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90" yWindow="7095" windowWidth="24240" windowHeight="5505" tabRatio="559" activeTab="2"/>
  </bookViews>
  <sheets>
    <sheet name="affichage" sheetId="4" r:id="rId1"/>
    <sheet name="collage TS et OT" sheetId="2" r:id="rId2"/>
    <sheet name="pointchantier" sheetId="1" r:id="rId3"/>
    <sheet name="Feuil1" sheetId="5" r:id="rId4"/>
  </sheets>
  <externalReferences>
    <externalReference r:id="rId5"/>
  </externalReferences>
  <definedNames>
    <definedName name="_xlnm._FilterDatabase" localSheetId="2" hidden="1">pointchantier!$A$378:$GY$1890</definedName>
    <definedName name="_xlnm.Print_Area" localSheetId="0">affichage!$B$3:$M$15</definedName>
  </definedNames>
  <calcPr calcId="125725"/>
</workbook>
</file>

<file path=xl/calcChain.xml><?xml version="1.0" encoding="utf-8"?>
<calcChain xmlns="http://schemas.openxmlformats.org/spreadsheetml/2006/main">
  <c r="F6" i="2"/>
  <c r="E22" i="1"/>
  <c r="E23"/>
  <c r="E25" l="1"/>
  <c r="E24"/>
  <c r="E29"/>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305"/>
  <c r="E306"/>
  <c r="E307"/>
  <c r="E308"/>
  <c r="E309"/>
  <c r="E310"/>
  <c r="E311"/>
  <c r="E312"/>
  <c r="E313"/>
  <c r="E314"/>
  <c r="E315"/>
  <c r="E316"/>
  <c r="E317"/>
  <c r="E318"/>
  <c r="E319"/>
  <c r="E320"/>
  <c r="E321"/>
  <c r="E322"/>
  <c r="E323"/>
  <c r="E324"/>
  <c r="E325"/>
  <c r="E326"/>
  <c r="E327"/>
  <c r="E328"/>
  <c r="E329"/>
  <c r="E330"/>
  <c r="E331"/>
  <c r="E332"/>
  <c r="E333"/>
  <c r="E334"/>
  <c r="E335"/>
  <c r="E336"/>
  <c r="E337"/>
  <c r="E338"/>
  <c r="E339"/>
  <c r="E340"/>
  <c r="E341"/>
  <c r="E342"/>
  <c r="E343"/>
  <c r="E344"/>
  <c r="E345"/>
  <c r="E346"/>
  <c r="E347"/>
  <c r="E348"/>
  <c r="E349"/>
  <c r="E350"/>
  <c r="E351"/>
  <c r="E352"/>
  <c r="E353"/>
  <c r="E354"/>
  <c r="E355"/>
  <c r="E356"/>
  <c r="E357"/>
  <c r="E358"/>
  <c r="E359"/>
  <c r="E360"/>
  <c r="E361"/>
  <c r="E362"/>
  <c r="E363"/>
  <c r="E364"/>
  <c r="E365"/>
  <c r="E366"/>
  <c r="E367"/>
  <c r="E368"/>
  <c r="E369"/>
  <c r="E26"/>
  <c r="E27"/>
  <c r="E28"/>
  <c r="E30"/>
  <c r="E31"/>
  <c r="E32"/>
  <c r="E33"/>
  <c r="E34"/>
  <c r="E35"/>
  <c r="E36"/>
  <c r="E37"/>
  <c r="E38"/>
  <c r="E39"/>
  <c r="E40"/>
  <c r="E41"/>
  <c r="E42"/>
  <c r="E43"/>
  <c r="E44"/>
  <c r="E45"/>
  <c r="E46"/>
  <c r="E47"/>
  <c r="E48"/>
  <c r="E49"/>
  <c r="E50"/>
  <c r="E51"/>
  <c r="E52"/>
  <c r="E53"/>
  <c r="E54"/>
  <c r="E55"/>
  <c r="D7" i="4" l="1"/>
  <c r="AD7" i="2" l="1"/>
  <c r="B5" i="4" l="1"/>
  <c r="E7"/>
  <c r="AJ3" i="2" l="1"/>
  <c r="AJ4"/>
  <c r="AJ5"/>
  <c r="AJ6"/>
  <c r="AJ7"/>
  <c r="AJ8"/>
  <c r="AJ9"/>
  <c r="AJ10"/>
  <c r="AJ11"/>
  <c r="AJ12"/>
  <c r="AJ13"/>
  <c r="AJ14"/>
  <c r="AJ15"/>
  <c r="AJ16"/>
  <c r="AJ17"/>
  <c r="AJ18"/>
  <c r="AJ19"/>
  <c r="AJ2"/>
  <c r="AG3"/>
  <c r="AG4"/>
  <c r="AG5"/>
  <c r="AG6"/>
  <c r="AG7"/>
  <c r="AG8"/>
  <c r="AG9"/>
  <c r="AG10"/>
  <c r="AG11"/>
  <c r="AG12"/>
  <c r="AG13"/>
  <c r="AG14"/>
  <c r="AG15"/>
  <c r="AG16"/>
  <c r="AG17"/>
  <c r="AG18"/>
  <c r="AG19"/>
  <c r="AG2"/>
  <c r="AD3"/>
  <c r="AD4"/>
  <c r="AD5"/>
  <c r="AD6"/>
  <c r="AD8"/>
  <c r="AD9"/>
  <c r="AD10"/>
  <c r="AD11"/>
  <c r="AD12"/>
  <c r="AD13"/>
  <c r="AD14"/>
  <c r="AD15"/>
  <c r="AD16"/>
  <c r="AD17"/>
  <c r="AD18"/>
  <c r="AD19"/>
  <c r="AD2"/>
  <c r="AA3"/>
  <c r="AA4"/>
  <c r="AA5"/>
  <c r="AA6"/>
  <c r="AA7"/>
  <c r="AA8"/>
  <c r="AA9"/>
  <c r="AA10"/>
  <c r="AA11"/>
  <c r="AA12"/>
  <c r="AA13"/>
  <c r="AA14"/>
  <c r="AA15"/>
  <c r="AA16"/>
  <c r="AA17"/>
  <c r="AA18"/>
  <c r="AA19"/>
  <c r="AA2"/>
  <c r="X3"/>
  <c r="X4"/>
  <c r="X5"/>
  <c r="X6"/>
  <c r="X7"/>
  <c r="X8"/>
  <c r="X9"/>
  <c r="X10"/>
  <c r="X11"/>
  <c r="X12"/>
  <c r="X13"/>
  <c r="X14"/>
  <c r="X15"/>
  <c r="X16"/>
  <c r="X17"/>
  <c r="X18"/>
  <c r="X19"/>
  <c r="X2"/>
  <c r="U3"/>
  <c r="U4"/>
  <c r="U5"/>
  <c r="U6"/>
  <c r="U7"/>
  <c r="U8"/>
  <c r="U9"/>
  <c r="U10"/>
  <c r="U11"/>
  <c r="U12"/>
  <c r="U13"/>
  <c r="U14"/>
  <c r="U15"/>
  <c r="U16"/>
  <c r="U17"/>
  <c r="U18"/>
  <c r="U19"/>
  <c r="U2"/>
  <c r="GS1098" i="1" l="1"/>
  <c r="GO1098"/>
  <c r="GK1098"/>
  <c r="GG1098"/>
  <c r="GC1098"/>
  <c r="FY1098"/>
  <c r="FU1098"/>
  <c r="FQ1098"/>
  <c r="FM1098"/>
  <c r="FI1098"/>
  <c r="FE1098"/>
  <c r="FA1098"/>
  <c r="EW1098"/>
  <c r="ES1098"/>
  <c r="EO1098"/>
  <c r="EK1098"/>
  <c r="EG1098"/>
  <c r="EC1098"/>
  <c r="DY1098"/>
  <c r="DU1098"/>
  <c r="DQ1098"/>
  <c r="DM1098"/>
  <c r="DI1098"/>
  <c r="DE1098"/>
  <c r="DA1098"/>
  <c r="CW1098"/>
  <c r="CS1098"/>
  <c r="CO1098"/>
  <c r="CK1098"/>
  <c r="CG1098"/>
  <c r="CC1098"/>
  <c r="BY1098"/>
  <c r="BU1098"/>
  <c r="BQ1098"/>
  <c r="BM1098"/>
  <c r="BI1098"/>
  <c r="BE1098"/>
  <c r="BA1098"/>
  <c r="AW1098"/>
  <c r="AS1098"/>
  <c r="AO1098"/>
  <c r="AK1098"/>
  <c r="AG1098"/>
  <c r="AC1098"/>
  <c r="Y1098"/>
  <c r="U1098"/>
  <c r="Q1098"/>
  <c r="M1098"/>
  <c r="I1098"/>
  <c r="E1098"/>
  <c r="GW1098" s="1"/>
  <c r="GS1097"/>
  <c r="GO1097"/>
  <c r="GK1097"/>
  <c r="GG1097"/>
  <c r="GC1097"/>
  <c r="FY1097"/>
  <c r="FU1097"/>
  <c r="FQ1097"/>
  <c r="FM1097"/>
  <c r="FI1097"/>
  <c r="FE1097"/>
  <c r="FA1097"/>
  <c r="EW1097"/>
  <c r="ES1097"/>
  <c r="EO1097"/>
  <c r="EK1097"/>
  <c r="EG1097"/>
  <c r="EC1097"/>
  <c r="DY1097"/>
  <c r="DU1097"/>
  <c r="DQ1097"/>
  <c r="DM1097"/>
  <c r="DI1097"/>
  <c r="DE1097"/>
  <c r="DA1097"/>
  <c r="CW1097"/>
  <c r="CS1097"/>
  <c r="CO1097"/>
  <c r="CK1097"/>
  <c r="CG1097"/>
  <c r="CC1097"/>
  <c r="BY1097"/>
  <c r="BU1097"/>
  <c r="BQ1097"/>
  <c r="BM1097"/>
  <c r="BI1097"/>
  <c r="BE1097"/>
  <c r="BA1097"/>
  <c r="AW1097"/>
  <c r="AS1097"/>
  <c r="AO1097"/>
  <c r="AK1097"/>
  <c r="AG1097"/>
  <c r="AC1097"/>
  <c r="Y1097"/>
  <c r="U1097"/>
  <c r="Q1097"/>
  <c r="M1097"/>
  <c r="I1097"/>
  <c r="E1097"/>
  <c r="GW1097" s="1"/>
  <c r="GS1096"/>
  <c r="GO1096"/>
  <c r="GK1096"/>
  <c r="GG1096"/>
  <c r="GC1096"/>
  <c r="FY1096"/>
  <c r="FU1096"/>
  <c r="FQ1096"/>
  <c r="FM1096"/>
  <c r="FI1096"/>
  <c r="FE1096"/>
  <c r="FA1096"/>
  <c r="EW1096"/>
  <c r="ES1096"/>
  <c r="EO1096"/>
  <c r="EK1096"/>
  <c r="EG1096"/>
  <c r="EC1096"/>
  <c r="DY1096"/>
  <c r="DU1096"/>
  <c r="DQ1096"/>
  <c r="DM1096"/>
  <c r="DI1096"/>
  <c r="DE1096"/>
  <c r="DA1096"/>
  <c r="CW1096"/>
  <c r="CS1096"/>
  <c r="CO1096"/>
  <c r="CK1096"/>
  <c r="CG1096"/>
  <c r="CC1096"/>
  <c r="BY1096"/>
  <c r="BU1096"/>
  <c r="BQ1096"/>
  <c r="BM1096"/>
  <c r="BI1096"/>
  <c r="BE1096"/>
  <c r="BA1096"/>
  <c r="AW1096"/>
  <c r="AS1096"/>
  <c r="AO1096"/>
  <c r="AK1096"/>
  <c r="AG1096"/>
  <c r="AC1096"/>
  <c r="Y1096"/>
  <c r="U1096"/>
  <c r="Q1096"/>
  <c r="M1096"/>
  <c r="I1096"/>
  <c r="E1096"/>
  <c r="GW1096" s="1"/>
  <c r="GS1095"/>
  <c r="GO1095"/>
  <c r="GK1095"/>
  <c r="GG1095"/>
  <c r="GC1095"/>
  <c r="FY1095"/>
  <c r="FU1095"/>
  <c r="FQ1095"/>
  <c r="FM1095"/>
  <c r="FI1095"/>
  <c r="FE1095"/>
  <c r="FA1095"/>
  <c r="EW1095"/>
  <c r="ES1095"/>
  <c r="EO1095"/>
  <c r="EK1095"/>
  <c r="EG1095"/>
  <c r="EC1095"/>
  <c r="DY1095"/>
  <c r="DU1095"/>
  <c r="DQ1095"/>
  <c r="DM1095"/>
  <c r="DI1095"/>
  <c r="DE1095"/>
  <c r="DA1095"/>
  <c r="CW1095"/>
  <c r="CS1095"/>
  <c r="CO1095"/>
  <c r="CK1095"/>
  <c r="CG1095"/>
  <c r="CC1095"/>
  <c r="BY1095"/>
  <c r="BU1095"/>
  <c r="BQ1095"/>
  <c r="BM1095"/>
  <c r="BI1095"/>
  <c r="BE1095"/>
  <c r="BA1095"/>
  <c r="AW1095"/>
  <c r="AS1095"/>
  <c r="AO1095"/>
  <c r="AK1095"/>
  <c r="AG1095"/>
  <c r="AC1095"/>
  <c r="Y1095"/>
  <c r="U1095"/>
  <c r="Q1095"/>
  <c r="M1095"/>
  <c r="I1095"/>
  <c r="E1095"/>
  <c r="GW1095" s="1"/>
  <c r="GS1094"/>
  <c r="GO1094"/>
  <c r="GK1094"/>
  <c r="GG1094"/>
  <c r="GC1094"/>
  <c r="FY1094"/>
  <c r="FU1094"/>
  <c r="FQ1094"/>
  <c r="FM1094"/>
  <c r="FI1094"/>
  <c r="FE1094"/>
  <c r="FA1094"/>
  <c r="EW1094"/>
  <c r="ES1094"/>
  <c r="EO1094"/>
  <c r="EK1094"/>
  <c r="EG1094"/>
  <c r="EC1094"/>
  <c r="DY1094"/>
  <c r="DU1094"/>
  <c r="DQ1094"/>
  <c r="DM1094"/>
  <c r="DI1094"/>
  <c r="DE1094"/>
  <c r="DA1094"/>
  <c r="CW1094"/>
  <c r="CS1094"/>
  <c r="CO1094"/>
  <c r="CK1094"/>
  <c r="CG1094"/>
  <c r="CC1094"/>
  <c r="BY1094"/>
  <c r="BU1094"/>
  <c r="BQ1094"/>
  <c r="BM1094"/>
  <c r="BI1094"/>
  <c r="BE1094"/>
  <c r="BA1094"/>
  <c r="AW1094"/>
  <c r="AS1094"/>
  <c r="AO1094"/>
  <c r="AK1094"/>
  <c r="AG1094"/>
  <c r="AC1094"/>
  <c r="Y1094"/>
  <c r="U1094"/>
  <c r="Q1094"/>
  <c r="M1094"/>
  <c r="I1094"/>
  <c r="E1094"/>
  <c r="GW1094" s="1"/>
  <c r="GS1093"/>
  <c r="GO1093"/>
  <c r="GK1093"/>
  <c r="GG1093"/>
  <c r="GC1093"/>
  <c r="FY1093"/>
  <c r="FU1093"/>
  <c r="FQ1093"/>
  <c r="FM1093"/>
  <c r="FI1093"/>
  <c r="FE1093"/>
  <c r="FA1093"/>
  <c r="EW1093"/>
  <c r="ES1093"/>
  <c r="EO1093"/>
  <c r="EK1093"/>
  <c r="EG1093"/>
  <c r="EC1093"/>
  <c r="DY1093"/>
  <c r="DU1093"/>
  <c r="DQ1093"/>
  <c r="DM1093"/>
  <c r="DI1093"/>
  <c r="DE1093"/>
  <c r="DA1093"/>
  <c r="CW1093"/>
  <c r="CS1093"/>
  <c r="CO1093"/>
  <c r="CK1093"/>
  <c r="CG1093"/>
  <c r="CC1093"/>
  <c r="BY1093"/>
  <c r="BU1093"/>
  <c r="BQ1093"/>
  <c r="BM1093"/>
  <c r="BI1093"/>
  <c r="BE1093"/>
  <c r="BA1093"/>
  <c r="AW1093"/>
  <c r="AS1093"/>
  <c r="AO1093"/>
  <c r="AK1093"/>
  <c r="AG1093"/>
  <c r="AC1093"/>
  <c r="Y1093"/>
  <c r="U1093"/>
  <c r="Q1093"/>
  <c r="M1093"/>
  <c r="I1093"/>
  <c r="E1093"/>
  <c r="GW1093" s="1"/>
  <c r="GS1092"/>
  <c r="GO1092"/>
  <c r="GK1092"/>
  <c r="GG1092"/>
  <c r="GC1092"/>
  <c r="FY1092"/>
  <c r="FU1092"/>
  <c r="FQ1092"/>
  <c r="FM1092"/>
  <c r="FI1092"/>
  <c r="FE1092"/>
  <c r="FA1092"/>
  <c r="EW1092"/>
  <c r="ES1092"/>
  <c r="EO1092"/>
  <c r="EK1092"/>
  <c r="EG1092"/>
  <c r="EC1092"/>
  <c r="DY1092"/>
  <c r="DU1092"/>
  <c r="DQ1092"/>
  <c r="DM1092"/>
  <c r="DI1092"/>
  <c r="DE1092"/>
  <c r="DA1092"/>
  <c r="CW1092"/>
  <c r="CS1092"/>
  <c r="CO1092"/>
  <c r="CK1092"/>
  <c r="CG1092"/>
  <c r="CC1092"/>
  <c r="BY1092"/>
  <c r="BU1092"/>
  <c r="BQ1092"/>
  <c r="BM1092"/>
  <c r="BI1092"/>
  <c r="BE1092"/>
  <c r="BA1092"/>
  <c r="AW1092"/>
  <c r="AS1092"/>
  <c r="AO1092"/>
  <c r="AK1092"/>
  <c r="AG1092"/>
  <c r="AC1092"/>
  <c r="Y1092"/>
  <c r="U1092"/>
  <c r="Q1092"/>
  <c r="M1092"/>
  <c r="I1092"/>
  <c r="E1092"/>
  <c r="GW1092" s="1"/>
  <c r="GS1091"/>
  <c r="GO1091"/>
  <c r="GK1091"/>
  <c r="GG1091"/>
  <c r="GC1091"/>
  <c r="FY1091"/>
  <c r="FU1091"/>
  <c r="FQ1091"/>
  <c r="FM1091"/>
  <c r="FI1091"/>
  <c r="FE1091"/>
  <c r="FA1091"/>
  <c r="EW1091"/>
  <c r="ES1091"/>
  <c r="EO1091"/>
  <c r="EK1091"/>
  <c r="EG1091"/>
  <c r="EC1091"/>
  <c r="DY1091"/>
  <c r="DU1091"/>
  <c r="DQ1091"/>
  <c r="DM1091"/>
  <c r="DI1091"/>
  <c r="DE1091"/>
  <c r="DA1091"/>
  <c r="CW1091"/>
  <c r="CS1091"/>
  <c r="CO1091"/>
  <c r="CK1091"/>
  <c r="CG1091"/>
  <c r="CC1091"/>
  <c r="BY1091"/>
  <c r="BU1091"/>
  <c r="BQ1091"/>
  <c r="BM1091"/>
  <c r="BI1091"/>
  <c r="BE1091"/>
  <c r="BA1091"/>
  <c r="AW1091"/>
  <c r="AS1091"/>
  <c r="AO1091"/>
  <c r="AK1091"/>
  <c r="AG1091"/>
  <c r="AC1091"/>
  <c r="Y1091"/>
  <c r="U1091"/>
  <c r="Q1091"/>
  <c r="M1091"/>
  <c r="I1091"/>
  <c r="E1091"/>
  <c r="GW1091" s="1"/>
  <c r="GS1090"/>
  <c r="GO1090"/>
  <c r="GK1090"/>
  <c r="GG1090"/>
  <c r="GC1090"/>
  <c r="FY1090"/>
  <c r="FU1090"/>
  <c r="FQ1090"/>
  <c r="FM1090"/>
  <c r="FI1090"/>
  <c r="FE1090"/>
  <c r="FA1090"/>
  <c r="EW1090"/>
  <c r="ES1090"/>
  <c r="EO1090"/>
  <c r="EK1090"/>
  <c r="EG1090"/>
  <c r="EC1090"/>
  <c r="DY1090"/>
  <c r="DU1090"/>
  <c r="DQ1090"/>
  <c r="DM1090"/>
  <c r="DI1090"/>
  <c r="DE1090"/>
  <c r="DA1090"/>
  <c r="CW1090"/>
  <c r="CS1090"/>
  <c r="CO1090"/>
  <c r="CK1090"/>
  <c r="CG1090"/>
  <c r="CC1090"/>
  <c r="BY1090"/>
  <c r="BU1090"/>
  <c r="BQ1090"/>
  <c r="BM1090"/>
  <c r="BI1090"/>
  <c r="BE1090"/>
  <c r="BA1090"/>
  <c r="AW1090"/>
  <c r="AS1090"/>
  <c r="AO1090"/>
  <c r="AK1090"/>
  <c r="AG1090"/>
  <c r="AC1090"/>
  <c r="Y1090"/>
  <c r="U1090"/>
  <c r="Q1090"/>
  <c r="M1090"/>
  <c r="I1090"/>
  <c r="E1090"/>
  <c r="GW1090" s="1"/>
  <c r="GS1089"/>
  <c r="GO1089"/>
  <c r="GK1089"/>
  <c r="GG1089"/>
  <c r="GC1089"/>
  <c r="FY1089"/>
  <c r="FU1089"/>
  <c r="FQ1089"/>
  <c r="FM1089"/>
  <c r="FI1089"/>
  <c r="FE1089"/>
  <c r="FA1089"/>
  <c r="EW1089"/>
  <c r="ES1089"/>
  <c r="EO1089"/>
  <c r="EK1089"/>
  <c r="EG1089"/>
  <c r="EC1089"/>
  <c r="DY1089"/>
  <c r="DU1089"/>
  <c r="DQ1089"/>
  <c r="DM1089"/>
  <c r="DI1089"/>
  <c r="DE1089"/>
  <c r="DA1089"/>
  <c r="CW1089"/>
  <c r="CS1089"/>
  <c r="CO1089"/>
  <c r="CK1089"/>
  <c r="CG1089"/>
  <c r="CC1089"/>
  <c r="BY1089"/>
  <c r="BU1089"/>
  <c r="BQ1089"/>
  <c r="BM1089"/>
  <c r="BI1089"/>
  <c r="BE1089"/>
  <c r="BA1089"/>
  <c r="AW1089"/>
  <c r="AS1089"/>
  <c r="AO1089"/>
  <c r="AK1089"/>
  <c r="AG1089"/>
  <c r="AC1089"/>
  <c r="Y1089"/>
  <c r="U1089"/>
  <c r="Q1089"/>
  <c r="M1089"/>
  <c r="I1089"/>
  <c r="E1089"/>
  <c r="GW1089" s="1"/>
  <c r="GS1088"/>
  <c r="GO1088"/>
  <c r="GK1088"/>
  <c r="GG1088"/>
  <c r="GC1088"/>
  <c r="FY1088"/>
  <c r="FU1088"/>
  <c r="FQ1088"/>
  <c r="FM1088"/>
  <c r="FI1088"/>
  <c r="FE1088"/>
  <c r="FA1088"/>
  <c r="EW1088"/>
  <c r="ES1088"/>
  <c r="EO1088"/>
  <c r="EK1088"/>
  <c r="EG1088"/>
  <c r="EC1088"/>
  <c r="DY1088"/>
  <c r="DU1088"/>
  <c r="DQ1088"/>
  <c r="DM1088"/>
  <c r="DI1088"/>
  <c r="DE1088"/>
  <c r="DA1088"/>
  <c r="CW1088"/>
  <c r="CS1088"/>
  <c r="CO1088"/>
  <c r="CK1088"/>
  <c r="CG1088"/>
  <c r="CC1088"/>
  <c r="BY1088"/>
  <c r="BU1088"/>
  <c r="BQ1088"/>
  <c r="BM1088"/>
  <c r="BI1088"/>
  <c r="BE1088"/>
  <c r="BA1088"/>
  <c r="AW1088"/>
  <c r="AS1088"/>
  <c r="AO1088"/>
  <c r="AK1088"/>
  <c r="AG1088"/>
  <c r="AC1088"/>
  <c r="Y1088"/>
  <c r="U1088"/>
  <c r="Q1088"/>
  <c r="M1088"/>
  <c r="I1088"/>
  <c r="E1088"/>
  <c r="GW1088" s="1"/>
  <c r="GY1087"/>
  <c r="GS1087"/>
  <c r="GO1087"/>
  <c r="GK1087"/>
  <c r="GG1087"/>
  <c r="GC1087"/>
  <c r="FY1087"/>
  <c r="FU1087"/>
  <c r="FQ1087"/>
  <c r="FM1087"/>
  <c r="FI1087"/>
  <c r="FE1087"/>
  <c r="FA1087"/>
  <c r="EW1087"/>
  <c r="ES1087"/>
  <c r="EO1087"/>
  <c r="EK1087"/>
  <c r="EG1087"/>
  <c r="EC1087"/>
  <c r="DY1087"/>
  <c r="DU1087"/>
  <c r="DQ1087"/>
  <c r="DM1087"/>
  <c r="DI1087"/>
  <c r="DE1087"/>
  <c r="DA1087"/>
  <c r="CW1087"/>
  <c r="CS1087"/>
  <c r="CO1087"/>
  <c r="CK1087"/>
  <c r="CG1087"/>
  <c r="CC1087"/>
  <c r="BY1087"/>
  <c r="BU1087"/>
  <c r="BQ1087"/>
  <c r="BM1087"/>
  <c r="BI1087"/>
  <c r="BE1087"/>
  <c r="BA1087"/>
  <c r="AW1087"/>
  <c r="AS1087"/>
  <c r="AO1087"/>
  <c r="AK1087"/>
  <c r="AG1087"/>
  <c r="AC1087"/>
  <c r="Y1087"/>
  <c r="U1087"/>
  <c r="Q1087"/>
  <c r="M1087"/>
  <c r="I1087"/>
  <c r="E1087"/>
  <c r="GS1074"/>
  <c r="GO1074"/>
  <c r="GK1074"/>
  <c r="GG1074"/>
  <c r="GC1074"/>
  <c r="FY1074"/>
  <c r="FU1074"/>
  <c r="FQ1074"/>
  <c r="FM1074"/>
  <c r="FI1074"/>
  <c r="FE1074"/>
  <c r="FA1074"/>
  <c r="EW1074"/>
  <c r="ES1074"/>
  <c r="EO1074"/>
  <c r="EK1074"/>
  <c r="EG1074"/>
  <c r="EC1074"/>
  <c r="DY1074"/>
  <c r="DU1074"/>
  <c r="DQ1074"/>
  <c r="DM1074"/>
  <c r="DI1074"/>
  <c r="DE1074"/>
  <c r="DA1074"/>
  <c r="CW1074"/>
  <c r="CS1074"/>
  <c r="CO1074"/>
  <c r="CK1074"/>
  <c r="CG1074"/>
  <c r="CC1074"/>
  <c r="BY1074"/>
  <c r="BU1074"/>
  <c r="BQ1074"/>
  <c r="BM1074"/>
  <c r="BI1074"/>
  <c r="BE1074"/>
  <c r="BA1074"/>
  <c r="AW1074"/>
  <c r="AS1074"/>
  <c r="AO1074"/>
  <c r="AK1074"/>
  <c r="AG1074"/>
  <c r="AC1074"/>
  <c r="Y1074"/>
  <c r="U1074"/>
  <c r="Q1074"/>
  <c r="M1074"/>
  <c r="I1074"/>
  <c r="E1074"/>
  <c r="GW1074" s="1"/>
  <c r="GS1073"/>
  <c r="GO1073"/>
  <c r="GK1073"/>
  <c r="GG1073"/>
  <c r="GC1073"/>
  <c r="FY1073"/>
  <c r="FU1073"/>
  <c r="FQ1073"/>
  <c r="FM1073"/>
  <c r="FI1073"/>
  <c r="FE1073"/>
  <c r="FA1073"/>
  <c r="EW1073"/>
  <c r="ES1073"/>
  <c r="EO1073"/>
  <c r="EK1073"/>
  <c r="EG1073"/>
  <c r="EC1073"/>
  <c r="DY1073"/>
  <c r="DU1073"/>
  <c r="DQ1073"/>
  <c r="DM1073"/>
  <c r="DI1073"/>
  <c r="DE1073"/>
  <c r="DA1073"/>
  <c r="CW1073"/>
  <c r="CS1073"/>
  <c r="CO1073"/>
  <c r="CK1073"/>
  <c r="CG1073"/>
  <c r="CC1073"/>
  <c r="BY1073"/>
  <c r="BU1073"/>
  <c r="BQ1073"/>
  <c r="BM1073"/>
  <c r="BI1073"/>
  <c r="BE1073"/>
  <c r="BA1073"/>
  <c r="AW1073"/>
  <c r="AS1073"/>
  <c r="AO1073"/>
  <c r="AK1073"/>
  <c r="AG1073"/>
  <c r="AC1073"/>
  <c r="Y1073"/>
  <c r="U1073"/>
  <c r="Q1073"/>
  <c r="M1073"/>
  <c r="I1073"/>
  <c r="E1073"/>
  <c r="GW1073" s="1"/>
  <c r="GS1072"/>
  <c r="GO1072"/>
  <c r="GK1072"/>
  <c r="GG1072"/>
  <c r="GC1072"/>
  <c r="FY1072"/>
  <c r="FU1072"/>
  <c r="FQ1072"/>
  <c r="FM1072"/>
  <c r="FI1072"/>
  <c r="FE1072"/>
  <c r="FA1072"/>
  <c r="EW1072"/>
  <c r="ES1072"/>
  <c r="EO1072"/>
  <c r="EK1072"/>
  <c r="EG1072"/>
  <c r="EC1072"/>
  <c r="DY1072"/>
  <c r="DU1072"/>
  <c r="DQ1072"/>
  <c r="DM1072"/>
  <c r="DI1072"/>
  <c r="DE1072"/>
  <c r="DA1072"/>
  <c r="CW1072"/>
  <c r="CS1072"/>
  <c r="CO1072"/>
  <c r="CK1072"/>
  <c r="CG1072"/>
  <c r="CC1072"/>
  <c r="BY1072"/>
  <c r="BU1072"/>
  <c r="BQ1072"/>
  <c r="BM1072"/>
  <c r="BI1072"/>
  <c r="BE1072"/>
  <c r="BA1072"/>
  <c r="AW1072"/>
  <c r="AS1072"/>
  <c r="AO1072"/>
  <c r="AK1072"/>
  <c r="AG1072"/>
  <c r="AC1072"/>
  <c r="Y1072"/>
  <c r="U1072"/>
  <c r="Q1072"/>
  <c r="M1072"/>
  <c r="I1072"/>
  <c r="E1072"/>
  <c r="GW1072" s="1"/>
  <c r="GS1071"/>
  <c r="GO1071"/>
  <c r="GK1071"/>
  <c r="GG1071"/>
  <c r="GC1071"/>
  <c r="FY1071"/>
  <c r="FU1071"/>
  <c r="FQ1071"/>
  <c r="FM1071"/>
  <c r="FI1071"/>
  <c r="FE1071"/>
  <c r="FA1071"/>
  <c r="EW1071"/>
  <c r="ES1071"/>
  <c r="EO1071"/>
  <c r="EK1071"/>
  <c r="EG1071"/>
  <c r="EC1071"/>
  <c r="DY1071"/>
  <c r="DU1071"/>
  <c r="DQ1071"/>
  <c r="DM1071"/>
  <c r="DI1071"/>
  <c r="DE1071"/>
  <c r="DA1071"/>
  <c r="CW1071"/>
  <c r="CS1071"/>
  <c r="CO1071"/>
  <c r="CK1071"/>
  <c r="CG1071"/>
  <c r="CC1071"/>
  <c r="BY1071"/>
  <c r="BU1071"/>
  <c r="BQ1071"/>
  <c r="BM1071"/>
  <c r="BI1071"/>
  <c r="BE1071"/>
  <c r="BA1071"/>
  <c r="AW1071"/>
  <c r="AS1071"/>
  <c r="AO1071"/>
  <c r="AK1071"/>
  <c r="AG1071"/>
  <c r="AC1071"/>
  <c r="Y1071"/>
  <c r="U1071"/>
  <c r="Q1071"/>
  <c r="M1071"/>
  <c r="I1071"/>
  <c r="E1071"/>
  <c r="GW1071" s="1"/>
  <c r="GS1070"/>
  <c r="GO1070"/>
  <c r="GK1070"/>
  <c r="GG1070"/>
  <c r="GC1070"/>
  <c r="FY1070"/>
  <c r="FU1070"/>
  <c r="FQ1070"/>
  <c r="FM1070"/>
  <c r="FI1070"/>
  <c r="FE1070"/>
  <c r="FA1070"/>
  <c r="EW1070"/>
  <c r="ES1070"/>
  <c r="EO1070"/>
  <c r="EK1070"/>
  <c r="EG1070"/>
  <c r="EC1070"/>
  <c r="DY1070"/>
  <c r="DU1070"/>
  <c r="DQ1070"/>
  <c r="DM1070"/>
  <c r="DI1070"/>
  <c r="DE1070"/>
  <c r="DA1070"/>
  <c r="CW1070"/>
  <c r="CS1070"/>
  <c r="CO1070"/>
  <c r="CK1070"/>
  <c r="CG1070"/>
  <c r="CC1070"/>
  <c r="BY1070"/>
  <c r="BU1070"/>
  <c r="BQ1070"/>
  <c r="BM1070"/>
  <c r="BI1070"/>
  <c r="BE1070"/>
  <c r="BA1070"/>
  <c r="AW1070"/>
  <c r="AS1070"/>
  <c r="AO1070"/>
  <c r="AK1070"/>
  <c r="AG1070"/>
  <c r="AC1070"/>
  <c r="Y1070"/>
  <c r="U1070"/>
  <c r="Q1070"/>
  <c r="M1070"/>
  <c r="I1070"/>
  <c r="E1070"/>
  <c r="GW1070" s="1"/>
  <c r="GS1069"/>
  <c r="GO1069"/>
  <c r="GK1069"/>
  <c r="GG1069"/>
  <c r="GC1069"/>
  <c r="FY1069"/>
  <c r="FU1069"/>
  <c r="FQ1069"/>
  <c r="FM1069"/>
  <c r="FI1069"/>
  <c r="FE1069"/>
  <c r="FA1069"/>
  <c r="EW1069"/>
  <c r="ES1069"/>
  <c r="EO1069"/>
  <c r="EK1069"/>
  <c r="EG1069"/>
  <c r="EC1069"/>
  <c r="DY1069"/>
  <c r="DU1069"/>
  <c r="DQ1069"/>
  <c r="DM1069"/>
  <c r="DI1069"/>
  <c r="DE1069"/>
  <c r="DA1069"/>
  <c r="CW1069"/>
  <c r="CS1069"/>
  <c r="CO1069"/>
  <c r="CK1069"/>
  <c r="CG1069"/>
  <c r="CC1069"/>
  <c r="BY1069"/>
  <c r="BU1069"/>
  <c r="BQ1069"/>
  <c r="BM1069"/>
  <c r="BI1069"/>
  <c r="BE1069"/>
  <c r="BA1069"/>
  <c r="AW1069"/>
  <c r="AS1069"/>
  <c r="AO1069"/>
  <c r="AK1069"/>
  <c r="AG1069"/>
  <c r="AC1069"/>
  <c r="Y1069"/>
  <c r="U1069"/>
  <c r="Q1069"/>
  <c r="M1069"/>
  <c r="I1069"/>
  <c r="E1069"/>
  <c r="GW1069" s="1"/>
  <c r="GS1068"/>
  <c r="GO1068"/>
  <c r="GK1068"/>
  <c r="GG1068"/>
  <c r="GC1068"/>
  <c r="FY1068"/>
  <c r="FU1068"/>
  <c r="FQ1068"/>
  <c r="FM1068"/>
  <c r="FI1068"/>
  <c r="FE1068"/>
  <c r="FA1068"/>
  <c r="EW1068"/>
  <c r="ES1068"/>
  <c r="EO1068"/>
  <c r="EK1068"/>
  <c r="EG1068"/>
  <c r="EC1068"/>
  <c r="DY1068"/>
  <c r="DU1068"/>
  <c r="DQ1068"/>
  <c r="DM1068"/>
  <c r="DI1068"/>
  <c r="DE1068"/>
  <c r="DA1068"/>
  <c r="CW1068"/>
  <c r="CS1068"/>
  <c r="CO1068"/>
  <c r="CK1068"/>
  <c r="CG1068"/>
  <c r="CC1068"/>
  <c r="BY1068"/>
  <c r="BU1068"/>
  <c r="BQ1068"/>
  <c r="BM1068"/>
  <c r="BI1068"/>
  <c r="BE1068"/>
  <c r="BA1068"/>
  <c r="AW1068"/>
  <c r="AS1068"/>
  <c r="AO1068"/>
  <c r="AK1068"/>
  <c r="AG1068"/>
  <c r="AC1068"/>
  <c r="Y1068"/>
  <c r="U1068"/>
  <c r="Q1068"/>
  <c r="M1068"/>
  <c r="I1068"/>
  <c r="E1068"/>
  <c r="GW1068" s="1"/>
  <c r="GS1067"/>
  <c r="GO1067"/>
  <c r="GK1067"/>
  <c r="GG1067"/>
  <c r="GC1067"/>
  <c r="FY1067"/>
  <c r="FU1067"/>
  <c r="FQ1067"/>
  <c r="FM1067"/>
  <c r="FI1067"/>
  <c r="FE1067"/>
  <c r="FA1067"/>
  <c r="EW1067"/>
  <c r="ES1067"/>
  <c r="EO1067"/>
  <c r="EK1067"/>
  <c r="EG1067"/>
  <c r="EC1067"/>
  <c r="DY1067"/>
  <c r="DU1067"/>
  <c r="DQ1067"/>
  <c r="DM1067"/>
  <c r="DI1067"/>
  <c r="DE1067"/>
  <c r="DA1067"/>
  <c r="CW1067"/>
  <c r="CS1067"/>
  <c r="CO1067"/>
  <c r="CK1067"/>
  <c r="CG1067"/>
  <c r="CC1067"/>
  <c r="BY1067"/>
  <c r="BU1067"/>
  <c r="BQ1067"/>
  <c r="BM1067"/>
  <c r="BI1067"/>
  <c r="BE1067"/>
  <c r="BA1067"/>
  <c r="AW1067"/>
  <c r="AS1067"/>
  <c r="AO1067"/>
  <c r="AK1067"/>
  <c r="AG1067"/>
  <c r="AC1067"/>
  <c r="Y1067"/>
  <c r="U1067"/>
  <c r="Q1067"/>
  <c r="M1067"/>
  <c r="I1067"/>
  <c r="E1067"/>
  <c r="GW1067" s="1"/>
  <c r="GS1066"/>
  <c r="GO1066"/>
  <c r="GK1066"/>
  <c r="GG1066"/>
  <c r="GC1066"/>
  <c r="FY1066"/>
  <c r="FU1066"/>
  <c r="FQ1066"/>
  <c r="FM1066"/>
  <c r="FI1066"/>
  <c r="FE1066"/>
  <c r="FA1066"/>
  <c r="EW1066"/>
  <c r="ES1066"/>
  <c r="EO1066"/>
  <c r="EK1066"/>
  <c r="EG1066"/>
  <c r="EC1066"/>
  <c r="DY1066"/>
  <c r="DU1066"/>
  <c r="DQ1066"/>
  <c r="DM1066"/>
  <c r="DI1066"/>
  <c r="DE1066"/>
  <c r="DA1066"/>
  <c r="CW1066"/>
  <c r="CS1066"/>
  <c r="CO1066"/>
  <c r="CK1066"/>
  <c r="CG1066"/>
  <c r="CC1066"/>
  <c r="BY1066"/>
  <c r="BU1066"/>
  <c r="BQ1066"/>
  <c r="BM1066"/>
  <c r="BI1066"/>
  <c r="BE1066"/>
  <c r="BA1066"/>
  <c r="AW1066"/>
  <c r="AS1066"/>
  <c r="AO1066"/>
  <c r="AK1066"/>
  <c r="AG1066"/>
  <c r="AC1066"/>
  <c r="Y1066"/>
  <c r="U1066"/>
  <c r="Q1066"/>
  <c r="M1066"/>
  <c r="I1066"/>
  <c r="E1066"/>
  <c r="GW1066" s="1"/>
  <c r="GS1065"/>
  <c r="GO1065"/>
  <c r="GK1065"/>
  <c r="GG1065"/>
  <c r="GC1065"/>
  <c r="FY1065"/>
  <c r="FU1065"/>
  <c r="FQ1065"/>
  <c r="FM1065"/>
  <c r="FI1065"/>
  <c r="FE1065"/>
  <c r="FA1065"/>
  <c r="EW1065"/>
  <c r="ES1065"/>
  <c r="EO1065"/>
  <c r="EK1065"/>
  <c r="EG1065"/>
  <c r="EC1065"/>
  <c r="DY1065"/>
  <c r="DU1065"/>
  <c r="DQ1065"/>
  <c r="DM1065"/>
  <c r="DI1065"/>
  <c r="DE1065"/>
  <c r="DA1065"/>
  <c r="CW1065"/>
  <c r="CS1065"/>
  <c r="CO1065"/>
  <c r="CK1065"/>
  <c r="CG1065"/>
  <c r="CC1065"/>
  <c r="BY1065"/>
  <c r="BU1065"/>
  <c r="BQ1065"/>
  <c r="BM1065"/>
  <c r="BI1065"/>
  <c r="BE1065"/>
  <c r="BA1065"/>
  <c r="AW1065"/>
  <c r="AS1065"/>
  <c r="AO1065"/>
  <c r="AK1065"/>
  <c r="AG1065"/>
  <c r="AC1065"/>
  <c r="Y1065"/>
  <c r="U1065"/>
  <c r="Q1065"/>
  <c r="M1065"/>
  <c r="I1065"/>
  <c r="E1065"/>
  <c r="GW1065" s="1"/>
  <c r="GS1064"/>
  <c r="GO1064"/>
  <c r="GK1064"/>
  <c r="GG1064"/>
  <c r="GC1064"/>
  <c r="FY1064"/>
  <c r="FU1064"/>
  <c r="FQ1064"/>
  <c r="FM1064"/>
  <c r="FI1064"/>
  <c r="FE1064"/>
  <c r="FA1064"/>
  <c r="EW1064"/>
  <c r="ES1064"/>
  <c r="EO1064"/>
  <c r="EK1064"/>
  <c r="EG1064"/>
  <c r="EC1064"/>
  <c r="DY1064"/>
  <c r="DU1064"/>
  <c r="DQ1064"/>
  <c r="DM1064"/>
  <c r="DI1064"/>
  <c r="DE1064"/>
  <c r="DA1064"/>
  <c r="CW1064"/>
  <c r="CS1064"/>
  <c r="CO1064"/>
  <c r="CK1064"/>
  <c r="CG1064"/>
  <c r="CC1064"/>
  <c r="BY1064"/>
  <c r="BU1064"/>
  <c r="BQ1064"/>
  <c r="BM1064"/>
  <c r="BI1064"/>
  <c r="BE1064"/>
  <c r="BA1064"/>
  <c r="AW1064"/>
  <c r="AS1064"/>
  <c r="AO1064"/>
  <c r="AK1064"/>
  <c r="AG1064"/>
  <c r="AC1064"/>
  <c r="Y1064"/>
  <c r="U1064"/>
  <c r="Q1064"/>
  <c r="M1064"/>
  <c r="I1064"/>
  <c r="E1064"/>
  <c r="GW1064" s="1"/>
  <c r="GY1063"/>
  <c r="GS1063"/>
  <c r="GO1063"/>
  <c r="GK1063"/>
  <c r="GG1063"/>
  <c r="GC1063"/>
  <c r="FY1063"/>
  <c r="FU1063"/>
  <c r="FQ1063"/>
  <c r="FM1063"/>
  <c r="FI1063"/>
  <c r="FE1063"/>
  <c r="FA1063"/>
  <c r="EW1063"/>
  <c r="ES1063"/>
  <c r="EO1063"/>
  <c r="EK1063"/>
  <c r="EG1063"/>
  <c r="EC1063"/>
  <c r="DY1063"/>
  <c r="DU1063"/>
  <c r="DQ1063"/>
  <c r="DM1063"/>
  <c r="DI1063"/>
  <c r="DE1063"/>
  <c r="DA1063"/>
  <c r="CW1063"/>
  <c r="CS1063"/>
  <c r="CO1063"/>
  <c r="CK1063"/>
  <c r="CG1063"/>
  <c r="CC1063"/>
  <c r="BY1063"/>
  <c r="BU1063"/>
  <c r="BQ1063"/>
  <c r="BM1063"/>
  <c r="BI1063"/>
  <c r="BE1063"/>
  <c r="BA1063"/>
  <c r="AW1063"/>
  <c r="AS1063"/>
  <c r="AO1063"/>
  <c r="AK1063"/>
  <c r="AG1063"/>
  <c r="AC1063"/>
  <c r="Y1063"/>
  <c r="U1063"/>
  <c r="Q1063"/>
  <c r="M1063"/>
  <c r="I1063"/>
  <c r="E1063"/>
  <c r="GS1050"/>
  <c r="GO1050"/>
  <c r="GK1050"/>
  <c r="GG1050"/>
  <c r="GC1050"/>
  <c r="FY1050"/>
  <c r="FU1050"/>
  <c r="FQ1050"/>
  <c r="FM1050"/>
  <c r="FI1050"/>
  <c r="FE1050"/>
  <c r="FA1050"/>
  <c r="EW1050"/>
  <c r="ES1050"/>
  <c r="EO1050"/>
  <c r="EK1050"/>
  <c r="EG1050"/>
  <c r="EC1050"/>
  <c r="DY1050"/>
  <c r="DU1050"/>
  <c r="DQ1050"/>
  <c r="DM1050"/>
  <c r="DI1050"/>
  <c r="DE1050"/>
  <c r="DA1050"/>
  <c r="CW1050"/>
  <c r="CS1050"/>
  <c r="CO1050"/>
  <c r="CK1050"/>
  <c r="CG1050"/>
  <c r="CC1050"/>
  <c r="BY1050"/>
  <c r="BU1050"/>
  <c r="BQ1050"/>
  <c r="BM1050"/>
  <c r="BI1050"/>
  <c r="BE1050"/>
  <c r="BA1050"/>
  <c r="AW1050"/>
  <c r="AS1050"/>
  <c r="AO1050"/>
  <c r="AK1050"/>
  <c r="AG1050"/>
  <c r="AC1050"/>
  <c r="Y1050"/>
  <c r="U1050"/>
  <c r="Q1050"/>
  <c r="M1050"/>
  <c r="I1050"/>
  <c r="E1050"/>
  <c r="GW1050" s="1"/>
  <c r="GS1049"/>
  <c r="GO1049"/>
  <c r="GK1049"/>
  <c r="GG1049"/>
  <c r="GC1049"/>
  <c r="FY1049"/>
  <c r="FU1049"/>
  <c r="FQ1049"/>
  <c r="FM1049"/>
  <c r="FI1049"/>
  <c r="FE1049"/>
  <c r="FA1049"/>
  <c r="EW1049"/>
  <c r="ES1049"/>
  <c r="EO1049"/>
  <c r="EK1049"/>
  <c r="EG1049"/>
  <c r="EC1049"/>
  <c r="DY1049"/>
  <c r="DU1049"/>
  <c r="DQ1049"/>
  <c r="DM1049"/>
  <c r="DI1049"/>
  <c r="DE1049"/>
  <c r="DA1049"/>
  <c r="CW1049"/>
  <c r="CS1049"/>
  <c r="CO1049"/>
  <c r="CK1049"/>
  <c r="CG1049"/>
  <c r="CC1049"/>
  <c r="BY1049"/>
  <c r="BU1049"/>
  <c r="BQ1049"/>
  <c r="BM1049"/>
  <c r="BI1049"/>
  <c r="BE1049"/>
  <c r="BA1049"/>
  <c r="AW1049"/>
  <c r="AS1049"/>
  <c r="AO1049"/>
  <c r="AK1049"/>
  <c r="AG1049"/>
  <c r="AC1049"/>
  <c r="Y1049"/>
  <c r="U1049"/>
  <c r="Q1049"/>
  <c r="M1049"/>
  <c r="I1049"/>
  <c r="E1049"/>
  <c r="GW1049" s="1"/>
  <c r="GS1048"/>
  <c r="GO1048"/>
  <c r="GK1048"/>
  <c r="GG1048"/>
  <c r="GC1048"/>
  <c r="FY1048"/>
  <c r="FU1048"/>
  <c r="FQ1048"/>
  <c r="FM1048"/>
  <c r="FI1048"/>
  <c r="FE1048"/>
  <c r="FA1048"/>
  <c r="EW1048"/>
  <c r="ES1048"/>
  <c r="EO1048"/>
  <c r="EK1048"/>
  <c r="EG1048"/>
  <c r="EC1048"/>
  <c r="DY1048"/>
  <c r="DU1048"/>
  <c r="DQ1048"/>
  <c r="DM1048"/>
  <c r="DI1048"/>
  <c r="DE1048"/>
  <c r="DA1048"/>
  <c r="CW1048"/>
  <c r="CS1048"/>
  <c r="CO1048"/>
  <c r="CK1048"/>
  <c r="CG1048"/>
  <c r="CC1048"/>
  <c r="BY1048"/>
  <c r="BU1048"/>
  <c r="BQ1048"/>
  <c r="BM1048"/>
  <c r="BI1048"/>
  <c r="BE1048"/>
  <c r="BA1048"/>
  <c r="AW1048"/>
  <c r="AS1048"/>
  <c r="AO1048"/>
  <c r="AK1048"/>
  <c r="AG1048"/>
  <c r="AC1048"/>
  <c r="Y1048"/>
  <c r="U1048"/>
  <c r="Q1048"/>
  <c r="M1048"/>
  <c r="I1048"/>
  <c r="E1048"/>
  <c r="GW1048" s="1"/>
  <c r="GS1047"/>
  <c r="GO1047"/>
  <c r="GK1047"/>
  <c r="GG1047"/>
  <c r="GC1047"/>
  <c r="FY1047"/>
  <c r="FU1047"/>
  <c r="FQ1047"/>
  <c r="FM1047"/>
  <c r="FI1047"/>
  <c r="FE1047"/>
  <c r="FA1047"/>
  <c r="EW1047"/>
  <c r="ES1047"/>
  <c r="EO1047"/>
  <c r="EK1047"/>
  <c r="EG1047"/>
  <c r="EC1047"/>
  <c r="DY1047"/>
  <c r="DU1047"/>
  <c r="DQ1047"/>
  <c r="DM1047"/>
  <c r="DI1047"/>
  <c r="DE1047"/>
  <c r="DA1047"/>
  <c r="CW1047"/>
  <c r="CS1047"/>
  <c r="CO1047"/>
  <c r="CK1047"/>
  <c r="CG1047"/>
  <c r="CC1047"/>
  <c r="BY1047"/>
  <c r="BU1047"/>
  <c r="BQ1047"/>
  <c r="BM1047"/>
  <c r="BI1047"/>
  <c r="BE1047"/>
  <c r="BA1047"/>
  <c r="AW1047"/>
  <c r="AS1047"/>
  <c r="AO1047"/>
  <c r="AK1047"/>
  <c r="AG1047"/>
  <c r="AC1047"/>
  <c r="Y1047"/>
  <c r="U1047"/>
  <c r="Q1047"/>
  <c r="M1047"/>
  <c r="I1047"/>
  <c r="E1047"/>
  <c r="GW1047" s="1"/>
  <c r="GS1046"/>
  <c r="GO1046"/>
  <c r="GK1046"/>
  <c r="GG1046"/>
  <c r="GC1046"/>
  <c r="FY1046"/>
  <c r="FU1046"/>
  <c r="FQ1046"/>
  <c r="FM1046"/>
  <c r="FI1046"/>
  <c r="FE1046"/>
  <c r="FA1046"/>
  <c r="EW1046"/>
  <c r="ES1046"/>
  <c r="EO1046"/>
  <c r="EK1046"/>
  <c r="EG1046"/>
  <c r="EC1046"/>
  <c r="DY1046"/>
  <c r="DU1046"/>
  <c r="DQ1046"/>
  <c r="DM1046"/>
  <c r="DI1046"/>
  <c r="DE1046"/>
  <c r="DA1046"/>
  <c r="CW1046"/>
  <c r="CS1046"/>
  <c r="CO1046"/>
  <c r="CK1046"/>
  <c r="CG1046"/>
  <c r="CC1046"/>
  <c r="BY1046"/>
  <c r="BU1046"/>
  <c r="BQ1046"/>
  <c r="BM1046"/>
  <c r="BI1046"/>
  <c r="BE1046"/>
  <c r="BA1046"/>
  <c r="AW1046"/>
  <c r="AS1046"/>
  <c r="AO1046"/>
  <c r="AK1046"/>
  <c r="AG1046"/>
  <c r="AC1046"/>
  <c r="Y1046"/>
  <c r="U1046"/>
  <c r="Q1046"/>
  <c r="M1046"/>
  <c r="I1046"/>
  <c r="E1046"/>
  <c r="GW1046" s="1"/>
  <c r="GS1045"/>
  <c r="GO1045"/>
  <c r="GK1045"/>
  <c r="GG1045"/>
  <c r="GC1045"/>
  <c r="FY1045"/>
  <c r="FU1045"/>
  <c r="FQ1045"/>
  <c r="FM1045"/>
  <c r="FI1045"/>
  <c r="FE1045"/>
  <c r="FA1045"/>
  <c r="EW1045"/>
  <c r="ES1045"/>
  <c r="EO1045"/>
  <c r="EK1045"/>
  <c r="EG1045"/>
  <c r="EC1045"/>
  <c r="DY1045"/>
  <c r="DU1045"/>
  <c r="DQ1045"/>
  <c r="DM1045"/>
  <c r="DI1045"/>
  <c r="DE1045"/>
  <c r="DA1045"/>
  <c r="CW1045"/>
  <c r="CS1045"/>
  <c r="CO1045"/>
  <c r="CK1045"/>
  <c r="CG1045"/>
  <c r="CC1045"/>
  <c r="BY1045"/>
  <c r="BU1045"/>
  <c r="BQ1045"/>
  <c r="BM1045"/>
  <c r="BI1045"/>
  <c r="BE1045"/>
  <c r="BA1045"/>
  <c r="AW1045"/>
  <c r="AS1045"/>
  <c r="AO1045"/>
  <c r="AK1045"/>
  <c r="AG1045"/>
  <c r="AC1045"/>
  <c r="Y1045"/>
  <c r="U1045"/>
  <c r="Q1045"/>
  <c r="M1045"/>
  <c r="I1045"/>
  <c r="E1045"/>
  <c r="GW1045" s="1"/>
  <c r="GS1044"/>
  <c r="GO1044"/>
  <c r="GK1044"/>
  <c r="GG1044"/>
  <c r="GC1044"/>
  <c r="FY1044"/>
  <c r="FU1044"/>
  <c r="FQ1044"/>
  <c r="FM1044"/>
  <c r="FI1044"/>
  <c r="FE1044"/>
  <c r="FA1044"/>
  <c r="EW1044"/>
  <c r="ES1044"/>
  <c r="EO1044"/>
  <c r="EK1044"/>
  <c r="EG1044"/>
  <c r="EC1044"/>
  <c r="DY1044"/>
  <c r="DU1044"/>
  <c r="DQ1044"/>
  <c r="DM1044"/>
  <c r="DI1044"/>
  <c r="DE1044"/>
  <c r="DA1044"/>
  <c r="CW1044"/>
  <c r="CS1044"/>
  <c r="CO1044"/>
  <c r="CK1044"/>
  <c r="CG1044"/>
  <c r="CC1044"/>
  <c r="BY1044"/>
  <c r="BU1044"/>
  <c r="BQ1044"/>
  <c r="BM1044"/>
  <c r="BI1044"/>
  <c r="BE1044"/>
  <c r="BA1044"/>
  <c r="AW1044"/>
  <c r="AS1044"/>
  <c r="AO1044"/>
  <c r="AK1044"/>
  <c r="AG1044"/>
  <c r="AC1044"/>
  <c r="Y1044"/>
  <c r="U1044"/>
  <c r="Q1044"/>
  <c r="M1044"/>
  <c r="I1044"/>
  <c r="E1044"/>
  <c r="GW1044" s="1"/>
  <c r="GS1043"/>
  <c r="GO1043"/>
  <c r="GK1043"/>
  <c r="GG1043"/>
  <c r="GC1043"/>
  <c r="FY1043"/>
  <c r="FU1043"/>
  <c r="FQ1043"/>
  <c r="FM1043"/>
  <c r="FI1043"/>
  <c r="FE1043"/>
  <c r="FA1043"/>
  <c r="EW1043"/>
  <c r="ES1043"/>
  <c r="EO1043"/>
  <c r="EK1043"/>
  <c r="EG1043"/>
  <c r="EC1043"/>
  <c r="DY1043"/>
  <c r="DU1043"/>
  <c r="DQ1043"/>
  <c r="DM1043"/>
  <c r="DI1043"/>
  <c r="DE1043"/>
  <c r="DA1043"/>
  <c r="CW1043"/>
  <c r="CS1043"/>
  <c r="CO1043"/>
  <c r="CK1043"/>
  <c r="CG1043"/>
  <c r="CC1043"/>
  <c r="BY1043"/>
  <c r="BU1043"/>
  <c r="BQ1043"/>
  <c r="BM1043"/>
  <c r="BI1043"/>
  <c r="BE1043"/>
  <c r="BA1043"/>
  <c r="AW1043"/>
  <c r="AS1043"/>
  <c r="AO1043"/>
  <c r="AK1043"/>
  <c r="AG1043"/>
  <c r="AC1043"/>
  <c r="Y1043"/>
  <c r="U1043"/>
  <c r="Q1043"/>
  <c r="M1043"/>
  <c r="I1043"/>
  <c r="E1043"/>
  <c r="GW1043" s="1"/>
  <c r="GS1042"/>
  <c r="GO1042"/>
  <c r="GK1042"/>
  <c r="GG1042"/>
  <c r="GC1042"/>
  <c r="FY1042"/>
  <c r="FU1042"/>
  <c r="FQ1042"/>
  <c r="FM1042"/>
  <c r="FI1042"/>
  <c r="FE1042"/>
  <c r="FA1042"/>
  <c r="EW1042"/>
  <c r="ES1042"/>
  <c r="EO1042"/>
  <c r="EK1042"/>
  <c r="EG1042"/>
  <c r="EC1042"/>
  <c r="DY1042"/>
  <c r="DU1042"/>
  <c r="DQ1042"/>
  <c r="DM1042"/>
  <c r="DI1042"/>
  <c r="DE1042"/>
  <c r="DA1042"/>
  <c r="CW1042"/>
  <c r="CS1042"/>
  <c r="CO1042"/>
  <c r="CK1042"/>
  <c r="CG1042"/>
  <c r="CC1042"/>
  <c r="BY1042"/>
  <c r="BU1042"/>
  <c r="BQ1042"/>
  <c r="BM1042"/>
  <c r="BI1042"/>
  <c r="BE1042"/>
  <c r="BA1042"/>
  <c r="AW1042"/>
  <c r="AS1042"/>
  <c r="AO1042"/>
  <c r="AK1042"/>
  <c r="AG1042"/>
  <c r="AC1042"/>
  <c r="Y1042"/>
  <c r="U1042"/>
  <c r="Q1042"/>
  <c r="M1042"/>
  <c r="I1042"/>
  <c r="E1042"/>
  <c r="GW1042" s="1"/>
  <c r="GS1041"/>
  <c r="GO1041"/>
  <c r="GK1041"/>
  <c r="GG1041"/>
  <c r="GC1041"/>
  <c r="FY1041"/>
  <c r="FU1041"/>
  <c r="FQ1041"/>
  <c r="FM1041"/>
  <c r="FI1041"/>
  <c r="FE1041"/>
  <c r="FA1041"/>
  <c r="EW1041"/>
  <c r="ES1041"/>
  <c r="EO1041"/>
  <c r="EK1041"/>
  <c r="EG1041"/>
  <c r="EC1041"/>
  <c r="DY1041"/>
  <c r="DU1041"/>
  <c r="DQ1041"/>
  <c r="DM1041"/>
  <c r="DI1041"/>
  <c r="DE1041"/>
  <c r="DA1041"/>
  <c r="CW1041"/>
  <c r="CS1041"/>
  <c r="CO1041"/>
  <c r="CK1041"/>
  <c r="CG1041"/>
  <c r="CC1041"/>
  <c r="BY1041"/>
  <c r="BU1041"/>
  <c r="BQ1041"/>
  <c r="BM1041"/>
  <c r="BI1041"/>
  <c r="BE1041"/>
  <c r="BA1041"/>
  <c r="AW1041"/>
  <c r="AS1041"/>
  <c r="AO1041"/>
  <c r="AK1041"/>
  <c r="AG1041"/>
  <c r="AC1041"/>
  <c r="Y1041"/>
  <c r="U1041"/>
  <c r="Q1041"/>
  <c r="M1041"/>
  <c r="I1041"/>
  <c r="E1041"/>
  <c r="GW1041" s="1"/>
  <c r="GS1040"/>
  <c r="GO1040"/>
  <c r="GK1040"/>
  <c r="GG1040"/>
  <c r="GC1040"/>
  <c r="FY1040"/>
  <c r="FU1040"/>
  <c r="FQ1040"/>
  <c r="FM1040"/>
  <c r="FI1040"/>
  <c r="FE1040"/>
  <c r="FA1040"/>
  <c r="EW1040"/>
  <c r="ES1040"/>
  <c r="EO1040"/>
  <c r="EK1040"/>
  <c r="EG1040"/>
  <c r="EC1040"/>
  <c r="DY1040"/>
  <c r="DU1040"/>
  <c r="DQ1040"/>
  <c r="DM1040"/>
  <c r="DI1040"/>
  <c r="DE1040"/>
  <c r="DA1040"/>
  <c r="CW1040"/>
  <c r="CS1040"/>
  <c r="CO1040"/>
  <c r="CK1040"/>
  <c r="CG1040"/>
  <c r="CC1040"/>
  <c r="BY1040"/>
  <c r="BU1040"/>
  <c r="BQ1040"/>
  <c r="BM1040"/>
  <c r="BI1040"/>
  <c r="BE1040"/>
  <c r="BA1040"/>
  <c r="AW1040"/>
  <c r="AS1040"/>
  <c r="AO1040"/>
  <c r="AK1040"/>
  <c r="AG1040"/>
  <c r="AC1040"/>
  <c r="Y1040"/>
  <c r="U1040"/>
  <c r="Q1040"/>
  <c r="M1040"/>
  <c r="I1040"/>
  <c r="E1040"/>
  <c r="GW1040" s="1"/>
  <c r="GY1039"/>
  <c r="GS1039"/>
  <c r="GO1039"/>
  <c r="GK1039"/>
  <c r="GG1039"/>
  <c r="GC1039"/>
  <c r="FY1039"/>
  <c r="FU1039"/>
  <c r="FQ1039"/>
  <c r="FM1039"/>
  <c r="FI1039"/>
  <c r="FE1039"/>
  <c r="FA1039"/>
  <c r="EW1039"/>
  <c r="ES1039"/>
  <c r="EO1039"/>
  <c r="EK1039"/>
  <c r="EG1039"/>
  <c r="EC1039"/>
  <c r="DY1039"/>
  <c r="DU1039"/>
  <c r="DQ1039"/>
  <c r="DM1039"/>
  <c r="DI1039"/>
  <c r="DE1039"/>
  <c r="DA1039"/>
  <c r="CW1039"/>
  <c r="CS1039"/>
  <c r="CO1039"/>
  <c r="CK1039"/>
  <c r="CG1039"/>
  <c r="CC1039"/>
  <c r="BY1039"/>
  <c r="BU1039"/>
  <c r="BQ1039"/>
  <c r="BM1039"/>
  <c r="BI1039"/>
  <c r="BE1039"/>
  <c r="BA1039"/>
  <c r="AW1039"/>
  <c r="AS1039"/>
  <c r="AO1039"/>
  <c r="AK1039"/>
  <c r="AG1039"/>
  <c r="AC1039"/>
  <c r="Y1039"/>
  <c r="U1039"/>
  <c r="Q1039"/>
  <c r="M1039"/>
  <c r="I1039"/>
  <c r="E1039"/>
  <c r="GS1026"/>
  <c r="GO1026"/>
  <c r="GK1026"/>
  <c r="GG1026"/>
  <c r="GC1026"/>
  <c r="FY1026"/>
  <c r="FU1026"/>
  <c r="FQ1026"/>
  <c r="FM1026"/>
  <c r="FI1026"/>
  <c r="FE1026"/>
  <c r="FA1026"/>
  <c r="EW1026"/>
  <c r="ES1026"/>
  <c r="EO1026"/>
  <c r="EK1026"/>
  <c r="EG1026"/>
  <c r="EC1026"/>
  <c r="DY1026"/>
  <c r="DU1026"/>
  <c r="DQ1026"/>
  <c r="DM1026"/>
  <c r="DI1026"/>
  <c r="DE1026"/>
  <c r="DA1026"/>
  <c r="CW1026"/>
  <c r="CS1026"/>
  <c r="CO1026"/>
  <c r="CK1026"/>
  <c r="CG1026"/>
  <c r="CC1026"/>
  <c r="BY1026"/>
  <c r="BU1026"/>
  <c r="BQ1026"/>
  <c r="BM1026"/>
  <c r="BI1026"/>
  <c r="BE1026"/>
  <c r="BA1026"/>
  <c r="AW1026"/>
  <c r="AS1026"/>
  <c r="AO1026"/>
  <c r="AK1026"/>
  <c r="AG1026"/>
  <c r="AC1026"/>
  <c r="Y1026"/>
  <c r="U1026"/>
  <c r="Q1026"/>
  <c r="M1026"/>
  <c r="I1026"/>
  <c r="E1026"/>
  <c r="GW1026" s="1"/>
  <c r="GS1025"/>
  <c r="GO1025"/>
  <c r="GK1025"/>
  <c r="GG1025"/>
  <c r="GC1025"/>
  <c r="FY1025"/>
  <c r="FU1025"/>
  <c r="FQ1025"/>
  <c r="FM1025"/>
  <c r="FI1025"/>
  <c r="FE1025"/>
  <c r="FA1025"/>
  <c r="EW1025"/>
  <c r="ES1025"/>
  <c r="EO1025"/>
  <c r="EK1025"/>
  <c r="EG1025"/>
  <c r="EC1025"/>
  <c r="DY1025"/>
  <c r="DU1025"/>
  <c r="DQ1025"/>
  <c r="DM1025"/>
  <c r="DI1025"/>
  <c r="DE1025"/>
  <c r="DA1025"/>
  <c r="CW1025"/>
  <c r="CS1025"/>
  <c r="CO1025"/>
  <c r="CK1025"/>
  <c r="CG1025"/>
  <c r="CC1025"/>
  <c r="BY1025"/>
  <c r="BU1025"/>
  <c r="BQ1025"/>
  <c r="BM1025"/>
  <c r="BI1025"/>
  <c r="BE1025"/>
  <c r="BA1025"/>
  <c r="AW1025"/>
  <c r="AS1025"/>
  <c r="AO1025"/>
  <c r="AK1025"/>
  <c r="AG1025"/>
  <c r="AC1025"/>
  <c r="Y1025"/>
  <c r="U1025"/>
  <c r="Q1025"/>
  <c r="M1025"/>
  <c r="I1025"/>
  <c r="E1025"/>
  <c r="GW1025" s="1"/>
  <c r="GS1024"/>
  <c r="GO1024"/>
  <c r="GK1024"/>
  <c r="GG1024"/>
  <c r="GC1024"/>
  <c r="FY1024"/>
  <c r="FU1024"/>
  <c r="FQ1024"/>
  <c r="FM1024"/>
  <c r="FI1024"/>
  <c r="FE1024"/>
  <c r="FA1024"/>
  <c r="EW1024"/>
  <c r="ES1024"/>
  <c r="EO1024"/>
  <c r="EK1024"/>
  <c r="EG1024"/>
  <c r="EC1024"/>
  <c r="DY1024"/>
  <c r="DU1024"/>
  <c r="DQ1024"/>
  <c r="DM1024"/>
  <c r="DI1024"/>
  <c r="DE1024"/>
  <c r="DA1024"/>
  <c r="CW1024"/>
  <c r="CS1024"/>
  <c r="CO1024"/>
  <c r="CK1024"/>
  <c r="CG1024"/>
  <c r="CC1024"/>
  <c r="BY1024"/>
  <c r="BU1024"/>
  <c r="BQ1024"/>
  <c r="BM1024"/>
  <c r="BI1024"/>
  <c r="BE1024"/>
  <c r="BA1024"/>
  <c r="AW1024"/>
  <c r="AS1024"/>
  <c r="AO1024"/>
  <c r="AK1024"/>
  <c r="AG1024"/>
  <c r="AC1024"/>
  <c r="Y1024"/>
  <c r="U1024"/>
  <c r="Q1024"/>
  <c r="M1024"/>
  <c r="I1024"/>
  <c r="E1024"/>
  <c r="GW1024" s="1"/>
  <c r="GS1023"/>
  <c r="GO1023"/>
  <c r="GK1023"/>
  <c r="GG1023"/>
  <c r="GC1023"/>
  <c r="FY1023"/>
  <c r="FU1023"/>
  <c r="FQ1023"/>
  <c r="FM1023"/>
  <c r="FI1023"/>
  <c r="FE1023"/>
  <c r="FA1023"/>
  <c r="EW1023"/>
  <c r="ES1023"/>
  <c r="EO1023"/>
  <c r="EK1023"/>
  <c r="EG1023"/>
  <c r="EC1023"/>
  <c r="DY1023"/>
  <c r="DU1023"/>
  <c r="DQ1023"/>
  <c r="DM1023"/>
  <c r="DI1023"/>
  <c r="DE1023"/>
  <c r="DA1023"/>
  <c r="CW1023"/>
  <c r="CS1023"/>
  <c r="CO1023"/>
  <c r="CK1023"/>
  <c r="CG1023"/>
  <c r="CC1023"/>
  <c r="BY1023"/>
  <c r="BU1023"/>
  <c r="BQ1023"/>
  <c r="BM1023"/>
  <c r="BI1023"/>
  <c r="BE1023"/>
  <c r="BA1023"/>
  <c r="AW1023"/>
  <c r="AS1023"/>
  <c r="AO1023"/>
  <c r="AK1023"/>
  <c r="AG1023"/>
  <c r="AC1023"/>
  <c r="Y1023"/>
  <c r="U1023"/>
  <c r="Q1023"/>
  <c r="M1023"/>
  <c r="I1023"/>
  <c r="E1023"/>
  <c r="GW1023" s="1"/>
  <c r="GS1022"/>
  <c r="GO1022"/>
  <c r="GK1022"/>
  <c r="GG1022"/>
  <c r="GC1022"/>
  <c r="FY1022"/>
  <c r="FU1022"/>
  <c r="FQ1022"/>
  <c r="FM1022"/>
  <c r="FI1022"/>
  <c r="FE1022"/>
  <c r="FA1022"/>
  <c r="EW1022"/>
  <c r="ES1022"/>
  <c r="EO1022"/>
  <c r="EK1022"/>
  <c r="EG1022"/>
  <c r="EC1022"/>
  <c r="DY1022"/>
  <c r="DU1022"/>
  <c r="DQ1022"/>
  <c r="DM1022"/>
  <c r="DI1022"/>
  <c r="DE1022"/>
  <c r="DA1022"/>
  <c r="CW1022"/>
  <c r="CS1022"/>
  <c r="CO1022"/>
  <c r="CK1022"/>
  <c r="CG1022"/>
  <c r="CC1022"/>
  <c r="BY1022"/>
  <c r="BU1022"/>
  <c r="BQ1022"/>
  <c r="BM1022"/>
  <c r="BI1022"/>
  <c r="BE1022"/>
  <c r="BA1022"/>
  <c r="AW1022"/>
  <c r="AS1022"/>
  <c r="AO1022"/>
  <c r="AK1022"/>
  <c r="AG1022"/>
  <c r="AC1022"/>
  <c r="Y1022"/>
  <c r="U1022"/>
  <c r="Q1022"/>
  <c r="M1022"/>
  <c r="I1022"/>
  <c r="E1022"/>
  <c r="GW1022" s="1"/>
  <c r="GS1021"/>
  <c r="GO1021"/>
  <c r="GK1021"/>
  <c r="GG1021"/>
  <c r="GC1021"/>
  <c r="FY1021"/>
  <c r="FU1021"/>
  <c r="FQ1021"/>
  <c r="FM1021"/>
  <c r="FI1021"/>
  <c r="FE1021"/>
  <c r="FA1021"/>
  <c r="EW1021"/>
  <c r="ES1021"/>
  <c r="EO1021"/>
  <c r="EK1021"/>
  <c r="EG1021"/>
  <c r="EC1021"/>
  <c r="DY1021"/>
  <c r="DU1021"/>
  <c r="DQ1021"/>
  <c r="DM1021"/>
  <c r="DI1021"/>
  <c r="DE1021"/>
  <c r="DA1021"/>
  <c r="CW1021"/>
  <c r="CS1021"/>
  <c r="CO1021"/>
  <c r="CK1021"/>
  <c r="CG1021"/>
  <c r="CC1021"/>
  <c r="BY1021"/>
  <c r="BU1021"/>
  <c r="BQ1021"/>
  <c r="BM1021"/>
  <c r="BI1021"/>
  <c r="BE1021"/>
  <c r="BA1021"/>
  <c r="AW1021"/>
  <c r="AS1021"/>
  <c r="AO1021"/>
  <c r="AK1021"/>
  <c r="AG1021"/>
  <c r="AC1021"/>
  <c r="Y1021"/>
  <c r="U1021"/>
  <c r="Q1021"/>
  <c r="M1021"/>
  <c r="I1021"/>
  <c r="E1021"/>
  <c r="GW1021" s="1"/>
  <c r="GS1020"/>
  <c r="GO1020"/>
  <c r="GK1020"/>
  <c r="GG1020"/>
  <c r="GC1020"/>
  <c r="FY1020"/>
  <c r="FU1020"/>
  <c r="FQ1020"/>
  <c r="FM1020"/>
  <c r="FI1020"/>
  <c r="FE1020"/>
  <c r="FA1020"/>
  <c r="EW1020"/>
  <c r="ES1020"/>
  <c r="EO1020"/>
  <c r="EK1020"/>
  <c r="EG1020"/>
  <c r="EC1020"/>
  <c r="DY1020"/>
  <c r="DU1020"/>
  <c r="DQ1020"/>
  <c r="DM1020"/>
  <c r="DI1020"/>
  <c r="DE1020"/>
  <c r="DA1020"/>
  <c r="CW1020"/>
  <c r="CS1020"/>
  <c r="CO1020"/>
  <c r="CK1020"/>
  <c r="CG1020"/>
  <c r="CC1020"/>
  <c r="BY1020"/>
  <c r="BU1020"/>
  <c r="BQ1020"/>
  <c r="BM1020"/>
  <c r="BI1020"/>
  <c r="BE1020"/>
  <c r="BA1020"/>
  <c r="AW1020"/>
  <c r="AS1020"/>
  <c r="AO1020"/>
  <c r="AK1020"/>
  <c r="AG1020"/>
  <c r="AC1020"/>
  <c r="Y1020"/>
  <c r="U1020"/>
  <c r="Q1020"/>
  <c r="M1020"/>
  <c r="I1020"/>
  <c r="E1020"/>
  <c r="GW1020" s="1"/>
  <c r="GS1019"/>
  <c r="GO1019"/>
  <c r="GK1019"/>
  <c r="GG1019"/>
  <c r="GC1019"/>
  <c r="FY1019"/>
  <c r="FU1019"/>
  <c r="FQ1019"/>
  <c r="FM1019"/>
  <c r="FI1019"/>
  <c r="FE1019"/>
  <c r="FA1019"/>
  <c r="EW1019"/>
  <c r="ES1019"/>
  <c r="EO1019"/>
  <c r="EK1019"/>
  <c r="EG1019"/>
  <c r="EC1019"/>
  <c r="DY1019"/>
  <c r="DU1019"/>
  <c r="DQ1019"/>
  <c r="DM1019"/>
  <c r="DI1019"/>
  <c r="DE1019"/>
  <c r="DA1019"/>
  <c r="CW1019"/>
  <c r="CS1019"/>
  <c r="CO1019"/>
  <c r="CK1019"/>
  <c r="CG1019"/>
  <c r="CC1019"/>
  <c r="BY1019"/>
  <c r="BU1019"/>
  <c r="BQ1019"/>
  <c r="BM1019"/>
  <c r="BI1019"/>
  <c r="BE1019"/>
  <c r="BA1019"/>
  <c r="AW1019"/>
  <c r="AS1019"/>
  <c r="AO1019"/>
  <c r="AK1019"/>
  <c r="AG1019"/>
  <c r="AC1019"/>
  <c r="Y1019"/>
  <c r="U1019"/>
  <c r="Q1019"/>
  <c r="M1019"/>
  <c r="I1019"/>
  <c r="E1019"/>
  <c r="GW1019" s="1"/>
  <c r="GS1018"/>
  <c r="GO1018"/>
  <c r="GK1018"/>
  <c r="GG1018"/>
  <c r="GC1018"/>
  <c r="FY1018"/>
  <c r="FU1018"/>
  <c r="FQ1018"/>
  <c r="FM1018"/>
  <c r="FI1018"/>
  <c r="FE1018"/>
  <c r="FA1018"/>
  <c r="EW1018"/>
  <c r="ES1018"/>
  <c r="EO1018"/>
  <c r="EK1018"/>
  <c r="EG1018"/>
  <c r="EC1018"/>
  <c r="DY1018"/>
  <c r="DU1018"/>
  <c r="DQ1018"/>
  <c r="DM1018"/>
  <c r="DI1018"/>
  <c r="DE1018"/>
  <c r="DA1018"/>
  <c r="CW1018"/>
  <c r="CS1018"/>
  <c r="CO1018"/>
  <c r="CK1018"/>
  <c r="CG1018"/>
  <c r="CC1018"/>
  <c r="BY1018"/>
  <c r="BU1018"/>
  <c r="BQ1018"/>
  <c r="BM1018"/>
  <c r="BI1018"/>
  <c r="BE1018"/>
  <c r="BA1018"/>
  <c r="AW1018"/>
  <c r="AS1018"/>
  <c r="AO1018"/>
  <c r="AK1018"/>
  <c r="AG1018"/>
  <c r="AC1018"/>
  <c r="Y1018"/>
  <c r="U1018"/>
  <c r="Q1018"/>
  <c r="M1018"/>
  <c r="I1018"/>
  <c r="E1018"/>
  <c r="GW1018" s="1"/>
  <c r="GS1017"/>
  <c r="GO1017"/>
  <c r="GK1017"/>
  <c r="GG1017"/>
  <c r="GC1017"/>
  <c r="FY1017"/>
  <c r="FU1017"/>
  <c r="FQ1017"/>
  <c r="FM1017"/>
  <c r="FI1017"/>
  <c r="FE1017"/>
  <c r="FA1017"/>
  <c r="EW1017"/>
  <c r="ES1017"/>
  <c r="EO1017"/>
  <c r="EK1017"/>
  <c r="EG1017"/>
  <c r="EC1017"/>
  <c r="DY1017"/>
  <c r="DU1017"/>
  <c r="DQ1017"/>
  <c r="DM1017"/>
  <c r="DI1017"/>
  <c r="DE1017"/>
  <c r="DA1017"/>
  <c r="CW1017"/>
  <c r="CS1017"/>
  <c r="CO1017"/>
  <c r="CK1017"/>
  <c r="CG1017"/>
  <c r="CC1017"/>
  <c r="BY1017"/>
  <c r="BU1017"/>
  <c r="BQ1017"/>
  <c r="BM1017"/>
  <c r="BI1017"/>
  <c r="BE1017"/>
  <c r="BA1017"/>
  <c r="AW1017"/>
  <c r="AS1017"/>
  <c r="AO1017"/>
  <c r="AK1017"/>
  <c r="AG1017"/>
  <c r="AC1017"/>
  <c r="Y1017"/>
  <c r="U1017"/>
  <c r="Q1017"/>
  <c r="M1017"/>
  <c r="I1017"/>
  <c r="E1017"/>
  <c r="GW1017" s="1"/>
  <c r="GS1016"/>
  <c r="GO1016"/>
  <c r="GK1016"/>
  <c r="GG1016"/>
  <c r="GC1016"/>
  <c r="FY1016"/>
  <c r="FU1016"/>
  <c r="FQ1016"/>
  <c r="FM1016"/>
  <c r="FI1016"/>
  <c r="FE1016"/>
  <c r="FA1016"/>
  <c r="EW1016"/>
  <c r="ES1016"/>
  <c r="EO1016"/>
  <c r="EK1016"/>
  <c r="EG1016"/>
  <c r="EC1016"/>
  <c r="DY1016"/>
  <c r="DU1016"/>
  <c r="DQ1016"/>
  <c r="DM1016"/>
  <c r="DI1016"/>
  <c r="DE1016"/>
  <c r="DA1016"/>
  <c r="CW1016"/>
  <c r="CS1016"/>
  <c r="CO1016"/>
  <c r="CK1016"/>
  <c r="CG1016"/>
  <c r="CC1016"/>
  <c r="BY1016"/>
  <c r="BU1016"/>
  <c r="BQ1016"/>
  <c r="BM1016"/>
  <c r="BI1016"/>
  <c r="BE1016"/>
  <c r="BA1016"/>
  <c r="AW1016"/>
  <c r="AS1016"/>
  <c r="AO1016"/>
  <c r="AK1016"/>
  <c r="AG1016"/>
  <c r="AC1016"/>
  <c r="Y1016"/>
  <c r="U1016"/>
  <c r="Q1016"/>
  <c r="M1016"/>
  <c r="I1016"/>
  <c r="E1016"/>
  <c r="GW1016" s="1"/>
  <c r="GY1015"/>
  <c r="GS1015"/>
  <c r="GO1015"/>
  <c r="GK1015"/>
  <c r="GG1015"/>
  <c r="GC1015"/>
  <c r="FY1015"/>
  <c r="FU1015"/>
  <c r="FQ1015"/>
  <c r="FM1015"/>
  <c r="FI1015"/>
  <c r="FE1015"/>
  <c r="FA1015"/>
  <c r="EW1015"/>
  <c r="ES1015"/>
  <c r="EO1015"/>
  <c r="EK1015"/>
  <c r="EG1015"/>
  <c r="EC1015"/>
  <c r="DY1015"/>
  <c r="DU1015"/>
  <c r="DQ1015"/>
  <c r="DM1015"/>
  <c r="DI1015"/>
  <c r="DE1015"/>
  <c r="DA1015"/>
  <c r="CW1015"/>
  <c r="CS1015"/>
  <c r="CO1015"/>
  <c r="CK1015"/>
  <c r="CG1015"/>
  <c r="CC1015"/>
  <c r="BY1015"/>
  <c r="BU1015"/>
  <c r="BQ1015"/>
  <c r="BM1015"/>
  <c r="BI1015"/>
  <c r="BE1015"/>
  <c r="BA1015"/>
  <c r="AW1015"/>
  <c r="AS1015"/>
  <c r="AO1015"/>
  <c r="AK1015"/>
  <c r="AG1015"/>
  <c r="AC1015"/>
  <c r="Y1015"/>
  <c r="U1015"/>
  <c r="Q1015"/>
  <c r="M1015"/>
  <c r="I1015"/>
  <c r="E1015"/>
  <c r="GS1002"/>
  <c r="GO1002"/>
  <c r="GK1002"/>
  <c r="GG1002"/>
  <c r="GC1002"/>
  <c r="FY1002"/>
  <c r="FU1002"/>
  <c r="FQ1002"/>
  <c r="FM1002"/>
  <c r="FI1002"/>
  <c r="FE1002"/>
  <c r="FA1002"/>
  <c r="EW1002"/>
  <c r="ES1002"/>
  <c r="EO1002"/>
  <c r="EK1002"/>
  <c r="EG1002"/>
  <c r="EC1002"/>
  <c r="DY1002"/>
  <c r="DU1002"/>
  <c r="DQ1002"/>
  <c r="DM1002"/>
  <c r="DI1002"/>
  <c r="DE1002"/>
  <c r="DA1002"/>
  <c r="CW1002"/>
  <c r="CS1002"/>
  <c r="CO1002"/>
  <c r="CK1002"/>
  <c r="CG1002"/>
  <c r="CC1002"/>
  <c r="BY1002"/>
  <c r="BU1002"/>
  <c r="BQ1002"/>
  <c r="BM1002"/>
  <c r="BI1002"/>
  <c r="BE1002"/>
  <c r="BA1002"/>
  <c r="AW1002"/>
  <c r="AS1002"/>
  <c r="AO1002"/>
  <c r="AK1002"/>
  <c r="AG1002"/>
  <c r="AC1002"/>
  <c r="Y1002"/>
  <c r="U1002"/>
  <c r="Q1002"/>
  <c r="M1002"/>
  <c r="I1002"/>
  <c r="E1002"/>
  <c r="GW1002" s="1"/>
  <c r="GS1001"/>
  <c r="GO1001"/>
  <c r="GK1001"/>
  <c r="GG1001"/>
  <c r="GC1001"/>
  <c r="FY1001"/>
  <c r="FU1001"/>
  <c r="FQ1001"/>
  <c r="FM1001"/>
  <c r="FI1001"/>
  <c r="FE1001"/>
  <c r="FA1001"/>
  <c r="EW1001"/>
  <c r="ES1001"/>
  <c r="EO1001"/>
  <c r="EK1001"/>
  <c r="EG1001"/>
  <c r="EC1001"/>
  <c r="DY1001"/>
  <c r="DU1001"/>
  <c r="DQ1001"/>
  <c r="DM1001"/>
  <c r="DI1001"/>
  <c r="DE1001"/>
  <c r="DA1001"/>
  <c r="CW1001"/>
  <c r="CS1001"/>
  <c r="CO1001"/>
  <c r="CK1001"/>
  <c r="CG1001"/>
  <c r="CC1001"/>
  <c r="BY1001"/>
  <c r="BU1001"/>
  <c r="BQ1001"/>
  <c r="BM1001"/>
  <c r="BI1001"/>
  <c r="BE1001"/>
  <c r="BA1001"/>
  <c r="AW1001"/>
  <c r="AS1001"/>
  <c r="AO1001"/>
  <c r="AK1001"/>
  <c r="AG1001"/>
  <c r="AC1001"/>
  <c r="Y1001"/>
  <c r="U1001"/>
  <c r="Q1001"/>
  <c r="M1001"/>
  <c r="I1001"/>
  <c r="E1001"/>
  <c r="GW1001" s="1"/>
  <c r="GS1000"/>
  <c r="GO1000"/>
  <c r="GK1000"/>
  <c r="GG1000"/>
  <c r="GC1000"/>
  <c r="FY1000"/>
  <c r="FU1000"/>
  <c r="FQ1000"/>
  <c r="FM1000"/>
  <c r="FI1000"/>
  <c r="FE1000"/>
  <c r="FA1000"/>
  <c r="EW1000"/>
  <c r="ES1000"/>
  <c r="EO1000"/>
  <c r="EK1000"/>
  <c r="EG1000"/>
  <c r="EC1000"/>
  <c r="DY1000"/>
  <c r="DU1000"/>
  <c r="DQ1000"/>
  <c r="DM1000"/>
  <c r="DI1000"/>
  <c r="DE1000"/>
  <c r="DA1000"/>
  <c r="CW1000"/>
  <c r="CS1000"/>
  <c r="CO1000"/>
  <c r="CK1000"/>
  <c r="CG1000"/>
  <c r="CC1000"/>
  <c r="BY1000"/>
  <c r="BU1000"/>
  <c r="BQ1000"/>
  <c r="BM1000"/>
  <c r="BI1000"/>
  <c r="BE1000"/>
  <c r="BA1000"/>
  <c r="AW1000"/>
  <c r="AS1000"/>
  <c r="AO1000"/>
  <c r="AK1000"/>
  <c r="AG1000"/>
  <c r="AC1000"/>
  <c r="Y1000"/>
  <c r="U1000"/>
  <c r="Q1000"/>
  <c r="M1000"/>
  <c r="I1000"/>
  <c r="E1000"/>
  <c r="GW1000" s="1"/>
  <c r="GS999"/>
  <c r="GO999"/>
  <c r="GK999"/>
  <c r="GG999"/>
  <c r="GC999"/>
  <c r="FY999"/>
  <c r="FU999"/>
  <c r="FQ999"/>
  <c r="FM999"/>
  <c r="FI999"/>
  <c r="FE999"/>
  <c r="FA999"/>
  <c r="EW999"/>
  <c r="ES999"/>
  <c r="EO999"/>
  <c r="EK999"/>
  <c r="EG999"/>
  <c r="EC999"/>
  <c r="DY999"/>
  <c r="DU999"/>
  <c r="DQ999"/>
  <c r="DM999"/>
  <c r="DI999"/>
  <c r="DE999"/>
  <c r="DA999"/>
  <c r="CW999"/>
  <c r="CS999"/>
  <c r="CO999"/>
  <c r="CK999"/>
  <c r="CG999"/>
  <c r="CC999"/>
  <c r="BY999"/>
  <c r="BU999"/>
  <c r="BQ999"/>
  <c r="BM999"/>
  <c r="BI999"/>
  <c r="BE999"/>
  <c r="BA999"/>
  <c r="AW999"/>
  <c r="AS999"/>
  <c r="AO999"/>
  <c r="AK999"/>
  <c r="AG999"/>
  <c r="AC999"/>
  <c r="Y999"/>
  <c r="U999"/>
  <c r="Q999"/>
  <c r="M999"/>
  <c r="I999"/>
  <c r="E999"/>
  <c r="GW999" s="1"/>
  <c r="GS998"/>
  <c r="GO998"/>
  <c r="GK998"/>
  <c r="GG998"/>
  <c r="GC998"/>
  <c r="FY998"/>
  <c r="FU998"/>
  <c r="FQ998"/>
  <c r="FM998"/>
  <c r="FI998"/>
  <c r="FE998"/>
  <c r="FA998"/>
  <c r="EW998"/>
  <c r="ES998"/>
  <c r="EO998"/>
  <c r="EK998"/>
  <c r="EG998"/>
  <c r="EC998"/>
  <c r="DY998"/>
  <c r="DU998"/>
  <c r="DQ998"/>
  <c r="DM998"/>
  <c r="DI998"/>
  <c r="DE998"/>
  <c r="DA998"/>
  <c r="CW998"/>
  <c r="CS998"/>
  <c r="CO998"/>
  <c r="CK998"/>
  <c r="CG998"/>
  <c r="CC998"/>
  <c r="BY998"/>
  <c r="BU998"/>
  <c r="BQ998"/>
  <c r="BM998"/>
  <c r="BI998"/>
  <c r="BE998"/>
  <c r="BA998"/>
  <c r="AW998"/>
  <c r="AS998"/>
  <c r="AO998"/>
  <c r="AK998"/>
  <c r="AG998"/>
  <c r="AC998"/>
  <c r="Y998"/>
  <c r="U998"/>
  <c r="Q998"/>
  <c r="M998"/>
  <c r="I998"/>
  <c r="E998"/>
  <c r="GW998" s="1"/>
  <c r="GS997"/>
  <c r="GO997"/>
  <c r="GK997"/>
  <c r="GG997"/>
  <c r="GC997"/>
  <c r="FY997"/>
  <c r="FU997"/>
  <c r="FQ997"/>
  <c r="FM997"/>
  <c r="FI997"/>
  <c r="FE997"/>
  <c r="FA997"/>
  <c r="EW997"/>
  <c r="ES997"/>
  <c r="EO997"/>
  <c r="EK997"/>
  <c r="EG997"/>
  <c r="EC997"/>
  <c r="DY997"/>
  <c r="DU997"/>
  <c r="DQ997"/>
  <c r="DM997"/>
  <c r="DI997"/>
  <c r="DE997"/>
  <c r="DA997"/>
  <c r="CW997"/>
  <c r="CS997"/>
  <c r="CO997"/>
  <c r="CK997"/>
  <c r="CG997"/>
  <c r="CC997"/>
  <c r="BY997"/>
  <c r="BU997"/>
  <c r="BQ997"/>
  <c r="BM997"/>
  <c r="BI997"/>
  <c r="BE997"/>
  <c r="BA997"/>
  <c r="AW997"/>
  <c r="AS997"/>
  <c r="AO997"/>
  <c r="AK997"/>
  <c r="AG997"/>
  <c r="AC997"/>
  <c r="Y997"/>
  <c r="U997"/>
  <c r="Q997"/>
  <c r="M997"/>
  <c r="I997"/>
  <c r="E997"/>
  <c r="GW997" s="1"/>
  <c r="GS996"/>
  <c r="GO996"/>
  <c r="GK996"/>
  <c r="GG996"/>
  <c r="GC996"/>
  <c r="FY996"/>
  <c r="FU996"/>
  <c r="FQ996"/>
  <c r="FM996"/>
  <c r="FI996"/>
  <c r="FE996"/>
  <c r="FA996"/>
  <c r="EW996"/>
  <c r="ES996"/>
  <c r="EO996"/>
  <c r="EK996"/>
  <c r="EG996"/>
  <c r="EC996"/>
  <c r="DY996"/>
  <c r="DU996"/>
  <c r="DQ996"/>
  <c r="DM996"/>
  <c r="DI996"/>
  <c r="DE996"/>
  <c r="DA996"/>
  <c r="CW996"/>
  <c r="CS996"/>
  <c r="CO996"/>
  <c r="CK996"/>
  <c r="CG996"/>
  <c r="CC996"/>
  <c r="BY996"/>
  <c r="BU996"/>
  <c r="BQ996"/>
  <c r="BM996"/>
  <c r="BI996"/>
  <c r="BE996"/>
  <c r="BA996"/>
  <c r="AW996"/>
  <c r="AS996"/>
  <c r="AO996"/>
  <c r="AK996"/>
  <c r="AG996"/>
  <c r="AC996"/>
  <c r="Y996"/>
  <c r="U996"/>
  <c r="Q996"/>
  <c r="M996"/>
  <c r="I996"/>
  <c r="E996"/>
  <c r="GW996" s="1"/>
  <c r="GS995"/>
  <c r="GO995"/>
  <c r="GK995"/>
  <c r="GG995"/>
  <c r="GC995"/>
  <c r="FY995"/>
  <c r="FU995"/>
  <c r="FQ995"/>
  <c r="FM995"/>
  <c r="FI995"/>
  <c r="FE995"/>
  <c r="FA995"/>
  <c r="EW995"/>
  <c r="ES995"/>
  <c r="EO995"/>
  <c r="EK995"/>
  <c r="EG995"/>
  <c r="EC995"/>
  <c r="DY995"/>
  <c r="DU995"/>
  <c r="DQ995"/>
  <c r="DM995"/>
  <c r="DI995"/>
  <c r="DE995"/>
  <c r="DA995"/>
  <c r="CW995"/>
  <c r="CS995"/>
  <c r="CO995"/>
  <c r="CK995"/>
  <c r="CG995"/>
  <c r="CC995"/>
  <c r="BY995"/>
  <c r="BU995"/>
  <c r="BQ995"/>
  <c r="BM995"/>
  <c r="BI995"/>
  <c r="BE995"/>
  <c r="BA995"/>
  <c r="AW995"/>
  <c r="AS995"/>
  <c r="AO995"/>
  <c r="AK995"/>
  <c r="AG995"/>
  <c r="AC995"/>
  <c r="Y995"/>
  <c r="U995"/>
  <c r="Q995"/>
  <c r="M995"/>
  <c r="I995"/>
  <c r="E995"/>
  <c r="GW995" s="1"/>
  <c r="GS994"/>
  <c r="GO994"/>
  <c r="GK994"/>
  <c r="GG994"/>
  <c r="GC994"/>
  <c r="FY994"/>
  <c r="FU994"/>
  <c r="FQ994"/>
  <c r="FM994"/>
  <c r="FI994"/>
  <c r="FE994"/>
  <c r="FA994"/>
  <c r="EW994"/>
  <c r="ES994"/>
  <c r="EO994"/>
  <c r="EK994"/>
  <c r="EG994"/>
  <c r="EC994"/>
  <c r="DY994"/>
  <c r="DU994"/>
  <c r="DQ994"/>
  <c r="DM994"/>
  <c r="DI994"/>
  <c r="DE994"/>
  <c r="DA994"/>
  <c r="CW994"/>
  <c r="CS994"/>
  <c r="CO994"/>
  <c r="CK994"/>
  <c r="CG994"/>
  <c r="CC994"/>
  <c r="BY994"/>
  <c r="BU994"/>
  <c r="BQ994"/>
  <c r="BM994"/>
  <c r="BI994"/>
  <c r="BE994"/>
  <c r="BA994"/>
  <c r="AW994"/>
  <c r="AS994"/>
  <c r="AO994"/>
  <c r="AK994"/>
  <c r="AG994"/>
  <c r="AC994"/>
  <c r="Y994"/>
  <c r="U994"/>
  <c r="Q994"/>
  <c r="M994"/>
  <c r="I994"/>
  <c r="E994"/>
  <c r="GW994" s="1"/>
  <c r="GS993"/>
  <c r="GO993"/>
  <c r="GK993"/>
  <c r="GG993"/>
  <c r="GC993"/>
  <c r="FY993"/>
  <c r="FU993"/>
  <c r="FQ993"/>
  <c r="FM993"/>
  <c r="FI993"/>
  <c r="FE993"/>
  <c r="FA993"/>
  <c r="EW993"/>
  <c r="ES993"/>
  <c r="EO993"/>
  <c r="EK993"/>
  <c r="EG993"/>
  <c r="EC993"/>
  <c r="DY993"/>
  <c r="DU993"/>
  <c r="DQ993"/>
  <c r="DM993"/>
  <c r="DI993"/>
  <c r="DE993"/>
  <c r="DA993"/>
  <c r="CW993"/>
  <c r="CS993"/>
  <c r="CO993"/>
  <c r="CK993"/>
  <c r="CG993"/>
  <c r="CC993"/>
  <c r="BY993"/>
  <c r="BU993"/>
  <c r="BQ993"/>
  <c r="BM993"/>
  <c r="BI993"/>
  <c r="BE993"/>
  <c r="BA993"/>
  <c r="AW993"/>
  <c r="AS993"/>
  <c r="AO993"/>
  <c r="AK993"/>
  <c r="AG993"/>
  <c r="AC993"/>
  <c r="Y993"/>
  <c r="U993"/>
  <c r="Q993"/>
  <c r="M993"/>
  <c r="I993"/>
  <c r="E993"/>
  <c r="GW993" s="1"/>
  <c r="GS992"/>
  <c r="GO992"/>
  <c r="GK992"/>
  <c r="GG992"/>
  <c r="GC992"/>
  <c r="FY992"/>
  <c r="FU992"/>
  <c r="FQ992"/>
  <c r="FM992"/>
  <c r="FI992"/>
  <c r="FE992"/>
  <c r="FA992"/>
  <c r="EW992"/>
  <c r="ES992"/>
  <c r="EO992"/>
  <c r="EK992"/>
  <c r="EG992"/>
  <c r="EC992"/>
  <c r="DY992"/>
  <c r="DU992"/>
  <c r="DQ992"/>
  <c r="DM992"/>
  <c r="DI992"/>
  <c r="DE992"/>
  <c r="DA992"/>
  <c r="CW992"/>
  <c r="CS992"/>
  <c r="CO992"/>
  <c r="CK992"/>
  <c r="CG992"/>
  <c r="CC992"/>
  <c r="BY992"/>
  <c r="BU992"/>
  <c r="BQ992"/>
  <c r="BM992"/>
  <c r="BI992"/>
  <c r="BE992"/>
  <c r="BA992"/>
  <c r="AW992"/>
  <c r="AS992"/>
  <c r="AO992"/>
  <c r="AK992"/>
  <c r="AG992"/>
  <c r="AC992"/>
  <c r="Y992"/>
  <c r="U992"/>
  <c r="Q992"/>
  <c r="M992"/>
  <c r="I992"/>
  <c r="E992"/>
  <c r="GW992" s="1"/>
  <c r="GY991"/>
  <c r="GS991"/>
  <c r="GO991"/>
  <c r="GK991"/>
  <c r="GG991"/>
  <c r="GC991"/>
  <c r="FY991"/>
  <c r="FU991"/>
  <c r="FQ991"/>
  <c r="FM991"/>
  <c r="FI991"/>
  <c r="FE991"/>
  <c r="FA991"/>
  <c r="EW991"/>
  <c r="ES991"/>
  <c r="EO991"/>
  <c r="EK991"/>
  <c r="EG991"/>
  <c r="EC991"/>
  <c r="DY991"/>
  <c r="DU991"/>
  <c r="DQ991"/>
  <c r="DM991"/>
  <c r="DI991"/>
  <c r="DE991"/>
  <c r="DA991"/>
  <c r="CW991"/>
  <c r="CS991"/>
  <c r="CO991"/>
  <c r="CK991"/>
  <c r="CG991"/>
  <c r="CC991"/>
  <c r="BY991"/>
  <c r="BU991"/>
  <c r="BQ991"/>
  <c r="BM991"/>
  <c r="BI991"/>
  <c r="BE991"/>
  <c r="BA991"/>
  <c r="AW991"/>
  <c r="AS991"/>
  <c r="AO991"/>
  <c r="AK991"/>
  <c r="AG991"/>
  <c r="AC991"/>
  <c r="Y991"/>
  <c r="U991"/>
  <c r="Q991"/>
  <c r="M991"/>
  <c r="I991"/>
  <c r="E991"/>
  <c r="GS978"/>
  <c r="GO978"/>
  <c r="GK978"/>
  <c r="GG978"/>
  <c r="GC978"/>
  <c r="FY978"/>
  <c r="FU978"/>
  <c r="FQ978"/>
  <c r="FM978"/>
  <c r="FI978"/>
  <c r="FE978"/>
  <c r="FA978"/>
  <c r="EW978"/>
  <c r="ES978"/>
  <c r="EO978"/>
  <c r="EK978"/>
  <c r="EG978"/>
  <c r="EC978"/>
  <c r="DY978"/>
  <c r="DU978"/>
  <c r="DQ978"/>
  <c r="DM978"/>
  <c r="DI978"/>
  <c r="DE978"/>
  <c r="DA978"/>
  <c r="CW978"/>
  <c r="CS978"/>
  <c r="CO978"/>
  <c r="CK978"/>
  <c r="CG978"/>
  <c r="CC978"/>
  <c r="BY978"/>
  <c r="BU978"/>
  <c r="BQ978"/>
  <c r="BM978"/>
  <c r="BI978"/>
  <c r="BE978"/>
  <c r="BA978"/>
  <c r="AW978"/>
  <c r="AS978"/>
  <c r="AO978"/>
  <c r="AK978"/>
  <c r="AG978"/>
  <c r="AC978"/>
  <c r="Y978"/>
  <c r="U978"/>
  <c r="Q978"/>
  <c r="M978"/>
  <c r="I978"/>
  <c r="E978"/>
  <c r="GW978" s="1"/>
  <c r="GS977"/>
  <c r="GO977"/>
  <c r="GK977"/>
  <c r="GG977"/>
  <c r="GC977"/>
  <c r="FY977"/>
  <c r="FU977"/>
  <c r="FQ977"/>
  <c r="FM977"/>
  <c r="FI977"/>
  <c r="FE977"/>
  <c r="FA977"/>
  <c r="EW977"/>
  <c r="ES977"/>
  <c r="EO977"/>
  <c r="EK977"/>
  <c r="EG977"/>
  <c r="EC977"/>
  <c r="DY977"/>
  <c r="DU977"/>
  <c r="DQ977"/>
  <c r="DM977"/>
  <c r="DI977"/>
  <c r="DE977"/>
  <c r="DA977"/>
  <c r="CW977"/>
  <c r="CS977"/>
  <c r="CO977"/>
  <c r="CK977"/>
  <c r="CG977"/>
  <c r="CC977"/>
  <c r="BY977"/>
  <c r="BU977"/>
  <c r="BQ977"/>
  <c r="BM977"/>
  <c r="BI977"/>
  <c r="BE977"/>
  <c r="BA977"/>
  <c r="AW977"/>
  <c r="AS977"/>
  <c r="AO977"/>
  <c r="AK977"/>
  <c r="AG977"/>
  <c r="AC977"/>
  <c r="Y977"/>
  <c r="U977"/>
  <c r="Q977"/>
  <c r="M977"/>
  <c r="I977"/>
  <c r="E977"/>
  <c r="GW977" s="1"/>
  <c r="GS976"/>
  <c r="GO976"/>
  <c r="GK976"/>
  <c r="GG976"/>
  <c r="GC976"/>
  <c r="FY976"/>
  <c r="FU976"/>
  <c r="FQ976"/>
  <c r="FM976"/>
  <c r="FI976"/>
  <c r="FE976"/>
  <c r="FA976"/>
  <c r="EW976"/>
  <c r="ES976"/>
  <c r="EO976"/>
  <c r="EK976"/>
  <c r="EG976"/>
  <c r="EC976"/>
  <c r="DY976"/>
  <c r="DU976"/>
  <c r="DQ976"/>
  <c r="DM976"/>
  <c r="DI976"/>
  <c r="DE976"/>
  <c r="DA976"/>
  <c r="CW976"/>
  <c r="CS976"/>
  <c r="CO976"/>
  <c r="CK976"/>
  <c r="CG976"/>
  <c r="CC976"/>
  <c r="BY976"/>
  <c r="BU976"/>
  <c r="BQ976"/>
  <c r="BM976"/>
  <c r="BI976"/>
  <c r="BE976"/>
  <c r="BA976"/>
  <c r="AW976"/>
  <c r="AS976"/>
  <c r="AO976"/>
  <c r="AK976"/>
  <c r="AG976"/>
  <c r="AC976"/>
  <c r="Y976"/>
  <c r="U976"/>
  <c r="Q976"/>
  <c r="M976"/>
  <c r="I976"/>
  <c r="E976"/>
  <c r="GW976" s="1"/>
  <c r="GS975"/>
  <c r="GO975"/>
  <c r="GK975"/>
  <c r="GG975"/>
  <c r="GC975"/>
  <c r="FY975"/>
  <c r="FU975"/>
  <c r="FQ975"/>
  <c r="FM975"/>
  <c r="FI975"/>
  <c r="FE975"/>
  <c r="FA975"/>
  <c r="EW975"/>
  <c r="ES975"/>
  <c r="EO975"/>
  <c r="EK975"/>
  <c r="EG975"/>
  <c r="EC975"/>
  <c r="DY975"/>
  <c r="DU975"/>
  <c r="DQ975"/>
  <c r="DM975"/>
  <c r="DI975"/>
  <c r="DE975"/>
  <c r="DA975"/>
  <c r="CW975"/>
  <c r="CS975"/>
  <c r="CO975"/>
  <c r="CK975"/>
  <c r="CG975"/>
  <c r="CC975"/>
  <c r="BY975"/>
  <c r="BU975"/>
  <c r="BQ975"/>
  <c r="BM975"/>
  <c r="BI975"/>
  <c r="BE975"/>
  <c r="BA975"/>
  <c r="AW975"/>
  <c r="AS975"/>
  <c r="AO975"/>
  <c r="AK975"/>
  <c r="AG975"/>
  <c r="AC975"/>
  <c r="Y975"/>
  <c r="U975"/>
  <c r="Q975"/>
  <c r="M975"/>
  <c r="I975"/>
  <c r="E975"/>
  <c r="GW975" s="1"/>
  <c r="GS974"/>
  <c r="GO974"/>
  <c r="GK974"/>
  <c r="GG974"/>
  <c r="GC974"/>
  <c r="FY974"/>
  <c r="FU974"/>
  <c r="FQ974"/>
  <c r="FM974"/>
  <c r="FI974"/>
  <c r="FE974"/>
  <c r="FA974"/>
  <c r="EW974"/>
  <c r="ES974"/>
  <c r="EO974"/>
  <c r="EK974"/>
  <c r="EG974"/>
  <c r="EC974"/>
  <c r="DY974"/>
  <c r="DU974"/>
  <c r="DQ974"/>
  <c r="DM974"/>
  <c r="DI974"/>
  <c r="DE974"/>
  <c r="DA974"/>
  <c r="CW974"/>
  <c r="CS974"/>
  <c r="CO974"/>
  <c r="CK974"/>
  <c r="CG974"/>
  <c r="CC974"/>
  <c r="BY974"/>
  <c r="BU974"/>
  <c r="BQ974"/>
  <c r="BM974"/>
  <c r="BI974"/>
  <c r="BE974"/>
  <c r="BA974"/>
  <c r="AW974"/>
  <c r="AS974"/>
  <c r="AO974"/>
  <c r="AK974"/>
  <c r="AG974"/>
  <c r="AC974"/>
  <c r="Y974"/>
  <c r="U974"/>
  <c r="Q974"/>
  <c r="M974"/>
  <c r="I974"/>
  <c r="E974"/>
  <c r="GW974" s="1"/>
  <c r="GS973"/>
  <c r="GO973"/>
  <c r="GK973"/>
  <c r="GG973"/>
  <c r="GC973"/>
  <c r="FY973"/>
  <c r="FU973"/>
  <c r="FQ973"/>
  <c r="FM973"/>
  <c r="FI973"/>
  <c r="FE973"/>
  <c r="FA973"/>
  <c r="EW973"/>
  <c r="ES973"/>
  <c r="EO973"/>
  <c r="EK973"/>
  <c r="EG973"/>
  <c r="EC973"/>
  <c r="DY973"/>
  <c r="DU973"/>
  <c r="DQ973"/>
  <c r="DM973"/>
  <c r="DI973"/>
  <c r="DE973"/>
  <c r="DA973"/>
  <c r="CW973"/>
  <c r="CS973"/>
  <c r="CO973"/>
  <c r="CK973"/>
  <c r="CG973"/>
  <c r="CC973"/>
  <c r="BY973"/>
  <c r="BU973"/>
  <c r="BQ973"/>
  <c r="BM973"/>
  <c r="BI973"/>
  <c r="BE973"/>
  <c r="BA973"/>
  <c r="AW973"/>
  <c r="AS973"/>
  <c r="AO973"/>
  <c r="AK973"/>
  <c r="AG973"/>
  <c r="AC973"/>
  <c r="Y973"/>
  <c r="U973"/>
  <c r="Q973"/>
  <c r="M973"/>
  <c r="I973"/>
  <c r="E973"/>
  <c r="GW973" s="1"/>
  <c r="GS972"/>
  <c r="GO972"/>
  <c r="GK972"/>
  <c r="GG972"/>
  <c r="GC972"/>
  <c r="FY972"/>
  <c r="FU972"/>
  <c r="FQ972"/>
  <c r="FM972"/>
  <c r="FI972"/>
  <c r="FE972"/>
  <c r="FA972"/>
  <c r="EW972"/>
  <c r="ES972"/>
  <c r="EO972"/>
  <c r="EK972"/>
  <c r="EG972"/>
  <c r="EC972"/>
  <c r="DY972"/>
  <c r="DU972"/>
  <c r="DQ972"/>
  <c r="DM972"/>
  <c r="DI972"/>
  <c r="DE972"/>
  <c r="DA972"/>
  <c r="CW972"/>
  <c r="CS972"/>
  <c r="CO972"/>
  <c r="CK972"/>
  <c r="CG972"/>
  <c r="CC972"/>
  <c r="BY972"/>
  <c r="BU972"/>
  <c r="BQ972"/>
  <c r="BM972"/>
  <c r="BI972"/>
  <c r="BE972"/>
  <c r="BA972"/>
  <c r="AW972"/>
  <c r="AS972"/>
  <c r="AO972"/>
  <c r="AK972"/>
  <c r="AG972"/>
  <c r="AC972"/>
  <c r="Y972"/>
  <c r="U972"/>
  <c r="Q972"/>
  <c r="M972"/>
  <c r="I972"/>
  <c r="E972"/>
  <c r="GW972" s="1"/>
  <c r="GS971"/>
  <c r="GO971"/>
  <c r="GK971"/>
  <c r="GG971"/>
  <c r="GC971"/>
  <c r="FY971"/>
  <c r="FU971"/>
  <c r="FQ971"/>
  <c r="FM971"/>
  <c r="FI971"/>
  <c r="FE971"/>
  <c r="FA971"/>
  <c r="EW971"/>
  <c r="ES971"/>
  <c r="EO971"/>
  <c r="EK971"/>
  <c r="EG971"/>
  <c r="EC971"/>
  <c r="DY971"/>
  <c r="DU971"/>
  <c r="DQ971"/>
  <c r="DM971"/>
  <c r="DI971"/>
  <c r="DE971"/>
  <c r="DA971"/>
  <c r="CW971"/>
  <c r="CS971"/>
  <c r="CO971"/>
  <c r="CK971"/>
  <c r="CG971"/>
  <c r="CC971"/>
  <c r="BY971"/>
  <c r="BU971"/>
  <c r="BQ971"/>
  <c r="BM971"/>
  <c r="BI971"/>
  <c r="BE971"/>
  <c r="BA971"/>
  <c r="AW971"/>
  <c r="AS971"/>
  <c r="AO971"/>
  <c r="AK971"/>
  <c r="AG971"/>
  <c r="AC971"/>
  <c r="Y971"/>
  <c r="U971"/>
  <c r="Q971"/>
  <c r="M971"/>
  <c r="I971"/>
  <c r="E971"/>
  <c r="GW971" s="1"/>
  <c r="GS970"/>
  <c r="GO970"/>
  <c r="GK970"/>
  <c r="GG970"/>
  <c r="GC970"/>
  <c r="FY970"/>
  <c r="FU970"/>
  <c r="FQ970"/>
  <c r="FM970"/>
  <c r="FI970"/>
  <c r="FE970"/>
  <c r="FA970"/>
  <c r="EW970"/>
  <c r="ES970"/>
  <c r="EO970"/>
  <c r="EK970"/>
  <c r="EG970"/>
  <c r="EC970"/>
  <c r="DY970"/>
  <c r="DU970"/>
  <c r="DQ970"/>
  <c r="DM970"/>
  <c r="DI970"/>
  <c r="DE970"/>
  <c r="DA970"/>
  <c r="CW970"/>
  <c r="CS970"/>
  <c r="CO970"/>
  <c r="CK970"/>
  <c r="CG970"/>
  <c r="CC970"/>
  <c r="BY970"/>
  <c r="BU970"/>
  <c r="BQ970"/>
  <c r="BM970"/>
  <c r="BI970"/>
  <c r="BE970"/>
  <c r="BA970"/>
  <c r="AW970"/>
  <c r="AS970"/>
  <c r="AO970"/>
  <c r="AK970"/>
  <c r="AG970"/>
  <c r="AC970"/>
  <c r="Y970"/>
  <c r="U970"/>
  <c r="Q970"/>
  <c r="M970"/>
  <c r="I970"/>
  <c r="E970"/>
  <c r="GW970" s="1"/>
  <c r="GS969"/>
  <c r="GO969"/>
  <c r="GK969"/>
  <c r="GG969"/>
  <c r="GC969"/>
  <c r="FY969"/>
  <c r="FU969"/>
  <c r="FQ969"/>
  <c r="FM969"/>
  <c r="FI969"/>
  <c r="FE969"/>
  <c r="FA969"/>
  <c r="EW969"/>
  <c r="ES969"/>
  <c r="EO969"/>
  <c r="EK969"/>
  <c r="EG969"/>
  <c r="EC969"/>
  <c r="DY969"/>
  <c r="DU969"/>
  <c r="DQ969"/>
  <c r="DM969"/>
  <c r="DI969"/>
  <c r="DE969"/>
  <c r="DA969"/>
  <c r="CW969"/>
  <c r="CS969"/>
  <c r="CO969"/>
  <c r="CK969"/>
  <c r="CG969"/>
  <c r="CC969"/>
  <c r="BY969"/>
  <c r="BU969"/>
  <c r="BQ969"/>
  <c r="BM969"/>
  <c r="BI969"/>
  <c r="BE969"/>
  <c r="BA969"/>
  <c r="AW969"/>
  <c r="AS969"/>
  <c r="AO969"/>
  <c r="AK969"/>
  <c r="AG969"/>
  <c r="AC969"/>
  <c r="Y969"/>
  <c r="U969"/>
  <c r="Q969"/>
  <c r="M969"/>
  <c r="I969"/>
  <c r="E969"/>
  <c r="GW969" s="1"/>
  <c r="GS968"/>
  <c r="GO968"/>
  <c r="GK968"/>
  <c r="GG968"/>
  <c r="GC968"/>
  <c r="FY968"/>
  <c r="FU968"/>
  <c r="FQ968"/>
  <c r="FM968"/>
  <c r="FI968"/>
  <c r="FE968"/>
  <c r="FA968"/>
  <c r="EW968"/>
  <c r="ES968"/>
  <c r="EO968"/>
  <c r="EK968"/>
  <c r="EG968"/>
  <c r="EC968"/>
  <c r="DY968"/>
  <c r="DU968"/>
  <c r="DQ968"/>
  <c r="DM968"/>
  <c r="DI968"/>
  <c r="DE968"/>
  <c r="DA968"/>
  <c r="CW968"/>
  <c r="CS968"/>
  <c r="CO968"/>
  <c r="CK968"/>
  <c r="CG968"/>
  <c r="CC968"/>
  <c r="BY968"/>
  <c r="BU968"/>
  <c r="BQ968"/>
  <c r="BM968"/>
  <c r="BI968"/>
  <c r="BE968"/>
  <c r="BA968"/>
  <c r="AW968"/>
  <c r="AS968"/>
  <c r="AO968"/>
  <c r="AK968"/>
  <c r="AG968"/>
  <c r="AC968"/>
  <c r="Y968"/>
  <c r="U968"/>
  <c r="Q968"/>
  <c r="M968"/>
  <c r="I968"/>
  <c r="E968"/>
  <c r="GW968" s="1"/>
  <c r="GY967"/>
  <c r="GS967"/>
  <c r="GO967"/>
  <c r="GK967"/>
  <c r="GG967"/>
  <c r="GC967"/>
  <c r="FY967"/>
  <c r="FU967"/>
  <c r="FQ967"/>
  <c r="FM967"/>
  <c r="FI967"/>
  <c r="FE967"/>
  <c r="FA967"/>
  <c r="EW967"/>
  <c r="ES967"/>
  <c r="EO967"/>
  <c r="EK967"/>
  <c r="EG967"/>
  <c r="EC967"/>
  <c r="DY967"/>
  <c r="DU967"/>
  <c r="DQ967"/>
  <c r="DM967"/>
  <c r="DI967"/>
  <c r="DE967"/>
  <c r="DA967"/>
  <c r="CW967"/>
  <c r="CS967"/>
  <c r="CO967"/>
  <c r="CK967"/>
  <c r="CG967"/>
  <c r="CC967"/>
  <c r="BY967"/>
  <c r="BU967"/>
  <c r="BQ967"/>
  <c r="BM967"/>
  <c r="BI967"/>
  <c r="BE967"/>
  <c r="BA967"/>
  <c r="AW967"/>
  <c r="AS967"/>
  <c r="AO967"/>
  <c r="AK967"/>
  <c r="AG967"/>
  <c r="AC967"/>
  <c r="Y967"/>
  <c r="U967"/>
  <c r="Q967"/>
  <c r="M967"/>
  <c r="I967"/>
  <c r="E967"/>
  <c r="GS954"/>
  <c r="GO954"/>
  <c r="GK954"/>
  <c r="GG954"/>
  <c r="GC954"/>
  <c r="FY954"/>
  <c r="FU954"/>
  <c r="FQ954"/>
  <c r="FM954"/>
  <c r="FI954"/>
  <c r="FE954"/>
  <c r="FA954"/>
  <c r="EW954"/>
  <c r="ES954"/>
  <c r="EO954"/>
  <c r="EK954"/>
  <c r="EG954"/>
  <c r="EC954"/>
  <c r="DY954"/>
  <c r="DU954"/>
  <c r="DQ954"/>
  <c r="DM954"/>
  <c r="DI954"/>
  <c r="DE954"/>
  <c r="DA954"/>
  <c r="CW954"/>
  <c r="CS954"/>
  <c r="CO954"/>
  <c r="CK954"/>
  <c r="CG954"/>
  <c r="CC954"/>
  <c r="BY954"/>
  <c r="BU954"/>
  <c r="BQ954"/>
  <c r="BM954"/>
  <c r="BI954"/>
  <c r="BE954"/>
  <c r="BA954"/>
  <c r="AW954"/>
  <c r="AS954"/>
  <c r="AO954"/>
  <c r="AK954"/>
  <c r="AG954"/>
  <c r="AC954"/>
  <c r="Y954"/>
  <c r="U954"/>
  <c r="Q954"/>
  <c r="M954"/>
  <c r="I954"/>
  <c r="E954"/>
  <c r="GS953"/>
  <c r="GO953"/>
  <c r="GK953"/>
  <c r="GG953"/>
  <c r="GC953"/>
  <c r="FY953"/>
  <c r="FU953"/>
  <c r="FQ953"/>
  <c r="FM953"/>
  <c r="FI953"/>
  <c r="FE953"/>
  <c r="FA953"/>
  <c r="EW953"/>
  <c r="ES953"/>
  <c r="EO953"/>
  <c r="EK953"/>
  <c r="EG953"/>
  <c r="EC953"/>
  <c r="DY953"/>
  <c r="DU953"/>
  <c r="DQ953"/>
  <c r="DM953"/>
  <c r="DI953"/>
  <c r="DE953"/>
  <c r="DA953"/>
  <c r="CW953"/>
  <c r="CS953"/>
  <c r="CO953"/>
  <c r="CK953"/>
  <c r="CG953"/>
  <c r="CC953"/>
  <c r="BY953"/>
  <c r="BU953"/>
  <c r="BQ953"/>
  <c r="BM953"/>
  <c r="BI953"/>
  <c r="BE953"/>
  <c r="BA953"/>
  <c r="AW953"/>
  <c r="AS953"/>
  <c r="AO953"/>
  <c r="AK953"/>
  <c r="AG953"/>
  <c r="AC953"/>
  <c r="Y953"/>
  <c r="U953"/>
  <c r="Q953"/>
  <c r="M953"/>
  <c r="I953"/>
  <c r="E953"/>
  <c r="GS952"/>
  <c r="GO952"/>
  <c r="GK952"/>
  <c r="GG952"/>
  <c r="GC952"/>
  <c r="FY952"/>
  <c r="FU952"/>
  <c r="FQ952"/>
  <c r="FM952"/>
  <c r="FI952"/>
  <c r="FE952"/>
  <c r="FA952"/>
  <c r="EW952"/>
  <c r="ES952"/>
  <c r="EO952"/>
  <c r="EK952"/>
  <c r="EG952"/>
  <c r="EC952"/>
  <c r="DY952"/>
  <c r="DU952"/>
  <c r="DQ952"/>
  <c r="DM952"/>
  <c r="DI952"/>
  <c r="DE952"/>
  <c r="DA952"/>
  <c r="CW952"/>
  <c r="CS952"/>
  <c r="CO952"/>
  <c r="CK952"/>
  <c r="CG952"/>
  <c r="CC952"/>
  <c r="BY952"/>
  <c r="BU952"/>
  <c r="BQ952"/>
  <c r="BM952"/>
  <c r="BI952"/>
  <c r="BE952"/>
  <c r="BA952"/>
  <c r="AW952"/>
  <c r="AS952"/>
  <c r="AO952"/>
  <c r="AK952"/>
  <c r="AG952"/>
  <c r="AC952"/>
  <c r="Y952"/>
  <c r="U952"/>
  <c r="Q952"/>
  <c r="M952"/>
  <c r="I952"/>
  <c r="E952"/>
  <c r="GS951"/>
  <c r="GO951"/>
  <c r="GK951"/>
  <c r="GG951"/>
  <c r="GC951"/>
  <c r="FY951"/>
  <c r="FU951"/>
  <c r="FQ951"/>
  <c r="FM951"/>
  <c r="FI951"/>
  <c r="FE951"/>
  <c r="FA951"/>
  <c r="EW951"/>
  <c r="ES951"/>
  <c r="EO951"/>
  <c r="EK951"/>
  <c r="EG951"/>
  <c r="EC951"/>
  <c r="DY951"/>
  <c r="DU951"/>
  <c r="DQ951"/>
  <c r="DM951"/>
  <c r="DI951"/>
  <c r="DE951"/>
  <c r="DA951"/>
  <c r="CW951"/>
  <c r="CS951"/>
  <c r="CO951"/>
  <c r="CK951"/>
  <c r="CG951"/>
  <c r="CC951"/>
  <c r="BY951"/>
  <c r="BU951"/>
  <c r="BQ951"/>
  <c r="BM951"/>
  <c r="BI951"/>
  <c r="BE951"/>
  <c r="BA951"/>
  <c r="AW951"/>
  <c r="AS951"/>
  <c r="AO951"/>
  <c r="AK951"/>
  <c r="AG951"/>
  <c r="AC951"/>
  <c r="Y951"/>
  <c r="U951"/>
  <c r="Q951"/>
  <c r="M951"/>
  <c r="I951"/>
  <c r="E951"/>
  <c r="GS950"/>
  <c r="GO950"/>
  <c r="GK950"/>
  <c r="GG950"/>
  <c r="GC950"/>
  <c r="FY950"/>
  <c r="FU950"/>
  <c r="FQ950"/>
  <c r="FM950"/>
  <c r="FI950"/>
  <c r="FE950"/>
  <c r="FA950"/>
  <c r="EW950"/>
  <c r="ES950"/>
  <c r="EO950"/>
  <c r="EK950"/>
  <c r="EG950"/>
  <c r="EC950"/>
  <c r="DY950"/>
  <c r="DU950"/>
  <c r="DQ950"/>
  <c r="DM950"/>
  <c r="DI950"/>
  <c r="DE950"/>
  <c r="DA950"/>
  <c r="CW950"/>
  <c r="CS950"/>
  <c r="CO950"/>
  <c r="CK950"/>
  <c r="CG950"/>
  <c r="CC950"/>
  <c r="BY950"/>
  <c r="BU950"/>
  <c r="BQ950"/>
  <c r="BM950"/>
  <c r="BI950"/>
  <c r="BE950"/>
  <c r="BA950"/>
  <c r="AW950"/>
  <c r="AS950"/>
  <c r="AO950"/>
  <c r="AK950"/>
  <c r="AG950"/>
  <c r="AC950"/>
  <c r="Y950"/>
  <c r="U950"/>
  <c r="Q950"/>
  <c r="M950"/>
  <c r="I950"/>
  <c r="E950"/>
  <c r="GS949"/>
  <c r="GO949"/>
  <c r="GK949"/>
  <c r="GG949"/>
  <c r="GC949"/>
  <c r="FY949"/>
  <c r="FU949"/>
  <c r="FQ949"/>
  <c r="FM949"/>
  <c r="FI949"/>
  <c r="FE949"/>
  <c r="FA949"/>
  <c r="EW949"/>
  <c r="ES949"/>
  <c r="EO949"/>
  <c r="EK949"/>
  <c r="EG949"/>
  <c r="EC949"/>
  <c r="DY949"/>
  <c r="DU949"/>
  <c r="DQ949"/>
  <c r="DM949"/>
  <c r="DI949"/>
  <c r="DE949"/>
  <c r="DA949"/>
  <c r="CW949"/>
  <c r="CS949"/>
  <c r="CO949"/>
  <c r="CK949"/>
  <c r="CG949"/>
  <c r="CC949"/>
  <c r="BY949"/>
  <c r="BU949"/>
  <c r="BQ949"/>
  <c r="BM949"/>
  <c r="BI949"/>
  <c r="BE949"/>
  <c r="BA949"/>
  <c r="AW949"/>
  <c r="AS949"/>
  <c r="AO949"/>
  <c r="AK949"/>
  <c r="AG949"/>
  <c r="AC949"/>
  <c r="Y949"/>
  <c r="U949"/>
  <c r="Q949"/>
  <c r="M949"/>
  <c r="I949"/>
  <c r="E949"/>
  <c r="GS948"/>
  <c r="GO948"/>
  <c r="GK948"/>
  <c r="GG948"/>
  <c r="GC948"/>
  <c r="FY948"/>
  <c r="FU948"/>
  <c r="FQ948"/>
  <c r="FM948"/>
  <c r="FI948"/>
  <c r="FE948"/>
  <c r="FA948"/>
  <c r="EW948"/>
  <c r="ES948"/>
  <c r="EO948"/>
  <c r="EK948"/>
  <c r="EG948"/>
  <c r="EC948"/>
  <c r="DY948"/>
  <c r="DU948"/>
  <c r="DQ948"/>
  <c r="DM948"/>
  <c r="DI948"/>
  <c r="DE948"/>
  <c r="DA948"/>
  <c r="CW948"/>
  <c r="CS948"/>
  <c r="CO948"/>
  <c r="CK948"/>
  <c r="CG948"/>
  <c r="CC948"/>
  <c r="BY948"/>
  <c r="BU948"/>
  <c r="BQ948"/>
  <c r="BM948"/>
  <c r="BI948"/>
  <c r="BE948"/>
  <c r="BA948"/>
  <c r="AW948"/>
  <c r="AS948"/>
  <c r="AO948"/>
  <c r="AK948"/>
  <c r="AG948"/>
  <c r="AC948"/>
  <c r="Y948"/>
  <c r="U948"/>
  <c r="Q948"/>
  <c r="M948"/>
  <c r="I948"/>
  <c r="E948"/>
  <c r="GS947"/>
  <c r="GO947"/>
  <c r="GK947"/>
  <c r="GG947"/>
  <c r="GC947"/>
  <c r="FY947"/>
  <c r="FU947"/>
  <c r="FQ947"/>
  <c r="FM947"/>
  <c r="FI947"/>
  <c r="FE947"/>
  <c r="FA947"/>
  <c r="EW947"/>
  <c r="ES947"/>
  <c r="EO947"/>
  <c r="EK947"/>
  <c r="EG947"/>
  <c r="EC947"/>
  <c r="DY947"/>
  <c r="DU947"/>
  <c r="DQ947"/>
  <c r="DM947"/>
  <c r="DI947"/>
  <c r="DE947"/>
  <c r="DA947"/>
  <c r="CW947"/>
  <c r="CS947"/>
  <c r="CO947"/>
  <c r="CK947"/>
  <c r="CG947"/>
  <c r="CC947"/>
  <c r="BY947"/>
  <c r="BU947"/>
  <c r="BQ947"/>
  <c r="BM947"/>
  <c r="BI947"/>
  <c r="BE947"/>
  <c r="BA947"/>
  <c r="AW947"/>
  <c r="AS947"/>
  <c r="AO947"/>
  <c r="AK947"/>
  <c r="AG947"/>
  <c r="AC947"/>
  <c r="Y947"/>
  <c r="U947"/>
  <c r="Q947"/>
  <c r="M947"/>
  <c r="I947"/>
  <c r="E947"/>
  <c r="GS946"/>
  <c r="GO946"/>
  <c r="GK946"/>
  <c r="GG946"/>
  <c r="GC946"/>
  <c r="FY946"/>
  <c r="FU946"/>
  <c r="FQ946"/>
  <c r="FM946"/>
  <c r="FI946"/>
  <c r="FE946"/>
  <c r="FA946"/>
  <c r="EW946"/>
  <c r="ES946"/>
  <c r="EO946"/>
  <c r="EK946"/>
  <c r="EG946"/>
  <c r="EC946"/>
  <c r="DY946"/>
  <c r="DU946"/>
  <c r="DQ946"/>
  <c r="DM946"/>
  <c r="DI946"/>
  <c r="DE946"/>
  <c r="DA946"/>
  <c r="CW946"/>
  <c r="CS946"/>
  <c r="CO946"/>
  <c r="CK946"/>
  <c r="CG946"/>
  <c r="CC946"/>
  <c r="BY946"/>
  <c r="BU946"/>
  <c r="BQ946"/>
  <c r="BM946"/>
  <c r="BI946"/>
  <c r="BE946"/>
  <c r="BA946"/>
  <c r="AW946"/>
  <c r="AS946"/>
  <c r="AO946"/>
  <c r="AK946"/>
  <c r="AG946"/>
  <c r="AC946"/>
  <c r="Y946"/>
  <c r="U946"/>
  <c r="Q946"/>
  <c r="M946"/>
  <c r="I946"/>
  <c r="E946"/>
  <c r="GS945"/>
  <c r="GO945"/>
  <c r="GK945"/>
  <c r="GG945"/>
  <c r="GC945"/>
  <c r="FY945"/>
  <c r="FU945"/>
  <c r="FQ945"/>
  <c r="FM945"/>
  <c r="FI945"/>
  <c r="FE945"/>
  <c r="FA945"/>
  <c r="EW945"/>
  <c r="ES945"/>
  <c r="EO945"/>
  <c r="EK945"/>
  <c r="EG945"/>
  <c r="EC945"/>
  <c r="DY945"/>
  <c r="DU945"/>
  <c r="DQ945"/>
  <c r="DM945"/>
  <c r="DI945"/>
  <c r="DE945"/>
  <c r="DA945"/>
  <c r="CW945"/>
  <c r="CS945"/>
  <c r="CO945"/>
  <c r="CK945"/>
  <c r="CG945"/>
  <c r="CC945"/>
  <c r="BY945"/>
  <c r="BU945"/>
  <c r="BQ945"/>
  <c r="BM945"/>
  <c r="BI945"/>
  <c r="BE945"/>
  <c r="BA945"/>
  <c r="AW945"/>
  <c r="AS945"/>
  <c r="AO945"/>
  <c r="AK945"/>
  <c r="AG945"/>
  <c r="AC945"/>
  <c r="Y945"/>
  <c r="U945"/>
  <c r="Q945"/>
  <c r="M945"/>
  <c r="I945"/>
  <c r="E945"/>
  <c r="GS944"/>
  <c r="GO944"/>
  <c r="GK944"/>
  <c r="GG944"/>
  <c r="GC944"/>
  <c r="FY944"/>
  <c r="FU944"/>
  <c r="FQ944"/>
  <c r="FM944"/>
  <c r="FI944"/>
  <c r="FE944"/>
  <c r="FA944"/>
  <c r="EW944"/>
  <c r="ES944"/>
  <c r="EO944"/>
  <c r="EK944"/>
  <c r="EG944"/>
  <c r="EC944"/>
  <c r="DY944"/>
  <c r="DU944"/>
  <c r="DQ944"/>
  <c r="DM944"/>
  <c r="DI944"/>
  <c r="DE944"/>
  <c r="DA944"/>
  <c r="CW944"/>
  <c r="CS944"/>
  <c r="CO944"/>
  <c r="CK944"/>
  <c r="CG944"/>
  <c r="CC944"/>
  <c r="BY944"/>
  <c r="BU944"/>
  <c r="BQ944"/>
  <c r="BM944"/>
  <c r="BI944"/>
  <c r="BE944"/>
  <c r="BA944"/>
  <c r="AW944"/>
  <c r="AS944"/>
  <c r="AO944"/>
  <c r="AK944"/>
  <c r="AG944"/>
  <c r="AC944"/>
  <c r="Y944"/>
  <c r="U944"/>
  <c r="Q944"/>
  <c r="M944"/>
  <c r="I944"/>
  <c r="E944"/>
  <c r="GY943"/>
  <c r="GS943"/>
  <c r="GO943"/>
  <c r="GK943"/>
  <c r="GG943"/>
  <c r="GC943"/>
  <c r="FY943"/>
  <c r="FU943"/>
  <c r="FQ943"/>
  <c r="FM943"/>
  <c r="FI943"/>
  <c r="FE943"/>
  <c r="FA943"/>
  <c r="EW943"/>
  <c r="ES943"/>
  <c r="EO943"/>
  <c r="EK943"/>
  <c r="EG943"/>
  <c r="EC943"/>
  <c r="DY943"/>
  <c r="DU943"/>
  <c r="DQ943"/>
  <c r="DM943"/>
  <c r="DI943"/>
  <c r="DE943"/>
  <c r="DA943"/>
  <c r="CW943"/>
  <c r="CS943"/>
  <c r="CO943"/>
  <c r="CK943"/>
  <c r="CG943"/>
  <c r="CC943"/>
  <c r="BY943"/>
  <c r="BU943"/>
  <c r="BQ943"/>
  <c r="BM943"/>
  <c r="BI943"/>
  <c r="BE943"/>
  <c r="BA943"/>
  <c r="AW943"/>
  <c r="AS943"/>
  <c r="AO943"/>
  <c r="AK943"/>
  <c r="AG943"/>
  <c r="AC943"/>
  <c r="Y943"/>
  <c r="U943"/>
  <c r="Q943"/>
  <c r="M943"/>
  <c r="I943"/>
  <c r="E943"/>
  <c r="GS930"/>
  <c r="GO930"/>
  <c r="GK930"/>
  <c r="GG930"/>
  <c r="GC930"/>
  <c r="FY930"/>
  <c r="FU930"/>
  <c r="FQ930"/>
  <c r="FM930"/>
  <c r="FI930"/>
  <c r="FE930"/>
  <c r="FA930"/>
  <c r="EW930"/>
  <c r="ES930"/>
  <c r="EO930"/>
  <c r="EK930"/>
  <c r="EG930"/>
  <c r="EC930"/>
  <c r="DY930"/>
  <c r="DU930"/>
  <c r="DQ930"/>
  <c r="DM930"/>
  <c r="DI930"/>
  <c r="DE930"/>
  <c r="DA930"/>
  <c r="CW930"/>
  <c r="CS930"/>
  <c r="CO930"/>
  <c r="CK930"/>
  <c r="CG930"/>
  <c r="CC930"/>
  <c r="BY930"/>
  <c r="BU930"/>
  <c r="BQ930"/>
  <c r="BM930"/>
  <c r="BI930"/>
  <c r="BE930"/>
  <c r="BA930"/>
  <c r="AW930"/>
  <c r="AS930"/>
  <c r="AO930"/>
  <c r="AK930"/>
  <c r="AG930"/>
  <c r="AC930"/>
  <c r="Y930"/>
  <c r="U930"/>
  <c r="Q930"/>
  <c r="M930"/>
  <c r="I930"/>
  <c r="E930"/>
  <c r="GW930" s="1"/>
  <c r="GS929"/>
  <c r="GO929"/>
  <c r="GK929"/>
  <c r="GG929"/>
  <c r="GC929"/>
  <c r="FY929"/>
  <c r="FU929"/>
  <c r="FQ929"/>
  <c r="FM929"/>
  <c r="FI929"/>
  <c r="FE929"/>
  <c r="FA929"/>
  <c r="EW929"/>
  <c r="ES929"/>
  <c r="EO929"/>
  <c r="EK929"/>
  <c r="EG929"/>
  <c r="EC929"/>
  <c r="DY929"/>
  <c r="DU929"/>
  <c r="DQ929"/>
  <c r="DM929"/>
  <c r="DI929"/>
  <c r="DE929"/>
  <c r="DA929"/>
  <c r="CW929"/>
  <c r="CS929"/>
  <c r="CO929"/>
  <c r="CK929"/>
  <c r="CG929"/>
  <c r="CC929"/>
  <c r="BY929"/>
  <c r="BU929"/>
  <c r="BQ929"/>
  <c r="BM929"/>
  <c r="BI929"/>
  <c r="BE929"/>
  <c r="BA929"/>
  <c r="AW929"/>
  <c r="AS929"/>
  <c r="AO929"/>
  <c r="AK929"/>
  <c r="AG929"/>
  <c r="AC929"/>
  <c r="Y929"/>
  <c r="U929"/>
  <c r="Q929"/>
  <c r="M929"/>
  <c r="I929"/>
  <c r="E929"/>
  <c r="GW929" s="1"/>
  <c r="GS928"/>
  <c r="GO928"/>
  <c r="GK928"/>
  <c r="GG928"/>
  <c r="GC928"/>
  <c r="FY928"/>
  <c r="FU928"/>
  <c r="FQ928"/>
  <c r="FM928"/>
  <c r="FI928"/>
  <c r="FE928"/>
  <c r="FA928"/>
  <c r="EW928"/>
  <c r="ES928"/>
  <c r="EO928"/>
  <c r="EK928"/>
  <c r="EG928"/>
  <c r="EC928"/>
  <c r="DY928"/>
  <c r="DU928"/>
  <c r="DQ928"/>
  <c r="DM928"/>
  <c r="DI928"/>
  <c r="DE928"/>
  <c r="DA928"/>
  <c r="CW928"/>
  <c r="CS928"/>
  <c r="CO928"/>
  <c r="CK928"/>
  <c r="CG928"/>
  <c r="CC928"/>
  <c r="BY928"/>
  <c r="BU928"/>
  <c r="BQ928"/>
  <c r="BM928"/>
  <c r="BI928"/>
  <c r="BE928"/>
  <c r="BA928"/>
  <c r="AW928"/>
  <c r="AS928"/>
  <c r="AO928"/>
  <c r="AK928"/>
  <c r="AG928"/>
  <c r="AC928"/>
  <c r="Y928"/>
  <c r="U928"/>
  <c r="Q928"/>
  <c r="M928"/>
  <c r="I928"/>
  <c r="E928"/>
  <c r="GW928" s="1"/>
  <c r="GS927"/>
  <c r="GO927"/>
  <c r="GK927"/>
  <c r="GG927"/>
  <c r="GC927"/>
  <c r="FY927"/>
  <c r="FU927"/>
  <c r="FQ927"/>
  <c r="FM927"/>
  <c r="FI927"/>
  <c r="FE927"/>
  <c r="FA927"/>
  <c r="EW927"/>
  <c r="ES927"/>
  <c r="EO927"/>
  <c r="EK927"/>
  <c r="EG927"/>
  <c r="EC927"/>
  <c r="DY927"/>
  <c r="DU927"/>
  <c r="DQ927"/>
  <c r="DM927"/>
  <c r="DI927"/>
  <c r="DE927"/>
  <c r="DA927"/>
  <c r="CW927"/>
  <c r="CS927"/>
  <c r="CO927"/>
  <c r="CK927"/>
  <c r="CG927"/>
  <c r="CC927"/>
  <c r="BY927"/>
  <c r="BU927"/>
  <c r="BQ927"/>
  <c r="BM927"/>
  <c r="BI927"/>
  <c r="BE927"/>
  <c r="BA927"/>
  <c r="AW927"/>
  <c r="AS927"/>
  <c r="AO927"/>
  <c r="AK927"/>
  <c r="AG927"/>
  <c r="AC927"/>
  <c r="Y927"/>
  <c r="U927"/>
  <c r="Q927"/>
  <c r="M927"/>
  <c r="I927"/>
  <c r="E927"/>
  <c r="GW927" s="1"/>
  <c r="GS926"/>
  <c r="GO926"/>
  <c r="GK926"/>
  <c r="GG926"/>
  <c r="GC926"/>
  <c r="FY926"/>
  <c r="FU926"/>
  <c r="FQ926"/>
  <c r="FM926"/>
  <c r="FI926"/>
  <c r="FE926"/>
  <c r="FA926"/>
  <c r="EW926"/>
  <c r="ES926"/>
  <c r="EO926"/>
  <c r="EK926"/>
  <c r="EG926"/>
  <c r="EC926"/>
  <c r="DY926"/>
  <c r="DU926"/>
  <c r="DQ926"/>
  <c r="DM926"/>
  <c r="DI926"/>
  <c r="DE926"/>
  <c r="DA926"/>
  <c r="CW926"/>
  <c r="CS926"/>
  <c r="CO926"/>
  <c r="CK926"/>
  <c r="CG926"/>
  <c r="CC926"/>
  <c r="BY926"/>
  <c r="BU926"/>
  <c r="BQ926"/>
  <c r="BM926"/>
  <c r="BI926"/>
  <c r="BE926"/>
  <c r="BA926"/>
  <c r="AW926"/>
  <c r="AS926"/>
  <c r="AO926"/>
  <c r="AK926"/>
  <c r="AG926"/>
  <c r="AC926"/>
  <c r="Y926"/>
  <c r="U926"/>
  <c r="Q926"/>
  <c r="M926"/>
  <c r="I926"/>
  <c r="E926"/>
  <c r="GW926" s="1"/>
  <c r="GS925"/>
  <c r="GO925"/>
  <c r="GK925"/>
  <c r="GG925"/>
  <c r="GC925"/>
  <c r="FY925"/>
  <c r="FU925"/>
  <c r="FQ925"/>
  <c r="FM925"/>
  <c r="FI925"/>
  <c r="FE925"/>
  <c r="FA925"/>
  <c r="EW925"/>
  <c r="ES925"/>
  <c r="EO925"/>
  <c r="EK925"/>
  <c r="EG925"/>
  <c r="EC925"/>
  <c r="DY925"/>
  <c r="DU925"/>
  <c r="DQ925"/>
  <c r="DM925"/>
  <c r="DI925"/>
  <c r="DE925"/>
  <c r="DA925"/>
  <c r="CW925"/>
  <c r="CS925"/>
  <c r="CO925"/>
  <c r="CK925"/>
  <c r="CG925"/>
  <c r="CC925"/>
  <c r="BY925"/>
  <c r="BU925"/>
  <c r="BQ925"/>
  <c r="BM925"/>
  <c r="BI925"/>
  <c r="BE925"/>
  <c r="BA925"/>
  <c r="AW925"/>
  <c r="AS925"/>
  <c r="AO925"/>
  <c r="AK925"/>
  <c r="AG925"/>
  <c r="AC925"/>
  <c r="Y925"/>
  <c r="U925"/>
  <c r="Q925"/>
  <c r="M925"/>
  <c r="I925"/>
  <c r="E925"/>
  <c r="GW925" s="1"/>
  <c r="GS924"/>
  <c r="GO924"/>
  <c r="GK924"/>
  <c r="GG924"/>
  <c r="GC924"/>
  <c r="FY924"/>
  <c r="FU924"/>
  <c r="FQ924"/>
  <c r="FM924"/>
  <c r="FI924"/>
  <c r="FE924"/>
  <c r="FA924"/>
  <c r="EW924"/>
  <c r="ES924"/>
  <c r="EO924"/>
  <c r="EK924"/>
  <c r="EG924"/>
  <c r="EC924"/>
  <c r="DY924"/>
  <c r="DU924"/>
  <c r="DQ924"/>
  <c r="DM924"/>
  <c r="DI924"/>
  <c r="DE924"/>
  <c r="DA924"/>
  <c r="CW924"/>
  <c r="CS924"/>
  <c r="CO924"/>
  <c r="CK924"/>
  <c r="CG924"/>
  <c r="CC924"/>
  <c r="BY924"/>
  <c r="BU924"/>
  <c r="BQ924"/>
  <c r="BM924"/>
  <c r="BI924"/>
  <c r="BE924"/>
  <c r="BA924"/>
  <c r="AW924"/>
  <c r="AS924"/>
  <c r="AO924"/>
  <c r="AK924"/>
  <c r="AG924"/>
  <c r="AC924"/>
  <c r="Y924"/>
  <c r="U924"/>
  <c r="Q924"/>
  <c r="M924"/>
  <c r="I924"/>
  <c r="E924"/>
  <c r="GW924" s="1"/>
  <c r="GS923"/>
  <c r="GO923"/>
  <c r="GK923"/>
  <c r="GG923"/>
  <c r="GC923"/>
  <c r="FY923"/>
  <c r="FU923"/>
  <c r="FQ923"/>
  <c r="FM923"/>
  <c r="FI923"/>
  <c r="FE923"/>
  <c r="FA923"/>
  <c r="EW923"/>
  <c r="ES923"/>
  <c r="EO923"/>
  <c r="EK923"/>
  <c r="EG923"/>
  <c r="EC923"/>
  <c r="DY923"/>
  <c r="DU923"/>
  <c r="DQ923"/>
  <c r="DM923"/>
  <c r="DI923"/>
  <c r="DE923"/>
  <c r="DA923"/>
  <c r="CW923"/>
  <c r="CS923"/>
  <c r="CO923"/>
  <c r="CK923"/>
  <c r="CG923"/>
  <c r="CC923"/>
  <c r="BY923"/>
  <c r="BU923"/>
  <c r="BQ923"/>
  <c r="BM923"/>
  <c r="BI923"/>
  <c r="BE923"/>
  <c r="BA923"/>
  <c r="AW923"/>
  <c r="AS923"/>
  <c r="AO923"/>
  <c r="AK923"/>
  <c r="AG923"/>
  <c r="AC923"/>
  <c r="Y923"/>
  <c r="U923"/>
  <c r="Q923"/>
  <c r="M923"/>
  <c r="I923"/>
  <c r="E923"/>
  <c r="GW923" s="1"/>
  <c r="GS922"/>
  <c r="GO922"/>
  <c r="GK922"/>
  <c r="GG922"/>
  <c r="GC922"/>
  <c r="FY922"/>
  <c r="FU922"/>
  <c r="FQ922"/>
  <c r="FM922"/>
  <c r="FI922"/>
  <c r="FE922"/>
  <c r="FA922"/>
  <c r="EW922"/>
  <c r="ES922"/>
  <c r="EO922"/>
  <c r="EK922"/>
  <c r="EG922"/>
  <c r="EC922"/>
  <c r="DY922"/>
  <c r="DU922"/>
  <c r="DQ922"/>
  <c r="DM922"/>
  <c r="DI922"/>
  <c r="DE922"/>
  <c r="DA922"/>
  <c r="CW922"/>
  <c r="CS922"/>
  <c r="CO922"/>
  <c r="CK922"/>
  <c r="CG922"/>
  <c r="CC922"/>
  <c r="BY922"/>
  <c r="BU922"/>
  <c r="BQ922"/>
  <c r="BM922"/>
  <c r="BI922"/>
  <c r="BE922"/>
  <c r="BA922"/>
  <c r="AW922"/>
  <c r="AS922"/>
  <c r="AO922"/>
  <c r="AK922"/>
  <c r="AG922"/>
  <c r="AC922"/>
  <c r="Y922"/>
  <c r="U922"/>
  <c r="Q922"/>
  <c r="M922"/>
  <c r="I922"/>
  <c r="E922"/>
  <c r="GW922" s="1"/>
  <c r="GS921"/>
  <c r="GO921"/>
  <c r="GK921"/>
  <c r="GG921"/>
  <c r="GC921"/>
  <c r="FY921"/>
  <c r="FU921"/>
  <c r="FQ921"/>
  <c r="FM921"/>
  <c r="FI921"/>
  <c r="FE921"/>
  <c r="FA921"/>
  <c r="EW921"/>
  <c r="ES921"/>
  <c r="EO921"/>
  <c r="EK921"/>
  <c r="EG921"/>
  <c r="EC921"/>
  <c r="DY921"/>
  <c r="DU921"/>
  <c r="DQ921"/>
  <c r="DM921"/>
  <c r="DI921"/>
  <c r="DE921"/>
  <c r="DA921"/>
  <c r="CW921"/>
  <c r="CS921"/>
  <c r="CO921"/>
  <c r="CK921"/>
  <c r="CG921"/>
  <c r="CC921"/>
  <c r="BY921"/>
  <c r="BU921"/>
  <c r="BQ921"/>
  <c r="BM921"/>
  <c r="BI921"/>
  <c r="BE921"/>
  <c r="BA921"/>
  <c r="AW921"/>
  <c r="AS921"/>
  <c r="AO921"/>
  <c r="AK921"/>
  <c r="AG921"/>
  <c r="AC921"/>
  <c r="Y921"/>
  <c r="U921"/>
  <c r="Q921"/>
  <c r="M921"/>
  <c r="I921"/>
  <c r="E921"/>
  <c r="GW921" s="1"/>
  <c r="GS920"/>
  <c r="GO920"/>
  <c r="GK920"/>
  <c r="GG920"/>
  <c r="GC920"/>
  <c r="FY920"/>
  <c r="FU920"/>
  <c r="FQ920"/>
  <c r="FM920"/>
  <c r="FI920"/>
  <c r="FE920"/>
  <c r="FA920"/>
  <c r="EW920"/>
  <c r="ES920"/>
  <c r="EO920"/>
  <c r="EK920"/>
  <c r="EG920"/>
  <c r="EC920"/>
  <c r="DY920"/>
  <c r="DU920"/>
  <c r="DQ920"/>
  <c r="DM920"/>
  <c r="DI920"/>
  <c r="DE920"/>
  <c r="DA920"/>
  <c r="CW920"/>
  <c r="CS920"/>
  <c r="CO920"/>
  <c r="CK920"/>
  <c r="CG920"/>
  <c r="CC920"/>
  <c r="BY920"/>
  <c r="BU920"/>
  <c r="BQ920"/>
  <c r="BM920"/>
  <c r="BI920"/>
  <c r="BE920"/>
  <c r="BA920"/>
  <c r="AW920"/>
  <c r="AS920"/>
  <c r="AO920"/>
  <c r="AK920"/>
  <c r="AG920"/>
  <c r="AC920"/>
  <c r="Y920"/>
  <c r="U920"/>
  <c r="Q920"/>
  <c r="M920"/>
  <c r="I920"/>
  <c r="E920"/>
  <c r="GW920" s="1"/>
  <c r="GY919"/>
  <c r="GS919"/>
  <c r="GO919"/>
  <c r="GK919"/>
  <c r="GG919"/>
  <c r="GC919"/>
  <c r="FY919"/>
  <c r="FU919"/>
  <c r="FQ919"/>
  <c r="FM919"/>
  <c r="FI919"/>
  <c r="FE919"/>
  <c r="FA919"/>
  <c r="EW919"/>
  <c r="ES919"/>
  <c r="EO919"/>
  <c r="EK919"/>
  <c r="EG919"/>
  <c r="EC919"/>
  <c r="DY919"/>
  <c r="DU919"/>
  <c r="DQ919"/>
  <c r="DM919"/>
  <c r="DI919"/>
  <c r="DE919"/>
  <c r="DA919"/>
  <c r="CW919"/>
  <c r="CS919"/>
  <c r="CO919"/>
  <c r="CK919"/>
  <c r="CG919"/>
  <c r="CC919"/>
  <c r="BY919"/>
  <c r="BU919"/>
  <c r="BQ919"/>
  <c r="BM919"/>
  <c r="BI919"/>
  <c r="BE919"/>
  <c r="BA919"/>
  <c r="AW919"/>
  <c r="AS919"/>
  <c r="AO919"/>
  <c r="AK919"/>
  <c r="AG919"/>
  <c r="AC919"/>
  <c r="Y919"/>
  <c r="U919"/>
  <c r="Q919"/>
  <c r="M919"/>
  <c r="I919"/>
  <c r="E919"/>
  <c r="GS906"/>
  <c r="GO906"/>
  <c r="GK906"/>
  <c r="GG906"/>
  <c r="GC906"/>
  <c r="FY906"/>
  <c r="FU906"/>
  <c r="FQ906"/>
  <c r="FM906"/>
  <c r="FI906"/>
  <c r="FE906"/>
  <c r="FA906"/>
  <c r="EW906"/>
  <c r="ES906"/>
  <c r="EO906"/>
  <c r="EK906"/>
  <c r="EG906"/>
  <c r="EC906"/>
  <c r="DY906"/>
  <c r="DU906"/>
  <c r="DQ906"/>
  <c r="DM906"/>
  <c r="DI906"/>
  <c r="DE906"/>
  <c r="DA906"/>
  <c r="CW906"/>
  <c r="CS906"/>
  <c r="CO906"/>
  <c r="CK906"/>
  <c r="CG906"/>
  <c r="CC906"/>
  <c r="BY906"/>
  <c r="BU906"/>
  <c r="BQ906"/>
  <c r="BM906"/>
  <c r="BI906"/>
  <c r="BE906"/>
  <c r="BA906"/>
  <c r="AW906"/>
  <c r="AS906"/>
  <c r="AO906"/>
  <c r="AK906"/>
  <c r="AG906"/>
  <c r="AC906"/>
  <c r="Y906"/>
  <c r="U906"/>
  <c r="Q906"/>
  <c r="M906"/>
  <c r="I906"/>
  <c r="E906"/>
  <c r="GW906" s="1"/>
  <c r="GS905"/>
  <c r="GO905"/>
  <c r="GK905"/>
  <c r="GG905"/>
  <c r="GC905"/>
  <c r="FY905"/>
  <c r="FU905"/>
  <c r="FQ905"/>
  <c r="FM905"/>
  <c r="FI905"/>
  <c r="FE905"/>
  <c r="FA905"/>
  <c r="EW905"/>
  <c r="ES905"/>
  <c r="EO905"/>
  <c r="EK905"/>
  <c r="EG905"/>
  <c r="EC905"/>
  <c r="DY905"/>
  <c r="DU905"/>
  <c r="DQ905"/>
  <c r="DM905"/>
  <c r="DI905"/>
  <c r="DE905"/>
  <c r="DA905"/>
  <c r="CW905"/>
  <c r="CS905"/>
  <c r="CO905"/>
  <c r="CK905"/>
  <c r="CG905"/>
  <c r="CC905"/>
  <c r="BY905"/>
  <c r="BU905"/>
  <c r="BQ905"/>
  <c r="BM905"/>
  <c r="BI905"/>
  <c r="BE905"/>
  <c r="BA905"/>
  <c r="AW905"/>
  <c r="AS905"/>
  <c r="AO905"/>
  <c r="AK905"/>
  <c r="AG905"/>
  <c r="AC905"/>
  <c r="Y905"/>
  <c r="U905"/>
  <c r="Q905"/>
  <c r="M905"/>
  <c r="I905"/>
  <c r="E905"/>
  <c r="GW905" s="1"/>
  <c r="GS904"/>
  <c r="GO904"/>
  <c r="GK904"/>
  <c r="GG904"/>
  <c r="GC904"/>
  <c r="FY904"/>
  <c r="FU904"/>
  <c r="FQ904"/>
  <c r="FM904"/>
  <c r="FI904"/>
  <c r="FE904"/>
  <c r="FA904"/>
  <c r="EW904"/>
  <c r="ES904"/>
  <c r="EO904"/>
  <c r="EK904"/>
  <c r="EG904"/>
  <c r="EC904"/>
  <c r="DY904"/>
  <c r="DU904"/>
  <c r="DQ904"/>
  <c r="DM904"/>
  <c r="DI904"/>
  <c r="DE904"/>
  <c r="DA904"/>
  <c r="CW904"/>
  <c r="CS904"/>
  <c r="CO904"/>
  <c r="CK904"/>
  <c r="CG904"/>
  <c r="CC904"/>
  <c r="BY904"/>
  <c r="BU904"/>
  <c r="BQ904"/>
  <c r="BM904"/>
  <c r="BI904"/>
  <c r="BE904"/>
  <c r="BA904"/>
  <c r="AW904"/>
  <c r="AS904"/>
  <c r="AO904"/>
  <c r="AK904"/>
  <c r="AG904"/>
  <c r="AC904"/>
  <c r="Y904"/>
  <c r="U904"/>
  <c r="Q904"/>
  <c r="M904"/>
  <c r="I904"/>
  <c r="E904"/>
  <c r="GW904" s="1"/>
  <c r="GS903"/>
  <c r="GO903"/>
  <c r="GK903"/>
  <c r="GG903"/>
  <c r="GC903"/>
  <c r="FY903"/>
  <c r="FU903"/>
  <c r="FQ903"/>
  <c r="FM903"/>
  <c r="FI903"/>
  <c r="FE903"/>
  <c r="FA903"/>
  <c r="EW903"/>
  <c r="ES903"/>
  <c r="EO903"/>
  <c r="EK903"/>
  <c r="EG903"/>
  <c r="EC903"/>
  <c r="DY903"/>
  <c r="DU903"/>
  <c r="DQ903"/>
  <c r="DM903"/>
  <c r="DI903"/>
  <c r="DE903"/>
  <c r="DA903"/>
  <c r="CW903"/>
  <c r="CS903"/>
  <c r="CO903"/>
  <c r="CK903"/>
  <c r="CG903"/>
  <c r="CC903"/>
  <c r="BY903"/>
  <c r="BU903"/>
  <c r="BQ903"/>
  <c r="BM903"/>
  <c r="BI903"/>
  <c r="BE903"/>
  <c r="BA903"/>
  <c r="AW903"/>
  <c r="AS903"/>
  <c r="AO903"/>
  <c r="AK903"/>
  <c r="AG903"/>
  <c r="AC903"/>
  <c r="Y903"/>
  <c r="U903"/>
  <c r="Q903"/>
  <c r="M903"/>
  <c r="I903"/>
  <c r="E903"/>
  <c r="GW903" s="1"/>
  <c r="GS902"/>
  <c r="GO902"/>
  <c r="GK902"/>
  <c r="GG902"/>
  <c r="GC902"/>
  <c r="FY902"/>
  <c r="FU902"/>
  <c r="FQ902"/>
  <c r="FM902"/>
  <c r="FI902"/>
  <c r="FE902"/>
  <c r="FA902"/>
  <c r="EW902"/>
  <c r="ES902"/>
  <c r="EO902"/>
  <c r="EK902"/>
  <c r="EG902"/>
  <c r="EC902"/>
  <c r="DY902"/>
  <c r="DU902"/>
  <c r="DQ902"/>
  <c r="DM902"/>
  <c r="DI902"/>
  <c r="DE902"/>
  <c r="DA902"/>
  <c r="CW902"/>
  <c r="CS902"/>
  <c r="CO902"/>
  <c r="CK902"/>
  <c r="CG902"/>
  <c r="CC902"/>
  <c r="BY902"/>
  <c r="BU902"/>
  <c r="BQ902"/>
  <c r="BM902"/>
  <c r="BI902"/>
  <c r="BE902"/>
  <c r="BA902"/>
  <c r="AW902"/>
  <c r="AS902"/>
  <c r="AO902"/>
  <c r="AK902"/>
  <c r="AG902"/>
  <c r="AC902"/>
  <c r="Y902"/>
  <c r="U902"/>
  <c r="Q902"/>
  <c r="M902"/>
  <c r="I902"/>
  <c r="E902"/>
  <c r="GW902" s="1"/>
  <c r="GS901"/>
  <c r="GO901"/>
  <c r="GK901"/>
  <c r="GG901"/>
  <c r="GC901"/>
  <c r="FY901"/>
  <c r="FU901"/>
  <c r="FQ901"/>
  <c r="FM901"/>
  <c r="FI901"/>
  <c r="FE901"/>
  <c r="FA901"/>
  <c r="EW901"/>
  <c r="ES901"/>
  <c r="EO901"/>
  <c r="EK901"/>
  <c r="EG901"/>
  <c r="EC901"/>
  <c r="DY901"/>
  <c r="DU901"/>
  <c r="DQ901"/>
  <c r="DM901"/>
  <c r="DI901"/>
  <c r="DE901"/>
  <c r="DA901"/>
  <c r="CW901"/>
  <c r="CS901"/>
  <c r="CO901"/>
  <c r="CK901"/>
  <c r="CG901"/>
  <c r="CC901"/>
  <c r="BY901"/>
  <c r="BU901"/>
  <c r="BQ901"/>
  <c r="BM901"/>
  <c r="BI901"/>
  <c r="BE901"/>
  <c r="BA901"/>
  <c r="AW901"/>
  <c r="AS901"/>
  <c r="AO901"/>
  <c r="AK901"/>
  <c r="AG901"/>
  <c r="AC901"/>
  <c r="Y901"/>
  <c r="U901"/>
  <c r="Q901"/>
  <c r="M901"/>
  <c r="I901"/>
  <c r="E901"/>
  <c r="GW901" s="1"/>
  <c r="GS900"/>
  <c r="GO900"/>
  <c r="GK900"/>
  <c r="GG900"/>
  <c r="GC900"/>
  <c r="FY900"/>
  <c r="FU900"/>
  <c r="FQ900"/>
  <c r="FM900"/>
  <c r="FI900"/>
  <c r="FE900"/>
  <c r="FA900"/>
  <c r="EW900"/>
  <c r="ES900"/>
  <c r="EO900"/>
  <c r="EK900"/>
  <c r="EG900"/>
  <c r="EC900"/>
  <c r="DY900"/>
  <c r="DU900"/>
  <c r="DQ900"/>
  <c r="DM900"/>
  <c r="DI900"/>
  <c r="DE900"/>
  <c r="DA900"/>
  <c r="CW900"/>
  <c r="CS900"/>
  <c r="CO900"/>
  <c r="CK900"/>
  <c r="CG900"/>
  <c r="CC900"/>
  <c r="BY900"/>
  <c r="BU900"/>
  <c r="BQ900"/>
  <c r="BM900"/>
  <c r="BI900"/>
  <c r="BE900"/>
  <c r="BA900"/>
  <c r="AW900"/>
  <c r="AS900"/>
  <c r="AO900"/>
  <c r="AK900"/>
  <c r="AG900"/>
  <c r="AC900"/>
  <c r="Y900"/>
  <c r="U900"/>
  <c r="Q900"/>
  <c r="M900"/>
  <c r="I900"/>
  <c r="E900"/>
  <c r="GW900" s="1"/>
  <c r="GS899"/>
  <c r="GO899"/>
  <c r="GK899"/>
  <c r="GG899"/>
  <c r="GC899"/>
  <c r="FY899"/>
  <c r="FU899"/>
  <c r="FQ899"/>
  <c r="FM899"/>
  <c r="FI899"/>
  <c r="FE899"/>
  <c r="FA899"/>
  <c r="EW899"/>
  <c r="ES899"/>
  <c r="EO899"/>
  <c r="EK899"/>
  <c r="EG899"/>
  <c r="EC899"/>
  <c r="DY899"/>
  <c r="DU899"/>
  <c r="DQ899"/>
  <c r="DM899"/>
  <c r="DI899"/>
  <c r="DE899"/>
  <c r="DA899"/>
  <c r="CW899"/>
  <c r="CS899"/>
  <c r="CO899"/>
  <c r="CK899"/>
  <c r="CG899"/>
  <c r="CC899"/>
  <c r="BY899"/>
  <c r="BU899"/>
  <c r="BQ899"/>
  <c r="BM899"/>
  <c r="BI899"/>
  <c r="BE899"/>
  <c r="BA899"/>
  <c r="AW899"/>
  <c r="AS899"/>
  <c r="AO899"/>
  <c r="AK899"/>
  <c r="AG899"/>
  <c r="AC899"/>
  <c r="Y899"/>
  <c r="U899"/>
  <c r="Q899"/>
  <c r="M899"/>
  <c r="I899"/>
  <c r="E899"/>
  <c r="GW899" s="1"/>
  <c r="GS898"/>
  <c r="GO898"/>
  <c r="GK898"/>
  <c r="GG898"/>
  <c r="GC898"/>
  <c r="FY898"/>
  <c r="FU898"/>
  <c r="FQ898"/>
  <c r="FM898"/>
  <c r="FI898"/>
  <c r="FE898"/>
  <c r="FA898"/>
  <c r="EW898"/>
  <c r="ES898"/>
  <c r="EO898"/>
  <c r="EK898"/>
  <c r="EG898"/>
  <c r="EC898"/>
  <c r="DY898"/>
  <c r="DU898"/>
  <c r="DQ898"/>
  <c r="DM898"/>
  <c r="DI898"/>
  <c r="DE898"/>
  <c r="DA898"/>
  <c r="CW898"/>
  <c r="CS898"/>
  <c r="CO898"/>
  <c r="CK898"/>
  <c r="CG898"/>
  <c r="CC898"/>
  <c r="BY898"/>
  <c r="BU898"/>
  <c r="BQ898"/>
  <c r="BM898"/>
  <c r="BI898"/>
  <c r="BE898"/>
  <c r="BA898"/>
  <c r="AW898"/>
  <c r="AS898"/>
  <c r="AO898"/>
  <c r="AK898"/>
  <c r="AG898"/>
  <c r="AC898"/>
  <c r="Y898"/>
  <c r="U898"/>
  <c r="Q898"/>
  <c r="M898"/>
  <c r="I898"/>
  <c r="E898"/>
  <c r="GW898" s="1"/>
  <c r="GS897"/>
  <c r="GO897"/>
  <c r="GK897"/>
  <c r="GG897"/>
  <c r="GC897"/>
  <c r="FY897"/>
  <c r="FU897"/>
  <c r="FQ897"/>
  <c r="FM897"/>
  <c r="FI897"/>
  <c r="FE897"/>
  <c r="FA897"/>
  <c r="EW897"/>
  <c r="ES897"/>
  <c r="EO897"/>
  <c r="EK897"/>
  <c r="EG897"/>
  <c r="EC897"/>
  <c r="DY897"/>
  <c r="DU897"/>
  <c r="DQ897"/>
  <c r="DM897"/>
  <c r="DI897"/>
  <c r="DE897"/>
  <c r="DA897"/>
  <c r="CW897"/>
  <c r="CS897"/>
  <c r="CO897"/>
  <c r="CK897"/>
  <c r="CG897"/>
  <c r="CC897"/>
  <c r="BY897"/>
  <c r="BU897"/>
  <c r="BQ897"/>
  <c r="BM897"/>
  <c r="BI897"/>
  <c r="BE897"/>
  <c r="BA897"/>
  <c r="AW897"/>
  <c r="AS897"/>
  <c r="AO897"/>
  <c r="AK897"/>
  <c r="AG897"/>
  <c r="AC897"/>
  <c r="Y897"/>
  <c r="U897"/>
  <c r="Q897"/>
  <c r="M897"/>
  <c r="I897"/>
  <c r="E897"/>
  <c r="GW897" s="1"/>
  <c r="GS896"/>
  <c r="GO896"/>
  <c r="GK896"/>
  <c r="GG896"/>
  <c r="GC896"/>
  <c r="FY896"/>
  <c r="FU896"/>
  <c r="FQ896"/>
  <c r="FM896"/>
  <c r="FI896"/>
  <c r="FE896"/>
  <c r="FA896"/>
  <c r="EW896"/>
  <c r="ES896"/>
  <c r="EO896"/>
  <c r="EK896"/>
  <c r="EG896"/>
  <c r="EC896"/>
  <c r="DY896"/>
  <c r="DU896"/>
  <c r="DQ896"/>
  <c r="DM896"/>
  <c r="DI896"/>
  <c r="DE896"/>
  <c r="DA896"/>
  <c r="CW896"/>
  <c r="CS896"/>
  <c r="CO896"/>
  <c r="CK896"/>
  <c r="CG896"/>
  <c r="CC896"/>
  <c r="BY896"/>
  <c r="BU896"/>
  <c r="BQ896"/>
  <c r="BM896"/>
  <c r="BI896"/>
  <c r="BE896"/>
  <c r="BA896"/>
  <c r="AW896"/>
  <c r="AS896"/>
  <c r="AO896"/>
  <c r="AK896"/>
  <c r="AG896"/>
  <c r="AC896"/>
  <c r="Y896"/>
  <c r="U896"/>
  <c r="Q896"/>
  <c r="M896"/>
  <c r="I896"/>
  <c r="E896"/>
  <c r="GW896" s="1"/>
  <c r="GY895"/>
  <c r="GS895"/>
  <c r="GO895"/>
  <c r="GK895"/>
  <c r="GG895"/>
  <c r="GC895"/>
  <c r="FY895"/>
  <c r="FU895"/>
  <c r="FQ895"/>
  <c r="FM895"/>
  <c r="FI895"/>
  <c r="FE895"/>
  <c r="FA895"/>
  <c r="EW895"/>
  <c r="ES895"/>
  <c r="EO895"/>
  <c r="EK895"/>
  <c r="EG895"/>
  <c r="EC895"/>
  <c r="DY895"/>
  <c r="DU895"/>
  <c r="DQ895"/>
  <c r="DM895"/>
  <c r="DI895"/>
  <c r="DE895"/>
  <c r="DA895"/>
  <c r="CW895"/>
  <c r="CS895"/>
  <c r="CO895"/>
  <c r="CK895"/>
  <c r="CG895"/>
  <c r="CC895"/>
  <c r="BY895"/>
  <c r="BU895"/>
  <c r="BQ895"/>
  <c r="BM895"/>
  <c r="BI895"/>
  <c r="BE895"/>
  <c r="BA895"/>
  <c r="AW895"/>
  <c r="AS895"/>
  <c r="AO895"/>
  <c r="AK895"/>
  <c r="AG895"/>
  <c r="AC895"/>
  <c r="Y895"/>
  <c r="U895"/>
  <c r="Q895"/>
  <c r="M895"/>
  <c r="I895"/>
  <c r="E895"/>
  <c r="GS882"/>
  <c r="GO882"/>
  <c r="GK882"/>
  <c r="GG882"/>
  <c r="GC882"/>
  <c r="FY882"/>
  <c r="FU882"/>
  <c r="FQ882"/>
  <c r="FM882"/>
  <c r="FI882"/>
  <c r="FE882"/>
  <c r="FA882"/>
  <c r="EW882"/>
  <c r="ES882"/>
  <c r="EO882"/>
  <c r="EK882"/>
  <c r="EG882"/>
  <c r="EC882"/>
  <c r="DY882"/>
  <c r="DU882"/>
  <c r="DQ882"/>
  <c r="DM882"/>
  <c r="DI882"/>
  <c r="DE882"/>
  <c r="DA882"/>
  <c r="CW882"/>
  <c r="CS882"/>
  <c r="CO882"/>
  <c r="CK882"/>
  <c r="CG882"/>
  <c r="CC882"/>
  <c r="BY882"/>
  <c r="BU882"/>
  <c r="BQ882"/>
  <c r="BM882"/>
  <c r="BI882"/>
  <c r="BE882"/>
  <c r="BA882"/>
  <c r="AW882"/>
  <c r="AS882"/>
  <c r="AO882"/>
  <c r="AK882"/>
  <c r="AG882"/>
  <c r="AC882"/>
  <c r="Y882"/>
  <c r="U882"/>
  <c r="Q882"/>
  <c r="M882"/>
  <c r="I882"/>
  <c r="E882"/>
  <c r="GW882" s="1"/>
  <c r="GS881"/>
  <c r="GO881"/>
  <c r="GK881"/>
  <c r="GG881"/>
  <c r="GC881"/>
  <c r="FY881"/>
  <c r="FU881"/>
  <c r="FQ881"/>
  <c r="FM881"/>
  <c r="FI881"/>
  <c r="FE881"/>
  <c r="FA881"/>
  <c r="EW881"/>
  <c r="ES881"/>
  <c r="EO881"/>
  <c r="EK881"/>
  <c r="EG881"/>
  <c r="EC881"/>
  <c r="DY881"/>
  <c r="DU881"/>
  <c r="DQ881"/>
  <c r="DM881"/>
  <c r="DI881"/>
  <c r="DE881"/>
  <c r="DA881"/>
  <c r="CW881"/>
  <c r="CS881"/>
  <c r="CO881"/>
  <c r="CK881"/>
  <c r="CG881"/>
  <c r="CC881"/>
  <c r="BY881"/>
  <c r="BU881"/>
  <c r="BQ881"/>
  <c r="BM881"/>
  <c r="BI881"/>
  <c r="BE881"/>
  <c r="BA881"/>
  <c r="AW881"/>
  <c r="AS881"/>
  <c r="AO881"/>
  <c r="AK881"/>
  <c r="AG881"/>
  <c r="AC881"/>
  <c r="Y881"/>
  <c r="U881"/>
  <c r="Q881"/>
  <c r="M881"/>
  <c r="I881"/>
  <c r="E881"/>
  <c r="GW881" s="1"/>
  <c r="GS880"/>
  <c r="GO880"/>
  <c r="GK880"/>
  <c r="GG880"/>
  <c r="GC880"/>
  <c r="FY880"/>
  <c r="FU880"/>
  <c r="FQ880"/>
  <c r="FM880"/>
  <c r="FI880"/>
  <c r="FE880"/>
  <c r="FA880"/>
  <c r="EW880"/>
  <c r="ES880"/>
  <c r="EO880"/>
  <c r="EK880"/>
  <c r="EG880"/>
  <c r="EC880"/>
  <c r="DY880"/>
  <c r="DU880"/>
  <c r="DQ880"/>
  <c r="DM880"/>
  <c r="DI880"/>
  <c r="DE880"/>
  <c r="DA880"/>
  <c r="CW880"/>
  <c r="CS880"/>
  <c r="CO880"/>
  <c r="CK880"/>
  <c r="CG880"/>
  <c r="CC880"/>
  <c r="BY880"/>
  <c r="BU880"/>
  <c r="BQ880"/>
  <c r="BM880"/>
  <c r="BI880"/>
  <c r="BE880"/>
  <c r="BA880"/>
  <c r="AW880"/>
  <c r="AS880"/>
  <c r="AO880"/>
  <c r="AK880"/>
  <c r="AG880"/>
  <c r="AC880"/>
  <c r="Y880"/>
  <c r="U880"/>
  <c r="Q880"/>
  <c r="M880"/>
  <c r="I880"/>
  <c r="E880"/>
  <c r="GW880" s="1"/>
  <c r="GS879"/>
  <c r="GO879"/>
  <c r="GK879"/>
  <c r="GG879"/>
  <c r="GC879"/>
  <c r="FY879"/>
  <c r="FU879"/>
  <c r="FQ879"/>
  <c r="FM879"/>
  <c r="FI879"/>
  <c r="FE879"/>
  <c r="FA879"/>
  <c r="EW879"/>
  <c r="ES879"/>
  <c r="EO879"/>
  <c r="EK879"/>
  <c r="EG879"/>
  <c r="EC879"/>
  <c r="DY879"/>
  <c r="DU879"/>
  <c r="DQ879"/>
  <c r="DM879"/>
  <c r="DI879"/>
  <c r="DE879"/>
  <c r="DA879"/>
  <c r="CW879"/>
  <c r="CS879"/>
  <c r="CO879"/>
  <c r="CK879"/>
  <c r="CG879"/>
  <c r="CC879"/>
  <c r="BY879"/>
  <c r="BU879"/>
  <c r="BQ879"/>
  <c r="BM879"/>
  <c r="BI879"/>
  <c r="BE879"/>
  <c r="BA879"/>
  <c r="AW879"/>
  <c r="AS879"/>
  <c r="AO879"/>
  <c r="AK879"/>
  <c r="AG879"/>
  <c r="AC879"/>
  <c r="Y879"/>
  <c r="U879"/>
  <c r="Q879"/>
  <c r="M879"/>
  <c r="I879"/>
  <c r="E879"/>
  <c r="GW879" s="1"/>
  <c r="GS878"/>
  <c r="GO878"/>
  <c r="GK878"/>
  <c r="GG878"/>
  <c r="GC878"/>
  <c r="FY878"/>
  <c r="FU878"/>
  <c r="FQ878"/>
  <c r="FM878"/>
  <c r="FI878"/>
  <c r="FE878"/>
  <c r="FA878"/>
  <c r="EW878"/>
  <c r="ES878"/>
  <c r="EO878"/>
  <c r="EK878"/>
  <c r="EG878"/>
  <c r="EC878"/>
  <c r="DY878"/>
  <c r="DU878"/>
  <c r="DQ878"/>
  <c r="DM878"/>
  <c r="DI878"/>
  <c r="DE878"/>
  <c r="DA878"/>
  <c r="CW878"/>
  <c r="CS878"/>
  <c r="CO878"/>
  <c r="CK878"/>
  <c r="CG878"/>
  <c r="CC878"/>
  <c r="BY878"/>
  <c r="BU878"/>
  <c r="BQ878"/>
  <c r="BM878"/>
  <c r="BI878"/>
  <c r="BE878"/>
  <c r="BA878"/>
  <c r="AW878"/>
  <c r="AS878"/>
  <c r="AO878"/>
  <c r="AK878"/>
  <c r="AG878"/>
  <c r="AC878"/>
  <c r="Y878"/>
  <c r="U878"/>
  <c r="Q878"/>
  <c r="M878"/>
  <c r="I878"/>
  <c r="E878"/>
  <c r="GW878" s="1"/>
  <c r="GS877"/>
  <c r="GO877"/>
  <c r="GK877"/>
  <c r="GG877"/>
  <c r="GC877"/>
  <c r="FY877"/>
  <c r="FU877"/>
  <c r="FQ877"/>
  <c r="FM877"/>
  <c r="FI877"/>
  <c r="FE877"/>
  <c r="FA877"/>
  <c r="EW877"/>
  <c r="ES877"/>
  <c r="EO877"/>
  <c r="EK877"/>
  <c r="EG877"/>
  <c r="EC877"/>
  <c r="DY877"/>
  <c r="DU877"/>
  <c r="DQ877"/>
  <c r="DM877"/>
  <c r="DI877"/>
  <c r="DE877"/>
  <c r="DA877"/>
  <c r="CW877"/>
  <c r="CS877"/>
  <c r="CO877"/>
  <c r="CK877"/>
  <c r="CG877"/>
  <c r="CC877"/>
  <c r="BY877"/>
  <c r="BU877"/>
  <c r="BQ877"/>
  <c r="BM877"/>
  <c r="BI877"/>
  <c r="BE877"/>
  <c r="BA877"/>
  <c r="AW877"/>
  <c r="AS877"/>
  <c r="AO877"/>
  <c r="AK877"/>
  <c r="AG877"/>
  <c r="AC877"/>
  <c r="Y877"/>
  <c r="U877"/>
  <c r="Q877"/>
  <c r="M877"/>
  <c r="I877"/>
  <c r="E877"/>
  <c r="GW877" s="1"/>
  <c r="GS876"/>
  <c r="GO876"/>
  <c r="GK876"/>
  <c r="GG876"/>
  <c r="GC876"/>
  <c r="FY876"/>
  <c r="FU876"/>
  <c r="FQ876"/>
  <c r="FM876"/>
  <c r="FI876"/>
  <c r="FE876"/>
  <c r="FA876"/>
  <c r="EW876"/>
  <c r="ES876"/>
  <c r="EO876"/>
  <c r="EK876"/>
  <c r="EG876"/>
  <c r="EC876"/>
  <c r="DY876"/>
  <c r="DU876"/>
  <c r="DQ876"/>
  <c r="DM876"/>
  <c r="DI876"/>
  <c r="DE876"/>
  <c r="DA876"/>
  <c r="CW876"/>
  <c r="CS876"/>
  <c r="CO876"/>
  <c r="CK876"/>
  <c r="CG876"/>
  <c r="CC876"/>
  <c r="BY876"/>
  <c r="BU876"/>
  <c r="BQ876"/>
  <c r="BM876"/>
  <c r="BI876"/>
  <c r="BE876"/>
  <c r="BA876"/>
  <c r="AW876"/>
  <c r="AS876"/>
  <c r="AO876"/>
  <c r="AK876"/>
  <c r="AG876"/>
  <c r="AC876"/>
  <c r="Y876"/>
  <c r="U876"/>
  <c r="Q876"/>
  <c r="M876"/>
  <c r="I876"/>
  <c r="E876"/>
  <c r="GW876" s="1"/>
  <c r="GS875"/>
  <c r="GO875"/>
  <c r="GK875"/>
  <c r="GG875"/>
  <c r="GC875"/>
  <c r="FY875"/>
  <c r="FU875"/>
  <c r="FQ875"/>
  <c r="FM875"/>
  <c r="FI875"/>
  <c r="FE875"/>
  <c r="FA875"/>
  <c r="EW875"/>
  <c r="ES875"/>
  <c r="EO875"/>
  <c r="EK875"/>
  <c r="EG875"/>
  <c r="EC875"/>
  <c r="DY875"/>
  <c r="DU875"/>
  <c r="DQ875"/>
  <c r="DM875"/>
  <c r="DI875"/>
  <c r="DE875"/>
  <c r="DA875"/>
  <c r="CW875"/>
  <c r="CS875"/>
  <c r="CO875"/>
  <c r="CK875"/>
  <c r="CG875"/>
  <c r="CC875"/>
  <c r="BY875"/>
  <c r="BU875"/>
  <c r="BQ875"/>
  <c r="BM875"/>
  <c r="BI875"/>
  <c r="BE875"/>
  <c r="BA875"/>
  <c r="AW875"/>
  <c r="AS875"/>
  <c r="AO875"/>
  <c r="AK875"/>
  <c r="AG875"/>
  <c r="AC875"/>
  <c r="Y875"/>
  <c r="U875"/>
  <c r="Q875"/>
  <c r="M875"/>
  <c r="I875"/>
  <c r="E875"/>
  <c r="GW875" s="1"/>
  <c r="GS874"/>
  <c r="GO874"/>
  <c r="GK874"/>
  <c r="GG874"/>
  <c r="GC874"/>
  <c r="FY874"/>
  <c r="FU874"/>
  <c r="FQ874"/>
  <c r="FM874"/>
  <c r="FI874"/>
  <c r="FE874"/>
  <c r="FA874"/>
  <c r="EW874"/>
  <c r="ES874"/>
  <c r="EO874"/>
  <c r="EK874"/>
  <c r="EG874"/>
  <c r="EC874"/>
  <c r="DY874"/>
  <c r="DU874"/>
  <c r="DQ874"/>
  <c r="DM874"/>
  <c r="DI874"/>
  <c r="DE874"/>
  <c r="DA874"/>
  <c r="CW874"/>
  <c r="CS874"/>
  <c r="CO874"/>
  <c r="CK874"/>
  <c r="CG874"/>
  <c r="CC874"/>
  <c r="BY874"/>
  <c r="BU874"/>
  <c r="BQ874"/>
  <c r="BM874"/>
  <c r="BI874"/>
  <c r="BE874"/>
  <c r="BA874"/>
  <c r="AW874"/>
  <c r="AS874"/>
  <c r="AO874"/>
  <c r="AK874"/>
  <c r="AG874"/>
  <c r="AC874"/>
  <c r="Y874"/>
  <c r="U874"/>
  <c r="Q874"/>
  <c r="M874"/>
  <c r="I874"/>
  <c r="E874"/>
  <c r="GW874" s="1"/>
  <c r="GS873"/>
  <c r="GO873"/>
  <c r="GK873"/>
  <c r="GG873"/>
  <c r="GC873"/>
  <c r="FY873"/>
  <c r="FU873"/>
  <c r="FQ873"/>
  <c r="FM873"/>
  <c r="FI873"/>
  <c r="FE873"/>
  <c r="FA873"/>
  <c r="EW873"/>
  <c r="ES873"/>
  <c r="EO873"/>
  <c r="EK873"/>
  <c r="EG873"/>
  <c r="EC873"/>
  <c r="DY873"/>
  <c r="DU873"/>
  <c r="DQ873"/>
  <c r="DM873"/>
  <c r="DI873"/>
  <c r="DE873"/>
  <c r="DA873"/>
  <c r="CW873"/>
  <c r="CS873"/>
  <c r="CO873"/>
  <c r="CK873"/>
  <c r="CG873"/>
  <c r="CC873"/>
  <c r="BY873"/>
  <c r="BU873"/>
  <c r="BQ873"/>
  <c r="BM873"/>
  <c r="BI873"/>
  <c r="BE873"/>
  <c r="BA873"/>
  <c r="AW873"/>
  <c r="AS873"/>
  <c r="AO873"/>
  <c r="AK873"/>
  <c r="AG873"/>
  <c r="AC873"/>
  <c r="Y873"/>
  <c r="U873"/>
  <c r="Q873"/>
  <c r="M873"/>
  <c r="I873"/>
  <c r="E873"/>
  <c r="GW873" s="1"/>
  <c r="GS872"/>
  <c r="GO872"/>
  <c r="GK872"/>
  <c r="GG872"/>
  <c r="GC872"/>
  <c r="FY872"/>
  <c r="FU872"/>
  <c r="FQ872"/>
  <c r="FM872"/>
  <c r="FI872"/>
  <c r="FE872"/>
  <c r="FA872"/>
  <c r="EW872"/>
  <c r="ES872"/>
  <c r="EO872"/>
  <c r="EK872"/>
  <c r="EG872"/>
  <c r="EC872"/>
  <c r="DY872"/>
  <c r="DU872"/>
  <c r="DQ872"/>
  <c r="DM872"/>
  <c r="DI872"/>
  <c r="DE872"/>
  <c r="DA872"/>
  <c r="CW872"/>
  <c r="CS872"/>
  <c r="CO872"/>
  <c r="CK872"/>
  <c r="CG872"/>
  <c r="CC872"/>
  <c r="BY872"/>
  <c r="BU872"/>
  <c r="BQ872"/>
  <c r="BM872"/>
  <c r="BI872"/>
  <c r="BE872"/>
  <c r="BA872"/>
  <c r="AW872"/>
  <c r="AS872"/>
  <c r="AO872"/>
  <c r="AK872"/>
  <c r="AG872"/>
  <c r="AC872"/>
  <c r="Y872"/>
  <c r="U872"/>
  <c r="Q872"/>
  <c r="M872"/>
  <c r="I872"/>
  <c r="E872"/>
  <c r="GW872" s="1"/>
  <c r="GY871"/>
  <c r="GS871"/>
  <c r="GO871"/>
  <c r="GK871"/>
  <c r="GG871"/>
  <c r="GC871"/>
  <c r="FY871"/>
  <c r="FU871"/>
  <c r="FQ871"/>
  <c r="FM871"/>
  <c r="FI871"/>
  <c r="FE871"/>
  <c r="FA871"/>
  <c r="EW871"/>
  <c r="ES871"/>
  <c r="EO871"/>
  <c r="EK871"/>
  <c r="EG871"/>
  <c r="EC871"/>
  <c r="DY871"/>
  <c r="DU871"/>
  <c r="DQ871"/>
  <c r="DM871"/>
  <c r="DI871"/>
  <c r="DE871"/>
  <c r="DA871"/>
  <c r="CW871"/>
  <c r="CS871"/>
  <c r="CO871"/>
  <c r="CK871"/>
  <c r="CG871"/>
  <c r="CC871"/>
  <c r="BY871"/>
  <c r="BU871"/>
  <c r="BQ871"/>
  <c r="BM871"/>
  <c r="BI871"/>
  <c r="BE871"/>
  <c r="BA871"/>
  <c r="AW871"/>
  <c r="AS871"/>
  <c r="AO871"/>
  <c r="AK871"/>
  <c r="AG871"/>
  <c r="AC871"/>
  <c r="Y871"/>
  <c r="U871"/>
  <c r="Q871"/>
  <c r="M871"/>
  <c r="I871"/>
  <c r="E871"/>
  <c r="GS858"/>
  <c r="GO858"/>
  <c r="GK858"/>
  <c r="GG858"/>
  <c r="GC858"/>
  <c r="FY858"/>
  <c r="FU858"/>
  <c r="FQ858"/>
  <c r="FM858"/>
  <c r="FI858"/>
  <c r="FE858"/>
  <c r="FA858"/>
  <c r="EW858"/>
  <c r="ES858"/>
  <c r="EO858"/>
  <c r="EK858"/>
  <c r="EG858"/>
  <c r="EC858"/>
  <c r="DY858"/>
  <c r="DU858"/>
  <c r="DQ858"/>
  <c r="DM858"/>
  <c r="DI858"/>
  <c r="DE858"/>
  <c r="DA858"/>
  <c r="CW858"/>
  <c r="CS858"/>
  <c r="CO858"/>
  <c r="CK858"/>
  <c r="CG858"/>
  <c r="CC858"/>
  <c r="BY858"/>
  <c r="BU858"/>
  <c r="BQ858"/>
  <c r="BM858"/>
  <c r="BI858"/>
  <c r="BE858"/>
  <c r="BA858"/>
  <c r="AW858"/>
  <c r="AS858"/>
  <c r="AO858"/>
  <c r="AK858"/>
  <c r="AG858"/>
  <c r="AC858"/>
  <c r="Y858"/>
  <c r="U858"/>
  <c r="Q858"/>
  <c r="M858"/>
  <c r="I858"/>
  <c r="E858"/>
  <c r="GW858" s="1"/>
  <c r="GS857"/>
  <c r="GO857"/>
  <c r="GK857"/>
  <c r="GG857"/>
  <c r="GC857"/>
  <c r="FY857"/>
  <c r="FU857"/>
  <c r="FQ857"/>
  <c r="FM857"/>
  <c r="FI857"/>
  <c r="FE857"/>
  <c r="FA857"/>
  <c r="EW857"/>
  <c r="ES857"/>
  <c r="EO857"/>
  <c r="EK857"/>
  <c r="EG857"/>
  <c r="EC857"/>
  <c r="DY857"/>
  <c r="DU857"/>
  <c r="DQ857"/>
  <c r="DM857"/>
  <c r="DI857"/>
  <c r="DE857"/>
  <c r="DA857"/>
  <c r="CW857"/>
  <c r="CS857"/>
  <c r="CO857"/>
  <c r="CK857"/>
  <c r="CG857"/>
  <c r="CC857"/>
  <c r="BY857"/>
  <c r="BU857"/>
  <c r="BQ857"/>
  <c r="BM857"/>
  <c r="BI857"/>
  <c r="BE857"/>
  <c r="BA857"/>
  <c r="AW857"/>
  <c r="AS857"/>
  <c r="AO857"/>
  <c r="AK857"/>
  <c r="AG857"/>
  <c r="AC857"/>
  <c r="Y857"/>
  <c r="U857"/>
  <c r="Q857"/>
  <c r="M857"/>
  <c r="I857"/>
  <c r="E857"/>
  <c r="GW857" s="1"/>
  <c r="GS856"/>
  <c r="GO856"/>
  <c r="GK856"/>
  <c r="GG856"/>
  <c r="GC856"/>
  <c r="FY856"/>
  <c r="FU856"/>
  <c r="FQ856"/>
  <c r="FM856"/>
  <c r="FI856"/>
  <c r="FE856"/>
  <c r="FA856"/>
  <c r="EW856"/>
  <c r="ES856"/>
  <c r="EO856"/>
  <c r="EK856"/>
  <c r="EG856"/>
  <c r="EC856"/>
  <c r="DY856"/>
  <c r="DU856"/>
  <c r="DQ856"/>
  <c r="DM856"/>
  <c r="DI856"/>
  <c r="DE856"/>
  <c r="DA856"/>
  <c r="CW856"/>
  <c r="CS856"/>
  <c r="CO856"/>
  <c r="CK856"/>
  <c r="CG856"/>
  <c r="CC856"/>
  <c r="BY856"/>
  <c r="BU856"/>
  <c r="BQ856"/>
  <c r="BM856"/>
  <c r="BI856"/>
  <c r="BE856"/>
  <c r="BA856"/>
  <c r="AW856"/>
  <c r="AS856"/>
  <c r="AO856"/>
  <c r="AK856"/>
  <c r="AG856"/>
  <c r="AC856"/>
  <c r="Y856"/>
  <c r="U856"/>
  <c r="Q856"/>
  <c r="M856"/>
  <c r="I856"/>
  <c r="E856"/>
  <c r="GW856" s="1"/>
  <c r="GS855"/>
  <c r="GO855"/>
  <c r="GK855"/>
  <c r="GG855"/>
  <c r="GC855"/>
  <c r="FY855"/>
  <c r="FU855"/>
  <c r="FQ855"/>
  <c r="FM855"/>
  <c r="FI855"/>
  <c r="FE855"/>
  <c r="FA855"/>
  <c r="EW855"/>
  <c r="ES855"/>
  <c r="EO855"/>
  <c r="EK855"/>
  <c r="EG855"/>
  <c r="EC855"/>
  <c r="DY855"/>
  <c r="DU855"/>
  <c r="DQ855"/>
  <c r="DM855"/>
  <c r="DI855"/>
  <c r="DE855"/>
  <c r="DA855"/>
  <c r="CW855"/>
  <c r="CS855"/>
  <c r="CO855"/>
  <c r="CK855"/>
  <c r="CG855"/>
  <c r="CC855"/>
  <c r="BY855"/>
  <c r="BU855"/>
  <c r="BQ855"/>
  <c r="BM855"/>
  <c r="BI855"/>
  <c r="BE855"/>
  <c r="BA855"/>
  <c r="AW855"/>
  <c r="AS855"/>
  <c r="AO855"/>
  <c r="AK855"/>
  <c r="AG855"/>
  <c r="AC855"/>
  <c r="Y855"/>
  <c r="U855"/>
  <c r="Q855"/>
  <c r="M855"/>
  <c r="I855"/>
  <c r="E855"/>
  <c r="GW855" s="1"/>
  <c r="GS854"/>
  <c r="GO854"/>
  <c r="GK854"/>
  <c r="GG854"/>
  <c r="GC854"/>
  <c r="FY854"/>
  <c r="FU854"/>
  <c r="FQ854"/>
  <c r="FM854"/>
  <c r="FI854"/>
  <c r="FE854"/>
  <c r="FA854"/>
  <c r="EW854"/>
  <c r="ES854"/>
  <c r="EO854"/>
  <c r="EK854"/>
  <c r="EG854"/>
  <c r="EC854"/>
  <c r="DY854"/>
  <c r="DU854"/>
  <c r="DQ854"/>
  <c r="DM854"/>
  <c r="DI854"/>
  <c r="DE854"/>
  <c r="DA854"/>
  <c r="CW854"/>
  <c r="CS854"/>
  <c r="CO854"/>
  <c r="CK854"/>
  <c r="CG854"/>
  <c r="CC854"/>
  <c r="BY854"/>
  <c r="BU854"/>
  <c r="BQ854"/>
  <c r="BM854"/>
  <c r="BI854"/>
  <c r="BE854"/>
  <c r="BA854"/>
  <c r="AW854"/>
  <c r="AS854"/>
  <c r="AO854"/>
  <c r="AK854"/>
  <c r="AG854"/>
  <c r="AC854"/>
  <c r="Y854"/>
  <c r="U854"/>
  <c r="Q854"/>
  <c r="M854"/>
  <c r="I854"/>
  <c r="E854"/>
  <c r="GW854" s="1"/>
  <c r="GS853"/>
  <c r="GO853"/>
  <c r="GK853"/>
  <c r="GG853"/>
  <c r="GC853"/>
  <c r="FY853"/>
  <c r="FU853"/>
  <c r="FQ853"/>
  <c r="FM853"/>
  <c r="FI853"/>
  <c r="FE853"/>
  <c r="FA853"/>
  <c r="EW853"/>
  <c r="ES853"/>
  <c r="EO853"/>
  <c r="EK853"/>
  <c r="EG853"/>
  <c r="EC853"/>
  <c r="DY853"/>
  <c r="DU853"/>
  <c r="DQ853"/>
  <c r="DM853"/>
  <c r="DI853"/>
  <c r="DE853"/>
  <c r="DA853"/>
  <c r="CW853"/>
  <c r="CS853"/>
  <c r="CO853"/>
  <c r="CK853"/>
  <c r="CG853"/>
  <c r="CC853"/>
  <c r="BY853"/>
  <c r="BU853"/>
  <c r="BQ853"/>
  <c r="BM853"/>
  <c r="BI853"/>
  <c r="BE853"/>
  <c r="BA853"/>
  <c r="AW853"/>
  <c r="AS853"/>
  <c r="AO853"/>
  <c r="AK853"/>
  <c r="AG853"/>
  <c r="AC853"/>
  <c r="Y853"/>
  <c r="U853"/>
  <c r="Q853"/>
  <c r="M853"/>
  <c r="I853"/>
  <c r="E853"/>
  <c r="GW853" s="1"/>
  <c r="GS852"/>
  <c r="GO852"/>
  <c r="GK852"/>
  <c r="GG852"/>
  <c r="GC852"/>
  <c r="FY852"/>
  <c r="FU852"/>
  <c r="FQ852"/>
  <c r="FM852"/>
  <c r="FI852"/>
  <c r="FE852"/>
  <c r="FA852"/>
  <c r="EW852"/>
  <c r="ES852"/>
  <c r="EO852"/>
  <c r="EK852"/>
  <c r="EG852"/>
  <c r="EC852"/>
  <c r="DY852"/>
  <c r="DU852"/>
  <c r="DQ852"/>
  <c r="DM852"/>
  <c r="DI852"/>
  <c r="DE852"/>
  <c r="DA852"/>
  <c r="CW852"/>
  <c r="CS852"/>
  <c r="CO852"/>
  <c r="CK852"/>
  <c r="CG852"/>
  <c r="CC852"/>
  <c r="BY852"/>
  <c r="BU852"/>
  <c r="BQ852"/>
  <c r="BM852"/>
  <c r="BI852"/>
  <c r="BE852"/>
  <c r="BA852"/>
  <c r="AW852"/>
  <c r="AS852"/>
  <c r="AO852"/>
  <c r="AK852"/>
  <c r="AG852"/>
  <c r="AC852"/>
  <c r="Y852"/>
  <c r="U852"/>
  <c r="Q852"/>
  <c r="M852"/>
  <c r="I852"/>
  <c r="E852"/>
  <c r="GW852" s="1"/>
  <c r="GS851"/>
  <c r="GO851"/>
  <c r="GK851"/>
  <c r="GG851"/>
  <c r="GC851"/>
  <c r="FY851"/>
  <c r="FU851"/>
  <c r="FQ851"/>
  <c r="FM851"/>
  <c r="FI851"/>
  <c r="FE851"/>
  <c r="FA851"/>
  <c r="EW851"/>
  <c r="ES851"/>
  <c r="EO851"/>
  <c r="EK851"/>
  <c r="EG851"/>
  <c r="EC851"/>
  <c r="DY851"/>
  <c r="DU851"/>
  <c r="DQ851"/>
  <c r="DM851"/>
  <c r="DI851"/>
  <c r="DE851"/>
  <c r="DA851"/>
  <c r="CW851"/>
  <c r="CS851"/>
  <c r="CO851"/>
  <c r="CK851"/>
  <c r="CG851"/>
  <c r="CC851"/>
  <c r="BY851"/>
  <c r="BU851"/>
  <c r="BQ851"/>
  <c r="BM851"/>
  <c r="BI851"/>
  <c r="BE851"/>
  <c r="BA851"/>
  <c r="AW851"/>
  <c r="AS851"/>
  <c r="AO851"/>
  <c r="AK851"/>
  <c r="AG851"/>
  <c r="AC851"/>
  <c r="Y851"/>
  <c r="U851"/>
  <c r="Q851"/>
  <c r="M851"/>
  <c r="I851"/>
  <c r="E851"/>
  <c r="GW851" s="1"/>
  <c r="GS850"/>
  <c r="GO850"/>
  <c r="GK850"/>
  <c r="GG850"/>
  <c r="GC850"/>
  <c r="FY850"/>
  <c r="FU850"/>
  <c r="FQ850"/>
  <c r="FM850"/>
  <c r="FI850"/>
  <c r="FE850"/>
  <c r="FA850"/>
  <c r="EW850"/>
  <c r="ES850"/>
  <c r="EO850"/>
  <c r="EK850"/>
  <c r="EG850"/>
  <c r="EC850"/>
  <c r="DY850"/>
  <c r="DU850"/>
  <c r="DQ850"/>
  <c r="DM850"/>
  <c r="DI850"/>
  <c r="DE850"/>
  <c r="DA850"/>
  <c r="CW850"/>
  <c r="CS850"/>
  <c r="CO850"/>
  <c r="CK850"/>
  <c r="CG850"/>
  <c r="CC850"/>
  <c r="BY850"/>
  <c r="BU850"/>
  <c r="BQ850"/>
  <c r="BM850"/>
  <c r="BI850"/>
  <c r="BE850"/>
  <c r="BA850"/>
  <c r="AW850"/>
  <c r="AS850"/>
  <c r="AO850"/>
  <c r="AK850"/>
  <c r="AG850"/>
  <c r="AC850"/>
  <c r="Y850"/>
  <c r="U850"/>
  <c r="Q850"/>
  <c r="M850"/>
  <c r="I850"/>
  <c r="E850"/>
  <c r="GW850" s="1"/>
  <c r="GS849"/>
  <c r="GO849"/>
  <c r="GK849"/>
  <c r="GG849"/>
  <c r="GC849"/>
  <c r="FY849"/>
  <c r="FU849"/>
  <c r="FQ849"/>
  <c r="FM849"/>
  <c r="FI849"/>
  <c r="FE849"/>
  <c r="FA849"/>
  <c r="EW849"/>
  <c r="ES849"/>
  <c r="EO849"/>
  <c r="EK849"/>
  <c r="EG849"/>
  <c r="EC849"/>
  <c r="DY849"/>
  <c r="DU849"/>
  <c r="DQ849"/>
  <c r="DM849"/>
  <c r="DI849"/>
  <c r="DE849"/>
  <c r="DA849"/>
  <c r="CW849"/>
  <c r="CS849"/>
  <c r="CO849"/>
  <c r="CK849"/>
  <c r="CG849"/>
  <c r="CC849"/>
  <c r="BY849"/>
  <c r="BU849"/>
  <c r="BQ849"/>
  <c r="BM849"/>
  <c r="BI849"/>
  <c r="BE849"/>
  <c r="BA849"/>
  <c r="AW849"/>
  <c r="AS849"/>
  <c r="AO849"/>
  <c r="AK849"/>
  <c r="AG849"/>
  <c r="AC849"/>
  <c r="Y849"/>
  <c r="U849"/>
  <c r="Q849"/>
  <c r="M849"/>
  <c r="I849"/>
  <c r="E849"/>
  <c r="GW849" s="1"/>
  <c r="GS848"/>
  <c r="GO848"/>
  <c r="GK848"/>
  <c r="GG848"/>
  <c r="GC848"/>
  <c r="FY848"/>
  <c r="FU848"/>
  <c r="FQ848"/>
  <c r="FM848"/>
  <c r="FI848"/>
  <c r="FE848"/>
  <c r="FA848"/>
  <c r="EW848"/>
  <c r="ES848"/>
  <c r="EO848"/>
  <c r="EK848"/>
  <c r="EG848"/>
  <c r="EC848"/>
  <c r="DY848"/>
  <c r="DU848"/>
  <c r="DQ848"/>
  <c r="DM848"/>
  <c r="DI848"/>
  <c r="DE848"/>
  <c r="DA848"/>
  <c r="CW848"/>
  <c r="CS848"/>
  <c r="CO848"/>
  <c r="CK848"/>
  <c r="CG848"/>
  <c r="CC848"/>
  <c r="BY848"/>
  <c r="BU848"/>
  <c r="BQ848"/>
  <c r="BM848"/>
  <c r="BI848"/>
  <c r="BE848"/>
  <c r="BA848"/>
  <c r="AW848"/>
  <c r="AS848"/>
  <c r="AO848"/>
  <c r="AK848"/>
  <c r="AG848"/>
  <c r="AC848"/>
  <c r="Y848"/>
  <c r="U848"/>
  <c r="Q848"/>
  <c r="M848"/>
  <c r="I848"/>
  <c r="E848"/>
  <c r="GW848" s="1"/>
  <c r="GY847"/>
  <c r="GS847"/>
  <c r="GO847"/>
  <c r="GK847"/>
  <c r="GG847"/>
  <c r="GC847"/>
  <c r="FY847"/>
  <c r="FU847"/>
  <c r="FQ847"/>
  <c r="FM847"/>
  <c r="FI847"/>
  <c r="FE847"/>
  <c r="FA847"/>
  <c r="EW847"/>
  <c r="ES847"/>
  <c r="EO847"/>
  <c r="EK847"/>
  <c r="EG847"/>
  <c r="EC847"/>
  <c r="DY847"/>
  <c r="DU847"/>
  <c r="DQ847"/>
  <c r="DM847"/>
  <c r="DI847"/>
  <c r="DE847"/>
  <c r="DA847"/>
  <c r="CW847"/>
  <c r="CS847"/>
  <c r="CO847"/>
  <c r="CK847"/>
  <c r="CG847"/>
  <c r="CC847"/>
  <c r="BY847"/>
  <c r="BU847"/>
  <c r="BQ847"/>
  <c r="BM847"/>
  <c r="BI847"/>
  <c r="BE847"/>
  <c r="BA847"/>
  <c r="AW847"/>
  <c r="AS847"/>
  <c r="AO847"/>
  <c r="AK847"/>
  <c r="AG847"/>
  <c r="AC847"/>
  <c r="Y847"/>
  <c r="U847"/>
  <c r="Q847"/>
  <c r="M847"/>
  <c r="I847"/>
  <c r="E847"/>
  <c r="GS834"/>
  <c r="GO834"/>
  <c r="GK834"/>
  <c r="GG834"/>
  <c r="GC834"/>
  <c r="FY834"/>
  <c r="FU834"/>
  <c r="FQ834"/>
  <c r="FM834"/>
  <c r="FI834"/>
  <c r="FE834"/>
  <c r="FA834"/>
  <c r="EW834"/>
  <c r="ES834"/>
  <c r="EO834"/>
  <c r="EK834"/>
  <c r="EG834"/>
  <c r="EC834"/>
  <c r="DY834"/>
  <c r="DU834"/>
  <c r="DQ834"/>
  <c r="DM834"/>
  <c r="DI834"/>
  <c r="DE834"/>
  <c r="DA834"/>
  <c r="CW834"/>
  <c r="CS834"/>
  <c r="CO834"/>
  <c r="CK834"/>
  <c r="CG834"/>
  <c r="CC834"/>
  <c r="BY834"/>
  <c r="BU834"/>
  <c r="BQ834"/>
  <c r="BM834"/>
  <c r="BI834"/>
  <c r="BE834"/>
  <c r="BA834"/>
  <c r="AW834"/>
  <c r="AS834"/>
  <c r="AO834"/>
  <c r="AK834"/>
  <c r="AG834"/>
  <c r="AC834"/>
  <c r="Y834"/>
  <c r="U834"/>
  <c r="Q834"/>
  <c r="M834"/>
  <c r="I834"/>
  <c r="E834"/>
  <c r="GW834" s="1"/>
  <c r="GS833"/>
  <c r="GO833"/>
  <c r="GK833"/>
  <c r="GG833"/>
  <c r="GC833"/>
  <c r="FY833"/>
  <c r="FU833"/>
  <c r="FQ833"/>
  <c r="FM833"/>
  <c r="FI833"/>
  <c r="FE833"/>
  <c r="FA833"/>
  <c r="EW833"/>
  <c r="ES833"/>
  <c r="EO833"/>
  <c r="EK833"/>
  <c r="EG833"/>
  <c r="EC833"/>
  <c r="DY833"/>
  <c r="DU833"/>
  <c r="DQ833"/>
  <c r="DM833"/>
  <c r="DI833"/>
  <c r="DE833"/>
  <c r="DA833"/>
  <c r="CW833"/>
  <c r="CS833"/>
  <c r="CO833"/>
  <c r="CK833"/>
  <c r="CG833"/>
  <c r="CC833"/>
  <c r="BY833"/>
  <c r="BU833"/>
  <c r="BQ833"/>
  <c r="BM833"/>
  <c r="BI833"/>
  <c r="BE833"/>
  <c r="BA833"/>
  <c r="AW833"/>
  <c r="AS833"/>
  <c r="AO833"/>
  <c r="AK833"/>
  <c r="AG833"/>
  <c r="AC833"/>
  <c r="Y833"/>
  <c r="U833"/>
  <c r="Q833"/>
  <c r="M833"/>
  <c r="I833"/>
  <c r="E833"/>
  <c r="GW833" s="1"/>
  <c r="GS832"/>
  <c r="GO832"/>
  <c r="GK832"/>
  <c r="GG832"/>
  <c r="GC832"/>
  <c r="FY832"/>
  <c r="FU832"/>
  <c r="FQ832"/>
  <c r="FM832"/>
  <c r="FI832"/>
  <c r="FE832"/>
  <c r="FA832"/>
  <c r="EW832"/>
  <c r="ES832"/>
  <c r="EO832"/>
  <c r="EK832"/>
  <c r="EG832"/>
  <c r="EC832"/>
  <c r="DY832"/>
  <c r="DU832"/>
  <c r="DQ832"/>
  <c r="DM832"/>
  <c r="DI832"/>
  <c r="DE832"/>
  <c r="DA832"/>
  <c r="CW832"/>
  <c r="CS832"/>
  <c r="CO832"/>
  <c r="CK832"/>
  <c r="CG832"/>
  <c r="CC832"/>
  <c r="BY832"/>
  <c r="BU832"/>
  <c r="BQ832"/>
  <c r="BM832"/>
  <c r="BI832"/>
  <c r="BE832"/>
  <c r="BA832"/>
  <c r="AW832"/>
  <c r="AS832"/>
  <c r="AO832"/>
  <c r="AK832"/>
  <c r="AG832"/>
  <c r="AC832"/>
  <c r="Y832"/>
  <c r="U832"/>
  <c r="Q832"/>
  <c r="M832"/>
  <c r="I832"/>
  <c r="E832"/>
  <c r="GW832" s="1"/>
  <c r="GS831"/>
  <c r="GO831"/>
  <c r="GK831"/>
  <c r="GG831"/>
  <c r="GC831"/>
  <c r="FY831"/>
  <c r="FU831"/>
  <c r="FQ831"/>
  <c r="FM831"/>
  <c r="FI831"/>
  <c r="FE831"/>
  <c r="FA831"/>
  <c r="EW831"/>
  <c r="ES831"/>
  <c r="EO831"/>
  <c r="EK831"/>
  <c r="EG831"/>
  <c r="EC831"/>
  <c r="DY831"/>
  <c r="DU831"/>
  <c r="DQ831"/>
  <c r="DM831"/>
  <c r="DI831"/>
  <c r="DE831"/>
  <c r="DA831"/>
  <c r="CW831"/>
  <c r="CS831"/>
  <c r="CO831"/>
  <c r="CK831"/>
  <c r="CG831"/>
  <c r="CC831"/>
  <c r="BY831"/>
  <c r="BU831"/>
  <c r="BQ831"/>
  <c r="BM831"/>
  <c r="BI831"/>
  <c r="BE831"/>
  <c r="BA831"/>
  <c r="AW831"/>
  <c r="AS831"/>
  <c r="AO831"/>
  <c r="AK831"/>
  <c r="AG831"/>
  <c r="AC831"/>
  <c r="Y831"/>
  <c r="U831"/>
  <c r="Q831"/>
  <c r="M831"/>
  <c r="I831"/>
  <c r="E831"/>
  <c r="GW831" s="1"/>
  <c r="GS830"/>
  <c r="GO830"/>
  <c r="GK830"/>
  <c r="GG830"/>
  <c r="GC830"/>
  <c r="FY830"/>
  <c r="FU830"/>
  <c r="FQ830"/>
  <c r="FM830"/>
  <c r="FI830"/>
  <c r="FE830"/>
  <c r="FA830"/>
  <c r="EW830"/>
  <c r="ES830"/>
  <c r="EO830"/>
  <c r="EK830"/>
  <c r="EG830"/>
  <c r="EC830"/>
  <c r="DY830"/>
  <c r="DU830"/>
  <c r="DQ830"/>
  <c r="DM830"/>
  <c r="DI830"/>
  <c r="DE830"/>
  <c r="DA830"/>
  <c r="CW830"/>
  <c r="CS830"/>
  <c r="CO830"/>
  <c r="CK830"/>
  <c r="CG830"/>
  <c r="CC830"/>
  <c r="BY830"/>
  <c r="BU830"/>
  <c r="BQ830"/>
  <c r="BM830"/>
  <c r="BI830"/>
  <c r="BE830"/>
  <c r="BA830"/>
  <c r="AW830"/>
  <c r="AS830"/>
  <c r="AO830"/>
  <c r="AK830"/>
  <c r="AG830"/>
  <c r="AC830"/>
  <c r="Y830"/>
  <c r="U830"/>
  <c r="Q830"/>
  <c r="M830"/>
  <c r="I830"/>
  <c r="E830"/>
  <c r="GW830" s="1"/>
  <c r="GS829"/>
  <c r="GO829"/>
  <c r="GK829"/>
  <c r="GG829"/>
  <c r="GC829"/>
  <c r="FY829"/>
  <c r="FU829"/>
  <c r="FQ829"/>
  <c r="FM829"/>
  <c r="FI829"/>
  <c r="FE829"/>
  <c r="FA829"/>
  <c r="EW829"/>
  <c r="ES829"/>
  <c r="EO829"/>
  <c r="EK829"/>
  <c r="EG829"/>
  <c r="EC829"/>
  <c r="DY829"/>
  <c r="DU829"/>
  <c r="DQ829"/>
  <c r="DM829"/>
  <c r="DI829"/>
  <c r="DE829"/>
  <c r="DA829"/>
  <c r="CW829"/>
  <c r="CS829"/>
  <c r="CO829"/>
  <c r="CK829"/>
  <c r="CG829"/>
  <c r="CC829"/>
  <c r="BY829"/>
  <c r="BU829"/>
  <c r="BQ829"/>
  <c r="BM829"/>
  <c r="BI829"/>
  <c r="BE829"/>
  <c r="BA829"/>
  <c r="AW829"/>
  <c r="AS829"/>
  <c r="AO829"/>
  <c r="AK829"/>
  <c r="AG829"/>
  <c r="AC829"/>
  <c r="Y829"/>
  <c r="U829"/>
  <c r="Q829"/>
  <c r="M829"/>
  <c r="I829"/>
  <c r="E829"/>
  <c r="GW829" s="1"/>
  <c r="GS828"/>
  <c r="GO828"/>
  <c r="GK828"/>
  <c r="GG828"/>
  <c r="GC828"/>
  <c r="FY828"/>
  <c r="FU828"/>
  <c r="FQ828"/>
  <c r="FM828"/>
  <c r="FI828"/>
  <c r="FE828"/>
  <c r="FA828"/>
  <c r="EW828"/>
  <c r="ES828"/>
  <c r="EO828"/>
  <c r="EK828"/>
  <c r="EG828"/>
  <c r="EC828"/>
  <c r="DY828"/>
  <c r="DU828"/>
  <c r="DQ828"/>
  <c r="DM828"/>
  <c r="DI828"/>
  <c r="DE828"/>
  <c r="DA828"/>
  <c r="CW828"/>
  <c r="CS828"/>
  <c r="CO828"/>
  <c r="CK828"/>
  <c r="CG828"/>
  <c r="CC828"/>
  <c r="BY828"/>
  <c r="BU828"/>
  <c r="BQ828"/>
  <c r="BM828"/>
  <c r="BI828"/>
  <c r="BE828"/>
  <c r="BA828"/>
  <c r="AW828"/>
  <c r="AS828"/>
  <c r="AO828"/>
  <c r="AK828"/>
  <c r="AG828"/>
  <c r="AC828"/>
  <c r="Y828"/>
  <c r="U828"/>
  <c r="Q828"/>
  <c r="M828"/>
  <c r="I828"/>
  <c r="E828"/>
  <c r="GW828" s="1"/>
  <c r="GS827"/>
  <c r="GO827"/>
  <c r="GK827"/>
  <c r="GG827"/>
  <c r="GC827"/>
  <c r="FY827"/>
  <c r="FU827"/>
  <c r="FQ827"/>
  <c r="FM827"/>
  <c r="FI827"/>
  <c r="FE827"/>
  <c r="FA827"/>
  <c r="EW827"/>
  <c r="ES827"/>
  <c r="EO827"/>
  <c r="EK827"/>
  <c r="EG827"/>
  <c r="EC827"/>
  <c r="DY827"/>
  <c r="DU827"/>
  <c r="DQ827"/>
  <c r="DM827"/>
  <c r="DI827"/>
  <c r="DE827"/>
  <c r="DA827"/>
  <c r="CW827"/>
  <c r="CS827"/>
  <c r="CO827"/>
  <c r="CK827"/>
  <c r="CG827"/>
  <c r="CC827"/>
  <c r="BY827"/>
  <c r="BU827"/>
  <c r="BQ827"/>
  <c r="BM827"/>
  <c r="BI827"/>
  <c r="BE827"/>
  <c r="BA827"/>
  <c r="AW827"/>
  <c r="AS827"/>
  <c r="AO827"/>
  <c r="AK827"/>
  <c r="AG827"/>
  <c r="AC827"/>
  <c r="Y827"/>
  <c r="U827"/>
  <c r="Q827"/>
  <c r="M827"/>
  <c r="I827"/>
  <c r="E827"/>
  <c r="GW827" s="1"/>
  <c r="GS826"/>
  <c r="GO826"/>
  <c r="GK826"/>
  <c r="GG826"/>
  <c r="GC826"/>
  <c r="FY826"/>
  <c r="FU826"/>
  <c r="FQ826"/>
  <c r="FM826"/>
  <c r="FI826"/>
  <c r="FE826"/>
  <c r="FA826"/>
  <c r="EW826"/>
  <c r="ES826"/>
  <c r="EO826"/>
  <c r="EK826"/>
  <c r="EG826"/>
  <c r="EC826"/>
  <c r="DY826"/>
  <c r="DU826"/>
  <c r="DQ826"/>
  <c r="DM826"/>
  <c r="DI826"/>
  <c r="DE826"/>
  <c r="DA826"/>
  <c r="CW826"/>
  <c r="CS826"/>
  <c r="CO826"/>
  <c r="CK826"/>
  <c r="CG826"/>
  <c r="CC826"/>
  <c r="BY826"/>
  <c r="BU826"/>
  <c r="BQ826"/>
  <c r="BM826"/>
  <c r="BI826"/>
  <c r="BE826"/>
  <c r="BA826"/>
  <c r="AW826"/>
  <c r="AS826"/>
  <c r="AO826"/>
  <c r="AK826"/>
  <c r="AG826"/>
  <c r="AC826"/>
  <c r="Y826"/>
  <c r="U826"/>
  <c r="Q826"/>
  <c r="M826"/>
  <c r="I826"/>
  <c r="E826"/>
  <c r="GW826" s="1"/>
  <c r="GS825"/>
  <c r="GO825"/>
  <c r="GK825"/>
  <c r="GG825"/>
  <c r="GC825"/>
  <c r="FY825"/>
  <c r="FU825"/>
  <c r="FQ825"/>
  <c r="FM825"/>
  <c r="FI825"/>
  <c r="FE825"/>
  <c r="FA825"/>
  <c r="EW825"/>
  <c r="ES825"/>
  <c r="EO825"/>
  <c r="EK825"/>
  <c r="EG825"/>
  <c r="EC825"/>
  <c r="DY825"/>
  <c r="DU825"/>
  <c r="DQ825"/>
  <c r="DM825"/>
  <c r="DI825"/>
  <c r="DE825"/>
  <c r="DA825"/>
  <c r="CW825"/>
  <c r="CS825"/>
  <c r="CO825"/>
  <c r="CK825"/>
  <c r="CG825"/>
  <c r="CC825"/>
  <c r="BY825"/>
  <c r="BU825"/>
  <c r="BQ825"/>
  <c r="BM825"/>
  <c r="BI825"/>
  <c r="BE825"/>
  <c r="BA825"/>
  <c r="AW825"/>
  <c r="AS825"/>
  <c r="AO825"/>
  <c r="AK825"/>
  <c r="AG825"/>
  <c r="AC825"/>
  <c r="Y825"/>
  <c r="U825"/>
  <c r="Q825"/>
  <c r="M825"/>
  <c r="I825"/>
  <c r="E825"/>
  <c r="GW825" s="1"/>
  <c r="GS824"/>
  <c r="GO824"/>
  <c r="GK824"/>
  <c r="GG824"/>
  <c r="GC824"/>
  <c r="FY824"/>
  <c r="FU824"/>
  <c r="FQ824"/>
  <c r="FM824"/>
  <c r="FI824"/>
  <c r="FE824"/>
  <c r="FA824"/>
  <c r="EW824"/>
  <c r="ES824"/>
  <c r="EO824"/>
  <c r="EK824"/>
  <c r="EG824"/>
  <c r="EC824"/>
  <c r="DY824"/>
  <c r="DU824"/>
  <c r="DQ824"/>
  <c r="DM824"/>
  <c r="DI824"/>
  <c r="DE824"/>
  <c r="DA824"/>
  <c r="CW824"/>
  <c r="CS824"/>
  <c r="CO824"/>
  <c r="CK824"/>
  <c r="CG824"/>
  <c r="CC824"/>
  <c r="BY824"/>
  <c r="BU824"/>
  <c r="BQ824"/>
  <c r="BM824"/>
  <c r="BI824"/>
  <c r="BE824"/>
  <c r="BA824"/>
  <c r="AW824"/>
  <c r="AS824"/>
  <c r="AO824"/>
  <c r="AK824"/>
  <c r="AG824"/>
  <c r="AC824"/>
  <c r="Y824"/>
  <c r="U824"/>
  <c r="Q824"/>
  <c r="M824"/>
  <c r="I824"/>
  <c r="E824"/>
  <c r="GW824" s="1"/>
  <c r="GY823"/>
  <c r="GS823"/>
  <c r="GO823"/>
  <c r="GK823"/>
  <c r="GG823"/>
  <c r="GC823"/>
  <c r="FY823"/>
  <c r="FU823"/>
  <c r="FQ823"/>
  <c r="FM823"/>
  <c r="FI823"/>
  <c r="FE823"/>
  <c r="FA823"/>
  <c r="EW823"/>
  <c r="ES823"/>
  <c r="EO823"/>
  <c r="EK823"/>
  <c r="EG823"/>
  <c r="EC823"/>
  <c r="DY823"/>
  <c r="DU823"/>
  <c r="DQ823"/>
  <c r="DM823"/>
  <c r="DI823"/>
  <c r="DE823"/>
  <c r="DA823"/>
  <c r="CW823"/>
  <c r="CS823"/>
  <c r="CO823"/>
  <c r="CK823"/>
  <c r="CG823"/>
  <c r="CC823"/>
  <c r="BY823"/>
  <c r="BU823"/>
  <c r="BQ823"/>
  <c r="BM823"/>
  <c r="BI823"/>
  <c r="BE823"/>
  <c r="BA823"/>
  <c r="AW823"/>
  <c r="AS823"/>
  <c r="AO823"/>
  <c r="AK823"/>
  <c r="AG823"/>
  <c r="AC823"/>
  <c r="Y823"/>
  <c r="U823"/>
  <c r="Q823"/>
  <c r="M823"/>
  <c r="I823"/>
  <c r="E823"/>
  <c r="GS810"/>
  <c r="GO810"/>
  <c r="GK810"/>
  <c r="GG810"/>
  <c r="GC810"/>
  <c r="FY810"/>
  <c r="FU810"/>
  <c r="FQ810"/>
  <c r="FM810"/>
  <c r="FI810"/>
  <c r="FE810"/>
  <c r="FA810"/>
  <c r="EW810"/>
  <c r="ES810"/>
  <c r="EO810"/>
  <c r="EK810"/>
  <c r="EG810"/>
  <c r="EC810"/>
  <c r="DY810"/>
  <c r="DU810"/>
  <c r="DQ810"/>
  <c r="DM810"/>
  <c r="DI810"/>
  <c r="DE810"/>
  <c r="DA810"/>
  <c r="CW810"/>
  <c r="CS810"/>
  <c r="CO810"/>
  <c r="CK810"/>
  <c r="CG810"/>
  <c r="CC810"/>
  <c r="BY810"/>
  <c r="BU810"/>
  <c r="BQ810"/>
  <c r="BM810"/>
  <c r="BI810"/>
  <c r="BE810"/>
  <c r="BA810"/>
  <c r="AW810"/>
  <c r="AS810"/>
  <c r="AO810"/>
  <c r="AK810"/>
  <c r="AG810"/>
  <c r="AC810"/>
  <c r="Y810"/>
  <c r="U810"/>
  <c r="Q810"/>
  <c r="M810"/>
  <c r="I810"/>
  <c r="E810"/>
  <c r="GW810" s="1"/>
  <c r="GS809"/>
  <c r="GO809"/>
  <c r="GK809"/>
  <c r="GG809"/>
  <c r="GC809"/>
  <c r="FY809"/>
  <c r="FU809"/>
  <c r="FQ809"/>
  <c r="FM809"/>
  <c r="FI809"/>
  <c r="FE809"/>
  <c r="FA809"/>
  <c r="EW809"/>
  <c r="ES809"/>
  <c r="EO809"/>
  <c r="EK809"/>
  <c r="EG809"/>
  <c r="EC809"/>
  <c r="DY809"/>
  <c r="DU809"/>
  <c r="DQ809"/>
  <c r="DM809"/>
  <c r="DI809"/>
  <c r="DE809"/>
  <c r="DA809"/>
  <c r="CW809"/>
  <c r="CS809"/>
  <c r="CO809"/>
  <c r="CK809"/>
  <c r="CG809"/>
  <c r="CC809"/>
  <c r="BY809"/>
  <c r="BU809"/>
  <c r="BQ809"/>
  <c r="BM809"/>
  <c r="BI809"/>
  <c r="BE809"/>
  <c r="BA809"/>
  <c r="AW809"/>
  <c r="AS809"/>
  <c r="AO809"/>
  <c r="AK809"/>
  <c r="AG809"/>
  <c r="AC809"/>
  <c r="Y809"/>
  <c r="U809"/>
  <c r="Q809"/>
  <c r="M809"/>
  <c r="I809"/>
  <c r="E809"/>
  <c r="GW809" s="1"/>
  <c r="GS808"/>
  <c r="GO808"/>
  <c r="GK808"/>
  <c r="GG808"/>
  <c r="GC808"/>
  <c r="FY808"/>
  <c r="FU808"/>
  <c r="FQ808"/>
  <c r="FM808"/>
  <c r="FI808"/>
  <c r="FE808"/>
  <c r="FA808"/>
  <c r="EW808"/>
  <c r="ES808"/>
  <c r="EO808"/>
  <c r="EK808"/>
  <c r="EG808"/>
  <c r="EC808"/>
  <c r="DY808"/>
  <c r="DU808"/>
  <c r="DQ808"/>
  <c r="DM808"/>
  <c r="DI808"/>
  <c r="DE808"/>
  <c r="DA808"/>
  <c r="CW808"/>
  <c r="CS808"/>
  <c r="CO808"/>
  <c r="CK808"/>
  <c r="CG808"/>
  <c r="CC808"/>
  <c r="BY808"/>
  <c r="BU808"/>
  <c r="BQ808"/>
  <c r="BM808"/>
  <c r="BI808"/>
  <c r="BE808"/>
  <c r="BA808"/>
  <c r="AW808"/>
  <c r="AS808"/>
  <c r="AO808"/>
  <c r="AK808"/>
  <c r="AG808"/>
  <c r="AC808"/>
  <c r="Y808"/>
  <c r="U808"/>
  <c r="Q808"/>
  <c r="M808"/>
  <c r="I808"/>
  <c r="E808"/>
  <c r="GW808" s="1"/>
  <c r="GS807"/>
  <c r="GO807"/>
  <c r="GK807"/>
  <c r="GG807"/>
  <c r="GC807"/>
  <c r="FY807"/>
  <c r="FU807"/>
  <c r="FQ807"/>
  <c r="FM807"/>
  <c r="FI807"/>
  <c r="FE807"/>
  <c r="FA807"/>
  <c r="EW807"/>
  <c r="ES807"/>
  <c r="EO807"/>
  <c r="EK807"/>
  <c r="EG807"/>
  <c r="EC807"/>
  <c r="DY807"/>
  <c r="DU807"/>
  <c r="DQ807"/>
  <c r="DM807"/>
  <c r="DI807"/>
  <c r="DE807"/>
  <c r="DA807"/>
  <c r="CW807"/>
  <c r="CS807"/>
  <c r="CO807"/>
  <c r="CK807"/>
  <c r="CG807"/>
  <c r="CC807"/>
  <c r="BY807"/>
  <c r="BU807"/>
  <c r="BQ807"/>
  <c r="BM807"/>
  <c r="BI807"/>
  <c r="BE807"/>
  <c r="BA807"/>
  <c r="AW807"/>
  <c r="AS807"/>
  <c r="AO807"/>
  <c r="AK807"/>
  <c r="AG807"/>
  <c r="AC807"/>
  <c r="Y807"/>
  <c r="U807"/>
  <c r="Q807"/>
  <c r="M807"/>
  <c r="I807"/>
  <c r="E807"/>
  <c r="GW807" s="1"/>
  <c r="GS806"/>
  <c r="GO806"/>
  <c r="GK806"/>
  <c r="GG806"/>
  <c r="GC806"/>
  <c r="FY806"/>
  <c r="FU806"/>
  <c r="FQ806"/>
  <c r="FM806"/>
  <c r="FI806"/>
  <c r="FE806"/>
  <c r="FA806"/>
  <c r="EW806"/>
  <c r="ES806"/>
  <c r="EO806"/>
  <c r="EK806"/>
  <c r="EG806"/>
  <c r="EC806"/>
  <c r="DY806"/>
  <c r="DU806"/>
  <c r="DQ806"/>
  <c r="DM806"/>
  <c r="DI806"/>
  <c r="DE806"/>
  <c r="DA806"/>
  <c r="CW806"/>
  <c r="CS806"/>
  <c r="CO806"/>
  <c r="CK806"/>
  <c r="CG806"/>
  <c r="CC806"/>
  <c r="BY806"/>
  <c r="BU806"/>
  <c r="BQ806"/>
  <c r="BM806"/>
  <c r="BI806"/>
  <c r="BE806"/>
  <c r="BA806"/>
  <c r="AW806"/>
  <c r="AS806"/>
  <c r="AO806"/>
  <c r="AK806"/>
  <c r="AG806"/>
  <c r="AC806"/>
  <c r="Y806"/>
  <c r="U806"/>
  <c r="Q806"/>
  <c r="M806"/>
  <c r="I806"/>
  <c r="E806"/>
  <c r="GW806" s="1"/>
  <c r="GS805"/>
  <c r="GO805"/>
  <c r="GK805"/>
  <c r="GG805"/>
  <c r="GC805"/>
  <c r="FY805"/>
  <c r="FU805"/>
  <c r="FQ805"/>
  <c r="FM805"/>
  <c r="FI805"/>
  <c r="FE805"/>
  <c r="FA805"/>
  <c r="EW805"/>
  <c r="ES805"/>
  <c r="EO805"/>
  <c r="EK805"/>
  <c r="EG805"/>
  <c r="EC805"/>
  <c r="DY805"/>
  <c r="DU805"/>
  <c r="DQ805"/>
  <c r="DM805"/>
  <c r="DI805"/>
  <c r="DE805"/>
  <c r="DA805"/>
  <c r="CW805"/>
  <c r="CS805"/>
  <c r="CO805"/>
  <c r="CK805"/>
  <c r="CG805"/>
  <c r="CC805"/>
  <c r="BY805"/>
  <c r="BU805"/>
  <c r="BQ805"/>
  <c r="BM805"/>
  <c r="BI805"/>
  <c r="BE805"/>
  <c r="BA805"/>
  <c r="AW805"/>
  <c r="AS805"/>
  <c r="AO805"/>
  <c r="AK805"/>
  <c r="AG805"/>
  <c r="AC805"/>
  <c r="Y805"/>
  <c r="U805"/>
  <c r="Q805"/>
  <c r="M805"/>
  <c r="I805"/>
  <c r="E805"/>
  <c r="GW805" s="1"/>
  <c r="GS804"/>
  <c r="GO804"/>
  <c r="GK804"/>
  <c r="GG804"/>
  <c r="GC804"/>
  <c r="FY804"/>
  <c r="FU804"/>
  <c r="FQ804"/>
  <c r="FM804"/>
  <c r="FI804"/>
  <c r="FE804"/>
  <c r="FA804"/>
  <c r="EW804"/>
  <c r="ES804"/>
  <c r="EO804"/>
  <c r="EK804"/>
  <c r="EG804"/>
  <c r="EC804"/>
  <c r="DY804"/>
  <c r="DU804"/>
  <c r="DQ804"/>
  <c r="DM804"/>
  <c r="DI804"/>
  <c r="DE804"/>
  <c r="DA804"/>
  <c r="CW804"/>
  <c r="CS804"/>
  <c r="CO804"/>
  <c r="CK804"/>
  <c r="CG804"/>
  <c r="CC804"/>
  <c r="BY804"/>
  <c r="BU804"/>
  <c r="BQ804"/>
  <c r="BM804"/>
  <c r="BI804"/>
  <c r="BE804"/>
  <c r="BA804"/>
  <c r="AW804"/>
  <c r="AS804"/>
  <c r="AO804"/>
  <c r="AK804"/>
  <c r="AG804"/>
  <c r="AC804"/>
  <c r="Y804"/>
  <c r="U804"/>
  <c r="Q804"/>
  <c r="M804"/>
  <c r="I804"/>
  <c r="E804"/>
  <c r="GW804" s="1"/>
  <c r="GS803"/>
  <c r="GO803"/>
  <c r="GK803"/>
  <c r="GG803"/>
  <c r="GC803"/>
  <c r="FY803"/>
  <c r="FU803"/>
  <c r="FQ803"/>
  <c r="FM803"/>
  <c r="FI803"/>
  <c r="FE803"/>
  <c r="FA803"/>
  <c r="EW803"/>
  <c r="ES803"/>
  <c r="EO803"/>
  <c r="EK803"/>
  <c r="EG803"/>
  <c r="EC803"/>
  <c r="DY803"/>
  <c r="DU803"/>
  <c r="DQ803"/>
  <c r="DM803"/>
  <c r="DI803"/>
  <c r="DE803"/>
  <c r="DA803"/>
  <c r="CW803"/>
  <c r="CS803"/>
  <c r="CO803"/>
  <c r="CK803"/>
  <c r="CG803"/>
  <c r="CC803"/>
  <c r="BY803"/>
  <c r="BU803"/>
  <c r="BQ803"/>
  <c r="BM803"/>
  <c r="BI803"/>
  <c r="BE803"/>
  <c r="BA803"/>
  <c r="AW803"/>
  <c r="AS803"/>
  <c r="AO803"/>
  <c r="AK803"/>
  <c r="AG803"/>
  <c r="AC803"/>
  <c r="Y803"/>
  <c r="U803"/>
  <c r="Q803"/>
  <c r="M803"/>
  <c r="I803"/>
  <c r="E803"/>
  <c r="GW803" s="1"/>
  <c r="GS802"/>
  <c r="GO802"/>
  <c r="GK802"/>
  <c r="GG802"/>
  <c r="GC802"/>
  <c r="FY802"/>
  <c r="FU802"/>
  <c r="FQ802"/>
  <c r="FM802"/>
  <c r="FI802"/>
  <c r="FE802"/>
  <c r="FA802"/>
  <c r="EW802"/>
  <c r="ES802"/>
  <c r="EO802"/>
  <c r="EK802"/>
  <c r="EG802"/>
  <c r="EC802"/>
  <c r="DY802"/>
  <c r="DU802"/>
  <c r="DQ802"/>
  <c r="DM802"/>
  <c r="DI802"/>
  <c r="DE802"/>
  <c r="DA802"/>
  <c r="CW802"/>
  <c r="CS802"/>
  <c r="CO802"/>
  <c r="CK802"/>
  <c r="CG802"/>
  <c r="CC802"/>
  <c r="BY802"/>
  <c r="BU802"/>
  <c r="BQ802"/>
  <c r="BM802"/>
  <c r="BI802"/>
  <c r="BE802"/>
  <c r="BA802"/>
  <c r="AW802"/>
  <c r="AS802"/>
  <c r="AO802"/>
  <c r="AK802"/>
  <c r="AG802"/>
  <c r="AC802"/>
  <c r="Y802"/>
  <c r="U802"/>
  <c r="Q802"/>
  <c r="M802"/>
  <c r="I802"/>
  <c r="E802"/>
  <c r="GW802" s="1"/>
  <c r="GS801"/>
  <c r="GO801"/>
  <c r="GK801"/>
  <c r="GG801"/>
  <c r="GC801"/>
  <c r="FY801"/>
  <c r="FU801"/>
  <c r="FQ801"/>
  <c r="FM801"/>
  <c r="FI801"/>
  <c r="FE801"/>
  <c r="FA801"/>
  <c r="EW801"/>
  <c r="ES801"/>
  <c r="EO801"/>
  <c r="EK801"/>
  <c r="EG801"/>
  <c r="EC801"/>
  <c r="DY801"/>
  <c r="DU801"/>
  <c r="DQ801"/>
  <c r="DM801"/>
  <c r="DI801"/>
  <c r="DE801"/>
  <c r="DA801"/>
  <c r="CW801"/>
  <c r="CS801"/>
  <c r="CO801"/>
  <c r="CK801"/>
  <c r="CG801"/>
  <c r="CC801"/>
  <c r="BY801"/>
  <c r="BU801"/>
  <c r="BQ801"/>
  <c r="BM801"/>
  <c r="BI801"/>
  <c r="BE801"/>
  <c r="BA801"/>
  <c r="AW801"/>
  <c r="AS801"/>
  <c r="AO801"/>
  <c r="AK801"/>
  <c r="AG801"/>
  <c r="AC801"/>
  <c r="Y801"/>
  <c r="U801"/>
  <c r="Q801"/>
  <c r="M801"/>
  <c r="I801"/>
  <c r="E801"/>
  <c r="GW801" s="1"/>
  <c r="GS800"/>
  <c r="GO800"/>
  <c r="GK800"/>
  <c r="GG800"/>
  <c r="GC800"/>
  <c r="FY800"/>
  <c r="FU800"/>
  <c r="FQ800"/>
  <c r="FM800"/>
  <c r="FI800"/>
  <c r="FE800"/>
  <c r="FA800"/>
  <c r="EW800"/>
  <c r="ES800"/>
  <c r="EO800"/>
  <c r="EK800"/>
  <c r="EG800"/>
  <c r="EC800"/>
  <c r="DY800"/>
  <c r="DU800"/>
  <c r="DQ800"/>
  <c r="DM800"/>
  <c r="DI800"/>
  <c r="DE800"/>
  <c r="DA800"/>
  <c r="CW800"/>
  <c r="CS800"/>
  <c r="CO800"/>
  <c r="CK800"/>
  <c r="CG800"/>
  <c r="CC800"/>
  <c r="BY800"/>
  <c r="BU800"/>
  <c r="BQ800"/>
  <c r="BM800"/>
  <c r="BI800"/>
  <c r="BE800"/>
  <c r="BA800"/>
  <c r="AW800"/>
  <c r="AS800"/>
  <c r="AO800"/>
  <c r="AK800"/>
  <c r="AG800"/>
  <c r="AC800"/>
  <c r="Y800"/>
  <c r="U800"/>
  <c r="Q800"/>
  <c r="M800"/>
  <c r="I800"/>
  <c r="E800"/>
  <c r="GW800" s="1"/>
  <c r="GY799"/>
  <c r="GS799"/>
  <c r="GO799"/>
  <c r="GK799"/>
  <c r="GG799"/>
  <c r="GC799"/>
  <c r="FY799"/>
  <c r="FU799"/>
  <c r="FQ799"/>
  <c r="FM799"/>
  <c r="FI799"/>
  <c r="FE799"/>
  <c r="FA799"/>
  <c r="EW799"/>
  <c r="ES799"/>
  <c r="EO799"/>
  <c r="EK799"/>
  <c r="EG799"/>
  <c r="EC799"/>
  <c r="DY799"/>
  <c r="DU799"/>
  <c r="DQ799"/>
  <c r="DM799"/>
  <c r="DI799"/>
  <c r="DE799"/>
  <c r="DA799"/>
  <c r="CW799"/>
  <c r="CS799"/>
  <c r="CO799"/>
  <c r="CK799"/>
  <c r="CG799"/>
  <c r="CC799"/>
  <c r="BY799"/>
  <c r="BU799"/>
  <c r="BQ799"/>
  <c r="BM799"/>
  <c r="BI799"/>
  <c r="BE799"/>
  <c r="BA799"/>
  <c r="AW799"/>
  <c r="AS799"/>
  <c r="AO799"/>
  <c r="AK799"/>
  <c r="AG799"/>
  <c r="AC799"/>
  <c r="Y799"/>
  <c r="U799"/>
  <c r="Q799"/>
  <c r="M799"/>
  <c r="I799"/>
  <c r="E799"/>
  <c r="GS786"/>
  <c r="GO786"/>
  <c r="GK786"/>
  <c r="GG786"/>
  <c r="GC786"/>
  <c r="FY786"/>
  <c r="FU786"/>
  <c r="FQ786"/>
  <c r="FM786"/>
  <c r="FI786"/>
  <c r="FE786"/>
  <c r="FA786"/>
  <c r="EW786"/>
  <c r="ES786"/>
  <c r="EO786"/>
  <c r="EK786"/>
  <c r="EG786"/>
  <c r="EC786"/>
  <c r="DY786"/>
  <c r="DU786"/>
  <c r="DQ786"/>
  <c r="DM786"/>
  <c r="DI786"/>
  <c r="DE786"/>
  <c r="DA786"/>
  <c r="CW786"/>
  <c r="CS786"/>
  <c r="CO786"/>
  <c r="CK786"/>
  <c r="CG786"/>
  <c r="CC786"/>
  <c r="BY786"/>
  <c r="BU786"/>
  <c r="BQ786"/>
  <c r="BM786"/>
  <c r="BI786"/>
  <c r="BE786"/>
  <c r="BA786"/>
  <c r="AW786"/>
  <c r="AS786"/>
  <c r="AO786"/>
  <c r="AK786"/>
  <c r="AG786"/>
  <c r="AC786"/>
  <c r="Y786"/>
  <c r="U786"/>
  <c r="Q786"/>
  <c r="M786"/>
  <c r="I786"/>
  <c r="E786"/>
  <c r="GW786" s="1"/>
  <c r="GS785"/>
  <c r="GO785"/>
  <c r="GK785"/>
  <c r="GG785"/>
  <c r="GC785"/>
  <c r="FY785"/>
  <c r="FU785"/>
  <c r="FQ785"/>
  <c r="FM785"/>
  <c r="FI785"/>
  <c r="FE785"/>
  <c r="FA785"/>
  <c r="EW785"/>
  <c r="ES785"/>
  <c r="EO785"/>
  <c r="EK785"/>
  <c r="EG785"/>
  <c r="EC785"/>
  <c r="DY785"/>
  <c r="DU785"/>
  <c r="DQ785"/>
  <c r="DM785"/>
  <c r="DI785"/>
  <c r="DE785"/>
  <c r="DA785"/>
  <c r="CW785"/>
  <c r="CS785"/>
  <c r="CO785"/>
  <c r="CK785"/>
  <c r="CG785"/>
  <c r="CC785"/>
  <c r="BY785"/>
  <c r="BU785"/>
  <c r="BQ785"/>
  <c r="BM785"/>
  <c r="BI785"/>
  <c r="BE785"/>
  <c r="BA785"/>
  <c r="AW785"/>
  <c r="AS785"/>
  <c r="AO785"/>
  <c r="AK785"/>
  <c r="AG785"/>
  <c r="AC785"/>
  <c r="Y785"/>
  <c r="U785"/>
  <c r="Q785"/>
  <c r="M785"/>
  <c r="I785"/>
  <c r="E785"/>
  <c r="GW785" s="1"/>
  <c r="GS784"/>
  <c r="GO784"/>
  <c r="GK784"/>
  <c r="GG784"/>
  <c r="GC784"/>
  <c r="FY784"/>
  <c r="FU784"/>
  <c r="FQ784"/>
  <c r="FM784"/>
  <c r="FI784"/>
  <c r="FE784"/>
  <c r="FA784"/>
  <c r="EW784"/>
  <c r="ES784"/>
  <c r="EO784"/>
  <c r="EK784"/>
  <c r="EG784"/>
  <c r="EC784"/>
  <c r="DY784"/>
  <c r="DU784"/>
  <c r="DQ784"/>
  <c r="DM784"/>
  <c r="DI784"/>
  <c r="DE784"/>
  <c r="DA784"/>
  <c r="CW784"/>
  <c r="CS784"/>
  <c r="CO784"/>
  <c r="CK784"/>
  <c r="CG784"/>
  <c r="CC784"/>
  <c r="BY784"/>
  <c r="BU784"/>
  <c r="BQ784"/>
  <c r="BM784"/>
  <c r="BI784"/>
  <c r="BE784"/>
  <c r="BA784"/>
  <c r="AW784"/>
  <c r="AS784"/>
  <c r="AO784"/>
  <c r="AK784"/>
  <c r="AG784"/>
  <c r="AC784"/>
  <c r="Y784"/>
  <c r="U784"/>
  <c r="Q784"/>
  <c r="M784"/>
  <c r="I784"/>
  <c r="E784"/>
  <c r="GW784" s="1"/>
  <c r="GS783"/>
  <c r="GO783"/>
  <c r="GK783"/>
  <c r="GG783"/>
  <c r="GC783"/>
  <c r="FY783"/>
  <c r="FU783"/>
  <c r="FQ783"/>
  <c r="FM783"/>
  <c r="FI783"/>
  <c r="FE783"/>
  <c r="FA783"/>
  <c r="EW783"/>
  <c r="ES783"/>
  <c r="EO783"/>
  <c r="EK783"/>
  <c r="EG783"/>
  <c r="EC783"/>
  <c r="DY783"/>
  <c r="DU783"/>
  <c r="DQ783"/>
  <c r="DM783"/>
  <c r="DI783"/>
  <c r="DE783"/>
  <c r="DA783"/>
  <c r="CW783"/>
  <c r="CS783"/>
  <c r="CO783"/>
  <c r="CK783"/>
  <c r="CG783"/>
  <c r="CC783"/>
  <c r="BY783"/>
  <c r="BU783"/>
  <c r="BQ783"/>
  <c r="BM783"/>
  <c r="BI783"/>
  <c r="BE783"/>
  <c r="BA783"/>
  <c r="AW783"/>
  <c r="AS783"/>
  <c r="AO783"/>
  <c r="AK783"/>
  <c r="AG783"/>
  <c r="AC783"/>
  <c r="Y783"/>
  <c r="U783"/>
  <c r="Q783"/>
  <c r="M783"/>
  <c r="I783"/>
  <c r="E783"/>
  <c r="GW783" s="1"/>
  <c r="GS782"/>
  <c r="GO782"/>
  <c r="GK782"/>
  <c r="GG782"/>
  <c r="GC782"/>
  <c r="FY782"/>
  <c r="FU782"/>
  <c r="FQ782"/>
  <c r="FM782"/>
  <c r="FI782"/>
  <c r="FE782"/>
  <c r="FA782"/>
  <c r="EW782"/>
  <c r="ES782"/>
  <c r="EO782"/>
  <c r="EK782"/>
  <c r="EG782"/>
  <c r="EC782"/>
  <c r="DY782"/>
  <c r="DU782"/>
  <c r="DQ782"/>
  <c r="DM782"/>
  <c r="DI782"/>
  <c r="DE782"/>
  <c r="DA782"/>
  <c r="CW782"/>
  <c r="CS782"/>
  <c r="CO782"/>
  <c r="CK782"/>
  <c r="CG782"/>
  <c r="CC782"/>
  <c r="BY782"/>
  <c r="BU782"/>
  <c r="BQ782"/>
  <c r="BM782"/>
  <c r="BI782"/>
  <c r="BE782"/>
  <c r="BA782"/>
  <c r="AW782"/>
  <c r="AS782"/>
  <c r="AO782"/>
  <c r="AK782"/>
  <c r="AG782"/>
  <c r="AC782"/>
  <c r="Y782"/>
  <c r="U782"/>
  <c r="Q782"/>
  <c r="M782"/>
  <c r="I782"/>
  <c r="E782"/>
  <c r="GW782" s="1"/>
  <c r="GS781"/>
  <c r="GO781"/>
  <c r="GK781"/>
  <c r="GG781"/>
  <c r="GC781"/>
  <c r="FY781"/>
  <c r="FU781"/>
  <c r="FQ781"/>
  <c r="FM781"/>
  <c r="FI781"/>
  <c r="FE781"/>
  <c r="FA781"/>
  <c r="EW781"/>
  <c r="ES781"/>
  <c r="EO781"/>
  <c r="EK781"/>
  <c r="EG781"/>
  <c r="EC781"/>
  <c r="DY781"/>
  <c r="DU781"/>
  <c r="DQ781"/>
  <c r="DM781"/>
  <c r="DI781"/>
  <c r="DE781"/>
  <c r="DA781"/>
  <c r="CW781"/>
  <c r="CS781"/>
  <c r="CO781"/>
  <c r="CK781"/>
  <c r="CG781"/>
  <c r="CC781"/>
  <c r="BY781"/>
  <c r="BU781"/>
  <c r="BQ781"/>
  <c r="BM781"/>
  <c r="BI781"/>
  <c r="BE781"/>
  <c r="BA781"/>
  <c r="AW781"/>
  <c r="AS781"/>
  <c r="AO781"/>
  <c r="AK781"/>
  <c r="AG781"/>
  <c r="AC781"/>
  <c r="Y781"/>
  <c r="U781"/>
  <c r="Q781"/>
  <c r="M781"/>
  <c r="I781"/>
  <c r="E781"/>
  <c r="GW781" s="1"/>
  <c r="GS780"/>
  <c r="GO780"/>
  <c r="GK780"/>
  <c r="GG780"/>
  <c r="GC780"/>
  <c r="FY780"/>
  <c r="FU780"/>
  <c r="FQ780"/>
  <c r="FM780"/>
  <c r="FI780"/>
  <c r="FE780"/>
  <c r="FA780"/>
  <c r="EW780"/>
  <c r="ES780"/>
  <c r="EO780"/>
  <c r="EK780"/>
  <c r="EG780"/>
  <c r="EC780"/>
  <c r="DY780"/>
  <c r="DU780"/>
  <c r="DQ780"/>
  <c r="DM780"/>
  <c r="DI780"/>
  <c r="DE780"/>
  <c r="DA780"/>
  <c r="CW780"/>
  <c r="CS780"/>
  <c r="CO780"/>
  <c r="CK780"/>
  <c r="CG780"/>
  <c r="CC780"/>
  <c r="BY780"/>
  <c r="BU780"/>
  <c r="BQ780"/>
  <c r="BM780"/>
  <c r="BI780"/>
  <c r="BE780"/>
  <c r="BA780"/>
  <c r="AW780"/>
  <c r="AS780"/>
  <c r="AO780"/>
  <c r="AK780"/>
  <c r="AG780"/>
  <c r="AC780"/>
  <c r="Y780"/>
  <c r="U780"/>
  <c r="Q780"/>
  <c r="M780"/>
  <c r="I780"/>
  <c r="E780"/>
  <c r="GW780" s="1"/>
  <c r="GS779"/>
  <c r="GO779"/>
  <c r="GK779"/>
  <c r="GG779"/>
  <c r="GC779"/>
  <c r="FY779"/>
  <c r="FU779"/>
  <c r="FQ779"/>
  <c r="FM779"/>
  <c r="FI779"/>
  <c r="FE779"/>
  <c r="FA779"/>
  <c r="EW779"/>
  <c r="ES779"/>
  <c r="EO779"/>
  <c r="EK779"/>
  <c r="EG779"/>
  <c r="EC779"/>
  <c r="DY779"/>
  <c r="DU779"/>
  <c r="DQ779"/>
  <c r="DM779"/>
  <c r="DI779"/>
  <c r="DE779"/>
  <c r="DA779"/>
  <c r="CW779"/>
  <c r="CS779"/>
  <c r="CO779"/>
  <c r="CK779"/>
  <c r="CG779"/>
  <c r="CC779"/>
  <c r="BY779"/>
  <c r="BU779"/>
  <c r="BQ779"/>
  <c r="BM779"/>
  <c r="BI779"/>
  <c r="BE779"/>
  <c r="BA779"/>
  <c r="AW779"/>
  <c r="AS779"/>
  <c r="AO779"/>
  <c r="AK779"/>
  <c r="AG779"/>
  <c r="AC779"/>
  <c r="Y779"/>
  <c r="U779"/>
  <c r="Q779"/>
  <c r="M779"/>
  <c r="I779"/>
  <c r="E779"/>
  <c r="GW779" s="1"/>
  <c r="GS778"/>
  <c r="GO778"/>
  <c r="GK778"/>
  <c r="GG778"/>
  <c r="GC778"/>
  <c r="FY778"/>
  <c r="FU778"/>
  <c r="FQ778"/>
  <c r="FM778"/>
  <c r="FI778"/>
  <c r="FE778"/>
  <c r="FA778"/>
  <c r="EW778"/>
  <c r="ES778"/>
  <c r="EO778"/>
  <c r="EK778"/>
  <c r="EG778"/>
  <c r="EC778"/>
  <c r="DY778"/>
  <c r="DU778"/>
  <c r="DQ778"/>
  <c r="DM778"/>
  <c r="DI778"/>
  <c r="DE778"/>
  <c r="DA778"/>
  <c r="CW778"/>
  <c r="CS778"/>
  <c r="CO778"/>
  <c r="CK778"/>
  <c r="CG778"/>
  <c r="CC778"/>
  <c r="BY778"/>
  <c r="BU778"/>
  <c r="BQ778"/>
  <c r="BM778"/>
  <c r="BI778"/>
  <c r="BE778"/>
  <c r="BA778"/>
  <c r="AW778"/>
  <c r="AS778"/>
  <c r="AO778"/>
  <c r="AK778"/>
  <c r="AG778"/>
  <c r="AC778"/>
  <c r="Y778"/>
  <c r="U778"/>
  <c r="Q778"/>
  <c r="M778"/>
  <c r="I778"/>
  <c r="E778"/>
  <c r="GW778" s="1"/>
  <c r="GS777"/>
  <c r="GO777"/>
  <c r="GK777"/>
  <c r="GG777"/>
  <c r="GC777"/>
  <c r="FY777"/>
  <c r="FU777"/>
  <c r="FQ777"/>
  <c r="FM777"/>
  <c r="FI777"/>
  <c r="FE777"/>
  <c r="FA777"/>
  <c r="EW777"/>
  <c r="ES777"/>
  <c r="EO777"/>
  <c r="EK777"/>
  <c r="EG777"/>
  <c r="EC777"/>
  <c r="DY777"/>
  <c r="DU777"/>
  <c r="DQ777"/>
  <c r="DM777"/>
  <c r="DI777"/>
  <c r="DE777"/>
  <c r="DA777"/>
  <c r="CW777"/>
  <c r="CS777"/>
  <c r="CO777"/>
  <c r="CK777"/>
  <c r="CG777"/>
  <c r="CC777"/>
  <c r="BY777"/>
  <c r="BU777"/>
  <c r="BQ777"/>
  <c r="BM777"/>
  <c r="BI777"/>
  <c r="BE777"/>
  <c r="BA777"/>
  <c r="AW777"/>
  <c r="AS777"/>
  <c r="AO777"/>
  <c r="AK777"/>
  <c r="AG777"/>
  <c r="AC777"/>
  <c r="Y777"/>
  <c r="U777"/>
  <c r="Q777"/>
  <c r="M777"/>
  <c r="I777"/>
  <c r="E777"/>
  <c r="GW777" s="1"/>
  <c r="GS776"/>
  <c r="GO776"/>
  <c r="GK776"/>
  <c r="GG776"/>
  <c r="GC776"/>
  <c r="FY776"/>
  <c r="FU776"/>
  <c r="FQ776"/>
  <c r="FM776"/>
  <c r="FI776"/>
  <c r="FE776"/>
  <c r="FA776"/>
  <c r="EW776"/>
  <c r="ES776"/>
  <c r="EO776"/>
  <c r="EK776"/>
  <c r="EG776"/>
  <c r="EC776"/>
  <c r="DY776"/>
  <c r="DU776"/>
  <c r="DQ776"/>
  <c r="DM776"/>
  <c r="DI776"/>
  <c r="DE776"/>
  <c r="DA776"/>
  <c r="CW776"/>
  <c r="CS776"/>
  <c r="CO776"/>
  <c r="CK776"/>
  <c r="CG776"/>
  <c r="CC776"/>
  <c r="BY776"/>
  <c r="BU776"/>
  <c r="BQ776"/>
  <c r="BM776"/>
  <c r="BI776"/>
  <c r="BE776"/>
  <c r="BA776"/>
  <c r="AW776"/>
  <c r="AS776"/>
  <c r="AO776"/>
  <c r="AK776"/>
  <c r="AG776"/>
  <c r="AC776"/>
  <c r="Y776"/>
  <c r="U776"/>
  <c r="Q776"/>
  <c r="M776"/>
  <c r="I776"/>
  <c r="E776"/>
  <c r="GW776" s="1"/>
  <c r="GY775"/>
  <c r="GS775"/>
  <c r="GO775"/>
  <c r="GK775"/>
  <c r="GG775"/>
  <c r="GC775"/>
  <c r="FY775"/>
  <c r="FU775"/>
  <c r="FQ775"/>
  <c r="FM775"/>
  <c r="FI775"/>
  <c r="FE775"/>
  <c r="FA775"/>
  <c r="EW775"/>
  <c r="ES775"/>
  <c r="EO775"/>
  <c r="EK775"/>
  <c r="EG775"/>
  <c r="EC775"/>
  <c r="DY775"/>
  <c r="DU775"/>
  <c r="DQ775"/>
  <c r="DM775"/>
  <c r="DI775"/>
  <c r="DE775"/>
  <c r="DA775"/>
  <c r="CW775"/>
  <c r="CS775"/>
  <c r="CO775"/>
  <c r="CK775"/>
  <c r="CG775"/>
  <c r="CC775"/>
  <c r="BY775"/>
  <c r="BU775"/>
  <c r="BQ775"/>
  <c r="BM775"/>
  <c r="BI775"/>
  <c r="BE775"/>
  <c r="BA775"/>
  <c r="AW775"/>
  <c r="AS775"/>
  <c r="AO775"/>
  <c r="AK775"/>
  <c r="AG775"/>
  <c r="AC775"/>
  <c r="Y775"/>
  <c r="U775"/>
  <c r="Q775"/>
  <c r="M775"/>
  <c r="I775"/>
  <c r="E775"/>
  <c r="GW967" l="1"/>
  <c r="GX967" s="1"/>
  <c r="GW1015"/>
  <c r="GX1015" s="1"/>
  <c r="GW1063"/>
  <c r="GX1063" s="1"/>
  <c r="GW799"/>
  <c r="GW847"/>
  <c r="GX847" s="1"/>
  <c r="GW895"/>
  <c r="GX895" s="1"/>
  <c r="GW943"/>
  <c r="GW991"/>
  <c r="GW1039"/>
  <c r="GX1039" s="1"/>
  <c r="GW1087"/>
  <c r="GX1087" s="1"/>
  <c r="GW871"/>
  <c r="GX871" s="1"/>
  <c r="GW775"/>
  <c r="GX775" s="1"/>
  <c r="GW823"/>
  <c r="GX823" s="1"/>
  <c r="GX799"/>
  <c r="GW919"/>
  <c r="GW944"/>
  <c r="GW945"/>
  <c r="GW946"/>
  <c r="GW947"/>
  <c r="GW948"/>
  <c r="GW949"/>
  <c r="GW950"/>
  <c r="GW951"/>
  <c r="GW952"/>
  <c r="GW953"/>
  <c r="GW954"/>
  <c r="GX991"/>
  <c r="GX919"/>
  <c r="GS1470"/>
  <c r="GO1470"/>
  <c r="GK1470"/>
  <c r="GG1470"/>
  <c r="GC1470"/>
  <c r="FY1470"/>
  <c r="FU1470"/>
  <c r="FQ1470"/>
  <c r="FM1470"/>
  <c r="FI1470"/>
  <c r="FE1470"/>
  <c r="FA1470"/>
  <c r="EW1470"/>
  <c r="ES1470"/>
  <c r="EO1470"/>
  <c r="EK1470"/>
  <c r="EG1470"/>
  <c r="EC1470"/>
  <c r="DY1470"/>
  <c r="DU1470"/>
  <c r="DQ1470"/>
  <c r="DM1470"/>
  <c r="DI1470"/>
  <c r="DE1470"/>
  <c r="DA1470"/>
  <c r="CW1470"/>
  <c r="CS1470"/>
  <c r="CO1470"/>
  <c r="CK1470"/>
  <c r="CG1470"/>
  <c r="CC1470"/>
  <c r="BY1470"/>
  <c r="BU1470"/>
  <c r="BQ1470"/>
  <c r="BM1470"/>
  <c r="BI1470"/>
  <c r="BE1470"/>
  <c r="BA1470"/>
  <c r="AW1470"/>
  <c r="AS1470"/>
  <c r="AO1470"/>
  <c r="AK1470"/>
  <c r="AG1470"/>
  <c r="AC1470"/>
  <c r="Y1470"/>
  <c r="U1470"/>
  <c r="Q1470"/>
  <c r="M1470"/>
  <c r="I1470"/>
  <c r="E1470"/>
  <c r="GW1470" s="1"/>
  <c r="GS1469"/>
  <c r="GO1469"/>
  <c r="GK1469"/>
  <c r="GG1469"/>
  <c r="GC1469"/>
  <c r="FY1469"/>
  <c r="FU1469"/>
  <c r="FQ1469"/>
  <c r="FM1469"/>
  <c r="FI1469"/>
  <c r="FE1469"/>
  <c r="FA1469"/>
  <c r="EW1469"/>
  <c r="ES1469"/>
  <c r="EO1469"/>
  <c r="EK1469"/>
  <c r="EG1469"/>
  <c r="EC1469"/>
  <c r="DY1469"/>
  <c r="DU1469"/>
  <c r="DQ1469"/>
  <c r="DM1469"/>
  <c r="DI1469"/>
  <c r="DE1469"/>
  <c r="DA1469"/>
  <c r="CW1469"/>
  <c r="CS1469"/>
  <c r="CO1469"/>
  <c r="CK1469"/>
  <c r="CG1469"/>
  <c r="CC1469"/>
  <c r="BY1469"/>
  <c r="BU1469"/>
  <c r="BQ1469"/>
  <c r="BM1469"/>
  <c r="BI1469"/>
  <c r="BE1469"/>
  <c r="BA1469"/>
  <c r="AW1469"/>
  <c r="AS1469"/>
  <c r="AO1469"/>
  <c r="AK1469"/>
  <c r="AG1469"/>
  <c r="AC1469"/>
  <c r="Y1469"/>
  <c r="U1469"/>
  <c r="Q1469"/>
  <c r="M1469"/>
  <c r="I1469"/>
  <c r="E1469"/>
  <c r="GW1469" s="1"/>
  <c r="GS1468"/>
  <c r="GO1468"/>
  <c r="GK1468"/>
  <c r="GG1468"/>
  <c r="GC1468"/>
  <c r="FY1468"/>
  <c r="FU1468"/>
  <c r="FQ1468"/>
  <c r="FM1468"/>
  <c r="FI1468"/>
  <c r="FE1468"/>
  <c r="FA1468"/>
  <c r="EW1468"/>
  <c r="ES1468"/>
  <c r="EO1468"/>
  <c r="EK1468"/>
  <c r="EG1468"/>
  <c r="EC1468"/>
  <c r="DY1468"/>
  <c r="DU1468"/>
  <c r="DQ1468"/>
  <c r="DM1468"/>
  <c r="DI1468"/>
  <c r="DE1468"/>
  <c r="DA1468"/>
  <c r="CW1468"/>
  <c r="CS1468"/>
  <c r="CO1468"/>
  <c r="CK1468"/>
  <c r="CG1468"/>
  <c r="CC1468"/>
  <c r="BY1468"/>
  <c r="BU1468"/>
  <c r="BQ1468"/>
  <c r="BM1468"/>
  <c r="BI1468"/>
  <c r="BE1468"/>
  <c r="BA1468"/>
  <c r="AW1468"/>
  <c r="AS1468"/>
  <c r="AO1468"/>
  <c r="AK1468"/>
  <c r="AG1468"/>
  <c r="AC1468"/>
  <c r="Y1468"/>
  <c r="U1468"/>
  <c r="Q1468"/>
  <c r="M1468"/>
  <c r="I1468"/>
  <c r="E1468"/>
  <c r="GW1468" s="1"/>
  <c r="GS1467"/>
  <c r="GO1467"/>
  <c r="GK1467"/>
  <c r="GG1467"/>
  <c r="GC1467"/>
  <c r="FY1467"/>
  <c r="FU1467"/>
  <c r="FQ1467"/>
  <c r="FM1467"/>
  <c r="FI1467"/>
  <c r="FE1467"/>
  <c r="FA1467"/>
  <c r="EW1467"/>
  <c r="ES1467"/>
  <c r="EO1467"/>
  <c r="EK1467"/>
  <c r="EG1467"/>
  <c r="EC1467"/>
  <c r="DY1467"/>
  <c r="DU1467"/>
  <c r="DQ1467"/>
  <c r="DM1467"/>
  <c r="DI1467"/>
  <c r="DE1467"/>
  <c r="DA1467"/>
  <c r="CW1467"/>
  <c r="CS1467"/>
  <c r="CO1467"/>
  <c r="CK1467"/>
  <c r="CG1467"/>
  <c r="CC1467"/>
  <c r="BY1467"/>
  <c r="BU1467"/>
  <c r="BQ1467"/>
  <c r="BM1467"/>
  <c r="BI1467"/>
  <c r="BE1467"/>
  <c r="BA1467"/>
  <c r="AW1467"/>
  <c r="AS1467"/>
  <c r="AO1467"/>
  <c r="AK1467"/>
  <c r="AG1467"/>
  <c r="AC1467"/>
  <c r="Y1467"/>
  <c r="U1467"/>
  <c r="Q1467"/>
  <c r="M1467"/>
  <c r="I1467"/>
  <c r="E1467"/>
  <c r="GW1467" s="1"/>
  <c r="GS1466"/>
  <c r="GO1466"/>
  <c r="GK1466"/>
  <c r="GG1466"/>
  <c r="GC1466"/>
  <c r="FY1466"/>
  <c r="FU1466"/>
  <c r="FQ1466"/>
  <c r="FM1466"/>
  <c r="FI1466"/>
  <c r="FE1466"/>
  <c r="FA1466"/>
  <c r="EW1466"/>
  <c r="ES1466"/>
  <c r="EO1466"/>
  <c r="EK1466"/>
  <c r="EG1466"/>
  <c r="EC1466"/>
  <c r="DY1466"/>
  <c r="DU1466"/>
  <c r="DQ1466"/>
  <c r="DM1466"/>
  <c r="DI1466"/>
  <c r="DE1466"/>
  <c r="DA1466"/>
  <c r="CW1466"/>
  <c r="CS1466"/>
  <c r="CO1466"/>
  <c r="CK1466"/>
  <c r="CG1466"/>
  <c r="CC1466"/>
  <c r="BY1466"/>
  <c r="BU1466"/>
  <c r="BQ1466"/>
  <c r="BM1466"/>
  <c r="BI1466"/>
  <c r="BE1466"/>
  <c r="BA1466"/>
  <c r="AW1466"/>
  <c r="AS1466"/>
  <c r="AO1466"/>
  <c r="AK1466"/>
  <c r="AG1466"/>
  <c r="AC1466"/>
  <c r="Y1466"/>
  <c r="U1466"/>
  <c r="Q1466"/>
  <c r="M1466"/>
  <c r="I1466"/>
  <c r="E1466"/>
  <c r="GW1466" s="1"/>
  <c r="GS1465"/>
  <c r="GO1465"/>
  <c r="GK1465"/>
  <c r="GG1465"/>
  <c r="GC1465"/>
  <c r="FY1465"/>
  <c r="FU1465"/>
  <c r="FQ1465"/>
  <c r="FM1465"/>
  <c r="FI1465"/>
  <c r="FE1465"/>
  <c r="FA1465"/>
  <c r="EW1465"/>
  <c r="ES1465"/>
  <c r="EO1465"/>
  <c r="EK1465"/>
  <c r="EG1465"/>
  <c r="EC1465"/>
  <c r="DY1465"/>
  <c r="DU1465"/>
  <c r="DQ1465"/>
  <c r="DM1465"/>
  <c r="DI1465"/>
  <c r="DE1465"/>
  <c r="DA1465"/>
  <c r="CW1465"/>
  <c r="CS1465"/>
  <c r="CO1465"/>
  <c r="CK1465"/>
  <c r="CG1465"/>
  <c r="CC1465"/>
  <c r="BY1465"/>
  <c r="BU1465"/>
  <c r="BQ1465"/>
  <c r="BM1465"/>
  <c r="BI1465"/>
  <c r="BE1465"/>
  <c r="BA1465"/>
  <c r="AW1465"/>
  <c r="AS1465"/>
  <c r="AO1465"/>
  <c r="AK1465"/>
  <c r="AG1465"/>
  <c r="AC1465"/>
  <c r="Y1465"/>
  <c r="U1465"/>
  <c r="Q1465"/>
  <c r="M1465"/>
  <c r="I1465"/>
  <c r="E1465"/>
  <c r="GW1465" s="1"/>
  <c r="GS1464"/>
  <c r="GO1464"/>
  <c r="GK1464"/>
  <c r="GG1464"/>
  <c r="GC1464"/>
  <c r="FY1464"/>
  <c r="FU1464"/>
  <c r="FQ1464"/>
  <c r="FM1464"/>
  <c r="FI1464"/>
  <c r="FE1464"/>
  <c r="FA1464"/>
  <c r="EW1464"/>
  <c r="ES1464"/>
  <c r="EO1464"/>
  <c r="EK1464"/>
  <c r="EG1464"/>
  <c r="EC1464"/>
  <c r="DY1464"/>
  <c r="DU1464"/>
  <c r="DQ1464"/>
  <c r="DM1464"/>
  <c r="DI1464"/>
  <c r="DE1464"/>
  <c r="DA1464"/>
  <c r="CW1464"/>
  <c r="CS1464"/>
  <c r="CO1464"/>
  <c r="CK1464"/>
  <c r="CG1464"/>
  <c r="CC1464"/>
  <c r="BY1464"/>
  <c r="BU1464"/>
  <c r="BQ1464"/>
  <c r="BM1464"/>
  <c r="BI1464"/>
  <c r="BE1464"/>
  <c r="BA1464"/>
  <c r="AW1464"/>
  <c r="AS1464"/>
  <c r="AO1464"/>
  <c r="AK1464"/>
  <c r="AG1464"/>
  <c r="AC1464"/>
  <c r="Y1464"/>
  <c r="U1464"/>
  <c r="Q1464"/>
  <c r="M1464"/>
  <c r="I1464"/>
  <c r="E1464"/>
  <c r="GW1464" s="1"/>
  <c r="GS1463"/>
  <c r="GO1463"/>
  <c r="GK1463"/>
  <c r="GG1463"/>
  <c r="GC1463"/>
  <c r="FY1463"/>
  <c r="FU1463"/>
  <c r="FQ1463"/>
  <c r="FM1463"/>
  <c r="FI1463"/>
  <c r="FE1463"/>
  <c r="FA1463"/>
  <c r="EW1463"/>
  <c r="ES1463"/>
  <c r="EO1463"/>
  <c r="EK1463"/>
  <c r="EG1463"/>
  <c r="EC1463"/>
  <c r="DY1463"/>
  <c r="DU1463"/>
  <c r="DQ1463"/>
  <c r="DM1463"/>
  <c r="DI1463"/>
  <c r="DE1463"/>
  <c r="DA1463"/>
  <c r="CW1463"/>
  <c r="CS1463"/>
  <c r="CO1463"/>
  <c r="CK1463"/>
  <c r="CG1463"/>
  <c r="CC1463"/>
  <c r="BY1463"/>
  <c r="BU1463"/>
  <c r="BQ1463"/>
  <c r="BM1463"/>
  <c r="BI1463"/>
  <c r="BE1463"/>
  <c r="BA1463"/>
  <c r="AW1463"/>
  <c r="AS1463"/>
  <c r="AO1463"/>
  <c r="AK1463"/>
  <c r="AG1463"/>
  <c r="AC1463"/>
  <c r="Y1463"/>
  <c r="U1463"/>
  <c r="Q1463"/>
  <c r="M1463"/>
  <c r="I1463"/>
  <c r="E1463"/>
  <c r="GW1463" s="1"/>
  <c r="GS1462"/>
  <c r="GO1462"/>
  <c r="GK1462"/>
  <c r="GG1462"/>
  <c r="GC1462"/>
  <c r="FY1462"/>
  <c r="FU1462"/>
  <c r="FQ1462"/>
  <c r="FM1462"/>
  <c r="FI1462"/>
  <c r="FE1462"/>
  <c r="FA1462"/>
  <c r="EW1462"/>
  <c r="ES1462"/>
  <c r="EO1462"/>
  <c r="EK1462"/>
  <c r="EG1462"/>
  <c r="EC1462"/>
  <c r="DY1462"/>
  <c r="DU1462"/>
  <c r="DQ1462"/>
  <c r="DM1462"/>
  <c r="DI1462"/>
  <c r="DE1462"/>
  <c r="DA1462"/>
  <c r="CW1462"/>
  <c r="CS1462"/>
  <c r="CO1462"/>
  <c r="CK1462"/>
  <c r="CG1462"/>
  <c r="CC1462"/>
  <c r="BY1462"/>
  <c r="BU1462"/>
  <c r="BQ1462"/>
  <c r="BM1462"/>
  <c r="BI1462"/>
  <c r="BE1462"/>
  <c r="BA1462"/>
  <c r="AW1462"/>
  <c r="AS1462"/>
  <c r="AO1462"/>
  <c r="AK1462"/>
  <c r="AG1462"/>
  <c r="AC1462"/>
  <c r="Y1462"/>
  <c r="U1462"/>
  <c r="Q1462"/>
  <c r="M1462"/>
  <c r="I1462"/>
  <c r="E1462"/>
  <c r="GW1462" s="1"/>
  <c r="GS1461"/>
  <c r="GO1461"/>
  <c r="GK1461"/>
  <c r="GG1461"/>
  <c r="GC1461"/>
  <c r="FY1461"/>
  <c r="FU1461"/>
  <c r="FQ1461"/>
  <c r="FM1461"/>
  <c r="FI1461"/>
  <c r="FE1461"/>
  <c r="FA1461"/>
  <c r="EW1461"/>
  <c r="ES1461"/>
  <c r="EO1461"/>
  <c r="EK1461"/>
  <c r="EG1461"/>
  <c r="EC1461"/>
  <c r="DY1461"/>
  <c r="DU1461"/>
  <c r="DQ1461"/>
  <c r="DM1461"/>
  <c r="DI1461"/>
  <c r="DE1461"/>
  <c r="DA1461"/>
  <c r="CW1461"/>
  <c r="CS1461"/>
  <c r="CO1461"/>
  <c r="CK1461"/>
  <c r="CG1461"/>
  <c r="CC1461"/>
  <c r="BY1461"/>
  <c r="BU1461"/>
  <c r="BQ1461"/>
  <c r="BM1461"/>
  <c r="BI1461"/>
  <c r="BE1461"/>
  <c r="BA1461"/>
  <c r="AW1461"/>
  <c r="AS1461"/>
  <c r="AO1461"/>
  <c r="AK1461"/>
  <c r="AG1461"/>
  <c r="AC1461"/>
  <c r="Y1461"/>
  <c r="U1461"/>
  <c r="Q1461"/>
  <c r="M1461"/>
  <c r="I1461"/>
  <c r="E1461"/>
  <c r="GW1461" s="1"/>
  <c r="GS1460"/>
  <c r="GO1460"/>
  <c r="GK1460"/>
  <c r="GG1460"/>
  <c r="GC1460"/>
  <c r="FY1460"/>
  <c r="FU1460"/>
  <c r="FQ1460"/>
  <c r="FM1460"/>
  <c r="FI1460"/>
  <c r="FE1460"/>
  <c r="FA1460"/>
  <c r="EW1460"/>
  <c r="ES1460"/>
  <c r="EO1460"/>
  <c r="EK1460"/>
  <c r="EG1460"/>
  <c r="EC1460"/>
  <c r="DY1460"/>
  <c r="DU1460"/>
  <c r="DQ1460"/>
  <c r="DM1460"/>
  <c r="DI1460"/>
  <c r="DE1460"/>
  <c r="DA1460"/>
  <c r="CW1460"/>
  <c r="CS1460"/>
  <c r="CO1460"/>
  <c r="CK1460"/>
  <c r="CG1460"/>
  <c r="CC1460"/>
  <c r="BY1460"/>
  <c r="BU1460"/>
  <c r="BQ1460"/>
  <c r="BM1460"/>
  <c r="BI1460"/>
  <c r="BE1460"/>
  <c r="BA1460"/>
  <c r="AW1460"/>
  <c r="AS1460"/>
  <c r="AO1460"/>
  <c r="AK1460"/>
  <c r="AG1460"/>
  <c r="AC1460"/>
  <c r="Y1460"/>
  <c r="U1460"/>
  <c r="Q1460"/>
  <c r="M1460"/>
  <c r="I1460"/>
  <c r="E1460"/>
  <c r="GW1460" s="1"/>
  <c r="GY1459"/>
  <c r="GS1459"/>
  <c r="GO1459"/>
  <c r="GK1459"/>
  <c r="GG1459"/>
  <c r="GC1459"/>
  <c r="FY1459"/>
  <c r="FU1459"/>
  <c r="FQ1459"/>
  <c r="FM1459"/>
  <c r="FI1459"/>
  <c r="FE1459"/>
  <c r="FA1459"/>
  <c r="EW1459"/>
  <c r="ES1459"/>
  <c r="EO1459"/>
  <c r="EK1459"/>
  <c r="EG1459"/>
  <c r="EC1459"/>
  <c r="DY1459"/>
  <c r="DU1459"/>
  <c r="DQ1459"/>
  <c r="DM1459"/>
  <c r="DI1459"/>
  <c r="DE1459"/>
  <c r="DA1459"/>
  <c r="CW1459"/>
  <c r="CS1459"/>
  <c r="CO1459"/>
  <c r="CK1459"/>
  <c r="CG1459"/>
  <c r="CC1459"/>
  <c r="BY1459"/>
  <c r="BU1459"/>
  <c r="BQ1459"/>
  <c r="BM1459"/>
  <c r="BI1459"/>
  <c r="BE1459"/>
  <c r="BA1459"/>
  <c r="AW1459"/>
  <c r="AS1459"/>
  <c r="AO1459"/>
  <c r="AK1459"/>
  <c r="AG1459"/>
  <c r="AC1459"/>
  <c r="Y1459"/>
  <c r="U1459"/>
  <c r="Q1459"/>
  <c r="M1459"/>
  <c r="I1459"/>
  <c r="E1459"/>
  <c r="GS1458"/>
  <c r="GO1458"/>
  <c r="GK1458"/>
  <c r="GG1458"/>
  <c r="GC1458"/>
  <c r="FY1458"/>
  <c r="FU1458"/>
  <c r="FQ1458"/>
  <c r="FM1458"/>
  <c r="FI1458"/>
  <c r="FE1458"/>
  <c r="FA1458"/>
  <c r="EW1458"/>
  <c r="ES1458"/>
  <c r="EO1458"/>
  <c r="EK1458"/>
  <c r="EG1458"/>
  <c r="EC1458"/>
  <c r="DY1458"/>
  <c r="DU1458"/>
  <c r="DQ1458"/>
  <c r="DM1458"/>
  <c r="DI1458"/>
  <c r="DE1458"/>
  <c r="DA1458"/>
  <c r="CW1458"/>
  <c r="CS1458"/>
  <c r="CO1458"/>
  <c r="CK1458"/>
  <c r="CG1458"/>
  <c r="CC1458"/>
  <c r="BY1458"/>
  <c r="BU1458"/>
  <c r="BQ1458"/>
  <c r="BM1458"/>
  <c r="BI1458"/>
  <c r="BE1458"/>
  <c r="BA1458"/>
  <c r="AW1458"/>
  <c r="AS1458"/>
  <c r="AO1458"/>
  <c r="AK1458"/>
  <c r="AG1458"/>
  <c r="AC1458"/>
  <c r="Y1458"/>
  <c r="U1458"/>
  <c r="Q1458"/>
  <c r="M1458"/>
  <c r="I1458"/>
  <c r="E1458"/>
  <c r="GW1458" s="1"/>
  <c r="GS1457"/>
  <c r="GO1457"/>
  <c r="GK1457"/>
  <c r="GG1457"/>
  <c r="GC1457"/>
  <c r="FY1457"/>
  <c r="FU1457"/>
  <c r="FQ1457"/>
  <c r="FM1457"/>
  <c r="FI1457"/>
  <c r="FE1457"/>
  <c r="FA1457"/>
  <c r="EW1457"/>
  <c r="ES1457"/>
  <c r="EO1457"/>
  <c r="EK1457"/>
  <c r="EG1457"/>
  <c r="EC1457"/>
  <c r="DY1457"/>
  <c r="DU1457"/>
  <c r="DQ1457"/>
  <c r="DM1457"/>
  <c r="DI1457"/>
  <c r="DE1457"/>
  <c r="DA1457"/>
  <c r="CW1457"/>
  <c r="CS1457"/>
  <c r="CO1457"/>
  <c r="CK1457"/>
  <c r="CG1457"/>
  <c r="CC1457"/>
  <c r="BY1457"/>
  <c r="BU1457"/>
  <c r="BQ1457"/>
  <c r="BM1457"/>
  <c r="BI1457"/>
  <c r="BE1457"/>
  <c r="BA1457"/>
  <c r="AW1457"/>
  <c r="AS1457"/>
  <c r="AO1457"/>
  <c r="AK1457"/>
  <c r="AG1457"/>
  <c r="AC1457"/>
  <c r="Y1457"/>
  <c r="U1457"/>
  <c r="Q1457"/>
  <c r="M1457"/>
  <c r="I1457"/>
  <c r="E1457"/>
  <c r="GW1457" s="1"/>
  <c r="GS1456"/>
  <c r="GO1456"/>
  <c r="GK1456"/>
  <c r="GG1456"/>
  <c r="GC1456"/>
  <c r="FY1456"/>
  <c r="FU1456"/>
  <c r="FQ1456"/>
  <c r="FM1456"/>
  <c r="FI1456"/>
  <c r="FE1456"/>
  <c r="FA1456"/>
  <c r="EW1456"/>
  <c r="ES1456"/>
  <c r="EO1456"/>
  <c r="EK1456"/>
  <c r="EG1456"/>
  <c r="EC1456"/>
  <c r="DY1456"/>
  <c r="DU1456"/>
  <c r="DQ1456"/>
  <c r="DM1456"/>
  <c r="DI1456"/>
  <c r="DE1456"/>
  <c r="DA1456"/>
  <c r="CW1456"/>
  <c r="CS1456"/>
  <c r="CO1456"/>
  <c r="CK1456"/>
  <c r="CG1456"/>
  <c r="CC1456"/>
  <c r="BY1456"/>
  <c r="BU1456"/>
  <c r="BQ1456"/>
  <c r="BM1456"/>
  <c r="BI1456"/>
  <c r="BE1456"/>
  <c r="BA1456"/>
  <c r="AW1456"/>
  <c r="AS1456"/>
  <c r="AO1456"/>
  <c r="AK1456"/>
  <c r="AG1456"/>
  <c r="AC1456"/>
  <c r="Y1456"/>
  <c r="U1456"/>
  <c r="Q1456"/>
  <c r="M1456"/>
  <c r="I1456"/>
  <c r="E1456"/>
  <c r="GW1456" s="1"/>
  <c r="GS1455"/>
  <c r="GO1455"/>
  <c r="GK1455"/>
  <c r="GG1455"/>
  <c r="GC1455"/>
  <c r="FY1455"/>
  <c r="FU1455"/>
  <c r="FQ1455"/>
  <c r="FM1455"/>
  <c r="FI1455"/>
  <c r="FE1455"/>
  <c r="FA1455"/>
  <c r="EW1455"/>
  <c r="ES1455"/>
  <c r="EO1455"/>
  <c r="EK1455"/>
  <c r="EG1455"/>
  <c r="EC1455"/>
  <c r="DY1455"/>
  <c r="DU1455"/>
  <c r="DQ1455"/>
  <c r="DM1455"/>
  <c r="DI1455"/>
  <c r="DE1455"/>
  <c r="DA1455"/>
  <c r="CW1455"/>
  <c r="CS1455"/>
  <c r="CO1455"/>
  <c r="CK1455"/>
  <c r="CG1455"/>
  <c r="CC1455"/>
  <c r="BY1455"/>
  <c r="BU1455"/>
  <c r="BQ1455"/>
  <c r="BM1455"/>
  <c r="BI1455"/>
  <c r="BE1455"/>
  <c r="BA1455"/>
  <c r="AW1455"/>
  <c r="AS1455"/>
  <c r="AO1455"/>
  <c r="AK1455"/>
  <c r="AG1455"/>
  <c r="AC1455"/>
  <c r="Y1455"/>
  <c r="U1455"/>
  <c r="Q1455"/>
  <c r="M1455"/>
  <c r="I1455"/>
  <c r="E1455"/>
  <c r="GW1455" s="1"/>
  <c r="GS1454"/>
  <c r="GO1454"/>
  <c r="GK1454"/>
  <c r="GG1454"/>
  <c r="GC1454"/>
  <c r="FY1454"/>
  <c r="FU1454"/>
  <c r="FQ1454"/>
  <c r="FM1454"/>
  <c r="FI1454"/>
  <c r="FE1454"/>
  <c r="FA1454"/>
  <c r="EW1454"/>
  <c r="ES1454"/>
  <c r="EO1454"/>
  <c r="EK1454"/>
  <c r="EG1454"/>
  <c r="EC1454"/>
  <c r="DY1454"/>
  <c r="DU1454"/>
  <c r="DQ1454"/>
  <c r="DM1454"/>
  <c r="DI1454"/>
  <c r="DE1454"/>
  <c r="DA1454"/>
  <c r="CW1454"/>
  <c r="CS1454"/>
  <c r="CO1454"/>
  <c r="CK1454"/>
  <c r="CG1454"/>
  <c r="CC1454"/>
  <c r="BY1454"/>
  <c r="BU1454"/>
  <c r="BQ1454"/>
  <c r="BM1454"/>
  <c r="BI1454"/>
  <c r="BE1454"/>
  <c r="BA1454"/>
  <c r="AW1454"/>
  <c r="AS1454"/>
  <c r="AO1454"/>
  <c r="AK1454"/>
  <c r="AG1454"/>
  <c r="AC1454"/>
  <c r="Y1454"/>
  <c r="U1454"/>
  <c r="Q1454"/>
  <c r="M1454"/>
  <c r="I1454"/>
  <c r="E1454"/>
  <c r="GW1454" s="1"/>
  <c r="GS1453"/>
  <c r="GO1453"/>
  <c r="GK1453"/>
  <c r="GG1453"/>
  <c r="GC1453"/>
  <c r="FY1453"/>
  <c r="FU1453"/>
  <c r="FQ1453"/>
  <c r="FM1453"/>
  <c r="FI1453"/>
  <c r="FE1453"/>
  <c r="FA1453"/>
  <c r="EW1453"/>
  <c r="ES1453"/>
  <c r="EO1453"/>
  <c r="EK1453"/>
  <c r="EG1453"/>
  <c r="EC1453"/>
  <c r="DY1453"/>
  <c r="DU1453"/>
  <c r="DQ1453"/>
  <c r="DM1453"/>
  <c r="DI1453"/>
  <c r="DE1453"/>
  <c r="DA1453"/>
  <c r="CW1453"/>
  <c r="CS1453"/>
  <c r="CO1453"/>
  <c r="CK1453"/>
  <c r="CG1453"/>
  <c r="CC1453"/>
  <c r="BY1453"/>
  <c r="BU1453"/>
  <c r="BQ1453"/>
  <c r="BM1453"/>
  <c r="BI1453"/>
  <c r="BE1453"/>
  <c r="BA1453"/>
  <c r="AW1453"/>
  <c r="AS1453"/>
  <c r="AO1453"/>
  <c r="AK1453"/>
  <c r="AG1453"/>
  <c r="AC1453"/>
  <c r="Y1453"/>
  <c r="U1453"/>
  <c r="Q1453"/>
  <c r="M1453"/>
  <c r="I1453"/>
  <c r="E1453"/>
  <c r="GW1453" s="1"/>
  <c r="GS1452"/>
  <c r="GO1452"/>
  <c r="GK1452"/>
  <c r="GG1452"/>
  <c r="GC1452"/>
  <c r="FY1452"/>
  <c r="FU1452"/>
  <c r="FQ1452"/>
  <c r="FM1452"/>
  <c r="FI1452"/>
  <c r="FE1452"/>
  <c r="FA1452"/>
  <c r="EW1452"/>
  <c r="ES1452"/>
  <c r="EO1452"/>
  <c r="EK1452"/>
  <c r="EG1452"/>
  <c r="EC1452"/>
  <c r="DY1452"/>
  <c r="DU1452"/>
  <c r="DQ1452"/>
  <c r="DM1452"/>
  <c r="DI1452"/>
  <c r="DE1452"/>
  <c r="DA1452"/>
  <c r="CW1452"/>
  <c r="CS1452"/>
  <c r="CO1452"/>
  <c r="CK1452"/>
  <c r="CG1452"/>
  <c r="CC1452"/>
  <c r="BY1452"/>
  <c r="BU1452"/>
  <c r="BQ1452"/>
  <c r="BM1452"/>
  <c r="BI1452"/>
  <c r="BE1452"/>
  <c r="BA1452"/>
  <c r="AW1452"/>
  <c r="AS1452"/>
  <c r="AO1452"/>
  <c r="AK1452"/>
  <c r="AG1452"/>
  <c r="AC1452"/>
  <c r="Y1452"/>
  <c r="U1452"/>
  <c r="Q1452"/>
  <c r="M1452"/>
  <c r="I1452"/>
  <c r="E1452"/>
  <c r="GW1452" s="1"/>
  <c r="GS1451"/>
  <c r="GO1451"/>
  <c r="GK1451"/>
  <c r="GG1451"/>
  <c r="GC1451"/>
  <c r="FY1451"/>
  <c r="FU1451"/>
  <c r="FQ1451"/>
  <c r="FM1451"/>
  <c r="FI1451"/>
  <c r="FE1451"/>
  <c r="FA1451"/>
  <c r="EW1451"/>
  <c r="ES1451"/>
  <c r="EO1451"/>
  <c r="EK1451"/>
  <c r="EG1451"/>
  <c r="EC1451"/>
  <c r="DY1451"/>
  <c r="DU1451"/>
  <c r="DQ1451"/>
  <c r="DM1451"/>
  <c r="DI1451"/>
  <c r="DE1451"/>
  <c r="DA1451"/>
  <c r="CW1451"/>
  <c r="CS1451"/>
  <c r="CO1451"/>
  <c r="CK1451"/>
  <c r="CG1451"/>
  <c r="CC1451"/>
  <c r="BY1451"/>
  <c r="BU1451"/>
  <c r="BQ1451"/>
  <c r="BM1451"/>
  <c r="BI1451"/>
  <c r="BE1451"/>
  <c r="BA1451"/>
  <c r="AW1451"/>
  <c r="AS1451"/>
  <c r="AO1451"/>
  <c r="AK1451"/>
  <c r="AG1451"/>
  <c r="AC1451"/>
  <c r="Y1451"/>
  <c r="U1451"/>
  <c r="Q1451"/>
  <c r="M1451"/>
  <c r="I1451"/>
  <c r="E1451"/>
  <c r="GW1451" s="1"/>
  <c r="GS1450"/>
  <c r="GO1450"/>
  <c r="GK1450"/>
  <c r="GG1450"/>
  <c r="GC1450"/>
  <c r="FY1450"/>
  <c r="FU1450"/>
  <c r="FQ1450"/>
  <c r="FM1450"/>
  <c r="FI1450"/>
  <c r="FE1450"/>
  <c r="FA1450"/>
  <c r="EW1450"/>
  <c r="ES1450"/>
  <c r="EO1450"/>
  <c r="EK1450"/>
  <c r="EG1450"/>
  <c r="EC1450"/>
  <c r="DY1450"/>
  <c r="DU1450"/>
  <c r="DQ1450"/>
  <c r="DM1450"/>
  <c r="DI1450"/>
  <c r="DE1450"/>
  <c r="DA1450"/>
  <c r="CW1450"/>
  <c r="CS1450"/>
  <c r="CO1450"/>
  <c r="CK1450"/>
  <c r="CG1450"/>
  <c r="CC1450"/>
  <c r="BY1450"/>
  <c r="BU1450"/>
  <c r="BQ1450"/>
  <c r="BM1450"/>
  <c r="BI1450"/>
  <c r="BE1450"/>
  <c r="BA1450"/>
  <c r="AW1450"/>
  <c r="AS1450"/>
  <c r="AO1450"/>
  <c r="AK1450"/>
  <c r="AG1450"/>
  <c r="AC1450"/>
  <c r="Y1450"/>
  <c r="U1450"/>
  <c r="Q1450"/>
  <c r="M1450"/>
  <c r="I1450"/>
  <c r="E1450"/>
  <c r="GW1450" s="1"/>
  <c r="GS1449"/>
  <c r="GO1449"/>
  <c r="GK1449"/>
  <c r="GG1449"/>
  <c r="GC1449"/>
  <c r="FY1449"/>
  <c r="FU1449"/>
  <c r="FQ1449"/>
  <c r="FM1449"/>
  <c r="FI1449"/>
  <c r="FE1449"/>
  <c r="FA1449"/>
  <c r="EW1449"/>
  <c r="ES1449"/>
  <c r="EO1449"/>
  <c r="EK1449"/>
  <c r="EG1449"/>
  <c r="EC1449"/>
  <c r="DY1449"/>
  <c r="DU1449"/>
  <c r="DQ1449"/>
  <c r="DM1449"/>
  <c r="DI1449"/>
  <c r="DE1449"/>
  <c r="DA1449"/>
  <c r="CW1449"/>
  <c r="CS1449"/>
  <c r="CO1449"/>
  <c r="CK1449"/>
  <c r="CG1449"/>
  <c r="CC1449"/>
  <c r="BY1449"/>
  <c r="BU1449"/>
  <c r="BQ1449"/>
  <c r="BM1449"/>
  <c r="BI1449"/>
  <c r="BE1449"/>
  <c r="BA1449"/>
  <c r="AW1449"/>
  <c r="AS1449"/>
  <c r="AO1449"/>
  <c r="AK1449"/>
  <c r="AG1449"/>
  <c r="AC1449"/>
  <c r="Y1449"/>
  <c r="U1449"/>
  <c r="Q1449"/>
  <c r="M1449"/>
  <c r="I1449"/>
  <c r="E1449"/>
  <c r="GW1449" s="1"/>
  <c r="GS1448"/>
  <c r="GO1448"/>
  <c r="GK1448"/>
  <c r="GG1448"/>
  <c r="GC1448"/>
  <c r="FY1448"/>
  <c r="FU1448"/>
  <c r="FQ1448"/>
  <c r="FM1448"/>
  <c r="FI1448"/>
  <c r="FE1448"/>
  <c r="FA1448"/>
  <c r="EW1448"/>
  <c r="ES1448"/>
  <c r="EO1448"/>
  <c r="EK1448"/>
  <c r="EG1448"/>
  <c r="EC1448"/>
  <c r="DY1448"/>
  <c r="DU1448"/>
  <c r="DQ1448"/>
  <c r="DM1448"/>
  <c r="DI1448"/>
  <c r="DE1448"/>
  <c r="DA1448"/>
  <c r="CW1448"/>
  <c r="CS1448"/>
  <c r="CO1448"/>
  <c r="CK1448"/>
  <c r="CG1448"/>
  <c r="CC1448"/>
  <c r="BY1448"/>
  <c r="BU1448"/>
  <c r="BQ1448"/>
  <c r="BM1448"/>
  <c r="BI1448"/>
  <c r="BE1448"/>
  <c r="BA1448"/>
  <c r="AW1448"/>
  <c r="AS1448"/>
  <c r="AO1448"/>
  <c r="AK1448"/>
  <c r="AG1448"/>
  <c r="AC1448"/>
  <c r="Y1448"/>
  <c r="U1448"/>
  <c r="Q1448"/>
  <c r="M1448"/>
  <c r="I1448"/>
  <c r="E1448"/>
  <c r="GW1448" s="1"/>
  <c r="GY1447"/>
  <c r="GS1447"/>
  <c r="GO1447"/>
  <c r="GK1447"/>
  <c r="GG1447"/>
  <c r="GC1447"/>
  <c r="FY1447"/>
  <c r="FU1447"/>
  <c r="FQ1447"/>
  <c r="FM1447"/>
  <c r="FI1447"/>
  <c r="FE1447"/>
  <c r="FA1447"/>
  <c r="EW1447"/>
  <c r="ES1447"/>
  <c r="EO1447"/>
  <c r="EK1447"/>
  <c r="EG1447"/>
  <c r="EC1447"/>
  <c r="DY1447"/>
  <c r="DU1447"/>
  <c r="DQ1447"/>
  <c r="DM1447"/>
  <c r="DI1447"/>
  <c r="DE1447"/>
  <c r="DA1447"/>
  <c r="CW1447"/>
  <c r="CS1447"/>
  <c r="CO1447"/>
  <c r="CK1447"/>
  <c r="CG1447"/>
  <c r="CC1447"/>
  <c r="BY1447"/>
  <c r="BU1447"/>
  <c r="BQ1447"/>
  <c r="BM1447"/>
  <c r="BI1447"/>
  <c r="BE1447"/>
  <c r="BA1447"/>
  <c r="AW1447"/>
  <c r="AS1447"/>
  <c r="AO1447"/>
  <c r="AK1447"/>
  <c r="AG1447"/>
  <c r="AC1447"/>
  <c r="Y1447"/>
  <c r="U1447"/>
  <c r="Q1447"/>
  <c r="M1447"/>
  <c r="I1447"/>
  <c r="E1447"/>
  <c r="GS1446"/>
  <c r="GO1446"/>
  <c r="GK1446"/>
  <c r="GG1446"/>
  <c r="GC1446"/>
  <c r="FY1446"/>
  <c r="FU1446"/>
  <c r="FQ1446"/>
  <c r="FM1446"/>
  <c r="FI1446"/>
  <c r="FE1446"/>
  <c r="FA1446"/>
  <c r="EW1446"/>
  <c r="ES1446"/>
  <c r="EO1446"/>
  <c r="EK1446"/>
  <c r="EG1446"/>
  <c r="EC1446"/>
  <c r="DY1446"/>
  <c r="DU1446"/>
  <c r="DQ1446"/>
  <c r="DM1446"/>
  <c r="DI1446"/>
  <c r="DE1446"/>
  <c r="DA1446"/>
  <c r="CW1446"/>
  <c r="CS1446"/>
  <c r="CO1446"/>
  <c r="CK1446"/>
  <c r="CG1446"/>
  <c r="CC1446"/>
  <c r="BY1446"/>
  <c r="BU1446"/>
  <c r="BQ1446"/>
  <c r="BM1446"/>
  <c r="BI1446"/>
  <c r="BE1446"/>
  <c r="BA1446"/>
  <c r="AW1446"/>
  <c r="AS1446"/>
  <c r="AO1446"/>
  <c r="AK1446"/>
  <c r="AG1446"/>
  <c r="AC1446"/>
  <c r="Y1446"/>
  <c r="U1446"/>
  <c r="Q1446"/>
  <c r="M1446"/>
  <c r="I1446"/>
  <c r="E1446"/>
  <c r="GS1445"/>
  <c r="GO1445"/>
  <c r="GK1445"/>
  <c r="GG1445"/>
  <c r="GC1445"/>
  <c r="FY1445"/>
  <c r="FU1445"/>
  <c r="FQ1445"/>
  <c r="FM1445"/>
  <c r="FI1445"/>
  <c r="FE1445"/>
  <c r="FA1445"/>
  <c r="EW1445"/>
  <c r="ES1445"/>
  <c r="EO1445"/>
  <c r="EK1445"/>
  <c r="EG1445"/>
  <c r="EC1445"/>
  <c r="DY1445"/>
  <c r="DU1445"/>
  <c r="DQ1445"/>
  <c r="DM1445"/>
  <c r="DI1445"/>
  <c r="DE1445"/>
  <c r="DA1445"/>
  <c r="CW1445"/>
  <c r="CS1445"/>
  <c r="CO1445"/>
  <c r="CK1445"/>
  <c r="CG1445"/>
  <c r="CC1445"/>
  <c r="BY1445"/>
  <c r="BU1445"/>
  <c r="BQ1445"/>
  <c r="BM1445"/>
  <c r="BI1445"/>
  <c r="BE1445"/>
  <c r="BA1445"/>
  <c r="AW1445"/>
  <c r="AS1445"/>
  <c r="AO1445"/>
  <c r="AK1445"/>
  <c r="AG1445"/>
  <c r="AC1445"/>
  <c r="Y1445"/>
  <c r="U1445"/>
  <c r="Q1445"/>
  <c r="M1445"/>
  <c r="I1445"/>
  <c r="E1445"/>
  <c r="GS1444"/>
  <c r="GO1444"/>
  <c r="GK1444"/>
  <c r="GG1444"/>
  <c r="GC1444"/>
  <c r="FY1444"/>
  <c r="FU1444"/>
  <c r="FQ1444"/>
  <c r="FM1444"/>
  <c r="FI1444"/>
  <c r="FE1444"/>
  <c r="FA1444"/>
  <c r="EW1444"/>
  <c r="ES1444"/>
  <c r="EO1444"/>
  <c r="EK1444"/>
  <c r="EG1444"/>
  <c r="EC1444"/>
  <c r="DY1444"/>
  <c r="DU1444"/>
  <c r="DQ1444"/>
  <c r="DM1444"/>
  <c r="DI1444"/>
  <c r="DE1444"/>
  <c r="DA1444"/>
  <c r="CW1444"/>
  <c r="CS1444"/>
  <c r="CO1444"/>
  <c r="CK1444"/>
  <c r="CG1444"/>
  <c r="CC1444"/>
  <c r="BY1444"/>
  <c r="BU1444"/>
  <c r="BQ1444"/>
  <c r="BM1444"/>
  <c r="BI1444"/>
  <c r="BE1444"/>
  <c r="BA1444"/>
  <c r="AW1444"/>
  <c r="AS1444"/>
  <c r="AO1444"/>
  <c r="AK1444"/>
  <c r="AG1444"/>
  <c r="AC1444"/>
  <c r="Y1444"/>
  <c r="U1444"/>
  <c r="Q1444"/>
  <c r="M1444"/>
  <c r="I1444"/>
  <c r="E1444"/>
  <c r="GS1443"/>
  <c r="GO1443"/>
  <c r="GK1443"/>
  <c r="GG1443"/>
  <c r="GC1443"/>
  <c r="FY1443"/>
  <c r="FU1443"/>
  <c r="FQ1443"/>
  <c r="FM1443"/>
  <c r="FI1443"/>
  <c r="FE1443"/>
  <c r="FA1443"/>
  <c r="EW1443"/>
  <c r="ES1443"/>
  <c r="EO1443"/>
  <c r="EK1443"/>
  <c r="EG1443"/>
  <c r="EC1443"/>
  <c r="DY1443"/>
  <c r="DU1443"/>
  <c r="DQ1443"/>
  <c r="DM1443"/>
  <c r="DI1443"/>
  <c r="DE1443"/>
  <c r="DA1443"/>
  <c r="CW1443"/>
  <c r="CS1443"/>
  <c r="CO1443"/>
  <c r="CK1443"/>
  <c r="CG1443"/>
  <c r="CC1443"/>
  <c r="BY1443"/>
  <c r="BU1443"/>
  <c r="BQ1443"/>
  <c r="BM1443"/>
  <c r="BI1443"/>
  <c r="BE1443"/>
  <c r="BA1443"/>
  <c r="AW1443"/>
  <c r="AS1443"/>
  <c r="AO1443"/>
  <c r="AK1443"/>
  <c r="AG1443"/>
  <c r="AC1443"/>
  <c r="Y1443"/>
  <c r="U1443"/>
  <c r="Q1443"/>
  <c r="M1443"/>
  <c r="I1443"/>
  <c r="E1443"/>
  <c r="GS1442"/>
  <c r="GO1442"/>
  <c r="GK1442"/>
  <c r="GG1442"/>
  <c r="GC1442"/>
  <c r="FY1442"/>
  <c r="FU1442"/>
  <c r="FQ1442"/>
  <c r="FM1442"/>
  <c r="FI1442"/>
  <c r="FE1442"/>
  <c r="FA1442"/>
  <c r="EW1442"/>
  <c r="ES1442"/>
  <c r="EO1442"/>
  <c r="EK1442"/>
  <c r="EG1442"/>
  <c r="EC1442"/>
  <c r="DY1442"/>
  <c r="DU1442"/>
  <c r="DQ1442"/>
  <c r="DM1442"/>
  <c r="DI1442"/>
  <c r="DE1442"/>
  <c r="DA1442"/>
  <c r="CW1442"/>
  <c r="CS1442"/>
  <c r="CO1442"/>
  <c r="CK1442"/>
  <c r="CG1442"/>
  <c r="CC1442"/>
  <c r="BY1442"/>
  <c r="BU1442"/>
  <c r="BQ1442"/>
  <c r="BM1442"/>
  <c r="BI1442"/>
  <c r="BE1442"/>
  <c r="BA1442"/>
  <c r="AW1442"/>
  <c r="AS1442"/>
  <c r="AO1442"/>
  <c r="AK1442"/>
  <c r="AG1442"/>
  <c r="AC1442"/>
  <c r="Y1442"/>
  <c r="U1442"/>
  <c r="Q1442"/>
  <c r="M1442"/>
  <c r="I1442"/>
  <c r="E1442"/>
  <c r="GS1441"/>
  <c r="GO1441"/>
  <c r="GK1441"/>
  <c r="GG1441"/>
  <c r="GC1441"/>
  <c r="FY1441"/>
  <c r="FU1441"/>
  <c r="FQ1441"/>
  <c r="FM1441"/>
  <c r="FI1441"/>
  <c r="FE1441"/>
  <c r="FA1441"/>
  <c r="EW1441"/>
  <c r="ES1441"/>
  <c r="EO1441"/>
  <c r="EK1441"/>
  <c r="EG1441"/>
  <c r="EC1441"/>
  <c r="DY1441"/>
  <c r="DU1441"/>
  <c r="DQ1441"/>
  <c r="DM1441"/>
  <c r="DI1441"/>
  <c r="DE1441"/>
  <c r="DA1441"/>
  <c r="CW1441"/>
  <c r="CS1441"/>
  <c r="CO1441"/>
  <c r="CK1441"/>
  <c r="CG1441"/>
  <c r="CC1441"/>
  <c r="BY1441"/>
  <c r="BU1441"/>
  <c r="BQ1441"/>
  <c r="BM1441"/>
  <c r="BI1441"/>
  <c r="BE1441"/>
  <c r="BA1441"/>
  <c r="AW1441"/>
  <c r="AS1441"/>
  <c r="AO1441"/>
  <c r="AK1441"/>
  <c r="AG1441"/>
  <c r="AC1441"/>
  <c r="Y1441"/>
  <c r="U1441"/>
  <c r="Q1441"/>
  <c r="M1441"/>
  <c r="I1441"/>
  <c r="E1441"/>
  <c r="GS1440"/>
  <c r="GO1440"/>
  <c r="GK1440"/>
  <c r="GG1440"/>
  <c r="GC1440"/>
  <c r="FY1440"/>
  <c r="FU1440"/>
  <c r="FQ1440"/>
  <c r="FM1440"/>
  <c r="FI1440"/>
  <c r="FE1440"/>
  <c r="FA1440"/>
  <c r="EW1440"/>
  <c r="ES1440"/>
  <c r="EO1440"/>
  <c r="EK1440"/>
  <c r="EG1440"/>
  <c r="EC1440"/>
  <c r="DY1440"/>
  <c r="DU1440"/>
  <c r="DQ1440"/>
  <c r="DM1440"/>
  <c r="DI1440"/>
  <c r="DE1440"/>
  <c r="DA1440"/>
  <c r="CW1440"/>
  <c r="CS1440"/>
  <c r="CO1440"/>
  <c r="CK1440"/>
  <c r="CG1440"/>
  <c r="CC1440"/>
  <c r="BY1440"/>
  <c r="BU1440"/>
  <c r="BQ1440"/>
  <c r="BM1440"/>
  <c r="BI1440"/>
  <c r="BE1440"/>
  <c r="BA1440"/>
  <c r="AW1440"/>
  <c r="AS1440"/>
  <c r="AO1440"/>
  <c r="AK1440"/>
  <c r="AG1440"/>
  <c r="AC1440"/>
  <c r="Y1440"/>
  <c r="U1440"/>
  <c r="Q1440"/>
  <c r="M1440"/>
  <c r="I1440"/>
  <c r="E1440"/>
  <c r="GS1439"/>
  <c r="GO1439"/>
  <c r="GK1439"/>
  <c r="GG1439"/>
  <c r="GC1439"/>
  <c r="FY1439"/>
  <c r="FU1439"/>
  <c r="FQ1439"/>
  <c r="FM1439"/>
  <c r="FI1439"/>
  <c r="FE1439"/>
  <c r="FA1439"/>
  <c r="EW1439"/>
  <c r="ES1439"/>
  <c r="EO1439"/>
  <c r="EK1439"/>
  <c r="EG1439"/>
  <c r="EC1439"/>
  <c r="DY1439"/>
  <c r="DU1439"/>
  <c r="DQ1439"/>
  <c r="DM1439"/>
  <c r="DI1439"/>
  <c r="DE1439"/>
  <c r="DA1439"/>
  <c r="CW1439"/>
  <c r="CS1439"/>
  <c r="CO1439"/>
  <c r="CK1439"/>
  <c r="CG1439"/>
  <c r="CC1439"/>
  <c r="BY1439"/>
  <c r="BU1439"/>
  <c r="BQ1439"/>
  <c r="BM1439"/>
  <c r="BI1439"/>
  <c r="BE1439"/>
  <c r="BA1439"/>
  <c r="AW1439"/>
  <c r="AS1439"/>
  <c r="AO1439"/>
  <c r="AK1439"/>
  <c r="AG1439"/>
  <c r="AC1439"/>
  <c r="Y1439"/>
  <c r="U1439"/>
  <c r="Q1439"/>
  <c r="M1439"/>
  <c r="I1439"/>
  <c r="E1439"/>
  <c r="GS1438"/>
  <c r="GO1438"/>
  <c r="GK1438"/>
  <c r="GG1438"/>
  <c r="GC1438"/>
  <c r="FY1438"/>
  <c r="FU1438"/>
  <c r="FQ1438"/>
  <c r="FM1438"/>
  <c r="FI1438"/>
  <c r="FE1438"/>
  <c r="FA1438"/>
  <c r="EW1438"/>
  <c r="ES1438"/>
  <c r="EO1438"/>
  <c r="EK1438"/>
  <c r="EG1438"/>
  <c r="EC1438"/>
  <c r="DY1438"/>
  <c r="DU1438"/>
  <c r="DQ1438"/>
  <c r="DM1438"/>
  <c r="DI1438"/>
  <c r="DE1438"/>
  <c r="DA1438"/>
  <c r="CW1438"/>
  <c r="CS1438"/>
  <c r="CO1438"/>
  <c r="CK1438"/>
  <c r="CG1438"/>
  <c r="CC1438"/>
  <c r="BY1438"/>
  <c r="BU1438"/>
  <c r="BQ1438"/>
  <c r="BM1438"/>
  <c r="BI1438"/>
  <c r="BE1438"/>
  <c r="BA1438"/>
  <c r="AW1438"/>
  <c r="AS1438"/>
  <c r="AO1438"/>
  <c r="AK1438"/>
  <c r="AG1438"/>
  <c r="AC1438"/>
  <c r="Y1438"/>
  <c r="U1438"/>
  <c r="Q1438"/>
  <c r="M1438"/>
  <c r="I1438"/>
  <c r="E1438"/>
  <c r="GS1437"/>
  <c r="GO1437"/>
  <c r="GK1437"/>
  <c r="GG1437"/>
  <c r="GC1437"/>
  <c r="FY1437"/>
  <c r="FU1437"/>
  <c r="FQ1437"/>
  <c r="FM1437"/>
  <c r="FI1437"/>
  <c r="FE1437"/>
  <c r="FA1437"/>
  <c r="EW1437"/>
  <c r="ES1437"/>
  <c r="EO1437"/>
  <c r="EK1437"/>
  <c r="EG1437"/>
  <c r="EC1437"/>
  <c r="DY1437"/>
  <c r="DU1437"/>
  <c r="DQ1437"/>
  <c r="DM1437"/>
  <c r="DI1437"/>
  <c r="DE1437"/>
  <c r="DA1437"/>
  <c r="CW1437"/>
  <c r="CS1437"/>
  <c r="CO1437"/>
  <c r="CK1437"/>
  <c r="CG1437"/>
  <c r="CC1437"/>
  <c r="BY1437"/>
  <c r="BU1437"/>
  <c r="BQ1437"/>
  <c r="BM1437"/>
  <c r="BI1437"/>
  <c r="BE1437"/>
  <c r="BA1437"/>
  <c r="AW1437"/>
  <c r="AS1437"/>
  <c r="AO1437"/>
  <c r="AK1437"/>
  <c r="AG1437"/>
  <c r="AC1437"/>
  <c r="Y1437"/>
  <c r="U1437"/>
  <c r="Q1437"/>
  <c r="M1437"/>
  <c r="I1437"/>
  <c r="E1437"/>
  <c r="GS1436"/>
  <c r="GO1436"/>
  <c r="GK1436"/>
  <c r="GG1436"/>
  <c r="GC1436"/>
  <c r="FY1436"/>
  <c r="FU1436"/>
  <c r="FQ1436"/>
  <c r="FM1436"/>
  <c r="FI1436"/>
  <c r="FE1436"/>
  <c r="FA1436"/>
  <c r="EW1436"/>
  <c r="ES1436"/>
  <c r="EO1436"/>
  <c r="EK1436"/>
  <c r="EG1436"/>
  <c r="EC1436"/>
  <c r="DY1436"/>
  <c r="DU1436"/>
  <c r="DQ1436"/>
  <c r="DM1436"/>
  <c r="DI1436"/>
  <c r="DE1436"/>
  <c r="DA1436"/>
  <c r="CW1436"/>
  <c r="CS1436"/>
  <c r="CO1436"/>
  <c r="CK1436"/>
  <c r="CG1436"/>
  <c r="CC1436"/>
  <c r="BY1436"/>
  <c r="BU1436"/>
  <c r="BQ1436"/>
  <c r="BM1436"/>
  <c r="BI1436"/>
  <c r="BE1436"/>
  <c r="BA1436"/>
  <c r="AW1436"/>
  <c r="AS1436"/>
  <c r="AO1436"/>
  <c r="AK1436"/>
  <c r="AG1436"/>
  <c r="AC1436"/>
  <c r="Y1436"/>
  <c r="U1436"/>
  <c r="Q1436"/>
  <c r="M1436"/>
  <c r="I1436"/>
  <c r="E1436"/>
  <c r="GY1435"/>
  <c r="GS1435"/>
  <c r="GO1435"/>
  <c r="GK1435"/>
  <c r="GG1435"/>
  <c r="GC1435"/>
  <c r="FY1435"/>
  <c r="FU1435"/>
  <c r="FQ1435"/>
  <c r="FM1435"/>
  <c r="FI1435"/>
  <c r="FE1435"/>
  <c r="FA1435"/>
  <c r="EW1435"/>
  <c r="ES1435"/>
  <c r="EO1435"/>
  <c r="EK1435"/>
  <c r="EG1435"/>
  <c r="EC1435"/>
  <c r="DY1435"/>
  <c r="DU1435"/>
  <c r="DQ1435"/>
  <c r="DM1435"/>
  <c r="DI1435"/>
  <c r="DE1435"/>
  <c r="DA1435"/>
  <c r="CW1435"/>
  <c r="CS1435"/>
  <c r="CO1435"/>
  <c r="CK1435"/>
  <c r="CG1435"/>
  <c r="CC1435"/>
  <c r="BY1435"/>
  <c r="BU1435"/>
  <c r="BQ1435"/>
  <c r="BM1435"/>
  <c r="BI1435"/>
  <c r="BE1435"/>
  <c r="BA1435"/>
  <c r="AW1435"/>
  <c r="AS1435"/>
  <c r="AO1435"/>
  <c r="AK1435"/>
  <c r="AG1435"/>
  <c r="AC1435"/>
  <c r="Y1435"/>
  <c r="U1435"/>
  <c r="Q1435"/>
  <c r="M1435"/>
  <c r="I1435"/>
  <c r="E1435"/>
  <c r="GS1434"/>
  <c r="GO1434"/>
  <c r="GK1434"/>
  <c r="GG1434"/>
  <c r="GC1434"/>
  <c r="FY1434"/>
  <c r="FU1434"/>
  <c r="FQ1434"/>
  <c r="FM1434"/>
  <c r="FI1434"/>
  <c r="FE1434"/>
  <c r="FA1434"/>
  <c r="EW1434"/>
  <c r="ES1434"/>
  <c r="EO1434"/>
  <c r="EK1434"/>
  <c r="EG1434"/>
  <c r="EC1434"/>
  <c r="DY1434"/>
  <c r="DU1434"/>
  <c r="DQ1434"/>
  <c r="DM1434"/>
  <c r="DI1434"/>
  <c r="DE1434"/>
  <c r="DA1434"/>
  <c r="CW1434"/>
  <c r="CS1434"/>
  <c r="CO1434"/>
  <c r="CK1434"/>
  <c r="CG1434"/>
  <c r="CC1434"/>
  <c r="BY1434"/>
  <c r="BU1434"/>
  <c r="BQ1434"/>
  <c r="BM1434"/>
  <c r="BI1434"/>
  <c r="BE1434"/>
  <c r="BA1434"/>
  <c r="AW1434"/>
  <c r="AS1434"/>
  <c r="AO1434"/>
  <c r="AK1434"/>
  <c r="AG1434"/>
  <c r="AC1434"/>
  <c r="Y1434"/>
  <c r="U1434"/>
  <c r="Q1434"/>
  <c r="M1434"/>
  <c r="I1434"/>
  <c r="E1434"/>
  <c r="GW1434" s="1"/>
  <c r="GS1433"/>
  <c r="GO1433"/>
  <c r="GK1433"/>
  <c r="GG1433"/>
  <c r="GC1433"/>
  <c r="FY1433"/>
  <c r="FU1433"/>
  <c r="FQ1433"/>
  <c r="FM1433"/>
  <c r="FI1433"/>
  <c r="FE1433"/>
  <c r="FA1433"/>
  <c r="EW1433"/>
  <c r="ES1433"/>
  <c r="EO1433"/>
  <c r="EK1433"/>
  <c r="EG1433"/>
  <c r="EC1433"/>
  <c r="DY1433"/>
  <c r="DU1433"/>
  <c r="DQ1433"/>
  <c r="DM1433"/>
  <c r="DI1433"/>
  <c r="DE1433"/>
  <c r="DA1433"/>
  <c r="CW1433"/>
  <c r="CS1433"/>
  <c r="CO1433"/>
  <c r="CK1433"/>
  <c r="CG1433"/>
  <c r="CC1433"/>
  <c r="BY1433"/>
  <c r="BU1433"/>
  <c r="BQ1433"/>
  <c r="BM1433"/>
  <c r="BI1433"/>
  <c r="BE1433"/>
  <c r="BA1433"/>
  <c r="AW1433"/>
  <c r="AS1433"/>
  <c r="AO1433"/>
  <c r="AK1433"/>
  <c r="AG1433"/>
  <c r="AC1433"/>
  <c r="Y1433"/>
  <c r="U1433"/>
  <c r="Q1433"/>
  <c r="M1433"/>
  <c r="I1433"/>
  <c r="E1433"/>
  <c r="GW1433" s="1"/>
  <c r="GS1432"/>
  <c r="GO1432"/>
  <c r="GK1432"/>
  <c r="GG1432"/>
  <c r="GC1432"/>
  <c r="FY1432"/>
  <c r="FU1432"/>
  <c r="FQ1432"/>
  <c r="FM1432"/>
  <c r="FI1432"/>
  <c r="FE1432"/>
  <c r="FA1432"/>
  <c r="EW1432"/>
  <c r="ES1432"/>
  <c r="EO1432"/>
  <c r="EK1432"/>
  <c r="EG1432"/>
  <c r="EC1432"/>
  <c r="DY1432"/>
  <c r="DU1432"/>
  <c r="DQ1432"/>
  <c r="DM1432"/>
  <c r="DI1432"/>
  <c r="DE1432"/>
  <c r="DA1432"/>
  <c r="CW1432"/>
  <c r="CS1432"/>
  <c r="CO1432"/>
  <c r="CK1432"/>
  <c r="CG1432"/>
  <c r="CC1432"/>
  <c r="BY1432"/>
  <c r="BU1432"/>
  <c r="BQ1432"/>
  <c r="BM1432"/>
  <c r="BI1432"/>
  <c r="BE1432"/>
  <c r="BA1432"/>
  <c r="AW1432"/>
  <c r="AS1432"/>
  <c r="AO1432"/>
  <c r="AK1432"/>
  <c r="AG1432"/>
  <c r="AC1432"/>
  <c r="Y1432"/>
  <c r="U1432"/>
  <c r="Q1432"/>
  <c r="M1432"/>
  <c r="I1432"/>
  <c r="E1432"/>
  <c r="GW1432" s="1"/>
  <c r="GS1431"/>
  <c r="GO1431"/>
  <c r="GK1431"/>
  <c r="GG1431"/>
  <c r="GC1431"/>
  <c r="FY1431"/>
  <c r="FU1431"/>
  <c r="FQ1431"/>
  <c r="FM1431"/>
  <c r="FI1431"/>
  <c r="FE1431"/>
  <c r="FA1431"/>
  <c r="EW1431"/>
  <c r="ES1431"/>
  <c r="EO1431"/>
  <c r="EK1431"/>
  <c r="EG1431"/>
  <c r="EC1431"/>
  <c r="DY1431"/>
  <c r="DU1431"/>
  <c r="DQ1431"/>
  <c r="DM1431"/>
  <c r="DI1431"/>
  <c r="DE1431"/>
  <c r="DA1431"/>
  <c r="CW1431"/>
  <c r="CS1431"/>
  <c r="CO1431"/>
  <c r="CK1431"/>
  <c r="CG1431"/>
  <c r="CC1431"/>
  <c r="BY1431"/>
  <c r="BU1431"/>
  <c r="BQ1431"/>
  <c r="BM1431"/>
  <c r="BI1431"/>
  <c r="BE1431"/>
  <c r="BA1431"/>
  <c r="AW1431"/>
  <c r="AS1431"/>
  <c r="AO1431"/>
  <c r="AK1431"/>
  <c r="AG1431"/>
  <c r="AC1431"/>
  <c r="Y1431"/>
  <c r="U1431"/>
  <c r="Q1431"/>
  <c r="M1431"/>
  <c r="I1431"/>
  <c r="E1431"/>
  <c r="GW1431" s="1"/>
  <c r="GS1430"/>
  <c r="GO1430"/>
  <c r="GK1430"/>
  <c r="GG1430"/>
  <c r="GC1430"/>
  <c r="FY1430"/>
  <c r="FU1430"/>
  <c r="FQ1430"/>
  <c r="FM1430"/>
  <c r="FI1430"/>
  <c r="FE1430"/>
  <c r="FA1430"/>
  <c r="EW1430"/>
  <c r="ES1430"/>
  <c r="EO1430"/>
  <c r="EK1430"/>
  <c r="EG1430"/>
  <c r="EC1430"/>
  <c r="DY1430"/>
  <c r="DU1430"/>
  <c r="DQ1430"/>
  <c r="DM1430"/>
  <c r="DI1430"/>
  <c r="DE1430"/>
  <c r="DA1430"/>
  <c r="CW1430"/>
  <c r="CS1430"/>
  <c r="CO1430"/>
  <c r="CK1430"/>
  <c r="CG1430"/>
  <c r="CC1430"/>
  <c r="BY1430"/>
  <c r="BU1430"/>
  <c r="BQ1430"/>
  <c r="BM1430"/>
  <c r="BI1430"/>
  <c r="BE1430"/>
  <c r="BA1430"/>
  <c r="AW1430"/>
  <c r="AS1430"/>
  <c r="AO1430"/>
  <c r="AK1430"/>
  <c r="AG1430"/>
  <c r="AC1430"/>
  <c r="Y1430"/>
  <c r="U1430"/>
  <c r="Q1430"/>
  <c r="M1430"/>
  <c r="I1430"/>
  <c r="E1430"/>
  <c r="GW1430" s="1"/>
  <c r="GS1429"/>
  <c r="GO1429"/>
  <c r="GK1429"/>
  <c r="GG1429"/>
  <c r="GC1429"/>
  <c r="FY1429"/>
  <c r="FU1429"/>
  <c r="FQ1429"/>
  <c r="FM1429"/>
  <c r="FI1429"/>
  <c r="FE1429"/>
  <c r="FA1429"/>
  <c r="EW1429"/>
  <c r="ES1429"/>
  <c r="EO1429"/>
  <c r="EK1429"/>
  <c r="EG1429"/>
  <c r="EC1429"/>
  <c r="DY1429"/>
  <c r="DU1429"/>
  <c r="DQ1429"/>
  <c r="DM1429"/>
  <c r="DI1429"/>
  <c r="DE1429"/>
  <c r="DA1429"/>
  <c r="CW1429"/>
  <c r="CS1429"/>
  <c r="CO1429"/>
  <c r="CK1429"/>
  <c r="CG1429"/>
  <c r="CC1429"/>
  <c r="BY1429"/>
  <c r="BU1429"/>
  <c r="BQ1429"/>
  <c r="BM1429"/>
  <c r="BI1429"/>
  <c r="BE1429"/>
  <c r="BA1429"/>
  <c r="AW1429"/>
  <c r="AS1429"/>
  <c r="AO1429"/>
  <c r="AK1429"/>
  <c r="AG1429"/>
  <c r="AC1429"/>
  <c r="Y1429"/>
  <c r="U1429"/>
  <c r="Q1429"/>
  <c r="M1429"/>
  <c r="I1429"/>
  <c r="E1429"/>
  <c r="GW1429" s="1"/>
  <c r="GS1428"/>
  <c r="GO1428"/>
  <c r="GK1428"/>
  <c r="GG1428"/>
  <c r="GC1428"/>
  <c r="FY1428"/>
  <c r="FU1428"/>
  <c r="FQ1428"/>
  <c r="FM1428"/>
  <c r="FI1428"/>
  <c r="FE1428"/>
  <c r="FA1428"/>
  <c r="EW1428"/>
  <c r="ES1428"/>
  <c r="EO1428"/>
  <c r="EK1428"/>
  <c r="EG1428"/>
  <c r="EC1428"/>
  <c r="DY1428"/>
  <c r="DU1428"/>
  <c r="DQ1428"/>
  <c r="DM1428"/>
  <c r="DI1428"/>
  <c r="DE1428"/>
  <c r="DA1428"/>
  <c r="CW1428"/>
  <c r="CS1428"/>
  <c r="CO1428"/>
  <c r="CK1428"/>
  <c r="CG1428"/>
  <c r="CC1428"/>
  <c r="BY1428"/>
  <c r="BU1428"/>
  <c r="BQ1428"/>
  <c r="BM1428"/>
  <c r="BI1428"/>
  <c r="BE1428"/>
  <c r="BA1428"/>
  <c r="AW1428"/>
  <c r="AS1428"/>
  <c r="AO1428"/>
  <c r="AK1428"/>
  <c r="AG1428"/>
  <c r="AC1428"/>
  <c r="Y1428"/>
  <c r="U1428"/>
  <c r="Q1428"/>
  <c r="M1428"/>
  <c r="I1428"/>
  <c r="E1428"/>
  <c r="GW1428" s="1"/>
  <c r="GS1427"/>
  <c r="GO1427"/>
  <c r="GK1427"/>
  <c r="GG1427"/>
  <c r="GC1427"/>
  <c r="FY1427"/>
  <c r="FU1427"/>
  <c r="FQ1427"/>
  <c r="FM1427"/>
  <c r="FI1427"/>
  <c r="FE1427"/>
  <c r="FA1427"/>
  <c r="EW1427"/>
  <c r="ES1427"/>
  <c r="EO1427"/>
  <c r="EK1427"/>
  <c r="EG1427"/>
  <c r="EC1427"/>
  <c r="DY1427"/>
  <c r="DU1427"/>
  <c r="DQ1427"/>
  <c r="DM1427"/>
  <c r="DI1427"/>
  <c r="DE1427"/>
  <c r="DA1427"/>
  <c r="CW1427"/>
  <c r="CS1427"/>
  <c r="CO1427"/>
  <c r="CK1427"/>
  <c r="CG1427"/>
  <c r="CC1427"/>
  <c r="BY1427"/>
  <c r="BU1427"/>
  <c r="BQ1427"/>
  <c r="BM1427"/>
  <c r="BI1427"/>
  <c r="BE1427"/>
  <c r="BA1427"/>
  <c r="AW1427"/>
  <c r="AS1427"/>
  <c r="AO1427"/>
  <c r="AK1427"/>
  <c r="AG1427"/>
  <c r="AC1427"/>
  <c r="Y1427"/>
  <c r="U1427"/>
  <c r="Q1427"/>
  <c r="M1427"/>
  <c r="I1427"/>
  <c r="E1427"/>
  <c r="GW1427" s="1"/>
  <c r="GS1426"/>
  <c r="GO1426"/>
  <c r="GK1426"/>
  <c r="GG1426"/>
  <c r="GC1426"/>
  <c r="FY1426"/>
  <c r="FU1426"/>
  <c r="FQ1426"/>
  <c r="FM1426"/>
  <c r="FI1426"/>
  <c r="FE1426"/>
  <c r="FA1426"/>
  <c r="EW1426"/>
  <c r="ES1426"/>
  <c r="EO1426"/>
  <c r="EK1426"/>
  <c r="EG1426"/>
  <c r="EC1426"/>
  <c r="DY1426"/>
  <c r="DU1426"/>
  <c r="DQ1426"/>
  <c r="DM1426"/>
  <c r="DI1426"/>
  <c r="DE1426"/>
  <c r="DA1426"/>
  <c r="CW1426"/>
  <c r="CS1426"/>
  <c r="CO1426"/>
  <c r="CK1426"/>
  <c r="CG1426"/>
  <c r="CC1426"/>
  <c r="BY1426"/>
  <c r="BU1426"/>
  <c r="BQ1426"/>
  <c r="BM1426"/>
  <c r="BI1426"/>
  <c r="BE1426"/>
  <c r="BA1426"/>
  <c r="AW1426"/>
  <c r="AS1426"/>
  <c r="AO1426"/>
  <c r="AK1426"/>
  <c r="AG1426"/>
  <c r="AC1426"/>
  <c r="Y1426"/>
  <c r="U1426"/>
  <c r="Q1426"/>
  <c r="M1426"/>
  <c r="I1426"/>
  <c r="E1426"/>
  <c r="GW1426" s="1"/>
  <c r="GS1425"/>
  <c r="GO1425"/>
  <c r="GK1425"/>
  <c r="GG1425"/>
  <c r="GC1425"/>
  <c r="FY1425"/>
  <c r="FU1425"/>
  <c r="FQ1425"/>
  <c r="FM1425"/>
  <c r="FI1425"/>
  <c r="FE1425"/>
  <c r="FA1425"/>
  <c r="EW1425"/>
  <c r="ES1425"/>
  <c r="EO1425"/>
  <c r="EK1425"/>
  <c r="EG1425"/>
  <c r="EC1425"/>
  <c r="DY1425"/>
  <c r="DU1425"/>
  <c r="DQ1425"/>
  <c r="DM1425"/>
  <c r="DI1425"/>
  <c r="DE1425"/>
  <c r="DA1425"/>
  <c r="CW1425"/>
  <c r="CS1425"/>
  <c r="CO1425"/>
  <c r="CK1425"/>
  <c r="CG1425"/>
  <c r="CC1425"/>
  <c r="BY1425"/>
  <c r="BU1425"/>
  <c r="BQ1425"/>
  <c r="BM1425"/>
  <c r="BI1425"/>
  <c r="BE1425"/>
  <c r="BA1425"/>
  <c r="AW1425"/>
  <c r="AS1425"/>
  <c r="AO1425"/>
  <c r="AK1425"/>
  <c r="AG1425"/>
  <c r="AC1425"/>
  <c r="Y1425"/>
  <c r="U1425"/>
  <c r="Q1425"/>
  <c r="M1425"/>
  <c r="I1425"/>
  <c r="E1425"/>
  <c r="GW1425" s="1"/>
  <c r="GS1424"/>
  <c r="GO1424"/>
  <c r="GK1424"/>
  <c r="GG1424"/>
  <c r="GC1424"/>
  <c r="FY1424"/>
  <c r="FU1424"/>
  <c r="FQ1424"/>
  <c r="FM1424"/>
  <c r="FI1424"/>
  <c r="FE1424"/>
  <c r="FA1424"/>
  <c r="EW1424"/>
  <c r="ES1424"/>
  <c r="EO1424"/>
  <c r="EK1424"/>
  <c r="EG1424"/>
  <c r="EC1424"/>
  <c r="DY1424"/>
  <c r="DU1424"/>
  <c r="DQ1424"/>
  <c r="DM1424"/>
  <c r="DI1424"/>
  <c r="DE1424"/>
  <c r="DA1424"/>
  <c r="CW1424"/>
  <c r="CS1424"/>
  <c r="CO1424"/>
  <c r="CK1424"/>
  <c r="CG1424"/>
  <c r="CC1424"/>
  <c r="BY1424"/>
  <c r="BU1424"/>
  <c r="BQ1424"/>
  <c r="BM1424"/>
  <c r="BI1424"/>
  <c r="BE1424"/>
  <c r="BA1424"/>
  <c r="AW1424"/>
  <c r="AS1424"/>
  <c r="AO1424"/>
  <c r="AK1424"/>
  <c r="AG1424"/>
  <c r="AC1424"/>
  <c r="Y1424"/>
  <c r="U1424"/>
  <c r="Q1424"/>
  <c r="M1424"/>
  <c r="I1424"/>
  <c r="E1424"/>
  <c r="GW1424" s="1"/>
  <c r="GY1423"/>
  <c r="GS1423"/>
  <c r="GO1423"/>
  <c r="GK1423"/>
  <c r="GG1423"/>
  <c r="GC1423"/>
  <c r="FY1423"/>
  <c r="FU1423"/>
  <c r="FQ1423"/>
  <c r="FM1423"/>
  <c r="FI1423"/>
  <c r="FE1423"/>
  <c r="FA1423"/>
  <c r="EW1423"/>
  <c r="ES1423"/>
  <c r="EO1423"/>
  <c r="EK1423"/>
  <c r="EG1423"/>
  <c r="EC1423"/>
  <c r="DY1423"/>
  <c r="DU1423"/>
  <c r="DQ1423"/>
  <c r="DM1423"/>
  <c r="DI1423"/>
  <c r="DE1423"/>
  <c r="DA1423"/>
  <c r="CW1423"/>
  <c r="CS1423"/>
  <c r="CO1423"/>
  <c r="CK1423"/>
  <c r="CG1423"/>
  <c r="CC1423"/>
  <c r="BY1423"/>
  <c r="BU1423"/>
  <c r="BQ1423"/>
  <c r="BM1423"/>
  <c r="BI1423"/>
  <c r="BE1423"/>
  <c r="BA1423"/>
  <c r="AW1423"/>
  <c r="AS1423"/>
  <c r="AO1423"/>
  <c r="AK1423"/>
  <c r="AG1423"/>
  <c r="AC1423"/>
  <c r="Y1423"/>
  <c r="U1423"/>
  <c r="Q1423"/>
  <c r="M1423"/>
  <c r="I1423"/>
  <c r="E1423"/>
  <c r="GS1422"/>
  <c r="GO1422"/>
  <c r="GK1422"/>
  <c r="GG1422"/>
  <c r="GC1422"/>
  <c r="FY1422"/>
  <c r="FU1422"/>
  <c r="FQ1422"/>
  <c r="FM1422"/>
  <c r="FI1422"/>
  <c r="FE1422"/>
  <c r="FA1422"/>
  <c r="EW1422"/>
  <c r="ES1422"/>
  <c r="EO1422"/>
  <c r="EK1422"/>
  <c r="EG1422"/>
  <c r="EC1422"/>
  <c r="DY1422"/>
  <c r="DU1422"/>
  <c r="DQ1422"/>
  <c r="DM1422"/>
  <c r="DI1422"/>
  <c r="DE1422"/>
  <c r="DA1422"/>
  <c r="CW1422"/>
  <c r="CS1422"/>
  <c r="CO1422"/>
  <c r="CK1422"/>
  <c r="CG1422"/>
  <c r="CC1422"/>
  <c r="BY1422"/>
  <c r="BU1422"/>
  <c r="BQ1422"/>
  <c r="BM1422"/>
  <c r="BI1422"/>
  <c r="BE1422"/>
  <c r="BA1422"/>
  <c r="AW1422"/>
  <c r="AS1422"/>
  <c r="AO1422"/>
  <c r="AK1422"/>
  <c r="AG1422"/>
  <c r="AC1422"/>
  <c r="Y1422"/>
  <c r="U1422"/>
  <c r="Q1422"/>
  <c r="M1422"/>
  <c r="I1422"/>
  <c r="E1422"/>
  <c r="GS1421"/>
  <c r="GO1421"/>
  <c r="GK1421"/>
  <c r="GG1421"/>
  <c r="GC1421"/>
  <c r="FY1421"/>
  <c r="FU1421"/>
  <c r="FQ1421"/>
  <c r="FM1421"/>
  <c r="FI1421"/>
  <c r="FE1421"/>
  <c r="FA1421"/>
  <c r="EW1421"/>
  <c r="ES1421"/>
  <c r="EO1421"/>
  <c r="EK1421"/>
  <c r="EG1421"/>
  <c r="EC1421"/>
  <c r="DY1421"/>
  <c r="DU1421"/>
  <c r="DQ1421"/>
  <c r="DM1421"/>
  <c r="DI1421"/>
  <c r="DE1421"/>
  <c r="DA1421"/>
  <c r="CW1421"/>
  <c r="CS1421"/>
  <c r="CO1421"/>
  <c r="CK1421"/>
  <c r="CG1421"/>
  <c r="CC1421"/>
  <c r="BY1421"/>
  <c r="BU1421"/>
  <c r="BQ1421"/>
  <c r="BM1421"/>
  <c r="BI1421"/>
  <c r="BE1421"/>
  <c r="BA1421"/>
  <c r="AW1421"/>
  <c r="AS1421"/>
  <c r="AO1421"/>
  <c r="AK1421"/>
  <c r="AG1421"/>
  <c r="AC1421"/>
  <c r="Y1421"/>
  <c r="U1421"/>
  <c r="Q1421"/>
  <c r="M1421"/>
  <c r="I1421"/>
  <c r="E1421"/>
  <c r="GS1420"/>
  <c r="GO1420"/>
  <c r="GK1420"/>
  <c r="GG1420"/>
  <c r="GC1420"/>
  <c r="FY1420"/>
  <c r="FU1420"/>
  <c r="FQ1420"/>
  <c r="FM1420"/>
  <c r="FI1420"/>
  <c r="FE1420"/>
  <c r="FA1420"/>
  <c r="EW1420"/>
  <c r="ES1420"/>
  <c r="EO1420"/>
  <c r="EK1420"/>
  <c r="EG1420"/>
  <c r="EC1420"/>
  <c r="DY1420"/>
  <c r="DU1420"/>
  <c r="DQ1420"/>
  <c r="DM1420"/>
  <c r="DI1420"/>
  <c r="DE1420"/>
  <c r="DA1420"/>
  <c r="CW1420"/>
  <c r="CS1420"/>
  <c r="CO1420"/>
  <c r="CK1420"/>
  <c r="CG1420"/>
  <c r="CC1420"/>
  <c r="BY1420"/>
  <c r="BU1420"/>
  <c r="BQ1420"/>
  <c r="BM1420"/>
  <c r="BI1420"/>
  <c r="BE1420"/>
  <c r="BA1420"/>
  <c r="AW1420"/>
  <c r="AS1420"/>
  <c r="AO1420"/>
  <c r="AK1420"/>
  <c r="AG1420"/>
  <c r="AC1420"/>
  <c r="Y1420"/>
  <c r="U1420"/>
  <c r="Q1420"/>
  <c r="M1420"/>
  <c r="I1420"/>
  <c r="E1420"/>
  <c r="GS1419"/>
  <c r="GO1419"/>
  <c r="GK1419"/>
  <c r="GG1419"/>
  <c r="GC1419"/>
  <c r="FY1419"/>
  <c r="FU1419"/>
  <c r="FQ1419"/>
  <c r="FM1419"/>
  <c r="FI1419"/>
  <c r="FE1419"/>
  <c r="FA1419"/>
  <c r="EW1419"/>
  <c r="ES1419"/>
  <c r="EO1419"/>
  <c r="EK1419"/>
  <c r="EG1419"/>
  <c r="EC1419"/>
  <c r="DY1419"/>
  <c r="DU1419"/>
  <c r="DQ1419"/>
  <c r="DM1419"/>
  <c r="DI1419"/>
  <c r="DE1419"/>
  <c r="DA1419"/>
  <c r="CW1419"/>
  <c r="CS1419"/>
  <c r="CO1419"/>
  <c r="CK1419"/>
  <c r="CG1419"/>
  <c r="CC1419"/>
  <c r="BY1419"/>
  <c r="BU1419"/>
  <c r="BQ1419"/>
  <c r="BM1419"/>
  <c r="BI1419"/>
  <c r="BE1419"/>
  <c r="BA1419"/>
  <c r="AW1419"/>
  <c r="AS1419"/>
  <c r="AO1419"/>
  <c r="AK1419"/>
  <c r="AG1419"/>
  <c r="AC1419"/>
  <c r="Y1419"/>
  <c r="U1419"/>
  <c r="Q1419"/>
  <c r="M1419"/>
  <c r="I1419"/>
  <c r="E1419"/>
  <c r="GS1418"/>
  <c r="GO1418"/>
  <c r="GK1418"/>
  <c r="GG1418"/>
  <c r="GC1418"/>
  <c r="FY1418"/>
  <c r="FU1418"/>
  <c r="FQ1418"/>
  <c r="FM1418"/>
  <c r="FI1418"/>
  <c r="FE1418"/>
  <c r="FA1418"/>
  <c r="EW1418"/>
  <c r="ES1418"/>
  <c r="EO1418"/>
  <c r="EK1418"/>
  <c r="EG1418"/>
  <c r="EC1418"/>
  <c r="DY1418"/>
  <c r="DU1418"/>
  <c r="DQ1418"/>
  <c r="DM1418"/>
  <c r="DI1418"/>
  <c r="DE1418"/>
  <c r="DA1418"/>
  <c r="CW1418"/>
  <c r="CS1418"/>
  <c r="CO1418"/>
  <c r="CK1418"/>
  <c r="CG1418"/>
  <c r="CC1418"/>
  <c r="BY1418"/>
  <c r="BU1418"/>
  <c r="BQ1418"/>
  <c r="BM1418"/>
  <c r="BI1418"/>
  <c r="BE1418"/>
  <c r="BA1418"/>
  <c r="AW1418"/>
  <c r="AS1418"/>
  <c r="AO1418"/>
  <c r="AK1418"/>
  <c r="AG1418"/>
  <c r="AC1418"/>
  <c r="Y1418"/>
  <c r="U1418"/>
  <c r="Q1418"/>
  <c r="M1418"/>
  <c r="I1418"/>
  <c r="E1418"/>
  <c r="GS1417"/>
  <c r="GO1417"/>
  <c r="GK1417"/>
  <c r="GG1417"/>
  <c r="GC1417"/>
  <c r="FY1417"/>
  <c r="FU1417"/>
  <c r="FQ1417"/>
  <c r="FM1417"/>
  <c r="FI1417"/>
  <c r="FE1417"/>
  <c r="FA1417"/>
  <c r="EW1417"/>
  <c r="ES1417"/>
  <c r="EO1417"/>
  <c r="EK1417"/>
  <c r="EG1417"/>
  <c r="EC1417"/>
  <c r="DY1417"/>
  <c r="DU1417"/>
  <c r="DQ1417"/>
  <c r="DM1417"/>
  <c r="DI1417"/>
  <c r="DE1417"/>
  <c r="DA1417"/>
  <c r="CW1417"/>
  <c r="CS1417"/>
  <c r="CO1417"/>
  <c r="CK1417"/>
  <c r="CG1417"/>
  <c r="CC1417"/>
  <c r="BY1417"/>
  <c r="BU1417"/>
  <c r="BQ1417"/>
  <c r="BM1417"/>
  <c r="BI1417"/>
  <c r="BE1417"/>
  <c r="BA1417"/>
  <c r="AW1417"/>
  <c r="AS1417"/>
  <c r="AO1417"/>
  <c r="AK1417"/>
  <c r="AG1417"/>
  <c r="AC1417"/>
  <c r="Y1417"/>
  <c r="U1417"/>
  <c r="Q1417"/>
  <c r="M1417"/>
  <c r="I1417"/>
  <c r="E1417"/>
  <c r="GS1416"/>
  <c r="GO1416"/>
  <c r="GK1416"/>
  <c r="GG1416"/>
  <c r="GC1416"/>
  <c r="FY1416"/>
  <c r="FU1416"/>
  <c r="FQ1416"/>
  <c r="FM1416"/>
  <c r="FI1416"/>
  <c r="FE1416"/>
  <c r="FA1416"/>
  <c r="EW1416"/>
  <c r="ES1416"/>
  <c r="EO1416"/>
  <c r="EK1416"/>
  <c r="EG1416"/>
  <c r="EC1416"/>
  <c r="DY1416"/>
  <c r="DU1416"/>
  <c r="DQ1416"/>
  <c r="DM1416"/>
  <c r="DI1416"/>
  <c r="DE1416"/>
  <c r="DA1416"/>
  <c r="CW1416"/>
  <c r="CS1416"/>
  <c r="CO1416"/>
  <c r="CK1416"/>
  <c r="CG1416"/>
  <c r="CC1416"/>
  <c r="BY1416"/>
  <c r="BU1416"/>
  <c r="BQ1416"/>
  <c r="BM1416"/>
  <c r="BI1416"/>
  <c r="BE1416"/>
  <c r="BA1416"/>
  <c r="AW1416"/>
  <c r="AS1416"/>
  <c r="AO1416"/>
  <c r="AK1416"/>
  <c r="AG1416"/>
  <c r="AC1416"/>
  <c r="Y1416"/>
  <c r="U1416"/>
  <c r="Q1416"/>
  <c r="M1416"/>
  <c r="I1416"/>
  <c r="E1416"/>
  <c r="GS1415"/>
  <c r="GO1415"/>
  <c r="GK1415"/>
  <c r="GG1415"/>
  <c r="GC1415"/>
  <c r="FY1415"/>
  <c r="FU1415"/>
  <c r="FQ1415"/>
  <c r="FM1415"/>
  <c r="FI1415"/>
  <c r="FE1415"/>
  <c r="FA1415"/>
  <c r="EW1415"/>
  <c r="ES1415"/>
  <c r="EO1415"/>
  <c r="EK1415"/>
  <c r="EG1415"/>
  <c r="EC1415"/>
  <c r="DY1415"/>
  <c r="DU1415"/>
  <c r="DQ1415"/>
  <c r="DM1415"/>
  <c r="DI1415"/>
  <c r="DE1415"/>
  <c r="DA1415"/>
  <c r="CW1415"/>
  <c r="CS1415"/>
  <c r="CO1415"/>
  <c r="CK1415"/>
  <c r="CG1415"/>
  <c r="CC1415"/>
  <c r="BY1415"/>
  <c r="BU1415"/>
  <c r="BQ1415"/>
  <c r="BM1415"/>
  <c r="BI1415"/>
  <c r="BE1415"/>
  <c r="BA1415"/>
  <c r="AW1415"/>
  <c r="AS1415"/>
  <c r="AO1415"/>
  <c r="AK1415"/>
  <c r="AG1415"/>
  <c r="AC1415"/>
  <c r="Y1415"/>
  <c r="U1415"/>
  <c r="Q1415"/>
  <c r="M1415"/>
  <c r="I1415"/>
  <c r="E1415"/>
  <c r="GS1414"/>
  <c r="GO1414"/>
  <c r="GK1414"/>
  <c r="GG1414"/>
  <c r="GC1414"/>
  <c r="FY1414"/>
  <c r="FU1414"/>
  <c r="FQ1414"/>
  <c r="FM1414"/>
  <c r="FI1414"/>
  <c r="FE1414"/>
  <c r="FA1414"/>
  <c r="EW1414"/>
  <c r="ES1414"/>
  <c r="EO1414"/>
  <c r="EK1414"/>
  <c r="EG1414"/>
  <c r="EC1414"/>
  <c r="DY1414"/>
  <c r="DU1414"/>
  <c r="DQ1414"/>
  <c r="DM1414"/>
  <c r="DI1414"/>
  <c r="DE1414"/>
  <c r="DA1414"/>
  <c r="CW1414"/>
  <c r="CS1414"/>
  <c r="CO1414"/>
  <c r="CK1414"/>
  <c r="CG1414"/>
  <c r="CC1414"/>
  <c r="BY1414"/>
  <c r="BU1414"/>
  <c r="BQ1414"/>
  <c r="BM1414"/>
  <c r="BI1414"/>
  <c r="BE1414"/>
  <c r="BA1414"/>
  <c r="AW1414"/>
  <c r="AS1414"/>
  <c r="AO1414"/>
  <c r="AK1414"/>
  <c r="AG1414"/>
  <c r="AC1414"/>
  <c r="Y1414"/>
  <c r="U1414"/>
  <c r="Q1414"/>
  <c r="M1414"/>
  <c r="I1414"/>
  <c r="E1414"/>
  <c r="GS1413"/>
  <c r="GO1413"/>
  <c r="GK1413"/>
  <c r="GG1413"/>
  <c r="GC1413"/>
  <c r="FY1413"/>
  <c r="FU1413"/>
  <c r="FQ1413"/>
  <c r="FM1413"/>
  <c r="FI1413"/>
  <c r="FE1413"/>
  <c r="FA1413"/>
  <c r="EW1413"/>
  <c r="ES1413"/>
  <c r="EO1413"/>
  <c r="EK1413"/>
  <c r="EG1413"/>
  <c r="EC1413"/>
  <c r="DY1413"/>
  <c r="DU1413"/>
  <c r="DQ1413"/>
  <c r="DM1413"/>
  <c r="DI1413"/>
  <c r="DE1413"/>
  <c r="DA1413"/>
  <c r="CW1413"/>
  <c r="CS1413"/>
  <c r="CO1413"/>
  <c r="CK1413"/>
  <c r="CG1413"/>
  <c r="CC1413"/>
  <c r="BY1413"/>
  <c r="BU1413"/>
  <c r="BQ1413"/>
  <c r="BM1413"/>
  <c r="BI1413"/>
  <c r="BE1413"/>
  <c r="BA1413"/>
  <c r="AW1413"/>
  <c r="AS1413"/>
  <c r="AO1413"/>
  <c r="AK1413"/>
  <c r="AG1413"/>
  <c r="AC1413"/>
  <c r="Y1413"/>
  <c r="U1413"/>
  <c r="Q1413"/>
  <c r="M1413"/>
  <c r="I1413"/>
  <c r="E1413"/>
  <c r="GS1412"/>
  <c r="GO1412"/>
  <c r="GK1412"/>
  <c r="GG1412"/>
  <c r="GC1412"/>
  <c r="FY1412"/>
  <c r="FU1412"/>
  <c r="FQ1412"/>
  <c r="FM1412"/>
  <c r="FI1412"/>
  <c r="FE1412"/>
  <c r="FA1412"/>
  <c r="EW1412"/>
  <c r="ES1412"/>
  <c r="EO1412"/>
  <c r="EK1412"/>
  <c r="EG1412"/>
  <c r="EC1412"/>
  <c r="DY1412"/>
  <c r="DU1412"/>
  <c r="DQ1412"/>
  <c r="DM1412"/>
  <c r="DI1412"/>
  <c r="DE1412"/>
  <c r="DA1412"/>
  <c r="CW1412"/>
  <c r="CS1412"/>
  <c r="CO1412"/>
  <c r="CK1412"/>
  <c r="CG1412"/>
  <c r="CC1412"/>
  <c r="BY1412"/>
  <c r="BU1412"/>
  <c r="BQ1412"/>
  <c r="BM1412"/>
  <c r="BI1412"/>
  <c r="BE1412"/>
  <c r="BA1412"/>
  <c r="AW1412"/>
  <c r="AS1412"/>
  <c r="AO1412"/>
  <c r="AK1412"/>
  <c r="AG1412"/>
  <c r="AC1412"/>
  <c r="Y1412"/>
  <c r="U1412"/>
  <c r="Q1412"/>
  <c r="M1412"/>
  <c r="I1412"/>
  <c r="E1412"/>
  <c r="GY1411"/>
  <c r="GS1411"/>
  <c r="GO1411"/>
  <c r="GK1411"/>
  <c r="GG1411"/>
  <c r="GC1411"/>
  <c r="FY1411"/>
  <c r="FU1411"/>
  <c r="FQ1411"/>
  <c r="FM1411"/>
  <c r="FI1411"/>
  <c r="FE1411"/>
  <c r="FA1411"/>
  <c r="EW1411"/>
  <c r="ES1411"/>
  <c r="EO1411"/>
  <c r="EK1411"/>
  <c r="EG1411"/>
  <c r="EC1411"/>
  <c r="DY1411"/>
  <c r="DU1411"/>
  <c r="DQ1411"/>
  <c r="DM1411"/>
  <c r="DI1411"/>
  <c r="DE1411"/>
  <c r="DA1411"/>
  <c r="CW1411"/>
  <c r="CS1411"/>
  <c r="CO1411"/>
  <c r="CK1411"/>
  <c r="CG1411"/>
  <c r="CC1411"/>
  <c r="BY1411"/>
  <c r="BU1411"/>
  <c r="BQ1411"/>
  <c r="BM1411"/>
  <c r="BI1411"/>
  <c r="BE1411"/>
  <c r="BA1411"/>
  <c r="AW1411"/>
  <c r="AS1411"/>
  <c r="AO1411"/>
  <c r="AK1411"/>
  <c r="AG1411"/>
  <c r="AC1411"/>
  <c r="Y1411"/>
  <c r="U1411"/>
  <c r="Q1411"/>
  <c r="M1411"/>
  <c r="I1411"/>
  <c r="E1411"/>
  <c r="GS1410"/>
  <c r="GO1410"/>
  <c r="GK1410"/>
  <c r="GG1410"/>
  <c r="GC1410"/>
  <c r="FY1410"/>
  <c r="FU1410"/>
  <c r="FQ1410"/>
  <c r="FM1410"/>
  <c r="FI1410"/>
  <c r="FE1410"/>
  <c r="FA1410"/>
  <c r="EW1410"/>
  <c r="ES1410"/>
  <c r="EO1410"/>
  <c r="EK1410"/>
  <c r="EG1410"/>
  <c r="EC1410"/>
  <c r="DY1410"/>
  <c r="DU1410"/>
  <c r="DQ1410"/>
  <c r="DM1410"/>
  <c r="DI1410"/>
  <c r="DE1410"/>
  <c r="DA1410"/>
  <c r="CW1410"/>
  <c r="CS1410"/>
  <c r="CO1410"/>
  <c r="CK1410"/>
  <c r="CG1410"/>
  <c r="CC1410"/>
  <c r="BY1410"/>
  <c r="BU1410"/>
  <c r="BQ1410"/>
  <c r="BM1410"/>
  <c r="BI1410"/>
  <c r="BE1410"/>
  <c r="BA1410"/>
  <c r="AW1410"/>
  <c r="AS1410"/>
  <c r="AO1410"/>
  <c r="AK1410"/>
  <c r="AG1410"/>
  <c r="AC1410"/>
  <c r="Y1410"/>
  <c r="U1410"/>
  <c r="Q1410"/>
  <c r="M1410"/>
  <c r="I1410"/>
  <c r="E1410"/>
  <c r="GW1410" s="1"/>
  <c r="GS1409"/>
  <c r="GO1409"/>
  <c r="GK1409"/>
  <c r="GG1409"/>
  <c r="GC1409"/>
  <c r="FY1409"/>
  <c r="FU1409"/>
  <c r="FQ1409"/>
  <c r="FM1409"/>
  <c r="FI1409"/>
  <c r="FE1409"/>
  <c r="FA1409"/>
  <c r="EW1409"/>
  <c r="ES1409"/>
  <c r="EO1409"/>
  <c r="EK1409"/>
  <c r="EG1409"/>
  <c r="EC1409"/>
  <c r="DY1409"/>
  <c r="DU1409"/>
  <c r="DQ1409"/>
  <c r="DM1409"/>
  <c r="DI1409"/>
  <c r="DE1409"/>
  <c r="DA1409"/>
  <c r="CW1409"/>
  <c r="CS1409"/>
  <c r="CO1409"/>
  <c r="CK1409"/>
  <c r="CG1409"/>
  <c r="CC1409"/>
  <c r="BY1409"/>
  <c r="BU1409"/>
  <c r="BQ1409"/>
  <c r="BM1409"/>
  <c r="BI1409"/>
  <c r="BE1409"/>
  <c r="BA1409"/>
  <c r="AW1409"/>
  <c r="AS1409"/>
  <c r="AO1409"/>
  <c r="AK1409"/>
  <c r="AG1409"/>
  <c r="AC1409"/>
  <c r="Y1409"/>
  <c r="U1409"/>
  <c r="Q1409"/>
  <c r="M1409"/>
  <c r="I1409"/>
  <c r="E1409"/>
  <c r="GW1409" s="1"/>
  <c r="GS1408"/>
  <c r="GO1408"/>
  <c r="GK1408"/>
  <c r="GG1408"/>
  <c r="GC1408"/>
  <c r="FY1408"/>
  <c r="FU1408"/>
  <c r="FQ1408"/>
  <c r="FM1408"/>
  <c r="FI1408"/>
  <c r="FE1408"/>
  <c r="FA1408"/>
  <c r="EW1408"/>
  <c r="ES1408"/>
  <c r="EO1408"/>
  <c r="EK1408"/>
  <c r="EG1408"/>
  <c r="EC1408"/>
  <c r="DY1408"/>
  <c r="DU1408"/>
  <c r="DQ1408"/>
  <c r="DM1408"/>
  <c r="DI1408"/>
  <c r="DE1408"/>
  <c r="DA1408"/>
  <c r="CW1408"/>
  <c r="CS1408"/>
  <c r="CO1408"/>
  <c r="CK1408"/>
  <c r="CG1408"/>
  <c r="CC1408"/>
  <c r="BY1408"/>
  <c r="BU1408"/>
  <c r="BQ1408"/>
  <c r="BM1408"/>
  <c r="BI1408"/>
  <c r="BE1408"/>
  <c r="BA1408"/>
  <c r="AW1408"/>
  <c r="AS1408"/>
  <c r="AO1408"/>
  <c r="AK1408"/>
  <c r="AG1408"/>
  <c r="AC1408"/>
  <c r="Y1408"/>
  <c r="U1408"/>
  <c r="Q1408"/>
  <c r="M1408"/>
  <c r="I1408"/>
  <c r="E1408"/>
  <c r="GW1408" s="1"/>
  <c r="GS1407"/>
  <c r="GO1407"/>
  <c r="GK1407"/>
  <c r="GG1407"/>
  <c r="GC1407"/>
  <c r="FY1407"/>
  <c r="FU1407"/>
  <c r="FQ1407"/>
  <c r="FM1407"/>
  <c r="FI1407"/>
  <c r="FE1407"/>
  <c r="FA1407"/>
  <c r="EW1407"/>
  <c r="ES1407"/>
  <c r="EO1407"/>
  <c r="EK1407"/>
  <c r="EG1407"/>
  <c r="EC1407"/>
  <c r="DY1407"/>
  <c r="DU1407"/>
  <c r="DQ1407"/>
  <c r="DM1407"/>
  <c r="DI1407"/>
  <c r="DE1407"/>
  <c r="DA1407"/>
  <c r="CW1407"/>
  <c r="CS1407"/>
  <c r="CO1407"/>
  <c r="CK1407"/>
  <c r="CG1407"/>
  <c r="CC1407"/>
  <c r="BY1407"/>
  <c r="BU1407"/>
  <c r="BQ1407"/>
  <c r="BM1407"/>
  <c r="BI1407"/>
  <c r="BE1407"/>
  <c r="BA1407"/>
  <c r="AW1407"/>
  <c r="AS1407"/>
  <c r="AO1407"/>
  <c r="AK1407"/>
  <c r="AG1407"/>
  <c r="AC1407"/>
  <c r="Y1407"/>
  <c r="U1407"/>
  <c r="Q1407"/>
  <c r="M1407"/>
  <c r="I1407"/>
  <c r="E1407"/>
  <c r="GW1407" s="1"/>
  <c r="GS1406"/>
  <c r="GO1406"/>
  <c r="GK1406"/>
  <c r="GG1406"/>
  <c r="GC1406"/>
  <c r="FY1406"/>
  <c r="FU1406"/>
  <c r="FQ1406"/>
  <c r="FM1406"/>
  <c r="FI1406"/>
  <c r="FE1406"/>
  <c r="FA1406"/>
  <c r="EW1406"/>
  <c r="ES1406"/>
  <c r="EO1406"/>
  <c r="EK1406"/>
  <c r="EG1406"/>
  <c r="EC1406"/>
  <c r="DY1406"/>
  <c r="DU1406"/>
  <c r="DQ1406"/>
  <c r="DM1406"/>
  <c r="DI1406"/>
  <c r="DE1406"/>
  <c r="DA1406"/>
  <c r="CW1406"/>
  <c r="CS1406"/>
  <c r="CO1406"/>
  <c r="CK1406"/>
  <c r="CG1406"/>
  <c r="CC1406"/>
  <c r="BY1406"/>
  <c r="BU1406"/>
  <c r="BQ1406"/>
  <c r="BM1406"/>
  <c r="BI1406"/>
  <c r="BE1406"/>
  <c r="BA1406"/>
  <c r="AW1406"/>
  <c r="AS1406"/>
  <c r="AO1406"/>
  <c r="AK1406"/>
  <c r="AG1406"/>
  <c r="AC1406"/>
  <c r="Y1406"/>
  <c r="U1406"/>
  <c r="Q1406"/>
  <c r="M1406"/>
  <c r="I1406"/>
  <c r="E1406"/>
  <c r="GW1406" s="1"/>
  <c r="GS1405"/>
  <c r="GO1405"/>
  <c r="GK1405"/>
  <c r="GG1405"/>
  <c r="GC1405"/>
  <c r="FY1405"/>
  <c r="FU1405"/>
  <c r="FQ1405"/>
  <c r="FM1405"/>
  <c r="FI1405"/>
  <c r="FE1405"/>
  <c r="FA1405"/>
  <c r="EW1405"/>
  <c r="ES1405"/>
  <c r="EO1405"/>
  <c r="EK1405"/>
  <c r="EG1405"/>
  <c r="EC1405"/>
  <c r="DY1405"/>
  <c r="DU1405"/>
  <c r="DQ1405"/>
  <c r="DM1405"/>
  <c r="DI1405"/>
  <c r="DE1405"/>
  <c r="DA1405"/>
  <c r="CW1405"/>
  <c r="CS1405"/>
  <c r="CO1405"/>
  <c r="CK1405"/>
  <c r="CG1405"/>
  <c r="CC1405"/>
  <c r="BY1405"/>
  <c r="BU1405"/>
  <c r="BQ1405"/>
  <c r="BM1405"/>
  <c r="BI1405"/>
  <c r="BE1405"/>
  <c r="BA1405"/>
  <c r="AW1405"/>
  <c r="AS1405"/>
  <c r="AO1405"/>
  <c r="AK1405"/>
  <c r="AG1405"/>
  <c r="AC1405"/>
  <c r="Y1405"/>
  <c r="U1405"/>
  <c r="Q1405"/>
  <c r="M1405"/>
  <c r="I1405"/>
  <c r="E1405"/>
  <c r="GW1405" s="1"/>
  <c r="GS1404"/>
  <c r="GO1404"/>
  <c r="GK1404"/>
  <c r="GG1404"/>
  <c r="GC1404"/>
  <c r="FY1404"/>
  <c r="FU1404"/>
  <c r="FQ1404"/>
  <c r="FM1404"/>
  <c r="FI1404"/>
  <c r="FE1404"/>
  <c r="FA1404"/>
  <c r="EW1404"/>
  <c r="ES1404"/>
  <c r="EO1404"/>
  <c r="EK1404"/>
  <c r="EG1404"/>
  <c r="EC1404"/>
  <c r="DY1404"/>
  <c r="DU1404"/>
  <c r="DQ1404"/>
  <c r="DM1404"/>
  <c r="DI1404"/>
  <c r="DE1404"/>
  <c r="DA1404"/>
  <c r="CW1404"/>
  <c r="CS1404"/>
  <c r="CO1404"/>
  <c r="CK1404"/>
  <c r="CG1404"/>
  <c r="CC1404"/>
  <c r="BY1404"/>
  <c r="BU1404"/>
  <c r="BQ1404"/>
  <c r="BM1404"/>
  <c r="BI1404"/>
  <c r="BE1404"/>
  <c r="BA1404"/>
  <c r="AW1404"/>
  <c r="AS1404"/>
  <c r="AO1404"/>
  <c r="AK1404"/>
  <c r="AG1404"/>
  <c r="AC1404"/>
  <c r="Y1404"/>
  <c r="U1404"/>
  <c r="Q1404"/>
  <c r="M1404"/>
  <c r="I1404"/>
  <c r="E1404"/>
  <c r="GW1404" s="1"/>
  <c r="GS1403"/>
  <c r="GO1403"/>
  <c r="GK1403"/>
  <c r="GG1403"/>
  <c r="GC1403"/>
  <c r="FY1403"/>
  <c r="FU1403"/>
  <c r="FQ1403"/>
  <c r="FM1403"/>
  <c r="FI1403"/>
  <c r="FE1403"/>
  <c r="FA1403"/>
  <c r="EW1403"/>
  <c r="ES1403"/>
  <c r="EO1403"/>
  <c r="EK1403"/>
  <c r="EG1403"/>
  <c r="EC1403"/>
  <c r="DY1403"/>
  <c r="DU1403"/>
  <c r="DQ1403"/>
  <c r="DM1403"/>
  <c r="DI1403"/>
  <c r="DE1403"/>
  <c r="DA1403"/>
  <c r="CW1403"/>
  <c r="CS1403"/>
  <c r="CO1403"/>
  <c r="CK1403"/>
  <c r="CG1403"/>
  <c r="CC1403"/>
  <c r="BY1403"/>
  <c r="BU1403"/>
  <c r="BQ1403"/>
  <c r="BM1403"/>
  <c r="BI1403"/>
  <c r="BE1403"/>
  <c r="BA1403"/>
  <c r="AW1403"/>
  <c r="AS1403"/>
  <c r="AO1403"/>
  <c r="AK1403"/>
  <c r="AG1403"/>
  <c r="AC1403"/>
  <c r="Y1403"/>
  <c r="U1403"/>
  <c r="Q1403"/>
  <c r="M1403"/>
  <c r="I1403"/>
  <c r="E1403"/>
  <c r="GW1403" s="1"/>
  <c r="GS1402"/>
  <c r="GO1402"/>
  <c r="GK1402"/>
  <c r="GG1402"/>
  <c r="GC1402"/>
  <c r="FY1402"/>
  <c r="FU1402"/>
  <c r="FQ1402"/>
  <c r="FM1402"/>
  <c r="FI1402"/>
  <c r="FE1402"/>
  <c r="FA1402"/>
  <c r="EW1402"/>
  <c r="ES1402"/>
  <c r="EO1402"/>
  <c r="EK1402"/>
  <c r="EG1402"/>
  <c r="EC1402"/>
  <c r="DY1402"/>
  <c r="DU1402"/>
  <c r="DQ1402"/>
  <c r="DM1402"/>
  <c r="DI1402"/>
  <c r="DE1402"/>
  <c r="DA1402"/>
  <c r="CW1402"/>
  <c r="CS1402"/>
  <c r="CO1402"/>
  <c r="CK1402"/>
  <c r="CG1402"/>
  <c r="CC1402"/>
  <c r="BY1402"/>
  <c r="BU1402"/>
  <c r="BQ1402"/>
  <c r="BM1402"/>
  <c r="BI1402"/>
  <c r="BE1402"/>
  <c r="BA1402"/>
  <c r="AW1402"/>
  <c r="AS1402"/>
  <c r="AO1402"/>
  <c r="AK1402"/>
  <c r="AG1402"/>
  <c r="AC1402"/>
  <c r="Y1402"/>
  <c r="U1402"/>
  <c r="Q1402"/>
  <c r="M1402"/>
  <c r="I1402"/>
  <c r="E1402"/>
  <c r="GW1402" s="1"/>
  <c r="GS1401"/>
  <c r="GO1401"/>
  <c r="GK1401"/>
  <c r="GG1401"/>
  <c r="GC1401"/>
  <c r="FY1401"/>
  <c r="FU1401"/>
  <c r="FQ1401"/>
  <c r="FM1401"/>
  <c r="FI1401"/>
  <c r="FE1401"/>
  <c r="FA1401"/>
  <c r="EW1401"/>
  <c r="ES1401"/>
  <c r="EO1401"/>
  <c r="EK1401"/>
  <c r="EG1401"/>
  <c r="EC1401"/>
  <c r="DY1401"/>
  <c r="DU1401"/>
  <c r="DQ1401"/>
  <c r="DM1401"/>
  <c r="DI1401"/>
  <c r="DE1401"/>
  <c r="DA1401"/>
  <c r="CW1401"/>
  <c r="CS1401"/>
  <c r="CO1401"/>
  <c r="CK1401"/>
  <c r="CG1401"/>
  <c r="CC1401"/>
  <c r="BY1401"/>
  <c r="BU1401"/>
  <c r="BQ1401"/>
  <c r="BM1401"/>
  <c r="BI1401"/>
  <c r="BE1401"/>
  <c r="BA1401"/>
  <c r="AW1401"/>
  <c r="AS1401"/>
  <c r="AO1401"/>
  <c r="AK1401"/>
  <c r="AG1401"/>
  <c r="AC1401"/>
  <c r="Y1401"/>
  <c r="U1401"/>
  <c r="Q1401"/>
  <c r="M1401"/>
  <c r="I1401"/>
  <c r="E1401"/>
  <c r="GW1401" s="1"/>
  <c r="GS1400"/>
  <c r="GO1400"/>
  <c r="GK1400"/>
  <c r="GG1400"/>
  <c r="GC1400"/>
  <c r="FY1400"/>
  <c r="FU1400"/>
  <c r="FQ1400"/>
  <c r="FM1400"/>
  <c r="FI1400"/>
  <c r="FE1400"/>
  <c r="FA1400"/>
  <c r="EW1400"/>
  <c r="ES1400"/>
  <c r="EO1400"/>
  <c r="EK1400"/>
  <c r="EG1400"/>
  <c r="EC1400"/>
  <c r="DY1400"/>
  <c r="DU1400"/>
  <c r="DQ1400"/>
  <c r="DM1400"/>
  <c r="DI1400"/>
  <c r="DE1400"/>
  <c r="DA1400"/>
  <c r="CW1400"/>
  <c r="CS1400"/>
  <c r="CO1400"/>
  <c r="CK1400"/>
  <c r="CG1400"/>
  <c r="CC1400"/>
  <c r="BY1400"/>
  <c r="BU1400"/>
  <c r="BQ1400"/>
  <c r="BM1400"/>
  <c r="BI1400"/>
  <c r="BE1400"/>
  <c r="BA1400"/>
  <c r="AW1400"/>
  <c r="AS1400"/>
  <c r="AO1400"/>
  <c r="AK1400"/>
  <c r="AG1400"/>
  <c r="AC1400"/>
  <c r="Y1400"/>
  <c r="U1400"/>
  <c r="Q1400"/>
  <c r="M1400"/>
  <c r="I1400"/>
  <c r="E1400"/>
  <c r="GW1400" s="1"/>
  <c r="GY1399"/>
  <c r="GS1399"/>
  <c r="GO1399"/>
  <c r="GK1399"/>
  <c r="GG1399"/>
  <c r="GC1399"/>
  <c r="FY1399"/>
  <c r="FU1399"/>
  <c r="FQ1399"/>
  <c r="FM1399"/>
  <c r="FI1399"/>
  <c r="FE1399"/>
  <c r="FA1399"/>
  <c r="EW1399"/>
  <c r="ES1399"/>
  <c r="EO1399"/>
  <c r="EK1399"/>
  <c r="EG1399"/>
  <c r="EC1399"/>
  <c r="DY1399"/>
  <c r="DU1399"/>
  <c r="DQ1399"/>
  <c r="DM1399"/>
  <c r="DI1399"/>
  <c r="DE1399"/>
  <c r="DA1399"/>
  <c r="CW1399"/>
  <c r="CS1399"/>
  <c r="CO1399"/>
  <c r="CK1399"/>
  <c r="CG1399"/>
  <c r="CC1399"/>
  <c r="BY1399"/>
  <c r="BU1399"/>
  <c r="BQ1399"/>
  <c r="BM1399"/>
  <c r="BI1399"/>
  <c r="BE1399"/>
  <c r="BA1399"/>
  <c r="AW1399"/>
  <c r="AS1399"/>
  <c r="AO1399"/>
  <c r="AK1399"/>
  <c r="AG1399"/>
  <c r="AC1399"/>
  <c r="Y1399"/>
  <c r="U1399"/>
  <c r="Q1399"/>
  <c r="M1399"/>
  <c r="I1399"/>
  <c r="E1399"/>
  <c r="GS1398"/>
  <c r="GO1398"/>
  <c r="GK1398"/>
  <c r="GG1398"/>
  <c r="GC1398"/>
  <c r="FY1398"/>
  <c r="FU1398"/>
  <c r="FQ1398"/>
  <c r="FM1398"/>
  <c r="FI1398"/>
  <c r="FE1398"/>
  <c r="FA1398"/>
  <c r="EW1398"/>
  <c r="ES1398"/>
  <c r="EO1398"/>
  <c r="EK1398"/>
  <c r="EG1398"/>
  <c r="EC1398"/>
  <c r="DY1398"/>
  <c r="DU1398"/>
  <c r="DQ1398"/>
  <c r="DM1398"/>
  <c r="DI1398"/>
  <c r="DE1398"/>
  <c r="DA1398"/>
  <c r="CW1398"/>
  <c r="CS1398"/>
  <c r="CO1398"/>
  <c r="CK1398"/>
  <c r="CG1398"/>
  <c r="CC1398"/>
  <c r="BY1398"/>
  <c r="BU1398"/>
  <c r="BQ1398"/>
  <c r="BM1398"/>
  <c r="BI1398"/>
  <c r="BE1398"/>
  <c r="BA1398"/>
  <c r="AW1398"/>
  <c r="AS1398"/>
  <c r="AO1398"/>
  <c r="AK1398"/>
  <c r="AG1398"/>
  <c r="AC1398"/>
  <c r="Y1398"/>
  <c r="U1398"/>
  <c r="Q1398"/>
  <c r="M1398"/>
  <c r="I1398"/>
  <c r="E1398"/>
  <c r="GS1397"/>
  <c r="GO1397"/>
  <c r="GK1397"/>
  <c r="GG1397"/>
  <c r="GC1397"/>
  <c r="FY1397"/>
  <c r="FU1397"/>
  <c r="FQ1397"/>
  <c r="FM1397"/>
  <c r="FI1397"/>
  <c r="FE1397"/>
  <c r="FA1397"/>
  <c r="EW1397"/>
  <c r="ES1397"/>
  <c r="EO1397"/>
  <c r="EK1397"/>
  <c r="EG1397"/>
  <c r="EC1397"/>
  <c r="DY1397"/>
  <c r="DU1397"/>
  <c r="DQ1397"/>
  <c r="DM1397"/>
  <c r="DI1397"/>
  <c r="DE1397"/>
  <c r="DA1397"/>
  <c r="CW1397"/>
  <c r="CS1397"/>
  <c r="CO1397"/>
  <c r="CK1397"/>
  <c r="CG1397"/>
  <c r="CC1397"/>
  <c r="BY1397"/>
  <c r="BU1397"/>
  <c r="BQ1397"/>
  <c r="BM1397"/>
  <c r="BI1397"/>
  <c r="BE1397"/>
  <c r="BA1397"/>
  <c r="AW1397"/>
  <c r="AS1397"/>
  <c r="AO1397"/>
  <c r="AK1397"/>
  <c r="AG1397"/>
  <c r="AC1397"/>
  <c r="Y1397"/>
  <c r="U1397"/>
  <c r="Q1397"/>
  <c r="M1397"/>
  <c r="I1397"/>
  <c r="E1397"/>
  <c r="GS1396"/>
  <c r="GO1396"/>
  <c r="GK1396"/>
  <c r="GG1396"/>
  <c r="GC1396"/>
  <c r="FY1396"/>
  <c r="FU1396"/>
  <c r="FQ1396"/>
  <c r="FM1396"/>
  <c r="FI1396"/>
  <c r="FE1396"/>
  <c r="FA1396"/>
  <c r="EW1396"/>
  <c r="ES1396"/>
  <c r="EO1396"/>
  <c r="EK1396"/>
  <c r="EG1396"/>
  <c r="EC1396"/>
  <c r="DY1396"/>
  <c r="DU1396"/>
  <c r="DQ1396"/>
  <c r="DM1396"/>
  <c r="DI1396"/>
  <c r="DE1396"/>
  <c r="DA1396"/>
  <c r="CW1396"/>
  <c r="CS1396"/>
  <c r="CO1396"/>
  <c r="CK1396"/>
  <c r="CG1396"/>
  <c r="CC1396"/>
  <c r="BY1396"/>
  <c r="BU1396"/>
  <c r="BQ1396"/>
  <c r="BM1396"/>
  <c r="BI1396"/>
  <c r="BE1396"/>
  <c r="BA1396"/>
  <c r="AW1396"/>
  <c r="AS1396"/>
  <c r="AO1396"/>
  <c r="AK1396"/>
  <c r="AG1396"/>
  <c r="AC1396"/>
  <c r="Y1396"/>
  <c r="U1396"/>
  <c r="Q1396"/>
  <c r="M1396"/>
  <c r="I1396"/>
  <c r="E1396"/>
  <c r="GS1395"/>
  <c r="GO1395"/>
  <c r="GK1395"/>
  <c r="GG1395"/>
  <c r="GC1395"/>
  <c r="FY1395"/>
  <c r="FU1395"/>
  <c r="FQ1395"/>
  <c r="FM1395"/>
  <c r="FI1395"/>
  <c r="FE1395"/>
  <c r="FA1395"/>
  <c r="EW1395"/>
  <c r="ES1395"/>
  <c r="EO1395"/>
  <c r="EK1395"/>
  <c r="EG1395"/>
  <c r="EC1395"/>
  <c r="DY1395"/>
  <c r="DU1395"/>
  <c r="DQ1395"/>
  <c r="DM1395"/>
  <c r="DI1395"/>
  <c r="DE1395"/>
  <c r="DA1395"/>
  <c r="CW1395"/>
  <c r="CS1395"/>
  <c r="CO1395"/>
  <c r="CK1395"/>
  <c r="CG1395"/>
  <c r="CC1395"/>
  <c r="BY1395"/>
  <c r="BU1395"/>
  <c r="BQ1395"/>
  <c r="BM1395"/>
  <c r="BI1395"/>
  <c r="BE1395"/>
  <c r="BA1395"/>
  <c r="AW1395"/>
  <c r="AS1395"/>
  <c r="AO1395"/>
  <c r="AK1395"/>
  <c r="AG1395"/>
  <c r="AC1395"/>
  <c r="Y1395"/>
  <c r="U1395"/>
  <c r="Q1395"/>
  <c r="M1395"/>
  <c r="I1395"/>
  <c r="E1395"/>
  <c r="GS1394"/>
  <c r="GO1394"/>
  <c r="GK1394"/>
  <c r="GG1394"/>
  <c r="GC1394"/>
  <c r="FY1394"/>
  <c r="FU1394"/>
  <c r="FQ1394"/>
  <c r="FM1394"/>
  <c r="FI1394"/>
  <c r="FE1394"/>
  <c r="FA1394"/>
  <c r="EW1394"/>
  <c r="ES1394"/>
  <c r="EO1394"/>
  <c r="EK1394"/>
  <c r="EG1394"/>
  <c r="EC1394"/>
  <c r="DY1394"/>
  <c r="DU1394"/>
  <c r="DQ1394"/>
  <c r="DM1394"/>
  <c r="DI1394"/>
  <c r="DE1394"/>
  <c r="DA1394"/>
  <c r="CW1394"/>
  <c r="CS1394"/>
  <c r="CO1394"/>
  <c r="CK1394"/>
  <c r="CG1394"/>
  <c r="CC1394"/>
  <c r="BY1394"/>
  <c r="BU1394"/>
  <c r="BQ1394"/>
  <c r="BM1394"/>
  <c r="BI1394"/>
  <c r="BE1394"/>
  <c r="BA1394"/>
  <c r="AW1394"/>
  <c r="AS1394"/>
  <c r="AO1394"/>
  <c r="AK1394"/>
  <c r="AG1394"/>
  <c r="AC1394"/>
  <c r="Y1394"/>
  <c r="U1394"/>
  <c r="Q1394"/>
  <c r="M1394"/>
  <c r="I1394"/>
  <c r="E1394"/>
  <c r="GS1393"/>
  <c r="GO1393"/>
  <c r="GK1393"/>
  <c r="GG1393"/>
  <c r="GC1393"/>
  <c r="FY1393"/>
  <c r="FU1393"/>
  <c r="FQ1393"/>
  <c r="FM1393"/>
  <c r="FI1393"/>
  <c r="FE1393"/>
  <c r="FA1393"/>
  <c r="EW1393"/>
  <c r="ES1393"/>
  <c r="EO1393"/>
  <c r="EK1393"/>
  <c r="EG1393"/>
  <c r="EC1393"/>
  <c r="DY1393"/>
  <c r="DU1393"/>
  <c r="DQ1393"/>
  <c r="DM1393"/>
  <c r="DI1393"/>
  <c r="DE1393"/>
  <c r="DA1393"/>
  <c r="CW1393"/>
  <c r="CS1393"/>
  <c r="CO1393"/>
  <c r="CK1393"/>
  <c r="CG1393"/>
  <c r="CC1393"/>
  <c r="BY1393"/>
  <c r="BU1393"/>
  <c r="BQ1393"/>
  <c r="BM1393"/>
  <c r="BI1393"/>
  <c r="BE1393"/>
  <c r="BA1393"/>
  <c r="AW1393"/>
  <c r="AS1393"/>
  <c r="AO1393"/>
  <c r="AK1393"/>
  <c r="AG1393"/>
  <c r="AC1393"/>
  <c r="Y1393"/>
  <c r="U1393"/>
  <c r="Q1393"/>
  <c r="M1393"/>
  <c r="I1393"/>
  <c r="E1393"/>
  <c r="GS1392"/>
  <c r="GO1392"/>
  <c r="GK1392"/>
  <c r="GG1392"/>
  <c r="GC1392"/>
  <c r="FY1392"/>
  <c r="FU1392"/>
  <c r="FQ1392"/>
  <c r="FM1392"/>
  <c r="FI1392"/>
  <c r="FE1392"/>
  <c r="FA1392"/>
  <c r="EW1392"/>
  <c r="ES1392"/>
  <c r="EO1392"/>
  <c r="EK1392"/>
  <c r="EG1392"/>
  <c r="EC1392"/>
  <c r="DY1392"/>
  <c r="DU1392"/>
  <c r="DQ1392"/>
  <c r="DM1392"/>
  <c r="DI1392"/>
  <c r="DE1392"/>
  <c r="DA1392"/>
  <c r="CW1392"/>
  <c r="CS1392"/>
  <c r="CO1392"/>
  <c r="CK1392"/>
  <c r="CG1392"/>
  <c r="CC1392"/>
  <c r="BY1392"/>
  <c r="BU1392"/>
  <c r="BQ1392"/>
  <c r="BM1392"/>
  <c r="BI1392"/>
  <c r="BE1392"/>
  <c r="BA1392"/>
  <c r="AW1392"/>
  <c r="AS1392"/>
  <c r="AO1392"/>
  <c r="AK1392"/>
  <c r="AG1392"/>
  <c r="AC1392"/>
  <c r="Y1392"/>
  <c r="U1392"/>
  <c r="Q1392"/>
  <c r="M1392"/>
  <c r="I1392"/>
  <c r="E1392"/>
  <c r="GS1391"/>
  <c r="GO1391"/>
  <c r="GK1391"/>
  <c r="GG1391"/>
  <c r="GC1391"/>
  <c r="FY1391"/>
  <c r="FU1391"/>
  <c r="FQ1391"/>
  <c r="FM1391"/>
  <c r="FI1391"/>
  <c r="FE1391"/>
  <c r="FA1391"/>
  <c r="EW1391"/>
  <c r="ES1391"/>
  <c r="EO1391"/>
  <c r="EK1391"/>
  <c r="EG1391"/>
  <c r="EC1391"/>
  <c r="DY1391"/>
  <c r="DU1391"/>
  <c r="DQ1391"/>
  <c r="DM1391"/>
  <c r="DI1391"/>
  <c r="DE1391"/>
  <c r="DA1391"/>
  <c r="CW1391"/>
  <c r="CS1391"/>
  <c r="CO1391"/>
  <c r="CK1391"/>
  <c r="CG1391"/>
  <c r="CC1391"/>
  <c r="BY1391"/>
  <c r="BU1391"/>
  <c r="BQ1391"/>
  <c r="BM1391"/>
  <c r="BI1391"/>
  <c r="BE1391"/>
  <c r="BA1391"/>
  <c r="AW1391"/>
  <c r="AS1391"/>
  <c r="AO1391"/>
  <c r="AK1391"/>
  <c r="AG1391"/>
  <c r="AC1391"/>
  <c r="Y1391"/>
  <c r="U1391"/>
  <c r="Q1391"/>
  <c r="M1391"/>
  <c r="I1391"/>
  <c r="E1391"/>
  <c r="GS1390"/>
  <c r="GO1390"/>
  <c r="GK1390"/>
  <c r="GG1390"/>
  <c r="GC1390"/>
  <c r="FY1390"/>
  <c r="FU1390"/>
  <c r="FQ1390"/>
  <c r="FM1390"/>
  <c r="FI1390"/>
  <c r="FE1390"/>
  <c r="FA1390"/>
  <c r="EW1390"/>
  <c r="ES1390"/>
  <c r="EO1390"/>
  <c r="EK1390"/>
  <c r="EG1390"/>
  <c r="EC1390"/>
  <c r="DY1390"/>
  <c r="DU1390"/>
  <c r="DQ1390"/>
  <c r="DM1390"/>
  <c r="DI1390"/>
  <c r="DE1390"/>
  <c r="DA1390"/>
  <c r="CW1390"/>
  <c r="CS1390"/>
  <c r="CO1390"/>
  <c r="CK1390"/>
  <c r="CG1390"/>
  <c r="CC1390"/>
  <c r="BY1390"/>
  <c r="BU1390"/>
  <c r="BQ1390"/>
  <c r="BM1390"/>
  <c r="BI1390"/>
  <c r="BE1390"/>
  <c r="BA1390"/>
  <c r="AW1390"/>
  <c r="AS1390"/>
  <c r="AO1390"/>
  <c r="AK1390"/>
  <c r="AG1390"/>
  <c r="AC1390"/>
  <c r="Y1390"/>
  <c r="U1390"/>
  <c r="Q1390"/>
  <c r="M1390"/>
  <c r="I1390"/>
  <c r="E1390"/>
  <c r="GS1389"/>
  <c r="GO1389"/>
  <c r="GK1389"/>
  <c r="GG1389"/>
  <c r="GC1389"/>
  <c r="FY1389"/>
  <c r="FU1389"/>
  <c r="FQ1389"/>
  <c r="FM1389"/>
  <c r="FI1389"/>
  <c r="FE1389"/>
  <c r="FA1389"/>
  <c r="EW1389"/>
  <c r="ES1389"/>
  <c r="EO1389"/>
  <c r="EK1389"/>
  <c r="EG1389"/>
  <c r="EC1389"/>
  <c r="DY1389"/>
  <c r="DU1389"/>
  <c r="DQ1389"/>
  <c r="DM1389"/>
  <c r="DI1389"/>
  <c r="DE1389"/>
  <c r="DA1389"/>
  <c r="CW1389"/>
  <c r="CS1389"/>
  <c r="CO1389"/>
  <c r="CK1389"/>
  <c r="CG1389"/>
  <c r="CC1389"/>
  <c r="BY1389"/>
  <c r="BU1389"/>
  <c r="BQ1389"/>
  <c r="BM1389"/>
  <c r="BI1389"/>
  <c r="BE1389"/>
  <c r="BA1389"/>
  <c r="AW1389"/>
  <c r="AS1389"/>
  <c r="AO1389"/>
  <c r="AK1389"/>
  <c r="AG1389"/>
  <c r="AC1389"/>
  <c r="Y1389"/>
  <c r="U1389"/>
  <c r="Q1389"/>
  <c r="M1389"/>
  <c r="I1389"/>
  <c r="E1389"/>
  <c r="GS1388"/>
  <c r="GO1388"/>
  <c r="GK1388"/>
  <c r="GG1388"/>
  <c r="GC1388"/>
  <c r="FY1388"/>
  <c r="FU1388"/>
  <c r="FQ1388"/>
  <c r="FM1388"/>
  <c r="FI1388"/>
  <c r="FE1388"/>
  <c r="FA1388"/>
  <c r="EW1388"/>
  <c r="ES1388"/>
  <c r="EO1388"/>
  <c r="EK1388"/>
  <c r="EG1388"/>
  <c r="EC1388"/>
  <c r="DY1388"/>
  <c r="DU1388"/>
  <c r="DQ1388"/>
  <c r="DM1388"/>
  <c r="DI1388"/>
  <c r="DE1388"/>
  <c r="DA1388"/>
  <c r="CW1388"/>
  <c r="CS1388"/>
  <c r="CO1388"/>
  <c r="CK1388"/>
  <c r="CG1388"/>
  <c r="CC1388"/>
  <c r="BY1388"/>
  <c r="BU1388"/>
  <c r="BQ1388"/>
  <c r="BM1388"/>
  <c r="BI1388"/>
  <c r="BE1388"/>
  <c r="BA1388"/>
  <c r="AW1388"/>
  <c r="AS1388"/>
  <c r="AO1388"/>
  <c r="AK1388"/>
  <c r="AG1388"/>
  <c r="AC1388"/>
  <c r="Y1388"/>
  <c r="U1388"/>
  <c r="Q1388"/>
  <c r="M1388"/>
  <c r="I1388"/>
  <c r="E1388"/>
  <c r="GY1387"/>
  <c r="GS1387"/>
  <c r="GO1387"/>
  <c r="GK1387"/>
  <c r="GG1387"/>
  <c r="GC1387"/>
  <c r="FY1387"/>
  <c r="FU1387"/>
  <c r="FQ1387"/>
  <c r="FM1387"/>
  <c r="FI1387"/>
  <c r="FE1387"/>
  <c r="FA1387"/>
  <c r="EW1387"/>
  <c r="ES1387"/>
  <c r="EO1387"/>
  <c r="EK1387"/>
  <c r="EG1387"/>
  <c r="EC1387"/>
  <c r="DY1387"/>
  <c r="DU1387"/>
  <c r="DQ1387"/>
  <c r="DM1387"/>
  <c r="DI1387"/>
  <c r="DE1387"/>
  <c r="DA1387"/>
  <c r="CW1387"/>
  <c r="CS1387"/>
  <c r="CO1387"/>
  <c r="CK1387"/>
  <c r="CG1387"/>
  <c r="CC1387"/>
  <c r="BY1387"/>
  <c r="BU1387"/>
  <c r="BQ1387"/>
  <c r="BM1387"/>
  <c r="BI1387"/>
  <c r="BE1387"/>
  <c r="BA1387"/>
  <c r="AW1387"/>
  <c r="AS1387"/>
  <c r="AO1387"/>
  <c r="AK1387"/>
  <c r="AG1387"/>
  <c r="AC1387"/>
  <c r="Y1387"/>
  <c r="U1387"/>
  <c r="Q1387"/>
  <c r="M1387"/>
  <c r="I1387"/>
  <c r="E1387"/>
  <c r="GS1386"/>
  <c r="GO1386"/>
  <c r="GK1386"/>
  <c r="GG1386"/>
  <c r="GC1386"/>
  <c r="FY1386"/>
  <c r="FU1386"/>
  <c r="FQ1386"/>
  <c r="FM1386"/>
  <c r="FI1386"/>
  <c r="FE1386"/>
  <c r="FA1386"/>
  <c r="EW1386"/>
  <c r="ES1386"/>
  <c r="EO1386"/>
  <c r="EK1386"/>
  <c r="EG1386"/>
  <c r="EC1386"/>
  <c r="DY1386"/>
  <c r="DU1386"/>
  <c r="DQ1386"/>
  <c r="DM1386"/>
  <c r="DI1386"/>
  <c r="DE1386"/>
  <c r="DA1386"/>
  <c r="CW1386"/>
  <c r="CS1386"/>
  <c r="CO1386"/>
  <c r="CK1386"/>
  <c r="CG1386"/>
  <c r="CC1386"/>
  <c r="BY1386"/>
  <c r="BU1386"/>
  <c r="BQ1386"/>
  <c r="BM1386"/>
  <c r="BI1386"/>
  <c r="BE1386"/>
  <c r="BA1386"/>
  <c r="AW1386"/>
  <c r="AS1386"/>
  <c r="AO1386"/>
  <c r="AK1386"/>
  <c r="AG1386"/>
  <c r="AC1386"/>
  <c r="Y1386"/>
  <c r="U1386"/>
  <c r="Q1386"/>
  <c r="M1386"/>
  <c r="I1386"/>
  <c r="E1386"/>
  <c r="GS1385"/>
  <c r="GO1385"/>
  <c r="GK1385"/>
  <c r="GG1385"/>
  <c r="GC1385"/>
  <c r="FY1385"/>
  <c r="FU1385"/>
  <c r="FQ1385"/>
  <c r="FM1385"/>
  <c r="FI1385"/>
  <c r="FE1385"/>
  <c r="FA1385"/>
  <c r="EW1385"/>
  <c r="ES1385"/>
  <c r="EO1385"/>
  <c r="EK1385"/>
  <c r="EG1385"/>
  <c r="EC1385"/>
  <c r="DY1385"/>
  <c r="DU1385"/>
  <c r="DQ1385"/>
  <c r="DM1385"/>
  <c r="DI1385"/>
  <c r="DE1385"/>
  <c r="DA1385"/>
  <c r="CW1385"/>
  <c r="CS1385"/>
  <c r="CO1385"/>
  <c r="CK1385"/>
  <c r="CG1385"/>
  <c r="CC1385"/>
  <c r="BY1385"/>
  <c r="BU1385"/>
  <c r="BQ1385"/>
  <c r="BM1385"/>
  <c r="BI1385"/>
  <c r="BE1385"/>
  <c r="BA1385"/>
  <c r="AW1385"/>
  <c r="AS1385"/>
  <c r="AO1385"/>
  <c r="AK1385"/>
  <c r="AG1385"/>
  <c r="AC1385"/>
  <c r="Y1385"/>
  <c r="U1385"/>
  <c r="Q1385"/>
  <c r="M1385"/>
  <c r="I1385"/>
  <c r="E1385"/>
  <c r="GS1384"/>
  <c r="GO1384"/>
  <c r="GK1384"/>
  <c r="GG1384"/>
  <c r="GC1384"/>
  <c r="FY1384"/>
  <c r="FU1384"/>
  <c r="FQ1384"/>
  <c r="FM1384"/>
  <c r="FI1384"/>
  <c r="FE1384"/>
  <c r="FA1384"/>
  <c r="EW1384"/>
  <c r="ES1384"/>
  <c r="EO1384"/>
  <c r="EK1384"/>
  <c r="EG1384"/>
  <c r="EC1384"/>
  <c r="DY1384"/>
  <c r="DU1384"/>
  <c r="DQ1384"/>
  <c r="DM1384"/>
  <c r="DI1384"/>
  <c r="DE1384"/>
  <c r="DA1384"/>
  <c r="CW1384"/>
  <c r="CS1384"/>
  <c r="CO1384"/>
  <c r="CK1384"/>
  <c r="CG1384"/>
  <c r="CC1384"/>
  <c r="BY1384"/>
  <c r="BU1384"/>
  <c r="BQ1384"/>
  <c r="BM1384"/>
  <c r="BI1384"/>
  <c r="BE1384"/>
  <c r="BA1384"/>
  <c r="AW1384"/>
  <c r="AS1384"/>
  <c r="AO1384"/>
  <c r="AK1384"/>
  <c r="AG1384"/>
  <c r="AC1384"/>
  <c r="Y1384"/>
  <c r="U1384"/>
  <c r="Q1384"/>
  <c r="M1384"/>
  <c r="I1384"/>
  <c r="E1384"/>
  <c r="GS1383"/>
  <c r="GO1383"/>
  <c r="GK1383"/>
  <c r="GG1383"/>
  <c r="GC1383"/>
  <c r="FY1383"/>
  <c r="FU1383"/>
  <c r="FQ1383"/>
  <c r="FM1383"/>
  <c r="FI1383"/>
  <c r="FE1383"/>
  <c r="FA1383"/>
  <c r="EW1383"/>
  <c r="ES1383"/>
  <c r="EO1383"/>
  <c r="EK1383"/>
  <c r="EG1383"/>
  <c r="EC1383"/>
  <c r="DY1383"/>
  <c r="DU1383"/>
  <c r="DQ1383"/>
  <c r="DM1383"/>
  <c r="DI1383"/>
  <c r="DE1383"/>
  <c r="DA1383"/>
  <c r="CW1383"/>
  <c r="CS1383"/>
  <c r="CO1383"/>
  <c r="CK1383"/>
  <c r="CG1383"/>
  <c r="CC1383"/>
  <c r="BY1383"/>
  <c r="BU1383"/>
  <c r="BQ1383"/>
  <c r="BM1383"/>
  <c r="BI1383"/>
  <c r="BE1383"/>
  <c r="BA1383"/>
  <c r="AW1383"/>
  <c r="AS1383"/>
  <c r="AO1383"/>
  <c r="AK1383"/>
  <c r="AG1383"/>
  <c r="AC1383"/>
  <c r="Y1383"/>
  <c r="U1383"/>
  <c r="Q1383"/>
  <c r="M1383"/>
  <c r="I1383"/>
  <c r="E1383"/>
  <c r="GS1382"/>
  <c r="GO1382"/>
  <c r="GK1382"/>
  <c r="GG1382"/>
  <c r="GC1382"/>
  <c r="FY1382"/>
  <c r="FU1382"/>
  <c r="FQ1382"/>
  <c r="FM1382"/>
  <c r="FI1382"/>
  <c r="FE1382"/>
  <c r="FA1382"/>
  <c r="EW1382"/>
  <c r="ES1382"/>
  <c r="EO1382"/>
  <c r="EK1382"/>
  <c r="EG1382"/>
  <c r="EC1382"/>
  <c r="DY1382"/>
  <c r="DU1382"/>
  <c r="DQ1382"/>
  <c r="DM1382"/>
  <c r="DI1382"/>
  <c r="DE1382"/>
  <c r="DA1382"/>
  <c r="CW1382"/>
  <c r="CS1382"/>
  <c r="CO1382"/>
  <c r="CK1382"/>
  <c r="CG1382"/>
  <c r="CC1382"/>
  <c r="BY1382"/>
  <c r="BU1382"/>
  <c r="BQ1382"/>
  <c r="BM1382"/>
  <c r="BI1382"/>
  <c r="BE1382"/>
  <c r="BA1382"/>
  <c r="AW1382"/>
  <c r="AS1382"/>
  <c r="AO1382"/>
  <c r="AK1382"/>
  <c r="AG1382"/>
  <c r="AC1382"/>
  <c r="Y1382"/>
  <c r="U1382"/>
  <c r="Q1382"/>
  <c r="M1382"/>
  <c r="I1382"/>
  <c r="E1382"/>
  <c r="GS1381"/>
  <c r="GO1381"/>
  <c r="GK1381"/>
  <c r="GG1381"/>
  <c r="GC1381"/>
  <c r="FY1381"/>
  <c r="FU1381"/>
  <c r="FQ1381"/>
  <c r="FM1381"/>
  <c r="FI1381"/>
  <c r="FE1381"/>
  <c r="FA1381"/>
  <c r="EW1381"/>
  <c r="ES1381"/>
  <c r="EO1381"/>
  <c r="EK1381"/>
  <c r="EG1381"/>
  <c r="EC1381"/>
  <c r="DY1381"/>
  <c r="DU1381"/>
  <c r="DQ1381"/>
  <c r="DM1381"/>
  <c r="DI1381"/>
  <c r="DE1381"/>
  <c r="DA1381"/>
  <c r="CW1381"/>
  <c r="CS1381"/>
  <c r="CO1381"/>
  <c r="CK1381"/>
  <c r="CG1381"/>
  <c r="CC1381"/>
  <c r="BY1381"/>
  <c r="BU1381"/>
  <c r="BQ1381"/>
  <c r="BM1381"/>
  <c r="BI1381"/>
  <c r="BE1381"/>
  <c r="BA1381"/>
  <c r="AW1381"/>
  <c r="AS1381"/>
  <c r="AO1381"/>
  <c r="AK1381"/>
  <c r="AG1381"/>
  <c r="AC1381"/>
  <c r="Y1381"/>
  <c r="U1381"/>
  <c r="Q1381"/>
  <c r="M1381"/>
  <c r="I1381"/>
  <c r="E1381"/>
  <c r="GS1380"/>
  <c r="GO1380"/>
  <c r="GK1380"/>
  <c r="GG1380"/>
  <c r="GC1380"/>
  <c r="FY1380"/>
  <c r="FU1380"/>
  <c r="FQ1380"/>
  <c r="FM1380"/>
  <c r="FI1380"/>
  <c r="FE1380"/>
  <c r="FA1380"/>
  <c r="EW1380"/>
  <c r="ES1380"/>
  <c r="EO1380"/>
  <c r="EK1380"/>
  <c r="EG1380"/>
  <c r="EC1380"/>
  <c r="DY1380"/>
  <c r="DU1380"/>
  <c r="DQ1380"/>
  <c r="DM1380"/>
  <c r="DI1380"/>
  <c r="DE1380"/>
  <c r="DA1380"/>
  <c r="CW1380"/>
  <c r="CS1380"/>
  <c r="CO1380"/>
  <c r="CK1380"/>
  <c r="CG1380"/>
  <c r="CC1380"/>
  <c r="BY1380"/>
  <c r="BU1380"/>
  <c r="BQ1380"/>
  <c r="BM1380"/>
  <c r="BI1380"/>
  <c r="BE1380"/>
  <c r="BA1380"/>
  <c r="AW1380"/>
  <c r="AS1380"/>
  <c r="AO1380"/>
  <c r="AK1380"/>
  <c r="AG1380"/>
  <c r="AC1380"/>
  <c r="Y1380"/>
  <c r="U1380"/>
  <c r="Q1380"/>
  <c r="M1380"/>
  <c r="I1380"/>
  <c r="E1380"/>
  <c r="GS1379"/>
  <c r="GO1379"/>
  <c r="GK1379"/>
  <c r="GG1379"/>
  <c r="GC1379"/>
  <c r="FY1379"/>
  <c r="FU1379"/>
  <c r="FQ1379"/>
  <c r="FM1379"/>
  <c r="FI1379"/>
  <c r="FE1379"/>
  <c r="FA1379"/>
  <c r="EW1379"/>
  <c r="ES1379"/>
  <c r="EO1379"/>
  <c r="EK1379"/>
  <c r="EG1379"/>
  <c r="EC1379"/>
  <c r="DY1379"/>
  <c r="DU1379"/>
  <c r="DQ1379"/>
  <c r="DM1379"/>
  <c r="DI1379"/>
  <c r="DE1379"/>
  <c r="DA1379"/>
  <c r="CW1379"/>
  <c r="CS1379"/>
  <c r="CO1379"/>
  <c r="CK1379"/>
  <c r="CG1379"/>
  <c r="CC1379"/>
  <c r="BY1379"/>
  <c r="BU1379"/>
  <c r="BQ1379"/>
  <c r="BM1379"/>
  <c r="BI1379"/>
  <c r="BE1379"/>
  <c r="BA1379"/>
  <c r="AW1379"/>
  <c r="AS1379"/>
  <c r="AO1379"/>
  <c r="AK1379"/>
  <c r="AG1379"/>
  <c r="AC1379"/>
  <c r="Y1379"/>
  <c r="U1379"/>
  <c r="Q1379"/>
  <c r="M1379"/>
  <c r="I1379"/>
  <c r="E1379"/>
  <c r="GS1378"/>
  <c r="GO1378"/>
  <c r="GK1378"/>
  <c r="GG1378"/>
  <c r="GC1378"/>
  <c r="FY1378"/>
  <c r="FU1378"/>
  <c r="FQ1378"/>
  <c r="FM1378"/>
  <c r="FI1378"/>
  <c r="FE1378"/>
  <c r="FA1378"/>
  <c r="EW1378"/>
  <c r="ES1378"/>
  <c r="EO1378"/>
  <c r="EK1378"/>
  <c r="EG1378"/>
  <c r="EC1378"/>
  <c r="DY1378"/>
  <c r="DU1378"/>
  <c r="DQ1378"/>
  <c r="DM1378"/>
  <c r="DI1378"/>
  <c r="DE1378"/>
  <c r="DA1378"/>
  <c r="CW1378"/>
  <c r="CS1378"/>
  <c r="CO1378"/>
  <c r="CK1378"/>
  <c r="CG1378"/>
  <c r="CC1378"/>
  <c r="BY1378"/>
  <c r="BU1378"/>
  <c r="BQ1378"/>
  <c r="BM1378"/>
  <c r="BI1378"/>
  <c r="BE1378"/>
  <c r="BA1378"/>
  <c r="AW1378"/>
  <c r="AS1378"/>
  <c r="AO1378"/>
  <c r="AK1378"/>
  <c r="AG1378"/>
  <c r="AC1378"/>
  <c r="Y1378"/>
  <c r="U1378"/>
  <c r="Q1378"/>
  <c r="M1378"/>
  <c r="I1378"/>
  <c r="E1378"/>
  <c r="GS1377"/>
  <c r="GO1377"/>
  <c r="GK1377"/>
  <c r="GG1377"/>
  <c r="GC1377"/>
  <c r="FY1377"/>
  <c r="FU1377"/>
  <c r="FQ1377"/>
  <c r="FM1377"/>
  <c r="FI1377"/>
  <c r="FE1377"/>
  <c r="FA1377"/>
  <c r="EW1377"/>
  <c r="ES1377"/>
  <c r="EO1377"/>
  <c r="EK1377"/>
  <c r="EG1377"/>
  <c r="EC1377"/>
  <c r="DY1377"/>
  <c r="DU1377"/>
  <c r="DQ1377"/>
  <c r="DM1377"/>
  <c r="DI1377"/>
  <c r="DE1377"/>
  <c r="DA1377"/>
  <c r="CW1377"/>
  <c r="CS1377"/>
  <c r="CO1377"/>
  <c r="CK1377"/>
  <c r="CG1377"/>
  <c r="CC1377"/>
  <c r="BY1377"/>
  <c r="BU1377"/>
  <c r="BQ1377"/>
  <c r="BM1377"/>
  <c r="BI1377"/>
  <c r="BE1377"/>
  <c r="BA1377"/>
  <c r="AW1377"/>
  <c r="AS1377"/>
  <c r="AO1377"/>
  <c r="AK1377"/>
  <c r="AG1377"/>
  <c r="AC1377"/>
  <c r="Y1377"/>
  <c r="U1377"/>
  <c r="Q1377"/>
  <c r="M1377"/>
  <c r="I1377"/>
  <c r="E1377"/>
  <c r="GS1376"/>
  <c r="GO1376"/>
  <c r="GK1376"/>
  <c r="GG1376"/>
  <c r="GC1376"/>
  <c r="FY1376"/>
  <c r="FU1376"/>
  <c r="FQ1376"/>
  <c r="FM1376"/>
  <c r="FI1376"/>
  <c r="FE1376"/>
  <c r="FA1376"/>
  <c r="EW1376"/>
  <c r="ES1376"/>
  <c r="EO1376"/>
  <c r="EK1376"/>
  <c r="EG1376"/>
  <c r="EC1376"/>
  <c r="DY1376"/>
  <c r="DU1376"/>
  <c r="DQ1376"/>
  <c r="DM1376"/>
  <c r="DI1376"/>
  <c r="DE1376"/>
  <c r="DA1376"/>
  <c r="CW1376"/>
  <c r="CS1376"/>
  <c r="CO1376"/>
  <c r="CK1376"/>
  <c r="CG1376"/>
  <c r="CC1376"/>
  <c r="BY1376"/>
  <c r="BU1376"/>
  <c r="BQ1376"/>
  <c r="BM1376"/>
  <c r="BI1376"/>
  <c r="BE1376"/>
  <c r="BA1376"/>
  <c r="AW1376"/>
  <c r="AS1376"/>
  <c r="AO1376"/>
  <c r="AK1376"/>
  <c r="AG1376"/>
  <c r="AC1376"/>
  <c r="Y1376"/>
  <c r="U1376"/>
  <c r="Q1376"/>
  <c r="M1376"/>
  <c r="I1376"/>
  <c r="E1376"/>
  <c r="GY1375"/>
  <c r="GS1375"/>
  <c r="GO1375"/>
  <c r="GK1375"/>
  <c r="GG1375"/>
  <c r="GC1375"/>
  <c r="FY1375"/>
  <c r="FU1375"/>
  <c r="FQ1375"/>
  <c r="FM1375"/>
  <c r="FI1375"/>
  <c r="FE1375"/>
  <c r="FA1375"/>
  <c r="EW1375"/>
  <c r="ES1375"/>
  <c r="EO1375"/>
  <c r="EK1375"/>
  <c r="EG1375"/>
  <c r="EC1375"/>
  <c r="DY1375"/>
  <c r="DU1375"/>
  <c r="DQ1375"/>
  <c r="DM1375"/>
  <c r="DI1375"/>
  <c r="DE1375"/>
  <c r="DA1375"/>
  <c r="CW1375"/>
  <c r="CS1375"/>
  <c r="CO1375"/>
  <c r="CK1375"/>
  <c r="CG1375"/>
  <c r="CC1375"/>
  <c r="BY1375"/>
  <c r="BU1375"/>
  <c r="BQ1375"/>
  <c r="BM1375"/>
  <c r="BI1375"/>
  <c r="BE1375"/>
  <c r="BA1375"/>
  <c r="AW1375"/>
  <c r="AS1375"/>
  <c r="AO1375"/>
  <c r="AK1375"/>
  <c r="AG1375"/>
  <c r="AC1375"/>
  <c r="Y1375"/>
  <c r="U1375"/>
  <c r="Q1375"/>
  <c r="M1375"/>
  <c r="I1375"/>
  <c r="E1375"/>
  <c r="GS1374"/>
  <c r="GO1374"/>
  <c r="GK1374"/>
  <c r="GG1374"/>
  <c r="GC1374"/>
  <c r="FY1374"/>
  <c r="FU1374"/>
  <c r="FQ1374"/>
  <c r="FM1374"/>
  <c r="FI1374"/>
  <c r="FE1374"/>
  <c r="FA1374"/>
  <c r="EW1374"/>
  <c r="ES1374"/>
  <c r="EO1374"/>
  <c r="EK1374"/>
  <c r="EG1374"/>
  <c r="EC1374"/>
  <c r="DY1374"/>
  <c r="DU1374"/>
  <c r="DQ1374"/>
  <c r="DM1374"/>
  <c r="DI1374"/>
  <c r="DE1374"/>
  <c r="DA1374"/>
  <c r="CW1374"/>
  <c r="CS1374"/>
  <c r="CO1374"/>
  <c r="CK1374"/>
  <c r="CG1374"/>
  <c r="CC1374"/>
  <c r="BY1374"/>
  <c r="BU1374"/>
  <c r="BQ1374"/>
  <c r="BM1374"/>
  <c r="BI1374"/>
  <c r="BE1374"/>
  <c r="BA1374"/>
  <c r="AW1374"/>
  <c r="AS1374"/>
  <c r="AO1374"/>
  <c r="AK1374"/>
  <c r="AG1374"/>
  <c r="AC1374"/>
  <c r="Y1374"/>
  <c r="U1374"/>
  <c r="Q1374"/>
  <c r="M1374"/>
  <c r="I1374"/>
  <c r="E1374"/>
  <c r="GS1373"/>
  <c r="GO1373"/>
  <c r="GK1373"/>
  <c r="GG1373"/>
  <c r="GC1373"/>
  <c r="FY1373"/>
  <c r="FU1373"/>
  <c r="FQ1373"/>
  <c r="FM1373"/>
  <c r="FI1373"/>
  <c r="FE1373"/>
  <c r="FA1373"/>
  <c r="EW1373"/>
  <c r="ES1373"/>
  <c r="EO1373"/>
  <c r="EK1373"/>
  <c r="EG1373"/>
  <c r="EC1373"/>
  <c r="DY1373"/>
  <c r="DU1373"/>
  <c r="DQ1373"/>
  <c r="DM1373"/>
  <c r="DI1373"/>
  <c r="DE1373"/>
  <c r="DA1373"/>
  <c r="CW1373"/>
  <c r="CS1373"/>
  <c r="CO1373"/>
  <c r="CK1373"/>
  <c r="CG1373"/>
  <c r="CC1373"/>
  <c r="BY1373"/>
  <c r="BU1373"/>
  <c r="BQ1373"/>
  <c r="BM1373"/>
  <c r="BI1373"/>
  <c r="BE1373"/>
  <c r="BA1373"/>
  <c r="AW1373"/>
  <c r="AS1373"/>
  <c r="AO1373"/>
  <c r="AK1373"/>
  <c r="AG1373"/>
  <c r="AC1373"/>
  <c r="Y1373"/>
  <c r="U1373"/>
  <c r="Q1373"/>
  <c r="M1373"/>
  <c r="I1373"/>
  <c r="E1373"/>
  <c r="GS1372"/>
  <c r="GO1372"/>
  <c r="GK1372"/>
  <c r="GG1372"/>
  <c r="GC1372"/>
  <c r="FY1372"/>
  <c r="FU1372"/>
  <c r="FQ1372"/>
  <c r="FM1372"/>
  <c r="FI1372"/>
  <c r="FE1372"/>
  <c r="FA1372"/>
  <c r="EW1372"/>
  <c r="ES1372"/>
  <c r="EO1372"/>
  <c r="EK1372"/>
  <c r="EG1372"/>
  <c r="EC1372"/>
  <c r="DY1372"/>
  <c r="DU1372"/>
  <c r="DQ1372"/>
  <c r="DM1372"/>
  <c r="DI1372"/>
  <c r="DE1372"/>
  <c r="DA1372"/>
  <c r="CW1372"/>
  <c r="CS1372"/>
  <c r="CO1372"/>
  <c r="CK1372"/>
  <c r="CG1372"/>
  <c r="CC1372"/>
  <c r="BY1372"/>
  <c r="BU1372"/>
  <c r="BQ1372"/>
  <c r="BM1372"/>
  <c r="BI1372"/>
  <c r="BE1372"/>
  <c r="BA1372"/>
  <c r="AW1372"/>
  <c r="AS1372"/>
  <c r="AO1372"/>
  <c r="AK1372"/>
  <c r="AG1372"/>
  <c r="AC1372"/>
  <c r="Y1372"/>
  <c r="U1372"/>
  <c r="Q1372"/>
  <c r="M1372"/>
  <c r="I1372"/>
  <c r="E1372"/>
  <c r="GS1371"/>
  <c r="GO1371"/>
  <c r="GK1371"/>
  <c r="GG1371"/>
  <c r="GC1371"/>
  <c r="FY1371"/>
  <c r="FU1371"/>
  <c r="FQ1371"/>
  <c r="FM1371"/>
  <c r="FI1371"/>
  <c r="FE1371"/>
  <c r="FA1371"/>
  <c r="EW1371"/>
  <c r="ES1371"/>
  <c r="EO1371"/>
  <c r="EK1371"/>
  <c r="EG1371"/>
  <c r="EC1371"/>
  <c r="DY1371"/>
  <c r="DU1371"/>
  <c r="DQ1371"/>
  <c r="DM1371"/>
  <c r="DI1371"/>
  <c r="DE1371"/>
  <c r="DA1371"/>
  <c r="CW1371"/>
  <c r="CS1371"/>
  <c r="CO1371"/>
  <c r="CK1371"/>
  <c r="CG1371"/>
  <c r="CC1371"/>
  <c r="BY1371"/>
  <c r="BU1371"/>
  <c r="BQ1371"/>
  <c r="BM1371"/>
  <c r="BI1371"/>
  <c r="BE1371"/>
  <c r="BA1371"/>
  <c r="AW1371"/>
  <c r="AS1371"/>
  <c r="AO1371"/>
  <c r="AK1371"/>
  <c r="AG1371"/>
  <c r="AC1371"/>
  <c r="Y1371"/>
  <c r="U1371"/>
  <c r="Q1371"/>
  <c r="M1371"/>
  <c r="I1371"/>
  <c r="E1371"/>
  <c r="GS1370"/>
  <c r="GO1370"/>
  <c r="GK1370"/>
  <c r="GG1370"/>
  <c r="GC1370"/>
  <c r="FY1370"/>
  <c r="FU1370"/>
  <c r="FQ1370"/>
  <c r="FM1370"/>
  <c r="FI1370"/>
  <c r="FE1370"/>
  <c r="FA1370"/>
  <c r="EW1370"/>
  <c r="ES1370"/>
  <c r="EO1370"/>
  <c r="EK1370"/>
  <c r="EG1370"/>
  <c r="EC1370"/>
  <c r="DY1370"/>
  <c r="DU1370"/>
  <c r="DQ1370"/>
  <c r="DM1370"/>
  <c r="DI1370"/>
  <c r="DE1370"/>
  <c r="DA1370"/>
  <c r="CW1370"/>
  <c r="CS1370"/>
  <c r="CO1370"/>
  <c r="CK1370"/>
  <c r="CG1370"/>
  <c r="CC1370"/>
  <c r="BY1370"/>
  <c r="BU1370"/>
  <c r="BQ1370"/>
  <c r="BM1370"/>
  <c r="BI1370"/>
  <c r="BE1370"/>
  <c r="BA1370"/>
  <c r="AW1370"/>
  <c r="AS1370"/>
  <c r="AO1370"/>
  <c r="AK1370"/>
  <c r="AG1370"/>
  <c r="AC1370"/>
  <c r="Y1370"/>
  <c r="U1370"/>
  <c r="Q1370"/>
  <c r="M1370"/>
  <c r="I1370"/>
  <c r="E1370"/>
  <c r="GS1369"/>
  <c r="GO1369"/>
  <c r="GK1369"/>
  <c r="GG1369"/>
  <c r="GC1369"/>
  <c r="FY1369"/>
  <c r="FU1369"/>
  <c r="FQ1369"/>
  <c r="FM1369"/>
  <c r="FI1369"/>
  <c r="FE1369"/>
  <c r="FA1369"/>
  <c r="EW1369"/>
  <c r="ES1369"/>
  <c r="EO1369"/>
  <c r="EK1369"/>
  <c r="EG1369"/>
  <c r="EC1369"/>
  <c r="DY1369"/>
  <c r="DU1369"/>
  <c r="DQ1369"/>
  <c r="DM1369"/>
  <c r="DI1369"/>
  <c r="DE1369"/>
  <c r="DA1369"/>
  <c r="CW1369"/>
  <c r="CS1369"/>
  <c r="CO1369"/>
  <c r="CK1369"/>
  <c r="CG1369"/>
  <c r="CC1369"/>
  <c r="BY1369"/>
  <c r="BU1369"/>
  <c r="BQ1369"/>
  <c r="BM1369"/>
  <c r="BI1369"/>
  <c r="BE1369"/>
  <c r="BA1369"/>
  <c r="AW1369"/>
  <c r="AS1369"/>
  <c r="AO1369"/>
  <c r="AK1369"/>
  <c r="AG1369"/>
  <c r="AC1369"/>
  <c r="Y1369"/>
  <c r="U1369"/>
  <c r="Q1369"/>
  <c r="M1369"/>
  <c r="I1369"/>
  <c r="E1369"/>
  <c r="GS1368"/>
  <c r="GO1368"/>
  <c r="GK1368"/>
  <c r="GG1368"/>
  <c r="GC1368"/>
  <c r="FY1368"/>
  <c r="FU1368"/>
  <c r="FQ1368"/>
  <c r="FM1368"/>
  <c r="FI1368"/>
  <c r="FE1368"/>
  <c r="FA1368"/>
  <c r="EW1368"/>
  <c r="ES1368"/>
  <c r="EO1368"/>
  <c r="EK1368"/>
  <c r="EG1368"/>
  <c r="EC1368"/>
  <c r="DY1368"/>
  <c r="DU1368"/>
  <c r="DQ1368"/>
  <c r="DM1368"/>
  <c r="DI1368"/>
  <c r="DE1368"/>
  <c r="DA1368"/>
  <c r="CW1368"/>
  <c r="CS1368"/>
  <c r="CO1368"/>
  <c r="CK1368"/>
  <c r="CG1368"/>
  <c r="CC1368"/>
  <c r="BY1368"/>
  <c r="BU1368"/>
  <c r="BQ1368"/>
  <c r="BM1368"/>
  <c r="BI1368"/>
  <c r="BE1368"/>
  <c r="BA1368"/>
  <c r="AW1368"/>
  <c r="AS1368"/>
  <c r="AO1368"/>
  <c r="AK1368"/>
  <c r="AG1368"/>
  <c r="AC1368"/>
  <c r="Y1368"/>
  <c r="U1368"/>
  <c r="Q1368"/>
  <c r="M1368"/>
  <c r="I1368"/>
  <c r="E1368"/>
  <c r="GS1367"/>
  <c r="GO1367"/>
  <c r="GK1367"/>
  <c r="GG1367"/>
  <c r="GC1367"/>
  <c r="FY1367"/>
  <c r="FU1367"/>
  <c r="FQ1367"/>
  <c r="FM1367"/>
  <c r="FI1367"/>
  <c r="FE1367"/>
  <c r="FA1367"/>
  <c r="EW1367"/>
  <c r="ES1367"/>
  <c r="EO1367"/>
  <c r="EK1367"/>
  <c r="EG1367"/>
  <c r="EC1367"/>
  <c r="DY1367"/>
  <c r="DU1367"/>
  <c r="DQ1367"/>
  <c r="DM1367"/>
  <c r="DI1367"/>
  <c r="DE1367"/>
  <c r="DA1367"/>
  <c r="CW1367"/>
  <c r="CS1367"/>
  <c r="CO1367"/>
  <c r="CK1367"/>
  <c r="CG1367"/>
  <c r="CC1367"/>
  <c r="BY1367"/>
  <c r="BU1367"/>
  <c r="BQ1367"/>
  <c r="BM1367"/>
  <c r="BI1367"/>
  <c r="BE1367"/>
  <c r="BA1367"/>
  <c r="AW1367"/>
  <c r="AS1367"/>
  <c r="AO1367"/>
  <c r="AK1367"/>
  <c r="AG1367"/>
  <c r="AC1367"/>
  <c r="Y1367"/>
  <c r="U1367"/>
  <c r="Q1367"/>
  <c r="M1367"/>
  <c r="I1367"/>
  <c r="E1367"/>
  <c r="GS1366"/>
  <c r="GO1366"/>
  <c r="GK1366"/>
  <c r="GG1366"/>
  <c r="GC1366"/>
  <c r="FY1366"/>
  <c r="FU1366"/>
  <c r="FQ1366"/>
  <c r="FM1366"/>
  <c r="FI1366"/>
  <c r="FE1366"/>
  <c r="FA1366"/>
  <c r="EW1366"/>
  <c r="ES1366"/>
  <c r="EO1366"/>
  <c r="EK1366"/>
  <c r="EG1366"/>
  <c r="EC1366"/>
  <c r="DY1366"/>
  <c r="DU1366"/>
  <c r="DQ1366"/>
  <c r="DM1366"/>
  <c r="DI1366"/>
  <c r="DE1366"/>
  <c r="DA1366"/>
  <c r="CW1366"/>
  <c r="CS1366"/>
  <c r="CO1366"/>
  <c r="CK1366"/>
  <c r="CG1366"/>
  <c r="CC1366"/>
  <c r="BY1366"/>
  <c r="BU1366"/>
  <c r="BQ1366"/>
  <c r="BM1366"/>
  <c r="BI1366"/>
  <c r="BE1366"/>
  <c r="BA1366"/>
  <c r="AW1366"/>
  <c r="AS1366"/>
  <c r="AO1366"/>
  <c r="AK1366"/>
  <c r="AG1366"/>
  <c r="AC1366"/>
  <c r="Y1366"/>
  <c r="U1366"/>
  <c r="Q1366"/>
  <c r="M1366"/>
  <c r="I1366"/>
  <c r="E1366"/>
  <c r="GS1365"/>
  <c r="GO1365"/>
  <c r="GK1365"/>
  <c r="GG1365"/>
  <c r="GC1365"/>
  <c r="FY1365"/>
  <c r="FU1365"/>
  <c r="FQ1365"/>
  <c r="FM1365"/>
  <c r="FI1365"/>
  <c r="FE1365"/>
  <c r="FA1365"/>
  <c r="EW1365"/>
  <c r="ES1365"/>
  <c r="EO1365"/>
  <c r="EK1365"/>
  <c r="EG1365"/>
  <c r="EC1365"/>
  <c r="DY1365"/>
  <c r="DU1365"/>
  <c r="DQ1365"/>
  <c r="DM1365"/>
  <c r="DI1365"/>
  <c r="DE1365"/>
  <c r="DA1365"/>
  <c r="CW1365"/>
  <c r="CS1365"/>
  <c r="CO1365"/>
  <c r="CK1365"/>
  <c r="CG1365"/>
  <c r="CC1365"/>
  <c r="BY1365"/>
  <c r="BU1365"/>
  <c r="BQ1365"/>
  <c r="BM1365"/>
  <c r="BI1365"/>
  <c r="BE1365"/>
  <c r="BA1365"/>
  <c r="AW1365"/>
  <c r="AS1365"/>
  <c r="AO1365"/>
  <c r="AK1365"/>
  <c r="AG1365"/>
  <c r="AC1365"/>
  <c r="Y1365"/>
  <c r="U1365"/>
  <c r="Q1365"/>
  <c r="M1365"/>
  <c r="I1365"/>
  <c r="E1365"/>
  <c r="GS1364"/>
  <c r="GO1364"/>
  <c r="GK1364"/>
  <c r="GG1364"/>
  <c r="GC1364"/>
  <c r="FY1364"/>
  <c r="FU1364"/>
  <c r="FQ1364"/>
  <c r="FM1364"/>
  <c r="FI1364"/>
  <c r="FE1364"/>
  <c r="FA1364"/>
  <c r="EW1364"/>
  <c r="ES1364"/>
  <c r="EO1364"/>
  <c r="EK1364"/>
  <c r="EG1364"/>
  <c r="EC1364"/>
  <c r="DY1364"/>
  <c r="DU1364"/>
  <c r="DQ1364"/>
  <c r="DM1364"/>
  <c r="DI1364"/>
  <c r="DE1364"/>
  <c r="DA1364"/>
  <c r="CW1364"/>
  <c r="CS1364"/>
  <c r="CO1364"/>
  <c r="CK1364"/>
  <c r="CG1364"/>
  <c r="CC1364"/>
  <c r="BY1364"/>
  <c r="BU1364"/>
  <c r="BQ1364"/>
  <c r="BM1364"/>
  <c r="BI1364"/>
  <c r="BE1364"/>
  <c r="BA1364"/>
  <c r="AW1364"/>
  <c r="AS1364"/>
  <c r="AO1364"/>
  <c r="AK1364"/>
  <c r="AG1364"/>
  <c r="AC1364"/>
  <c r="Y1364"/>
  <c r="U1364"/>
  <c r="Q1364"/>
  <c r="M1364"/>
  <c r="I1364"/>
  <c r="E1364"/>
  <c r="GW1364" s="1"/>
  <c r="GY1363"/>
  <c r="GS1363"/>
  <c r="GO1363"/>
  <c r="GK1363"/>
  <c r="GG1363"/>
  <c r="GC1363"/>
  <c r="FY1363"/>
  <c r="FU1363"/>
  <c r="FQ1363"/>
  <c r="FM1363"/>
  <c r="FI1363"/>
  <c r="FE1363"/>
  <c r="FA1363"/>
  <c r="EW1363"/>
  <c r="ES1363"/>
  <c r="EO1363"/>
  <c r="EK1363"/>
  <c r="EG1363"/>
  <c r="EC1363"/>
  <c r="DY1363"/>
  <c r="DU1363"/>
  <c r="DQ1363"/>
  <c r="DM1363"/>
  <c r="DI1363"/>
  <c r="DE1363"/>
  <c r="DA1363"/>
  <c r="CW1363"/>
  <c r="CS1363"/>
  <c r="CO1363"/>
  <c r="CK1363"/>
  <c r="CG1363"/>
  <c r="CC1363"/>
  <c r="BY1363"/>
  <c r="BU1363"/>
  <c r="BQ1363"/>
  <c r="BM1363"/>
  <c r="BI1363"/>
  <c r="BE1363"/>
  <c r="BA1363"/>
  <c r="AW1363"/>
  <c r="AS1363"/>
  <c r="AO1363"/>
  <c r="AK1363"/>
  <c r="AG1363"/>
  <c r="AC1363"/>
  <c r="Y1363"/>
  <c r="U1363"/>
  <c r="Q1363"/>
  <c r="M1363"/>
  <c r="I1363"/>
  <c r="E1363"/>
  <c r="GS1362"/>
  <c r="GO1362"/>
  <c r="GK1362"/>
  <c r="GG1362"/>
  <c r="GC1362"/>
  <c r="FY1362"/>
  <c r="FU1362"/>
  <c r="FQ1362"/>
  <c r="FM1362"/>
  <c r="FI1362"/>
  <c r="FE1362"/>
  <c r="FA1362"/>
  <c r="EW1362"/>
  <c r="ES1362"/>
  <c r="EO1362"/>
  <c r="EK1362"/>
  <c r="EG1362"/>
  <c r="EC1362"/>
  <c r="DY1362"/>
  <c r="DU1362"/>
  <c r="DQ1362"/>
  <c r="DM1362"/>
  <c r="DI1362"/>
  <c r="DE1362"/>
  <c r="DA1362"/>
  <c r="CW1362"/>
  <c r="CS1362"/>
  <c r="CO1362"/>
  <c r="CK1362"/>
  <c r="CG1362"/>
  <c r="CC1362"/>
  <c r="BY1362"/>
  <c r="BU1362"/>
  <c r="BQ1362"/>
  <c r="BM1362"/>
  <c r="BI1362"/>
  <c r="BE1362"/>
  <c r="BA1362"/>
  <c r="AW1362"/>
  <c r="AS1362"/>
  <c r="AO1362"/>
  <c r="AK1362"/>
  <c r="AG1362"/>
  <c r="AC1362"/>
  <c r="Y1362"/>
  <c r="U1362"/>
  <c r="Q1362"/>
  <c r="M1362"/>
  <c r="I1362"/>
  <c r="E1362"/>
  <c r="GS1361"/>
  <c r="GO1361"/>
  <c r="GK1361"/>
  <c r="GG1361"/>
  <c r="GC1361"/>
  <c r="FY1361"/>
  <c r="FU1361"/>
  <c r="FQ1361"/>
  <c r="FM1361"/>
  <c r="FI1361"/>
  <c r="FE1361"/>
  <c r="FA1361"/>
  <c r="EW1361"/>
  <c r="ES1361"/>
  <c r="EO1361"/>
  <c r="EK1361"/>
  <c r="EG1361"/>
  <c r="EC1361"/>
  <c r="DY1361"/>
  <c r="DU1361"/>
  <c r="DQ1361"/>
  <c r="DM1361"/>
  <c r="DI1361"/>
  <c r="DE1361"/>
  <c r="DA1361"/>
  <c r="CW1361"/>
  <c r="CS1361"/>
  <c r="CO1361"/>
  <c r="CK1361"/>
  <c r="CG1361"/>
  <c r="CC1361"/>
  <c r="BY1361"/>
  <c r="BU1361"/>
  <c r="BQ1361"/>
  <c r="BM1361"/>
  <c r="BI1361"/>
  <c r="BE1361"/>
  <c r="BA1361"/>
  <c r="AW1361"/>
  <c r="AS1361"/>
  <c r="AO1361"/>
  <c r="AK1361"/>
  <c r="AG1361"/>
  <c r="AC1361"/>
  <c r="Y1361"/>
  <c r="U1361"/>
  <c r="Q1361"/>
  <c r="M1361"/>
  <c r="I1361"/>
  <c r="E1361"/>
  <c r="GS1360"/>
  <c r="GO1360"/>
  <c r="GK1360"/>
  <c r="GG1360"/>
  <c r="GC1360"/>
  <c r="FY1360"/>
  <c r="FU1360"/>
  <c r="FQ1360"/>
  <c r="FM1360"/>
  <c r="FI1360"/>
  <c r="FE1360"/>
  <c r="FA1360"/>
  <c r="EW1360"/>
  <c r="ES1360"/>
  <c r="EO1360"/>
  <c r="EK1360"/>
  <c r="EG1360"/>
  <c r="EC1360"/>
  <c r="DY1360"/>
  <c r="DU1360"/>
  <c r="DQ1360"/>
  <c r="DM1360"/>
  <c r="DI1360"/>
  <c r="DE1360"/>
  <c r="DA1360"/>
  <c r="CW1360"/>
  <c r="CS1360"/>
  <c r="CO1360"/>
  <c r="CK1360"/>
  <c r="CG1360"/>
  <c r="CC1360"/>
  <c r="BY1360"/>
  <c r="BU1360"/>
  <c r="BQ1360"/>
  <c r="BM1360"/>
  <c r="BI1360"/>
  <c r="BE1360"/>
  <c r="BA1360"/>
  <c r="AW1360"/>
  <c r="AS1360"/>
  <c r="AO1360"/>
  <c r="AK1360"/>
  <c r="AG1360"/>
  <c r="AC1360"/>
  <c r="Y1360"/>
  <c r="U1360"/>
  <c r="Q1360"/>
  <c r="M1360"/>
  <c r="I1360"/>
  <c r="E1360"/>
  <c r="GS1359"/>
  <c r="GO1359"/>
  <c r="GK1359"/>
  <c r="GG1359"/>
  <c r="GC1359"/>
  <c r="FY1359"/>
  <c r="FU1359"/>
  <c r="FQ1359"/>
  <c r="FM1359"/>
  <c r="FI1359"/>
  <c r="FE1359"/>
  <c r="FA1359"/>
  <c r="EW1359"/>
  <c r="ES1359"/>
  <c r="EO1359"/>
  <c r="EK1359"/>
  <c r="EG1359"/>
  <c r="EC1359"/>
  <c r="DY1359"/>
  <c r="DU1359"/>
  <c r="DQ1359"/>
  <c r="DM1359"/>
  <c r="DI1359"/>
  <c r="DE1359"/>
  <c r="DA1359"/>
  <c r="CW1359"/>
  <c r="CS1359"/>
  <c r="CO1359"/>
  <c r="CK1359"/>
  <c r="CG1359"/>
  <c r="CC1359"/>
  <c r="BY1359"/>
  <c r="BU1359"/>
  <c r="BQ1359"/>
  <c r="BM1359"/>
  <c r="BI1359"/>
  <c r="BE1359"/>
  <c r="BA1359"/>
  <c r="AW1359"/>
  <c r="AS1359"/>
  <c r="AO1359"/>
  <c r="AK1359"/>
  <c r="AG1359"/>
  <c r="AC1359"/>
  <c r="Y1359"/>
  <c r="U1359"/>
  <c r="Q1359"/>
  <c r="M1359"/>
  <c r="I1359"/>
  <c r="E1359"/>
  <c r="GS1358"/>
  <c r="GO1358"/>
  <c r="GK1358"/>
  <c r="GG1358"/>
  <c r="GC1358"/>
  <c r="FY1358"/>
  <c r="FU1358"/>
  <c r="FQ1358"/>
  <c r="FM1358"/>
  <c r="FI1358"/>
  <c r="FE1358"/>
  <c r="FA1358"/>
  <c r="EW1358"/>
  <c r="ES1358"/>
  <c r="EO1358"/>
  <c r="EK1358"/>
  <c r="EG1358"/>
  <c r="EC1358"/>
  <c r="DY1358"/>
  <c r="DU1358"/>
  <c r="DQ1358"/>
  <c r="DM1358"/>
  <c r="DI1358"/>
  <c r="DE1358"/>
  <c r="DA1358"/>
  <c r="CW1358"/>
  <c r="CS1358"/>
  <c r="CO1358"/>
  <c r="CK1358"/>
  <c r="CG1358"/>
  <c r="CC1358"/>
  <c r="BY1358"/>
  <c r="BU1358"/>
  <c r="BQ1358"/>
  <c r="BM1358"/>
  <c r="BI1358"/>
  <c r="BE1358"/>
  <c r="BA1358"/>
  <c r="AW1358"/>
  <c r="AS1358"/>
  <c r="AO1358"/>
  <c r="AK1358"/>
  <c r="AG1358"/>
  <c r="AC1358"/>
  <c r="Y1358"/>
  <c r="U1358"/>
  <c r="Q1358"/>
  <c r="M1358"/>
  <c r="I1358"/>
  <c r="E1358"/>
  <c r="GS1357"/>
  <c r="GO1357"/>
  <c r="GK1357"/>
  <c r="GG1357"/>
  <c r="GC1357"/>
  <c r="FY1357"/>
  <c r="FU1357"/>
  <c r="FQ1357"/>
  <c r="FM1357"/>
  <c r="FI1357"/>
  <c r="FE1357"/>
  <c r="FA1357"/>
  <c r="EW1357"/>
  <c r="ES1357"/>
  <c r="EO1357"/>
  <c r="EK1357"/>
  <c r="EG1357"/>
  <c r="EC1357"/>
  <c r="DY1357"/>
  <c r="DU1357"/>
  <c r="DQ1357"/>
  <c r="DM1357"/>
  <c r="DI1357"/>
  <c r="DE1357"/>
  <c r="DA1357"/>
  <c r="CW1357"/>
  <c r="CS1357"/>
  <c r="CO1357"/>
  <c r="CK1357"/>
  <c r="CG1357"/>
  <c r="CC1357"/>
  <c r="BY1357"/>
  <c r="BU1357"/>
  <c r="BQ1357"/>
  <c r="BM1357"/>
  <c r="BI1357"/>
  <c r="BE1357"/>
  <c r="BA1357"/>
  <c r="AW1357"/>
  <c r="AS1357"/>
  <c r="AO1357"/>
  <c r="AK1357"/>
  <c r="AG1357"/>
  <c r="AC1357"/>
  <c r="Y1357"/>
  <c r="U1357"/>
  <c r="Q1357"/>
  <c r="M1357"/>
  <c r="I1357"/>
  <c r="E1357"/>
  <c r="GS1356"/>
  <c r="GO1356"/>
  <c r="GK1356"/>
  <c r="GG1356"/>
  <c r="GC1356"/>
  <c r="FY1356"/>
  <c r="FU1356"/>
  <c r="FQ1356"/>
  <c r="FM1356"/>
  <c r="FI1356"/>
  <c r="FE1356"/>
  <c r="FA1356"/>
  <c r="EW1356"/>
  <c r="ES1356"/>
  <c r="EO1356"/>
  <c r="EK1356"/>
  <c r="EG1356"/>
  <c r="EC1356"/>
  <c r="DY1356"/>
  <c r="DU1356"/>
  <c r="DQ1356"/>
  <c r="DM1356"/>
  <c r="DI1356"/>
  <c r="DE1356"/>
  <c r="DA1356"/>
  <c r="CW1356"/>
  <c r="CS1356"/>
  <c r="CO1356"/>
  <c r="CK1356"/>
  <c r="CG1356"/>
  <c r="CC1356"/>
  <c r="BY1356"/>
  <c r="BU1356"/>
  <c r="BQ1356"/>
  <c r="BM1356"/>
  <c r="BI1356"/>
  <c r="BE1356"/>
  <c r="BA1356"/>
  <c r="AW1356"/>
  <c r="AS1356"/>
  <c r="AO1356"/>
  <c r="AK1356"/>
  <c r="AG1356"/>
  <c r="AC1356"/>
  <c r="Y1356"/>
  <c r="U1356"/>
  <c r="Q1356"/>
  <c r="M1356"/>
  <c r="I1356"/>
  <c r="E1356"/>
  <c r="GS1355"/>
  <c r="GO1355"/>
  <c r="GK1355"/>
  <c r="GG1355"/>
  <c r="GC1355"/>
  <c r="FY1355"/>
  <c r="FU1355"/>
  <c r="FQ1355"/>
  <c r="FM1355"/>
  <c r="FI1355"/>
  <c r="FE1355"/>
  <c r="FA1355"/>
  <c r="EW1355"/>
  <c r="ES1355"/>
  <c r="EO1355"/>
  <c r="EK1355"/>
  <c r="EG1355"/>
  <c r="EC1355"/>
  <c r="DY1355"/>
  <c r="DU1355"/>
  <c r="DQ1355"/>
  <c r="DM1355"/>
  <c r="DI1355"/>
  <c r="DE1355"/>
  <c r="DA1355"/>
  <c r="CW1355"/>
  <c r="CS1355"/>
  <c r="CO1355"/>
  <c r="CK1355"/>
  <c r="CG1355"/>
  <c r="CC1355"/>
  <c r="BY1355"/>
  <c r="BU1355"/>
  <c r="BQ1355"/>
  <c r="BM1355"/>
  <c r="BI1355"/>
  <c r="BE1355"/>
  <c r="BA1355"/>
  <c r="AW1355"/>
  <c r="AS1355"/>
  <c r="AO1355"/>
  <c r="AK1355"/>
  <c r="AG1355"/>
  <c r="AC1355"/>
  <c r="Y1355"/>
  <c r="U1355"/>
  <c r="Q1355"/>
  <c r="M1355"/>
  <c r="I1355"/>
  <c r="E1355"/>
  <c r="GS1354"/>
  <c r="GO1354"/>
  <c r="GK1354"/>
  <c r="GG1354"/>
  <c r="GC1354"/>
  <c r="FY1354"/>
  <c r="FU1354"/>
  <c r="FQ1354"/>
  <c r="FM1354"/>
  <c r="FI1354"/>
  <c r="FE1354"/>
  <c r="FA1354"/>
  <c r="EW1354"/>
  <c r="ES1354"/>
  <c r="EO1354"/>
  <c r="EK1354"/>
  <c r="EG1354"/>
  <c r="EC1354"/>
  <c r="DY1354"/>
  <c r="DU1354"/>
  <c r="DQ1354"/>
  <c r="DM1354"/>
  <c r="DI1354"/>
  <c r="DE1354"/>
  <c r="DA1354"/>
  <c r="CW1354"/>
  <c r="CS1354"/>
  <c r="CO1354"/>
  <c r="CK1354"/>
  <c r="CG1354"/>
  <c r="CC1354"/>
  <c r="BY1354"/>
  <c r="BU1354"/>
  <c r="BQ1354"/>
  <c r="BM1354"/>
  <c r="BI1354"/>
  <c r="BE1354"/>
  <c r="BA1354"/>
  <c r="AW1354"/>
  <c r="AS1354"/>
  <c r="AO1354"/>
  <c r="AK1354"/>
  <c r="AG1354"/>
  <c r="AC1354"/>
  <c r="Y1354"/>
  <c r="U1354"/>
  <c r="Q1354"/>
  <c r="M1354"/>
  <c r="I1354"/>
  <c r="E1354"/>
  <c r="GS1353"/>
  <c r="GO1353"/>
  <c r="GK1353"/>
  <c r="GG1353"/>
  <c r="GC1353"/>
  <c r="FY1353"/>
  <c r="FU1353"/>
  <c r="FQ1353"/>
  <c r="FM1353"/>
  <c r="FI1353"/>
  <c r="FE1353"/>
  <c r="FA1353"/>
  <c r="EW1353"/>
  <c r="ES1353"/>
  <c r="EO1353"/>
  <c r="EK1353"/>
  <c r="EG1353"/>
  <c r="EC1353"/>
  <c r="DY1353"/>
  <c r="DU1353"/>
  <c r="DQ1353"/>
  <c r="DM1353"/>
  <c r="DI1353"/>
  <c r="DE1353"/>
  <c r="DA1353"/>
  <c r="CW1353"/>
  <c r="CS1353"/>
  <c r="CO1353"/>
  <c r="CK1353"/>
  <c r="CG1353"/>
  <c r="CC1353"/>
  <c r="BY1353"/>
  <c r="BU1353"/>
  <c r="BQ1353"/>
  <c r="BM1353"/>
  <c r="BI1353"/>
  <c r="BE1353"/>
  <c r="BA1353"/>
  <c r="AW1353"/>
  <c r="AS1353"/>
  <c r="AO1353"/>
  <c r="AK1353"/>
  <c r="AG1353"/>
  <c r="AC1353"/>
  <c r="Y1353"/>
  <c r="U1353"/>
  <c r="Q1353"/>
  <c r="M1353"/>
  <c r="I1353"/>
  <c r="E1353"/>
  <c r="GS1352"/>
  <c r="GO1352"/>
  <c r="GK1352"/>
  <c r="GG1352"/>
  <c r="GC1352"/>
  <c r="FY1352"/>
  <c r="FU1352"/>
  <c r="FQ1352"/>
  <c r="FM1352"/>
  <c r="FI1352"/>
  <c r="FE1352"/>
  <c r="FA1352"/>
  <c r="EW1352"/>
  <c r="ES1352"/>
  <c r="EO1352"/>
  <c r="EK1352"/>
  <c r="EG1352"/>
  <c r="EC1352"/>
  <c r="DY1352"/>
  <c r="DU1352"/>
  <c r="DQ1352"/>
  <c r="DM1352"/>
  <c r="DI1352"/>
  <c r="DE1352"/>
  <c r="DA1352"/>
  <c r="CW1352"/>
  <c r="CS1352"/>
  <c r="CO1352"/>
  <c r="CK1352"/>
  <c r="CG1352"/>
  <c r="CC1352"/>
  <c r="BY1352"/>
  <c r="BU1352"/>
  <c r="BQ1352"/>
  <c r="BM1352"/>
  <c r="BI1352"/>
  <c r="BE1352"/>
  <c r="BA1352"/>
  <c r="AW1352"/>
  <c r="AS1352"/>
  <c r="AO1352"/>
  <c r="AK1352"/>
  <c r="AG1352"/>
  <c r="AC1352"/>
  <c r="Y1352"/>
  <c r="U1352"/>
  <c r="Q1352"/>
  <c r="M1352"/>
  <c r="I1352"/>
  <c r="E1352"/>
  <c r="GY1351"/>
  <c r="GS1351"/>
  <c r="GO1351"/>
  <c r="GK1351"/>
  <c r="GG1351"/>
  <c r="GC1351"/>
  <c r="FY1351"/>
  <c r="FU1351"/>
  <c r="FQ1351"/>
  <c r="FM1351"/>
  <c r="FI1351"/>
  <c r="FE1351"/>
  <c r="FA1351"/>
  <c r="EW1351"/>
  <c r="ES1351"/>
  <c r="EO1351"/>
  <c r="EK1351"/>
  <c r="EG1351"/>
  <c r="EC1351"/>
  <c r="DY1351"/>
  <c r="DU1351"/>
  <c r="DQ1351"/>
  <c r="DM1351"/>
  <c r="DI1351"/>
  <c r="DE1351"/>
  <c r="DA1351"/>
  <c r="CW1351"/>
  <c r="CS1351"/>
  <c r="CO1351"/>
  <c r="CK1351"/>
  <c r="CG1351"/>
  <c r="CC1351"/>
  <c r="BY1351"/>
  <c r="BU1351"/>
  <c r="BQ1351"/>
  <c r="BM1351"/>
  <c r="BI1351"/>
  <c r="BE1351"/>
  <c r="BA1351"/>
  <c r="AW1351"/>
  <c r="AS1351"/>
  <c r="AO1351"/>
  <c r="AK1351"/>
  <c r="AG1351"/>
  <c r="AC1351"/>
  <c r="Y1351"/>
  <c r="U1351"/>
  <c r="Q1351"/>
  <c r="M1351"/>
  <c r="I1351"/>
  <c r="E1351"/>
  <c r="GS1350"/>
  <c r="GO1350"/>
  <c r="GK1350"/>
  <c r="GG1350"/>
  <c r="GC1350"/>
  <c r="FY1350"/>
  <c r="FU1350"/>
  <c r="FQ1350"/>
  <c r="FM1350"/>
  <c r="FI1350"/>
  <c r="FE1350"/>
  <c r="FA1350"/>
  <c r="EW1350"/>
  <c r="ES1350"/>
  <c r="EO1350"/>
  <c r="EK1350"/>
  <c r="EG1350"/>
  <c r="EC1350"/>
  <c r="DY1350"/>
  <c r="DU1350"/>
  <c r="DQ1350"/>
  <c r="DM1350"/>
  <c r="DI1350"/>
  <c r="DE1350"/>
  <c r="DA1350"/>
  <c r="CW1350"/>
  <c r="CS1350"/>
  <c r="CO1350"/>
  <c r="CK1350"/>
  <c r="CG1350"/>
  <c r="CC1350"/>
  <c r="BY1350"/>
  <c r="BU1350"/>
  <c r="BQ1350"/>
  <c r="BM1350"/>
  <c r="BI1350"/>
  <c r="BE1350"/>
  <c r="BA1350"/>
  <c r="AW1350"/>
  <c r="AS1350"/>
  <c r="AO1350"/>
  <c r="AK1350"/>
  <c r="AG1350"/>
  <c r="AC1350"/>
  <c r="Y1350"/>
  <c r="U1350"/>
  <c r="Q1350"/>
  <c r="M1350"/>
  <c r="I1350"/>
  <c r="E1350"/>
  <c r="GW1350" s="1"/>
  <c r="GS1349"/>
  <c r="GO1349"/>
  <c r="GK1349"/>
  <c r="GG1349"/>
  <c r="GC1349"/>
  <c r="FY1349"/>
  <c r="FU1349"/>
  <c r="FQ1349"/>
  <c r="FM1349"/>
  <c r="FI1349"/>
  <c r="FE1349"/>
  <c r="FA1349"/>
  <c r="EW1349"/>
  <c r="ES1349"/>
  <c r="EO1349"/>
  <c r="EK1349"/>
  <c r="EG1349"/>
  <c r="EC1349"/>
  <c r="DY1349"/>
  <c r="DU1349"/>
  <c r="DQ1349"/>
  <c r="DM1349"/>
  <c r="DI1349"/>
  <c r="DE1349"/>
  <c r="DA1349"/>
  <c r="CW1349"/>
  <c r="CS1349"/>
  <c r="CO1349"/>
  <c r="CK1349"/>
  <c r="CG1349"/>
  <c r="CC1349"/>
  <c r="BY1349"/>
  <c r="BU1349"/>
  <c r="BQ1349"/>
  <c r="BM1349"/>
  <c r="BI1349"/>
  <c r="BE1349"/>
  <c r="BA1349"/>
  <c r="AW1349"/>
  <c r="AS1349"/>
  <c r="AO1349"/>
  <c r="AK1349"/>
  <c r="AG1349"/>
  <c r="AC1349"/>
  <c r="Y1349"/>
  <c r="U1349"/>
  <c r="Q1349"/>
  <c r="M1349"/>
  <c r="I1349"/>
  <c r="E1349"/>
  <c r="GW1349" s="1"/>
  <c r="GS1348"/>
  <c r="GO1348"/>
  <c r="GK1348"/>
  <c r="GG1348"/>
  <c r="GC1348"/>
  <c r="FY1348"/>
  <c r="FU1348"/>
  <c r="FQ1348"/>
  <c r="FM1348"/>
  <c r="FI1348"/>
  <c r="FE1348"/>
  <c r="FA1348"/>
  <c r="EW1348"/>
  <c r="ES1348"/>
  <c r="EO1348"/>
  <c r="EK1348"/>
  <c r="EG1348"/>
  <c r="EC1348"/>
  <c r="DY1348"/>
  <c r="DU1348"/>
  <c r="DQ1348"/>
  <c r="DM1348"/>
  <c r="DI1348"/>
  <c r="DE1348"/>
  <c r="DA1348"/>
  <c r="CW1348"/>
  <c r="CS1348"/>
  <c r="CO1348"/>
  <c r="CK1348"/>
  <c r="CG1348"/>
  <c r="CC1348"/>
  <c r="BY1348"/>
  <c r="BU1348"/>
  <c r="BQ1348"/>
  <c r="BM1348"/>
  <c r="BI1348"/>
  <c r="BE1348"/>
  <c r="BA1348"/>
  <c r="AW1348"/>
  <c r="AS1348"/>
  <c r="AO1348"/>
  <c r="AK1348"/>
  <c r="AG1348"/>
  <c r="AC1348"/>
  <c r="Y1348"/>
  <c r="U1348"/>
  <c r="Q1348"/>
  <c r="M1348"/>
  <c r="I1348"/>
  <c r="E1348"/>
  <c r="GW1348" s="1"/>
  <c r="GS1347"/>
  <c r="GO1347"/>
  <c r="GK1347"/>
  <c r="GG1347"/>
  <c r="GC1347"/>
  <c r="FY1347"/>
  <c r="FU1347"/>
  <c r="FQ1347"/>
  <c r="FM1347"/>
  <c r="FI1347"/>
  <c r="FE1347"/>
  <c r="FA1347"/>
  <c r="EW1347"/>
  <c r="ES1347"/>
  <c r="EO1347"/>
  <c r="EK1347"/>
  <c r="EG1347"/>
  <c r="EC1347"/>
  <c r="DY1347"/>
  <c r="DU1347"/>
  <c r="DQ1347"/>
  <c r="DM1347"/>
  <c r="DI1347"/>
  <c r="DE1347"/>
  <c r="DA1347"/>
  <c r="CW1347"/>
  <c r="CS1347"/>
  <c r="CO1347"/>
  <c r="CK1347"/>
  <c r="CG1347"/>
  <c r="CC1347"/>
  <c r="BY1347"/>
  <c r="BU1347"/>
  <c r="BQ1347"/>
  <c r="BM1347"/>
  <c r="BI1347"/>
  <c r="BE1347"/>
  <c r="BA1347"/>
  <c r="AW1347"/>
  <c r="AS1347"/>
  <c r="AO1347"/>
  <c r="AK1347"/>
  <c r="AG1347"/>
  <c r="AC1347"/>
  <c r="Y1347"/>
  <c r="U1347"/>
  <c r="Q1347"/>
  <c r="M1347"/>
  <c r="I1347"/>
  <c r="E1347"/>
  <c r="GW1347" s="1"/>
  <c r="GS1346"/>
  <c r="GO1346"/>
  <c r="GK1346"/>
  <c r="GG1346"/>
  <c r="GC1346"/>
  <c r="FY1346"/>
  <c r="FU1346"/>
  <c r="FQ1346"/>
  <c r="FM1346"/>
  <c r="FI1346"/>
  <c r="FE1346"/>
  <c r="FA1346"/>
  <c r="EW1346"/>
  <c r="ES1346"/>
  <c r="EO1346"/>
  <c r="EK1346"/>
  <c r="EG1346"/>
  <c r="EC1346"/>
  <c r="DY1346"/>
  <c r="DU1346"/>
  <c r="DQ1346"/>
  <c r="DM1346"/>
  <c r="DI1346"/>
  <c r="DE1346"/>
  <c r="DA1346"/>
  <c r="CW1346"/>
  <c r="CS1346"/>
  <c r="CO1346"/>
  <c r="CK1346"/>
  <c r="CG1346"/>
  <c r="CC1346"/>
  <c r="BY1346"/>
  <c r="BU1346"/>
  <c r="BQ1346"/>
  <c r="BM1346"/>
  <c r="BI1346"/>
  <c r="BE1346"/>
  <c r="BA1346"/>
  <c r="AW1346"/>
  <c r="AS1346"/>
  <c r="AO1346"/>
  <c r="AK1346"/>
  <c r="AG1346"/>
  <c r="AC1346"/>
  <c r="Y1346"/>
  <c r="U1346"/>
  <c r="Q1346"/>
  <c r="M1346"/>
  <c r="I1346"/>
  <c r="E1346"/>
  <c r="GW1346" s="1"/>
  <c r="GS1345"/>
  <c r="GO1345"/>
  <c r="GK1345"/>
  <c r="GG1345"/>
  <c r="GC1345"/>
  <c r="FY1345"/>
  <c r="FU1345"/>
  <c r="FQ1345"/>
  <c r="FM1345"/>
  <c r="FI1345"/>
  <c r="FE1345"/>
  <c r="FA1345"/>
  <c r="EW1345"/>
  <c r="ES1345"/>
  <c r="EO1345"/>
  <c r="EK1345"/>
  <c r="EG1345"/>
  <c r="EC1345"/>
  <c r="DY1345"/>
  <c r="DU1345"/>
  <c r="DQ1345"/>
  <c r="DM1345"/>
  <c r="DI1345"/>
  <c r="DE1345"/>
  <c r="DA1345"/>
  <c r="CW1345"/>
  <c r="CS1345"/>
  <c r="CO1345"/>
  <c r="CK1345"/>
  <c r="CG1345"/>
  <c r="CC1345"/>
  <c r="BY1345"/>
  <c r="BU1345"/>
  <c r="BQ1345"/>
  <c r="BM1345"/>
  <c r="BI1345"/>
  <c r="BE1345"/>
  <c r="BA1345"/>
  <c r="AW1345"/>
  <c r="AS1345"/>
  <c r="AO1345"/>
  <c r="AK1345"/>
  <c r="AG1345"/>
  <c r="AC1345"/>
  <c r="Y1345"/>
  <c r="U1345"/>
  <c r="Q1345"/>
  <c r="M1345"/>
  <c r="I1345"/>
  <c r="E1345"/>
  <c r="GW1345" s="1"/>
  <c r="GS1344"/>
  <c r="GO1344"/>
  <c r="GK1344"/>
  <c r="GG1344"/>
  <c r="GC1344"/>
  <c r="FY1344"/>
  <c r="FU1344"/>
  <c r="FQ1344"/>
  <c r="FM1344"/>
  <c r="FI1344"/>
  <c r="FE1344"/>
  <c r="FA1344"/>
  <c r="EW1344"/>
  <c r="ES1344"/>
  <c r="EO1344"/>
  <c r="EK1344"/>
  <c r="EG1344"/>
  <c r="EC1344"/>
  <c r="DY1344"/>
  <c r="DU1344"/>
  <c r="DQ1344"/>
  <c r="DM1344"/>
  <c r="DI1344"/>
  <c r="DE1344"/>
  <c r="DA1344"/>
  <c r="CW1344"/>
  <c r="CS1344"/>
  <c r="CO1344"/>
  <c r="CK1344"/>
  <c r="CG1344"/>
  <c r="CC1344"/>
  <c r="BY1344"/>
  <c r="BU1344"/>
  <c r="BQ1344"/>
  <c r="BM1344"/>
  <c r="BI1344"/>
  <c r="BE1344"/>
  <c r="BA1344"/>
  <c r="AW1344"/>
  <c r="AS1344"/>
  <c r="AO1344"/>
  <c r="AK1344"/>
  <c r="AG1344"/>
  <c r="AC1344"/>
  <c r="Y1344"/>
  <c r="U1344"/>
  <c r="Q1344"/>
  <c r="M1344"/>
  <c r="I1344"/>
  <c r="E1344"/>
  <c r="GW1344" s="1"/>
  <c r="GS1343"/>
  <c r="GO1343"/>
  <c r="GK1343"/>
  <c r="GG1343"/>
  <c r="GC1343"/>
  <c r="FY1343"/>
  <c r="FU1343"/>
  <c r="FQ1343"/>
  <c r="FM1343"/>
  <c r="FI1343"/>
  <c r="FE1343"/>
  <c r="FA1343"/>
  <c r="EW1343"/>
  <c r="ES1343"/>
  <c r="EO1343"/>
  <c r="EK1343"/>
  <c r="EG1343"/>
  <c r="EC1343"/>
  <c r="DY1343"/>
  <c r="DU1343"/>
  <c r="DQ1343"/>
  <c r="DM1343"/>
  <c r="DI1343"/>
  <c r="DE1343"/>
  <c r="DA1343"/>
  <c r="CW1343"/>
  <c r="CS1343"/>
  <c r="CO1343"/>
  <c r="CK1343"/>
  <c r="CG1343"/>
  <c r="CC1343"/>
  <c r="BY1343"/>
  <c r="BU1343"/>
  <c r="BQ1343"/>
  <c r="BM1343"/>
  <c r="BI1343"/>
  <c r="BE1343"/>
  <c r="BA1343"/>
  <c r="AW1343"/>
  <c r="AS1343"/>
  <c r="AO1343"/>
  <c r="AK1343"/>
  <c r="AG1343"/>
  <c r="AC1343"/>
  <c r="Y1343"/>
  <c r="U1343"/>
  <c r="Q1343"/>
  <c r="M1343"/>
  <c r="I1343"/>
  <c r="E1343"/>
  <c r="GW1343" s="1"/>
  <c r="GS1342"/>
  <c r="GO1342"/>
  <c r="GK1342"/>
  <c r="GG1342"/>
  <c r="GC1342"/>
  <c r="FY1342"/>
  <c r="FU1342"/>
  <c r="FQ1342"/>
  <c r="FM1342"/>
  <c r="FI1342"/>
  <c r="FE1342"/>
  <c r="FA1342"/>
  <c r="EW1342"/>
  <c r="ES1342"/>
  <c r="EO1342"/>
  <c r="EK1342"/>
  <c r="EG1342"/>
  <c r="EC1342"/>
  <c r="DY1342"/>
  <c r="DU1342"/>
  <c r="DQ1342"/>
  <c r="DM1342"/>
  <c r="DI1342"/>
  <c r="DE1342"/>
  <c r="DA1342"/>
  <c r="CW1342"/>
  <c r="CS1342"/>
  <c r="CO1342"/>
  <c r="CK1342"/>
  <c r="CG1342"/>
  <c r="CC1342"/>
  <c r="BY1342"/>
  <c r="BU1342"/>
  <c r="BQ1342"/>
  <c r="BM1342"/>
  <c r="BI1342"/>
  <c r="BE1342"/>
  <c r="BA1342"/>
  <c r="AW1342"/>
  <c r="AS1342"/>
  <c r="AO1342"/>
  <c r="AK1342"/>
  <c r="AG1342"/>
  <c r="AC1342"/>
  <c r="Y1342"/>
  <c r="U1342"/>
  <c r="Q1342"/>
  <c r="M1342"/>
  <c r="I1342"/>
  <c r="E1342"/>
  <c r="GW1342" s="1"/>
  <c r="GS1341"/>
  <c r="GO1341"/>
  <c r="GK1341"/>
  <c r="GG1341"/>
  <c r="GC1341"/>
  <c r="FY1341"/>
  <c r="FU1341"/>
  <c r="FQ1341"/>
  <c r="FM1341"/>
  <c r="FI1341"/>
  <c r="FE1341"/>
  <c r="FA1341"/>
  <c r="EW1341"/>
  <c r="ES1341"/>
  <c r="EO1341"/>
  <c r="EK1341"/>
  <c r="EG1341"/>
  <c r="EC1341"/>
  <c r="DY1341"/>
  <c r="DU1341"/>
  <c r="DQ1341"/>
  <c r="DM1341"/>
  <c r="DI1341"/>
  <c r="DE1341"/>
  <c r="DA1341"/>
  <c r="CW1341"/>
  <c r="CS1341"/>
  <c r="CO1341"/>
  <c r="CK1341"/>
  <c r="CG1341"/>
  <c r="CC1341"/>
  <c r="BY1341"/>
  <c r="BU1341"/>
  <c r="BQ1341"/>
  <c r="BM1341"/>
  <c r="BI1341"/>
  <c r="BE1341"/>
  <c r="BA1341"/>
  <c r="AW1341"/>
  <c r="AS1341"/>
  <c r="AO1341"/>
  <c r="AK1341"/>
  <c r="AG1341"/>
  <c r="AC1341"/>
  <c r="Y1341"/>
  <c r="U1341"/>
  <c r="Q1341"/>
  <c r="M1341"/>
  <c r="I1341"/>
  <c r="E1341"/>
  <c r="GW1341" s="1"/>
  <c r="GS1340"/>
  <c r="GO1340"/>
  <c r="GK1340"/>
  <c r="GG1340"/>
  <c r="GC1340"/>
  <c r="FY1340"/>
  <c r="FU1340"/>
  <c r="FQ1340"/>
  <c r="FM1340"/>
  <c r="FI1340"/>
  <c r="FE1340"/>
  <c r="FA1340"/>
  <c r="EW1340"/>
  <c r="ES1340"/>
  <c r="EO1340"/>
  <c r="EK1340"/>
  <c r="EG1340"/>
  <c r="EC1340"/>
  <c r="DY1340"/>
  <c r="DU1340"/>
  <c r="DQ1340"/>
  <c r="DM1340"/>
  <c r="DI1340"/>
  <c r="DE1340"/>
  <c r="DA1340"/>
  <c r="CW1340"/>
  <c r="CS1340"/>
  <c r="CO1340"/>
  <c r="CK1340"/>
  <c r="CG1340"/>
  <c r="CC1340"/>
  <c r="BY1340"/>
  <c r="BU1340"/>
  <c r="BQ1340"/>
  <c r="BM1340"/>
  <c r="BI1340"/>
  <c r="BE1340"/>
  <c r="BA1340"/>
  <c r="AW1340"/>
  <c r="AS1340"/>
  <c r="AO1340"/>
  <c r="AK1340"/>
  <c r="AG1340"/>
  <c r="AC1340"/>
  <c r="Y1340"/>
  <c r="U1340"/>
  <c r="Q1340"/>
  <c r="M1340"/>
  <c r="I1340"/>
  <c r="E1340"/>
  <c r="GW1340" s="1"/>
  <c r="GY1339"/>
  <c r="GS1339"/>
  <c r="GO1339"/>
  <c r="GK1339"/>
  <c r="GG1339"/>
  <c r="GC1339"/>
  <c r="FY1339"/>
  <c r="FU1339"/>
  <c r="FQ1339"/>
  <c r="FM1339"/>
  <c r="FI1339"/>
  <c r="FE1339"/>
  <c r="FA1339"/>
  <c r="EW1339"/>
  <c r="ES1339"/>
  <c r="EO1339"/>
  <c r="EK1339"/>
  <c r="EG1339"/>
  <c r="EC1339"/>
  <c r="DY1339"/>
  <c r="DU1339"/>
  <c r="DQ1339"/>
  <c r="DM1339"/>
  <c r="DI1339"/>
  <c r="DE1339"/>
  <c r="DA1339"/>
  <c r="CW1339"/>
  <c r="CS1339"/>
  <c r="CO1339"/>
  <c r="CK1339"/>
  <c r="CG1339"/>
  <c r="CC1339"/>
  <c r="BY1339"/>
  <c r="BU1339"/>
  <c r="BQ1339"/>
  <c r="BM1339"/>
  <c r="BI1339"/>
  <c r="BE1339"/>
  <c r="BA1339"/>
  <c r="AW1339"/>
  <c r="AS1339"/>
  <c r="AO1339"/>
  <c r="AK1339"/>
  <c r="AG1339"/>
  <c r="AC1339"/>
  <c r="Y1339"/>
  <c r="U1339"/>
  <c r="Q1339"/>
  <c r="M1339"/>
  <c r="I1339"/>
  <c r="E1339"/>
  <c r="GS1338"/>
  <c r="GO1338"/>
  <c r="GK1338"/>
  <c r="GG1338"/>
  <c r="GC1338"/>
  <c r="FY1338"/>
  <c r="FU1338"/>
  <c r="FQ1338"/>
  <c r="FM1338"/>
  <c r="FI1338"/>
  <c r="FE1338"/>
  <c r="FA1338"/>
  <c r="EW1338"/>
  <c r="ES1338"/>
  <c r="EO1338"/>
  <c r="EK1338"/>
  <c r="EG1338"/>
  <c r="EC1338"/>
  <c r="DY1338"/>
  <c r="DU1338"/>
  <c r="DQ1338"/>
  <c r="DM1338"/>
  <c r="DI1338"/>
  <c r="DE1338"/>
  <c r="DA1338"/>
  <c r="CW1338"/>
  <c r="CS1338"/>
  <c r="CO1338"/>
  <c r="CK1338"/>
  <c r="CG1338"/>
  <c r="CC1338"/>
  <c r="BY1338"/>
  <c r="BU1338"/>
  <c r="BQ1338"/>
  <c r="BM1338"/>
  <c r="BI1338"/>
  <c r="BE1338"/>
  <c r="BA1338"/>
  <c r="AW1338"/>
  <c r="AS1338"/>
  <c r="AO1338"/>
  <c r="AK1338"/>
  <c r="AG1338"/>
  <c r="AC1338"/>
  <c r="Y1338"/>
  <c r="U1338"/>
  <c r="Q1338"/>
  <c r="M1338"/>
  <c r="I1338"/>
  <c r="E1338"/>
  <c r="GS1337"/>
  <c r="GO1337"/>
  <c r="GK1337"/>
  <c r="GG1337"/>
  <c r="GC1337"/>
  <c r="FY1337"/>
  <c r="FU1337"/>
  <c r="FQ1337"/>
  <c r="FM1337"/>
  <c r="FI1337"/>
  <c r="FE1337"/>
  <c r="FA1337"/>
  <c r="EW1337"/>
  <c r="ES1337"/>
  <c r="EO1337"/>
  <c r="EK1337"/>
  <c r="EG1337"/>
  <c r="EC1337"/>
  <c r="DY1337"/>
  <c r="DU1337"/>
  <c r="DQ1337"/>
  <c r="DM1337"/>
  <c r="DI1337"/>
  <c r="DE1337"/>
  <c r="DA1337"/>
  <c r="CW1337"/>
  <c r="CS1337"/>
  <c r="CO1337"/>
  <c r="CK1337"/>
  <c r="CG1337"/>
  <c r="CC1337"/>
  <c r="BY1337"/>
  <c r="BU1337"/>
  <c r="BQ1337"/>
  <c r="BM1337"/>
  <c r="BI1337"/>
  <c r="BE1337"/>
  <c r="BA1337"/>
  <c r="AW1337"/>
  <c r="AS1337"/>
  <c r="AO1337"/>
  <c r="AK1337"/>
  <c r="AG1337"/>
  <c r="AC1337"/>
  <c r="Y1337"/>
  <c r="U1337"/>
  <c r="Q1337"/>
  <c r="M1337"/>
  <c r="I1337"/>
  <c r="E1337"/>
  <c r="GS1336"/>
  <c r="GO1336"/>
  <c r="GK1336"/>
  <c r="GG1336"/>
  <c r="GC1336"/>
  <c r="FY1336"/>
  <c r="FU1336"/>
  <c r="FQ1336"/>
  <c r="FM1336"/>
  <c r="FI1336"/>
  <c r="FE1336"/>
  <c r="FA1336"/>
  <c r="EW1336"/>
  <c r="ES1336"/>
  <c r="EO1336"/>
  <c r="EK1336"/>
  <c r="EG1336"/>
  <c r="EC1336"/>
  <c r="DY1336"/>
  <c r="DU1336"/>
  <c r="DQ1336"/>
  <c r="DM1336"/>
  <c r="DI1336"/>
  <c r="DE1336"/>
  <c r="DA1336"/>
  <c r="CW1336"/>
  <c r="CS1336"/>
  <c r="CO1336"/>
  <c r="CK1336"/>
  <c r="CG1336"/>
  <c r="CC1336"/>
  <c r="BY1336"/>
  <c r="BU1336"/>
  <c r="BQ1336"/>
  <c r="BM1336"/>
  <c r="BI1336"/>
  <c r="BE1336"/>
  <c r="BA1336"/>
  <c r="AW1336"/>
  <c r="AS1336"/>
  <c r="AO1336"/>
  <c r="AK1336"/>
  <c r="AG1336"/>
  <c r="AC1336"/>
  <c r="Y1336"/>
  <c r="U1336"/>
  <c r="Q1336"/>
  <c r="M1336"/>
  <c r="I1336"/>
  <c r="E1336"/>
  <c r="GS1335"/>
  <c r="GO1335"/>
  <c r="GK1335"/>
  <c r="GG1335"/>
  <c r="GC1335"/>
  <c r="FY1335"/>
  <c r="FU1335"/>
  <c r="FQ1335"/>
  <c r="FM1335"/>
  <c r="FI1335"/>
  <c r="FE1335"/>
  <c r="FA1335"/>
  <c r="EW1335"/>
  <c r="ES1335"/>
  <c r="EO1335"/>
  <c r="EK1335"/>
  <c r="EG1335"/>
  <c r="EC1335"/>
  <c r="DY1335"/>
  <c r="DU1335"/>
  <c r="DQ1335"/>
  <c r="DM1335"/>
  <c r="DI1335"/>
  <c r="DE1335"/>
  <c r="DA1335"/>
  <c r="CW1335"/>
  <c r="CS1335"/>
  <c r="CO1335"/>
  <c r="CK1335"/>
  <c r="CG1335"/>
  <c r="CC1335"/>
  <c r="BY1335"/>
  <c r="BU1335"/>
  <c r="BQ1335"/>
  <c r="BM1335"/>
  <c r="BI1335"/>
  <c r="BE1335"/>
  <c r="BA1335"/>
  <c r="AW1335"/>
  <c r="AS1335"/>
  <c r="AO1335"/>
  <c r="AK1335"/>
  <c r="AG1335"/>
  <c r="AC1335"/>
  <c r="Y1335"/>
  <c r="U1335"/>
  <c r="Q1335"/>
  <c r="M1335"/>
  <c r="I1335"/>
  <c r="E1335"/>
  <c r="GS1334"/>
  <c r="GO1334"/>
  <c r="GK1334"/>
  <c r="GG1334"/>
  <c r="GC1334"/>
  <c r="FY1334"/>
  <c r="FU1334"/>
  <c r="FQ1334"/>
  <c r="FM1334"/>
  <c r="FI1334"/>
  <c r="FE1334"/>
  <c r="FA1334"/>
  <c r="EW1334"/>
  <c r="ES1334"/>
  <c r="EO1334"/>
  <c r="EK1334"/>
  <c r="EG1334"/>
  <c r="EC1334"/>
  <c r="DY1334"/>
  <c r="DU1334"/>
  <c r="DQ1334"/>
  <c r="DM1334"/>
  <c r="DI1334"/>
  <c r="DE1334"/>
  <c r="DA1334"/>
  <c r="CW1334"/>
  <c r="CS1334"/>
  <c r="CO1334"/>
  <c r="CK1334"/>
  <c r="CG1334"/>
  <c r="CC1334"/>
  <c r="BY1334"/>
  <c r="BU1334"/>
  <c r="BQ1334"/>
  <c r="BM1334"/>
  <c r="BI1334"/>
  <c r="BE1334"/>
  <c r="BA1334"/>
  <c r="AW1334"/>
  <c r="AS1334"/>
  <c r="AO1334"/>
  <c r="AK1334"/>
  <c r="AG1334"/>
  <c r="AC1334"/>
  <c r="Y1334"/>
  <c r="U1334"/>
  <c r="Q1334"/>
  <c r="M1334"/>
  <c r="I1334"/>
  <c r="E1334"/>
  <c r="GS1333"/>
  <c r="GO1333"/>
  <c r="GK1333"/>
  <c r="GG1333"/>
  <c r="GC1333"/>
  <c r="FY1333"/>
  <c r="FU1333"/>
  <c r="FQ1333"/>
  <c r="FM1333"/>
  <c r="FI1333"/>
  <c r="FE1333"/>
  <c r="FA1333"/>
  <c r="EW1333"/>
  <c r="ES1333"/>
  <c r="EO1333"/>
  <c r="EK1333"/>
  <c r="EG1333"/>
  <c r="EC1333"/>
  <c r="DY1333"/>
  <c r="DU1333"/>
  <c r="DQ1333"/>
  <c r="DM1333"/>
  <c r="DI1333"/>
  <c r="DE1333"/>
  <c r="DA1333"/>
  <c r="CW1333"/>
  <c r="CS1333"/>
  <c r="CO1333"/>
  <c r="CK1333"/>
  <c r="CG1333"/>
  <c r="CC1333"/>
  <c r="BY1333"/>
  <c r="BU1333"/>
  <c r="BQ1333"/>
  <c r="BM1333"/>
  <c r="BI1333"/>
  <c r="BE1333"/>
  <c r="BA1333"/>
  <c r="AW1333"/>
  <c r="AS1333"/>
  <c r="AO1333"/>
  <c r="AK1333"/>
  <c r="AG1333"/>
  <c r="AC1333"/>
  <c r="Y1333"/>
  <c r="U1333"/>
  <c r="Q1333"/>
  <c r="M1333"/>
  <c r="I1333"/>
  <c r="E1333"/>
  <c r="GS1332"/>
  <c r="GO1332"/>
  <c r="GK1332"/>
  <c r="GG1332"/>
  <c r="GC1332"/>
  <c r="FY1332"/>
  <c r="FU1332"/>
  <c r="FQ1332"/>
  <c r="FM1332"/>
  <c r="FI1332"/>
  <c r="FE1332"/>
  <c r="FA1332"/>
  <c r="EW1332"/>
  <c r="ES1332"/>
  <c r="EO1332"/>
  <c r="EK1332"/>
  <c r="EG1332"/>
  <c r="EC1332"/>
  <c r="DY1332"/>
  <c r="DU1332"/>
  <c r="DQ1332"/>
  <c r="DM1332"/>
  <c r="DI1332"/>
  <c r="DE1332"/>
  <c r="DA1332"/>
  <c r="CW1332"/>
  <c r="CS1332"/>
  <c r="CO1332"/>
  <c r="CK1332"/>
  <c r="CG1332"/>
  <c r="CC1332"/>
  <c r="BY1332"/>
  <c r="BU1332"/>
  <c r="BQ1332"/>
  <c r="BM1332"/>
  <c r="BI1332"/>
  <c r="BE1332"/>
  <c r="BA1332"/>
  <c r="AW1332"/>
  <c r="AS1332"/>
  <c r="AO1332"/>
  <c r="AK1332"/>
  <c r="AG1332"/>
  <c r="AC1332"/>
  <c r="Y1332"/>
  <c r="U1332"/>
  <c r="Q1332"/>
  <c r="M1332"/>
  <c r="I1332"/>
  <c r="E1332"/>
  <c r="GS1331"/>
  <c r="GO1331"/>
  <c r="GK1331"/>
  <c r="GG1331"/>
  <c r="GC1331"/>
  <c r="FY1331"/>
  <c r="FU1331"/>
  <c r="FQ1331"/>
  <c r="FM1331"/>
  <c r="FI1331"/>
  <c r="FE1331"/>
  <c r="FA1331"/>
  <c r="EW1331"/>
  <c r="ES1331"/>
  <c r="EO1331"/>
  <c r="EK1331"/>
  <c r="EG1331"/>
  <c r="EC1331"/>
  <c r="DY1331"/>
  <c r="DU1331"/>
  <c r="DQ1331"/>
  <c r="DM1331"/>
  <c r="DI1331"/>
  <c r="DE1331"/>
  <c r="DA1331"/>
  <c r="CW1331"/>
  <c r="CS1331"/>
  <c r="CO1331"/>
  <c r="CK1331"/>
  <c r="CG1331"/>
  <c r="CC1331"/>
  <c r="BY1331"/>
  <c r="BU1331"/>
  <c r="BQ1331"/>
  <c r="BM1331"/>
  <c r="BI1331"/>
  <c r="BE1331"/>
  <c r="BA1331"/>
  <c r="AW1331"/>
  <c r="AS1331"/>
  <c r="AO1331"/>
  <c r="AK1331"/>
  <c r="AG1331"/>
  <c r="AC1331"/>
  <c r="Y1331"/>
  <c r="U1331"/>
  <c r="Q1331"/>
  <c r="M1331"/>
  <c r="I1331"/>
  <c r="E1331"/>
  <c r="GS1330"/>
  <c r="GO1330"/>
  <c r="GK1330"/>
  <c r="GG1330"/>
  <c r="GC1330"/>
  <c r="FY1330"/>
  <c r="FU1330"/>
  <c r="FQ1330"/>
  <c r="FM1330"/>
  <c r="FI1330"/>
  <c r="FE1330"/>
  <c r="FA1330"/>
  <c r="EW1330"/>
  <c r="ES1330"/>
  <c r="EO1330"/>
  <c r="EK1330"/>
  <c r="EG1330"/>
  <c r="EC1330"/>
  <c r="DY1330"/>
  <c r="DU1330"/>
  <c r="DQ1330"/>
  <c r="DM1330"/>
  <c r="DI1330"/>
  <c r="DE1330"/>
  <c r="DA1330"/>
  <c r="CW1330"/>
  <c r="CS1330"/>
  <c r="CO1330"/>
  <c r="CK1330"/>
  <c r="CG1330"/>
  <c r="CC1330"/>
  <c r="BY1330"/>
  <c r="BU1330"/>
  <c r="BQ1330"/>
  <c r="BM1330"/>
  <c r="BI1330"/>
  <c r="BE1330"/>
  <c r="BA1330"/>
  <c r="AW1330"/>
  <c r="AS1330"/>
  <c r="AO1330"/>
  <c r="AK1330"/>
  <c r="AG1330"/>
  <c r="AC1330"/>
  <c r="Y1330"/>
  <c r="U1330"/>
  <c r="Q1330"/>
  <c r="M1330"/>
  <c r="I1330"/>
  <c r="E1330"/>
  <c r="GS1329"/>
  <c r="GO1329"/>
  <c r="GK1329"/>
  <c r="GG1329"/>
  <c r="GC1329"/>
  <c r="FY1329"/>
  <c r="FU1329"/>
  <c r="FQ1329"/>
  <c r="FM1329"/>
  <c r="FI1329"/>
  <c r="FE1329"/>
  <c r="FA1329"/>
  <c r="EW1329"/>
  <c r="ES1329"/>
  <c r="EO1329"/>
  <c r="EK1329"/>
  <c r="EG1329"/>
  <c r="EC1329"/>
  <c r="DY1329"/>
  <c r="DU1329"/>
  <c r="DQ1329"/>
  <c r="DM1329"/>
  <c r="DI1329"/>
  <c r="DE1329"/>
  <c r="DA1329"/>
  <c r="CW1329"/>
  <c r="CS1329"/>
  <c r="CO1329"/>
  <c r="CK1329"/>
  <c r="CG1329"/>
  <c r="CC1329"/>
  <c r="BY1329"/>
  <c r="BU1329"/>
  <c r="BQ1329"/>
  <c r="BM1329"/>
  <c r="BI1329"/>
  <c r="BE1329"/>
  <c r="BA1329"/>
  <c r="AW1329"/>
  <c r="AS1329"/>
  <c r="AO1329"/>
  <c r="AK1329"/>
  <c r="AG1329"/>
  <c r="AC1329"/>
  <c r="Y1329"/>
  <c r="U1329"/>
  <c r="Q1329"/>
  <c r="M1329"/>
  <c r="I1329"/>
  <c r="E1329"/>
  <c r="GS1328"/>
  <c r="GO1328"/>
  <c r="GK1328"/>
  <c r="GG1328"/>
  <c r="GC1328"/>
  <c r="FY1328"/>
  <c r="FU1328"/>
  <c r="FQ1328"/>
  <c r="FM1328"/>
  <c r="FI1328"/>
  <c r="FE1328"/>
  <c r="FA1328"/>
  <c r="EW1328"/>
  <c r="ES1328"/>
  <c r="EO1328"/>
  <c r="EK1328"/>
  <c r="EG1328"/>
  <c r="EC1328"/>
  <c r="DY1328"/>
  <c r="DU1328"/>
  <c r="DQ1328"/>
  <c r="DM1328"/>
  <c r="DI1328"/>
  <c r="DE1328"/>
  <c r="DA1328"/>
  <c r="CW1328"/>
  <c r="CS1328"/>
  <c r="CO1328"/>
  <c r="CK1328"/>
  <c r="CG1328"/>
  <c r="CC1328"/>
  <c r="BY1328"/>
  <c r="BU1328"/>
  <c r="BQ1328"/>
  <c r="BM1328"/>
  <c r="BI1328"/>
  <c r="BE1328"/>
  <c r="BA1328"/>
  <c r="AW1328"/>
  <c r="AS1328"/>
  <c r="AO1328"/>
  <c r="AK1328"/>
  <c r="AG1328"/>
  <c r="AC1328"/>
  <c r="Y1328"/>
  <c r="U1328"/>
  <c r="Q1328"/>
  <c r="M1328"/>
  <c r="I1328"/>
  <c r="E1328"/>
  <c r="GY1327"/>
  <c r="GS1327"/>
  <c r="GO1327"/>
  <c r="GK1327"/>
  <c r="GG1327"/>
  <c r="GC1327"/>
  <c r="FY1327"/>
  <c r="FU1327"/>
  <c r="FQ1327"/>
  <c r="FM1327"/>
  <c r="FI1327"/>
  <c r="FE1327"/>
  <c r="FA1327"/>
  <c r="EW1327"/>
  <c r="ES1327"/>
  <c r="EO1327"/>
  <c r="EK1327"/>
  <c r="EG1327"/>
  <c r="EC1327"/>
  <c r="DY1327"/>
  <c r="DU1327"/>
  <c r="DQ1327"/>
  <c r="DM1327"/>
  <c r="DI1327"/>
  <c r="DE1327"/>
  <c r="DA1327"/>
  <c r="CW1327"/>
  <c r="CS1327"/>
  <c r="CO1327"/>
  <c r="CK1327"/>
  <c r="CG1327"/>
  <c r="CC1327"/>
  <c r="BY1327"/>
  <c r="BU1327"/>
  <c r="BQ1327"/>
  <c r="BM1327"/>
  <c r="BI1327"/>
  <c r="BE1327"/>
  <c r="BA1327"/>
  <c r="AW1327"/>
  <c r="AS1327"/>
  <c r="AO1327"/>
  <c r="AK1327"/>
  <c r="AG1327"/>
  <c r="AC1327"/>
  <c r="Y1327"/>
  <c r="U1327"/>
  <c r="Q1327"/>
  <c r="M1327"/>
  <c r="I1327"/>
  <c r="E1327"/>
  <c r="GS1326"/>
  <c r="GO1326"/>
  <c r="GK1326"/>
  <c r="GG1326"/>
  <c r="GC1326"/>
  <c r="FY1326"/>
  <c r="FU1326"/>
  <c r="FQ1326"/>
  <c r="FM1326"/>
  <c r="FI1326"/>
  <c r="FE1326"/>
  <c r="FA1326"/>
  <c r="EW1326"/>
  <c r="ES1326"/>
  <c r="EO1326"/>
  <c r="EK1326"/>
  <c r="EG1326"/>
  <c r="EC1326"/>
  <c r="DY1326"/>
  <c r="DU1326"/>
  <c r="DQ1326"/>
  <c r="DM1326"/>
  <c r="DI1326"/>
  <c r="DE1326"/>
  <c r="DA1326"/>
  <c r="CW1326"/>
  <c r="CS1326"/>
  <c r="CO1326"/>
  <c r="CK1326"/>
  <c r="CG1326"/>
  <c r="CC1326"/>
  <c r="BY1326"/>
  <c r="BU1326"/>
  <c r="BQ1326"/>
  <c r="BM1326"/>
  <c r="BI1326"/>
  <c r="BE1326"/>
  <c r="BA1326"/>
  <c r="AW1326"/>
  <c r="AS1326"/>
  <c r="AO1326"/>
  <c r="AK1326"/>
  <c r="AG1326"/>
  <c r="AC1326"/>
  <c r="Y1326"/>
  <c r="U1326"/>
  <c r="Q1326"/>
  <c r="M1326"/>
  <c r="I1326"/>
  <c r="E1326"/>
  <c r="GW1326" s="1"/>
  <c r="GS1325"/>
  <c r="GO1325"/>
  <c r="GK1325"/>
  <c r="GG1325"/>
  <c r="GC1325"/>
  <c r="FY1325"/>
  <c r="FU1325"/>
  <c r="FQ1325"/>
  <c r="FM1325"/>
  <c r="FI1325"/>
  <c r="FE1325"/>
  <c r="FA1325"/>
  <c r="EW1325"/>
  <c r="ES1325"/>
  <c r="EO1325"/>
  <c r="EK1325"/>
  <c r="EG1325"/>
  <c r="EC1325"/>
  <c r="DY1325"/>
  <c r="DU1325"/>
  <c r="DQ1325"/>
  <c r="DM1325"/>
  <c r="DI1325"/>
  <c r="DE1325"/>
  <c r="DA1325"/>
  <c r="CW1325"/>
  <c r="CS1325"/>
  <c r="CO1325"/>
  <c r="CK1325"/>
  <c r="CG1325"/>
  <c r="CC1325"/>
  <c r="BY1325"/>
  <c r="BU1325"/>
  <c r="BQ1325"/>
  <c r="BM1325"/>
  <c r="BI1325"/>
  <c r="BE1325"/>
  <c r="BA1325"/>
  <c r="AW1325"/>
  <c r="AS1325"/>
  <c r="AO1325"/>
  <c r="AK1325"/>
  <c r="AG1325"/>
  <c r="AC1325"/>
  <c r="Y1325"/>
  <c r="U1325"/>
  <c r="Q1325"/>
  <c r="M1325"/>
  <c r="I1325"/>
  <c r="E1325"/>
  <c r="GW1325" s="1"/>
  <c r="GS1324"/>
  <c r="GO1324"/>
  <c r="GK1324"/>
  <c r="GG1324"/>
  <c r="GC1324"/>
  <c r="FY1324"/>
  <c r="FU1324"/>
  <c r="FQ1324"/>
  <c r="FM1324"/>
  <c r="FI1324"/>
  <c r="FE1324"/>
  <c r="FA1324"/>
  <c r="EW1324"/>
  <c r="ES1324"/>
  <c r="EO1324"/>
  <c r="EK1324"/>
  <c r="EG1324"/>
  <c r="EC1324"/>
  <c r="DY1324"/>
  <c r="DU1324"/>
  <c r="DQ1324"/>
  <c r="DM1324"/>
  <c r="DI1324"/>
  <c r="DE1324"/>
  <c r="DA1324"/>
  <c r="CW1324"/>
  <c r="CS1324"/>
  <c r="CO1324"/>
  <c r="CK1324"/>
  <c r="CG1324"/>
  <c r="CC1324"/>
  <c r="BY1324"/>
  <c r="BU1324"/>
  <c r="BQ1324"/>
  <c r="BM1324"/>
  <c r="BI1324"/>
  <c r="BE1324"/>
  <c r="BA1324"/>
  <c r="AW1324"/>
  <c r="AS1324"/>
  <c r="AO1324"/>
  <c r="AK1324"/>
  <c r="AG1324"/>
  <c r="AC1324"/>
  <c r="Y1324"/>
  <c r="U1324"/>
  <c r="Q1324"/>
  <c r="M1324"/>
  <c r="I1324"/>
  <c r="E1324"/>
  <c r="GW1324" s="1"/>
  <c r="GS1323"/>
  <c r="GO1323"/>
  <c r="GK1323"/>
  <c r="GG1323"/>
  <c r="GC1323"/>
  <c r="FY1323"/>
  <c r="FU1323"/>
  <c r="FQ1323"/>
  <c r="FM1323"/>
  <c r="FI1323"/>
  <c r="FE1323"/>
  <c r="FA1323"/>
  <c r="EW1323"/>
  <c r="ES1323"/>
  <c r="EO1323"/>
  <c r="EK1323"/>
  <c r="EG1323"/>
  <c r="EC1323"/>
  <c r="DY1323"/>
  <c r="DU1323"/>
  <c r="DQ1323"/>
  <c r="DM1323"/>
  <c r="DI1323"/>
  <c r="DE1323"/>
  <c r="DA1323"/>
  <c r="CW1323"/>
  <c r="CS1323"/>
  <c r="CO1323"/>
  <c r="CK1323"/>
  <c r="CG1323"/>
  <c r="CC1323"/>
  <c r="BY1323"/>
  <c r="BU1323"/>
  <c r="BQ1323"/>
  <c r="BM1323"/>
  <c r="BI1323"/>
  <c r="BE1323"/>
  <c r="BA1323"/>
  <c r="AW1323"/>
  <c r="AS1323"/>
  <c r="AO1323"/>
  <c r="AK1323"/>
  <c r="AG1323"/>
  <c r="AC1323"/>
  <c r="Y1323"/>
  <c r="U1323"/>
  <c r="Q1323"/>
  <c r="M1323"/>
  <c r="I1323"/>
  <c r="E1323"/>
  <c r="GW1323" s="1"/>
  <c r="GS1322"/>
  <c r="GO1322"/>
  <c r="GK1322"/>
  <c r="GG1322"/>
  <c r="GC1322"/>
  <c r="FY1322"/>
  <c r="FU1322"/>
  <c r="FQ1322"/>
  <c r="FM1322"/>
  <c r="FI1322"/>
  <c r="FE1322"/>
  <c r="FA1322"/>
  <c r="EW1322"/>
  <c r="ES1322"/>
  <c r="EO1322"/>
  <c r="EK1322"/>
  <c r="EG1322"/>
  <c r="EC1322"/>
  <c r="DY1322"/>
  <c r="DU1322"/>
  <c r="DQ1322"/>
  <c r="DM1322"/>
  <c r="DI1322"/>
  <c r="DE1322"/>
  <c r="DA1322"/>
  <c r="CW1322"/>
  <c r="CS1322"/>
  <c r="CO1322"/>
  <c r="CK1322"/>
  <c r="CG1322"/>
  <c r="CC1322"/>
  <c r="BY1322"/>
  <c r="BU1322"/>
  <c r="BQ1322"/>
  <c r="BM1322"/>
  <c r="BI1322"/>
  <c r="BE1322"/>
  <c r="BA1322"/>
  <c r="AW1322"/>
  <c r="AS1322"/>
  <c r="AO1322"/>
  <c r="AK1322"/>
  <c r="AG1322"/>
  <c r="AC1322"/>
  <c r="Y1322"/>
  <c r="U1322"/>
  <c r="Q1322"/>
  <c r="M1322"/>
  <c r="I1322"/>
  <c r="E1322"/>
  <c r="GW1322" s="1"/>
  <c r="GS1321"/>
  <c r="GO1321"/>
  <c r="GK1321"/>
  <c r="GG1321"/>
  <c r="GC1321"/>
  <c r="FY1321"/>
  <c r="FU1321"/>
  <c r="FQ1321"/>
  <c r="FM1321"/>
  <c r="FI1321"/>
  <c r="FE1321"/>
  <c r="FA1321"/>
  <c r="EW1321"/>
  <c r="ES1321"/>
  <c r="EO1321"/>
  <c r="EK1321"/>
  <c r="EG1321"/>
  <c r="EC1321"/>
  <c r="DY1321"/>
  <c r="DU1321"/>
  <c r="DQ1321"/>
  <c r="DM1321"/>
  <c r="DI1321"/>
  <c r="DE1321"/>
  <c r="DA1321"/>
  <c r="CW1321"/>
  <c r="CS1321"/>
  <c r="CO1321"/>
  <c r="CK1321"/>
  <c r="CG1321"/>
  <c r="CC1321"/>
  <c r="BY1321"/>
  <c r="BU1321"/>
  <c r="BQ1321"/>
  <c r="BM1321"/>
  <c r="BI1321"/>
  <c r="BE1321"/>
  <c r="BA1321"/>
  <c r="AW1321"/>
  <c r="AS1321"/>
  <c r="AO1321"/>
  <c r="AK1321"/>
  <c r="AG1321"/>
  <c r="AC1321"/>
  <c r="Y1321"/>
  <c r="U1321"/>
  <c r="Q1321"/>
  <c r="M1321"/>
  <c r="I1321"/>
  <c r="E1321"/>
  <c r="GW1321" s="1"/>
  <c r="GS1320"/>
  <c r="GO1320"/>
  <c r="GK1320"/>
  <c r="GG1320"/>
  <c r="GC1320"/>
  <c r="FY1320"/>
  <c r="FU1320"/>
  <c r="FQ1320"/>
  <c r="FM1320"/>
  <c r="FI1320"/>
  <c r="FE1320"/>
  <c r="FA1320"/>
  <c r="EW1320"/>
  <c r="ES1320"/>
  <c r="EO1320"/>
  <c r="EK1320"/>
  <c r="EG1320"/>
  <c r="EC1320"/>
  <c r="DY1320"/>
  <c r="DU1320"/>
  <c r="DQ1320"/>
  <c r="DM1320"/>
  <c r="DI1320"/>
  <c r="DE1320"/>
  <c r="DA1320"/>
  <c r="CW1320"/>
  <c r="CS1320"/>
  <c r="CO1320"/>
  <c r="CK1320"/>
  <c r="CG1320"/>
  <c r="CC1320"/>
  <c r="BY1320"/>
  <c r="BU1320"/>
  <c r="BQ1320"/>
  <c r="BM1320"/>
  <c r="BI1320"/>
  <c r="BE1320"/>
  <c r="BA1320"/>
  <c r="AW1320"/>
  <c r="AS1320"/>
  <c r="AO1320"/>
  <c r="AK1320"/>
  <c r="AG1320"/>
  <c r="AC1320"/>
  <c r="Y1320"/>
  <c r="U1320"/>
  <c r="Q1320"/>
  <c r="M1320"/>
  <c r="I1320"/>
  <c r="E1320"/>
  <c r="GW1320" s="1"/>
  <c r="GS1319"/>
  <c r="GO1319"/>
  <c r="GK1319"/>
  <c r="GG1319"/>
  <c r="GC1319"/>
  <c r="FY1319"/>
  <c r="FU1319"/>
  <c r="FQ1319"/>
  <c r="FM1319"/>
  <c r="FI1319"/>
  <c r="FE1319"/>
  <c r="FA1319"/>
  <c r="EW1319"/>
  <c r="ES1319"/>
  <c r="EO1319"/>
  <c r="EK1319"/>
  <c r="EG1319"/>
  <c r="EC1319"/>
  <c r="DY1319"/>
  <c r="DU1319"/>
  <c r="DQ1319"/>
  <c r="DM1319"/>
  <c r="DI1319"/>
  <c r="DE1319"/>
  <c r="DA1319"/>
  <c r="CW1319"/>
  <c r="CS1319"/>
  <c r="CO1319"/>
  <c r="CK1319"/>
  <c r="CG1319"/>
  <c r="CC1319"/>
  <c r="BY1319"/>
  <c r="BU1319"/>
  <c r="BQ1319"/>
  <c r="BM1319"/>
  <c r="BI1319"/>
  <c r="BE1319"/>
  <c r="BA1319"/>
  <c r="AW1319"/>
  <c r="AS1319"/>
  <c r="AO1319"/>
  <c r="AK1319"/>
  <c r="AG1319"/>
  <c r="AC1319"/>
  <c r="Y1319"/>
  <c r="U1319"/>
  <c r="Q1319"/>
  <c r="M1319"/>
  <c r="I1319"/>
  <c r="E1319"/>
  <c r="GW1319" s="1"/>
  <c r="GS1318"/>
  <c r="GO1318"/>
  <c r="GK1318"/>
  <c r="GG1318"/>
  <c r="GC1318"/>
  <c r="FY1318"/>
  <c r="FU1318"/>
  <c r="FQ1318"/>
  <c r="FM1318"/>
  <c r="FI1318"/>
  <c r="FE1318"/>
  <c r="FA1318"/>
  <c r="EW1318"/>
  <c r="ES1318"/>
  <c r="EO1318"/>
  <c r="EK1318"/>
  <c r="EG1318"/>
  <c r="EC1318"/>
  <c r="DY1318"/>
  <c r="DU1318"/>
  <c r="DQ1318"/>
  <c r="DM1318"/>
  <c r="DI1318"/>
  <c r="DE1318"/>
  <c r="DA1318"/>
  <c r="CW1318"/>
  <c r="CS1318"/>
  <c r="CO1318"/>
  <c r="CK1318"/>
  <c r="CG1318"/>
  <c r="CC1318"/>
  <c r="BY1318"/>
  <c r="BU1318"/>
  <c r="BQ1318"/>
  <c r="BM1318"/>
  <c r="BI1318"/>
  <c r="BE1318"/>
  <c r="BA1318"/>
  <c r="AW1318"/>
  <c r="AS1318"/>
  <c r="AO1318"/>
  <c r="AK1318"/>
  <c r="AG1318"/>
  <c r="AC1318"/>
  <c r="Y1318"/>
  <c r="U1318"/>
  <c r="Q1318"/>
  <c r="M1318"/>
  <c r="I1318"/>
  <c r="E1318"/>
  <c r="GW1318" s="1"/>
  <c r="GS1317"/>
  <c r="GO1317"/>
  <c r="GK1317"/>
  <c r="GG1317"/>
  <c r="GC1317"/>
  <c r="FY1317"/>
  <c r="FU1317"/>
  <c r="FQ1317"/>
  <c r="FM1317"/>
  <c r="FI1317"/>
  <c r="FE1317"/>
  <c r="FA1317"/>
  <c r="EW1317"/>
  <c r="ES1317"/>
  <c r="EO1317"/>
  <c r="EK1317"/>
  <c r="EG1317"/>
  <c r="EC1317"/>
  <c r="DY1317"/>
  <c r="DU1317"/>
  <c r="DQ1317"/>
  <c r="DM1317"/>
  <c r="DI1317"/>
  <c r="DE1317"/>
  <c r="DA1317"/>
  <c r="CW1317"/>
  <c r="CS1317"/>
  <c r="CO1317"/>
  <c r="CK1317"/>
  <c r="CG1317"/>
  <c r="CC1317"/>
  <c r="BY1317"/>
  <c r="BU1317"/>
  <c r="BQ1317"/>
  <c r="BM1317"/>
  <c r="BI1317"/>
  <c r="BE1317"/>
  <c r="BA1317"/>
  <c r="AW1317"/>
  <c r="AS1317"/>
  <c r="AO1317"/>
  <c r="AK1317"/>
  <c r="AG1317"/>
  <c r="AC1317"/>
  <c r="Y1317"/>
  <c r="U1317"/>
  <c r="Q1317"/>
  <c r="M1317"/>
  <c r="I1317"/>
  <c r="E1317"/>
  <c r="GW1317" s="1"/>
  <c r="GS1316"/>
  <c r="GO1316"/>
  <c r="GK1316"/>
  <c r="GG1316"/>
  <c r="GC1316"/>
  <c r="FY1316"/>
  <c r="FU1316"/>
  <c r="FQ1316"/>
  <c r="FM1316"/>
  <c r="FI1316"/>
  <c r="FE1316"/>
  <c r="FA1316"/>
  <c r="EW1316"/>
  <c r="ES1316"/>
  <c r="EO1316"/>
  <c r="EK1316"/>
  <c r="EG1316"/>
  <c r="EC1316"/>
  <c r="DY1316"/>
  <c r="DU1316"/>
  <c r="DQ1316"/>
  <c r="DM1316"/>
  <c r="DI1316"/>
  <c r="DE1316"/>
  <c r="DA1316"/>
  <c r="CW1316"/>
  <c r="CS1316"/>
  <c r="CO1316"/>
  <c r="CK1316"/>
  <c r="CG1316"/>
  <c r="CC1316"/>
  <c r="BY1316"/>
  <c r="BU1316"/>
  <c r="BQ1316"/>
  <c r="BM1316"/>
  <c r="BI1316"/>
  <c r="BE1316"/>
  <c r="BA1316"/>
  <c r="AW1316"/>
  <c r="AS1316"/>
  <c r="AO1316"/>
  <c r="AK1316"/>
  <c r="AG1316"/>
  <c r="AC1316"/>
  <c r="Y1316"/>
  <c r="U1316"/>
  <c r="Q1316"/>
  <c r="M1316"/>
  <c r="I1316"/>
  <c r="E1316"/>
  <c r="GW1316" s="1"/>
  <c r="GY1315"/>
  <c r="GS1315"/>
  <c r="GO1315"/>
  <c r="GK1315"/>
  <c r="GG1315"/>
  <c r="GC1315"/>
  <c r="FY1315"/>
  <c r="FU1315"/>
  <c r="FQ1315"/>
  <c r="FM1315"/>
  <c r="FI1315"/>
  <c r="FE1315"/>
  <c r="FA1315"/>
  <c r="EW1315"/>
  <c r="ES1315"/>
  <c r="EO1315"/>
  <c r="EK1315"/>
  <c r="EG1315"/>
  <c r="EC1315"/>
  <c r="DY1315"/>
  <c r="DU1315"/>
  <c r="DQ1315"/>
  <c r="DM1315"/>
  <c r="DI1315"/>
  <c r="DE1315"/>
  <c r="DA1315"/>
  <c r="CW1315"/>
  <c r="CS1315"/>
  <c r="CO1315"/>
  <c r="CK1315"/>
  <c r="CG1315"/>
  <c r="CC1315"/>
  <c r="BY1315"/>
  <c r="BU1315"/>
  <c r="BQ1315"/>
  <c r="BM1315"/>
  <c r="BI1315"/>
  <c r="BE1315"/>
  <c r="BA1315"/>
  <c r="AW1315"/>
  <c r="AS1315"/>
  <c r="AO1315"/>
  <c r="AK1315"/>
  <c r="AG1315"/>
  <c r="AC1315"/>
  <c r="Y1315"/>
  <c r="U1315"/>
  <c r="Q1315"/>
  <c r="M1315"/>
  <c r="I1315"/>
  <c r="E1315"/>
  <c r="GS1314"/>
  <c r="GO1314"/>
  <c r="GK1314"/>
  <c r="GG1314"/>
  <c r="GC1314"/>
  <c r="FY1314"/>
  <c r="FU1314"/>
  <c r="FQ1314"/>
  <c r="FM1314"/>
  <c r="FI1314"/>
  <c r="FE1314"/>
  <c r="FA1314"/>
  <c r="EW1314"/>
  <c r="ES1314"/>
  <c r="EO1314"/>
  <c r="EK1314"/>
  <c r="EG1314"/>
  <c r="EC1314"/>
  <c r="DY1314"/>
  <c r="DU1314"/>
  <c r="DQ1314"/>
  <c r="DM1314"/>
  <c r="DI1314"/>
  <c r="DE1314"/>
  <c r="DA1314"/>
  <c r="CW1314"/>
  <c r="CS1314"/>
  <c r="CO1314"/>
  <c r="CK1314"/>
  <c r="CG1314"/>
  <c r="CC1314"/>
  <c r="BY1314"/>
  <c r="BU1314"/>
  <c r="BQ1314"/>
  <c r="BM1314"/>
  <c r="BI1314"/>
  <c r="BE1314"/>
  <c r="BA1314"/>
  <c r="AW1314"/>
  <c r="AS1314"/>
  <c r="AO1314"/>
  <c r="AK1314"/>
  <c r="AG1314"/>
  <c r="AC1314"/>
  <c r="Y1314"/>
  <c r="U1314"/>
  <c r="Q1314"/>
  <c r="M1314"/>
  <c r="I1314"/>
  <c r="E1314"/>
  <c r="GS1313"/>
  <c r="GO1313"/>
  <c r="GK1313"/>
  <c r="GG1313"/>
  <c r="GC1313"/>
  <c r="FY1313"/>
  <c r="FU1313"/>
  <c r="FQ1313"/>
  <c r="FM1313"/>
  <c r="FI1313"/>
  <c r="FE1313"/>
  <c r="FA1313"/>
  <c r="EW1313"/>
  <c r="ES1313"/>
  <c r="EO1313"/>
  <c r="EK1313"/>
  <c r="EG1313"/>
  <c r="EC1313"/>
  <c r="DY1313"/>
  <c r="DU1313"/>
  <c r="DQ1313"/>
  <c r="DM1313"/>
  <c r="DI1313"/>
  <c r="DE1313"/>
  <c r="DA1313"/>
  <c r="CW1313"/>
  <c r="CS1313"/>
  <c r="CO1313"/>
  <c r="CK1313"/>
  <c r="CG1313"/>
  <c r="CC1313"/>
  <c r="BY1313"/>
  <c r="BU1313"/>
  <c r="BQ1313"/>
  <c r="BM1313"/>
  <c r="BI1313"/>
  <c r="BE1313"/>
  <c r="BA1313"/>
  <c r="AW1313"/>
  <c r="AS1313"/>
  <c r="AO1313"/>
  <c r="AK1313"/>
  <c r="AG1313"/>
  <c r="AC1313"/>
  <c r="Y1313"/>
  <c r="U1313"/>
  <c r="Q1313"/>
  <c r="M1313"/>
  <c r="I1313"/>
  <c r="E1313"/>
  <c r="GS1312"/>
  <c r="GO1312"/>
  <c r="GK1312"/>
  <c r="GG1312"/>
  <c r="GC1312"/>
  <c r="FY1312"/>
  <c r="FU1312"/>
  <c r="FQ1312"/>
  <c r="FM1312"/>
  <c r="FI1312"/>
  <c r="FE1312"/>
  <c r="FA1312"/>
  <c r="EW1312"/>
  <c r="ES1312"/>
  <c r="EO1312"/>
  <c r="EK1312"/>
  <c r="EG1312"/>
  <c r="EC1312"/>
  <c r="DY1312"/>
  <c r="DU1312"/>
  <c r="DQ1312"/>
  <c r="DM1312"/>
  <c r="DI1312"/>
  <c r="DE1312"/>
  <c r="DA1312"/>
  <c r="CW1312"/>
  <c r="CS1312"/>
  <c r="CO1312"/>
  <c r="CK1312"/>
  <c r="CG1312"/>
  <c r="CC1312"/>
  <c r="BY1312"/>
  <c r="BU1312"/>
  <c r="BQ1312"/>
  <c r="BM1312"/>
  <c r="BI1312"/>
  <c r="BE1312"/>
  <c r="BA1312"/>
  <c r="AW1312"/>
  <c r="AS1312"/>
  <c r="AO1312"/>
  <c r="AK1312"/>
  <c r="AG1312"/>
  <c r="AC1312"/>
  <c r="Y1312"/>
  <c r="U1312"/>
  <c r="Q1312"/>
  <c r="M1312"/>
  <c r="I1312"/>
  <c r="E1312"/>
  <c r="GS1311"/>
  <c r="GO1311"/>
  <c r="GK1311"/>
  <c r="GG1311"/>
  <c r="GC1311"/>
  <c r="FY1311"/>
  <c r="FU1311"/>
  <c r="FQ1311"/>
  <c r="FM1311"/>
  <c r="FI1311"/>
  <c r="FE1311"/>
  <c r="FA1311"/>
  <c r="EW1311"/>
  <c r="ES1311"/>
  <c r="EO1311"/>
  <c r="EK1311"/>
  <c r="EG1311"/>
  <c r="EC1311"/>
  <c r="DY1311"/>
  <c r="DU1311"/>
  <c r="DQ1311"/>
  <c r="DM1311"/>
  <c r="DI1311"/>
  <c r="DE1311"/>
  <c r="DA1311"/>
  <c r="CW1311"/>
  <c r="CS1311"/>
  <c r="CO1311"/>
  <c r="CK1311"/>
  <c r="CG1311"/>
  <c r="CC1311"/>
  <c r="BY1311"/>
  <c r="BU1311"/>
  <c r="BQ1311"/>
  <c r="BM1311"/>
  <c r="BI1311"/>
  <c r="BE1311"/>
  <c r="BA1311"/>
  <c r="AW1311"/>
  <c r="AS1311"/>
  <c r="AO1311"/>
  <c r="AK1311"/>
  <c r="AG1311"/>
  <c r="AC1311"/>
  <c r="Y1311"/>
  <c r="U1311"/>
  <c r="Q1311"/>
  <c r="M1311"/>
  <c r="I1311"/>
  <c r="E1311"/>
  <c r="GS1310"/>
  <c r="GO1310"/>
  <c r="GK1310"/>
  <c r="GG1310"/>
  <c r="GC1310"/>
  <c r="FY1310"/>
  <c r="FU1310"/>
  <c r="FQ1310"/>
  <c r="FM1310"/>
  <c r="FI1310"/>
  <c r="FE1310"/>
  <c r="FA1310"/>
  <c r="EW1310"/>
  <c r="ES1310"/>
  <c r="EO1310"/>
  <c r="EK1310"/>
  <c r="EG1310"/>
  <c r="EC1310"/>
  <c r="DY1310"/>
  <c r="DU1310"/>
  <c r="DQ1310"/>
  <c r="DM1310"/>
  <c r="DI1310"/>
  <c r="DE1310"/>
  <c r="DA1310"/>
  <c r="CW1310"/>
  <c r="CS1310"/>
  <c r="CO1310"/>
  <c r="CK1310"/>
  <c r="CG1310"/>
  <c r="CC1310"/>
  <c r="BY1310"/>
  <c r="BU1310"/>
  <c r="BQ1310"/>
  <c r="BM1310"/>
  <c r="BI1310"/>
  <c r="BE1310"/>
  <c r="BA1310"/>
  <c r="AW1310"/>
  <c r="AS1310"/>
  <c r="AO1310"/>
  <c r="AK1310"/>
  <c r="AG1310"/>
  <c r="AC1310"/>
  <c r="Y1310"/>
  <c r="U1310"/>
  <c r="Q1310"/>
  <c r="M1310"/>
  <c r="I1310"/>
  <c r="E1310"/>
  <c r="GS1309"/>
  <c r="GO1309"/>
  <c r="GK1309"/>
  <c r="GG1309"/>
  <c r="GC1309"/>
  <c r="FY1309"/>
  <c r="FU1309"/>
  <c r="FQ1309"/>
  <c r="FM1309"/>
  <c r="FI1309"/>
  <c r="FE1309"/>
  <c r="FA1309"/>
  <c r="EW1309"/>
  <c r="ES1309"/>
  <c r="EO1309"/>
  <c r="EK1309"/>
  <c r="EG1309"/>
  <c r="EC1309"/>
  <c r="DY1309"/>
  <c r="DU1309"/>
  <c r="DQ1309"/>
  <c r="DM1309"/>
  <c r="DI1309"/>
  <c r="DE1309"/>
  <c r="DA1309"/>
  <c r="CW1309"/>
  <c r="CS1309"/>
  <c r="CO1309"/>
  <c r="CK1309"/>
  <c r="CG1309"/>
  <c r="CC1309"/>
  <c r="BY1309"/>
  <c r="BU1309"/>
  <c r="BQ1309"/>
  <c r="BM1309"/>
  <c r="BI1309"/>
  <c r="BE1309"/>
  <c r="BA1309"/>
  <c r="AW1309"/>
  <c r="AS1309"/>
  <c r="AO1309"/>
  <c r="AK1309"/>
  <c r="AG1309"/>
  <c r="AC1309"/>
  <c r="Y1309"/>
  <c r="U1309"/>
  <c r="Q1309"/>
  <c r="M1309"/>
  <c r="I1309"/>
  <c r="E1309"/>
  <c r="GS1308"/>
  <c r="GO1308"/>
  <c r="GK1308"/>
  <c r="GG1308"/>
  <c r="GC1308"/>
  <c r="FY1308"/>
  <c r="FU1308"/>
  <c r="FQ1308"/>
  <c r="FM1308"/>
  <c r="FI1308"/>
  <c r="FE1308"/>
  <c r="FA1308"/>
  <c r="EW1308"/>
  <c r="ES1308"/>
  <c r="EO1308"/>
  <c r="EK1308"/>
  <c r="EG1308"/>
  <c r="EC1308"/>
  <c r="DY1308"/>
  <c r="DU1308"/>
  <c r="DQ1308"/>
  <c r="DM1308"/>
  <c r="DI1308"/>
  <c r="DE1308"/>
  <c r="DA1308"/>
  <c r="CW1308"/>
  <c r="CS1308"/>
  <c r="CO1308"/>
  <c r="CK1308"/>
  <c r="CG1308"/>
  <c r="CC1308"/>
  <c r="BY1308"/>
  <c r="BU1308"/>
  <c r="BQ1308"/>
  <c r="BM1308"/>
  <c r="BI1308"/>
  <c r="BE1308"/>
  <c r="BA1308"/>
  <c r="AW1308"/>
  <c r="AS1308"/>
  <c r="AO1308"/>
  <c r="AK1308"/>
  <c r="AG1308"/>
  <c r="AC1308"/>
  <c r="Y1308"/>
  <c r="U1308"/>
  <c r="Q1308"/>
  <c r="M1308"/>
  <c r="I1308"/>
  <c r="E1308"/>
  <c r="GS1307"/>
  <c r="GO1307"/>
  <c r="GK1307"/>
  <c r="GG1307"/>
  <c r="GC1307"/>
  <c r="FY1307"/>
  <c r="FU1307"/>
  <c r="FQ1307"/>
  <c r="FM1307"/>
  <c r="FI1307"/>
  <c r="FE1307"/>
  <c r="FA1307"/>
  <c r="EW1307"/>
  <c r="ES1307"/>
  <c r="EO1307"/>
  <c r="EK1307"/>
  <c r="EG1307"/>
  <c r="EC1307"/>
  <c r="DY1307"/>
  <c r="DU1307"/>
  <c r="DQ1307"/>
  <c r="DM1307"/>
  <c r="DI1307"/>
  <c r="DE1307"/>
  <c r="DA1307"/>
  <c r="CW1307"/>
  <c r="CS1307"/>
  <c r="CO1307"/>
  <c r="CK1307"/>
  <c r="CG1307"/>
  <c r="CC1307"/>
  <c r="BY1307"/>
  <c r="BU1307"/>
  <c r="BQ1307"/>
  <c r="BM1307"/>
  <c r="BI1307"/>
  <c r="BE1307"/>
  <c r="BA1307"/>
  <c r="AW1307"/>
  <c r="AS1307"/>
  <c r="AO1307"/>
  <c r="AK1307"/>
  <c r="AG1307"/>
  <c r="AC1307"/>
  <c r="Y1307"/>
  <c r="U1307"/>
  <c r="Q1307"/>
  <c r="M1307"/>
  <c r="I1307"/>
  <c r="E1307"/>
  <c r="GS1306"/>
  <c r="GO1306"/>
  <c r="GK1306"/>
  <c r="GG1306"/>
  <c r="GC1306"/>
  <c r="FY1306"/>
  <c r="FU1306"/>
  <c r="FQ1306"/>
  <c r="FM1306"/>
  <c r="FI1306"/>
  <c r="FE1306"/>
  <c r="FA1306"/>
  <c r="EW1306"/>
  <c r="ES1306"/>
  <c r="EO1306"/>
  <c r="EK1306"/>
  <c r="EG1306"/>
  <c r="EC1306"/>
  <c r="DY1306"/>
  <c r="DU1306"/>
  <c r="DQ1306"/>
  <c r="DM1306"/>
  <c r="DI1306"/>
  <c r="DE1306"/>
  <c r="DA1306"/>
  <c r="CW1306"/>
  <c r="CS1306"/>
  <c r="CO1306"/>
  <c r="CK1306"/>
  <c r="CG1306"/>
  <c r="CC1306"/>
  <c r="BY1306"/>
  <c r="BU1306"/>
  <c r="BQ1306"/>
  <c r="BM1306"/>
  <c r="BI1306"/>
  <c r="BE1306"/>
  <c r="BA1306"/>
  <c r="AW1306"/>
  <c r="AS1306"/>
  <c r="AO1306"/>
  <c r="AK1306"/>
  <c r="AG1306"/>
  <c r="AC1306"/>
  <c r="Y1306"/>
  <c r="U1306"/>
  <c r="Q1306"/>
  <c r="M1306"/>
  <c r="I1306"/>
  <c r="E1306"/>
  <c r="GS1305"/>
  <c r="GO1305"/>
  <c r="GK1305"/>
  <c r="GG1305"/>
  <c r="GC1305"/>
  <c r="FY1305"/>
  <c r="FU1305"/>
  <c r="FQ1305"/>
  <c r="FM1305"/>
  <c r="FI1305"/>
  <c r="FE1305"/>
  <c r="FA1305"/>
  <c r="EW1305"/>
  <c r="ES1305"/>
  <c r="EO1305"/>
  <c r="EK1305"/>
  <c r="EG1305"/>
  <c r="EC1305"/>
  <c r="DY1305"/>
  <c r="DU1305"/>
  <c r="DQ1305"/>
  <c r="DM1305"/>
  <c r="DI1305"/>
  <c r="DE1305"/>
  <c r="DA1305"/>
  <c r="CW1305"/>
  <c r="CS1305"/>
  <c r="CO1305"/>
  <c r="CK1305"/>
  <c r="CG1305"/>
  <c r="CC1305"/>
  <c r="BY1305"/>
  <c r="BU1305"/>
  <c r="BQ1305"/>
  <c r="BM1305"/>
  <c r="BI1305"/>
  <c r="BE1305"/>
  <c r="BA1305"/>
  <c r="AW1305"/>
  <c r="AS1305"/>
  <c r="AO1305"/>
  <c r="AK1305"/>
  <c r="AG1305"/>
  <c r="AC1305"/>
  <c r="Y1305"/>
  <c r="U1305"/>
  <c r="Q1305"/>
  <c r="M1305"/>
  <c r="I1305"/>
  <c r="E1305"/>
  <c r="GS1304"/>
  <c r="GO1304"/>
  <c r="GK1304"/>
  <c r="GG1304"/>
  <c r="GC1304"/>
  <c r="FY1304"/>
  <c r="FU1304"/>
  <c r="FQ1304"/>
  <c r="FM1304"/>
  <c r="FI1304"/>
  <c r="FE1304"/>
  <c r="FA1304"/>
  <c r="EW1304"/>
  <c r="ES1304"/>
  <c r="EO1304"/>
  <c r="EK1304"/>
  <c r="EG1304"/>
  <c r="EC1304"/>
  <c r="DY1304"/>
  <c r="DU1304"/>
  <c r="DQ1304"/>
  <c r="DM1304"/>
  <c r="DI1304"/>
  <c r="DE1304"/>
  <c r="DA1304"/>
  <c r="CW1304"/>
  <c r="CS1304"/>
  <c r="CO1304"/>
  <c r="CK1304"/>
  <c r="CG1304"/>
  <c r="CC1304"/>
  <c r="BY1304"/>
  <c r="BU1304"/>
  <c r="BQ1304"/>
  <c r="BM1304"/>
  <c r="BI1304"/>
  <c r="BE1304"/>
  <c r="BA1304"/>
  <c r="AW1304"/>
  <c r="AS1304"/>
  <c r="AO1304"/>
  <c r="AK1304"/>
  <c r="AG1304"/>
  <c r="AC1304"/>
  <c r="Y1304"/>
  <c r="U1304"/>
  <c r="Q1304"/>
  <c r="M1304"/>
  <c r="I1304"/>
  <c r="E1304"/>
  <c r="GY1303"/>
  <c r="GS1303"/>
  <c r="GO1303"/>
  <c r="GK1303"/>
  <c r="GG1303"/>
  <c r="GC1303"/>
  <c r="FY1303"/>
  <c r="FU1303"/>
  <c r="FQ1303"/>
  <c r="FM1303"/>
  <c r="FI1303"/>
  <c r="FE1303"/>
  <c r="FA1303"/>
  <c r="EW1303"/>
  <c r="ES1303"/>
  <c r="EO1303"/>
  <c r="EK1303"/>
  <c r="EG1303"/>
  <c r="EC1303"/>
  <c r="DY1303"/>
  <c r="DU1303"/>
  <c r="DQ1303"/>
  <c r="DM1303"/>
  <c r="DI1303"/>
  <c r="DE1303"/>
  <c r="DA1303"/>
  <c r="CW1303"/>
  <c r="CS1303"/>
  <c r="CO1303"/>
  <c r="CK1303"/>
  <c r="CG1303"/>
  <c r="CC1303"/>
  <c r="BY1303"/>
  <c r="BU1303"/>
  <c r="BQ1303"/>
  <c r="BM1303"/>
  <c r="BI1303"/>
  <c r="BE1303"/>
  <c r="BA1303"/>
  <c r="AW1303"/>
  <c r="AS1303"/>
  <c r="AO1303"/>
  <c r="AK1303"/>
  <c r="AG1303"/>
  <c r="AC1303"/>
  <c r="Y1303"/>
  <c r="U1303"/>
  <c r="Q1303"/>
  <c r="M1303"/>
  <c r="I1303"/>
  <c r="E1303"/>
  <c r="GW1411" l="1"/>
  <c r="GW1435"/>
  <c r="GW1459"/>
  <c r="GX1459" s="1"/>
  <c r="GW1303"/>
  <c r="GW1327"/>
  <c r="GX1327" s="1"/>
  <c r="GW1351"/>
  <c r="GX943"/>
  <c r="GW1365"/>
  <c r="GW1366"/>
  <c r="GW1367"/>
  <c r="GW1368"/>
  <c r="GW1369"/>
  <c r="GW1370"/>
  <c r="GW1371"/>
  <c r="GW1372"/>
  <c r="GW1373"/>
  <c r="GW1374"/>
  <c r="GW1375"/>
  <c r="GW1388"/>
  <c r="GW1389"/>
  <c r="GW1390"/>
  <c r="GW1391"/>
  <c r="GW1392"/>
  <c r="GW1393"/>
  <c r="GW1394"/>
  <c r="GW1395"/>
  <c r="GW1396"/>
  <c r="GW1397"/>
  <c r="GW1398"/>
  <c r="GW1312"/>
  <c r="GW1313"/>
  <c r="GW1314"/>
  <c r="GW1315"/>
  <c r="GX1315" s="1"/>
  <c r="GW1328"/>
  <c r="GW1331"/>
  <c r="GW1332"/>
  <c r="GW1333"/>
  <c r="GW1334"/>
  <c r="GW1335"/>
  <c r="GW1336"/>
  <c r="GW1337"/>
  <c r="GW1338"/>
  <c r="GW1339"/>
  <c r="GX1339" s="1"/>
  <c r="GW1352"/>
  <c r="GW1353"/>
  <c r="GW1354"/>
  <c r="GW1355"/>
  <c r="GW1356"/>
  <c r="GW1357"/>
  <c r="GW1358"/>
  <c r="GW1359"/>
  <c r="GW1360"/>
  <c r="GW1361"/>
  <c r="GW1362"/>
  <c r="GW1304"/>
  <c r="GW1305"/>
  <c r="GW1306"/>
  <c r="GW1307"/>
  <c r="GW1308"/>
  <c r="GW1309"/>
  <c r="GW1310"/>
  <c r="GW1311"/>
  <c r="GW1329"/>
  <c r="GW1330"/>
  <c r="GW1399"/>
  <c r="GX1399" s="1"/>
  <c r="GW1412"/>
  <c r="GW1413"/>
  <c r="GW1414"/>
  <c r="GW1415"/>
  <c r="GW1416"/>
  <c r="GW1417"/>
  <c r="GW1418"/>
  <c r="GW1419"/>
  <c r="GW1420"/>
  <c r="GW1421"/>
  <c r="GW1422"/>
  <c r="GW1423"/>
  <c r="GX1423" s="1"/>
  <c r="GW1436"/>
  <c r="GW1437"/>
  <c r="GW1438"/>
  <c r="GW1439"/>
  <c r="GW1440"/>
  <c r="GW1441"/>
  <c r="GW1442"/>
  <c r="GW1443"/>
  <c r="GW1444"/>
  <c r="GW1445"/>
  <c r="GW1446"/>
  <c r="GW1447"/>
  <c r="GX1447" s="1"/>
  <c r="GW1363"/>
  <c r="GW1376"/>
  <c r="GW1377"/>
  <c r="GW1378"/>
  <c r="GW1379"/>
  <c r="GW1380"/>
  <c r="GW1381"/>
  <c r="GW1382"/>
  <c r="GW1383"/>
  <c r="GW1384"/>
  <c r="GW1385"/>
  <c r="GW1386"/>
  <c r="GW1387"/>
  <c r="A239"/>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153"/>
  <c r="A154"/>
  <c r="A155"/>
  <c r="A156"/>
  <c r="A96"/>
  <c r="A97"/>
  <c r="A98"/>
  <c r="A99"/>
  <c r="A100"/>
  <c r="A101"/>
  <c r="A102"/>
  <c r="A104"/>
  <c r="A105"/>
  <c r="A106"/>
  <c r="A107"/>
  <c r="A108"/>
  <c r="A109"/>
  <c r="A110"/>
  <c r="A111"/>
  <c r="A112"/>
  <c r="A113"/>
  <c r="A114"/>
  <c r="A115"/>
  <c r="A116"/>
  <c r="A117"/>
  <c r="A118"/>
  <c r="A119"/>
  <c r="A120"/>
  <c r="A121"/>
  <c r="A122"/>
  <c r="A123"/>
  <c r="A124"/>
  <c r="A125"/>
  <c r="A126"/>
  <c r="A127"/>
  <c r="A128"/>
  <c r="A129"/>
  <c r="A130"/>
  <c r="A131"/>
  <c r="A133"/>
  <c r="A134"/>
  <c r="A135"/>
  <c r="A136"/>
  <c r="A137"/>
  <c r="A138"/>
  <c r="A140"/>
  <c r="A141"/>
  <c r="A142"/>
  <c r="A143"/>
  <c r="A144"/>
  <c r="A145"/>
  <c r="A146"/>
  <c r="A147"/>
  <c r="A148"/>
  <c r="A149"/>
  <c r="A150"/>
  <c r="A151"/>
  <c r="A95"/>
  <c r="A56"/>
  <c r="A57"/>
  <c r="A58"/>
  <c r="A59"/>
  <c r="A60"/>
  <c r="A61"/>
  <c r="A62"/>
  <c r="A63"/>
  <c r="A64"/>
  <c r="A65"/>
  <c r="A66"/>
  <c r="A67"/>
  <c r="A68"/>
  <c r="A69"/>
  <c r="A70"/>
  <c r="A71"/>
  <c r="A72"/>
  <c r="A73"/>
  <c r="A74"/>
  <c r="A75"/>
  <c r="A76"/>
  <c r="A77"/>
  <c r="A78"/>
  <c r="A79"/>
  <c r="A80"/>
  <c r="A81"/>
  <c r="A82"/>
  <c r="A83"/>
  <c r="A84"/>
  <c r="A85"/>
  <c r="A86"/>
  <c r="A87"/>
  <c r="A88"/>
  <c r="A89"/>
  <c r="A90"/>
  <c r="A91"/>
  <c r="A92"/>
  <c r="A93"/>
  <c r="A94"/>
  <c r="A55"/>
  <c r="GX1411" l="1"/>
  <c r="GX1351"/>
  <c r="GX1375"/>
  <c r="GX1387"/>
  <c r="GX1363"/>
  <c r="GX1435"/>
  <c r="GX1303"/>
  <c r="A52"/>
  <c r="A372"/>
  <c r="A370"/>
  <c r="A48"/>
  <c r="A49"/>
  <c r="A50"/>
  <c r="A51"/>
  <c r="A53"/>
  <c r="A54"/>
  <c r="A41"/>
  <c r="A42"/>
  <c r="A43"/>
  <c r="A44"/>
  <c r="A45"/>
  <c r="A46"/>
  <c r="A47"/>
  <c r="A16"/>
  <c r="A17"/>
  <c r="A18"/>
  <c r="A19"/>
  <c r="A20"/>
  <c r="A21"/>
  <c r="A22"/>
  <c r="A23"/>
  <c r="A24"/>
  <c r="A25"/>
  <c r="A26"/>
  <c r="A27"/>
  <c r="A28"/>
  <c r="A29"/>
  <c r="A30"/>
  <c r="A31"/>
  <c r="A32"/>
  <c r="A33"/>
  <c r="A34"/>
  <c r="A35"/>
  <c r="A36"/>
  <c r="A37"/>
  <c r="A38"/>
  <c r="A39"/>
  <c r="A40"/>
  <c r="A15"/>
  <c r="A7"/>
  <c r="A8"/>
  <c r="A9"/>
  <c r="A10"/>
  <c r="A6"/>
  <c r="E1830" l="1"/>
  <c r="E1831"/>
  <c r="E1832"/>
  <c r="E1833"/>
  <c r="E1834"/>
  <c r="E1835"/>
  <c r="E1836"/>
  <c r="E1837"/>
  <c r="E1838"/>
  <c r="E1839"/>
  <c r="E1840"/>
  <c r="E1841"/>
  <c r="E1842"/>
  <c r="E1843"/>
  <c r="E1844"/>
  <c r="E1845"/>
  <c r="E1846"/>
  <c r="E1847"/>
  <c r="E1848"/>
  <c r="E1849"/>
  <c r="E1850"/>
  <c r="E1851"/>
  <c r="E1852"/>
  <c r="E1853"/>
  <c r="E1854"/>
  <c r="E1855"/>
  <c r="E1856"/>
  <c r="E1857"/>
  <c r="E1858"/>
  <c r="E1859"/>
  <c r="E1860"/>
  <c r="E1861"/>
  <c r="E1862"/>
  <c r="E1863"/>
  <c r="E1864"/>
  <c r="E1865"/>
  <c r="E1866"/>
  <c r="E1867"/>
  <c r="E1868"/>
  <c r="E1869"/>
  <c r="E1870"/>
  <c r="E1871"/>
  <c r="E1872"/>
  <c r="E1873"/>
  <c r="E1874"/>
  <c r="E1875"/>
  <c r="E1876"/>
  <c r="E1877"/>
  <c r="E1878"/>
  <c r="E1879"/>
  <c r="E1880"/>
  <c r="E1881"/>
  <c r="E1882"/>
  <c r="E1883"/>
  <c r="E1884"/>
  <c r="E1885"/>
  <c r="E1886"/>
  <c r="E1887"/>
  <c r="E1888"/>
  <c r="E1889"/>
  <c r="E1890" l="1"/>
  <c r="GS1818" l="1"/>
  <c r="GO1818"/>
  <c r="GK1818"/>
  <c r="GG1818"/>
  <c r="GC1818"/>
  <c r="FY1818"/>
  <c r="FU1818"/>
  <c r="FQ1818"/>
  <c r="FM1818"/>
  <c r="FI1818"/>
  <c r="FE1818"/>
  <c r="FA1818"/>
  <c r="EW1818"/>
  <c r="ES1818"/>
  <c r="EO1818"/>
  <c r="EK1818"/>
  <c r="EG1818"/>
  <c r="EC1818"/>
  <c r="DY1818"/>
  <c r="DU1818"/>
  <c r="DQ1818"/>
  <c r="DM1818"/>
  <c r="DI1818"/>
  <c r="DE1818"/>
  <c r="DA1818"/>
  <c r="CW1818"/>
  <c r="CS1818"/>
  <c r="CO1818"/>
  <c r="CK1818"/>
  <c r="CG1818"/>
  <c r="CC1818"/>
  <c r="BY1818"/>
  <c r="BU1818"/>
  <c r="BQ1818"/>
  <c r="BM1818"/>
  <c r="BI1818"/>
  <c r="BE1818"/>
  <c r="BA1818"/>
  <c r="AW1818"/>
  <c r="AS1818"/>
  <c r="AO1818"/>
  <c r="AK1818"/>
  <c r="AG1818"/>
  <c r="AC1818"/>
  <c r="Y1818"/>
  <c r="U1818"/>
  <c r="Q1818"/>
  <c r="M1818"/>
  <c r="I1818"/>
  <c r="E1818"/>
  <c r="GS1817"/>
  <c r="GO1817"/>
  <c r="GK1817"/>
  <c r="GG1817"/>
  <c r="GC1817"/>
  <c r="FY1817"/>
  <c r="FU1817"/>
  <c r="FQ1817"/>
  <c r="FM1817"/>
  <c r="FI1817"/>
  <c r="FE1817"/>
  <c r="FA1817"/>
  <c r="EW1817"/>
  <c r="ES1817"/>
  <c r="EO1817"/>
  <c r="EK1817"/>
  <c r="EG1817"/>
  <c r="EC1817"/>
  <c r="DY1817"/>
  <c r="DU1817"/>
  <c r="DQ1817"/>
  <c r="DM1817"/>
  <c r="DI1817"/>
  <c r="DE1817"/>
  <c r="DA1817"/>
  <c r="CW1817"/>
  <c r="CS1817"/>
  <c r="CO1817"/>
  <c r="CK1817"/>
  <c r="CG1817"/>
  <c r="CC1817"/>
  <c r="BY1817"/>
  <c r="BU1817"/>
  <c r="BQ1817"/>
  <c r="BM1817"/>
  <c r="BI1817"/>
  <c r="BE1817"/>
  <c r="BA1817"/>
  <c r="AW1817"/>
  <c r="AS1817"/>
  <c r="AO1817"/>
  <c r="AK1817"/>
  <c r="AG1817"/>
  <c r="AC1817"/>
  <c r="Y1817"/>
  <c r="U1817"/>
  <c r="Q1817"/>
  <c r="M1817"/>
  <c r="I1817"/>
  <c r="E1817"/>
  <c r="GS1816"/>
  <c r="GO1816"/>
  <c r="GK1816"/>
  <c r="GG1816"/>
  <c r="GC1816"/>
  <c r="FY1816"/>
  <c r="FU1816"/>
  <c r="FQ1816"/>
  <c r="FM1816"/>
  <c r="FI1816"/>
  <c r="FE1816"/>
  <c r="FA1816"/>
  <c r="EW1816"/>
  <c r="ES1816"/>
  <c r="EO1816"/>
  <c r="EK1816"/>
  <c r="EG1816"/>
  <c r="EC1816"/>
  <c r="DY1816"/>
  <c r="DU1816"/>
  <c r="DQ1816"/>
  <c r="DM1816"/>
  <c r="DI1816"/>
  <c r="DE1816"/>
  <c r="DA1816"/>
  <c r="CW1816"/>
  <c r="CS1816"/>
  <c r="CO1816"/>
  <c r="CK1816"/>
  <c r="CG1816"/>
  <c r="CC1816"/>
  <c r="BY1816"/>
  <c r="BU1816"/>
  <c r="BQ1816"/>
  <c r="BM1816"/>
  <c r="BI1816"/>
  <c r="BE1816"/>
  <c r="BA1816"/>
  <c r="AW1816"/>
  <c r="AS1816"/>
  <c r="AO1816"/>
  <c r="AK1816"/>
  <c r="AG1816"/>
  <c r="AC1816"/>
  <c r="Y1816"/>
  <c r="U1816"/>
  <c r="Q1816"/>
  <c r="M1816"/>
  <c r="I1816"/>
  <c r="E1816"/>
  <c r="GS1815"/>
  <c r="GO1815"/>
  <c r="GK1815"/>
  <c r="GG1815"/>
  <c r="GC1815"/>
  <c r="FY1815"/>
  <c r="FU1815"/>
  <c r="FQ1815"/>
  <c r="FM1815"/>
  <c r="FI1815"/>
  <c r="FE1815"/>
  <c r="FA1815"/>
  <c r="EW1815"/>
  <c r="ES1815"/>
  <c r="EO1815"/>
  <c r="EK1815"/>
  <c r="EG1815"/>
  <c r="EC1815"/>
  <c r="DY1815"/>
  <c r="DU1815"/>
  <c r="DQ1815"/>
  <c r="DM1815"/>
  <c r="DI1815"/>
  <c r="DE1815"/>
  <c r="DA1815"/>
  <c r="CW1815"/>
  <c r="CS1815"/>
  <c r="CO1815"/>
  <c r="CK1815"/>
  <c r="CG1815"/>
  <c r="CC1815"/>
  <c r="BY1815"/>
  <c r="BU1815"/>
  <c r="BQ1815"/>
  <c r="BM1815"/>
  <c r="BI1815"/>
  <c r="BE1815"/>
  <c r="BA1815"/>
  <c r="AW1815"/>
  <c r="AS1815"/>
  <c r="AO1815"/>
  <c r="AK1815"/>
  <c r="AG1815"/>
  <c r="AC1815"/>
  <c r="Y1815"/>
  <c r="U1815"/>
  <c r="Q1815"/>
  <c r="M1815"/>
  <c r="I1815"/>
  <c r="E1815"/>
  <c r="GS1814"/>
  <c r="GO1814"/>
  <c r="GK1814"/>
  <c r="GG1814"/>
  <c r="GC1814"/>
  <c r="FY1814"/>
  <c r="FU1814"/>
  <c r="FQ1814"/>
  <c r="FM1814"/>
  <c r="FI1814"/>
  <c r="FE1814"/>
  <c r="FA1814"/>
  <c r="EW1814"/>
  <c r="ES1814"/>
  <c r="EO1814"/>
  <c r="EK1814"/>
  <c r="EG1814"/>
  <c r="EC1814"/>
  <c r="DY1814"/>
  <c r="DU1814"/>
  <c r="DQ1814"/>
  <c r="DM1814"/>
  <c r="DI1814"/>
  <c r="DE1814"/>
  <c r="DA1814"/>
  <c r="CW1814"/>
  <c r="CS1814"/>
  <c r="CO1814"/>
  <c r="CK1814"/>
  <c r="CG1814"/>
  <c r="CC1814"/>
  <c r="BY1814"/>
  <c r="BU1814"/>
  <c r="BQ1814"/>
  <c r="BM1814"/>
  <c r="BI1814"/>
  <c r="BE1814"/>
  <c r="BA1814"/>
  <c r="AW1814"/>
  <c r="AS1814"/>
  <c r="AO1814"/>
  <c r="AK1814"/>
  <c r="AG1814"/>
  <c r="AC1814"/>
  <c r="Y1814"/>
  <c r="U1814"/>
  <c r="Q1814"/>
  <c r="M1814"/>
  <c r="I1814"/>
  <c r="E1814"/>
  <c r="GS1813"/>
  <c r="GO1813"/>
  <c r="GK1813"/>
  <c r="GG1813"/>
  <c r="GC1813"/>
  <c r="FY1813"/>
  <c r="FU1813"/>
  <c r="FQ1813"/>
  <c r="FM1813"/>
  <c r="FI1813"/>
  <c r="FE1813"/>
  <c r="FA1813"/>
  <c r="EW1813"/>
  <c r="ES1813"/>
  <c r="EO1813"/>
  <c r="EK1813"/>
  <c r="EG1813"/>
  <c r="EC1813"/>
  <c r="DY1813"/>
  <c r="DU1813"/>
  <c r="DQ1813"/>
  <c r="DM1813"/>
  <c r="DI1813"/>
  <c r="DE1813"/>
  <c r="DA1813"/>
  <c r="CW1813"/>
  <c r="CS1813"/>
  <c r="CO1813"/>
  <c r="CK1813"/>
  <c r="CG1813"/>
  <c r="CC1813"/>
  <c r="BY1813"/>
  <c r="BU1813"/>
  <c r="BQ1813"/>
  <c r="BM1813"/>
  <c r="BI1813"/>
  <c r="BE1813"/>
  <c r="BA1813"/>
  <c r="AW1813"/>
  <c r="AS1813"/>
  <c r="AO1813"/>
  <c r="AK1813"/>
  <c r="AG1813"/>
  <c r="AC1813"/>
  <c r="Y1813"/>
  <c r="U1813"/>
  <c r="Q1813"/>
  <c r="M1813"/>
  <c r="I1813"/>
  <c r="E1813"/>
  <c r="GS1812"/>
  <c r="GO1812"/>
  <c r="GK1812"/>
  <c r="GG1812"/>
  <c r="GC1812"/>
  <c r="FY1812"/>
  <c r="FU1812"/>
  <c r="FQ1812"/>
  <c r="FM1812"/>
  <c r="FI1812"/>
  <c r="FE1812"/>
  <c r="FA1812"/>
  <c r="EW1812"/>
  <c r="ES1812"/>
  <c r="EO1812"/>
  <c r="EK1812"/>
  <c r="EG1812"/>
  <c r="EC1812"/>
  <c r="DY1812"/>
  <c r="DU1812"/>
  <c r="DQ1812"/>
  <c r="DM1812"/>
  <c r="DI1812"/>
  <c r="DE1812"/>
  <c r="DA1812"/>
  <c r="CW1812"/>
  <c r="CS1812"/>
  <c r="CO1812"/>
  <c r="CK1812"/>
  <c r="CG1812"/>
  <c r="CC1812"/>
  <c r="BY1812"/>
  <c r="BU1812"/>
  <c r="BQ1812"/>
  <c r="BM1812"/>
  <c r="BI1812"/>
  <c r="BE1812"/>
  <c r="BA1812"/>
  <c r="AW1812"/>
  <c r="AS1812"/>
  <c r="AO1812"/>
  <c r="AK1812"/>
  <c r="AG1812"/>
  <c r="AC1812"/>
  <c r="Y1812"/>
  <c r="U1812"/>
  <c r="Q1812"/>
  <c r="M1812"/>
  <c r="I1812"/>
  <c r="E1812"/>
  <c r="GS1811"/>
  <c r="GO1811"/>
  <c r="GK1811"/>
  <c r="GG1811"/>
  <c r="GC1811"/>
  <c r="FY1811"/>
  <c r="FU1811"/>
  <c r="FQ1811"/>
  <c r="FM1811"/>
  <c r="FI1811"/>
  <c r="FE1811"/>
  <c r="FA1811"/>
  <c r="EW1811"/>
  <c r="ES1811"/>
  <c r="EO1811"/>
  <c r="EK1811"/>
  <c r="EG1811"/>
  <c r="EC1811"/>
  <c r="DY1811"/>
  <c r="DU1811"/>
  <c r="DQ1811"/>
  <c r="DM1811"/>
  <c r="DI1811"/>
  <c r="DE1811"/>
  <c r="DA1811"/>
  <c r="CW1811"/>
  <c r="CS1811"/>
  <c r="CO1811"/>
  <c r="CK1811"/>
  <c r="CG1811"/>
  <c r="CC1811"/>
  <c r="BY1811"/>
  <c r="BU1811"/>
  <c r="BQ1811"/>
  <c r="BM1811"/>
  <c r="BI1811"/>
  <c r="BE1811"/>
  <c r="BA1811"/>
  <c r="AW1811"/>
  <c r="AS1811"/>
  <c r="AO1811"/>
  <c r="AK1811"/>
  <c r="AG1811"/>
  <c r="AC1811"/>
  <c r="Y1811"/>
  <c r="U1811"/>
  <c r="Q1811"/>
  <c r="M1811"/>
  <c r="I1811"/>
  <c r="E1811"/>
  <c r="GS1810"/>
  <c r="GO1810"/>
  <c r="GK1810"/>
  <c r="GG1810"/>
  <c r="GC1810"/>
  <c r="FY1810"/>
  <c r="FU1810"/>
  <c r="FQ1810"/>
  <c r="FM1810"/>
  <c r="FI1810"/>
  <c r="FE1810"/>
  <c r="FA1810"/>
  <c r="EW1810"/>
  <c r="ES1810"/>
  <c r="EO1810"/>
  <c r="EK1810"/>
  <c r="EG1810"/>
  <c r="EC1810"/>
  <c r="DY1810"/>
  <c r="DU1810"/>
  <c r="DQ1810"/>
  <c r="DM1810"/>
  <c r="DI1810"/>
  <c r="DE1810"/>
  <c r="DA1810"/>
  <c r="CW1810"/>
  <c r="CS1810"/>
  <c r="CO1810"/>
  <c r="CK1810"/>
  <c r="CG1810"/>
  <c r="CC1810"/>
  <c r="BY1810"/>
  <c r="BU1810"/>
  <c r="BQ1810"/>
  <c r="BM1810"/>
  <c r="BI1810"/>
  <c r="BE1810"/>
  <c r="BA1810"/>
  <c r="AW1810"/>
  <c r="AS1810"/>
  <c r="AO1810"/>
  <c r="AK1810"/>
  <c r="AG1810"/>
  <c r="AC1810"/>
  <c r="Y1810"/>
  <c r="U1810"/>
  <c r="Q1810"/>
  <c r="M1810"/>
  <c r="I1810"/>
  <c r="E1810"/>
  <c r="GS1809"/>
  <c r="GO1809"/>
  <c r="GK1809"/>
  <c r="GG1809"/>
  <c r="GC1809"/>
  <c r="FY1809"/>
  <c r="FU1809"/>
  <c r="FQ1809"/>
  <c r="FM1809"/>
  <c r="FI1809"/>
  <c r="FE1809"/>
  <c r="FA1809"/>
  <c r="EW1809"/>
  <c r="ES1809"/>
  <c r="EO1809"/>
  <c r="EK1809"/>
  <c r="EG1809"/>
  <c r="EC1809"/>
  <c r="DY1809"/>
  <c r="DU1809"/>
  <c r="DQ1809"/>
  <c r="DM1809"/>
  <c r="DI1809"/>
  <c r="DE1809"/>
  <c r="DA1809"/>
  <c r="CW1809"/>
  <c r="CS1809"/>
  <c r="CO1809"/>
  <c r="CK1809"/>
  <c r="CG1809"/>
  <c r="CC1809"/>
  <c r="BY1809"/>
  <c r="BU1809"/>
  <c r="BQ1809"/>
  <c r="BM1809"/>
  <c r="BI1809"/>
  <c r="BE1809"/>
  <c r="BA1809"/>
  <c r="AW1809"/>
  <c r="AS1809"/>
  <c r="AO1809"/>
  <c r="AK1809"/>
  <c r="AG1809"/>
  <c r="AC1809"/>
  <c r="Y1809"/>
  <c r="U1809"/>
  <c r="Q1809"/>
  <c r="M1809"/>
  <c r="I1809"/>
  <c r="E1809"/>
  <c r="GS1808"/>
  <c r="GO1808"/>
  <c r="GK1808"/>
  <c r="GG1808"/>
  <c r="GC1808"/>
  <c r="FY1808"/>
  <c r="FU1808"/>
  <c r="FQ1808"/>
  <c r="FM1808"/>
  <c r="FI1808"/>
  <c r="FE1808"/>
  <c r="FA1808"/>
  <c r="EW1808"/>
  <c r="ES1808"/>
  <c r="EO1808"/>
  <c r="EK1808"/>
  <c r="EG1808"/>
  <c r="EC1808"/>
  <c r="DY1808"/>
  <c r="DU1808"/>
  <c r="DQ1808"/>
  <c r="DM1808"/>
  <c r="DI1808"/>
  <c r="DE1808"/>
  <c r="DA1808"/>
  <c r="CW1808"/>
  <c r="CS1808"/>
  <c r="CO1808"/>
  <c r="CK1808"/>
  <c r="CG1808"/>
  <c r="CC1808"/>
  <c r="BY1808"/>
  <c r="BU1808"/>
  <c r="BQ1808"/>
  <c r="BM1808"/>
  <c r="BI1808"/>
  <c r="BE1808"/>
  <c r="BA1808"/>
  <c r="AW1808"/>
  <c r="AS1808"/>
  <c r="AO1808"/>
  <c r="AK1808"/>
  <c r="AG1808"/>
  <c r="AC1808"/>
  <c r="Y1808"/>
  <c r="U1808"/>
  <c r="Q1808"/>
  <c r="M1808"/>
  <c r="I1808"/>
  <c r="E1808"/>
  <c r="GS1807"/>
  <c r="GO1807"/>
  <c r="GK1807"/>
  <c r="GG1807"/>
  <c r="GC1807"/>
  <c r="FY1807"/>
  <c r="FU1807"/>
  <c r="FQ1807"/>
  <c r="FM1807"/>
  <c r="FI1807"/>
  <c r="FE1807"/>
  <c r="FA1807"/>
  <c r="EW1807"/>
  <c r="ES1807"/>
  <c r="EO1807"/>
  <c r="EK1807"/>
  <c r="EG1807"/>
  <c r="EC1807"/>
  <c r="DY1807"/>
  <c r="DU1807"/>
  <c r="DQ1807"/>
  <c r="DM1807"/>
  <c r="DI1807"/>
  <c r="DE1807"/>
  <c r="DA1807"/>
  <c r="CW1807"/>
  <c r="CS1807"/>
  <c r="CO1807"/>
  <c r="CK1807"/>
  <c r="CG1807"/>
  <c r="CC1807"/>
  <c r="BY1807"/>
  <c r="BU1807"/>
  <c r="BQ1807"/>
  <c r="BM1807"/>
  <c r="BI1807"/>
  <c r="BE1807"/>
  <c r="BA1807"/>
  <c r="AW1807"/>
  <c r="AS1807"/>
  <c r="AO1807"/>
  <c r="AK1807"/>
  <c r="AG1807"/>
  <c r="AC1807"/>
  <c r="Y1807"/>
  <c r="U1807"/>
  <c r="Q1807"/>
  <c r="M1807"/>
  <c r="I1807"/>
  <c r="E1807"/>
  <c r="GS1146"/>
  <c r="GO1146"/>
  <c r="GK1146"/>
  <c r="GG1146"/>
  <c r="GC1146"/>
  <c r="FY1146"/>
  <c r="FU1146"/>
  <c r="FQ1146"/>
  <c r="FM1146"/>
  <c r="FI1146"/>
  <c r="FE1146"/>
  <c r="FA1146"/>
  <c r="EW1146"/>
  <c r="ES1146"/>
  <c r="EO1146"/>
  <c r="EK1146"/>
  <c r="EG1146"/>
  <c r="EC1146"/>
  <c r="DY1146"/>
  <c r="DU1146"/>
  <c r="DQ1146"/>
  <c r="DM1146"/>
  <c r="DI1146"/>
  <c r="DE1146"/>
  <c r="DA1146"/>
  <c r="CW1146"/>
  <c r="CS1146"/>
  <c r="CO1146"/>
  <c r="CK1146"/>
  <c r="CG1146"/>
  <c r="CC1146"/>
  <c r="BY1146"/>
  <c r="BU1146"/>
  <c r="BQ1146"/>
  <c r="BM1146"/>
  <c r="BI1146"/>
  <c r="BE1146"/>
  <c r="BA1146"/>
  <c r="AW1146"/>
  <c r="AS1146"/>
  <c r="AO1146"/>
  <c r="AK1146"/>
  <c r="AG1146"/>
  <c r="AC1146"/>
  <c r="Y1146"/>
  <c r="U1146"/>
  <c r="Q1146"/>
  <c r="M1146"/>
  <c r="I1146"/>
  <c r="E1146"/>
  <c r="GS1145"/>
  <c r="GO1145"/>
  <c r="GK1145"/>
  <c r="GG1145"/>
  <c r="GC1145"/>
  <c r="FY1145"/>
  <c r="FU1145"/>
  <c r="FQ1145"/>
  <c r="FM1145"/>
  <c r="FI1145"/>
  <c r="FE1145"/>
  <c r="FA1145"/>
  <c r="EW1145"/>
  <c r="ES1145"/>
  <c r="EO1145"/>
  <c r="EK1145"/>
  <c r="EG1145"/>
  <c r="EC1145"/>
  <c r="DY1145"/>
  <c r="DU1145"/>
  <c r="DQ1145"/>
  <c r="DM1145"/>
  <c r="DI1145"/>
  <c r="DE1145"/>
  <c r="DA1145"/>
  <c r="CW1145"/>
  <c r="CS1145"/>
  <c r="CO1145"/>
  <c r="CK1145"/>
  <c r="CG1145"/>
  <c r="CC1145"/>
  <c r="BY1145"/>
  <c r="BU1145"/>
  <c r="BQ1145"/>
  <c r="BM1145"/>
  <c r="BI1145"/>
  <c r="BE1145"/>
  <c r="BA1145"/>
  <c r="AW1145"/>
  <c r="AS1145"/>
  <c r="AO1145"/>
  <c r="AK1145"/>
  <c r="AG1145"/>
  <c r="AC1145"/>
  <c r="Y1145"/>
  <c r="U1145"/>
  <c r="Q1145"/>
  <c r="M1145"/>
  <c r="I1145"/>
  <c r="E1145"/>
  <c r="GS1144"/>
  <c r="GO1144"/>
  <c r="GK1144"/>
  <c r="GG1144"/>
  <c r="GC1144"/>
  <c r="FY1144"/>
  <c r="FU1144"/>
  <c r="FQ1144"/>
  <c r="FM1144"/>
  <c r="FI1144"/>
  <c r="FE1144"/>
  <c r="FA1144"/>
  <c r="EW1144"/>
  <c r="ES1144"/>
  <c r="EO1144"/>
  <c r="EK1144"/>
  <c r="EG1144"/>
  <c r="EC1144"/>
  <c r="DY1144"/>
  <c r="DU1144"/>
  <c r="DQ1144"/>
  <c r="DM1144"/>
  <c r="DI1144"/>
  <c r="DE1144"/>
  <c r="DA1144"/>
  <c r="CW1144"/>
  <c r="CS1144"/>
  <c r="CO1144"/>
  <c r="CK1144"/>
  <c r="CG1144"/>
  <c r="CC1144"/>
  <c r="BY1144"/>
  <c r="BU1144"/>
  <c r="BQ1144"/>
  <c r="BM1144"/>
  <c r="BI1144"/>
  <c r="BE1144"/>
  <c r="BA1144"/>
  <c r="AW1144"/>
  <c r="AS1144"/>
  <c r="AO1144"/>
  <c r="AK1144"/>
  <c r="AG1144"/>
  <c r="AC1144"/>
  <c r="Y1144"/>
  <c r="U1144"/>
  <c r="Q1144"/>
  <c r="M1144"/>
  <c r="I1144"/>
  <c r="E1144"/>
  <c r="GS1143"/>
  <c r="GO1143"/>
  <c r="GK1143"/>
  <c r="GG1143"/>
  <c r="GC1143"/>
  <c r="FY1143"/>
  <c r="FU1143"/>
  <c r="FQ1143"/>
  <c r="FM1143"/>
  <c r="FI1143"/>
  <c r="FE1143"/>
  <c r="FA1143"/>
  <c r="EW1143"/>
  <c r="ES1143"/>
  <c r="EO1143"/>
  <c r="EK1143"/>
  <c r="EG1143"/>
  <c r="EC1143"/>
  <c r="DY1143"/>
  <c r="DU1143"/>
  <c r="DQ1143"/>
  <c r="DM1143"/>
  <c r="DI1143"/>
  <c r="DE1143"/>
  <c r="DA1143"/>
  <c r="CW1143"/>
  <c r="CS1143"/>
  <c r="CO1143"/>
  <c r="CK1143"/>
  <c r="CG1143"/>
  <c r="CC1143"/>
  <c r="BY1143"/>
  <c r="BU1143"/>
  <c r="BQ1143"/>
  <c r="BM1143"/>
  <c r="BI1143"/>
  <c r="BE1143"/>
  <c r="BA1143"/>
  <c r="AW1143"/>
  <c r="AS1143"/>
  <c r="AO1143"/>
  <c r="AK1143"/>
  <c r="AG1143"/>
  <c r="AC1143"/>
  <c r="Y1143"/>
  <c r="U1143"/>
  <c r="Q1143"/>
  <c r="M1143"/>
  <c r="I1143"/>
  <c r="E1143"/>
  <c r="GS1142"/>
  <c r="GO1142"/>
  <c r="GK1142"/>
  <c r="GG1142"/>
  <c r="GC1142"/>
  <c r="FY1142"/>
  <c r="FU1142"/>
  <c r="FQ1142"/>
  <c r="FM1142"/>
  <c r="FI1142"/>
  <c r="FE1142"/>
  <c r="FA1142"/>
  <c r="EW1142"/>
  <c r="ES1142"/>
  <c r="EO1142"/>
  <c r="EK1142"/>
  <c r="EG1142"/>
  <c r="EC1142"/>
  <c r="DY1142"/>
  <c r="DU1142"/>
  <c r="DQ1142"/>
  <c r="DM1142"/>
  <c r="DI1142"/>
  <c r="DE1142"/>
  <c r="DA1142"/>
  <c r="CW1142"/>
  <c r="CS1142"/>
  <c r="CO1142"/>
  <c r="CK1142"/>
  <c r="CG1142"/>
  <c r="CC1142"/>
  <c r="BY1142"/>
  <c r="BU1142"/>
  <c r="BQ1142"/>
  <c r="BM1142"/>
  <c r="BI1142"/>
  <c r="BE1142"/>
  <c r="BA1142"/>
  <c r="AW1142"/>
  <c r="AS1142"/>
  <c r="AO1142"/>
  <c r="AK1142"/>
  <c r="AG1142"/>
  <c r="AC1142"/>
  <c r="Y1142"/>
  <c r="U1142"/>
  <c r="Q1142"/>
  <c r="M1142"/>
  <c r="I1142"/>
  <c r="E1142"/>
  <c r="GS1141"/>
  <c r="GO1141"/>
  <c r="GK1141"/>
  <c r="GG1141"/>
  <c r="GC1141"/>
  <c r="FY1141"/>
  <c r="FU1141"/>
  <c r="FQ1141"/>
  <c r="FM1141"/>
  <c r="FI1141"/>
  <c r="FE1141"/>
  <c r="FA1141"/>
  <c r="EW1141"/>
  <c r="ES1141"/>
  <c r="EO1141"/>
  <c r="EK1141"/>
  <c r="EG1141"/>
  <c r="EC1141"/>
  <c r="DY1141"/>
  <c r="DU1141"/>
  <c r="DQ1141"/>
  <c r="DM1141"/>
  <c r="DI1141"/>
  <c r="DE1141"/>
  <c r="DA1141"/>
  <c r="CW1141"/>
  <c r="CS1141"/>
  <c r="CO1141"/>
  <c r="CK1141"/>
  <c r="CG1141"/>
  <c r="CC1141"/>
  <c r="BY1141"/>
  <c r="BU1141"/>
  <c r="BQ1141"/>
  <c r="BM1141"/>
  <c r="BI1141"/>
  <c r="BE1141"/>
  <c r="BA1141"/>
  <c r="AW1141"/>
  <c r="AS1141"/>
  <c r="AO1141"/>
  <c r="AK1141"/>
  <c r="AG1141"/>
  <c r="AC1141"/>
  <c r="Y1141"/>
  <c r="U1141"/>
  <c r="Q1141"/>
  <c r="M1141"/>
  <c r="I1141"/>
  <c r="E1141"/>
  <c r="GS1140"/>
  <c r="GO1140"/>
  <c r="GK1140"/>
  <c r="GG1140"/>
  <c r="GC1140"/>
  <c r="FY1140"/>
  <c r="FU1140"/>
  <c r="FQ1140"/>
  <c r="FM1140"/>
  <c r="FI1140"/>
  <c r="FE1140"/>
  <c r="FA1140"/>
  <c r="EW1140"/>
  <c r="ES1140"/>
  <c r="EO1140"/>
  <c r="EK1140"/>
  <c r="EG1140"/>
  <c r="EC1140"/>
  <c r="DY1140"/>
  <c r="DU1140"/>
  <c r="DQ1140"/>
  <c r="DM1140"/>
  <c r="DI1140"/>
  <c r="DE1140"/>
  <c r="DA1140"/>
  <c r="CW1140"/>
  <c r="CS1140"/>
  <c r="CO1140"/>
  <c r="CK1140"/>
  <c r="CG1140"/>
  <c r="CC1140"/>
  <c r="BY1140"/>
  <c r="BU1140"/>
  <c r="BQ1140"/>
  <c r="BM1140"/>
  <c r="BI1140"/>
  <c r="BE1140"/>
  <c r="BA1140"/>
  <c r="AW1140"/>
  <c r="AS1140"/>
  <c r="AO1140"/>
  <c r="AK1140"/>
  <c r="AG1140"/>
  <c r="AC1140"/>
  <c r="Y1140"/>
  <c r="U1140"/>
  <c r="Q1140"/>
  <c r="M1140"/>
  <c r="I1140"/>
  <c r="E1140"/>
  <c r="GS1139"/>
  <c r="GO1139"/>
  <c r="GK1139"/>
  <c r="GG1139"/>
  <c r="GC1139"/>
  <c r="FY1139"/>
  <c r="FU1139"/>
  <c r="FQ1139"/>
  <c r="FM1139"/>
  <c r="FI1139"/>
  <c r="FE1139"/>
  <c r="FA1139"/>
  <c r="EW1139"/>
  <c r="ES1139"/>
  <c r="EO1139"/>
  <c r="EK1139"/>
  <c r="EG1139"/>
  <c r="EC1139"/>
  <c r="DY1139"/>
  <c r="DU1139"/>
  <c r="DQ1139"/>
  <c r="DM1139"/>
  <c r="DI1139"/>
  <c r="DE1139"/>
  <c r="DA1139"/>
  <c r="CW1139"/>
  <c r="CS1139"/>
  <c r="CO1139"/>
  <c r="CK1139"/>
  <c r="CG1139"/>
  <c r="CC1139"/>
  <c r="BY1139"/>
  <c r="BU1139"/>
  <c r="BQ1139"/>
  <c r="BM1139"/>
  <c r="BI1139"/>
  <c r="BE1139"/>
  <c r="BA1139"/>
  <c r="AW1139"/>
  <c r="AS1139"/>
  <c r="AO1139"/>
  <c r="AK1139"/>
  <c r="AG1139"/>
  <c r="AC1139"/>
  <c r="Y1139"/>
  <c r="U1139"/>
  <c r="Q1139"/>
  <c r="M1139"/>
  <c r="I1139"/>
  <c r="E1139"/>
  <c r="GS1138"/>
  <c r="GO1138"/>
  <c r="GK1138"/>
  <c r="GG1138"/>
  <c r="GC1138"/>
  <c r="FY1138"/>
  <c r="FU1138"/>
  <c r="FQ1138"/>
  <c r="FM1138"/>
  <c r="FI1138"/>
  <c r="FE1138"/>
  <c r="FA1138"/>
  <c r="EW1138"/>
  <c r="ES1138"/>
  <c r="EO1138"/>
  <c r="EK1138"/>
  <c r="EG1138"/>
  <c r="EC1138"/>
  <c r="DY1138"/>
  <c r="DU1138"/>
  <c r="DQ1138"/>
  <c r="DM1138"/>
  <c r="DI1138"/>
  <c r="DE1138"/>
  <c r="DA1138"/>
  <c r="CW1138"/>
  <c r="CS1138"/>
  <c r="CO1138"/>
  <c r="CK1138"/>
  <c r="CG1138"/>
  <c r="CC1138"/>
  <c r="BY1138"/>
  <c r="BU1138"/>
  <c r="BQ1138"/>
  <c r="BM1138"/>
  <c r="BI1138"/>
  <c r="BE1138"/>
  <c r="BA1138"/>
  <c r="AW1138"/>
  <c r="AS1138"/>
  <c r="AO1138"/>
  <c r="AK1138"/>
  <c r="AG1138"/>
  <c r="AC1138"/>
  <c r="Y1138"/>
  <c r="U1138"/>
  <c r="Q1138"/>
  <c r="M1138"/>
  <c r="I1138"/>
  <c r="E1138"/>
  <c r="GS1137"/>
  <c r="GO1137"/>
  <c r="GK1137"/>
  <c r="GG1137"/>
  <c r="GC1137"/>
  <c r="FY1137"/>
  <c r="FU1137"/>
  <c r="FQ1137"/>
  <c r="FM1137"/>
  <c r="FI1137"/>
  <c r="FE1137"/>
  <c r="FA1137"/>
  <c r="EW1137"/>
  <c r="ES1137"/>
  <c r="EO1137"/>
  <c r="EK1137"/>
  <c r="EG1137"/>
  <c r="EC1137"/>
  <c r="DY1137"/>
  <c r="DU1137"/>
  <c r="DQ1137"/>
  <c r="DM1137"/>
  <c r="DI1137"/>
  <c r="DE1137"/>
  <c r="DA1137"/>
  <c r="CW1137"/>
  <c r="CS1137"/>
  <c r="CO1137"/>
  <c r="CK1137"/>
  <c r="CG1137"/>
  <c r="CC1137"/>
  <c r="BY1137"/>
  <c r="BU1137"/>
  <c r="BQ1137"/>
  <c r="BM1137"/>
  <c r="BI1137"/>
  <c r="BE1137"/>
  <c r="BA1137"/>
  <c r="AW1137"/>
  <c r="AS1137"/>
  <c r="AO1137"/>
  <c r="AK1137"/>
  <c r="AG1137"/>
  <c r="AC1137"/>
  <c r="Y1137"/>
  <c r="U1137"/>
  <c r="Q1137"/>
  <c r="M1137"/>
  <c r="I1137"/>
  <c r="E1137"/>
  <c r="GS1136"/>
  <c r="GO1136"/>
  <c r="GK1136"/>
  <c r="GG1136"/>
  <c r="GC1136"/>
  <c r="FY1136"/>
  <c r="FU1136"/>
  <c r="FQ1136"/>
  <c r="FM1136"/>
  <c r="FI1136"/>
  <c r="FE1136"/>
  <c r="FA1136"/>
  <c r="EW1136"/>
  <c r="ES1136"/>
  <c r="EO1136"/>
  <c r="EK1136"/>
  <c r="EG1136"/>
  <c r="EC1136"/>
  <c r="DY1136"/>
  <c r="DU1136"/>
  <c r="DQ1136"/>
  <c r="DM1136"/>
  <c r="DI1136"/>
  <c r="DE1136"/>
  <c r="DA1136"/>
  <c r="CW1136"/>
  <c r="CS1136"/>
  <c r="CO1136"/>
  <c r="CK1136"/>
  <c r="CG1136"/>
  <c r="CC1136"/>
  <c r="BY1136"/>
  <c r="BU1136"/>
  <c r="BQ1136"/>
  <c r="BM1136"/>
  <c r="BI1136"/>
  <c r="BE1136"/>
  <c r="BA1136"/>
  <c r="AW1136"/>
  <c r="AS1136"/>
  <c r="AO1136"/>
  <c r="AK1136"/>
  <c r="AG1136"/>
  <c r="AC1136"/>
  <c r="Y1136"/>
  <c r="U1136"/>
  <c r="Q1136"/>
  <c r="M1136"/>
  <c r="I1136"/>
  <c r="E1136"/>
  <c r="GS1135"/>
  <c r="GO1135"/>
  <c r="GK1135"/>
  <c r="GG1135"/>
  <c r="GC1135"/>
  <c r="FY1135"/>
  <c r="FU1135"/>
  <c r="FQ1135"/>
  <c r="FM1135"/>
  <c r="FI1135"/>
  <c r="FE1135"/>
  <c r="FA1135"/>
  <c r="EW1135"/>
  <c r="ES1135"/>
  <c r="EO1135"/>
  <c r="EK1135"/>
  <c r="EG1135"/>
  <c r="EC1135"/>
  <c r="DY1135"/>
  <c r="DU1135"/>
  <c r="DQ1135"/>
  <c r="DM1135"/>
  <c r="DI1135"/>
  <c r="DE1135"/>
  <c r="DA1135"/>
  <c r="CW1135"/>
  <c r="CS1135"/>
  <c r="CO1135"/>
  <c r="CK1135"/>
  <c r="CG1135"/>
  <c r="CC1135"/>
  <c r="BY1135"/>
  <c r="BU1135"/>
  <c r="BQ1135"/>
  <c r="BM1135"/>
  <c r="BI1135"/>
  <c r="BE1135"/>
  <c r="BA1135"/>
  <c r="AW1135"/>
  <c r="AS1135"/>
  <c r="AO1135"/>
  <c r="AK1135"/>
  <c r="AG1135"/>
  <c r="AC1135"/>
  <c r="Y1135"/>
  <c r="U1135"/>
  <c r="Q1135"/>
  <c r="M1135"/>
  <c r="I1135"/>
  <c r="E1135"/>
  <c r="GY1135" l="1"/>
  <c r="AW378" l="1"/>
  <c r="AW1890" l="1"/>
  <c r="AW1889"/>
  <c r="AW1888"/>
  <c r="AW1887"/>
  <c r="AW1886"/>
  <c r="AW1885"/>
  <c r="AW1884"/>
  <c r="AW1883"/>
  <c r="AW1882"/>
  <c r="AW1881"/>
  <c r="AW1880"/>
  <c r="AW1879"/>
  <c r="AW1878"/>
  <c r="AW1877"/>
  <c r="AW1876"/>
  <c r="AW1875"/>
  <c r="AW1874"/>
  <c r="AW1873"/>
  <c r="AW1872"/>
  <c r="AW1871"/>
  <c r="AW1870"/>
  <c r="AW1869"/>
  <c r="AW1868"/>
  <c r="AW1867"/>
  <c r="AW1866"/>
  <c r="AW1865"/>
  <c r="AW1864"/>
  <c r="AW1863"/>
  <c r="AW1862"/>
  <c r="AW1861"/>
  <c r="AW1860"/>
  <c r="AW1859"/>
  <c r="AW1858"/>
  <c r="AW1857"/>
  <c r="AW1856"/>
  <c r="AW1855"/>
  <c r="AW1854"/>
  <c r="AW1853"/>
  <c r="AW1852"/>
  <c r="AW1851"/>
  <c r="AW1850"/>
  <c r="AW1849"/>
  <c r="AW1848"/>
  <c r="AW1847"/>
  <c r="AW1846"/>
  <c r="AW1845"/>
  <c r="AW1844"/>
  <c r="AW1843"/>
  <c r="AW1842"/>
  <c r="AW1841"/>
  <c r="AW1840"/>
  <c r="AW1839"/>
  <c r="AW1838"/>
  <c r="AW1837"/>
  <c r="AW1836"/>
  <c r="AW1835"/>
  <c r="AW1834"/>
  <c r="AW1833"/>
  <c r="AW1832"/>
  <c r="AW1831"/>
  <c r="AW1830"/>
  <c r="AW1829"/>
  <c r="AW1828"/>
  <c r="AW1827"/>
  <c r="AW1826"/>
  <c r="AW1825"/>
  <c r="AW1824"/>
  <c r="AW1823"/>
  <c r="AW1822"/>
  <c r="AW1821"/>
  <c r="AW1820"/>
  <c r="AW1819"/>
  <c r="AW1806"/>
  <c r="AW1805"/>
  <c r="AW1804"/>
  <c r="AW1803"/>
  <c r="AW1802"/>
  <c r="AW1801"/>
  <c r="AW1800"/>
  <c r="AW1799"/>
  <c r="AW1798"/>
  <c r="AW1797"/>
  <c r="AW1796"/>
  <c r="AW1795"/>
  <c r="AW1794"/>
  <c r="AW1793"/>
  <c r="AW1792"/>
  <c r="AW1791"/>
  <c r="AW1790"/>
  <c r="AW1789"/>
  <c r="AW1788"/>
  <c r="AW1787"/>
  <c r="AW1786"/>
  <c r="AW1785"/>
  <c r="AW1784"/>
  <c r="AW1783"/>
  <c r="AW1782"/>
  <c r="AW1781"/>
  <c r="AW1780"/>
  <c r="AW1779"/>
  <c r="AW1778"/>
  <c r="AW1777"/>
  <c r="AW1776"/>
  <c r="AW1775"/>
  <c r="AW1774"/>
  <c r="AW1773"/>
  <c r="AW1772"/>
  <c r="AW1771"/>
  <c r="AW1770"/>
  <c r="AW1769"/>
  <c r="AW1768"/>
  <c r="AW1767"/>
  <c r="AW1766"/>
  <c r="AW1765"/>
  <c r="AW1764"/>
  <c r="AW1763"/>
  <c r="AW1762"/>
  <c r="AW1761"/>
  <c r="AW1760"/>
  <c r="AW1759"/>
  <c r="AW1758"/>
  <c r="AW1757"/>
  <c r="AW1756"/>
  <c r="AW1755"/>
  <c r="AW1754"/>
  <c r="AW1753"/>
  <c r="AW1752"/>
  <c r="AW1751"/>
  <c r="AW1750"/>
  <c r="AW1749"/>
  <c r="AW1748"/>
  <c r="AW1747"/>
  <c r="AW1746"/>
  <c r="AW1745"/>
  <c r="AW1744"/>
  <c r="AW1743"/>
  <c r="AW1742"/>
  <c r="AW1741"/>
  <c r="AW1740"/>
  <c r="AW1739"/>
  <c r="AW1738"/>
  <c r="AW1737"/>
  <c r="AW1736"/>
  <c r="AW1735"/>
  <c r="AW1734"/>
  <c r="AW1733"/>
  <c r="AW1732"/>
  <c r="AW1731"/>
  <c r="AW1730"/>
  <c r="AW1729"/>
  <c r="AW1728"/>
  <c r="AW1727"/>
  <c r="AW1726"/>
  <c r="AW1725"/>
  <c r="AW1724"/>
  <c r="AW1723"/>
  <c r="AW1722"/>
  <c r="AW1721"/>
  <c r="AW1720"/>
  <c r="AW1719"/>
  <c r="AW1718"/>
  <c r="AW1717"/>
  <c r="AW1716"/>
  <c r="AW1715"/>
  <c r="AW1714"/>
  <c r="AW1713"/>
  <c r="AW1712"/>
  <c r="AW1711"/>
  <c r="AW1710"/>
  <c r="AW1709"/>
  <c r="AW1708"/>
  <c r="AW1707"/>
  <c r="AW1706"/>
  <c r="AW1705"/>
  <c r="AW1704"/>
  <c r="AW1703"/>
  <c r="AW1702"/>
  <c r="AW1701"/>
  <c r="AW1700"/>
  <c r="AW1699"/>
  <c r="AW1698"/>
  <c r="AW1697"/>
  <c r="AW1696"/>
  <c r="AW1695"/>
  <c r="AW1694"/>
  <c r="AW1693"/>
  <c r="AW1692"/>
  <c r="AW1691"/>
  <c r="AW1690"/>
  <c r="AW1689"/>
  <c r="AW1688"/>
  <c r="AW1687"/>
  <c r="AW1686"/>
  <c r="AW1685"/>
  <c r="AW1684"/>
  <c r="AW1683"/>
  <c r="AW1682"/>
  <c r="AW1681"/>
  <c r="AW1680"/>
  <c r="AW1679"/>
  <c r="AW1678"/>
  <c r="AW1677"/>
  <c r="AW1676"/>
  <c r="AW1675"/>
  <c r="AW1674"/>
  <c r="AW1673"/>
  <c r="AW1672"/>
  <c r="AW1671"/>
  <c r="AW1670"/>
  <c r="AW1669"/>
  <c r="AW1668"/>
  <c r="AW1667"/>
  <c r="AW1666"/>
  <c r="AW1665"/>
  <c r="AW1664"/>
  <c r="AW1663"/>
  <c r="AW1662"/>
  <c r="AW1661"/>
  <c r="AW1660"/>
  <c r="AW1659"/>
  <c r="AW1658"/>
  <c r="AW1657"/>
  <c r="AW1656"/>
  <c r="AW1655"/>
  <c r="AW1654"/>
  <c r="AW1653"/>
  <c r="AW1652"/>
  <c r="AW1651"/>
  <c r="AW1650"/>
  <c r="AW1649"/>
  <c r="AW1648"/>
  <c r="AW1647"/>
  <c r="AW1646"/>
  <c r="AW1645"/>
  <c r="AW1644"/>
  <c r="AW1643"/>
  <c r="AW1642"/>
  <c r="AW1641"/>
  <c r="AW1640"/>
  <c r="AW1639"/>
  <c r="AW1638"/>
  <c r="AW1637"/>
  <c r="AW1636"/>
  <c r="AW1635"/>
  <c r="AW1634"/>
  <c r="AW1633"/>
  <c r="AW1632"/>
  <c r="AW1631"/>
  <c r="AW1630"/>
  <c r="AW1629"/>
  <c r="AW1628"/>
  <c r="AW1627"/>
  <c r="AW1626"/>
  <c r="AW1625"/>
  <c r="AW1624"/>
  <c r="AW1623"/>
  <c r="AW1622"/>
  <c r="AW1621"/>
  <c r="AW1620"/>
  <c r="AW1619"/>
  <c r="AW1618"/>
  <c r="AW1617"/>
  <c r="AW1616"/>
  <c r="AW1615"/>
  <c r="AW1614"/>
  <c r="AW1613"/>
  <c r="AW1612"/>
  <c r="AW1611"/>
  <c r="AW1610"/>
  <c r="AW1609"/>
  <c r="AW1608"/>
  <c r="AW1607"/>
  <c r="AW1606"/>
  <c r="AW1605"/>
  <c r="AW1604"/>
  <c r="AW1603"/>
  <c r="AW1602"/>
  <c r="AW1601"/>
  <c r="AW1600"/>
  <c r="AW1599"/>
  <c r="AW1598"/>
  <c r="AW1597"/>
  <c r="AW1596"/>
  <c r="AW1595"/>
  <c r="AW1594"/>
  <c r="AW1593"/>
  <c r="AW1592"/>
  <c r="AW1591"/>
  <c r="AW1590"/>
  <c r="AW1589"/>
  <c r="AW1588"/>
  <c r="AW1587"/>
  <c r="AW1586"/>
  <c r="AW1585"/>
  <c r="AW1584"/>
  <c r="AW1583"/>
  <c r="AW1582"/>
  <c r="AW1581"/>
  <c r="AW1580"/>
  <c r="AW1579"/>
  <c r="AW1578"/>
  <c r="AW1577"/>
  <c r="AW1576"/>
  <c r="AW1575"/>
  <c r="AW1574"/>
  <c r="AW1573"/>
  <c r="AW1572"/>
  <c r="AW1571"/>
  <c r="AW1570"/>
  <c r="AW1569"/>
  <c r="AW1568"/>
  <c r="AW1567"/>
  <c r="AW1566"/>
  <c r="AW1565"/>
  <c r="AW1564"/>
  <c r="AW1563"/>
  <c r="AW1562"/>
  <c r="AW1561"/>
  <c r="AW1560"/>
  <c r="AW1559"/>
  <c r="AW1558"/>
  <c r="AW1557"/>
  <c r="AW1556"/>
  <c r="AW1555"/>
  <c r="AW1554"/>
  <c r="AW1553"/>
  <c r="AW1552"/>
  <c r="AW1551"/>
  <c r="AW1550"/>
  <c r="AW1549"/>
  <c r="AW1548"/>
  <c r="AW1547"/>
  <c r="AW1546"/>
  <c r="AW1545"/>
  <c r="AW1544"/>
  <c r="AW1543"/>
  <c r="AW1542"/>
  <c r="AW1541"/>
  <c r="AW1540"/>
  <c r="AW1539"/>
  <c r="AW1538"/>
  <c r="AW1537"/>
  <c r="AW1536"/>
  <c r="AW1535"/>
  <c r="AW1534"/>
  <c r="AW1533"/>
  <c r="AW1532"/>
  <c r="AW1531"/>
  <c r="AW1530"/>
  <c r="AW1529"/>
  <c r="AW1528"/>
  <c r="AW1527"/>
  <c r="AW1526"/>
  <c r="AW1525"/>
  <c r="AW1524"/>
  <c r="AW1523"/>
  <c r="AW1522"/>
  <c r="AW1521"/>
  <c r="AW1520"/>
  <c r="AW1519"/>
  <c r="AW1518"/>
  <c r="AW1517"/>
  <c r="AW1516"/>
  <c r="AW1515"/>
  <c r="AW1514"/>
  <c r="AW1513"/>
  <c r="AW1512"/>
  <c r="AW1511"/>
  <c r="AW1510"/>
  <c r="AW1509"/>
  <c r="AW1508"/>
  <c r="AW1507"/>
  <c r="AW1506"/>
  <c r="AW1505"/>
  <c r="AW1504"/>
  <c r="AW1503"/>
  <c r="AW1502"/>
  <c r="AW1501"/>
  <c r="AW1500"/>
  <c r="AW1499"/>
  <c r="AW1498"/>
  <c r="AW1497"/>
  <c r="AW1496"/>
  <c r="AW1495"/>
  <c r="AW1494"/>
  <c r="AW1493"/>
  <c r="AW1492"/>
  <c r="AW1491"/>
  <c r="AW1490"/>
  <c r="AW1489"/>
  <c r="AW1488"/>
  <c r="AW1487"/>
  <c r="AW1486"/>
  <c r="AW1485"/>
  <c r="AW1484"/>
  <c r="AW1483"/>
  <c r="AW1482"/>
  <c r="AW1481"/>
  <c r="AW1480"/>
  <c r="AW1479"/>
  <c r="AW1478"/>
  <c r="AW1477"/>
  <c r="AW1476"/>
  <c r="AW1475"/>
  <c r="AW1474"/>
  <c r="AW1473"/>
  <c r="AW1472"/>
  <c r="AW1471"/>
  <c r="AW1302"/>
  <c r="AW1301"/>
  <c r="AW1300"/>
  <c r="AW1299"/>
  <c r="AW1298"/>
  <c r="AW1297"/>
  <c r="AW1296"/>
  <c r="AW1295"/>
  <c r="AW1294"/>
  <c r="AW1293"/>
  <c r="AW1292"/>
  <c r="AW1291"/>
  <c r="AW1290"/>
  <c r="AW1289"/>
  <c r="AW1288"/>
  <c r="AW1287"/>
  <c r="AW1286"/>
  <c r="AW1285"/>
  <c r="AW1284"/>
  <c r="AW1283"/>
  <c r="AW1282"/>
  <c r="AW1281"/>
  <c r="AW1280"/>
  <c r="AW1279"/>
  <c r="AW1278"/>
  <c r="AW1277"/>
  <c r="AW1276"/>
  <c r="AW1275"/>
  <c r="AW1274"/>
  <c r="AW1273"/>
  <c r="AW1272"/>
  <c r="AW1271"/>
  <c r="AW1270"/>
  <c r="AW1269"/>
  <c r="AW1268"/>
  <c r="AW1267"/>
  <c r="AW1266"/>
  <c r="AW1265"/>
  <c r="AW1264"/>
  <c r="AW1263"/>
  <c r="AW1262"/>
  <c r="AW1261"/>
  <c r="AW1260"/>
  <c r="AW1259"/>
  <c r="AW1258"/>
  <c r="AW1257"/>
  <c r="AW1256"/>
  <c r="AW1255"/>
  <c r="AW1254"/>
  <c r="AW1253"/>
  <c r="AW1252"/>
  <c r="AW1251"/>
  <c r="AW1250"/>
  <c r="AW1249"/>
  <c r="AW1248"/>
  <c r="AW1247"/>
  <c r="AW1246"/>
  <c r="AW1245"/>
  <c r="AW1244"/>
  <c r="AW1243"/>
  <c r="AW1242"/>
  <c r="AW1241"/>
  <c r="AW1240"/>
  <c r="AW1239"/>
  <c r="AW1238"/>
  <c r="AW1237"/>
  <c r="AW1236"/>
  <c r="AW1235"/>
  <c r="AW1234"/>
  <c r="AW1233"/>
  <c r="AW1232"/>
  <c r="AW1231"/>
  <c r="AW1230"/>
  <c r="AW1229"/>
  <c r="AW1228"/>
  <c r="AW1227"/>
  <c r="AW1226"/>
  <c r="AW1225"/>
  <c r="AW1224"/>
  <c r="AW1223"/>
  <c r="AW1222"/>
  <c r="AW1221"/>
  <c r="AW1220"/>
  <c r="AW1219"/>
  <c r="AW1218"/>
  <c r="AW1217"/>
  <c r="AW1216"/>
  <c r="AW1215"/>
  <c r="AW1214"/>
  <c r="AW1213"/>
  <c r="AW1212"/>
  <c r="AW1211"/>
  <c r="AW1210"/>
  <c r="AW1209"/>
  <c r="AW1208"/>
  <c r="AW1207"/>
  <c r="AW1206"/>
  <c r="AW1205"/>
  <c r="AW1204"/>
  <c r="AW1203"/>
  <c r="AW1202"/>
  <c r="AW1201"/>
  <c r="AW1200"/>
  <c r="AW1199"/>
  <c r="AW1198"/>
  <c r="AW1197"/>
  <c r="AW1196"/>
  <c r="AW1195"/>
  <c r="AW1194"/>
  <c r="AW1193"/>
  <c r="AW1192"/>
  <c r="AW1191"/>
  <c r="AW1190"/>
  <c r="AW1189"/>
  <c r="AW1188"/>
  <c r="AW1187"/>
  <c r="AW1186"/>
  <c r="AW1185"/>
  <c r="AW1184"/>
  <c r="AW1183"/>
  <c r="AW1182"/>
  <c r="AW1181"/>
  <c r="AW1180"/>
  <c r="AW1179"/>
  <c r="AW1178"/>
  <c r="AW1177"/>
  <c r="AW1176"/>
  <c r="AW1175"/>
  <c r="AW1174"/>
  <c r="AW1173"/>
  <c r="AW1172"/>
  <c r="AW1171"/>
  <c r="AW1170"/>
  <c r="AW1169"/>
  <c r="AW1168"/>
  <c r="AW1167"/>
  <c r="AW1166"/>
  <c r="AW1165"/>
  <c r="AW1164"/>
  <c r="AW1163"/>
  <c r="AW1162"/>
  <c r="AW1161"/>
  <c r="AW1160"/>
  <c r="AW1159"/>
  <c r="AW1158"/>
  <c r="AW1157"/>
  <c r="AW1156"/>
  <c r="AW1155"/>
  <c r="AW1154"/>
  <c r="AW1153"/>
  <c r="AW1152"/>
  <c r="AW1151"/>
  <c r="AW1150"/>
  <c r="AW1149"/>
  <c r="AW1148"/>
  <c r="AW1147"/>
  <c r="AW1134"/>
  <c r="AW1133"/>
  <c r="AW1132"/>
  <c r="AW1131"/>
  <c r="AW1130"/>
  <c r="AW1129"/>
  <c r="AW1128"/>
  <c r="AW1127"/>
  <c r="AW1126"/>
  <c r="AW1125"/>
  <c r="AW1124"/>
  <c r="AW1123"/>
  <c r="AW1122"/>
  <c r="AW1121"/>
  <c r="AW1120"/>
  <c r="AW1119"/>
  <c r="AW1118"/>
  <c r="AW1117"/>
  <c r="AW1116"/>
  <c r="AW1115"/>
  <c r="AW1114"/>
  <c r="AW1113"/>
  <c r="AW1112"/>
  <c r="AW1111"/>
  <c r="AW1110"/>
  <c r="AW1109"/>
  <c r="AW1108"/>
  <c r="AW1107"/>
  <c r="AW1106"/>
  <c r="AW1105"/>
  <c r="AW1104"/>
  <c r="AW1103"/>
  <c r="AW1102"/>
  <c r="AW1101"/>
  <c r="AW1100"/>
  <c r="AW1099"/>
  <c r="AW1086"/>
  <c r="AW1085"/>
  <c r="AW1084"/>
  <c r="AW1083"/>
  <c r="AW1082"/>
  <c r="AW1081"/>
  <c r="AW1080"/>
  <c r="AW1079"/>
  <c r="AW1078"/>
  <c r="AW1077"/>
  <c r="AW1076"/>
  <c r="AW1075"/>
  <c r="AW1062"/>
  <c r="AW1061"/>
  <c r="AW1060"/>
  <c r="AW1059"/>
  <c r="AW1058"/>
  <c r="AW1057"/>
  <c r="AW1056"/>
  <c r="AW1055"/>
  <c r="AW1054"/>
  <c r="AW1053"/>
  <c r="AW1052"/>
  <c r="AW1051"/>
  <c r="AW1038"/>
  <c r="AW1037"/>
  <c r="AW1036"/>
  <c r="AW1035"/>
  <c r="AW1034"/>
  <c r="AW1033"/>
  <c r="AW1032"/>
  <c r="AW1031"/>
  <c r="AW1030"/>
  <c r="AW1029"/>
  <c r="AW1028"/>
  <c r="AW1027"/>
  <c r="AW1014"/>
  <c r="AW1013"/>
  <c r="AW1012"/>
  <c r="AW1011"/>
  <c r="AW1010"/>
  <c r="AW1009"/>
  <c r="AW1008"/>
  <c r="AW1007"/>
  <c r="AW1006"/>
  <c r="AW1005"/>
  <c r="AW1004"/>
  <c r="AW1003"/>
  <c r="AW990"/>
  <c r="AW989"/>
  <c r="AW988"/>
  <c r="AW987"/>
  <c r="AW986"/>
  <c r="AW985"/>
  <c r="AW984"/>
  <c r="AW983"/>
  <c r="AW982"/>
  <c r="AW981"/>
  <c r="AW980"/>
  <c r="AW979"/>
  <c r="AW966"/>
  <c r="AW965"/>
  <c r="AW964"/>
  <c r="AW963"/>
  <c r="AW962"/>
  <c r="AW961"/>
  <c r="AW960"/>
  <c r="AW959"/>
  <c r="AW958"/>
  <c r="AW957"/>
  <c r="AW956"/>
  <c r="AW955"/>
  <c r="AW942"/>
  <c r="AW941"/>
  <c r="AW940"/>
  <c r="AW939"/>
  <c r="AW938"/>
  <c r="AW937"/>
  <c r="AW936"/>
  <c r="AW935"/>
  <c r="AW934"/>
  <c r="AW933"/>
  <c r="AW932"/>
  <c r="AW931"/>
  <c r="AW918"/>
  <c r="AW917"/>
  <c r="AW916"/>
  <c r="AW915"/>
  <c r="AW914"/>
  <c r="AW913"/>
  <c r="AW912"/>
  <c r="AW911"/>
  <c r="AW910"/>
  <c r="AW909"/>
  <c r="AW908"/>
  <c r="AW907"/>
  <c r="AW894"/>
  <c r="AW893"/>
  <c r="AW892"/>
  <c r="AW891"/>
  <c r="AW890"/>
  <c r="AW889"/>
  <c r="AW888"/>
  <c r="AW887"/>
  <c r="AW886"/>
  <c r="AW885"/>
  <c r="AW884"/>
  <c r="AW883"/>
  <c r="AW870"/>
  <c r="AW869"/>
  <c r="AW868"/>
  <c r="AW867"/>
  <c r="AW866"/>
  <c r="AW865"/>
  <c r="AW864"/>
  <c r="AW863"/>
  <c r="AW862"/>
  <c r="AW861"/>
  <c r="AW860"/>
  <c r="AW859"/>
  <c r="AW846"/>
  <c r="AW845"/>
  <c r="AW844"/>
  <c r="AW843"/>
  <c r="AW842"/>
  <c r="AW841"/>
  <c r="AW840"/>
  <c r="AW839"/>
  <c r="AW838"/>
  <c r="AW837"/>
  <c r="AW836"/>
  <c r="AW835"/>
  <c r="AW822"/>
  <c r="AW821"/>
  <c r="AW820"/>
  <c r="AW819"/>
  <c r="AW818"/>
  <c r="AW817"/>
  <c r="AW816"/>
  <c r="AW815"/>
  <c r="AW814"/>
  <c r="AW813"/>
  <c r="AW812"/>
  <c r="AW811"/>
  <c r="AW798"/>
  <c r="AW797"/>
  <c r="AW796"/>
  <c r="AW795"/>
  <c r="AW794"/>
  <c r="AW793"/>
  <c r="AW792"/>
  <c r="AW791"/>
  <c r="AW790"/>
  <c r="AW789"/>
  <c r="AW788"/>
  <c r="AW787"/>
  <c r="AW774"/>
  <c r="AW773"/>
  <c r="AW772"/>
  <c r="AW771"/>
  <c r="AW770"/>
  <c r="AW769"/>
  <c r="AW768"/>
  <c r="AW767"/>
  <c r="AW766"/>
  <c r="AW765"/>
  <c r="AW764"/>
  <c r="AW763"/>
  <c r="AW762"/>
  <c r="AW761"/>
  <c r="AW760"/>
  <c r="AW759"/>
  <c r="AW758"/>
  <c r="AW757"/>
  <c r="AW756"/>
  <c r="AW755"/>
  <c r="AW754"/>
  <c r="AW753"/>
  <c r="AW752"/>
  <c r="AW751"/>
  <c r="AW750"/>
  <c r="AW749"/>
  <c r="AW748"/>
  <c r="AW747"/>
  <c r="AW746"/>
  <c r="AW745"/>
  <c r="AW744"/>
  <c r="AW743"/>
  <c r="AW742"/>
  <c r="AW741"/>
  <c r="AW740"/>
  <c r="AW739"/>
  <c r="AW738"/>
  <c r="AW737"/>
  <c r="AW736"/>
  <c r="AW735"/>
  <c r="AW734"/>
  <c r="AW733"/>
  <c r="AW732"/>
  <c r="AW731"/>
  <c r="AW730"/>
  <c r="AW729"/>
  <c r="AW728"/>
  <c r="AW727"/>
  <c r="AW726"/>
  <c r="AW725"/>
  <c r="AW724"/>
  <c r="AW723"/>
  <c r="AW722"/>
  <c r="AW721"/>
  <c r="AW720"/>
  <c r="AW719"/>
  <c r="AW718"/>
  <c r="AW717"/>
  <c r="AW716"/>
  <c r="AW715"/>
  <c r="AW714"/>
  <c r="AW713"/>
  <c r="AW712"/>
  <c r="AW711"/>
  <c r="AW710"/>
  <c r="AW709"/>
  <c r="AW708"/>
  <c r="AW707"/>
  <c r="AW706"/>
  <c r="AW705"/>
  <c r="AW704"/>
  <c r="AW703"/>
  <c r="AW702"/>
  <c r="AW701"/>
  <c r="AW700"/>
  <c r="AW699"/>
  <c r="AW698"/>
  <c r="AW697"/>
  <c r="AW696"/>
  <c r="AW695"/>
  <c r="AW694"/>
  <c r="AW693"/>
  <c r="AW692"/>
  <c r="AW691"/>
  <c r="AW690"/>
  <c r="AW689"/>
  <c r="AW688"/>
  <c r="AW687"/>
  <c r="AW686"/>
  <c r="AW685"/>
  <c r="AW684"/>
  <c r="AW683"/>
  <c r="AW682"/>
  <c r="AW681"/>
  <c r="AW680"/>
  <c r="AW679"/>
  <c r="AW678"/>
  <c r="AW677"/>
  <c r="AW676"/>
  <c r="AW675"/>
  <c r="AW674"/>
  <c r="AW673"/>
  <c r="AW672"/>
  <c r="AW671"/>
  <c r="AW670"/>
  <c r="AW669"/>
  <c r="AW668"/>
  <c r="AW667"/>
  <c r="AW666"/>
  <c r="AW665"/>
  <c r="AW664"/>
  <c r="AW663"/>
  <c r="AW662"/>
  <c r="AW661"/>
  <c r="AW660"/>
  <c r="AW659"/>
  <c r="AW658"/>
  <c r="AW657"/>
  <c r="AW656"/>
  <c r="AW655"/>
  <c r="AW654"/>
  <c r="AW653"/>
  <c r="AW652"/>
  <c r="AW651"/>
  <c r="AW650"/>
  <c r="AW649"/>
  <c r="AW648"/>
  <c r="AW647"/>
  <c r="AW646"/>
  <c r="AW645"/>
  <c r="AW644"/>
  <c r="AW643"/>
  <c r="AW642"/>
  <c r="AW641"/>
  <c r="AW640"/>
  <c r="AW639"/>
  <c r="AW638"/>
  <c r="AW637"/>
  <c r="AW636"/>
  <c r="AW635"/>
  <c r="AW634"/>
  <c r="AW633"/>
  <c r="AW632"/>
  <c r="AW631"/>
  <c r="AW630"/>
  <c r="AW629"/>
  <c r="AW628"/>
  <c r="AW627"/>
  <c r="AW626"/>
  <c r="AW625"/>
  <c r="AW624"/>
  <c r="AW623"/>
  <c r="AW622"/>
  <c r="AW621"/>
  <c r="AW620"/>
  <c r="AW619"/>
  <c r="AW618"/>
  <c r="AW617"/>
  <c r="AW616"/>
  <c r="AW615"/>
  <c r="AW614"/>
  <c r="AW613"/>
  <c r="AW612"/>
  <c r="AW611"/>
  <c r="AW610"/>
  <c r="AW609"/>
  <c r="AW608"/>
  <c r="AW607"/>
  <c r="AW606"/>
  <c r="AW605"/>
  <c r="AW604"/>
  <c r="AW603"/>
  <c r="AW602"/>
  <c r="AW601"/>
  <c r="AW600"/>
  <c r="AW599"/>
  <c r="AW598"/>
  <c r="AW597"/>
  <c r="AW596"/>
  <c r="AW595"/>
  <c r="AW594"/>
  <c r="AW593"/>
  <c r="AW592"/>
  <c r="AW591"/>
  <c r="AW590"/>
  <c r="AW589"/>
  <c r="AW588"/>
  <c r="AW587"/>
  <c r="AW586"/>
  <c r="AW585"/>
  <c r="AW584"/>
  <c r="AW583"/>
  <c r="AW582"/>
  <c r="AW581"/>
  <c r="AW580"/>
  <c r="AW579"/>
  <c r="AW578"/>
  <c r="AW577"/>
  <c r="AW576"/>
  <c r="AW575"/>
  <c r="AW574"/>
  <c r="AW573"/>
  <c r="AW572"/>
  <c r="AW571"/>
  <c r="AW570"/>
  <c r="AW569"/>
  <c r="AW568"/>
  <c r="AW567"/>
  <c r="AW566"/>
  <c r="AW565"/>
  <c r="AW564"/>
  <c r="AW563"/>
  <c r="AW562"/>
  <c r="AW561"/>
  <c r="AW560"/>
  <c r="AW559"/>
  <c r="AW558"/>
  <c r="AW557"/>
  <c r="AW556"/>
  <c r="AW555"/>
  <c r="AW554"/>
  <c r="AW553"/>
  <c r="AW552"/>
  <c r="AW551"/>
  <c r="AW550"/>
  <c r="AW549"/>
  <c r="AW548"/>
  <c r="AW547"/>
  <c r="AW546"/>
  <c r="AW545"/>
  <c r="AW544"/>
  <c r="AW543"/>
  <c r="AW542"/>
  <c r="AW541"/>
  <c r="AW540"/>
  <c r="AW539"/>
  <c r="AW538"/>
  <c r="AW537"/>
  <c r="AW536"/>
  <c r="AW535"/>
  <c r="AW534"/>
  <c r="AW533"/>
  <c r="AW532"/>
  <c r="AW531"/>
  <c r="AW530"/>
  <c r="AW529"/>
  <c r="AW528"/>
  <c r="AW527"/>
  <c r="AW526"/>
  <c r="AW525"/>
  <c r="AW524"/>
  <c r="AW523"/>
  <c r="AW522"/>
  <c r="AW521"/>
  <c r="AW520"/>
  <c r="AW519"/>
  <c r="AW518"/>
  <c r="AW517"/>
  <c r="AW516"/>
  <c r="AW515"/>
  <c r="AW514"/>
  <c r="AW513"/>
  <c r="AW512"/>
  <c r="AW511"/>
  <c r="AW510"/>
  <c r="AW509"/>
  <c r="AW508"/>
  <c r="AW507"/>
  <c r="AW506"/>
  <c r="AW505"/>
  <c r="AW504"/>
  <c r="AW503"/>
  <c r="AW502"/>
  <c r="AW501"/>
  <c r="AW500"/>
  <c r="AW499"/>
  <c r="AW498"/>
  <c r="AW497"/>
  <c r="AW496"/>
  <c r="AW495"/>
  <c r="AW494"/>
  <c r="AW493"/>
  <c r="AW492"/>
  <c r="AW491"/>
  <c r="AW490"/>
  <c r="AW489"/>
  <c r="AW488"/>
  <c r="AW487"/>
  <c r="AW486"/>
  <c r="AW485"/>
  <c r="AW484"/>
  <c r="AW483"/>
  <c r="AW482"/>
  <c r="AW481"/>
  <c r="AW480"/>
  <c r="AW479"/>
  <c r="AW478"/>
  <c r="AW477"/>
  <c r="AW476"/>
  <c r="AW475"/>
  <c r="AW474"/>
  <c r="AW473"/>
  <c r="AW472"/>
  <c r="AW471"/>
  <c r="AW470"/>
  <c r="AW469"/>
  <c r="AW468"/>
  <c r="AW467"/>
  <c r="AW466"/>
  <c r="AW465"/>
  <c r="AW464"/>
  <c r="AW463"/>
  <c r="AW462"/>
  <c r="AW461"/>
  <c r="AW460"/>
  <c r="AW459"/>
  <c r="AW458"/>
  <c r="AW457"/>
  <c r="AW456"/>
  <c r="AW455"/>
  <c r="AW454"/>
  <c r="AW453"/>
  <c r="AW452"/>
  <c r="AW451"/>
  <c r="AW450"/>
  <c r="AW449"/>
  <c r="AW448"/>
  <c r="AW447"/>
  <c r="AW446"/>
  <c r="AW445"/>
  <c r="AW444"/>
  <c r="AW443"/>
  <c r="AW442"/>
  <c r="AW441"/>
  <c r="AW440"/>
  <c r="AW439"/>
  <c r="AW438"/>
  <c r="AW437"/>
  <c r="AW436"/>
  <c r="AW435"/>
  <c r="AW434"/>
  <c r="AW433"/>
  <c r="AW432"/>
  <c r="AW431"/>
  <c r="AW430"/>
  <c r="AW429"/>
  <c r="AW428"/>
  <c r="AW427"/>
  <c r="AW426"/>
  <c r="AW425"/>
  <c r="AW424"/>
  <c r="AW423"/>
  <c r="AW422"/>
  <c r="AW421"/>
  <c r="AW420"/>
  <c r="AW419"/>
  <c r="AW418"/>
  <c r="AW417"/>
  <c r="AW416"/>
  <c r="AW415"/>
  <c r="AW414"/>
  <c r="AW413"/>
  <c r="AW412"/>
  <c r="AW411"/>
  <c r="AW410"/>
  <c r="AW409"/>
  <c r="AW408"/>
  <c r="AW407"/>
  <c r="AW406"/>
  <c r="AW405"/>
  <c r="AW404"/>
  <c r="AW403"/>
  <c r="AW402"/>
  <c r="AW401"/>
  <c r="AW400"/>
  <c r="AW399"/>
  <c r="AW398"/>
  <c r="AW397"/>
  <c r="AW396"/>
  <c r="AW395"/>
  <c r="AW394"/>
  <c r="AW393"/>
  <c r="AW392"/>
  <c r="AW391"/>
  <c r="AW390"/>
  <c r="AW389"/>
  <c r="AW388"/>
  <c r="AW387"/>
  <c r="AW386"/>
  <c r="AW385"/>
  <c r="AW384"/>
  <c r="AW383"/>
  <c r="AW382"/>
  <c r="AW381"/>
  <c r="AW380"/>
  <c r="AW379"/>
  <c r="AZ378"/>
  <c r="AY378"/>
  <c r="AX378"/>
  <c r="GS1890" l="1"/>
  <c r="GO1890"/>
  <c r="GK1890"/>
  <c r="GG1890"/>
  <c r="GC1890"/>
  <c r="FY1890"/>
  <c r="FU1890"/>
  <c r="FQ1890"/>
  <c r="FM1890"/>
  <c r="FI1890"/>
  <c r="FE1890"/>
  <c r="FA1890"/>
  <c r="EW1890"/>
  <c r="ES1890"/>
  <c r="EO1890"/>
  <c r="EK1890"/>
  <c r="EG1890"/>
  <c r="EC1890"/>
  <c r="DY1890"/>
  <c r="DU1890"/>
  <c r="DQ1890"/>
  <c r="DM1890"/>
  <c r="DI1890"/>
  <c r="DE1890"/>
  <c r="DA1890"/>
  <c r="CW1890"/>
  <c r="CS1890"/>
  <c r="CO1890"/>
  <c r="CK1890"/>
  <c r="CG1890"/>
  <c r="CC1890"/>
  <c r="BY1890"/>
  <c r="BU1890"/>
  <c r="BQ1890"/>
  <c r="BM1890"/>
  <c r="BI1890"/>
  <c r="BE1890"/>
  <c r="BA1890"/>
  <c r="AS1890"/>
  <c r="AO1890"/>
  <c r="AK1890"/>
  <c r="AG1890"/>
  <c r="AC1890"/>
  <c r="Y1890"/>
  <c r="U1890"/>
  <c r="Q1890"/>
  <c r="M1890"/>
  <c r="I1890"/>
  <c r="GS1889"/>
  <c r="GO1889"/>
  <c r="GK1889"/>
  <c r="GG1889"/>
  <c r="GC1889"/>
  <c r="FY1889"/>
  <c r="FU1889"/>
  <c r="FQ1889"/>
  <c r="FM1889"/>
  <c r="FI1889"/>
  <c r="FE1889"/>
  <c r="FA1889"/>
  <c r="EW1889"/>
  <c r="ES1889"/>
  <c r="EO1889"/>
  <c r="EK1889"/>
  <c r="EG1889"/>
  <c r="EC1889"/>
  <c r="DY1889"/>
  <c r="DU1889"/>
  <c r="DQ1889"/>
  <c r="DM1889"/>
  <c r="DI1889"/>
  <c r="DE1889"/>
  <c r="DA1889"/>
  <c r="CW1889"/>
  <c r="CS1889"/>
  <c r="CO1889"/>
  <c r="CK1889"/>
  <c r="CG1889"/>
  <c r="CC1889"/>
  <c r="BY1889"/>
  <c r="BU1889"/>
  <c r="BQ1889"/>
  <c r="BM1889"/>
  <c r="BI1889"/>
  <c r="BE1889"/>
  <c r="BA1889"/>
  <c r="AS1889"/>
  <c r="AO1889"/>
  <c r="AK1889"/>
  <c r="AG1889"/>
  <c r="AC1889"/>
  <c r="Y1889"/>
  <c r="U1889"/>
  <c r="Q1889"/>
  <c r="M1889"/>
  <c r="I1889"/>
  <c r="GS1888"/>
  <c r="GO1888"/>
  <c r="GK1888"/>
  <c r="GG1888"/>
  <c r="GC1888"/>
  <c r="FY1888"/>
  <c r="FU1888"/>
  <c r="FQ1888"/>
  <c r="FM1888"/>
  <c r="FI1888"/>
  <c r="FE1888"/>
  <c r="FA1888"/>
  <c r="EW1888"/>
  <c r="ES1888"/>
  <c r="EO1888"/>
  <c r="EK1888"/>
  <c r="EG1888"/>
  <c r="EC1888"/>
  <c r="DY1888"/>
  <c r="DU1888"/>
  <c r="DQ1888"/>
  <c r="DM1888"/>
  <c r="DI1888"/>
  <c r="DE1888"/>
  <c r="DA1888"/>
  <c r="CW1888"/>
  <c r="CS1888"/>
  <c r="CO1888"/>
  <c r="CK1888"/>
  <c r="CG1888"/>
  <c r="CC1888"/>
  <c r="BY1888"/>
  <c r="BU1888"/>
  <c r="BQ1888"/>
  <c r="BM1888"/>
  <c r="BI1888"/>
  <c r="BE1888"/>
  <c r="BA1888"/>
  <c r="AS1888"/>
  <c r="AO1888"/>
  <c r="AK1888"/>
  <c r="AG1888"/>
  <c r="AC1888"/>
  <c r="Y1888"/>
  <c r="U1888"/>
  <c r="Q1888"/>
  <c r="M1888"/>
  <c r="I1888"/>
  <c r="GS1887"/>
  <c r="GO1887"/>
  <c r="GK1887"/>
  <c r="GG1887"/>
  <c r="GC1887"/>
  <c r="FY1887"/>
  <c r="FU1887"/>
  <c r="FQ1887"/>
  <c r="FM1887"/>
  <c r="FI1887"/>
  <c r="FE1887"/>
  <c r="FA1887"/>
  <c r="EW1887"/>
  <c r="ES1887"/>
  <c r="EO1887"/>
  <c r="EK1887"/>
  <c r="EG1887"/>
  <c r="EC1887"/>
  <c r="DY1887"/>
  <c r="DU1887"/>
  <c r="DQ1887"/>
  <c r="DM1887"/>
  <c r="DI1887"/>
  <c r="DE1887"/>
  <c r="DA1887"/>
  <c r="CW1887"/>
  <c r="CS1887"/>
  <c r="CO1887"/>
  <c r="CK1887"/>
  <c r="CG1887"/>
  <c r="CC1887"/>
  <c r="BY1887"/>
  <c r="BU1887"/>
  <c r="BQ1887"/>
  <c r="BM1887"/>
  <c r="BI1887"/>
  <c r="BE1887"/>
  <c r="BA1887"/>
  <c r="AS1887"/>
  <c r="AO1887"/>
  <c r="AK1887"/>
  <c r="AG1887"/>
  <c r="AC1887"/>
  <c r="Y1887"/>
  <c r="U1887"/>
  <c r="Q1887"/>
  <c r="M1887"/>
  <c r="I1887"/>
  <c r="GS1886"/>
  <c r="GO1886"/>
  <c r="GK1886"/>
  <c r="GG1886"/>
  <c r="GC1886"/>
  <c r="FY1886"/>
  <c r="FU1886"/>
  <c r="FQ1886"/>
  <c r="FM1886"/>
  <c r="FI1886"/>
  <c r="FE1886"/>
  <c r="FA1886"/>
  <c r="EW1886"/>
  <c r="ES1886"/>
  <c r="EO1886"/>
  <c r="EK1886"/>
  <c r="EG1886"/>
  <c r="EC1886"/>
  <c r="DY1886"/>
  <c r="DU1886"/>
  <c r="DQ1886"/>
  <c r="DM1886"/>
  <c r="DI1886"/>
  <c r="DE1886"/>
  <c r="DA1886"/>
  <c r="CW1886"/>
  <c r="CS1886"/>
  <c r="CO1886"/>
  <c r="CK1886"/>
  <c r="CG1886"/>
  <c r="CC1886"/>
  <c r="BY1886"/>
  <c r="BU1886"/>
  <c r="BQ1886"/>
  <c r="BM1886"/>
  <c r="BI1886"/>
  <c r="BE1886"/>
  <c r="BA1886"/>
  <c r="AS1886"/>
  <c r="AO1886"/>
  <c r="AK1886"/>
  <c r="AG1886"/>
  <c r="AC1886"/>
  <c r="Y1886"/>
  <c r="U1886"/>
  <c r="Q1886"/>
  <c r="M1886"/>
  <c r="I1886"/>
  <c r="GS1885"/>
  <c r="GO1885"/>
  <c r="GK1885"/>
  <c r="GG1885"/>
  <c r="GC1885"/>
  <c r="FY1885"/>
  <c r="FU1885"/>
  <c r="FQ1885"/>
  <c r="FM1885"/>
  <c r="FI1885"/>
  <c r="FE1885"/>
  <c r="FA1885"/>
  <c r="EW1885"/>
  <c r="ES1885"/>
  <c r="EO1885"/>
  <c r="EK1885"/>
  <c r="EG1885"/>
  <c r="EC1885"/>
  <c r="DY1885"/>
  <c r="DU1885"/>
  <c r="DQ1885"/>
  <c r="DM1885"/>
  <c r="DI1885"/>
  <c r="DE1885"/>
  <c r="DA1885"/>
  <c r="CW1885"/>
  <c r="CS1885"/>
  <c r="CO1885"/>
  <c r="CK1885"/>
  <c r="CG1885"/>
  <c r="CC1885"/>
  <c r="BY1885"/>
  <c r="BU1885"/>
  <c r="BQ1885"/>
  <c r="BM1885"/>
  <c r="BI1885"/>
  <c r="BE1885"/>
  <c r="BA1885"/>
  <c r="AS1885"/>
  <c r="AO1885"/>
  <c r="AK1885"/>
  <c r="AG1885"/>
  <c r="AC1885"/>
  <c r="Y1885"/>
  <c r="U1885"/>
  <c r="Q1885"/>
  <c r="M1885"/>
  <c r="I1885"/>
  <c r="GS1884"/>
  <c r="GO1884"/>
  <c r="GK1884"/>
  <c r="GG1884"/>
  <c r="GC1884"/>
  <c r="FY1884"/>
  <c r="FU1884"/>
  <c r="FQ1884"/>
  <c r="FM1884"/>
  <c r="FI1884"/>
  <c r="FE1884"/>
  <c r="FA1884"/>
  <c r="EW1884"/>
  <c r="ES1884"/>
  <c r="EO1884"/>
  <c r="EK1884"/>
  <c r="EG1884"/>
  <c r="EC1884"/>
  <c r="DY1884"/>
  <c r="DU1884"/>
  <c r="DQ1884"/>
  <c r="DM1884"/>
  <c r="DI1884"/>
  <c r="DE1884"/>
  <c r="DA1884"/>
  <c r="CW1884"/>
  <c r="CS1884"/>
  <c r="CO1884"/>
  <c r="CK1884"/>
  <c r="CG1884"/>
  <c r="CC1884"/>
  <c r="BY1884"/>
  <c r="BU1884"/>
  <c r="BQ1884"/>
  <c r="BM1884"/>
  <c r="BI1884"/>
  <c r="BE1884"/>
  <c r="BA1884"/>
  <c r="AS1884"/>
  <c r="AO1884"/>
  <c r="AK1884"/>
  <c r="AG1884"/>
  <c r="AC1884"/>
  <c r="Y1884"/>
  <c r="U1884"/>
  <c r="Q1884"/>
  <c r="M1884"/>
  <c r="I1884"/>
  <c r="GS1883"/>
  <c r="GO1883"/>
  <c r="GK1883"/>
  <c r="GG1883"/>
  <c r="GC1883"/>
  <c r="FY1883"/>
  <c r="FU1883"/>
  <c r="FQ1883"/>
  <c r="FM1883"/>
  <c r="FI1883"/>
  <c r="FE1883"/>
  <c r="FA1883"/>
  <c r="EW1883"/>
  <c r="ES1883"/>
  <c r="EO1883"/>
  <c r="EK1883"/>
  <c r="EG1883"/>
  <c r="EC1883"/>
  <c r="DY1883"/>
  <c r="DU1883"/>
  <c r="DQ1883"/>
  <c r="DM1883"/>
  <c r="DI1883"/>
  <c r="DE1883"/>
  <c r="DA1883"/>
  <c r="CW1883"/>
  <c r="CS1883"/>
  <c r="CO1883"/>
  <c r="CK1883"/>
  <c r="CG1883"/>
  <c r="CC1883"/>
  <c r="BY1883"/>
  <c r="BU1883"/>
  <c r="BQ1883"/>
  <c r="BM1883"/>
  <c r="BI1883"/>
  <c r="BE1883"/>
  <c r="BA1883"/>
  <c r="AS1883"/>
  <c r="AO1883"/>
  <c r="AK1883"/>
  <c r="AG1883"/>
  <c r="AC1883"/>
  <c r="Y1883"/>
  <c r="U1883"/>
  <c r="Q1883"/>
  <c r="M1883"/>
  <c r="I1883"/>
  <c r="GS1882"/>
  <c r="GO1882"/>
  <c r="GK1882"/>
  <c r="GG1882"/>
  <c r="GC1882"/>
  <c r="FY1882"/>
  <c r="FU1882"/>
  <c r="FQ1882"/>
  <c r="FM1882"/>
  <c r="FI1882"/>
  <c r="FE1882"/>
  <c r="FA1882"/>
  <c r="EW1882"/>
  <c r="ES1882"/>
  <c r="EO1882"/>
  <c r="EK1882"/>
  <c r="EG1882"/>
  <c r="EC1882"/>
  <c r="DY1882"/>
  <c r="DU1882"/>
  <c r="DQ1882"/>
  <c r="DM1882"/>
  <c r="DI1882"/>
  <c r="DE1882"/>
  <c r="DA1882"/>
  <c r="CW1882"/>
  <c r="CS1882"/>
  <c r="CO1882"/>
  <c r="CK1882"/>
  <c r="CG1882"/>
  <c r="CC1882"/>
  <c r="BY1882"/>
  <c r="BU1882"/>
  <c r="BQ1882"/>
  <c r="BM1882"/>
  <c r="BI1882"/>
  <c r="BE1882"/>
  <c r="BA1882"/>
  <c r="AS1882"/>
  <c r="AO1882"/>
  <c r="AK1882"/>
  <c r="AG1882"/>
  <c r="AC1882"/>
  <c r="Y1882"/>
  <c r="U1882"/>
  <c r="Q1882"/>
  <c r="M1882"/>
  <c r="I1882"/>
  <c r="GS1881"/>
  <c r="GO1881"/>
  <c r="GK1881"/>
  <c r="GG1881"/>
  <c r="GC1881"/>
  <c r="FY1881"/>
  <c r="FU1881"/>
  <c r="FQ1881"/>
  <c r="FM1881"/>
  <c r="FI1881"/>
  <c r="FE1881"/>
  <c r="FA1881"/>
  <c r="EW1881"/>
  <c r="ES1881"/>
  <c r="EO1881"/>
  <c r="EK1881"/>
  <c r="EG1881"/>
  <c r="EC1881"/>
  <c r="DY1881"/>
  <c r="DU1881"/>
  <c r="DQ1881"/>
  <c r="DM1881"/>
  <c r="DI1881"/>
  <c r="DE1881"/>
  <c r="DA1881"/>
  <c r="CW1881"/>
  <c r="CS1881"/>
  <c r="CO1881"/>
  <c r="CK1881"/>
  <c r="CG1881"/>
  <c r="CC1881"/>
  <c r="BY1881"/>
  <c r="BU1881"/>
  <c r="BQ1881"/>
  <c r="BM1881"/>
  <c r="BI1881"/>
  <c r="BE1881"/>
  <c r="BA1881"/>
  <c r="AS1881"/>
  <c r="AO1881"/>
  <c r="AK1881"/>
  <c r="AG1881"/>
  <c r="AC1881"/>
  <c r="Y1881"/>
  <c r="U1881"/>
  <c r="Q1881"/>
  <c r="M1881"/>
  <c r="I1881"/>
  <c r="GS1880"/>
  <c r="GO1880"/>
  <c r="GK1880"/>
  <c r="GG1880"/>
  <c r="GC1880"/>
  <c r="FY1880"/>
  <c r="FU1880"/>
  <c r="FQ1880"/>
  <c r="FM1880"/>
  <c r="FI1880"/>
  <c r="FE1880"/>
  <c r="FA1880"/>
  <c r="EW1880"/>
  <c r="ES1880"/>
  <c r="EO1880"/>
  <c r="EK1880"/>
  <c r="EG1880"/>
  <c r="EC1880"/>
  <c r="DY1880"/>
  <c r="DU1880"/>
  <c r="DQ1880"/>
  <c r="DM1880"/>
  <c r="DI1880"/>
  <c r="DE1880"/>
  <c r="DA1880"/>
  <c r="CW1880"/>
  <c r="CS1880"/>
  <c r="CO1880"/>
  <c r="CK1880"/>
  <c r="CG1880"/>
  <c r="CC1880"/>
  <c r="BY1880"/>
  <c r="BU1880"/>
  <c r="BQ1880"/>
  <c r="BM1880"/>
  <c r="BI1880"/>
  <c r="BE1880"/>
  <c r="BA1880"/>
  <c r="AS1880"/>
  <c r="AO1880"/>
  <c r="AK1880"/>
  <c r="AG1880"/>
  <c r="AC1880"/>
  <c r="Y1880"/>
  <c r="U1880"/>
  <c r="Q1880"/>
  <c r="M1880"/>
  <c r="I1880"/>
  <c r="GY1879"/>
  <c r="GS1879"/>
  <c r="GO1879"/>
  <c r="GK1879"/>
  <c r="GG1879"/>
  <c r="GC1879"/>
  <c r="FY1879"/>
  <c r="FU1879"/>
  <c r="FQ1879"/>
  <c r="FM1879"/>
  <c r="FI1879"/>
  <c r="FE1879"/>
  <c r="FA1879"/>
  <c r="EW1879"/>
  <c r="ES1879"/>
  <c r="EO1879"/>
  <c r="EK1879"/>
  <c r="EG1879"/>
  <c r="EC1879"/>
  <c r="DY1879"/>
  <c r="DU1879"/>
  <c r="DQ1879"/>
  <c r="DM1879"/>
  <c r="DI1879"/>
  <c r="DE1879"/>
  <c r="DA1879"/>
  <c r="CW1879"/>
  <c r="CS1879"/>
  <c r="CO1879"/>
  <c r="CK1879"/>
  <c r="CG1879"/>
  <c r="CC1879"/>
  <c r="BY1879"/>
  <c r="BU1879"/>
  <c r="BQ1879"/>
  <c r="BM1879"/>
  <c r="BI1879"/>
  <c r="BE1879"/>
  <c r="BA1879"/>
  <c r="AS1879"/>
  <c r="AO1879"/>
  <c r="AK1879"/>
  <c r="AG1879"/>
  <c r="AC1879"/>
  <c r="Y1879"/>
  <c r="U1879"/>
  <c r="Q1879"/>
  <c r="M1879"/>
  <c r="I1879"/>
  <c r="GS1878"/>
  <c r="GO1878"/>
  <c r="GK1878"/>
  <c r="GG1878"/>
  <c r="GC1878"/>
  <c r="FY1878"/>
  <c r="FU1878"/>
  <c r="FQ1878"/>
  <c r="FM1878"/>
  <c r="FI1878"/>
  <c r="FE1878"/>
  <c r="FA1878"/>
  <c r="EW1878"/>
  <c r="ES1878"/>
  <c r="EO1878"/>
  <c r="EK1878"/>
  <c r="EG1878"/>
  <c r="EC1878"/>
  <c r="DY1878"/>
  <c r="DU1878"/>
  <c r="DQ1878"/>
  <c r="DM1878"/>
  <c r="DI1878"/>
  <c r="DE1878"/>
  <c r="DA1878"/>
  <c r="CW1878"/>
  <c r="CS1878"/>
  <c r="CO1878"/>
  <c r="CK1878"/>
  <c r="CG1878"/>
  <c r="CC1878"/>
  <c r="BY1878"/>
  <c r="BU1878"/>
  <c r="BQ1878"/>
  <c r="BM1878"/>
  <c r="BI1878"/>
  <c r="BE1878"/>
  <c r="BA1878"/>
  <c r="AS1878"/>
  <c r="AO1878"/>
  <c r="AK1878"/>
  <c r="AG1878"/>
  <c r="AC1878"/>
  <c r="Y1878"/>
  <c r="U1878"/>
  <c r="Q1878"/>
  <c r="M1878"/>
  <c r="I1878"/>
  <c r="GS1877"/>
  <c r="GO1877"/>
  <c r="GK1877"/>
  <c r="GG1877"/>
  <c r="GC1877"/>
  <c r="FY1877"/>
  <c r="FU1877"/>
  <c r="FQ1877"/>
  <c r="FM1877"/>
  <c r="FI1877"/>
  <c r="FE1877"/>
  <c r="FA1877"/>
  <c r="EW1877"/>
  <c r="ES1877"/>
  <c r="EO1877"/>
  <c r="EK1877"/>
  <c r="EG1877"/>
  <c r="EC1877"/>
  <c r="DY1877"/>
  <c r="DU1877"/>
  <c r="DQ1877"/>
  <c r="DM1877"/>
  <c r="DI1877"/>
  <c r="DE1877"/>
  <c r="DA1877"/>
  <c r="CW1877"/>
  <c r="CS1877"/>
  <c r="CO1877"/>
  <c r="CK1877"/>
  <c r="CG1877"/>
  <c r="CC1877"/>
  <c r="BY1877"/>
  <c r="BU1877"/>
  <c r="BQ1877"/>
  <c r="BM1877"/>
  <c r="BI1877"/>
  <c r="BE1877"/>
  <c r="BA1877"/>
  <c r="AS1877"/>
  <c r="AO1877"/>
  <c r="AK1877"/>
  <c r="AG1877"/>
  <c r="AC1877"/>
  <c r="Y1877"/>
  <c r="U1877"/>
  <c r="Q1877"/>
  <c r="M1877"/>
  <c r="I1877"/>
  <c r="GS1876"/>
  <c r="GO1876"/>
  <c r="GK1876"/>
  <c r="GG1876"/>
  <c r="GC1876"/>
  <c r="FY1876"/>
  <c r="FU1876"/>
  <c r="FQ1876"/>
  <c r="FM1876"/>
  <c r="FI1876"/>
  <c r="FE1876"/>
  <c r="FA1876"/>
  <c r="EW1876"/>
  <c r="ES1876"/>
  <c r="EO1876"/>
  <c r="EK1876"/>
  <c r="EG1876"/>
  <c r="EC1876"/>
  <c r="DY1876"/>
  <c r="DU1876"/>
  <c r="DQ1876"/>
  <c r="DM1876"/>
  <c r="DI1876"/>
  <c r="DE1876"/>
  <c r="DA1876"/>
  <c r="CW1876"/>
  <c r="CS1876"/>
  <c r="CO1876"/>
  <c r="CK1876"/>
  <c r="CG1876"/>
  <c r="CC1876"/>
  <c r="BY1876"/>
  <c r="BU1876"/>
  <c r="BQ1876"/>
  <c r="BM1876"/>
  <c r="BI1876"/>
  <c r="BE1876"/>
  <c r="BA1876"/>
  <c r="AS1876"/>
  <c r="AO1876"/>
  <c r="AK1876"/>
  <c r="AG1876"/>
  <c r="AC1876"/>
  <c r="Y1876"/>
  <c r="U1876"/>
  <c r="Q1876"/>
  <c r="M1876"/>
  <c r="I1876"/>
  <c r="GS1875"/>
  <c r="GO1875"/>
  <c r="GK1875"/>
  <c r="GG1875"/>
  <c r="GC1875"/>
  <c r="FY1875"/>
  <c r="FU1875"/>
  <c r="FQ1875"/>
  <c r="FM1875"/>
  <c r="FI1875"/>
  <c r="FE1875"/>
  <c r="FA1875"/>
  <c r="EW1875"/>
  <c r="ES1875"/>
  <c r="EO1875"/>
  <c r="EK1875"/>
  <c r="EG1875"/>
  <c r="EC1875"/>
  <c r="DY1875"/>
  <c r="DU1875"/>
  <c r="DQ1875"/>
  <c r="DM1875"/>
  <c r="DI1875"/>
  <c r="DE1875"/>
  <c r="DA1875"/>
  <c r="CW1875"/>
  <c r="CS1875"/>
  <c r="CO1875"/>
  <c r="CK1875"/>
  <c r="CG1875"/>
  <c r="CC1875"/>
  <c r="BY1875"/>
  <c r="BU1875"/>
  <c r="BQ1875"/>
  <c r="BM1875"/>
  <c r="BI1875"/>
  <c r="BE1875"/>
  <c r="BA1875"/>
  <c r="AS1875"/>
  <c r="AO1875"/>
  <c r="AK1875"/>
  <c r="AG1875"/>
  <c r="AC1875"/>
  <c r="Y1875"/>
  <c r="U1875"/>
  <c r="Q1875"/>
  <c r="M1875"/>
  <c r="I1875"/>
  <c r="GS1874"/>
  <c r="GO1874"/>
  <c r="GK1874"/>
  <c r="GG1874"/>
  <c r="GC1874"/>
  <c r="FY1874"/>
  <c r="FU1874"/>
  <c r="FQ1874"/>
  <c r="FM1874"/>
  <c r="FI1874"/>
  <c r="FE1874"/>
  <c r="FA1874"/>
  <c r="EW1874"/>
  <c r="ES1874"/>
  <c r="EO1874"/>
  <c r="EK1874"/>
  <c r="EG1874"/>
  <c r="EC1874"/>
  <c r="DY1874"/>
  <c r="DU1874"/>
  <c r="DQ1874"/>
  <c r="DM1874"/>
  <c r="DI1874"/>
  <c r="DE1874"/>
  <c r="DA1874"/>
  <c r="CW1874"/>
  <c r="CS1874"/>
  <c r="CO1874"/>
  <c r="CK1874"/>
  <c r="CG1874"/>
  <c r="CC1874"/>
  <c r="BY1874"/>
  <c r="BU1874"/>
  <c r="BQ1874"/>
  <c r="BM1874"/>
  <c r="BI1874"/>
  <c r="BE1874"/>
  <c r="BA1874"/>
  <c r="AS1874"/>
  <c r="AO1874"/>
  <c r="AK1874"/>
  <c r="AG1874"/>
  <c r="AC1874"/>
  <c r="Y1874"/>
  <c r="U1874"/>
  <c r="Q1874"/>
  <c r="M1874"/>
  <c r="I1874"/>
  <c r="GS1873"/>
  <c r="GO1873"/>
  <c r="GK1873"/>
  <c r="GG1873"/>
  <c r="GC1873"/>
  <c r="FY1873"/>
  <c r="FU1873"/>
  <c r="FQ1873"/>
  <c r="FM1873"/>
  <c r="FI1873"/>
  <c r="FE1873"/>
  <c r="FA1873"/>
  <c r="EW1873"/>
  <c r="ES1873"/>
  <c r="EO1873"/>
  <c r="EK1873"/>
  <c r="EG1873"/>
  <c r="EC1873"/>
  <c r="DY1873"/>
  <c r="DU1873"/>
  <c r="DQ1873"/>
  <c r="DM1873"/>
  <c r="DI1873"/>
  <c r="DE1873"/>
  <c r="DA1873"/>
  <c r="CW1873"/>
  <c r="CS1873"/>
  <c r="CO1873"/>
  <c r="CK1873"/>
  <c r="CG1873"/>
  <c r="CC1873"/>
  <c r="BY1873"/>
  <c r="BU1873"/>
  <c r="BQ1873"/>
  <c r="BM1873"/>
  <c r="BI1873"/>
  <c r="BE1873"/>
  <c r="BA1873"/>
  <c r="AS1873"/>
  <c r="AO1873"/>
  <c r="AK1873"/>
  <c r="AG1873"/>
  <c r="AC1873"/>
  <c r="Y1873"/>
  <c r="U1873"/>
  <c r="Q1873"/>
  <c r="M1873"/>
  <c r="I1873"/>
  <c r="GS1872"/>
  <c r="GO1872"/>
  <c r="GK1872"/>
  <c r="GG1872"/>
  <c r="GC1872"/>
  <c r="FY1872"/>
  <c r="FU1872"/>
  <c r="FQ1872"/>
  <c r="FM1872"/>
  <c r="FI1872"/>
  <c r="FE1872"/>
  <c r="FA1872"/>
  <c r="EW1872"/>
  <c r="ES1872"/>
  <c r="EO1872"/>
  <c r="EK1872"/>
  <c r="EG1872"/>
  <c r="EC1872"/>
  <c r="DY1872"/>
  <c r="DU1872"/>
  <c r="DQ1872"/>
  <c r="DM1872"/>
  <c r="DI1872"/>
  <c r="DE1872"/>
  <c r="DA1872"/>
  <c r="CW1872"/>
  <c r="CS1872"/>
  <c r="CO1872"/>
  <c r="CK1872"/>
  <c r="CG1872"/>
  <c r="CC1872"/>
  <c r="BY1872"/>
  <c r="BU1872"/>
  <c r="BQ1872"/>
  <c r="BM1872"/>
  <c r="BI1872"/>
  <c r="BE1872"/>
  <c r="BA1872"/>
  <c r="AS1872"/>
  <c r="AO1872"/>
  <c r="AK1872"/>
  <c r="AG1872"/>
  <c r="AC1872"/>
  <c r="Y1872"/>
  <c r="U1872"/>
  <c r="Q1872"/>
  <c r="M1872"/>
  <c r="I1872"/>
  <c r="GS1871"/>
  <c r="GO1871"/>
  <c r="GK1871"/>
  <c r="GG1871"/>
  <c r="GC1871"/>
  <c r="FY1871"/>
  <c r="FU1871"/>
  <c r="FQ1871"/>
  <c r="FM1871"/>
  <c r="FI1871"/>
  <c r="FE1871"/>
  <c r="FA1871"/>
  <c r="EW1871"/>
  <c r="ES1871"/>
  <c r="EO1871"/>
  <c r="EK1871"/>
  <c r="EG1871"/>
  <c r="EC1871"/>
  <c r="DY1871"/>
  <c r="DU1871"/>
  <c r="DQ1871"/>
  <c r="DM1871"/>
  <c r="DI1871"/>
  <c r="DE1871"/>
  <c r="DA1871"/>
  <c r="CW1871"/>
  <c r="CS1871"/>
  <c r="CO1871"/>
  <c r="CK1871"/>
  <c r="CG1871"/>
  <c r="CC1871"/>
  <c r="BY1871"/>
  <c r="BU1871"/>
  <c r="BQ1871"/>
  <c r="BM1871"/>
  <c r="BI1871"/>
  <c r="BE1871"/>
  <c r="BA1871"/>
  <c r="AS1871"/>
  <c r="AO1871"/>
  <c r="AK1871"/>
  <c r="AG1871"/>
  <c r="AC1871"/>
  <c r="Y1871"/>
  <c r="U1871"/>
  <c r="Q1871"/>
  <c r="M1871"/>
  <c r="I1871"/>
  <c r="GS1870"/>
  <c r="GO1870"/>
  <c r="GK1870"/>
  <c r="GG1870"/>
  <c r="GC1870"/>
  <c r="FY1870"/>
  <c r="FU1870"/>
  <c r="FQ1870"/>
  <c r="FM1870"/>
  <c r="FI1870"/>
  <c r="FE1870"/>
  <c r="FA1870"/>
  <c r="EW1870"/>
  <c r="ES1870"/>
  <c r="EO1870"/>
  <c r="EK1870"/>
  <c r="EG1870"/>
  <c r="EC1870"/>
  <c r="DY1870"/>
  <c r="DU1870"/>
  <c r="DQ1870"/>
  <c r="DM1870"/>
  <c r="DI1870"/>
  <c r="DE1870"/>
  <c r="DA1870"/>
  <c r="CW1870"/>
  <c r="CS1870"/>
  <c r="CO1870"/>
  <c r="CK1870"/>
  <c r="CG1870"/>
  <c r="CC1870"/>
  <c r="BY1870"/>
  <c r="BU1870"/>
  <c r="BQ1870"/>
  <c r="BM1870"/>
  <c r="BI1870"/>
  <c r="BE1870"/>
  <c r="BA1870"/>
  <c r="AS1870"/>
  <c r="AO1870"/>
  <c r="AK1870"/>
  <c r="AG1870"/>
  <c r="AC1870"/>
  <c r="Y1870"/>
  <c r="U1870"/>
  <c r="Q1870"/>
  <c r="M1870"/>
  <c r="I1870"/>
  <c r="GS1869"/>
  <c r="GO1869"/>
  <c r="GK1869"/>
  <c r="GG1869"/>
  <c r="GC1869"/>
  <c r="FY1869"/>
  <c r="FU1869"/>
  <c r="FQ1869"/>
  <c r="FM1869"/>
  <c r="FI1869"/>
  <c r="FE1869"/>
  <c r="FA1869"/>
  <c r="EW1869"/>
  <c r="ES1869"/>
  <c r="EO1869"/>
  <c r="EK1869"/>
  <c r="EG1869"/>
  <c r="EC1869"/>
  <c r="DY1869"/>
  <c r="DU1869"/>
  <c r="DQ1869"/>
  <c r="DM1869"/>
  <c r="DI1869"/>
  <c r="DE1869"/>
  <c r="DA1869"/>
  <c r="CW1869"/>
  <c r="CS1869"/>
  <c r="CO1869"/>
  <c r="CK1869"/>
  <c r="CG1869"/>
  <c r="CC1869"/>
  <c r="BY1869"/>
  <c r="BU1869"/>
  <c r="BQ1869"/>
  <c r="BM1869"/>
  <c r="BI1869"/>
  <c r="BE1869"/>
  <c r="BA1869"/>
  <c r="AS1869"/>
  <c r="AO1869"/>
  <c r="AK1869"/>
  <c r="AG1869"/>
  <c r="AC1869"/>
  <c r="Y1869"/>
  <c r="U1869"/>
  <c r="Q1869"/>
  <c r="M1869"/>
  <c r="I1869"/>
  <c r="GS1868"/>
  <c r="GO1868"/>
  <c r="GK1868"/>
  <c r="GG1868"/>
  <c r="GC1868"/>
  <c r="FY1868"/>
  <c r="FU1868"/>
  <c r="FQ1868"/>
  <c r="FM1868"/>
  <c r="FI1868"/>
  <c r="FE1868"/>
  <c r="FA1868"/>
  <c r="EW1868"/>
  <c r="ES1868"/>
  <c r="EO1868"/>
  <c r="EK1868"/>
  <c r="EG1868"/>
  <c r="EC1868"/>
  <c r="DY1868"/>
  <c r="DU1868"/>
  <c r="DQ1868"/>
  <c r="DM1868"/>
  <c r="DI1868"/>
  <c r="DE1868"/>
  <c r="DA1868"/>
  <c r="CW1868"/>
  <c r="CS1868"/>
  <c r="CO1868"/>
  <c r="CK1868"/>
  <c r="CG1868"/>
  <c r="CC1868"/>
  <c r="BY1868"/>
  <c r="BU1868"/>
  <c r="BQ1868"/>
  <c r="BM1868"/>
  <c r="BI1868"/>
  <c r="BE1868"/>
  <c r="BA1868"/>
  <c r="AS1868"/>
  <c r="AO1868"/>
  <c r="AK1868"/>
  <c r="AG1868"/>
  <c r="AC1868"/>
  <c r="Y1868"/>
  <c r="U1868"/>
  <c r="Q1868"/>
  <c r="M1868"/>
  <c r="I1868"/>
  <c r="GY1867"/>
  <c r="GS1867"/>
  <c r="GO1867"/>
  <c r="GK1867"/>
  <c r="GG1867"/>
  <c r="GC1867"/>
  <c r="FY1867"/>
  <c r="FU1867"/>
  <c r="FQ1867"/>
  <c r="FM1867"/>
  <c r="FI1867"/>
  <c r="FE1867"/>
  <c r="FA1867"/>
  <c r="EW1867"/>
  <c r="ES1867"/>
  <c r="EO1867"/>
  <c r="EK1867"/>
  <c r="EG1867"/>
  <c r="EC1867"/>
  <c r="DY1867"/>
  <c r="DU1867"/>
  <c r="DQ1867"/>
  <c r="DM1867"/>
  <c r="DI1867"/>
  <c r="DE1867"/>
  <c r="DA1867"/>
  <c r="CW1867"/>
  <c r="CS1867"/>
  <c r="CO1867"/>
  <c r="CK1867"/>
  <c r="CG1867"/>
  <c r="CC1867"/>
  <c r="BY1867"/>
  <c r="BU1867"/>
  <c r="BQ1867"/>
  <c r="BM1867"/>
  <c r="BI1867"/>
  <c r="BE1867"/>
  <c r="BA1867"/>
  <c r="AS1867"/>
  <c r="AO1867"/>
  <c r="AK1867"/>
  <c r="AG1867"/>
  <c r="AC1867"/>
  <c r="Y1867"/>
  <c r="U1867"/>
  <c r="Q1867"/>
  <c r="M1867"/>
  <c r="I1867"/>
  <c r="GS1866"/>
  <c r="GO1866"/>
  <c r="GK1866"/>
  <c r="GG1866"/>
  <c r="GC1866"/>
  <c r="FY1866"/>
  <c r="FU1866"/>
  <c r="FQ1866"/>
  <c r="FM1866"/>
  <c r="FI1866"/>
  <c r="FE1866"/>
  <c r="FA1866"/>
  <c r="EW1866"/>
  <c r="ES1866"/>
  <c r="EO1866"/>
  <c r="EK1866"/>
  <c r="EG1866"/>
  <c r="EC1866"/>
  <c r="DY1866"/>
  <c r="DU1866"/>
  <c r="DQ1866"/>
  <c r="DM1866"/>
  <c r="DI1866"/>
  <c r="DE1866"/>
  <c r="DA1866"/>
  <c r="CW1866"/>
  <c r="CS1866"/>
  <c r="CO1866"/>
  <c r="CK1866"/>
  <c r="CG1866"/>
  <c r="CC1866"/>
  <c r="BY1866"/>
  <c r="BU1866"/>
  <c r="BQ1866"/>
  <c r="BM1866"/>
  <c r="BI1866"/>
  <c r="BE1866"/>
  <c r="BA1866"/>
  <c r="AS1866"/>
  <c r="AO1866"/>
  <c r="AK1866"/>
  <c r="AG1866"/>
  <c r="AC1866"/>
  <c r="Y1866"/>
  <c r="U1866"/>
  <c r="Q1866"/>
  <c r="M1866"/>
  <c r="I1866"/>
  <c r="GS1865"/>
  <c r="GO1865"/>
  <c r="GK1865"/>
  <c r="GG1865"/>
  <c r="GC1865"/>
  <c r="FY1865"/>
  <c r="FU1865"/>
  <c r="FQ1865"/>
  <c r="FM1865"/>
  <c r="FI1865"/>
  <c r="FE1865"/>
  <c r="FA1865"/>
  <c r="EW1865"/>
  <c r="ES1865"/>
  <c r="EO1865"/>
  <c r="EK1865"/>
  <c r="EG1865"/>
  <c r="EC1865"/>
  <c r="DY1865"/>
  <c r="DU1865"/>
  <c r="DQ1865"/>
  <c r="DM1865"/>
  <c r="DI1865"/>
  <c r="DE1865"/>
  <c r="DA1865"/>
  <c r="CW1865"/>
  <c r="CS1865"/>
  <c r="CO1865"/>
  <c r="CK1865"/>
  <c r="CG1865"/>
  <c r="CC1865"/>
  <c r="BY1865"/>
  <c r="BU1865"/>
  <c r="BQ1865"/>
  <c r="BM1865"/>
  <c r="BI1865"/>
  <c r="BE1865"/>
  <c r="BA1865"/>
  <c r="AS1865"/>
  <c r="AO1865"/>
  <c r="AK1865"/>
  <c r="AG1865"/>
  <c r="AC1865"/>
  <c r="Y1865"/>
  <c r="U1865"/>
  <c r="Q1865"/>
  <c r="M1865"/>
  <c r="I1865"/>
  <c r="GS1864"/>
  <c r="GO1864"/>
  <c r="GK1864"/>
  <c r="GG1864"/>
  <c r="GC1864"/>
  <c r="FY1864"/>
  <c r="FU1864"/>
  <c r="FQ1864"/>
  <c r="FM1864"/>
  <c r="FI1864"/>
  <c r="FE1864"/>
  <c r="FA1864"/>
  <c r="EW1864"/>
  <c r="ES1864"/>
  <c r="EO1864"/>
  <c r="EK1864"/>
  <c r="EG1864"/>
  <c r="EC1864"/>
  <c r="DY1864"/>
  <c r="DU1864"/>
  <c r="DQ1864"/>
  <c r="DM1864"/>
  <c r="DI1864"/>
  <c r="DE1864"/>
  <c r="DA1864"/>
  <c r="CW1864"/>
  <c r="CS1864"/>
  <c r="CO1864"/>
  <c r="CK1864"/>
  <c r="CG1864"/>
  <c r="CC1864"/>
  <c r="BY1864"/>
  <c r="BU1864"/>
  <c r="BQ1864"/>
  <c r="BM1864"/>
  <c r="BI1864"/>
  <c r="BE1864"/>
  <c r="BA1864"/>
  <c r="AS1864"/>
  <c r="AO1864"/>
  <c r="AK1864"/>
  <c r="AG1864"/>
  <c r="AC1864"/>
  <c r="Y1864"/>
  <c r="U1864"/>
  <c r="Q1864"/>
  <c r="M1864"/>
  <c r="I1864"/>
  <c r="GS1863"/>
  <c r="GO1863"/>
  <c r="GK1863"/>
  <c r="GG1863"/>
  <c r="GC1863"/>
  <c r="FY1863"/>
  <c r="FU1863"/>
  <c r="FQ1863"/>
  <c r="FM1863"/>
  <c r="FI1863"/>
  <c r="FE1863"/>
  <c r="FA1863"/>
  <c r="EW1863"/>
  <c r="ES1863"/>
  <c r="EO1863"/>
  <c r="EK1863"/>
  <c r="EG1863"/>
  <c r="EC1863"/>
  <c r="DY1863"/>
  <c r="DU1863"/>
  <c r="DQ1863"/>
  <c r="DM1863"/>
  <c r="DI1863"/>
  <c r="DE1863"/>
  <c r="DA1863"/>
  <c r="CW1863"/>
  <c r="CS1863"/>
  <c r="CO1863"/>
  <c r="CK1863"/>
  <c r="CG1863"/>
  <c r="CC1863"/>
  <c r="BY1863"/>
  <c r="BU1863"/>
  <c r="BQ1863"/>
  <c r="BM1863"/>
  <c r="BI1863"/>
  <c r="BE1863"/>
  <c r="BA1863"/>
  <c r="AS1863"/>
  <c r="AO1863"/>
  <c r="AK1863"/>
  <c r="AG1863"/>
  <c r="AC1863"/>
  <c r="Y1863"/>
  <c r="U1863"/>
  <c r="Q1863"/>
  <c r="M1863"/>
  <c r="I1863"/>
  <c r="GS1862"/>
  <c r="GO1862"/>
  <c r="GK1862"/>
  <c r="GG1862"/>
  <c r="GC1862"/>
  <c r="FY1862"/>
  <c r="FU1862"/>
  <c r="FQ1862"/>
  <c r="FM1862"/>
  <c r="FI1862"/>
  <c r="FE1862"/>
  <c r="FA1862"/>
  <c r="EW1862"/>
  <c r="ES1862"/>
  <c r="EO1862"/>
  <c r="EK1862"/>
  <c r="EG1862"/>
  <c r="EC1862"/>
  <c r="DY1862"/>
  <c r="DU1862"/>
  <c r="DQ1862"/>
  <c r="DM1862"/>
  <c r="DI1862"/>
  <c r="DE1862"/>
  <c r="DA1862"/>
  <c r="CW1862"/>
  <c r="CS1862"/>
  <c r="CO1862"/>
  <c r="CK1862"/>
  <c r="CG1862"/>
  <c r="CC1862"/>
  <c r="BY1862"/>
  <c r="BU1862"/>
  <c r="BQ1862"/>
  <c r="BM1862"/>
  <c r="BI1862"/>
  <c r="BE1862"/>
  <c r="BA1862"/>
  <c r="AS1862"/>
  <c r="AO1862"/>
  <c r="AK1862"/>
  <c r="AG1862"/>
  <c r="AC1862"/>
  <c r="Y1862"/>
  <c r="U1862"/>
  <c r="Q1862"/>
  <c r="M1862"/>
  <c r="I1862"/>
  <c r="GS1861"/>
  <c r="GO1861"/>
  <c r="GK1861"/>
  <c r="GG1861"/>
  <c r="GC1861"/>
  <c r="FY1861"/>
  <c r="FU1861"/>
  <c r="FQ1861"/>
  <c r="FM1861"/>
  <c r="FI1861"/>
  <c r="FE1861"/>
  <c r="FA1861"/>
  <c r="EW1861"/>
  <c r="ES1861"/>
  <c r="EO1861"/>
  <c r="EK1861"/>
  <c r="EG1861"/>
  <c r="EC1861"/>
  <c r="DY1861"/>
  <c r="DU1861"/>
  <c r="DQ1861"/>
  <c r="DM1861"/>
  <c r="DI1861"/>
  <c r="DE1861"/>
  <c r="DA1861"/>
  <c r="CW1861"/>
  <c r="CS1861"/>
  <c r="CO1861"/>
  <c r="CK1861"/>
  <c r="CG1861"/>
  <c r="CC1861"/>
  <c r="BY1861"/>
  <c r="BU1861"/>
  <c r="BQ1861"/>
  <c r="BM1861"/>
  <c r="BI1861"/>
  <c r="BE1861"/>
  <c r="BA1861"/>
  <c r="AS1861"/>
  <c r="AO1861"/>
  <c r="AK1861"/>
  <c r="AG1861"/>
  <c r="AC1861"/>
  <c r="Y1861"/>
  <c r="U1861"/>
  <c r="Q1861"/>
  <c r="M1861"/>
  <c r="I1861"/>
  <c r="GS1860"/>
  <c r="GO1860"/>
  <c r="GK1860"/>
  <c r="GG1860"/>
  <c r="GC1860"/>
  <c r="FY1860"/>
  <c r="FU1860"/>
  <c r="FQ1860"/>
  <c r="FM1860"/>
  <c r="FI1860"/>
  <c r="FE1860"/>
  <c r="FA1860"/>
  <c r="EW1860"/>
  <c r="ES1860"/>
  <c r="EO1860"/>
  <c r="EK1860"/>
  <c r="EG1860"/>
  <c r="EC1860"/>
  <c r="DY1860"/>
  <c r="DU1860"/>
  <c r="DQ1860"/>
  <c r="DM1860"/>
  <c r="DI1860"/>
  <c r="DE1860"/>
  <c r="DA1860"/>
  <c r="CW1860"/>
  <c r="CS1860"/>
  <c r="CO1860"/>
  <c r="CK1860"/>
  <c r="CG1860"/>
  <c r="CC1860"/>
  <c r="BY1860"/>
  <c r="BU1860"/>
  <c r="BQ1860"/>
  <c r="BM1860"/>
  <c r="BI1860"/>
  <c r="BE1860"/>
  <c r="BA1860"/>
  <c r="AS1860"/>
  <c r="AO1860"/>
  <c r="AK1860"/>
  <c r="AG1860"/>
  <c r="AC1860"/>
  <c r="Y1860"/>
  <c r="U1860"/>
  <c r="Q1860"/>
  <c r="M1860"/>
  <c r="I1860"/>
  <c r="GS1859"/>
  <c r="GO1859"/>
  <c r="GK1859"/>
  <c r="GG1859"/>
  <c r="GC1859"/>
  <c r="FY1859"/>
  <c r="FU1859"/>
  <c r="FQ1859"/>
  <c r="FM1859"/>
  <c r="FI1859"/>
  <c r="FE1859"/>
  <c r="FA1859"/>
  <c r="EW1859"/>
  <c r="ES1859"/>
  <c r="EO1859"/>
  <c r="EK1859"/>
  <c r="EG1859"/>
  <c r="EC1859"/>
  <c r="DY1859"/>
  <c r="DU1859"/>
  <c r="DQ1859"/>
  <c r="DM1859"/>
  <c r="DI1859"/>
  <c r="DE1859"/>
  <c r="DA1859"/>
  <c r="CW1859"/>
  <c r="CS1859"/>
  <c r="CO1859"/>
  <c r="CK1859"/>
  <c r="CG1859"/>
  <c r="CC1859"/>
  <c r="BY1859"/>
  <c r="BU1859"/>
  <c r="BQ1859"/>
  <c r="BM1859"/>
  <c r="BI1859"/>
  <c r="BE1859"/>
  <c r="BA1859"/>
  <c r="AS1859"/>
  <c r="AO1859"/>
  <c r="AK1859"/>
  <c r="AG1859"/>
  <c r="AC1859"/>
  <c r="Y1859"/>
  <c r="U1859"/>
  <c r="Q1859"/>
  <c r="M1859"/>
  <c r="I1859"/>
  <c r="GS1858"/>
  <c r="GO1858"/>
  <c r="GK1858"/>
  <c r="GG1858"/>
  <c r="GC1858"/>
  <c r="FY1858"/>
  <c r="FU1858"/>
  <c r="FQ1858"/>
  <c r="FM1858"/>
  <c r="FI1858"/>
  <c r="FE1858"/>
  <c r="FA1858"/>
  <c r="EW1858"/>
  <c r="ES1858"/>
  <c r="EO1858"/>
  <c r="EK1858"/>
  <c r="EG1858"/>
  <c r="EC1858"/>
  <c r="DY1858"/>
  <c r="DU1858"/>
  <c r="DQ1858"/>
  <c r="DM1858"/>
  <c r="DI1858"/>
  <c r="DE1858"/>
  <c r="DA1858"/>
  <c r="CW1858"/>
  <c r="CS1858"/>
  <c r="CO1858"/>
  <c r="CK1858"/>
  <c r="CG1858"/>
  <c r="CC1858"/>
  <c r="BY1858"/>
  <c r="BU1858"/>
  <c r="BQ1858"/>
  <c r="BM1858"/>
  <c r="BI1858"/>
  <c r="BE1858"/>
  <c r="BA1858"/>
  <c r="AS1858"/>
  <c r="AO1858"/>
  <c r="AK1858"/>
  <c r="AG1858"/>
  <c r="AC1858"/>
  <c r="Y1858"/>
  <c r="U1858"/>
  <c r="Q1858"/>
  <c r="M1858"/>
  <c r="I1858"/>
  <c r="GS1857"/>
  <c r="GO1857"/>
  <c r="GK1857"/>
  <c r="GG1857"/>
  <c r="GC1857"/>
  <c r="FY1857"/>
  <c r="FU1857"/>
  <c r="FQ1857"/>
  <c r="FM1857"/>
  <c r="FI1857"/>
  <c r="FE1857"/>
  <c r="FA1857"/>
  <c r="EW1857"/>
  <c r="ES1857"/>
  <c r="EO1857"/>
  <c r="EK1857"/>
  <c r="EG1857"/>
  <c r="EC1857"/>
  <c r="DY1857"/>
  <c r="DU1857"/>
  <c r="DQ1857"/>
  <c r="DM1857"/>
  <c r="DI1857"/>
  <c r="DE1857"/>
  <c r="DA1857"/>
  <c r="CW1857"/>
  <c r="CS1857"/>
  <c r="CO1857"/>
  <c r="CK1857"/>
  <c r="CG1857"/>
  <c r="CC1857"/>
  <c r="BY1857"/>
  <c r="BU1857"/>
  <c r="BQ1857"/>
  <c r="BM1857"/>
  <c r="BI1857"/>
  <c r="BE1857"/>
  <c r="BA1857"/>
  <c r="AS1857"/>
  <c r="AO1857"/>
  <c r="AK1857"/>
  <c r="AG1857"/>
  <c r="AC1857"/>
  <c r="Y1857"/>
  <c r="U1857"/>
  <c r="Q1857"/>
  <c r="M1857"/>
  <c r="I1857"/>
  <c r="GS1856"/>
  <c r="GO1856"/>
  <c r="GK1856"/>
  <c r="GG1856"/>
  <c r="GC1856"/>
  <c r="FY1856"/>
  <c r="FU1856"/>
  <c r="FQ1856"/>
  <c r="FM1856"/>
  <c r="FI1856"/>
  <c r="FE1856"/>
  <c r="FA1856"/>
  <c r="EW1856"/>
  <c r="ES1856"/>
  <c r="EO1856"/>
  <c r="EK1856"/>
  <c r="EG1856"/>
  <c r="EC1856"/>
  <c r="DY1856"/>
  <c r="DU1856"/>
  <c r="DQ1856"/>
  <c r="DM1856"/>
  <c r="DI1856"/>
  <c r="DE1856"/>
  <c r="DA1856"/>
  <c r="CW1856"/>
  <c r="CS1856"/>
  <c r="CO1856"/>
  <c r="CK1856"/>
  <c r="CG1856"/>
  <c r="CC1856"/>
  <c r="BY1856"/>
  <c r="BU1856"/>
  <c r="BQ1856"/>
  <c r="BM1856"/>
  <c r="BI1856"/>
  <c r="BE1856"/>
  <c r="BA1856"/>
  <c r="AS1856"/>
  <c r="AO1856"/>
  <c r="AK1856"/>
  <c r="AG1856"/>
  <c r="AC1856"/>
  <c r="Y1856"/>
  <c r="U1856"/>
  <c r="Q1856"/>
  <c r="M1856"/>
  <c r="I1856"/>
  <c r="GY1855"/>
  <c r="GS1855"/>
  <c r="GO1855"/>
  <c r="GK1855"/>
  <c r="GG1855"/>
  <c r="GC1855"/>
  <c r="FY1855"/>
  <c r="FU1855"/>
  <c r="FQ1855"/>
  <c r="FM1855"/>
  <c r="FI1855"/>
  <c r="FE1855"/>
  <c r="FA1855"/>
  <c r="EW1855"/>
  <c r="ES1855"/>
  <c r="EO1855"/>
  <c r="EK1855"/>
  <c r="EG1855"/>
  <c r="EC1855"/>
  <c r="DY1855"/>
  <c r="DU1855"/>
  <c r="DQ1855"/>
  <c r="DM1855"/>
  <c r="DI1855"/>
  <c r="DE1855"/>
  <c r="DA1855"/>
  <c r="CW1855"/>
  <c r="CS1855"/>
  <c r="CO1855"/>
  <c r="CK1855"/>
  <c r="CG1855"/>
  <c r="CC1855"/>
  <c r="BY1855"/>
  <c r="BU1855"/>
  <c r="BQ1855"/>
  <c r="BM1855"/>
  <c r="BI1855"/>
  <c r="BE1855"/>
  <c r="BA1855"/>
  <c r="AS1855"/>
  <c r="AO1855"/>
  <c r="AK1855"/>
  <c r="AG1855"/>
  <c r="AC1855"/>
  <c r="Y1855"/>
  <c r="U1855"/>
  <c r="Q1855"/>
  <c r="M1855"/>
  <c r="I1855"/>
  <c r="GS1854"/>
  <c r="GO1854"/>
  <c r="GK1854"/>
  <c r="GG1854"/>
  <c r="GC1854"/>
  <c r="FY1854"/>
  <c r="FU1854"/>
  <c r="FQ1854"/>
  <c r="FM1854"/>
  <c r="FI1854"/>
  <c r="FE1854"/>
  <c r="FA1854"/>
  <c r="EW1854"/>
  <c r="ES1854"/>
  <c r="EO1854"/>
  <c r="EK1854"/>
  <c r="EG1854"/>
  <c r="EC1854"/>
  <c r="DY1854"/>
  <c r="DU1854"/>
  <c r="DQ1854"/>
  <c r="DM1854"/>
  <c r="DI1854"/>
  <c r="DE1854"/>
  <c r="DA1854"/>
  <c r="CW1854"/>
  <c r="CS1854"/>
  <c r="CO1854"/>
  <c r="CK1854"/>
  <c r="CG1854"/>
  <c r="CC1854"/>
  <c r="BY1854"/>
  <c r="BU1854"/>
  <c r="BQ1854"/>
  <c r="BM1854"/>
  <c r="BI1854"/>
  <c r="BE1854"/>
  <c r="BA1854"/>
  <c r="AS1854"/>
  <c r="AO1854"/>
  <c r="AK1854"/>
  <c r="AG1854"/>
  <c r="AC1854"/>
  <c r="Y1854"/>
  <c r="U1854"/>
  <c r="Q1854"/>
  <c r="M1854"/>
  <c r="I1854"/>
  <c r="GS1853"/>
  <c r="GO1853"/>
  <c r="GK1853"/>
  <c r="GG1853"/>
  <c r="GC1853"/>
  <c r="FY1853"/>
  <c r="FU1853"/>
  <c r="FQ1853"/>
  <c r="FM1853"/>
  <c r="FI1853"/>
  <c r="FE1853"/>
  <c r="FA1853"/>
  <c r="EW1853"/>
  <c r="ES1853"/>
  <c r="EO1853"/>
  <c r="EK1853"/>
  <c r="EG1853"/>
  <c r="EC1853"/>
  <c r="DY1853"/>
  <c r="DU1853"/>
  <c r="DQ1853"/>
  <c r="DM1853"/>
  <c r="DI1853"/>
  <c r="DE1853"/>
  <c r="DA1853"/>
  <c r="CW1853"/>
  <c r="CS1853"/>
  <c r="CO1853"/>
  <c r="CK1853"/>
  <c r="CG1853"/>
  <c r="CC1853"/>
  <c r="BY1853"/>
  <c r="BU1853"/>
  <c r="BQ1853"/>
  <c r="BM1853"/>
  <c r="BI1853"/>
  <c r="BE1853"/>
  <c r="BA1853"/>
  <c r="AS1853"/>
  <c r="AO1853"/>
  <c r="AK1853"/>
  <c r="AG1853"/>
  <c r="AC1853"/>
  <c r="Y1853"/>
  <c r="U1853"/>
  <c r="Q1853"/>
  <c r="M1853"/>
  <c r="I1853"/>
  <c r="GS1852"/>
  <c r="GO1852"/>
  <c r="GK1852"/>
  <c r="GG1852"/>
  <c r="GC1852"/>
  <c r="FY1852"/>
  <c r="FU1852"/>
  <c r="FQ1852"/>
  <c r="FM1852"/>
  <c r="FI1852"/>
  <c r="FE1852"/>
  <c r="FA1852"/>
  <c r="EW1852"/>
  <c r="ES1852"/>
  <c r="EO1852"/>
  <c r="EK1852"/>
  <c r="EG1852"/>
  <c r="EC1852"/>
  <c r="DY1852"/>
  <c r="DU1852"/>
  <c r="DQ1852"/>
  <c r="DM1852"/>
  <c r="DI1852"/>
  <c r="DE1852"/>
  <c r="DA1852"/>
  <c r="CW1852"/>
  <c r="CS1852"/>
  <c r="CO1852"/>
  <c r="CK1852"/>
  <c r="CG1852"/>
  <c r="CC1852"/>
  <c r="BY1852"/>
  <c r="BU1852"/>
  <c r="BQ1852"/>
  <c r="BM1852"/>
  <c r="BI1852"/>
  <c r="BE1852"/>
  <c r="BA1852"/>
  <c r="AS1852"/>
  <c r="AO1852"/>
  <c r="AK1852"/>
  <c r="AG1852"/>
  <c r="AC1852"/>
  <c r="Y1852"/>
  <c r="U1852"/>
  <c r="Q1852"/>
  <c r="M1852"/>
  <c r="I1852"/>
  <c r="GS1851"/>
  <c r="GO1851"/>
  <c r="GK1851"/>
  <c r="GG1851"/>
  <c r="GC1851"/>
  <c r="FY1851"/>
  <c r="FU1851"/>
  <c r="FQ1851"/>
  <c r="FM1851"/>
  <c r="FI1851"/>
  <c r="FE1851"/>
  <c r="FA1851"/>
  <c r="EW1851"/>
  <c r="ES1851"/>
  <c r="EO1851"/>
  <c r="EK1851"/>
  <c r="EG1851"/>
  <c r="EC1851"/>
  <c r="DY1851"/>
  <c r="DU1851"/>
  <c r="DQ1851"/>
  <c r="DM1851"/>
  <c r="DI1851"/>
  <c r="DE1851"/>
  <c r="DA1851"/>
  <c r="CW1851"/>
  <c r="CS1851"/>
  <c r="CO1851"/>
  <c r="CK1851"/>
  <c r="CG1851"/>
  <c r="CC1851"/>
  <c r="BY1851"/>
  <c r="BU1851"/>
  <c r="BQ1851"/>
  <c r="BM1851"/>
  <c r="BI1851"/>
  <c r="BE1851"/>
  <c r="BA1851"/>
  <c r="AS1851"/>
  <c r="AO1851"/>
  <c r="AK1851"/>
  <c r="AG1851"/>
  <c r="AC1851"/>
  <c r="Y1851"/>
  <c r="U1851"/>
  <c r="Q1851"/>
  <c r="M1851"/>
  <c r="I1851"/>
  <c r="GS1850"/>
  <c r="GO1850"/>
  <c r="GK1850"/>
  <c r="GG1850"/>
  <c r="GC1850"/>
  <c r="FY1850"/>
  <c r="FU1850"/>
  <c r="FQ1850"/>
  <c r="FM1850"/>
  <c r="FI1850"/>
  <c r="FE1850"/>
  <c r="FA1850"/>
  <c r="EW1850"/>
  <c r="ES1850"/>
  <c r="EO1850"/>
  <c r="EK1850"/>
  <c r="EG1850"/>
  <c r="EC1850"/>
  <c r="DY1850"/>
  <c r="DU1850"/>
  <c r="DQ1850"/>
  <c r="DM1850"/>
  <c r="DI1850"/>
  <c r="DE1850"/>
  <c r="DA1850"/>
  <c r="CW1850"/>
  <c r="CS1850"/>
  <c r="CO1850"/>
  <c r="CK1850"/>
  <c r="CG1850"/>
  <c r="CC1850"/>
  <c r="BY1850"/>
  <c r="BU1850"/>
  <c r="BQ1850"/>
  <c r="BM1850"/>
  <c r="BI1850"/>
  <c r="BE1850"/>
  <c r="BA1850"/>
  <c r="AS1850"/>
  <c r="AO1850"/>
  <c r="AK1850"/>
  <c r="AG1850"/>
  <c r="AC1850"/>
  <c r="Y1850"/>
  <c r="U1850"/>
  <c r="Q1850"/>
  <c r="M1850"/>
  <c r="I1850"/>
  <c r="GS1849"/>
  <c r="GO1849"/>
  <c r="GK1849"/>
  <c r="GG1849"/>
  <c r="GC1849"/>
  <c r="FY1849"/>
  <c r="FU1849"/>
  <c r="FQ1849"/>
  <c r="FM1849"/>
  <c r="FI1849"/>
  <c r="FE1849"/>
  <c r="FA1849"/>
  <c r="EW1849"/>
  <c r="ES1849"/>
  <c r="EO1849"/>
  <c r="EK1849"/>
  <c r="EG1849"/>
  <c r="EC1849"/>
  <c r="DY1849"/>
  <c r="DU1849"/>
  <c r="DQ1849"/>
  <c r="DM1849"/>
  <c r="DI1849"/>
  <c r="DE1849"/>
  <c r="DA1849"/>
  <c r="CW1849"/>
  <c r="CS1849"/>
  <c r="CO1849"/>
  <c r="CK1849"/>
  <c r="CG1849"/>
  <c r="CC1849"/>
  <c r="BY1849"/>
  <c r="BU1849"/>
  <c r="BQ1849"/>
  <c r="BM1849"/>
  <c r="BI1849"/>
  <c r="BE1849"/>
  <c r="BA1849"/>
  <c r="AS1849"/>
  <c r="AO1849"/>
  <c r="AK1849"/>
  <c r="AG1849"/>
  <c r="AC1849"/>
  <c r="Y1849"/>
  <c r="U1849"/>
  <c r="Q1849"/>
  <c r="M1849"/>
  <c r="I1849"/>
  <c r="GS1848"/>
  <c r="GO1848"/>
  <c r="GK1848"/>
  <c r="GG1848"/>
  <c r="GC1848"/>
  <c r="FY1848"/>
  <c r="FU1848"/>
  <c r="FQ1848"/>
  <c r="FM1848"/>
  <c r="FI1848"/>
  <c r="FE1848"/>
  <c r="FA1848"/>
  <c r="EW1848"/>
  <c r="ES1848"/>
  <c r="EO1848"/>
  <c r="EK1848"/>
  <c r="EG1848"/>
  <c r="EC1848"/>
  <c r="DY1848"/>
  <c r="DU1848"/>
  <c r="DQ1848"/>
  <c r="DM1848"/>
  <c r="DI1848"/>
  <c r="DE1848"/>
  <c r="DA1848"/>
  <c r="CW1848"/>
  <c r="CS1848"/>
  <c r="CO1848"/>
  <c r="CK1848"/>
  <c r="CG1848"/>
  <c r="CC1848"/>
  <c r="BY1848"/>
  <c r="BU1848"/>
  <c r="BQ1848"/>
  <c r="BM1848"/>
  <c r="BI1848"/>
  <c r="BE1848"/>
  <c r="BA1848"/>
  <c r="AS1848"/>
  <c r="AO1848"/>
  <c r="AK1848"/>
  <c r="AG1848"/>
  <c r="AC1848"/>
  <c r="Y1848"/>
  <c r="U1848"/>
  <c r="Q1848"/>
  <c r="M1848"/>
  <c r="I1848"/>
  <c r="GS1847"/>
  <c r="GO1847"/>
  <c r="GK1847"/>
  <c r="GG1847"/>
  <c r="GC1847"/>
  <c r="FY1847"/>
  <c r="FU1847"/>
  <c r="FQ1847"/>
  <c r="FM1847"/>
  <c r="FI1847"/>
  <c r="FE1847"/>
  <c r="FA1847"/>
  <c r="EW1847"/>
  <c r="ES1847"/>
  <c r="EO1847"/>
  <c r="EK1847"/>
  <c r="EG1847"/>
  <c r="EC1847"/>
  <c r="DY1847"/>
  <c r="DU1847"/>
  <c r="DQ1847"/>
  <c r="DM1847"/>
  <c r="DI1847"/>
  <c r="DE1847"/>
  <c r="DA1847"/>
  <c r="CW1847"/>
  <c r="CS1847"/>
  <c r="CO1847"/>
  <c r="CK1847"/>
  <c r="CG1847"/>
  <c r="CC1847"/>
  <c r="BY1847"/>
  <c r="BU1847"/>
  <c r="BQ1847"/>
  <c r="BM1847"/>
  <c r="BI1847"/>
  <c r="BE1847"/>
  <c r="BA1847"/>
  <c r="AS1847"/>
  <c r="AO1847"/>
  <c r="AK1847"/>
  <c r="AG1847"/>
  <c r="AC1847"/>
  <c r="Y1847"/>
  <c r="U1847"/>
  <c r="Q1847"/>
  <c r="M1847"/>
  <c r="I1847"/>
  <c r="GS1846"/>
  <c r="GO1846"/>
  <c r="GK1846"/>
  <c r="GG1846"/>
  <c r="GC1846"/>
  <c r="FY1846"/>
  <c r="FU1846"/>
  <c r="FQ1846"/>
  <c r="FM1846"/>
  <c r="FI1846"/>
  <c r="FE1846"/>
  <c r="FA1846"/>
  <c r="EW1846"/>
  <c r="ES1846"/>
  <c r="EO1846"/>
  <c r="EK1846"/>
  <c r="EG1846"/>
  <c r="EC1846"/>
  <c r="DY1846"/>
  <c r="DU1846"/>
  <c r="DQ1846"/>
  <c r="DM1846"/>
  <c r="DI1846"/>
  <c r="DE1846"/>
  <c r="DA1846"/>
  <c r="CW1846"/>
  <c r="CS1846"/>
  <c r="CO1846"/>
  <c r="CK1846"/>
  <c r="CG1846"/>
  <c r="CC1846"/>
  <c r="BY1846"/>
  <c r="BU1846"/>
  <c r="BQ1846"/>
  <c r="BM1846"/>
  <c r="BI1846"/>
  <c r="BE1846"/>
  <c r="BA1846"/>
  <c r="AS1846"/>
  <c r="AO1846"/>
  <c r="AK1846"/>
  <c r="AG1846"/>
  <c r="AC1846"/>
  <c r="Y1846"/>
  <c r="U1846"/>
  <c r="Q1846"/>
  <c r="M1846"/>
  <c r="I1846"/>
  <c r="GS1845"/>
  <c r="GO1845"/>
  <c r="GK1845"/>
  <c r="GG1845"/>
  <c r="GC1845"/>
  <c r="FY1845"/>
  <c r="FU1845"/>
  <c r="FQ1845"/>
  <c r="FM1845"/>
  <c r="FI1845"/>
  <c r="FE1845"/>
  <c r="FA1845"/>
  <c r="EW1845"/>
  <c r="ES1845"/>
  <c r="EO1845"/>
  <c r="EK1845"/>
  <c r="EG1845"/>
  <c r="EC1845"/>
  <c r="DY1845"/>
  <c r="DU1845"/>
  <c r="DQ1845"/>
  <c r="DM1845"/>
  <c r="DI1845"/>
  <c r="DE1845"/>
  <c r="DA1845"/>
  <c r="CW1845"/>
  <c r="CS1845"/>
  <c r="CO1845"/>
  <c r="CK1845"/>
  <c r="CG1845"/>
  <c r="CC1845"/>
  <c r="BY1845"/>
  <c r="BU1845"/>
  <c r="BQ1845"/>
  <c r="BM1845"/>
  <c r="BI1845"/>
  <c r="BE1845"/>
  <c r="BA1845"/>
  <c r="AS1845"/>
  <c r="AO1845"/>
  <c r="AK1845"/>
  <c r="AG1845"/>
  <c r="AC1845"/>
  <c r="Y1845"/>
  <c r="U1845"/>
  <c r="Q1845"/>
  <c r="M1845"/>
  <c r="I1845"/>
  <c r="GS1844"/>
  <c r="GO1844"/>
  <c r="GK1844"/>
  <c r="GG1844"/>
  <c r="GC1844"/>
  <c r="FY1844"/>
  <c r="FU1844"/>
  <c r="FQ1844"/>
  <c r="FM1844"/>
  <c r="FI1844"/>
  <c r="FE1844"/>
  <c r="FA1844"/>
  <c r="EW1844"/>
  <c r="ES1844"/>
  <c r="EO1844"/>
  <c r="EK1844"/>
  <c r="EG1844"/>
  <c r="EC1844"/>
  <c r="DY1844"/>
  <c r="DU1844"/>
  <c r="DQ1844"/>
  <c r="DM1844"/>
  <c r="DI1844"/>
  <c r="DE1844"/>
  <c r="DA1844"/>
  <c r="CW1844"/>
  <c r="CS1844"/>
  <c r="CO1844"/>
  <c r="CK1844"/>
  <c r="CG1844"/>
  <c r="CC1844"/>
  <c r="BY1844"/>
  <c r="BU1844"/>
  <c r="BQ1844"/>
  <c r="BM1844"/>
  <c r="BI1844"/>
  <c r="BE1844"/>
  <c r="BA1844"/>
  <c r="AS1844"/>
  <c r="AO1844"/>
  <c r="AK1844"/>
  <c r="AG1844"/>
  <c r="AC1844"/>
  <c r="Y1844"/>
  <c r="U1844"/>
  <c r="Q1844"/>
  <c r="M1844"/>
  <c r="I1844"/>
  <c r="GY1843"/>
  <c r="GS1843"/>
  <c r="GO1843"/>
  <c r="GK1843"/>
  <c r="GG1843"/>
  <c r="GC1843"/>
  <c r="FY1843"/>
  <c r="FU1843"/>
  <c r="FQ1843"/>
  <c r="FM1843"/>
  <c r="FI1843"/>
  <c r="FE1843"/>
  <c r="FA1843"/>
  <c r="EW1843"/>
  <c r="ES1843"/>
  <c r="EO1843"/>
  <c r="EK1843"/>
  <c r="EG1843"/>
  <c r="EC1843"/>
  <c r="DY1843"/>
  <c r="DU1843"/>
  <c r="DQ1843"/>
  <c r="DM1843"/>
  <c r="DI1843"/>
  <c r="DE1843"/>
  <c r="DA1843"/>
  <c r="CW1843"/>
  <c r="CS1843"/>
  <c r="CO1843"/>
  <c r="CK1843"/>
  <c r="CG1843"/>
  <c r="CC1843"/>
  <c r="BY1843"/>
  <c r="BU1843"/>
  <c r="BQ1843"/>
  <c r="BM1843"/>
  <c r="BI1843"/>
  <c r="BE1843"/>
  <c r="BA1843"/>
  <c r="AS1843"/>
  <c r="AO1843"/>
  <c r="AK1843"/>
  <c r="AG1843"/>
  <c r="AC1843"/>
  <c r="Y1843"/>
  <c r="U1843"/>
  <c r="Q1843"/>
  <c r="M1843"/>
  <c r="I1843"/>
  <c r="GS1842"/>
  <c r="GO1842"/>
  <c r="GK1842"/>
  <c r="GG1842"/>
  <c r="GC1842"/>
  <c r="FY1842"/>
  <c r="FU1842"/>
  <c r="FQ1842"/>
  <c r="FM1842"/>
  <c r="FI1842"/>
  <c r="FE1842"/>
  <c r="FA1842"/>
  <c r="EW1842"/>
  <c r="ES1842"/>
  <c r="EO1842"/>
  <c r="EK1842"/>
  <c r="EG1842"/>
  <c r="EC1842"/>
  <c r="DY1842"/>
  <c r="DU1842"/>
  <c r="DQ1842"/>
  <c r="DM1842"/>
  <c r="DI1842"/>
  <c r="DE1842"/>
  <c r="DA1842"/>
  <c r="CW1842"/>
  <c r="CS1842"/>
  <c r="CO1842"/>
  <c r="CK1842"/>
  <c r="CG1842"/>
  <c r="CC1842"/>
  <c r="BY1842"/>
  <c r="BU1842"/>
  <c r="BQ1842"/>
  <c r="BM1842"/>
  <c r="BI1842"/>
  <c r="BE1842"/>
  <c r="BA1842"/>
  <c r="AS1842"/>
  <c r="AO1842"/>
  <c r="AK1842"/>
  <c r="AG1842"/>
  <c r="AC1842"/>
  <c r="Y1842"/>
  <c r="U1842"/>
  <c r="Q1842"/>
  <c r="M1842"/>
  <c r="I1842"/>
  <c r="GS1841"/>
  <c r="GO1841"/>
  <c r="GK1841"/>
  <c r="GG1841"/>
  <c r="GC1841"/>
  <c r="FY1841"/>
  <c r="FU1841"/>
  <c r="FQ1841"/>
  <c r="FM1841"/>
  <c r="FI1841"/>
  <c r="FE1841"/>
  <c r="FA1841"/>
  <c r="EW1841"/>
  <c r="ES1841"/>
  <c r="EO1841"/>
  <c r="EK1841"/>
  <c r="EG1841"/>
  <c r="EC1841"/>
  <c r="DY1841"/>
  <c r="DU1841"/>
  <c r="DQ1841"/>
  <c r="DM1841"/>
  <c r="DI1841"/>
  <c r="DE1841"/>
  <c r="DA1841"/>
  <c r="CW1841"/>
  <c r="CS1841"/>
  <c r="CO1841"/>
  <c r="CK1841"/>
  <c r="CG1841"/>
  <c r="CC1841"/>
  <c r="BY1841"/>
  <c r="BU1841"/>
  <c r="BQ1841"/>
  <c r="BM1841"/>
  <c r="BI1841"/>
  <c r="BE1841"/>
  <c r="BA1841"/>
  <c r="AS1841"/>
  <c r="AO1841"/>
  <c r="AK1841"/>
  <c r="AG1841"/>
  <c r="AC1841"/>
  <c r="Y1841"/>
  <c r="U1841"/>
  <c r="Q1841"/>
  <c r="M1841"/>
  <c r="I1841"/>
  <c r="GS1840"/>
  <c r="GO1840"/>
  <c r="GK1840"/>
  <c r="GG1840"/>
  <c r="GC1840"/>
  <c r="FY1840"/>
  <c r="FU1840"/>
  <c r="FQ1840"/>
  <c r="FM1840"/>
  <c r="FI1840"/>
  <c r="FE1840"/>
  <c r="FA1840"/>
  <c r="EW1840"/>
  <c r="ES1840"/>
  <c r="EO1840"/>
  <c r="EK1840"/>
  <c r="EG1840"/>
  <c r="EC1840"/>
  <c r="DY1840"/>
  <c r="DU1840"/>
  <c r="DQ1840"/>
  <c r="DM1840"/>
  <c r="DI1840"/>
  <c r="DE1840"/>
  <c r="DA1840"/>
  <c r="CW1840"/>
  <c r="CS1840"/>
  <c r="CO1840"/>
  <c r="CK1840"/>
  <c r="CG1840"/>
  <c r="CC1840"/>
  <c r="BY1840"/>
  <c r="BU1840"/>
  <c r="BQ1840"/>
  <c r="BM1840"/>
  <c r="BI1840"/>
  <c r="BE1840"/>
  <c r="BA1840"/>
  <c r="AS1840"/>
  <c r="AO1840"/>
  <c r="AK1840"/>
  <c r="AG1840"/>
  <c r="AC1840"/>
  <c r="Y1840"/>
  <c r="U1840"/>
  <c r="Q1840"/>
  <c r="M1840"/>
  <c r="I1840"/>
  <c r="GS1839"/>
  <c r="GO1839"/>
  <c r="GK1839"/>
  <c r="GG1839"/>
  <c r="GC1839"/>
  <c r="FY1839"/>
  <c r="FU1839"/>
  <c r="FQ1839"/>
  <c r="FM1839"/>
  <c r="FI1839"/>
  <c r="FE1839"/>
  <c r="FA1839"/>
  <c r="EW1839"/>
  <c r="ES1839"/>
  <c r="EO1839"/>
  <c r="EK1839"/>
  <c r="EG1839"/>
  <c r="EC1839"/>
  <c r="DY1839"/>
  <c r="DU1839"/>
  <c r="DQ1839"/>
  <c r="DM1839"/>
  <c r="DI1839"/>
  <c r="DE1839"/>
  <c r="DA1839"/>
  <c r="CW1839"/>
  <c r="CS1839"/>
  <c r="CO1839"/>
  <c r="CK1839"/>
  <c r="CG1839"/>
  <c r="CC1839"/>
  <c r="BY1839"/>
  <c r="BU1839"/>
  <c r="BQ1839"/>
  <c r="BM1839"/>
  <c r="BI1839"/>
  <c r="BE1839"/>
  <c r="BA1839"/>
  <c r="AS1839"/>
  <c r="AO1839"/>
  <c r="AK1839"/>
  <c r="AG1839"/>
  <c r="AC1839"/>
  <c r="Y1839"/>
  <c r="U1839"/>
  <c r="Q1839"/>
  <c r="M1839"/>
  <c r="I1839"/>
  <c r="GS1838"/>
  <c r="GO1838"/>
  <c r="GK1838"/>
  <c r="GG1838"/>
  <c r="GC1838"/>
  <c r="FY1838"/>
  <c r="FU1838"/>
  <c r="FQ1838"/>
  <c r="FM1838"/>
  <c r="FI1838"/>
  <c r="FE1838"/>
  <c r="FA1838"/>
  <c r="EW1838"/>
  <c r="ES1838"/>
  <c r="EO1838"/>
  <c r="EK1838"/>
  <c r="EG1838"/>
  <c r="EC1838"/>
  <c r="DY1838"/>
  <c r="DU1838"/>
  <c r="DQ1838"/>
  <c r="DM1838"/>
  <c r="DI1838"/>
  <c r="DE1838"/>
  <c r="DA1838"/>
  <c r="CW1838"/>
  <c r="CS1838"/>
  <c r="CO1838"/>
  <c r="CK1838"/>
  <c r="CG1838"/>
  <c r="CC1838"/>
  <c r="BY1838"/>
  <c r="BU1838"/>
  <c r="BQ1838"/>
  <c r="BM1838"/>
  <c r="BI1838"/>
  <c r="BE1838"/>
  <c r="BA1838"/>
  <c r="AS1838"/>
  <c r="AO1838"/>
  <c r="AK1838"/>
  <c r="AG1838"/>
  <c r="AC1838"/>
  <c r="Y1838"/>
  <c r="U1838"/>
  <c r="Q1838"/>
  <c r="M1838"/>
  <c r="I1838"/>
  <c r="GS1837"/>
  <c r="GO1837"/>
  <c r="GK1837"/>
  <c r="GG1837"/>
  <c r="GC1837"/>
  <c r="FY1837"/>
  <c r="FU1837"/>
  <c r="FQ1837"/>
  <c r="FM1837"/>
  <c r="FI1837"/>
  <c r="FE1837"/>
  <c r="FA1837"/>
  <c r="EW1837"/>
  <c r="ES1837"/>
  <c r="EO1837"/>
  <c r="EK1837"/>
  <c r="EG1837"/>
  <c r="EC1837"/>
  <c r="DY1837"/>
  <c r="DU1837"/>
  <c r="DQ1837"/>
  <c r="DM1837"/>
  <c r="DI1837"/>
  <c r="DE1837"/>
  <c r="DA1837"/>
  <c r="CW1837"/>
  <c r="CS1837"/>
  <c r="CO1837"/>
  <c r="CK1837"/>
  <c r="CG1837"/>
  <c r="CC1837"/>
  <c r="BY1837"/>
  <c r="BU1837"/>
  <c r="BQ1837"/>
  <c r="BM1837"/>
  <c r="BI1837"/>
  <c r="BE1837"/>
  <c r="BA1837"/>
  <c r="AS1837"/>
  <c r="AO1837"/>
  <c r="AK1837"/>
  <c r="AG1837"/>
  <c r="AC1837"/>
  <c r="Y1837"/>
  <c r="U1837"/>
  <c r="Q1837"/>
  <c r="M1837"/>
  <c r="I1837"/>
  <c r="GS1836"/>
  <c r="GO1836"/>
  <c r="GK1836"/>
  <c r="GG1836"/>
  <c r="GC1836"/>
  <c r="FY1836"/>
  <c r="FU1836"/>
  <c r="FQ1836"/>
  <c r="FM1836"/>
  <c r="FI1836"/>
  <c r="FE1836"/>
  <c r="FA1836"/>
  <c r="EW1836"/>
  <c r="ES1836"/>
  <c r="EO1836"/>
  <c r="EK1836"/>
  <c r="EG1836"/>
  <c r="EC1836"/>
  <c r="DY1836"/>
  <c r="DU1836"/>
  <c r="DQ1836"/>
  <c r="DM1836"/>
  <c r="DI1836"/>
  <c r="DE1836"/>
  <c r="DA1836"/>
  <c r="CW1836"/>
  <c r="CS1836"/>
  <c r="CO1836"/>
  <c r="CK1836"/>
  <c r="CG1836"/>
  <c r="CC1836"/>
  <c r="BY1836"/>
  <c r="BU1836"/>
  <c r="BQ1836"/>
  <c r="BM1836"/>
  <c r="BI1836"/>
  <c r="BE1836"/>
  <c r="BA1836"/>
  <c r="AS1836"/>
  <c r="AO1836"/>
  <c r="AK1836"/>
  <c r="AG1836"/>
  <c r="AC1836"/>
  <c r="Y1836"/>
  <c r="U1836"/>
  <c r="Q1836"/>
  <c r="M1836"/>
  <c r="I1836"/>
  <c r="GS1835"/>
  <c r="GO1835"/>
  <c r="GK1835"/>
  <c r="GG1835"/>
  <c r="GC1835"/>
  <c r="FY1835"/>
  <c r="FU1835"/>
  <c r="FQ1835"/>
  <c r="FM1835"/>
  <c r="FI1835"/>
  <c r="FE1835"/>
  <c r="FA1835"/>
  <c r="EW1835"/>
  <c r="ES1835"/>
  <c r="EO1835"/>
  <c r="EK1835"/>
  <c r="EG1835"/>
  <c r="EC1835"/>
  <c r="DY1835"/>
  <c r="DU1835"/>
  <c r="DQ1835"/>
  <c r="DM1835"/>
  <c r="DI1835"/>
  <c r="DE1835"/>
  <c r="DA1835"/>
  <c r="CW1835"/>
  <c r="CS1835"/>
  <c r="CO1835"/>
  <c r="CK1835"/>
  <c r="CG1835"/>
  <c r="CC1835"/>
  <c r="BY1835"/>
  <c r="BU1835"/>
  <c r="BQ1835"/>
  <c r="BM1835"/>
  <c r="BI1835"/>
  <c r="BE1835"/>
  <c r="BA1835"/>
  <c r="AS1835"/>
  <c r="AO1835"/>
  <c r="AK1835"/>
  <c r="AG1835"/>
  <c r="AC1835"/>
  <c r="Y1835"/>
  <c r="U1835"/>
  <c r="Q1835"/>
  <c r="M1835"/>
  <c r="I1835"/>
  <c r="GS1834"/>
  <c r="GO1834"/>
  <c r="GK1834"/>
  <c r="GG1834"/>
  <c r="GC1834"/>
  <c r="FY1834"/>
  <c r="FU1834"/>
  <c r="FQ1834"/>
  <c r="FM1834"/>
  <c r="FI1834"/>
  <c r="FE1834"/>
  <c r="FA1834"/>
  <c r="EW1834"/>
  <c r="ES1834"/>
  <c r="EO1834"/>
  <c r="EK1834"/>
  <c r="EG1834"/>
  <c r="EC1834"/>
  <c r="DY1834"/>
  <c r="DU1834"/>
  <c r="DQ1834"/>
  <c r="DM1834"/>
  <c r="DI1834"/>
  <c r="DE1834"/>
  <c r="DA1834"/>
  <c r="CW1834"/>
  <c r="CS1834"/>
  <c r="CO1834"/>
  <c r="CK1834"/>
  <c r="CG1834"/>
  <c r="CC1834"/>
  <c r="BY1834"/>
  <c r="BU1834"/>
  <c r="BQ1834"/>
  <c r="BM1834"/>
  <c r="BI1834"/>
  <c r="BE1834"/>
  <c r="BA1834"/>
  <c r="AS1834"/>
  <c r="AO1834"/>
  <c r="AK1834"/>
  <c r="AG1834"/>
  <c r="AC1834"/>
  <c r="Y1834"/>
  <c r="U1834"/>
  <c r="Q1834"/>
  <c r="M1834"/>
  <c r="I1834"/>
  <c r="GS1833"/>
  <c r="GO1833"/>
  <c r="GK1833"/>
  <c r="GG1833"/>
  <c r="GC1833"/>
  <c r="FY1833"/>
  <c r="FU1833"/>
  <c r="FQ1833"/>
  <c r="FM1833"/>
  <c r="FI1833"/>
  <c r="FE1833"/>
  <c r="FA1833"/>
  <c r="EW1833"/>
  <c r="ES1833"/>
  <c r="EO1833"/>
  <c r="EK1833"/>
  <c r="EG1833"/>
  <c r="EC1833"/>
  <c r="DY1833"/>
  <c r="DU1833"/>
  <c r="DQ1833"/>
  <c r="DM1833"/>
  <c r="DI1833"/>
  <c r="DE1833"/>
  <c r="DA1833"/>
  <c r="CW1833"/>
  <c r="CS1833"/>
  <c r="CO1833"/>
  <c r="CK1833"/>
  <c r="CG1833"/>
  <c r="CC1833"/>
  <c r="BY1833"/>
  <c r="BU1833"/>
  <c r="BQ1833"/>
  <c r="BM1833"/>
  <c r="BI1833"/>
  <c r="BE1833"/>
  <c r="BA1833"/>
  <c r="AS1833"/>
  <c r="AO1833"/>
  <c r="AK1833"/>
  <c r="AG1833"/>
  <c r="AC1833"/>
  <c r="Y1833"/>
  <c r="U1833"/>
  <c r="Q1833"/>
  <c r="M1833"/>
  <c r="I1833"/>
  <c r="GS1832"/>
  <c r="GO1832"/>
  <c r="GK1832"/>
  <c r="GG1832"/>
  <c r="GC1832"/>
  <c r="FY1832"/>
  <c r="FU1832"/>
  <c r="FQ1832"/>
  <c r="FM1832"/>
  <c r="FI1832"/>
  <c r="FE1832"/>
  <c r="FA1832"/>
  <c r="EW1832"/>
  <c r="ES1832"/>
  <c r="EO1832"/>
  <c r="EK1832"/>
  <c r="EG1832"/>
  <c r="EC1832"/>
  <c r="DY1832"/>
  <c r="DU1832"/>
  <c r="DQ1832"/>
  <c r="DM1832"/>
  <c r="DI1832"/>
  <c r="DE1832"/>
  <c r="DA1832"/>
  <c r="CW1832"/>
  <c r="CS1832"/>
  <c r="CO1832"/>
  <c r="CK1832"/>
  <c r="CG1832"/>
  <c r="CC1832"/>
  <c r="BY1832"/>
  <c r="BU1832"/>
  <c r="BQ1832"/>
  <c r="BM1832"/>
  <c r="BI1832"/>
  <c r="BE1832"/>
  <c r="BA1832"/>
  <c r="AS1832"/>
  <c r="AO1832"/>
  <c r="AK1832"/>
  <c r="AG1832"/>
  <c r="AC1832"/>
  <c r="Y1832"/>
  <c r="U1832"/>
  <c r="Q1832"/>
  <c r="M1832"/>
  <c r="I1832"/>
  <c r="GY1831"/>
  <c r="GS1831"/>
  <c r="GO1831"/>
  <c r="GK1831"/>
  <c r="GG1831"/>
  <c r="GC1831"/>
  <c r="FY1831"/>
  <c r="FU1831"/>
  <c r="FQ1831"/>
  <c r="FM1831"/>
  <c r="FI1831"/>
  <c r="FE1831"/>
  <c r="FA1831"/>
  <c r="EW1831"/>
  <c r="ES1831"/>
  <c r="EO1831"/>
  <c r="EK1831"/>
  <c r="EG1831"/>
  <c r="EC1831"/>
  <c r="DY1831"/>
  <c r="DU1831"/>
  <c r="DQ1831"/>
  <c r="DM1831"/>
  <c r="DI1831"/>
  <c r="DE1831"/>
  <c r="DA1831"/>
  <c r="CW1831"/>
  <c r="CS1831"/>
  <c r="CO1831"/>
  <c r="CK1831"/>
  <c r="CG1831"/>
  <c r="CC1831"/>
  <c r="BY1831"/>
  <c r="BU1831"/>
  <c r="BQ1831"/>
  <c r="BM1831"/>
  <c r="BI1831"/>
  <c r="BE1831"/>
  <c r="BA1831"/>
  <c r="AS1831"/>
  <c r="AO1831"/>
  <c r="AK1831"/>
  <c r="AG1831"/>
  <c r="AC1831"/>
  <c r="Y1831"/>
  <c r="U1831"/>
  <c r="Q1831"/>
  <c r="M1831"/>
  <c r="I1831"/>
  <c r="GS1830"/>
  <c r="GO1830"/>
  <c r="GK1830"/>
  <c r="GG1830"/>
  <c r="GC1830"/>
  <c r="FY1830"/>
  <c r="FU1830"/>
  <c r="FQ1830"/>
  <c r="FM1830"/>
  <c r="FI1830"/>
  <c r="FE1830"/>
  <c r="FA1830"/>
  <c r="EW1830"/>
  <c r="ES1830"/>
  <c r="EO1830"/>
  <c r="EK1830"/>
  <c r="EG1830"/>
  <c r="EC1830"/>
  <c r="DY1830"/>
  <c r="DU1830"/>
  <c r="DQ1830"/>
  <c r="DM1830"/>
  <c r="DI1830"/>
  <c r="DE1830"/>
  <c r="DA1830"/>
  <c r="CW1830"/>
  <c r="CS1830"/>
  <c r="CO1830"/>
  <c r="CK1830"/>
  <c r="CG1830"/>
  <c r="CC1830"/>
  <c r="BY1830"/>
  <c r="BU1830"/>
  <c r="BQ1830"/>
  <c r="BM1830"/>
  <c r="BI1830"/>
  <c r="BE1830"/>
  <c r="BA1830"/>
  <c r="AS1830"/>
  <c r="AO1830"/>
  <c r="AK1830"/>
  <c r="AG1830"/>
  <c r="AC1830"/>
  <c r="Y1830"/>
  <c r="U1830"/>
  <c r="Q1830"/>
  <c r="M1830"/>
  <c r="I1830"/>
  <c r="GS1829"/>
  <c r="GO1829"/>
  <c r="GK1829"/>
  <c r="GG1829"/>
  <c r="GC1829"/>
  <c r="FY1829"/>
  <c r="FU1829"/>
  <c r="FQ1829"/>
  <c r="FM1829"/>
  <c r="FI1829"/>
  <c r="FE1829"/>
  <c r="FA1829"/>
  <c r="EW1829"/>
  <c r="ES1829"/>
  <c r="EO1829"/>
  <c r="EK1829"/>
  <c r="EG1829"/>
  <c r="EC1829"/>
  <c r="DY1829"/>
  <c r="DU1829"/>
  <c r="DQ1829"/>
  <c r="DM1829"/>
  <c r="DI1829"/>
  <c r="DE1829"/>
  <c r="DA1829"/>
  <c r="CW1829"/>
  <c r="CS1829"/>
  <c r="CO1829"/>
  <c r="CK1829"/>
  <c r="CG1829"/>
  <c r="CC1829"/>
  <c r="BY1829"/>
  <c r="BU1829"/>
  <c r="BQ1829"/>
  <c r="BM1829"/>
  <c r="BI1829"/>
  <c r="BE1829"/>
  <c r="BA1829"/>
  <c r="AS1829"/>
  <c r="AO1829"/>
  <c r="AK1829"/>
  <c r="AG1829"/>
  <c r="AC1829"/>
  <c r="Y1829"/>
  <c r="U1829"/>
  <c r="Q1829"/>
  <c r="M1829"/>
  <c r="I1829"/>
  <c r="E1829"/>
  <c r="GS1828"/>
  <c r="GO1828"/>
  <c r="GK1828"/>
  <c r="GG1828"/>
  <c r="GC1828"/>
  <c r="FY1828"/>
  <c r="FU1828"/>
  <c r="FQ1828"/>
  <c r="FM1828"/>
  <c r="FI1828"/>
  <c r="FE1828"/>
  <c r="FA1828"/>
  <c r="EW1828"/>
  <c r="ES1828"/>
  <c r="EO1828"/>
  <c r="EK1828"/>
  <c r="EG1828"/>
  <c r="EC1828"/>
  <c r="DY1828"/>
  <c r="DU1828"/>
  <c r="DQ1828"/>
  <c r="DM1828"/>
  <c r="DI1828"/>
  <c r="DE1828"/>
  <c r="DA1828"/>
  <c r="CW1828"/>
  <c r="CS1828"/>
  <c r="CO1828"/>
  <c r="CK1828"/>
  <c r="CG1828"/>
  <c r="CC1828"/>
  <c r="BY1828"/>
  <c r="BU1828"/>
  <c r="BQ1828"/>
  <c r="BM1828"/>
  <c r="BI1828"/>
  <c r="BE1828"/>
  <c r="BA1828"/>
  <c r="AS1828"/>
  <c r="AO1828"/>
  <c r="AK1828"/>
  <c r="AG1828"/>
  <c r="AC1828"/>
  <c r="Y1828"/>
  <c r="U1828"/>
  <c r="Q1828"/>
  <c r="M1828"/>
  <c r="I1828"/>
  <c r="E1828"/>
  <c r="GS1827"/>
  <c r="GO1827"/>
  <c r="GK1827"/>
  <c r="GG1827"/>
  <c r="GC1827"/>
  <c r="FY1827"/>
  <c r="FU1827"/>
  <c r="FQ1827"/>
  <c r="FM1827"/>
  <c r="FI1827"/>
  <c r="FE1827"/>
  <c r="FA1827"/>
  <c r="EW1827"/>
  <c r="ES1827"/>
  <c r="EO1827"/>
  <c r="EK1827"/>
  <c r="EG1827"/>
  <c r="EC1827"/>
  <c r="DY1827"/>
  <c r="DU1827"/>
  <c r="DQ1827"/>
  <c r="DM1827"/>
  <c r="DI1827"/>
  <c r="DE1827"/>
  <c r="DA1827"/>
  <c r="CW1827"/>
  <c r="CS1827"/>
  <c r="CO1827"/>
  <c r="CK1827"/>
  <c r="CG1827"/>
  <c r="CC1827"/>
  <c r="BY1827"/>
  <c r="BU1827"/>
  <c r="BQ1827"/>
  <c r="BM1827"/>
  <c r="BI1827"/>
  <c r="BE1827"/>
  <c r="BA1827"/>
  <c r="AS1827"/>
  <c r="AO1827"/>
  <c r="AK1827"/>
  <c r="AG1827"/>
  <c r="AC1827"/>
  <c r="Y1827"/>
  <c r="U1827"/>
  <c r="Q1827"/>
  <c r="M1827"/>
  <c r="I1827"/>
  <c r="E1827"/>
  <c r="GS1826"/>
  <c r="GO1826"/>
  <c r="GK1826"/>
  <c r="GG1826"/>
  <c r="GC1826"/>
  <c r="FY1826"/>
  <c r="FU1826"/>
  <c r="FQ1826"/>
  <c r="FM1826"/>
  <c r="FI1826"/>
  <c r="FE1826"/>
  <c r="FA1826"/>
  <c r="EW1826"/>
  <c r="ES1826"/>
  <c r="EO1826"/>
  <c r="EK1826"/>
  <c r="EG1826"/>
  <c r="EC1826"/>
  <c r="DY1826"/>
  <c r="DU1826"/>
  <c r="DQ1826"/>
  <c r="DM1826"/>
  <c r="DI1826"/>
  <c r="DE1826"/>
  <c r="DA1826"/>
  <c r="CW1826"/>
  <c r="CS1826"/>
  <c r="CO1826"/>
  <c r="CK1826"/>
  <c r="CG1826"/>
  <c r="CC1826"/>
  <c r="BY1826"/>
  <c r="BU1826"/>
  <c r="BQ1826"/>
  <c r="BM1826"/>
  <c r="BI1826"/>
  <c r="BE1826"/>
  <c r="BA1826"/>
  <c r="AS1826"/>
  <c r="AO1826"/>
  <c r="AK1826"/>
  <c r="AG1826"/>
  <c r="AC1826"/>
  <c r="Y1826"/>
  <c r="U1826"/>
  <c r="Q1826"/>
  <c r="M1826"/>
  <c r="I1826"/>
  <c r="E1826"/>
  <c r="GS1825"/>
  <c r="GO1825"/>
  <c r="GK1825"/>
  <c r="GG1825"/>
  <c r="GC1825"/>
  <c r="FY1825"/>
  <c r="FU1825"/>
  <c r="FQ1825"/>
  <c r="FM1825"/>
  <c r="FI1825"/>
  <c r="FE1825"/>
  <c r="FA1825"/>
  <c r="EW1825"/>
  <c r="ES1825"/>
  <c r="EO1825"/>
  <c r="EK1825"/>
  <c r="EG1825"/>
  <c r="EC1825"/>
  <c r="DY1825"/>
  <c r="DU1825"/>
  <c r="DQ1825"/>
  <c r="DM1825"/>
  <c r="DI1825"/>
  <c r="DE1825"/>
  <c r="DA1825"/>
  <c r="CW1825"/>
  <c r="CS1825"/>
  <c r="CO1825"/>
  <c r="CK1825"/>
  <c r="CG1825"/>
  <c r="CC1825"/>
  <c r="BY1825"/>
  <c r="BU1825"/>
  <c r="BQ1825"/>
  <c r="BM1825"/>
  <c r="BI1825"/>
  <c r="BE1825"/>
  <c r="BA1825"/>
  <c r="AS1825"/>
  <c r="AO1825"/>
  <c r="AK1825"/>
  <c r="AG1825"/>
  <c r="AC1825"/>
  <c r="Y1825"/>
  <c r="U1825"/>
  <c r="Q1825"/>
  <c r="M1825"/>
  <c r="I1825"/>
  <c r="E1825"/>
  <c r="GS1824"/>
  <c r="GO1824"/>
  <c r="GK1824"/>
  <c r="GG1824"/>
  <c r="GC1824"/>
  <c r="FY1824"/>
  <c r="FU1824"/>
  <c r="FQ1824"/>
  <c r="FM1824"/>
  <c r="FI1824"/>
  <c r="FE1824"/>
  <c r="FA1824"/>
  <c r="EW1824"/>
  <c r="ES1824"/>
  <c r="EO1824"/>
  <c r="EK1824"/>
  <c r="EG1824"/>
  <c r="EC1824"/>
  <c r="DY1824"/>
  <c r="DU1824"/>
  <c r="DQ1824"/>
  <c r="DM1824"/>
  <c r="DI1824"/>
  <c r="DE1824"/>
  <c r="DA1824"/>
  <c r="CW1824"/>
  <c r="CS1824"/>
  <c r="CO1824"/>
  <c r="CK1824"/>
  <c r="CG1824"/>
  <c r="CC1824"/>
  <c r="BY1824"/>
  <c r="BU1824"/>
  <c r="BQ1824"/>
  <c r="BM1824"/>
  <c r="BI1824"/>
  <c r="BE1824"/>
  <c r="BA1824"/>
  <c r="AS1824"/>
  <c r="AO1824"/>
  <c r="AK1824"/>
  <c r="AG1824"/>
  <c r="AC1824"/>
  <c r="Y1824"/>
  <c r="U1824"/>
  <c r="Q1824"/>
  <c r="M1824"/>
  <c r="I1824"/>
  <c r="E1824"/>
  <c r="GS1823"/>
  <c r="GO1823"/>
  <c r="GK1823"/>
  <c r="GG1823"/>
  <c r="GC1823"/>
  <c r="FY1823"/>
  <c r="FU1823"/>
  <c r="FQ1823"/>
  <c r="FM1823"/>
  <c r="FI1823"/>
  <c r="FE1823"/>
  <c r="FA1823"/>
  <c r="EW1823"/>
  <c r="ES1823"/>
  <c r="EO1823"/>
  <c r="EK1823"/>
  <c r="EG1823"/>
  <c r="EC1823"/>
  <c r="DY1823"/>
  <c r="DU1823"/>
  <c r="DQ1823"/>
  <c r="DM1823"/>
  <c r="DI1823"/>
  <c r="DE1823"/>
  <c r="DA1823"/>
  <c r="CW1823"/>
  <c r="CS1823"/>
  <c r="CO1823"/>
  <c r="CK1823"/>
  <c r="CG1823"/>
  <c r="CC1823"/>
  <c r="BY1823"/>
  <c r="BU1823"/>
  <c r="BQ1823"/>
  <c r="BM1823"/>
  <c r="BI1823"/>
  <c r="BE1823"/>
  <c r="BA1823"/>
  <c r="AS1823"/>
  <c r="AO1823"/>
  <c r="AK1823"/>
  <c r="AG1823"/>
  <c r="AC1823"/>
  <c r="Y1823"/>
  <c r="U1823"/>
  <c r="Q1823"/>
  <c r="M1823"/>
  <c r="I1823"/>
  <c r="E1823"/>
  <c r="GS1822"/>
  <c r="GO1822"/>
  <c r="GK1822"/>
  <c r="GG1822"/>
  <c r="GC1822"/>
  <c r="FY1822"/>
  <c r="FU1822"/>
  <c r="FQ1822"/>
  <c r="FM1822"/>
  <c r="FI1822"/>
  <c r="FE1822"/>
  <c r="FA1822"/>
  <c r="EW1822"/>
  <c r="ES1822"/>
  <c r="EO1822"/>
  <c r="EK1822"/>
  <c r="EG1822"/>
  <c r="EC1822"/>
  <c r="DY1822"/>
  <c r="DU1822"/>
  <c r="DQ1822"/>
  <c r="DM1822"/>
  <c r="DI1822"/>
  <c r="DE1822"/>
  <c r="DA1822"/>
  <c r="CW1822"/>
  <c r="CS1822"/>
  <c r="CO1822"/>
  <c r="CK1822"/>
  <c r="CG1822"/>
  <c r="CC1822"/>
  <c r="BY1822"/>
  <c r="BU1822"/>
  <c r="BQ1822"/>
  <c r="BM1822"/>
  <c r="BI1822"/>
  <c r="BE1822"/>
  <c r="BA1822"/>
  <c r="AS1822"/>
  <c r="AO1822"/>
  <c r="AK1822"/>
  <c r="AG1822"/>
  <c r="AC1822"/>
  <c r="Y1822"/>
  <c r="U1822"/>
  <c r="Q1822"/>
  <c r="M1822"/>
  <c r="I1822"/>
  <c r="E1822"/>
  <c r="GS1821"/>
  <c r="GO1821"/>
  <c r="GK1821"/>
  <c r="GG1821"/>
  <c r="GC1821"/>
  <c r="FY1821"/>
  <c r="FU1821"/>
  <c r="FQ1821"/>
  <c r="FM1821"/>
  <c r="FI1821"/>
  <c r="FE1821"/>
  <c r="FA1821"/>
  <c r="EW1821"/>
  <c r="ES1821"/>
  <c r="EO1821"/>
  <c r="EK1821"/>
  <c r="EG1821"/>
  <c r="EC1821"/>
  <c r="DY1821"/>
  <c r="DU1821"/>
  <c r="DQ1821"/>
  <c r="DM1821"/>
  <c r="DI1821"/>
  <c r="DE1821"/>
  <c r="DA1821"/>
  <c r="CW1821"/>
  <c r="CS1821"/>
  <c r="CO1821"/>
  <c r="CK1821"/>
  <c r="CG1821"/>
  <c r="CC1821"/>
  <c r="BY1821"/>
  <c r="BU1821"/>
  <c r="BQ1821"/>
  <c r="BM1821"/>
  <c r="BI1821"/>
  <c r="BE1821"/>
  <c r="BA1821"/>
  <c r="AS1821"/>
  <c r="AO1821"/>
  <c r="AK1821"/>
  <c r="AG1821"/>
  <c r="AC1821"/>
  <c r="Y1821"/>
  <c r="U1821"/>
  <c r="Q1821"/>
  <c r="M1821"/>
  <c r="I1821"/>
  <c r="E1821"/>
  <c r="GS1820"/>
  <c r="GO1820"/>
  <c r="GK1820"/>
  <c r="GG1820"/>
  <c r="GC1820"/>
  <c r="FY1820"/>
  <c r="FU1820"/>
  <c r="FQ1820"/>
  <c r="FM1820"/>
  <c r="FI1820"/>
  <c r="FE1820"/>
  <c r="FA1820"/>
  <c r="EW1820"/>
  <c r="ES1820"/>
  <c r="EO1820"/>
  <c r="EK1820"/>
  <c r="EG1820"/>
  <c r="EC1820"/>
  <c r="DY1820"/>
  <c r="DU1820"/>
  <c r="DQ1820"/>
  <c r="DM1820"/>
  <c r="DI1820"/>
  <c r="DE1820"/>
  <c r="DA1820"/>
  <c r="CW1820"/>
  <c r="CS1820"/>
  <c r="CO1820"/>
  <c r="CK1820"/>
  <c r="CG1820"/>
  <c r="CC1820"/>
  <c r="BY1820"/>
  <c r="BU1820"/>
  <c r="BQ1820"/>
  <c r="BM1820"/>
  <c r="BI1820"/>
  <c r="BE1820"/>
  <c r="BA1820"/>
  <c r="AS1820"/>
  <c r="AO1820"/>
  <c r="AK1820"/>
  <c r="AG1820"/>
  <c r="AC1820"/>
  <c r="Y1820"/>
  <c r="U1820"/>
  <c r="Q1820"/>
  <c r="M1820"/>
  <c r="I1820"/>
  <c r="E1820"/>
  <c r="GY1819"/>
  <c r="GS1819"/>
  <c r="GO1819"/>
  <c r="GK1819"/>
  <c r="GG1819"/>
  <c r="GC1819"/>
  <c r="FY1819"/>
  <c r="FU1819"/>
  <c r="FQ1819"/>
  <c r="FM1819"/>
  <c r="FI1819"/>
  <c r="FE1819"/>
  <c r="FA1819"/>
  <c r="EW1819"/>
  <c r="ES1819"/>
  <c r="EO1819"/>
  <c r="EK1819"/>
  <c r="EG1819"/>
  <c r="EC1819"/>
  <c r="DY1819"/>
  <c r="DU1819"/>
  <c r="DQ1819"/>
  <c r="DM1819"/>
  <c r="DI1819"/>
  <c r="DE1819"/>
  <c r="DA1819"/>
  <c r="CW1819"/>
  <c r="CS1819"/>
  <c r="CO1819"/>
  <c r="CK1819"/>
  <c r="CG1819"/>
  <c r="CC1819"/>
  <c r="BY1819"/>
  <c r="BU1819"/>
  <c r="BQ1819"/>
  <c r="BM1819"/>
  <c r="BI1819"/>
  <c r="BE1819"/>
  <c r="BA1819"/>
  <c r="AS1819"/>
  <c r="AO1819"/>
  <c r="AK1819"/>
  <c r="AG1819"/>
  <c r="AC1819"/>
  <c r="Y1819"/>
  <c r="U1819"/>
  <c r="Q1819"/>
  <c r="M1819"/>
  <c r="I1819"/>
  <c r="E1819"/>
  <c r="GY1807"/>
  <c r="GS1806"/>
  <c r="GO1806"/>
  <c r="GK1806"/>
  <c r="GG1806"/>
  <c r="GC1806"/>
  <c r="FY1806"/>
  <c r="FU1806"/>
  <c r="FQ1806"/>
  <c r="FM1806"/>
  <c r="FI1806"/>
  <c r="FE1806"/>
  <c r="FA1806"/>
  <c r="EW1806"/>
  <c r="ES1806"/>
  <c r="EO1806"/>
  <c r="EK1806"/>
  <c r="EG1806"/>
  <c r="EC1806"/>
  <c r="DY1806"/>
  <c r="DU1806"/>
  <c r="DQ1806"/>
  <c r="DM1806"/>
  <c r="DI1806"/>
  <c r="DE1806"/>
  <c r="DA1806"/>
  <c r="CW1806"/>
  <c r="CS1806"/>
  <c r="CO1806"/>
  <c r="CK1806"/>
  <c r="CG1806"/>
  <c r="CC1806"/>
  <c r="BY1806"/>
  <c r="BU1806"/>
  <c r="BQ1806"/>
  <c r="BM1806"/>
  <c r="BI1806"/>
  <c r="BE1806"/>
  <c r="BA1806"/>
  <c r="AS1806"/>
  <c r="AO1806"/>
  <c r="AK1806"/>
  <c r="AG1806"/>
  <c r="AC1806"/>
  <c r="Y1806"/>
  <c r="U1806"/>
  <c r="Q1806"/>
  <c r="M1806"/>
  <c r="I1806"/>
  <c r="E1806"/>
  <c r="GS1805"/>
  <c r="GO1805"/>
  <c r="GK1805"/>
  <c r="GG1805"/>
  <c r="GC1805"/>
  <c r="FY1805"/>
  <c r="FU1805"/>
  <c r="FQ1805"/>
  <c r="FM1805"/>
  <c r="FI1805"/>
  <c r="FE1805"/>
  <c r="FA1805"/>
  <c r="EW1805"/>
  <c r="ES1805"/>
  <c r="EO1805"/>
  <c r="EK1805"/>
  <c r="EG1805"/>
  <c r="EC1805"/>
  <c r="DY1805"/>
  <c r="DU1805"/>
  <c r="DQ1805"/>
  <c r="DM1805"/>
  <c r="DI1805"/>
  <c r="DE1805"/>
  <c r="DA1805"/>
  <c r="CW1805"/>
  <c r="CS1805"/>
  <c r="CO1805"/>
  <c r="CK1805"/>
  <c r="CG1805"/>
  <c r="CC1805"/>
  <c r="BY1805"/>
  <c r="BU1805"/>
  <c r="BQ1805"/>
  <c r="BM1805"/>
  <c r="BI1805"/>
  <c r="BE1805"/>
  <c r="BA1805"/>
  <c r="AS1805"/>
  <c r="AO1805"/>
  <c r="AK1805"/>
  <c r="AG1805"/>
  <c r="AC1805"/>
  <c r="Y1805"/>
  <c r="U1805"/>
  <c r="Q1805"/>
  <c r="M1805"/>
  <c r="I1805"/>
  <c r="E1805"/>
  <c r="GS1804"/>
  <c r="GO1804"/>
  <c r="GK1804"/>
  <c r="GG1804"/>
  <c r="GC1804"/>
  <c r="FY1804"/>
  <c r="FU1804"/>
  <c r="FQ1804"/>
  <c r="FM1804"/>
  <c r="FI1804"/>
  <c r="FE1804"/>
  <c r="FA1804"/>
  <c r="EW1804"/>
  <c r="ES1804"/>
  <c r="EO1804"/>
  <c r="EK1804"/>
  <c r="EG1804"/>
  <c r="EC1804"/>
  <c r="DY1804"/>
  <c r="DU1804"/>
  <c r="DQ1804"/>
  <c r="DM1804"/>
  <c r="DI1804"/>
  <c r="DE1804"/>
  <c r="DA1804"/>
  <c r="CW1804"/>
  <c r="CS1804"/>
  <c r="CO1804"/>
  <c r="CK1804"/>
  <c r="CG1804"/>
  <c r="CC1804"/>
  <c r="BY1804"/>
  <c r="BU1804"/>
  <c r="BQ1804"/>
  <c r="BM1804"/>
  <c r="BI1804"/>
  <c r="BE1804"/>
  <c r="BA1804"/>
  <c r="AS1804"/>
  <c r="AO1804"/>
  <c r="AK1804"/>
  <c r="AG1804"/>
  <c r="AC1804"/>
  <c r="Y1804"/>
  <c r="U1804"/>
  <c r="Q1804"/>
  <c r="M1804"/>
  <c r="I1804"/>
  <c r="E1804"/>
  <c r="GS1803"/>
  <c r="GO1803"/>
  <c r="GK1803"/>
  <c r="GG1803"/>
  <c r="GC1803"/>
  <c r="FY1803"/>
  <c r="FU1803"/>
  <c r="FQ1803"/>
  <c r="FM1803"/>
  <c r="FI1803"/>
  <c r="FE1803"/>
  <c r="FA1803"/>
  <c r="EW1803"/>
  <c r="ES1803"/>
  <c r="EO1803"/>
  <c r="EK1803"/>
  <c r="EG1803"/>
  <c r="EC1803"/>
  <c r="DY1803"/>
  <c r="DU1803"/>
  <c r="DQ1803"/>
  <c r="DM1803"/>
  <c r="DI1803"/>
  <c r="DE1803"/>
  <c r="DA1803"/>
  <c r="CW1803"/>
  <c r="CS1803"/>
  <c r="CO1803"/>
  <c r="CK1803"/>
  <c r="CG1803"/>
  <c r="CC1803"/>
  <c r="BY1803"/>
  <c r="BU1803"/>
  <c r="BQ1803"/>
  <c r="BM1803"/>
  <c r="BI1803"/>
  <c r="BE1803"/>
  <c r="BA1803"/>
  <c r="AS1803"/>
  <c r="AO1803"/>
  <c r="AK1803"/>
  <c r="AG1803"/>
  <c r="AC1803"/>
  <c r="Y1803"/>
  <c r="U1803"/>
  <c r="Q1803"/>
  <c r="M1803"/>
  <c r="I1803"/>
  <c r="E1803"/>
  <c r="GS1802"/>
  <c r="GO1802"/>
  <c r="GK1802"/>
  <c r="GG1802"/>
  <c r="GC1802"/>
  <c r="FY1802"/>
  <c r="FU1802"/>
  <c r="FQ1802"/>
  <c r="FM1802"/>
  <c r="FI1802"/>
  <c r="FE1802"/>
  <c r="FA1802"/>
  <c r="EW1802"/>
  <c r="ES1802"/>
  <c r="EO1802"/>
  <c r="EK1802"/>
  <c r="EG1802"/>
  <c r="EC1802"/>
  <c r="DY1802"/>
  <c r="DU1802"/>
  <c r="DQ1802"/>
  <c r="DM1802"/>
  <c r="DI1802"/>
  <c r="DE1802"/>
  <c r="DA1802"/>
  <c r="CW1802"/>
  <c r="CS1802"/>
  <c r="CO1802"/>
  <c r="CK1802"/>
  <c r="CG1802"/>
  <c r="CC1802"/>
  <c r="BY1802"/>
  <c r="BU1802"/>
  <c r="BQ1802"/>
  <c r="BM1802"/>
  <c r="BI1802"/>
  <c r="BE1802"/>
  <c r="BA1802"/>
  <c r="AS1802"/>
  <c r="AO1802"/>
  <c r="AK1802"/>
  <c r="AG1802"/>
  <c r="AC1802"/>
  <c r="Y1802"/>
  <c r="U1802"/>
  <c r="Q1802"/>
  <c r="M1802"/>
  <c r="I1802"/>
  <c r="E1802"/>
  <c r="GS1801"/>
  <c r="GO1801"/>
  <c r="GK1801"/>
  <c r="GG1801"/>
  <c r="GC1801"/>
  <c r="FY1801"/>
  <c r="FU1801"/>
  <c r="FQ1801"/>
  <c r="FM1801"/>
  <c r="FI1801"/>
  <c r="FE1801"/>
  <c r="FA1801"/>
  <c r="EW1801"/>
  <c r="ES1801"/>
  <c r="EO1801"/>
  <c r="EK1801"/>
  <c r="EG1801"/>
  <c r="EC1801"/>
  <c r="DY1801"/>
  <c r="DU1801"/>
  <c r="DQ1801"/>
  <c r="DM1801"/>
  <c r="DI1801"/>
  <c r="DE1801"/>
  <c r="DA1801"/>
  <c r="CW1801"/>
  <c r="CS1801"/>
  <c r="CO1801"/>
  <c r="CK1801"/>
  <c r="CG1801"/>
  <c r="CC1801"/>
  <c r="BY1801"/>
  <c r="BU1801"/>
  <c r="BQ1801"/>
  <c r="BM1801"/>
  <c r="BI1801"/>
  <c r="BE1801"/>
  <c r="BA1801"/>
  <c r="AS1801"/>
  <c r="AO1801"/>
  <c r="AK1801"/>
  <c r="AG1801"/>
  <c r="AC1801"/>
  <c r="Y1801"/>
  <c r="U1801"/>
  <c r="Q1801"/>
  <c r="M1801"/>
  <c r="I1801"/>
  <c r="E1801"/>
  <c r="GS1800"/>
  <c r="GO1800"/>
  <c r="GK1800"/>
  <c r="GG1800"/>
  <c r="GC1800"/>
  <c r="FY1800"/>
  <c r="FU1800"/>
  <c r="FQ1800"/>
  <c r="FM1800"/>
  <c r="FI1800"/>
  <c r="FE1800"/>
  <c r="FA1800"/>
  <c r="EW1800"/>
  <c r="ES1800"/>
  <c r="EO1800"/>
  <c r="EK1800"/>
  <c r="EG1800"/>
  <c r="EC1800"/>
  <c r="DY1800"/>
  <c r="DU1800"/>
  <c r="DQ1800"/>
  <c r="DM1800"/>
  <c r="DI1800"/>
  <c r="DE1800"/>
  <c r="DA1800"/>
  <c r="CW1800"/>
  <c r="CS1800"/>
  <c r="CO1800"/>
  <c r="CK1800"/>
  <c r="CG1800"/>
  <c r="CC1800"/>
  <c r="BY1800"/>
  <c r="BU1800"/>
  <c r="BQ1800"/>
  <c r="BM1800"/>
  <c r="BI1800"/>
  <c r="BE1800"/>
  <c r="BA1800"/>
  <c r="AS1800"/>
  <c r="AO1800"/>
  <c r="AK1800"/>
  <c r="AG1800"/>
  <c r="AC1800"/>
  <c r="Y1800"/>
  <c r="U1800"/>
  <c r="Q1800"/>
  <c r="M1800"/>
  <c r="I1800"/>
  <c r="E1800"/>
  <c r="GS1799"/>
  <c r="GO1799"/>
  <c r="GK1799"/>
  <c r="GG1799"/>
  <c r="GC1799"/>
  <c r="FY1799"/>
  <c r="FU1799"/>
  <c r="FQ1799"/>
  <c r="FM1799"/>
  <c r="FI1799"/>
  <c r="FE1799"/>
  <c r="FA1799"/>
  <c r="EW1799"/>
  <c r="ES1799"/>
  <c r="EO1799"/>
  <c r="EK1799"/>
  <c r="EG1799"/>
  <c r="EC1799"/>
  <c r="DY1799"/>
  <c r="DU1799"/>
  <c r="DQ1799"/>
  <c r="DM1799"/>
  <c r="DI1799"/>
  <c r="DE1799"/>
  <c r="DA1799"/>
  <c r="CW1799"/>
  <c r="CS1799"/>
  <c r="CO1799"/>
  <c r="CK1799"/>
  <c r="CG1799"/>
  <c r="CC1799"/>
  <c r="BY1799"/>
  <c r="BU1799"/>
  <c r="BQ1799"/>
  <c r="BM1799"/>
  <c r="BI1799"/>
  <c r="BE1799"/>
  <c r="BA1799"/>
  <c r="AS1799"/>
  <c r="AO1799"/>
  <c r="AK1799"/>
  <c r="AG1799"/>
  <c r="AC1799"/>
  <c r="Y1799"/>
  <c r="U1799"/>
  <c r="Q1799"/>
  <c r="M1799"/>
  <c r="I1799"/>
  <c r="E1799"/>
  <c r="GS1798"/>
  <c r="GO1798"/>
  <c r="GK1798"/>
  <c r="GG1798"/>
  <c r="GC1798"/>
  <c r="FY1798"/>
  <c r="FU1798"/>
  <c r="FQ1798"/>
  <c r="FM1798"/>
  <c r="FI1798"/>
  <c r="FE1798"/>
  <c r="FA1798"/>
  <c r="EW1798"/>
  <c r="ES1798"/>
  <c r="EO1798"/>
  <c r="EK1798"/>
  <c r="EG1798"/>
  <c r="EC1798"/>
  <c r="DY1798"/>
  <c r="DU1798"/>
  <c r="DQ1798"/>
  <c r="DM1798"/>
  <c r="DI1798"/>
  <c r="DE1798"/>
  <c r="DA1798"/>
  <c r="CW1798"/>
  <c r="CS1798"/>
  <c r="CO1798"/>
  <c r="CK1798"/>
  <c r="CG1798"/>
  <c r="CC1798"/>
  <c r="BY1798"/>
  <c r="BU1798"/>
  <c r="BQ1798"/>
  <c r="BM1798"/>
  <c r="BI1798"/>
  <c r="BE1798"/>
  <c r="BA1798"/>
  <c r="AS1798"/>
  <c r="AO1798"/>
  <c r="AK1798"/>
  <c r="AG1798"/>
  <c r="AC1798"/>
  <c r="Y1798"/>
  <c r="U1798"/>
  <c r="Q1798"/>
  <c r="M1798"/>
  <c r="I1798"/>
  <c r="E1798"/>
  <c r="GS1797"/>
  <c r="GO1797"/>
  <c r="GK1797"/>
  <c r="GG1797"/>
  <c r="GC1797"/>
  <c r="FY1797"/>
  <c r="FU1797"/>
  <c r="FQ1797"/>
  <c r="FM1797"/>
  <c r="FI1797"/>
  <c r="FE1797"/>
  <c r="FA1797"/>
  <c r="EW1797"/>
  <c r="ES1797"/>
  <c r="EO1797"/>
  <c r="EK1797"/>
  <c r="EG1797"/>
  <c r="EC1797"/>
  <c r="DY1797"/>
  <c r="DU1797"/>
  <c r="DQ1797"/>
  <c r="DM1797"/>
  <c r="DI1797"/>
  <c r="DE1797"/>
  <c r="DA1797"/>
  <c r="CW1797"/>
  <c r="CS1797"/>
  <c r="CO1797"/>
  <c r="CK1797"/>
  <c r="CG1797"/>
  <c r="CC1797"/>
  <c r="BY1797"/>
  <c r="BU1797"/>
  <c r="BQ1797"/>
  <c r="BM1797"/>
  <c r="BI1797"/>
  <c r="BE1797"/>
  <c r="BA1797"/>
  <c r="AS1797"/>
  <c r="AO1797"/>
  <c r="AK1797"/>
  <c r="AG1797"/>
  <c r="AC1797"/>
  <c r="Y1797"/>
  <c r="U1797"/>
  <c r="Q1797"/>
  <c r="M1797"/>
  <c r="I1797"/>
  <c r="E1797"/>
  <c r="GS1796"/>
  <c r="GO1796"/>
  <c r="GK1796"/>
  <c r="GG1796"/>
  <c r="GC1796"/>
  <c r="FY1796"/>
  <c r="FU1796"/>
  <c r="FQ1796"/>
  <c r="FM1796"/>
  <c r="FI1796"/>
  <c r="FE1796"/>
  <c r="FA1796"/>
  <c r="EW1796"/>
  <c r="ES1796"/>
  <c r="EO1796"/>
  <c r="EK1796"/>
  <c r="EG1796"/>
  <c r="EC1796"/>
  <c r="DY1796"/>
  <c r="DU1796"/>
  <c r="DQ1796"/>
  <c r="DM1796"/>
  <c r="DI1796"/>
  <c r="DE1796"/>
  <c r="DA1796"/>
  <c r="CW1796"/>
  <c r="CS1796"/>
  <c r="CO1796"/>
  <c r="CK1796"/>
  <c r="CG1796"/>
  <c r="CC1796"/>
  <c r="BY1796"/>
  <c r="BU1796"/>
  <c r="BQ1796"/>
  <c r="BM1796"/>
  <c r="BI1796"/>
  <c r="BE1796"/>
  <c r="BA1796"/>
  <c r="AS1796"/>
  <c r="AO1796"/>
  <c r="AK1796"/>
  <c r="AG1796"/>
  <c r="AC1796"/>
  <c r="Y1796"/>
  <c r="U1796"/>
  <c r="Q1796"/>
  <c r="M1796"/>
  <c r="I1796"/>
  <c r="E1796"/>
  <c r="GY1795"/>
  <c r="GS1795"/>
  <c r="GO1795"/>
  <c r="GK1795"/>
  <c r="GG1795"/>
  <c r="GC1795"/>
  <c r="FY1795"/>
  <c r="FU1795"/>
  <c r="FQ1795"/>
  <c r="FM1795"/>
  <c r="FI1795"/>
  <c r="FE1795"/>
  <c r="FA1795"/>
  <c r="EW1795"/>
  <c r="ES1795"/>
  <c r="EO1795"/>
  <c r="EK1795"/>
  <c r="EG1795"/>
  <c r="EC1795"/>
  <c r="DY1795"/>
  <c r="DU1795"/>
  <c r="DQ1795"/>
  <c r="DM1795"/>
  <c r="DI1795"/>
  <c r="DE1795"/>
  <c r="DA1795"/>
  <c r="CW1795"/>
  <c r="CS1795"/>
  <c r="CO1795"/>
  <c r="CK1795"/>
  <c r="CG1795"/>
  <c r="CC1795"/>
  <c r="BY1795"/>
  <c r="BU1795"/>
  <c r="BQ1795"/>
  <c r="BM1795"/>
  <c r="BI1795"/>
  <c r="BE1795"/>
  <c r="BA1795"/>
  <c r="AS1795"/>
  <c r="AO1795"/>
  <c r="AK1795"/>
  <c r="AG1795"/>
  <c r="AC1795"/>
  <c r="Y1795"/>
  <c r="U1795"/>
  <c r="Q1795"/>
  <c r="M1795"/>
  <c r="I1795"/>
  <c r="E1795"/>
  <c r="GS1794"/>
  <c r="GO1794"/>
  <c r="GK1794"/>
  <c r="GG1794"/>
  <c r="GC1794"/>
  <c r="FY1794"/>
  <c r="FU1794"/>
  <c r="FQ1794"/>
  <c r="FM1794"/>
  <c r="FI1794"/>
  <c r="FE1794"/>
  <c r="FA1794"/>
  <c r="EW1794"/>
  <c r="ES1794"/>
  <c r="EO1794"/>
  <c r="EK1794"/>
  <c r="EG1794"/>
  <c r="EC1794"/>
  <c r="DY1794"/>
  <c r="DU1794"/>
  <c r="DQ1794"/>
  <c r="DM1794"/>
  <c r="DI1794"/>
  <c r="DE1794"/>
  <c r="DA1794"/>
  <c r="CW1794"/>
  <c r="CS1794"/>
  <c r="CO1794"/>
  <c r="CK1794"/>
  <c r="CG1794"/>
  <c r="CC1794"/>
  <c r="BY1794"/>
  <c r="BU1794"/>
  <c r="BQ1794"/>
  <c r="BM1794"/>
  <c r="BI1794"/>
  <c r="BE1794"/>
  <c r="BA1794"/>
  <c r="AS1794"/>
  <c r="AO1794"/>
  <c r="AK1794"/>
  <c r="AG1794"/>
  <c r="AC1794"/>
  <c r="Y1794"/>
  <c r="U1794"/>
  <c r="Q1794"/>
  <c r="M1794"/>
  <c r="I1794"/>
  <c r="E1794"/>
  <c r="GS1793"/>
  <c r="GO1793"/>
  <c r="GK1793"/>
  <c r="GG1793"/>
  <c r="GC1793"/>
  <c r="FY1793"/>
  <c r="FU1793"/>
  <c r="FQ1793"/>
  <c r="FM1793"/>
  <c r="FI1793"/>
  <c r="FE1793"/>
  <c r="FA1793"/>
  <c r="EW1793"/>
  <c r="ES1793"/>
  <c r="EO1793"/>
  <c r="EK1793"/>
  <c r="EG1793"/>
  <c r="EC1793"/>
  <c r="DY1793"/>
  <c r="DU1793"/>
  <c r="DQ1793"/>
  <c r="DM1793"/>
  <c r="DI1793"/>
  <c r="DE1793"/>
  <c r="DA1793"/>
  <c r="CW1793"/>
  <c r="CS1793"/>
  <c r="CO1793"/>
  <c r="CK1793"/>
  <c r="CG1793"/>
  <c r="CC1793"/>
  <c r="BY1793"/>
  <c r="BU1793"/>
  <c r="BQ1793"/>
  <c r="BM1793"/>
  <c r="BI1793"/>
  <c r="BE1793"/>
  <c r="BA1793"/>
  <c r="AS1793"/>
  <c r="AO1793"/>
  <c r="AK1793"/>
  <c r="AG1793"/>
  <c r="AC1793"/>
  <c r="Y1793"/>
  <c r="U1793"/>
  <c r="Q1793"/>
  <c r="M1793"/>
  <c r="I1793"/>
  <c r="E1793"/>
  <c r="GS1792"/>
  <c r="GO1792"/>
  <c r="GK1792"/>
  <c r="GG1792"/>
  <c r="GC1792"/>
  <c r="FY1792"/>
  <c r="FU1792"/>
  <c r="FQ1792"/>
  <c r="FM1792"/>
  <c r="FI1792"/>
  <c r="FE1792"/>
  <c r="FA1792"/>
  <c r="EW1792"/>
  <c r="ES1792"/>
  <c r="EO1792"/>
  <c r="EK1792"/>
  <c r="EG1792"/>
  <c r="EC1792"/>
  <c r="DY1792"/>
  <c r="DU1792"/>
  <c r="DQ1792"/>
  <c r="DM1792"/>
  <c r="DI1792"/>
  <c r="DE1792"/>
  <c r="DA1792"/>
  <c r="CW1792"/>
  <c r="CS1792"/>
  <c r="CO1792"/>
  <c r="CK1792"/>
  <c r="CG1792"/>
  <c r="CC1792"/>
  <c r="BY1792"/>
  <c r="BU1792"/>
  <c r="BQ1792"/>
  <c r="BM1792"/>
  <c r="BI1792"/>
  <c r="BE1792"/>
  <c r="BA1792"/>
  <c r="AS1792"/>
  <c r="AO1792"/>
  <c r="AK1792"/>
  <c r="AG1792"/>
  <c r="AC1792"/>
  <c r="Y1792"/>
  <c r="U1792"/>
  <c r="Q1792"/>
  <c r="M1792"/>
  <c r="I1792"/>
  <c r="E1792"/>
  <c r="GS1791"/>
  <c r="GO1791"/>
  <c r="GK1791"/>
  <c r="GG1791"/>
  <c r="GC1791"/>
  <c r="FY1791"/>
  <c r="FU1791"/>
  <c r="FQ1791"/>
  <c r="FM1791"/>
  <c r="FI1791"/>
  <c r="FE1791"/>
  <c r="FA1791"/>
  <c r="EW1791"/>
  <c r="ES1791"/>
  <c r="EO1791"/>
  <c r="EK1791"/>
  <c r="EG1791"/>
  <c r="EC1791"/>
  <c r="DY1791"/>
  <c r="DU1791"/>
  <c r="DQ1791"/>
  <c r="DM1791"/>
  <c r="DI1791"/>
  <c r="DE1791"/>
  <c r="DA1791"/>
  <c r="CW1791"/>
  <c r="CS1791"/>
  <c r="CO1791"/>
  <c r="CK1791"/>
  <c r="CG1791"/>
  <c r="CC1791"/>
  <c r="BY1791"/>
  <c r="BU1791"/>
  <c r="BQ1791"/>
  <c r="BM1791"/>
  <c r="BI1791"/>
  <c r="BE1791"/>
  <c r="BA1791"/>
  <c r="AS1791"/>
  <c r="AO1791"/>
  <c r="AK1791"/>
  <c r="AG1791"/>
  <c r="AC1791"/>
  <c r="Y1791"/>
  <c r="U1791"/>
  <c r="Q1791"/>
  <c r="M1791"/>
  <c r="I1791"/>
  <c r="E1791"/>
  <c r="GS1790"/>
  <c r="GO1790"/>
  <c r="GK1790"/>
  <c r="GG1790"/>
  <c r="GC1790"/>
  <c r="FY1790"/>
  <c r="FU1790"/>
  <c r="FQ1790"/>
  <c r="FM1790"/>
  <c r="FI1790"/>
  <c r="FE1790"/>
  <c r="FA1790"/>
  <c r="EW1790"/>
  <c r="ES1790"/>
  <c r="EO1790"/>
  <c r="EK1790"/>
  <c r="EG1790"/>
  <c r="EC1790"/>
  <c r="DY1790"/>
  <c r="DU1790"/>
  <c r="DQ1790"/>
  <c r="DM1790"/>
  <c r="DI1790"/>
  <c r="DE1790"/>
  <c r="DA1790"/>
  <c r="CW1790"/>
  <c r="CS1790"/>
  <c r="CO1790"/>
  <c r="CK1790"/>
  <c r="CG1790"/>
  <c r="CC1790"/>
  <c r="BY1790"/>
  <c r="BU1790"/>
  <c r="BQ1790"/>
  <c r="BM1790"/>
  <c r="BI1790"/>
  <c r="BE1790"/>
  <c r="BA1790"/>
  <c r="AS1790"/>
  <c r="AO1790"/>
  <c r="AK1790"/>
  <c r="AG1790"/>
  <c r="AC1790"/>
  <c r="Y1790"/>
  <c r="U1790"/>
  <c r="Q1790"/>
  <c r="M1790"/>
  <c r="I1790"/>
  <c r="E1790"/>
  <c r="GS1789"/>
  <c r="GO1789"/>
  <c r="GK1789"/>
  <c r="GG1789"/>
  <c r="GC1789"/>
  <c r="FY1789"/>
  <c r="FU1789"/>
  <c r="FQ1789"/>
  <c r="FM1789"/>
  <c r="FI1789"/>
  <c r="FE1789"/>
  <c r="FA1789"/>
  <c r="EW1789"/>
  <c r="ES1789"/>
  <c r="EO1789"/>
  <c r="EK1789"/>
  <c r="EG1789"/>
  <c r="EC1789"/>
  <c r="DY1789"/>
  <c r="DU1789"/>
  <c r="DQ1789"/>
  <c r="DM1789"/>
  <c r="DI1789"/>
  <c r="DE1789"/>
  <c r="DA1789"/>
  <c r="CW1789"/>
  <c r="CS1789"/>
  <c r="CO1789"/>
  <c r="CK1789"/>
  <c r="CG1789"/>
  <c r="CC1789"/>
  <c r="BY1789"/>
  <c r="BU1789"/>
  <c r="BQ1789"/>
  <c r="BM1789"/>
  <c r="BI1789"/>
  <c r="BE1789"/>
  <c r="BA1789"/>
  <c r="AS1789"/>
  <c r="AO1789"/>
  <c r="AK1789"/>
  <c r="AG1789"/>
  <c r="AC1789"/>
  <c r="Y1789"/>
  <c r="U1789"/>
  <c r="Q1789"/>
  <c r="M1789"/>
  <c r="I1789"/>
  <c r="E1789"/>
  <c r="GS1788"/>
  <c r="GO1788"/>
  <c r="GK1788"/>
  <c r="GG1788"/>
  <c r="GC1788"/>
  <c r="FY1788"/>
  <c r="FU1788"/>
  <c r="FQ1788"/>
  <c r="FM1788"/>
  <c r="FI1788"/>
  <c r="FE1788"/>
  <c r="FA1788"/>
  <c r="EW1788"/>
  <c r="ES1788"/>
  <c r="EO1788"/>
  <c r="EK1788"/>
  <c r="EG1788"/>
  <c r="EC1788"/>
  <c r="DY1788"/>
  <c r="DU1788"/>
  <c r="DQ1788"/>
  <c r="DM1788"/>
  <c r="DI1788"/>
  <c r="DE1788"/>
  <c r="DA1788"/>
  <c r="CW1788"/>
  <c r="CS1788"/>
  <c r="CO1788"/>
  <c r="CK1788"/>
  <c r="CG1788"/>
  <c r="CC1788"/>
  <c r="BY1788"/>
  <c r="BU1788"/>
  <c r="BQ1788"/>
  <c r="BM1788"/>
  <c r="BI1788"/>
  <c r="BE1788"/>
  <c r="BA1788"/>
  <c r="AS1788"/>
  <c r="AO1788"/>
  <c r="AK1788"/>
  <c r="AG1788"/>
  <c r="AC1788"/>
  <c r="Y1788"/>
  <c r="U1788"/>
  <c r="Q1788"/>
  <c r="M1788"/>
  <c r="I1788"/>
  <c r="E1788"/>
  <c r="GS1787"/>
  <c r="GO1787"/>
  <c r="GK1787"/>
  <c r="GG1787"/>
  <c r="GC1787"/>
  <c r="FY1787"/>
  <c r="FU1787"/>
  <c r="FQ1787"/>
  <c r="FM1787"/>
  <c r="FI1787"/>
  <c r="FE1787"/>
  <c r="FA1787"/>
  <c r="EW1787"/>
  <c r="ES1787"/>
  <c r="EO1787"/>
  <c r="EK1787"/>
  <c r="EG1787"/>
  <c r="EC1787"/>
  <c r="DY1787"/>
  <c r="DU1787"/>
  <c r="DQ1787"/>
  <c r="DM1787"/>
  <c r="DI1787"/>
  <c r="DE1787"/>
  <c r="DA1787"/>
  <c r="CW1787"/>
  <c r="CS1787"/>
  <c r="CO1787"/>
  <c r="CK1787"/>
  <c r="CG1787"/>
  <c r="CC1787"/>
  <c r="BY1787"/>
  <c r="BU1787"/>
  <c r="BQ1787"/>
  <c r="BM1787"/>
  <c r="BI1787"/>
  <c r="BE1787"/>
  <c r="BA1787"/>
  <c r="AS1787"/>
  <c r="AO1787"/>
  <c r="AK1787"/>
  <c r="AG1787"/>
  <c r="AC1787"/>
  <c r="Y1787"/>
  <c r="U1787"/>
  <c r="Q1787"/>
  <c r="M1787"/>
  <c r="I1787"/>
  <c r="E1787"/>
  <c r="GS1786"/>
  <c r="GO1786"/>
  <c r="GK1786"/>
  <c r="GG1786"/>
  <c r="GC1786"/>
  <c r="FY1786"/>
  <c r="FU1786"/>
  <c r="FQ1786"/>
  <c r="FM1786"/>
  <c r="FI1786"/>
  <c r="FE1786"/>
  <c r="FA1786"/>
  <c r="EW1786"/>
  <c r="ES1786"/>
  <c r="EO1786"/>
  <c r="EK1786"/>
  <c r="EG1786"/>
  <c r="EC1786"/>
  <c r="DY1786"/>
  <c r="DU1786"/>
  <c r="DQ1786"/>
  <c r="DM1786"/>
  <c r="DI1786"/>
  <c r="DE1786"/>
  <c r="DA1786"/>
  <c r="CW1786"/>
  <c r="CS1786"/>
  <c r="CO1786"/>
  <c r="CK1786"/>
  <c r="CG1786"/>
  <c r="CC1786"/>
  <c r="BY1786"/>
  <c r="BU1786"/>
  <c r="BQ1786"/>
  <c r="BM1786"/>
  <c r="BI1786"/>
  <c r="BE1786"/>
  <c r="BA1786"/>
  <c r="AS1786"/>
  <c r="AO1786"/>
  <c r="AK1786"/>
  <c r="AG1786"/>
  <c r="AC1786"/>
  <c r="Y1786"/>
  <c r="U1786"/>
  <c r="Q1786"/>
  <c r="M1786"/>
  <c r="I1786"/>
  <c r="E1786"/>
  <c r="GS1785"/>
  <c r="GO1785"/>
  <c r="GK1785"/>
  <c r="GG1785"/>
  <c r="GC1785"/>
  <c r="FY1785"/>
  <c r="FU1785"/>
  <c r="FQ1785"/>
  <c r="FM1785"/>
  <c r="FI1785"/>
  <c r="FE1785"/>
  <c r="FA1785"/>
  <c r="EW1785"/>
  <c r="ES1785"/>
  <c r="EO1785"/>
  <c r="EK1785"/>
  <c r="EG1785"/>
  <c r="EC1785"/>
  <c r="DY1785"/>
  <c r="DU1785"/>
  <c r="DQ1785"/>
  <c r="DM1785"/>
  <c r="DI1785"/>
  <c r="DE1785"/>
  <c r="DA1785"/>
  <c r="CW1785"/>
  <c r="CS1785"/>
  <c r="CO1785"/>
  <c r="CK1785"/>
  <c r="CG1785"/>
  <c r="CC1785"/>
  <c r="BY1785"/>
  <c r="BU1785"/>
  <c r="BQ1785"/>
  <c r="BM1785"/>
  <c r="BI1785"/>
  <c r="BE1785"/>
  <c r="BA1785"/>
  <c r="AS1785"/>
  <c r="AO1785"/>
  <c r="AK1785"/>
  <c r="AG1785"/>
  <c r="AC1785"/>
  <c r="Y1785"/>
  <c r="U1785"/>
  <c r="Q1785"/>
  <c r="M1785"/>
  <c r="I1785"/>
  <c r="E1785"/>
  <c r="GS1784"/>
  <c r="GO1784"/>
  <c r="GK1784"/>
  <c r="GG1784"/>
  <c r="GC1784"/>
  <c r="FY1784"/>
  <c r="FU1784"/>
  <c r="FQ1784"/>
  <c r="FM1784"/>
  <c r="FI1784"/>
  <c r="FE1784"/>
  <c r="FA1784"/>
  <c r="EW1784"/>
  <c r="ES1784"/>
  <c r="EO1784"/>
  <c r="EK1784"/>
  <c r="EG1784"/>
  <c r="EC1784"/>
  <c r="DY1784"/>
  <c r="DU1784"/>
  <c r="DQ1784"/>
  <c r="DM1784"/>
  <c r="DI1784"/>
  <c r="DE1784"/>
  <c r="DA1784"/>
  <c r="CW1784"/>
  <c r="CS1784"/>
  <c r="CO1784"/>
  <c r="CK1784"/>
  <c r="CG1784"/>
  <c r="CC1784"/>
  <c r="BY1784"/>
  <c r="BU1784"/>
  <c r="BQ1784"/>
  <c r="BM1784"/>
  <c r="BI1784"/>
  <c r="BE1784"/>
  <c r="BA1784"/>
  <c r="AS1784"/>
  <c r="AO1784"/>
  <c r="AK1784"/>
  <c r="AG1784"/>
  <c r="AC1784"/>
  <c r="Y1784"/>
  <c r="U1784"/>
  <c r="Q1784"/>
  <c r="M1784"/>
  <c r="I1784"/>
  <c r="E1784"/>
  <c r="GY1783"/>
  <c r="GS1783"/>
  <c r="GO1783"/>
  <c r="GK1783"/>
  <c r="GG1783"/>
  <c r="GC1783"/>
  <c r="FY1783"/>
  <c r="FU1783"/>
  <c r="FQ1783"/>
  <c r="FM1783"/>
  <c r="FI1783"/>
  <c r="FE1783"/>
  <c r="FA1783"/>
  <c r="EW1783"/>
  <c r="ES1783"/>
  <c r="EO1783"/>
  <c r="EK1783"/>
  <c r="EG1783"/>
  <c r="EC1783"/>
  <c r="DY1783"/>
  <c r="DU1783"/>
  <c r="DQ1783"/>
  <c r="DM1783"/>
  <c r="DI1783"/>
  <c r="DE1783"/>
  <c r="DA1783"/>
  <c r="CW1783"/>
  <c r="CS1783"/>
  <c r="CO1783"/>
  <c r="CK1783"/>
  <c r="CG1783"/>
  <c r="CC1783"/>
  <c r="BY1783"/>
  <c r="BU1783"/>
  <c r="BQ1783"/>
  <c r="BM1783"/>
  <c r="BI1783"/>
  <c r="BE1783"/>
  <c r="BA1783"/>
  <c r="AS1783"/>
  <c r="AO1783"/>
  <c r="AK1783"/>
  <c r="AG1783"/>
  <c r="AC1783"/>
  <c r="Y1783"/>
  <c r="U1783"/>
  <c r="Q1783"/>
  <c r="M1783"/>
  <c r="I1783"/>
  <c r="E1783"/>
  <c r="GS1782"/>
  <c r="GO1782"/>
  <c r="GK1782"/>
  <c r="GG1782"/>
  <c r="GC1782"/>
  <c r="FY1782"/>
  <c r="FU1782"/>
  <c r="FQ1782"/>
  <c r="FM1782"/>
  <c r="FI1782"/>
  <c r="FE1782"/>
  <c r="FA1782"/>
  <c r="EW1782"/>
  <c r="ES1782"/>
  <c r="EO1782"/>
  <c r="EK1782"/>
  <c r="EG1782"/>
  <c r="EC1782"/>
  <c r="DY1782"/>
  <c r="DU1782"/>
  <c r="DQ1782"/>
  <c r="DM1782"/>
  <c r="DI1782"/>
  <c r="DE1782"/>
  <c r="DA1782"/>
  <c r="CW1782"/>
  <c r="CS1782"/>
  <c r="CO1782"/>
  <c r="CK1782"/>
  <c r="CG1782"/>
  <c r="CC1782"/>
  <c r="BY1782"/>
  <c r="BU1782"/>
  <c r="BQ1782"/>
  <c r="BM1782"/>
  <c r="BI1782"/>
  <c r="BE1782"/>
  <c r="BA1782"/>
  <c r="AS1782"/>
  <c r="AO1782"/>
  <c r="AK1782"/>
  <c r="AG1782"/>
  <c r="AC1782"/>
  <c r="Y1782"/>
  <c r="U1782"/>
  <c r="Q1782"/>
  <c r="M1782"/>
  <c r="I1782"/>
  <c r="E1782"/>
  <c r="GS1781"/>
  <c r="GO1781"/>
  <c r="GK1781"/>
  <c r="GG1781"/>
  <c r="GC1781"/>
  <c r="FY1781"/>
  <c r="FU1781"/>
  <c r="FQ1781"/>
  <c r="FM1781"/>
  <c r="FI1781"/>
  <c r="FE1781"/>
  <c r="FA1781"/>
  <c r="EW1781"/>
  <c r="ES1781"/>
  <c r="EO1781"/>
  <c r="EK1781"/>
  <c r="EG1781"/>
  <c r="EC1781"/>
  <c r="DY1781"/>
  <c r="DU1781"/>
  <c r="DQ1781"/>
  <c r="DM1781"/>
  <c r="DI1781"/>
  <c r="DE1781"/>
  <c r="DA1781"/>
  <c r="CW1781"/>
  <c r="CS1781"/>
  <c r="CO1781"/>
  <c r="CK1781"/>
  <c r="CG1781"/>
  <c r="CC1781"/>
  <c r="BY1781"/>
  <c r="BU1781"/>
  <c r="BQ1781"/>
  <c r="BM1781"/>
  <c r="BI1781"/>
  <c r="BE1781"/>
  <c r="BA1781"/>
  <c r="AS1781"/>
  <c r="AO1781"/>
  <c r="AK1781"/>
  <c r="AG1781"/>
  <c r="AC1781"/>
  <c r="Y1781"/>
  <c r="U1781"/>
  <c r="Q1781"/>
  <c r="M1781"/>
  <c r="I1781"/>
  <c r="E1781"/>
  <c r="GS1780"/>
  <c r="GO1780"/>
  <c r="GK1780"/>
  <c r="GG1780"/>
  <c r="GC1780"/>
  <c r="FY1780"/>
  <c r="FU1780"/>
  <c r="FQ1780"/>
  <c r="FM1780"/>
  <c r="FI1780"/>
  <c r="FE1780"/>
  <c r="FA1780"/>
  <c r="EW1780"/>
  <c r="ES1780"/>
  <c r="EO1780"/>
  <c r="EK1780"/>
  <c r="EG1780"/>
  <c r="EC1780"/>
  <c r="DY1780"/>
  <c r="DU1780"/>
  <c r="DQ1780"/>
  <c r="DM1780"/>
  <c r="DI1780"/>
  <c r="DE1780"/>
  <c r="DA1780"/>
  <c r="CW1780"/>
  <c r="CS1780"/>
  <c r="CO1780"/>
  <c r="CK1780"/>
  <c r="CG1780"/>
  <c r="CC1780"/>
  <c r="BY1780"/>
  <c r="BU1780"/>
  <c r="BQ1780"/>
  <c r="BM1780"/>
  <c r="BI1780"/>
  <c r="BE1780"/>
  <c r="BA1780"/>
  <c r="AS1780"/>
  <c r="AO1780"/>
  <c r="AK1780"/>
  <c r="AG1780"/>
  <c r="AC1780"/>
  <c r="Y1780"/>
  <c r="U1780"/>
  <c r="Q1780"/>
  <c r="M1780"/>
  <c r="I1780"/>
  <c r="E1780"/>
  <c r="GS1779"/>
  <c r="GO1779"/>
  <c r="GK1779"/>
  <c r="GG1779"/>
  <c r="GC1779"/>
  <c r="FY1779"/>
  <c r="FU1779"/>
  <c r="FQ1779"/>
  <c r="FM1779"/>
  <c r="FI1779"/>
  <c r="FE1779"/>
  <c r="FA1779"/>
  <c r="EW1779"/>
  <c r="ES1779"/>
  <c r="EO1779"/>
  <c r="EK1779"/>
  <c r="EG1779"/>
  <c r="EC1779"/>
  <c r="DY1779"/>
  <c r="DU1779"/>
  <c r="DQ1779"/>
  <c r="DM1779"/>
  <c r="DI1779"/>
  <c r="DE1779"/>
  <c r="DA1779"/>
  <c r="CW1779"/>
  <c r="CS1779"/>
  <c r="CO1779"/>
  <c r="CK1779"/>
  <c r="CG1779"/>
  <c r="CC1779"/>
  <c r="BY1779"/>
  <c r="BU1779"/>
  <c r="BQ1779"/>
  <c r="BM1779"/>
  <c r="BI1779"/>
  <c r="BE1779"/>
  <c r="BA1779"/>
  <c r="AS1779"/>
  <c r="AO1779"/>
  <c r="AK1779"/>
  <c r="AG1779"/>
  <c r="AC1779"/>
  <c r="Y1779"/>
  <c r="U1779"/>
  <c r="Q1779"/>
  <c r="M1779"/>
  <c r="I1779"/>
  <c r="E1779"/>
  <c r="GS1778"/>
  <c r="GO1778"/>
  <c r="GK1778"/>
  <c r="GG1778"/>
  <c r="GC1778"/>
  <c r="FY1778"/>
  <c r="FU1778"/>
  <c r="FQ1778"/>
  <c r="FM1778"/>
  <c r="FI1778"/>
  <c r="FE1778"/>
  <c r="FA1778"/>
  <c r="EW1778"/>
  <c r="ES1778"/>
  <c r="EO1778"/>
  <c r="EK1778"/>
  <c r="EG1778"/>
  <c r="EC1778"/>
  <c r="DY1778"/>
  <c r="DU1778"/>
  <c r="DQ1778"/>
  <c r="DM1778"/>
  <c r="DI1778"/>
  <c r="DE1778"/>
  <c r="DA1778"/>
  <c r="CW1778"/>
  <c r="CS1778"/>
  <c r="CO1778"/>
  <c r="CK1778"/>
  <c r="CG1778"/>
  <c r="CC1778"/>
  <c r="BY1778"/>
  <c r="BU1778"/>
  <c r="BQ1778"/>
  <c r="BM1778"/>
  <c r="BI1778"/>
  <c r="BE1778"/>
  <c r="BA1778"/>
  <c r="AS1778"/>
  <c r="AO1778"/>
  <c r="AK1778"/>
  <c r="AG1778"/>
  <c r="AC1778"/>
  <c r="Y1778"/>
  <c r="U1778"/>
  <c r="Q1778"/>
  <c r="M1778"/>
  <c r="I1778"/>
  <c r="E1778"/>
  <c r="GS1777"/>
  <c r="GO1777"/>
  <c r="GK1777"/>
  <c r="GG1777"/>
  <c r="GC1777"/>
  <c r="FY1777"/>
  <c r="FU1777"/>
  <c r="FQ1777"/>
  <c r="FM1777"/>
  <c r="FI1777"/>
  <c r="FE1777"/>
  <c r="FA1777"/>
  <c r="EW1777"/>
  <c r="ES1777"/>
  <c r="EO1777"/>
  <c r="EK1777"/>
  <c r="EG1777"/>
  <c r="EC1777"/>
  <c r="DY1777"/>
  <c r="DU1777"/>
  <c r="DQ1777"/>
  <c r="DM1777"/>
  <c r="DI1777"/>
  <c r="DE1777"/>
  <c r="DA1777"/>
  <c r="CW1777"/>
  <c r="CS1777"/>
  <c r="CO1777"/>
  <c r="CK1777"/>
  <c r="CG1777"/>
  <c r="CC1777"/>
  <c r="BY1777"/>
  <c r="BU1777"/>
  <c r="BQ1777"/>
  <c r="BM1777"/>
  <c r="BI1777"/>
  <c r="BE1777"/>
  <c r="BA1777"/>
  <c r="AS1777"/>
  <c r="AO1777"/>
  <c r="AK1777"/>
  <c r="AG1777"/>
  <c r="AC1777"/>
  <c r="Y1777"/>
  <c r="U1777"/>
  <c r="Q1777"/>
  <c r="M1777"/>
  <c r="I1777"/>
  <c r="E1777"/>
  <c r="GS1776"/>
  <c r="GO1776"/>
  <c r="GK1776"/>
  <c r="GG1776"/>
  <c r="GC1776"/>
  <c r="FY1776"/>
  <c r="FU1776"/>
  <c r="FQ1776"/>
  <c r="FM1776"/>
  <c r="FI1776"/>
  <c r="FE1776"/>
  <c r="FA1776"/>
  <c r="EW1776"/>
  <c r="ES1776"/>
  <c r="EO1776"/>
  <c r="EK1776"/>
  <c r="EG1776"/>
  <c r="EC1776"/>
  <c r="DY1776"/>
  <c r="DU1776"/>
  <c r="DQ1776"/>
  <c r="DM1776"/>
  <c r="DI1776"/>
  <c r="DE1776"/>
  <c r="DA1776"/>
  <c r="CW1776"/>
  <c r="CS1776"/>
  <c r="CO1776"/>
  <c r="CK1776"/>
  <c r="CG1776"/>
  <c r="CC1776"/>
  <c r="BY1776"/>
  <c r="BU1776"/>
  <c r="BQ1776"/>
  <c r="BM1776"/>
  <c r="BI1776"/>
  <c r="BE1776"/>
  <c r="BA1776"/>
  <c r="AS1776"/>
  <c r="AO1776"/>
  <c r="AK1776"/>
  <c r="AG1776"/>
  <c r="AC1776"/>
  <c r="Y1776"/>
  <c r="U1776"/>
  <c r="Q1776"/>
  <c r="M1776"/>
  <c r="I1776"/>
  <c r="E1776"/>
  <c r="GS1775"/>
  <c r="GO1775"/>
  <c r="GK1775"/>
  <c r="GG1775"/>
  <c r="GC1775"/>
  <c r="FY1775"/>
  <c r="FU1775"/>
  <c r="FQ1775"/>
  <c r="FM1775"/>
  <c r="FI1775"/>
  <c r="FE1775"/>
  <c r="FA1775"/>
  <c r="EW1775"/>
  <c r="ES1775"/>
  <c r="EO1775"/>
  <c r="EK1775"/>
  <c r="EG1775"/>
  <c r="EC1775"/>
  <c r="DY1775"/>
  <c r="DU1775"/>
  <c r="DQ1775"/>
  <c r="DM1775"/>
  <c r="DI1775"/>
  <c r="DE1775"/>
  <c r="DA1775"/>
  <c r="CW1775"/>
  <c r="CS1775"/>
  <c r="CO1775"/>
  <c r="CK1775"/>
  <c r="CG1775"/>
  <c r="CC1775"/>
  <c r="BY1775"/>
  <c r="BU1775"/>
  <c r="BQ1775"/>
  <c r="BM1775"/>
  <c r="BI1775"/>
  <c r="BE1775"/>
  <c r="BA1775"/>
  <c r="AS1775"/>
  <c r="AO1775"/>
  <c r="AK1775"/>
  <c r="AG1775"/>
  <c r="AC1775"/>
  <c r="Y1775"/>
  <c r="U1775"/>
  <c r="Q1775"/>
  <c r="M1775"/>
  <c r="I1775"/>
  <c r="E1775"/>
  <c r="GS1774"/>
  <c r="GO1774"/>
  <c r="GK1774"/>
  <c r="GG1774"/>
  <c r="GC1774"/>
  <c r="FY1774"/>
  <c r="FU1774"/>
  <c r="FQ1774"/>
  <c r="FM1774"/>
  <c r="FI1774"/>
  <c r="FE1774"/>
  <c r="FA1774"/>
  <c r="EW1774"/>
  <c r="ES1774"/>
  <c r="EO1774"/>
  <c r="EK1774"/>
  <c r="EG1774"/>
  <c r="EC1774"/>
  <c r="DY1774"/>
  <c r="DU1774"/>
  <c r="DQ1774"/>
  <c r="DM1774"/>
  <c r="DI1774"/>
  <c r="DE1774"/>
  <c r="DA1774"/>
  <c r="CW1774"/>
  <c r="CS1774"/>
  <c r="CO1774"/>
  <c r="CK1774"/>
  <c r="CG1774"/>
  <c r="CC1774"/>
  <c r="BY1774"/>
  <c r="BU1774"/>
  <c r="BQ1774"/>
  <c r="BM1774"/>
  <c r="BI1774"/>
  <c r="BE1774"/>
  <c r="BA1774"/>
  <c r="AS1774"/>
  <c r="AO1774"/>
  <c r="AK1774"/>
  <c r="AG1774"/>
  <c r="AC1774"/>
  <c r="Y1774"/>
  <c r="U1774"/>
  <c r="Q1774"/>
  <c r="M1774"/>
  <c r="I1774"/>
  <c r="E1774"/>
  <c r="GS1773"/>
  <c r="GO1773"/>
  <c r="GK1773"/>
  <c r="GG1773"/>
  <c r="GC1773"/>
  <c r="FY1773"/>
  <c r="FU1773"/>
  <c r="FQ1773"/>
  <c r="FM1773"/>
  <c r="FI1773"/>
  <c r="FE1773"/>
  <c r="FA1773"/>
  <c r="EW1773"/>
  <c r="ES1773"/>
  <c r="EO1773"/>
  <c r="EK1773"/>
  <c r="EG1773"/>
  <c r="EC1773"/>
  <c r="DY1773"/>
  <c r="DU1773"/>
  <c r="DQ1773"/>
  <c r="DM1773"/>
  <c r="DI1773"/>
  <c r="DE1773"/>
  <c r="DA1773"/>
  <c r="CW1773"/>
  <c r="CS1773"/>
  <c r="CO1773"/>
  <c r="CK1773"/>
  <c r="CG1773"/>
  <c r="CC1773"/>
  <c r="BY1773"/>
  <c r="BU1773"/>
  <c r="BQ1773"/>
  <c r="BM1773"/>
  <c r="BI1773"/>
  <c r="BE1773"/>
  <c r="BA1773"/>
  <c r="AS1773"/>
  <c r="AO1773"/>
  <c r="AK1773"/>
  <c r="AG1773"/>
  <c r="AC1773"/>
  <c r="Y1773"/>
  <c r="U1773"/>
  <c r="Q1773"/>
  <c r="M1773"/>
  <c r="I1773"/>
  <c r="E1773"/>
  <c r="GS1772"/>
  <c r="GO1772"/>
  <c r="GK1772"/>
  <c r="GG1772"/>
  <c r="GC1772"/>
  <c r="FY1772"/>
  <c r="FU1772"/>
  <c r="FQ1772"/>
  <c r="FM1772"/>
  <c r="FI1772"/>
  <c r="FE1772"/>
  <c r="FA1772"/>
  <c r="EW1772"/>
  <c r="ES1772"/>
  <c r="EO1772"/>
  <c r="EK1772"/>
  <c r="EG1772"/>
  <c r="EC1772"/>
  <c r="DY1772"/>
  <c r="DU1772"/>
  <c r="DQ1772"/>
  <c r="DM1772"/>
  <c r="DI1772"/>
  <c r="DE1772"/>
  <c r="DA1772"/>
  <c r="CW1772"/>
  <c r="CS1772"/>
  <c r="CO1772"/>
  <c r="CK1772"/>
  <c r="CG1772"/>
  <c r="CC1772"/>
  <c r="BY1772"/>
  <c r="BU1772"/>
  <c r="BQ1772"/>
  <c r="BM1772"/>
  <c r="BI1772"/>
  <c r="BE1772"/>
  <c r="BA1772"/>
  <c r="AS1772"/>
  <c r="AO1772"/>
  <c r="AK1772"/>
  <c r="AG1772"/>
  <c r="AC1772"/>
  <c r="Y1772"/>
  <c r="U1772"/>
  <c r="Q1772"/>
  <c r="M1772"/>
  <c r="I1772"/>
  <c r="E1772"/>
  <c r="GY1771"/>
  <c r="GS1771"/>
  <c r="GO1771"/>
  <c r="GK1771"/>
  <c r="GG1771"/>
  <c r="GC1771"/>
  <c r="FY1771"/>
  <c r="FU1771"/>
  <c r="FQ1771"/>
  <c r="FM1771"/>
  <c r="FI1771"/>
  <c r="FE1771"/>
  <c r="FA1771"/>
  <c r="EW1771"/>
  <c r="ES1771"/>
  <c r="EO1771"/>
  <c r="EK1771"/>
  <c r="EG1771"/>
  <c r="EC1771"/>
  <c r="DY1771"/>
  <c r="DU1771"/>
  <c r="DQ1771"/>
  <c r="DM1771"/>
  <c r="DI1771"/>
  <c r="DE1771"/>
  <c r="DA1771"/>
  <c r="CW1771"/>
  <c r="CS1771"/>
  <c r="CO1771"/>
  <c r="CK1771"/>
  <c r="CG1771"/>
  <c r="CC1771"/>
  <c r="BY1771"/>
  <c r="BU1771"/>
  <c r="BQ1771"/>
  <c r="BM1771"/>
  <c r="BI1771"/>
  <c r="BE1771"/>
  <c r="BA1771"/>
  <c r="AS1771"/>
  <c r="AO1771"/>
  <c r="AK1771"/>
  <c r="AG1771"/>
  <c r="AC1771"/>
  <c r="Y1771"/>
  <c r="U1771"/>
  <c r="Q1771"/>
  <c r="M1771"/>
  <c r="I1771"/>
  <c r="E1771"/>
  <c r="GS1770"/>
  <c r="GO1770"/>
  <c r="GK1770"/>
  <c r="GG1770"/>
  <c r="GC1770"/>
  <c r="FY1770"/>
  <c r="FU1770"/>
  <c r="FQ1770"/>
  <c r="FM1770"/>
  <c r="FI1770"/>
  <c r="FE1770"/>
  <c r="FA1770"/>
  <c r="EW1770"/>
  <c r="ES1770"/>
  <c r="EO1770"/>
  <c r="EK1770"/>
  <c r="EG1770"/>
  <c r="EC1770"/>
  <c r="DY1770"/>
  <c r="DU1770"/>
  <c r="DQ1770"/>
  <c r="DM1770"/>
  <c r="DI1770"/>
  <c r="DE1770"/>
  <c r="DA1770"/>
  <c r="CW1770"/>
  <c r="CS1770"/>
  <c r="CO1770"/>
  <c r="CK1770"/>
  <c r="CG1770"/>
  <c r="CC1770"/>
  <c r="BY1770"/>
  <c r="BU1770"/>
  <c r="BQ1770"/>
  <c r="BM1770"/>
  <c r="BI1770"/>
  <c r="BE1770"/>
  <c r="BA1770"/>
  <c r="AS1770"/>
  <c r="AO1770"/>
  <c r="AK1770"/>
  <c r="AG1770"/>
  <c r="AC1770"/>
  <c r="Y1770"/>
  <c r="U1770"/>
  <c r="Q1770"/>
  <c r="M1770"/>
  <c r="I1770"/>
  <c r="E1770"/>
  <c r="GS1769"/>
  <c r="GO1769"/>
  <c r="GK1769"/>
  <c r="GG1769"/>
  <c r="GC1769"/>
  <c r="FY1769"/>
  <c r="FU1769"/>
  <c r="FQ1769"/>
  <c r="FM1769"/>
  <c r="FI1769"/>
  <c r="FE1769"/>
  <c r="FA1769"/>
  <c r="EW1769"/>
  <c r="ES1769"/>
  <c r="EO1769"/>
  <c r="EK1769"/>
  <c r="EG1769"/>
  <c r="EC1769"/>
  <c r="DY1769"/>
  <c r="DU1769"/>
  <c r="DQ1769"/>
  <c r="DM1769"/>
  <c r="DI1769"/>
  <c r="DE1769"/>
  <c r="DA1769"/>
  <c r="CW1769"/>
  <c r="CS1769"/>
  <c r="CO1769"/>
  <c r="CK1769"/>
  <c r="CG1769"/>
  <c r="CC1769"/>
  <c r="BY1769"/>
  <c r="BU1769"/>
  <c r="BQ1769"/>
  <c r="BM1769"/>
  <c r="BI1769"/>
  <c r="BE1769"/>
  <c r="BA1769"/>
  <c r="AS1769"/>
  <c r="AO1769"/>
  <c r="AK1769"/>
  <c r="AG1769"/>
  <c r="AC1769"/>
  <c r="Y1769"/>
  <c r="U1769"/>
  <c r="Q1769"/>
  <c r="M1769"/>
  <c r="I1769"/>
  <c r="E1769"/>
  <c r="GS1768"/>
  <c r="GO1768"/>
  <c r="GK1768"/>
  <c r="GG1768"/>
  <c r="GC1768"/>
  <c r="FY1768"/>
  <c r="FU1768"/>
  <c r="FQ1768"/>
  <c r="FM1768"/>
  <c r="FI1768"/>
  <c r="FE1768"/>
  <c r="FA1768"/>
  <c r="EW1768"/>
  <c r="ES1768"/>
  <c r="EO1768"/>
  <c r="EK1768"/>
  <c r="EG1768"/>
  <c r="EC1768"/>
  <c r="DY1768"/>
  <c r="DU1768"/>
  <c r="DQ1768"/>
  <c r="DM1768"/>
  <c r="DI1768"/>
  <c r="DE1768"/>
  <c r="DA1768"/>
  <c r="CW1768"/>
  <c r="CS1768"/>
  <c r="CO1768"/>
  <c r="CK1768"/>
  <c r="CG1768"/>
  <c r="CC1768"/>
  <c r="BY1768"/>
  <c r="BU1768"/>
  <c r="BQ1768"/>
  <c r="BM1768"/>
  <c r="BI1768"/>
  <c r="BE1768"/>
  <c r="BA1768"/>
  <c r="AS1768"/>
  <c r="AO1768"/>
  <c r="AK1768"/>
  <c r="AG1768"/>
  <c r="AC1768"/>
  <c r="Y1768"/>
  <c r="U1768"/>
  <c r="Q1768"/>
  <c r="M1768"/>
  <c r="I1768"/>
  <c r="E1768"/>
  <c r="GS1767"/>
  <c r="GO1767"/>
  <c r="GK1767"/>
  <c r="GG1767"/>
  <c r="GC1767"/>
  <c r="FY1767"/>
  <c r="FU1767"/>
  <c r="FQ1767"/>
  <c r="FM1767"/>
  <c r="FI1767"/>
  <c r="FE1767"/>
  <c r="FA1767"/>
  <c r="EW1767"/>
  <c r="ES1767"/>
  <c r="EO1767"/>
  <c r="EK1767"/>
  <c r="EG1767"/>
  <c r="EC1767"/>
  <c r="DY1767"/>
  <c r="DU1767"/>
  <c r="DQ1767"/>
  <c r="DM1767"/>
  <c r="DI1767"/>
  <c r="DE1767"/>
  <c r="DA1767"/>
  <c r="CW1767"/>
  <c r="CS1767"/>
  <c r="CO1767"/>
  <c r="CK1767"/>
  <c r="CG1767"/>
  <c r="CC1767"/>
  <c r="BY1767"/>
  <c r="BU1767"/>
  <c r="BQ1767"/>
  <c r="BM1767"/>
  <c r="BI1767"/>
  <c r="BE1767"/>
  <c r="BA1767"/>
  <c r="AS1767"/>
  <c r="AO1767"/>
  <c r="AK1767"/>
  <c r="AG1767"/>
  <c r="AC1767"/>
  <c r="Y1767"/>
  <c r="U1767"/>
  <c r="Q1767"/>
  <c r="M1767"/>
  <c r="I1767"/>
  <c r="E1767"/>
  <c r="GS1766"/>
  <c r="GO1766"/>
  <c r="GK1766"/>
  <c r="GG1766"/>
  <c r="GC1766"/>
  <c r="FY1766"/>
  <c r="FU1766"/>
  <c r="FQ1766"/>
  <c r="FM1766"/>
  <c r="FI1766"/>
  <c r="FE1766"/>
  <c r="FA1766"/>
  <c r="EW1766"/>
  <c r="ES1766"/>
  <c r="EO1766"/>
  <c r="EK1766"/>
  <c r="EG1766"/>
  <c r="EC1766"/>
  <c r="DY1766"/>
  <c r="DU1766"/>
  <c r="DQ1766"/>
  <c r="DM1766"/>
  <c r="DI1766"/>
  <c r="DE1766"/>
  <c r="DA1766"/>
  <c r="CW1766"/>
  <c r="CS1766"/>
  <c r="CO1766"/>
  <c r="CK1766"/>
  <c r="CG1766"/>
  <c r="CC1766"/>
  <c r="BY1766"/>
  <c r="BU1766"/>
  <c r="BQ1766"/>
  <c r="BM1766"/>
  <c r="BI1766"/>
  <c r="BE1766"/>
  <c r="BA1766"/>
  <c r="AS1766"/>
  <c r="AO1766"/>
  <c r="AK1766"/>
  <c r="AG1766"/>
  <c r="AC1766"/>
  <c r="Y1766"/>
  <c r="U1766"/>
  <c r="Q1766"/>
  <c r="M1766"/>
  <c r="I1766"/>
  <c r="E1766"/>
  <c r="GS1765"/>
  <c r="GO1765"/>
  <c r="GK1765"/>
  <c r="GG1765"/>
  <c r="GC1765"/>
  <c r="FY1765"/>
  <c r="FU1765"/>
  <c r="FQ1765"/>
  <c r="FM1765"/>
  <c r="FI1765"/>
  <c r="FE1765"/>
  <c r="FA1765"/>
  <c r="EW1765"/>
  <c r="ES1765"/>
  <c r="EO1765"/>
  <c r="EK1765"/>
  <c r="EG1765"/>
  <c r="EC1765"/>
  <c r="DY1765"/>
  <c r="DU1765"/>
  <c r="DQ1765"/>
  <c r="DM1765"/>
  <c r="DI1765"/>
  <c r="DE1765"/>
  <c r="DA1765"/>
  <c r="CW1765"/>
  <c r="CS1765"/>
  <c r="CO1765"/>
  <c r="CK1765"/>
  <c r="CG1765"/>
  <c r="CC1765"/>
  <c r="BY1765"/>
  <c r="BU1765"/>
  <c r="BQ1765"/>
  <c r="BM1765"/>
  <c r="BI1765"/>
  <c r="BE1765"/>
  <c r="BA1765"/>
  <c r="AS1765"/>
  <c r="AO1765"/>
  <c r="AK1765"/>
  <c r="AG1765"/>
  <c r="AC1765"/>
  <c r="Y1765"/>
  <c r="U1765"/>
  <c r="Q1765"/>
  <c r="M1765"/>
  <c r="I1765"/>
  <c r="E1765"/>
  <c r="GS1764"/>
  <c r="GO1764"/>
  <c r="GK1764"/>
  <c r="GG1764"/>
  <c r="GC1764"/>
  <c r="FY1764"/>
  <c r="FU1764"/>
  <c r="FQ1764"/>
  <c r="FM1764"/>
  <c r="FI1764"/>
  <c r="FE1764"/>
  <c r="FA1764"/>
  <c r="EW1764"/>
  <c r="ES1764"/>
  <c r="EO1764"/>
  <c r="EK1764"/>
  <c r="EG1764"/>
  <c r="EC1764"/>
  <c r="DY1764"/>
  <c r="DU1764"/>
  <c r="DQ1764"/>
  <c r="DM1764"/>
  <c r="DI1764"/>
  <c r="DE1764"/>
  <c r="DA1764"/>
  <c r="CW1764"/>
  <c r="CS1764"/>
  <c r="CO1764"/>
  <c r="CK1764"/>
  <c r="CG1764"/>
  <c r="CC1764"/>
  <c r="BY1764"/>
  <c r="BU1764"/>
  <c r="BQ1764"/>
  <c r="BM1764"/>
  <c r="BI1764"/>
  <c r="BE1764"/>
  <c r="BA1764"/>
  <c r="AS1764"/>
  <c r="AO1764"/>
  <c r="AK1764"/>
  <c r="AG1764"/>
  <c r="AC1764"/>
  <c r="Y1764"/>
  <c r="U1764"/>
  <c r="Q1764"/>
  <c r="M1764"/>
  <c r="I1764"/>
  <c r="E1764"/>
  <c r="GS1763"/>
  <c r="GO1763"/>
  <c r="GK1763"/>
  <c r="GG1763"/>
  <c r="GC1763"/>
  <c r="FY1763"/>
  <c r="FU1763"/>
  <c r="FQ1763"/>
  <c r="FM1763"/>
  <c r="FI1763"/>
  <c r="FE1763"/>
  <c r="FA1763"/>
  <c r="EW1763"/>
  <c r="ES1763"/>
  <c r="EO1763"/>
  <c r="EK1763"/>
  <c r="EG1763"/>
  <c r="EC1763"/>
  <c r="DY1763"/>
  <c r="DU1763"/>
  <c r="DQ1763"/>
  <c r="DM1763"/>
  <c r="DI1763"/>
  <c r="DE1763"/>
  <c r="DA1763"/>
  <c r="CW1763"/>
  <c r="CS1763"/>
  <c r="CO1763"/>
  <c r="CK1763"/>
  <c r="CG1763"/>
  <c r="CC1763"/>
  <c r="BY1763"/>
  <c r="BU1763"/>
  <c r="BQ1763"/>
  <c r="BM1763"/>
  <c r="BI1763"/>
  <c r="BE1763"/>
  <c r="BA1763"/>
  <c r="AS1763"/>
  <c r="AO1763"/>
  <c r="AK1763"/>
  <c r="AG1763"/>
  <c r="AC1763"/>
  <c r="Y1763"/>
  <c r="U1763"/>
  <c r="Q1763"/>
  <c r="M1763"/>
  <c r="I1763"/>
  <c r="E1763"/>
  <c r="GS1762"/>
  <c r="GO1762"/>
  <c r="GK1762"/>
  <c r="GG1762"/>
  <c r="GC1762"/>
  <c r="FY1762"/>
  <c r="FU1762"/>
  <c r="FQ1762"/>
  <c r="FM1762"/>
  <c r="FI1762"/>
  <c r="FE1762"/>
  <c r="FA1762"/>
  <c r="EW1762"/>
  <c r="ES1762"/>
  <c r="EO1762"/>
  <c r="EK1762"/>
  <c r="EG1762"/>
  <c r="EC1762"/>
  <c r="DY1762"/>
  <c r="DU1762"/>
  <c r="DQ1762"/>
  <c r="DM1762"/>
  <c r="DI1762"/>
  <c r="DE1762"/>
  <c r="DA1762"/>
  <c r="CW1762"/>
  <c r="CS1762"/>
  <c r="CO1762"/>
  <c r="CK1762"/>
  <c r="CG1762"/>
  <c r="CC1762"/>
  <c r="BY1762"/>
  <c r="BU1762"/>
  <c r="BQ1762"/>
  <c r="BM1762"/>
  <c r="BI1762"/>
  <c r="BE1762"/>
  <c r="BA1762"/>
  <c r="AS1762"/>
  <c r="AO1762"/>
  <c r="AK1762"/>
  <c r="AG1762"/>
  <c r="AC1762"/>
  <c r="Y1762"/>
  <c r="U1762"/>
  <c r="Q1762"/>
  <c r="M1762"/>
  <c r="I1762"/>
  <c r="E1762"/>
  <c r="GS1761"/>
  <c r="GO1761"/>
  <c r="GK1761"/>
  <c r="GG1761"/>
  <c r="GC1761"/>
  <c r="FY1761"/>
  <c r="FU1761"/>
  <c r="FQ1761"/>
  <c r="FM1761"/>
  <c r="FI1761"/>
  <c r="FE1761"/>
  <c r="FA1761"/>
  <c r="EW1761"/>
  <c r="ES1761"/>
  <c r="EO1761"/>
  <c r="EK1761"/>
  <c r="EG1761"/>
  <c r="EC1761"/>
  <c r="DY1761"/>
  <c r="DU1761"/>
  <c r="DQ1761"/>
  <c r="DM1761"/>
  <c r="DI1761"/>
  <c r="DE1761"/>
  <c r="DA1761"/>
  <c r="CW1761"/>
  <c r="CS1761"/>
  <c r="CO1761"/>
  <c r="CK1761"/>
  <c r="CG1761"/>
  <c r="CC1761"/>
  <c r="BY1761"/>
  <c r="BU1761"/>
  <c r="BQ1761"/>
  <c r="BM1761"/>
  <c r="BI1761"/>
  <c r="BE1761"/>
  <c r="BA1761"/>
  <c r="AS1761"/>
  <c r="AO1761"/>
  <c r="AK1761"/>
  <c r="AG1761"/>
  <c r="AC1761"/>
  <c r="Y1761"/>
  <c r="U1761"/>
  <c r="Q1761"/>
  <c r="M1761"/>
  <c r="I1761"/>
  <c r="E1761"/>
  <c r="GS1760"/>
  <c r="GO1760"/>
  <c r="GK1760"/>
  <c r="GG1760"/>
  <c r="GC1760"/>
  <c r="FY1760"/>
  <c r="FU1760"/>
  <c r="FQ1760"/>
  <c r="FM1760"/>
  <c r="FI1760"/>
  <c r="FE1760"/>
  <c r="FA1760"/>
  <c r="EW1760"/>
  <c r="ES1760"/>
  <c r="EO1760"/>
  <c r="EK1760"/>
  <c r="EG1760"/>
  <c r="EC1760"/>
  <c r="DY1760"/>
  <c r="DU1760"/>
  <c r="DQ1760"/>
  <c r="DM1760"/>
  <c r="DI1760"/>
  <c r="DE1760"/>
  <c r="DA1760"/>
  <c r="CW1760"/>
  <c r="CS1760"/>
  <c r="CO1760"/>
  <c r="CK1760"/>
  <c r="CG1760"/>
  <c r="CC1760"/>
  <c r="BY1760"/>
  <c r="BU1760"/>
  <c r="BQ1760"/>
  <c r="BM1760"/>
  <c r="BI1760"/>
  <c r="BE1760"/>
  <c r="BA1760"/>
  <c r="AS1760"/>
  <c r="AO1760"/>
  <c r="AK1760"/>
  <c r="AG1760"/>
  <c r="AC1760"/>
  <c r="Y1760"/>
  <c r="U1760"/>
  <c r="Q1760"/>
  <c r="M1760"/>
  <c r="I1760"/>
  <c r="E1760"/>
  <c r="GY1759"/>
  <c r="GS1759"/>
  <c r="GO1759"/>
  <c r="GK1759"/>
  <c r="GG1759"/>
  <c r="GC1759"/>
  <c r="FY1759"/>
  <c r="FU1759"/>
  <c r="FQ1759"/>
  <c r="FM1759"/>
  <c r="FI1759"/>
  <c r="FE1759"/>
  <c r="FA1759"/>
  <c r="EW1759"/>
  <c r="ES1759"/>
  <c r="EO1759"/>
  <c r="EK1759"/>
  <c r="EG1759"/>
  <c r="EC1759"/>
  <c r="DY1759"/>
  <c r="DU1759"/>
  <c r="DQ1759"/>
  <c r="DM1759"/>
  <c r="DI1759"/>
  <c r="DE1759"/>
  <c r="DA1759"/>
  <c r="CW1759"/>
  <c r="CS1759"/>
  <c r="CO1759"/>
  <c r="CK1759"/>
  <c r="CG1759"/>
  <c r="CC1759"/>
  <c r="BY1759"/>
  <c r="BU1759"/>
  <c r="BQ1759"/>
  <c r="BM1759"/>
  <c r="BI1759"/>
  <c r="BE1759"/>
  <c r="BA1759"/>
  <c r="AS1759"/>
  <c r="AO1759"/>
  <c r="AK1759"/>
  <c r="AG1759"/>
  <c r="AC1759"/>
  <c r="Y1759"/>
  <c r="U1759"/>
  <c r="Q1759"/>
  <c r="M1759"/>
  <c r="I1759"/>
  <c r="E1759"/>
  <c r="GS1758"/>
  <c r="GO1758"/>
  <c r="GK1758"/>
  <c r="GG1758"/>
  <c r="GC1758"/>
  <c r="FY1758"/>
  <c r="FU1758"/>
  <c r="FQ1758"/>
  <c r="FM1758"/>
  <c r="FI1758"/>
  <c r="FE1758"/>
  <c r="FA1758"/>
  <c r="EW1758"/>
  <c r="ES1758"/>
  <c r="EO1758"/>
  <c r="EK1758"/>
  <c r="EG1758"/>
  <c r="EC1758"/>
  <c r="DY1758"/>
  <c r="DU1758"/>
  <c r="DQ1758"/>
  <c r="DM1758"/>
  <c r="DI1758"/>
  <c r="DE1758"/>
  <c r="DA1758"/>
  <c r="CW1758"/>
  <c r="CS1758"/>
  <c r="CO1758"/>
  <c r="CK1758"/>
  <c r="CG1758"/>
  <c r="CC1758"/>
  <c r="BY1758"/>
  <c r="BU1758"/>
  <c r="BQ1758"/>
  <c r="BM1758"/>
  <c r="BI1758"/>
  <c r="BE1758"/>
  <c r="BA1758"/>
  <c r="AS1758"/>
  <c r="AO1758"/>
  <c r="AK1758"/>
  <c r="AG1758"/>
  <c r="AC1758"/>
  <c r="Y1758"/>
  <c r="U1758"/>
  <c r="Q1758"/>
  <c r="M1758"/>
  <c r="I1758"/>
  <c r="E1758"/>
  <c r="GS1757"/>
  <c r="GO1757"/>
  <c r="GK1757"/>
  <c r="GG1757"/>
  <c r="GC1757"/>
  <c r="FY1757"/>
  <c r="FU1757"/>
  <c r="FQ1757"/>
  <c r="FM1757"/>
  <c r="FI1757"/>
  <c r="FE1757"/>
  <c r="FA1757"/>
  <c r="EW1757"/>
  <c r="ES1757"/>
  <c r="EO1757"/>
  <c r="EK1757"/>
  <c r="EG1757"/>
  <c r="EC1757"/>
  <c r="DY1757"/>
  <c r="DU1757"/>
  <c r="DQ1757"/>
  <c r="DM1757"/>
  <c r="DI1757"/>
  <c r="DE1757"/>
  <c r="DA1757"/>
  <c r="CW1757"/>
  <c r="CS1757"/>
  <c r="CO1757"/>
  <c r="CK1757"/>
  <c r="CG1757"/>
  <c r="CC1757"/>
  <c r="BY1757"/>
  <c r="BU1757"/>
  <c r="BQ1757"/>
  <c r="BM1757"/>
  <c r="BI1757"/>
  <c r="BE1757"/>
  <c r="BA1757"/>
  <c r="AS1757"/>
  <c r="AO1757"/>
  <c r="AK1757"/>
  <c r="AG1757"/>
  <c r="AC1757"/>
  <c r="Y1757"/>
  <c r="U1757"/>
  <c r="Q1757"/>
  <c r="M1757"/>
  <c r="I1757"/>
  <c r="E1757"/>
  <c r="GS1756"/>
  <c r="GO1756"/>
  <c r="GK1756"/>
  <c r="GG1756"/>
  <c r="GC1756"/>
  <c r="FY1756"/>
  <c r="FU1756"/>
  <c r="FQ1756"/>
  <c r="FM1756"/>
  <c r="FI1756"/>
  <c r="FE1756"/>
  <c r="FA1756"/>
  <c r="EW1756"/>
  <c r="ES1756"/>
  <c r="EO1756"/>
  <c r="EK1756"/>
  <c r="EG1756"/>
  <c r="EC1756"/>
  <c r="DY1756"/>
  <c r="DU1756"/>
  <c r="DQ1756"/>
  <c r="DM1756"/>
  <c r="DI1756"/>
  <c r="DE1756"/>
  <c r="DA1756"/>
  <c r="CW1756"/>
  <c r="CS1756"/>
  <c r="CO1756"/>
  <c r="CK1756"/>
  <c r="CG1756"/>
  <c r="CC1756"/>
  <c r="BY1756"/>
  <c r="BU1756"/>
  <c r="BQ1756"/>
  <c r="BM1756"/>
  <c r="BI1756"/>
  <c r="BE1756"/>
  <c r="BA1756"/>
  <c r="AS1756"/>
  <c r="AO1756"/>
  <c r="AK1756"/>
  <c r="AG1756"/>
  <c r="AC1756"/>
  <c r="Y1756"/>
  <c r="U1756"/>
  <c r="Q1756"/>
  <c r="M1756"/>
  <c r="I1756"/>
  <c r="E1756"/>
  <c r="GS1755"/>
  <c r="GO1755"/>
  <c r="GK1755"/>
  <c r="GG1755"/>
  <c r="GC1755"/>
  <c r="FY1755"/>
  <c r="FU1755"/>
  <c r="FQ1755"/>
  <c r="FM1755"/>
  <c r="FI1755"/>
  <c r="FE1755"/>
  <c r="FA1755"/>
  <c r="EW1755"/>
  <c r="ES1755"/>
  <c r="EO1755"/>
  <c r="EK1755"/>
  <c r="EG1755"/>
  <c r="EC1755"/>
  <c r="DY1755"/>
  <c r="DU1755"/>
  <c r="DQ1755"/>
  <c r="DM1755"/>
  <c r="DI1755"/>
  <c r="DE1755"/>
  <c r="DA1755"/>
  <c r="CW1755"/>
  <c r="CS1755"/>
  <c r="CO1755"/>
  <c r="CK1755"/>
  <c r="CG1755"/>
  <c r="CC1755"/>
  <c r="BY1755"/>
  <c r="BU1755"/>
  <c r="BQ1755"/>
  <c r="BM1755"/>
  <c r="BI1755"/>
  <c r="BE1755"/>
  <c r="BA1755"/>
  <c r="AS1755"/>
  <c r="AO1755"/>
  <c r="AK1755"/>
  <c r="AG1755"/>
  <c r="AC1755"/>
  <c r="Y1755"/>
  <c r="U1755"/>
  <c r="Q1755"/>
  <c r="M1755"/>
  <c r="I1755"/>
  <c r="E1755"/>
  <c r="GS1754"/>
  <c r="GO1754"/>
  <c r="GK1754"/>
  <c r="GG1754"/>
  <c r="GC1754"/>
  <c r="FY1754"/>
  <c r="FU1754"/>
  <c r="FQ1754"/>
  <c r="FM1754"/>
  <c r="FI1754"/>
  <c r="FE1754"/>
  <c r="FA1754"/>
  <c r="EW1754"/>
  <c r="ES1754"/>
  <c r="EO1754"/>
  <c r="EK1754"/>
  <c r="EG1754"/>
  <c r="EC1754"/>
  <c r="DY1754"/>
  <c r="DU1754"/>
  <c r="DQ1754"/>
  <c r="DM1754"/>
  <c r="DI1754"/>
  <c r="DE1754"/>
  <c r="DA1754"/>
  <c r="CW1754"/>
  <c r="CS1754"/>
  <c r="CO1754"/>
  <c r="CK1754"/>
  <c r="CG1754"/>
  <c r="CC1754"/>
  <c r="BY1754"/>
  <c r="BU1754"/>
  <c r="BQ1754"/>
  <c r="BM1754"/>
  <c r="BI1754"/>
  <c r="BE1754"/>
  <c r="BA1754"/>
  <c r="AS1754"/>
  <c r="AO1754"/>
  <c r="AK1754"/>
  <c r="AG1754"/>
  <c r="AC1754"/>
  <c r="Y1754"/>
  <c r="U1754"/>
  <c r="Q1754"/>
  <c r="M1754"/>
  <c r="I1754"/>
  <c r="E1754"/>
  <c r="GS1753"/>
  <c r="GO1753"/>
  <c r="GK1753"/>
  <c r="GG1753"/>
  <c r="GC1753"/>
  <c r="FY1753"/>
  <c r="FU1753"/>
  <c r="FQ1753"/>
  <c r="FM1753"/>
  <c r="FI1753"/>
  <c r="FE1753"/>
  <c r="FA1753"/>
  <c r="EW1753"/>
  <c r="ES1753"/>
  <c r="EO1753"/>
  <c r="EK1753"/>
  <c r="EG1753"/>
  <c r="EC1753"/>
  <c r="DY1753"/>
  <c r="DU1753"/>
  <c r="DQ1753"/>
  <c r="DM1753"/>
  <c r="DI1753"/>
  <c r="DE1753"/>
  <c r="DA1753"/>
  <c r="CW1753"/>
  <c r="CS1753"/>
  <c r="CO1753"/>
  <c r="CK1753"/>
  <c r="CG1753"/>
  <c r="CC1753"/>
  <c r="BY1753"/>
  <c r="BU1753"/>
  <c r="BQ1753"/>
  <c r="BM1753"/>
  <c r="BI1753"/>
  <c r="BE1753"/>
  <c r="BA1753"/>
  <c r="AS1753"/>
  <c r="AO1753"/>
  <c r="AK1753"/>
  <c r="AG1753"/>
  <c r="AC1753"/>
  <c r="Y1753"/>
  <c r="U1753"/>
  <c r="Q1753"/>
  <c r="M1753"/>
  <c r="I1753"/>
  <c r="E1753"/>
  <c r="GS1752"/>
  <c r="GO1752"/>
  <c r="GK1752"/>
  <c r="GG1752"/>
  <c r="GC1752"/>
  <c r="FY1752"/>
  <c r="FU1752"/>
  <c r="FQ1752"/>
  <c r="FM1752"/>
  <c r="FI1752"/>
  <c r="FE1752"/>
  <c r="FA1752"/>
  <c r="EW1752"/>
  <c r="ES1752"/>
  <c r="EO1752"/>
  <c r="EK1752"/>
  <c r="EG1752"/>
  <c r="EC1752"/>
  <c r="DY1752"/>
  <c r="DU1752"/>
  <c r="DQ1752"/>
  <c r="DM1752"/>
  <c r="DI1752"/>
  <c r="DE1752"/>
  <c r="DA1752"/>
  <c r="CW1752"/>
  <c r="CS1752"/>
  <c r="CO1752"/>
  <c r="CK1752"/>
  <c r="CG1752"/>
  <c r="CC1752"/>
  <c r="BY1752"/>
  <c r="BU1752"/>
  <c r="BQ1752"/>
  <c r="BM1752"/>
  <c r="BI1752"/>
  <c r="BE1752"/>
  <c r="BA1752"/>
  <c r="AS1752"/>
  <c r="AO1752"/>
  <c r="AK1752"/>
  <c r="AG1752"/>
  <c r="AC1752"/>
  <c r="Y1752"/>
  <c r="U1752"/>
  <c r="Q1752"/>
  <c r="M1752"/>
  <c r="I1752"/>
  <c r="E1752"/>
  <c r="GS1751"/>
  <c r="GO1751"/>
  <c r="GK1751"/>
  <c r="GG1751"/>
  <c r="GC1751"/>
  <c r="FY1751"/>
  <c r="FU1751"/>
  <c r="FQ1751"/>
  <c r="FM1751"/>
  <c r="FI1751"/>
  <c r="FE1751"/>
  <c r="FA1751"/>
  <c r="EW1751"/>
  <c r="ES1751"/>
  <c r="EO1751"/>
  <c r="EK1751"/>
  <c r="EG1751"/>
  <c r="EC1751"/>
  <c r="DY1751"/>
  <c r="DU1751"/>
  <c r="DQ1751"/>
  <c r="DM1751"/>
  <c r="DI1751"/>
  <c r="DE1751"/>
  <c r="DA1751"/>
  <c r="CW1751"/>
  <c r="CS1751"/>
  <c r="CO1751"/>
  <c r="CK1751"/>
  <c r="CG1751"/>
  <c r="CC1751"/>
  <c r="BY1751"/>
  <c r="BU1751"/>
  <c r="BQ1751"/>
  <c r="BM1751"/>
  <c r="BI1751"/>
  <c r="BE1751"/>
  <c r="BA1751"/>
  <c r="AS1751"/>
  <c r="AO1751"/>
  <c r="AK1751"/>
  <c r="AG1751"/>
  <c r="AC1751"/>
  <c r="Y1751"/>
  <c r="U1751"/>
  <c r="Q1751"/>
  <c r="M1751"/>
  <c r="I1751"/>
  <c r="E1751"/>
  <c r="GS1750"/>
  <c r="GO1750"/>
  <c r="GK1750"/>
  <c r="GG1750"/>
  <c r="GC1750"/>
  <c r="FY1750"/>
  <c r="FU1750"/>
  <c r="FQ1750"/>
  <c r="FM1750"/>
  <c r="FI1750"/>
  <c r="FE1750"/>
  <c r="FA1750"/>
  <c r="EW1750"/>
  <c r="ES1750"/>
  <c r="EO1750"/>
  <c r="EK1750"/>
  <c r="EG1750"/>
  <c r="EC1750"/>
  <c r="DY1750"/>
  <c r="DU1750"/>
  <c r="DQ1750"/>
  <c r="DM1750"/>
  <c r="DI1750"/>
  <c r="DE1750"/>
  <c r="DA1750"/>
  <c r="CW1750"/>
  <c r="CS1750"/>
  <c r="CO1750"/>
  <c r="CK1750"/>
  <c r="CG1750"/>
  <c r="CC1750"/>
  <c r="BY1750"/>
  <c r="BU1750"/>
  <c r="BQ1750"/>
  <c r="BM1750"/>
  <c r="BI1750"/>
  <c r="BE1750"/>
  <c r="BA1750"/>
  <c r="AS1750"/>
  <c r="AO1750"/>
  <c r="AK1750"/>
  <c r="AG1750"/>
  <c r="AC1750"/>
  <c r="Y1750"/>
  <c r="U1750"/>
  <c r="Q1750"/>
  <c r="M1750"/>
  <c r="I1750"/>
  <c r="E1750"/>
  <c r="GS1749"/>
  <c r="GO1749"/>
  <c r="GK1749"/>
  <c r="GG1749"/>
  <c r="GC1749"/>
  <c r="FY1749"/>
  <c r="FU1749"/>
  <c r="FQ1749"/>
  <c r="FM1749"/>
  <c r="FI1749"/>
  <c r="FE1749"/>
  <c r="FA1749"/>
  <c r="EW1749"/>
  <c r="ES1749"/>
  <c r="EO1749"/>
  <c r="EK1749"/>
  <c r="EG1749"/>
  <c r="EC1749"/>
  <c r="DY1749"/>
  <c r="DU1749"/>
  <c r="DQ1749"/>
  <c r="DM1749"/>
  <c r="DI1749"/>
  <c r="DE1749"/>
  <c r="DA1749"/>
  <c r="CW1749"/>
  <c r="CS1749"/>
  <c r="CO1749"/>
  <c r="CK1749"/>
  <c r="CG1749"/>
  <c r="CC1749"/>
  <c r="BY1749"/>
  <c r="BU1749"/>
  <c r="BQ1749"/>
  <c r="BM1749"/>
  <c r="BI1749"/>
  <c r="BE1749"/>
  <c r="BA1749"/>
  <c r="AS1749"/>
  <c r="AO1749"/>
  <c r="AK1749"/>
  <c r="AG1749"/>
  <c r="AC1749"/>
  <c r="Y1749"/>
  <c r="U1749"/>
  <c r="Q1749"/>
  <c r="M1749"/>
  <c r="I1749"/>
  <c r="E1749"/>
  <c r="GS1748"/>
  <c r="GO1748"/>
  <c r="GK1748"/>
  <c r="GG1748"/>
  <c r="GC1748"/>
  <c r="FY1748"/>
  <c r="FU1748"/>
  <c r="FQ1748"/>
  <c r="FM1748"/>
  <c r="FI1748"/>
  <c r="FE1748"/>
  <c r="FA1748"/>
  <c r="EW1748"/>
  <c r="ES1748"/>
  <c r="EO1748"/>
  <c r="EK1748"/>
  <c r="EG1748"/>
  <c r="EC1748"/>
  <c r="DY1748"/>
  <c r="DU1748"/>
  <c r="DQ1748"/>
  <c r="DM1748"/>
  <c r="DI1748"/>
  <c r="DE1748"/>
  <c r="DA1748"/>
  <c r="CW1748"/>
  <c r="CS1748"/>
  <c r="CO1748"/>
  <c r="CK1748"/>
  <c r="CG1748"/>
  <c r="CC1748"/>
  <c r="BY1748"/>
  <c r="BU1748"/>
  <c r="BQ1748"/>
  <c r="BM1748"/>
  <c r="BI1748"/>
  <c r="BE1748"/>
  <c r="BA1748"/>
  <c r="AS1748"/>
  <c r="AO1748"/>
  <c r="AK1748"/>
  <c r="AG1748"/>
  <c r="AC1748"/>
  <c r="Y1748"/>
  <c r="U1748"/>
  <c r="Q1748"/>
  <c r="M1748"/>
  <c r="I1748"/>
  <c r="E1748"/>
  <c r="GY1747"/>
  <c r="GS1747"/>
  <c r="GO1747"/>
  <c r="GK1747"/>
  <c r="GG1747"/>
  <c r="GC1747"/>
  <c r="FY1747"/>
  <c r="FU1747"/>
  <c r="FQ1747"/>
  <c r="FM1747"/>
  <c r="FI1747"/>
  <c r="FE1747"/>
  <c r="FA1747"/>
  <c r="EW1747"/>
  <c r="ES1747"/>
  <c r="EO1747"/>
  <c r="EK1747"/>
  <c r="EG1747"/>
  <c r="EC1747"/>
  <c r="DY1747"/>
  <c r="DU1747"/>
  <c r="DQ1747"/>
  <c r="DM1747"/>
  <c r="DI1747"/>
  <c r="DE1747"/>
  <c r="DA1747"/>
  <c r="CW1747"/>
  <c r="CS1747"/>
  <c r="CO1747"/>
  <c r="CK1747"/>
  <c r="CG1747"/>
  <c r="CC1747"/>
  <c r="BY1747"/>
  <c r="BU1747"/>
  <c r="BQ1747"/>
  <c r="BM1747"/>
  <c r="BI1747"/>
  <c r="BE1747"/>
  <c r="BA1747"/>
  <c r="AS1747"/>
  <c r="AO1747"/>
  <c r="AK1747"/>
  <c r="AG1747"/>
  <c r="AC1747"/>
  <c r="Y1747"/>
  <c r="U1747"/>
  <c r="Q1747"/>
  <c r="M1747"/>
  <c r="I1747"/>
  <c r="E1747"/>
  <c r="GS1746"/>
  <c r="GO1746"/>
  <c r="GK1746"/>
  <c r="GG1746"/>
  <c r="GC1746"/>
  <c r="FY1746"/>
  <c r="FU1746"/>
  <c r="FQ1746"/>
  <c r="FM1746"/>
  <c r="FI1746"/>
  <c r="FE1746"/>
  <c r="FA1746"/>
  <c r="EW1746"/>
  <c r="ES1746"/>
  <c r="EO1746"/>
  <c r="EK1746"/>
  <c r="EG1746"/>
  <c r="EC1746"/>
  <c r="DY1746"/>
  <c r="DU1746"/>
  <c r="DQ1746"/>
  <c r="DM1746"/>
  <c r="DI1746"/>
  <c r="DE1746"/>
  <c r="DA1746"/>
  <c r="CW1746"/>
  <c r="CS1746"/>
  <c r="CO1746"/>
  <c r="CK1746"/>
  <c r="CG1746"/>
  <c r="CC1746"/>
  <c r="BY1746"/>
  <c r="BU1746"/>
  <c r="BQ1746"/>
  <c r="BM1746"/>
  <c r="BI1746"/>
  <c r="BE1746"/>
  <c r="BA1746"/>
  <c r="AS1746"/>
  <c r="AO1746"/>
  <c r="AK1746"/>
  <c r="AG1746"/>
  <c r="AC1746"/>
  <c r="Y1746"/>
  <c r="U1746"/>
  <c r="Q1746"/>
  <c r="M1746"/>
  <c r="I1746"/>
  <c r="E1746"/>
  <c r="GS1745"/>
  <c r="GO1745"/>
  <c r="GK1745"/>
  <c r="GG1745"/>
  <c r="GC1745"/>
  <c r="FY1745"/>
  <c r="FU1745"/>
  <c r="FQ1745"/>
  <c r="FM1745"/>
  <c r="FI1745"/>
  <c r="FE1745"/>
  <c r="FA1745"/>
  <c r="EW1745"/>
  <c r="ES1745"/>
  <c r="EO1745"/>
  <c r="EK1745"/>
  <c r="EG1745"/>
  <c r="EC1745"/>
  <c r="DY1745"/>
  <c r="DU1745"/>
  <c r="DQ1745"/>
  <c r="DM1745"/>
  <c r="DI1745"/>
  <c r="DE1745"/>
  <c r="DA1745"/>
  <c r="CW1745"/>
  <c r="CS1745"/>
  <c r="CO1745"/>
  <c r="CK1745"/>
  <c r="CG1745"/>
  <c r="CC1745"/>
  <c r="BY1745"/>
  <c r="BU1745"/>
  <c r="BQ1745"/>
  <c r="BM1745"/>
  <c r="BI1745"/>
  <c r="BE1745"/>
  <c r="BA1745"/>
  <c r="AS1745"/>
  <c r="AO1745"/>
  <c r="AK1745"/>
  <c r="AG1745"/>
  <c r="AC1745"/>
  <c r="Y1745"/>
  <c r="U1745"/>
  <c r="Q1745"/>
  <c r="M1745"/>
  <c r="I1745"/>
  <c r="E1745"/>
  <c r="GS1744"/>
  <c r="GO1744"/>
  <c r="GK1744"/>
  <c r="GG1744"/>
  <c r="GC1744"/>
  <c r="FY1744"/>
  <c r="FU1744"/>
  <c r="FQ1744"/>
  <c r="FM1744"/>
  <c r="FI1744"/>
  <c r="FE1744"/>
  <c r="FA1744"/>
  <c r="EW1744"/>
  <c r="ES1744"/>
  <c r="EO1744"/>
  <c r="EK1744"/>
  <c r="EG1744"/>
  <c r="EC1744"/>
  <c r="DY1744"/>
  <c r="DU1744"/>
  <c r="DQ1744"/>
  <c r="DM1744"/>
  <c r="DI1744"/>
  <c r="DE1744"/>
  <c r="DA1744"/>
  <c r="CW1744"/>
  <c r="CS1744"/>
  <c r="CO1744"/>
  <c r="CK1744"/>
  <c r="CG1744"/>
  <c r="CC1744"/>
  <c r="BY1744"/>
  <c r="BU1744"/>
  <c r="BQ1744"/>
  <c r="BM1744"/>
  <c r="BI1744"/>
  <c r="BE1744"/>
  <c r="BA1744"/>
  <c r="AS1744"/>
  <c r="AO1744"/>
  <c r="AK1744"/>
  <c r="AG1744"/>
  <c r="AC1744"/>
  <c r="Y1744"/>
  <c r="U1744"/>
  <c r="Q1744"/>
  <c r="M1744"/>
  <c r="I1744"/>
  <c r="E1744"/>
  <c r="GS1743"/>
  <c r="GO1743"/>
  <c r="GK1743"/>
  <c r="GG1743"/>
  <c r="GC1743"/>
  <c r="FY1743"/>
  <c r="FU1743"/>
  <c r="FQ1743"/>
  <c r="FM1743"/>
  <c r="FI1743"/>
  <c r="FE1743"/>
  <c r="FA1743"/>
  <c r="EW1743"/>
  <c r="ES1743"/>
  <c r="EO1743"/>
  <c r="EK1743"/>
  <c r="EG1743"/>
  <c r="EC1743"/>
  <c r="DY1743"/>
  <c r="DU1743"/>
  <c r="DQ1743"/>
  <c r="DM1743"/>
  <c r="DI1743"/>
  <c r="DE1743"/>
  <c r="DA1743"/>
  <c r="CW1743"/>
  <c r="CS1743"/>
  <c r="CO1743"/>
  <c r="CK1743"/>
  <c r="CG1743"/>
  <c r="CC1743"/>
  <c r="BY1743"/>
  <c r="BU1743"/>
  <c r="BQ1743"/>
  <c r="BM1743"/>
  <c r="BI1743"/>
  <c r="BE1743"/>
  <c r="BA1743"/>
  <c r="AS1743"/>
  <c r="AO1743"/>
  <c r="AK1743"/>
  <c r="AG1743"/>
  <c r="AC1743"/>
  <c r="Y1743"/>
  <c r="U1743"/>
  <c r="Q1743"/>
  <c r="M1743"/>
  <c r="I1743"/>
  <c r="E1743"/>
  <c r="GS1742"/>
  <c r="GO1742"/>
  <c r="GK1742"/>
  <c r="GG1742"/>
  <c r="GC1742"/>
  <c r="FY1742"/>
  <c r="FU1742"/>
  <c r="FQ1742"/>
  <c r="FM1742"/>
  <c r="FI1742"/>
  <c r="FE1742"/>
  <c r="FA1742"/>
  <c r="EW1742"/>
  <c r="ES1742"/>
  <c r="EO1742"/>
  <c r="EK1742"/>
  <c r="EG1742"/>
  <c r="EC1742"/>
  <c r="DY1742"/>
  <c r="DU1742"/>
  <c r="DQ1742"/>
  <c r="DM1742"/>
  <c r="DI1742"/>
  <c r="DE1742"/>
  <c r="DA1742"/>
  <c r="CW1742"/>
  <c r="CS1742"/>
  <c r="CO1742"/>
  <c r="CK1742"/>
  <c r="CG1742"/>
  <c r="CC1742"/>
  <c r="BY1742"/>
  <c r="BU1742"/>
  <c r="BQ1742"/>
  <c r="BM1742"/>
  <c r="BI1742"/>
  <c r="BE1742"/>
  <c r="BA1742"/>
  <c r="AS1742"/>
  <c r="AO1742"/>
  <c r="AK1742"/>
  <c r="AG1742"/>
  <c r="AC1742"/>
  <c r="Y1742"/>
  <c r="U1742"/>
  <c r="Q1742"/>
  <c r="M1742"/>
  <c r="I1742"/>
  <c r="E1742"/>
  <c r="GS1741"/>
  <c r="GO1741"/>
  <c r="GK1741"/>
  <c r="GG1741"/>
  <c r="GC1741"/>
  <c r="FY1741"/>
  <c r="FU1741"/>
  <c r="FQ1741"/>
  <c r="FM1741"/>
  <c r="FI1741"/>
  <c r="FE1741"/>
  <c r="FA1741"/>
  <c r="EW1741"/>
  <c r="ES1741"/>
  <c r="EO1741"/>
  <c r="EK1741"/>
  <c r="EG1741"/>
  <c r="EC1741"/>
  <c r="DY1741"/>
  <c r="DU1741"/>
  <c r="DQ1741"/>
  <c r="DM1741"/>
  <c r="DI1741"/>
  <c r="DE1741"/>
  <c r="DA1741"/>
  <c r="CW1741"/>
  <c r="CS1741"/>
  <c r="CO1741"/>
  <c r="CK1741"/>
  <c r="CG1741"/>
  <c r="CC1741"/>
  <c r="BY1741"/>
  <c r="BU1741"/>
  <c r="BQ1741"/>
  <c r="BM1741"/>
  <c r="BI1741"/>
  <c r="BE1741"/>
  <c r="BA1741"/>
  <c r="AS1741"/>
  <c r="AO1741"/>
  <c r="AK1741"/>
  <c r="AG1741"/>
  <c r="AC1741"/>
  <c r="Y1741"/>
  <c r="U1741"/>
  <c r="Q1741"/>
  <c r="M1741"/>
  <c r="I1741"/>
  <c r="E1741"/>
  <c r="GS1740"/>
  <c r="GO1740"/>
  <c r="GK1740"/>
  <c r="GG1740"/>
  <c r="GC1740"/>
  <c r="FY1740"/>
  <c r="FU1740"/>
  <c r="FQ1740"/>
  <c r="FM1740"/>
  <c r="FI1740"/>
  <c r="FE1740"/>
  <c r="FA1740"/>
  <c r="EW1740"/>
  <c r="ES1740"/>
  <c r="EO1740"/>
  <c r="EK1740"/>
  <c r="EG1740"/>
  <c r="EC1740"/>
  <c r="DY1740"/>
  <c r="DU1740"/>
  <c r="DQ1740"/>
  <c r="DM1740"/>
  <c r="DI1740"/>
  <c r="DE1740"/>
  <c r="DA1740"/>
  <c r="CW1740"/>
  <c r="CS1740"/>
  <c r="CO1740"/>
  <c r="CK1740"/>
  <c r="CG1740"/>
  <c r="CC1740"/>
  <c r="BY1740"/>
  <c r="BU1740"/>
  <c r="BQ1740"/>
  <c r="BM1740"/>
  <c r="BI1740"/>
  <c r="BE1740"/>
  <c r="BA1740"/>
  <c r="AS1740"/>
  <c r="AO1740"/>
  <c r="AK1740"/>
  <c r="AG1740"/>
  <c r="AC1740"/>
  <c r="Y1740"/>
  <c r="U1740"/>
  <c r="Q1740"/>
  <c r="M1740"/>
  <c r="I1740"/>
  <c r="E1740"/>
  <c r="GS1739"/>
  <c r="GO1739"/>
  <c r="GK1739"/>
  <c r="GG1739"/>
  <c r="GC1739"/>
  <c r="FY1739"/>
  <c r="FU1739"/>
  <c r="FQ1739"/>
  <c r="FM1739"/>
  <c r="FI1739"/>
  <c r="FE1739"/>
  <c r="FA1739"/>
  <c r="EW1739"/>
  <c r="ES1739"/>
  <c r="EO1739"/>
  <c r="EK1739"/>
  <c r="EG1739"/>
  <c r="EC1739"/>
  <c r="DY1739"/>
  <c r="DU1739"/>
  <c r="DQ1739"/>
  <c r="DM1739"/>
  <c r="DI1739"/>
  <c r="DE1739"/>
  <c r="DA1739"/>
  <c r="CW1739"/>
  <c r="CS1739"/>
  <c r="CO1739"/>
  <c r="CK1739"/>
  <c r="CG1739"/>
  <c r="CC1739"/>
  <c r="BY1739"/>
  <c r="BU1739"/>
  <c r="BQ1739"/>
  <c r="BM1739"/>
  <c r="BI1739"/>
  <c r="BE1739"/>
  <c r="BA1739"/>
  <c r="AS1739"/>
  <c r="AO1739"/>
  <c r="AK1739"/>
  <c r="AG1739"/>
  <c r="AC1739"/>
  <c r="Y1739"/>
  <c r="U1739"/>
  <c r="Q1739"/>
  <c r="M1739"/>
  <c r="I1739"/>
  <c r="E1739"/>
  <c r="GS1738"/>
  <c r="GO1738"/>
  <c r="GK1738"/>
  <c r="GG1738"/>
  <c r="GC1738"/>
  <c r="FY1738"/>
  <c r="FU1738"/>
  <c r="FQ1738"/>
  <c r="FM1738"/>
  <c r="FI1738"/>
  <c r="FE1738"/>
  <c r="FA1738"/>
  <c r="EW1738"/>
  <c r="ES1738"/>
  <c r="EO1738"/>
  <c r="EK1738"/>
  <c r="EG1738"/>
  <c r="EC1738"/>
  <c r="DY1738"/>
  <c r="DU1738"/>
  <c r="DQ1738"/>
  <c r="DM1738"/>
  <c r="DI1738"/>
  <c r="DE1738"/>
  <c r="DA1738"/>
  <c r="CW1738"/>
  <c r="CS1738"/>
  <c r="CO1738"/>
  <c r="CK1738"/>
  <c r="CG1738"/>
  <c r="CC1738"/>
  <c r="BY1738"/>
  <c r="BU1738"/>
  <c r="BQ1738"/>
  <c r="BM1738"/>
  <c r="BI1738"/>
  <c r="BE1738"/>
  <c r="BA1738"/>
  <c r="AS1738"/>
  <c r="AO1738"/>
  <c r="AK1738"/>
  <c r="AG1738"/>
  <c r="AC1738"/>
  <c r="Y1738"/>
  <c r="U1738"/>
  <c r="Q1738"/>
  <c r="M1738"/>
  <c r="I1738"/>
  <c r="E1738"/>
  <c r="GS1737"/>
  <c r="GO1737"/>
  <c r="GK1737"/>
  <c r="GG1737"/>
  <c r="GC1737"/>
  <c r="FY1737"/>
  <c r="FU1737"/>
  <c r="FQ1737"/>
  <c r="FM1737"/>
  <c r="FI1737"/>
  <c r="FE1737"/>
  <c r="FA1737"/>
  <c r="EW1737"/>
  <c r="ES1737"/>
  <c r="EO1737"/>
  <c r="EK1737"/>
  <c r="EG1737"/>
  <c r="EC1737"/>
  <c r="DY1737"/>
  <c r="DU1737"/>
  <c r="DQ1737"/>
  <c r="DM1737"/>
  <c r="DI1737"/>
  <c r="DE1737"/>
  <c r="DA1737"/>
  <c r="CW1737"/>
  <c r="CS1737"/>
  <c r="CO1737"/>
  <c r="CK1737"/>
  <c r="CG1737"/>
  <c r="CC1737"/>
  <c r="BY1737"/>
  <c r="BU1737"/>
  <c r="BQ1737"/>
  <c r="BM1737"/>
  <c r="BI1737"/>
  <c r="BE1737"/>
  <c r="BA1737"/>
  <c r="AS1737"/>
  <c r="AO1737"/>
  <c r="AK1737"/>
  <c r="AG1737"/>
  <c r="AC1737"/>
  <c r="Y1737"/>
  <c r="U1737"/>
  <c r="Q1737"/>
  <c r="M1737"/>
  <c r="I1737"/>
  <c r="E1737"/>
  <c r="GS1736"/>
  <c r="GO1736"/>
  <c r="GK1736"/>
  <c r="GG1736"/>
  <c r="GC1736"/>
  <c r="FY1736"/>
  <c r="FU1736"/>
  <c r="FQ1736"/>
  <c r="FM1736"/>
  <c r="FI1736"/>
  <c r="FE1736"/>
  <c r="FA1736"/>
  <c r="EW1736"/>
  <c r="ES1736"/>
  <c r="EO1736"/>
  <c r="EK1736"/>
  <c r="EG1736"/>
  <c r="EC1736"/>
  <c r="DY1736"/>
  <c r="DU1736"/>
  <c r="DQ1736"/>
  <c r="DM1736"/>
  <c r="DI1736"/>
  <c r="DE1736"/>
  <c r="DA1736"/>
  <c r="CW1736"/>
  <c r="CS1736"/>
  <c r="CO1736"/>
  <c r="CK1736"/>
  <c r="CG1736"/>
  <c r="CC1736"/>
  <c r="BY1736"/>
  <c r="BU1736"/>
  <c r="BQ1736"/>
  <c r="BM1736"/>
  <c r="BI1736"/>
  <c r="BE1736"/>
  <c r="BA1736"/>
  <c r="AS1736"/>
  <c r="AO1736"/>
  <c r="AK1736"/>
  <c r="AG1736"/>
  <c r="AC1736"/>
  <c r="Y1736"/>
  <c r="U1736"/>
  <c r="Q1736"/>
  <c r="M1736"/>
  <c r="I1736"/>
  <c r="E1736"/>
  <c r="GY1735"/>
  <c r="GS1735"/>
  <c r="GO1735"/>
  <c r="GK1735"/>
  <c r="GG1735"/>
  <c r="GC1735"/>
  <c r="FY1735"/>
  <c r="FU1735"/>
  <c r="FQ1735"/>
  <c r="FM1735"/>
  <c r="FI1735"/>
  <c r="FE1735"/>
  <c r="FA1735"/>
  <c r="EW1735"/>
  <c r="ES1735"/>
  <c r="EO1735"/>
  <c r="EK1735"/>
  <c r="EG1735"/>
  <c r="EC1735"/>
  <c r="DY1735"/>
  <c r="DU1735"/>
  <c r="DQ1735"/>
  <c r="DM1735"/>
  <c r="DI1735"/>
  <c r="DE1735"/>
  <c r="DA1735"/>
  <c r="CW1735"/>
  <c r="CS1735"/>
  <c r="CO1735"/>
  <c r="CK1735"/>
  <c r="CG1735"/>
  <c r="CC1735"/>
  <c r="BY1735"/>
  <c r="BU1735"/>
  <c r="BQ1735"/>
  <c r="BM1735"/>
  <c r="BI1735"/>
  <c r="BE1735"/>
  <c r="BA1735"/>
  <c r="AS1735"/>
  <c r="AO1735"/>
  <c r="AK1735"/>
  <c r="AG1735"/>
  <c r="AC1735"/>
  <c r="Y1735"/>
  <c r="U1735"/>
  <c r="Q1735"/>
  <c r="M1735"/>
  <c r="I1735"/>
  <c r="E1735"/>
  <c r="GS1734"/>
  <c r="GO1734"/>
  <c r="GK1734"/>
  <c r="GG1734"/>
  <c r="GC1734"/>
  <c r="FY1734"/>
  <c r="FU1734"/>
  <c r="FQ1734"/>
  <c r="FM1734"/>
  <c r="FI1734"/>
  <c r="FE1734"/>
  <c r="FA1734"/>
  <c r="EW1734"/>
  <c r="ES1734"/>
  <c r="EO1734"/>
  <c r="EK1734"/>
  <c r="EG1734"/>
  <c r="EC1734"/>
  <c r="DY1734"/>
  <c r="DU1734"/>
  <c r="DQ1734"/>
  <c r="DM1734"/>
  <c r="DI1734"/>
  <c r="DE1734"/>
  <c r="DA1734"/>
  <c r="CW1734"/>
  <c r="CS1734"/>
  <c r="CO1734"/>
  <c r="CK1734"/>
  <c r="CG1734"/>
  <c r="CC1734"/>
  <c r="BY1734"/>
  <c r="BU1734"/>
  <c r="BQ1734"/>
  <c r="BM1734"/>
  <c r="BI1734"/>
  <c r="BE1734"/>
  <c r="BA1734"/>
  <c r="AS1734"/>
  <c r="AO1734"/>
  <c r="AK1734"/>
  <c r="AG1734"/>
  <c r="AC1734"/>
  <c r="Y1734"/>
  <c r="U1734"/>
  <c r="Q1734"/>
  <c r="M1734"/>
  <c r="I1734"/>
  <c r="E1734"/>
  <c r="GS1733"/>
  <c r="GO1733"/>
  <c r="GK1733"/>
  <c r="GG1733"/>
  <c r="GC1733"/>
  <c r="FY1733"/>
  <c r="FU1733"/>
  <c r="FQ1733"/>
  <c r="FM1733"/>
  <c r="FI1733"/>
  <c r="FE1733"/>
  <c r="FA1733"/>
  <c r="EW1733"/>
  <c r="ES1733"/>
  <c r="EO1733"/>
  <c r="EK1733"/>
  <c r="EG1733"/>
  <c r="EC1733"/>
  <c r="DY1733"/>
  <c r="DU1733"/>
  <c r="DQ1733"/>
  <c r="DM1733"/>
  <c r="DI1733"/>
  <c r="DE1733"/>
  <c r="DA1733"/>
  <c r="CW1733"/>
  <c r="CS1733"/>
  <c r="CO1733"/>
  <c r="CK1733"/>
  <c r="CG1733"/>
  <c r="CC1733"/>
  <c r="BY1733"/>
  <c r="BU1733"/>
  <c r="BQ1733"/>
  <c r="BM1733"/>
  <c r="BI1733"/>
  <c r="BE1733"/>
  <c r="BA1733"/>
  <c r="AS1733"/>
  <c r="AO1733"/>
  <c r="AK1733"/>
  <c r="AG1733"/>
  <c r="AC1733"/>
  <c r="Y1733"/>
  <c r="U1733"/>
  <c r="Q1733"/>
  <c r="M1733"/>
  <c r="I1733"/>
  <c r="E1733"/>
  <c r="GS1732"/>
  <c r="GO1732"/>
  <c r="GK1732"/>
  <c r="GG1732"/>
  <c r="GC1732"/>
  <c r="FY1732"/>
  <c r="FU1732"/>
  <c r="FQ1732"/>
  <c r="FM1732"/>
  <c r="FI1732"/>
  <c r="FE1732"/>
  <c r="FA1732"/>
  <c r="EW1732"/>
  <c r="ES1732"/>
  <c r="EO1732"/>
  <c r="EK1732"/>
  <c r="EG1732"/>
  <c r="EC1732"/>
  <c r="DY1732"/>
  <c r="DU1732"/>
  <c r="DQ1732"/>
  <c r="DM1732"/>
  <c r="DI1732"/>
  <c r="DE1732"/>
  <c r="DA1732"/>
  <c r="CW1732"/>
  <c r="CS1732"/>
  <c r="CO1732"/>
  <c r="CK1732"/>
  <c r="CG1732"/>
  <c r="CC1732"/>
  <c r="BY1732"/>
  <c r="BU1732"/>
  <c r="BQ1732"/>
  <c r="BM1732"/>
  <c r="BI1732"/>
  <c r="BE1732"/>
  <c r="BA1732"/>
  <c r="AS1732"/>
  <c r="AO1732"/>
  <c r="AK1732"/>
  <c r="AG1732"/>
  <c r="AC1732"/>
  <c r="Y1732"/>
  <c r="U1732"/>
  <c r="Q1732"/>
  <c r="M1732"/>
  <c r="I1732"/>
  <c r="E1732"/>
  <c r="GS1731"/>
  <c r="GO1731"/>
  <c r="GK1731"/>
  <c r="GG1731"/>
  <c r="GC1731"/>
  <c r="FY1731"/>
  <c r="FU1731"/>
  <c r="FQ1731"/>
  <c r="FM1731"/>
  <c r="FI1731"/>
  <c r="FE1731"/>
  <c r="FA1731"/>
  <c r="EW1731"/>
  <c r="ES1731"/>
  <c r="EO1731"/>
  <c r="EK1731"/>
  <c r="EG1731"/>
  <c r="EC1731"/>
  <c r="DY1731"/>
  <c r="DU1731"/>
  <c r="DQ1731"/>
  <c r="DM1731"/>
  <c r="DI1731"/>
  <c r="DE1731"/>
  <c r="DA1731"/>
  <c r="CW1731"/>
  <c r="CS1731"/>
  <c r="CO1731"/>
  <c r="CK1731"/>
  <c r="CG1731"/>
  <c r="CC1731"/>
  <c r="BY1731"/>
  <c r="BU1731"/>
  <c r="BQ1731"/>
  <c r="BM1731"/>
  <c r="BI1731"/>
  <c r="BE1731"/>
  <c r="BA1731"/>
  <c r="AS1731"/>
  <c r="AO1731"/>
  <c r="AK1731"/>
  <c r="AG1731"/>
  <c r="AC1731"/>
  <c r="Y1731"/>
  <c r="U1731"/>
  <c r="Q1731"/>
  <c r="M1731"/>
  <c r="I1731"/>
  <c r="E1731"/>
  <c r="GS1730"/>
  <c r="GO1730"/>
  <c r="GK1730"/>
  <c r="GG1730"/>
  <c r="GC1730"/>
  <c r="FY1730"/>
  <c r="FU1730"/>
  <c r="FQ1730"/>
  <c r="FM1730"/>
  <c r="FI1730"/>
  <c r="FE1730"/>
  <c r="FA1730"/>
  <c r="EW1730"/>
  <c r="ES1730"/>
  <c r="EO1730"/>
  <c r="EK1730"/>
  <c r="EG1730"/>
  <c r="EC1730"/>
  <c r="DY1730"/>
  <c r="DU1730"/>
  <c r="DQ1730"/>
  <c r="DM1730"/>
  <c r="DI1730"/>
  <c r="DE1730"/>
  <c r="DA1730"/>
  <c r="CW1730"/>
  <c r="CS1730"/>
  <c r="CO1730"/>
  <c r="CK1730"/>
  <c r="CG1730"/>
  <c r="CC1730"/>
  <c r="BY1730"/>
  <c r="BU1730"/>
  <c r="BQ1730"/>
  <c r="BM1730"/>
  <c r="BI1730"/>
  <c r="BE1730"/>
  <c r="BA1730"/>
  <c r="AS1730"/>
  <c r="AO1730"/>
  <c r="AK1730"/>
  <c r="AG1730"/>
  <c r="AC1730"/>
  <c r="Y1730"/>
  <c r="U1730"/>
  <c r="Q1730"/>
  <c r="M1730"/>
  <c r="I1730"/>
  <c r="E1730"/>
  <c r="GS1729"/>
  <c r="GO1729"/>
  <c r="GK1729"/>
  <c r="GG1729"/>
  <c r="GC1729"/>
  <c r="FY1729"/>
  <c r="FU1729"/>
  <c r="FQ1729"/>
  <c r="FM1729"/>
  <c r="FI1729"/>
  <c r="FE1729"/>
  <c r="FA1729"/>
  <c r="EW1729"/>
  <c r="ES1729"/>
  <c r="EO1729"/>
  <c r="EK1729"/>
  <c r="EG1729"/>
  <c r="EC1729"/>
  <c r="DY1729"/>
  <c r="DU1729"/>
  <c r="DQ1729"/>
  <c r="DM1729"/>
  <c r="DI1729"/>
  <c r="DE1729"/>
  <c r="DA1729"/>
  <c r="CW1729"/>
  <c r="CS1729"/>
  <c r="CO1729"/>
  <c r="CK1729"/>
  <c r="CG1729"/>
  <c r="CC1729"/>
  <c r="BY1729"/>
  <c r="BU1729"/>
  <c r="BQ1729"/>
  <c r="BM1729"/>
  <c r="BI1729"/>
  <c r="BE1729"/>
  <c r="BA1729"/>
  <c r="AS1729"/>
  <c r="AO1729"/>
  <c r="AK1729"/>
  <c r="AG1729"/>
  <c r="AC1729"/>
  <c r="Y1729"/>
  <c r="U1729"/>
  <c r="Q1729"/>
  <c r="M1729"/>
  <c r="I1729"/>
  <c r="E1729"/>
  <c r="GS1728"/>
  <c r="GO1728"/>
  <c r="GK1728"/>
  <c r="GG1728"/>
  <c r="GC1728"/>
  <c r="FY1728"/>
  <c r="FU1728"/>
  <c r="FQ1728"/>
  <c r="FM1728"/>
  <c r="FI1728"/>
  <c r="FE1728"/>
  <c r="FA1728"/>
  <c r="EW1728"/>
  <c r="ES1728"/>
  <c r="EO1728"/>
  <c r="EK1728"/>
  <c r="EG1728"/>
  <c r="EC1728"/>
  <c r="DY1728"/>
  <c r="DU1728"/>
  <c r="DQ1728"/>
  <c r="DM1728"/>
  <c r="DI1728"/>
  <c r="DE1728"/>
  <c r="DA1728"/>
  <c r="CW1728"/>
  <c r="CS1728"/>
  <c r="CO1728"/>
  <c r="CK1728"/>
  <c r="CG1728"/>
  <c r="CC1728"/>
  <c r="BY1728"/>
  <c r="BU1728"/>
  <c r="BQ1728"/>
  <c r="BM1728"/>
  <c r="BI1728"/>
  <c r="BE1728"/>
  <c r="BA1728"/>
  <c r="AS1728"/>
  <c r="AO1728"/>
  <c r="AK1728"/>
  <c r="AG1728"/>
  <c r="AC1728"/>
  <c r="Y1728"/>
  <c r="U1728"/>
  <c r="Q1728"/>
  <c r="M1728"/>
  <c r="I1728"/>
  <c r="E1728"/>
  <c r="GS1727"/>
  <c r="GO1727"/>
  <c r="GK1727"/>
  <c r="GG1727"/>
  <c r="GC1727"/>
  <c r="FY1727"/>
  <c r="FU1727"/>
  <c r="FQ1727"/>
  <c r="FM1727"/>
  <c r="FI1727"/>
  <c r="FE1727"/>
  <c r="FA1727"/>
  <c r="EW1727"/>
  <c r="ES1727"/>
  <c r="EO1727"/>
  <c r="EK1727"/>
  <c r="EG1727"/>
  <c r="EC1727"/>
  <c r="DY1727"/>
  <c r="DU1727"/>
  <c r="DQ1727"/>
  <c r="DM1727"/>
  <c r="DI1727"/>
  <c r="DE1727"/>
  <c r="DA1727"/>
  <c r="CW1727"/>
  <c r="CS1727"/>
  <c r="CO1727"/>
  <c r="CK1727"/>
  <c r="CG1727"/>
  <c r="CC1727"/>
  <c r="BY1727"/>
  <c r="BU1727"/>
  <c r="BQ1727"/>
  <c r="BM1727"/>
  <c r="BI1727"/>
  <c r="BE1727"/>
  <c r="BA1727"/>
  <c r="AS1727"/>
  <c r="AO1727"/>
  <c r="AK1727"/>
  <c r="AG1727"/>
  <c r="AC1727"/>
  <c r="Y1727"/>
  <c r="U1727"/>
  <c r="Q1727"/>
  <c r="M1727"/>
  <c r="I1727"/>
  <c r="E1727"/>
  <c r="GS1726"/>
  <c r="GO1726"/>
  <c r="GK1726"/>
  <c r="GG1726"/>
  <c r="GC1726"/>
  <c r="FY1726"/>
  <c r="FU1726"/>
  <c r="FQ1726"/>
  <c r="FM1726"/>
  <c r="FI1726"/>
  <c r="FE1726"/>
  <c r="FA1726"/>
  <c r="EW1726"/>
  <c r="ES1726"/>
  <c r="EO1726"/>
  <c r="EK1726"/>
  <c r="EG1726"/>
  <c r="EC1726"/>
  <c r="DY1726"/>
  <c r="DU1726"/>
  <c r="DQ1726"/>
  <c r="DM1726"/>
  <c r="DI1726"/>
  <c r="DE1726"/>
  <c r="DA1726"/>
  <c r="CW1726"/>
  <c r="CS1726"/>
  <c r="CO1726"/>
  <c r="CK1726"/>
  <c r="CG1726"/>
  <c r="CC1726"/>
  <c r="BY1726"/>
  <c r="BU1726"/>
  <c r="BQ1726"/>
  <c r="BM1726"/>
  <c r="BI1726"/>
  <c r="BE1726"/>
  <c r="BA1726"/>
  <c r="AS1726"/>
  <c r="AO1726"/>
  <c r="AK1726"/>
  <c r="AG1726"/>
  <c r="AC1726"/>
  <c r="Y1726"/>
  <c r="U1726"/>
  <c r="Q1726"/>
  <c r="M1726"/>
  <c r="I1726"/>
  <c r="E1726"/>
  <c r="GS1725"/>
  <c r="GO1725"/>
  <c r="GK1725"/>
  <c r="GG1725"/>
  <c r="GC1725"/>
  <c r="FY1725"/>
  <c r="FU1725"/>
  <c r="FQ1725"/>
  <c r="FM1725"/>
  <c r="FI1725"/>
  <c r="FE1725"/>
  <c r="FA1725"/>
  <c r="EW1725"/>
  <c r="ES1725"/>
  <c r="EO1725"/>
  <c r="EK1725"/>
  <c r="EG1725"/>
  <c r="EC1725"/>
  <c r="DY1725"/>
  <c r="DU1725"/>
  <c r="DQ1725"/>
  <c r="DM1725"/>
  <c r="DI1725"/>
  <c r="DE1725"/>
  <c r="DA1725"/>
  <c r="CW1725"/>
  <c r="CS1725"/>
  <c r="CO1725"/>
  <c r="CK1725"/>
  <c r="CG1725"/>
  <c r="CC1725"/>
  <c r="BY1725"/>
  <c r="BU1725"/>
  <c r="BQ1725"/>
  <c r="BM1725"/>
  <c r="BI1725"/>
  <c r="BE1725"/>
  <c r="BA1725"/>
  <c r="AS1725"/>
  <c r="AO1725"/>
  <c r="AK1725"/>
  <c r="AG1725"/>
  <c r="AC1725"/>
  <c r="Y1725"/>
  <c r="U1725"/>
  <c r="Q1725"/>
  <c r="M1725"/>
  <c r="I1725"/>
  <c r="E1725"/>
  <c r="GS1724"/>
  <c r="GO1724"/>
  <c r="GK1724"/>
  <c r="GG1724"/>
  <c r="GC1724"/>
  <c r="FY1724"/>
  <c r="FU1724"/>
  <c r="FQ1724"/>
  <c r="FM1724"/>
  <c r="FI1724"/>
  <c r="FE1724"/>
  <c r="FA1724"/>
  <c r="EW1724"/>
  <c r="ES1724"/>
  <c r="EO1724"/>
  <c r="EK1724"/>
  <c r="EG1724"/>
  <c r="EC1724"/>
  <c r="DY1724"/>
  <c r="DU1724"/>
  <c r="DQ1724"/>
  <c r="DM1724"/>
  <c r="DI1724"/>
  <c r="DE1724"/>
  <c r="DA1724"/>
  <c r="CW1724"/>
  <c r="CS1724"/>
  <c r="CO1724"/>
  <c r="CK1724"/>
  <c r="CG1724"/>
  <c r="CC1724"/>
  <c r="BY1724"/>
  <c r="BU1724"/>
  <c r="BQ1724"/>
  <c r="BM1724"/>
  <c r="BI1724"/>
  <c r="BE1724"/>
  <c r="BA1724"/>
  <c r="AS1724"/>
  <c r="AO1724"/>
  <c r="AK1724"/>
  <c r="AG1724"/>
  <c r="AC1724"/>
  <c r="Y1724"/>
  <c r="U1724"/>
  <c r="Q1724"/>
  <c r="M1724"/>
  <c r="I1724"/>
  <c r="E1724"/>
  <c r="GY1723"/>
  <c r="GS1723"/>
  <c r="GO1723"/>
  <c r="GK1723"/>
  <c r="GG1723"/>
  <c r="GC1723"/>
  <c r="FY1723"/>
  <c r="FU1723"/>
  <c r="FQ1723"/>
  <c r="FM1723"/>
  <c r="FI1723"/>
  <c r="FE1723"/>
  <c r="FA1723"/>
  <c r="EW1723"/>
  <c r="ES1723"/>
  <c r="EO1723"/>
  <c r="EK1723"/>
  <c r="EG1723"/>
  <c r="EC1723"/>
  <c r="DY1723"/>
  <c r="DU1723"/>
  <c r="DQ1723"/>
  <c r="DM1723"/>
  <c r="DI1723"/>
  <c r="DE1723"/>
  <c r="DA1723"/>
  <c r="CW1723"/>
  <c r="CS1723"/>
  <c r="CO1723"/>
  <c r="CK1723"/>
  <c r="CG1723"/>
  <c r="CC1723"/>
  <c r="BY1723"/>
  <c r="BU1723"/>
  <c r="BQ1723"/>
  <c r="BM1723"/>
  <c r="BI1723"/>
  <c r="BE1723"/>
  <c r="BA1723"/>
  <c r="AS1723"/>
  <c r="AO1723"/>
  <c r="AK1723"/>
  <c r="AG1723"/>
  <c r="AC1723"/>
  <c r="Y1723"/>
  <c r="U1723"/>
  <c r="Q1723"/>
  <c r="M1723"/>
  <c r="I1723"/>
  <c r="E1723"/>
  <c r="GS1722"/>
  <c r="GO1722"/>
  <c r="GK1722"/>
  <c r="GG1722"/>
  <c r="GC1722"/>
  <c r="FY1722"/>
  <c r="FU1722"/>
  <c r="FQ1722"/>
  <c r="FM1722"/>
  <c r="FI1722"/>
  <c r="FE1722"/>
  <c r="FA1722"/>
  <c r="EW1722"/>
  <c r="ES1722"/>
  <c r="EO1722"/>
  <c r="EK1722"/>
  <c r="EG1722"/>
  <c r="EC1722"/>
  <c r="DY1722"/>
  <c r="DU1722"/>
  <c r="DQ1722"/>
  <c r="DM1722"/>
  <c r="DI1722"/>
  <c r="DE1722"/>
  <c r="DA1722"/>
  <c r="CW1722"/>
  <c r="CS1722"/>
  <c r="CO1722"/>
  <c r="CK1722"/>
  <c r="CG1722"/>
  <c r="CC1722"/>
  <c r="BY1722"/>
  <c r="BU1722"/>
  <c r="BQ1722"/>
  <c r="BM1722"/>
  <c r="BI1722"/>
  <c r="BE1722"/>
  <c r="BA1722"/>
  <c r="AS1722"/>
  <c r="AO1722"/>
  <c r="AK1722"/>
  <c r="AG1722"/>
  <c r="AC1722"/>
  <c r="Y1722"/>
  <c r="U1722"/>
  <c r="Q1722"/>
  <c r="M1722"/>
  <c r="I1722"/>
  <c r="E1722"/>
  <c r="GS1721"/>
  <c r="GO1721"/>
  <c r="GK1721"/>
  <c r="GG1721"/>
  <c r="GC1721"/>
  <c r="FY1721"/>
  <c r="FU1721"/>
  <c r="FQ1721"/>
  <c r="FM1721"/>
  <c r="FI1721"/>
  <c r="FE1721"/>
  <c r="FA1721"/>
  <c r="EW1721"/>
  <c r="ES1721"/>
  <c r="EO1721"/>
  <c r="EK1721"/>
  <c r="EG1721"/>
  <c r="EC1721"/>
  <c r="DY1721"/>
  <c r="DU1721"/>
  <c r="DQ1721"/>
  <c r="DM1721"/>
  <c r="DI1721"/>
  <c r="DE1721"/>
  <c r="DA1721"/>
  <c r="CW1721"/>
  <c r="CS1721"/>
  <c r="CO1721"/>
  <c r="CK1721"/>
  <c r="CG1721"/>
  <c r="CC1721"/>
  <c r="BY1721"/>
  <c r="BU1721"/>
  <c r="BQ1721"/>
  <c r="BM1721"/>
  <c r="BI1721"/>
  <c r="BE1721"/>
  <c r="BA1721"/>
  <c r="AS1721"/>
  <c r="AO1721"/>
  <c r="AK1721"/>
  <c r="AG1721"/>
  <c r="AC1721"/>
  <c r="Y1721"/>
  <c r="U1721"/>
  <c r="Q1721"/>
  <c r="M1721"/>
  <c r="I1721"/>
  <c r="E1721"/>
  <c r="GS1720"/>
  <c r="GO1720"/>
  <c r="GK1720"/>
  <c r="GG1720"/>
  <c r="GC1720"/>
  <c r="FY1720"/>
  <c r="FU1720"/>
  <c r="FQ1720"/>
  <c r="FM1720"/>
  <c r="FI1720"/>
  <c r="FE1720"/>
  <c r="FA1720"/>
  <c r="EW1720"/>
  <c r="ES1720"/>
  <c r="EO1720"/>
  <c r="EK1720"/>
  <c r="EG1720"/>
  <c r="EC1720"/>
  <c r="DY1720"/>
  <c r="DU1720"/>
  <c r="DQ1720"/>
  <c r="DM1720"/>
  <c r="DI1720"/>
  <c r="DE1720"/>
  <c r="DA1720"/>
  <c r="CW1720"/>
  <c r="CS1720"/>
  <c r="CO1720"/>
  <c r="CK1720"/>
  <c r="CG1720"/>
  <c r="CC1720"/>
  <c r="BY1720"/>
  <c r="BU1720"/>
  <c r="BQ1720"/>
  <c r="BM1720"/>
  <c r="BI1720"/>
  <c r="BE1720"/>
  <c r="BA1720"/>
  <c r="AS1720"/>
  <c r="AO1720"/>
  <c r="AK1720"/>
  <c r="AG1720"/>
  <c r="AC1720"/>
  <c r="Y1720"/>
  <c r="U1720"/>
  <c r="Q1720"/>
  <c r="M1720"/>
  <c r="I1720"/>
  <c r="E1720"/>
  <c r="GS1719"/>
  <c r="GO1719"/>
  <c r="GK1719"/>
  <c r="GG1719"/>
  <c r="GC1719"/>
  <c r="FY1719"/>
  <c r="FU1719"/>
  <c r="FQ1719"/>
  <c r="FM1719"/>
  <c r="FI1719"/>
  <c r="FE1719"/>
  <c r="FA1719"/>
  <c r="EW1719"/>
  <c r="ES1719"/>
  <c r="EO1719"/>
  <c r="EK1719"/>
  <c r="EG1719"/>
  <c r="EC1719"/>
  <c r="DY1719"/>
  <c r="DU1719"/>
  <c r="DQ1719"/>
  <c r="DM1719"/>
  <c r="DI1719"/>
  <c r="DE1719"/>
  <c r="DA1719"/>
  <c r="CW1719"/>
  <c r="CS1719"/>
  <c r="CO1719"/>
  <c r="CK1719"/>
  <c r="CG1719"/>
  <c r="CC1719"/>
  <c r="BY1719"/>
  <c r="BU1719"/>
  <c r="BQ1719"/>
  <c r="BM1719"/>
  <c r="BI1719"/>
  <c r="BE1719"/>
  <c r="BA1719"/>
  <c r="AS1719"/>
  <c r="AO1719"/>
  <c r="AK1719"/>
  <c r="AG1719"/>
  <c r="AC1719"/>
  <c r="Y1719"/>
  <c r="U1719"/>
  <c r="Q1719"/>
  <c r="M1719"/>
  <c r="I1719"/>
  <c r="E1719"/>
  <c r="GS1718"/>
  <c r="GO1718"/>
  <c r="GK1718"/>
  <c r="GG1718"/>
  <c r="GC1718"/>
  <c r="FY1718"/>
  <c r="FU1718"/>
  <c r="FQ1718"/>
  <c r="FM1718"/>
  <c r="FI1718"/>
  <c r="FE1718"/>
  <c r="FA1718"/>
  <c r="EW1718"/>
  <c r="ES1718"/>
  <c r="EO1718"/>
  <c r="EK1718"/>
  <c r="EG1718"/>
  <c r="EC1718"/>
  <c r="DY1718"/>
  <c r="DU1718"/>
  <c r="DQ1718"/>
  <c r="DM1718"/>
  <c r="DI1718"/>
  <c r="DE1718"/>
  <c r="DA1718"/>
  <c r="CW1718"/>
  <c r="CS1718"/>
  <c r="CO1718"/>
  <c r="CK1718"/>
  <c r="CG1718"/>
  <c r="CC1718"/>
  <c r="BY1718"/>
  <c r="BU1718"/>
  <c r="BQ1718"/>
  <c r="BM1718"/>
  <c r="BI1718"/>
  <c r="BE1718"/>
  <c r="BA1718"/>
  <c r="AS1718"/>
  <c r="AO1718"/>
  <c r="AK1718"/>
  <c r="AG1718"/>
  <c r="AC1718"/>
  <c r="Y1718"/>
  <c r="U1718"/>
  <c r="Q1718"/>
  <c r="M1718"/>
  <c r="I1718"/>
  <c r="E1718"/>
  <c r="GS1717"/>
  <c r="GO1717"/>
  <c r="GK1717"/>
  <c r="GG1717"/>
  <c r="GC1717"/>
  <c r="FY1717"/>
  <c r="FU1717"/>
  <c r="FQ1717"/>
  <c r="FM1717"/>
  <c r="FI1717"/>
  <c r="FE1717"/>
  <c r="FA1717"/>
  <c r="EW1717"/>
  <c r="ES1717"/>
  <c r="EO1717"/>
  <c r="EK1717"/>
  <c r="EG1717"/>
  <c r="EC1717"/>
  <c r="DY1717"/>
  <c r="DU1717"/>
  <c r="DQ1717"/>
  <c r="DM1717"/>
  <c r="DI1717"/>
  <c r="DE1717"/>
  <c r="DA1717"/>
  <c r="CW1717"/>
  <c r="CS1717"/>
  <c r="CO1717"/>
  <c r="CK1717"/>
  <c r="CG1717"/>
  <c r="CC1717"/>
  <c r="BY1717"/>
  <c r="BU1717"/>
  <c r="BQ1717"/>
  <c r="BM1717"/>
  <c r="BI1717"/>
  <c r="BE1717"/>
  <c r="BA1717"/>
  <c r="AS1717"/>
  <c r="AO1717"/>
  <c r="AK1717"/>
  <c r="AG1717"/>
  <c r="AC1717"/>
  <c r="Y1717"/>
  <c r="U1717"/>
  <c r="Q1717"/>
  <c r="M1717"/>
  <c r="I1717"/>
  <c r="E1717"/>
  <c r="GS1716"/>
  <c r="GO1716"/>
  <c r="GK1716"/>
  <c r="GG1716"/>
  <c r="GC1716"/>
  <c r="FY1716"/>
  <c r="FU1716"/>
  <c r="FQ1716"/>
  <c r="FM1716"/>
  <c r="FI1716"/>
  <c r="FE1716"/>
  <c r="FA1716"/>
  <c r="EW1716"/>
  <c r="ES1716"/>
  <c r="EO1716"/>
  <c r="EK1716"/>
  <c r="EG1716"/>
  <c r="EC1716"/>
  <c r="DY1716"/>
  <c r="DU1716"/>
  <c r="DQ1716"/>
  <c r="DM1716"/>
  <c r="DI1716"/>
  <c r="DE1716"/>
  <c r="DA1716"/>
  <c r="CW1716"/>
  <c r="CS1716"/>
  <c r="CO1716"/>
  <c r="CK1716"/>
  <c r="CG1716"/>
  <c r="CC1716"/>
  <c r="BY1716"/>
  <c r="BU1716"/>
  <c r="BQ1716"/>
  <c r="BM1716"/>
  <c r="BI1716"/>
  <c r="BE1716"/>
  <c r="BA1716"/>
  <c r="AS1716"/>
  <c r="AO1716"/>
  <c r="AK1716"/>
  <c r="AG1716"/>
  <c r="AC1716"/>
  <c r="Y1716"/>
  <c r="U1716"/>
  <c r="Q1716"/>
  <c r="M1716"/>
  <c r="I1716"/>
  <c r="E1716"/>
  <c r="GS1715"/>
  <c r="GO1715"/>
  <c r="GK1715"/>
  <c r="GG1715"/>
  <c r="GC1715"/>
  <c r="FY1715"/>
  <c r="FU1715"/>
  <c r="FQ1715"/>
  <c r="FM1715"/>
  <c r="FI1715"/>
  <c r="FE1715"/>
  <c r="FA1715"/>
  <c r="EW1715"/>
  <c r="ES1715"/>
  <c r="EO1715"/>
  <c r="EK1715"/>
  <c r="EG1715"/>
  <c r="EC1715"/>
  <c r="DY1715"/>
  <c r="DU1715"/>
  <c r="DQ1715"/>
  <c r="DM1715"/>
  <c r="DI1715"/>
  <c r="DE1715"/>
  <c r="DA1715"/>
  <c r="CW1715"/>
  <c r="CS1715"/>
  <c r="CO1715"/>
  <c r="CK1715"/>
  <c r="CG1715"/>
  <c r="CC1715"/>
  <c r="BY1715"/>
  <c r="BU1715"/>
  <c r="BQ1715"/>
  <c r="BM1715"/>
  <c r="BI1715"/>
  <c r="BE1715"/>
  <c r="BA1715"/>
  <c r="AS1715"/>
  <c r="AO1715"/>
  <c r="AK1715"/>
  <c r="AG1715"/>
  <c r="AC1715"/>
  <c r="Y1715"/>
  <c r="U1715"/>
  <c r="Q1715"/>
  <c r="M1715"/>
  <c r="I1715"/>
  <c r="E1715"/>
  <c r="GS1714"/>
  <c r="GO1714"/>
  <c r="GK1714"/>
  <c r="GG1714"/>
  <c r="GC1714"/>
  <c r="FY1714"/>
  <c r="FU1714"/>
  <c r="FQ1714"/>
  <c r="FM1714"/>
  <c r="FI1714"/>
  <c r="FE1714"/>
  <c r="FA1714"/>
  <c r="EW1714"/>
  <c r="ES1714"/>
  <c r="EO1714"/>
  <c r="EK1714"/>
  <c r="EG1714"/>
  <c r="EC1714"/>
  <c r="DY1714"/>
  <c r="DU1714"/>
  <c r="DQ1714"/>
  <c r="DM1714"/>
  <c r="DI1714"/>
  <c r="DE1714"/>
  <c r="DA1714"/>
  <c r="CW1714"/>
  <c r="CS1714"/>
  <c r="CO1714"/>
  <c r="CK1714"/>
  <c r="CG1714"/>
  <c r="CC1714"/>
  <c r="BY1714"/>
  <c r="BU1714"/>
  <c r="BQ1714"/>
  <c r="BM1714"/>
  <c r="BI1714"/>
  <c r="BE1714"/>
  <c r="BA1714"/>
  <c r="AS1714"/>
  <c r="AO1714"/>
  <c r="AK1714"/>
  <c r="AG1714"/>
  <c r="AC1714"/>
  <c r="Y1714"/>
  <c r="U1714"/>
  <c r="Q1714"/>
  <c r="M1714"/>
  <c r="I1714"/>
  <c r="E1714"/>
  <c r="GS1713"/>
  <c r="GO1713"/>
  <c r="GK1713"/>
  <c r="GG1713"/>
  <c r="GC1713"/>
  <c r="FY1713"/>
  <c r="FU1713"/>
  <c r="FQ1713"/>
  <c r="FM1713"/>
  <c r="FI1713"/>
  <c r="FE1713"/>
  <c r="FA1713"/>
  <c r="EW1713"/>
  <c r="ES1713"/>
  <c r="EO1713"/>
  <c r="EK1713"/>
  <c r="EG1713"/>
  <c r="EC1713"/>
  <c r="DY1713"/>
  <c r="DU1713"/>
  <c r="DQ1713"/>
  <c r="DM1713"/>
  <c r="DI1713"/>
  <c r="DE1713"/>
  <c r="DA1713"/>
  <c r="CW1713"/>
  <c r="CS1713"/>
  <c r="CO1713"/>
  <c r="CK1713"/>
  <c r="CG1713"/>
  <c r="CC1713"/>
  <c r="BY1713"/>
  <c r="BU1713"/>
  <c r="BQ1713"/>
  <c r="BM1713"/>
  <c r="BI1713"/>
  <c r="BE1713"/>
  <c r="BA1713"/>
  <c r="AS1713"/>
  <c r="AO1713"/>
  <c r="AK1713"/>
  <c r="AG1713"/>
  <c r="AC1713"/>
  <c r="Y1713"/>
  <c r="U1713"/>
  <c r="Q1713"/>
  <c r="M1713"/>
  <c r="I1713"/>
  <c r="E1713"/>
  <c r="GS1712"/>
  <c r="GO1712"/>
  <c r="GK1712"/>
  <c r="GG1712"/>
  <c r="GC1712"/>
  <c r="FY1712"/>
  <c r="FU1712"/>
  <c r="FQ1712"/>
  <c r="FM1712"/>
  <c r="FI1712"/>
  <c r="FE1712"/>
  <c r="FA1712"/>
  <c r="EW1712"/>
  <c r="ES1712"/>
  <c r="EO1712"/>
  <c r="EK1712"/>
  <c r="EG1712"/>
  <c r="EC1712"/>
  <c r="DY1712"/>
  <c r="DU1712"/>
  <c r="DQ1712"/>
  <c r="DM1712"/>
  <c r="DI1712"/>
  <c r="DE1712"/>
  <c r="DA1712"/>
  <c r="CW1712"/>
  <c r="CS1712"/>
  <c r="CO1712"/>
  <c r="CK1712"/>
  <c r="CG1712"/>
  <c r="CC1712"/>
  <c r="BY1712"/>
  <c r="BU1712"/>
  <c r="BQ1712"/>
  <c r="BM1712"/>
  <c r="BI1712"/>
  <c r="BE1712"/>
  <c r="BA1712"/>
  <c r="AS1712"/>
  <c r="AO1712"/>
  <c r="AK1712"/>
  <c r="AG1712"/>
  <c r="AC1712"/>
  <c r="Y1712"/>
  <c r="U1712"/>
  <c r="Q1712"/>
  <c r="M1712"/>
  <c r="I1712"/>
  <c r="E1712"/>
  <c r="GY1711"/>
  <c r="GS1711"/>
  <c r="GO1711"/>
  <c r="GK1711"/>
  <c r="GG1711"/>
  <c r="GC1711"/>
  <c r="FY1711"/>
  <c r="FU1711"/>
  <c r="FQ1711"/>
  <c r="FM1711"/>
  <c r="FI1711"/>
  <c r="FE1711"/>
  <c r="FA1711"/>
  <c r="EW1711"/>
  <c r="ES1711"/>
  <c r="EO1711"/>
  <c r="EK1711"/>
  <c r="EG1711"/>
  <c r="EC1711"/>
  <c r="DY1711"/>
  <c r="DU1711"/>
  <c r="DQ1711"/>
  <c r="DM1711"/>
  <c r="DI1711"/>
  <c r="DE1711"/>
  <c r="DA1711"/>
  <c r="CW1711"/>
  <c r="CS1711"/>
  <c r="CO1711"/>
  <c r="CK1711"/>
  <c r="CG1711"/>
  <c r="CC1711"/>
  <c r="BY1711"/>
  <c r="BU1711"/>
  <c r="BQ1711"/>
  <c r="BM1711"/>
  <c r="BI1711"/>
  <c r="BE1711"/>
  <c r="BA1711"/>
  <c r="AS1711"/>
  <c r="AO1711"/>
  <c r="AK1711"/>
  <c r="AG1711"/>
  <c r="AC1711"/>
  <c r="Y1711"/>
  <c r="U1711"/>
  <c r="Q1711"/>
  <c r="M1711"/>
  <c r="I1711"/>
  <c r="E1711"/>
  <c r="GS1710"/>
  <c r="GO1710"/>
  <c r="GK1710"/>
  <c r="GG1710"/>
  <c r="GC1710"/>
  <c r="FY1710"/>
  <c r="FU1710"/>
  <c r="FQ1710"/>
  <c r="FM1710"/>
  <c r="FI1710"/>
  <c r="FE1710"/>
  <c r="FA1710"/>
  <c r="EW1710"/>
  <c r="ES1710"/>
  <c r="EO1710"/>
  <c r="EK1710"/>
  <c r="EG1710"/>
  <c r="EC1710"/>
  <c r="DY1710"/>
  <c r="DU1710"/>
  <c r="DQ1710"/>
  <c r="DM1710"/>
  <c r="DI1710"/>
  <c r="DE1710"/>
  <c r="DA1710"/>
  <c r="CW1710"/>
  <c r="CS1710"/>
  <c r="CO1710"/>
  <c r="CK1710"/>
  <c r="CG1710"/>
  <c r="CC1710"/>
  <c r="BY1710"/>
  <c r="BU1710"/>
  <c r="BQ1710"/>
  <c r="BM1710"/>
  <c r="BI1710"/>
  <c r="BE1710"/>
  <c r="BA1710"/>
  <c r="AS1710"/>
  <c r="AO1710"/>
  <c r="AK1710"/>
  <c r="AG1710"/>
  <c r="AC1710"/>
  <c r="Y1710"/>
  <c r="U1710"/>
  <c r="Q1710"/>
  <c r="M1710"/>
  <c r="I1710"/>
  <c r="E1710"/>
  <c r="GS1709"/>
  <c r="GO1709"/>
  <c r="GK1709"/>
  <c r="GG1709"/>
  <c r="GC1709"/>
  <c r="FY1709"/>
  <c r="FU1709"/>
  <c r="FQ1709"/>
  <c r="FM1709"/>
  <c r="FI1709"/>
  <c r="FE1709"/>
  <c r="FA1709"/>
  <c r="EW1709"/>
  <c r="ES1709"/>
  <c r="EO1709"/>
  <c r="EK1709"/>
  <c r="EG1709"/>
  <c r="EC1709"/>
  <c r="DY1709"/>
  <c r="DU1709"/>
  <c r="DQ1709"/>
  <c r="DM1709"/>
  <c r="DI1709"/>
  <c r="DE1709"/>
  <c r="DA1709"/>
  <c r="CW1709"/>
  <c r="CS1709"/>
  <c r="CO1709"/>
  <c r="CK1709"/>
  <c r="CG1709"/>
  <c r="CC1709"/>
  <c r="BY1709"/>
  <c r="BU1709"/>
  <c r="BQ1709"/>
  <c r="BM1709"/>
  <c r="BI1709"/>
  <c r="BE1709"/>
  <c r="BA1709"/>
  <c r="AS1709"/>
  <c r="AO1709"/>
  <c r="AK1709"/>
  <c r="AG1709"/>
  <c r="AC1709"/>
  <c r="Y1709"/>
  <c r="U1709"/>
  <c r="Q1709"/>
  <c r="M1709"/>
  <c r="I1709"/>
  <c r="E1709"/>
  <c r="GS1708"/>
  <c r="GO1708"/>
  <c r="GK1708"/>
  <c r="GG1708"/>
  <c r="GC1708"/>
  <c r="FY1708"/>
  <c r="FU1708"/>
  <c r="FQ1708"/>
  <c r="FM1708"/>
  <c r="FI1708"/>
  <c r="FE1708"/>
  <c r="FA1708"/>
  <c r="EW1708"/>
  <c r="ES1708"/>
  <c r="EO1708"/>
  <c r="EK1708"/>
  <c r="EG1708"/>
  <c r="EC1708"/>
  <c r="DY1708"/>
  <c r="DU1708"/>
  <c r="DQ1708"/>
  <c r="DM1708"/>
  <c r="DI1708"/>
  <c r="DE1708"/>
  <c r="DA1708"/>
  <c r="CW1708"/>
  <c r="CS1708"/>
  <c r="CO1708"/>
  <c r="CK1708"/>
  <c r="CG1708"/>
  <c r="CC1708"/>
  <c r="BY1708"/>
  <c r="BU1708"/>
  <c r="BQ1708"/>
  <c r="BM1708"/>
  <c r="BI1708"/>
  <c r="BE1708"/>
  <c r="BA1708"/>
  <c r="AS1708"/>
  <c r="AO1708"/>
  <c r="AK1708"/>
  <c r="AG1708"/>
  <c r="AC1708"/>
  <c r="Y1708"/>
  <c r="U1708"/>
  <c r="Q1708"/>
  <c r="M1708"/>
  <c r="I1708"/>
  <c r="E1708"/>
  <c r="GS1707"/>
  <c r="GO1707"/>
  <c r="GK1707"/>
  <c r="GG1707"/>
  <c r="GC1707"/>
  <c r="FY1707"/>
  <c r="FU1707"/>
  <c r="FQ1707"/>
  <c r="FM1707"/>
  <c r="FI1707"/>
  <c r="FE1707"/>
  <c r="FA1707"/>
  <c r="EW1707"/>
  <c r="ES1707"/>
  <c r="EO1707"/>
  <c r="EK1707"/>
  <c r="EG1707"/>
  <c r="EC1707"/>
  <c r="DY1707"/>
  <c r="DU1707"/>
  <c r="DQ1707"/>
  <c r="DM1707"/>
  <c r="DI1707"/>
  <c r="DE1707"/>
  <c r="DA1707"/>
  <c r="CW1707"/>
  <c r="CS1707"/>
  <c r="CO1707"/>
  <c r="CK1707"/>
  <c r="CG1707"/>
  <c r="CC1707"/>
  <c r="BY1707"/>
  <c r="BU1707"/>
  <c r="BQ1707"/>
  <c r="BM1707"/>
  <c r="BI1707"/>
  <c r="BE1707"/>
  <c r="BA1707"/>
  <c r="AS1707"/>
  <c r="AO1707"/>
  <c r="AK1707"/>
  <c r="AG1707"/>
  <c r="AC1707"/>
  <c r="Y1707"/>
  <c r="U1707"/>
  <c r="Q1707"/>
  <c r="M1707"/>
  <c r="I1707"/>
  <c r="E1707"/>
  <c r="GS1706"/>
  <c r="GO1706"/>
  <c r="GK1706"/>
  <c r="GG1706"/>
  <c r="GC1706"/>
  <c r="FY1706"/>
  <c r="FU1706"/>
  <c r="FQ1706"/>
  <c r="FM1706"/>
  <c r="FI1706"/>
  <c r="FE1706"/>
  <c r="FA1706"/>
  <c r="EW1706"/>
  <c r="ES1706"/>
  <c r="EO1706"/>
  <c r="EK1706"/>
  <c r="EG1706"/>
  <c r="EC1706"/>
  <c r="DY1706"/>
  <c r="DU1706"/>
  <c r="DQ1706"/>
  <c r="DM1706"/>
  <c r="DI1706"/>
  <c r="DE1706"/>
  <c r="DA1706"/>
  <c r="CW1706"/>
  <c r="CS1706"/>
  <c r="CO1706"/>
  <c r="CK1706"/>
  <c r="CG1706"/>
  <c r="CC1706"/>
  <c r="BY1706"/>
  <c r="BU1706"/>
  <c r="BQ1706"/>
  <c r="BM1706"/>
  <c r="BI1706"/>
  <c r="BE1706"/>
  <c r="BA1706"/>
  <c r="AS1706"/>
  <c r="AO1706"/>
  <c r="AK1706"/>
  <c r="AG1706"/>
  <c r="AC1706"/>
  <c r="Y1706"/>
  <c r="U1706"/>
  <c r="Q1706"/>
  <c r="M1706"/>
  <c r="I1706"/>
  <c r="E1706"/>
  <c r="GS1705"/>
  <c r="GO1705"/>
  <c r="GK1705"/>
  <c r="GG1705"/>
  <c r="GC1705"/>
  <c r="FY1705"/>
  <c r="FU1705"/>
  <c r="FQ1705"/>
  <c r="FM1705"/>
  <c r="FI1705"/>
  <c r="FE1705"/>
  <c r="FA1705"/>
  <c r="EW1705"/>
  <c r="ES1705"/>
  <c r="EO1705"/>
  <c r="EK1705"/>
  <c r="EG1705"/>
  <c r="EC1705"/>
  <c r="DY1705"/>
  <c r="DU1705"/>
  <c r="DQ1705"/>
  <c r="DM1705"/>
  <c r="DI1705"/>
  <c r="DE1705"/>
  <c r="DA1705"/>
  <c r="CW1705"/>
  <c r="CS1705"/>
  <c r="CO1705"/>
  <c r="CK1705"/>
  <c r="CG1705"/>
  <c r="CC1705"/>
  <c r="BY1705"/>
  <c r="BU1705"/>
  <c r="BQ1705"/>
  <c r="BM1705"/>
  <c r="BI1705"/>
  <c r="BE1705"/>
  <c r="BA1705"/>
  <c r="AS1705"/>
  <c r="AO1705"/>
  <c r="AK1705"/>
  <c r="AG1705"/>
  <c r="AC1705"/>
  <c r="Y1705"/>
  <c r="U1705"/>
  <c r="Q1705"/>
  <c r="M1705"/>
  <c r="I1705"/>
  <c r="E1705"/>
  <c r="GS1704"/>
  <c r="GO1704"/>
  <c r="GK1704"/>
  <c r="GG1704"/>
  <c r="GC1704"/>
  <c r="FY1704"/>
  <c r="FU1704"/>
  <c r="FQ1704"/>
  <c r="FM1704"/>
  <c r="FI1704"/>
  <c r="FE1704"/>
  <c r="FA1704"/>
  <c r="EW1704"/>
  <c r="ES1704"/>
  <c r="EO1704"/>
  <c r="EK1704"/>
  <c r="EG1704"/>
  <c r="EC1704"/>
  <c r="DY1704"/>
  <c r="DU1704"/>
  <c r="DQ1704"/>
  <c r="DM1704"/>
  <c r="DI1704"/>
  <c r="DE1704"/>
  <c r="DA1704"/>
  <c r="CW1704"/>
  <c r="CS1704"/>
  <c r="CO1704"/>
  <c r="CK1704"/>
  <c r="CG1704"/>
  <c r="CC1704"/>
  <c r="BY1704"/>
  <c r="BU1704"/>
  <c r="BQ1704"/>
  <c r="BM1704"/>
  <c r="BI1704"/>
  <c r="BE1704"/>
  <c r="BA1704"/>
  <c r="AS1704"/>
  <c r="AO1704"/>
  <c r="AK1704"/>
  <c r="AG1704"/>
  <c r="AC1704"/>
  <c r="Y1704"/>
  <c r="U1704"/>
  <c r="Q1704"/>
  <c r="M1704"/>
  <c r="I1704"/>
  <c r="E1704"/>
  <c r="GS1703"/>
  <c r="GO1703"/>
  <c r="GK1703"/>
  <c r="GG1703"/>
  <c r="GC1703"/>
  <c r="FY1703"/>
  <c r="FU1703"/>
  <c r="FQ1703"/>
  <c r="FM1703"/>
  <c r="FI1703"/>
  <c r="FE1703"/>
  <c r="FA1703"/>
  <c r="EW1703"/>
  <c r="ES1703"/>
  <c r="EO1703"/>
  <c r="EK1703"/>
  <c r="EG1703"/>
  <c r="EC1703"/>
  <c r="DY1703"/>
  <c r="DU1703"/>
  <c r="DQ1703"/>
  <c r="DM1703"/>
  <c r="DI1703"/>
  <c r="DE1703"/>
  <c r="DA1703"/>
  <c r="CW1703"/>
  <c r="CS1703"/>
  <c r="CO1703"/>
  <c r="CK1703"/>
  <c r="CG1703"/>
  <c r="CC1703"/>
  <c r="BY1703"/>
  <c r="BU1703"/>
  <c r="BQ1703"/>
  <c r="BM1703"/>
  <c r="BI1703"/>
  <c r="BE1703"/>
  <c r="BA1703"/>
  <c r="AS1703"/>
  <c r="AO1703"/>
  <c r="AK1703"/>
  <c r="AG1703"/>
  <c r="AC1703"/>
  <c r="Y1703"/>
  <c r="U1703"/>
  <c r="Q1703"/>
  <c r="M1703"/>
  <c r="I1703"/>
  <c r="E1703"/>
  <c r="GS1702"/>
  <c r="GO1702"/>
  <c r="GK1702"/>
  <c r="GG1702"/>
  <c r="GC1702"/>
  <c r="FY1702"/>
  <c r="FU1702"/>
  <c r="FQ1702"/>
  <c r="FM1702"/>
  <c r="FI1702"/>
  <c r="FE1702"/>
  <c r="FA1702"/>
  <c r="EW1702"/>
  <c r="ES1702"/>
  <c r="EO1702"/>
  <c r="EK1702"/>
  <c r="EG1702"/>
  <c r="EC1702"/>
  <c r="DY1702"/>
  <c r="DU1702"/>
  <c r="DQ1702"/>
  <c r="DM1702"/>
  <c r="DI1702"/>
  <c r="DE1702"/>
  <c r="DA1702"/>
  <c r="CW1702"/>
  <c r="CS1702"/>
  <c r="CO1702"/>
  <c r="CK1702"/>
  <c r="CG1702"/>
  <c r="CC1702"/>
  <c r="BY1702"/>
  <c r="BU1702"/>
  <c r="BQ1702"/>
  <c r="BM1702"/>
  <c r="BI1702"/>
  <c r="BE1702"/>
  <c r="BA1702"/>
  <c r="AS1702"/>
  <c r="AO1702"/>
  <c r="AK1702"/>
  <c r="AG1702"/>
  <c r="AC1702"/>
  <c r="Y1702"/>
  <c r="U1702"/>
  <c r="Q1702"/>
  <c r="M1702"/>
  <c r="I1702"/>
  <c r="E1702"/>
  <c r="GS1701"/>
  <c r="GO1701"/>
  <c r="GK1701"/>
  <c r="GG1701"/>
  <c r="GC1701"/>
  <c r="FY1701"/>
  <c r="FU1701"/>
  <c r="FQ1701"/>
  <c r="FM1701"/>
  <c r="FI1701"/>
  <c r="FE1701"/>
  <c r="FA1701"/>
  <c r="EW1701"/>
  <c r="ES1701"/>
  <c r="EO1701"/>
  <c r="EK1701"/>
  <c r="EG1701"/>
  <c r="EC1701"/>
  <c r="DY1701"/>
  <c r="DU1701"/>
  <c r="DQ1701"/>
  <c r="DM1701"/>
  <c r="DI1701"/>
  <c r="DE1701"/>
  <c r="DA1701"/>
  <c r="CW1701"/>
  <c r="CS1701"/>
  <c r="CO1701"/>
  <c r="CK1701"/>
  <c r="CG1701"/>
  <c r="CC1701"/>
  <c r="BY1701"/>
  <c r="BU1701"/>
  <c r="BQ1701"/>
  <c r="BM1701"/>
  <c r="BI1701"/>
  <c r="BE1701"/>
  <c r="BA1701"/>
  <c r="AS1701"/>
  <c r="AO1701"/>
  <c r="AK1701"/>
  <c r="AG1701"/>
  <c r="AC1701"/>
  <c r="Y1701"/>
  <c r="U1701"/>
  <c r="Q1701"/>
  <c r="M1701"/>
  <c r="I1701"/>
  <c r="E1701"/>
  <c r="GS1700"/>
  <c r="GO1700"/>
  <c r="GK1700"/>
  <c r="GG1700"/>
  <c r="GC1700"/>
  <c r="FY1700"/>
  <c r="FU1700"/>
  <c r="FQ1700"/>
  <c r="FM1700"/>
  <c r="FI1700"/>
  <c r="FE1700"/>
  <c r="FA1700"/>
  <c r="EW1700"/>
  <c r="ES1700"/>
  <c r="EO1700"/>
  <c r="EK1700"/>
  <c r="EG1700"/>
  <c r="EC1700"/>
  <c r="DY1700"/>
  <c r="DU1700"/>
  <c r="DQ1700"/>
  <c r="DM1700"/>
  <c r="DI1700"/>
  <c r="DE1700"/>
  <c r="DA1700"/>
  <c r="CW1700"/>
  <c r="CS1700"/>
  <c r="CO1700"/>
  <c r="CK1700"/>
  <c r="CG1700"/>
  <c r="CC1700"/>
  <c r="BY1700"/>
  <c r="BU1700"/>
  <c r="BQ1700"/>
  <c r="BM1700"/>
  <c r="BI1700"/>
  <c r="BE1700"/>
  <c r="BA1700"/>
  <c r="AS1700"/>
  <c r="AO1700"/>
  <c r="AK1700"/>
  <c r="AG1700"/>
  <c r="AC1700"/>
  <c r="Y1700"/>
  <c r="U1700"/>
  <c r="Q1700"/>
  <c r="M1700"/>
  <c r="I1700"/>
  <c r="E1700"/>
  <c r="GY1699"/>
  <c r="GS1699"/>
  <c r="GO1699"/>
  <c r="GK1699"/>
  <c r="GG1699"/>
  <c r="GC1699"/>
  <c r="FY1699"/>
  <c r="FU1699"/>
  <c r="FQ1699"/>
  <c r="FM1699"/>
  <c r="FI1699"/>
  <c r="FE1699"/>
  <c r="FA1699"/>
  <c r="EW1699"/>
  <c r="ES1699"/>
  <c r="EO1699"/>
  <c r="EK1699"/>
  <c r="EG1699"/>
  <c r="EC1699"/>
  <c r="DY1699"/>
  <c r="DU1699"/>
  <c r="DQ1699"/>
  <c r="DM1699"/>
  <c r="DI1699"/>
  <c r="DE1699"/>
  <c r="DA1699"/>
  <c r="CW1699"/>
  <c r="CS1699"/>
  <c r="CO1699"/>
  <c r="CK1699"/>
  <c r="CG1699"/>
  <c r="CC1699"/>
  <c r="BY1699"/>
  <c r="BU1699"/>
  <c r="BQ1699"/>
  <c r="BM1699"/>
  <c r="BI1699"/>
  <c r="BE1699"/>
  <c r="BA1699"/>
  <c r="AS1699"/>
  <c r="AO1699"/>
  <c r="AK1699"/>
  <c r="AG1699"/>
  <c r="AC1699"/>
  <c r="Y1699"/>
  <c r="U1699"/>
  <c r="Q1699"/>
  <c r="M1699"/>
  <c r="I1699"/>
  <c r="E1699"/>
  <c r="GS1698"/>
  <c r="GO1698"/>
  <c r="GK1698"/>
  <c r="GG1698"/>
  <c r="GC1698"/>
  <c r="FY1698"/>
  <c r="FU1698"/>
  <c r="FQ1698"/>
  <c r="FM1698"/>
  <c r="FI1698"/>
  <c r="FE1698"/>
  <c r="FA1698"/>
  <c r="EW1698"/>
  <c r="ES1698"/>
  <c r="EO1698"/>
  <c r="EK1698"/>
  <c r="EG1698"/>
  <c r="EC1698"/>
  <c r="DY1698"/>
  <c r="DU1698"/>
  <c r="DQ1698"/>
  <c r="DM1698"/>
  <c r="DI1698"/>
  <c r="DE1698"/>
  <c r="DA1698"/>
  <c r="CW1698"/>
  <c r="CS1698"/>
  <c r="CO1698"/>
  <c r="CK1698"/>
  <c r="CG1698"/>
  <c r="CC1698"/>
  <c r="BY1698"/>
  <c r="BU1698"/>
  <c r="BQ1698"/>
  <c r="BM1698"/>
  <c r="BI1698"/>
  <c r="BE1698"/>
  <c r="BA1698"/>
  <c r="AS1698"/>
  <c r="AO1698"/>
  <c r="AK1698"/>
  <c r="AG1698"/>
  <c r="AC1698"/>
  <c r="Y1698"/>
  <c r="U1698"/>
  <c r="Q1698"/>
  <c r="M1698"/>
  <c r="I1698"/>
  <c r="E1698"/>
  <c r="GS1697"/>
  <c r="GO1697"/>
  <c r="GK1697"/>
  <c r="GG1697"/>
  <c r="GC1697"/>
  <c r="FY1697"/>
  <c r="FU1697"/>
  <c r="FQ1697"/>
  <c r="FM1697"/>
  <c r="FI1697"/>
  <c r="FE1697"/>
  <c r="FA1697"/>
  <c r="EW1697"/>
  <c r="ES1697"/>
  <c r="EO1697"/>
  <c r="EK1697"/>
  <c r="EG1697"/>
  <c r="EC1697"/>
  <c r="DY1697"/>
  <c r="DU1697"/>
  <c r="DQ1697"/>
  <c r="DM1697"/>
  <c r="DI1697"/>
  <c r="DE1697"/>
  <c r="DA1697"/>
  <c r="CW1697"/>
  <c r="CS1697"/>
  <c r="CO1697"/>
  <c r="CK1697"/>
  <c r="CG1697"/>
  <c r="CC1697"/>
  <c r="BY1697"/>
  <c r="BU1697"/>
  <c r="BQ1697"/>
  <c r="BM1697"/>
  <c r="BI1697"/>
  <c r="BE1697"/>
  <c r="BA1697"/>
  <c r="AS1697"/>
  <c r="AO1697"/>
  <c r="AK1697"/>
  <c r="AG1697"/>
  <c r="AC1697"/>
  <c r="Y1697"/>
  <c r="U1697"/>
  <c r="Q1697"/>
  <c r="M1697"/>
  <c r="I1697"/>
  <c r="E1697"/>
  <c r="GS1696"/>
  <c r="GO1696"/>
  <c r="GK1696"/>
  <c r="GG1696"/>
  <c r="GC1696"/>
  <c r="FY1696"/>
  <c r="FU1696"/>
  <c r="FQ1696"/>
  <c r="FM1696"/>
  <c r="FI1696"/>
  <c r="FE1696"/>
  <c r="FA1696"/>
  <c r="EW1696"/>
  <c r="ES1696"/>
  <c r="EO1696"/>
  <c r="EK1696"/>
  <c r="EG1696"/>
  <c r="EC1696"/>
  <c r="DY1696"/>
  <c r="DU1696"/>
  <c r="DQ1696"/>
  <c r="DM1696"/>
  <c r="DI1696"/>
  <c r="DE1696"/>
  <c r="DA1696"/>
  <c r="CW1696"/>
  <c r="CS1696"/>
  <c r="CO1696"/>
  <c r="CK1696"/>
  <c r="CG1696"/>
  <c r="CC1696"/>
  <c r="BY1696"/>
  <c r="BU1696"/>
  <c r="BQ1696"/>
  <c r="BM1696"/>
  <c r="BI1696"/>
  <c r="BE1696"/>
  <c r="BA1696"/>
  <c r="AS1696"/>
  <c r="AO1696"/>
  <c r="AK1696"/>
  <c r="AG1696"/>
  <c r="AC1696"/>
  <c r="Y1696"/>
  <c r="U1696"/>
  <c r="Q1696"/>
  <c r="M1696"/>
  <c r="I1696"/>
  <c r="E1696"/>
  <c r="GS1695"/>
  <c r="GO1695"/>
  <c r="GK1695"/>
  <c r="GG1695"/>
  <c r="GC1695"/>
  <c r="FY1695"/>
  <c r="FU1695"/>
  <c r="FQ1695"/>
  <c r="FM1695"/>
  <c r="FI1695"/>
  <c r="FE1695"/>
  <c r="FA1695"/>
  <c r="EW1695"/>
  <c r="ES1695"/>
  <c r="EO1695"/>
  <c r="EK1695"/>
  <c r="EG1695"/>
  <c r="EC1695"/>
  <c r="DY1695"/>
  <c r="DU1695"/>
  <c r="DQ1695"/>
  <c r="DM1695"/>
  <c r="DI1695"/>
  <c r="DE1695"/>
  <c r="DA1695"/>
  <c r="CW1695"/>
  <c r="CS1695"/>
  <c r="CO1695"/>
  <c r="CK1695"/>
  <c r="CG1695"/>
  <c r="CC1695"/>
  <c r="BY1695"/>
  <c r="BU1695"/>
  <c r="BQ1695"/>
  <c r="BM1695"/>
  <c r="BI1695"/>
  <c r="BE1695"/>
  <c r="BA1695"/>
  <c r="AS1695"/>
  <c r="AO1695"/>
  <c r="AK1695"/>
  <c r="AG1695"/>
  <c r="AC1695"/>
  <c r="Y1695"/>
  <c r="U1695"/>
  <c r="Q1695"/>
  <c r="M1695"/>
  <c r="I1695"/>
  <c r="E1695"/>
  <c r="GS1694"/>
  <c r="GO1694"/>
  <c r="GK1694"/>
  <c r="GG1694"/>
  <c r="GC1694"/>
  <c r="FY1694"/>
  <c r="FU1694"/>
  <c r="FQ1694"/>
  <c r="FM1694"/>
  <c r="FI1694"/>
  <c r="FE1694"/>
  <c r="FA1694"/>
  <c r="EW1694"/>
  <c r="ES1694"/>
  <c r="EO1694"/>
  <c r="EK1694"/>
  <c r="EG1694"/>
  <c r="EC1694"/>
  <c r="DY1694"/>
  <c r="DU1694"/>
  <c r="DQ1694"/>
  <c r="DM1694"/>
  <c r="DI1694"/>
  <c r="DE1694"/>
  <c r="DA1694"/>
  <c r="CW1694"/>
  <c r="CS1694"/>
  <c r="CO1694"/>
  <c r="CK1694"/>
  <c r="CG1694"/>
  <c r="CC1694"/>
  <c r="BY1694"/>
  <c r="BU1694"/>
  <c r="BQ1694"/>
  <c r="BM1694"/>
  <c r="BI1694"/>
  <c r="BE1694"/>
  <c r="BA1694"/>
  <c r="AS1694"/>
  <c r="AO1694"/>
  <c r="AK1694"/>
  <c r="AG1694"/>
  <c r="AC1694"/>
  <c r="Y1694"/>
  <c r="U1694"/>
  <c r="Q1694"/>
  <c r="M1694"/>
  <c r="I1694"/>
  <c r="E1694"/>
  <c r="GS1693"/>
  <c r="GO1693"/>
  <c r="GK1693"/>
  <c r="GG1693"/>
  <c r="GC1693"/>
  <c r="FY1693"/>
  <c r="FU1693"/>
  <c r="FQ1693"/>
  <c r="FM1693"/>
  <c r="FI1693"/>
  <c r="FE1693"/>
  <c r="FA1693"/>
  <c r="EW1693"/>
  <c r="ES1693"/>
  <c r="EO1693"/>
  <c r="EK1693"/>
  <c r="EG1693"/>
  <c r="EC1693"/>
  <c r="DY1693"/>
  <c r="DU1693"/>
  <c r="DQ1693"/>
  <c r="DM1693"/>
  <c r="DI1693"/>
  <c r="DE1693"/>
  <c r="DA1693"/>
  <c r="CW1693"/>
  <c r="CS1693"/>
  <c r="CO1693"/>
  <c r="CK1693"/>
  <c r="CG1693"/>
  <c r="CC1693"/>
  <c r="BY1693"/>
  <c r="BU1693"/>
  <c r="BQ1693"/>
  <c r="BM1693"/>
  <c r="BI1693"/>
  <c r="BE1693"/>
  <c r="BA1693"/>
  <c r="AS1693"/>
  <c r="AO1693"/>
  <c r="AK1693"/>
  <c r="AG1693"/>
  <c r="AC1693"/>
  <c r="Y1693"/>
  <c r="U1693"/>
  <c r="Q1693"/>
  <c r="M1693"/>
  <c r="I1693"/>
  <c r="E1693"/>
  <c r="GS1692"/>
  <c r="GO1692"/>
  <c r="GK1692"/>
  <c r="GG1692"/>
  <c r="GC1692"/>
  <c r="FY1692"/>
  <c r="FU1692"/>
  <c r="FQ1692"/>
  <c r="FM1692"/>
  <c r="FI1692"/>
  <c r="FE1692"/>
  <c r="FA1692"/>
  <c r="EW1692"/>
  <c r="ES1692"/>
  <c r="EO1692"/>
  <c r="EK1692"/>
  <c r="EG1692"/>
  <c r="EC1692"/>
  <c r="DY1692"/>
  <c r="DU1692"/>
  <c r="DQ1692"/>
  <c r="DM1692"/>
  <c r="DI1692"/>
  <c r="DE1692"/>
  <c r="DA1692"/>
  <c r="CW1692"/>
  <c r="CS1692"/>
  <c r="CO1692"/>
  <c r="CK1692"/>
  <c r="CG1692"/>
  <c r="CC1692"/>
  <c r="BY1692"/>
  <c r="BU1692"/>
  <c r="BQ1692"/>
  <c r="BM1692"/>
  <c r="BI1692"/>
  <c r="BE1692"/>
  <c r="BA1692"/>
  <c r="AS1692"/>
  <c r="AO1692"/>
  <c r="AK1692"/>
  <c r="AG1692"/>
  <c r="AC1692"/>
  <c r="Y1692"/>
  <c r="U1692"/>
  <c r="Q1692"/>
  <c r="M1692"/>
  <c r="I1692"/>
  <c r="E1692"/>
  <c r="GS1691"/>
  <c r="GO1691"/>
  <c r="GK1691"/>
  <c r="GG1691"/>
  <c r="GC1691"/>
  <c r="FY1691"/>
  <c r="FU1691"/>
  <c r="FQ1691"/>
  <c r="FM1691"/>
  <c r="FI1691"/>
  <c r="FE1691"/>
  <c r="FA1691"/>
  <c r="EW1691"/>
  <c r="ES1691"/>
  <c r="EO1691"/>
  <c r="EK1691"/>
  <c r="EG1691"/>
  <c r="EC1691"/>
  <c r="DY1691"/>
  <c r="DU1691"/>
  <c r="DQ1691"/>
  <c r="DM1691"/>
  <c r="DI1691"/>
  <c r="DE1691"/>
  <c r="DA1691"/>
  <c r="CW1691"/>
  <c r="CS1691"/>
  <c r="CO1691"/>
  <c r="CK1691"/>
  <c r="CG1691"/>
  <c r="CC1691"/>
  <c r="BY1691"/>
  <c r="BU1691"/>
  <c r="BQ1691"/>
  <c r="BM1691"/>
  <c r="BI1691"/>
  <c r="BE1691"/>
  <c r="BA1691"/>
  <c r="AS1691"/>
  <c r="AO1691"/>
  <c r="AK1691"/>
  <c r="AG1691"/>
  <c r="AC1691"/>
  <c r="Y1691"/>
  <c r="U1691"/>
  <c r="Q1691"/>
  <c r="M1691"/>
  <c r="I1691"/>
  <c r="E1691"/>
  <c r="GS1690"/>
  <c r="GO1690"/>
  <c r="GK1690"/>
  <c r="GG1690"/>
  <c r="GC1690"/>
  <c r="FY1690"/>
  <c r="FU1690"/>
  <c r="FQ1690"/>
  <c r="FM1690"/>
  <c r="FI1690"/>
  <c r="FE1690"/>
  <c r="FA1690"/>
  <c r="EW1690"/>
  <c r="ES1690"/>
  <c r="EO1690"/>
  <c r="EK1690"/>
  <c r="EG1690"/>
  <c r="EC1690"/>
  <c r="DY1690"/>
  <c r="DU1690"/>
  <c r="DQ1690"/>
  <c r="DM1690"/>
  <c r="DI1690"/>
  <c r="DE1690"/>
  <c r="DA1690"/>
  <c r="CW1690"/>
  <c r="CS1690"/>
  <c r="CO1690"/>
  <c r="CK1690"/>
  <c r="CG1690"/>
  <c r="CC1690"/>
  <c r="BY1690"/>
  <c r="BU1690"/>
  <c r="BQ1690"/>
  <c r="BM1690"/>
  <c r="BI1690"/>
  <c r="BE1690"/>
  <c r="BA1690"/>
  <c r="AS1690"/>
  <c r="AO1690"/>
  <c r="AK1690"/>
  <c r="AG1690"/>
  <c r="AC1690"/>
  <c r="Y1690"/>
  <c r="U1690"/>
  <c r="Q1690"/>
  <c r="M1690"/>
  <c r="I1690"/>
  <c r="E1690"/>
  <c r="GS1689"/>
  <c r="GO1689"/>
  <c r="GK1689"/>
  <c r="GG1689"/>
  <c r="GC1689"/>
  <c r="FY1689"/>
  <c r="FU1689"/>
  <c r="FQ1689"/>
  <c r="FM1689"/>
  <c r="FI1689"/>
  <c r="FE1689"/>
  <c r="FA1689"/>
  <c r="EW1689"/>
  <c r="ES1689"/>
  <c r="EO1689"/>
  <c r="EK1689"/>
  <c r="EG1689"/>
  <c r="EC1689"/>
  <c r="DY1689"/>
  <c r="DU1689"/>
  <c r="DQ1689"/>
  <c r="DM1689"/>
  <c r="DI1689"/>
  <c r="DE1689"/>
  <c r="DA1689"/>
  <c r="CW1689"/>
  <c r="CS1689"/>
  <c r="CO1689"/>
  <c r="CK1689"/>
  <c r="CG1689"/>
  <c r="CC1689"/>
  <c r="BY1689"/>
  <c r="BU1689"/>
  <c r="BQ1689"/>
  <c r="BM1689"/>
  <c r="BI1689"/>
  <c r="BE1689"/>
  <c r="BA1689"/>
  <c r="AS1689"/>
  <c r="AO1689"/>
  <c r="AK1689"/>
  <c r="AG1689"/>
  <c r="AC1689"/>
  <c r="Y1689"/>
  <c r="U1689"/>
  <c r="Q1689"/>
  <c r="M1689"/>
  <c r="I1689"/>
  <c r="E1689"/>
  <c r="GS1688"/>
  <c r="GO1688"/>
  <c r="GK1688"/>
  <c r="GG1688"/>
  <c r="GC1688"/>
  <c r="FY1688"/>
  <c r="FU1688"/>
  <c r="FQ1688"/>
  <c r="FM1688"/>
  <c r="FI1688"/>
  <c r="FE1688"/>
  <c r="FA1688"/>
  <c r="EW1688"/>
  <c r="ES1688"/>
  <c r="EO1688"/>
  <c r="EK1688"/>
  <c r="EG1688"/>
  <c r="EC1688"/>
  <c r="DY1688"/>
  <c r="DU1688"/>
  <c r="DQ1688"/>
  <c r="DM1688"/>
  <c r="DI1688"/>
  <c r="DE1688"/>
  <c r="DA1688"/>
  <c r="CW1688"/>
  <c r="CS1688"/>
  <c r="CO1688"/>
  <c r="CK1688"/>
  <c r="CG1688"/>
  <c r="CC1688"/>
  <c r="BY1688"/>
  <c r="BU1688"/>
  <c r="BQ1688"/>
  <c r="BM1688"/>
  <c r="BI1688"/>
  <c r="BE1688"/>
  <c r="BA1688"/>
  <c r="AS1688"/>
  <c r="AO1688"/>
  <c r="AK1688"/>
  <c r="AG1688"/>
  <c r="AC1688"/>
  <c r="Y1688"/>
  <c r="U1688"/>
  <c r="Q1688"/>
  <c r="M1688"/>
  <c r="I1688"/>
  <c r="E1688"/>
  <c r="GY1687"/>
  <c r="GS1687"/>
  <c r="GO1687"/>
  <c r="GK1687"/>
  <c r="GG1687"/>
  <c r="GC1687"/>
  <c r="FY1687"/>
  <c r="FU1687"/>
  <c r="FQ1687"/>
  <c r="FM1687"/>
  <c r="FI1687"/>
  <c r="FE1687"/>
  <c r="FA1687"/>
  <c r="EW1687"/>
  <c r="ES1687"/>
  <c r="EO1687"/>
  <c r="EK1687"/>
  <c r="EG1687"/>
  <c r="EC1687"/>
  <c r="DY1687"/>
  <c r="DU1687"/>
  <c r="DQ1687"/>
  <c r="DM1687"/>
  <c r="DI1687"/>
  <c r="DE1687"/>
  <c r="DA1687"/>
  <c r="CW1687"/>
  <c r="CS1687"/>
  <c r="CO1687"/>
  <c r="CK1687"/>
  <c r="CG1687"/>
  <c r="CC1687"/>
  <c r="BY1687"/>
  <c r="BU1687"/>
  <c r="BQ1687"/>
  <c r="BM1687"/>
  <c r="BI1687"/>
  <c r="BE1687"/>
  <c r="BA1687"/>
  <c r="AS1687"/>
  <c r="AO1687"/>
  <c r="AK1687"/>
  <c r="AG1687"/>
  <c r="AC1687"/>
  <c r="Y1687"/>
  <c r="U1687"/>
  <c r="Q1687"/>
  <c r="M1687"/>
  <c r="I1687"/>
  <c r="E1687"/>
  <c r="GS1686"/>
  <c r="GO1686"/>
  <c r="GK1686"/>
  <c r="GG1686"/>
  <c r="GC1686"/>
  <c r="FY1686"/>
  <c r="FU1686"/>
  <c r="FQ1686"/>
  <c r="FM1686"/>
  <c r="FI1686"/>
  <c r="FE1686"/>
  <c r="FA1686"/>
  <c r="EW1686"/>
  <c r="ES1686"/>
  <c r="EO1686"/>
  <c r="EK1686"/>
  <c r="EG1686"/>
  <c r="EC1686"/>
  <c r="DY1686"/>
  <c r="DU1686"/>
  <c r="DQ1686"/>
  <c r="DM1686"/>
  <c r="DI1686"/>
  <c r="DE1686"/>
  <c r="DA1686"/>
  <c r="CW1686"/>
  <c r="CS1686"/>
  <c r="CO1686"/>
  <c r="CK1686"/>
  <c r="CG1686"/>
  <c r="CC1686"/>
  <c r="BY1686"/>
  <c r="BU1686"/>
  <c r="BQ1686"/>
  <c r="BM1686"/>
  <c r="BI1686"/>
  <c r="BE1686"/>
  <c r="BA1686"/>
  <c r="AS1686"/>
  <c r="AO1686"/>
  <c r="AK1686"/>
  <c r="AG1686"/>
  <c r="AC1686"/>
  <c r="Y1686"/>
  <c r="U1686"/>
  <c r="Q1686"/>
  <c r="M1686"/>
  <c r="I1686"/>
  <c r="E1686"/>
  <c r="GS1685"/>
  <c r="GO1685"/>
  <c r="GK1685"/>
  <c r="GG1685"/>
  <c r="GC1685"/>
  <c r="FY1685"/>
  <c r="FU1685"/>
  <c r="FQ1685"/>
  <c r="FM1685"/>
  <c r="FI1685"/>
  <c r="FE1685"/>
  <c r="FA1685"/>
  <c r="EW1685"/>
  <c r="ES1685"/>
  <c r="EO1685"/>
  <c r="EK1685"/>
  <c r="EG1685"/>
  <c r="EC1685"/>
  <c r="DY1685"/>
  <c r="DU1685"/>
  <c r="DQ1685"/>
  <c r="DM1685"/>
  <c r="DI1685"/>
  <c r="DE1685"/>
  <c r="DA1685"/>
  <c r="CW1685"/>
  <c r="CS1685"/>
  <c r="CO1685"/>
  <c r="CK1685"/>
  <c r="CG1685"/>
  <c r="CC1685"/>
  <c r="BY1685"/>
  <c r="BU1685"/>
  <c r="BQ1685"/>
  <c r="BM1685"/>
  <c r="BI1685"/>
  <c r="BE1685"/>
  <c r="BA1685"/>
  <c r="AS1685"/>
  <c r="AO1685"/>
  <c r="AK1685"/>
  <c r="AG1685"/>
  <c r="AC1685"/>
  <c r="Y1685"/>
  <c r="U1685"/>
  <c r="Q1685"/>
  <c r="M1685"/>
  <c r="I1685"/>
  <c r="E1685"/>
  <c r="GS1684"/>
  <c r="GO1684"/>
  <c r="GK1684"/>
  <c r="GG1684"/>
  <c r="GC1684"/>
  <c r="FY1684"/>
  <c r="FU1684"/>
  <c r="FQ1684"/>
  <c r="FM1684"/>
  <c r="FI1684"/>
  <c r="FE1684"/>
  <c r="FA1684"/>
  <c r="EW1684"/>
  <c r="ES1684"/>
  <c r="EO1684"/>
  <c r="EK1684"/>
  <c r="EG1684"/>
  <c r="EC1684"/>
  <c r="DY1684"/>
  <c r="DU1684"/>
  <c r="DQ1684"/>
  <c r="DM1684"/>
  <c r="DI1684"/>
  <c r="DE1684"/>
  <c r="DA1684"/>
  <c r="CW1684"/>
  <c r="CS1684"/>
  <c r="CO1684"/>
  <c r="CK1684"/>
  <c r="CG1684"/>
  <c r="CC1684"/>
  <c r="BY1684"/>
  <c r="BU1684"/>
  <c r="BQ1684"/>
  <c r="BM1684"/>
  <c r="BI1684"/>
  <c r="BE1684"/>
  <c r="BA1684"/>
  <c r="AS1684"/>
  <c r="AO1684"/>
  <c r="AK1684"/>
  <c r="AG1684"/>
  <c r="AC1684"/>
  <c r="Y1684"/>
  <c r="U1684"/>
  <c r="Q1684"/>
  <c r="M1684"/>
  <c r="I1684"/>
  <c r="E1684"/>
  <c r="GS1683"/>
  <c r="GO1683"/>
  <c r="GK1683"/>
  <c r="GG1683"/>
  <c r="GC1683"/>
  <c r="FY1683"/>
  <c r="FU1683"/>
  <c r="FQ1683"/>
  <c r="FM1683"/>
  <c r="FI1683"/>
  <c r="FE1683"/>
  <c r="FA1683"/>
  <c r="EW1683"/>
  <c r="ES1683"/>
  <c r="EO1683"/>
  <c r="EK1683"/>
  <c r="EG1683"/>
  <c r="EC1683"/>
  <c r="DY1683"/>
  <c r="DU1683"/>
  <c r="DQ1683"/>
  <c r="DM1683"/>
  <c r="DI1683"/>
  <c r="DE1683"/>
  <c r="DA1683"/>
  <c r="CW1683"/>
  <c r="CS1683"/>
  <c r="CO1683"/>
  <c r="CK1683"/>
  <c r="CG1683"/>
  <c r="CC1683"/>
  <c r="BY1683"/>
  <c r="BU1683"/>
  <c r="BQ1683"/>
  <c r="BM1683"/>
  <c r="BI1683"/>
  <c r="BE1683"/>
  <c r="BA1683"/>
  <c r="AS1683"/>
  <c r="AO1683"/>
  <c r="AK1683"/>
  <c r="AG1683"/>
  <c r="AC1683"/>
  <c r="Y1683"/>
  <c r="U1683"/>
  <c r="Q1683"/>
  <c r="M1683"/>
  <c r="I1683"/>
  <c r="E1683"/>
  <c r="GS1682"/>
  <c r="GO1682"/>
  <c r="GK1682"/>
  <c r="GG1682"/>
  <c r="GC1682"/>
  <c r="FY1682"/>
  <c r="FU1682"/>
  <c r="FQ1682"/>
  <c r="FM1682"/>
  <c r="FI1682"/>
  <c r="FE1682"/>
  <c r="FA1682"/>
  <c r="EW1682"/>
  <c r="ES1682"/>
  <c r="EO1682"/>
  <c r="EK1682"/>
  <c r="EG1682"/>
  <c r="EC1682"/>
  <c r="DY1682"/>
  <c r="DU1682"/>
  <c r="DQ1682"/>
  <c r="DM1682"/>
  <c r="DI1682"/>
  <c r="DE1682"/>
  <c r="DA1682"/>
  <c r="CW1682"/>
  <c r="CS1682"/>
  <c r="CO1682"/>
  <c r="CK1682"/>
  <c r="CG1682"/>
  <c r="CC1682"/>
  <c r="BY1682"/>
  <c r="BU1682"/>
  <c r="BQ1682"/>
  <c r="BM1682"/>
  <c r="BI1682"/>
  <c r="BE1682"/>
  <c r="BA1682"/>
  <c r="AS1682"/>
  <c r="AO1682"/>
  <c r="AK1682"/>
  <c r="AG1682"/>
  <c r="AC1682"/>
  <c r="Y1682"/>
  <c r="U1682"/>
  <c r="Q1682"/>
  <c r="M1682"/>
  <c r="I1682"/>
  <c r="E1682"/>
  <c r="GS1681"/>
  <c r="GO1681"/>
  <c r="GK1681"/>
  <c r="GG1681"/>
  <c r="GC1681"/>
  <c r="FY1681"/>
  <c r="FU1681"/>
  <c r="FQ1681"/>
  <c r="FM1681"/>
  <c r="FI1681"/>
  <c r="FE1681"/>
  <c r="FA1681"/>
  <c r="EW1681"/>
  <c r="ES1681"/>
  <c r="EO1681"/>
  <c r="EK1681"/>
  <c r="EG1681"/>
  <c r="EC1681"/>
  <c r="DY1681"/>
  <c r="DU1681"/>
  <c r="DQ1681"/>
  <c r="DM1681"/>
  <c r="DI1681"/>
  <c r="DE1681"/>
  <c r="DA1681"/>
  <c r="CW1681"/>
  <c r="CS1681"/>
  <c r="CO1681"/>
  <c r="CK1681"/>
  <c r="CG1681"/>
  <c r="CC1681"/>
  <c r="BY1681"/>
  <c r="BU1681"/>
  <c r="BQ1681"/>
  <c r="BM1681"/>
  <c r="BI1681"/>
  <c r="BE1681"/>
  <c r="BA1681"/>
  <c r="AS1681"/>
  <c r="AO1681"/>
  <c r="AK1681"/>
  <c r="AG1681"/>
  <c r="AC1681"/>
  <c r="Y1681"/>
  <c r="U1681"/>
  <c r="Q1681"/>
  <c r="M1681"/>
  <c r="I1681"/>
  <c r="E1681"/>
  <c r="GS1680"/>
  <c r="GO1680"/>
  <c r="GK1680"/>
  <c r="GG1680"/>
  <c r="GC1680"/>
  <c r="FY1680"/>
  <c r="FU1680"/>
  <c r="FQ1680"/>
  <c r="FM1680"/>
  <c r="FI1680"/>
  <c r="FE1680"/>
  <c r="FA1680"/>
  <c r="EW1680"/>
  <c r="ES1680"/>
  <c r="EO1680"/>
  <c r="EK1680"/>
  <c r="EG1680"/>
  <c r="EC1680"/>
  <c r="DY1680"/>
  <c r="DU1680"/>
  <c r="DQ1680"/>
  <c r="DM1680"/>
  <c r="DI1680"/>
  <c r="DE1680"/>
  <c r="DA1680"/>
  <c r="CW1680"/>
  <c r="CS1680"/>
  <c r="CO1680"/>
  <c r="CK1680"/>
  <c r="CG1680"/>
  <c r="CC1680"/>
  <c r="BY1680"/>
  <c r="BU1680"/>
  <c r="BQ1680"/>
  <c r="BM1680"/>
  <c r="BI1680"/>
  <c r="BE1680"/>
  <c r="BA1680"/>
  <c r="AS1680"/>
  <c r="AO1680"/>
  <c r="AK1680"/>
  <c r="AG1680"/>
  <c r="AC1680"/>
  <c r="Y1680"/>
  <c r="U1680"/>
  <c r="Q1680"/>
  <c r="M1680"/>
  <c r="I1680"/>
  <c r="E1680"/>
  <c r="GS1679"/>
  <c r="GO1679"/>
  <c r="GK1679"/>
  <c r="GG1679"/>
  <c r="GC1679"/>
  <c r="FY1679"/>
  <c r="FU1679"/>
  <c r="FQ1679"/>
  <c r="FM1679"/>
  <c r="FI1679"/>
  <c r="FE1679"/>
  <c r="FA1679"/>
  <c r="EW1679"/>
  <c r="ES1679"/>
  <c r="EO1679"/>
  <c r="EK1679"/>
  <c r="EG1679"/>
  <c r="EC1679"/>
  <c r="DY1679"/>
  <c r="DU1679"/>
  <c r="DQ1679"/>
  <c r="DM1679"/>
  <c r="DI1679"/>
  <c r="DE1679"/>
  <c r="DA1679"/>
  <c r="CW1679"/>
  <c r="CS1679"/>
  <c r="CO1679"/>
  <c r="CK1679"/>
  <c r="CG1679"/>
  <c r="CC1679"/>
  <c r="BY1679"/>
  <c r="BU1679"/>
  <c r="BQ1679"/>
  <c r="BM1679"/>
  <c r="BI1679"/>
  <c r="BE1679"/>
  <c r="BA1679"/>
  <c r="AS1679"/>
  <c r="AO1679"/>
  <c r="AK1679"/>
  <c r="AG1679"/>
  <c r="AC1679"/>
  <c r="Y1679"/>
  <c r="U1679"/>
  <c r="Q1679"/>
  <c r="M1679"/>
  <c r="I1679"/>
  <c r="E1679"/>
  <c r="GS1678"/>
  <c r="GO1678"/>
  <c r="GK1678"/>
  <c r="GG1678"/>
  <c r="GC1678"/>
  <c r="FY1678"/>
  <c r="FU1678"/>
  <c r="FQ1678"/>
  <c r="FM1678"/>
  <c r="FI1678"/>
  <c r="FE1678"/>
  <c r="FA1678"/>
  <c r="EW1678"/>
  <c r="ES1678"/>
  <c r="EO1678"/>
  <c r="EK1678"/>
  <c r="EG1678"/>
  <c r="EC1678"/>
  <c r="DY1678"/>
  <c r="DU1678"/>
  <c r="DQ1678"/>
  <c r="DM1678"/>
  <c r="DI1678"/>
  <c r="DE1678"/>
  <c r="DA1678"/>
  <c r="CW1678"/>
  <c r="CS1678"/>
  <c r="CO1678"/>
  <c r="CK1678"/>
  <c r="CG1678"/>
  <c r="CC1678"/>
  <c r="BY1678"/>
  <c r="BU1678"/>
  <c r="BQ1678"/>
  <c r="BM1678"/>
  <c r="BI1678"/>
  <c r="BE1678"/>
  <c r="BA1678"/>
  <c r="AS1678"/>
  <c r="AO1678"/>
  <c r="AK1678"/>
  <c r="AG1678"/>
  <c r="AC1678"/>
  <c r="Y1678"/>
  <c r="U1678"/>
  <c r="Q1678"/>
  <c r="M1678"/>
  <c r="I1678"/>
  <c r="E1678"/>
  <c r="GS1677"/>
  <c r="GO1677"/>
  <c r="GK1677"/>
  <c r="GG1677"/>
  <c r="GC1677"/>
  <c r="FY1677"/>
  <c r="FU1677"/>
  <c r="FQ1677"/>
  <c r="FM1677"/>
  <c r="FI1677"/>
  <c r="FE1677"/>
  <c r="FA1677"/>
  <c r="EW1677"/>
  <c r="ES1677"/>
  <c r="EO1677"/>
  <c r="EK1677"/>
  <c r="EG1677"/>
  <c r="EC1677"/>
  <c r="DY1677"/>
  <c r="DU1677"/>
  <c r="DQ1677"/>
  <c r="DM1677"/>
  <c r="DI1677"/>
  <c r="DE1677"/>
  <c r="DA1677"/>
  <c r="CW1677"/>
  <c r="CS1677"/>
  <c r="CO1677"/>
  <c r="CK1677"/>
  <c r="CG1677"/>
  <c r="CC1677"/>
  <c r="BY1677"/>
  <c r="BU1677"/>
  <c r="BQ1677"/>
  <c r="BM1677"/>
  <c r="BI1677"/>
  <c r="BE1677"/>
  <c r="BA1677"/>
  <c r="AS1677"/>
  <c r="AO1677"/>
  <c r="AK1677"/>
  <c r="AG1677"/>
  <c r="AC1677"/>
  <c r="Y1677"/>
  <c r="U1677"/>
  <c r="Q1677"/>
  <c r="M1677"/>
  <c r="I1677"/>
  <c r="E1677"/>
  <c r="GS1676"/>
  <c r="GO1676"/>
  <c r="GK1676"/>
  <c r="GG1676"/>
  <c r="GC1676"/>
  <c r="FY1676"/>
  <c r="FU1676"/>
  <c r="FQ1676"/>
  <c r="FM1676"/>
  <c r="FI1676"/>
  <c r="FE1676"/>
  <c r="FA1676"/>
  <c r="EW1676"/>
  <c r="ES1676"/>
  <c r="EO1676"/>
  <c r="EK1676"/>
  <c r="EG1676"/>
  <c r="EC1676"/>
  <c r="DY1676"/>
  <c r="DU1676"/>
  <c r="DQ1676"/>
  <c r="DM1676"/>
  <c r="DI1676"/>
  <c r="DE1676"/>
  <c r="DA1676"/>
  <c r="CW1676"/>
  <c r="CS1676"/>
  <c r="CO1676"/>
  <c r="CK1676"/>
  <c r="CG1676"/>
  <c r="CC1676"/>
  <c r="BY1676"/>
  <c r="BU1676"/>
  <c r="BQ1676"/>
  <c r="BM1676"/>
  <c r="BI1676"/>
  <c r="BE1676"/>
  <c r="BA1676"/>
  <c r="AS1676"/>
  <c r="AO1676"/>
  <c r="AK1676"/>
  <c r="AG1676"/>
  <c r="AC1676"/>
  <c r="Y1676"/>
  <c r="U1676"/>
  <c r="Q1676"/>
  <c r="M1676"/>
  <c r="I1676"/>
  <c r="E1676"/>
  <c r="GY1675"/>
  <c r="GS1675"/>
  <c r="GO1675"/>
  <c r="GK1675"/>
  <c r="GG1675"/>
  <c r="GC1675"/>
  <c r="FY1675"/>
  <c r="FU1675"/>
  <c r="FQ1675"/>
  <c r="FM1675"/>
  <c r="FI1675"/>
  <c r="FE1675"/>
  <c r="FA1675"/>
  <c r="EW1675"/>
  <c r="ES1675"/>
  <c r="EO1675"/>
  <c r="EK1675"/>
  <c r="EG1675"/>
  <c r="EC1675"/>
  <c r="DY1675"/>
  <c r="DU1675"/>
  <c r="DQ1675"/>
  <c r="DM1675"/>
  <c r="DI1675"/>
  <c r="DE1675"/>
  <c r="DA1675"/>
  <c r="CW1675"/>
  <c r="CS1675"/>
  <c r="CO1675"/>
  <c r="CK1675"/>
  <c r="CG1675"/>
  <c r="CC1675"/>
  <c r="BY1675"/>
  <c r="BU1675"/>
  <c r="BQ1675"/>
  <c r="BM1675"/>
  <c r="BI1675"/>
  <c r="BE1675"/>
  <c r="BA1675"/>
  <c r="AS1675"/>
  <c r="AO1675"/>
  <c r="AK1675"/>
  <c r="AG1675"/>
  <c r="AC1675"/>
  <c r="Y1675"/>
  <c r="U1675"/>
  <c r="Q1675"/>
  <c r="M1675"/>
  <c r="I1675"/>
  <c r="E1675"/>
  <c r="GS1674"/>
  <c r="GO1674"/>
  <c r="GK1674"/>
  <c r="GG1674"/>
  <c r="GC1674"/>
  <c r="FY1674"/>
  <c r="FU1674"/>
  <c r="FQ1674"/>
  <c r="FM1674"/>
  <c r="FI1674"/>
  <c r="FE1674"/>
  <c r="FA1674"/>
  <c r="EW1674"/>
  <c r="ES1674"/>
  <c r="EO1674"/>
  <c r="EK1674"/>
  <c r="EG1674"/>
  <c r="EC1674"/>
  <c r="DY1674"/>
  <c r="DU1674"/>
  <c r="DQ1674"/>
  <c r="DM1674"/>
  <c r="DI1674"/>
  <c r="DE1674"/>
  <c r="DA1674"/>
  <c r="CW1674"/>
  <c r="CS1674"/>
  <c r="CO1674"/>
  <c r="CK1674"/>
  <c r="CG1674"/>
  <c r="CC1674"/>
  <c r="BY1674"/>
  <c r="BU1674"/>
  <c r="BQ1674"/>
  <c r="BM1674"/>
  <c r="BI1674"/>
  <c r="BE1674"/>
  <c r="BA1674"/>
  <c r="AS1674"/>
  <c r="AO1674"/>
  <c r="AK1674"/>
  <c r="AG1674"/>
  <c r="AC1674"/>
  <c r="Y1674"/>
  <c r="U1674"/>
  <c r="Q1674"/>
  <c r="M1674"/>
  <c r="I1674"/>
  <c r="E1674"/>
  <c r="GS1673"/>
  <c r="GO1673"/>
  <c r="GK1673"/>
  <c r="GG1673"/>
  <c r="GC1673"/>
  <c r="FY1673"/>
  <c r="FU1673"/>
  <c r="FQ1673"/>
  <c r="FM1673"/>
  <c r="FI1673"/>
  <c r="FE1673"/>
  <c r="FA1673"/>
  <c r="EW1673"/>
  <c r="ES1673"/>
  <c r="EO1673"/>
  <c r="EK1673"/>
  <c r="EG1673"/>
  <c r="EC1673"/>
  <c r="DY1673"/>
  <c r="DU1673"/>
  <c r="DQ1673"/>
  <c r="DM1673"/>
  <c r="DI1673"/>
  <c r="DE1673"/>
  <c r="DA1673"/>
  <c r="CW1673"/>
  <c r="CS1673"/>
  <c r="CO1673"/>
  <c r="CK1673"/>
  <c r="CG1673"/>
  <c r="CC1673"/>
  <c r="BY1673"/>
  <c r="BU1673"/>
  <c r="BQ1673"/>
  <c r="BM1673"/>
  <c r="BI1673"/>
  <c r="BE1673"/>
  <c r="BA1673"/>
  <c r="AS1673"/>
  <c r="AO1673"/>
  <c r="AK1673"/>
  <c r="AG1673"/>
  <c r="AC1673"/>
  <c r="Y1673"/>
  <c r="U1673"/>
  <c r="Q1673"/>
  <c r="M1673"/>
  <c r="I1673"/>
  <c r="E1673"/>
  <c r="GS1672"/>
  <c r="GO1672"/>
  <c r="GK1672"/>
  <c r="GG1672"/>
  <c r="GC1672"/>
  <c r="FY1672"/>
  <c r="FU1672"/>
  <c r="FQ1672"/>
  <c r="FM1672"/>
  <c r="FI1672"/>
  <c r="FE1672"/>
  <c r="FA1672"/>
  <c r="EW1672"/>
  <c r="ES1672"/>
  <c r="EO1672"/>
  <c r="EK1672"/>
  <c r="EG1672"/>
  <c r="EC1672"/>
  <c r="DY1672"/>
  <c r="DU1672"/>
  <c r="DQ1672"/>
  <c r="DM1672"/>
  <c r="DI1672"/>
  <c r="DE1672"/>
  <c r="DA1672"/>
  <c r="CW1672"/>
  <c r="CS1672"/>
  <c r="CO1672"/>
  <c r="CK1672"/>
  <c r="CG1672"/>
  <c r="CC1672"/>
  <c r="BY1672"/>
  <c r="BU1672"/>
  <c r="BQ1672"/>
  <c r="BM1672"/>
  <c r="BI1672"/>
  <c r="BE1672"/>
  <c r="BA1672"/>
  <c r="AS1672"/>
  <c r="AO1672"/>
  <c r="AK1672"/>
  <c r="AG1672"/>
  <c r="AC1672"/>
  <c r="Y1672"/>
  <c r="U1672"/>
  <c r="Q1672"/>
  <c r="M1672"/>
  <c r="I1672"/>
  <c r="E1672"/>
  <c r="GS1671"/>
  <c r="GO1671"/>
  <c r="GK1671"/>
  <c r="GG1671"/>
  <c r="GC1671"/>
  <c r="FY1671"/>
  <c r="FU1671"/>
  <c r="FQ1671"/>
  <c r="FM1671"/>
  <c r="FI1671"/>
  <c r="FE1671"/>
  <c r="FA1671"/>
  <c r="EW1671"/>
  <c r="ES1671"/>
  <c r="EO1671"/>
  <c r="EK1671"/>
  <c r="EG1671"/>
  <c r="EC1671"/>
  <c r="DY1671"/>
  <c r="DU1671"/>
  <c r="DQ1671"/>
  <c r="DM1671"/>
  <c r="DI1671"/>
  <c r="DE1671"/>
  <c r="DA1671"/>
  <c r="CW1671"/>
  <c r="CS1671"/>
  <c r="CO1671"/>
  <c r="CK1671"/>
  <c r="CG1671"/>
  <c r="CC1671"/>
  <c r="BY1671"/>
  <c r="BU1671"/>
  <c r="BQ1671"/>
  <c r="BM1671"/>
  <c r="BI1671"/>
  <c r="BE1671"/>
  <c r="BA1671"/>
  <c r="AS1671"/>
  <c r="AO1671"/>
  <c r="AK1671"/>
  <c r="AG1671"/>
  <c r="AC1671"/>
  <c r="Y1671"/>
  <c r="U1671"/>
  <c r="Q1671"/>
  <c r="M1671"/>
  <c r="I1671"/>
  <c r="E1671"/>
  <c r="GS1670"/>
  <c r="GO1670"/>
  <c r="GK1670"/>
  <c r="GG1670"/>
  <c r="GC1670"/>
  <c r="FY1670"/>
  <c r="FU1670"/>
  <c r="FQ1670"/>
  <c r="FM1670"/>
  <c r="FI1670"/>
  <c r="FE1670"/>
  <c r="FA1670"/>
  <c r="EW1670"/>
  <c r="ES1670"/>
  <c r="EO1670"/>
  <c r="EK1670"/>
  <c r="EG1670"/>
  <c r="EC1670"/>
  <c r="DY1670"/>
  <c r="DU1670"/>
  <c r="DQ1670"/>
  <c r="DM1670"/>
  <c r="DI1670"/>
  <c r="DE1670"/>
  <c r="DA1670"/>
  <c r="CW1670"/>
  <c r="CS1670"/>
  <c r="CO1670"/>
  <c r="CK1670"/>
  <c r="CG1670"/>
  <c r="CC1670"/>
  <c r="BY1670"/>
  <c r="BU1670"/>
  <c r="BQ1670"/>
  <c r="BM1670"/>
  <c r="BI1670"/>
  <c r="BE1670"/>
  <c r="BA1670"/>
  <c r="AS1670"/>
  <c r="AO1670"/>
  <c r="AK1670"/>
  <c r="AG1670"/>
  <c r="AC1670"/>
  <c r="Y1670"/>
  <c r="U1670"/>
  <c r="Q1670"/>
  <c r="M1670"/>
  <c r="I1670"/>
  <c r="E1670"/>
  <c r="GS1669"/>
  <c r="GO1669"/>
  <c r="GK1669"/>
  <c r="GG1669"/>
  <c r="GC1669"/>
  <c r="FY1669"/>
  <c r="FU1669"/>
  <c r="FQ1669"/>
  <c r="FM1669"/>
  <c r="FI1669"/>
  <c r="FE1669"/>
  <c r="FA1669"/>
  <c r="EW1669"/>
  <c r="ES1669"/>
  <c r="EO1669"/>
  <c r="EK1669"/>
  <c r="EG1669"/>
  <c r="EC1669"/>
  <c r="DY1669"/>
  <c r="DU1669"/>
  <c r="DQ1669"/>
  <c r="DM1669"/>
  <c r="DI1669"/>
  <c r="DE1669"/>
  <c r="DA1669"/>
  <c r="CW1669"/>
  <c r="CS1669"/>
  <c r="CO1669"/>
  <c r="CK1669"/>
  <c r="CG1669"/>
  <c r="CC1669"/>
  <c r="BY1669"/>
  <c r="BU1669"/>
  <c r="BQ1669"/>
  <c r="BM1669"/>
  <c r="BI1669"/>
  <c r="BE1669"/>
  <c r="BA1669"/>
  <c r="AS1669"/>
  <c r="AO1669"/>
  <c r="AK1669"/>
  <c r="AG1669"/>
  <c r="AC1669"/>
  <c r="Y1669"/>
  <c r="U1669"/>
  <c r="Q1669"/>
  <c r="M1669"/>
  <c r="I1669"/>
  <c r="E1669"/>
  <c r="GS1668"/>
  <c r="GO1668"/>
  <c r="GK1668"/>
  <c r="GG1668"/>
  <c r="GC1668"/>
  <c r="FY1668"/>
  <c r="FU1668"/>
  <c r="FQ1668"/>
  <c r="FM1668"/>
  <c r="FI1668"/>
  <c r="FE1668"/>
  <c r="FA1668"/>
  <c r="EW1668"/>
  <c r="ES1668"/>
  <c r="EO1668"/>
  <c r="EK1668"/>
  <c r="EG1668"/>
  <c r="EC1668"/>
  <c r="DY1668"/>
  <c r="DU1668"/>
  <c r="DQ1668"/>
  <c r="DM1668"/>
  <c r="DI1668"/>
  <c r="DE1668"/>
  <c r="DA1668"/>
  <c r="CW1668"/>
  <c r="CS1668"/>
  <c r="CO1668"/>
  <c r="CK1668"/>
  <c r="CG1668"/>
  <c r="CC1668"/>
  <c r="BY1668"/>
  <c r="BU1668"/>
  <c r="BQ1668"/>
  <c r="BM1668"/>
  <c r="BI1668"/>
  <c r="BE1668"/>
  <c r="BA1668"/>
  <c r="AS1668"/>
  <c r="AO1668"/>
  <c r="AK1668"/>
  <c r="AG1668"/>
  <c r="AC1668"/>
  <c r="Y1668"/>
  <c r="U1668"/>
  <c r="Q1668"/>
  <c r="M1668"/>
  <c r="I1668"/>
  <c r="E1668"/>
  <c r="GS1667"/>
  <c r="GO1667"/>
  <c r="GK1667"/>
  <c r="GG1667"/>
  <c r="GC1667"/>
  <c r="FY1667"/>
  <c r="FU1667"/>
  <c r="FQ1667"/>
  <c r="FM1667"/>
  <c r="FI1667"/>
  <c r="FE1667"/>
  <c r="FA1667"/>
  <c r="EW1667"/>
  <c r="ES1667"/>
  <c r="EO1667"/>
  <c r="EK1667"/>
  <c r="EG1667"/>
  <c r="EC1667"/>
  <c r="DY1667"/>
  <c r="DU1667"/>
  <c r="DQ1667"/>
  <c r="DM1667"/>
  <c r="DI1667"/>
  <c r="DE1667"/>
  <c r="DA1667"/>
  <c r="CW1667"/>
  <c r="CS1667"/>
  <c r="CO1667"/>
  <c r="CK1667"/>
  <c r="CG1667"/>
  <c r="CC1667"/>
  <c r="BY1667"/>
  <c r="BU1667"/>
  <c r="BQ1667"/>
  <c r="BM1667"/>
  <c r="BI1667"/>
  <c r="BE1667"/>
  <c r="BA1667"/>
  <c r="AS1667"/>
  <c r="AO1667"/>
  <c r="AK1667"/>
  <c r="AG1667"/>
  <c r="AC1667"/>
  <c r="Y1667"/>
  <c r="U1667"/>
  <c r="Q1667"/>
  <c r="M1667"/>
  <c r="I1667"/>
  <c r="E1667"/>
  <c r="GS1666"/>
  <c r="GO1666"/>
  <c r="GK1666"/>
  <c r="GG1666"/>
  <c r="GC1666"/>
  <c r="FY1666"/>
  <c r="FU1666"/>
  <c r="FQ1666"/>
  <c r="FM1666"/>
  <c r="FI1666"/>
  <c r="FE1666"/>
  <c r="FA1666"/>
  <c r="EW1666"/>
  <c r="ES1666"/>
  <c r="EO1666"/>
  <c r="EK1666"/>
  <c r="EG1666"/>
  <c r="EC1666"/>
  <c r="DY1666"/>
  <c r="DU1666"/>
  <c r="DQ1666"/>
  <c r="DM1666"/>
  <c r="DI1666"/>
  <c r="DE1666"/>
  <c r="DA1666"/>
  <c r="CW1666"/>
  <c r="CS1666"/>
  <c r="CO1666"/>
  <c r="CK1666"/>
  <c r="CG1666"/>
  <c r="CC1666"/>
  <c r="BY1666"/>
  <c r="BU1666"/>
  <c r="BQ1666"/>
  <c r="BM1666"/>
  <c r="BI1666"/>
  <c r="BE1666"/>
  <c r="BA1666"/>
  <c r="AS1666"/>
  <c r="AO1666"/>
  <c r="AK1666"/>
  <c r="AG1666"/>
  <c r="AC1666"/>
  <c r="Y1666"/>
  <c r="U1666"/>
  <c r="Q1666"/>
  <c r="M1666"/>
  <c r="I1666"/>
  <c r="E1666"/>
  <c r="GS1665"/>
  <c r="GO1665"/>
  <c r="GK1665"/>
  <c r="GG1665"/>
  <c r="GC1665"/>
  <c r="FY1665"/>
  <c r="FU1665"/>
  <c r="FQ1665"/>
  <c r="FM1665"/>
  <c r="FI1665"/>
  <c r="FE1665"/>
  <c r="FA1665"/>
  <c r="EW1665"/>
  <c r="ES1665"/>
  <c r="EO1665"/>
  <c r="EK1665"/>
  <c r="EG1665"/>
  <c r="EC1665"/>
  <c r="DY1665"/>
  <c r="DU1665"/>
  <c r="DQ1665"/>
  <c r="DM1665"/>
  <c r="DI1665"/>
  <c r="DE1665"/>
  <c r="DA1665"/>
  <c r="CW1665"/>
  <c r="CS1665"/>
  <c r="CO1665"/>
  <c r="CK1665"/>
  <c r="CG1665"/>
  <c r="CC1665"/>
  <c r="BY1665"/>
  <c r="BU1665"/>
  <c r="BQ1665"/>
  <c r="BM1665"/>
  <c r="BI1665"/>
  <c r="BE1665"/>
  <c r="BA1665"/>
  <c r="AS1665"/>
  <c r="AO1665"/>
  <c r="AK1665"/>
  <c r="AG1665"/>
  <c r="AC1665"/>
  <c r="Y1665"/>
  <c r="U1665"/>
  <c r="Q1665"/>
  <c r="M1665"/>
  <c r="I1665"/>
  <c r="E1665"/>
  <c r="GS1664"/>
  <c r="GO1664"/>
  <c r="GK1664"/>
  <c r="GG1664"/>
  <c r="GC1664"/>
  <c r="FY1664"/>
  <c r="FU1664"/>
  <c r="FQ1664"/>
  <c r="FM1664"/>
  <c r="FI1664"/>
  <c r="FE1664"/>
  <c r="FA1664"/>
  <c r="EW1664"/>
  <c r="ES1664"/>
  <c r="EO1664"/>
  <c r="EK1664"/>
  <c r="EG1664"/>
  <c r="EC1664"/>
  <c r="DY1664"/>
  <c r="DU1664"/>
  <c r="DQ1664"/>
  <c r="DM1664"/>
  <c r="DI1664"/>
  <c r="DE1664"/>
  <c r="DA1664"/>
  <c r="CW1664"/>
  <c r="CS1664"/>
  <c r="CO1664"/>
  <c r="CK1664"/>
  <c r="CG1664"/>
  <c r="CC1664"/>
  <c r="BY1664"/>
  <c r="BU1664"/>
  <c r="BQ1664"/>
  <c r="BM1664"/>
  <c r="BI1664"/>
  <c r="BE1664"/>
  <c r="BA1664"/>
  <c r="AS1664"/>
  <c r="AO1664"/>
  <c r="AK1664"/>
  <c r="AG1664"/>
  <c r="AC1664"/>
  <c r="Y1664"/>
  <c r="U1664"/>
  <c r="Q1664"/>
  <c r="M1664"/>
  <c r="I1664"/>
  <c r="E1664"/>
  <c r="GY1663"/>
  <c r="GS1663"/>
  <c r="GO1663"/>
  <c r="GK1663"/>
  <c r="GG1663"/>
  <c r="GC1663"/>
  <c r="FY1663"/>
  <c r="FU1663"/>
  <c r="FQ1663"/>
  <c r="FM1663"/>
  <c r="FI1663"/>
  <c r="FE1663"/>
  <c r="FA1663"/>
  <c r="EW1663"/>
  <c r="ES1663"/>
  <c r="EO1663"/>
  <c r="EK1663"/>
  <c r="EG1663"/>
  <c r="EC1663"/>
  <c r="DY1663"/>
  <c r="DU1663"/>
  <c r="DQ1663"/>
  <c r="DM1663"/>
  <c r="DI1663"/>
  <c r="DE1663"/>
  <c r="DA1663"/>
  <c r="CW1663"/>
  <c r="CS1663"/>
  <c r="CO1663"/>
  <c r="CK1663"/>
  <c r="CG1663"/>
  <c r="CC1663"/>
  <c r="BY1663"/>
  <c r="BU1663"/>
  <c r="BQ1663"/>
  <c r="BM1663"/>
  <c r="BI1663"/>
  <c r="BE1663"/>
  <c r="BA1663"/>
  <c r="AS1663"/>
  <c r="AO1663"/>
  <c r="AK1663"/>
  <c r="AG1663"/>
  <c r="AC1663"/>
  <c r="Y1663"/>
  <c r="U1663"/>
  <c r="Q1663"/>
  <c r="M1663"/>
  <c r="I1663"/>
  <c r="E1663"/>
  <c r="GS1662"/>
  <c r="GO1662"/>
  <c r="GK1662"/>
  <c r="GG1662"/>
  <c r="GC1662"/>
  <c r="FY1662"/>
  <c r="FU1662"/>
  <c r="FQ1662"/>
  <c r="FM1662"/>
  <c r="FI1662"/>
  <c r="FE1662"/>
  <c r="FA1662"/>
  <c r="EW1662"/>
  <c r="ES1662"/>
  <c r="EO1662"/>
  <c r="EK1662"/>
  <c r="EG1662"/>
  <c r="EC1662"/>
  <c r="DY1662"/>
  <c r="DU1662"/>
  <c r="DQ1662"/>
  <c r="DM1662"/>
  <c r="DI1662"/>
  <c r="DE1662"/>
  <c r="DA1662"/>
  <c r="CW1662"/>
  <c r="CS1662"/>
  <c r="CO1662"/>
  <c r="CK1662"/>
  <c r="CG1662"/>
  <c r="CC1662"/>
  <c r="BY1662"/>
  <c r="BU1662"/>
  <c r="BQ1662"/>
  <c r="BM1662"/>
  <c r="BI1662"/>
  <c r="BE1662"/>
  <c r="BA1662"/>
  <c r="AS1662"/>
  <c r="AO1662"/>
  <c r="AK1662"/>
  <c r="AG1662"/>
  <c r="AC1662"/>
  <c r="Y1662"/>
  <c r="U1662"/>
  <c r="Q1662"/>
  <c r="M1662"/>
  <c r="I1662"/>
  <c r="E1662"/>
  <c r="GS1661"/>
  <c r="GO1661"/>
  <c r="GK1661"/>
  <c r="GG1661"/>
  <c r="GC1661"/>
  <c r="FY1661"/>
  <c r="FU1661"/>
  <c r="FQ1661"/>
  <c r="FM1661"/>
  <c r="FI1661"/>
  <c r="FE1661"/>
  <c r="FA1661"/>
  <c r="EW1661"/>
  <c r="ES1661"/>
  <c r="EO1661"/>
  <c r="EK1661"/>
  <c r="EG1661"/>
  <c r="EC1661"/>
  <c r="DY1661"/>
  <c r="DU1661"/>
  <c r="DQ1661"/>
  <c r="DM1661"/>
  <c r="DI1661"/>
  <c r="DE1661"/>
  <c r="DA1661"/>
  <c r="CW1661"/>
  <c r="CS1661"/>
  <c r="CO1661"/>
  <c r="CK1661"/>
  <c r="CG1661"/>
  <c r="CC1661"/>
  <c r="BY1661"/>
  <c r="BU1661"/>
  <c r="BQ1661"/>
  <c r="BM1661"/>
  <c r="BI1661"/>
  <c r="BE1661"/>
  <c r="BA1661"/>
  <c r="AS1661"/>
  <c r="AO1661"/>
  <c r="AK1661"/>
  <c r="AG1661"/>
  <c r="AC1661"/>
  <c r="Y1661"/>
  <c r="U1661"/>
  <c r="Q1661"/>
  <c r="M1661"/>
  <c r="I1661"/>
  <c r="E1661"/>
  <c r="GS1660"/>
  <c r="GO1660"/>
  <c r="GK1660"/>
  <c r="GG1660"/>
  <c r="GC1660"/>
  <c r="FY1660"/>
  <c r="FU1660"/>
  <c r="FQ1660"/>
  <c r="FM1660"/>
  <c r="FI1660"/>
  <c r="FE1660"/>
  <c r="FA1660"/>
  <c r="EW1660"/>
  <c r="ES1660"/>
  <c r="EO1660"/>
  <c r="EK1660"/>
  <c r="EG1660"/>
  <c r="EC1660"/>
  <c r="DY1660"/>
  <c r="DU1660"/>
  <c r="DQ1660"/>
  <c r="DM1660"/>
  <c r="DI1660"/>
  <c r="DE1660"/>
  <c r="DA1660"/>
  <c r="CW1660"/>
  <c r="CS1660"/>
  <c r="CO1660"/>
  <c r="CK1660"/>
  <c r="CG1660"/>
  <c r="CC1660"/>
  <c r="BY1660"/>
  <c r="BU1660"/>
  <c r="BQ1660"/>
  <c r="BM1660"/>
  <c r="BI1660"/>
  <c r="BE1660"/>
  <c r="BA1660"/>
  <c r="AS1660"/>
  <c r="AO1660"/>
  <c r="AK1660"/>
  <c r="AG1660"/>
  <c r="AC1660"/>
  <c r="Y1660"/>
  <c r="U1660"/>
  <c r="Q1660"/>
  <c r="M1660"/>
  <c r="I1660"/>
  <c r="E1660"/>
  <c r="GS1659"/>
  <c r="GO1659"/>
  <c r="GK1659"/>
  <c r="GG1659"/>
  <c r="GC1659"/>
  <c r="FY1659"/>
  <c r="FU1659"/>
  <c r="FQ1659"/>
  <c r="FM1659"/>
  <c r="FI1659"/>
  <c r="FE1659"/>
  <c r="FA1659"/>
  <c r="EW1659"/>
  <c r="ES1659"/>
  <c r="EO1659"/>
  <c r="EK1659"/>
  <c r="EG1659"/>
  <c r="EC1659"/>
  <c r="DY1659"/>
  <c r="DU1659"/>
  <c r="DQ1659"/>
  <c r="DM1659"/>
  <c r="DI1659"/>
  <c r="DE1659"/>
  <c r="DA1659"/>
  <c r="CW1659"/>
  <c r="CS1659"/>
  <c r="CO1659"/>
  <c r="CK1659"/>
  <c r="CG1659"/>
  <c r="CC1659"/>
  <c r="BY1659"/>
  <c r="BU1659"/>
  <c r="BQ1659"/>
  <c r="BM1659"/>
  <c r="BI1659"/>
  <c r="BE1659"/>
  <c r="BA1659"/>
  <c r="AS1659"/>
  <c r="AO1659"/>
  <c r="AK1659"/>
  <c r="AG1659"/>
  <c r="AC1659"/>
  <c r="Y1659"/>
  <c r="U1659"/>
  <c r="Q1659"/>
  <c r="M1659"/>
  <c r="I1659"/>
  <c r="E1659"/>
  <c r="GS1658"/>
  <c r="GO1658"/>
  <c r="GK1658"/>
  <c r="GG1658"/>
  <c r="GC1658"/>
  <c r="FY1658"/>
  <c r="FU1658"/>
  <c r="FQ1658"/>
  <c r="FM1658"/>
  <c r="FI1658"/>
  <c r="FE1658"/>
  <c r="FA1658"/>
  <c r="EW1658"/>
  <c r="ES1658"/>
  <c r="EO1658"/>
  <c r="EK1658"/>
  <c r="EG1658"/>
  <c r="EC1658"/>
  <c r="DY1658"/>
  <c r="DU1658"/>
  <c r="DQ1658"/>
  <c r="DM1658"/>
  <c r="DI1658"/>
  <c r="DE1658"/>
  <c r="DA1658"/>
  <c r="CW1658"/>
  <c r="CS1658"/>
  <c r="CO1658"/>
  <c r="CK1658"/>
  <c r="CG1658"/>
  <c r="CC1658"/>
  <c r="BY1658"/>
  <c r="BU1658"/>
  <c r="BQ1658"/>
  <c r="BM1658"/>
  <c r="BI1658"/>
  <c r="BE1658"/>
  <c r="BA1658"/>
  <c r="AS1658"/>
  <c r="AO1658"/>
  <c r="AK1658"/>
  <c r="AG1658"/>
  <c r="AC1658"/>
  <c r="Y1658"/>
  <c r="U1658"/>
  <c r="Q1658"/>
  <c r="M1658"/>
  <c r="I1658"/>
  <c r="E1658"/>
  <c r="GS1657"/>
  <c r="GO1657"/>
  <c r="GK1657"/>
  <c r="GG1657"/>
  <c r="GC1657"/>
  <c r="FY1657"/>
  <c r="FU1657"/>
  <c r="FQ1657"/>
  <c r="FM1657"/>
  <c r="FI1657"/>
  <c r="FE1657"/>
  <c r="FA1657"/>
  <c r="EW1657"/>
  <c r="ES1657"/>
  <c r="EO1657"/>
  <c r="EK1657"/>
  <c r="EG1657"/>
  <c r="EC1657"/>
  <c r="DY1657"/>
  <c r="DU1657"/>
  <c r="DQ1657"/>
  <c r="DM1657"/>
  <c r="DI1657"/>
  <c r="DE1657"/>
  <c r="DA1657"/>
  <c r="CW1657"/>
  <c r="CS1657"/>
  <c r="CO1657"/>
  <c r="CK1657"/>
  <c r="CG1657"/>
  <c r="CC1657"/>
  <c r="BY1657"/>
  <c r="BU1657"/>
  <c r="BQ1657"/>
  <c r="BM1657"/>
  <c r="BI1657"/>
  <c r="BE1657"/>
  <c r="BA1657"/>
  <c r="AS1657"/>
  <c r="AO1657"/>
  <c r="AK1657"/>
  <c r="AG1657"/>
  <c r="AC1657"/>
  <c r="Y1657"/>
  <c r="U1657"/>
  <c r="Q1657"/>
  <c r="M1657"/>
  <c r="I1657"/>
  <c r="E1657"/>
  <c r="GS1656"/>
  <c r="GO1656"/>
  <c r="GK1656"/>
  <c r="GG1656"/>
  <c r="GC1656"/>
  <c r="FY1656"/>
  <c r="FU1656"/>
  <c r="FQ1656"/>
  <c r="FM1656"/>
  <c r="FI1656"/>
  <c r="FE1656"/>
  <c r="FA1656"/>
  <c r="EW1656"/>
  <c r="ES1656"/>
  <c r="EO1656"/>
  <c r="EK1656"/>
  <c r="EG1656"/>
  <c r="EC1656"/>
  <c r="DY1656"/>
  <c r="DU1656"/>
  <c r="DQ1656"/>
  <c r="DM1656"/>
  <c r="DI1656"/>
  <c r="DE1656"/>
  <c r="DA1656"/>
  <c r="CW1656"/>
  <c r="CS1656"/>
  <c r="CO1656"/>
  <c r="CK1656"/>
  <c r="CG1656"/>
  <c r="CC1656"/>
  <c r="BY1656"/>
  <c r="BU1656"/>
  <c r="BQ1656"/>
  <c r="BM1656"/>
  <c r="BI1656"/>
  <c r="BE1656"/>
  <c r="BA1656"/>
  <c r="AS1656"/>
  <c r="AO1656"/>
  <c r="AK1656"/>
  <c r="AG1656"/>
  <c r="AC1656"/>
  <c r="Y1656"/>
  <c r="U1656"/>
  <c r="Q1656"/>
  <c r="M1656"/>
  <c r="I1656"/>
  <c r="E1656"/>
  <c r="GS1655"/>
  <c r="GO1655"/>
  <c r="GK1655"/>
  <c r="GG1655"/>
  <c r="GC1655"/>
  <c r="FY1655"/>
  <c r="FU1655"/>
  <c r="FQ1655"/>
  <c r="FM1655"/>
  <c r="FI1655"/>
  <c r="FE1655"/>
  <c r="FA1655"/>
  <c r="EW1655"/>
  <c r="ES1655"/>
  <c r="EO1655"/>
  <c r="EK1655"/>
  <c r="EG1655"/>
  <c r="EC1655"/>
  <c r="DY1655"/>
  <c r="DU1655"/>
  <c r="DQ1655"/>
  <c r="DM1655"/>
  <c r="DI1655"/>
  <c r="DE1655"/>
  <c r="DA1655"/>
  <c r="CW1655"/>
  <c r="CS1655"/>
  <c r="CO1655"/>
  <c r="CK1655"/>
  <c r="CG1655"/>
  <c r="CC1655"/>
  <c r="BY1655"/>
  <c r="BU1655"/>
  <c r="BQ1655"/>
  <c r="BM1655"/>
  <c r="BI1655"/>
  <c r="BE1655"/>
  <c r="BA1655"/>
  <c r="AS1655"/>
  <c r="AO1655"/>
  <c r="AK1655"/>
  <c r="AG1655"/>
  <c r="AC1655"/>
  <c r="Y1655"/>
  <c r="U1655"/>
  <c r="Q1655"/>
  <c r="M1655"/>
  <c r="I1655"/>
  <c r="E1655"/>
  <c r="GS1654"/>
  <c r="GO1654"/>
  <c r="GK1654"/>
  <c r="GG1654"/>
  <c r="GC1654"/>
  <c r="FY1654"/>
  <c r="FU1654"/>
  <c r="FQ1654"/>
  <c r="FM1654"/>
  <c r="FI1654"/>
  <c r="FE1654"/>
  <c r="FA1654"/>
  <c r="EW1654"/>
  <c r="ES1654"/>
  <c r="EO1654"/>
  <c r="EK1654"/>
  <c r="EG1654"/>
  <c r="EC1654"/>
  <c r="DY1654"/>
  <c r="DU1654"/>
  <c r="DQ1654"/>
  <c r="DM1654"/>
  <c r="DI1654"/>
  <c r="DE1654"/>
  <c r="DA1654"/>
  <c r="CW1654"/>
  <c r="CS1654"/>
  <c r="CO1654"/>
  <c r="CK1654"/>
  <c r="CG1654"/>
  <c r="CC1654"/>
  <c r="BY1654"/>
  <c r="BU1654"/>
  <c r="BQ1654"/>
  <c r="BM1654"/>
  <c r="BI1654"/>
  <c r="BE1654"/>
  <c r="BA1654"/>
  <c r="AS1654"/>
  <c r="AO1654"/>
  <c r="AK1654"/>
  <c r="AG1654"/>
  <c r="AC1654"/>
  <c r="Y1654"/>
  <c r="U1654"/>
  <c r="Q1654"/>
  <c r="M1654"/>
  <c r="I1654"/>
  <c r="E1654"/>
  <c r="GS1653"/>
  <c r="GO1653"/>
  <c r="GK1653"/>
  <c r="GG1653"/>
  <c r="GC1653"/>
  <c r="FY1653"/>
  <c r="FU1653"/>
  <c r="FQ1653"/>
  <c r="FM1653"/>
  <c r="FI1653"/>
  <c r="FE1653"/>
  <c r="FA1653"/>
  <c r="EW1653"/>
  <c r="ES1653"/>
  <c r="EO1653"/>
  <c r="EK1653"/>
  <c r="EG1653"/>
  <c r="EC1653"/>
  <c r="DY1653"/>
  <c r="DU1653"/>
  <c r="DQ1653"/>
  <c r="DM1653"/>
  <c r="DI1653"/>
  <c r="DE1653"/>
  <c r="DA1653"/>
  <c r="CW1653"/>
  <c r="CS1653"/>
  <c r="CO1653"/>
  <c r="CK1653"/>
  <c r="CG1653"/>
  <c r="CC1653"/>
  <c r="BY1653"/>
  <c r="BU1653"/>
  <c r="BQ1653"/>
  <c r="BM1653"/>
  <c r="BI1653"/>
  <c r="BE1653"/>
  <c r="BA1653"/>
  <c r="AS1653"/>
  <c r="AO1653"/>
  <c r="AK1653"/>
  <c r="AG1653"/>
  <c r="AC1653"/>
  <c r="Y1653"/>
  <c r="U1653"/>
  <c r="Q1653"/>
  <c r="M1653"/>
  <c r="I1653"/>
  <c r="E1653"/>
  <c r="GS1652"/>
  <c r="GO1652"/>
  <c r="GK1652"/>
  <c r="GG1652"/>
  <c r="GC1652"/>
  <c r="FY1652"/>
  <c r="FU1652"/>
  <c r="FQ1652"/>
  <c r="FM1652"/>
  <c r="FI1652"/>
  <c r="FE1652"/>
  <c r="FA1652"/>
  <c r="EW1652"/>
  <c r="ES1652"/>
  <c r="EO1652"/>
  <c r="EK1652"/>
  <c r="EG1652"/>
  <c r="EC1652"/>
  <c r="DY1652"/>
  <c r="DU1652"/>
  <c r="DQ1652"/>
  <c r="DM1652"/>
  <c r="DI1652"/>
  <c r="DE1652"/>
  <c r="DA1652"/>
  <c r="CW1652"/>
  <c r="CS1652"/>
  <c r="CO1652"/>
  <c r="CK1652"/>
  <c r="CG1652"/>
  <c r="CC1652"/>
  <c r="BY1652"/>
  <c r="BU1652"/>
  <c r="BQ1652"/>
  <c r="BM1652"/>
  <c r="BI1652"/>
  <c r="BE1652"/>
  <c r="BA1652"/>
  <c r="AS1652"/>
  <c r="AO1652"/>
  <c r="AK1652"/>
  <c r="AG1652"/>
  <c r="AC1652"/>
  <c r="Y1652"/>
  <c r="U1652"/>
  <c r="Q1652"/>
  <c r="M1652"/>
  <c r="I1652"/>
  <c r="E1652"/>
  <c r="GY1651"/>
  <c r="GS1651"/>
  <c r="GO1651"/>
  <c r="GK1651"/>
  <c r="GG1651"/>
  <c r="GC1651"/>
  <c r="FY1651"/>
  <c r="FU1651"/>
  <c r="FQ1651"/>
  <c r="FM1651"/>
  <c r="FI1651"/>
  <c r="FE1651"/>
  <c r="FA1651"/>
  <c r="EW1651"/>
  <c r="ES1651"/>
  <c r="EO1651"/>
  <c r="EK1651"/>
  <c r="EG1651"/>
  <c r="EC1651"/>
  <c r="DY1651"/>
  <c r="DU1651"/>
  <c r="DQ1651"/>
  <c r="DM1651"/>
  <c r="DI1651"/>
  <c r="DE1651"/>
  <c r="DA1651"/>
  <c r="CW1651"/>
  <c r="CS1651"/>
  <c r="CO1651"/>
  <c r="CK1651"/>
  <c r="CG1651"/>
  <c r="CC1651"/>
  <c r="BY1651"/>
  <c r="BU1651"/>
  <c r="BQ1651"/>
  <c r="BM1651"/>
  <c r="BI1651"/>
  <c r="BE1651"/>
  <c r="BA1651"/>
  <c r="AS1651"/>
  <c r="AO1651"/>
  <c r="AK1651"/>
  <c r="AG1651"/>
  <c r="AC1651"/>
  <c r="Y1651"/>
  <c r="U1651"/>
  <c r="Q1651"/>
  <c r="M1651"/>
  <c r="I1651"/>
  <c r="E1651"/>
  <c r="GS1650"/>
  <c r="GO1650"/>
  <c r="GK1650"/>
  <c r="GG1650"/>
  <c r="GC1650"/>
  <c r="FY1650"/>
  <c r="FU1650"/>
  <c r="FQ1650"/>
  <c r="FM1650"/>
  <c r="FI1650"/>
  <c r="FE1650"/>
  <c r="FA1650"/>
  <c r="EW1650"/>
  <c r="ES1650"/>
  <c r="EO1650"/>
  <c r="EK1650"/>
  <c r="EG1650"/>
  <c r="EC1650"/>
  <c r="DY1650"/>
  <c r="DU1650"/>
  <c r="DQ1650"/>
  <c r="DM1650"/>
  <c r="DI1650"/>
  <c r="DE1650"/>
  <c r="DA1650"/>
  <c r="CW1650"/>
  <c r="CS1650"/>
  <c r="CO1650"/>
  <c r="CK1650"/>
  <c r="CG1650"/>
  <c r="CC1650"/>
  <c r="BY1650"/>
  <c r="BU1650"/>
  <c r="BQ1650"/>
  <c r="BM1650"/>
  <c r="BI1650"/>
  <c r="BE1650"/>
  <c r="BA1650"/>
  <c r="AS1650"/>
  <c r="AO1650"/>
  <c r="AK1650"/>
  <c r="AG1650"/>
  <c r="AC1650"/>
  <c r="Y1650"/>
  <c r="U1650"/>
  <c r="Q1650"/>
  <c r="M1650"/>
  <c r="I1650"/>
  <c r="E1650"/>
  <c r="GS1649"/>
  <c r="GO1649"/>
  <c r="GK1649"/>
  <c r="GG1649"/>
  <c r="GC1649"/>
  <c r="FY1649"/>
  <c r="FU1649"/>
  <c r="FQ1649"/>
  <c r="FM1649"/>
  <c r="FI1649"/>
  <c r="FE1649"/>
  <c r="FA1649"/>
  <c r="EW1649"/>
  <c r="ES1649"/>
  <c r="EO1649"/>
  <c r="EK1649"/>
  <c r="EG1649"/>
  <c r="EC1649"/>
  <c r="DY1649"/>
  <c r="DU1649"/>
  <c r="DQ1649"/>
  <c r="DM1649"/>
  <c r="DI1649"/>
  <c r="DE1649"/>
  <c r="DA1649"/>
  <c r="CW1649"/>
  <c r="CS1649"/>
  <c r="CO1649"/>
  <c r="CK1649"/>
  <c r="CG1649"/>
  <c r="CC1649"/>
  <c r="BY1649"/>
  <c r="BU1649"/>
  <c r="BQ1649"/>
  <c r="BM1649"/>
  <c r="BI1649"/>
  <c r="BE1649"/>
  <c r="BA1649"/>
  <c r="AS1649"/>
  <c r="AO1649"/>
  <c r="AK1649"/>
  <c r="AG1649"/>
  <c r="AC1649"/>
  <c r="Y1649"/>
  <c r="U1649"/>
  <c r="Q1649"/>
  <c r="M1649"/>
  <c r="I1649"/>
  <c r="E1649"/>
  <c r="GS1648"/>
  <c r="GO1648"/>
  <c r="GK1648"/>
  <c r="GG1648"/>
  <c r="GC1648"/>
  <c r="FY1648"/>
  <c r="FU1648"/>
  <c r="FQ1648"/>
  <c r="FM1648"/>
  <c r="FI1648"/>
  <c r="FE1648"/>
  <c r="FA1648"/>
  <c r="EW1648"/>
  <c r="ES1648"/>
  <c r="EO1648"/>
  <c r="EK1648"/>
  <c r="EG1648"/>
  <c r="EC1648"/>
  <c r="DY1648"/>
  <c r="DU1648"/>
  <c r="DQ1648"/>
  <c r="DM1648"/>
  <c r="DI1648"/>
  <c r="DE1648"/>
  <c r="DA1648"/>
  <c r="CW1648"/>
  <c r="CS1648"/>
  <c r="CO1648"/>
  <c r="CK1648"/>
  <c r="CG1648"/>
  <c r="CC1648"/>
  <c r="BY1648"/>
  <c r="BU1648"/>
  <c r="BQ1648"/>
  <c r="BM1648"/>
  <c r="BI1648"/>
  <c r="BE1648"/>
  <c r="BA1648"/>
  <c r="AS1648"/>
  <c r="AO1648"/>
  <c r="AK1648"/>
  <c r="AG1648"/>
  <c r="AC1648"/>
  <c r="Y1648"/>
  <c r="U1648"/>
  <c r="Q1648"/>
  <c r="M1648"/>
  <c r="I1648"/>
  <c r="E1648"/>
  <c r="GS1647"/>
  <c r="GO1647"/>
  <c r="GK1647"/>
  <c r="GG1647"/>
  <c r="GC1647"/>
  <c r="FY1647"/>
  <c r="FU1647"/>
  <c r="FQ1647"/>
  <c r="FM1647"/>
  <c r="FI1647"/>
  <c r="FE1647"/>
  <c r="FA1647"/>
  <c r="EW1647"/>
  <c r="ES1647"/>
  <c r="EO1647"/>
  <c r="EK1647"/>
  <c r="EG1647"/>
  <c r="EC1647"/>
  <c r="DY1647"/>
  <c r="DU1647"/>
  <c r="DQ1647"/>
  <c r="DM1647"/>
  <c r="DI1647"/>
  <c r="DE1647"/>
  <c r="DA1647"/>
  <c r="CW1647"/>
  <c r="CS1647"/>
  <c r="CO1647"/>
  <c r="CK1647"/>
  <c r="CG1647"/>
  <c r="CC1647"/>
  <c r="BY1647"/>
  <c r="BU1647"/>
  <c r="BQ1647"/>
  <c r="BM1647"/>
  <c r="BI1647"/>
  <c r="BE1647"/>
  <c r="BA1647"/>
  <c r="AS1647"/>
  <c r="AO1647"/>
  <c r="AK1647"/>
  <c r="AG1647"/>
  <c r="AC1647"/>
  <c r="Y1647"/>
  <c r="U1647"/>
  <c r="Q1647"/>
  <c r="M1647"/>
  <c r="I1647"/>
  <c r="E1647"/>
  <c r="GS1646"/>
  <c r="GO1646"/>
  <c r="GK1646"/>
  <c r="GG1646"/>
  <c r="GC1646"/>
  <c r="FY1646"/>
  <c r="FU1646"/>
  <c r="FQ1646"/>
  <c r="FM1646"/>
  <c r="FI1646"/>
  <c r="FE1646"/>
  <c r="FA1646"/>
  <c r="EW1646"/>
  <c r="ES1646"/>
  <c r="EO1646"/>
  <c r="EK1646"/>
  <c r="EG1646"/>
  <c r="EC1646"/>
  <c r="DY1646"/>
  <c r="DU1646"/>
  <c r="DQ1646"/>
  <c r="DM1646"/>
  <c r="DI1646"/>
  <c r="DE1646"/>
  <c r="DA1646"/>
  <c r="CW1646"/>
  <c r="CS1646"/>
  <c r="CO1646"/>
  <c r="CK1646"/>
  <c r="CG1646"/>
  <c r="CC1646"/>
  <c r="BY1646"/>
  <c r="BU1646"/>
  <c r="BQ1646"/>
  <c r="BM1646"/>
  <c r="BI1646"/>
  <c r="BE1646"/>
  <c r="BA1646"/>
  <c r="AS1646"/>
  <c r="AO1646"/>
  <c r="AK1646"/>
  <c r="AG1646"/>
  <c r="AC1646"/>
  <c r="Y1646"/>
  <c r="U1646"/>
  <c r="Q1646"/>
  <c r="M1646"/>
  <c r="I1646"/>
  <c r="E1646"/>
  <c r="GS1645"/>
  <c r="GO1645"/>
  <c r="GK1645"/>
  <c r="GG1645"/>
  <c r="GC1645"/>
  <c r="FY1645"/>
  <c r="FU1645"/>
  <c r="FQ1645"/>
  <c r="FM1645"/>
  <c r="FI1645"/>
  <c r="FE1645"/>
  <c r="FA1645"/>
  <c r="EW1645"/>
  <c r="ES1645"/>
  <c r="EO1645"/>
  <c r="EK1645"/>
  <c r="EG1645"/>
  <c r="EC1645"/>
  <c r="DY1645"/>
  <c r="DU1645"/>
  <c r="DQ1645"/>
  <c r="DM1645"/>
  <c r="DI1645"/>
  <c r="DE1645"/>
  <c r="DA1645"/>
  <c r="CW1645"/>
  <c r="CS1645"/>
  <c r="CO1645"/>
  <c r="CK1645"/>
  <c r="CG1645"/>
  <c r="CC1645"/>
  <c r="BY1645"/>
  <c r="BU1645"/>
  <c r="BQ1645"/>
  <c r="BM1645"/>
  <c r="BI1645"/>
  <c r="BE1645"/>
  <c r="BA1645"/>
  <c r="AS1645"/>
  <c r="AO1645"/>
  <c r="AK1645"/>
  <c r="AG1645"/>
  <c r="AC1645"/>
  <c r="Y1645"/>
  <c r="U1645"/>
  <c r="Q1645"/>
  <c r="M1645"/>
  <c r="I1645"/>
  <c r="E1645"/>
  <c r="GS1644"/>
  <c r="GO1644"/>
  <c r="GK1644"/>
  <c r="GG1644"/>
  <c r="GC1644"/>
  <c r="FY1644"/>
  <c r="FU1644"/>
  <c r="FQ1644"/>
  <c r="FM1644"/>
  <c r="FI1644"/>
  <c r="FE1644"/>
  <c r="FA1644"/>
  <c r="EW1644"/>
  <c r="ES1644"/>
  <c r="EO1644"/>
  <c r="EK1644"/>
  <c r="EG1644"/>
  <c r="EC1644"/>
  <c r="DY1644"/>
  <c r="DU1644"/>
  <c r="DQ1644"/>
  <c r="DM1644"/>
  <c r="DI1644"/>
  <c r="DE1644"/>
  <c r="DA1644"/>
  <c r="CW1644"/>
  <c r="CS1644"/>
  <c r="CO1644"/>
  <c r="CK1644"/>
  <c r="CG1644"/>
  <c r="CC1644"/>
  <c r="BY1644"/>
  <c r="BU1644"/>
  <c r="BQ1644"/>
  <c r="BM1644"/>
  <c r="BI1644"/>
  <c r="BE1644"/>
  <c r="BA1644"/>
  <c r="AS1644"/>
  <c r="AO1644"/>
  <c r="AK1644"/>
  <c r="AG1644"/>
  <c r="AC1644"/>
  <c r="Y1644"/>
  <c r="U1644"/>
  <c r="Q1644"/>
  <c r="M1644"/>
  <c r="I1644"/>
  <c r="E1644"/>
  <c r="GS1643"/>
  <c r="GO1643"/>
  <c r="GK1643"/>
  <c r="GG1643"/>
  <c r="GC1643"/>
  <c r="FY1643"/>
  <c r="FU1643"/>
  <c r="FQ1643"/>
  <c r="FM1643"/>
  <c r="FI1643"/>
  <c r="FE1643"/>
  <c r="FA1643"/>
  <c r="EW1643"/>
  <c r="ES1643"/>
  <c r="EO1643"/>
  <c r="EK1643"/>
  <c r="EG1643"/>
  <c r="EC1643"/>
  <c r="DY1643"/>
  <c r="DU1643"/>
  <c r="DQ1643"/>
  <c r="DM1643"/>
  <c r="DI1643"/>
  <c r="DE1643"/>
  <c r="DA1643"/>
  <c r="CW1643"/>
  <c r="CS1643"/>
  <c r="CO1643"/>
  <c r="CK1643"/>
  <c r="CG1643"/>
  <c r="CC1643"/>
  <c r="BY1643"/>
  <c r="BU1643"/>
  <c r="BQ1643"/>
  <c r="BM1643"/>
  <c r="BI1643"/>
  <c r="BE1643"/>
  <c r="BA1643"/>
  <c r="AS1643"/>
  <c r="AO1643"/>
  <c r="AK1643"/>
  <c r="AG1643"/>
  <c r="AC1643"/>
  <c r="Y1643"/>
  <c r="U1643"/>
  <c r="Q1643"/>
  <c r="M1643"/>
  <c r="I1643"/>
  <c r="E1643"/>
  <c r="GS1642"/>
  <c r="GO1642"/>
  <c r="GK1642"/>
  <c r="GG1642"/>
  <c r="GC1642"/>
  <c r="FY1642"/>
  <c r="FU1642"/>
  <c r="FQ1642"/>
  <c r="FM1642"/>
  <c r="FI1642"/>
  <c r="FE1642"/>
  <c r="FA1642"/>
  <c r="EW1642"/>
  <c r="ES1642"/>
  <c r="EO1642"/>
  <c r="EK1642"/>
  <c r="EG1642"/>
  <c r="EC1642"/>
  <c r="DY1642"/>
  <c r="DU1642"/>
  <c r="DQ1642"/>
  <c r="DM1642"/>
  <c r="DI1642"/>
  <c r="DE1642"/>
  <c r="DA1642"/>
  <c r="CW1642"/>
  <c r="CS1642"/>
  <c r="CO1642"/>
  <c r="CK1642"/>
  <c r="CG1642"/>
  <c r="CC1642"/>
  <c r="BY1642"/>
  <c r="BU1642"/>
  <c r="BQ1642"/>
  <c r="BM1642"/>
  <c r="BI1642"/>
  <c r="BE1642"/>
  <c r="BA1642"/>
  <c r="AS1642"/>
  <c r="AO1642"/>
  <c r="AK1642"/>
  <c r="AG1642"/>
  <c r="AC1642"/>
  <c r="Y1642"/>
  <c r="U1642"/>
  <c r="Q1642"/>
  <c r="M1642"/>
  <c r="I1642"/>
  <c r="E1642"/>
  <c r="GS1641"/>
  <c r="GO1641"/>
  <c r="GK1641"/>
  <c r="GG1641"/>
  <c r="GC1641"/>
  <c r="FY1641"/>
  <c r="FU1641"/>
  <c r="FQ1641"/>
  <c r="FM1641"/>
  <c r="FI1641"/>
  <c r="FE1641"/>
  <c r="FA1641"/>
  <c r="EW1641"/>
  <c r="ES1641"/>
  <c r="EO1641"/>
  <c r="EK1641"/>
  <c r="EG1641"/>
  <c r="EC1641"/>
  <c r="DY1641"/>
  <c r="DU1641"/>
  <c r="DQ1641"/>
  <c r="DM1641"/>
  <c r="DI1641"/>
  <c r="DE1641"/>
  <c r="DA1641"/>
  <c r="CW1641"/>
  <c r="CS1641"/>
  <c r="CO1641"/>
  <c r="CK1641"/>
  <c r="CG1641"/>
  <c r="CC1641"/>
  <c r="BY1641"/>
  <c r="BU1641"/>
  <c r="BQ1641"/>
  <c r="BM1641"/>
  <c r="BI1641"/>
  <c r="BE1641"/>
  <c r="BA1641"/>
  <c r="AS1641"/>
  <c r="AO1641"/>
  <c r="AK1641"/>
  <c r="AG1641"/>
  <c r="AC1641"/>
  <c r="Y1641"/>
  <c r="U1641"/>
  <c r="Q1641"/>
  <c r="M1641"/>
  <c r="I1641"/>
  <c r="E1641"/>
  <c r="GS1640"/>
  <c r="GO1640"/>
  <c r="GK1640"/>
  <c r="GG1640"/>
  <c r="GC1640"/>
  <c r="FY1640"/>
  <c r="FU1640"/>
  <c r="FQ1640"/>
  <c r="FM1640"/>
  <c r="FI1640"/>
  <c r="FE1640"/>
  <c r="FA1640"/>
  <c r="EW1640"/>
  <c r="ES1640"/>
  <c r="EO1640"/>
  <c r="EK1640"/>
  <c r="EG1640"/>
  <c r="EC1640"/>
  <c r="DY1640"/>
  <c r="DU1640"/>
  <c r="DQ1640"/>
  <c r="DM1640"/>
  <c r="DI1640"/>
  <c r="DE1640"/>
  <c r="DA1640"/>
  <c r="CW1640"/>
  <c r="CS1640"/>
  <c r="CO1640"/>
  <c r="CK1640"/>
  <c r="CG1640"/>
  <c r="CC1640"/>
  <c r="BY1640"/>
  <c r="BU1640"/>
  <c r="BQ1640"/>
  <c r="BM1640"/>
  <c r="BI1640"/>
  <c r="BE1640"/>
  <c r="BA1640"/>
  <c r="AS1640"/>
  <c r="AO1640"/>
  <c r="AK1640"/>
  <c r="AG1640"/>
  <c r="AC1640"/>
  <c r="Y1640"/>
  <c r="U1640"/>
  <c r="Q1640"/>
  <c r="M1640"/>
  <c r="I1640"/>
  <c r="E1640"/>
  <c r="GY1639"/>
  <c r="GS1639"/>
  <c r="GO1639"/>
  <c r="GK1639"/>
  <c r="GG1639"/>
  <c r="GC1639"/>
  <c r="FY1639"/>
  <c r="FU1639"/>
  <c r="FQ1639"/>
  <c r="FM1639"/>
  <c r="FI1639"/>
  <c r="FE1639"/>
  <c r="FA1639"/>
  <c r="EW1639"/>
  <c r="ES1639"/>
  <c r="EO1639"/>
  <c r="EK1639"/>
  <c r="EG1639"/>
  <c r="EC1639"/>
  <c r="DY1639"/>
  <c r="DU1639"/>
  <c r="DQ1639"/>
  <c r="DM1639"/>
  <c r="DI1639"/>
  <c r="DE1639"/>
  <c r="DA1639"/>
  <c r="CW1639"/>
  <c r="CS1639"/>
  <c r="CO1639"/>
  <c r="CK1639"/>
  <c r="CG1639"/>
  <c r="CC1639"/>
  <c r="BY1639"/>
  <c r="BU1639"/>
  <c r="BQ1639"/>
  <c r="BM1639"/>
  <c r="BI1639"/>
  <c r="BE1639"/>
  <c r="BA1639"/>
  <c r="AS1639"/>
  <c r="AO1639"/>
  <c r="AK1639"/>
  <c r="AG1639"/>
  <c r="AC1639"/>
  <c r="Y1639"/>
  <c r="U1639"/>
  <c r="Q1639"/>
  <c r="M1639"/>
  <c r="I1639"/>
  <c r="E1639"/>
  <c r="GS1638"/>
  <c r="GO1638"/>
  <c r="GK1638"/>
  <c r="GG1638"/>
  <c r="GC1638"/>
  <c r="FY1638"/>
  <c r="FU1638"/>
  <c r="FQ1638"/>
  <c r="FM1638"/>
  <c r="FI1638"/>
  <c r="FE1638"/>
  <c r="FA1638"/>
  <c r="EW1638"/>
  <c r="ES1638"/>
  <c r="EO1638"/>
  <c r="EK1638"/>
  <c r="EG1638"/>
  <c r="EC1638"/>
  <c r="DY1638"/>
  <c r="DU1638"/>
  <c r="DQ1638"/>
  <c r="DM1638"/>
  <c r="DI1638"/>
  <c r="DE1638"/>
  <c r="DA1638"/>
  <c r="CW1638"/>
  <c r="CS1638"/>
  <c r="CO1638"/>
  <c r="CK1638"/>
  <c r="CG1638"/>
  <c r="CC1638"/>
  <c r="BY1638"/>
  <c r="BU1638"/>
  <c r="BQ1638"/>
  <c r="BM1638"/>
  <c r="BI1638"/>
  <c r="BE1638"/>
  <c r="BA1638"/>
  <c r="AS1638"/>
  <c r="AO1638"/>
  <c r="AK1638"/>
  <c r="AG1638"/>
  <c r="AC1638"/>
  <c r="Y1638"/>
  <c r="U1638"/>
  <c r="Q1638"/>
  <c r="M1638"/>
  <c r="I1638"/>
  <c r="E1638"/>
  <c r="GS1637"/>
  <c r="GO1637"/>
  <c r="GK1637"/>
  <c r="GG1637"/>
  <c r="GC1637"/>
  <c r="FY1637"/>
  <c r="FU1637"/>
  <c r="FQ1637"/>
  <c r="FM1637"/>
  <c r="FI1637"/>
  <c r="FE1637"/>
  <c r="FA1637"/>
  <c r="EW1637"/>
  <c r="ES1637"/>
  <c r="EO1637"/>
  <c r="EK1637"/>
  <c r="EG1637"/>
  <c r="EC1637"/>
  <c r="DY1637"/>
  <c r="DU1637"/>
  <c r="DQ1637"/>
  <c r="DM1637"/>
  <c r="DI1637"/>
  <c r="DE1637"/>
  <c r="DA1637"/>
  <c r="CW1637"/>
  <c r="CS1637"/>
  <c r="CO1637"/>
  <c r="CK1637"/>
  <c r="CG1637"/>
  <c r="CC1637"/>
  <c r="BY1637"/>
  <c r="BU1637"/>
  <c r="BQ1637"/>
  <c r="BM1637"/>
  <c r="BI1637"/>
  <c r="BE1637"/>
  <c r="BA1637"/>
  <c r="AS1637"/>
  <c r="AO1637"/>
  <c r="AK1637"/>
  <c r="AG1637"/>
  <c r="AC1637"/>
  <c r="Y1637"/>
  <c r="U1637"/>
  <c r="Q1637"/>
  <c r="M1637"/>
  <c r="I1637"/>
  <c r="E1637"/>
  <c r="GS1636"/>
  <c r="GO1636"/>
  <c r="GK1636"/>
  <c r="GG1636"/>
  <c r="GC1636"/>
  <c r="FY1636"/>
  <c r="FU1636"/>
  <c r="FQ1636"/>
  <c r="FM1636"/>
  <c r="FI1636"/>
  <c r="FE1636"/>
  <c r="FA1636"/>
  <c r="EW1636"/>
  <c r="ES1636"/>
  <c r="EO1636"/>
  <c r="EK1636"/>
  <c r="EG1636"/>
  <c r="EC1636"/>
  <c r="DY1636"/>
  <c r="DU1636"/>
  <c r="DQ1636"/>
  <c r="DM1636"/>
  <c r="DI1636"/>
  <c r="DE1636"/>
  <c r="DA1636"/>
  <c r="CW1636"/>
  <c r="CS1636"/>
  <c r="CO1636"/>
  <c r="CK1636"/>
  <c r="CG1636"/>
  <c r="CC1636"/>
  <c r="BY1636"/>
  <c r="BU1636"/>
  <c r="BQ1636"/>
  <c r="BM1636"/>
  <c r="BI1636"/>
  <c r="BE1636"/>
  <c r="BA1636"/>
  <c r="AS1636"/>
  <c r="AO1636"/>
  <c r="AK1636"/>
  <c r="AG1636"/>
  <c r="AC1636"/>
  <c r="Y1636"/>
  <c r="U1636"/>
  <c r="Q1636"/>
  <c r="M1636"/>
  <c r="I1636"/>
  <c r="E1636"/>
  <c r="GS1635"/>
  <c r="GO1635"/>
  <c r="GK1635"/>
  <c r="GG1635"/>
  <c r="GC1635"/>
  <c r="FY1635"/>
  <c r="FU1635"/>
  <c r="FQ1635"/>
  <c r="FM1635"/>
  <c r="FI1635"/>
  <c r="FE1635"/>
  <c r="FA1635"/>
  <c r="EW1635"/>
  <c r="ES1635"/>
  <c r="EO1635"/>
  <c r="EK1635"/>
  <c r="EG1635"/>
  <c r="EC1635"/>
  <c r="DY1635"/>
  <c r="DU1635"/>
  <c r="DQ1635"/>
  <c r="DM1635"/>
  <c r="DI1635"/>
  <c r="DE1635"/>
  <c r="DA1635"/>
  <c r="CW1635"/>
  <c r="CS1635"/>
  <c r="CO1635"/>
  <c r="CK1635"/>
  <c r="CG1635"/>
  <c r="CC1635"/>
  <c r="BY1635"/>
  <c r="BU1635"/>
  <c r="BQ1635"/>
  <c r="BM1635"/>
  <c r="BI1635"/>
  <c r="BE1635"/>
  <c r="BA1635"/>
  <c r="AS1635"/>
  <c r="AO1635"/>
  <c r="AK1635"/>
  <c r="AG1635"/>
  <c r="AC1635"/>
  <c r="Y1635"/>
  <c r="U1635"/>
  <c r="Q1635"/>
  <c r="M1635"/>
  <c r="I1635"/>
  <c r="E1635"/>
  <c r="GS1634"/>
  <c r="GO1634"/>
  <c r="GK1634"/>
  <c r="GG1634"/>
  <c r="GC1634"/>
  <c r="FY1634"/>
  <c r="FU1634"/>
  <c r="FQ1634"/>
  <c r="FM1634"/>
  <c r="FI1634"/>
  <c r="FE1634"/>
  <c r="FA1634"/>
  <c r="EW1634"/>
  <c r="ES1634"/>
  <c r="EO1634"/>
  <c r="EK1634"/>
  <c r="EG1634"/>
  <c r="EC1634"/>
  <c r="DY1634"/>
  <c r="DU1634"/>
  <c r="DQ1634"/>
  <c r="DM1634"/>
  <c r="DI1634"/>
  <c r="DE1634"/>
  <c r="DA1634"/>
  <c r="CW1634"/>
  <c r="CS1634"/>
  <c r="CO1634"/>
  <c r="CK1634"/>
  <c r="CG1634"/>
  <c r="CC1634"/>
  <c r="BY1634"/>
  <c r="BU1634"/>
  <c r="BQ1634"/>
  <c r="BM1634"/>
  <c r="BI1634"/>
  <c r="BE1634"/>
  <c r="BA1634"/>
  <c r="AS1634"/>
  <c r="AO1634"/>
  <c r="AK1634"/>
  <c r="AG1634"/>
  <c r="AC1634"/>
  <c r="Y1634"/>
  <c r="U1634"/>
  <c r="Q1634"/>
  <c r="M1634"/>
  <c r="I1634"/>
  <c r="E1634"/>
  <c r="GS1633"/>
  <c r="GO1633"/>
  <c r="GK1633"/>
  <c r="GG1633"/>
  <c r="GC1633"/>
  <c r="FY1633"/>
  <c r="FU1633"/>
  <c r="FQ1633"/>
  <c r="FM1633"/>
  <c r="FI1633"/>
  <c r="FE1633"/>
  <c r="FA1633"/>
  <c r="EW1633"/>
  <c r="ES1633"/>
  <c r="EO1633"/>
  <c r="EK1633"/>
  <c r="EG1633"/>
  <c r="EC1633"/>
  <c r="DY1633"/>
  <c r="DU1633"/>
  <c r="DQ1633"/>
  <c r="DM1633"/>
  <c r="DI1633"/>
  <c r="DE1633"/>
  <c r="DA1633"/>
  <c r="CW1633"/>
  <c r="CS1633"/>
  <c r="CO1633"/>
  <c r="CK1633"/>
  <c r="CG1633"/>
  <c r="CC1633"/>
  <c r="BY1633"/>
  <c r="BU1633"/>
  <c r="BQ1633"/>
  <c r="BM1633"/>
  <c r="BI1633"/>
  <c r="BE1633"/>
  <c r="BA1633"/>
  <c r="AS1633"/>
  <c r="AO1633"/>
  <c r="AK1633"/>
  <c r="AG1633"/>
  <c r="AC1633"/>
  <c r="Y1633"/>
  <c r="U1633"/>
  <c r="Q1633"/>
  <c r="M1633"/>
  <c r="I1633"/>
  <c r="E1633"/>
  <c r="GS1632"/>
  <c r="GO1632"/>
  <c r="GK1632"/>
  <c r="GG1632"/>
  <c r="GC1632"/>
  <c r="FY1632"/>
  <c r="FU1632"/>
  <c r="FQ1632"/>
  <c r="FM1632"/>
  <c r="FI1632"/>
  <c r="FE1632"/>
  <c r="FA1632"/>
  <c r="EW1632"/>
  <c r="ES1632"/>
  <c r="EO1632"/>
  <c r="EK1632"/>
  <c r="EG1632"/>
  <c r="EC1632"/>
  <c r="DY1632"/>
  <c r="DU1632"/>
  <c r="DQ1632"/>
  <c r="DM1632"/>
  <c r="DI1632"/>
  <c r="DE1632"/>
  <c r="DA1632"/>
  <c r="CW1632"/>
  <c r="CS1632"/>
  <c r="CO1632"/>
  <c r="CK1632"/>
  <c r="CG1632"/>
  <c r="CC1632"/>
  <c r="BY1632"/>
  <c r="BU1632"/>
  <c r="BQ1632"/>
  <c r="BM1632"/>
  <c r="BI1632"/>
  <c r="BE1632"/>
  <c r="BA1632"/>
  <c r="AS1632"/>
  <c r="AO1632"/>
  <c r="AK1632"/>
  <c r="AG1632"/>
  <c r="AC1632"/>
  <c r="Y1632"/>
  <c r="U1632"/>
  <c r="Q1632"/>
  <c r="M1632"/>
  <c r="I1632"/>
  <c r="E1632"/>
  <c r="GS1631"/>
  <c r="GO1631"/>
  <c r="GK1631"/>
  <c r="GG1631"/>
  <c r="GC1631"/>
  <c r="FY1631"/>
  <c r="FU1631"/>
  <c r="FQ1631"/>
  <c r="FM1631"/>
  <c r="FI1631"/>
  <c r="FE1631"/>
  <c r="FA1631"/>
  <c r="EW1631"/>
  <c r="ES1631"/>
  <c r="EO1631"/>
  <c r="EK1631"/>
  <c r="EG1631"/>
  <c r="EC1631"/>
  <c r="DY1631"/>
  <c r="DU1631"/>
  <c r="DQ1631"/>
  <c r="DM1631"/>
  <c r="DI1631"/>
  <c r="DE1631"/>
  <c r="DA1631"/>
  <c r="CW1631"/>
  <c r="CS1631"/>
  <c r="CO1631"/>
  <c r="CK1631"/>
  <c r="CG1631"/>
  <c r="CC1631"/>
  <c r="BY1631"/>
  <c r="BU1631"/>
  <c r="BQ1631"/>
  <c r="BM1631"/>
  <c r="BI1631"/>
  <c r="BE1631"/>
  <c r="BA1631"/>
  <c r="AS1631"/>
  <c r="AO1631"/>
  <c r="AK1631"/>
  <c r="AG1631"/>
  <c r="AC1631"/>
  <c r="Y1631"/>
  <c r="U1631"/>
  <c r="Q1631"/>
  <c r="M1631"/>
  <c r="I1631"/>
  <c r="E1631"/>
  <c r="GS1630"/>
  <c r="GO1630"/>
  <c r="GK1630"/>
  <c r="GG1630"/>
  <c r="GC1630"/>
  <c r="FY1630"/>
  <c r="FU1630"/>
  <c r="FQ1630"/>
  <c r="FM1630"/>
  <c r="FI1630"/>
  <c r="FE1630"/>
  <c r="FA1630"/>
  <c r="EW1630"/>
  <c r="ES1630"/>
  <c r="EO1630"/>
  <c r="EK1630"/>
  <c r="EG1630"/>
  <c r="EC1630"/>
  <c r="DY1630"/>
  <c r="DU1630"/>
  <c r="DQ1630"/>
  <c r="DM1630"/>
  <c r="DI1630"/>
  <c r="DE1630"/>
  <c r="DA1630"/>
  <c r="CW1630"/>
  <c r="CS1630"/>
  <c r="CO1630"/>
  <c r="CK1630"/>
  <c r="CG1630"/>
  <c r="CC1630"/>
  <c r="BY1630"/>
  <c r="BU1630"/>
  <c r="BQ1630"/>
  <c r="BM1630"/>
  <c r="BI1630"/>
  <c r="BE1630"/>
  <c r="BA1630"/>
  <c r="AS1630"/>
  <c r="AO1630"/>
  <c r="AK1630"/>
  <c r="AG1630"/>
  <c r="AC1630"/>
  <c r="Y1630"/>
  <c r="U1630"/>
  <c r="Q1630"/>
  <c r="M1630"/>
  <c r="I1630"/>
  <c r="E1630"/>
  <c r="GS1629"/>
  <c r="GO1629"/>
  <c r="GK1629"/>
  <c r="GG1629"/>
  <c r="GC1629"/>
  <c r="FY1629"/>
  <c r="FU1629"/>
  <c r="FQ1629"/>
  <c r="FM1629"/>
  <c r="FI1629"/>
  <c r="FE1629"/>
  <c r="FA1629"/>
  <c r="EW1629"/>
  <c r="ES1629"/>
  <c r="EO1629"/>
  <c r="EK1629"/>
  <c r="EG1629"/>
  <c r="EC1629"/>
  <c r="DY1629"/>
  <c r="DU1629"/>
  <c r="DQ1629"/>
  <c r="DM1629"/>
  <c r="DI1629"/>
  <c r="DE1629"/>
  <c r="DA1629"/>
  <c r="CW1629"/>
  <c r="CS1629"/>
  <c r="CO1629"/>
  <c r="CK1629"/>
  <c r="CG1629"/>
  <c r="CC1629"/>
  <c r="BY1629"/>
  <c r="BU1629"/>
  <c r="BQ1629"/>
  <c r="BM1629"/>
  <c r="BI1629"/>
  <c r="BE1629"/>
  <c r="BA1629"/>
  <c r="AS1629"/>
  <c r="AO1629"/>
  <c r="AK1629"/>
  <c r="AG1629"/>
  <c r="AC1629"/>
  <c r="Y1629"/>
  <c r="U1629"/>
  <c r="Q1629"/>
  <c r="M1629"/>
  <c r="I1629"/>
  <c r="E1629"/>
  <c r="GS1628"/>
  <c r="GO1628"/>
  <c r="GK1628"/>
  <c r="GG1628"/>
  <c r="GC1628"/>
  <c r="FY1628"/>
  <c r="FU1628"/>
  <c r="FQ1628"/>
  <c r="FM1628"/>
  <c r="FI1628"/>
  <c r="FE1628"/>
  <c r="FA1628"/>
  <c r="EW1628"/>
  <c r="ES1628"/>
  <c r="EO1628"/>
  <c r="EK1628"/>
  <c r="EG1628"/>
  <c r="EC1628"/>
  <c r="DY1628"/>
  <c r="DU1628"/>
  <c r="DQ1628"/>
  <c r="DM1628"/>
  <c r="DI1628"/>
  <c r="DE1628"/>
  <c r="DA1628"/>
  <c r="CW1628"/>
  <c r="CS1628"/>
  <c r="CO1628"/>
  <c r="CK1628"/>
  <c r="CG1628"/>
  <c r="CC1628"/>
  <c r="BY1628"/>
  <c r="BU1628"/>
  <c r="BQ1628"/>
  <c r="BM1628"/>
  <c r="BI1628"/>
  <c r="BE1628"/>
  <c r="BA1628"/>
  <c r="AS1628"/>
  <c r="AO1628"/>
  <c r="AK1628"/>
  <c r="AG1628"/>
  <c r="AC1628"/>
  <c r="Y1628"/>
  <c r="U1628"/>
  <c r="Q1628"/>
  <c r="M1628"/>
  <c r="I1628"/>
  <c r="E1628"/>
  <c r="GY1627"/>
  <c r="GS1627"/>
  <c r="GO1627"/>
  <c r="GK1627"/>
  <c r="GG1627"/>
  <c r="GC1627"/>
  <c r="FY1627"/>
  <c r="FU1627"/>
  <c r="FQ1627"/>
  <c r="FM1627"/>
  <c r="FI1627"/>
  <c r="FE1627"/>
  <c r="FA1627"/>
  <c r="EW1627"/>
  <c r="ES1627"/>
  <c r="EO1627"/>
  <c r="EK1627"/>
  <c r="EG1627"/>
  <c r="EC1627"/>
  <c r="DY1627"/>
  <c r="DU1627"/>
  <c r="DQ1627"/>
  <c r="DM1627"/>
  <c r="DI1627"/>
  <c r="DE1627"/>
  <c r="DA1627"/>
  <c r="CW1627"/>
  <c r="CS1627"/>
  <c r="CO1627"/>
  <c r="CK1627"/>
  <c r="CG1627"/>
  <c r="CC1627"/>
  <c r="BY1627"/>
  <c r="BU1627"/>
  <c r="BQ1627"/>
  <c r="BM1627"/>
  <c r="BI1627"/>
  <c r="BE1627"/>
  <c r="BA1627"/>
  <c r="AS1627"/>
  <c r="AO1627"/>
  <c r="AK1627"/>
  <c r="AG1627"/>
  <c r="AC1627"/>
  <c r="Y1627"/>
  <c r="U1627"/>
  <c r="Q1627"/>
  <c r="M1627"/>
  <c r="I1627"/>
  <c r="E1627"/>
  <c r="GS1626"/>
  <c r="GO1626"/>
  <c r="GK1626"/>
  <c r="GG1626"/>
  <c r="GC1626"/>
  <c r="FY1626"/>
  <c r="FU1626"/>
  <c r="FQ1626"/>
  <c r="FM1626"/>
  <c r="FI1626"/>
  <c r="FE1626"/>
  <c r="FA1626"/>
  <c r="EW1626"/>
  <c r="ES1626"/>
  <c r="EO1626"/>
  <c r="EK1626"/>
  <c r="EG1626"/>
  <c r="EC1626"/>
  <c r="DY1626"/>
  <c r="DU1626"/>
  <c r="DQ1626"/>
  <c r="DM1626"/>
  <c r="DI1626"/>
  <c r="DE1626"/>
  <c r="DA1626"/>
  <c r="CW1626"/>
  <c r="CS1626"/>
  <c r="CO1626"/>
  <c r="CK1626"/>
  <c r="CG1626"/>
  <c r="CC1626"/>
  <c r="BY1626"/>
  <c r="BU1626"/>
  <c r="BQ1626"/>
  <c r="BM1626"/>
  <c r="BI1626"/>
  <c r="BE1626"/>
  <c r="BA1626"/>
  <c r="AS1626"/>
  <c r="AO1626"/>
  <c r="AK1626"/>
  <c r="AG1626"/>
  <c r="AC1626"/>
  <c r="Y1626"/>
  <c r="U1626"/>
  <c r="Q1626"/>
  <c r="M1626"/>
  <c r="I1626"/>
  <c r="E1626"/>
  <c r="GS1625"/>
  <c r="GO1625"/>
  <c r="GK1625"/>
  <c r="GG1625"/>
  <c r="GC1625"/>
  <c r="FY1625"/>
  <c r="FU1625"/>
  <c r="FQ1625"/>
  <c r="FM1625"/>
  <c r="FI1625"/>
  <c r="FE1625"/>
  <c r="FA1625"/>
  <c r="EW1625"/>
  <c r="ES1625"/>
  <c r="EO1625"/>
  <c r="EK1625"/>
  <c r="EG1625"/>
  <c r="EC1625"/>
  <c r="DY1625"/>
  <c r="DU1625"/>
  <c r="DQ1625"/>
  <c r="DM1625"/>
  <c r="DI1625"/>
  <c r="DE1625"/>
  <c r="DA1625"/>
  <c r="CW1625"/>
  <c r="CS1625"/>
  <c r="CO1625"/>
  <c r="CK1625"/>
  <c r="CG1625"/>
  <c r="CC1625"/>
  <c r="BY1625"/>
  <c r="BU1625"/>
  <c r="BQ1625"/>
  <c r="BM1625"/>
  <c r="BI1625"/>
  <c r="BE1625"/>
  <c r="BA1625"/>
  <c r="AS1625"/>
  <c r="AO1625"/>
  <c r="AK1625"/>
  <c r="AG1625"/>
  <c r="AC1625"/>
  <c r="Y1625"/>
  <c r="U1625"/>
  <c r="Q1625"/>
  <c r="M1625"/>
  <c r="I1625"/>
  <c r="E1625"/>
  <c r="GS1624"/>
  <c r="GO1624"/>
  <c r="GK1624"/>
  <c r="GG1624"/>
  <c r="GC1624"/>
  <c r="FY1624"/>
  <c r="FU1624"/>
  <c r="FQ1624"/>
  <c r="FM1624"/>
  <c r="FI1624"/>
  <c r="FE1624"/>
  <c r="FA1624"/>
  <c r="EW1624"/>
  <c r="ES1624"/>
  <c r="EO1624"/>
  <c r="EK1624"/>
  <c r="EG1624"/>
  <c r="EC1624"/>
  <c r="DY1624"/>
  <c r="DU1624"/>
  <c r="DQ1624"/>
  <c r="DM1624"/>
  <c r="DI1624"/>
  <c r="DE1624"/>
  <c r="DA1624"/>
  <c r="CW1624"/>
  <c r="CS1624"/>
  <c r="CO1624"/>
  <c r="CK1624"/>
  <c r="CG1624"/>
  <c r="CC1624"/>
  <c r="BY1624"/>
  <c r="BU1624"/>
  <c r="BQ1624"/>
  <c r="BM1624"/>
  <c r="BI1624"/>
  <c r="BE1624"/>
  <c r="BA1624"/>
  <c r="AS1624"/>
  <c r="AO1624"/>
  <c r="AK1624"/>
  <c r="AG1624"/>
  <c r="AC1624"/>
  <c r="Y1624"/>
  <c r="U1624"/>
  <c r="Q1624"/>
  <c r="M1624"/>
  <c r="I1624"/>
  <c r="E1624"/>
  <c r="GS1623"/>
  <c r="GO1623"/>
  <c r="GK1623"/>
  <c r="GG1623"/>
  <c r="GC1623"/>
  <c r="FY1623"/>
  <c r="FU1623"/>
  <c r="FQ1623"/>
  <c r="FM1623"/>
  <c r="FI1623"/>
  <c r="FE1623"/>
  <c r="FA1623"/>
  <c r="EW1623"/>
  <c r="ES1623"/>
  <c r="EO1623"/>
  <c r="EK1623"/>
  <c r="EG1623"/>
  <c r="EC1623"/>
  <c r="DY1623"/>
  <c r="DU1623"/>
  <c r="DQ1623"/>
  <c r="DM1623"/>
  <c r="DI1623"/>
  <c r="DE1623"/>
  <c r="DA1623"/>
  <c r="CW1623"/>
  <c r="CS1623"/>
  <c r="CO1623"/>
  <c r="CK1623"/>
  <c r="CG1623"/>
  <c r="CC1623"/>
  <c r="BY1623"/>
  <c r="BU1623"/>
  <c r="BQ1623"/>
  <c r="BM1623"/>
  <c r="BI1623"/>
  <c r="BE1623"/>
  <c r="BA1623"/>
  <c r="AS1623"/>
  <c r="AO1623"/>
  <c r="AK1623"/>
  <c r="AG1623"/>
  <c r="AC1623"/>
  <c r="Y1623"/>
  <c r="U1623"/>
  <c r="Q1623"/>
  <c r="M1623"/>
  <c r="I1623"/>
  <c r="E1623"/>
  <c r="GS1622"/>
  <c r="GO1622"/>
  <c r="GK1622"/>
  <c r="GG1622"/>
  <c r="GC1622"/>
  <c r="FY1622"/>
  <c r="FU1622"/>
  <c r="FQ1622"/>
  <c r="FM1622"/>
  <c r="FI1622"/>
  <c r="FE1622"/>
  <c r="FA1622"/>
  <c r="EW1622"/>
  <c r="ES1622"/>
  <c r="EO1622"/>
  <c r="EK1622"/>
  <c r="EG1622"/>
  <c r="EC1622"/>
  <c r="DY1622"/>
  <c r="DU1622"/>
  <c r="DQ1622"/>
  <c r="DM1622"/>
  <c r="DI1622"/>
  <c r="DE1622"/>
  <c r="DA1622"/>
  <c r="CW1622"/>
  <c r="CS1622"/>
  <c r="CO1622"/>
  <c r="CK1622"/>
  <c r="CG1622"/>
  <c r="CC1622"/>
  <c r="BY1622"/>
  <c r="BU1622"/>
  <c r="BQ1622"/>
  <c r="BM1622"/>
  <c r="BI1622"/>
  <c r="BE1622"/>
  <c r="BA1622"/>
  <c r="AS1622"/>
  <c r="AO1622"/>
  <c r="AK1622"/>
  <c r="AG1622"/>
  <c r="AC1622"/>
  <c r="Y1622"/>
  <c r="U1622"/>
  <c r="Q1622"/>
  <c r="M1622"/>
  <c r="I1622"/>
  <c r="E1622"/>
  <c r="GS1621"/>
  <c r="GO1621"/>
  <c r="GK1621"/>
  <c r="GG1621"/>
  <c r="GC1621"/>
  <c r="FY1621"/>
  <c r="FU1621"/>
  <c r="FQ1621"/>
  <c r="FM1621"/>
  <c r="FI1621"/>
  <c r="FE1621"/>
  <c r="FA1621"/>
  <c r="EW1621"/>
  <c r="ES1621"/>
  <c r="EO1621"/>
  <c r="EK1621"/>
  <c r="EG1621"/>
  <c r="EC1621"/>
  <c r="DY1621"/>
  <c r="DU1621"/>
  <c r="DQ1621"/>
  <c r="DM1621"/>
  <c r="DI1621"/>
  <c r="DE1621"/>
  <c r="DA1621"/>
  <c r="CW1621"/>
  <c r="CS1621"/>
  <c r="CO1621"/>
  <c r="CK1621"/>
  <c r="CG1621"/>
  <c r="CC1621"/>
  <c r="BY1621"/>
  <c r="BU1621"/>
  <c r="BQ1621"/>
  <c r="BM1621"/>
  <c r="BI1621"/>
  <c r="BE1621"/>
  <c r="BA1621"/>
  <c r="AS1621"/>
  <c r="AO1621"/>
  <c r="AK1621"/>
  <c r="AG1621"/>
  <c r="AC1621"/>
  <c r="Y1621"/>
  <c r="U1621"/>
  <c r="Q1621"/>
  <c r="M1621"/>
  <c r="I1621"/>
  <c r="E1621"/>
  <c r="GS1620"/>
  <c r="GO1620"/>
  <c r="GK1620"/>
  <c r="GG1620"/>
  <c r="GC1620"/>
  <c r="FY1620"/>
  <c r="FU1620"/>
  <c r="FQ1620"/>
  <c r="FM1620"/>
  <c r="FI1620"/>
  <c r="FE1620"/>
  <c r="FA1620"/>
  <c r="EW1620"/>
  <c r="ES1620"/>
  <c r="EO1620"/>
  <c r="EK1620"/>
  <c r="EG1620"/>
  <c r="EC1620"/>
  <c r="DY1620"/>
  <c r="DU1620"/>
  <c r="DQ1620"/>
  <c r="DM1620"/>
  <c r="DI1620"/>
  <c r="DE1620"/>
  <c r="DA1620"/>
  <c r="CW1620"/>
  <c r="CS1620"/>
  <c r="CO1620"/>
  <c r="CK1620"/>
  <c r="CG1620"/>
  <c r="CC1620"/>
  <c r="BY1620"/>
  <c r="BU1620"/>
  <c r="BQ1620"/>
  <c r="BM1620"/>
  <c r="BI1620"/>
  <c r="BE1620"/>
  <c r="BA1620"/>
  <c r="AS1620"/>
  <c r="AO1620"/>
  <c r="AK1620"/>
  <c r="AG1620"/>
  <c r="AC1620"/>
  <c r="Y1620"/>
  <c r="U1620"/>
  <c r="Q1620"/>
  <c r="M1620"/>
  <c r="I1620"/>
  <c r="E1620"/>
  <c r="GS1619"/>
  <c r="GO1619"/>
  <c r="GK1619"/>
  <c r="GG1619"/>
  <c r="GC1619"/>
  <c r="FY1619"/>
  <c r="FU1619"/>
  <c r="FQ1619"/>
  <c r="FM1619"/>
  <c r="FI1619"/>
  <c r="FE1619"/>
  <c r="FA1619"/>
  <c r="EW1619"/>
  <c r="ES1619"/>
  <c r="EO1619"/>
  <c r="EK1619"/>
  <c r="EG1619"/>
  <c r="EC1619"/>
  <c r="DY1619"/>
  <c r="DU1619"/>
  <c r="DQ1619"/>
  <c r="DM1619"/>
  <c r="DI1619"/>
  <c r="DE1619"/>
  <c r="DA1619"/>
  <c r="CW1619"/>
  <c r="CS1619"/>
  <c r="CO1619"/>
  <c r="CK1619"/>
  <c r="CG1619"/>
  <c r="CC1619"/>
  <c r="BY1619"/>
  <c r="BU1619"/>
  <c r="BQ1619"/>
  <c r="BM1619"/>
  <c r="BI1619"/>
  <c r="BE1619"/>
  <c r="BA1619"/>
  <c r="AS1619"/>
  <c r="AO1619"/>
  <c r="AK1619"/>
  <c r="AG1619"/>
  <c r="AC1619"/>
  <c r="Y1619"/>
  <c r="U1619"/>
  <c r="Q1619"/>
  <c r="M1619"/>
  <c r="I1619"/>
  <c r="E1619"/>
  <c r="GS1618"/>
  <c r="GO1618"/>
  <c r="GK1618"/>
  <c r="GG1618"/>
  <c r="GC1618"/>
  <c r="FY1618"/>
  <c r="FU1618"/>
  <c r="FQ1618"/>
  <c r="FM1618"/>
  <c r="FI1618"/>
  <c r="FE1618"/>
  <c r="FA1618"/>
  <c r="EW1618"/>
  <c r="ES1618"/>
  <c r="EO1618"/>
  <c r="EK1618"/>
  <c r="EG1618"/>
  <c r="EC1618"/>
  <c r="DY1618"/>
  <c r="DU1618"/>
  <c r="DQ1618"/>
  <c r="DM1618"/>
  <c r="DI1618"/>
  <c r="DE1618"/>
  <c r="DA1618"/>
  <c r="CW1618"/>
  <c r="CS1618"/>
  <c r="CO1618"/>
  <c r="CK1618"/>
  <c r="CG1618"/>
  <c r="CC1618"/>
  <c r="BY1618"/>
  <c r="BU1618"/>
  <c r="BQ1618"/>
  <c r="BM1618"/>
  <c r="BI1618"/>
  <c r="BE1618"/>
  <c r="BA1618"/>
  <c r="AS1618"/>
  <c r="AO1618"/>
  <c r="AK1618"/>
  <c r="AG1618"/>
  <c r="AC1618"/>
  <c r="Y1618"/>
  <c r="U1618"/>
  <c r="Q1618"/>
  <c r="M1618"/>
  <c r="I1618"/>
  <c r="E1618"/>
  <c r="GS1617"/>
  <c r="GO1617"/>
  <c r="GK1617"/>
  <c r="GG1617"/>
  <c r="GC1617"/>
  <c r="FY1617"/>
  <c r="FU1617"/>
  <c r="FQ1617"/>
  <c r="FM1617"/>
  <c r="FI1617"/>
  <c r="FE1617"/>
  <c r="FA1617"/>
  <c r="EW1617"/>
  <c r="ES1617"/>
  <c r="EO1617"/>
  <c r="EK1617"/>
  <c r="EG1617"/>
  <c r="EC1617"/>
  <c r="DY1617"/>
  <c r="DU1617"/>
  <c r="DQ1617"/>
  <c r="DM1617"/>
  <c r="DI1617"/>
  <c r="DE1617"/>
  <c r="DA1617"/>
  <c r="CW1617"/>
  <c r="CS1617"/>
  <c r="CO1617"/>
  <c r="CK1617"/>
  <c r="CG1617"/>
  <c r="CC1617"/>
  <c r="BY1617"/>
  <c r="BU1617"/>
  <c r="BQ1617"/>
  <c r="BM1617"/>
  <c r="BI1617"/>
  <c r="BE1617"/>
  <c r="BA1617"/>
  <c r="AS1617"/>
  <c r="AO1617"/>
  <c r="AK1617"/>
  <c r="AG1617"/>
  <c r="AC1617"/>
  <c r="Y1617"/>
  <c r="U1617"/>
  <c r="Q1617"/>
  <c r="M1617"/>
  <c r="I1617"/>
  <c r="E1617"/>
  <c r="GS1616"/>
  <c r="GO1616"/>
  <c r="GK1616"/>
  <c r="GG1616"/>
  <c r="GC1616"/>
  <c r="FY1616"/>
  <c r="FU1616"/>
  <c r="FQ1616"/>
  <c r="FM1616"/>
  <c r="FI1616"/>
  <c r="FE1616"/>
  <c r="FA1616"/>
  <c r="EW1616"/>
  <c r="ES1616"/>
  <c r="EO1616"/>
  <c r="EK1616"/>
  <c r="EG1616"/>
  <c r="EC1616"/>
  <c r="DY1616"/>
  <c r="DU1616"/>
  <c r="DQ1616"/>
  <c r="DM1616"/>
  <c r="DI1616"/>
  <c r="DE1616"/>
  <c r="DA1616"/>
  <c r="CW1616"/>
  <c r="CS1616"/>
  <c r="CO1616"/>
  <c r="CK1616"/>
  <c r="CG1616"/>
  <c r="CC1616"/>
  <c r="BY1616"/>
  <c r="BU1616"/>
  <c r="BQ1616"/>
  <c r="BM1616"/>
  <c r="BI1616"/>
  <c r="BE1616"/>
  <c r="BA1616"/>
  <c r="AS1616"/>
  <c r="AO1616"/>
  <c r="AK1616"/>
  <c r="AG1616"/>
  <c r="AC1616"/>
  <c r="Y1616"/>
  <c r="U1616"/>
  <c r="Q1616"/>
  <c r="M1616"/>
  <c r="I1616"/>
  <c r="E1616"/>
  <c r="GY1615"/>
  <c r="GS1615"/>
  <c r="GO1615"/>
  <c r="GK1615"/>
  <c r="GG1615"/>
  <c r="GC1615"/>
  <c r="FY1615"/>
  <c r="FU1615"/>
  <c r="FQ1615"/>
  <c r="FM1615"/>
  <c r="FI1615"/>
  <c r="FE1615"/>
  <c r="FA1615"/>
  <c r="EW1615"/>
  <c r="ES1615"/>
  <c r="EO1615"/>
  <c r="EK1615"/>
  <c r="EG1615"/>
  <c r="EC1615"/>
  <c r="DY1615"/>
  <c r="DU1615"/>
  <c r="DQ1615"/>
  <c r="DM1615"/>
  <c r="DI1615"/>
  <c r="DE1615"/>
  <c r="DA1615"/>
  <c r="CW1615"/>
  <c r="CS1615"/>
  <c r="CO1615"/>
  <c r="CK1615"/>
  <c r="CG1615"/>
  <c r="CC1615"/>
  <c r="BY1615"/>
  <c r="BU1615"/>
  <c r="BQ1615"/>
  <c r="BM1615"/>
  <c r="BI1615"/>
  <c r="BE1615"/>
  <c r="BA1615"/>
  <c r="AS1615"/>
  <c r="AO1615"/>
  <c r="AK1615"/>
  <c r="AG1615"/>
  <c r="AC1615"/>
  <c r="Y1615"/>
  <c r="U1615"/>
  <c r="Q1615"/>
  <c r="M1615"/>
  <c r="I1615"/>
  <c r="E1615"/>
  <c r="GS1614"/>
  <c r="GO1614"/>
  <c r="GK1614"/>
  <c r="GG1614"/>
  <c r="GC1614"/>
  <c r="FY1614"/>
  <c r="FU1614"/>
  <c r="FQ1614"/>
  <c r="FM1614"/>
  <c r="FI1614"/>
  <c r="FE1614"/>
  <c r="FA1614"/>
  <c r="EW1614"/>
  <c r="ES1614"/>
  <c r="EO1614"/>
  <c r="EK1614"/>
  <c r="EG1614"/>
  <c r="EC1614"/>
  <c r="DY1614"/>
  <c r="DU1614"/>
  <c r="DQ1614"/>
  <c r="DM1614"/>
  <c r="DI1614"/>
  <c r="DE1614"/>
  <c r="DA1614"/>
  <c r="CW1614"/>
  <c r="CS1614"/>
  <c r="CO1614"/>
  <c r="CK1614"/>
  <c r="CG1614"/>
  <c r="CC1614"/>
  <c r="BY1614"/>
  <c r="BU1614"/>
  <c r="BQ1614"/>
  <c r="BM1614"/>
  <c r="BI1614"/>
  <c r="BE1614"/>
  <c r="BA1614"/>
  <c r="AS1614"/>
  <c r="AO1614"/>
  <c r="AK1614"/>
  <c r="AG1614"/>
  <c r="AC1614"/>
  <c r="Y1614"/>
  <c r="U1614"/>
  <c r="Q1614"/>
  <c r="M1614"/>
  <c r="I1614"/>
  <c r="E1614"/>
  <c r="GS1613"/>
  <c r="GO1613"/>
  <c r="GK1613"/>
  <c r="GG1613"/>
  <c r="GC1613"/>
  <c r="FY1613"/>
  <c r="FU1613"/>
  <c r="FQ1613"/>
  <c r="FM1613"/>
  <c r="FI1613"/>
  <c r="FE1613"/>
  <c r="FA1613"/>
  <c r="EW1613"/>
  <c r="ES1613"/>
  <c r="EO1613"/>
  <c r="EK1613"/>
  <c r="EG1613"/>
  <c r="EC1613"/>
  <c r="DY1613"/>
  <c r="DU1613"/>
  <c r="DQ1613"/>
  <c r="DM1613"/>
  <c r="DI1613"/>
  <c r="DE1613"/>
  <c r="DA1613"/>
  <c r="CW1613"/>
  <c r="CS1613"/>
  <c r="CO1613"/>
  <c r="CK1613"/>
  <c r="CG1613"/>
  <c r="CC1613"/>
  <c r="BY1613"/>
  <c r="BU1613"/>
  <c r="BQ1613"/>
  <c r="BM1613"/>
  <c r="BI1613"/>
  <c r="BE1613"/>
  <c r="BA1613"/>
  <c r="AS1613"/>
  <c r="AO1613"/>
  <c r="AK1613"/>
  <c r="AG1613"/>
  <c r="AC1613"/>
  <c r="Y1613"/>
  <c r="U1613"/>
  <c r="Q1613"/>
  <c r="M1613"/>
  <c r="I1613"/>
  <c r="E1613"/>
  <c r="GS1612"/>
  <c r="GO1612"/>
  <c r="GK1612"/>
  <c r="GG1612"/>
  <c r="GC1612"/>
  <c r="FY1612"/>
  <c r="FU1612"/>
  <c r="FQ1612"/>
  <c r="FM1612"/>
  <c r="FI1612"/>
  <c r="FE1612"/>
  <c r="FA1612"/>
  <c r="EW1612"/>
  <c r="ES1612"/>
  <c r="EO1612"/>
  <c r="EK1612"/>
  <c r="EG1612"/>
  <c r="EC1612"/>
  <c r="DY1612"/>
  <c r="DU1612"/>
  <c r="DQ1612"/>
  <c r="DM1612"/>
  <c r="DI1612"/>
  <c r="DE1612"/>
  <c r="DA1612"/>
  <c r="CW1612"/>
  <c r="CS1612"/>
  <c r="CO1612"/>
  <c r="CK1612"/>
  <c r="CG1612"/>
  <c r="CC1612"/>
  <c r="BY1612"/>
  <c r="BU1612"/>
  <c r="BQ1612"/>
  <c r="BM1612"/>
  <c r="BI1612"/>
  <c r="BE1612"/>
  <c r="BA1612"/>
  <c r="AS1612"/>
  <c r="AO1612"/>
  <c r="AK1612"/>
  <c r="AG1612"/>
  <c r="AC1612"/>
  <c r="Y1612"/>
  <c r="U1612"/>
  <c r="Q1612"/>
  <c r="M1612"/>
  <c r="I1612"/>
  <c r="E1612"/>
  <c r="GS1611"/>
  <c r="GO1611"/>
  <c r="GK1611"/>
  <c r="GG1611"/>
  <c r="GC1611"/>
  <c r="FY1611"/>
  <c r="FU1611"/>
  <c r="FQ1611"/>
  <c r="FM1611"/>
  <c r="FI1611"/>
  <c r="FE1611"/>
  <c r="FA1611"/>
  <c r="EW1611"/>
  <c r="ES1611"/>
  <c r="EO1611"/>
  <c r="EK1611"/>
  <c r="EG1611"/>
  <c r="EC1611"/>
  <c r="DY1611"/>
  <c r="DU1611"/>
  <c r="DQ1611"/>
  <c r="DM1611"/>
  <c r="DI1611"/>
  <c r="DE1611"/>
  <c r="DA1611"/>
  <c r="CW1611"/>
  <c r="CS1611"/>
  <c r="CO1611"/>
  <c r="CK1611"/>
  <c r="CG1611"/>
  <c r="CC1611"/>
  <c r="BY1611"/>
  <c r="BU1611"/>
  <c r="BQ1611"/>
  <c r="BM1611"/>
  <c r="BI1611"/>
  <c r="BE1611"/>
  <c r="BA1611"/>
  <c r="AS1611"/>
  <c r="AO1611"/>
  <c r="AK1611"/>
  <c r="AG1611"/>
  <c r="AC1611"/>
  <c r="Y1611"/>
  <c r="U1611"/>
  <c r="Q1611"/>
  <c r="M1611"/>
  <c r="I1611"/>
  <c r="E1611"/>
  <c r="GS1610"/>
  <c r="GO1610"/>
  <c r="GK1610"/>
  <c r="GG1610"/>
  <c r="GC1610"/>
  <c r="FY1610"/>
  <c r="FU1610"/>
  <c r="FQ1610"/>
  <c r="FM1610"/>
  <c r="FI1610"/>
  <c r="FE1610"/>
  <c r="FA1610"/>
  <c r="EW1610"/>
  <c r="ES1610"/>
  <c r="EO1610"/>
  <c r="EK1610"/>
  <c r="EG1610"/>
  <c r="EC1610"/>
  <c r="DY1610"/>
  <c r="DU1610"/>
  <c r="DQ1610"/>
  <c r="DM1610"/>
  <c r="DI1610"/>
  <c r="DE1610"/>
  <c r="DA1610"/>
  <c r="CW1610"/>
  <c r="CS1610"/>
  <c r="CO1610"/>
  <c r="CK1610"/>
  <c r="CG1610"/>
  <c r="CC1610"/>
  <c r="BY1610"/>
  <c r="BU1610"/>
  <c r="BQ1610"/>
  <c r="BM1610"/>
  <c r="BI1610"/>
  <c r="BE1610"/>
  <c r="BA1610"/>
  <c r="AS1610"/>
  <c r="AO1610"/>
  <c r="AK1610"/>
  <c r="AG1610"/>
  <c r="AC1610"/>
  <c r="Y1610"/>
  <c r="U1610"/>
  <c r="Q1610"/>
  <c r="M1610"/>
  <c r="I1610"/>
  <c r="E1610"/>
  <c r="GS1609"/>
  <c r="GO1609"/>
  <c r="GK1609"/>
  <c r="GG1609"/>
  <c r="GC1609"/>
  <c r="FY1609"/>
  <c r="FU1609"/>
  <c r="FQ1609"/>
  <c r="FM1609"/>
  <c r="FI1609"/>
  <c r="FE1609"/>
  <c r="FA1609"/>
  <c r="EW1609"/>
  <c r="ES1609"/>
  <c r="EO1609"/>
  <c r="EK1609"/>
  <c r="EG1609"/>
  <c r="EC1609"/>
  <c r="DY1609"/>
  <c r="DU1609"/>
  <c r="DQ1609"/>
  <c r="DM1609"/>
  <c r="DI1609"/>
  <c r="DE1609"/>
  <c r="DA1609"/>
  <c r="CW1609"/>
  <c r="CS1609"/>
  <c r="CO1609"/>
  <c r="CK1609"/>
  <c r="CG1609"/>
  <c r="CC1609"/>
  <c r="BY1609"/>
  <c r="BU1609"/>
  <c r="BQ1609"/>
  <c r="BM1609"/>
  <c r="BI1609"/>
  <c r="BE1609"/>
  <c r="BA1609"/>
  <c r="AS1609"/>
  <c r="AO1609"/>
  <c r="AK1609"/>
  <c r="AG1609"/>
  <c r="AC1609"/>
  <c r="Y1609"/>
  <c r="U1609"/>
  <c r="Q1609"/>
  <c r="M1609"/>
  <c r="I1609"/>
  <c r="E1609"/>
  <c r="GS1608"/>
  <c r="GO1608"/>
  <c r="GK1608"/>
  <c r="GG1608"/>
  <c r="GC1608"/>
  <c r="FY1608"/>
  <c r="FU1608"/>
  <c r="FQ1608"/>
  <c r="FM1608"/>
  <c r="FI1608"/>
  <c r="FE1608"/>
  <c r="FA1608"/>
  <c r="EW1608"/>
  <c r="ES1608"/>
  <c r="EO1608"/>
  <c r="EK1608"/>
  <c r="EG1608"/>
  <c r="EC1608"/>
  <c r="DY1608"/>
  <c r="DU1608"/>
  <c r="DQ1608"/>
  <c r="DM1608"/>
  <c r="DI1608"/>
  <c r="DE1608"/>
  <c r="DA1608"/>
  <c r="CW1608"/>
  <c r="CS1608"/>
  <c r="CO1608"/>
  <c r="CK1608"/>
  <c r="CG1608"/>
  <c r="CC1608"/>
  <c r="BY1608"/>
  <c r="BU1608"/>
  <c r="BQ1608"/>
  <c r="BM1608"/>
  <c r="BI1608"/>
  <c r="BE1608"/>
  <c r="BA1608"/>
  <c r="AS1608"/>
  <c r="AO1608"/>
  <c r="AK1608"/>
  <c r="AG1608"/>
  <c r="AC1608"/>
  <c r="Y1608"/>
  <c r="U1608"/>
  <c r="Q1608"/>
  <c r="M1608"/>
  <c r="I1608"/>
  <c r="E1608"/>
  <c r="GS1607"/>
  <c r="GO1607"/>
  <c r="GK1607"/>
  <c r="GG1607"/>
  <c r="GC1607"/>
  <c r="FY1607"/>
  <c r="FU1607"/>
  <c r="FQ1607"/>
  <c r="FM1607"/>
  <c r="FI1607"/>
  <c r="FE1607"/>
  <c r="FA1607"/>
  <c r="EW1607"/>
  <c r="ES1607"/>
  <c r="EO1607"/>
  <c r="EK1607"/>
  <c r="EG1607"/>
  <c r="EC1607"/>
  <c r="DY1607"/>
  <c r="DU1607"/>
  <c r="DQ1607"/>
  <c r="DM1607"/>
  <c r="DI1607"/>
  <c r="DE1607"/>
  <c r="DA1607"/>
  <c r="CW1607"/>
  <c r="CS1607"/>
  <c r="CO1607"/>
  <c r="CK1607"/>
  <c r="CG1607"/>
  <c r="CC1607"/>
  <c r="BY1607"/>
  <c r="BU1607"/>
  <c r="BQ1607"/>
  <c r="BM1607"/>
  <c r="BI1607"/>
  <c r="BE1607"/>
  <c r="BA1607"/>
  <c r="AS1607"/>
  <c r="AO1607"/>
  <c r="AK1607"/>
  <c r="AG1607"/>
  <c r="AC1607"/>
  <c r="Y1607"/>
  <c r="U1607"/>
  <c r="Q1607"/>
  <c r="M1607"/>
  <c r="I1607"/>
  <c r="E1607"/>
  <c r="GS1606"/>
  <c r="GO1606"/>
  <c r="GK1606"/>
  <c r="GG1606"/>
  <c r="GC1606"/>
  <c r="FY1606"/>
  <c r="FU1606"/>
  <c r="FQ1606"/>
  <c r="FM1606"/>
  <c r="FI1606"/>
  <c r="FE1606"/>
  <c r="FA1606"/>
  <c r="EW1606"/>
  <c r="ES1606"/>
  <c r="EO1606"/>
  <c r="EK1606"/>
  <c r="EG1606"/>
  <c r="EC1606"/>
  <c r="DY1606"/>
  <c r="DU1606"/>
  <c r="DQ1606"/>
  <c r="DM1606"/>
  <c r="DI1606"/>
  <c r="DE1606"/>
  <c r="DA1606"/>
  <c r="CW1606"/>
  <c r="CS1606"/>
  <c r="CO1606"/>
  <c r="CK1606"/>
  <c r="CG1606"/>
  <c r="CC1606"/>
  <c r="BY1606"/>
  <c r="BU1606"/>
  <c r="BQ1606"/>
  <c r="BM1606"/>
  <c r="BI1606"/>
  <c r="BE1606"/>
  <c r="BA1606"/>
  <c r="AS1606"/>
  <c r="AO1606"/>
  <c r="AK1606"/>
  <c r="AG1606"/>
  <c r="AC1606"/>
  <c r="Y1606"/>
  <c r="U1606"/>
  <c r="Q1606"/>
  <c r="M1606"/>
  <c r="I1606"/>
  <c r="E1606"/>
  <c r="GS1605"/>
  <c r="GO1605"/>
  <c r="GK1605"/>
  <c r="GG1605"/>
  <c r="GC1605"/>
  <c r="FY1605"/>
  <c r="FU1605"/>
  <c r="FQ1605"/>
  <c r="FM1605"/>
  <c r="FI1605"/>
  <c r="FE1605"/>
  <c r="FA1605"/>
  <c r="EW1605"/>
  <c r="ES1605"/>
  <c r="EO1605"/>
  <c r="EK1605"/>
  <c r="EG1605"/>
  <c r="EC1605"/>
  <c r="DY1605"/>
  <c r="DU1605"/>
  <c r="DQ1605"/>
  <c r="DM1605"/>
  <c r="DI1605"/>
  <c r="DE1605"/>
  <c r="DA1605"/>
  <c r="CW1605"/>
  <c r="CS1605"/>
  <c r="CO1605"/>
  <c r="CK1605"/>
  <c r="CG1605"/>
  <c r="CC1605"/>
  <c r="BY1605"/>
  <c r="BU1605"/>
  <c r="BQ1605"/>
  <c r="BM1605"/>
  <c r="BI1605"/>
  <c r="BE1605"/>
  <c r="BA1605"/>
  <c r="AS1605"/>
  <c r="AO1605"/>
  <c r="AK1605"/>
  <c r="AG1605"/>
  <c r="AC1605"/>
  <c r="Y1605"/>
  <c r="U1605"/>
  <c r="Q1605"/>
  <c r="M1605"/>
  <c r="I1605"/>
  <c r="E1605"/>
  <c r="GS1604"/>
  <c r="GO1604"/>
  <c r="GK1604"/>
  <c r="GG1604"/>
  <c r="GC1604"/>
  <c r="FY1604"/>
  <c r="FU1604"/>
  <c r="FQ1604"/>
  <c r="FM1604"/>
  <c r="FI1604"/>
  <c r="FE1604"/>
  <c r="FA1604"/>
  <c r="EW1604"/>
  <c r="ES1604"/>
  <c r="EO1604"/>
  <c r="EK1604"/>
  <c r="EG1604"/>
  <c r="EC1604"/>
  <c r="DY1604"/>
  <c r="DU1604"/>
  <c r="DQ1604"/>
  <c r="DM1604"/>
  <c r="DI1604"/>
  <c r="DE1604"/>
  <c r="DA1604"/>
  <c r="CW1604"/>
  <c r="CS1604"/>
  <c r="CO1604"/>
  <c r="CK1604"/>
  <c r="CG1604"/>
  <c r="CC1604"/>
  <c r="BY1604"/>
  <c r="BU1604"/>
  <c r="BQ1604"/>
  <c r="BM1604"/>
  <c r="BI1604"/>
  <c r="BE1604"/>
  <c r="BA1604"/>
  <c r="AS1604"/>
  <c r="AO1604"/>
  <c r="AK1604"/>
  <c r="AG1604"/>
  <c r="AC1604"/>
  <c r="Y1604"/>
  <c r="U1604"/>
  <c r="Q1604"/>
  <c r="M1604"/>
  <c r="I1604"/>
  <c r="E1604"/>
  <c r="GY1603"/>
  <c r="GS1603"/>
  <c r="GO1603"/>
  <c r="GK1603"/>
  <c r="GG1603"/>
  <c r="GC1603"/>
  <c r="FY1603"/>
  <c r="FU1603"/>
  <c r="FQ1603"/>
  <c r="FM1603"/>
  <c r="FI1603"/>
  <c r="FE1603"/>
  <c r="FA1603"/>
  <c r="EW1603"/>
  <c r="ES1603"/>
  <c r="EO1603"/>
  <c r="EK1603"/>
  <c r="EG1603"/>
  <c r="EC1603"/>
  <c r="DY1603"/>
  <c r="DU1603"/>
  <c r="DQ1603"/>
  <c r="DM1603"/>
  <c r="DI1603"/>
  <c r="DE1603"/>
  <c r="DA1603"/>
  <c r="CW1603"/>
  <c r="CS1603"/>
  <c r="CO1603"/>
  <c r="CK1603"/>
  <c r="CG1603"/>
  <c r="CC1603"/>
  <c r="BY1603"/>
  <c r="BU1603"/>
  <c r="BQ1603"/>
  <c r="BM1603"/>
  <c r="BI1603"/>
  <c r="BE1603"/>
  <c r="BA1603"/>
  <c r="AS1603"/>
  <c r="AO1603"/>
  <c r="AK1603"/>
  <c r="AG1603"/>
  <c r="AC1603"/>
  <c r="Y1603"/>
  <c r="U1603"/>
  <c r="Q1603"/>
  <c r="M1603"/>
  <c r="I1603"/>
  <c r="E1603"/>
  <c r="GS1602"/>
  <c r="GO1602"/>
  <c r="GK1602"/>
  <c r="GG1602"/>
  <c r="GC1602"/>
  <c r="FY1602"/>
  <c r="FU1602"/>
  <c r="FQ1602"/>
  <c r="FM1602"/>
  <c r="FI1602"/>
  <c r="FE1602"/>
  <c r="FA1602"/>
  <c r="EW1602"/>
  <c r="ES1602"/>
  <c r="EO1602"/>
  <c r="EK1602"/>
  <c r="EG1602"/>
  <c r="EC1602"/>
  <c r="DY1602"/>
  <c r="DU1602"/>
  <c r="DQ1602"/>
  <c r="DM1602"/>
  <c r="DI1602"/>
  <c r="DE1602"/>
  <c r="DA1602"/>
  <c r="CW1602"/>
  <c r="CS1602"/>
  <c r="CO1602"/>
  <c r="CK1602"/>
  <c r="CG1602"/>
  <c r="CC1602"/>
  <c r="BY1602"/>
  <c r="BU1602"/>
  <c r="BQ1602"/>
  <c r="BM1602"/>
  <c r="BI1602"/>
  <c r="BE1602"/>
  <c r="BA1602"/>
  <c r="AS1602"/>
  <c r="AO1602"/>
  <c r="AK1602"/>
  <c r="AG1602"/>
  <c r="AC1602"/>
  <c r="Y1602"/>
  <c r="U1602"/>
  <c r="Q1602"/>
  <c r="M1602"/>
  <c r="I1602"/>
  <c r="E1602"/>
  <c r="GS1601"/>
  <c r="GO1601"/>
  <c r="GK1601"/>
  <c r="GG1601"/>
  <c r="GC1601"/>
  <c r="FY1601"/>
  <c r="FU1601"/>
  <c r="FQ1601"/>
  <c r="FM1601"/>
  <c r="FI1601"/>
  <c r="FE1601"/>
  <c r="FA1601"/>
  <c r="EW1601"/>
  <c r="ES1601"/>
  <c r="EO1601"/>
  <c r="EK1601"/>
  <c r="EG1601"/>
  <c r="EC1601"/>
  <c r="DY1601"/>
  <c r="DU1601"/>
  <c r="DQ1601"/>
  <c r="DM1601"/>
  <c r="DI1601"/>
  <c r="DE1601"/>
  <c r="DA1601"/>
  <c r="CW1601"/>
  <c r="CS1601"/>
  <c r="CO1601"/>
  <c r="CK1601"/>
  <c r="CG1601"/>
  <c r="CC1601"/>
  <c r="BY1601"/>
  <c r="BU1601"/>
  <c r="BQ1601"/>
  <c r="BM1601"/>
  <c r="BI1601"/>
  <c r="BE1601"/>
  <c r="BA1601"/>
  <c r="AS1601"/>
  <c r="AO1601"/>
  <c r="AK1601"/>
  <c r="AG1601"/>
  <c r="AC1601"/>
  <c r="Y1601"/>
  <c r="U1601"/>
  <c r="Q1601"/>
  <c r="M1601"/>
  <c r="I1601"/>
  <c r="E1601"/>
  <c r="GS1600"/>
  <c r="GO1600"/>
  <c r="GK1600"/>
  <c r="GG1600"/>
  <c r="GC1600"/>
  <c r="FY1600"/>
  <c r="FU1600"/>
  <c r="FQ1600"/>
  <c r="FM1600"/>
  <c r="FI1600"/>
  <c r="FE1600"/>
  <c r="FA1600"/>
  <c r="EW1600"/>
  <c r="ES1600"/>
  <c r="EO1600"/>
  <c r="EK1600"/>
  <c r="EG1600"/>
  <c r="EC1600"/>
  <c r="DY1600"/>
  <c r="DU1600"/>
  <c r="DQ1600"/>
  <c r="DM1600"/>
  <c r="DI1600"/>
  <c r="DE1600"/>
  <c r="DA1600"/>
  <c r="CW1600"/>
  <c r="CS1600"/>
  <c r="CO1600"/>
  <c r="CK1600"/>
  <c r="CG1600"/>
  <c r="CC1600"/>
  <c r="BY1600"/>
  <c r="BU1600"/>
  <c r="BQ1600"/>
  <c r="BM1600"/>
  <c r="BI1600"/>
  <c r="BE1600"/>
  <c r="BA1600"/>
  <c r="AS1600"/>
  <c r="AO1600"/>
  <c r="AK1600"/>
  <c r="AG1600"/>
  <c r="AC1600"/>
  <c r="Y1600"/>
  <c r="U1600"/>
  <c r="Q1600"/>
  <c r="M1600"/>
  <c r="I1600"/>
  <c r="E1600"/>
  <c r="GS1599"/>
  <c r="GO1599"/>
  <c r="GK1599"/>
  <c r="GG1599"/>
  <c r="GC1599"/>
  <c r="FY1599"/>
  <c r="FU1599"/>
  <c r="FQ1599"/>
  <c r="FM1599"/>
  <c r="FI1599"/>
  <c r="FE1599"/>
  <c r="FA1599"/>
  <c r="EW1599"/>
  <c r="ES1599"/>
  <c r="EO1599"/>
  <c r="EK1599"/>
  <c r="EG1599"/>
  <c r="EC1599"/>
  <c r="DY1599"/>
  <c r="DU1599"/>
  <c r="DQ1599"/>
  <c r="DM1599"/>
  <c r="DI1599"/>
  <c r="DE1599"/>
  <c r="DA1599"/>
  <c r="CW1599"/>
  <c r="CS1599"/>
  <c r="CO1599"/>
  <c r="CK1599"/>
  <c r="CG1599"/>
  <c r="CC1599"/>
  <c r="BY1599"/>
  <c r="BU1599"/>
  <c r="BQ1599"/>
  <c r="BM1599"/>
  <c r="BI1599"/>
  <c r="BE1599"/>
  <c r="BA1599"/>
  <c r="AS1599"/>
  <c r="AO1599"/>
  <c r="AK1599"/>
  <c r="AG1599"/>
  <c r="AC1599"/>
  <c r="Y1599"/>
  <c r="U1599"/>
  <c r="Q1599"/>
  <c r="M1599"/>
  <c r="I1599"/>
  <c r="E1599"/>
  <c r="GS1598"/>
  <c r="GO1598"/>
  <c r="GK1598"/>
  <c r="GG1598"/>
  <c r="GC1598"/>
  <c r="FY1598"/>
  <c r="FU1598"/>
  <c r="FQ1598"/>
  <c r="FM1598"/>
  <c r="FI1598"/>
  <c r="FE1598"/>
  <c r="FA1598"/>
  <c r="EW1598"/>
  <c r="ES1598"/>
  <c r="EO1598"/>
  <c r="EK1598"/>
  <c r="EG1598"/>
  <c r="EC1598"/>
  <c r="DY1598"/>
  <c r="DU1598"/>
  <c r="DQ1598"/>
  <c r="DM1598"/>
  <c r="DI1598"/>
  <c r="DE1598"/>
  <c r="DA1598"/>
  <c r="CW1598"/>
  <c r="CS1598"/>
  <c r="CO1598"/>
  <c r="CK1598"/>
  <c r="CG1598"/>
  <c r="CC1598"/>
  <c r="BY1598"/>
  <c r="BU1598"/>
  <c r="BQ1598"/>
  <c r="BM1598"/>
  <c r="BI1598"/>
  <c r="BE1598"/>
  <c r="BA1598"/>
  <c r="AS1598"/>
  <c r="AO1598"/>
  <c r="AK1598"/>
  <c r="AG1598"/>
  <c r="AC1598"/>
  <c r="Y1598"/>
  <c r="U1598"/>
  <c r="Q1598"/>
  <c r="M1598"/>
  <c r="I1598"/>
  <c r="E1598"/>
  <c r="GS1597"/>
  <c r="GO1597"/>
  <c r="GK1597"/>
  <c r="GG1597"/>
  <c r="GC1597"/>
  <c r="FY1597"/>
  <c r="FU1597"/>
  <c r="FQ1597"/>
  <c r="FM1597"/>
  <c r="FI1597"/>
  <c r="FE1597"/>
  <c r="FA1597"/>
  <c r="EW1597"/>
  <c r="ES1597"/>
  <c r="EO1597"/>
  <c r="EK1597"/>
  <c r="EG1597"/>
  <c r="EC1597"/>
  <c r="DY1597"/>
  <c r="DU1597"/>
  <c r="DQ1597"/>
  <c r="DM1597"/>
  <c r="DI1597"/>
  <c r="DE1597"/>
  <c r="DA1597"/>
  <c r="CW1597"/>
  <c r="CS1597"/>
  <c r="CO1597"/>
  <c r="CK1597"/>
  <c r="CG1597"/>
  <c r="CC1597"/>
  <c r="BY1597"/>
  <c r="BU1597"/>
  <c r="BQ1597"/>
  <c r="BM1597"/>
  <c r="BI1597"/>
  <c r="BE1597"/>
  <c r="BA1597"/>
  <c r="AS1597"/>
  <c r="AO1597"/>
  <c r="AK1597"/>
  <c r="AG1597"/>
  <c r="AC1597"/>
  <c r="Y1597"/>
  <c r="U1597"/>
  <c r="Q1597"/>
  <c r="M1597"/>
  <c r="I1597"/>
  <c r="E1597"/>
  <c r="GS1596"/>
  <c r="GO1596"/>
  <c r="GK1596"/>
  <c r="GG1596"/>
  <c r="GC1596"/>
  <c r="FY1596"/>
  <c r="FU1596"/>
  <c r="FQ1596"/>
  <c r="FM1596"/>
  <c r="FI1596"/>
  <c r="FE1596"/>
  <c r="FA1596"/>
  <c r="EW1596"/>
  <c r="ES1596"/>
  <c r="EO1596"/>
  <c r="EK1596"/>
  <c r="EG1596"/>
  <c r="EC1596"/>
  <c r="DY1596"/>
  <c r="DU1596"/>
  <c r="DQ1596"/>
  <c r="DM1596"/>
  <c r="DI1596"/>
  <c r="DE1596"/>
  <c r="DA1596"/>
  <c r="CW1596"/>
  <c r="CS1596"/>
  <c r="CO1596"/>
  <c r="CK1596"/>
  <c r="CG1596"/>
  <c r="CC1596"/>
  <c r="BY1596"/>
  <c r="BU1596"/>
  <c r="BQ1596"/>
  <c r="BM1596"/>
  <c r="BI1596"/>
  <c r="BE1596"/>
  <c r="BA1596"/>
  <c r="AS1596"/>
  <c r="AO1596"/>
  <c r="AK1596"/>
  <c r="AG1596"/>
  <c r="AC1596"/>
  <c r="Y1596"/>
  <c r="U1596"/>
  <c r="Q1596"/>
  <c r="M1596"/>
  <c r="I1596"/>
  <c r="E1596"/>
  <c r="GS1595"/>
  <c r="GO1595"/>
  <c r="GK1595"/>
  <c r="GG1595"/>
  <c r="GC1595"/>
  <c r="FY1595"/>
  <c r="FU1595"/>
  <c r="FQ1595"/>
  <c r="FM1595"/>
  <c r="FI1595"/>
  <c r="FE1595"/>
  <c r="FA1595"/>
  <c r="EW1595"/>
  <c r="ES1595"/>
  <c r="EO1595"/>
  <c r="EK1595"/>
  <c r="EG1595"/>
  <c r="EC1595"/>
  <c r="DY1595"/>
  <c r="DU1595"/>
  <c r="DQ1595"/>
  <c r="DM1595"/>
  <c r="DI1595"/>
  <c r="DE1595"/>
  <c r="DA1595"/>
  <c r="CW1595"/>
  <c r="CS1595"/>
  <c r="CO1595"/>
  <c r="CK1595"/>
  <c r="CG1595"/>
  <c r="CC1595"/>
  <c r="BY1595"/>
  <c r="BU1595"/>
  <c r="BQ1595"/>
  <c r="BM1595"/>
  <c r="BI1595"/>
  <c r="BE1595"/>
  <c r="BA1595"/>
  <c r="AS1595"/>
  <c r="AO1595"/>
  <c r="AK1595"/>
  <c r="AG1595"/>
  <c r="AC1595"/>
  <c r="Y1595"/>
  <c r="U1595"/>
  <c r="Q1595"/>
  <c r="M1595"/>
  <c r="I1595"/>
  <c r="E1595"/>
  <c r="GS1594"/>
  <c r="GO1594"/>
  <c r="GK1594"/>
  <c r="GG1594"/>
  <c r="GC1594"/>
  <c r="FY1594"/>
  <c r="FU1594"/>
  <c r="FQ1594"/>
  <c r="FM1594"/>
  <c r="FI1594"/>
  <c r="FE1594"/>
  <c r="FA1594"/>
  <c r="EW1594"/>
  <c r="ES1594"/>
  <c r="EO1594"/>
  <c r="EK1594"/>
  <c r="EG1594"/>
  <c r="EC1594"/>
  <c r="DY1594"/>
  <c r="DU1594"/>
  <c r="DQ1594"/>
  <c r="DM1594"/>
  <c r="DI1594"/>
  <c r="DE1594"/>
  <c r="DA1594"/>
  <c r="CW1594"/>
  <c r="CS1594"/>
  <c r="CO1594"/>
  <c r="CK1594"/>
  <c r="CG1594"/>
  <c r="CC1594"/>
  <c r="BY1594"/>
  <c r="BU1594"/>
  <c r="BQ1594"/>
  <c r="BM1594"/>
  <c r="BI1594"/>
  <c r="BE1594"/>
  <c r="BA1594"/>
  <c r="AS1594"/>
  <c r="AO1594"/>
  <c r="AK1594"/>
  <c r="AG1594"/>
  <c r="AC1594"/>
  <c r="Y1594"/>
  <c r="U1594"/>
  <c r="Q1594"/>
  <c r="M1594"/>
  <c r="I1594"/>
  <c r="E1594"/>
  <c r="GS1593"/>
  <c r="GO1593"/>
  <c r="GK1593"/>
  <c r="GG1593"/>
  <c r="GC1593"/>
  <c r="FY1593"/>
  <c r="FU1593"/>
  <c r="FQ1593"/>
  <c r="FM1593"/>
  <c r="FI1593"/>
  <c r="FE1593"/>
  <c r="FA1593"/>
  <c r="EW1593"/>
  <c r="ES1593"/>
  <c r="EO1593"/>
  <c r="EK1593"/>
  <c r="EG1593"/>
  <c r="EC1593"/>
  <c r="DY1593"/>
  <c r="DU1593"/>
  <c r="DQ1593"/>
  <c r="DM1593"/>
  <c r="DI1593"/>
  <c r="DE1593"/>
  <c r="DA1593"/>
  <c r="CW1593"/>
  <c r="CS1593"/>
  <c r="CO1593"/>
  <c r="CK1593"/>
  <c r="CG1593"/>
  <c r="CC1593"/>
  <c r="BY1593"/>
  <c r="BU1593"/>
  <c r="BQ1593"/>
  <c r="BM1593"/>
  <c r="BI1593"/>
  <c r="BE1593"/>
  <c r="BA1593"/>
  <c r="AS1593"/>
  <c r="AO1593"/>
  <c r="AK1593"/>
  <c r="AG1593"/>
  <c r="AC1593"/>
  <c r="Y1593"/>
  <c r="U1593"/>
  <c r="Q1593"/>
  <c r="M1593"/>
  <c r="I1593"/>
  <c r="E1593"/>
  <c r="GS1592"/>
  <c r="GO1592"/>
  <c r="GK1592"/>
  <c r="GG1592"/>
  <c r="GC1592"/>
  <c r="FY1592"/>
  <c r="FU1592"/>
  <c r="FQ1592"/>
  <c r="FM1592"/>
  <c r="FI1592"/>
  <c r="FE1592"/>
  <c r="FA1592"/>
  <c r="EW1592"/>
  <c r="ES1592"/>
  <c r="EO1592"/>
  <c r="EK1592"/>
  <c r="EG1592"/>
  <c r="EC1592"/>
  <c r="DY1592"/>
  <c r="DU1592"/>
  <c r="DQ1592"/>
  <c r="DM1592"/>
  <c r="DI1592"/>
  <c r="DE1592"/>
  <c r="DA1592"/>
  <c r="CW1592"/>
  <c r="CS1592"/>
  <c r="CO1592"/>
  <c r="CK1592"/>
  <c r="CG1592"/>
  <c r="CC1592"/>
  <c r="BY1592"/>
  <c r="BU1592"/>
  <c r="BQ1592"/>
  <c r="BM1592"/>
  <c r="BI1592"/>
  <c r="BE1592"/>
  <c r="BA1592"/>
  <c r="AS1592"/>
  <c r="AO1592"/>
  <c r="AK1592"/>
  <c r="AG1592"/>
  <c r="AC1592"/>
  <c r="Y1592"/>
  <c r="U1592"/>
  <c r="Q1592"/>
  <c r="M1592"/>
  <c r="I1592"/>
  <c r="E1592"/>
  <c r="GY1591"/>
  <c r="GS1591"/>
  <c r="GO1591"/>
  <c r="GK1591"/>
  <c r="GG1591"/>
  <c r="GC1591"/>
  <c r="FY1591"/>
  <c r="FU1591"/>
  <c r="FQ1591"/>
  <c r="FM1591"/>
  <c r="FI1591"/>
  <c r="FE1591"/>
  <c r="FA1591"/>
  <c r="EW1591"/>
  <c r="ES1591"/>
  <c r="EO1591"/>
  <c r="EK1591"/>
  <c r="EG1591"/>
  <c r="EC1591"/>
  <c r="DY1591"/>
  <c r="DU1591"/>
  <c r="DQ1591"/>
  <c r="DM1591"/>
  <c r="DI1591"/>
  <c r="DE1591"/>
  <c r="DA1591"/>
  <c r="CW1591"/>
  <c r="CS1591"/>
  <c r="CO1591"/>
  <c r="CK1591"/>
  <c r="CG1591"/>
  <c r="CC1591"/>
  <c r="BY1591"/>
  <c r="BU1591"/>
  <c r="BQ1591"/>
  <c r="BM1591"/>
  <c r="BI1591"/>
  <c r="BE1591"/>
  <c r="BA1591"/>
  <c r="AS1591"/>
  <c r="AO1591"/>
  <c r="AK1591"/>
  <c r="AG1591"/>
  <c r="AC1591"/>
  <c r="Y1591"/>
  <c r="U1591"/>
  <c r="Q1591"/>
  <c r="M1591"/>
  <c r="I1591"/>
  <c r="E1591"/>
  <c r="GS1590"/>
  <c r="GO1590"/>
  <c r="GK1590"/>
  <c r="GG1590"/>
  <c r="GC1590"/>
  <c r="FY1590"/>
  <c r="FU1590"/>
  <c r="FQ1590"/>
  <c r="FM1590"/>
  <c r="FI1590"/>
  <c r="FE1590"/>
  <c r="FA1590"/>
  <c r="EW1590"/>
  <c r="ES1590"/>
  <c r="EO1590"/>
  <c r="EK1590"/>
  <c r="EG1590"/>
  <c r="EC1590"/>
  <c r="DY1590"/>
  <c r="DU1590"/>
  <c r="DQ1590"/>
  <c r="DM1590"/>
  <c r="DI1590"/>
  <c r="DE1590"/>
  <c r="DA1590"/>
  <c r="CW1590"/>
  <c r="CS1590"/>
  <c r="CO1590"/>
  <c r="CK1590"/>
  <c r="CG1590"/>
  <c r="CC1590"/>
  <c r="BY1590"/>
  <c r="BU1590"/>
  <c r="BQ1590"/>
  <c r="BM1590"/>
  <c r="BI1590"/>
  <c r="BE1590"/>
  <c r="BA1590"/>
  <c r="AS1590"/>
  <c r="AO1590"/>
  <c r="AK1590"/>
  <c r="AG1590"/>
  <c r="AC1590"/>
  <c r="Y1590"/>
  <c r="U1590"/>
  <c r="Q1590"/>
  <c r="M1590"/>
  <c r="I1590"/>
  <c r="E1590"/>
  <c r="GS1589"/>
  <c r="GO1589"/>
  <c r="GK1589"/>
  <c r="GG1589"/>
  <c r="GC1589"/>
  <c r="FY1589"/>
  <c r="FU1589"/>
  <c r="FQ1589"/>
  <c r="FM1589"/>
  <c r="FI1589"/>
  <c r="FE1589"/>
  <c r="FA1589"/>
  <c r="EW1589"/>
  <c r="ES1589"/>
  <c r="EO1589"/>
  <c r="EK1589"/>
  <c r="EG1589"/>
  <c r="EC1589"/>
  <c r="DY1589"/>
  <c r="DU1589"/>
  <c r="DQ1589"/>
  <c r="DM1589"/>
  <c r="DI1589"/>
  <c r="DE1589"/>
  <c r="DA1589"/>
  <c r="CW1589"/>
  <c r="CS1589"/>
  <c r="CO1589"/>
  <c r="CK1589"/>
  <c r="CG1589"/>
  <c r="CC1589"/>
  <c r="BY1589"/>
  <c r="BU1589"/>
  <c r="BQ1589"/>
  <c r="BM1589"/>
  <c r="BI1589"/>
  <c r="BE1589"/>
  <c r="BA1589"/>
  <c r="AS1589"/>
  <c r="AO1589"/>
  <c r="AK1589"/>
  <c r="AG1589"/>
  <c r="AC1589"/>
  <c r="Y1589"/>
  <c r="U1589"/>
  <c r="Q1589"/>
  <c r="M1589"/>
  <c r="I1589"/>
  <c r="E1589"/>
  <c r="GS1588"/>
  <c r="GO1588"/>
  <c r="GK1588"/>
  <c r="GG1588"/>
  <c r="GC1588"/>
  <c r="FY1588"/>
  <c r="FU1588"/>
  <c r="FQ1588"/>
  <c r="FM1588"/>
  <c r="FI1588"/>
  <c r="FE1588"/>
  <c r="FA1588"/>
  <c r="EW1588"/>
  <c r="ES1588"/>
  <c r="EO1588"/>
  <c r="EK1588"/>
  <c r="EG1588"/>
  <c r="EC1588"/>
  <c r="DY1588"/>
  <c r="DU1588"/>
  <c r="DQ1588"/>
  <c r="DM1588"/>
  <c r="DI1588"/>
  <c r="DE1588"/>
  <c r="DA1588"/>
  <c r="CW1588"/>
  <c r="CS1588"/>
  <c r="CO1588"/>
  <c r="CK1588"/>
  <c r="CG1588"/>
  <c r="CC1588"/>
  <c r="BY1588"/>
  <c r="BU1588"/>
  <c r="BQ1588"/>
  <c r="BM1588"/>
  <c r="BI1588"/>
  <c r="BE1588"/>
  <c r="BA1588"/>
  <c r="AS1588"/>
  <c r="AO1588"/>
  <c r="AK1588"/>
  <c r="AG1588"/>
  <c r="AC1588"/>
  <c r="Y1588"/>
  <c r="U1588"/>
  <c r="Q1588"/>
  <c r="M1588"/>
  <c r="I1588"/>
  <c r="E1588"/>
  <c r="GS1587"/>
  <c r="GO1587"/>
  <c r="GK1587"/>
  <c r="GG1587"/>
  <c r="GC1587"/>
  <c r="FY1587"/>
  <c r="FU1587"/>
  <c r="FQ1587"/>
  <c r="FM1587"/>
  <c r="FI1587"/>
  <c r="FE1587"/>
  <c r="FA1587"/>
  <c r="EW1587"/>
  <c r="ES1587"/>
  <c r="EO1587"/>
  <c r="EK1587"/>
  <c r="EG1587"/>
  <c r="EC1587"/>
  <c r="DY1587"/>
  <c r="DU1587"/>
  <c r="DQ1587"/>
  <c r="DM1587"/>
  <c r="DI1587"/>
  <c r="DE1587"/>
  <c r="DA1587"/>
  <c r="CW1587"/>
  <c r="CS1587"/>
  <c r="CO1587"/>
  <c r="CK1587"/>
  <c r="CG1587"/>
  <c r="CC1587"/>
  <c r="BY1587"/>
  <c r="BU1587"/>
  <c r="BQ1587"/>
  <c r="BM1587"/>
  <c r="BI1587"/>
  <c r="BE1587"/>
  <c r="BA1587"/>
  <c r="AS1587"/>
  <c r="AO1587"/>
  <c r="AK1587"/>
  <c r="AG1587"/>
  <c r="AC1587"/>
  <c r="Y1587"/>
  <c r="U1587"/>
  <c r="Q1587"/>
  <c r="M1587"/>
  <c r="I1587"/>
  <c r="E1587"/>
  <c r="GS1586"/>
  <c r="GO1586"/>
  <c r="GK1586"/>
  <c r="GG1586"/>
  <c r="GC1586"/>
  <c r="FY1586"/>
  <c r="FU1586"/>
  <c r="FQ1586"/>
  <c r="FM1586"/>
  <c r="FI1586"/>
  <c r="FE1586"/>
  <c r="FA1586"/>
  <c r="EW1586"/>
  <c r="ES1586"/>
  <c r="EO1586"/>
  <c r="EK1586"/>
  <c r="EG1586"/>
  <c r="EC1586"/>
  <c r="DY1586"/>
  <c r="DU1586"/>
  <c r="DQ1586"/>
  <c r="DM1586"/>
  <c r="DI1586"/>
  <c r="DE1586"/>
  <c r="DA1586"/>
  <c r="CW1586"/>
  <c r="CS1586"/>
  <c r="CO1586"/>
  <c r="CK1586"/>
  <c r="CG1586"/>
  <c r="CC1586"/>
  <c r="BY1586"/>
  <c r="BU1586"/>
  <c r="BQ1586"/>
  <c r="BM1586"/>
  <c r="BI1586"/>
  <c r="BE1586"/>
  <c r="BA1586"/>
  <c r="AS1586"/>
  <c r="AO1586"/>
  <c r="AK1586"/>
  <c r="AG1586"/>
  <c r="AC1586"/>
  <c r="Y1586"/>
  <c r="U1586"/>
  <c r="Q1586"/>
  <c r="M1586"/>
  <c r="I1586"/>
  <c r="E1586"/>
  <c r="GS1585"/>
  <c r="GO1585"/>
  <c r="GK1585"/>
  <c r="GG1585"/>
  <c r="GC1585"/>
  <c r="FY1585"/>
  <c r="FU1585"/>
  <c r="FQ1585"/>
  <c r="FM1585"/>
  <c r="FI1585"/>
  <c r="FE1585"/>
  <c r="FA1585"/>
  <c r="EW1585"/>
  <c r="ES1585"/>
  <c r="EO1585"/>
  <c r="EK1585"/>
  <c r="EG1585"/>
  <c r="EC1585"/>
  <c r="DY1585"/>
  <c r="DU1585"/>
  <c r="DQ1585"/>
  <c r="DM1585"/>
  <c r="DI1585"/>
  <c r="DE1585"/>
  <c r="DA1585"/>
  <c r="CW1585"/>
  <c r="CS1585"/>
  <c r="CO1585"/>
  <c r="CK1585"/>
  <c r="CG1585"/>
  <c r="CC1585"/>
  <c r="BY1585"/>
  <c r="BU1585"/>
  <c r="BQ1585"/>
  <c r="BM1585"/>
  <c r="BI1585"/>
  <c r="BE1585"/>
  <c r="BA1585"/>
  <c r="AS1585"/>
  <c r="AO1585"/>
  <c r="AK1585"/>
  <c r="AG1585"/>
  <c r="AC1585"/>
  <c r="Y1585"/>
  <c r="U1585"/>
  <c r="Q1585"/>
  <c r="M1585"/>
  <c r="I1585"/>
  <c r="E1585"/>
  <c r="GS1584"/>
  <c r="GO1584"/>
  <c r="GK1584"/>
  <c r="GG1584"/>
  <c r="GC1584"/>
  <c r="FY1584"/>
  <c r="FU1584"/>
  <c r="FQ1584"/>
  <c r="FM1584"/>
  <c r="FI1584"/>
  <c r="FE1584"/>
  <c r="FA1584"/>
  <c r="EW1584"/>
  <c r="ES1584"/>
  <c r="EO1584"/>
  <c r="EK1584"/>
  <c r="EG1584"/>
  <c r="EC1584"/>
  <c r="DY1584"/>
  <c r="DU1584"/>
  <c r="DQ1584"/>
  <c r="DM1584"/>
  <c r="DI1584"/>
  <c r="DE1584"/>
  <c r="DA1584"/>
  <c r="CW1584"/>
  <c r="CS1584"/>
  <c r="CO1584"/>
  <c r="CK1584"/>
  <c r="CG1584"/>
  <c r="CC1584"/>
  <c r="BY1584"/>
  <c r="BU1584"/>
  <c r="BQ1584"/>
  <c r="BM1584"/>
  <c r="BI1584"/>
  <c r="BE1584"/>
  <c r="BA1584"/>
  <c r="AS1584"/>
  <c r="AO1584"/>
  <c r="AK1584"/>
  <c r="AG1584"/>
  <c r="AC1584"/>
  <c r="Y1584"/>
  <c r="U1584"/>
  <c r="Q1584"/>
  <c r="M1584"/>
  <c r="I1584"/>
  <c r="E1584"/>
  <c r="GS1583"/>
  <c r="GO1583"/>
  <c r="GK1583"/>
  <c r="GG1583"/>
  <c r="GC1583"/>
  <c r="FY1583"/>
  <c r="FU1583"/>
  <c r="FQ1583"/>
  <c r="FM1583"/>
  <c r="FI1583"/>
  <c r="FE1583"/>
  <c r="FA1583"/>
  <c r="EW1583"/>
  <c r="ES1583"/>
  <c r="EO1583"/>
  <c r="EK1583"/>
  <c r="EG1583"/>
  <c r="EC1583"/>
  <c r="DY1583"/>
  <c r="DU1583"/>
  <c r="DQ1583"/>
  <c r="DM1583"/>
  <c r="DI1583"/>
  <c r="DE1583"/>
  <c r="DA1583"/>
  <c r="CW1583"/>
  <c r="CS1583"/>
  <c r="CO1583"/>
  <c r="CK1583"/>
  <c r="CG1583"/>
  <c r="CC1583"/>
  <c r="BY1583"/>
  <c r="BU1583"/>
  <c r="BQ1583"/>
  <c r="BM1583"/>
  <c r="BI1583"/>
  <c r="BE1583"/>
  <c r="BA1583"/>
  <c r="AS1583"/>
  <c r="AO1583"/>
  <c r="AK1583"/>
  <c r="AG1583"/>
  <c r="AC1583"/>
  <c r="Y1583"/>
  <c r="U1583"/>
  <c r="Q1583"/>
  <c r="M1583"/>
  <c r="I1583"/>
  <c r="E1583"/>
  <c r="GS1582"/>
  <c r="GO1582"/>
  <c r="GK1582"/>
  <c r="GG1582"/>
  <c r="GC1582"/>
  <c r="FY1582"/>
  <c r="FU1582"/>
  <c r="FQ1582"/>
  <c r="FM1582"/>
  <c r="FI1582"/>
  <c r="FE1582"/>
  <c r="FA1582"/>
  <c r="EW1582"/>
  <c r="ES1582"/>
  <c r="EO1582"/>
  <c r="EK1582"/>
  <c r="EG1582"/>
  <c r="EC1582"/>
  <c r="DY1582"/>
  <c r="DU1582"/>
  <c r="DQ1582"/>
  <c r="DM1582"/>
  <c r="DI1582"/>
  <c r="DE1582"/>
  <c r="DA1582"/>
  <c r="CW1582"/>
  <c r="CS1582"/>
  <c r="CO1582"/>
  <c r="CK1582"/>
  <c r="CG1582"/>
  <c r="CC1582"/>
  <c r="BY1582"/>
  <c r="BU1582"/>
  <c r="BQ1582"/>
  <c r="BM1582"/>
  <c r="BI1582"/>
  <c r="BE1582"/>
  <c r="BA1582"/>
  <c r="AS1582"/>
  <c r="AO1582"/>
  <c r="AK1582"/>
  <c r="AG1582"/>
  <c r="AC1582"/>
  <c r="Y1582"/>
  <c r="U1582"/>
  <c r="Q1582"/>
  <c r="M1582"/>
  <c r="I1582"/>
  <c r="E1582"/>
  <c r="GS1581"/>
  <c r="GO1581"/>
  <c r="GK1581"/>
  <c r="GG1581"/>
  <c r="GC1581"/>
  <c r="FY1581"/>
  <c r="FU1581"/>
  <c r="FQ1581"/>
  <c r="FM1581"/>
  <c r="FI1581"/>
  <c r="FE1581"/>
  <c r="FA1581"/>
  <c r="EW1581"/>
  <c r="ES1581"/>
  <c r="EO1581"/>
  <c r="EK1581"/>
  <c r="EG1581"/>
  <c r="EC1581"/>
  <c r="DY1581"/>
  <c r="DU1581"/>
  <c r="DQ1581"/>
  <c r="DM1581"/>
  <c r="DI1581"/>
  <c r="DE1581"/>
  <c r="DA1581"/>
  <c r="CW1581"/>
  <c r="CS1581"/>
  <c r="CO1581"/>
  <c r="CK1581"/>
  <c r="CG1581"/>
  <c r="CC1581"/>
  <c r="BY1581"/>
  <c r="BU1581"/>
  <c r="BQ1581"/>
  <c r="BM1581"/>
  <c r="BI1581"/>
  <c r="BE1581"/>
  <c r="BA1581"/>
  <c r="AS1581"/>
  <c r="AO1581"/>
  <c r="AK1581"/>
  <c r="AG1581"/>
  <c r="AC1581"/>
  <c r="Y1581"/>
  <c r="U1581"/>
  <c r="Q1581"/>
  <c r="M1581"/>
  <c r="I1581"/>
  <c r="E1581"/>
  <c r="GS1580"/>
  <c r="GO1580"/>
  <c r="GK1580"/>
  <c r="GG1580"/>
  <c r="GC1580"/>
  <c r="FY1580"/>
  <c r="FU1580"/>
  <c r="FQ1580"/>
  <c r="FM1580"/>
  <c r="FI1580"/>
  <c r="FE1580"/>
  <c r="FA1580"/>
  <c r="EW1580"/>
  <c r="ES1580"/>
  <c r="EO1580"/>
  <c r="EK1580"/>
  <c r="EG1580"/>
  <c r="EC1580"/>
  <c r="DY1580"/>
  <c r="DU1580"/>
  <c r="DQ1580"/>
  <c r="DM1580"/>
  <c r="DI1580"/>
  <c r="DE1580"/>
  <c r="DA1580"/>
  <c r="CW1580"/>
  <c r="CS1580"/>
  <c r="CO1580"/>
  <c r="CK1580"/>
  <c r="CG1580"/>
  <c r="CC1580"/>
  <c r="BY1580"/>
  <c r="BU1580"/>
  <c r="BQ1580"/>
  <c r="BM1580"/>
  <c r="BI1580"/>
  <c r="BE1580"/>
  <c r="BA1580"/>
  <c r="AS1580"/>
  <c r="AO1580"/>
  <c r="AK1580"/>
  <c r="AG1580"/>
  <c r="AC1580"/>
  <c r="Y1580"/>
  <c r="U1580"/>
  <c r="Q1580"/>
  <c r="M1580"/>
  <c r="I1580"/>
  <c r="E1580"/>
  <c r="GY1579"/>
  <c r="GS1579"/>
  <c r="GO1579"/>
  <c r="GK1579"/>
  <c r="GG1579"/>
  <c r="GC1579"/>
  <c r="FY1579"/>
  <c r="FU1579"/>
  <c r="FQ1579"/>
  <c r="FM1579"/>
  <c r="FI1579"/>
  <c r="FE1579"/>
  <c r="FA1579"/>
  <c r="EW1579"/>
  <c r="ES1579"/>
  <c r="EO1579"/>
  <c r="EK1579"/>
  <c r="EG1579"/>
  <c r="EC1579"/>
  <c r="DY1579"/>
  <c r="DU1579"/>
  <c r="DQ1579"/>
  <c r="DM1579"/>
  <c r="DI1579"/>
  <c r="DE1579"/>
  <c r="DA1579"/>
  <c r="CW1579"/>
  <c r="CS1579"/>
  <c r="CO1579"/>
  <c r="CK1579"/>
  <c r="CG1579"/>
  <c r="CC1579"/>
  <c r="BY1579"/>
  <c r="BU1579"/>
  <c r="BQ1579"/>
  <c r="BM1579"/>
  <c r="BI1579"/>
  <c r="BE1579"/>
  <c r="BA1579"/>
  <c r="AS1579"/>
  <c r="AO1579"/>
  <c r="AK1579"/>
  <c r="AG1579"/>
  <c r="AC1579"/>
  <c r="Y1579"/>
  <c r="U1579"/>
  <c r="Q1579"/>
  <c r="M1579"/>
  <c r="I1579"/>
  <c r="E1579"/>
  <c r="GS1578"/>
  <c r="GO1578"/>
  <c r="GK1578"/>
  <c r="GG1578"/>
  <c r="GC1578"/>
  <c r="FY1578"/>
  <c r="FU1578"/>
  <c r="FQ1578"/>
  <c r="FM1578"/>
  <c r="FI1578"/>
  <c r="FE1578"/>
  <c r="FA1578"/>
  <c r="EW1578"/>
  <c r="ES1578"/>
  <c r="EO1578"/>
  <c r="EK1578"/>
  <c r="EG1578"/>
  <c r="EC1578"/>
  <c r="DY1578"/>
  <c r="DU1578"/>
  <c r="DQ1578"/>
  <c r="DM1578"/>
  <c r="DI1578"/>
  <c r="DE1578"/>
  <c r="DA1578"/>
  <c r="CW1578"/>
  <c r="CS1578"/>
  <c r="CO1578"/>
  <c r="CK1578"/>
  <c r="CG1578"/>
  <c r="CC1578"/>
  <c r="BY1578"/>
  <c r="BU1578"/>
  <c r="BQ1578"/>
  <c r="BM1578"/>
  <c r="BI1578"/>
  <c r="BE1578"/>
  <c r="BA1578"/>
  <c r="AS1578"/>
  <c r="AO1578"/>
  <c r="AK1578"/>
  <c r="AG1578"/>
  <c r="AC1578"/>
  <c r="Y1578"/>
  <c r="U1578"/>
  <c r="Q1578"/>
  <c r="M1578"/>
  <c r="I1578"/>
  <c r="E1578"/>
  <c r="GS1577"/>
  <c r="GO1577"/>
  <c r="GK1577"/>
  <c r="GG1577"/>
  <c r="GC1577"/>
  <c r="FY1577"/>
  <c r="FU1577"/>
  <c r="FQ1577"/>
  <c r="FM1577"/>
  <c r="FI1577"/>
  <c r="FE1577"/>
  <c r="FA1577"/>
  <c r="EW1577"/>
  <c r="ES1577"/>
  <c r="EO1577"/>
  <c r="EK1577"/>
  <c r="EG1577"/>
  <c r="EC1577"/>
  <c r="DY1577"/>
  <c r="DU1577"/>
  <c r="DQ1577"/>
  <c r="DM1577"/>
  <c r="DI1577"/>
  <c r="DE1577"/>
  <c r="DA1577"/>
  <c r="CW1577"/>
  <c r="CS1577"/>
  <c r="CO1577"/>
  <c r="CK1577"/>
  <c r="CG1577"/>
  <c r="CC1577"/>
  <c r="BY1577"/>
  <c r="BU1577"/>
  <c r="BQ1577"/>
  <c r="BM1577"/>
  <c r="BI1577"/>
  <c r="BE1577"/>
  <c r="BA1577"/>
  <c r="AS1577"/>
  <c r="AO1577"/>
  <c r="AK1577"/>
  <c r="AG1577"/>
  <c r="AC1577"/>
  <c r="Y1577"/>
  <c r="U1577"/>
  <c r="Q1577"/>
  <c r="M1577"/>
  <c r="I1577"/>
  <c r="E1577"/>
  <c r="GS1576"/>
  <c r="GO1576"/>
  <c r="GK1576"/>
  <c r="GG1576"/>
  <c r="GC1576"/>
  <c r="FY1576"/>
  <c r="FU1576"/>
  <c r="FQ1576"/>
  <c r="FM1576"/>
  <c r="FI1576"/>
  <c r="FE1576"/>
  <c r="FA1576"/>
  <c r="EW1576"/>
  <c r="ES1576"/>
  <c r="EO1576"/>
  <c r="EK1576"/>
  <c r="EG1576"/>
  <c r="EC1576"/>
  <c r="DY1576"/>
  <c r="DU1576"/>
  <c r="DQ1576"/>
  <c r="DM1576"/>
  <c r="DI1576"/>
  <c r="DE1576"/>
  <c r="DA1576"/>
  <c r="CW1576"/>
  <c r="CS1576"/>
  <c r="CO1576"/>
  <c r="CK1576"/>
  <c r="CG1576"/>
  <c r="CC1576"/>
  <c r="BY1576"/>
  <c r="BU1576"/>
  <c r="BQ1576"/>
  <c r="BM1576"/>
  <c r="BI1576"/>
  <c r="BE1576"/>
  <c r="BA1576"/>
  <c r="AS1576"/>
  <c r="AO1576"/>
  <c r="AK1576"/>
  <c r="AG1576"/>
  <c r="AC1576"/>
  <c r="Y1576"/>
  <c r="U1576"/>
  <c r="Q1576"/>
  <c r="M1576"/>
  <c r="I1576"/>
  <c r="E1576"/>
  <c r="GS1575"/>
  <c r="GO1575"/>
  <c r="GK1575"/>
  <c r="GG1575"/>
  <c r="GC1575"/>
  <c r="FY1575"/>
  <c r="FU1575"/>
  <c r="FQ1575"/>
  <c r="FM1575"/>
  <c r="FI1575"/>
  <c r="FE1575"/>
  <c r="FA1575"/>
  <c r="EW1575"/>
  <c r="ES1575"/>
  <c r="EO1575"/>
  <c r="EK1575"/>
  <c r="EG1575"/>
  <c r="EC1575"/>
  <c r="DY1575"/>
  <c r="DU1575"/>
  <c r="DQ1575"/>
  <c r="DM1575"/>
  <c r="DI1575"/>
  <c r="DE1575"/>
  <c r="DA1575"/>
  <c r="CW1575"/>
  <c r="CS1575"/>
  <c r="CO1575"/>
  <c r="CK1575"/>
  <c r="CG1575"/>
  <c r="CC1575"/>
  <c r="BY1575"/>
  <c r="BU1575"/>
  <c r="BQ1575"/>
  <c r="BM1575"/>
  <c r="BI1575"/>
  <c r="BE1575"/>
  <c r="BA1575"/>
  <c r="AS1575"/>
  <c r="AO1575"/>
  <c r="AK1575"/>
  <c r="AG1575"/>
  <c r="AC1575"/>
  <c r="Y1575"/>
  <c r="U1575"/>
  <c r="Q1575"/>
  <c r="M1575"/>
  <c r="I1575"/>
  <c r="E1575"/>
  <c r="GS1574"/>
  <c r="GO1574"/>
  <c r="GK1574"/>
  <c r="GG1574"/>
  <c r="GC1574"/>
  <c r="FY1574"/>
  <c r="FU1574"/>
  <c r="FQ1574"/>
  <c r="FM1574"/>
  <c r="FI1574"/>
  <c r="FE1574"/>
  <c r="FA1574"/>
  <c r="EW1574"/>
  <c r="ES1574"/>
  <c r="EO1574"/>
  <c r="EK1574"/>
  <c r="EG1574"/>
  <c r="EC1574"/>
  <c r="DY1574"/>
  <c r="DU1574"/>
  <c r="DQ1574"/>
  <c r="DM1574"/>
  <c r="DI1574"/>
  <c r="DE1574"/>
  <c r="DA1574"/>
  <c r="CW1574"/>
  <c r="CS1574"/>
  <c r="CO1574"/>
  <c r="CK1574"/>
  <c r="CG1574"/>
  <c r="CC1574"/>
  <c r="BY1574"/>
  <c r="BU1574"/>
  <c r="BQ1574"/>
  <c r="BM1574"/>
  <c r="BI1574"/>
  <c r="BE1574"/>
  <c r="BA1574"/>
  <c r="AS1574"/>
  <c r="AO1574"/>
  <c r="AK1574"/>
  <c r="AG1574"/>
  <c r="AC1574"/>
  <c r="Y1574"/>
  <c r="U1574"/>
  <c r="Q1574"/>
  <c r="M1574"/>
  <c r="I1574"/>
  <c r="E1574"/>
  <c r="GS1573"/>
  <c r="GO1573"/>
  <c r="GK1573"/>
  <c r="GG1573"/>
  <c r="GC1573"/>
  <c r="FY1573"/>
  <c r="FU1573"/>
  <c r="FQ1573"/>
  <c r="FM1573"/>
  <c r="FI1573"/>
  <c r="FE1573"/>
  <c r="FA1573"/>
  <c r="EW1573"/>
  <c r="ES1573"/>
  <c r="EO1573"/>
  <c r="EK1573"/>
  <c r="EG1573"/>
  <c r="EC1573"/>
  <c r="DY1573"/>
  <c r="DU1573"/>
  <c r="DQ1573"/>
  <c r="DM1573"/>
  <c r="DI1573"/>
  <c r="DE1573"/>
  <c r="DA1573"/>
  <c r="CW1573"/>
  <c r="CS1573"/>
  <c r="CO1573"/>
  <c r="CK1573"/>
  <c r="CG1573"/>
  <c r="CC1573"/>
  <c r="BY1573"/>
  <c r="BU1573"/>
  <c r="BQ1573"/>
  <c r="BM1573"/>
  <c r="BI1573"/>
  <c r="BE1573"/>
  <c r="BA1573"/>
  <c r="AS1573"/>
  <c r="AO1573"/>
  <c r="AK1573"/>
  <c r="AG1573"/>
  <c r="AC1573"/>
  <c r="Y1573"/>
  <c r="U1573"/>
  <c r="Q1573"/>
  <c r="M1573"/>
  <c r="I1573"/>
  <c r="E1573"/>
  <c r="GS1572"/>
  <c r="GO1572"/>
  <c r="GK1572"/>
  <c r="GG1572"/>
  <c r="GC1572"/>
  <c r="FY1572"/>
  <c r="FU1572"/>
  <c r="FQ1572"/>
  <c r="FM1572"/>
  <c r="FI1572"/>
  <c r="FE1572"/>
  <c r="FA1572"/>
  <c r="EW1572"/>
  <c r="ES1572"/>
  <c r="EO1572"/>
  <c r="EK1572"/>
  <c r="EG1572"/>
  <c r="EC1572"/>
  <c r="DY1572"/>
  <c r="DU1572"/>
  <c r="DQ1572"/>
  <c r="DM1572"/>
  <c r="DI1572"/>
  <c r="DE1572"/>
  <c r="DA1572"/>
  <c r="CW1572"/>
  <c r="CS1572"/>
  <c r="CO1572"/>
  <c r="CK1572"/>
  <c r="CG1572"/>
  <c r="CC1572"/>
  <c r="BY1572"/>
  <c r="BU1572"/>
  <c r="BQ1572"/>
  <c r="BM1572"/>
  <c r="BI1572"/>
  <c r="BE1572"/>
  <c r="BA1572"/>
  <c r="AS1572"/>
  <c r="AO1572"/>
  <c r="AK1572"/>
  <c r="AG1572"/>
  <c r="AC1572"/>
  <c r="Y1572"/>
  <c r="U1572"/>
  <c r="Q1572"/>
  <c r="M1572"/>
  <c r="I1572"/>
  <c r="E1572"/>
  <c r="GS1571"/>
  <c r="GO1571"/>
  <c r="GK1571"/>
  <c r="GG1571"/>
  <c r="GC1571"/>
  <c r="FY1571"/>
  <c r="FU1571"/>
  <c r="FQ1571"/>
  <c r="FM1571"/>
  <c r="FI1571"/>
  <c r="FE1571"/>
  <c r="FA1571"/>
  <c r="EW1571"/>
  <c r="ES1571"/>
  <c r="EO1571"/>
  <c r="EK1571"/>
  <c r="EG1571"/>
  <c r="EC1571"/>
  <c r="DY1571"/>
  <c r="DU1571"/>
  <c r="DQ1571"/>
  <c r="DM1571"/>
  <c r="DI1571"/>
  <c r="DE1571"/>
  <c r="DA1571"/>
  <c r="CW1571"/>
  <c r="CS1571"/>
  <c r="CO1571"/>
  <c r="CK1571"/>
  <c r="CG1571"/>
  <c r="CC1571"/>
  <c r="BY1571"/>
  <c r="BU1571"/>
  <c r="BQ1571"/>
  <c r="BM1571"/>
  <c r="BI1571"/>
  <c r="BE1571"/>
  <c r="BA1571"/>
  <c r="AS1571"/>
  <c r="AO1571"/>
  <c r="AK1571"/>
  <c r="AG1571"/>
  <c r="AC1571"/>
  <c r="Y1571"/>
  <c r="U1571"/>
  <c r="Q1571"/>
  <c r="M1571"/>
  <c r="I1571"/>
  <c r="E1571"/>
  <c r="GS1570"/>
  <c r="GO1570"/>
  <c r="GK1570"/>
  <c r="GG1570"/>
  <c r="GC1570"/>
  <c r="FY1570"/>
  <c r="FU1570"/>
  <c r="FQ1570"/>
  <c r="FM1570"/>
  <c r="FI1570"/>
  <c r="FE1570"/>
  <c r="FA1570"/>
  <c r="EW1570"/>
  <c r="ES1570"/>
  <c r="EO1570"/>
  <c r="EK1570"/>
  <c r="EG1570"/>
  <c r="EC1570"/>
  <c r="DY1570"/>
  <c r="DU1570"/>
  <c r="DQ1570"/>
  <c r="DM1570"/>
  <c r="DI1570"/>
  <c r="DE1570"/>
  <c r="DA1570"/>
  <c r="CW1570"/>
  <c r="CS1570"/>
  <c r="CO1570"/>
  <c r="CK1570"/>
  <c r="CG1570"/>
  <c r="CC1570"/>
  <c r="BY1570"/>
  <c r="BU1570"/>
  <c r="BQ1570"/>
  <c r="BM1570"/>
  <c r="BI1570"/>
  <c r="BE1570"/>
  <c r="BA1570"/>
  <c r="AS1570"/>
  <c r="AO1570"/>
  <c r="AK1570"/>
  <c r="AG1570"/>
  <c r="AC1570"/>
  <c r="Y1570"/>
  <c r="U1570"/>
  <c r="Q1570"/>
  <c r="M1570"/>
  <c r="I1570"/>
  <c r="E1570"/>
  <c r="GS1569"/>
  <c r="GO1569"/>
  <c r="GK1569"/>
  <c r="GG1569"/>
  <c r="GC1569"/>
  <c r="FY1569"/>
  <c r="FU1569"/>
  <c r="FQ1569"/>
  <c r="FM1569"/>
  <c r="FI1569"/>
  <c r="FE1569"/>
  <c r="FA1569"/>
  <c r="EW1569"/>
  <c r="ES1569"/>
  <c r="EO1569"/>
  <c r="EK1569"/>
  <c r="EG1569"/>
  <c r="EC1569"/>
  <c r="DY1569"/>
  <c r="DU1569"/>
  <c r="DQ1569"/>
  <c r="DM1569"/>
  <c r="DI1569"/>
  <c r="DE1569"/>
  <c r="DA1569"/>
  <c r="CW1569"/>
  <c r="CS1569"/>
  <c r="CO1569"/>
  <c r="CK1569"/>
  <c r="CG1569"/>
  <c r="CC1569"/>
  <c r="BY1569"/>
  <c r="BU1569"/>
  <c r="BQ1569"/>
  <c r="BM1569"/>
  <c r="BI1569"/>
  <c r="BE1569"/>
  <c r="BA1569"/>
  <c r="AS1569"/>
  <c r="AO1569"/>
  <c r="AK1569"/>
  <c r="AG1569"/>
  <c r="AC1569"/>
  <c r="Y1569"/>
  <c r="U1569"/>
  <c r="Q1569"/>
  <c r="M1569"/>
  <c r="I1569"/>
  <c r="E1569"/>
  <c r="GS1568"/>
  <c r="GO1568"/>
  <c r="GK1568"/>
  <c r="GG1568"/>
  <c r="GC1568"/>
  <c r="FY1568"/>
  <c r="FU1568"/>
  <c r="FQ1568"/>
  <c r="FM1568"/>
  <c r="FI1568"/>
  <c r="FE1568"/>
  <c r="FA1568"/>
  <c r="EW1568"/>
  <c r="ES1568"/>
  <c r="EO1568"/>
  <c r="EK1568"/>
  <c r="EG1568"/>
  <c r="EC1568"/>
  <c r="DY1568"/>
  <c r="DU1568"/>
  <c r="DQ1568"/>
  <c r="DM1568"/>
  <c r="DI1568"/>
  <c r="DE1568"/>
  <c r="DA1568"/>
  <c r="CW1568"/>
  <c r="CS1568"/>
  <c r="CO1568"/>
  <c r="CK1568"/>
  <c r="CG1568"/>
  <c r="CC1568"/>
  <c r="BY1568"/>
  <c r="BU1568"/>
  <c r="BQ1568"/>
  <c r="BM1568"/>
  <c r="BI1568"/>
  <c r="BE1568"/>
  <c r="BA1568"/>
  <c r="AS1568"/>
  <c r="AO1568"/>
  <c r="AK1568"/>
  <c r="AG1568"/>
  <c r="AC1568"/>
  <c r="Y1568"/>
  <c r="U1568"/>
  <c r="Q1568"/>
  <c r="M1568"/>
  <c r="I1568"/>
  <c r="E1568"/>
  <c r="GY1567"/>
  <c r="GS1567"/>
  <c r="GO1567"/>
  <c r="GK1567"/>
  <c r="GG1567"/>
  <c r="GC1567"/>
  <c r="FY1567"/>
  <c r="FU1567"/>
  <c r="FQ1567"/>
  <c r="FM1567"/>
  <c r="FI1567"/>
  <c r="FE1567"/>
  <c r="FA1567"/>
  <c r="EW1567"/>
  <c r="ES1567"/>
  <c r="EO1567"/>
  <c r="EK1567"/>
  <c r="EG1567"/>
  <c r="EC1567"/>
  <c r="DY1567"/>
  <c r="DU1567"/>
  <c r="DQ1567"/>
  <c r="DM1567"/>
  <c r="DI1567"/>
  <c r="DE1567"/>
  <c r="DA1567"/>
  <c r="CW1567"/>
  <c r="CS1567"/>
  <c r="CO1567"/>
  <c r="CK1567"/>
  <c r="CG1567"/>
  <c r="CC1567"/>
  <c r="BY1567"/>
  <c r="BU1567"/>
  <c r="BQ1567"/>
  <c r="BM1567"/>
  <c r="BI1567"/>
  <c r="BE1567"/>
  <c r="BA1567"/>
  <c r="AS1567"/>
  <c r="AO1567"/>
  <c r="AK1567"/>
  <c r="AG1567"/>
  <c r="AC1567"/>
  <c r="Y1567"/>
  <c r="U1567"/>
  <c r="Q1567"/>
  <c r="M1567"/>
  <c r="I1567"/>
  <c r="E1567"/>
  <c r="GS1566"/>
  <c r="GO1566"/>
  <c r="GK1566"/>
  <c r="GG1566"/>
  <c r="GC1566"/>
  <c r="FY1566"/>
  <c r="FU1566"/>
  <c r="FQ1566"/>
  <c r="FM1566"/>
  <c r="FI1566"/>
  <c r="FE1566"/>
  <c r="FA1566"/>
  <c r="EW1566"/>
  <c r="ES1566"/>
  <c r="EO1566"/>
  <c r="EK1566"/>
  <c r="EG1566"/>
  <c r="EC1566"/>
  <c r="DY1566"/>
  <c r="DU1566"/>
  <c r="DQ1566"/>
  <c r="DM1566"/>
  <c r="DI1566"/>
  <c r="DE1566"/>
  <c r="DA1566"/>
  <c r="CW1566"/>
  <c r="CS1566"/>
  <c r="CO1566"/>
  <c r="CK1566"/>
  <c r="CG1566"/>
  <c r="CC1566"/>
  <c r="BY1566"/>
  <c r="BU1566"/>
  <c r="BQ1566"/>
  <c r="BM1566"/>
  <c r="BI1566"/>
  <c r="BE1566"/>
  <c r="BA1566"/>
  <c r="AS1566"/>
  <c r="AO1566"/>
  <c r="AK1566"/>
  <c r="AG1566"/>
  <c r="AC1566"/>
  <c r="Y1566"/>
  <c r="U1566"/>
  <c r="Q1566"/>
  <c r="M1566"/>
  <c r="I1566"/>
  <c r="E1566"/>
  <c r="GS1565"/>
  <c r="GO1565"/>
  <c r="GK1565"/>
  <c r="GG1565"/>
  <c r="GC1565"/>
  <c r="FY1565"/>
  <c r="FU1565"/>
  <c r="FQ1565"/>
  <c r="FM1565"/>
  <c r="FI1565"/>
  <c r="FE1565"/>
  <c r="FA1565"/>
  <c r="EW1565"/>
  <c r="ES1565"/>
  <c r="EO1565"/>
  <c r="EK1565"/>
  <c r="EG1565"/>
  <c r="EC1565"/>
  <c r="DY1565"/>
  <c r="DU1565"/>
  <c r="DQ1565"/>
  <c r="DM1565"/>
  <c r="DI1565"/>
  <c r="DE1565"/>
  <c r="DA1565"/>
  <c r="CW1565"/>
  <c r="CS1565"/>
  <c r="CO1565"/>
  <c r="CK1565"/>
  <c r="CG1565"/>
  <c r="CC1565"/>
  <c r="BY1565"/>
  <c r="BU1565"/>
  <c r="BQ1565"/>
  <c r="BM1565"/>
  <c r="BI1565"/>
  <c r="BE1565"/>
  <c r="BA1565"/>
  <c r="AS1565"/>
  <c r="AO1565"/>
  <c r="AK1565"/>
  <c r="AG1565"/>
  <c r="AC1565"/>
  <c r="Y1565"/>
  <c r="U1565"/>
  <c r="Q1565"/>
  <c r="M1565"/>
  <c r="I1565"/>
  <c r="E1565"/>
  <c r="GS1564"/>
  <c r="GO1564"/>
  <c r="GK1564"/>
  <c r="GG1564"/>
  <c r="GC1564"/>
  <c r="FY1564"/>
  <c r="FU1564"/>
  <c r="FQ1564"/>
  <c r="FM1564"/>
  <c r="FI1564"/>
  <c r="FE1564"/>
  <c r="FA1564"/>
  <c r="EW1564"/>
  <c r="ES1564"/>
  <c r="EO1564"/>
  <c r="EK1564"/>
  <c r="EG1564"/>
  <c r="EC1564"/>
  <c r="DY1564"/>
  <c r="DU1564"/>
  <c r="DQ1564"/>
  <c r="DM1564"/>
  <c r="DI1564"/>
  <c r="DE1564"/>
  <c r="DA1564"/>
  <c r="CW1564"/>
  <c r="CS1564"/>
  <c r="CO1564"/>
  <c r="CK1564"/>
  <c r="CG1564"/>
  <c r="CC1564"/>
  <c r="BY1564"/>
  <c r="BU1564"/>
  <c r="BQ1564"/>
  <c r="BM1564"/>
  <c r="BI1564"/>
  <c r="BE1564"/>
  <c r="BA1564"/>
  <c r="AS1564"/>
  <c r="AO1564"/>
  <c r="AK1564"/>
  <c r="AG1564"/>
  <c r="AC1564"/>
  <c r="Y1564"/>
  <c r="U1564"/>
  <c r="Q1564"/>
  <c r="M1564"/>
  <c r="I1564"/>
  <c r="E1564"/>
  <c r="GS1563"/>
  <c r="GO1563"/>
  <c r="GK1563"/>
  <c r="GG1563"/>
  <c r="GC1563"/>
  <c r="FY1563"/>
  <c r="FU1563"/>
  <c r="FQ1563"/>
  <c r="FM1563"/>
  <c r="FI1563"/>
  <c r="FE1563"/>
  <c r="FA1563"/>
  <c r="EW1563"/>
  <c r="ES1563"/>
  <c r="EO1563"/>
  <c r="EK1563"/>
  <c r="EG1563"/>
  <c r="EC1563"/>
  <c r="DY1563"/>
  <c r="DU1563"/>
  <c r="DQ1563"/>
  <c r="DM1563"/>
  <c r="DI1563"/>
  <c r="DE1563"/>
  <c r="DA1563"/>
  <c r="CW1563"/>
  <c r="CS1563"/>
  <c r="CO1563"/>
  <c r="CK1563"/>
  <c r="CG1563"/>
  <c r="CC1563"/>
  <c r="BY1563"/>
  <c r="BU1563"/>
  <c r="BQ1563"/>
  <c r="BM1563"/>
  <c r="BI1563"/>
  <c r="BE1563"/>
  <c r="BA1563"/>
  <c r="AS1563"/>
  <c r="AO1563"/>
  <c r="AK1563"/>
  <c r="AG1563"/>
  <c r="AC1563"/>
  <c r="Y1563"/>
  <c r="U1563"/>
  <c r="Q1563"/>
  <c r="M1563"/>
  <c r="I1563"/>
  <c r="E1563"/>
  <c r="GS1562"/>
  <c r="GO1562"/>
  <c r="GK1562"/>
  <c r="GG1562"/>
  <c r="GC1562"/>
  <c r="FY1562"/>
  <c r="FU1562"/>
  <c r="FQ1562"/>
  <c r="FM1562"/>
  <c r="FI1562"/>
  <c r="FE1562"/>
  <c r="FA1562"/>
  <c r="EW1562"/>
  <c r="ES1562"/>
  <c r="EO1562"/>
  <c r="EK1562"/>
  <c r="EG1562"/>
  <c r="EC1562"/>
  <c r="DY1562"/>
  <c r="DU1562"/>
  <c r="DQ1562"/>
  <c r="DM1562"/>
  <c r="DI1562"/>
  <c r="DE1562"/>
  <c r="DA1562"/>
  <c r="CW1562"/>
  <c r="CS1562"/>
  <c r="CO1562"/>
  <c r="CK1562"/>
  <c r="CG1562"/>
  <c r="CC1562"/>
  <c r="BY1562"/>
  <c r="BU1562"/>
  <c r="BQ1562"/>
  <c r="BM1562"/>
  <c r="BI1562"/>
  <c r="BE1562"/>
  <c r="BA1562"/>
  <c r="AS1562"/>
  <c r="AO1562"/>
  <c r="AK1562"/>
  <c r="AG1562"/>
  <c r="AC1562"/>
  <c r="Y1562"/>
  <c r="U1562"/>
  <c r="Q1562"/>
  <c r="M1562"/>
  <c r="I1562"/>
  <c r="E1562"/>
  <c r="GS1561"/>
  <c r="GO1561"/>
  <c r="GK1561"/>
  <c r="GG1561"/>
  <c r="GC1561"/>
  <c r="FY1561"/>
  <c r="FU1561"/>
  <c r="FQ1561"/>
  <c r="FM1561"/>
  <c r="FI1561"/>
  <c r="FE1561"/>
  <c r="FA1561"/>
  <c r="EW1561"/>
  <c r="ES1561"/>
  <c r="EO1561"/>
  <c r="EK1561"/>
  <c r="EG1561"/>
  <c r="EC1561"/>
  <c r="DY1561"/>
  <c r="DU1561"/>
  <c r="DQ1561"/>
  <c r="DM1561"/>
  <c r="DI1561"/>
  <c r="DE1561"/>
  <c r="DA1561"/>
  <c r="CW1561"/>
  <c r="CS1561"/>
  <c r="CO1561"/>
  <c r="CK1561"/>
  <c r="CG1561"/>
  <c r="CC1561"/>
  <c r="BY1561"/>
  <c r="BU1561"/>
  <c r="BQ1561"/>
  <c r="BM1561"/>
  <c r="BI1561"/>
  <c r="BE1561"/>
  <c r="BA1561"/>
  <c r="AS1561"/>
  <c r="AO1561"/>
  <c r="AK1561"/>
  <c r="AG1561"/>
  <c r="AC1561"/>
  <c r="Y1561"/>
  <c r="U1561"/>
  <c r="Q1561"/>
  <c r="M1561"/>
  <c r="I1561"/>
  <c r="E1561"/>
  <c r="GS1560"/>
  <c r="GO1560"/>
  <c r="GK1560"/>
  <c r="GG1560"/>
  <c r="GC1560"/>
  <c r="FY1560"/>
  <c r="FU1560"/>
  <c r="FQ1560"/>
  <c r="FM1560"/>
  <c r="FI1560"/>
  <c r="FE1560"/>
  <c r="FA1560"/>
  <c r="EW1560"/>
  <c r="ES1560"/>
  <c r="EO1560"/>
  <c r="EK1560"/>
  <c r="EG1560"/>
  <c r="EC1560"/>
  <c r="DY1560"/>
  <c r="DU1560"/>
  <c r="DQ1560"/>
  <c r="DM1560"/>
  <c r="DI1560"/>
  <c r="DE1560"/>
  <c r="DA1560"/>
  <c r="CW1560"/>
  <c r="CS1560"/>
  <c r="CO1560"/>
  <c r="CK1560"/>
  <c r="CG1560"/>
  <c r="CC1560"/>
  <c r="BY1560"/>
  <c r="BU1560"/>
  <c r="BQ1560"/>
  <c r="BM1560"/>
  <c r="BI1560"/>
  <c r="BE1560"/>
  <c r="BA1560"/>
  <c r="AS1560"/>
  <c r="AO1560"/>
  <c r="AK1560"/>
  <c r="AG1560"/>
  <c r="AC1560"/>
  <c r="Y1560"/>
  <c r="U1560"/>
  <c r="Q1560"/>
  <c r="M1560"/>
  <c r="I1560"/>
  <c r="E1560"/>
  <c r="GS1559"/>
  <c r="GO1559"/>
  <c r="GK1559"/>
  <c r="GG1559"/>
  <c r="GC1559"/>
  <c r="FY1559"/>
  <c r="FU1559"/>
  <c r="FQ1559"/>
  <c r="FM1559"/>
  <c r="FI1559"/>
  <c r="FE1559"/>
  <c r="FA1559"/>
  <c r="EW1559"/>
  <c r="ES1559"/>
  <c r="EO1559"/>
  <c r="EK1559"/>
  <c r="EG1559"/>
  <c r="EC1559"/>
  <c r="DY1559"/>
  <c r="DU1559"/>
  <c r="DQ1559"/>
  <c r="DM1559"/>
  <c r="DI1559"/>
  <c r="DE1559"/>
  <c r="DA1559"/>
  <c r="CW1559"/>
  <c r="CS1559"/>
  <c r="CO1559"/>
  <c r="CK1559"/>
  <c r="CG1559"/>
  <c r="CC1559"/>
  <c r="BY1559"/>
  <c r="BU1559"/>
  <c r="BQ1559"/>
  <c r="BM1559"/>
  <c r="BI1559"/>
  <c r="BE1559"/>
  <c r="BA1559"/>
  <c r="AS1559"/>
  <c r="AO1559"/>
  <c r="AK1559"/>
  <c r="AG1559"/>
  <c r="AC1559"/>
  <c r="Y1559"/>
  <c r="U1559"/>
  <c r="Q1559"/>
  <c r="M1559"/>
  <c r="I1559"/>
  <c r="E1559"/>
  <c r="GS1558"/>
  <c r="GO1558"/>
  <c r="GK1558"/>
  <c r="GG1558"/>
  <c r="GC1558"/>
  <c r="FY1558"/>
  <c r="FU1558"/>
  <c r="FQ1558"/>
  <c r="FM1558"/>
  <c r="FI1558"/>
  <c r="FE1558"/>
  <c r="FA1558"/>
  <c r="EW1558"/>
  <c r="ES1558"/>
  <c r="EO1558"/>
  <c r="EK1558"/>
  <c r="EG1558"/>
  <c r="EC1558"/>
  <c r="DY1558"/>
  <c r="DU1558"/>
  <c r="DQ1558"/>
  <c r="DM1558"/>
  <c r="DI1558"/>
  <c r="DE1558"/>
  <c r="DA1558"/>
  <c r="CW1558"/>
  <c r="CS1558"/>
  <c r="CO1558"/>
  <c r="CK1558"/>
  <c r="CG1558"/>
  <c r="CC1558"/>
  <c r="BY1558"/>
  <c r="BU1558"/>
  <c r="BQ1558"/>
  <c r="BM1558"/>
  <c r="BI1558"/>
  <c r="BE1558"/>
  <c r="BA1558"/>
  <c r="AS1558"/>
  <c r="AO1558"/>
  <c r="AK1558"/>
  <c r="AG1558"/>
  <c r="AC1558"/>
  <c r="Y1558"/>
  <c r="U1558"/>
  <c r="Q1558"/>
  <c r="M1558"/>
  <c r="I1558"/>
  <c r="E1558"/>
  <c r="GS1557"/>
  <c r="GO1557"/>
  <c r="GK1557"/>
  <c r="GG1557"/>
  <c r="GC1557"/>
  <c r="FY1557"/>
  <c r="FU1557"/>
  <c r="FQ1557"/>
  <c r="FM1557"/>
  <c r="FI1557"/>
  <c r="FE1557"/>
  <c r="FA1557"/>
  <c r="EW1557"/>
  <c r="ES1557"/>
  <c r="EO1557"/>
  <c r="EK1557"/>
  <c r="EG1557"/>
  <c r="EC1557"/>
  <c r="DY1557"/>
  <c r="DU1557"/>
  <c r="DQ1557"/>
  <c r="DM1557"/>
  <c r="DI1557"/>
  <c r="DE1557"/>
  <c r="DA1557"/>
  <c r="CW1557"/>
  <c r="CS1557"/>
  <c r="CO1557"/>
  <c r="CK1557"/>
  <c r="CG1557"/>
  <c r="CC1557"/>
  <c r="BY1557"/>
  <c r="BU1557"/>
  <c r="BQ1557"/>
  <c r="BM1557"/>
  <c r="BI1557"/>
  <c r="BE1557"/>
  <c r="BA1557"/>
  <c r="AS1557"/>
  <c r="AO1557"/>
  <c r="AK1557"/>
  <c r="AG1557"/>
  <c r="AC1557"/>
  <c r="Y1557"/>
  <c r="U1557"/>
  <c r="Q1557"/>
  <c r="M1557"/>
  <c r="I1557"/>
  <c r="E1557"/>
  <c r="GS1556"/>
  <c r="GO1556"/>
  <c r="GK1556"/>
  <c r="GG1556"/>
  <c r="GC1556"/>
  <c r="FY1556"/>
  <c r="FU1556"/>
  <c r="FQ1556"/>
  <c r="FM1556"/>
  <c r="FI1556"/>
  <c r="FE1556"/>
  <c r="FA1556"/>
  <c r="EW1556"/>
  <c r="ES1556"/>
  <c r="EO1556"/>
  <c r="EK1556"/>
  <c r="EG1556"/>
  <c r="EC1556"/>
  <c r="DY1556"/>
  <c r="DU1556"/>
  <c r="DQ1556"/>
  <c r="DM1556"/>
  <c r="DI1556"/>
  <c r="DE1556"/>
  <c r="DA1556"/>
  <c r="CW1556"/>
  <c r="CS1556"/>
  <c r="CO1556"/>
  <c r="CK1556"/>
  <c r="CG1556"/>
  <c r="CC1556"/>
  <c r="BY1556"/>
  <c r="BU1556"/>
  <c r="BQ1556"/>
  <c r="BM1556"/>
  <c r="BI1556"/>
  <c r="BE1556"/>
  <c r="BA1556"/>
  <c r="AS1556"/>
  <c r="AO1556"/>
  <c r="AK1556"/>
  <c r="AG1556"/>
  <c r="AC1556"/>
  <c r="Y1556"/>
  <c r="U1556"/>
  <c r="Q1556"/>
  <c r="M1556"/>
  <c r="I1556"/>
  <c r="E1556"/>
  <c r="GY1555"/>
  <c r="GS1555"/>
  <c r="GO1555"/>
  <c r="GK1555"/>
  <c r="GG1555"/>
  <c r="GC1555"/>
  <c r="FY1555"/>
  <c r="FU1555"/>
  <c r="FQ1555"/>
  <c r="FM1555"/>
  <c r="FI1555"/>
  <c r="FE1555"/>
  <c r="FA1555"/>
  <c r="EW1555"/>
  <c r="ES1555"/>
  <c r="EO1555"/>
  <c r="EK1555"/>
  <c r="EG1555"/>
  <c r="EC1555"/>
  <c r="DY1555"/>
  <c r="DU1555"/>
  <c r="DQ1555"/>
  <c r="DM1555"/>
  <c r="DI1555"/>
  <c r="DE1555"/>
  <c r="DA1555"/>
  <c r="CW1555"/>
  <c r="CS1555"/>
  <c r="CO1555"/>
  <c r="CK1555"/>
  <c r="CG1555"/>
  <c r="CC1555"/>
  <c r="BY1555"/>
  <c r="BU1555"/>
  <c r="BQ1555"/>
  <c r="BM1555"/>
  <c r="BI1555"/>
  <c r="BE1555"/>
  <c r="BA1555"/>
  <c r="AS1555"/>
  <c r="AO1555"/>
  <c r="AK1555"/>
  <c r="AG1555"/>
  <c r="AC1555"/>
  <c r="Y1555"/>
  <c r="U1555"/>
  <c r="Q1555"/>
  <c r="M1555"/>
  <c r="I1555"/>
  <c r="E1555"/>
  <c r="GS1554"/>
  <c r="GO1554"/>
  <c r="GK1554"/>
  <c r="GG1554"/>
  <c r="GC1554"/>
  <c r="FY1554"/>
  <c r="FU1554"/>
  <c r="FQ1554"/>
  <c r="FM1554"/>
  <c r="FI1554"/>
  <c r="FE1554"/>
  <c r="FA1554"/>
  <c r="EW1554"/>
  <c r="ES1554"/>
  <c r="EO1554"/>
  <c r="EK1554"/>
  <c r="EG1554"/>
  <c r="EC1554"/>
  <c r="DY1554"/>
  <c r="DU1554"/>
  <c r="DQ1554"/>
  <c r="DM1554"/>
  <c r="DI1554"/>
  <c r="DE1554"/>
  <c r="DA1554"/>
  <c r="CW1554"/>
  <c r="CS1554"/>
  <c r="CO1554"/>
  <c r="CK1554"/>
  <c r="CG1554"/>
  <c r="CC1554"/>
  <c r="BY1554"/>
  <c r="BU1554"/>
  <c r="BQ1554"/>
  <c r="BM1554"/>
  <c r="BI1554"/>
  <c r="BE1554"/>
  <c r="BA1554"/>
  <c r="AS1554"/>
  <c r="AO1554"/>
  <c r="AK1554"/>
  <c r="AG1554"/>
  <c r="AC1554"/>
  <c r="Y1554"/>
  <c r="U1554"/>
  <c r="Q1554"/>
  <c r="M1554"/>
  <c r="I1554"/>
  <c r="E1554"/>
  <c r="GS1553"/>
  <c r="GO1553"/>
  <c r="GK1553"/>
  <c r="GG1553"/>
  <c r="GC1553"/>
  <c r="FY1553"/>
  <c r="FU1553"/>
  <c r="FQ1553"/>
  <c r="FM1553"/>
  <c r="FI1553"/>
  <c r="FE1553"/>
  <c r="FA1553"/>
  <c r="EW1553"/>
  <c r="ES1553"/>
  <c r="EO1553"/>
  <c r="EK1553"/>
  <c r="EG1553"/>
  <c r="EC1553"/>
  <c r="DY1553"/>
  <c r="DU1553"/>
  <c r="DQ1553"/>
  <c r="DM1553"/>
  <c r="DI1553"/>
  <c r="DE1553"/>
  <c r="DA1553"/>
  <c r="CW1553"/>
  <c r="CS1553"/>
  <c r="CO1553"/>
  <c r="CK1553"/>
  <c r="CG1553"/>
  <c r="CC1553"/>
  <c r="BY1553"/>
  <c r="BU1553"/>
  <c r="BQ1553"/>
  <c r="BM1553"/>
  <c r="BI1553"/>
  <c r="BE1553"/>
  <c r="BA1553"/>
  <c r="AS1553"/>
  <c r="AO1553"/>
  <c r="AK1553"/>
  <c r="AG1553"/>
  <c r="AC1553"/>
  <c r="Y1553"/>
  <c r="U1553"/>
  <c r="Q1553"/>
  <c r="M1553"/>
  <c r="I1553"/>
  <c r="E1553"/>
  <c r="GS1552"/>
  <c r="GO1552"/>
  <c r="GK1552"/>
  <c r="GG1552"/>
  <c r="GC1552"/>
  <c r="FY1552"/>
  <c r="FU1552"/>
  <c r="FQ1552"/>
  <c r="FM1552"/>
  <c r="FI1552"/>
  <c r="FE1552"/>
  <c r="FA1552"/>
  <c r="EW1552"/>
  <c r="ES1552"/>
  <c r="EO1552"/>
  <c r="EK1552"/>
  <c r="EG1552"/>
  <c r="EC1552"/>
  <c r="DY1552"/>
  <c r="DU1552"/>
  <c r="DQ1552"/>
  <c r="DM1552"/>
  <c r="DI1552"/>
  <c r="DE1552"/>
  <c r="DA1552"/>
  <c r="CW1552"/>
  <c r="CS1552"/>
  <c r="CO1552"/>
  <c r="CK1552"/>
  <c r="CG1552"/>
  <c r="CC1552"/>
  <c r="BY1552"/>
  <c r="BU1552"/>
  <c r="BQ1552"/>
  <c r="BM1552"/>
  <c r="BI1552"/>
  <c r="BE1552"/>
  <c r="BA1552"/>
  <c r="AS1552"/>
  <c r="AO1552"/>
  <c r="AK1552"/>
  <c r="AG1552"/>
  <c r="AC1552"/>
  <c r="Y1552"/>
  <c r="U1552"/>
  <c r="Q1552"/>
  <c r="M1552"/>
  <c r="I1552"/>
  <c r="E1552"/>
  <c r="GS1551"/>
  <c r="GO1551"/>
  <c r="GK1551"/>
  <c r="GG1551"/>
  <c r="GC1551"/>
  <c r="FY1551"/>
  <c r="FU1551"/>
  <c r="FQ1551"/>
  <c r="FM1551"/>
  <c r="FI1551"/>
  <c r="FE1551"/>
  <c r="FA1551"/>
  <c r="EW1551"/>
  <c r="ES1551"/>
  <c r="EO1551"/>
  <c r="EK1551"/>
  <c r="EG1551"/>
  <c r="EC1551"/>
  <c r="DY1551"/>
  <c r="DU1551"/>
  <c r="DQ1551"/>
  <c r="DM1551"/>
  <c r="DI1551"/>
  <c r="DE1551"/>
  <c r="DA1551"/>
  <c r="CW1551"/>
  <c r="CS1551"/>
  <c r="CO1551"/>
  <c r="CK1551"/>
  <c r="CG1551"/>
  <c r="CC1551"/>
  <c r="BY1551"/>
  <c r="BU1551"/>
  <c r="BQ1551"/>
  <c r="BM1551"/>
  <c r="BI1551"/>
  <c r="BE1551"/>
  <c r="BA1551"/>
  <c r="AS1551"/>
  <c r="AO1551"/>
  <c r="AK1551"/>
  <c r="AG1551"/>
  <c r="AC1551"/>
  <c r="Y1551"/>
  <c r="U1551"/>
  <c r="Q1551"/>
  <c r="M1551"/>
  <c r="I1551"/>
  <c r="E1551"/>
  <c r="GS1550"/>
  <c r="GO1550"/>
  <c r="GK1550"/>
  <c r="GG1550"/>
  <c r="GC1550"/>
  <c r="FY1550"/>
  <c r="FU1550"/>
  <c r="FQ1550"/>
  <c r="FM1550"/>
  <c r="FI1550"/>
  <c r="FE1550"/>
  <c r="FA1550"/>
  <c r="EW1550"/>
  <c r="ES1550"/>
  <c r="EO1550"/>
  <c r="EK1550"/>
  <c r="EG1550"/>
  <c r="EC1550"/>
  <c r="DY1550"/>
  <c r="DU1550"/>
  <c r="DQ1550"/>
  <c r="DM1550"/>
  <c r="DI1550"/>
  <c r="DE1550"/>
  <c r="DA1550"/>
  <c r="CW1550"/>
  <c r="CS1550"/>
  <c r="CO1550"/>
  <c r="CK1550"/>
  <c r="CG1550"/>
  <c r="CC1550"/>
  <c r="BY1550"/>
  <c r="BU1550"/>
  <c r="BQ1550"/>
  <c r="BM1550"/>
  <c r="BI1550"/>
  <c r="BE1550"/>
  <c r="BA1550"/>
  <c r="AS1550"/>
  <c r="AO1550"/>
  <c r="AK1550"/>
  <c r="AG1550"/>
  <c r="AC1550"/>
  <c r="Y1550"/>
  <c r="U1550"/>
  <c r="Q1550"/>
  <c r="M1550"/>
  <c r="I1550"/>
  <c r="E1550"/>
  <c r="GS1549"/>
  <c r="GO1549"/>
  <c r="GK1549"/>
  <c r="GG1549"/>
  <c r="GC1549"/>
  <c r="FY1549"/>
  <c r="FU1549"/>
  <c r="FQ1549"/>
  <c r="FM1549"/>
  <c r="FI1549"/>
  <c r="FE1549"/>
  <c r="FA1549"/>
  <c r="EW1549"/>
  <c r="ES1549"/>
  <c r="EO1549"/>
  <c r="EK1549"/>
  <c r="EG1549"/>
  <c r="EC1549"/>
  <c r="DY1549"/>
  <c r="DU1549"/>
  <c r="DQ1549"/>
  <c r="DM1549"/>
  <c r="DI1549"/>
  <c r="DE1549"/>
  <c r="DA1549"/>
  <c r="CW1549"/>
  <c r="CS1549"/>
  <c r="CO1549"/>
  <c r="CK1549"/>
  <c r="CG1549"/>
  <c r="CC1549"/>
  <c r="BY1549"/>
  <c r="BU1549"/>
  <c r="BQ1549"/>
  <c r="BM1549"/>
  <c r="BI1549"/>
  <c r="BE1549"/>
  <c r="BA1549"/>
  <c r="AS1549"/>
  <c r="AO1549"/>
  <c r="AK1549"/>
  <c r="AG1549"/>
  <c r="AC1549"/>
  <c r="Y1549"/>
  <c r="U1549"/>
  <c r="Q1549"/>
  <c r="M1549"/>
  <c r="I1549"/>
  <c r="E1549"/>
  <c r="GS1548"/>
  <c r="GO1548"/>
  <c r="GK1548"/>
  <c r="GG1548"/>
  <c r="GC1548"/>
  <c r="FY1548"/>
  <c r="FU1548"/>
  <c r="FQ1548"/>
  <c r="FM1548"/>
  <c r="FI1548"/>
  <c r="FE1548"/>
  <c r="FA1548"/>
  <c r="EW1548"/>
  <c r="ES1548"/>
  <c r="EO1548"/>
  <c r="EK1548"/>
  <c r="EG1548"/>
  <c r="EC1548"/>
  <c r="DY1548"/>
  <c r="DU1548"/>
  <c r="DQ1548"/>
  <c r="DM1548"/>
  <c r="DI1548"/>
  <c r="DE1548"/>
  <c r="DA1548"/>
  <c r="CW1548"/>
  <c r="CS1548"/>
  <c r="CO1548"/>
  <c r="CK1548"/>
  <c r="CG1548"/>
  <c r="CC1548"/>
  <c r="BY1548"/>
  <c r="BU1548"/>
  <c r="BQ1548"/>
  <c r="BM1548"/>
  <c r="BI1548"/>
  <c r="BE1548"/>
  <c r="BA1548"/>
  <c r="AS1548"/>
  <c r="AO1548"/>
  <c r="AK1548"/>
  <c r="AG1548"/>
  <c r="AC1548"/>
  <c r="Y1548"/>
  <c r="U1548"/>
  <c r="Q1548"/>
  <c r="M1548"/>
  <c r="I1548"/>
  <c r="E1548"/>
  <c r="GS1547"/>
  <c r="GO1547"/>
  <c r="GK1547"/>
  <c r="GG1547"/>
  <c r="GC1547"/>
  <c r="FY1547"/>
  <c r="FU1547"/>
  <c r="FQ1547"/>
  <c r="FM1547"/>
  <c r="FI1547"/>
  <c r="FE1547"/>
  <c r="FA1547"/>
  <c r="EW1547"/>
  <c r="ES1547"/>
  <c r="EO1547"/>
  <c r="EK1547"/>
  <c r="EG1547"/>
  <c r="EC1547"/>
  <c r="DY1547"/>
  <c r="DU1547"/>
  <c r="DQ1547"/>
  <c r="DM1547"/>
  <c r="DI1547"/>
  <c r="DE1547"/>
  <c r="DA1547"/>
  <c r="CW1547"/>
  <c r="CS1547"/>
  <c r="CO1547"/>
  <c r="CK1547"/>
  <c r="CG1547"/>
  <c r="CC1547"/>
  <c r="BY1547"/>
  <c r="BU1547"/>
  <c r="BQ1547"/>
  <c r="BM1547"/>
  <c r="BI1547"/>
  <c r="BE1547"/>
  <c r="BA1547"/>
  <c r="AS1547"/>
  <c r="AO1547"/>
  <c r="AK1547"/>
  <c r="AG1547"/>
  <c r="AC1547"/>
  <c r="Y1547"/>
  <c r="U1547"/>
  <c r="Q1547"/>
  <c r="M1547"/>
  <c r="I1547"/>
  <c r="E1547"/>
  <c r="GS1546"/>
  <c r="GO1546"/>
  <c r="GK1546"/>
  <c r="GG1546"/>
  <c r="GC1546"/>
  <c r="FY1546"/>
  <c r="FU1546"/>
  <c r="FQ1546"/>
  <c r="FM1546"/>
  <c r="FI1546"/>
  <c r="FE1546"/>
  <c r="FA1546"/>
  <c r="EW1546"/>
  <c r="ES1546"/>
  <c r="EO1546"/>
  <c r="EK1546"/>
  <c r="EG1546"/>
  <c r="EC1546"/>
  <c r="DY1546"/>
  <c r="DU1546"/>
  <c r="DQ1546"/>
  <c r="DM1546"/>
  <c r="DI1546"/>
  <c r="DE1546"/>
  <c r="DA1546"/>
  <c r="CW1546"/>
  <c r="CS1546"/>
  <c r="CO1546"/>
  <c r="CK1546"/>
  <c r="CG1546"/>
  <c r="CC1546"/>
  <c r="BY1546"/>
  <c r="BU1546"/>
  <c r="BQ1546"/>
  <c r="BM1546"/>
  <c r="BI1546"/>
  <c r="BE1546"/>
  <c r="BA1546"/>
  <c r="AS1546"/>
  <c r="AO1546"/>
  <c r="AK1546"/>
  <c r="AG1546"/>
  <c r="AC1546"/>
  <c r="Y1546"/>
  <c r="U1546"/>
  <c r="Q1546"/>
  <c r="M1546"/>
  <c r="I1546"/>
  <c r="E1546"/>
  <c r="GS1545"/>
  <c r="GO1545"/>
  <c r="GK1545"/>
  <c r="GG1545"/>
  <c r="GC1545"/>
  <c r="FY1545"/>
  <c r="FU1545"/>
  <c r="FQ1545"/>
  <c r="FM1545"/>
  <c r="FI1545"/>
  <c r="FE1545"/>
  <c r="FA1545"/>
  <c r="EW1545"/>
  <c r="ES1545"/>
  <c r="EO1545"/>
  <c r="EK1545"/>
  <c r="EG1545"/>
  <c r="EC1545"/>
  <c r="DY1545"/>
  <c r="DU1545"/>
  <c r="DQ1545"/>
  <c r="DM1545"/>
  <c r="DI1545"/>
  <c r="DE1545"/>
  <c r="DA1545"/>
  <c r="CW1545"/>
  <c r="CS1545"/>
  <c r="CO1545"/>
  <c r="CK1545"/>
  <c r="CG1545"/>
  <c r="CC1545"/>
  <c r="BY1545"/>
  <c r="BU1545"/>
  <c r="BQ1545"/>
  <c r="BM1545"/>
  <c r="BI1545"/>
  <c r="BE1545"/>
  <c r="BA1545"/>
  <c r="AS1545"/>
  <c r="AO1545"/>
  <c r="AK1545"/>
  <c r="AG1545"/>
  <c r="AC1545"/>
  <c r="Y1545"/>
  <c r="U1545"/>
  <c r="Q1545"/>
  <c r="M1545"/>
  <c r="I1545"/>
  <c r="E1545"/>
  <c r="GS1544"/>
  <c r="GO1544"/>
  <c r="GK1544"/>
  <c r="GG1544"/>
  <c r="GC1544"/>
  <c r="FY1544"/>
  <c r="FU1544"/>
  <c r="FQ1544"/>
  <c r="FM1544"/>
  <c r="FI1544"/>
  <c r="FE1544"/>
  <c r="FA1544"/>
  <c r="EW1544"/>
  <c r="ES1544"/>
  <c r="EO1544"/>
  <c r="EK1544"/>
  <c r="EG1544"/>
  <c r="EC1544"/>
  <c r="DY1544"/>
  <c r="DU1544"/>
  <c r="DQ1544"/>
  <c r="DM1544"/>
  <c r="DI1544"/>
  <c r="DE1544"/>
  <c r="DA1544"/>
  <c r="CW1544"/>
  <c r="CS1544"/>
  <c r="CO1544"/>
  <c r="CK1544"/>
  <c r="CG1544"/>
  <c r="CC1544"/>
  <c r="BY1544"/>
  <c r="BU1544"/>
  <c r="BQ1544"/>
  <c r="BM1544"/>
  <c r="BI1544"/>
  <c r="BE1544"/>
  <c r="BA1544"/>
  <c r="AS1544"/>
  <c r="AO1544"/>
  <c r="AK1544"/>
  <c r="AG1544"/>
  <c r="AC1544"/>
  <c r="Y1544"/>
  <c r="U1544"/>
  <c r="Q1544"/>
  <c r="M1544"/>
  <c r="I1544"/>
  <c r="E1544"/>
  <c r="GY1543"/>
  <c r="GS1543"/>
  <c r="GO1543"/>
  <c r="GK1543"/>
  <c r="GG1543"/>
  <c r="GC1543"/>
  <c r="FY1543"/>
  <c r="FU1543"/>
  <c r="FQ1543"/>
  <c r="FM1543"/>
  <c r="FI1543"/>
  <c r="FE1543"/>
  <c r="FA1543"/>
  <c r="EW1543"/>
  <c r="ES1543"/>
  <c r="EO1543"/>
  <c r="EK1543"/>
  <c r="EG1543"/>
  <c r="EC1543"/>
  <c r="DY1543"/>
  <c r="DU1543"/>
  <c r="DQ1543"/>
  <c r="DM1543"/>
  <c r="DI1543"/>
  <c r="DE1543"/>
  <c r="DA1543"/>
  <c r="CW1543"/>
  <c r="CS1543"/>
  <c r="CO1543"/>
  <c r="CK1543"/>
  <c r="CG1543"/>
  <c r="CC1543"/>
  <c r="BY1543"/>
  <c r="BU1543"/>
  <c r="BQ1543"/>
  <c r="BM1543"/>
  <c r="BI1543"/>
  <c r="BE1543"/>
  <c r="BA1543"/>
  <c r="AS1543"/>
  <c r="AO1543"/>
  <c r="AK1543"/>
  <c r="AG1543"/>
  <c r="AC1543"/>
  <c r="Y1543"/>
  <c r="U1543"/>
  <c r="Q1543"/>
  <c r="M1543"/>
  <c r="I1543"/>
  <c r="E1543"/>
  <c r="GS1542"/>
  <c r="GO1542"/>
  <c r="GK1542"/>
  <c r="GG1542"/>
  <c r="GC1542"/>
  <c r="FY1542"/>
  <c r="FU1542"/>
  <c r="FQ1542"/>
  <c r="FM1542"/>
  <c r="FI1542"/>
  <c r="FE1542"/>
  <c r="FA1542"/>
  <c r="EW1542"/>
  <c r="ES1542"/>
  <c r="EO1542"/>
  <c r="EK1542"/>
  <c r="EG1542"/>
  <c r="EC1542"/>
  <c r="DY1542"/>
  <c r="DU1542"/>
  <c r="DQ1542"/>
  <c r="DM1542"/>
  <c r="DI1542"/>
  <c r="DE1542"/>
  <c r="DA1542"/>
  <c r="CW1542"/>
  <c r="CS1542"/>
  <c r="CO1542"/>
  <c r="CK1542"/>
  <c r="CG1542"/>
  <c r="CC1542"/>
  <c r="BY1542"/>
  <c r="BU1542"/>
  <c r="BQ1542"/>
  <c r="BM1542"/>
  <c r="BI1542"/>
  <c r="BE1542"/>
  <c r="BA1542"/>
  <c r="AS1542"/>
  <c r="AO1542"/>
  <c r="AK1542"/>
  <c r="AG1542"/>
  <c r="AC1542"/>
  <c r="Y1542"/>
  <c r="U1542"/>
  <c r="Q1542"/>
  <c r="M1542"/>
  <c r="I1542"/>
  <c r="E1542"/>
  <c r="GS1541"/>
  <c r="GO1541"/>
  <c r="GK1541"/>
  <c r="GG1541"/>
  <c r="GC1541"/>
  <c r="FY1541"/>
  <c r="FU1541"/>
  <c r="FQ1541"/>
  <c r="FM1541"/>
  <c r="FI1541"/>
  <c r="FE1541"/>
  <c r="FA1541"/>
  <c r="EW1541"/>
  <c r="ES1541"/>
  <c r="EO1541"/>
  <c r="EK1541"/>
  <c r="EG1541"/>
  <c r="EC1541"/>
  <c r="DY1541"/>
  <c r="DU1541"/>
  <c r="DQ1541"/>
  <c r="DM1541"/>
  <c r="DI1541"/>
  <c r="DE1541"/>
  <c r="DA1541"/>
  <c r="CW1541"/>
  <c r="CS1541"/>
  <c r="CO1541"/>
  <c r="CK1541"/>
  <c r="CG1541"/>
  <c r="CC1541"/>
  <c r="BY1541"/>
  <c r="BU1541"/>
  <c r="BQ1541"/>
  <c r="BM1541"/>
  <c r="BI1541"/>
  <c r="BE1541"/>
  <c r="BA1541"/>
  <c r="AS1541"/>
  <c r="AO1541"/>
  <c r="AK1541"/>
  <c r="AG1541"/>
  <c r="AC1541"/>
  <c r="Y1541"/>
  <c r="U1541"/>
  <c r="Q1541"/>
  <c r="M1541"/>
  <c r="I1541"/>
  <c r="E1541"/>
  <c r="GS1540"/>
  <c r="GO1540"/>
  <c r="GK1540"/>
  <c r="GG1540"/>
  <c r="GC1540"/>
  <c r="FY1540"/>
  <c r="FU1540"/>
  <c r="FQ1540"/>
  <c r="FM1540"/>
  <c r="FI1540"/>
  <c r="FE1540"/>
  <c r="FA1540"/>
  <c r="EW1540"/>
  <c r="ES1540"/>
  <c r="EO1540"/>
  <c r="EK1540"/>
  <c r="EG1540"/>
  <c r="EC1540"/>
  <c r="DY1540"/>
  <c r="DU1540"/>
  <c r="DQ1540"/>
  <c r="DM1540"/>
  <c r="DI1540"/>
  <c r="DE1540"/>
  <c r="DA1540"/>
  <c r="CW1540"/>
  <c r="CS1540"/>
  <c r="CO1540"/>
  <c r="CK1540"/>
  <c r="CG1540"/>
  <c r="CC1540"/>
  <c r="BY1540"/>
  <c r="BU1540"/>
  <c r="BQ1540"/>
  <c r="BM1540"/>
  <c r="BI1540"/>
  <c r="BE1540"/>
  <c r="BA1540"/>
  <c r="AS1540"/>
  <c r="AO1540"/>
  <c r="AK1540"/>
  <c r="AG1540"/>
  <c r="AC1540"/>
  <c r="Y1540"/>
  <c r="U1540"/>
  <c r="Q1540"/>
  <c r="M1540"/>
  <c r="I1540"/>
  <c r="E1540"/>
  <c r="GS1539"/>
  <c r="GO1539"/>
  <c r="GK1539"/>
  <c r="GG1539"/>
  <c r="GC1539"/>
  <c r="FY1539"/>
  <c r="FU1539"/>
  <c r="FQ1539"/>
  <c r="FM1539"/>
  <c r="FI1539"/>
  <c r="FE1539"/>
  <c r="FA1539"/>
  <c r="EW1539"/>
  <c r="ES1539"/>
  <c r="EO1539"/>
  <c r="EK1539"/>
  <c r="EG1539"/>
  <c r="EC1539"/>
  <c r="DY1539"/>
  <c r="DU1539"/>
  <c r="DQ1539"/>
  <c r="DM1539"/>
  <c r="DI1539"/>
  <c r="DE1539"/>
  <c r="DA1539"/>
  <c r="CW1539"/>
  <c r="CS1539"/>
  <c r="CO1539"/>
  <c r="CK1539"/>
  <c r="CG1539"/>
  <c r="CC1539"/>
  <c r="BY1539"/>
  <c r="BU1539"/>
  <c r="BQ1539"/>
  <c r="BM1539"/>
  <c r="BI1539"/>
  <c r="BE1539"/>
  <c r="BA1539"/>
  <c r="AS1539"/>
  <c r="AO1539"/>
  <c r="AK1539"/>
  <c r="AG1539"/>
  <c r="AC1539"/>
  <c r="Y1539"/>
  <c r="U1539"/>
  <c r="Q1539"/>
  <c r="M1539"/>
  <c r="I1539"/>
  <c r="E1539"/>
  <c r="GS1538"/>
  <c r="GO1538"/>
  <c r="GK1538"/>
  <c r="GG1538"/>
  <c r="GC1538"/>
  <c r="FY1538"/>
  <c r="FU1538"/>
  <c r="FQ1538"/>
  <c r="FM1538"/>
  <c r="FI1538"/>
  <c r="FE1538"/>
  <c r="FA1538"/>
  <c r="EW1538"/>
  <c r="ES1538"/>
  <c r="EO1538"/>
  <c r="EK1538"/>
  <c r="EG1538"/>
  <c r="EC1538"/>
  <c r="DY1538"/>
  <c r="DU1538"/>
  <c r="DQ1538"/>
  <c r="DM1538"/>
  <c r="DI1538"/>
  <c r="DE1538"/>
  <c r="DA1538"/>
  <c r="CW1538"/>
  <c r="CS1538"/>
  <c r="CO1538"/>
  <c r="CK1538"/>
  <c r="CG1538"/>
  <c r="CC1538"/>
  <c r="BY1538"/>
  <c r="BU1538"/>
  <c r="BQ1538"/>
  <c r="BM1538"/>
  <c r="BI1538"/>
  <c r="BE1538"/>
  <c r="BA1538"/>
  <c r="AS1538"/>
  <c r="AO1538"/>
  <c r="AK1538"/>
  <c r="AG1538"/>
  <c r="AC1538"/>
  <c r="Y1538"/>
  <c r="U1538"/>
  <c r="Q1538"/>
  <c r="M1538"/>
  <c r="I1538"/>
  <c r="E1538"/>
  <c r="GS1537"/>
  <c r="GO1537"/>
  <c r="GK1537"/>
  <c r="GG1537"/>
  <c r="GC1537"/>
  <c r="FY1537"/>
  <c r="FU1537"/>
  <c r="FQ1537"/>
  <c r="FM1537"/>
  <c r="FI1537"/>
  <c r="FE1537"/>
  <c r="FA1537"/>
  <c r="EW1537"/>
  <c r="ES1537"/>
  <c r="EO1537"/>
  <c r="EK1537"/>
  <c r="EG1537"/>
  <c r="EC1537"/>
  <c r="DY1537"/>
  <c r="DU1537"/>
  <c r="DQ1537"/>
  <c r="DM1537"/>
  <c r="DI1537"/>
  <c r="DE1537"/>
  <c r="DA1537"/>
  <c r="CW1537"/>
  <c r="CS1537"/>
  <c r="CO1537"/>
  <c r="CK1537"/>
  <c r="CG1537"/>
  <c r="CC1537"/>
  <c r="BY1537"/>
  <c r="BU1537"/>
  <c r="BQ1537"/>
  <c r="BM1537"/>
  <c r="BI1537"/>
  <c r="BE1537"/>
  <c r="BA1537"/>
  <c r="AS1537"/>
  <c r="AO1537"/>
  <c r="AK1537"/>
  <c r="AG1537"/>
  <c r="AC1537"/>
  <c r="Y1537"/>
  <c r="U1537"/>
  <c r="Q1537"/>
  <c r="M1537"/>
  <c r="I1537"/>
  <c r="E1537"/>
  <c r="GS1536"/>
  <c r="GO1536"/>
  <c r="GK1536"/>
  <c r="GG1536"/>
  <c r="GC1536"/>
  <c r="FY1536"/>
  <c r="FU1536"/>
  <c r="FQ1536"/>
  <c r="FM1536"/>
  <c r="FI1536"/>
  <c r="FE1536"/>
  <c r="FA1536"/>
  <c r="EW1536"/>
  <c r="ES1536"/>
  <c r="EO1536"/>
  <c r="EK1536"/>
  <c r="EG1536"/>
  <c r="EC1536"/>
  <c r="DY1536"/>
  <c r="DU1536"/>
  <c r="DQ1536"/>
  <c r="DM1536"/>
  <c r="DI1536"/>
  <c r="DE1536"/>
  <c r="DA1536"/>
  <c r="CW1536"/>
  <c r="CS1536"/>
  <c r="CO1536"/>
  <c r="CK1536"/>
  <c r="CG1536"/>
  <c r="CC1536"/>
  <c r="BY1536"/>
  <c r="BU1536"/>
  <c r="BQ1536"/>
  <c r="BM1536"/>
  <c r="BI1536"/>
  <c r="BE1536"/>
  <c r="BA1536"/>
  <c r="AS1536"/>
  <c r="AO1536"/>
  <c r="AK1536"/>
  <c r="AG1536"/>
  <c r="AC1536"/>
  <c r="Y1536"/>
  <c r="U1536"/>
  <c r="Q1536"/>
  <c r="M1536"/>
  <c r="I1536"/>
  <c r="E1536"/>
  <c r="GS1535"/>
  <c r="GO1535"/>
  <c r="GK1535"/>
  <c r="GG1535"/>
  <c r="GC1535"/>
  <c r="FY1535"/>
  <c r="FU1535"/>
  <c r="FQ1535"/>
  <c r="FM1535"/>
  <c r="FI1535"/>
  <c r="FE1535"/>
  <c r="FA1535"/>
  <c r="EW1535"/>
  <c r="ES1535"/>
  <c r="EO1535"/>
  <c r="EK1535"/>
  <c r="EG1535"/>
  <c r="EC1535"/>
  <c r="DY1535"/>
  <c r="DU1535"/>
  <c r="DQ1535"/>
  <c r="DM1535"/>
  <c r="DI1535"/>
  <c r="DE1535"/>
  <c r="DA1535"/>
  <c r="CW1535"/>
  <c r="CS1535"/>
  <c r="CO1535"/>
  <c r="CK1535"/>
  <c r="CG1535"/>
  <c r="CC1535"/>
  <c r="BY1535"/>
  <c r="BU1535"/>
  <c r="BQ1535"/>
  <c r="BM1535"/>
  <c r="BI1535"/>
  <c r="BE1535"/>
  <c r="BA1535"/>
  <c r="AS1535"/>
  <c r="AO1535"/>
  <c r="AK1535"/>
  <c r="AG1535"/>
  <c r="AC1535"/>
  <c r="Y1535"/>
  <c r="U1535"/>
  <c r="Q1535"/>
  <c r="M1535"/>
  <c r="I1535"/>
  <c r="E1535"/>
  <c r="GS1534"/>
  <c r="GO1534"/>
  <c r="GK1534"/>
  <c r="GG1534"/>
  <c r="GC1534"/>
  <c r="FY1534"/>
  <c r="FU1534"/>
  <c r="FQ1534"/>
  <c r="FM1534"/>
  <c r="FI1534"/>
  <c r="FE1534"/>
  <c r="FA1534"/>
  <c r="EW1534"/>
  <c r="ES1534"/>
  <c r="EO1534"/>
  <c r="EK1534"/>
  <c r="EG1534"/>
  <c r="EC1534"/>
  <c r="DY1534"/>
  <c r="DU1534"/>
  <c r="DQ1534"/>
  <c r="DM1534"/>
  <c r="DI1534"/>
  <c r="DE1534"/>
  <c r="DA1534"/>
  <c r="CW1534"/>
  <c r="CS1534"/>
  <c r="CO1534"/>
  <c r="CK1534"/>
  <c r="CG1534"/>
  <c r="CC1534"/>
  <c r="BY1534"/>
  <c r="BU1534"/>
  <c r="BQ1534"/>
  <c r="BM1534"/>
  <c r="BI1534"/>
  <c r="BE1534"/>
  <c r="BA1534"/>
  <c r="AS1534"/>
  <c r="AO1534"/>
  <c r="AK1534"/>
  <c r="AG1534"/>
  <c r="AC1534"/>
  <c r="Y1534"/>
  <c r="U1534"/>
  <c r="Q1534"/>
  <c r="M1534"/>
  <c r="I1534"/>
  <c r="E1534"/>
  <c r="GS1533"/>
  <c r="GO1533"/>
  <c r="GK1533"/>
  <c r="GG1533"/>
  <c r="GC1533"/>
  <c r="FY1533"/>
  <c r="FU1533"/>
  <c r="FQ1533"/>
  <c r="FM1533"/>
  <c r="FI1533"/>
  <c r="FE1533"/>
  <c r="FA1533"/>
  <c r="EW1533"/>
  <c r="ES1533"/>
  <c r="EO1533"/>
  <c r="EK1533"/>
  <c r="EG1533"/>
  <c r="EC1533"/>
  <c r="DY1533"/>
  <c r="DU1533"/>
  <c r="DQ1533"/>
  <c r="DM1533"/>
  <c r="DI1533"/>
  <c r="DE1533"/>
  <c r="DA1533"/>
  <c r="CW1533"/>
  <c r="CS1533"/>
  <c r="CO1533"/>
  <c r="CK1533"/>
  <c r="CG1533"/>
  <c r="CC1533"/>
  <c r="BY1533"/>
  <c r="BU1533"/>
  <c r="BQ1533"/>
  <c r="BM1533"/>
  <c r="BI1533"/>
  <c r="BE1533"/>
  <c r="BA1533"/>
  <c r="AS1533"/>
  <c r="AO1533"/>
  <c r="AK1533"/>
  <c r="AG1533"/>
  <c r="AC1533"/>
  <c r="Y1533"/>
  <c r="U1533"/>
  <c r="Q1533"/>
  <c r="M1533"/>
  <c r="I1533"/>
  <c r="E1533"/>
  <c r="GS1532"/>
  <c r="GO1532"/>
  <c r="GK1532"/>
  <c r="GG1532"/>
  <c r="GC1532"/>
  <c r="FY1532"/>
  <c r="FU1532"/>
  <c r="FQ1532"/>
  <c r="FM1532"/>
  <c r="FI1532"/>
  <c r="FE1532"/>
  <c r="FA1532"/>
  <c r="EW1532"/>
  <c r="ES1532"/>
  <c r="EO1532"/>
  <c r="EK1532"/>
  <c r="EG1532"/>
  <c r="EC1532"/>
  <c r="DY1532"/>
  <c r="DU1532"/>
  <c r="DQ1532"/>
  <c r="DM1532"/>
  <c r="DI1532"/>
  <c r="DE1532"/>
  <c r="DA1532"/>
  <c r="CW1532"/>
  <c r="CS1532"/>
  <c r="CO1532"/>
  <c r="CK1532"/>
  <c r="CG1532"/>
  <c r="CC1532"/>
  <c r="BY1532"/>
  <c r="BU1532"/>
  <c r="BQ1532"/>
  <c r="BM1532"/>
  <c r="BI1532"/>
  <c r="BE1532"/>
  <c r="BA1532"/>
  <c r="AS1532"/>
  <c r="AO1532"/>
  <c r="AK1532"/>
  <c r="AG1532"/>
  <c r="AC1532"/>
  <c r="Y1532"/>
  <c r="U1532"/>
  <c r="Q1532"/>
  <c r="M1532"/>
  <c r="I1532"/>
  <c r="E1532"/>
  <c r="GY1531"/>
  <c r="GS1531"/>
  <c r="GO1531"/>
  <c r="GK1531"/>
  <c r="GG1531"/>
  <c r="GC1531"/>
  <c r="FY1531"/>
  <c r="FU1531"/>
  <c r="FQ1531"/>
  <c r="FM1531"/>
  <c r="FI1531"/>
  <c r="FE1531"/>
  <c r="FA1531"/>
  <c r="EW1531"/>
  <c r="ES1531"/>
  <c r="EO1531"/>
  <c r="EK1531"/>
  <c r="EG1531"/>
  <c r="EC1531"/>
  <c r="DY1531"/>
  <c r="DU1531"/>
  <c r="DQ1531"/>
  <c r="DM1531"/>
  <c r="DI1531"/>
  <c r="DE1531"/>
  <c r="DA1531"/>
  <c r="CW1531"/>
  <c r="CS1531"/>
  <c r="CO1531"/>
  <c r="CK1531"/>
  <c r="CG1531"/>
  <c r="CC1531"/>
  <c r="BY1531"/>
  <c r="BU1531"/>
  <c r="BQ1531"/>
  <c r="BM1531"/>
  <c r="BI1531"/>
  <c r="BE1531"/>
  <c r="BA1531"/>
  <c r="AS1531"/>
  <c r="AO1531"/>
  <c r="AK1531"/>
  <c r="AG1531"/>
  <c r="AC1531"/>
  <c r="Y1531"/>
  <c r="U1531"/>
  <c r="Q1531"/>
  <c r="M1531"/>
  <c r="I1531"/>
  <c r="E1531"/>
  <c r="GS1530"/>
  <c r="GO1530"/>
  <c r="GK1530"/>
  <c r="GG1530"/>
  <c r="GC1530"/>
  <c r="FY1530"/>
  <c r="FU1530"/>
  <c r="FQ1530"/>
  <c r="FM1530"/>
  <c r="FI1530"/>
  <c r="FE1530"/>
  <c r="FA1530"/>
  <c r="EW1530"/>
  <c r="ES1530"/>
  <c r="EO1530"/>
  <c r="EK1530"/>
  <c r="EG1530"/>
  <c r="EC1530"/>
  <c r="DY1530"/>
  <c r="DU1530"/>
  <c r="DQ1530"/>
  <c r="DM1530"/>
  <c r="DI1530"/>
  <c r="DE1530"/>
  <c r="DA1530"/>
  <c r="CW1530"/>
  <c r="CS1530"/>
  <c r="CO1530"/>
  <c r="CK1530"/>
  <c r="CG1530"/>
  <c r="CC1530"/>
  <c r="BY1530"/>
  <c r="BU1530"/>
  <c r="BQ1530"/>
  <c r="BM1530"/>
  <c r="BI1530"/>
  <c r="BE1530"/>
  <c r="BA1530"/>
  <c r="AS1530"/>
  <c r="AO1530"/>
  <c r="AK1530"/>
  <c r="AG1530"/>
  <c r="AC1530"/>
  <c r="Y1530"/>
  <c r="U1530"/>
  <c r="Q1530"/>
  <c r="M1530"/>
  <c r="I1530"/>
  <c r="E1530"/>
  <c r="GS1529"/>
  <c r="GO1529"/>
  <c r="GK1529"/>
  <c r="GG1529"/>
  <c r="GC1529"/>
  <c r="FY1529"/>
  <c r="FU1529"/>
  <c r="FQ1529"/>
  <c r="FM1529"/>
  <c r="FI1529"/>
  <c r="FE1529"/>
  <c r="FA1529"/>
  <c r="EW1529"/>
  <c r="ES1529"/>
  <c r="EO1529"/>
  <c r="EK1529"/>
  <c r="EG1529"/>
  <c r="EC1529"/>
  <c r="DY1529"/>
  <c r="DU1529"/>
  <c r="DQ1529"/>
  <c r="DM1529"/>
  <c r="DI1529"/>
  <c r="DE1529"/>
  <c r="DA1529"/>
  <c r="CW1529"/>
  <c r="CS1529"/>
  <c r="CO1529"/>
  <c r="CK1529"/>
  <c r="CG1529"/>
  <c r="CC1529"/>
  <c r="BY1529"/>
  <c r="BU1529"/>
  <c r="BQ1529"/>
  <c r="BM1529"/>
  <c r="BI1529"/>
  <c r="BE1529"/>
  <c r="BA1529"/>
  <c r="AS1529"/>
  <c r="AO1529"/>
  <c r="AK1529"/>
  <c r="AG1529"/>
  <c r="AC1529"/>
  <c r="Y1529"/>
  <c r="U1529"/>
  <c r="Q1529"/>
  <c r="M1529"/>
  <c r="I1529"/>
  <c r="E1529"/>
  <c r="GS1528"/>
  <c r="GO1528"/>
  <c r="GK1528"/>
  <c r="GG1528"/>
  <c r="GC1528"/>
  <c r="FY1528"/>
  <c r="FU1528"/>
  <c r="FQ1528"/>
  <c r="FM1528"/>
  <c r="FI1528"/>
  <c r="FE1528"/>
  <c r="FA1528"/>
  <c r="EW1528"/>
  <c r="ES1528"/>
  <c r="EO1528"/>
  <c r="EK1528"/>
  <c r="EG1528"/>
  <c r="EC1528"/>
  <c r="DY1528"/>
  <c r="DU1528"/>
  <c r="DQ1528"/>
  <c r="DM1528"/>
  <c r="DI1528"/>
  <c r="DE1528"/>
  <c r="DA1528"/>
  <c r="CW1528"/>
  <c r="CS1528"/>
  <c r="CO1528"/>
  <c r="CK1528"/>
  <c r="CG1528"/>
  <c r="CC1528"/>
  <c r="BY1528"/>
  <c r="BU1528"/>
  <c r="BQ1528"/>
  <c r="BM1528"/>
  <c r="BI1528"/>
  <c r="BE1528"/>
  <c r="BA1528"/>
  <c r="AS1528"/>
  <c r="AO1528"/>
  <c r="AK1528"/>
  <c r="AG1528"/>
  <c r="AC1528"/>
  <c r="Y1528"/>
  <c r="U1528"/>
  <c r="Q1528"/>
  <c r="M1528"/>
  <c r="I1528"/>
  <c r="E1528"/>
  <c r="GS1527"/>
  <c r="GO1527"/>
  <c r="GK1527"/>
  <c r="GG1527"/>
  <c r="GC1527"/>
  <c r="FY1527"/>
  <c r="FU1527"/>
  <c r="FQ1527"/>
  <c r="FM1527"/>
  <c r="FI1527"/>
  <c r="FE1527"/>
  <c r="FA1527"/>
  <c r="EW1527"/>
  <c r="ES1527"/>
  <c r="EO1527"/>
  <c r="EK1527"/>
  <c r="EG1527"/>
  <c r="EC1527"/>
  <c r="DY1527"/>
  <c r="DU1527"/>
  <c r="DQ1527"/>
  <c r="DM1527"/>
  <c r="DI1527"/>
  <c r="DE1527"/>
  <c r="DA1527"/>
  <c r="CW1527"/>
  <c r="CS1527"/>
  <c r="CO1527"/>
  <c r="CK1527"/>
  <c r="CG1527"/>
  <c r="CC1527"/>
  <c r="BY1527"/>
  <c r="BU1527"/>
  <c r="BQ1527"/>
  <c r="BM1527"/>
  <c r="BI1527"/>
  <c r="BE1527"/>
  <c r="BA1527"/>
  <c r="AS1527"/>
  <c r="AO1527"/>
  <c r="AK1527"/>
  <c r="AG1527"/>
  <c r="AC1527"/>
  <c r="Y1527"/>
  <c r="U1527"/>
  <c r="Q1527"/>
  <c r="M1527"/>
  <c r="I1527"/>
  <c r="E1527"/>
  <c r="GS1526"/>
  <c r="GO1526"/>
  <c r="GK1526"/>
  <c r="GG1526"/>
  <c r="GC1526"/>
  <c r="FY1526"/>
  <c r="FU1526"/>
  <c r="FQ1526"/>
  <c r="FM1526"/>
  <c r="FI1526"/>
  <c r="FE1526"/>
  <c r="FA1526"/>
  <c r="EW1526"/>
  <c r="ES1526"/>
  <c r="EO1526"/>
  <c r="EK1526"/>
  <c r="EG1526"/>
  <c r="EC1526"/>
  <c r="DY1526"/>
  <c r="DU1526"/>
  <c r="DQ1526"/>
  <c r="DM1526"/>
  <c r="DI1526"/>
  <c r="DE1526"/>
  <c r="DA1526"/>
  <c r="CW1526"/>
  <c r="CS1526"/>
  <c r="CO1526"/>
  <c r="CK1526"/>
  <c r="CG1526"/>
  <c r="CC1526"/>
  <c r="BY1526"/>
  <c r="BU1526"/>
  <c r="BQ1526"/>
  <c r="BM1526"/>
  <c r="BI1526"/>
  <c r="BE1526"/>
  <c r="BA1526"/>
  <c r="AS1526"/>
  <c r="AO1526"/>
  <c r="AK1526"/>
  <c r="AG1526"/>
  <c r="AC1526"/>
  <c r="Y1526"/>
  <c r="U1526"/>
  <c r="Q1526"/>
  <c r="M1526"/>
  <c r="I1526"/>
  <c r="E1526"/>
  <c r="GS1525"/>
  <c r="GO1525"/>
  <c r="GK1525"/>
  <c r="GG1525"/>
  <c r="GC1525"/>
  <c r="FY1525"/>
  <c r="FU1525"/>
  <c r="FQ1525"/>
  <c r="FM1525"/>
  <c r="FI1525"/>
  <c r="FE1525"/>
  <c r="FA1525"/>
  <c r="EW1525"/>
  <c r="ES1525"/>
  <c r="EO1525"/>
  <c r="EK1525"/>
  <c r="EG1525"/>
  <c r="EC1525"/>
  <c r="DY1525"/>
  <c r="DU1525"/>
  <c r="DQ1525"/>
  <c r="DM1525"/>
  <c r="DI1525"/>
  <c r="DE1525"/>
  <c r="DA1525"/>
  <c r="CW1525"/>
  <c r="CS1525"/>
  <c r="CO1525"/>
  <c r="CK1525"/>
  <c r="CG1525"/>
  <c r="CC1525"/>
  <c r="BY1525"/>
  <c r="BU1525"/>
  <c r="BQ1525"/>
  <c r="BM1525"/>
  <c r="BI1525"/>
  <c r="BE1525"/>
  <c r="BA1525"/>
  <c r="AS1525"/>
  <c r="AO1525"/>
  <c r="AK1525"/>
  <c r="AG1525"/>
  <c r="AC1525"/>
  <c r="Y1525"/>
  <c r="U1525"/>
  <c r="Q1525"/>
  <c r="M1525"/>
  <c r="I1525"/>
  <c r="E1525"/>
  <c r="GS1524"/>
  <c r="GO1524"/>
  <c r="GK1524"/>
  <c r="GG1524"/>
  <c r="GC1524"/>
  <c r="FY1524"/>
  <c r="FU1524"/>
  <c r="FQ1524"/>
  <c r="FM1524"/>
  <c r="FI1524"/>
  <c r="FE1524"/>
  <c r="FA1524"/>
  <c r="EW1524"/>
  <c r="ES1524"/>
  <c r="EO1524"/>
  <c r="EK1524"/>
  <c r="EG1524"/>
  <c r="EC1524"/>
  <c r="DY1524"/>
  <c r="DU1524"/>
  <c r="DQ1524"/>
  <c r="DM1524"/>
  <c r="DI1524"/>
  <c r="DE1524"/>
  <c r="DA1524"/>
  <c r="CW1524"/>
  <c r="CS1524"/>
  <c r="CO1524"/>
  <c r="CK1524"/>
  <c r="CG1524"/>
  <c r="CC1524"/>
  <c r="BY1524"/>
  <c r="BU1524"/>
  <c r="BQ1524"/>
  <c r="BM1524"/>
  <c r="BI1524"/>
  <c r="BE1524"/>
  <c r="BA1524"/>
  <c r="AS1524"/>
  <c r="AO1524"/>
  <c r="AK1524"/>
  <c r="AG1524"/>
  <c r="AC1524"/>
  <c r="Y1524"/>
  <c r="U1524"/>
  <c r="Q1524"/>
  <c r="M1524"/>
  <c r="I1524"/>
  <c r="E1524"/>
  <c r="GS1523"/>
  <c r="GO1523"/>
  <c r="GK1523"/>
  <c r="GG1523"/>
  <c r="GC1523"/>
  <c r="FY1523"/>
  <c r="FU1523"/>
  <c r="FQ1523"/>
  <c r="FM1523"/>
  <c r="FI1523"/>
  <c r="FE1523"/>
  <c r="FA1523"/>
  <c r="EW1523"/>
  <c r="ES1523"/>
  <c r="EO1523"/>
  <c r="EK1523"/>
  <c r="EG1523"/>
  <c r="EC1523"/>
  <c r="DY1523"/>
  <c r="DU1523"/>
  <c r="DQ1523"/>
  <c r="DM1523"/>
  <c r="DI1523"/>
  <c r="DE1523"/>
  <c r="DA1523"/>
  <c r="CW1523"/>
  <c r="CS1523"/>
  <c r="CO1523"/>
  <c r="CK1523"/>
  <c r="CG1523"/>
  <c r="CC1523"/>
  <c r="BY1523"/>
  <c r="BU1523"/>
  <c r="BQ1523"/>
  <c r="BM1523"/>
  <c r="BI1523"/>
  <c r="BE1523"/>
  <c r="BA1523"/>
  <c r="AS1523"/>
  <c r="AO1523"/>
  <c r="AK1523"/>
  <c r="AG1523"/>
  <c r="AC1523"/>
  <c r="Y1523"/>
  <c r="U1523"/>
  <c r="Q1523"/>
  <c r="M1523"/>
  <c r="I1523"/>
  <c r="E1523"/>
  <c r="GS1522"/>
  <c r="GO1522"/>
  <c r="GK1522"/>
  <c r="GG1522"/>
  <c r="GC1522"/>
  <c r="FY1522"/>
  <c r="FU1522"/>
  <c r="FQ1522"/>
  <c r="FM1522"/>
  <c r="FI1522"/>
  <c r="FE1522"/>
  <c r="FA1522"/>
  <c r="EW1522"/>
  <c r="ES1522"/>
  <c r="EO1522"/>
  <c r="EK1522"/>
  <c r="EG1522"/>
  <c r="EC1522"/>
  <c r="DY1522"/>
  <c r="DU1522"/>
  <c r="DQ1522"/>
  <c r="DM1522"/>
  <c r="DI1522"/>
  <c r="DE1522"/>
  <c r="DA1522"/>
  <c r="CW1522"/>
  <c r="CS1522"/>
  <c r="CO1522"/>
  <c r="CK1522"/>
  <c r="CG1522"/>
  <c r="CC1522"/>
  <c r="BY1522"/>
  <c r="BU1522"/>
  <c r="BQ1522"/>
  <c r="BM1522"/>
  <c r="BI1522"/>
  <c r="BE1522"/>
  <c r="BA1522"/>
  <c r="AS1522"/>
  <c r="AO1522"/>
  <c r="AK1522"/>
  <c r="AG1522"/>
  <c r="AC1522"/>
  <c r="Y1522"/>
  <c r="U1522"/>
  <c r="Q1522"/>
  <c r="M1522"/>
  <c r="I1522"/>
  <c r="E1522"/>
  <c r="GS1521"/>
  <c r="GO1521"/>
  <c r="GK1521"/>
  <c r="GG1521"/>
  <c r="GC1521"/>
  <c r="FY1521"/>
  <c r="FU1521"/>
  <c r="FQ1521"/>
  <c r="FM1521"/>
  <c r="FI1521"/>
  <c r="FE1521"/>
  <c r="FA1521"/>
  <c r="EW1521"/>
  <c r="ES1521"/>
  <c r="EO1521"/>
  <c r="EK1521"/>
  <c r="EG1521"/>
  <c r="EC1521"/>
  <c r="DY1521"/>
  <c r="DU1521"/>
  <c r="DQ1521"/>
  <c r="DM1521"/>
  <c r="DI1521"/>
  <c r="DE1521"/>
  <c r="DA1521"/>
  <c r="CW1521"/>
  <c r="CS1521"/>
  <c r="CO1521"/>
  <c r="CK1521"/>
  <c r="CG1521"/>
  <c r="CC1521"/>
  <c r="BY1521"/>
  <c r="BU1521"/>
  <c r="BQ1521"/>
  <c r="BM1521"/>
  <c r="BI1521"/>
  <c r="BE1521"/>
  <c r="BA1521"/>
  <c r="AS1521"/>
  <c r="AO1521"/>
  <c r="AK1521"/>
  <c r="AG1521"/>
  <c r="AC1521"/>
  <c r="Y1521"/>
  <c r="U1521"/>
  <c r="Q1521"/>
  <c r="M1521"/>
  <c r="I1521"/>
  <c r="E1521"/>
  <c r="GS1520"/>
  <c r="GO1520"/>
  <c r="GK1520"/>
  <c r="GG1520"/>
  <c r="GC1520"/>
  <c r="FY1520"/>
  <c r="FU1520"/>
  <c r="FQ1520"/>
  <c r="FM1520"/>
  <c r="FI1520"/>
  <c r="FE1520"/>
  <c r="FA1520"/>
  <c r="EW1520"/>
  <c r="ES1520"/>
  <c r="EO1520"/>
  <c r="EK1520"/>
  <c r="EG1520"/>
  <c r="EC1520"/>
  <c r="DY1520"/>
  <c r="DU1520"/>
  <c r="DQ1520"/>
  <c r="DM1520"/>
  <c r="DI1520"/>
  <c r="DE1520"/>
  <c r="DA1520"/>
  <c r="CW1520"/>
  <c r="CS1520"/>
  <c r="CO1520"/>
  <c r="CK1520"/>
  <c r="CG1520"/>
  <c r="CC1520"/>
  <c r="BY1520"/>
  <c r="BU1520"/>
  <c r="BQ1520"/>
  <c r="BM1520"/>
  <c r="BI1520"/>
  <c r="BE1520"/>
  <c r="BA1520"/>
  <c r="AS1520"/>
  <c r="AO1520"/>
  <c r="AK1520"/>
  <c r="AG1520"/>
  <c r="AC1520"/>
  <c r="Y1520"/>
  <c r="U1520"/>
  <c r="Q1520"/>
  <c r="M1520"/>
  <c r="I1520"/>
  <c r="E1520"/>
  <c r="GY1519"/>
  <c r="GS1519"/>
  <c r="GO1519"/>
  <c r="GK1519"/>
  <c r="GG1519"/>
  <c r="GC1519"/>
  <c r="FY1519"/>
  <c r="FU1519"/>
  <c r="FQ1519"/>
  <c r="FM1519"/>
  <c r="FI1519"/>
  <c r="FE1519"/>
  <c r="FA1519"/>
  <c r="EW1519"/>
  <c r="ES1519"/>
  <c r="EO1519"/>
  <c r="EK1519"/>
  <c r="EG1519"/>
  <c r="EC1519"/>
  <c r="DY1519"/>
  <c r="DU1519"/>
  <c r="DQ1519"/>
  <c r="DM1519"/>
  <c r="DI1519"/>
  <c r="DE1519"/>
  <c r="DA1519"/>
  <c r="CW1519"/>
  <c r="CS1519"/>
  <c r="CO1519"/>
  <c r="CK1519"/>
  <c r="CG1519"/>
  <c r="CC1519"/>
  <c r="BY1519"/>
  <c r="BU1519"/>
  <c r="BQ1519"/>
  <c r="BM1519"/>
  <c r="BI1519"/>
  <c r="BE1519"/>
  <c r="BA1519"/>
  <c r="AS1519"/>
  <c r="AO1519"/>
  <c r="AK1519"/>
  <c r="AG1519"/>
  <c r="AC1519"/>
  <c r="Y1519"/>
  <c r="U1519"/>
  <c r="Q1519"/>
  <c r="M1519"/>
  <c r="I1519"/>
  <c r="E1519"/>
  <c r="GS1518"/>
  <c r="GO1518"/>
  <c r="GK1518"/>
  <c r="GG1518"/>
  <c r="GC1518"/>
  <c r="FY1518"/>
  <c r="FU1518"/>
  <c r="FQ1518"/>
  <c r="FM1518"/>
  <c r="FI1518"/>
  <c r="FE1518"/>
  <c r="FA1518"/>
  <c r="EW1518"/>
  <c r="ES1518"/>
  <c r="EO1518"/>
  <c r="EK1518"/>
  <c r="EG1518"/>
  <c r="EC1518"/>
  <c r="DY1518"/>
  <c r="DU1518"/>
  <c r="DQ1518"/>
  <c r="DM1518"/>
  <c r="DI1518"/>
  <c r="DE1518"/>
  <c r="DA1518"/>
  <c r="CW1518"/>
  <c r="CS1518"/>
  <c r="CO1518"/>
  <c r="CK1518"/>
  <c r="CG1518"/>
  <c r="CC1518"/>
  <c r="BY1518"/>
  <c r="BU1518"/>
  <c r="BQ1518"/>
  <c r="BM1518"/>
  <c r="BI1518"/>
  <c r="BE1518"/>
  <c r="BA1518"/>
  <c r="AS1518"/>
  <c r="AO1518"/>
  <c r="AK1518"/>
  <c r="AG1518"/>
  <c r="AC1518"/>
  <c r="Y1518"/>
  <c r="U1518"/>
  <c r="Q1518"/>
  <c r="M1518"/>
  <c r="I1518"/>
  <c r="E1518"/>
  <c r="GS1517"/>
  <c r="GO1517"/>
  <c r="GK1517"/>
  <c r="GG1517"/>
  <c r="GC1517"/>
  <c r="FY1517"/>
  <c r="FU1517"/>
  <c r="FQ1517"/>
  <c r="FM1517"/>
  <c r="FI1517"/>
  <c r="FE1517"/>
  <c r="FA1517"/>
  <c r="EW1517"/>
  <c r="ES1517"/>
  <c r="EO1517"/>
  <c r="EK1517"/>
  <c r="EG1517"/>
  <c r="EC1517"/>
  <c r="DY1517"/>
  <c r="DU1517"/>
  <c r="DQ1517"/>
  <c r="DM1517"/>
  <c r="DI1517"/>
  <c r="DE1517"/>
  <c r="DA1517"/>
  <c r="CW1517"/>
  <c r="CS1517"/>
  <c r="CO1517"/>
  <c r="CK1517"/>
  <c r="CG1517"/>
  <c r="CC1517"/>
  <c r="BY1517"/>
  <c r="BU1517"/>
  <c r="BQ1517"/>
  <c r="BM1517"/>
  <c r="BI1517"/>
  <c r="BE1517"/>
  <c r="BA1517"/>
  <c r="AS1517"/>
  <c r="AO1517"/>
  <c r="AK1517"/>
  <c r="AG1517"/>
  <c r="AC1517"/>
  <c r="Y1517"/>
  <c r="U1517"/>
  <c r="Q1517"/>
  <c r="M1517"/>
  <c r="I1517"/>
  <c r="E1517"/>
  <c r="GS1516"/>
  <c r="GO1516"/>
  <c r="GK1516"/>
  <c r="GG1516"/>
  <c r="GC1516"/>
  <c r="FY1516"/>
  <c r="FU1516"/>
  <c r="FQ1516"/>
  <c r="FM1516"/>
  <c r="FI1516"/>
  <c r="FE1516"/>
  <c r="FA1516"/>
  <c r="EW1516"/>
  <c r="ES1516"/>
  <c r="EO1516"/>
  <c r="EK1516"/>
  <c r="EG1516"/>
  <c r="EC1516"/>
  <c r="DY1516"/>
  <c r="DU1516"/>
  <c r="DQ1516"/>
  <c r="DM1516"/>
  <c r="DI1516"/>
  <c r="DE1516"/>
  <c r="DA1516"/>
  <c r="CW1516"/>
  <c r="CS1516"/>
  <c r="CO1516"/>
  <c r="CK1516"/>
  <c r="CG1516"/>
  <c r="CC1516"/>
  <c r="BY1516"/>
  <c r="BU1516"/>
  <c r="BQ1516"/>
  <c r="BM1516"/>
  <c r="BI1516"/>
  <c r="BE1516"/>
  <c r="BA1516"/>
  <c r="AS1516"/>
  <c r="AO1516"/>
  <c r="AK1516"/>
  <c r="AG1516"/>
  <c r="AC1516"/>
  <c r="Y1516"/>
  <c r="U1516"/>
  <c r="Q1516"/>
  <c r="M1516"/>
  <c r="I1516"/>
  <c r="E1516"/>
  <c r="GS1515"/>
  <c r="GO1515"/>
  <c r="GK1515"/>
  <c r="GG1515"/>
  <c r="GC1515"/>
  <c r="FY1515"/>
  <c r="FU1515"/>
  <c r="FQ1515"/>
  <c r="FM1515"/>
  <c r="FI1515"/>
  <c r="FE1515"/>
  <c r="FA1515"/>
  <c r="EW1515"/>
  <c r="ES1515"/>
  <c r="EO1515"/>
  <c r="EK1515"/>
  <c r="EG1515"/>
  <c r="EC1515"/>
  <c r="DY1515"/>
  <c r="DU1515"/>
  <c r="DQ1515"/>
  <c r="DM1515"/>
  <c r="DI1515"/>
  <c r="DE1515"/>
  <c r="DA1515"/>
  <c r="CW1515"/>
  <c r="CS1515"/>
  <c r="CO1515"/>
  <c r="CK1515"/>
  <c r="CG1515"/>
  <c r="CC1515"/>
  <c r="BY1515"/>
  <c r="BU1515"/>
  <c r="BQ1515"/>
  <c r="BM1515"/>
  <c r="BI1515"/>
  <c r="BE1515"/>
  <c r="BA1515"/>
  <c r="AS1515"/>
  <c r="AO1515"/>
  <c r="AK1515"/>
  <c r="AG1515"/>
  <c r="AC1515"/>
  <c r="Y1515"/>
  <c r="U1515"/>
  <c r="Q1515"/>
  <c r="M1515"/>
  <c r="I1515"/>
  <c r="E1515"/>
  <c r="GS1514"/>
  <c r="GO1514"/>
  <c r="GK1514"/>
  <c r="GG1514"/>
  <c r="GC1514"/>
  <c r="FY1514"/>
  <c r="FU1514"/>
  <c r="FQ1514"/>
  <c r="FM1514"/>
  <c r="FI1514"/>
  <c r="FE1514"/>
  <c r="FA1514"/>
  <c r="EW1514"/>
  <c r="ES1514"/>
  <c r="EO1514"/>
  <c r="EK1514"/>
  <c r="EG1514"/>
  <c r="EC1514"/>
  <c r="DY1514"/>
  <c r="DU1514"/>
  <c r="DQ1514"/>
  <c r="DM1514"/>
  <c r="DI1514"/>
  <c r="DE1514"/>
  <c r="DA1514"/>
  <c r="CW1514"/>
  <c r="CS1514"/>
  <c r="CO1514"/>
  <c r="CK1514"/>
  <c r="CG1514"/>
  <c r="CC1514"/>
  <c r="BY1514"/>
  <c r="BU1514"/>
  <c r="BQ1514"/>
  <c r="BM1514"/>
  <c r="BI1514"/>
  <c r="BE1514"/>
  <c r="BA1514"/>
  <c r="AS1514"/>
  <c r="AO1514"/>
  <c r="AK1514"/>
  <c r="AG1514"/>
  <c r="AC1514"/>
  <c r="Y1514"/>
  <c r="U1514"/>
  <c r="Q1514"/>
  <c r="M1514"/>
  <c r="I1514"/>
  <c r="E1514"/>
  <c r="GS1513"/>
  <c r="GO1513"/>
  <c r="GK1513"/>
  <c r="GG1513"/>
  <c r="GC1513"/>
  <c r="FY1513"/>
  <c r="FU1513"/>
  <c r="FQ1513"/>
  <c r="FM1513"/>
  <c r="FI1513"/>
  <c r="FE1513"/>
  <c r="FA1513"/>
  <c r="EW1513"/>
  <c r="ES1513"/>
  <c r="EO1513"/>
  <c r="EK1513"/>
  <c r="EG1513"/>
  <c r="EC1513"/>
  <c r="DY1513"/>
  <c r="DU1513"/>
  <c r="DQ1513"/>
  <c r="DM1513"/>
  <c r="DI1513"/>
  <c r="DE1513"/>
  <c r="DA1513"/>
  <c r="CW1513"/>
  <c r="CS1513"/>
  <c r="CO1513"/>
  <c r="CK1513"/>
  <c r="CG1513"/>
  <c r="CC1513"/>
  <c r="BY1513"/>
  <c r="BU1513"/>
  <c r="BQ1513"/>
  <c r="BM1513"/>
  <c r="BI1513"/>
  <c r="BE1513"/>
  <c r="BA1513"/>
  <c r="AS1513"/>
  <c r="AO1513"/>
  <c r="AK1513"/>
  <c r="AG1513"/>
  <c r="AC1513"/>
  <c r="Y1513"/>
  <c r="U1513"/>
  <c r="Q1513"/>
  <c r="M1513"/>
  <c r="I1513"/>
  <c r="E1513"/>
  <c r="GS1512"/>
  <c r="GO1512"/>
  <c r="GK1512"/>
  <c r="GG1512"/>
  <c r="GC1512"/>
  <c r="FY1512"/>
  <c r="FU1512"/>
  <c r="FQ1512"/>
  <c r="FM1512"/>
  <c r="FI1512"/>
  <c r="FE1512"/>
  <c r="FA1512"/>
  <c r="EW1512"/>
  <c r="ES1512"/>
  <c r="EO1512"/>
  <c r="EK1512"/>
  <c r="EG1512"/>
  <c r="EC1512"/>
  <c r="DY1512"/>
  <c r="DU1512"/>
  <c r="DQ1512"/>
  <c r="DM1512"/>
  <c r="DI1512"/>
  <c r="DE1512"/>
  <c r="DA1512"/>
  <c r="CW1512"/>
  <c r="CS1512"/>
  <c r="CO1512"/>
  <c r="CK1512"/>
  <c r="CG1512"/>
  <c r="CC1512"/>
  <c r="BY1512"/>
  <c r="BU1512"/>
  <c r="BQ1512"/>
  <c r="BM1512"/>
  <c r="BI1512"/>
  <c r="BE1512"/>
  <c r="BA1512"/>
  <c r="AS1512"/>
  <c r="AO1512"/>
  <c r="AK1512"/>
  <c r="AG1512"/>
  <c r="AC1512"/>
  <c r="Y1512"/>
  <c r="U1512"/>
  <c r="Q1512"/>
  <c r="M1512"/>
  <c r="I1512"/>
  <c r="E1512"/>
  <c r="GS1511"/>
  <c r="GO1511"/>
  <c r="GK1511"/>
  <c r="GG1511"/>
  <c r="GC1511"/>
  <c r="FY1511"/>
  <c r="FU1511"/>
  <c r="FQ1511"/>
  <c r="FM1511"/>
  <c r="FI1511"/>
  <c r="FE1511"/>
  <c r="FA1511"/>
  <c r="EW1511"/>
  <c r="ES1511"/>
  <c r="EO1511"/>
  <c r="EK1511"/>
  <c r="EG1511"/>
  <c r="EC1511"/>
  <c r="DY1511"/>
  <c r="DU1511"/>
  <c r="DQ1511"/>
  <c r="DM1511"/>
  <c r="DI1511"/>
  <c r="DE1511"/>
  <c r="DA1511"/>
  <c r="CW1511"/>
  <c r="CS1511"/>
  <c r="CO1511"/>
  <c r="CK1511"/>
  <c r="CG1511"/>
  <c r="CC1511"/>
  <c r="BY1511"/>
  <c r="BU1511"/>
  <c r="BQ1511"/>
  <c r="BM1511"/>
  <c r="BI1511"/>
  <c r="BE1511"/>
  <c r="BA1511"/>
  <c r="AS1511"/>
  <c r="AO1511"/>
  <c r="AK1511"/>
  <c r="AG1511"/>
  <c r="AC1511"/>
  <c r="Y1511"/>
  <c r="U1511"/>
  <c r="Q1511"/>
  <c r="M1511"/>
  <c r="I1511"/>
  <c r="E1511"/>
  <c r="GS1510"/>
  <c r="GO1510"/>
  <c r="GK1510"/>
  <c r="GG1510"/>
  <c r="GC1510"/>
  <c r="FY1510"/>
  <c r="FU1510"/>
  <c r="FQ1510"/>
  <c r="FM1510"/>
  <c r="FI1510"/>
  <c r="FE1510"/>
  <c r="FA1510"/>
  <c r="EW1510"/>
  <c r="ES1510"/>
  <c r="EO1510"/>
  <c r="EK1510"/>
  <c r="EG1510"/>
  <c r="EC1510"/>
  <c r="DY1510"/>
  <c r="DU1510"/>
  <c r="DQ1510"/>
  <c r="DM1510"/>
  <c r="DI1510"/>
  <c r="DE1510"/>
  <c r="DA1510"/>
  <c r="CW1510"/>
  <c r="CS1510"/>
  <c r="CO1510"/>
  <c r="CK1510"/>
  <c r="CG1510"/>
  <c r="CC1510"/>
  <c r="BY1510"/>
  <c r="BU1510"/>
  <c r="BQ1510"/>
  <c r="BM1510"/>
  <c r="BI1510"/>
  <c r="BE1510"/>
  <c r="BA1510"/>
  <c r="AS1510"/>
  <c r="AO1510"/>
  <c r="AK1510"/>
  <c r="AG1510"/>
  <c r="AC1510"/>
  <c r="Y1510"/>
  <c r="U1510"/>
  <c r="Q1510"/>
  <c r="M1510"/>
  <c r="I1510"/>
  <c r="E1510"/>
  <c r="GS1509"/>
  <c r="GO1509"/>
  <c r="GK1509"/>
  <c r="GG1509"/>
  <c r="GC1509"/>
  <c r="FY1509"/>
  <c r="FU1509"/>
  <c r="FQ1509"/>
  <c r="FM1509"/>
  <c r="FI1509"/>
  <c r="FE1509"/>
  <c r="FA1509"/>
  <c r="EW1509"/>
  <c r="ES1509"/>
  <c r="EO1509"/>
  <c r="EK1509"/>
  <c r="EG1509"/>
  <c r="EC1509"/>
  <c r="DY1509"/>
  <c r="DU1509"/>
  <c r="DQ1509"/>
  <c r="DM1509"/>
  <c r="DI1509"/>
  <c r="DE1509"/>
  <c r="DA1509"/>
  <c r="CW1509"/>
  <c r="CS1509"/>
  <c r="CO1509"/>
  <c r="CK1509"/>
  <c r="CG1509"/>
  <c r="CC1509"/>
  <c r="BY1509"/>
  <c r="BU1509"/>
  <c r="BQ1509"/>
  <c r="BM1509"/>
  <c r="BI1509"/>
  <c r="BE1509"/>
  <c r="BA1509"/>
  <c r="AS1509"/>
  <c r="AO1509"/>
  <c r="AK1509"/>
  <c r="AG1509"/>
  <c r="AC1509"/>
  <c r="Y1509"/>
  <c r="U1509"/>
  <c r="Q1509"/>
  <c r="M1509"/>
  <c r="I1509"/>
  <c r="E1509"/>
  <c r="GS1508"/>
  <c r="GO1508"/>
  <c r="GK1508"/>
  <c r="GG1508"/>
  <c r="GC1508"/>
  <c r="FY1508"/>
  <c r="FU1508"/>
  <c r="FQ1508"/>
  <c r="FM1508"/>
  <c r="FI1508"/>
  <c r="FE1508"/>
  <c r="FA1508"/>
  <c r="EW1508"/>
  <c r="ES1508"/>
  <c r="EO1508"/>
  <c r="EK1508"/>
  <c r="EG1508"/>
  <c r="EC1508"/>
  <c r="DY1508"/>
  <c r="DU1508"/>
  <c r="DQ1508"/>
  <c r="DM1508"/>
  <c r="DI1508"/>
  <c r="DE1508"/>
  <c r="DA1508"/>
  <c r="CW1508"/>
  <c r="CS1508"/>
  <c r="CO1508"/>
  <c r="CK1508"/>
  <c r="CG1508"/>
  <c r="CC1508"/>
  <c r="BY1508"/>
  <c r="BU1508"/>
  <c r="BQ1508"/>
  <c r="BM1508"/>
  <c r="BI1508"/>
  <c r="BE1508"/>
  <c r="BA1508"/>
  <c r="AS1508"/>
  <c r="AO1508"/>
  <c r="AK1508"/>
  <c r="AG1508"/>
  <c r="AC1508"/>
  <c r="Y1508"/>
  <c r="U1508"/>
  <c r="Q1508"/>
  <c r="M1508"/>
  <c r="I1508"/>
  <c r="E1508"/>
  <c r="GY1507"/>
  <c r="GS1507"/>
  <c r="GO1507"/>
  <c r="GK1507"/>
  <c r="GG1507"/>
  <c r="GC1507"/>
  <c r="FY1507"/>
  <c r="FU1507"/>
  <c r="FQ1507"/>
  <c r="FM1507"/>
  <c r="FI1507"/>
  <c r="FE1507"/>
  <c r="FA1507"/>
  <c r="EW1507"/>
  <c r="ES1507"/>
  <c r="EO1507"/>
  <c r="EK1507"/>
  <c r="EG1507"/>
  <c r="EC1507"/>
  <c r="DY1507"/>
  <c r="DU1507"/>
  <c r="DQ1507"/>
  <c r="DM1507"/>
  <c r="DI1507"/>
  <c r="DE1507"/>
  <c r="DA1507"/>
  <c r="CW1507"/>
  <c r="CS1507"/>
  <c r="CO1507"/>
  <c r="CK1507"/>
  <c r="CG1507"/>
  <c r="CC1507"/>
  <c r="BY1507"/>
  <c r="BU1507"/>
  <c r="BQ1507"/>
  <c r="BM1507"/>
  <c r="BI1507"/>
  <c r="BE1507"/>
  <c r="BA1507"/>
  <c r="AS1507"/>
  <c r="AO1507"/>
  <c r="AK1507"/>
  <c r="AG1507"/>
  <c r="AC1507"/>
  <c r="Y1507"/>
  <c r="U1507"/>
  <c r="Q1507"/>
  <c r="M1507"/>
  <c r="I1507"/>
  <c r="E1507"/>
  <c r="GS1506"/>
  <c r="GO1506"/>
  <c r="GK1506"/>
  <c r="GG1506"/>
  <c r="GC1506"/>
  <c r="FY1506"/>
  <c r="FU1506"/>
  <c r="FQ1506"/>
  <c r="FM1506"/>
  <c r="FI1506"/>
  <c r="FE1506"/>
  <c r="FA1506"/>
  <c r="EW1506"/>
  <c r="ES1506"/>
  <c r="EO1506"/>
  <c r="EK1506"/>
  <c r="EG1506"/>
  <c r="EC1506"/>
  <c r="DY1506"/>
  <c r="DU1506"/>
  <c r="DQ1506"/>
  <c r="DM1506"/>
  <c r="DI1506"/>
  <c r="DE1506"/>
  <c r="DA1506"/>
  <c r="CW1506"/>
  <c r="CS1506"/>
  <c r="CO1506"/>
  <c r="CK1506"/>
  <c r="CG1506"/>
  <c r="CC1506"/>
  <c r="BY1506"/>
  <c r="BU1506"/>
  <c r="BQ1506"/>
  <c r="BM1506"/>
  <c r="BI1506"/>
  <c r="BE1506"/>
  <c r="BA1506"/>
  <c r="AS1506"/>
  <c r="AO1506"/>
  <c r="AK1506"/>
  <c r="AG1506"/>
  <c r="AC1506"/>
  <c r="Y1506"/>
  <c r="U1506"/>
  <c r="Q1506"/>
  <c r="M1506"/>
  <c r="I1506"/>
  <c r="E1506"/>
  <c r="GS1505"/>
  <c r="GO1505"/>
  <c r="GK1505"/>
  <c r="GG1505"/>
  <c r="GC1505"/>
  <c r="FY1505"/>
  <c r="FU1505"/>
  <c r="FQ1505"/>
  <c r="FM1505"/>
  <c r="FI1505"/>
  <c r="FE1505"/>
  <c r="FA1505"/>
  <c r="EW1505"/>
  <c r="ES1505"/>
  <c r="EO1505"/>
  <c r="EK1505"/>
  <c r="EG1505"/>
  <c r="EC1505"/>
  <c r="DY1505"/>
  <c r="DU1505"/>
  <c r="DQ1505"/>
  <c r="DM1505"/>
  <c r="DI1505"/>
  <c r="DE1505"/>
  <c r="DA1505"/>
  <c r="CW1505"/>
  <c r="CS1505"/>
  <c r="CO1505"/>
  <c r="CK1505"/>
  <c r="CG1505"/>
  <c r="CC1505"/>
  <c r="BY1505"/>
  <c r="BU1505"/>
  <c r="BQ1505"/>
  <c r="BM1505"/>
  <c r="BI1505"/>
  <c r="BE1505"/>
  <c r="BA1505"/>
  <c r="AS1505"/>
  <c r="AO1505"/>
  <c r="AK1505"/>
  <c r="AG1505"/>
  <c r="AC1505"/>
  <c r="Y1505"/>
  <c r="U1505"/>
  <c r="Q1505"/>
  <c r="M1505"/>
  <c r="I1505"/>
  <c r="E1505"/>
  <c r="GS1504"/>
  <c r="GO1504"/>
  <c r="GK1504"/>
  <c r="GG1504"/>
  <c r="GC1504"/>
  <c r="FY1504"/>
  <c r="FU1504"/>
  <c r="FQ1504"/>
  <c r="FM1504"/>
  <c r="FI1504"/>
  <c r="FE1504"/>
  <c r="FA1504"/>
  <c r="EW1504"/>
  <c r="ES1504"/>
  <c r="EO1504"/>
  <c r="EK1504"/>
  <c r="EG1504"/>
  <c r="EC1504"/>
  <c r="DY1504"/>
  <c r="DU1504"/>
  <c r="DQ1504"/>
  <c r="DM1504"/>
  <c r="DI1504"/>
  <c r="DE1504"/>
  <c r="DA1504"/>
  <c r="CW1504"/>
  <c r="CS1504"/>
  <c r="CO1504"/>
  <c r="CK1504"/>
  <c r="CG1504"/>
  <c r="CC1504"/>
  <c r="BY1504"/>
  <c r="BU1504"/>
  <c r="BQ1504"/>
  <c r="BM1504"/>
  <c r="BI1504"/>
  <c r="BE1504"/>
  <c r="BA1504"/>
  <c r="AS1504"/>
  <c r="AO1504"/>
  <c r="AK1504"/>
  <c r="AG1504"/>
  <c r="AC1504"/>
  <c r="Y1504"/>
  <c r="U1504"/>
  <c r="Q1504"/>
  <c r="M1504"/>
  <c r="I1504"/>
  <c r="E1504"/>
  <c r="GS1503"/>
  <c r="GO1503"/>
  <c r="GK1503"/>
  <c r="GG1503"/>
  <c r="GC1503"/>
  <c r="FY1503"/>
  <c r="FU1503"/>
  <c r="FQ1503"/>
  <c r="FM1503"/>
  <c r="FI1503"/>
  <c r="FE1503"/>
  <c r="FA1503"/>
  <c r="EW1503"/>
  <c r="ES1503"/>
  <c r="EO1503"/>
  <c r="EK1503"/>
  <c r="EG1503"/>
  <c r="EC1503"/>
  <c r="DY1503"/>
  <c r="DU1503"/>
  <c r="DQ1503"/>
  <c r="DM1503"/>
  <c r="DI1503"/>
  <c r="DE1503"/>
  <c r="DA1503"/>
  <c r="CW1503"/>
  <c r="CS1503"/>
  <c r="CO1503"/>
  <c r="CK1503"/>
  <c r="CG1503"/>
  <c r="CC1503"/>
  <c r="BY1503"/>
  <c r="BU1503"/>
  <c r="BQ1503"/>
  <c r="BM1503"/>
  <c r="BI1503"/>
  <c r="BE1503"/>
  <c r="BA1503"/>
  <c r="AS1503"/>
  <c r="AO1503"/>
  <c r="AK1503"/>
  <c r="AG1503"/>
  <c r="AC1503"/>
  <c r="Y1503"/>
  <c r="U1503"/>
  <c r="Q1503"/>
  <c r="M1503"/>
  <c r="I1503"/>
  <c r="E1503"/>
  <c r="GS1502"/>
  <c r="GO1502"/>
  <c r="GK1502"/>
  <c r="GG1502"/>
  <c r="GC1502"/>
  <c r="FY1502"/>
  <c r="FU1502"/>
  <c r="FQ1502"/>
  <c r="FM1502"/>
  <c r="FI1502"/>
  <c r="FE1502"/>
  <c r="FA1502"/>
  <c r="EW1502"/>
  <c r="ES1502"/>
  <c r="EO1502"/>
  <c r="EK1502"/>
  <c r="EG1502"/>
  <c r="EC1502"/>
  <c r="DY1502"/>
  <c r="DU1502"/>
  <c r="DQ1502"/>
  <c r="DM1502"/>
  <c r="DI1502"/>
  <c r="DE1502"/>
  <c r="DA1502"/>
  <c r="CW1502"/>
  <c r="CS1502"/>
  <c r="CO1502"/>
  <c r="CK1502"/>
  <c r="CG1502"/>
  <c r="CC1502"/>
  <c r="BY1502"/>
  <c r="BU1502"/>
  <c r="BQ1502"/>
  <c r="BM1502"/>
  <c r="BI1502"/>
  <c r="BE1502"/>
  <c r="BA1502"/>
  <c r="AS1502"/>
  <c r="AO1502"/>
  <c r="AK1502"/>
  <c r="AG1502"/>
  <c r="AC1502"/>
  <c r="Y1502"/>
  <c r="U1502"/>
  <c r="Q1502"/>
  <c r="M1502"/>
  <c r="I1502"/>
  <c r="E1502"/>
  <c r="GS1501"/>
  <c r="GO1501"/>
  <c r="GK1501"/>
  <c r="GG1501"/>
  <c r="GC1501"/>
  <c r="FY1501"/>
  <c r="FU1501"/>
  <c r="FQ1501"/>
  <c r="FM1501"/>
  <c r="FI1501"/>
  <c r="FE1501"/>
  <c r="FA1501"/>
  <c r="EW1501"/>
  <c r="ES1501"/>
  <c r="EO1501"/>
  <c r="EK1501"/>
  <c r="EG1501"/>
  <c r="EC1501"/>
  <c r="DY1501"/>
  <c r="DU1501"/>
  <c r="DQ1501"/>
  <c r="DM1501"/>
  <c r="DI1501"/>
  <c r="DE1501"/>
  <c r="DA1501"/>
  <c r="CW1501"/>
  <c r="CS1501"/>
  <c r="CO1501"/>
  <c r="CK1501"/>
  <c r="CG1501"/>
  <c r="CC1501"/>
  <c r="BY1501"/>
  <c r="BU1501"/>
  <c r="BQ1501"/>
  <c r="BM1501"/>
  <c r="BI1501"/>
  <c r="BE1501"/>
  <c r="BA1501"/>
  <c r="AS1501"/>
  <c r="AO1501"/>
  <c r="AK1501"/>
  <c r="AG1501"/>
  <c r="AC1501"/>
  <c r="Y1501"/>
  <c r="U1501"/>
  <c r="Q1501"/>
  <c r="M1501"/>
  <c r="I1501"/>
  <c r="E1501"/>
  <c r="GS1500"/>
  <c r="GO1500"/>
  <c r="GK1500"/>
  <c r="GG1500"/>
  <c r="GC1500"/>
  <c r="FY1500"/>
  <c r="FU1500"/>
  <c r="FQ1500"/>
  <c r="FM1500"/>
  <c r="FI1500"/>
  <c r="FE1500"/>
  <c r="FA1500"/>
  <c r="EW1500"/>
  <c r="ES1500"/>
  <c r="EO1500"/>
  <c r="EK1500"/>
  <c r="EG1500"/>
  <c r="EC1500"/>
  <c r="DY1500"/>
  <c r="DU1500"/>
  <c r="DQ1500"/>
  <c r="DM1500"/>
  <c r="DI1500"/>
  <c r="DE1500"/>
  <c r="DA1500"/>
  <c r="CW1500"/>
  <c r="CS1500"/>
  <c r="CO1500"/>
  <c r="CK1500"/>
  <c r="CG1500"/>
  <c r="CC1500"/>
  <c r="BY1500"/>
  <c r="BU1500"/>
  <c r="BQ1500"/>
  <c r="BM1500"/>
  <c r="BI1500"/>
  <c r="BE1500"/>
  <c r="BA1500"/>
  <c r="AS1500"/>
  <c r="AO1500"/>
  <c r="AK1500"/>
  <c r="AG1500"/>
  <c r="AC1500"/>
  <c r="Y1500"/>
  <c r="U1500"/>
  <c r="Q1500"/>
  <c r="M1500"/>
  <c r="I1500"/>
  <c r="E1500"/>
  <c r="GS1499"/>
  <c r="GO1499"/>
  <c r="GK1499"/>
  <c r="GG1499"/>
  <c r="GC1499"/>
  <c r="FY1499"/>
  <c r="FU1499"/>
  <c r="FQ1499"/>
  <c r="FM1499"/>
  <c r="FI1499"/>
  <c r="FE1499"/>
  <c r="FA1499"/>
  <c r="EW1499"/>
  <c r="ES1499"/>
  <c r="EO1499"/>
  <c r="EK1499"/>
  <c r="EG1499"/>
  <c r="EC1499"/>
  <c r="DY1499"/>
  <c r="DU1499"/>
  <c r="DQ1499"/>
  <c r="DM1499"/>
  <c r="DI1499"/>
  <c r="DE1499"/>
  <c r="DA1499"/>
  <c r="CW1499"/>
  <c r="CS1499"/>
  <c r="CO1499"/>
  <c r="CK1499"/>
  <c r="CG1499"/>
  <c r="CC1499"/>
  <c r="BY1499"/>
  <c r="BU1499"/>
  <c r="BQ1499"/>
  <c r="BM1499"/>
  <c r="BI1499"/>
  <c r="BE1499"/>
  <c r="BA1499"/>
  <c r="AS1499"/>
  <c r="AO1499"/>
  <c r="AK1499"/>
  <c r="AG1499"/>
  <c r="AC1499"/>
  <c r="Y1499"/>
  <c r="U1499"/>
  <c r="Q1499"/>
  <c r="M1499"/>
  <c r="I1499"/>
  <c r="E1499"/>
  <c r="GS1498"/>
  <c r="GO1498"/>
  <c r="GK1498"/>
  <c r="GG1498"/>
  <c r="GC1498"/>
  <c r="FY1498"/>
  <c r="FU1498"/>
  <c r="FQ1498"/>
  <c r="FM1498"/>
  <c r="FI1498"/>
  <c r="FE1498"/>
  <c r="FA1498"/>
  <c r="EW1498"/>
  <c r="ES1498"/>
  <c r="EO1498"/>
  <c r="EK1498"/>
  <c r="EG1498"/>
  <c r="EC1498"/>
  <c r="DY1498"/>
  <c r="DU1498"/>
  <c r="DQ1498"/>
  <c r="DM1498"/>
  <c r="DI1498"/>
  <c r="DE1498"/>
  <c r="DA1498"/>
  <c r="CW1498"/>
  <c r="CS1498"/>
  <c r="CO1498"/>
  <c r="CK1498"/>
  <c r="CG1498"/>
  <c r="CC1498"/>
  <c r="BY1498"/>
  <c r="BU1498"/>
  <c r="BQ1498"/>
  <c r="BM1498"/>
  <c r="BI1498"/>
  <c r="BE1498"/>
  <c r="BA1498"/>
  <c r="AS1498"/>
  <c r="AO1498"/>
  <c r="AK1498"/>
  <c r="AG1498"/>
  <c r="AC1498"/>
  <c r="Y1498"/>
  <c r="U1498"/>
  <c r="Q1498"/>
  <c r="M1498"/>
  <c r="I1498"/>
  <c r="E1498"/>
  <c r="GS1497"/>
  <c r="GO1497"/>
  <c r="GK1497"/>
  <c r="GG1497"/>
  <c r="GC1497"/>
  <c r="FY1497"/>
  <c r="FU1497"/>
  <c r="FQ1497"/>
  <c r="FM1497"/>
  <c r="FI1497"/>
  <c r="FE1497"/>
  <c r="FA1497"/>
  <c r="EW1497"/>
  <c r="ES1497"/>
  <c r="EO1497"/>
  <c r="EK1497"/>
  <c r="EG1497"/>
  <c r="EC1497"/>
  <c r="DY1497"/>
  <c r="DU1497"/>
  <c r="DQ1497"/>
  <c r="DM1497"/>
  <c r="DI1497"/>
  <c r="DE1497"/>
  <c r="DA1497"/>
  <c r="CW1497"/>
  <c r="CS1497"/>
  <c r="CO1497"/>
  <c r="CK1497"/>
  <c r="CG1497"/>
  <c r="CC1497"/>
  <c r="BY1497"/>
  <c r="BU1497"/>
  <c r="BQ1497"/>
  <c r="BM1497"/>
  <c r="BI1497"/>
  <c r="BE1497"/>
  <c r="BA1497"/>
  <c r="AS1497"/>
  <c r="AO1497"/>
  <c r="AK1497"/>
  <c r="AG1497"/>
  <c r="AC1497"/>
  <c r="Y1497"/>
  <c r="U1497"/>
  <c r="Q1497"/>
  <c r="M1497"/>
  <c r="I1497"/>
  <c r="E1497"/>
  <c r="GS1496"/>
  <c r="GO1496"/>
  <c r="GK1496"/>
  <c r="GG1496"/>
  <c r="GC1496"/>
  <c r="FY1496"/>
  <c r="FU1496"/>
  <c r="FQ1496"/>
  <c r="FM1496"/>
  <c r="FI1496"/>
  <c r="FE1496"/>
  <c r="FA1496"/>
  <c r="EW1496"/>
  <c r="ES1496"/>
  <c r="EO1496"/>
  <c r="EK1496"/>
  <c r="EG1496"/>
  <c r="EC1496"/>
  <c r="DY1496"/>
  <c r="DU1496"/>
  <c r="DQ1496"/>
  <c r="DM1496"/>
  <c r="DI1496"/>
  <c r="DE1496"/>
  <c r="DA1496"/>
  <c r="CW1496"/>
  <c r="CS1496"/>
  <c r="CO1496"/>
  <c r="CK1496"/>
  <c r="CG1496"/>
  <c r="CC1496"/>
  <c r="BY1496"/>
  <c r="BU1496"/>
  <c r="BQ1496"/>
  <c r="BM1496"/>
  <c r="BI1496"/>
  <c r="BE1496"/>
  <c r="BA1496"/>
  <c r="AS1496"/>
  <c r="AO1496"/>
  <c r="AK1496"/>
  <c r="AG1496"/>
  <c r="AC1496"/>
  <c r="Y1496"/>
  <c r="U1496"/>
  <c r="Q1496"/>
  <c r="M1496"/>
  <c r="I1496"/>
  <c r="E1496"/>
  <c r="GY1495"/>
  <c r="GS1495"/>
  <c r="GO1495"/>
  <c r="GK1495"/>
  <c r="GG1495"/>
  <c r="GC1495"/>
  <c r="FY1495"/>
  <c r="FU1495"/>
  <c r="FQ1495"/>
  <c r="FM1495"/>
  <c r="FI1495"/>
  <c r="FE1495"/>
  <c r="FA1495"/>
  <c r="EW1495"/>
  <c r="ES1495"/>
  <c r="EO1495"/>
  <c r="EK1495"/>
  <c r="EG1495"/>
  <c r="EC1495"/>
  <c r="DY1495"/>
  <c r="DU1495"/>
  <c r="DQ1495"/>
  <c r="DM1495"/>
  <c r="DI1495"/>
  <c r="DE1495"/>
  <c r="DA1495"/>
  <c r="CW1495"/>
  <c r="CS1495"/>
  <c r="CO1495"/>
  <c r="CK1495"/>
  <c r="CG1495"/>
  <c r="CC1495"/>
  <c r="BY1495"/>
  <c r="BU1495"/>
  <c r="BQ1495"/>
  <c r="BM1495"/>
  <c r="BI1495"/>
  <c r="BE1495"/>
  <c r="BA1495"/>
  <c r="AS1495"/>
  <c r="AO1495"/>
  <c r="AK1495"/>
  <c r="AG1495"/>
  <c r="AC1495"/>
  <c r="Y1495"/>
  <c r="U1495"/>
  <c r="Q1495"/>
  <c r="M1495"/>
  <c r="I1495"/>
  <c r="E1495"/>
  <c r="GS1494"/>
  <c r="GO1494"/>
  <c r="GK1494"/>
  <c r="GG1494"/>
  <c r="GC1494"/>
  <c r="FY1494"/>
  <c r="FU1494"/>
  <c r="FQ1494"/>
  <c r="FM1494"/>
  <c r="FI1494"/>
  <c r="FE1494"/>
  <c r="FA1494"/>
  <c r="EW1494"/>
  <c r="ES1494"/>
  <c r="EO1494"/>
  <c r="EK1494"/>
  <c r="EG1494"/>
  <c r="EC1494"/>
  <c r="DY1494"/>
  <c r="DU1494"/>
  <c r="DQ1494"/>
  <c r="DM1494"/>
  <c r="DI1494"/>
  <c r="DE1494"/>
  <c r="DA1494"/>
  <c r="CW1494"/>
  <c r="CS1494"/>
  <c r="CO1494"/>
  <c r="CK1494"/>
  <c r="CG1494"/>
  <c r="CC1494"/>
  <c r="BY1494"/>
  <c r="BU1494"/>
  <c r="BQ1494"/>
  <c r="BM1494"/>
  <c r="BI1494"/>
  <c r="BE1494"/>
  <c r="BA1494"/>
  <c r="AS1494"/>
  <c r="AO1494"/>
  <c r="AK1494"/>
  <c r="AG1494"/>
  <c r="AC1494"/>
  <c r="Y1494"/>
  <c r="U1494"/>
  <c r="Q1494"/>
  <c r="M1494"/>
  <c r="I1494"/>
  <c r="E1494"/>
  <c r="GS1493"/>
  <c r="GO1493"/>
  <c r="GK1493"/>
  <c r="GG1493"/>
  <c r="GC1493"/>
  <c r="FY1493"/>
  <c r="FU1493"/>
  <c r="FQ1493"/>
  <c r="FM1493"/>
  <c r="FI1493"/>
  <c r="FE1493"/>
  <c r="FA1493"/>
  <c r="EW1493"/>
  <c r="ES1493"/>
  <c r="EO1493"/>
  <c r="EK1493"/>
  <c r="EG1493"/>
  <c r="EC1493"/>
  <c r="DY1493"/>
  <c r="DU1493"/>
  <c r="DQ1493"/>
  <c r="DM1493"/>
  <c r="DI1493"/>
  <c r="DE1493"/>
  <c r="DA1493"/>
  <c r="CW1493"/>
  <c r="CS1493"/>
  <c r="CO1493"/>
  <c r="CK1493"/>
  <c r="CG1493"/>
  <c r="CC1493"/>
  <c r="BY1493"/>
  <c r="BU1493"/>
  <c r="BQ1493"/>
  <c r="BM1493"/>
  <c r="BI1493"/>
  <c r="BE1493"/>
  <c r="BA1493"/>
  <c r="AS1493"/>
  <c r="AO1493"/>
  <c r="AK1493"/>
  <c r="AG1493"/>
  <c r="AC1493"/>
  <c r="Y1493"/>
  <c r="U1493"/>
  <c r="Q1493"/>
  <c r="M1493"/>
  <c r="I1493"/>
  <c r="E1493"/>
  <c r="GS1492"/>
  <c r="GO1492"/>
  <c r="GK1492"/>
  <c r="GG1492"/>
  <c r="GC1492"/>
  <c r="FY1492"/>
  <c r="FU1492"/>
  <c r="FQ1492"/>
  <c r="FM1492"/>
  <c r="FI1492"/>
  <c r="FE1492"/>
  <c r="FA1492"/>
  <c r="EW1492"/>
  <c r="ES1492"/>
  <c r="EO1492"/>
  <c r="EK1492"/>
  <c r="EG1492"/>
  <c r="EC1492"/>
  <c r="DY1492"/>
  <c r="DU1492"/>
  <c r="DQ1492"/>
  <c r="DM1492"/>
  <c r="DI1492"/>
  <c r="DE1492"/>
  <c r="DA1492"/>
  <c r="CW1492"/>
  <c r="CS1492"/>
  <c r="CO1492"/>
  <c r="CK1492"/>
  <c r="CG1492"/>
  <c r="CC1492"/>
  <c r="BY1492"/>
  <c r="BU1492"/>
  <c r="BQ1492"/>
  <c r="BM1492"/>
  <c r="BI1492"/>
  <c r="BE1492"/>
  <c r="BA1492"/>
  <c r="AS1492"/>
  <c r="AO1492"/>
  <c r="AK1492"/>
  <c r="AG1492"/>
  <c r="AC1492"/>
  <c r="Y1492"/>
  <c r="U1492"/>
  <c r="Q1492"/>
  <c r="M1492"/>
  <c r="I1492"/>
  <c r="E1492"/>
  <c r="GS1491"/>
  <c r="GO1491"/>
  <c r="GK1491"/>
  <c r="GG1491"/>
  <c r="GC1491"/>
  <c r="FY1491"/>
  <c r="FU1491"/>
  <c r="FQ1491"/>
  <c r="FM1491"/>
  <c r="FI1491"/>
  <c r="FE1491"/>
  <c r="FA1491"/>
  <c r="EW1491"/>
  <c r="ES1491"/>
  <c r="EO1491"/>
  <c r="EK1491"/>
  <c r="EG1491"/>
  <c r="EC1491"/>
  <c r="DY1491"/>
  <c r="DU1491"/>
  <c r="DQ1491"/>
  <c r="DM1491"/>
  <c r="DI1491"/>
  <c r="DE1491"/>
  <c r="DA1491"/>
  <c r="CW1491"/>
  <c r="CS1491"/>
  <c r="CO1491"/>
  <c r="CK1491"/>
  <c r="CG1491"/>
  <c r="CC1491"/>
  <c r="BY1491"/>
  <c r="BU1491"/>
  <c r="BQ1491"/>
  <c r="BM1491"/>
  <c r="BI1491"/>
  <c r="BE1491"/>
  <c r="BA1491"/>
  <c r="AS1491"/>
  <c r="AO1491"/>
  <c r="AK1491"/>
  <c r="AG1491"/>
  <c r="AC1491"/>
  <c r="Y1491"/>
  <c r="U1491"/>
  <c r="Q1491"/>
  <c r="M1491"/>
  <c r="I1491"/>
  <c r="E1491"/>
  <c r="GS1490"/>
  <c r="GO1490"/>
  <c r="GK1490"/>
  <c r="GG1490"/>
  <c r="GC1490"/>
  <c r="FY1490"/>
  <c r="FU1490"/>
  <c r="FQ1490"/>
  <c r="FM1490"/>
  <c r="FI1490"/>
  <c r="FE1490"/>
  <c r="FA1490"/>
  <c r="EW1490"/>
  <c r="ES1490"/>
  <c r="EO1490"/>
  <c r="EK1490"/>
  <c r="EG1490"/>
  <c r="EC1490"/>
  <c r="DY1490"/>
  <c r="DU1490"/>
  <c r="DQ1490"/>
  <c r="DM1490"/>
  <c r="DI1490"/>
  <c r="DE1490"/>
  <c r="DA1490"/>
  <c r="CW1490"/>
  <c r="CS1490"/>
  <c r="CO1490"/>
  <c r="CK1490"/>
  <c r="CG1490"/>
  <c r="CC1490"/>
  <c r="BY1490"/>
  <c r="BU1490"/>
  <c r="BQ1490"/>
  <c r="BM1490"/>
  <c r="BI1490"/>
  <c r="BE1490"/>
  <c r="BA1490"/>
  <c r="AS1490"/>
  <c r="AO1490"/>
  <c r="AK1490"/>
  <c r="AG1490"/>
  <c r="AC1490"/>
  <c r="Y1490"/>
  <c r="U1490"/>
  <c r="Q1490"/>
  <c r="M1490"/>
  <c r="I1490"/>
  <c r="E1490"/>
  <c r="GS1489"/>
  <c r="GO1489"/>
  <c r="GK1489"/>
  <c r="GG1489"/>
  <c r="GC1489"/>
  <c r="FY1489"/>
  <c r="FU1489"/>
  <c r="FQ1489"/>
  <c r="FM1489"/>
  <c r="FI1489"/>
  <c r="FE1489"/>
  <c r="FA1489"/>
  <c r="EW1489"/>
  <c r="ES1489"/>
  <c r="EO1489"/>
  <c r="EK1489"/>
  <c r="EG1489"/>
  <c r="EC1489"/>
  <c r="DY1489"/>
  <c r="DU1489"/>
  <c r="DQ1489"/>
  <c r="DM1489"/>
  <c r="DI1489"/>
  <c r="DE1489"/>
  <c r="DA1489"/>
  <c r="CW1489"/>
  <c r="CS1489"/>
  <c r="CO1489"/>
  <c r="CK1489"/>
  <c r="CG1489"/>
  <c r="CC1489"/>
  <c r="BY1489"/>
  <c r="BU1489"/>
  <c r="BQ1489"/>
  <c r="BM1489"/>
  <c r="BI1489"/>
  <c r="BE1489"/>
  <c r="BA1489"/>
  <c r="AS1489"/>
  <c r="AO1489"/>
  <c r="AK1489"/>
  <c r="AG1489"/>
  <c r="AC1489"/>
  <c r="Y1489"/>
  <c r="U1489"/>
  <c r="Q1489"/>
  <c r="M1489"/>
  <c r="I1489"/>
  <c r="E1489"/>
  <c r="GS1488"/>
  <c r="GO1488"/>
  <c r="GK1488"/>
  <c r="GG1488"/>
  <c r="GC1488"/>
  <c r="FY1488"/>
  <c r="FU1488"/>
  <c r="FQ1488"/>
  <c r="FM1488"/>
  <c r="FI1488"/>
  <c r="FE1488"/>
  <c r="FA1488"/>
  <c r="EW1488"/>
  <c r="ES1488"/>
  <c r="EO1488"/>
  <c r="EK1488"/>
  <c r="EG1488"/>
  <c r="EC1488"/>
  <c r="DY1488"/>
  <c r="DU1488"/>
  <c r="DQ1488"/>
  <c r="DM1488"/>
  <c r="DI1488"/>
  <c r="DE1488"/>
  <c r="DA1488"/>
  <c r="CW1488"/>
  <c r="CS1488"/>
  <c r="CO1488"/>
  <c r="CK1488"/>
  <c r="CG1488"/>
  <c r="CC1488"/>
  <c r="BY1488"/>
  <c r="BU1488"/>
  <c r="BQ1488"/>
  <c r="BM1488"/>
  <c r="BI1488"/>
  <c r="BE1488"/>
  <c r="BA1488"/>
  <c r="AS1488"/>
  <c r="AO1488"/>
  <c r="AK1488"/>
  <c r="AG1488"/>
  <c r="AC1488"/>
  <c r="Y1488"/>
  <c r="U1488"/>
  <c r="Q1488"/>
  <c r="M1488"/>
  <c r="I1488"/>
  <c r="E1488"/>
  <c r="GS1487"/>
  <c r="GO1487"/>
  <c r="GK1487"/>
  <c r="GG1487"/>
  <c r="GC1487"/>
  <c r="FY1487"/>
  <c r="FU1487"/>
  <c r="FQ1487"/>
  <c r="FM1487"/>
  <c r="FI1487"/>
  <c r="FE1487"/>
  <c r="FA1487"/>
  <c r="EW1487"/>
  <c r="ES1487"/>
  <c r="EO1487"/>
  <c r="EK1487"/>
  <c r="EG1487"/>
  <c r="EC1487"/>
  <c r="DY1487"/>
  <c r="DU1487"/>
  <c r="DQ1487"/>
  <c r="DM1487"/>
  <c r="DI1487"/>
  <c r="DE1487"/>
  <c r="DA1487"/>
  <c r="CW1487"/>
  <c r="CS1487"/>
  <c r="CO1487"/>
  <c r="CK1487"/>
  <c r="CG1487"/>
  <c r="CC1487"/>
  <c r="BY1487"/>
  <c r="BU1487"/>
  <c r="BQ1487"/>
  <c r="BM1487"/>
  <c r="BI1487"/>
  <c r="BE1487"/>
  <c r="BA1487"/>
  <c r="AS1487"/>
  <c r="AO1487"/>
  <c r="AK1487"/>
  <c r="AG1487"/>
  <c r="AC1487"/>
  <c r="Y1487"/>
  <c r="U1487"/>
  <c r="Q1487"/>
  <c r="M1487"/>
  <c r="I1487"/>
  <c r="E1487"/>
  <c r="GS1486"/>
  <c r="GO1486"/>
  <c r="GK1486"/>
  <c r="GG1486"/>
  <c r="GC1486"/>
  <c r="FY1486"/>
  <c r="FU1486"/>
  <c r="FQ1486"/>
  <c r="FM1486"/>
  <c r="FI1486"/>
  <c r="FE1486"/>
  <c r="FA1486"/>
  <c r="EW1486"/>
  <c r="ES1486"/>
  <c r="EO1486"/>
  <c r="EK1486"/>
  <c r="EG1486"/>
  <c r="EC1486"/>
  <c r="DY1486"/>
  <c r="DU1486"/>
  <c r="DQ1486"/>
  <c r="DM1486"/>
  <c r="DI1486"/>
  <c r="DE1486"/>
  <c r="DA1486"/>
  <c r="CW1486"/>
  <c r="CS1486"/>
  <c r="CO1486"/>
  <c r="CK1486"/>
  <c r="CG1486"/>
  <c r="CC1486"/>
  <c r="BY1486"/>
  <c r="BU1486"/>
  <c r="BQ1486"/>
  <c r="BM1486"/>
  <c r="BI1486"/>
  <c r="BE1486"/>
  <c r="BA1486"/>
  <c r="AS1486"/>
  <c r="AO1486"/>
  <c r="AK1486"/>
  <c r="AG1486"/>
  <c r="AC1486"/>
  <c r="Y1486"/>
  <c r="U1486"/>
  <c r="Q1486"/>
  <c r="M1486"/>
  <c r="I1486"/>
  <c r="E1486"/>
  <c r="GS1485"/>
  <c r="GO1485"/>
  <c r="GK1485"/>
  <c r="GG1485"/>
  <c r="GC1485"/>
  <c r="FY1485"/>
  <c r="FU1485"/>
  <c r="FQ1485"/>
  <c r="FM1485"/>
  <c r="FI1485"/>
  <c r="FE1485"/>
  <c r="FA1485"/>
  <c r="EW1485"/>
  <c r="ES1485"/>
  <c r="EO1485"/>
  <c r="EK1485"/>
  <c r="EG1485"/>
  <c r="EC1485"/>
  <c r="DY1485"/>
  <c r="DU1485"/>
  <c r="DQ1485"/>
  <c r="DM1485"/>
  <c r="DI1485"/>
  <c r="DE1485"/>
  <c r="DA1485"/>
  <c r="CW1485"/>
  <c r="CS1485"/>
  <c r="CO1485"/>
  <c r="CK1485"/>
  <c r="CG1485"/>
  <c r="CC1485"/>
  <c r="BY1485"/>
  <c r="BU1485"/>
  <c r="BQ1485"/>
  <c r="BM1485"/>
  <c r="BI1485"/>
  <c r="BE1485"/>
  <c r="BA1485"/>
  <c r="AS1485"/>
  <c r="AO1485"/>
  <c r="AK1485"/>
  <c r="AG1485"/>
  <c r="AC1485"/>
  <c r="Y1485"/>
  <c r="U1485"/>
  <c r="Q1485"/>
  <c r="M1485"/>
  <c r="I1485"/>
  <c r="E1485"/>
  <c r="GS1484"/>
  <c r="GO1484"/>
  <c r="GK1484"/>
  <c r="GG1484"/>
  <c r="GC1484"/>
  <c r="FY1484"/>
  <c r="FU1484"/>
  <c r="FQ1484"/>
  <c r="FM1484"/>
  <c r="FI1484"/>
  <c r="FE1484"/>
  <c r="FA1484"/>
  <c r="EW1484"/>
  <c r="ES1484"/>
  <c r="EO1484"/>
  <c r="EK1484"/>
  <c r="EG1484"/>
  <c r="EC1484"/>
  <c r="DY1484"/>
  <c r="DU1484"/>
  <c r="DQ1484"/>
  <c r="DM1484"/>
  <c r="DI1484"/>
  <c r="DE1484"/>
  <c r="DA1484"/>
  <c r="CW1484"/>
  <c r="CS1484"/>
  <c r="CO1484"/>
  <c r="CK1484"/>
  <c r="CG1484"/>
  <c r="CC1484"/>
  <c r="BY1484"/>
  <c r="BU1484"/>
  <c r="BQ1484"/>
  <c r="BM1484"/>
  <c r="BI1484"/>
  <c r="BE1484"/>
  <c r="BA1484"/>
  <c r="AS1484"/>
  <c r="AO1484"/>
  <c r="AK1484"/>
  <c r="AG1484"/>
  <c r="AC1484"/>
  <c r="Y1484"/>
  <c r="U1484"/>
  <c r="Q1484"/>
  <c r="M1484"/>
  <c r="I1484"/>
  <c r="E1484"/>
  <c r="GY1483"/>
  <c r="GS1483"/>
  <c r="GO1483"/>
  <c r="GK1483"/>
  <c r="GG1483"/>
  <c r="GC1483"/>
  <c r="FY1483"/>
  <c r="FU1483"/>
  <c r="FQ1483"/>
  <c r="FM1483"/>
  <c r="FI1483"/>
  <c r="FE1483"/>
  <c r="FA1483"/>
  <c r="EW1483"/>
  <c r="ES1483"/>
  <c r="EO1483"/>
  <c r="EK1483"/>
  <c r="EG1483"/>
  <c r="EC1483"/>
  <c r="DY1483"/>
  <c r="DU1483"/>
  <c r="DQ1483"/>
  <c r="DM1483"/>
  <c r="DI1483"/>
  <c r="DE1483"/>
  <c r="DA1483"/>
  <c r="CW1483"/>
  <c r="CS1483"/>
  <c r="CO1483"/>
  <c r="CK1483"/>
  <c r="CG1483"/>
  <c r="CC1483"/>
  <c r="BY1483"/>
  <c r="BU1483"/>
  <c r="BQ1483"/>
  <c r="BM1483"/>
  <c r="BI1483"/>
  <c r="BE1483"/>
  <c r="BA1483"/>
  <c r="AS1483"/>
  <c r="AO1483"/>
  <c r="AK1483"/>
  <c r="AG1483"/>
  <c r="AC1483"/>
  <c r="Y1483"/>
  <c r="U1483"/>
  <c r="Q1483"/>
  <c r="M1483"/>
  <c r="I1483"/>
  <c r="E1483"/>
  <c r="GS1482"/>
  <c r="GO1482"/>
  <c r="GK1482"/>
  <c r="GG1482"/>
  <c r="GC1482"/>
  <c r="FY1482"/>
  <c r="FU1482"/>
  <c r="FQ1482"/>
  <c r="FM1482"/>
  <c r="FI1482"/>
  <c r="FE1482"/>
  <c r="FA1482"/>
  <c r="EW1482"/>
  <c r="ES1482"/>
  <c r="EO1482"/>
  <c r="EK1482"/>
  <c r="EG1482"/>
  <c r="EC1482"/>
  <c r="DY1482"/>
  <c r="DU1482"/>
  <c r="DQ1482"/>
  <c r="DM1482"/>
  <c r="DI1482"/>
  <c r="DE1482"/>
  <c r="DA1482"/>
  <c r="CW1482"/>
  <c r="CS1482"/>
  <c r="CO1482"/>
  <c r="CK1482"/>
  <c r="CG1482"/>
  <c r="CC1482"/>
  <c r="BY1482"/>
  <c r="BU1482"/>
  <c r="BQ1482"/>
  <c r="BM1482"/>
  <c r="BI1482"/>
  <c r="BE1482"/>
  <c r="BA1482"/>
  <c r="AS1482"/>
  <c r="AO1482"/>
  <c r="AK1482"/>
  <c r="AG1482"/>
  <c r="AC1482"/>
  <c r="Y1482"/>
  <c r="U1482"/>
  <c r="Q1482"/>
  <c r="M1482"/>
  <c r="I1482"/>
  <c r="E1482"/>
  <c r="GS1481"/>
  <c r="GO1481"/>
  <c r="GK1481"/>
  <c r="GG1481"/>
  <c r="GC1481"/>
  <c r="FY1481"/>
  <c r="FU1481"/>
  <c r="FQ1481"/>
  <c r="FM1481"/>
  <c r="FI1481"/>
  <c r="FE1481"/>
  <c r="FA1481"/>
  <c r="EW1481"/>
  <c r="ES1481"/>
  <c r="EO1481"/>
  <c r="EK1481"/>
  <c r="EG1481"/>
  <c r="EC1481"/>
  <c r="DY1481"/>
  <c r="DU1481"/>
  <c r="DQ1481"/>
  <c r="DM1481"/>
  <c r="DI1481"/>
  <c r="DE1481"/>
  <c r="DA1481"/>
  <c r="CW1481"/>
  <c r="CS1481"/>
  <c r="CO1481"/>
  <c r="CK1481"/>
  <c r="CG1481"/>
  <c r="CC1481"/>
  <c r="BY1481"/>
  <c r="BU1481"/>
  <c r="BQ1481"/>
  <c r="BM1481"/>
  <c r="BI1481"/>
  <c r="BE1481"/>
  <c r="BA1481"/>
  <c r="AS1481"/>
  <c r="AO1481"/>
  <c r="AK1481"/>
  <c r="AG1481"/>
  <c r="AC1481"/>
  <c r="Y1481"/>
  <c r="U1481"/>
  <c r="Q1481"/>
  <c r="M1481"/>
  <c r="I1481"/>
  <c r="E1481"/>
  <c r="GS1480"/>
  <c r="GO1480"/>
  <c r="GK1480"/>
  <c r="GG1480"/>
  <c r="GC1480"/>
  <c r="FY1480"/>
  <c r="FU1480"/>
  <c r="FQ1480"/>
  <c r="FM1480"/>
  <c r="FI1480"/>
  <c r="FE1480"/>
  <c r="FA1480"/>
  <c r="EW1480"/>
  <c r="ES1480"/>
  <c r="EO1480"/>
  <c r="EK1480"/>
  <c r="EG1480"/>
  <c r="EC1480"/>
  <c r="DY1480"/>
  <c r="DU1480"/>
  <c r="DQ1480"/>
  <c r="DM1480"/>
  <c r="DI1480"/>
  <c r="DE1480"/>
  <c r="DA1480"/>
  <c r="CW1480"/>
  <c r="CS1480"/>
  <c r="CO1480"/>
  <c r="CK1480"/>
  <c r="CG1480"/>
  <c r="CC1480"/>
  <c r="BY1480"/>
  <c r="BU1480"/>
  <c r="BQ1480"/>
  <c r="BM1480"/>
  <c r="BI1480"/>
  <c r="BE1480"/>
  <c r="BA1480"/>
  <c r="AS1480"/>
  <c r="AO1480"/>
  <c r="AK1480"/>
  <c r="AG1480"/>
  <c r="AC1480"/>
  <c r="Y1480"/>
  <c r="U1480"/>
  <c r="Q1480"/>
  <c r="M1480"/>
  <c r="I1480"/>
  <c r="E1480"/>
  <c r="GS1479"/>
  <c r="GO1479"/>
  <c r="GK1479"/>
  <c r="GG1479"/>
  <c r="GC1479"/>
  <c r="FY1479"/>
  <c r="FU1479"/>
  <c r="FQ1479"/>
  <c r="FM1479"/>
  <c r="FI1479"/>
  <c r="FE1479"/>
  <c r="FA1479"/>
  <c r="EW1479"/>
  <c r="ES1479"/>
  <c r="EO1479"/>
  <c r="EK1479"/>
  <c r="EG1479"/>
  <c r="EC1479"/>
  <c r="DY1479"/>
  <c r="DU1479"/>
  <c r="DQ1479"/>
  <c r="DM1479"/>
  <c r="DI1479"/>
  <c r="DE1479"/>
  <c r="DA1479"/>
  <c r="CW1479"/>
  <c r="CS1479"/>
  <c r="CO1479"/>
  <c r="CK1479"/>
  <c r="CG1479"/>
  <c r="CC1479"/>
  <c r="BY1479"/>
  <c r="BU1479"/>
  <c r="BQ1479"/>
  <c r="BM1479"/>
  <c r="BI1479"/>
  <c r="BE1479"/>
  <c r="BA1479"/>
  <c r="AS1479"/>
  <c r="AO1479"/>
  <c r="AK1479"/>
  <c r="AG1479"/>
  <c r="AC1479"/>
  <c r="Y1479"/>
  <c r="U1479"/>
  <c r="Q1479"/>
  <c r="M1479"/>
  <c r="I1479"/>
  <c r="E1479"/>
  <c r="GS1478"/>
  <c r="GO1478"/>
  <c r="GK1478"/>
  <c r="GG1478"/>
  <c r="GC1478"/>
  <c r="FY1478"/>
  <c r="FU1478"/>
  <c r="FQ1478"/>
  <c r="FM1478"/>
  <c r="FI1478"/>
  <c r="FE1478"/>
  <c r="FA1478"/>
  <c r="EW1478"/>
  <c r="ES1478"/>
  <c r="EO1478"/>
  <c r="EK1478"/>
  <c r="EG1478"/>
  <c r="EC1478"/>
  <c r="DY1478"/>
  <c r="DU1478"/>
  <c r="DQ1478"/>
  <c r="DM1478"/>
  <c r="DI1478"/>
  <c r="DE1478"/>
  <c r="DA1478"/>
  <c r="CW1478"/>
  <c r="CS1478"/>
  <c r="CO1478"/>
  <c r="CK1478"/>
  <c r="CG1478"/>
  <c r="CC1478"/>
  <c r="BY1478"/>
  <c r="BU1478"/>
  <c r="BQ1478"/>
  <c r="BM1478"/>
  <c r="BI1478"/>
  <c r="BE1478"/>
  <c r="BA1478"/>
  <c r="AS1478"/>
  <c r="AO1478"/>
  <c r="AK1478"/>
  <c r="AG1478"/>
  <c r="AC1478"/>
  <c r="Y1478"/>
  <c r="U1478"/>
  <c r="Q1478"/>
  <c r="M1478"/>
  <c r="I1478"/>
  <c r="E1478"/>
  <c r="GS1477"/>
  <c r="GO1477"/>
  <c r="GK1477"/>
  <c r="GG1477"/>
  <c r="GC1477"/>
  <c r="FY1477"/>
  <c r="FU1477"/>
  <c r="FQ1477"/>
  <c r="FM1477"/>
  <c r="FI1477"/>
  <c r="FE1477"/>
  <c r="FA1477"/>
  <c r="EW1477"/>
  <c r="ES1477"/>
  <c r="EO1477"/>
  <c r="EK1477"/>
  <c r="EG1477"/>
  <c r="EC1477"/>
  <c r="DY1477"/>
  <c r="DU1477"/>
  <c r="DQ1477"/>
  <c r="DM1477"/>
  <c r="DI1477"/>
  <c r="DE1477"/>
  <c r="DA1477"/>
  <c r="CW1477"/>
  <c r="CS1477"/>
  <c r="CO1477"/>
  <c r="CK1477"/>
  <c r="CG1477"/>
  <c r="CC1477"/>
  <c r="BY1477"/>
  <c r="BU1477"/>
  <c r="BQ1477"/>
  <c r="BM1477"/>
  <c r="BI1477"/>
  <c r="BE1477"/>
  <c r="BA1477"/>
  <c r="AS1477"/>
  <c r="AO1477"/>
  <c r="AK1477"/>
  <c r="AG1477"/>
  <c r="AC1477"/>
  <c r="Y1477"/>
  <c r="U1477"/>
  <c r="Q1477"/>
  <c r="M1477"/>
  <c r="I1477"/>
  <c r="E1477"/>
  <c r="GS1476"/>
  <c r="GO1476"/>
  <c r="GK1476"/>
  <c r="GG1476"/>
  <c r="GC1476"/>
  <c r="FY1476"/>
  <c r="FU1476"/>
  <c r="FQ1476"/>
  <c r="FM1476"/>
  <c r="FI1476"/>
  <c r="FE1476"/>
  <c r="FA1476"/>
  <c r="EW1476"/>
  <c r="ES1476"/>
  <c r="EO1476"/>
  <c r="EK1476"/>
  <c r="EG1476"/>
  <c r="EC1476"/>
  <c r="DY1476"/>
  <c r="DU1476"/>
  <c r="DQ1476"/>
  <c r="DM1476"/>
  <c r="DI1476"/>
  <c r="DE1476"/>
  <c r="DA1476"/>
  <c r="CW1476"/>
  <c r="CS1476"/>
  <c r="CO1476"/>
  <c r="CK1476"/>
  <c r="CG1476"/>
  <c r="CC1476"/>
  <c r="BY1476"/>
  <c r="BU1476"/>
  <c r="BQ1476"/>
  <c r="BM1476"/>
  <c r="BI1476"/>
  <c r="BE1476"/>
  <c r="BA1476"/>
  <c r="AS1476"/>
  <c r="AO1476"/>
  <c r="AK1476"/>
  <c r="AG1476"/>
  <c r="AC1476"/>
  <c r="Y1476"/>
  <c r="U1476"/>
  <c r="Q1476"/>
  <c r="M1476"/>
  <c r="I1476"/>
  <c r="E1476"/>
  <c r="GS1475"/>
  <c r="GO1475"/>
  <c r="GK1475"/>
  <c r="GG1475"/>
  <c r="GC1475"/>
  <c r="FY1475"/>
  <c r="FU1475"/>
  <c r="FQ1475"/>
  <c r="FM1475"/>
  <c r="FI1475"/>
  <c r="FE1475"/>
  <c r="FA1475"/>
  <c r="EW1475"/>
  <c r="ES1475"/>
  <c r="EO1475"/>
  <c r="EK1475"/>
  <c r="EG1475"/>
  <c r="EC1475"/>
  <c r="DY1475"/>
  <c r="DU1475"/>
  <c r="DQ1475"/>
  <c r="DM1475"/>
  <c r="DI1475"/>
  <c r="DE1475"/>
  <c r="DA1475"/>
  <c r="CW1475"/>
  <c r="CS1475"/>
  <c r="CO1475"/>
  <c r="CK1475"/>
  <c r="CG1475"/>
  <c r="CC1475"/>
  <c r="BY1475"/>
  <c r="BU1475"/>
  <c r="BQ1475"/>
  <c r="BM1475"/>
  <c r="BI1475"/>
  <c r="BE1475"/>
  <c r="BA1475"/>
  <c r="AS1475"/>
  <c r="AO1475"/>
  <c r="AK1475"/>
  <c r="AG1475"/>
  <c r="AC1475"/>
  <c r="Y1475"/>
  <c r="U1475"/>
  <c r="Q1475"/>
  <c r="M1475"/>
  <c r="I1475"/>
  <c r="E1475"/>
  <c r="GS1474"/>
  <c r="GO1474"/>
  <c r="GK1474"/>
  <c r="GG1474"/>
  <c r="GC1474"/>
  <c r="FY1474"/>
  <c r="FU1474"/>
  <c r="FQ1474"/>
  <c r="FM1474"/>
  <c r="FI1474"/>
  <c r="FE1474"/>
  <c r="FA1474"/>
  <c r="EW1474"/>
  <c r="ES1474"/>
  <c r="EO1474"/>
  <c r="EK1474"/>
  <c r="EG1474"/>
  <c r="EC1474"/>
  <c r="DY1474"/>
  <c r="DU1474"/>
  <c r="DQ1474"/>
  <c r="DM1474"/>
  <c r="DI1474"/>
  <c r="DE1474"/>
  <c r="DA1474"/>
  <c r="CW1474"/>
  <c r="CS1474"/>
  <c r="CO1474"/>
  <c r="CK1474"/>
  <c r="CG1474"/>
  <c r="CC1474"/>
  <c r="BY1474"/>
  <c r="BU1474"/>
  <c r="BQ1474"/>
  <c r="BM1474"/>
  <c r="BI1474"/>
  <c r="BE1474"/>
  <c r="BA1474"/>
  <c r="AS1474"/>
  <c r="AO1474"/>
  <c r="AK1474"/>
  <c r="AG1474"/>
  <c r="AC1474"/>
  <c r="Y1474"/>
  <c r="U1474"/>
  <c r="Q1474"/>
  <c r="M1474"/>
  <c r="I1474"/>
  <c r="E1474"/>
  <c r="GS1473"/>
  <c r="GO1473"/>
  <c r="GK1473"/>
  <c r="GG1473"/>
  <c r="GC1473"/>
  <c r="FY1473"/>
  <c r="FU1473"/>
  <c r="FQ1473"/>
  <c r="FM1473"/>
  <c r="FI1473"/>
  <c r="FE1473"/>
  <c r="FA1473"/>
  <c r="EW1473"/>
  <c r="ES1473"/>
  <c r="EO1473"/>
  <c r="EK1473"/>
  <c r="EG1473"/>
  <c r="EC1473"/>
  <c r="DY1473"/>
  <c r="DU1473"/>
  <c r="DQ1473"/>
  <c r="DM1473"/>
  <c r="DI1473"/>
  <c r="DE1473"/>
  <c r="DA1473"/>
  <c r="CW1473"/>
  <c r="CS1473"/>
  <c r="CO1473"/>
  <c r="CK1473"/>
  <c r="CG1473"/>
  <c r="CC1473"/>
  <c r="BY1473"/>
  <c r="BU1473"/>
  <c r="BQ1473"/>
  <c r="BM1473"/>
  <c r="BI1473"/>
  <c r="BE1473"/>
  <c r="BA1473"/>
  <c r="AS1473"/>
  <c r="AO1473"/>
  <c r="AK1473"/>
  <c r="AG1473"/>
  <c r="AC1473"/>
  <c r="Y1473"/>
  <c r="U1473"/>
  <c r="Q1473"/>
  <c r="M1473"/>
  <c r="I1473"/>
  <c r="E1473"/>
  <c r="GS1472"/>
  <c r="GO1472"/>
  <c r="GK1472"/>
  <c r="GG1472"/>
  <c r="GC1472"/>
  <c r="FY1472"/>
  <c r="FU1472"/>
  <c r="FQ1472"/>
  <c r="FM1472"/>
  <c r="FI1472"/>
  <c r="FE1472"/>
  <c r="FA1472"/>
  <c r="EW1472"/>
  <c r="ES1472"/>
  <c r="EO1472"/>
  <c r="EK1472"/>
  <c r="EG1472"/>
  <c r="EC1472"/>
  <c r="DY1472"/>
  <c r="DU1472"/>
  <c r="DQ1472"/>
  <c r="DM1472"/>
  <c r="DI1472"/>
  <c r="DE1472"/>
  <c r="DA1472"/>
  <c r="CW1472"/>
  <c r="CS1472"/>
  <c r="CO1472"/>
  <c r="CK1472"/>
  <c r="CG1472"/>
  <c r="CC1472"/>
  <c r="BY1472"/>
  <c r="BU1472"/>
  <c r="BQ1472"/>
  <c r="BM1472"/>
  <c r="BI1472"/>
  <c r="BE1472"/>
  <c r="BA1472"/>
  <c r="AS1472"/>
  <c r="AO1472"/>
  <c r="AK1472"/>
  <c r="AG1472"/>
  <c r="AC1472"/>
  <c r="Y1472"/>
  <c r="U1472"/>
  <c r="Q1472"/>
  <c r="M1472"/>
  <c r="I1472"/>
  <c r="E1472"/>
  <c r="GY1471"/>
  <c r="GS1471"/>
  <c r="GO1471"/>
  <c r="GK1471"/>
  <c r="GG1471"/>
  <c r="GC1471"/>
  <c r="FY1471"/>
  <c r="FU1471"/>
  <c r="FQ1471"/>
  <c r="FM1471"/>
  <c r="FI1471"/>
  <c r="FE1471"/>
  <c r="FA1471"/>
  <c r="EW1471"/>
  <c r="ES1471"/>
  <c r="EO1471"/>
  <c r="EK1471"/>
  <c r="EG1471"/>
  <c r="EC1471"/>
  <c r="DY1471"/>
  <c r="DU1471"/>
  <c r="DQ1471"/>
  <c r="DM1471"/>
  <c r="DI1471"/>
  <c r="DE1471"/>
  <c r="DA1471"/>
  <c r="CW1471"/>
  <c r="CS1471"/>
  <c r="CO1471"/>
  <c r="CK1471"/>
  <c r="CG1471"/>
  <c r="CC1471"/>
  <c r="BY1471"/>
  <c r="BU1471"/>
  <c r="BQ1471"/>
  <c r="BM1471"/>
  <c r="BI1471"/>
  <c r="BE1471"/>
  <c r="BA1471"/>
  <c r="AS1471"/>
  <c r="AO1471"/>
  <c r="AK1471"/>
  <c r="AG1471"/>
  <c r="AC1471"/>
  <c r="Y1471"/>
  <c r="U1471"/>
  <c r="Q1471"/>
  <c r="M1471"/>
  <c r="I1471"/>
  <c r="E1471"/>
  <c r="GS1302"/>
  <c r="GO1302"/>
  <c r="GK1302"/>
  <c r="GG1302"/>
  <c r="GC1302"/>
  <c r="FY1302"/>
  <c r="FU1302"/>
  <c r="FQ1302"/>
  <c r="FM1302"/>
  <c r="FI1302"/>
  <c r="FE1302"/>
  <c r="FA1302"/>
  <c r="EW1302"/>
  <c r="ES1302"/>
  <c r="EO1302"/>
  <c r="EK1302"/>
  <c r="EG1302"/>
  <c r="EC1302"/>
  <c r="DY1302"/>
  <c r="DU1302"/>
  <c r="DQ1302"/>
  <c r="DM1302"/>
  <c r="DI1302"/>
  <c r="DE1302"/>
  <c r="DA1302"/>
  <c r="CW1302"/>
  <c r="CS1302"/>
  <c r="CO1302"/>
  <c r="CK1302"/>
  <c r="CG1302"/>
  <c r="CC1302"/>
  <c r="BY1302"/>
  <c r="BU1302"/>
  <c r="BQ1302"/>
  <c r="BM1302"/>
  <c r="BI1302"/>
  <c r="BE1302"/>
  <c r="BA1302"/>
  <c r="AS1302"/>
  <c r="AO1302"/>
  <c r="AK1302"/>
  <c r="AG1302"/>
  <c r="AC1302"/>
  <c r="Y1302"/>
  <c r="U1302"/>
  <c r="Q1302"/>
  <c r="M1302"/>
  <c r="I1302"/>
  <c r="E1302"/>
  <c r="GS1301"/>
  <c r="GO1301"/>
  <c r="GK1301"/>
  <c r="GG1301"/>
  <c r="GC1301"/>
  <c r="FY1301"/>
  <c r="FU1301"/>
  <c r="FQ1301"/>
  <c r="FM1301"/>
  <c r="FI1301"/>
  <c r="FE1301"/>
  <c r="FA1301"/>
  <c r="EW1301"/>
  <c r="ES1301"/>
  <c r="EO1301"/>
  <c r="EK1301"/>
  <c r="EG1301"/>
  <c r="EC1301"/>
  <c r="DY1301"/>
  <c r="DU1301"/>
  <c r="DQ1301"/>
  <c r="DM1301"/>
  <c r="DI1301"/>
  <c r="DE1301"/>
  <c r="DA1301"/>
  <c r="CW1301"/>
  <c r="CS1301"/>
  <c r="CO1301"/>
  <c r="CK1301"/>
  <c r="CG1301"/>
  <c r="CC1301"/>
  <c r="BY1301"/>
  <c r="BU1301"/>
  <c r="BQ1301"/>
  <c r="BM1301"/>
  <c r="BI1301"/>
  <c r="BE1301"/>
  <c r="BA1301"/>
  <c r="AS1301"/>
  <c r="AO1301"/>
  <c r="AK1301"/>
  <c r="AG1301"/>
  <c r="AC1301"/>
  <c r="Y1301"/>
  <c r="U1301"/>
  <c r="Q1301"/>
  <c r="M1301"/>
  <c r="I1301"/>
  <c r="E1301"/>
  <c r="GS1300"/>
  <c r="GO1300"/>
  <c r="GK1300"/>
  <c r="GG1300"/>
  <c r="GC1300"/>
  <c r="FY1300"/>
  <c r="FU1300"/>
  <c r="FQ1300"/>
  <c r="FM1300"/>
  <c r="FI1300"/>
  <c r="FE1300"/>
  <c r="FA1300"/>
  <c r="EW1300"/>
  <c r="ES1300"/>
  <c r="EO1300"/>
  <c r="EK1300"/>
  <c r="EG1300"/>
  <c r="EC1300"/>
  <c r="DY1300"/>
  <c r="DU1300"/>
  <c r="DQ1300"/>
  <c r="DM1300"/>
  <c r="DI1300"/>
  <c r="DE1300"/>
  <c r="DA1300"/>
  <c r="CW1300"/>
  <c r="CS1300"/>
  <c r="CO1300"/>
  <c r="CK1300"/>
  <c r="CG1300"/>
  <c r="CC1300"/>
  <c r="BY1300"/>
  <c r="BU1300"/>
  <c r="BQ1300"/>
  <c r="BM1300"/>
  <c r="BI1300"/>
  <c r="BE1300"/>
  <c r="BA1300"/>
  <c r="AS1300"/>
  <c r="AO1300"/>
  <c r="AK1300"/>
  <c r="AG1300"/>
  <c r="AC1300"/>
  <c r="Y1300"/>
  <c r="U1300"/>
  <c r="Q1300"/>
  <c r="M1300"/>
  <c r="I1300"/>
  <c r="E1300"/>
  <c r="GS1299"/>
  <c r="GO1299"/>
  <c r="GK1299"/>
  <c r="GG1299"/>
  <c r="GC1299"/>
  <c r="FY1299"/>
  <c r="FU1299"/>
  <c r="FQ1299"/>
  <c r="FM1299"/>
  <c r="FI1299"/>
  <c r="FE1299"/>
  <c r="FA1299"/>
  <c r="EW1299"/>
  <c r="ES1299"/>
  <c r="EO1299"/>
  <c r="EK1299"/>
  <c r="EG1299"/>
  <c r="EC1299"/>
  <c r="DY1299"/>
  <c r="DU1299"/>
  <c r="DQ1299"/>
  <c r="DM1299"/>
  <c r="DI1299"/>
  <c r="DE1299"/>
  <c r="DA1299"/>
  <c r="CW1299"/>
  <c r="CS1299"/>
  <c r="CO1299"/>
  <c r="CK1299"/>
  <c r="CG1299"/>
  <c r="CC1299"/>
  <c r="BY1299"/>
  <c r="BU1299"/>
  <c r="BQ1299"/>
  <c r="BM1299"/>
  <c r="BI1299"/>
  <c r="BE1299"/>
  <c r="BA1299"/>
  <c r="AS1299"/>
  <c r="AO1299"/>
  <c r="AK1299"/>
  <c r="AG1299"/>
  <c r="AC1299"/>
  <c r="Y1299"/>
  <c r="U1299"/>
  <c r="Q1299"/>
  <c r="M1299"/>
  <c r="I1299"/>
  <c r="E1299"/>
  <c r="GS1298"/>
  <c r="GO1298"/>
  <c r="GK1298"/>
  <c r="GG1298"/>
  <c r="GC1298"/>
  <c r="FY1298"/>
  <c r="FU1298"/>
  <c r="FQ1298"/>
  <c r="FM1298"/>
  <c r="FI1298"/>
  <c r="FE1298"/>
  <c r="FA1298"/>
  <c r="EW1298"/>
  <c r="ES1298"/>
  <c r="EO1298"/>
  <c r="EK1298"/>
  <c r="EG1298"/>
  <c r="EC1298"/>
  <c r="DY1298"/>
  <c r="DU1298"/>
  <c r="DQ1298"/>
  <c r="DM1298"/>
  <c r="DI1298"/>
  <c r="DE1298"/>
  <c r="DA1298"/>
  <c r="CW1298"/>
  <c r="CS1298"/>
  <c r="CO1298"/>
  <c r="CK1298"/>
  <c r="CG1298"/>
  <c r="CC1298"/>
  <c r="BY1298"/>
  <c r="BU1298"/>
  <c r="BQ1298"/>
  <c r="BM1298"/>
  <c r="BI1298"/>
  <c r="BE1298"/>
  <c r="BA1298"/>
  <c r="AS1298"/>
  <c r="AO1298"/>
  <c r="AK1298"/>
  <c r="AG1298"/>
  <c r="AC1298"/>
  <c r="Y1298"/>
  <c r="U1298"/>
  <c r="Q1298"/>
  <c r="M1298"/>
  <c r="I1298"/>
  <c r="E1298"/>
  <c r="GS1297"/>
  <c r="GO1297"/>
  <c r="GK1297"/>
  <c r="GG1297"/>
  <c r="GC1297"/>
  <c r="FY1297"/>
  <c r="FU1297"/>
  <c r="FQ1297"/>
  <c r="FM1297"/>
  <c r="FI1297"/>
  <c r="FE1297"/>
  <c r="FA1297"/>
  <c r="EW1297"/>
  <c r="ES1297"/>
  <c r="EO1297"/>
  <c r="EK1297"/>
  <c r="EG1297"/>
  <c r="EC1297"/>
  <c r="DY1297"/>
  <c r="DU1297"/>
  <c r="DQ1297"/>
  <c r="DM1297"/>
  <c r="DI1297"/>
  <c r="DE1297"/>
  <c r="DA1297"/>
  <c r="CW1297"/>
  <c r="CS1297"/>
  <c r="CO1297"/>
  <c r="CK1297"/>
  <c r="CG1297"/>
  <c r="CC1297"/>
  <c r="BY1297"/>
  <c r="BU1297"/>
  <c r="BQ1297"/>
  <c r="BM1297"/>
  <c r="BI1297"/>
  <c r="BE1297"/>
  <c r="BA1297"/>
  <c r="AS1297"/>
  <c r="AO1297"/>
  <c r="AK1297"/>
  <c r="AG1297"/>
  <c r="AC1297"/>
  <c r="Y1297"/>
  <c r="U1297"/>
  <c r="Q1297"/>
  <c r="M1297"/>
  <c r="I1297"/>
  <c r="E1297"/>
  <c r="GS1296"/>
  <c r="GO1296"/>
  <c r="GK1296"/>
  <c r="GG1296"/>
  <c r="GC1296"/>
  <c r="FY1296"/>
  <c r="FU1296"/>
  <c r="FQ1296"/>
  <c r="FM1296"/>
  <c r="FI1296"/>
  <c r="FE1296"/>
  <c r="FA1296"/>
  <c r="EW1296"/>
  <c r="ES1296"/>
  <c r="EO1296"/>
  <c r="EK1296"/>
  <c r="EG1296"/>
  <c r="EC1296"/>
  <c r="DY1296"/>
  <c r="DU1296"/>
  <c r="DQ1296"/>
  <c r="DM1296"/>
  <c r="DI1296"/>
  <c r="DE1296"/>
  <c r="DA1296"/>
  <c r="CW1296"/>
  <c r="CS1296"/>
  <c r="CO1296"/>
  <c r="CK1296"/>
  <c r="CG1296"/>
  <c r="CC1296"/>
  <c r="BY1296"/>
  <c r="BU1296"/>
  <c r="BQ1296"/>
  <c r="BM1296"/>
  <c r="BI1296"/>
  <c r="BE1296"/>
  <c r="BA1296"/>
  <c r="AS1296"/>
  <c r="AO1296"/>
  <c r="AK1296"/>
  <c r="AG1296"/>
  <c r="AC1296"/>
  <c r="Y1296"/>
  <c r="U1296"/>
  <c r="Q1296"/>
  <c r="M1296"/>
  <c r="I1296"/>
  <c r="E1296"/>
  <c r="GS1295"/>
  <c r="GO1295"/>
  <c r="GK1295"/>
  <c r="GG1295"/>
  <c r="GC1295"/>
  <c r="FY1295"/>
  <c r="FU1295"/>
  <c r="FQ1295"/>
  <c r="FM1295"/>
  <c r="FI1295"/>
  <c r="FE1295"/>
  <c r="FA1295"/>
  <c r="EW1295"/>
  <c r="ES1295"/>
  <c r="EO1295"/>
  <c r="EK1295"/>
  <c r="EG1295"/>
  <c r="EC1295"/>
  <c r="DY1295"/>
  <c r="DU1295"/>
  <c r="DQ1295"/>
  <c r="DM1295"/>
  <c r="DI1295"/>
  <c r="DE1295"/>
  <c r="DA1295"/>
  <c r="CW1295"/>
  <c r="CS1295"/>
  <c r="CO1295"/>
  <c r="CK1295"/>
  <c r="CG1295"/>
  <c r="CC1295"/>
  <c r="BY1295"/>
  <c r="BU1295"/>
  <c r="BQ1295"/>
  <c r="BM1295"/>
  <c r="BI1295"/>
  <c r="BE1295"/>
  <c r="BA1295"/>
  <c r="AS1295"/>
  <c r="AO1295"/>
  <c r="AK1295"/>
  <c r="AG1295"/>
  <c r="AC1295"/>
  <c r="Y1295"/>
  <c r="U1295"/>
  <c r="Q1295"/>
  <c r="M1295"/>
  <c r="I1295"/>
  <c r="E1295"/>
  <c r="GS1294"/>
  <c r="GO1294"/>
  <c r="GK1294"/>
  <c r="GG1294"/>
  <c r="GC1294"/>
  <c r="FY1294"/>
  <c r="FU1294"/>
  <c r="FQ1294"/>
  <c r="FM1294"/>
  <c r="FI1294"/>
  <c r="FE1294"/>
  <c r="FA1294"/>
  <c r="EW1294"/>
  <c r="ES1294"/>
  <c r="EO1294"/>
  <c r="EK1294"/>
  <c r="EG1294"/>
  <c r="EC1294"/>
  <c r="DY1294"/>
  <c r="DU1294"/>
  <c r="DQ1294"/>
  <c r="DM1294"/>
  <c r="DI1294"/>
  <c r="DE1294"/>
  <c r="DA1294"/>
  <c r="CW1294"/>
  <c r="CS1294"/>
  <c r="CO1294"/>
  <c r="CK1294"/>
  <c r="CG1294"/>
  <c r="CC1294"/>
  <c r="BY1294"/>
  <c r="BU1294"/>
  <c r="BQ1294"/>
  <c r="BM1294"/>
  <c r="BI1294"/>
  <c r="BE1294"/>
  <c r="BA1294"/>
  <c r="AS1294"/>
  <c r="AO1294"/>
  <c r="AK1294"/>
  <c r="AG1294"/>
  <c r="AC1294"/>
  <c r="Y1294"/>
  <c r="U1294"/>
  <c r="Q1294"/>
  <c r="M1294"/>
  <c r="I1294"/>
  <c r="E1294"/>
  <c r="GS1293"/>
  <c r="GO1293"/>
  <c r="GK1293"/>
  <c r="GG1293"/>
  <c r="GC1293"/>
  <c r="FY1293"/>
  <c r="FU1293"/>
  <c r="FQ1293"/>
  <c r="FM1293"/>
  <c r="FI1293"/>
  <c r="FE1293"/>
  <c r="FA1293"/>
  <c r="EW1293"/>
  <c r="ES1293"/>
  <c r="EO1293"/>
  <c r="EK1293"/>
  <c r="EG1293"/>
  <c r="EC1293"/>
  <c r="DY1293"/>
  <c r="DU1293"/>
  <c r="DQ1293"/>
  <c r="DM1293"/>
  <c r="DI1293"/>
  <c r="DE1293"/>
  <c r="DA1293"/>
  <c r="CW1293"/>
  <c r="CS1293"/>
  <c r="CO1293"/>
  <c r="CK1293"/>
  <c r="CG1293"/>
  <c r="CC1293"/>
  <c r="BY1293"/>
  <c r="BU1293"/>
  <c r="BQ1293"/>
  <c r="BM1293"/>
  <c r="BI1293"/>
  <c r="BE1293"/>
  <c r="BA1293"/>
  <c r="AS1293"/>
  <c r="AO1293"/>
  <c r="AK1293"/>
  <c r="AG1293"/>
  <c r="AC1293"/>
  <c r="Y1293"/>
  <c r="U1293"/>
  <c r="Q1293"/>
  <c r="M1293"/>
  <c r="I1293"/>
  <c r="E1293"/>
  <c r="GS1292"/>
  <c r="GO1292"/>
  <c r="GK1292"/>
  <c r="GG1292"/>
  <c r="GC1292"/>
  <c r="FY1292"/>
  <c r="FU1292"/>
  <c r="FQ1292"/>
  <c r="FM1292"/>
  <c r="FI1292"/>
  <c r="FE1292"/>
  <c r="FA1292"/>
  <c r="EW1292"/>
  <c r="ES1292"/>
  <c r="EO1292"/>
  <c r="EK1292"/>
  <c r="EG1292"/>
  <c r="EC1292"/>
  <c r="DY1292"/>
  <c r="DU1292"/>
  <c r="DQ1292"/>
  <c r="DM1292"/>
  <c r="DI1292"/>
  <c r="DE1292"/>
  <c r="DA1292"/>
  <c r="CW1292"/>
  <c r="CS1292"/>
  <c r="CO1292"/>
  <c r="CK1292"/>
  <c r="CG1292"/>
  <c r="CC1292"/>
  <c r="BY1292"/>
  <c r="BU1292"/>
  <c r="BQ1292"/>
  <c r="BM1292"/>
  <c r="BI1292"/>
  <c r="BE1292"/>
  <c r="BA1292"/>
  <c r="AS1292"/>
  <c r="AO1292"/>
  <c r="AK1292"/>
  <c r="AG1292"/>
  <c r="AC1292"/>
  <c r="Y1292"/>
  <c r="U1292"/>
  <c r="Q1292"/>
  <c r="M1292"/>
  <c r="I1292"/>
  <c r="E1292"/>
  <c r="GY1291"/>
  <c r="GS1291"/>
  <c r="GO1291"/>
  <c r="GK1291"/>
  <c r="GG1291"/>
  <c r="GC1291"/>
  <c r="FY1291"/>
  <c r="FU1291"/>
  <c r="FQ1291"/>
  <c r="FM1291"/>
  <c r="FI1291"/>
  <c r="FE1291"/>
  <c r="FA1291"/>
  <c r="EW1291"/>
  <c r="ES1291"/>
  <c r="EO1291"/>
  <c r="EK1291"/>
  <c r="EG1291"/>
  <c r="EC1291"/>
  <c r="DY1291"/>
  <c r="DU1291"/>
  <c r="DQ1291"/>
  <c r="DM1291"/>
  <c r="DI1291"/>
  <c r="DE1291"/>
  <c r="DA1291"/>
  <c r="CW1291"/>
  <c r="CS1291"/>
  <c r="CO1291"/>
  <c r="CK1291"/>
  <c r="CG1291"/>
  <c r="CC1291"/>
  <c r="BY1291"/>
  <c r="BU1291"/>
  <c r="BQ1291"/>
  <c r="BM1291"/>
  <c r="BI1291"/>
  <c r="BE1291"/>
  <c r="BA1291"/>
  <c r="AS1291"/>
  <c r="AO1291"/>
  <c r="AK1291"/>
  <c r="AG1291"/>
  <c r="AC1291"/>
  <c r="Y1291"/>
  <c r="U1291"/>
  <c r="Q1291"/>
  <c r="M1291"/>
  <c r="I1291"/>
  <c r="E1291"/>
  <c r="GS1290"/>
  <c r="GO1290"/>
  <c r="GK1290"/>
  <c r="GG1290"/>
  <c r="GC1290"/>
  <c r="FY1290"/>
  <c r="FU1290"/>
  <c r="FQ1290"/>
  <c r="FM1290"/>
  <c r="FI1290"/>
  <c r="FE1290"/>
  <c r="FA1290"/>
  <c r="EW1290"/>
  <c r="ES1290"/>
  <c r="EO1290"/>
  <c r="EK1290"/>
  <c r="EG1290"/>
  <c r="EC1290"/>
  <c r="DY1290"/>
  <c r="DU1290"/>
  <c r="DQ1290"/>
  <c r="DM1290"/>
  <c r="DI1290"/>
  <c r="DE1290"/>
  <c r="DA1290"/>
  <c r="CW1290"/>
  <c r="CS1290"/>
  <c r="CO1290"/>
  <c r="CK1290"/>
  <c r="CG1290"/>
  <c r="CC1290"/>
  <c r="BY1290"/>
  <c r="BU1290"/>
  <c r="BQ1290"/>
  <c r="BM1290"/>
  <c r="BI1290"/>
  <c r="BE1290"/>
  <c r="BA1290"/>
  <c r="AS1290"/>
  <c r="AO1290"/>
  <c r="AK1290"/>
  <c r="AG1290"/>
  <c r="AC1290"/>
  <c r="Y1290"/>
  <c r="U1290"/>
  <c r="Q1290"/>
  <c r="M1290"/>
  <c r="I1290"/>
  <c r="E1290"/>
  <c r="GS1289"/>
  <c r="GO1289"/>
  <c r="GK1289"/>
  <c r="GG1289"/>
  <c r="GC1289"/>
  <c r="FY1289"/>
  <c r="FU1289"/>
  <c r="FQ1289"/>
  <c r="FM1289"/>
  <c r="FI1289"/>
  <c r="FE1289"/>
  <c r="FA1289"/>
  <c r="EW1289"/>
  <c r="ES1289"/>
  <c r="EO1289"/>
  <c r="EK1289"/>
  <c r="EG1289"/>
  <c r="EC1289"/>
  <c r="DY1289"/>
  <c r="DU1289"/>
  <c r="DQ1289"/>
  <c r="DM1289"/>
  <c r="DI1289"/>
  <c r="DE1289"/>
  <c r="DA1289"/>
  <c r="CW1289"/>
  <c r="CS1289"/>
  <c r="CO1289"/>
  <c r="CK1289"/>
  <c r="CG1289"/>
  <c r="CC1289"/>
  <c r="BY1289"/>
  <c r="BU1289"/>
  <c r="BQ1289"/>
  <c r="BM1289"/>
  <c r="BI1289"/>
  <c r="BE1289"/>
  <c r="BA1289"/>
  <c r="AS1289"/>
  <c r="AO1289"/>
  <c r="AK1289"/>
  <c r="AG1289"/>
  <c r="AC1289"/>
  <c r="Y1289"/>
  <c r="U1289"/>
  <c r="Q1289"/>
  <c r="M1289"/>
  <c r="I1289"/>
  <c r="E1289"/>
  <c r="GS1288"/>
  <c r="GO1288"/>
  <c r="GK1288"/>
  <c r="GG1288"/>
  <c r="GC1288"/>
  <c r="FY1288"/>
  <c r="FU1288"/>
  <c r="FQ1288"/>
  <c r="FM1288"/>
  <c r="FI1288"/>
  <c r="FE1288"/>
  <c r="FA1288"/>
  <c r="EW1288"/>
  <c r="ES1288"/>
  <c r="EO1288"/>
  <c r="EK1288"/>
  <c r="EG1288"/>
  <c r="EC1288"/>
  <c r="DY1288"/>
  <c r="DU1288"/>
  <c r="DQ1288"/>
  <c r="DM1288"/>
  <c r="DI1288"/>
  <c r="DE1288"/>
  <c r="DA1288"/>
  <c r="CW1288"/>
  <c r="CS1288"/>
  <c r="CO1288"/>
  <c r="CK1288"/>
  <c r="CG1288"/>
  <c r="CC1288"/>
  <c r="BY1288"/>
  <c r="BU1288"/>
  <c r="BQ1288"/>
  <c r="BM1288"/>
  <c r="BI1288"/>
  <c r="BE1288"/>
  <c r="BA1288"/>
  <c r="AS1288"/>
  <c r="AO1288"/>
  <c r="AK1288"/>
  <c r="AG1288"/>
  <c r="AC1288"/>
  <c r="Y1288"/>
  <c r="U1288"/>
  <c r="Q1288"/>
  <c r="M1288"/>
  <c r="I1288"/>
  <c r="E1288"/>
  <c r="GS1287"/>
  <c r="GO1287"/>
  <c r="GK1287"/>
  <c r="GG1287"/>
  <c r="GC1287"/>
  <c r="FY1287"/>
  <c r="FU1287"/>
  <c r="FQ1287"/>
  <c r="FM1287"/>
  <c r="FI1287"/>
  <c r="FE1287"/>
  <c r="FA1287"/>
  <c r="EW1287"/>
  <c r="ES1287"/>
  <c r="EO1287"/>
  <c r="EK1287"/>
  <c r="EG1287"/>
  <c r="EC1287"/>
  <c r="DY1287"/>
  <c r="DU1287"/>
  <c r="DQ1287"/>
  <c r="DM1287"/>
  <c r="DI1287"/>
  <c r="DE1287"/>
  <c r="DA1287"/>
  <c r="CW1287"/>
  <c r="CS1287"/>
  <c r="CO1287"/>
  <c r="CK1287"/>
  <c r="CG1287"/>
  <c r="CC1287"/>
  <c r="BY1287"/>
  <c r="BU1287"/>
  <c r="BQ1287"/>
  <c r="BM1287"/>
  <c r="BI1287"/>
  <c r="BE1287"/>
  <c r="BA1287"/>
  <c r="AS1287"/>
  <c r="AO1287"/>
  <c r="AK1287"/>
  <c r="AG1287"/>
  <c r="AC1287"/>
  <c r="Y1287"/>
  <c r="U1287"/>
  <c r="Q1287"/>
  <c r="M1287"/>
  <c r="I1287"/>
  <c r="E1287"/>
  <c r="GS1286"/>
  <c r="GO1286"/>
  <c r="GK1286"/>
  <c r="GG1286"/>
  <c r="GC1286"/>
  <c r="FY1286"/>
  <c r="FU1286"/>
  <c r="FQ1286"/>
  <c r="FM1286"/>
  <c r="FI1286"/>
  <c r="FE1286"/>
  <c r="FA1286"/>
  <c r="EW1286"/>
  <c r="ES1286"/>
  <c r="EO1286"/>
  <c r="EK1286"/>
  <c r="EG1286"/>
  <c r="EC1286"/>
  <c r="DY1286"/>
  <c r="DU1286"/>
  <c r="DQ1286"/>
  <c r="DM1286"/>
  <c r="DI1286"/>
  <c r="DE1286"/>
  <c r="DA1286"/>
  <c r="CW1286"/>
  <c r="CS1286"/>
  <c r="CO1286"/>
  <c r="CK1286"/>
  <c r="CG1286"/>
  <c r="CC1286"/>
  <c r="BY1286"/>
  <c r="BU1286"/>
  <c r="BQ1286"/>
  <c r="BM1286"/>
  <c r="BI1286"/>
  <c r="BE1286"/>
  <c r="BA1286"/>
  <c r="AS1286"/>
  <c r="AO1286"/>
  <c r="AK1286"/>
  <c r="AG1286"/>
  <c r="AC1286"/>
  <c r="Y1286"/>
  <c r="U1286"/>
  <c r="Q1286"/>
  <c r="M1286"/>
  <c r="I1286"/>
  <c r="E1286"/>
  <c r="GS1285"/>
  <c r="GO1285"/>
  <c r="GK1285"/>
  <c r="GG1285"/>
  <c r="GC1285"/>
  <c r="FY1285"/>
  <c r="FU1285"/>
  <c r="FQ1285"/>
  <c r="FM1285"/>
  <c r="FI1285"/>
  <c r="FE1285"/>
  <c r="FA1285"/>
  <c r="EW1285"/>
  <c r="ES1285"/>
  <c r="EO1285"/>
  <c r="EK1285"/>
  <c r="EG1285"/>
  <c r="EC1285"/>
  <c r="DY1285"/>
  <c r="DU1285"/>
  <c r="DQ1285"/>
  <c r="DM1285"/>
  <c r="DI1285"/>
  <c r="DE1285"/>
  <c r="DA1285"/>
  <c r="CW1285"/>
  <c r="CS1285"/>
  <c r="CO1285"/>
  <c r="CK1285"/>
  <c r="CG1285"/>
  <c r="CC1285"/>
  <c r="BY1285"/>
  <c r="BU1285"/>
  <c r="BQ1285"/>
  <c r="BM1285"/>
  <c r="BI1285"/>
  <c r="BE1285"/>
  <c r="BA1285"/>
  <c r="AS1285"/>
  <c r="AO1285"/>
  <c r="AK1285"/>
  <c r="AG1285"/>
  <c r="AC1285"/>
  <c r="Y1285"/>
  <c r="U1285"/>
  <c r="Q1285"/>
  <c r="M1285"/>
  <c r="I1285"/>
  <c r="E1285"/>
  <c r="GS1284"/>
  <c r="GO1284"/>
  <c r="GK1284"/>
  <c r="GG1284"/>
  <c r="GC1284"/>
  <c r="FY1284"/>
  <c r="FU1284"/>
  <c r="FQ1284"/>
  <c r="FM1284"/>
  <c r="FI1284"/>
  <c r="FE1284"/>
  <c r="FA1284"/>
  <c r="EW1284"/>
  <c r="ES1284"/>
  <c r="EO1284"/>
  <c r="EK1284"/>
  <c r="EG1284"/>
  <c r="EC1284"/>
  <c r="DY1284"/>
  <c r="DU1284"/>
  <c r="DQ1284"/>
  <c r="DM1284"/>
  <c r="DI1284"/>
  <c r="DE1284"/>
  <c r="DA1284"/>
  <c r="CW1284"/>
  <c r="CS1284"/>
  <c r="CO1284"/>
  <c r="CK1284"/>
  <c r="CG1284"/>
  <c r="CC1284"/>
  <c r="BY1284"/>
  <c r="BU1284"/>
  <c r="BQ1284"/>
  <c r="BM1284"/>
  <c r="BI1284"/>
  <c r="BE1284"/>
  <c r="BA1284"/>
  <c r="AS1284"/>
  <c r="AO1284"/>
  <c r="AK1284"/>
  <c r="AG1284"/>
  <c r="AC1284"/>
  <c r="Y1284"/>
  <c r="U1284"/>
  <c r="Q1284"/>
  <c r="M1284"/>
  <c r="I1284"/>
  <c r="E1284"/>
  <c r="GS1283"/>
  <c r="GO1283"/>
  <c r="GK1283"/>
  <c r="GG1283"/>
  <c r="GC1283"/>
  <c r="FY1283"/>
  <c r="FU1283"/>
  <c r="FQ1283"/>
  <c r="FM1283"/>
  <c r="FI1283"/>
  <c r="FE1283"/>
  <c r="FA1283"/>
  <c r="EW1283"/>
  <c r="ES1283"/>
  <c r="EO1283"/>
  <c r="EK1283"/>
  <c r="EG1283"/>
  <c r="EC1283"/>
  <c r="DY1283"/>
  <c r="DU1283"/>
  <c r="DQ1283"/>
  <c r="DM1283"/>
  <c r="DI1283"/>
  <c r="DE1283"/>
  <c r="DA1283"/>
  <c r="CW1283"/>
  <c r="CS1283"/>
  <c r="CO1283"/>
  <c r="CK1283"/>
  <c r="CG1283"/>
  <c r="CC1283"/>
  <c r="BY1283"/>
  <c r="BU1283"/>
  <c r="BQ1283"/>
  <c r="BM1283"/>
  <c r="BI1283"/>
  <c r="BE1283"/>
  <c r="BA1283"/>
  <c r="AS1283"/>
  <c r="AO1283"/>
  <c r="AK1283"/>
  <c r="AG1283"/>
  <c r="AC1283"/>
  <c r="Y1283"/>
  <c r="U1283"/>
  <c r="Q1283"/>
  <c r="M1283"/>
  <c r="I1283"/>
  <c r="E1283"/>
  <c r="GS1282"/>
  <c r="GO1282"/>
  <c r="GK1282"/>
  <c r="GG1282"/>
  <c r="GC1282"/>
  <c r="FY1282"/>
  <c r="FU1282"/>
  <c r="FQ1282"/>
  <c r="FM1282"/>
  <c r="FI1282"/>
  <c r="FE1282"/>
  <c r="FA1282"/>
  <c r="EW1282"/>
  <c r="ES1282"/>
  <c r="EO1282"/>
  <c r="EK1282"/>
  <c r="EG1282"/>
  <c r="EC1282"/>
  <c r="DY1282"/>
  <c r="DU1282"/>
  <c r="DQ1282"/>
  <c r="DM1282"/>
  <c r="DI1282"/>
  <c r="DE1282"/>
  <c r="DA1282"/>
  <c r="CW1282"/>
  <c r="CS1282"/>
  <c r="CO1282"/>
  <c r="CK1282"/>
  <c r="CG1282"/>
  <c r="CC1282"/>
  <c r="BY1282"/>
  <c r="BU1282"/>
  <c r="BQ1282"/>
  <c r="BM1282"/>
  <c r="BI1282"/>
  <c r="BE1282"/>
  <c r="BA1282"/>
  <c r="AS1282"/>
  <c r="AO1282"/>
  <c r="AK1282"/>
  <c r="AG1282"/>
  <c r="AC1282"/>
  <c r="Y1282"/>
  <c r="U1282"/>
  <c r="Q1282"/>
  <c r="M1282"/>
  <c r="I1282"/>
  <c r="E1282"/>
  <c r="GS1281"/>
  <c r="GO1281"/>
  <c r="GK1281"/>
  <c r="GG1281"/>
  <c r="GC1281"/>
  <c r="FY1281"/>
  <c r="FU1281"/>
  <c r="FQ1281"/>
  <c r="FM1281"/>
  <c r="FI1281"/>
  <c r="FE1281"/>
  <c r="FA1281"/>
  <c r="EW1281"/>
  <c r="ES1281"/>
  <c r="EO1281"/>
  <c r="EK1281"/>
  <c r="EG1281"/>
  <c r="EC1281"/>
  <c r="DY1281"/>
  <c r="DU1281"/>
  <c r="DQ1281"/>
  <c r="DM1281"/>
  <c r="DI1281"/>
  <c r="DE1281"/>
  <c r="DA1281"/>
  <c r="CW1281"/>
  <c r="CS1281"/>
  <c r="CO1281"/>
  <c r="CK1281"/>
  <c r="CG1281"/>
  <c r="CC1281"/>
  <c r="BY1281"/>
  <c r="BU1281"/>
  <c r="BQ1281"/>
  <c r="BM1281"/>
  <c r="BI1281"/>
  <c r="BE1281"/>
  <c r="BA1281"/>
  <c r="AS1281"/>
  <c r="AO1281"/>
  <c r="AK1281"/>
  <c r="AG1281"/>
  <c r="AC1281"/>
  <c r="Y1281"/>
  <c r="U1281"/>
  <c r="Q1281"/>
  <c r="M1281"/>
  <c r="I1281"/>
  <c r="E1281"/>
  <c r="GS1280"/>
  <c r="GO1280"/>
  <c r="GK1280"/>
  <c r="GG1280"/>
  <c r="GC1280"/>
  <c r="FY1280"/>
  <c r="FU1280"/>
  <c r="FQ1280"/>
  <c r="FM1280"/>
  <c r="FI1280"/>
  <c r="FE1280"/>
  <c r="FA1280"/>
  <c r="EW1280"/>
  <c r="ES1280"/>
  <c r="EO1280"/>
  <c r="EK1280"/>
  <c r="EG1280"/>
  <c r="EC1280"/>
  <c r="DY1280"/>
  <c r="DU1280"/>
  <c r="DQ1280"/>
  <c r="DM1280"/>
  <c r="DI1280"/>
  <c r="DE1280"/>
  <c r="DA1280"/>
  <c r="CW1280"/>
  <c r="CS1280"/>
  <c r="CO1280"/>
  <c r="CK1280"/>
  <c r="CG1280"/>
  <c r="CC1280"/>
  <c r="BY1280"/>
  <c r="BU1280"/>
  <c r="BQ1280"/>
  <c r="BM1280"/>
  <c r="BI1280"/>
  <c r="BE1280"/>
  <c r="BA1280"/>
  <c r="AS1280"/>
  <c r="AO1280"/>
  <c r="AK1280"/>
  <c r="AG1280"/>
  <c r="AC1280"/>
  <c r="Y1280"/>
  <c r="U1280"/>
  <c r="Q1280"/>
  <c r="M1280"/>
  <c r="I1280"/>
  <c r="E1280"/>
  <c r="GY1279"/>
  <c r="GS1279"/>
  <c r="GO1279"/>
  <c r="GK1279"/>
  <c r="GG1279"/>
  <c r="GC1279"/>
  <c r="FY1279"/>
  <c r="FU1279"/>
  <c r="FQ1279"/>
  <c r="FM1279"/>
  <c r="FI1279"/>
  <c r="FE1279"/>
  <c r="FA1279"/>
  <c r="EW1279"/>
  <c r="ES1279"/>
  <c r="EO1279"/>
  <c r="EK1279"/>
  <c r="EG1279"/>
  <c r="EC1279"/>
  <c r="DY1279"/>
  <c r="DU1279"/>
  <c r="DQ1279"/>
  <c r="DM1279"/>
  <c r="DI1279"/>
  <c r="DE1279"/>
  <c r="DA1279"/>
  <c r="CW1279"/>
  <c r="CS1279"/>
  <c r="CO1279"/>
  <c r="CK1279"/>
  <c r="CG1279"/>
  <c r="CC1279"/>
  <c r="BY1279"/>
  <c r="BU1279"/>
  <c r="BQ1279"/>
  <c r="BM1279"/>
  <c r="BI1279"/>
  <c r="BE1279"/>
  <c r="BA1279"/>
  <c r="AS1279"/>
  <c r="AO1279"/>
  <c r="AK1279"/>
  <c r="AG1279"/>
  <c r="AC1279"/>
  <c r="Y1279"/>
  <c r="U1279"/>
  <c r="Q1279"/>
  <c r="M1279"/>
  <c r="I1279"/>
  <c r="E1279"/>
  <c r="GS1278"/>
  <c r="GO1278"/>
  <c r="GK1278"/>
  <c r="GG1278"/>
  <c r="GC1278"/>
  <c r="FY1278"/>
  <c r="FU1278"/>
  <c r="FQ1278"/>
  <c r="FM1278"/>
  <c r="FI1278"/>
  <c r="FE1278"/>
  <c r="FA1278"/>
  <c r="EW1278"/>
  <c r="ES1278"/>
  <c r="EO1278"/>
  <c r="EK1278"/>
  <c r="EG1278"/>
  <c r="EC1278"/>
  <c r="DY1278"/>
  <c r="DU1278"/>
  <c r="DQ1278"/>
  <c r="DM1278"/>
  <c r="DI1278"/>
  <c r="DE1278"/>
  <c r="DA1278"/>
  <c r="CW1278"/>
  <c r="CS1278"/>
  <c r="CO1278"/>
  <c r="CK1278"/>
  <c r="CG1278"/>
  <c r="CC1278"/>
  <c r="BY1278"/>
  <c r="BU1278"/>
  <c r="BQ1278"/>
  <c r="BM1278"/>
  <c r="BI1278"/>
  <c r="BE1278"/>
  <c r="BA1278"/>
  <c r="AS1278"/>
  <c r="AO1278"/>
  <c r="AK1278"/>
  <c r="AG1278"/>
  <c r="AC1278"/>
  <c r="Y1278"/>
  <c r="U1278"/>
  <c r="Q1278"/>
  <c r="M1278"/>
  <c r="I1278"/>
  <c r="E1278"/>
  <c r="GS1277"/>
  <c r="GO1277"/>
  <c r="GK1277"/>
  <c r="GG1277"/>
  <c r="GC1277"/>
  <c r="FY1277"/>
  <c r="FU1277"/>
  <c r="FQ1277"/>
  <c r="FM1277"/>
  <c r="FI1277"/>
  <c r="FE1277"/>
  <c r="FA1277"/>
  <c r="EW1277"/>
  <c r="ES1277"/>
  <c r="EO1277"/>
  <c r="EK1277"/>
  <c r="EG1277"/>
  <c r="EC1277"/>
  <c r="DY1277"/>
  <c r="DU1277"/>
  <c r="DQ1277"/>
  <c r="DM1277"/>
  <c r="DI1277"/>
  <c r="DE1277"/>
  <c r="DA1277"/>
  <c r="CW1277"/>
  <c r="CS1277"/>
  <c r="CO1277"/>
  <c r="CK1277"/>
  <c r="CG1277"/>
  <c r="CC1277"/>
  <c r="BY1277"/>
  <c r="BU1277"/>
  <c r="BQ1277"/>
  <c r="BM1277"/>
  <c r="BI1277"/>
  <c r="BE1277"/>
  <c r="BA1277"/>
  <c r="AS1277"/>
  <c r="AO1277"/>
  <c r="AK1277"/>
  <c r="AG1277"/>
  <c r="AC1277"/>
  <c r="Y1277"/>
  <c r="U1277"/>
  <c r="Q1277"/>
  <c r="M1277"/>
  <c r="I1277"/>
  <c r="E1277"/>
  <c r="GS1276"/>
  <c r="GO1276"/>
  <c r="GK1276"/>
  <c r="GG1276"/>
  <c r="GC1276"/>
  <c r="FY1276"/>
  <c r="FU1276"/>
  <c r="FQ1276"/>
  <c r="FM1276"/>
  <c r="FI1276"/>
  <c r="FE1276"/>
  <c r="FA1276"/>
  <c r="EW1276"/>
  <c r="ES1276"/>
  <c r="EO1276"/>
  <c r="EK1276"/>
  <c r="EG1276"/>
  <c r="EC1276"/>
  <c r="DY1276"/>
  <c r="DU1276"/>
  <c r="DQ1276"/>
  <c r="DM1276"/>
  <c r="DI1276"/>
  <c r="DE1276"/>
  <c r="DA1276"/>
  <c r="CW1276"/>
  <c r="CS1276"/>
  <c r="CO1276"/>
  <c r="CK1276"/>
  <c r="CG1276"/>
  <c r="CC1276"/>
  <c r="BY1276"/>
  <c r="BU1276"/>
  <c r="BQ1276"/>
  <c r="BM1276"/>
  <c r="BI1276"/>
  <c r="BE1276"/>
  <c r="BA1276"/>
  <c r="AS1276"/>
  <c r="AO1276"/>
  <c r="AK1276"/>
  <c r="AG1276"/>
  <c r="AC1276"/>
  <c r="Y1276"/>
  <c r="U1276"/>
  <c r="Q1276"/>
  <c r="M1276"/>
  <c r="I1276"/>
  <c r="E1276"/>
  <c r="GS1275"/>
  <c r="GO1275"/>
  <c r="GK1275"/>
  <c r="GG1275"/>
  <c r="GC1275"/>
  <c r="FY1275"/>
  <c r="FU1275"/>
  <c r="FQ1275"/>
  <c r="FM1275"/>
  <c r="FI1275"/>
  <c r="FE1275"/>
  <c r="FA1275"/>
  <c r="EW1275"/>
  <c r="ES1275"/>
  <c r="EO1275"/>
  <c r="EK1275"/>
  <c r="EG1275"/>
  <c r="EC1275"/>
  <c r="DY1275"/>
  <c r="DU1275"/>
  <c r="DQ1275"/>
  <c r="DM1275"/>
  <c r="DI1275"/>
  <c r="DE1275"/>
  <c r="DA1275"/>
  <c r="CW1275"/>
  <c r="CS1275"/>
  <c r="CO1275"/>
  <c r="CK1275"/>
  <c r="CG1275"/>
  <c r="CC1275"/>
  <c r="BY1275"/>
  <c r="BU1275"/>
  <c r="BQ1275"/>
  <c r="BM1275"/>
  <c r="BI1275"/>
  <c r="BE1275"/>
  <c r="BA1275"/>
  <c r="AS1275"/>
  <c r="AO1275"/>
  <c r="AK1275"/>
  <c r="AG1275"/>
  <c r="AC1275"/>
  <c r="Y1275"/>
  <c r="U1275"/>
  <c r="Q1275"/>
  <c r="M1275"/>
  <c r="I1275"/>
  <c r="E1275"/>
  <c r="GS1274"/>
  <c r="GO1274"/>
  <c r="GK1274"/>
  <c r="GG1274"/>
  <c r="GC1274"/>
  <c r="FY1274"/>
  <c r="FU1274"/>
  <c r="FQ1274"/>
  <c r="FM1274"/>
  <c r="FI1274"/>
  <c r="FE1274"/>
  <c r="FA1274"/>
  <c r="EW1274"/>
  <c r="ES1274"/>
  <c r="EO1274"/>
  <c r="EK1274"/>
  <c r="EG1274"/>
  <c r="EC1274"/>
  <c r="DY1274"/>
  <c r="DU1274"/>
  <c r="DQ1274"/>
  <c r="DM1274"/>
  <c r="DI1274"/>
  <c r="DE1274"/>
  <c r="DA1274"/>
  <c r="CW1274"/>
  <c r="CS1274"/>
  <c r="CO1274"/>
  <c r="CK1274"/>
  <c r="CG1274"/>
  <c r="CC1274"/>
  <c r="BY1274"/>
  <c r="BU1274"/>
  <c r="BQ1274"/>
  <c r="BM1274"/>
  <c r="BI1274"/>
  <c r="BE1274"/>
  <c r="BA1274"/>
  <c r="AS1274"/>
  <c r="AO1274"/>
  <c r="AK1274"/>
  <c r="AG1274"/>
  <c r="AC1274"/>
  <c r="Y1274"/>
  <c r="U1274"/>
  <c r="Q1274"/>
  <c r="M1274"/>
  <c r="I1274"/>
  <c r="E1274"/>
  <c r="GS1273"/>
  <c r="GO1273"/>
  <c r="GK1273"/>
  <c r="GG1273"/>
  <c r="GC1273"/>
  <c r="FY1273"/>
  <c r="FU1273"/>
  <c r="FQ1273"/>
  <c r="FM1273"/>
  <c r="FI1273"/>
  <c r="FE1273"/>
  <c r="FA1273"/>
  <c r="EW1273"/>
  <c r="ES1273"/>
  <c r="EO1273"/>
  <c r="EK1273"/>
  <c r="EG1273"/>
  <c r="EC1273"/>
  <c r="DY1273"/>
  <c r="DU1273"/>
  <c r="DQ1273"/>
  <c r="DM1273"/>
  <c r="DI1273"/>
  <c r="DE1273"/>
  <c r="DA1273"/>
  <c r="CW1273"/>
  <c r="CS1273"/>
  <c r="CO1273"/>
  <c r="CK1273"/>
  <c r="CG1273"/>
  <c r="CC1273"/>
  <c r="BY1273"/>
  <c r="BU1273"/>
  <c r="BQ1273"/>
  <c r="BM1273"/>
  <c r="BI1273"/>
  <c r="BE1273"/>
  <c r="BA1273"/>
  <c r="AS1273"/>
  <c r="AO1273"/>
  <c r="AK1273"/>
  <c r="AG1273"/>
  <c r="AC1273"/>
  <c r="Y1273"/>
  <c r="U1273"/>
  <c r="Q1273"/>
  <c r="M1273"/>
  <c r="I1273"/>
  <c r="E1273"/>
  <c r="GS1272"/>
  <c r="GO1272"/>
  <c r="GK1272"/>
  <c r="GG1272"/>
  <c r="GC1272"/>
  <c r="FY1272"/>
  <c r="FU1272"/>
  <c r="FQ1272"/>
  <c r="FM1272"/>
  <c r="FI1272"/>
  <c r="FE1272"/>
  <c r="FA1272"/>
  <c r="EW1272"/>
  <c r="ES1272"/>
  <c r="EO1272"/>
  <c r="EK1272"/>
  <c r="EG1272"/>
  <c r="EC1272"/>
  <c r="DY1272"/>
  <c r="DU1272"/>
  <c r="DQ1272"/>
  <c r="DM1272"/>
  <c r="DI1272"/>
  <c r="DE1272"/>
  <c r="DA1272"/>
  <c r="CW1272"/>
  <c r="CS1272"/>
  <c r="CO1272"/>
  <c r="CK1272"/>
  <c r="CG1272"/>
  <c r="CC1272"/>
  <c r="BY1272"/>
  <c r="BU1272"/>
  <c r="BQ1272"/>
  <c r="BM1272"/>
  <c r="BI1272"/>
  <c r="BE1272"/>
  <c r="BA1272"/>
  <c r="AS1272"/>
  <c r="AO1272"/>
  <c r="AK1272"/>
  <c r="AG1272"/>
  <c r="AC1272"/>
  <c r="Y1272"/>
  <c r="U1272"/>
  <c r="Q1272"/>
  <c r="M1272"/>
  <c r="I1272"/>
  <c r="E1272"/>
  <c r="GS1271"/>
  <c r="GO1271"/>
  <c r="GK1271"/>
  <c r="GG1271"/>
  <c r="GC1271"/>
  <c r="FY1271"/>
  <c r="FU1271"/>
  <c r="FQ1271"/>
  <c r="FM1271"/>
  <c r="FI1271"/>
  <c r="FE1271"/>
  <c r="FA1271"/>
  <c r="EW1271"/>
  <c r="ES1271"/>
  <c r="EO1271"/>
  <c r="EK1271"/>
  <c r="EG1271"/>
  <c r="EC1271"/>
  <c r="DY1271"/>
  <c r="DU1271"/>
  <c r="DQ1271"/>
  <c r="DM1271"/>
  <c r="DI1271"/>
  <c r="DE1271"/>
  <c r="DA1271"/>
  <c r="CW1271"/>
  <c r="CS1271"/>
  <c r="CO1271"/>
  <c r="CK1271"/>
  <c r="CG1271"/>
  <c r="CC1271"/>
  <c r="BY1271"/>
  <c r="BU1271"/>
  <c r="BQ1271"/>
  <c r="BM1271"/>
  <c r="BI1271"/>
  <c r="BE1271"/>
  <c r="BA1271"/>
  <c r="AS1271"/>
  <c r="AO1271"/>
  <c r="AK1271"/>
  <c r="AG1271"/>
  <c r="AC1271"/>
  <c r="Y1271"/>
  <c r="U1271"/>
  <c r="Q1271"/>
  <c r="M1271"/>
  <c r="I1271"/>
  <c r="E1271"/>
  <c r="GS1270"/>
  <c r="GO1270"/>
  <c r="GK1270"/>
  <c r="GG1270"/>
  <c r="GC1270"/>
  <c r="FY1270"/>
  <c r="FU1270"/>
  <c r="FQ1270"/>
  <c r="FM1270"/>
  <c r="FI1270"/>
  <c r="FE1270"/>
  <c r="FA1270"/>
  <c r="EW1270"/>
  <c r="ES1270"/>
  <c r="EO1270"/>
  <c r="EK1270"/>
  <c r="EG1270"/>
  <c r="EC1270"/>
  <c r="DY1270"/>
  <c r="DU1270"/>
  <c r="DQ1270"/>
  <c r="DM1270"/>
  <c r="DI1270"/>
  <c r="DE1270"/>
  <c r="DA1270"/>
  <c r="CW1270"/>
  <c r="CS1270"/>
  <c r="CO1270"/>
  <c r="CK1270"/>
  <c r="CG1270"/>
  <c r="CC1270"/>
  <c r="BY1270"/>
  <c r="BU1270"/>
  <c r="BQ1270"/>
  <c r="BM1270"/>
  <c r="BI1270"/>
  <c r="BE1270"/>
  <c r="BA1270"/>
  <c r="AS1270"/>
  <c r="AO1270"/>
  <c r="AK1270"/>
  <c r="AG1270"/>
  <c r="AC1270"/>
  <c r="Y1270"/>
  <c r="U1270"/>
  <c r="Q1270"/>
  <c r="M1270"/>
  <c r="I1270"/>
  <c r="E1270"/>
  <c r="GS1269"/>
  <c r="GO1269"/>
  <c r="GK1269"/>
  <c r="GG1269"/>
  <c r="GC1269"/>
  <c r="FY1269"/>
  <c r="FU1269"/>
  <c r="FQ1269"/>
  <c r="FM1269"/>
  <c r="FI1269"/>
  <c r="FE1269"/>
  <c r="FA1269"/>
  <c r="EW1269"/>
  <c r="ES1269"/>
  <c r="EO1269"/>
  <c r="EK1269"/>
  <c r="EG1269"/>
  <c r="EC1269"/>
  <c r="DY1269"/>
  <c r="DU1269"/>
  <c r="DQ1269"/>
  <c r="DM1269"/>
  <c r="DI1269"/>
  <c r="DE1269"/>
  <c r="DA1269"/>
  <c r="CW1269"/>
  <c r="CS1269"/>
  <c r="CO1269"/>
  <c r="CK1269"/>
  <c r="CG1269"/>
  <c r="CC1269"/>
  <c r="BY1269"/>
  <c r="BU1269"/>
  <c r="BQ1269"/>
  <c r="BM1269"/>
  <c r="BI1269"/>
  <c r="BE1269"/>
  <c r="BA1269"/>
  <c r="AS1269"/>
  <c r="AO1269"/>
  <c r="AK1269"/>
  <c r="AG1269"/>
  <c r="AC1269"/>
  <c r="Y1269"/>
  <c r="U1269"/>
  <c r="Q1269"/>
  <c r="M1269"/>
  <c r="I1269"/>
  <c r="E1269"/>
  <c r="GS1268"/>
  <c r="GO1268"/>
  <c r="GK1268"/>
  <c r="GG1268"/>
  <c r="GC1268"/>
  <c r="FY1268"/>
  <c r="FU1268"/>
  <c r="FQ1268"/>
  <c r="FM1268"/>
  <c r="FI1268"/>
  <c r="FE1268"/>
  <c r="FA1268"/>
  <c r="EW1268"/>
  <c r="ES1268"/>
  <c r="EO1268"/>
  <c r="EK1268"/>
  <c r="EG1268"/>
  <c r="EC1268"/>
  <c r="DY1268"/>
  <c r="DU1268"/>
  <c r="DQ1268"/>
  <c r="DM1268"/>
  <c r="DI1268"/>
  <c r="DE1268"/>
  <c r="DA1268"/>
  <c r="CW1268"/>
  <c r="CS1268"/>
  <c r="CO1268"/>
  <c r="CK1268"/>
  <c r="CG1268"/>
  <c r="CC1268"/>
  <c r="BY1268"/>
  <c r="BU1268"/>
  <c r="BQ1268"/>
  <c r="BM1268"/>
  <c r="BI1268"/>
  <c r="BE1268"/>
  <c r="BA1268"/>
  <c r="AS1268"/>
  <c r="AO1268"/>
  <c r="AK1268"/>
  <c r="AG1268"/>
  <c r="AC1268"/>
  <c r="Y1268"/>
  <c r="U1268"/>
  <c r="Q1268"/>
  <c r="M1268"/>
  <c r="I1268"/>
  <c r="E1268"/>
  <c r="GY1267"/>
  <c r="GS1267"/>
  <c r="GO1267"/>
  <c r="GK1267"/>
  <c r="GG1267"/>
  <c r="GC1267"/>
  <c r="FY1267"/>
  <c r="FU1267"/>
  <c r="FQ1267"/>
  <c r="FM1267"/>
  <c r="FI1267"/>
  <c r="FE1267"/>
  <c r="FA1267"/>
  <c r="EW1267"/>
  <c r="ES1267"/>
  <c r="EO1267"/>
  <c r="EK1267"/>
  <c r="EG1267"/>
  <c r="EC1267"/>
  <c r="DY1267"/>
  <c r="DU1267"/>
  <c r="DQ1267"/>
  <c r="DM1267"/>
  <c r="DI1267"/>
  <c r="DE1267"/>
  <c r="DA1267"/>
  <c r="CW1267"/>
  <c r="CS1267"/>
  <c r="CO1267"/>
  <c r="CK1267"/>
  <c r="CG1267"/>
  <c r="CC1267"/>
  <c r="BY1267"/>
  <c r="BU1267"/>
  <c r="BQ1267"/>
  <c r="BM1267"/>
  <c r="BI1267"/>
  <c r="BE1267"/>
  <c r="BA1267"/>
  <c r="AS1267"/>
  <c r="AO1267"/>
  <c r="AK1267"/>
  <c r="AG1267"/>
  <c r="AC1267"/>
  <c r="Y1267"/>
  <c r="U1267"/>
  <c r="Q1267"/>
  <c r="M1267"/>
  <c r="I1267"/>
  <c r="E1267"/>
  <c r="GS1266"/>
  <c r="GO1266"/>
  <c r="GK1266"/>
  <c r="GG1266"/>
  <c r="GC1266"/>
  <c r="FY1266"/>
  <c r="FU1266"/>
  <c r="FQ1266"/>
  <c r="FM1266"/>
  <c r="FI1266"/>
  <c r="FE1266"/>
  <c r="FA1266"/>
  <c r="EW1266"/>
  <c r="ES1266"/>
  <c r="EO1266"/>
  <c r="EK1266"/>
  <c r="EG1266"/>
  <c r="EC1266"/>
  <c r="DY1266"/>
  <c r="DU1266"/>
  <c r="DQ1266"/>
  <c r="DM1266"/>
  <c r="DI1266"/>
  <c r="DE1266"/>
  <c r="DA1266"/>
  <c r="CW1266"/>
  <c r="CS1266"/>
  <c r="CO1266"/>
  <c r="CK1266"/>
  <c r="CG1266"/>
  <c r="CC1266"/>
  <c r="BY1266"/>
  <c r="BU1266"/>
  <c r="BQ1266"/>
  <c r="BM1266"/>
  <c r="BI1266"/>
  <c r="BE1266"/>
  <c r="BA1266"/>
  <c r="AS1266"/>
  <c r="AO1266"/>
  <c r="AK1266"/>
  <c r="AG1266"/>
  <c r="AC1266"/>
  <c r="Y1266"/>
  <c r="U1266"/>
  <c r="Q1266"/>
  <c r="M1266"/>
  <c r="I1266"/>
  <c r="E1266"/>
  <c r="GS1265"/>
  <c r="GO1265"/>
  <c r="GK1265"/>
  <c r="GG1265"/>
  <c r="GC1265"/>
  <c r="FY1265"/>
  <c r="FU1265"/>
  <c r="FQ1265"/>
  <c r="FM1265"/>
  <c r="FI1265"/>
  <c r="FE1265"/>
  <c r="FA1265"/>
  <c r="EW1265"/>
  <c r="ES1265"/>
  <c r="EO1265"/>
  <c r="EK1265"/>
  <c r="EG1265"/>
  <c r="EC1265"/>
  <c r="DY1265"/>
  <c r="DU1265"/>
  <c r="DQ1265"/>
  <c r="DM1265"/>
  <c r="DI1265"/>
  <c r="DE1265"/>
  <c r="DA1265"/>
  <c r="CW1265"/>
  <c r="CS1265"/>
  <c r="CO1265"/>
  <c r="CK1265"/>
  <c r="CG1265"/>
  <c r="CC1265"/>
  <c r="BY1265"/>
  <c r="BU1265"/>
  <c r="BQ1265"/>
  <c r="BM1265"/>
  <c r="BI1265"/>
  <c r="BE1265"/>
  <c r="BA1265"/>
  <c r="AS1265"/>
  <c r="AO1265"/>
  <c r="AK1265"/>
  <c r="AG1265"/>
  <c r="AC1265"/>
  <c r="Y1265"/>
  <c r="U1265"/>
  <c r="Q1265"/>
  <c r="M1265"/>
  <c r="I1265"/>
  <c r="E1265"/>
  <c r="GS1264"/>
  <c r="GO1264"/>
  <c r="GK1264"/>
  <c r="GG1264"/>
  <c r="GC1264"/>
  <c r="FY1264"/>
  <c r="FU1264"/>
  <c r="FQ1264"/>
  <c r="FM1264"/>
  <c r="FI1264"/>
  <c r="FE1264"/>
  <c r="FA1264"/>
  <c r="EW1264"/>
  <c r="ES1264"/>
  <c r="EO1264"/>
  <c r="EK1264"/>
  <c r="EG1264"/>
  <c r="EC1264"/>
  <c r="DY1264"/>
  <c r="DU1264"/>
  <c r="DQ1264"/>
  <c r="DM1264"/>
  <c r="DI1264"/>
  <c r="DE1264"/>
  <c r="DA1264"/>
  <c r="CW1264"/>
  <c r="CS1264"/>
  <c r="CO1264"/>
  <c r="CK1264"/>
  <c r="CG1264"/>
  <c r="CC1264"/>
  <c r="BY1264"/>
  <c r="BU1264"/>
  <c r="BQ1264"/>
  <c r="BM1264"/>
  <c r="BI1264"/>
  <c r="BE1264"/>
  <c r="BA1264"/>
  <c r="AS1264"/>
  <c r="AO1264"/>
  <c r="AK1264"/>
  <c r="AG1264"/>
  <c r="AC1264"/>
  <c r="Y1264"/>
  <c r="U1264"/>
  <c r="Q1264"/>
  <c r="M1264"/>
  <c r="I1264"/>
  <c r="E1264"/>
  <c r="GS1263"/>
  <c r="GO1263"/>
  <c r="GK1263"/>
  <c r="GG1263"/>
  <c r="GC1263"/>
  <c r="FY1263"/>
  <c r="FU1263"/>
  <c r="FQ1263"/>
  <c r="FM1263"/>
  <c r="FI1263"/>
  <c r="FE1263"/>
  <c r="FA1263"/>
  <c r="EW1263"/>
  <c r="ES1263"/>
  <c r="EO1263"/>
  <c r="EK1263"/>
  <c r="EG1263"/>
  <c r="EC1263"/>
  <c r="DY1263"/>
  <c r="DU1263"/>
  <c r="DQ1263"/>
  <c r="DM1263"/>
  <c r="DI1263"/>
  <c r="DE1263"/>
  <c r="DA1263"/>
  <c r="CW1263"/>
  <c r="CS1263"/>
  <c r="CO1263"/>
  <c r="CK1263"/>
  <c r="CG1263"/>
  <c r="CC1263"/>
  <c r="BY1263"/>
  <c r="BU1263"/>
  <c r="BQ1263"/>
  <c r="BM1263"/>
  <c r="BI1263"/>
  <c r="BE1263"/>
  <c r="BA1263"/>
  <c r="AS1263"/>
  <c r="AO1263"/>
  <c r="AK1263"/>
  <c r="AG1263"/>
  <c r="AC1263"/>
  <c r="Y1263"/>
  <c r="U1263"/>
  <c r="Q1263"/>
  <c r="M1263"/>
  <c r="I1263"/>
  <c r="E1263"/>
  <c r="GS1262"/>
  <c r="GO1262"/>
  <c r="GK1262"/>
  <c r="GG1262"/>
  <c r="GC1262"/>
  <c r="FY1262"/>
  <c r="FU1262"/>
  <c r="FQ1262"/>
  <c r="FM1262"/>
  <c r="FI1262"/>
  <c r="FE1262"/>
  <c r="FA1262"/>
  <c r="EW1262"/>
  <c r="ES1262"/>
  <c r="EO1262"/>
  <c r="EK1262"/>
  <c r="EG1262"/>
  <c r="EC1262"/>
  <c r="DY1262"/>
  <c r="DU1262"/>
  <c r="DQ1262"/>
  <c r="DM1262"/>
  <c r="DI1262"/>
  <c r="DE1262"/>
  <c r="DA1262"/>
  <c r="CW1262"/>
  <c r="CS1262"/>
  <c r="CO1262"/>
  <c r="CK1262"/>
  <c r="CG1262"/>
  <c r="CC1262"/>
  <c r="BY1262"/>
  <c r="BU1262"/>
  <c r="BQ1262"/>
  <c r="BM1262"/>
  <c r="BI1262"/>
  <c r="BE1262"/>
  <c r="BA1262"/>
  <c r="AS1262"/>
  <c r="AO1262"/>
  <c r="AK1262"/>
  <c r="AG1262"/>
  <c r="AC1262"/>
  <c r="Y1262"/>
  <c r="U1262"/>
  <c r="Q1262"/>
  <c r="M1262"/>
  <c r="I1262"/>
  <c r="E1262"/>
  <c r="GS1261"/>
  <c r="GO1261"/>
  <c r="GK1261"/>
  <c r="GG1261"/>
  <c r="GC1261"/>
  <c r="FY1261"/>
  <c r="FU1261"/>
  <c r="FQ1261"/>
  <c r="FM1261"/>
  <c r="FI1261"/>
  <c r="FE1261"/>
  <c r="FA1261"/>
  <c r="EW1261"/>
  <c r="ES1261"/>
  <c r="EO1261"/>
  <c r="EK1261"/>
  <c r="EG1261"/>
  <c r="EC1261"/>
  <c r="DY1261"/>
  <c r="DU1261"/>
  <c r="DQ1261"/>
  <c r="DM1261"/>
  <c r="DI1261"/>
  <c r="DE1261"/>
  <c r="DA1261"/>
  <c r="CW1261"/>
  <c r="CS1261"/>
  <c r="CO1261"/>
  <c r="CK1261"/>
  <c r="CG1261"/>
  <c r="CC1261"/>
  <c r="BY1261"/>
  <c r="BU1261"/>
  <c r="BQ1261"/>
  <c r="BM1261"/>
  <c r="BI1261"/>
  <c r="BE1261"/>
  <c r="BA1261"/>
  <c r="AS1261"/>
  <c r="AO1261"/>
  <c r="AK1261"/>
  <c r="AG1261"/>
  <c r="AC1261"/>
  <c r="Y1261"/>
  <c r="U1261"/>
  <c r="Q1261"/>
  <c r="M1261"/>
  <c r="I1261"/>
  <c r="E1261"/>
  <c r="GS1260"/>
  <c r="GO1260"/>
  <c r="GK1260"/>
  <c r="GG1260"/>
  <c r="GC1260"/>
  <c r="FY1260"/>
  <c r="FU1260"/>
  <c r="FQ1260"/>
  <c r="FM1260"/>
  <c r="FI1260"/>
  <c r="FE1260"/>
  <c r="FA1260"/>
  <c r="EW1260"/>
  <c r="ES1260"/>
  <c r="EO1260"/>
  <c r="EK1260"/>
  <c r="EG1260"/>
  <c r="EC1260"/>
  <c r="DY1260"/>
  <c r="DU1260"/>
  <c r="DQ1260"/>
  <c r="DM1260"/>
  <c r="DI1260"/>
  <c r="DE1260"/>
  <c r="DA1260"/>
  <c r="CW1260"/>
  <c r="CS1260"/>
  <c r="CO1260"/>
  <c r="CK1260"/>
  <c r="CG1260"/>
  <c r="CC1260"/>
  <c r="BY1260"/>
  <c r="BU1260"/>
  <c r="BQ1260"/>
  <c r="BM1260"/>
  <c r="BI1260"/>
  <c r="BE1260"/>
  <c r="BA1260"/>
  <c r="AS1260"/>
  <c r="AO1260"/>
  <c r="AK1260"/>
  <c r="AG1260"/>
  <c r="AC1260"/>
  <c r="Y1260"/>
  <c r="U1260"/>
  <c r="Q1260"/>
  <c r="M1260"/>
  <c r="I1260"/>
  <c r="E1260"/>
  <c r="GS1259"/>
  <c r="GO1259"/>
  <c r="GK1259"/>
  <c r="GG1259"/>
  <c r="GC1259"/>
  <c r="FY1259"/>
  <c r="FU1259"/>
  <c r="FQ1259"/>
  <c r="FM1259"/>
  <c r="FI1259"/>
  <c r="FE1259"/>
  <c r="FA1259"/>
  <c r="EW1259"/>
  <c r="ES1259"/>
  <c r="EO1259"/>
  <c r="EK1259"/>
  <c r="EG1259"/>
  <c r="EC1259"/>
  <c r="DY1259"/>
  <c r="DU1259"/>
  <c r="DQ1259"/>
  <c r="DM1259"/>
  <c r="DI1259"/>
  <c r="DE1259"/>
  <c r="DA1259"/>
  <c r="CW1259"/>
  <c r="CS1259"/>
  <c r="CO1259"/>
  <c r="CK1259"/>
  <c r="CG1259"/>
  <c r="CC1259"/>
  <c r="BY1259"/>
  <c r="BU1259"/>
  <c r="BQ1259"/>
  <c r="BM1259"/>
  <c r="BI1259"/>
  <c r="BE1259"/>
  <c r="BA1259"/>
  <c r="AS1259"/>
  <c r="AO1259"/>
  <c r="AK1259"/>
  <c r="AG1259"/>
  <c r="AC1259"/>
  <c r="Y1259"/>
  <c r="U1259"/>
  <c r="Q1259"/>
  <c r="M1259"/>
  <c r="I1259"/>
  <c r="E1259"/>
  <c r="GS1258"/>
  <c r="GO1258"/>
  <c r="GK1258"/>
  <c r="GG1258"/>
  <c r="GC1258"/>
  <c r="FY1258"/>
  <c r="FU1258"/>
  <c r="FQ1258"/>
  <c r="FM1258"/>
  <c r="FI1258"/>
  <c r="FE1258"/>
  <c r="FA1258"/>
  <c r="EW1258"/>
  <c r="ES1258"/>
  <c r="EO1258"/>
  <c r="EK1258"/>
  <c r="EG1258"/>
  <c r="EC1258"/>
  <c r="DY1258"/>
  <c r="DU1258"/>
  <c r="DQ1258"/>
  <c r="DM1258"/>
  <c r="DI1258"/>
  <c r="DE1258"/>
  <c r="DA1258"/>
  <c r="CW1258"/>
  <c r="CS1258"/>
  <c r="CO1258"/>
  <c r="CK1258"/>
  <c r="CG1258"/>
  <c r="CC1258"/>
  <c r="BY1258"/>
  <c r="BU1258"/>
  <c r="BQ1258"/>
  <c r="BM1258"/>
  <c r="BI1258"/>
  <c r="BE1258"/>
  <c r="BA1258"/>
  <c r="AS1258"/>
  <c r="AO1258"/>
  <c r="AK1258"/>
  <c r="AG1258"/>
  <c r="AC1258"/>
  <c r="Y1258"/>
  <c r="U1258"/>
  <c r="Q1258"/>
  <c r="M1258"/>
  <c r="I1258"/>
  <c r="E1258"/>
  <c r="GS1257"/>
  <c r="GO1257"/>
  <c r="GK1257"/>
  <c r="GG1257"/>
  <c r="GC1257"/>
  <c r="FY1257"/>
  <c r="FU1257"/>
  <c r="FQ1257"/>
  <c r="FM1257"/>
  <c r="FI1257"/>
  <c r="FE1257"/>
  <c r="FA1257"/>
  <c r="EW1257"/>
  <c r="ES1257"/>
  <c r="EO1257"/>
  <c r="EK1257"/>
  <c r="EG1257"/>
  <c r="EC1257"/>
  <c r="DY1257"/>
  <c r="DU1257"/>
  <c r="DQ1257"/>
  <c r="DM1257"/>
  <c r="DI1257"/>
  <c r="DE1257"/>
  <c r="DA1257"/>
  <c r="CW1257"/>
  <c r="CS1257"/>
  <c r="CO1257"/>
  <c r="CK1257"/>
  <c r="CG1257"/>
  <c r="CC1257"/>
  <c r="BY1257"/>
  <c r="BU1257"/>
  <c r="BQ1257"/>
  <c r="BM1257"/>
  <c r="BI1257"/>
  <c r="BE1257"/>
  <c r="BA1257"/>
  <c r="AS1257"/>
  <c r="AO1257"/>
  <c r="AK1257"/>
  <c r="AG1257"/>
  <c r="AC1257"/>
  <c r="Y1257"/>
  <c r="U1257"/>
  <c r="Q1257"/>
  <c r="M1257"/>
  <c r="I1257"/>
  <c r="E1257"/>
  <c r="GS1256"/>
  <c r="GO1256"/>
  <c r="GK1256"/>
  <c r="GG1256"/>
  <c r="GC1256"/>
  <c r="FY1256"/>
  <c r="FU1256"/>
  <c r="FQ1256"/>
  <c r="FM1256"/>
  <c r="FI1256"/>
  <c r="FE1256"/>
  <c r="FA1256"/>
  <c r="EW1256"/>
  <c r="ES1256"/>
  <c r="EO1256"/>
  <c r="EK1256"/>
  <c r="EG1256"/>
  <c r="EC1256"/>
  <c r="DY1256"/>
  <c r="DU1256"/>
  <c r="DQ1256"/>
  <c r="DM1256"/>
  <c r="DI1256"/>
  <c r="DE1256"/>
  <c r="DA1256"/>
  <c r="CW1256"/>
  <c r="CS1256"/>
  <c r="CO1256"/>
  <c r="CK1256"/>
  <c r="CG1256"/>
  <c r="CC1256"/>
  <c r="BY1256"/>
  <c r="BU1256"/>
  <c r="BQ1256"/>
  <c r="BM1256"/>
  <c r="BI1256"/>
  <c r="BE1256"/>
  <c r="BA1256"/>
  <c r="AS1256"/>
  <c r="AO1256"/>
  <c r="AK1256"/>
  <c r="AG1256"/>
  <c r="AC1256"/>
  <c r="Y1256"/>
  <c r="U1256"/>
  <c r="Q1256"/>
  <c r="M1256"/>
  <c r="I1256"/>
  <c r="E1256"/>
  <c r="GY1255"/>
  <c r="GS1255"/>
  <c r="GO1255"/>
  <c r="GK1255"/>
  <c r="GG1255"/>
  <c r="GC1255"/>
  <c r="FY1255"/>
  <c r="FU1255"/>
  <c r="FQ1255"/>
  <c r="FM1255"/>
  <c r="FI1255"/>
  <c r="FE1255"/>
  <c r="FA1255"/>
  <c r="EW1255"/>
  <c r="ES1255"/>
  <c r="EO1255"/>
  <c r="EK1255"/>
  <c r="EG1255"/>
  <c r="EC1255"/>
  <c r="DY1255"/>
  <c r="DU1255"/>
  <c r="DQ1255"/>
  <c r="DM1255"/>
  <c r="DI1255"/>
  <c r="DE1255"/>
  <c r="DA1255"/>
  <c r="CW1255"/>
  <c r="CS1255"/>
  <c r="CO1255"/>
  <c r="CK1255"/>
  <c r="CG1255"/>
  <c r="CC1255"/>
  <c r="BY1255"/>
  <c r="BU1255"/>
  <c r="BQ1255"/>
  <c r="BM1255"/>
  <c r="BI1255"/>
  <c r="BE1255"/>
  <c r="BA1255"/>
  <c r="AS1255"/>
  <c r="AO1255"/>
  <c r="AK1255"/>
  <c r="AG1255"/>
  <c r="AC1255"/>
  <c r="Y1255"/>
  <c r="U1255"/>
  <c r="Q1255"/>
  <c r="M1255"/>
  <c r="I1255"/>
  <c r="E1255"/>
  <c r="GS1254"/>
  <c r="GO1254"/>
  <c r="GK1254"/>
  <c r="GG1254"/>
  <c r="GC1254"/>
  <c r="FY1254"/>
  <c r="FU1254"/>
  <c r="FQ1254"/>
  <c r="FM1254"/>
  <c r="FI1254"/>
  <c r="FE1254"/>
  <c r="FA1254"/>
  <c r="EW1254"/>
  <c r="ES1254"/>
  <c r="EO1254"/>
  <c r="EK1254"/>
  <c r="EG1254"/>
  <c r="EC1254"/>
  <c r="DY1254"/>
  <c r="DU1254"/>
  <c r="DQ1254"/>
  <c r="DM1254"/>
  <c r="DI1254"/>
  <c r="DE1254"/>
  <c r="DA1254"/>
  <c r="CW1254"/>
  <c r="CS1254"/>
  <c r="CO1254"/>
  <c r="CK1254"/>
  <c r="CG1254"/>
  <c r="CC1254"/>
  <c r="BY1254"/>
  <c r="BU1254"/>
  <c r="BQ1254"/>
  <c r="BM1254"/>
  <c r="BI1254"/>
  <c r="BE1254"/>
  <c r="BA1254"/>
  <c r="AS1254"/>
  <c r="AO1254"/>
  <c r="AK1254"/>
  <c r="AG1254"/>
  <c r="AC1254"/>
  <c r="Y1254"/>
  <c r="U1254"/>
  <c r="Q1254"/>
  <c r="M1254"/>
  <c r="I1254"/>
  <c r="E1254"/>
  <c r="GS1253"/>
  <c r="GO1253"/>
  <c r="GK1253"/>
  <c r="GG1253"/>
  <c r="GC1253"/>
  <c r="FY1253"/>
  <c r="FU1253"/>
  <c r="FQ1253"/>
  <c r="FM1253"/>
  <c r="FI1253"/>
  <c r="FE1253"/>
  <c r="FA1253"/>
  <c r="EW1253"/>
  <c r="ES1253"/>
  <c r="EO1253"/>
  <c r="EK1253"/>
  <c r="EG1253"/>
  <c r="EC1253"/>
  <c r="DY1253"/>
  <c r="DU1253"/>
  <c r="DQ1253"/>
  <c r="DM1253"/>
  <c r="DI1253"/>
  <c r="DE1253"/>
  <c r="DA1253"/>
  <c r="CW1253"/>
  <c r="CS1253"/>
  <c r="CO1253"/>
  <c r="CK1253"/>
  <c r="CG1253"/>
  <c r="CC1253"/>
  <c r="BY1253"/>
  <c r="BU1253"/>
  <c r="BQ1253"/>
  <c r="BM1253"/>
  <c r="BI1253"/>
  <c r="BE1253"/>
  <c r="BA1253"/>
  <c r="AS1253"/>
  <c r="AO1253"/>
  <c r="AK1253"/>
  <c r="AG1253"/>
  <c r="AC1253"/>
  <c r="Y1253"/>
  <c r="U1253"/>
  <c r="Q1253"/>
  <c r="M1253"/>
  <c r="I1253"/>
  <c r="E1253"/>
  <c r="GS1252"/>
  <c r="GO1252"/>
  <c r="GK1252"/>
  <c r="GG1252"/>
  <c r="GC1252"/>
  <c r="FY1252"/>
  <c r="FU1252"/>
  <c r="FQ1252"/>
  <c r="FM1252"/>
  <c r="FI1252"/>
  <c r="FE1252"/>
  <c r="FA1252"/>
  <c r="EW1252"/>
  <c r="ES1252"/>
  <c r="EO1252"/>
  <c r="EK1252"/>
  <c r="EG1252"/>
  <c r="EC1252"/>
  <c r="DY1252"/>
  <c r="DU1252"/>
  <c r="DQ1252"/>
  <c r="DM1252"/>
  <c r="DI1252"/>
  <c r="DE1252"/>
  <c r="DA1252"/>
  <c r="CW1252"/>
  <c r="CS1252"/>
  <c r="CO1252"/>
  <c r="CK1252"/>
  <c r="CG1252"/>
  <c r="CC1252"/>
  <c r="BY1252"/>
  <c r="BU1252"/>
  <c r="BQ1252"/>
  <c r="BM1252"/>
  <c r="BI1252"/>
  <c r="BE1252"/>
  <c r="BA1252"/>
  <c r="AS1252"/>
  <c r="AO1252"/>
  <c r="AK1252"/>
  <c r="AG1252"/>
  <c r="AC1252"/>
  <c r="Y1252"/>
  <c r="U1252"/>
  <c r="Q1252"/>
  <c r="M1252"/>
  <c r="I1252"/>
  <c r="E1252"/>
  <c r="GS1251"/>
  <c r="GO1251"/>
  <c r="GK1251"/>
  <c r="GG1251"/>
  <c r="GC1251"/>
  <c r="FY1251"/>
  <c r="FU1251"/>
  <c r="FQ1251"/>
  <c r="FM1251"/>
  <c r="FI1251"/>
  <c r="FE1251"/>
  <c r="FA1251"/>
  <c r="EW1251"/>
  <c r="ES1251"/>
  <c r="EO1251"/>
  <c r="EK1251"/>
  <c r="EG1251"/>
  <c r="EC1251"/>
  <c r="DY1251"/>
  <c r="DU1251"/>
  <c r="DQ1251"/>
  <c r="DM1251"/>
  <c r="DI1251"/>
  <c r="DE1251"/>
  <c r="DA1251"/>
  <c r="CW1251"/>
  <c r="CS1251"/>
  <c r="CO1251"/>
  <c r="CK1251"/>
  <c r="CG1251"/>
  <c r="CC1251"/>
  <c r="BY1251"/>
  <c r="BU1251"/>
  <c r="BQ1251"/>
  <c r="BM1251"/>
  <c r="BI1251"/>
  <c r="BE1251"/>
  <c r="BA1251"/>
  <c r="AS1251"/>
  <c r="AO1251"/>
  <c r="AK1251"/>
  <c r="AG1251"/>
  <c r="AC1251"/>
  <c r="Y1251"/>
  <c r="U1251"/>
  <c r="Q1251"/>
  <c r="M1251"/>
  <c r="I1251"/>
  <c r="E1251"/>
  <c r="GS1250"/>
  <c r="GO1250"/>
  <c r="GK1250"/>
  <c r="GG1250"/>
  <c r="GC1250"/>
  <c r="FY1250"/>
  <c r="FU1250"/>
  <c r="FQ1250"/>
  <c r="FM1250"/>
  <c r="FI1250"/>
  <c r="FE1250"/>
  <c r="FA1250"/>
  <c r="EW1250"/>
  <c r="ES1250"/>
  <c r="EO1250"/>
  <c r="EK1250"/>
  <c r="EG1250"/>
  <c r="EC1250"/>
  <c r="DY1250"/>
  <c r="DU1250"/>
  <c r="DQ1250"/>
  <c r="DM1250"/>
  <c r="DI1250"/>
  <c r="DE1250"/>
  <c r="DA1250"/>
  <c r="CW1250"/>
  <c r="CS1250"/>
  <c r="CO1250"/>
  <c r="CK1250"/>
  <c r="CG1250"/>
  <c r="CC1250"/>
  <c r="BY1250"/>
  <c r="BU1250"/>
  <c r="BQ1250"/>
  <c r="BM1250"/>
  <c r="BI1250"/>
  <c r="BE1250"/>
  <c r="BA1250"/>
  <c r="AS1250"/>
  <c r="AO1250"/>
  <c r="AK1250"/>
  <c r="AG1250"/>
  <c r="AC1250"/>
  <c r="Y1250"/>
  <c r="U1250"/>
  <c r="Q1250"/>
  <c r="M1250"/>
  <c r="I1250"/>
  <c r="E1250"/>
  <c r="GS1249"/>
  <c r="GO1249"/>
  <c r="GK1249"/>
  <c r="GG1249"/>
  <c r="GC1249"/>
  <c r="FY1249"/>
  <c r="FU1249"/>
  <c r="FQ1249"/>
  <c r="FM1249"/>
  <c r="FI1249"/>
  <c r="FE1249"/>
  <c r="FA1249"/>
  <c r="EW1249"/>
  <c r="ES1249"/>
  <c r="EO1249"/>
  <c r="EK1249"/>
  <c r="EG1249"/>
  <c r="EC1249"/>
  <c r="DY1249"/>
  <c r="DU1249"/>
  <c r="DQ1249"/>
  <c r="DM1249"/>
  <c r="DI1249"/>
  <c r="DE1249"/>
  <c r="DA1249"/>
  <c r="CW1249"/>
  <c r="CS1249"/>
  <c r="CO1249"/>
  <c r="CK1249"/>
  <c r="CG1249"/>
  <c r="CC1249"/>
  <c r="BY1249"/>
  <c r="BU1249"/>
  <c r="BQ1249"/>
  <c r="BM1249"/>
  <c r="BI1249"/>
  <c r="BE1249"/>
  <c r="BA1249"/>
  <c r="AS1249"/>
  <c r="AO1249"/>
  <c r="AK1249"/>
  <c r="AG1249"/>
  <c r="AC1249"/>
  <c r="Y1249"/>
  <c r="U1249"/>
  <c r="Q1249"/>
  <c r="M1249"/>
  <c r="I1249"/>
  <c r="E1249"/>
  <c r="GS1248"/>
  <c r="GO1248"/>
  <c r="GK1248"/>
  <c r="GG1248"/>
  <c r="GC1248"/>
  <c r="FY1248"/>
  <c r="FU1248"/>
  <c r="FQ1248"/>
  <c r="FM1248"/>
  <c r="FI1248"/>
  <c r="FE1248"/>
  <c r="FA1248"/>
  <c r="EW1248"/>
  <c r="ES1248"/>
  <c r="EO1248"/>
  <c r="EK1248"/>
  <c r="EG1248"/>
  <c r="EC1248"/>
  <c r="DY1248"/>
  <c r="DU1248"/>
  <c r="DQ1248"/>
  <c r="DM1248"/>
  <c r="DI1248"/>
  <c r="DE1248"/>
  <c r="DA1248"/>
  <c r="CW1248"/>
  <c r="CS1248"/>
  <c r="CO1248"/>
  <c r="CK1248"/>
  <c r="CG1248"/>
  <c r="CC1248"/>
  <c r="BY1248"/>
  <c r="BU1248"/>
  <c r="BQ1248"/>
  <c r="BM1248"/>
  <c r="BI1248"/>
  <c r="BE1248"/>
  <c r="BA1248"/>
  <c r="AS1248"/>
  <c r="AO1248"/>
  <c r="AK1248"/>
  <c r="AG1248"/>
  <c r="AC1248"/>
  <c r="Y1248"/>
  <c r="U1248"/>
  <c r="Q1248"/>
  <c r="M1248"/>
  <c r="I1248"/>
  <c r="E1248"/>
  <c r="GS1247"/>
  <c r="GO1247"/>
  <c r="GK1247"/>
  <c r="GG1247"/>
  <c r="GC1247"/>
  <c r="FY1247"/>
  <c r="FU1247"/>
  <c r="FQ1247"/>
  <c r="FM1247"/>
  <c r="FI1247"/>
  <c r="FE1247"/>
  <c r="FA1247"/>
  <c r="EW1247"/>
  <c r="ES1247"/>
  <c r="EO1247"/>
  <c r="EK1247"/>
  <c r="EG1247"/>
  <c r="EC1247"/>
  <c r="DY1247"/>
  <c r="DU1247"/>
  <c r="DQ1247"/>
  <c r="DM1247"/>
  <c r="DI1247"/>
  <c r="DE1247"/>
  <c r="DA1247"/>
  <c r="CW1247"/>
  <c r="CS1247"/>
  <c r="CO1247"/>
  <c r="CK1247"/>
  <c r="CG1247"/>
  <c r="CC1247"/>
  <c r="BY1247"/>
  <c r="BU1247"/>
  <c r="BQ1247"/>
  <c r="BM1247"/>
  <c r="BI1247"/>
  <c r="BE1247"/>
  <c r="BA1247"/>
  <c r="AS1247"/>
  <c r="AO1247"/>
  <c r="AK1247"/>
  <c r="AG1247"/>
  <c r="AC1247"/>
  <c r="Y1247"/>
  <c r="U1247"/>
  <c r="Q1247"/>
  <c r="M1247"/>
  <c r="I1247"/>
  <c r="E1247"/>
  <c r="GS1246"/>
  <c r="GO1246"/>
  <c r="GK1246"/>
  <c r="GG1246"/>
  <c r="GC1246"/>
  <c r="FY1246"/>
  <c r="FU1246"/>
  <c r="FQ1246"/>
  <c r="FM1246"/>
  <c r="FI1246"/>
  <c r="FE1246"/>
  <c r="FA1246"/>
  <c r="EW1246"/>
  <c r="ES1246"/>
  <c r="EO1246"/>
  <c r="EK1246"/>
  <c r="EG1246"/>
  <c r="EC1246"/>
  <c r="DY1246"/>
  <c r="DU1246"/>
  <c r="DQ1246"/>
  <c r="DM1246"/>
  <c r="DI1246"/>
  <c r="DE1246"/>
  <c r="DA1246"/>
  <c r="CW1246"/>
  <c r="CS1246"/>
  <c r="CO1246"/>
  <c r="CK1246"/>
  <c r="CG1246"/>
  <c r="CC1246"/>
  <c r="BY1246"/>
  <c r="BU1246"/>
  <c r="BQ1246"/>
  <c r="BM1246"/>
  <c r="BI1246"/>
  <c r="BE1246"/>
  <c r="BA1246"/>
  <c r="AS1246"/>
  <c r="AO1246"/>
  <c r="AK1246"/>
  <c r="AG1246"/>
  <c r="AC1246"/>
  <c r="Y1246"/>
  <c r="U1246"/>
  <c r="Q1246"/>
  <c r="M1246"/>
  <c r="I1246"/>
  <c r="E1246"/>
  <c r="GS1245"/>
  <c r="GO1245"/>
  <c r="GK1245"/>
  <c r="GG1245"/>
  <c r="GC1245"/>
  <c r="FY1245"/>
  <c r="FU1245"/>
  <c r="FQ1245"/>
  <c r="FM1245"/>
  <c r="FI1245"/>
  <c r="FE1245"/>
  <c r="FA1245"/>
  <c r="EW1245"/>
  <c r="ES1245"/>
  <c r="EO1245"/>
  <c r="EK1245"/>
  <c r="EG1245"/>
  <c r="EC1245"/>
  <c r="DY1245"/>
  <c r="DU1245"/>
  <c r="DQ1245"/>
  <c r="DM1245"/>
  <c r="DI1245"/>
  <c r="DE1245"/>
  <c r="DA1245"/>
  <c r="CW1245"/>
  <c r="CS1245"/>
  <c r="CO1245"/>
  <c r="CK1245"/>
  <c r="CG1245"/>
  <c r="CC1245"/>
  <c r="BY1245"/>
  <c r="BU1245"/>
  <c r="BQ1245"/>
  <c r="BM1245"/>
  <c r="BI1245"/>
  <c r="BE1245"/>
  <c r="BA1245"/>
  <c r="AS1245"/>
  <c r="AO1245"/>
  <c r="AK1245"/>
  <c r="AG1245"/>
  <c r="AC1245"/>
  <c r="Y1245"/>
  <c r="U1245"/>
  <c r="Q1245"/>
  <c r="M1245"/>
  <c r="I1245"/>
  <c r="E1245"/>
  <c r="GS1244"/>
  <c r="GO1244"/>
  <c r="GK1244"/>
  <c r="GG1244"/>
  <c r="GC1244"/>
  <c r="FY1244"/>
  <c r="FU1244"/>
  <c r="FQ1244"/>
  <c r="FM1244"/>
  <c r="FI1244"/>
  <c r="FE1244"/>
  <c r="FA1244"/>
  <c r="EW1244"/>
  <c r="ES1244"/>
  <c r="EO1244"/>
  <c r="EK1244"/>
  <c r="EG1244"/>
  <c r="EC1244"/>
  <c r="DY1244"/>
  <c r="DU1244"/>
  <c r="DQ1244"/>
  <c r="DM1244"/>
  <c r="DI1244"/>
  <c r="DE1244"/>
  <c r="DA1244"/>
  <c r="CW1244"/>
  <c r="CS1244"/>
  <c r="CO1244"/>
  <c r="CK1244"/>
  <c r="CG1244"/>
  <c r="CC1244"/>
  <c r="BY1244"/>
  <c r="BU1244"/>
  <c r="BQ1244"/>
  <c r="BM1244"/>
  <c r="BI1244"/>
  <c r="BE1244"/>
  <c r="BA1244"/>
  <c r="AS1244"/>
  <c r="AO1244"/>
  <c r="AK1244"/>
  <c r="AG1244"/>
  <c r="AC1244"/>
  <c r="Y1244"/>
  <c r="U1244"/>
  <c r="Q1244"/>
  <c r="M1244"/>
  <c r="I1244"/>
  <c r="E1244"/>
  <c r="GY1243"/>
  <c r="GS1243"/>
  <c r="GO1243"/>
  <c r="GK1243"/>
  <c r="GG1243"/>
  <c r="GC1243"/>
  <c r="FY1243"/>
  <c r="FU1243"/>
  <c r="FQ1243"/>
  <c r="FM1243"/>
  <c r="FI1243"/>
  <c r="FE1243"/>
  <c r="FA1243"/>
  <c r="EW1243"/>
  <c r="ES1243"/>
  <c r="EO1243"/>
  <c r="EK1243"/>
  <c r="EG1243"/>
  <c r="EC1243"/>
  <c r="DY1243"/>
  <c r="DU1243"/>
  <c r="DQ1243"/>
  <c r="DM1243"/>
  <c r="DI1243"/>
  <c r="DE1243"/>
  <c r="DA1243"/>
  <c r="CW1243"/>
  <c r="CS1243"/>
  <c r="CO1243"/>
  <c r="CK1243"/>
  <c r="CG1243"/>
  <c r="CC1243"/>
  <c r="BY1243"/>
  <c r="BU1243"/>
  <c r="BQ1243"/>
  <c r="BM1243"/>
  <c r="BI1243"/>
  <c r="BE1243"/>
  <c r="BA1243"/>
  <c r="AS1243"/>
  <c r="AO1243"/>
  <c r="AK1243"/>
  <c r="AG1243"/>
  <c r="AC1243"/>
  <c r="Y1243"/>
  <c r="U1243"/>
  <c r="Q1243"/>
  <c r="M1243"/>
  <c r="I1243"/>
  <c r="E1243"/>
  <c r="GS1242"/>
  <c r="GO1242"/>
  <c r="GK1242"/>
  <c r="GG1242"/>
  <c r="GC1242"/>
  <c r="FY1242"/>
  <c r="FU1242"/>
  <c r="FQ1242"/>
  <c r="FM1242"/>
  <c r="FI1242"/>
  <c r="FE1242"/>
  <c r="FA1242"/>
  <c r="EW1242"/>
  <c r="ES1242"/>
  <c r="EO1242"/>
  <c r="EK1242"/>
  <c r="EG1242"/>
  <c r="EC1242"/>
  <c r="DY1242"/>
  <c r="DU1242"/>
  <c r="DQ1242"/>
  <c r="DM1242"/>
  <c r="DI1242"/>
  <c r="DE1242"/>
  <c r="DA1242"/>
  <c r="CW1242"/>
  <c r="CS1242"/>
  <c r="CO1242"/>
  <c r="CK1242"/>
  <c r="CG1242"/>
  <c r="CC1242"/>
  <c r="BY1242"/>
  <c r="BU1242"/>
  <c r="BQ1242"/>
  <c r="BM1242"/>
  <c r="BI1242"/>
  <c r="BE1242"/>
  <c r="BA1242"/>
  <c r="AS1242"/>
  <c r="AO1242"/>
  <c r="AK1242"/>
  <c r="AG1242"/>
  <c r="AC1242"/>
  <c r="Y1242"/>
  <c r="U1242"/>
  <c r="Q1242"/>
  <c r="M1242"/>
  <c r="I1242"/>
  <c r="E1242"/>
  <c r="GS1241"/>
  <c r="GO1241"/>
  <c r="GK1241"/>
  <c r="GG1241"/>
  <c r="GC1241"/>
  <c r="FY1241"/>
  <c r="FU1241"/>
  <c r="FQ1241"/>
  <c r="FM1241"/>
  <c r="FI1241"/>
  <c r="FE1241"/>
  <c r="FA1241"/>
  <c r="EW1241"/>
  <c r="ES1241"/>
  <c r="EO1241"/>
  <c r="EK1241"/>
  <c r="EG1241"/>
  <c r="EC1241"/>
  <c r="DY1241"/>
  <c r="DU1241"/>
  <c r="DQ1241"/>
  <c r="DM1241"/>
  <c r="DI1241"/>
  <c r="DE1241"/>
  <c r="DA1241"/>
  <c r="CW1241"/>
  <c r="CS1241"/>
  <c r="CO1241"/>
  <c r="CK1241"/>
  <c r="CG1241"/>
  <c r="CC1241"/>
  <c r="BY1241"/>
  <c r="BU1241"/>
  <c r="BQ1241"/>
  <c r="BM1241"/>
  <c r="BI1241"/>
  <c r="BE1241"/>
  <c r="BA1241"/>
  <c r="AS1241"/>
  <c r="AO1241"/>
  <c r="AK1241"/>
  <c r="AG1241"/>
  <c r="AC1241"/>
  <c r="Y1241"/>
  <c r="U1241"/>
  <c r="Q1241"/>
  <c r="M1241"/>
  <c r="I1241"/>
  <c r="E1241"/>
  <c r="GS1240"/>
  <c r="GO1240"/>
  <c r="GK1240"/>
  <c r="GG1240"/>
  <c r="GC1240"/>
  <c r="FY1240"/>
  <c r="FU1240"/>
  <c r="FQ1240"/>
  <c r="FM1240"/>
  <c r="FI1240"/>
  <c r="FE1240"/>
  <c r="FA1240"/>
  <c r="EW1240"/>
  <c r="ES1240"/>
  <c r="EO1240"/>
  <c r="EK1240"/>
  <c r="EG1240"/>
  <c r="EC1240"/>
  <c r="DY1240"/>
  <c r="DU1240"/>
  <c r="DQ1240"/>
  <c r="DM1240"/>
  <c r="DI1240"/>
  <c r="DE1240"/>
  <c r="DA1240"/>
  <c r="CW1240"/>
  <c r="CS1240"/>
  <c r="CO1240"/>
  <c r="CK1240"/>
  <c r="CG1240"/>
  <c r="CC1240"/>
  <c r="BY1240"/>
  <c r="BU1240"/>
  <c r="BQ1240"/>
  <c r="BM1240"/>
  <c r="BI1240"/>
  <c r="BE1240"/>
  <c r="BA1240"/>
  <c r="AS1240"/>
  <c r="AO1240"/>
  <c r="AK1240"/>
  <c r="AG1240"/>
  <c r="AC1240"/>
  <c r="Y1240"/>
  <c r="U1240"/>
  <c r="Q1240"/>
  <c r="M1240"/>
  <c r="I1240"/>
  <c r="E1240"/>
  <c r="GS1239"/>
  <c r="GO1239"/>
  <c r="GK1239"/>
  <c r="GG1239"/>
  <c r="GC1239"/>
  <c r="FY1239"/>
  <c r="FU1239"/>
  <c r="FQ1239"/>
  <c r="FM1239"/>
  <c r="FI1239"/>
  <c r="FE1239"/>
  <c r="FA1239"/>
  <c r="EW1239"/>
  <c r="ES1239"/>
  <c r="EO1239"/>
  <c r="EK1239"/>
  <c r="EG1239"/>
  <c r="EC1239"/>
  <c r="DY1239"/>
  <c r="DU1239"/>
  <c r="DQ1239"/>
  <c r="DM1239"/>
  <c r="DI1239"/>
  <c r="DE1239"/>
  <c r="DA1239"/>
  <c r="CW1239"/>
  <c r="CS1239"/>
  <c r="CO1239"/>
  <c r="CK1239"/>
  <c r="CG1239"/>
  <c r="CC1239"/>
  <c r="BY1239"/>
  <c r="BU1239"/>
  <c r="BQ1239"/>
  <c r="BM1239"/>
  <c r="BI1239"/>
  <c r="BE1239"/>
  <c r="BA1239"/>
  <c r="AS1239"/>
  <c r="AO1239"/>
  <c r="AK1239"/>
  <c r="AG1239"/>
  <c r="AC1239"/>
  <c r="Y1239"/>
  <c r="U1239"/>
  <c r="Q1239"/>
  <c r="M1239"/>
  <c r="I1239"/>
  <c r="E1239"/>
  <c r="GS1238"/>
  <c r="GO1238"/>
  <c r="GK1238"/>
  <c r="GG1238"/>
  <c r="GC1238"/>
  <c r="FY1238"/>
  <c r="FU1238"/>
  <c r="FQ1238"/>
  <c r="FM1238"/>
  <c r="FI1238"/>
  <c r="FE1238"/>
  <c r="FA1238"/>
  <c r="EW1238"/>
  <c r="ES1238"/>
  <c r="EO1238"/>
  <c r="EK1238"/>
  <c r="EG1238"/>
  <c r="EC1238"/>
  <c r="DY1238"/>
  <c r="DU1238"/>
  <c r="DQ1238"/>
  <c r="DM1238"/>
  <c r="DI1238"/>
  <c r="DE1238"/>
  <c r="DA1238"/>
  <c r="CW1238"/>
  <c r="CS1238"/>
  <c r="CO1238"/>
  <c r="CK1238"/>
  <c r="CG1238"/>
  <c r="CC1238"/>
  <c r="BY1238"/>
  <c r="BU1238"/>
  <c r="BQ1238"/>
  <c r="BM1238"/>
  <c r="BI1238"/>
  <c r="BE1238"/>
  <c r="BA1238"/>
  <c r="AS1238"/>
  <c r="AO1238"/>
  <c r="AK1238"/>
  <c r="AG1238"/>
  <c r="AC1238"/>
  <c r="Y1238"/>
  <c r="U1238"/>
  <c r="Q1238"/>
  <c r="M1238"/>
  <c r="I1238"/>
  <c r="E1238"/>
  <c r="GS1237"/>
  <c r="GO1237"/>
  <c r="GK1237"/>
  <c r="GG1237"/>
  <c r="GC1237"/>
  <c r="FY1237"/>
  <c r="FU1237"/>
  <c r="FQ1237"/>
  <c r="FM1237"/>
  <c r="FI1237"/>
  <c r="FE1237"/>
  <c r="FA1237"/>
  <c r="EW1237"/>
  <c r="ES1237"/>
  <c r="EO1237"/>
  <c r="EK1237"/>
  <c r="EG1237"/>
  <c r="EC1237"/>
  <c r="DY1237"/>
  <c r="DU1237"/>
  <c r="DQ1237"/>
  <c r="DM1237"/>
  <c r="DI1237"/>
  <c r="DE1237"/>
  <c r="DA1237"/>
  <c r="CW1237"/>
  <c r="CS1237"/>
  <c r="CO1237"/>
  <c r="CK1237"/>
  <c r="CG1237"/>
  <c r="CC1237"/>
  <c r="BY1237"/>
  <c r="BU1237"/>
  <c r="BQ1237"/>
  <c r="BM1237"/>
  <c r="BI1237"/>
  <c r="BE1237"/>
  <c r="BA1237"/>
  <c r="AS1237"/>
  <c r="AO1237"/>
  <c r="AK1237"/>
  <c r="AG1237"/>
  <c r="AC1237"/>
  <c r="Y1237"/>
  <c r="U1237"/>
  <c r="Q1237"/>
  <c r="M1237"/>
  <c r="I1237"/>
  <c r="E1237"/>
  <c r="GS1236"/>
  <c r="GO1236"/>
  <c r="GK1236"/>
  <c r="GG1236"/>
  <c r="GC1236"/>
  <c r="FY1236"/>
  <c r="FU1236"/>
  <c r="FQ1236"/>
  <c r="FM1236"/>
  <c r="FI1236"/>
  <c r="FE1236"/>
  <c r="FA1236"/>
  <c r="EW1236"/>
  <c r="ES1236"/>
  <c r="EO1236"/>
  <c r="EK1236"/>
  <c r="EG1236"/>
  <c r="EC1236"/>
  <c r="DY1236"/>
  <c r="DU1236"/>
  <c r="DQ1236"/>
  <c r="DM1236"/>
  <c r="DI1236"/>
  <c r="DE1236"/>
  <c r="DA1236"/>
  <c r="CW1236"/>
  <c r="CS1236"/>
  <c r="CO1236"/>
  <c r="CK1236"/>
  <c r="CG1236"/>
  <c r="CC1236"/>
  <c r="BY1236"/>
  <c r="BU1236"/>
  <c r="BQ1236"/>
  <c r="BM1236"/>
  <c r="BI1236"/>
  <c r="BE1236"/>
  <c r="BA1236"/>
  <c r="AS1236"/>
  <c r="AO1236"/>
  <c r="AK1236"/>
  <c r="AG1236"/>
  <c r="AC1236"/>
  <c r="Y1236"/>
  <c r="U1236"/>
  <c r="Q1236"/>
  <c r="M1236"/>
  <c r="I1236"/>
  <c r="E1236"/>
  <c r="GS1235"/>
  <c r="GO1235"/>
  <c r="GK1235"/>
  <c r="GG1235"/>
  <c r="GC1235"/>
  <c r="FY1235"/>
  <c r="FU1235"/>
  <c r="FQ1235"/>
  <c r="FM1235"/>
  <c r="FI1235"/>
  <c r="FE1235"/>
  <c r="FA1235"/>
  <c r="EW1235"/>
  <c r="ES1235"/>
  <c r="EO1235"/>
  <c r="EK1235"/>
  <c r="EG1235"/>
  <c r="EC1235"/>
  <c r="DY1235"/>
  <c r="DU1235"/>
  <c r="DQ1235"/>
  <c r="DM1235"/>
  <c r="DI1235"/>
  <c r="DE1235"/>
  <c r="DA1235"/>
  <c r="CW1235"/>
  <c r="CS1235"/>
  <c r="CO1235"/>
  <c r="CK1235"/>
  <c r="CG1235"/>
  <c r="CC1235"/>
  <c r="BY1235"/>
  <c r="BU1235"/>
  <c r="BQ1235"/>
  <c r="BM1235"/>
  <c r="BI1235"/>
  <c r="BE1235"/>
  <c r="BA1235"/>
  <c r="AS1235"/>
  <c r="AO1235"/>
  <c r="AK1235"/>
  <c r="AG1235"/>
  <c r="AC1235"/>
  <c r="Y1235"/>
  <c r="U1235"/>
  <c r="Q1235"/>
  <c r="M1235"/>
  <c r="I1235"/>
  <c r="E1235"/>
  <c r="GS1234"/>
  <c r="GO1234"/>
  <c r="GK1234"/>
  <c r="GG1234"/>
  <c r="GC1234"/>
  <c r="FY1234"/>
  <c r="FU1234"/>
  <c r="FQ1234"/>
  <c r="FM1234"/>
  <c r="FI1234"/>
  <c r="FE1234"/>
  <c r="FA1234"/>
  <c r="EW1234"/>
  <c r="ES1234"/>
  <c r="EO1234"/>
  <c r="EK1234"/>
  <c r="EG1234"/>
  <c r="EC1234"/>
  <c r="DY1234"/>
  <c r="DU1234"/>
  <c r="DQ1234"/>
  <c r="DM1234"/>
  <c r="DI1234"/>
  <c r="DE1234"/>
  <c r="DA1234"/>
  <c r="CW1234"/>
  <c r="CS1234"/>
  <c r="CO1234"/>
  <c r="CK1234"/>
  <c r="CG1234"/>
  <c r="CC1234"/>
  <c r="BY1234"/>
  <c r="BU1234"/>
  <c r="BQ1234"/>
  <c r="BM1234"/>
  <c r="BI1234"/>
  <c r="BE1234"/>
  <c r="BA1234"/>
  <c r="AS1234"/>
  <c r="AO1234"/>
  <c r="AK1234"/>
  <c r="AG1234"/>
  <c r="AC1234"/>
  <c r="Y1234"/>
  <c r="U1234"/>
  <c r="Q1234"/>
  <c r="M1234"/>
  <c r="I1234"/>
  <c r="E1234"/>
  <c r="GS1233"/>
  <c r="GO1233"/>
  <c r="GK1233"/>
  <c r="GG1233"/>
  <c r="GC1233"/>
  <c r="FY1233"/>
  <c r="FU1233"/>
  <c r="FQ1233"/>
  <c r="FM1233"/>
  <c r="FI1233"/>
  <c r="FE1233"/>
  <c r="FA1233"/>
  <c r="EW1233"/>
  <c r="ES1233"/>
  <c r="EO1233"/>
  <c r="EK1233"/>
  <c r="EG1233"/>
  <c r="EC1233"/>
  <c r="DY1233"/>
  <c r="DU1233"/>
  <c r="DQ1233"/>
  <c r="DM1233"/>
  <c r="DI1233"/>
  <c r="DE1233"/>
  <c r="DA1233"/>
  <c r="CW1233"/>
  <c r="CS1233"/>
  <c r="CO1233"/>
  <c r="CK1233"/>
  <c r="CG1233"/>
  <c r="CC1233"/>
  <c r="BY1233"/>
  <c r="BU1233"/>
  <c r="BQ1233"/>
  <c r="BM1233"/>
  <c r="BI1233"/>
  <c r="BE1233"/>
  <c r="BA1233"/>
  <c r="AS1233"/>
  <c r="AO1233"/>
  <c r="AK1233"/>
  <c r="AG1233"/>
  <c r="AC1233"/>
  <c r="Y1233"/>
  <c r="U1233"/>
  <c r="Q1233"/>
  <c r="M1233"/>
  <c r="I1233"/>
  <c r="E1233"/>
  <c r="GS1232"/>
  <c r="GO1232"/>
  <c r="GK1232"/>
  <c r="GG1232"/>
  <c r="GC1232"/>
  <c r="FY1232"/>
  <c r="FU1232"/>
  <c r="FQ1232"/>
  <c r="FM1232"/>
  <c r="FI1232"/>
  <c r="FE1232"/>
  <c r="FA1232"/>
  <c r="EW1232"/>
  <c r="ES1232"/>
  <c r="EO1232"/>
  <c r="EK1232"/>
  <c r="EG1232"/>
  <c r="EC1232"/>
  <c r="DY1232"/>
  <c r="DU1232"/>
  <c r="DQ1232"/>
  <c r="DM1232"/>
  <c r="DI1232"/>
  <c r="DE1232"/>
  <c r="DA1232"/>
  <c r="CW1232"/>
  <c r="CS1232"/>
  <c r="CO1232"/>
  <c r="CK1232"/>
  <c r="CG1232"/>
  <c r="CC1232"/>
  <c r="BY1232"/>
  <c r="BU1232"/>
  <c r="BQ1232"/>
  <c r="BM1232"/>
  <c r="BI1232"/>
  <c r="BE1232"/>
  <c r="BA1232"/>
  <c r="AS1232"/>
  <c r="AO1232"/>
  <c r="AK1232"/>
  <c r="AG1232"/>
  <c r="AC1232"/>
  <c r="Y1232"/>
  <c r="U1232"/>
  <c r="Q1232"/>
  <c r="M1232"/>
  <c r="I1232"/>
  <c r="E1232"/>
  <c r="GY1231"/>
  <c r="GS1231"/>
  <c r="GO1231"/>
  <c r="GK1231"/>
  <c r="GG1231"/>
  <c r="GC1231"/>
  <c r="FY1231"/>
  <c r="FU1231"/>
  <c r="FQ1231"/>
  <c r="FM1231"/>
  <c r="FI1231"/>
  <c r="FE1231"/>
  <c r="FA1231"/>
  <c r="EW1231"/>
  <c r="ES1231"/>
  <c r="EO1231"/>
  <c r="EK1231"/>
  <c r="EG1231"/>
  <c r="EC1231"/>
  <c r="DY1231"/>
  <c r="DU1231"/>
  <c r="DQ1231"/>
  <c r="DM1231"/>
  <c r="DI1231"/>
  <c r="DE1231"/>
  <c r="DA1231"/>
  <c r="CW1231"/>
  <c r="CS1231"/>
  <c r="CO1231"/>
  <c r="CK1231"/>
  <c r="CG1231"/>
  <c r="CC1231"/>
  <c r="BY1231"/>
  <c r="BU1231"/>
  <c r="BQ1231"/>
  <c r="BM1231"/>
  <c r="BI1231"/>
  <c r="BE1231"/>
  <c r="BA1231"/>
  <c r="AS1231"/>
  <c r="AO1231"/>
  <c r="AK1231"/>
  <c r="AG1231"/>
  <c r="AC1231"/>
  <c r="Y1231"/>
  <c r="U1231"/>
  <c r="Q1231"/>
  <c r="M1231"/>
  <c r="I1231"/>
  <c r="E1231"/>
  <c r="GS1230"/>
  <c r="GO1230"/>
  <c r="GK1230"/>
  <c r="GG1230"/>
  <c r="GC1230"/>
  <c r="FY1230"/>
  <c r="FU1230"/>
  <c r="FQ1230"/>
  <c r="FM1230"/>
  <c r="FI1230"/>
  <c r="FE1230"/>
  <c r="FA1230"/>
  <c r="EW1230"/>
  <c r="ES1230"/>
  <c r="EO1230"/>
  <c r="EK1230"/>
  <c r="EG1230"/>
  <c r="EC1230"/>
  <c r="DY1230"/>
  <c r="DU1230"/>
  <c r="DQ1230"/>
  <c r="DM1230"/>
  <c r="DI1230"/>
  <c r="DE1230"/>
  <c r="DA1230"/>
  <c r="CW1230"/>
  <c r="CS1230"/>
  <c r="CO1230"/>
  <c r="CK1230"/>
  <c r="CG1230"/>
  <c r="CC1230"/>
  <c r="BY1230"/>
  <c r="BU1230"/>
  <c r="BQ1230"/>
  <c r="BM1230"/>
  <c r="BI1230"/>
  <c r="BE1230"/>
  <c r="BA1230"/>
  <c r="AS1230"/>
  <c r="AO1230"/>
  <c r="AK1230"/>
  <c r="AG1230"/>
  <c r="AC1230"/>
  <c r="Y1230"/>
  <c r="U1230"/>
  <c r="Q1230"/>
  <c r="M1230"/>
  <c r="I1230"/>
  <c r="E1230"/>
  <c r="GS1229"/>
  <c r="GO1229"/>
  <c r="GK1229"/>
  <c r="GG1229"/>
  <c r="GC1229"/>
  <c r="FY1229"/>
  <c r="FU1229"/>
  <c r="FQ1229"/>
  <c r="FM1229"/>
  <c r="FI1229"/>
  <c r="FE1229"/>
  <c r="FA1229"/>
  <c r="EW1229"/>
  <c r="ES1229"/>
  <c r="EO1229"/>
  <c r="EK1229"/>
  <c r="EG1229"/>
  <c r="EC1229"/>
  <c r="DY1229"/>
  <c r="DU1229"/>
  <c r="DQ1229"/>
  <c r="DM1229"/>
  <c r="DI1229"/>
  <c r="DE1229"/>
  <c r="DA1229"/>
  <c r="CW1229"/>
  <c r="CS1229"/>
  <c r="CO1229"/>
  <c r="CK1229"/>
  <c r="CG1229"/>
  <c r="CC1229"/>
  <c r="BY1229"/>
  <c r="BU1229"/>
  <c r="BQ1229"/>
  <c r="BM1229"/>
  <c r="BI1229"/>
  <c r="BE1229"/>
  <c r="BA1229"/>
  <c r="AS1229"/>
  <c r="AO1229"/>
  <c r="AK1229"/>
  <c r="AG1229"/>
  <c r="AC1229"/>
  <c r="Y1229"/>
  <c r="U1229"/>
  <c r="Q1229"/>
  <c r="M1229"/>
  <c r="I1229"/>
  <c r="E1229"/>
  <c r="GS1228"/>
  <c r="GO1228"/>
  <c r="GK1228"/>
  <c r="GG1228"/>
  <c r="GC1228"/>
  <c r="FY1228"/>
  <c r="FU1228"/>
  <c r="FQ1228"/>
  <c r="FM1228"/>
  <c r="FI1228"/>
  <c r="FE1228"/>
  <c r="FA1228"/>
  <c r="EW1228"/>
  <c r="ES1228"/>
  <c r="EO1228"/>
  <c r="EK1228"/>
  <c r="EG1228"/>
  <c r="EC1228"/>
  <c r="DY1228"/>
  <c r="DU1228"/>
  <c r="DQ1228"/>
  <c r="DM1228"/>
  <c r="DI1228"/>
  <c r="DE1228"/>
  <c r="DA1228"/>
  <c r="CW1228"/>
  <c r="CS1228"/>
  <c r="CO1228"/>
  <c r="CK1228"/>
  <c r="CG1228"/>
  <c r="CC1228"/>
  <c r="BY1228"/>
  <c r="BU1228"/>
  <c r="BQ1228"/>
  <c r="BM1228"/>
  <c r="BI1228"/>
  <c r="BE1228"/>
  <c r="BA1228"/>
  <c r="AS1228"/>
  <c r="AO1228"/>
  <c r="AK1228"/>
  <c r="AG1228"/>
  <c r="AC1228"/>
  <c r="Y1228"/>
  <c r="U1228"/>
  <c r="Q1228"/>
  <c r="M1228"/>
  <c r="I1228"/>
  <c r="E1228"/>
  <c r="GS1227"/>
  <c r="GO1227"/>
  <c r="GK1227"/>
  <c r="GG1227"/>
  <c r="GC1227"/>
  <c r="FY1227"/>
  <c r="FU1227"/>
  <c r="FQ1227"/>
  <c r="FM1227"/>
  <c r="FI1227"/>
  <c r="FE1227"/>
  <c r="FA1227"/>
  <c r="EW1227"/>
  <c r="ES1227"/>
  <c r="EO1227"/>
  <c r="EK1227"/>
  <c r="EG1227"/>
  <c r="EC1227"/>
  <c r="DY1227"/>
  <c r="DU1227"/>
  <c r="DQ1227"/>
  <c r="DM1227"/>
  <c r="DI1227"/>
  <c r="DE1227"/>
  <c r="DA1227"/>
  <c r="CW1227"/>
  <c r="CS1227"/>
  <c r="CO1227"/>
  <c r="CK1227"/>
  <c r="CG1227"/>
  <c r="CC1227"/>
  <c r="BY1227"/>
  <c r="BU1227"/>
  <c r="BQ1227"/>
  <c r="BM1227"/>
  <c r="BI1227"/>
  <c r="BE1227"/>
  <c r="BA1227"/>
  <c r="AS1227"/>
  <c r="AO1227"/>
  <c r="AK1227"/>
  <c r="AG1227"/>
  <c r="AC1227"/>
  <c r="Y1227"/>
  <c r="U1227"/>
  <c r="Q1227"/>
  <c r="M1227"/>
  <c r="I1227"/>
  <c r="E1227"/>
  <c r="GS1226"/>
  <c r="GO1226"/>
  <c r="GK1226"/>
  <c r="GG1226"/>
  <c r="GC1226"/>
  <c r="FY1226"/>
  <c r="FU1226"/>
  <c r="FQ1226"/>
  <c r="FM1226"/>
  <c r="FI1226"/>
  <c r="FE1226"/>
  <c r="FA1226"/>
  <c r="EW1226"/>
  <c r="ES1226"/>
  <c r="EO1226"/>
  <c r="EK1226"/>
  <c r="EG1226"/>
  <c r="EC1226"/>
  <c r="DY1226"/>
  <c r="DU1226"/>
  <c r="DQ1226"/>
  <c r="DM1226"/>
  <c r="DI1226"/>
  <c r="DE1226"/>
  <c r="DA1226"/>
  <c r="CW1226"/>
  <c r="CS1226"/>
  <c r="CO1226"/>
  <c r="CK1226"/>
  <c r="CG1226"/>
  <c r="CC1226"/>
  <c r="BY1226"/>
  <c r="BU1226"/>
  <c r="BQ1226"/>
  <c r="BM1226"/>
  <c r="BI1226"/>
  <c r="BE1226"/>
  <c r="BA1226"/>
  <c r="AS1226"/>
  <c r="AO1226"/>
  <c r="AK1226"/>
  <c r="AG1226"/>
  <c r="AC1226"/>
  <c r="Y1226"/>
  <c r="U1226"/>
  <c r="Q1226"/>
  <c r="M1226"/>
  <c r="I1226"/>
  <c r="E1226"/>
  <c r="GS1225"/>
  <c r="GO1225"/>
  <c r="GK1225"/>
  <c r="GG1225"/>
  <c r="GC1225"/>
  <c r="FY1225"/>
  <c r="FU1225"/>
  <c r="FQ1225"/>
  <c r="FM1225"/>
  <c r="FI1225"/>
  <c r="FE1225"/>
  <c r="FA1225"/>
  <c r="EW1225"/>
  <c r="ES1225"/>
  <c r="EO1225"/>
  <c r="EK1225"/>
  <c r="EG1225"/>
  <c r="EC1225"/>
  <c r="DY1225"/>
  <c r="DU1225"/>
  <c r="DQ1225"/>
  <c r="DM1225"/>
  <c r="DI1225"/>
  <c r="DE1225"/>
  <c r="DA1225"/>
  <c r="CW1225"/>
  <c r="CS1225"/>
  <c r="CO1225"/>
  <c r="CK1225"/>
  <c r="CG1225"/>
  <c r="CC1225"/>
  <c r="BY1225"/>
  <c r="BU1225"/>
  <c r="BQ1225"/>
  <c r="BM1225"/>
  <c r="BI1225"/>
  <c r="BE1225"/>
  <c r="BA1225"/>
  <c r="AS1225"/>
  <c r="AO1225"/>
  <c r="AK1225"/>
  <c r="AG1225"/>
  <c r="AC1225"/>
  <c r="Y1225"/>
  <c r="U1225"/>
  <c r="Q1225"/>
  <c r="M1225"/>
  <c r="I1225"/>
  <c r="E1225"/>
  <c r="GS1224"/>
  <c r="GO1224"/>
  <c r="GK1224"/>
  <c r="GG1224"/>
  <c r="GC1224"/>
  <c r="FY1224"/>
  <c r="FU1224"/>
  <c r="FQ1224"/>
  <c r="FM1224"/>
  <c r="FI1224"/>
  <c r="FE1224"/>
  <c r="FA1224"/>
  <c r="EW1224"/>
  <c r="ES1224"/>
  <c r="EO1224"/>
  <c r="EK1224"/>
  <c r="EG1224"/>
  <c r="EC1224"/>
  <c r="DY1224"/>
  <c r="DU1224"/>
  <c r="DQ1224"/>
  <c r="DM1224"/>
  <c r="DI1224"/>
  <c r="DE1224"/>
  <c r="DA1224"/>
  <c r="CW1224"/>
  <c r="CS1224"/>
  <c r="CO1224"/>
  <c r="CK1224"/>
  <c r="CG1224"/>
  <c r="CC1224"/>
  <c r="BY1224"/>
  <c r="BU1224"/>
  <c r="BQ1224"/>
  <c r="BM1224"/>
  <c r="BI1224"/>
  <c r="BE1224"/>
  <c r="BA1224"/>
  <c r="AS1224"/>
  <c r="AO1224"/>
  <c r="AK1224"/>
  <c r="AG1224"/>
  <c r="AC1224"/>
  <c r="Y1224"/>
  <c r="U1224"/>
  <c r="Q1224"/>
  <c r="M1224"/>
  <c r="I1224"/>
  <c r="E1224"/>
  <c r="GS1223"/>
  <c r="GO1223"/>
  <c r="GK1223"/>
  <c r="GG1223"/>
  <c r="GC1223"/>
  <c r="FY1223"/>
  <c r="FU1223"/>
  <c r="FQ1223"/>
  <c r="FM1223"/>
  <c r="FI1223"/>
  <c r="FE1223"/>
  <c r="FA1223"/>
  <c r="EW1223"/>
  <c r="ES1223"/>
  <c r="EO1223"/>
  <c r="EK1223"/>
  <c r="EG1223"/>
  <c r="EC1223"/>
  <c r="DY1223"/>
  <c r="DU1223"/>
  <c r="DQ1223"/>
  <c r="DM1223"/>
  <c r="DI1223"/>
  <c r="DE1223"/>
  <c r="DA1223"/>
  <c r="CW1223"/>
  <c r="CS1223"/>
  <c r="CO1223"/>
  <c r="CK1223"/>
  <c r="CG1223"/>
  <c r="CC1223"/>
  <c r="BY1223"/>
  <c r="BU1223"/>
  <c r="BQ1223"/>
  <c r="BM1223"/>
  <c r="BI1223"/>
  <c r="BE1223"/>
  <c r="BA1223"/>
  <c r="AS1223"/>
  <c r="AO1223"/>
  <c r="AK1223"/>
  <c r="AG1223"/>
  <c r="AC1223"/>
  <c r="Y1223"/>
  <c r="U1223"/>
  <c r="Q1223"/>
  <c r="M1223"/>
  <c r="I1223"/>
  <c r="E1223"/>
  <c r="GS1222"/>
  <c r="GO1222"/>
  <c r="GK1222"/>
  <c r="GG1222"/>
  <c r="GC1222"/>
  <c r="FY1222"/>
  <c r="FU1222"/>
  <c r="FQ1222"/>
  <c r="FM1222"/>
  <c r="FI1222"/>
  <c r="FE1222"/>
  <c r="FA1222"/>
  <c r="EW1222"/>
  <c r="ES1222"/>
  <c r="EO1222"/>
  <c r="EK1222"/>
  <c r="EG1222"/>
  <c r="EC1222"/>
  <c r="DY1222"/>
  <c r="DU1222"/>
  <c r="DQ1222"/>
  <c r="DM1222"/>
  <c r="DI1222"/>
  <c r="DE1222"/>
  <c r="DA1222"/>
  <c r="CW1222"/>
  <c r="CS1222"/>
  <c r="CO1222"/>
  <c r="CK1222"/>
  <c r="CG1222"/>
  <c r="CC1222"/>
  <c r="BY1222"/>
  <c r="BU1222"/>
  <c r="BQ1222"/>
  <c r="BM1222"/>
  <c r="BI1222"/>
  <c r="BE1222"/>
  <c r="BA1222"/>
  <c r="AS1222"/>
  <c r="AO1222"/>
  <c r="AK1222"/>
  <c r="AG1222"/>
  <c r="AC1222"/>
  <c r="Y1222"/>
  <c r="U1222"/>
  <c r="Q1222"/>
  <c r="M1222"/>
  <c r="I1222"/>
  <c r="E1222"/>
  <c r="GS1221"/>
  <c r="GO1221"/>
  <c r="GK1221"/>
  <c r="GG1221"/>
  <c r="GC1221"/>
  <c r="FY1221"/>
  <c r="FU1221"/>
  <c r="FQ1221"/>
  <c r="FM1221"/>
  <c r="FI1221"/>
  <c r="FE1221"/>
  <c r="FA1221"/>
  <c r="EW1221"/>
  <c r="ES1221"/>
  <c r="EO1221"/>
  <c r="EK1221"/>
  <c r="EG1221"/>
  <c r="EC1221"/>
  <c r="DY1221"/>
  <c r="DU1221"/>
  <c r="DQ1221"/>
  <c r="DM1221"/>
  <c r="DI1221"/>
  <c r="DE1221"/>
  <c r="DA1221"/>
  <c r="CW1221"/>
  <c r="CS1221"/>
  <c r="CO1221"/>
  <c r="CK1221"/>
  <c r="CG1221"/>
  <c r="CC1221"/>
  <c r="BY1221"/>
  <c r="BU1221"/>
  <c r="BQ1221"/>
  <c r="BM1221"/>
  <c r="BI1221"/>
  <c r="BE1221"/>
  <c r="BA1221"/>
  <c r="AS1221"/>
  <c r="AO1221"/>
  <c r="AK1221"/>
  <c r="AG1221"/>
  <c r="AC1221"/>
  <c r="Y1221"/>
  <c r="U1221"/>
  <c r="Q1221"/>
  <c r="M1221"/>
  <c r="I1221"/>
  <c r="E1221"/>
  <c r="GS1220"/>
  <c r="GO1220"/>
  <c r="GK1220"/>
  <c r="GG1220"/>
  <c r="GC1220"/>
  <c r="FY1220"/>
  <c r="FU1220"/>
  <c r="FQ1220"/>
  <c r="FM1220"/>
  <c r="FI1220"/>
  <c r="FE1220"/>
  <c r="FA1220"/>
  <c r="EW1220"/>
  <c r="ES1220"/>
  <c r="EO1220"/>
  <c r="EK1220"/>
  <c r="EG1220"/>
  <c r="EC1220"/>
  <c r="DY1220"/>
  <c r="DU1220"/>
  <c r="DQ1220"/>
  <c r="DM1220"/>
  <c r="DI1220"/>
  <c r="DE1220"/>
  <c r="DA1220"/>
  <c r="CW1220"/>
  <c r="CS1220"/>
  <c r="CO1220"/>
  <c r="CK1220"/>
  <c r="CG1220"/>
  <c r="CC1220"/>
  <c r="BY1220"/>
  <c r="BU1220"/>
  <c r="BQ1220"/>
  <c r="BM1220"/>
  <c r="BI1220"/>
  <c r="BE1220"/>
  <c r="BA1220"/>
  <c r="AS1220"/>
  <c r="AO1220"/>
  <c r="AK1220"/>
  <c r="AG1220"/>
  <c r="AC1220"/>
  <c r="Y1220"/>
  <c r="U1220"/>
  <c r="Q1220"/>
  <c r="M1220"/>
  <c r="I1220"/>
  <c r="E1220"/>
  <c r="GY1219"/>
  <c r="GS1219"/>
  <c r="GO1219"/>
  <c r="GK1219"/>
  <c r="GG1219"/>
  <c r="GC1219"/>
  <c r="FY1219"/>
  <c r="FU1219"/>
  <c r="FQ1219"/>
  <c r="FM1219"/>
  <c r="FI1219"/>
  <c r="FE1219"/>
  <c r="FA1219"/>
  <c r="EW1219"/>
  <c r="ES1219"/>
  <c r="EO1219"/>
  <c r="EK1219"/>
  <c r="EG1219"/>
  <c r="EC1219"/>
  <c r="DY1219"/>
  <c r="DU1219"/>
  <c r="DQ1219"/>
  <c r="DM1219"/>
  <c r="DI1219"/>
  <c r="DE1219"/>
  <c r="DA1219"/>
  <c r="CW1219"/>
  <c r="CS1219"/>
  <c r="CO1219"/>
  <c r="CK1219"/>
  <c r="CG1219"/>
  <c r="CC1219"/>
  <c r="BY1219"/>
  <c r="BU1219"/>
  <c r="BQ1219"/>
  <c r="BM1219"/>
  <c r="BI1219"/>
  <c r="BE1219"/>
  <c r="BA1219"/>
  <c r="AS1219"/>
  <c r="AO1219"/>
  <c r="AK1219"/>
  <c r="AG1219"/>
  <c r="AC1219"/>
  <c r="Y1219"/>
  <c r="U1219"/>
  <c r="Q1219"/>
  <c r="M1219"/>
  <c r="I1219"/>
  <c r="E1219"/>
  <c r="GS1218"/>
  <c r="GO1218"/>
  <c r="GK1218"/>
  <c r="GG1218"/>
  <c r="GC1218"/>
  <c r="FY1218"/>
  <c r="FU1218"/>
  <c r="FQ1218"/>
  <c r="FM1218"/>
  <c r="FI1218"/>
  <c r="FE1218"/>
  <c r="FA1218"/>
  <c r="EW1218"/>
  <c r="ES1218"/>
  <c r="EO1218"/>
  <c r="EK1218"/>
  <c r="EG1218"/>
  <c r="EC1218"/>
  <c r="DY1218"/>
  <c r="DU1218"/>
  <c r="DQ1218"/>
  <c r="DM1218"/>
  <c r="DI1218"/>
  <c r="DE1218"/>
  <c r="DA1218"/>
  <c r="CW1218"/>
  <c r="CS1218"/>
  <c r="CO1218"/>
  <c r="CK1218"/>
  <c r="CG1218"/>
  <c r="CC1218"/>
  <c r="BY1218"/>
  <c r="BU1218"/>
  <c r="BQ1218"/>
  <c r="BM1218"/>
  <c r="BI1218"/>
  <c r="BE1218"/>
  <c r="BA1218"/>
  <c r="AS1218"/>
  <c r="AO1218"/>
  <c r="AK1218"/>
  <c r="AG1218"/>
  <c r="AC1218"/>
  <c r="Y1218"/>
  <c r="U1218"/>
  <c r="Q1218"/>
  <c r="M1218"/>
  <c r="I1218"/>
  <c r="E1218"/>
  <c r="GS1217"/>
  <c r="GO1217"/>
  <c r="GK1217"/>
  <c r="GG1217"/>
  <c r="GC1217"/>
  <c r="FY1217"/>
  <c r="FU1217"/>
  <c r="FQ1217"/>
  <c r="FM1217"/>
  <c r="FI1217"/>
  <c r="FE1217"/>
  <c r="FA1217"/>
  <c r="EW1217"/>
  <c r="ES1217"/>
  <c r="EO1217"/>
  <c r="EK1217"/>
  <c r="EG1217"/>
  <c r="EC1217"/>
  <c r="DY1217"/>
  <c r="DU1217"/>
  <c r="DQ1217"/>
  <c r="DM1217"/>
  <c r="DI1217"/>
  <c r="DE1217"/>
  <c r="DA1217"/>
  <c r="CW1217"/>
  <c r="CS1217"/>
  <c r="CO1217"/>
  <c r="CK1217"/>
  <c r="CG1217"/>
  <c r="CC1217"/>
  <c r="BY1217"/>
  <c r="BU1217"/>
  <c r="BQ1217"/>
  <c r="BM1217"/>
  <c r="BI1217"/>
  <c r="BE1217"/>
  <c r="BA1217"/>
  <c r="AS1217"/>
  <c r="AO1217"/>
  <c r="AK1217"/>
  <c r="AG1217"/>
  <c r="AC1217"/>
  <c r="Y1217"/>
  <c r="U1217"/>
  <c r="Q1217"/>
  <c r="M1217"/>
  <c r="I1217"/>
  <c r="E1217"/>
  <c r="GS1216"/>
  <c r="GO1216"/>
  <c r="GK1216"/>
  <c r="GG1216"/>
  <c r="GC1216"/>
  <c r="FY1216"/>
  <c r="FU1216"/>
  <c r="FQ1216"/>
  <c r="FM1216"/>
  <c r="FI1216"/>
  <c r="FE1216"/>
  <c r="FA1216"/>
  <c r="EW1216"/>
  <c r="ES1216"/>
  <c r="EO1216"/>
  <c r="EK1216"/>
  <c r="EG1216"/>
  <c r="EC1216"/>
  <c r="DY1216"/>
  <c r="DU1216"/>
  <c r="DQ1216"/>
  <c r="DM1216"/>
  <c r="DI1216"/>
  <c r="DE1216"/>
  <c r="DA1216"/>
  <c r="CW1216"/>
  <c r="CS1216"/>
  <c r="CO1216"/>
  <c r="CK1216"/>
  <c r="CG1216"/>
  <c r="CC1216"/>
  <c r="BY1216"/>
  <c r="BU1216"/>
  <c r="BQ1216"/>
  <c r="BM1216"/>
  <c r="BI1216"/>
  <c r="BE1216"/>
  <c r="BA1216"/>
  <c r="AS1216"/>
  <c r="AO1216"/>
  <c r="AK1216"/>
  <c r="AG1216"/>
  <c r="AC1216"/>
  <c r="Y1216"/>
  <c r="U1216"/>
  <c r="Q1216"/>
  <c r="M1216"/>
  <c r="I1216"/>
  <c r="E1216"/>
  <c r="GS1215"/>
  <c r="GO1215"/>
  <c r="GK1215"/>
  <c r="GG1215"/>
  <c r="GC1215"/>
  <c r="FY1215"/>
  <c r="FU1215"/>
  <c r="FQ1215"/>
  <c r="FM1215"/>
  <c r="FI1215"/>
  <c r="FE1215"/>
  <c r="FA1215"/>
  <c r="EW1215"/>
  <c r="ES1215"/>
  <c r="EO1215"/>
  <c r="EK1215"/>
  <c r="EG1215"/>
  <c r="EC1215"/>
  <c r="DY1215"/>
  <c r="DU1215"/>
  <c r="DQ1215"/>
  <c r="DM1215"/>
  <c r="DI1215"/>
  <c r="DE1215"/>
  <c r="DA1215"/>
  <c r="CW1215"/>
  <c r="CS1215"/>
  <c r="CO1215"/>
  <c r="CK1215"/>
  <c r="CG1215"/>
  <c r="CC1215"/>
  <c r="BY1215"/>
  <c r="BU1215"/>
  <c r="BQ1215"/>
  <c r="BM1215"/>
  <c r="BI1215"/>
  <c r="BE1215"/>
  <c r="BA1215"/>
  <c r="AS1215"/>
  <c r="AO1215"/>
  <c r="AK1215"/>
  <c r="AG1215"/>
  <c r="AC1215"/>
  <c r="Y1215"/>
  <c r="U1215"/>
  <c r="Q1215"/>
  <c r="M1215"/>
  <c r="I1215"/>
  <c r="E1215"/>
  <c r="GS1214"/>
  <c r="GO1214"/>
  <c r="GK1214"/>
  <c r="GG1214"/>
  <c r="GC1214"/>
  <c r="FY1214"/>
  <c r="FU1214"/>
  <c r="FQ1214"/>
  <c r="FM1214"/>
  <c r="FI1214"/>
  <c r="FE1214"/>
  <c r="FA1214"/>
  <c r="EW1214"/>
  <c r="ES1214"/>
  <c r="EO1214"/>
  <c r="EK1214"/>
  <c r="EG1214"/>
  <c r="EC1214"/>
  <c r="DY1214"/>
  <c r="DU1214"/>
  <c r="DQ1214"/>
  <c r="DM1214"/>
  <c r="DI1214"/>
  <c r="DE1214"/>
  <c r="DA1214"/>
  <c r="CW1214"/>
  <c r="CS1214"/>
  <c r="CO1214"/>
  <c r="CK1214"/>
  <c r="CG1214"/>
  <c r="CC1214"/>
  <c r="BY1214"/>
  <c r="BU1214"/>
  <c r="BQ1214"/>
  <c r="BM1214"/>
  <c r="BI1214"/>
  <c r="BE1214"/>
  <c r="BA1214"/>
  <c r="AS1214"/>
  <c r="AO1214"/>
  <c r="AK1214"/>
  <c r="AG1214"/>
  <c r="AC1214"/>
  <c r="Y1214"/>
  <c r="U1214"/>
  <c r="Q1214"/>
  <c r="M1214"/>
  <c r="I1214"/>
  <c r="E1214"/>
  <c r="GS1213"/>
  <c r="GO1213"/>
  <c r="GK1213"/>
  <c r="GG1213"/>
  <c r="GC1213"/>
  <c r="FY1213"/>
  <c r="FU1213"/>
  <c r="FQ1213"/>
  <c r="FM1213"/>
  <c r="FI1213"/>
  <c r="FE1213"/>
  <c r="FA1213"/>
  <c r="EW1213"/>
  <c r="ES1213"/>
  <c r="EO1213"/>
  <c r="EK1213"/>
  <c r="EG1213"/>
  <c r="EC1213"/>
  <c r="DY1213"/>
  <c r="DU1213"/>
  <c r="DQ1213"/>
  <c r="DM1213"/>
  <c r="DI1213"/>
  <c r="DE1213"/>
  <c r="DA1213"/>
  <c r="CW1213"/>
  <c r="CS1213"/>
  <c r="CO1213"/>
  <c r="CK1213"/>
  <c r="CG1213"/>
  <c r="CC1213"/>
  <c r="BY1213"/>
  <c r="BU1213"/>
  <c r="BQ1213"/>
  <c r="BM1213"/>
  <c r="BI1213"/>
  <c r="BE1213"/>
  <c r="BA1213"/>
  <c r="AS1213"/>
  <c r="AO1213"/>
  <c r="AK1213"/>
  <c r="AG1213"/>
  <c r="AC1213"/>
  <c r="Y1213"/>
  <c r="U1213"/>
  <c r="Q1213"/>
  <c r="M1213"/>
  <c r="I1213"/>
  <c r="E1213"/>
  <c r="GS1212"/>
  <c r="GO1212"/>
  <c r="GK1212"/>
  <c r="GG1212"/>
  <c r="GC1212"/>
  <c r="FY1212"/>
  <c r="FU1212"/>
  <c r="FQ1212"/>
  <c r="FM1212"/>
  <c r="FI1212"/>
  <c r="FE1212"/>
  <c r="FA1212"/>
  <c r="EW1212"/>
  <c r="ES1212"/>
  <c r="EO1212"/>
  <c r="EK1212"/>
  <c r="EG1212"/>
  <c r="EC1212"/>
  <c r="DY1212"/>
  <c r="DU1212"/>
  <c r="DQ1212"/>
  <c r="DM1212"/>
  <c r="DI1212"/>
  <c r="DE1212"/>
  <c r="DA1212"/>
  <c r="CW1212"/>
  <c r="CS1212"/>
  <c r="CO1212"/>
  <c r="CK1212"/>
  <c r="CG1212"/>
  <c r="CC1212"/>
  <c r="BY1212"/>
  <c r="BU1212"/>
  <c r="BQ1212"/>
  <c r="BM1212"/>
  <c r="BI1212"/>
  <c r="BE1212"/>
  <c r="BA1212"/>
  <c r="AS1212"/>
  <c r="AO1212"/>
  <c r="AK1212"/>
  <c r="AG1212"/>
  <c r="AC1212"/>
  <c r="Y1212"/>
  <c r="U1212"/>
  <c r="Q1212"/>
  <c r="M1212"/>
  <c r="I1212"/>
  <c r="E1212"/>
  <c r="GS1211"/>
  <c r="GO1211"/>
  <c r="GK1211"/>
  <c r="GG1211"/>
  <c r="GC1211"/>
  <c r="FY1211"/>
  <c r="FU1211"/>
  <c r="FQ1211"/>
  <c r="FM1211"/>
  <c r="FI1211"/>
  <c r="FE1211"/>
  <c r="FA1211"/>
  <c r="EW1211"/>
  <c r="ES1211"/>
  <c r="EO1211"/>
  <c r="EK1211"/>
  <c r="EG1211"/>
  <c r="EC1211"/>
  <c r="DY1211"/>
  <c r="DU1211"/>
  <c r="DQ1211"/>
  <c r="DM1211"/>
  <c r="DI1211"/>
  <c r="DE1211"/>
  <c r="DA1211"/>
  <c r="CW1211"/>
  <c r="CS1211"/>
  <c r="CO1211"/>
  <c r="CK1211"/>
  <c r="CG1211"/>
  <c r="CC1211"/>
  <c r="BY1211"/>
  <c r="BU1211"/>
  <c r="BQ1211"/>
  <c r="BM1211"/>
  <c r="BI1211"/>
  <c r="BE1211"/>
  <c r="BA1211"/>
  <c r="AS1211"/>
  <c r="AO1211"/>
  <c r="AK1211"/>
  <c r="AG1211"/>
  <c r="AC1211"/>
  <c r="Y1211"/>
  <c r="U1211"/>
  <c r="Q1211"/>
  <c r="M1211"/>
  <c r="I1211"/>
  <c r="E1211"/>
  <c r="GS1210"/>
  <c r="GO1210"/>
  <c r="GK1210"/>
  <c r="GG1210"/>
  <c r="GC1210"/>
  <c r="FY1210"/>
  <c r="FU1210"/>
  <c r="FQ1210"/>
  <c r="FM1210"/>
  <c r="FI1210"/>
  <c r="FE1210"/>
  <c r="FA1210"/>
  <c r="EW1210"/>
  <c r="ES1210"/>
  <c r="EO1210"/>
  <c r="EK1210"/>
  <c r="EG1210"/>
  <c r="EC1210"/>
  <c r="DY1210"/>
  <c r="DU1210"/>
  <c r="DQ1210"/>
  <c r="DM1210"/>
  <c r="DI1210"/>
  <c r="DE1210"/>
  <c r="DA1210"/>
  <c r="CW1210"/>
  <c r="CS1210"/>
  <c r="CO1210"/>
  <c r="CK1210"/>
  <c r="CG1210"/>
  <c r="CC1210"/>
  <c r="BY1210"/>
  <c r="BU1210"/>
  <c r="BQ1210"/>
  <c r="BM1210"/>
  <c r="BI1210"/>
  <c r="BE1210"/>
  <c r="BA1210"/>
  <c r="AS1210"/>
  <c r="AO1210"/>
  <c r="AK1210"/>
  <c r="AG1210"/>
  <c r="AC1210"/>
  <c r="Y1210"/>
  <c r="U1210"/>
  <c r="Q1210"/>
  <c r="M1210"/>
  <c r="I1210"/>
  <c r="E1210"/>
  <c r="GS1209"/>
  <c r="GO1209"/>
  <c r="GK1209"/>
  <c r="GG1209"/>
  <c r="GC1209"/>
  <c r="FY1209"/>
  <c r="FU1209"/>
  <c r="FQ1209"/>
  <c r="FM1209"/>
  <c r="FI1209"/>
  <c r="FE1209"/>
  <c r="FA1209"/>
  <c r="EW1209"/>
  <c r="ES1209"/>
  <c r="EO1209"/>
  <c r="EK1209"/>
  <c r="EG1209"/>
  <c r="EC1209"/>
  <c r="DY1209"/>
  <c r="DU1209"/>
  <c r="DQ1209"/>
  <c r="DM1209"/>
  <c r="DI1209"/>
  <c r="DE1209"/>
  <c r="DA1209"/>
  <c r="CW1209"/>
  <c r="CS1209"/>
  <c r="CO1209"/>
  <c r="CK1209"/>
  <c r="CG1209"/>
  <c r="CC1209"/>
  <c r="BY1209"/>
  <c r="BU1209"/>
  <c r="BQ1209"/>
  <c r="BM1209"/>
  <c r="BI1209"/>
  <c r="BE1209"/>
  <c r="BA1209"/>
  <c r="AS1209"/>
  <c r="AO1209"/>
  <c r="AK1209"/>
  <c r="AG1209"/>
  <c r="AC1209"/>
  <c r="Y1209"/>
  <c r="U1209"/>
  <c r="Q1209"/>
  <c r="M1209"/>
  <c r="I1209"/>
  <c r="E1209"/>
  <c r="GS1208"/>
  <c r="GO1208"/>
  <c r="GK1208"/>
  <c r="GG1208"/>
  <c r="GC1208"/>
  <c r="FY1208"/>
  <c r="FU1208"/>
  <c r="FQ1208"/>
  <c r="FM1208"/>
  <c r="FI1208"/>
  <c r="FE1208"/>
  <c r="FA1208"/>
  <c r="EW1208"/>
  <c r="ES1208"/>
  <c r="EO1208"/>
  <c r="EK1208"/>
  <c r="EG1208"/>
  <c r="EC1208"/>
  <c r="DY1208"/>
  <c r="DU1208"/>
  <c r="DQ1208"/>
  <c r="DM1208"/>
  <c r="DI1208"/>
  <c r="DE1208"/>
  <c r="DA1208"/>
  <c r="CW1208"/>
  <c r="CS1208"/>
  <c r="CO1208"/>
  <c r="CK1208"/>
  <c r="CG1208"/>
  <c r="CC1208"/>
  <c r="BY1208"/>
  <c r="BU1208"/>
  <c r="BQ1208"/>
  <c r="BM1208"/>
  <c r="BI1208"/>
  <c r="BE1208"/>
  <c r="BA1208"/>
  <c r="AS1208"/>
  <c r="AO1208"/>
  <c r="AK1208"/>
  <c r="AG1208"/>
  <c r="AC1208"/>
  <c r="Y1208"/>
  <c r="U1208"/>
  <c r="Q1208"/>
  <c r="M1208"/>
  <c r="I1208"/>
  <c r="E1208"/>
  <c r="GY1207"/>
  <c r="GS1207"/>
  <c r="GO1207"/>
  <c r="GK1207"/>
  <c r="GG1207"/>
  <c r="GC1207"/>
  <c r="FY1207"/>
  <c r="FU1207"/>
  <c r="FQ1207"/>
  <c r="FM1207"/>
  <c r="FI1207"/>
  <c r="FE1207"/>
  <c r="FA1207"/>
  <c r="EW1207"/>
  <c r="ES1207"/>
  <c r="EO1207"/>
  <c r="EK1207"/>
  <c r="EG1207"/>
  <c r="EC1207"/>
  <c r="DY1207"/>
  <c r="DU1207"/>
  <c r="DQ1207"/>
  <c r="DM1207"/>
  <c r="DI1207"/>
  <c r="DE1207"/>
  <c r="DA1207"/>
  <c r="CW1207"/>
  <c r="CS1207"/>
  <c r="CO1207"/>
  <c r="CK1207"/>
  <c r="CG1207"/>
  <c r="CC1207"/>
  <c r="BY1207"/>
  <c r="BU1207"/>
  <c r="BQ1207"/>
  <c r="BM1207"/>
  <c r="BI1207"/>
  <c r="BE1207"/>
  <c r="BA1207"/>
  <c r="AS1207"/>
  <c r="AO1207"/>
  <c r="AK1207"/>
  <c r="AG1207"/>
  <c r="AC1207"/>
  <c r="Y1207"/>
  <c r="U1207"/>
  <c r="Q1207"/>
  <c r="M1207"/>
  <c r="I1207"/>
  <c r="E1207"/>
  <c r="GS1206"/>
  <c r="GO1206"/>
  <c r="GK1206"/>
  <c r="GG1206"/>
  <c r="GC1206"/>
  <c r="FY1206"/>
  <c r="FU1206"/>
  <c r="FQ1206"/>
  <c r="FM1206"/>
  <c r="FI1206"/>
  <c r="FE1206"/>
  <c r="FA1206"/>
  <c r="EW1206"/>
  <c r="ES1206"/>
  <c r="EO1206"/>
  <c r="EK1206"/>
  <c r="EG1206"/>
  <c r="EC1206"/>
  <c r="DY1206"/>
  <c r="DU1206"/>
  <c r="DQ1206"/>
  <c r="DM1206"/>
  <c r="DI1206"/>
  <c r="DE1206"/>
  <c r="DA1206"/>
  <c r="CW1206"/>
  <c r="CS1206"/>
  <c r="CO1206"/>
  <c r="CK1206"/>
  <c r="CG1206"/>
  <c r="CC1206"/>
  <c r="BY1206"/>
  <c r="BU1206"/>
  <c r="BQ1206"/>
  <c r="BM1206"/>
  <c r="BI1206"/>
  <c r="BE1206"/>
  <c r="BA1206"/>
  <c r="AS1206"/>
  <c r="AO1206"/>
  <c r="AK1206"/>
  <c r="AG1206"/>
  <c r="AC1206"/>
  <c r="Y1206"/>
  <c r="U1206"/>
  <c r="Q1206"/>
  <c r="M1206"/>
  <c r="I1206"/>
  <c r="E1206"/>
  <c r="GS1205"/>
  <c r="GO1205"/>
  <c r="GK1205"/>
  <c r="GG1205"/>
  <c r="GC1205"/>
  <c r="FY1205"/>
  <c r="FU1205"/>
  <c r="FQ1205"/>
  <c r="FM1205"/>
  <c r="FI1205"/>
  <c r="FE1205"/>
  <c r="FA1205"/>
  <c r="EW1205"/>
  <c r="ES1205"/>
  <c r="EO1205"/>
  <c r="EK1205"/>
  <c r="EG1205"/>
  <c r="EC1205"/>
  <c r="DY1205"/>
  <c r="DU1205"/>
  <c r="DQ1205"/>
  <c r="DM1205"/>
  <c r="DI1205"/>
  <c r="DE1205"/>
  <c r="DA1205"/>
  <c r="CW1205"/>
  <c r="CS1205"/>
  <c r="CO1205"/>
  <c r="CK1205"/>
  <c r="CG1205"/>
  <c r="CC1205"/>
  <c r="BY1205"/>
  <c r="BU1205"/>
  <c r="BQ1205"/>
  <c r="BM1205"/>
  <c r="BI1205"/>
  <c r="BE1205"/>
  <c r="BA1205"/>
  <c r="AS1205"/>
  <c r="AO1205"/>
  <c r="AK1205"/>
  <c r="AG1205"/>
  <c r="AC1205"/>
  <c r="Y1205"/>
  <c r="U1205"/>
  <c r="Q1205"/>
  <c r="M1205"/>
  <c r="I1205"/>
  <c r="E1205"/>
  <c r="GS1204"/>
  <c r="GO1204"/>
  <c r="GK1204"/>
  <c r="GG1204"/>
  <c r="GC1204"/>
  <c r="FY1204"/>
  <c r="FU1204"/>
  <c r="FQ1204"/>
  <c r="FM1204"/>
  <c r="FI1204"/>
  <c r="FE1204"/>
  <c r="FA1204"/>
  <c r="EW1204"/>
  <c r="ES1204"/>
  <c r="EO1204"/>
  <c r="EK1204"/>
  <c r="EG1204"/>
  <c r="EC1204"/>
  <c r="DY1204"/>
  <c r="DU1204"/>
  <c r="DQ1204"/>
  <c r="DM1204"/>
  <c r="DI1204"/>
  <c r="DE1204"/>
  <c r="DA1204"/>
  <c r="CW1204"/>
  <c r="CS1204"/>
  <c r="CO1204"/>
  <c r="CK1204"/>
  <c r="CG1204"/>
  <c r="CC1204"/>
  <c r="BY1204"/>
  <c r="BU1204"/>
  <c r="BQ1204"/>
  <c r="BM1204"/>
  <c r="BI1204"/>
  <c r="BE1204"/>
  <c r="BA1204"/>
  <c r="AS1204"/>
  <c r="AO1204"/>
  <c r="AK1204"/>
  <c r="AG1204"/>
  <c r="AC1204"/>
  <c r="Y1204"/>
  <c r="U1204"/>
  <c r="Q1204"/>
  <c r="M1204"/>
  <c r="I1204"/>
  <c r="E1204"/>
  <c r="GS1203"/>
  <c r="GO1203"/>
  <c r="GK1203"/>
  <c r="GG1203"/>
  <c r="GC1203"/>
  <c r="FY1203"/>
  <c r="FU1203"/>
  <c r="FQ1203"/>
  <c r="FM1203"/>
  <c r="FI1203"/>
  <c r="FE1203"/>
  <c r="FA1203"/>
  <c r="EW1203"/>
  <c r="ES1203"/>
  <c r="EO1203"/>
  <c r="EK1203"/>
  <c r="EG1203"/>
  <c r="EC1203"/>
  <c r="DY1203"/>
  <c r="DU1203"/>
  <c r="DQ1203"/>
  <c r="DM1203"/>
  <c r="DI1203"/>
  <c r="DE1203"/>
  <c r="DA1203"/>
  <c r="CW1203"/>
  <c r="CS1203"/>
  <c r="CO1203"/>
  <c r="CK1203"/>
  <c r="CG1203"/>
  <c r="CC1203"/>
  <c r="BY1203"/>
  <c r="BU1203"/>
  <c r="BQ1203"/>
  <c r="BM1203"/>
  <c r="BI1203"/>
  <c r="BE1203"/>
  <c r="BA1203"/>
  <c r="AS1203"/>
  <c r="AO1203"/>
  <c r="AK1203"/>
  <c r="AG1203"/>
  <c r="AC1203"/>
  <c r="Y1203"/>
  <c r="U1203"/>
  <c r="Q1203"/>
  <c r="M1203"/>
  <c r="I1203"/>
  <c r="E1203"/>
  <c r="GS1202"/>
  <c r="GO1202"/>
  <c r="GK1202"/>
  <c r="GG1202"/>
  <c r="GC1202"/>
  <c r="FY1202"/>
  <c r="FU1202"/>
  <c r="FQ1202"/>
  <c r="FM1202"/>
  <c r="FI1202"/>
  <c r="FE1202"/>
  <c r="FA1202"/>
  <c r="EW1202"/>
  <c r="ES1202"/>
  <c r="EO1202"/>
  <c r="EK1202"/>
  <c r="EG1202"/>
  <c r="EC1202"/>
  <c r="DY1202"/>
  <c r="DU1202"/>
  <c r="DQ1202"/>
  <c r="DM1202"/>
  <c r="DI1202"/>
  <c r="DE1202"/>
  <c r="DA1202"/>
  <c r="CW1202"/>
  <c r="CS1202"/>
  <c r="CO1202"/>
  <c r="CK1202"/>
  <c r="CG1202"/>
  <c r="CC1202"/>
  <c r="BY1202"/>
  <c r="BU1202"/>
  <c r="BQ1202"/>
  <c r="BM1202"/>
  <c r="BI1202"/>
  <c r="BE1202"/>
  <c r="BA1202"/>
  <c r="AS1202"/>
  <c r="AO1202"/>
  <c r="AK1202"/>
  <c r="AG1202"/>
  <c r="AC1202"/>
  <c r="Y1202"/>
  <c r="U1202"/>
  <c r="Q1202"/>
  <c r="M1202"/>
  <c r="I1202"/>
  <c r="E1202"/>
  <c r="GS1201"/>
  <c r="GO1201"/>
  <c r="GK1201"/>
  <c r="GG1201"/>
  <c r="GC1201"/>
  <c r="FY1201"/>
  <c r="FU1201"/>
  <c r="FQ1201"/>
  <c r="FM1201"/>
  <c r="FI1201"/>
  <c r="FE1201"/>
  <c r="FA1201"/>
  <c r="EW1201"/>
  <c r="ES1201"/>
  <c r="EO1201"/>
  <c r="EK1201"/>
  <c r="EG1201"/>
  <c r="EC1201"/>
  <c r="DY1201"/>
  <c r="DU1201"/>
  <c r="DQ1201"/>
  <c r="DM1201"/>
  <c r="DI1201"/>
  <c r="DE1201"/>
  <c r="DA1201"/>
  <c r="CW1201"/>
  <c r="CS1201"/>
  <c r="CO1201"/>
  <c r="CK1201"/>
  <c r="CG1201"/>
  <c r="CC1201"/>
  <c r="BY1201"/>
  <c r="BU1201"/>
  <c r="BQ1201"/>
  <c r="BM1201"/>
  <c r="BI1201"/>
  <c r="BE1201"/>
  <c r="BA1201"/>
  <c r="AS1201"/>
  <c r="AO1201"/>
  <c r="AK1201"/>
  <c r="AG1201"/>
  <c r="AC1201"/>
  <c r="Y1201"/>
  <c r="U1201"/>
  <c r="Q1201"/>
  <c r="M1201"/>
  <c r="I1201"/>
  <c r="E1201"/>
  <c r="GS1200"/>
  <c r="GO1200"/>
  <c r="GK1200"/>
  <c r="GG1200"/>
  <c r="GC1200"/>
  <c r="FY1200"/>
  <c r="FU1200"/>
  <c r="FQ1200"/>
  <c r="FM1200"/>
  <c r="FI1200"/>
  <c r="FE1200"/>
  <c r="FA1200"/>
  <c r="EW1200"/>
  <c r="ES1200"/>
  <c r="EO1200"/>
  <c r="EK1200"/>
  <c r="EG1200"/>
  <c r="EC1200"/>
  <c r="DY1200"/>
  <c r="DU1200"/>
  <c r="DQ1200"/>
  <c r="DM1200"/>
  <c r="DI1200"/>
  <c r="DE1200"/>
  <c r="DA1200"/>
  <c r="CW1200"/>
  <c r="CS1200"/>
  <c r="CO1200"/>
  <c r="CK1200"/>
  <c r="CG1200"/>
  <c r="CC1200"/>
  <c r="BY1200"/>
  <c r="BU1200"/>
  <c r="BQ1200"/>
  <c r="BM1200"/>
  <c r="BI1200"/>
  <c r="BE1200"/>
  <c r="BA1200"/>
  <c r="AS1200"/>
  <c r="AO1200"/>
  <c r="AK1200"/>
  <c r="AG1200"/>
  <c r="AC1200"/>
  <c r="Y1200"/>
  <c r="U1200"/>
  <c r="Q1200"/>
  <c r="M1200"/>
  <c r="I1200"/>
  <c r="E1200"/>
  <c r="GS1199"/>
  <c r="GO1199"/>
  <c r="GK1199"/>
  <c r="GG1199"/>
  <c r="GC1199"/>
  <c r="FY1199"/>
  <c r="FU1199"/>
  <c r="FQ1199"/>
  <c r="FM1199"/>
  <c r="FI1199"/>
  <c r="FE1199"/>
  <c r="FA1199"/>
  <c r="EW1199"/>
  <c r="ES1199"/>
  <c r="EO1199"/>
  <c r="EK1199"/>
  <c r="EG1199"/>
  <c r="EC1199"/>
  <c r="DY1199"/>
  <c r="DU1199"/>
  <c r="DQ1199"/>
  <c r="DM1199"/>
  <c r="DI1199"/>
  <c r="DE1199"/>
  <c r="DA1199"/>
  <c r="CW1199"/>
  <c r="CS1199"/>
  <c r="CO1199"/>
  <c r="CK1199"/>
  <c r="CG1199"/>
  <c r="CC1199"/>
  <c r="BY1199"/>
  <c r="BU1199"/>
  <c r="BQ1199"/>
  <c r="BM1199"/>
  <c r="BI1199"/>
  <c r="BE1199"/>
  <c r="BA1199"/>
  <c r="AS1199"/>
  <c r="AO1199"/>
  <c r="AK1199"/>
  <c r="AG1199"/>
  <c r="AC1199"/>
  <c r="Y1199"/>
  <c r="U1199"/>
  <c r="Q1199"/>
  <c r="M1199"/>
  <c r="I1199"/>
  <c r="E1199"/>
  <c r="GS1198"/>
  <c r="GO1198"/>
  <c r="GK1198"/>
  <c r="GG1198"/>
  <c r="GC1198"/>
  <c r="FY1198"/>
  <c r="FU1198"/>
  <c r="FQ1198"/>
  <c r="FM1198"/>
  <c r="FI1198"/>
  <c r="FE1198"/>
  <c r="FA1198"/>
  <c r="EW1198"/>
  <c r="ES1198"/>
  <c r="EO1198"/>
  <c r="EK1198"/>
  <c r="EG1198"/>
  <c r="EC1198"/>
  <c r="DY1198"/>
  <c r="DU1198"/>
  <c r="DQ1198"/>
  <c r="DM1198"/>
  <c r="DI1198"/>
  <c r="DE1198"/>
  <c r="DA1198"/>
  <c r="CW1198"/>
  <c r="CS1198"/>
  <c r="CO1198"/>
  <c r="CK1198"/>
  <c r="CG1198"/>
  <c r="CC1198"/>
  <c r="BY1198"/>
  <c r="BU1198"/>
  <c r="BQ1198"/>
  <c r="BM1198"/>
  <c r="BI1198"/>
  <c r="BE1198"/>
  <c r="BA1198"/>
  <c r="AS1198"/>
  <c r="AO1198"/>
  <c r="AK1198"/>
  <c r="AG1198"/>
  <c r="AC1198"/>
  <c r="Y1198"/>
  <c r="U1198"/>
  <c r="Q1198"/>
  <c r="M1198"/>
  <c r="I1198"/>
  <c r="E1198"/>
  <c r="GS1197"/>
  <c r="GO1197"/>
  <c r="GK1197"/>
  <c r="GG1197"/>
  <c r="GC1197"/>
  <c r="FY1197"/>
  <c r="FU1197"/>
  <c r="FQ1197"/>
  <c r="FM1197"/>
  <c r="FI1197"/>
  <c r="FE1197"/>
  <c r="FA1197"/>
  <c r="EW1197"/>
  <c r="ES1197"/>
  <c r="EO1197"/>
  <c r="EK1197"/>
  <c r="EG1197"/>
  <c r="EC1197"/>
  <c r="DY1197"/>
  <c r="DU1197"/>
  <c r="DQ1197"/>
  <c r="DM1197"/>
  <c r="DI1197"/>
  <c r="DE1197"/>
  <c r="DA1197"/>
  <c r="CW1197"/>
  <c r="CS1197"/>
  <c r="CO1197"/>
  <c r="CK1197"/>
  <c r="CG1197"/>
  <c r="CC1197"/>
  <c r="BY1197"/>
  <c r="BU1197"/>
  <c r="BQ1197"/>
  <c r="BM1197"/>
  <c r="BI1197"/>
  <c r="BE1197"/>
  <c r="BA1197"/>
  <c r="AS1197"/>
  <c r="AO1197"/>
  <c r="AK1197"/>
  <c r="AG1197"/>
  <c r="AC1197"/>
  <c r="Y1197"/>
  <c r="U1197"/>
  <c r="Q1197"/>
  <c r="M1197"/>
  <c r="I1197"/>
  <c r="E1197"/>
  <c r="GS1196"/>
  <c r="GO1196"/>
  <c r="GK1196"/>
  <c r="GG1196"/>
  <c r="GC1196"/>
  <c r="FY1196"/>
  <c r="FU1196"/>
  <c r="FQ1196"/>
  <c r="FM1196"/>
  <c r="FI1196"/>
  <c r="FE1196"/>
  <c r="FA1196"/>
  <c r="EW1196"/>
  <c r="ES1196"/>
  <c r="EO1196"/>
  <c r="EK1196"/>
  <c r="EG1196"/>
  <c r="EC1196"/>
  <c r="DY1196"/>
  <c r="DU1196"/>
  <c r="DQ1196"/>
  <c r="DM1196"/>
  <c r="DI1196"/>
  <c r="DE1196"/>
  <c r="DA1196"/>
  <c r="CW1196"/>
  <c r="CS1196"/>
  <c r="CO1196"/>
  <c r="CK1196"/>
  <c r="CG1196"/>
  <c r="CC1196"/>
  <c r="BY1196"/>
  <c r="BU1196"/>
  <c r="BQ1196"/>
  <c r="BM1196"/>
  <c r="BI1196"/>
  <c r="BE1196"/>
  <c r="BA1196"/>
  <c r="AS1196"/>
  <c r="AO1196"/>
  <c r="AK1196"/>
  <c r="AG1196"/>
  <c r="AC1196"/>
  <c r="Y1196"/>
  <c r="U1196"/>
  <c r="Q1196"/>
  <c r="M1196"/>
  <c r="I1196"/>
  <c r="E1196"/>
  <c r="GY1195"/>
  <c r="GS1195"/>
  <c r="GO1195"/>
  <c r="GK1195"/>
  <c r="GG1195"/>
  <c r="GC1195"/>
  <c r="FY1195"/>
  <c r="FU1195"/>
  <c r="FQ1195"/>
  <c r="FM1195"/>
  <c r="FI1195"/>
  <c r="FE1195"/>
  <c r="FA1195"/>
  <c r="EW1195"/>
  <c r="ES1195"/>
  <c r="EO1195"/>
  <c r="EK1195"/>
  <c r="EG1195"/>
  <c r="EC1195"/>
  <c r="DY1195"/>
  <c r="DU1195"/>
  <c r="DQ1195"/>
  <c r="DM1195"/>
  <c r="DI1195"/>
  <c r="DE1195"/>
  <c r="DA1195"/>
  <c r="CW1195"/>
  <c r="CS1195"/>
  <c r="CO1195"/>
  <c r="CK1195"/>
  <c r="CG1195"/>
  <c r="CC1195"/>
  <c r="BY1195"/>
  <c r="BU1195"/>
  <c r="BQ1195"/>
  <c r="BM1195"/>
  <c r="BI1195"/>
  <c r="BE1195"/>
  <c r="BA1195"/>
  <c r="AS1195"/>
  <c r="AO1195"/>
  <c r="AK1195"/>
  <c r="AG1195"/>
  <c r="AC1195"/>
  <c r="Y1195"/>
  <c r="U1195"/>
  <c r="Q1195"/>
  <c r="M1195"/>
  <c r="I1195"/>
  <c r="E1195"/>
  <c r="GS1194"/>
  <c r="GO1194"/>
  <c r="GK1194"/>
  <c r="GG1194"/>
  <c r="GC1194"/>
  <c r="FY1194"/>
  <c r="FU1194"/>
  <c r="FQ1194"/>
  <c r="FM1194"/>
  <c r="FI1194"/>
  <c r="FE1194"/>
  <c r="FA1194"/>
  <c r="EW1194"/>
  <c r="ES1194"/>
  <c r="EO1194"/>
  <c r="EK1194"/>
  <c r="EG1194"/>
  <c r="EC1194"/>
  <c r="DY1194"/>
  <c r="DU1194"/>
  <c r="DQ1194"/>
  <c r="DM1194"/>
  <c r="DI1194"/>
  <c r="DE1194"/>
  <c r="DA1194"/>
  <c r="CW1194"/>
  <c r="CS1194"/>
  <c r="CO1194"/>
  <c r="CK1194"/>
  <c r="CG1194"/>
  <c r="CC1194"/>
  <c r="BY1194"/>
  <c r="BU1194"/>
  <c r="BQ1194"/>
  <c r="BM1194"/>
  <c r="BI1194"/>
  <c r="BE1194"/>
  <c r="BA1194"/>
  <c r="AS1194"/>
  <c r="AO1194"/>
  <c r="AK1194"/>
  <c r="AG1194"/>
  <c r="AC1194"/>
  <c r="Y1194"/>
  <c r="U1194"/>
  <c r="Q1194"/>
  <c r="M1194"/>
  <c r="I1194"/>
  <c r="E1194"/>
  <c r="GS1193"/>
  <c r="GO1193"/>
  <c r="GK1193"/>
  <c r="GG1193"/>
  <c r="GC1193"/>
  <c r="FY1193"/>
  <c r="FU1193"/>
  <c r="FQ1193"/>
  <c r="FM1193"/>
  <c r="FI1193"/>
  <c r="FE1193"/>
  <c r="FA1193"/>
  <c r="EW1193"/>
  <c r="ES1193"/>
  <c r="EO1193"/>
  <c r="EK1193"/>
  <c r="EG1193"/>
  <c r="EC1193"/>
  <c r="DY1193"/>
  <c r="DU1193"/>
  <c r="DQ1193"/>
  <c r="DM1193"/>
  <c r="DI1193"/>
  <c r="DE1193"/>
  <c r="DA1193"/>
  <c r="CW1193"/>
  <c r="CS1193"/>
  <c r="CO1193"/>
  <c r="CK1193"/>
  <c r="CG1193"/>
  <c r="CC1193"/>
  <c r="BY1193"/>
  <c r="BU1193"/>
  <c r="BQ1193"/>
  <c r="BM1193"/>
  <c r="BI1193"/>
  <c r="BE1193"/>
  <c r="BA1193"/>
  <c r="AS1193"/>
  <c r="AO1193"/>
  <c r="AK1193"/>
  <c r="AG1193"/>
  <c r="AC1193"/>
  <c r="Y1193"/>
  <c r="U1193"/>
  <c r="Q1193"/>
  <c r="M1193"/>
  <c r="I1193"/>
  <c r="E1193"/>
  <c r="GS1192"/>
  <c r="GO1192"/>
  <c r="GK1192"/>
  <c r="GG1192"/>
  <c r="GC1192"/>
  <c r="FY1192"/>
  <c r="FU1192"/>
  <c r="FQ1192"/>
  <c r="FM1192"/>
  <c r="FI1192"/>
  <c r="FE1192"/>
  <c r="FA1192"/>
  <c r="EW1192"/>
  <c r="ES1192"/>
  <c r="EO1192"/>
  <c r="EK1192"/>
  <c r="EG1192"/>
  <c r="EC1192"/>
  <c r="DY1192"/>
  <c r="DU1192"/>
  <c r="DQ1192"/>
  <c r="DM1192"/>
  <c r="DI1192"/>
  <c r="DE1192"/>
  <c r="DA1192"/>
  <c r="CW1192"/>
  <c r="CS1192"/>
  <c r="CO1192"/>
  <c r="CK1192"/>
  <c r="CG1192"/>
  <c r="CC1192"/>
  <c r="BY1192"/>
  <c r="BU1192"/>
  <c r="BQ1192"/>
  <c r="BM1192"/>
  <c r="BI1192"/>
  <c r="BE1192"/>
  <c r="BA1192"/>
  <c r="AS1192"/>
  <c r="AO1192"/>
  <c r="AK1192"/>
  <c r="AG1192"/>
  <c r="AC1192"/>
  <c r="Y1192"/>
  <c r="U1192"/>
  <c r="Q1192"/>
  <c r="M1192"/>
  <c r="I1192"/>
  <c r="E1192"/>
  <c r="GS1191"/>
  <c r="GO1191"/>
  <c r="GK1191"/>
  <c r="GG1191"/>
  <c r="GC1191"/>
  <c r="FY1191"/>
  <c r="FU1191"/>
  <c r="FQ1191"/>
  <c r="FM1191"/>
  <c r="FI1191"/>
  <c r="FE1191"/>
  <c r="FA1191"/>
  <c r="EW1191"/>
  <c r="ES1191"/>
  <c r="EO1191"/>
  <c r="EK1191"/>
  <c r="EG1191"/>
  <c r="EC1191"/>
  <c r="DY1191"/>
  <c r="DU1191"/>
  <c r="DQ1191"/>
  <c r="DM1191"/>
  <c r="DI1191"/>
  <c r="DE1191"/>
  <c r="DA1191"/>
  <c r="CW1191"/>
  <c r="CS1191"/>
  <c r="CO1191"/>
  <c r="CK1191"/>
  <c r="CG1191"/>
  <c r="CC1191"/>
  <c r="BY1191"/>
  <c r="BU1191"/>
  <c r="BQ1191"/>
  <c r="BM1191"/>
  <c r="BI1191"/>
  <c r="BE1191"/>
  <c r="BA1191"/>
  <c r="AS1191"/>
  <c r="AO1191"/>
  <c r="AK1191"/>
  <c r="AG1191"/>
  <c r="AC1191"/>
  <c r="Y1191"/>
  <c r="U1191"/>
  <c r="Q1191"/>
  <c r="M1191"/>
  <c r="I1191"/>
  <c r="E1191"/>
  <c r="GS1190"/>
  <c r="GO1190"/>
  <c r="GK1190"/>
  <c r="GG1190"/>
  <c r="GC1190"/>
  <c r="FY1190"/>
  <c r="FU1190"/>
  <c r="FQ1190"/>
  <c r="FM1190"/>
  <c r="FI1190"/>
  <c r="FE1190"/>
  <c r="FA1190"/>
  <c r="EW1190"/>
  <c r="ES1190"/>
  <c r="EO1190"/>
  <c r="EK1190"/>
  <c r="EG1190"/>
  <c r="EC1190"/>
  <c r="DY1190"/>
  <c r="DU1190"/>
  <c r="DQ1190"/>
  <c r="DM1190"/>
  <c r="DI1190"/>
  <c r="DE1190"/>
  <c r="DA1190"/>
  <c r="CW1190"/>
  <c r="CS1190"/>
  <c r="CO1190"/>
  <c r="CK1190"/>
  <c r="CG1190"/>
  <c r="CC1190"/>
  <c r="BY1190"/>
  <c r="BU1190"/>
  <c r="BQ1190"/>
  <c r="BM1190"/>
  <c r="BI1190"/>
  <c r="BE1190"/>
  <c r="BA1190"/>
  <c r="AS1190"/>
  <c r="AO1190"/>
  <c r="AK1190"/>
  <c r="AG1190"/>
  <c r="AC1190"/>
  <c r="Y1190"/>
  <c r="U1190"/>
  <c r="Q1190"/>
  <c r="M1190"/>
  <c r="I1190"/>
  <c r="E1190"/>
  <c r="GS1189"/>
  <c r="GO1189"/>
  <c r="GK1189"/>
  <c r="GG1189"/>
  <c r="GC1189"/>
  <c r="FY1189"/>
  <c r="FU1189"/>
  <c r="FQ1189"/>
  <c r="FM1189"/>
  <c r="FI1189"/>
  <c r="FE1189"/>
  <c r="FA1189"/>
  <c r="EW1189"/>
  <c r="ES1189"/>
  <c r="EO1189"/>
  <c r="EK1189"/>
  <c r="EG1189"/>
  <c r="EC1189"/>
  <c r="DY1189"/>
  <c r="DU1189"/>
  <c r="DQ1189"/>
  <c r="DM1189"/>
  <c r="DI1189"/>
  <c r="DE1189"/>
  <c r="DA1189"/>
  <c r="CW1189"/>
  <c r="CS1189"/>
  <c r="CO1189"/>
  <c r="CK1189"/>
  <c r="CG1189"/>
  <c r="CC1189"/>
  <c r="BY1189"/>
  <c r="BU1189"/>
  <c r="BQ1189"/>
  <c r="BM1189"/>
  <c r="BI1189"/>
  <c r="BE1189"/>
  <c r="BA1189"/>
  <c r="AS1189"/>
  <c r="AO1189"/>
  <c r="AK1189"/>
  <c r="AG1189"/>
  <c r="AC1189"/>
  <c r="Y1189"/>
  <c r="U1189"/>
  <c r="Q1189"/>
  <c r="M1189"/>
  <c r="I1189"/>
  <c r="E1189"/>
  <c r="GS1188"/>
  <c r="GO1188"/>
  <c r="GK1188"/>
  <c r="GG1188"/>
  <c r="GC1188"/>
  <c r="FY1188"/>
  <c r="FU1188"/>
  <c r="FQ1188"/>
  <c r="FM1188"/>
  <c r="FI1188"/>
  <c r="FE1188"/>
  <c r="FA1188"/>
  <c r="EW1188"/>
  <c r="ES1188"/>
  <c r="EO1188"/>
  <c r="EK1188"/>
  <c r="EG1188"/>
  <c r="EC1188"/>
  <c r="DY1188"/>
  <c r="DU1188"/>
  <c r="DQ1188"/>
  <c r="DM1188"/>
  <c r="DI1188"/>
  <c r="DE1188"/>
  <c r="DA1188"/>
  <c r="CW1188"/>
  <c r="CS1188"/>
  <c r="CO1188"/>
  <c r="CK1188"/>
  <c r="CG1188"/>
  <c r="CC1188"/>
  <c r="BY1188"/>
  <c r="BU1188"/>
  <c r="BQ1188"/>
  <c r="BM1188"/>
  <c r="BI1188"/>
  <c r="BE1188"/>
  <c r="BA1188"/>
  <c r="AS1188"/>
  <c r="AO1188"/>
  <c r="AK1188"/>
  <c r="AG1188"/>
  <c r="AC1188"/>
  <c r="Y1188"/>
  <c r="U1188"/>
  <c r="Q1188"/>
  <c r="M1188"/>
  <c r="I1188"/>
  <c r="E1188"/>
  <c r="GS1187"/>
  <c r="GO1187"/>
  <c r="GK1187"/>
  <c r="GG1187"/>
  <c r="GC1187"/>
  <c r="FY1187"/>
  <c r="FU1187"/>
  <c r="FQ1187"/>
  <c r="FM1187"/>
  <c r="FI1187"/>
  <c r="FE1187"/>
  <c r="FA1187"/>
  <c r="EW1187"/>
  <c r="ES1187"/>
  <c r="EO1187"/>
  <c r="EK1187"/>
  <c r="EG1187"/>
  <c r="EC1187"/>
  <c r="DY1187"/>
  <c r="DU1187"/>
  <c r="DQ1187"/>
  <c r="DM1187"/>
  <c r="DI1187"/>
  <c r="DE1187"/>
  <c r="DA1187"/>
  <c r="CW1187"/>
  <c r="CS1187"/>
  <c r="CO1187"/>
  <c r="CK1187"/>
  <c r="CG1187"/>
  <c r="CC1187"/>
  <c r="BY1187"/>
  <c r="BU1187"/>
  <c r="BQ1187"/>
  <c r="BM1187"/>
  <c r="BI1187"/>
  <c r="BE1187"/>
  <c r="BA1187"/>
  <c r="AS1187"/>
  <c r="AO1187"/>
  <c r="AK1187"/>
  <c r="AG1187"/>
  <c r="AC1187"/>
  <c r="Y1187"/>
  <c r="U1187"/>
  <c r="Q1187"/>
  <c r="M1187"/>
  <c r="I1187"/>
  <c r="E1187"/>
  <c r="GS1186"/>
  <c r="GO1186"/>
  <c r="GK1186"/>
  <c r="GG1186"/>
  <c r="GC1186"/>
  <c r="FY1186"/>
  <c r="FU1186"/>
  <c r="FQ1186"/>
  <c r="FM1186"/>
  <c r="FI1186"/>
  <c r="FE1186"/>
  <c r="FA1186"/>
  <c r="EW1186"/>
  <c r="ES1186"/>
  <c r="EO1186"/>
  <c r="EK1186"/>
  <c r="EG1186"/>
  <c r="EC1186"/>
  <c r="DY1186"/>
  <c r="DU1186"/>
  <c r="DQ1186"/>
  <c r="DM1186"/>
  <c r="DI1186"/>
  <c r="DE1186"/>
  <c r="DA1186"/>
  <c r="CW1186"/>
  <c r="CS1186"/>
  <c r="CO1186"/>
  <c r="CK1186"/>
  <c r="CG1186"/>
  <c r="CC1186"/>
  <c r="BY1186"/>
  <c r="BU1186"/>
  <c r="BQ1186"/>
  <c r="BM1186"/>
  <c r="BI1186"/>
  <c r="BE1186"/>
  <c r="BA1186"/>
  <c r="AS1186"/>
  <c r="AO1186"/>
  <c r="AK1186"/>
  <c r="AG1186"/>
  <c r="AC1186"/>
  <c r="Y1186"/>
  <c r="U1186"/>
  <c r="Q1186"/>
  <c r="M1186"/>
  <c r="I1186"/>
  <c r="E1186"/>
  <c r="GS1185"/>
  <c r="GO1185"/>
  <c r="GK1185"/>
  <c r="GG1185"/>
  <c r="GC1185"/>
  <c r="FY1185"/>
  <c r="FU1185"/>
  <c r="FQ1185"/>
  <c r="FM1185"/>
  <c r="FI1185"/>
  <c r="FE1185"/>
  <c r="FA1185"/>
  <c r="EW1185"/>
  <c r="ES1185"/>
  <c r="EO1185"/>
  <c r="EK1185"/>
  <c r="EG1185"/>
  <c r="EC1185"/>
  <c r="DY1185"/>
  <c r="DU1185"/>
  <c r="DQ1185"/>
  <c r="DM1185"/>
  <c r="DI1185"/>
  <c r="DE1185"/>
  <c r="DA1185"/>
  <c r="CW1185"/>
  <c r="CS1185"/>
  <c r="CO1185"/>
  <c r="CK1185"/>
  <c r="CG1185"/>
  <c r="CC1185"/>
  <c r="BY1185"/>
  <c r="BU1185"/>
  <c r="BQ1185"/>
  <c r="BM1185"/>
  <c r="BI1185"/>
  <c r="BE1185"/>
  <c r="BA1185"/>
  <c r="AS1185"/>
  <c r="AO1185"/>
  <c r="AK1185"/>
  <c r="AG1185"/>
  <c r="AC1185"/>
  <c r="Y1185"/>
  <c r="U1185"/>
  <c r="Q1185"/>
  <c r="M1185"/>
  <c r="I1185"/>
  <c r="E1185"/>
  <c r="GS1184"/>
  <c r="GO1184"/>
  <c r="GK1184"/>
  <c r="GG1184"/>
  <c r="GC1184"/>
  <c r="FY1184"/>
  <c r="FU1184"/>
  <c r="FQ1184"/>
  <c r="FM1184"/>
  <c r="FI1184"/>
  <c r="FE1184"/>
  <c r="FA1184"/>
  <c r="EW1184"/>
  <c r="ES1184"/>
  <c r="EO1184"/>
  <c r="EK1184"/>
  <c r="EG1184"/>
  <c r="EC1184"/>
  <c r="DY1184"/>
  <c r="DU1184"/>
  <c r="DQ1184"/>
  <c r="DM1184"/>
  <c r="DI1184"/>
  <c r="DE1184"/>
  <c r="DA1184"/>
  <c r="CW1184"/>
  <c r="CS1184"/>
  <c r="CO1184"/>
  <c r="CK1184"/>
  <c r="CG1184"/>
  <c r="CC1184"/>
  <c r="BY1184"/>
  <c r="BU1184"/>
  <c r="BQ1184"/>
  <c r="BM1184"/>
  <c r="BI1184"/>
  <c r="BE1184"/>
  <c r="BA1184"/>
  <c r="AS1184"/>
  <c r="AO1184"/>
  <c r="AK1184"/>
  <c r="AG1184"/>
  <c r="AC1184"/>
  <c r="Y1184"/>
  <c r="U1184"/>
  <c r="Q1184"/>
  <c r="M1184"/>
  <c r="I1184"/>
  <c r="E1184"/>
  <c r="GY1183"/>
  <c r="GS1183"/>
  <c r="GO1183"/>
  <c r="GK1183"/>
  <c r="GG1183"/>
  <c r="GC1183"/>
  <c r="FY1183"/>
  <c r="FU1183"/>
  <c r="FQ1183"/>
  <c r="FM1183"/>
  <c r="FI1183"/>
  <c r="FE1183"/>
  <c r="FA1183"/>
  <c r="EW1183"/>
  <c r="ES1183"/>
  <c r="EO1183"/>
  <c r="EK1183"/>
  <c r="EG1183"/>
  <c r="EC1183"/>
  <c r="DY1183"/>
  <c r="DU1183"/>
  <c r="DQ1183"/>
  <c r="DM1183"/>
  <c r="DI1183"/>
  <c r="DE1183"/>
  <c r="DA1183"/>
  <c r="CW1183"/>
  <c r="CS1183"/>
  <c r="CO1183"/>
  <c r="CK1183"/>
  <c r="CG1183"/>
  <c r="CC1183"/>
  <c r="BY1183"/>
  <c r="BU1183"/>
  <c r="BQ1183"/>
  <c r="BM1183"/>
  <c r="BI1183"/>
  <c r="BE1183"/>
  <c r="BA1183"/>
  <c r="AS1183"/>
  <c r="AO1183"/>
  <c r="AK1183"/>
  <c r="AG1183"/>
  <c r="AC1183"/>
  <c r="Y1183"/>
  <c r="U1183"/>
  <c r="Q1183"/>
  <c r="M1183"/>
  <c r="I1183"/>
  <c r="E1183"/>
  <c r="GS1182"/>
  <c r="GO1182"/>
  <c r="GK1182"/>
  <c r="GG1182"/>
  <c r="GC1182"/>
  <c r="FY1182"/>
  <c r="FU1182"/>
  <c r="FQ1182"/>
  <c r="FM1182"/>
  <c r="FI1182"/>
  <c r="FE1182"/>
  <c r="FA1182"/>
  <c r="EW1182"/>
  <c r="ES1182"/>
  <c r="EO1182"/>
  <c r="EK1182"/>
  <c r="EG1182"/>
  <c r="EC1182"/>
  <c r="DY1182"/>
  <c r="DU1182"/>
  <c r="DQ1182"/>
  <c r="DM1182"/>
  <c r="DI1182"/>
  <c r="DE1182"/>
  <c r="DA1182"/>
  <c r="CW1182"/>
  <c r="CS1182"/>
  <c r="CO1182"/>
  <c r="CK1182"/>
  <c r="CG1182"/>
  <c r="CC1182"/>
  <c r="BY1182"/>
  <c r="BU1182"/>
  <c r="BQ1182"/>
  <c r="BM1182"/>
  <c r="BI1182"/>
  <c r="BE1182"/>
  <c r="BA1182"/>
  <c r="AS1182"/>
  <c r="AO1182"/>
  <c r="AK1182"/>
  <c r="AG1182"/>
  <c r="AC1182"/>
  <c r="Y1182"/>
  <c r="U1182"/>
  <c r="Q1182"/>
  <c r="M1182"/>
  <c r="I1182"/>
  <c r="E1182"/>
  <c r="GS1181"/>
  <c r="GO1181"/>
  <c r="GK1181"/>
  <c r="GG1181"/>
  <c r="GC1181"/>
  <c r="FY1181"/>
  <c r="FU1181"/>
  <c r="FQ1181"/>
  <c r="FM1181"/>
  <c r="FI1181"/>
  <c r="FE1181"/>
  <c r="FA1181"/>
  <c r="EW1181"/>
  <c r="ES1181"/>
  <c r="EO1181"/>
  <c r="EK1181"/>
  <c r="EG1181"/>
  <c r="EC1181"/>
  <c r="DY1181"/>
  <c r="DU1181"/>
  <c r="DQ1181"/>
  <c r="DM1181"/>
  <c r="DI1181"/>
  <c r="DE1181"/>
  <c r="DA1181"/>
  <c r="CW1181"/>
  <c r="CS1181"/>
  <c r="CO1181"/>
  <c r="CK1181"/>
  <c r="CG1181"/>
  <c r="CC1181"/>
  <c r="BY1181"/>
  <c r="BU1181"/>
  <c r="BQ1181"/>
  <c r="BM1181"/>
  <c r="BI1181"/>
  <c r="BE1181"/>
  <c r="BA1181"/>
  <c r="AS1181"/>
  <c r="AO1181"/>
  <c r="AK1181"/>
  <c r="AG1181"/>
  <c r="AC1181"/>
  <c r="Y1181"/>
  <c r="U1181"/>
  <c r="Q1181"/>
  <c r="M1181"/>
  <c r="I1181"/>
  <c r="E1181"/>
  <c r="GS1180"/>
  <c r="GO1180"/>
  <c r="GK1180"/>
  <c r="GG1180"/>
  <c r="GC1180"/>
  <c r="FY1180"/>
  <c r="FU1180"/>
  <c r="FQ1180"/>
  <c r="FM1180"/>
  <c r="FI1180"/>
  <c r="FE1180"/>
  <c r="FA1180"/>
  <c r="EW1180"/>
  <c r="ES1180"/>
  <c r="EO1180"/>
  <c r="EK1180"/>
  <c r="EG1180"/>
  <c r="EC1180"/>
  <c r="DY1180"/>
  <c r="DU1180"/>
  <c r="DQ1180"/>
  <c r="DM1180"/>
  <c r="DI1180"/>
  <c r="DE1180"/>
  <c r="DA1180"/>
  <c r="CW1180"/>
  <c r="CS1180"/>
  <c r="CO1180"/>
  <c r="CK1180"/>
  <c r="CG1180"/>
  <c r="CC1180"/>
  <c r="BY1180"/>
  <c r="BU1180"/>
  <c r="BQ1180"/>
  <c r="BM1180"/>
  <c r="BI1180"/>
  <c r="BE1180"/>
  <c r="BA1180"/>
  <c r="AS1180"/>
  <c r="AO1180"/>
  <c r="AK1180"/>
  <c r="AG1180"/>
  <c r="AC1180"/>
  <c r="Y1180"/>
  <c r="U1180"/>
  <c r="Q1180"/>
  <c r="M1180"/>
  <c r="I1180"/>
  <c r="E1180"/>
  <c r="GS1179"/>
  <c r="GO1179"/>
  <c r="GK1179"/>
  <c r="GG1179"/>
  <c r="GC1179"/>
  <c r="FY1179"/>
  <c r="FU1179"/>
  <c r="FQ1179"/>
  <c r="FM1179"/>
  <c r="FI1179"/>
  <c r="FE1179"/>
  <c r="FA1179"/>
  <c r="EW1179"/>
  <c r="ES1179"/>
  <c r="EO1179"/>
  <c r="EK1179"/>
  <c r="EG1179"/>
  <c r="EC1179"/>
  <c r="DY1179"/>
  <c r="DU1179"/>
  <c r="DQ1179"/>
  <c r="DM1179"/>
  <c r="DI1179"/>
  <c r="DE1179"/>
  <c r="DA1179"/>
  <c r="CW1179"/>
  <c r="CS1179"/>
  <c r="CO1179"/>
  <c r="CK1179"/>
  <c r="CG1179"/>
  <c r="CC1179"/>
  <c r="BY1179"/>
  <c r="BU1179"/>
  <c r="BQ1179"/>
  <c r="BM1179"/>
  <c r="BI1179"/>
  <c r="BE1179"/>
  <c r="BA1179"/>
  <c r="AS1179"/>
  <c r="AO1179"/>
  <c r="AK1179"/>
  <c r="AG1179"/>
  <c r="AC1179"/>
  <c r="Y1179"/>
  <c r="U1179"/>
  <c r="Q1179"/>
  <c r="M1179"/>
  <c r="I1179"/>
  <c r="E1179"/>
  <c r="GS1178"/>
  <c r="GO1178"/>
  <c r="GK1178"/>
  <c r="GG1178"/>
  <c r="GC1178"/>
  <c r="FY1178"/>
  <c r="FU1178"/>
  <c r="FQ1178"/>
  <c r="FM1178"/>
  <c r="FI1178"/>
  <c r="FE1178"/>
  <c r="FA1178"/>
  <c r="EW1178"/>
  <c r="ES1178"/>
  <c r="EO1178"/>
  <c r="EK1178"/>
  <c r="EG1178"/>
  <c r="EC1178"/>
  <c r="DY1178"/>
  <c r="DU1178"/>
  <c r="DQ1178"/>
  <c r="DM1178"/>
  <c r="DI1178"/>
  <c r="DE1178"/>
  <c r="DA1178"/>
  <c r="CW1178"/>
  <c r="CS1178"/>
  <c r="CO1178"/>
  <c r="CK1178"/>
  <c r="CG1178"/>
  <c r="CC1178"/>
  <c r="BY1178"/>
  <c r="BU1178"/>
  <c r="BQ1178"/>
  <c r="BM1178"/>
  <c r="BI1178"/>
  <c r="BE1178"/>
  <c r="BA1178"/>
  <c r="AS1178"/>
  <c r="AO1178"/>
  <c r="AK1178"/>
  <c r="AG1178"/>
  <c r="AC1178"/>
  <c r="Y1178"/>
  <c r="U1178"/>
  <c r="Q1178"/>
  <c r="M1178"/>
  <c r="I1178"/>
  <c r="E1178"/>
  <c r="GS1177"/>
  <c r="GO1177"/>
  <c r="GK1177"/>
  <c r="GG1177"/>
  <c r="GC1177"/>
  <c r="FY1177"/>
  <c r="FU1177"/>
  <c r="FQ1177"/>
  <c r="FM1177"/>
  <c r="FI1177"/>
  <c r="FE1177"/>
  <c r="FA1177"/>
  <c r="EW1177"/>
  <c r="ES1177"/>
  <c r="EO1177"/>
  <c r="EK1177"/>
  <c r="EG1177"/>
  <c r="EC1177"/>
  <c r="DY1177"/>
  <c r="DU1177"/>
  <c r="DQ1177"/>
  <c r="DM1177"/>
  <c r="DI1177"/>
  <c r="DE1177"/>
  <c r="DA1177"/>
  <c r="CW1177"/>
  <c r="CS1177"/>
  <c r="CO1177"/>
  <c r="CK1177"/>
  <c r="CG1177"/>
  <c r="CC1177"/>
  <c r="BY1177"/>
  <c r="BU1177"/>
  <c r="BQ1177"/>
  <c r="BM1177"/>
  <c r="BI1177"/>
  <c r="BE1177"/>
  <c r="BA1177"/>
  <c r="AS1177"/>
  <c r="AO1177"/>
  <c r="AK1177"/>
  <c r="AG1177"/>
  <c r="AC1177"/>
  <c r="Y1177"/>
  <c r="U1177"/>
  <c r="Q1177"/>
  <c r="M1177"/>
  <c r="I1177"/>
  <c r="E1177"/>
  <c r="GS1176"/>
  <c r="GO1176"/>
  <c r="GK1176"/>
  <c r="GG1176"/>
  <c r="GC1176"/>
  <c r="FY1176"/>
  <c r="FU1176"/>
  <c r="FQ1176"/>
  <c r="FM1176"/>
  <c r="FI1176"/>
  <c r="FE1176"/>
  <c r="FA1176"/>
  <c r="EW1176"/>
  <c r="ES1176"/>
  <c r="EO1176"/>
  <c r="EK1176"/>
  <c r="EG1176"/>
  <c r="EC1176"/>
  <c r="DY1176"/>
  <c r="DU1176"/>
  <c r="DQ1176"/>
  <c r="DM1176"/>
  <c r="DI1176"/>
  <c r="DE1176"/>
  <c r="DA1176"/>
  <c r="CW1176"/>
  <c r="CS1176"/>
  <c r="CO1176"/>
  <c r="CK1176"/>
  <c r="CG1176"/>
  <c r="CC1176"/>
  <c r="BY1176"/>
  <c r="BU1176"/>
  <c r="BQ1176"/>
  <c r="BM1176"/>
  <c r="BI1176"/>
  <c r="BE1176"/>
  <c r="BA1176"/>
  <c r="AS1176"/>
  <c r="AO1176"/>
  <c r="AK1176"/>
  <c r="AG1176"/>
  <c r="AC1176"/>
  <c r="Y1176"/>
  <c r="U1176"/>
  <c r="Q1176"/>
  <c r="M1176"/>
  <c r="I1176"/>
  <c r="E1176"/>
  <c r="GS1175"/>
  <c r="GO1175"/>
  <c r="GK1175"/>
  <c r="GG1175"/>
  <c r="GC1175"/>
  <c r="FY1175"/>
  <c r="FU1175"/>
  <c r="FQ1175"/>
  <c r="FM1175"/>
  <c r="FI1175"/>
  <c r="FE1175"/>
  <c r="FA1175"/>
  <c r="EW1175"/>
  <c r="ES1175"/>
  <c r="EO1175"/>
  <c r="EK1175"/>
  <c r="EG1175"/>
  <c r="EC1175"/>
  <c r="DY1175"/>
  <c r="DU1175"/>
  <c r="DQ1175"/>
  <c r="DM1175"/>
  <c r="DI1175"/>
  <c r="DE1175"/>
  <c r="DA1175"/>
  <c r="CW1175"/>
  <c r="CS1175"/>
  <c r="CO1175"/>
  <c r="CK1175"/>
  <c r="CG1175"/>
  <c r="CC1175"/>
  <c r="BY1175"/>
  <c r="BU1175"/>
  <c r="BQ1175"/>
  <c r="BM1175"/>
  <c r="BI1175"/>
  <c r="BE1175"/>
  <c r="BA1175"/>
  <c r="AS1175"/>
  <c r="AO1175"/>
  <c r="AK1175"/>
  <c r="AG1175"/>
  <c r="AC1175"/>
  <c r="Y1175"/>
  <c r="U1175"/>
  <c r="Q1175"/>
  <c r="M1175"/>
  <c r="I1175"/>
  <c r="E1175"/>
  <c r="GS1174"/>
  <c r="GO1174"/>
  <c r="GK1174"/>
  <c r="GG1174"/>
  <c r="GC1174"/>
  <c r="FY1174"/>
  <c r="FU1174"/>
  <c r="FQ1174"/>
  <c r="FM1174"/>
  <c r="FI1174"/>
  <c r="FE1174"/>
  <c r="FA1174"/>
  <c r="EW1174"/>
  <c r="ES1174"/>
  <c r="EO1174"/>
  <c r="EK1174"/>
  <c r="EG1174"/>
  <c r="EC1174"/>
  <c r="DY1174"/>
  <c r="DU1174"/>
  <c r="DQ1174"/>
  <c r="DM1174"/>
  <c r="DI1174"/>
  <c r="DE1174"/>
  <c r="DA1174"/>
  <c r="CW1174"/>
  <c r="CS1174"/>
  <c r="CO1174"/>
  <c r="CK1174"/>
  <c r="CG1174"/>
  <c r="CC1174"/>
  <c r="BY1174"/>
  <c r="BU1174"/>
  <c r="BQ1174"/>
  <c r="BM1174"/>
  <c r="BI1174"/>
  <c r="BE1174"/>
  <c r="BA1174"/>
  <c r="AS1174"/>
  <c r="AO1174"/>
  <c r="AK1174"/>
  <c r="AG1174"/>
  <c r="AC1174"/>
  <c r="Y1174"/>
  <c r="U1174"/>
  <c r="Q1174"/>
  <c r="M1174"/>
  <c r="I1174"/>
  <c r="E1174"/>
  <c r="GS1173"/>
  <c r="GO1173"/>
  <c r="GK1173"/>
  <c r="GG1173"/>
  <c r="GC1173"/>
  <c r="FY1173"/>
  <c r="FU1173"/>
  <c r="FQ1173"/>
  <c r="FM1173"/>
  <c r="FI1173"/>
  <c r="FE1173"/>
  <c r="FA1173"/>
  <c r="EW1173"/>
  <c r="ES1173"/>
  <c r="EO1173"/>
  <c r="EK1173"/>
  <c r="EG1173"/>
  <c r="EC1173"/>
  <c r="DY1173"/>
  <c r="DU1173"/>
  <c r="DQ1173"/>
  <c r="DM1173"/>
  <c r="DI1173"/>
  <c r="DE1173"/>
  <c r="DA1173"/>
  <c r="CW1173"/>
  <c r="CS1173"/>
  <c r="CO1173"/>
  <c r="CK1173"/>
  <c r="CG1173"/>
  <c r="CC1173"/>
  <c r="BY1173"/>
  <c r="BU1173"/>
  <c r="BQ1173"/>
  <c r="BM1173"/>
  <c r="BI1173"/>
  <c r="BE1173"/>
  <c r="BA1173"/>
  <c r="AS1173"/>
  <c r="AO1173"/>
  <c r="AK1173"/>
  <c r="AG1173"/>
  <c r="AC1173"/>
  <c r="Y1173"/>
  <c r="U1173"/>
  <c r="Q1173"/>
  <c r="M1173"/>
  <c r="I1173"/>
  <c r="E1173"/>
  <c r="GS1172"/>
  <c r="GO1172"/>
  <c r="GK1172"/>
  <c r="GG1172"/>
  <c r="GC1172"/>
  <c r="FY1172"/>
  <c r="FU1172"/>
  <c r="FQ1172"/>
  <c r="FM1172"/>
  <c r="FI1172"/>
  <c r="FE1172"/>
  <c r="FA1172"/>
  <c r="EW1172"/>
  <c r="ES1172"/>
  <c r="EO1172"/>
  <c r="EK1172"/>
  <c r="EG1172"/>
  <c r="EC1172"/>
  <c r="DY1172"/>
  <c r="DU1172"/>
  <c r="DQ1172"/>
  <c r="DM1172"/>
  <c r="DI1172"/>
  <c r="DE1172"/>
  <c r="DA1172"/>
  <c r="CW1172"/>
  <c r="CS1172"/>
  <c r="CO1172"/>
  <c r="CK1172"/>
  <c r="CG1172"/>
  <c r="CC1172"/>
  <c r="BY1172"/>
  <c r="BU1172"/>
  <c r="BQ1172"/>
  <c r="BM1172"/>
  <c r="BI1172"/>
  <c r="BE1172"/>
  <c r="BA1172"/>
  <c r="AS1172"/>
  <c r="AO1172"/>
  <c r="AK1172"/>
  <c r="AG1172"/>
  <c r="AC1172"/>
  <c r="Y1172"/>
  <c r="U1172"/>
  <c r="Q1172"/>
  <c r="M1172"/>
  <c r="I1172"/>
  <c r="E1172"/>
  <c r="GY1171"/>
  <c r="GS1171"/>
  <c r="GO1171"/>
  <c r="GK1171"/>
  <c r="GG1171"/>
  <c r="GC1171"/>
  <c r="FY1171"/>
  <c r="FU1171"/>
  <c r="FQ1171"/>
  <c r="FM1171"/>
  <c r="FI1171"/>
  <c r="FE1171"/>
  <c r="FA1171"/>
  <c r="EW1171"/>
  <c r="ES1171"/>
  <c r="EO1171"/>
  <c r="EK1171"/>
  <c r="EG1171"/>
  <c r="EC1171"/>
  <c r="DY1171"/>
  <c r="DU1171"/>
  <c r="DQ1171"/>
  <c r="DM1171"/>
  <c r="DI1171"/>
  <c r="DE1171"/>
  <c r="DA1171"/>
  <c r="CW1171"/>
  <c r="CS1171"/>
  <c r="CO1171"/>
  <c r="CK1171"/>
  <c r="CG1171"/>
  <c r="CC1171"/>
  <c r="BY1171"/>
  <c r="BU1171"/>
  <c r="BQ1171"/>
  <c r="BM1171"/>
  <c r="BI1171"/>
  <c r="BE1171"/>
  <c r="BA1171"/>
  <c r="AS1171"/>
  <c r="AO1171"/>
  <c r="AK1171"/>
  <c r="AG1171"/>
  <c r="AC1171"/>
  <c r="Y1171"/>
  <c r="U1171"/>
  <c r="Q1171"/>
  <c r="M1171"/>
  <c r="I1171"/>
  <c r="E1171"/>
  <c r="GS1170"/>
  <c r="GO1170"/>
  <c r="GK1170"/>
  <c r="GG1170"/>
  <c r="GC1170"/>
  <c r="FY1170"/>
  <c r="FU1170"/>
  <c r="FQ1170"/>
  <c r="FM1170"/>
  <c r="FI1170"/>
  <c r="FE1170"/>
  <c r="FA1170"/>
  <c r="EW1170"/>
  <c r="ES1170"/>
  <c r="EO1170"/>
  <c r="EK1170"/>
  <c r="EG1170"/>
  <c r="EC1170"/>
  <c r="DY1170"/>
  <c r="DU1170"/>
  <c r="DQ1170"/>
  <c r="DM1170"/>
  <c r="DI1170"/>
  <c r="DE1170"/>
  <c r="DA1170"/>
  <c r="CW1170"/>
  <c r="CS1170"/>
  <c r="CO1170"/>
  <c r="CK1170"/>
  <c r="CG1170"/>
  <c r="CC1170"/>
  <c r="BY1170"/>
  <c r="BU1170"/>
  <c r="BQ1170"/>
  <c r="BM1170"/>
  <c r="BI1170"/>
  <c r="BE1170"/>
  <c r="BA1170"/>
  <c r="AS1170"/>
  <c r="AO1170"/>
  <c r="AK1170"/>
  <c r="AG1170"/>
  <c r="AC1170"/>
  <c r="Y1170"/>
  <c r="U1170"/>
  <c r="Q1170"/>
  <c r="M1170"/>
  <c r="I1170"/>
  <c r="E1170"/>
  <c r="GS1169"/>
  <c r="GO1169"/>
  <c r="GK1169"/>
  <c r="GG1169"/>
  <c r="GC1169"/>
  <c r="FY1169"/>
  <c r="FU1169"/>
  <c r="FQ1169"/>
  <c r="FM1169"/>
  <c r="FI1169"/>
  <c r="FE1169"/>
  <c r="FA1169"/>
  <c r="EW1169"/>
  <c r="ES1169"/>
  <c r="EO1169"/>
  <c r="EK1169"/>
  <c r="EG1169"/>
  <c r="EC1169"/>
  <c r="DY1169"/>
  <c r="DU1169"/>
  <c r="DQ1169"/>
  <c r="DM1169"/>
  <c r="DI1169"/>
  <c r="DE1169"/>
  <c r="DA1169"/>
  <c r="CW1169"/>
  <c r="CS1169"/>
  <c r="CO1169"/>
  <c r="CK1169"/>
  <c r="CG1169"/>
  <c r="CC1169"/>
  <c r="BY1169"/>
  <c r="BU1169"/>
  <c r="BQ1169"/>
  <c r="BM1169"/>
  <c r="BI1169"/>
  <c r="BE1169"/>
  <c r="BA1169"/>
  <c r="AS1169"/>
  <c r="AO1169"/>
  <c r="AK1169"/>
  <c r="AG1169"/>
  <c r="AC1169"/>
  <c r="Y1169"/>
  <c r="U1169"/>
  <c r="Q1169"/>
  <c r="M1169"/>
  <c r="I1169"/>
  <c r="E1169"/>
  <c r="GS1168"/>
  <c r="GO1168"/>
  <c r="GK1168"/>
  <c r="GG1168"/>
  <c r="GC1168"/>
  <c r="FY1168"/>
  <c r="FU1168"/>
  <c r="FQ1168"/>
  <c r="FM1168"/>
  <c r="FI1168"/>
  <c r="FE1168"/>
  <c r="FA1168"/>
  <c r="EW1168"/>
  <c r="ES1168"/>
  <c r="EO1168"/>
  <c r="EK1168"/>
  <c r="EG1168"/>
  <c r="EC1168"/>
  <c r="DY1168"/>
  <c r="DU1168"/>
  <c r="DQ1168"/>
  <c r="DM1168"/>
  <c r="DI1168"/>
  <c r="DE1168"/>
  <c r="DA1168"/>
  <c r="CW1168"/>
  <c r="CS1168"/>
  <c r="CO1168"/>
  <c r="CK1168"/>
  <c r="CG1168"/>
  <c r="CC1168"/>
  <c r="BY1168"/>
  <c r="BU1168"/>
  <c r="BQ1168"/>
  <c r="BM1168"/>
  <c r="BI1168"/>
  <c r="BE1168"/>
  <c r="BA1168"/>
  <c r="AS1168"/>
  <c r="AO1168"/>
  <c r="AK1168"/>
  <c r="AG1168"/>
  <c r="AC1168"/>
  <c r="Y1168"/>
  <c r="U1168"/>
  <c r="Q1168"/>
  <c r="M1168"/>
  <c r="I1168"/>
  <c r="E1168"/>
  <c r="GS1167"/>
  <c r="GO1167"/>
  <c r="GK1167"/>
  <c r="GG1167"/>
  <c r="GC1167"/>
  <c r="FY1167"/>
  <c r="FU1167"/>
  <c r="FQ1167"/>
  <c r="FM1167"/>
  <c r="FI1167"/>
  <c r="FE1167"/>
  <c r="FA1167"/>
  <c r="EW1167"/>
  <c r="ES1167"/>
  <c r="EO1167"/>
  <c r="EK1167"/>
  <c r="EG1167"/>
  <c r="EC1167"/>
  <c r="DY1167"/>
  <c r="DU1167"/>
  <c r="DQ1167"/>
  <c r="DM1167"/>
  <c r="DI1167"/>
  <c r="DE1167"/>
  <c r="DA1167"/>
  <c r="CW1167"/>
  <c r="CS1167"/>
  <c r="CO1167"/>
  <c r="CK1167"/>
  <c r="CG1167"/>
  <c r="CC1167"/>
  <c r="BY1167"/>
  <c r="BU1167"/>
  <c r="BQ1167"/>
  <c r="BM1167"/>
  <c r="BI1167"/>
  <c r="BE1167"/>
  <c r="BA1167"/>
  <c r="AS1167"/>
  <c r="AO1167"/>
  <c r="AK1167"/>
  <c r="AG1167"/>
  <c r="AC1167"/>
  <c r="Y1167"/>
  <c r="U1167"/>
  <c r="Q1167"/>
  <c r="M1167"/>
  <c r="I1167"/>
  <c r="E1167"/>
  <c r="GS1166"/>
  <c r="GO1166"/>
  <c r="GK1166"/>
  <c r="GG1166"/>
  <c r="GC1166"/>
  <c r="FY1166"/>
  <c r="FU1166"/>
  <c r="FQ1166"/>
  <c r="FM1166"/>
  <c r="FI1166"/>
  <c r="FE1166"/>
  <c r="FA1166"/>
  <c r="EW1166"/>
  <c r="ES1166"/>
  <c r="EO1166"/>
  <c r="EK1166"/>
  <c r="EG1166"/>
  <c r="EC1166"/>
  <c r="DY1166"/>
  <c r="DU1166"/>
  <c r="DQ1166"/>
  <c r="DM1166"/>
  <c r="DI1166"/>
  <c r="DE1166"/>
  <c r="DA1166"/>
  <c r="CW1166"/>
  <c r="CS1166"/>
  <c r="CO1166"/>
  <c r="CK1166"/>
  <c r="CG1166"/>
  <c r="CC1166"/>
  <c r="BY1166"/>
  <c r="BU1166"/>
  <c r="BQ1166"/>
  <c r="BM1166"/>
  <c r="BI1166"/>
  <c r="BE1166"/>
  <c r="BA1166"/>
  <c r="AS1166"/>
  <c r="AO1166"/>
  <c r="AK1166"/>
  <c r="AG1166"/>
  <c r="AC1166"/>
  <c r="Y1166"/>
  <c r="U1166"/>
  <c r="Q1166"/>
  <c r="M1166"/>
  <c r="I1166"/>
  <c r="E1166"/>
  <c r="GS1165"/>
  <c r="GO1165"/>
  <c r="GK1165"/>
  <c r="GG1165"/>
  <c r="GC1165"/>
  <c r="FY1165"/>
  <c r="FU1165"/>
  <c r="FQ1165"/>
  <c r="FM1165"/>
  <c r="FI1165"/>
  <c r="FE1165"/>
  <c r="FA1165"/>
  <c r="EW1165"/>
  <c r="ES1165"/>
  <c r="EO1165"/>
  <c r="EK1165"/>
  <c r="EG1165"/>
  <c r="EC1165"/>
  <c r="DY1165"/>
  <c r="DU1165"/>
  <c r="DQ1165"/>
  <c r="DM1165"/>
  <c r="DI1165"/>
  <c r="DE1165"/>
  <c r="DA1165"/>
  <c r="CW1165"/>
  <c r="CS1165"/>
  <c r="CO1165"/>
  <c r="CK1165"/>
  <c r="CG1165"/>
  <c r="CC1165"/>
  <c r="BY1165"/>
  <c r="BU1165"/>
  <c r="BQ1165"/>
  <c r="BM1165"/>
  <c r="BI1165"/>
  <c r="BE1165"/>
  <c r="BA1165"/>
  <c r="AS1165"/>
  <c r="AO1165"/>
  <c r="AK1165"/>
  <c r="AG1165"/>
  <c r="AC1165"/>
  <c r="Y1165"/>
  <c r="U1165"/>
  <c r="Q1165"/>
  <c r="M1165"/>
  <c r="I1165"/>
  <c r="E1165"/>
  <c r="GS1164"/>
  <c r="GO1164"/>
  <c r="GK1164"/>
  <c r="GG1164"/>
  <c r="GC1164"/>
  <c r="FY1164"/>
  <c r="FU1164"/>
  <c r="FQ1164"/>
  <c r="FM1164"/>
  <c r="FI1164"/>
  <c r="FE1164"/>
  <c r="FA1164"/>
  <c r="EW1164"/>
  <c r="ES1164"/>
  <c r="EO1164"/>
  <c r="EK1164"/>
  <c r="EG1164"/>
  <c r="EC1164"/>
  <c r="DY1164"/>
  <c r="DU1164"/>
  <c r="DQ1164"/>
  <c r="DM1164"/>
  <c r="DI1164"/>
  <c r="DE1164"/>
  <c r="DA1164"/>
  <c r="CW1164"/>
  <c r="CS1164"/>
  <c r="CO1164"/>
  <c r="CK1164"/>
  <c r="CG1164"/>
  <c r="CC1164"/>
  <c r="BY1164"/>
  <c r="BU1164"/>
  <c r="BQ1164"/>
  <c r="BM1164"/>
  <c r="BI1164"/>
  <c r="BE1164"/>
  <c r="BA1164"/>
  <c r="AS1164"/>
  <c r="AO1164"/>
  <c r="AK1164"/>
  <c r="AG1164"/>
  <c r="AC1164"/>
  <c r="Y1164"/>
  <c r="U1164"/>
  <c r="Q1164"/>
  <c r="M1164"/>
  <c r="I1164"/>
  <c r="E1164"/>
  <c r="GS1163"/>
  <c r="GO1163"/>
  <c r="GK1163"/>
  <c r="GG1163"/>
  <c r="GC1163"/>
  <c r="FY1163"/>
  <c r="FU1163"/>
  <c r="FQ1163"/>
  <c r="FM1163"/>
  <c r="FI1163"/>
  <c r="FE1163"/>
  <c r="FA1163"/>
  <c r="EW1163"/>
  <c r="ES1163"/>
  <c r="EO1163"/>
  <c r="EK1163"/>
  <c r="EG1163"/>
  <c r="EC1163"/>
  <c r="DY1163"/>
  <c r="DU1163"/>
  <c r="DQ1163"/>
  <c r="DM1163"/>
  <c r="DI1163"/>
  <c r="DE1163"/>
  <c r="DA1163"/>
  <c r="CW1163"/>
  <c r="CS1163"/>
  <c r="CO1163"/>
  <c r="CK1163"/>
  <c r="CG1163"/>
  <c r="CC1163"/>
  <c r="BY1163"/>
  <c r="BU1163"/>
  <c r="BQ1163"/>
  <c r="BM1163"/>
  <c r="BI1163"/>
  <c r="BE1163"/>
  <c r="BA1163"/>
  <c r="AS1163"/>
  <c r="AO1163"/>
  <c r="AK1163"/>
  <c r="AG1163"/>
  <c r="AC1163"/>
  <c r="Y1163"/>
  <c r="U1163"/>
  <c r="Q1163"/>
  <c r="M1163"/>
  <c r="I1163"/>
  <c r="E1163"/>
  <c r="GS1162"/>
  <c r="GO1162"/>
  <c r="GK1162"/>
  <c r="GG1162"/>
  <c r="GC1162"/>
  <c r="FY1162"/>
  <c r="FU1162"/>
  <c r="FQ1162"/>
  <c r="FM1162"/>
  <c r="FI1162"/>
  <c r="FE1162"/>
  <c r="FA1162"/>
  <c r="EW1162"/>
  <c r="ES1162"/>
  <c r="EO1162"/>
  <c r="EK1162"/>
  <c r="EG1162"/>
  <c r="EC1162"/>
  <c r="DY1162"/>
  <c r="DU1162"/>
  <c r="DQ1162"/>
  <c r="DM1162"/>
  <c r="DI1162"/>
  <c r="DE1162"/>
  <c r="DA1162"/>
  <c r="CW1162"/>
  <c r="CS1162"/>
  <c r="CO1162"/>
  <c r="CK1162"/>
  <c r="CG1162"/>
  <c r="CC1162"/>
  <c r="BY1162"/>
  <c r="BU1162"/>
  <c r="BQ1162"/>
  <c r="BM1162"/>
  <c r="BI1162"/>
  <c r="BE1162"/>
  <c r="BA1162"/>
  <c r="AS1162"/>
  <c r="AO1162"/>
  <c r="AK1162"/>
  <c r="AG1162"/>
  <c r="AC1162"/>
  <c r="Y1162"/>
  <c r="U1162"/>
  <c r="Q1162"/>
  <c r="M1162"/>
  <c r="I1162"/>
  <c r="E1162"/>
  <c r="GS1161"/>
  <c r="GO1161"/>
  <c r="GK1161"/>
  <c r="GG1161"/>
  <c r="GC1161"/>
  <c r="FY1161"/>
  <c r="FU1161"/>
  <c r="FQ1161"/>
  <c r="FM1161"/>
  <c r="FI1161"/>
  <c r="FE1161"/>
  <c r="FA1161"/>
  <c r="EW1161"/>
  <c r="ES1161"/>
  <c r="EO1161"/>
  <c r="EK1161"/>
  <c r="EG1161"/>
  <c r="EC1161"/>
  <c r="DY1161"/>
  <c r="DU1161"/>
  <c r="DQ1161"/>
  <c r="DM1161"/>
  <c r="DI1161"/>
  <c r="DE1161"/>
  <c r="DA1161"/>
  <c r="CW1161"/>
  <c r="CS1161"/>
  <c r="CO1161"/>
  <c r="CK1161"/>
  <c r="CG1161"/>
  <c r="CC1161"/>
  <c r="BY1161"/>
  <c r="BU1161"/>
  <c r="BQ1161"/>
  <c r="BM1161"/>
  <c r="BI1161"/>
  <c r="BE1161"/>
  <c r="BA1161"/>
  <c r="AS1161"/>
  <c r="AO1161"/>
  <c r="AK1161"/>
  <c r="AG1161"/>
  <c r="AC1161"/>
  <c r="Y1161"/>
  <c r="U1161"/>
  <c r="Q1161"/>
  <c r="M1161"/>
  <c r="I1161"/>
  <c r="E1161"/>
  <c r="GS1160"/>
  <c r="GO1160"/>
  <c r="GK1160"/>
  <c r="GG1160"/>
  <c r="GC1160"/>
  <c r="FY1160"/>
  <c r="FU1160"/>
  <c r="FQ1160"/>
  <c r="FM1160"/>
  <c r="FI1160"/>
  <c r="FE1160"/>
  <c r="FA1160"/>
  <c r="EW1160"/>
  <c r="ES1160"/>
  <c r="EO1160"/>
  <c r="EK1160"/>
  <c r="EG1160"/>
  <c r="EC1160"/>
  <c r="DY1160"/>
  <c r="DU1160"/>
  <c r="DQ1160"/>
  <c r="DM1160"/>
  <c r="DI1160"/>
  <c r="DE1160"/>
  <c r="DA1160"/>
  <c r="CW1160"/>
  <c r="CS1160"/>
  <c r="CO1160"/>
  <c r="CK1160"/>
  <c r="CG1160"/>
  <c r="CC1160"/>
  <c r="BY1160"/>
  <c r="BU1160"/>
  <c r="BQ1160"/>
  <c r="BM1160"/>
  <c r="BI1160"/>
  <c r="BE1160"/>
  <c r="BA1160"/>
  <c r="AS1160"/>
  <c r="AO1160"/>
  <c r="AK1160"/>
  <c r="AG1160"/>
  <c r="AC1160"/>
  <c r="Y1160"/>
  <c r="U1160"/>
  <c r="Q1160"/>
  <c r="M1160"/>
  <c r="I1160"/>
  <c r="E1160"/>
  <c r="GY1159"/>
  <c r="GS1159"/>
  <c r="GO1159"/>
  <c r="GK1159"/>
  <c r="GG1159"/>
  <c r="GC1159"/>
  <c r="FY1159"/>
  <c r="FU1159"/>
  <c r="FQ1159"/>
  <c r="FM1159"/>
  <c r="FI1159"/>
  <c r="FE1159"/>
  <c r="FA1159"/>
  <c r="EW1159"/>
  <c r="ES1159"/>
  <c r="EO1159"/>
  <c r="EK1159"/>
  <c r="EG1159"/>
  <c r="EC1159"/>
  <c r="DY1159"/>
  <c r="DU1159"/>
  <c r="DQ1159"/>
  <c r="DM1159"/>
  <c r="DI1159"/>
  <c r="DE1159"/>
  <c r="DA1159"/>
  <c r="CW1159"/>
  <c r="CS1159"/>
  <c r="CO1159"/>
  <c r="CK1159"/>
  <c r="CG1159"/>
  <c r="CC1159"/>
  <c r="BY1159"/>
  <c r="BU1159"/>
  <c r="BQ1159"/>
  <c r="BM1159"/>
  <c r="BI1159"/>
  <c r="BE1159"/>
  <c r="BA1159"/>
  <c r="AS1159"/>
  <c r="AO1159"/>
  <c r="AK1159"/>
  <c r="AG1159"/>
  <c r="AC1159"/>
  <c r="Y1159"/>
  <c r="U1159"/>
  <c r="Q1159"/>
  <c r="M1159"/>
  <c r="I1159"/>
  <c r="E1159"/>
  <c r="GS1158"/>
  <c r="GO1158"/>
  <c r="GK1158"/>
  <c r="GG1158"/>
  <c r="GC1158"/>
  <c r="FY1158"/>
  <c r="FU1158"/>
  <c r="FQ1158"/>
  <c r="FM1158"/>
  <c r="FI1158"/>
  <c r="FE1158"/>
  <c r="FA1158"/>
  <c r="EW1158"/>
  <c r="ES1158"/>
  <c r="EO1158"/>
  <c r="EK1158"/>
  <c r="EG1158"/>
  <c r="EC1158"/>
  <c r="DY1158"/>
  <c r="DU1158"/>
  <c r="DQ1158"/>
  <c r="DM1158"/>
  <c r="DI1158"/>
  <c r="DE1158"/>
  <c r="DA1158"/>
  <c r="CW1158"/>
  <c r="CS1158"/>
  <c r="CO1158"/>
  <c r="CK1158"/>
  <c r="CG1158"/>
  <c r="CC1158"/>
  <c r="BY1158"/>
  <c r="BU1158"/>
  <c r="BQ1158"/>
  <c r="BM1158"/>
  <c r="BI1158"/>
  <c r="BE1158"/>
  <c r="BA1158"/>
  <c r="AS1158"/>
  <c r="AO1158"/>
  <c r="AK1158"/>
  <c r="AG1158"/>
  <c r="AC1158"/>
  <c r="Y1158"/>
  <c r="U1158"/>
  <c r="Q1158"/>
  <c r="M1158"/>
  <c r="I1158"/>
  <c r="E1158"/>
  <c r="GS1157"/>
  <c r="GO1157"/>
  <c r="GK1157"/>
  <c r="GG1157"/>
  <c r="GC1157"/>
  <c r="FY1157"/>
  <c r="FU1157"/>
  <c r="FQ1157"/>
  <c r="FM1157"/>
  <c r="FI1157"/>
  <c r="FE1157"/>
  <c r="FA1157"/>
  <c r="EW1157"/>
  <c r="ES1157"/>
  <c r="EO1157"/>
  <c r="EK1157"/>
  <c r="EG1157"/>
  <c r="EC1157"/>
  <c r="DY1157"/>
  <c r="DU1157"/>
  <c r="DQ1157"/>
  <c r="DM1157"/>
  <c r="DI1157"/>
  <c r="DE1157"/>
  <c r="DA1157"/>
  <c r="CW1157"/>
  <c r="CS1157"/>
  <c r="CO1157"/>
  <c r="CK1157"/>
  <c r="CG1157"/>
  <c r="CC1157"/>
  <c r="BY1157"/>
  <c r="BU1157"/>
  <c r="BQ1157"/>
  <c r="BM1157"/>
  <c r="BI1157"/>
  <c r="BE1157"/>
  <c r="BA1157"/>
  <c r="AS1157"/>
  <c r="AO1157"/>
  <c r="AK1157"/>
  <c r="AG1157"/>
  <c r="AC1157"/>
  <c r="Y1157"/>
  <c r="U1157"/>
  <c r="Q1157"/>
  <c r="M1157"/>
  <c r="I1157"/>
  <c r="E1157"/>
  <c r="GS1156"/>
  <c r="GO1156"/>
  <c r="GK1156"/>
  <c r="GG1156"/>
  <c r="GC1156"/>
  <c r="FY1156"/>
  <c r="FU1156"/>
  <c r="FQ1156"/>
  <c r="FM1156"/>
  <c r="FI1156"/>
  <c r="FE1156"/>
  <c r="FA1156"/>
  <c r="EW1156"/>
  <c r="ES1156"/>
  <c r="EO1156"/>
  <c r="EK1156"/>
  <c r="EG1156"/>
  <c r="EC1156"/>
  <c r="DY1156"/>
  <c r="DU1156"/>
  <c r="DQ1156"/>
  <c r="DM1156"/>
  <c r="DI1156"/>
  <c r="DE1156"/>
  <c r="DA1156"/>
  <c r="CW1156"/>
  <c r="CS1156"/>
  <c r="CO1156"/>
  <c r="CK1156"/>
  <c r="CG1156"/>
  <c r="CC1156"/>
  <c r="BY1156"/>
  <c r="BU1156"/>
  <c r="BQ1156"/>
  <c r="BM1156"/>
  <c r="BI1156"/>
  <c r="BE1156"/>
  <c r="BA1156"/>
  <c r="AS1156"/>
  <c r="AO1156"/>
  <c r="AK1156"/>
  <c r="AG1156"/>
  <c r="AC1156"/>
  <c r="Y1156"/>
  <c r="U1156"/>
  <c r="Q1156"/>
  <c r="M1156"/>
  <c r="I1156"/>
  <c r="E1156"/>
  <c r="GS1155"/>
  <c r="GO1155"/>
  <c r="GK1155"/>
  <c r="GG1155"/>
  <c r="GC1155"/>
  <c r="FY1155"/>
  <c r="FU1155"/>
  <c r="FQ1155"/>
  <c r="FM1155"/>
  <c r="FI1155"/>
  <c r="FE1155"/>
  <c r="FA1155"/>
  <c r="EW1155"/>
  <c r="ES1155"/>
  <c r="EO1155"/>
  <c r="EK1155"/>
  <c r="EG1155"/>
  <c r="EC1155"/>
  <c r="DY1155"/>
  <c r="DU1155"/>
  <c r="DQ1155"/>
  <c r="DM1155"/>
  <c r="DI1155"/>
  <c r="DE1155"/>
  <c r="DA1155"/>
  <c r="CW1155"/>
  <c r="CS1155"/>
  <c r="CO1155"/>
  <c r="CK1155"/>
  <c r="CG1155"/>
  <c r="CC1155"/>
  <c r="BY1155"/>
  <c r="BU1155"/>
  <c r="BQ1155"/>
  <c r="BM1155"/>
  <c r="BI1155"/>
  <c r="BE1155"/>
  <c r="BA1155"/>
  <c r="AS1155"/>
  <c r="AO1155"/>
  <c r="AK1155"/>
  <c r="AG1155"/>
  <c r="AC1155"/>
  <c r="Y1155"/>
  <c r="U1155"/>
  <c r="Q1155"/>
  <c r="M1155"/>
  <c r="I1155"/>
  <c r="E1155"/>
  <c r="GS1154"/>
  <c r="GO1154"/>
  <c r="GK1154"/>
  <c r="GG1154"/>
  <c r="GC1154"/>
  <c r="FY1154"/>
  <c r="FU1154"/>
  <c r="FQ1154"/>
  <c r="FM1154"/>
  <c r="FI1154"/>
  <c r="FE1154"/>
  <c r="FA1154"/>
  <c r="EW1154"/>
  <c r="ES1154"/>
  <c r="EO1154"/>
  <c r="EK1154"/>
  <c r="EG1154"/>
  <c r="EC1154"/>
  <c r="DY1154"/>
  <c r="DU1154"/>
  <c r="DQ1154"/>
  <c r="DM1154"/>
  <c r="DI1154"/>
  <c r="DE1154"/>
  <c r="DA1154"/>
  <c r="CW1154"/>
  <c r="CS1154"/>
  <c r="CO1154"/>
  <c r="CK1154"/>
  <c r="CG1154"/>
  <c r="CC1154"/>
  <c r="BY1154"/>
  <c r="BU1154"/>
  <c r="BQ1154"/>
  <c r="BM1154"/>
  <c r="BI1154"/>
  <c r="BE1154"/>
  <c r="BA1154"/>
  <c r="AS1154"/>
  <c r="AO1154"/>
  <c r="AK1154"/>
  <c r="AG1154"/>
  <c r="AC1154"/>
  <c r="Y1154"/>
  <c r="U1154"/>
  <c r="Q1154"/>
  <c r="M1154"/>
  <c r="I1154"/>
  <c r="E1154"/>
  <c r="GS1153"/>
  <c r="GO1153"/>
  <c r="GK1153"/>
  <c r="GG1153"/>
  <c r="GC1153"/>
  <c r="FY1153"/>
  <c r="FU1153"/>
  <c r="FQ1153"/>
  <c r="FM1153"/>
  <c r="FI1153"/>
  <c r="FE1153"/>
  <c r="FA1153"/>
  <c r="EW1153"/>
  <c r="ES1153"/>
  <c r="EO1153"/>
  <c r="EK1153"/>
  <c r="EG1153"/>
  <c r="EC1153"/>
  <c r="DY1153"/>
  <c r="DU1153"/>
  <c r="DQ1153"/>
  <c r="DM1153"/>
  <c r="DI1153"/>
  <c r="DE1153"/>
  <c r="DA1153"/>
  <c r="CW1153"/>
  <c r="CS1153"/>
  <c r="CO1153"/>
  <c r="CK1153"/>
  <c r="CG1153"/>
  <c r="CC1153"/>
  <c r="BY1153"/>
  <c r="BU1153"/>
  <c r="BQ1153"/>
  <c r="BM1153"/>
  <c r="BI1153"/>
  <c r="BE1153"/>
  <c r="BA1153"/>
  <c r="AS1153"/>
  <c r="AO1153"/>
  <c r="AK1153"/>
  <c r="AG1153"/>
  <c r="AC1153"/>
  <c r="Y1153"/>
  <c r="U1153"/>
  <c r="Q1153"/>
  <c r="M1153"/>
  <c r="I1153"/>
  <c r="E1153"/>
  <c r="GS1152"/>
  <c r="GO1152"/>
  <c r="GK1152"/>
  <c r="GG1152"/>
  <c r="GC1152"/>
  <c r="FY1152"/>
  <c r="FU1152"/>
  <c r="FQ1152"/>
  <c r="FM1152"/>
  <c r="FI1152"/>
  <c r="FE1152"/>
  <c r="FA1152"/>
  <c r="EW1152"/>
  <c r="ES1152"/>
  <c r="EO1152"/>
  <c r="EK1152"/>
  <c r="EG1152"/>
  <c r="EC1152"/>
  <c r="DY1152"/>
  <c r="DU1152"/>
  <c r="DQ1152"/>
  <c r="DM1152"/>
  <c r="DI1152"/>
  <c r="DE1152"/>
  <c r="DA1152"/>
  <c r="CW1152"/>
  <c r="CS1152"/>
  <c r="CO1152"/>
  <c r="CK1152"/>
  <c r="CG1152"/>
  <c r="CC1152"/>
  <c r="BY1152"/>
  <c r="BU1152"/>
  <c r="BQ1152"/>
  <c r="BM1152"/>
  <c r="BI1152"/>
  <c r="BE1152"/>
  <c r="BA1152"/>
  <c r="AS1152"/>
  <c r="AO1152"/>
  <c r="AK1152"/>
  <c r="AG1152"/>
  <c r="AC1152"/>
  <c r="Y1152"/>
  <c r="U1152"/>
  <c r="Q1152"/>
  <c r="M1152"/>
  <c r="I1152"/>
  <c r="E1152"/>
  <c r="GS1151"/>
  <c r="GO1151"/>
  <c r="GK1151"/>
  <c r="GG1151"/>
  <c r="GC1151"/>
  <c r="FY1151"/>
  <c r="FU1151"/>
  <c r="FQ1151"/>
  <c r="FM1151"/>
  <c r="FI1151"/>
  <c r="FE1151"/>
  <c r="FA1151"/>
  <c r="EW1151"/>
  <c r="ES1151"/>
  <c r="EO1151"/>
  <c r="EK1151"/>
  <c r="EG1151"/>
  <c r="EC1151"/>
  <c r="DY1151"/>
  <c r="DU1151"/>
  <c r="DQ1151"/>
  <c r="DM1151"/>
  <c r="DI1151"/>
  <c r="DE1151"/>
  <c r="DA1151"/>
  <c r="CW1151"/>
  <c r="CS1151"/>
  <c r="CO1151"/>
  <c r="CK1151"/>
  <c r="CG1151"/>
  <c r="CC1151"/>
  <c r="BY1151"/>
  <c r="BU1151"/>
  <c r="BQ1151"/>
  <c r="BM1151"/>
  <c r="BI1151"/>
  <c r="BE1151"/>
  <c r="BA1151"/>
  <c r="AS1151"/>
  <c r="AO1151"/>
  <c r="AK1151"/>
  <c r="AG1151"/>
  <c r="AC1151"/>
  <c r="Y1151"/>
  <c r="U1151"/>
  <c r="Q1151"/>
  <c r="M1151"/>
  <c r="I1151"/>
  <c r="E1151"/>
  <c r="GS1150"/>
  <c r="GO1150"/>
  <c r="GK1150"/>
  <c r="GG1150"/>
  <c r="GC1150"/>
  <c r="FY1150"/>
  <c r="FU1150"/>
  <c r="FQ1150"/>
  <c r="FM1150"/>
  <c r="FI1150"/>
  <c r="FE1150"/>
  <c r="FA1150"/>
  <c r="EW1150"/>
  <c r="ES1150"/>
  <c r="EO1150"/>
  <c r="EK1150"/>
  <c r="EG1150"/>
  <c r="EC1150"/>
  <c r="DY1150"/>
  <c r="DU1150"/>
  <c r="DQ1150"/>
  <c r="DM1150"/>
  <c r="DI1150"/>
  <c r="DE1150"/>
  <c r="DA1150"/>
  <c r="CW1150"/>
  <c r="CS1150"/>
  <c r="CO1150"/>
  <c r="CK1150"/>
  <c r="CG1150"/>
  <c r="CC1150"/>
  <c r="BY1150"/>
  <c r="BU1150"/>
  <c r="BQ1150"/>
  <c r="BM1150"/>
  <c r="BI1150"/>
  <c r="BE1150"/>
  <c r="BA1150"/>
  <c r="AS1150"/>
  <c r="AO1150"/>
  <c r="AK1150"/>
  <c r="AG1150"/>
  <c r="AC1150"/>
  <c r="Y1150"/>
  <c r="U1150"/>
  <c r="Q1150"/>
  <c r="M1150"/>
  <c r="I1150"/>
  <c r="E1150"/>
  <c r="GS1149"/>
  <c r="GO1149"/>
  <c r="GK1149"/>
  <c r="GG1149"/>
  <c r="GC1149"/>
  <c r="FY1149"/>
  <c r="FU1149"/>
  <c r="FQ1149"/>
  <c r="FM1149"/>
  <c r="FI1149"/>
  <c r="FE1149"/>
  <c r="FA1149"/>
  <c r="EW1149"/>
  <c r="ES1149"/>
  <c r="EO1149"/>
  <c r="EK1149"/>
  <c r="EG1149"/>
  <c r="EC1149"/>
  <c r="DY1149"/>
  <c r="DU1149"/>
  <c r="DQ1149"/>
  <c r="DM1149"/>
  <c r="DI1149"/>
  <c r="DE1149"/>
  <c r="DA1149"/>
  <c r="CW1149"/>
  <c r="CS1149"/>
  <c r="CO1149"/>
  <c r="CK1149"/>
  <c r="CG1149"/>
  <c r="CC1149"/>
  <c r="BY1149"/>
  <c r="BU1149"/>
  <c r="BQ1149"/>
  <c r="BM1149"/>
  <c r="BI1149"/>
  <c r="BE1149"/>
  <c r="BA1149"/>
  <c r="AS1149"/>
  <c r="AO1149"/>
  <c r="AK1149"/>
  <c r="AG1149"/>
  <c r="AC1149"/>
  <c r="Y1149"/>
  <c r="U1149"/>
  <c r="Q1149"/>
  <c r="M1149"/>
  <c r="I1149"/>
  <c r="E1149"/>
  <c r="GS1148"/>
  <c r="GO1148"/>
  <c r="GK1148"/>
  <c r="GG1148"/>
  <c r="GC1148"/>
  <c r="FY1148"/>
  <c r="FU1148"/>
  <c r="FQ1148"/>
  <c r="FM1148"/>
  <c r="FI1148"/>
  <c r="FE1148"/>
  <c r="FA1148"/>
  <c r="EW1148"/>
  <c r="ES1148"/>
  <c r="EO1148"/>
  <c r="EK1148"/>
  <c r="EG1148"/>
  <c r="EC1148"/>
  <c r="DY1148"/>
  <c r="DU1148"/>
  <c r="DQ1148"/>
  <c r="DM1148"/>
  <c r="DI1148"/>
  <c r="DE1148"/>
  <c r="DA1148"/>
  <c r="CW1148"/>
  <c r="CS1148"/>
  <c r="CO1148"/>
  <c r="CK1148"/>
  <c r="CG1148"/>
  <c r="CC1148"/>
  <c r="BY1148"/>
  <c r="BU1148"/>
  <c r="BQ1148"/>
  <c r="BM1148"/>
  <c r="BI1148"/>
  <c r="BE1148"/>
  <c r="BA1148"/>
  <c r="AS1148"/>
  <c r="AO1148"/>
  <c r="AK1148"/>
  <c r="AG1148"/>
  <c r="AC1148"/>
  <c r="Y1148"/>
  <c r="U1148"/>
  <c r="Q1148"/>
  <c r="M1148"/>
  <c r="I1148"/>
  <c r="E1148"/>
  <c r="GY1147"/>
  <c r="GS1147"/>
  <c r="GO1147"/>
  <c r="GK1147"/>
  <c r="GG1147"/>
  <c r="GC1147"/>
  <c r="FY1147"/>
  <c r="FU1147"/>
  <c r="FQ1147"/>
  <c r="FM1147"/>
  <c r="FI1147"/>
  <c r="FE1147"/>
  <c r="FA1147"/>
  <c r="EW1147"/>
  <c r="ES1147"/>
  <c r="EO1147"/>
  <c r="EK1147"/>
  <c r="EG1147"/>
  <c r="EC1147"/>
  <c r="DY1147"/>
  <c r="DU1147"/>
  <c r="DQ1147"/>
  <c r="DM1147"/>
  <c r="DI1147"/>
  <c r="DE1147"/>
  <c r="DA1147"/>
  <c r="CW1147"/>
  <c r="CS1147"/>
  <c r="CO1147"/>
  <c r="CK1147"/>
  <c r="CG1147"/>
  <c r="CC1147"/>
  <c r="BY1147"/>
  <c r="BU1147"/>
  <c r="BQ1147"/>
  <c r="BM1147"/>
  <c r="BI1147"/>
  <c r="BE1147"/>
  <c r="BA1147"/>
  <c r="AS1147"/>
  <c r="AO1147"/>
  <c r="AK1147"/>
  <c r="AG1147"/>
  <c r="AC1147"/>
  <c r="Y1147"/>
  <c r="U1147"/>
  <c r="Q1147"/>
  <c r="M1147"/>
  <c r="I1147"/>
  <c r="E1147"/>
  <c r="GS1134"/>
  <c r="GO1134"/>
  <c r="GK1134"/>
  <c r="GG1134"/>
  <c r="GC1134"/>
  <c r="FY1134"/>
  <c r="FU1134"/>
  <c r="FQ1134"/>
  <c r="FM1134"/>
  <c r="FI1134"/>
  <c r="FE1134"/>
  <c r="FA1134"/>
  <c r="EW1134"/>
  <c r="ES1134"/>
  <c r="EO1134"/>
  <c r="EK1134"/>
  <c r="EG1134"/>
  <c r="EC1134"/>
  <c r="DY1134"/>
  <c r="DU1134"/>
  <c r="DQ1134"/>
  <c r="DM1134"/>
  <c r="DI1134"/>
  <c r="DE1134"/>
  <c r="DA1134"/>
  <c r="CW1134"/>
  <c r="CS1134"/>
  <c r="CO1134"/>
  <c r="CK1134"/>
  <c r="CG1134"/>
  <c r="CC1134"/>
  <c r="BY1134"/>
  <c r="BU1134"/>
  <c r="BQ1134"/>
  <c r="BM1134"/>
  <c r="BI1134"/>
  <c r="BE1134"/>
  <c r="BA1134"/>
  <c r="AS1134"/>
  <c r="AO1134"/>
  <c r="AK1134"/>
  <c r="AG1134"/>
  <c r="AC1134"/>
  <c r="Y1134"/>
  <c r="U1134"/>
  <c r="Q1134"/>
  <c r="M1134"/>
  <c r="I1134"/>
  <c r="E1134"/>
  <c r="GS1133"/>
  <c r="GO1133"/>
  <c r="GK1133"/>
  <c r="GG1133"/>
  <c r="GC1133"/>
  <c r="FY1133"/>
  <c r="FU1133"/>
  <c r="FQ1133"/>
  <c r="FM1133"/>
  <c r="FI1133"/>
  <c r="FE1133"/>
  <c r="FA1133"/>
  <c r="EW1133"/>
  <c r="ES1133"/>
  <c r="EO1133"/>
  <c r="EK1133"/>
  <c r="EG1133"/>
  <c r="EC1133"/>
  <c r="DY1133"/>
  <c r="DU1133"/>
  <c r="DQ1133"/>
  <c r="DM1133"/>
  <c r="DI1133"/>
  <c r="DE1133"/>
  <c r="DA1133"/>
  <c r="CW1133"/>
  <c r="CS1133"/>
  <c r="CO1133"/>
  <c r="CK1133"/>
  <c r="CG1133"/>
  <c r="CC1133"/>
  <c r="BY1133"/>
  <c r="BU1133"/>
  <c r="BQ1133"/>
  <c r="BM1133"/>
  <c r="BI1133"/>
  <c r="BE1133"/>
  <c r="BA1133"/>
  <c r="AS1133"/>
  <c r="AO1133"/>
  <c r="AK1133"/>
  <c r="AG1133"/>
  <c r="AC1133"/>
  <c r="Y1133"/>
  <c r="U1133"/>
  <c r="Q1133"/>
  <c r="M1133"/>
  <c r="I1133"/>
  <c r="E1133"/>
  <c r="GS1132"/>
  <c r="GO1132"/>
  <c r="GK1132"/>
  <c r="GG1132"/>
  <c r="GC1132"/>
  <c r="FY1132"/>
  <c r="FU1132"/>
  <c r="FQ1132"/>
  <c r="FM1132"/>
  <c r="FI1132"/>
  <c r="FE1132"/>
  <c r="FA1132"/>
  <c r="EW1132"/>
  <c r="ES1132"/>
  <c r="EO1132"/>
  <c r="EK1132"/>
  <c r="EG1132"/>
  <c r="EC1132"/>
  <c r="DY1132"/>
  <c r="DU1132"/>
  <c r="DQ1132"/>
  <c r="DM1132"/>
  <c r="DI1132"/>
  <c r="DE1132"/>
  <c r="DA1132"/>
  <c r="CW1132"/>
  <c r="CS1132"/>
  <c r="CO1132"/>
  <c r="CK1132"/>
  <c r="CG1132"/>
  <c r="CC1132"/>
  <c r="BY1132"/>
  <c r="BU1132"/>
  <c r="BQ1132"/>
  <c r="BM1132"/>
  <c r="BI1132"/>
  <c r="BE1132"/>
  <c r="BA1132"/>
  <c r="AS1132"/>
  <c r="AO1132"/>
  <c r="AK1132"/>
  <c r="AG1132"/>
  <c r="AC1132"/>
  <c r="Y1132"/>
  <c r="U1132"/>
  <c r="Q1132"/>
  <c r="M1132"/>
  <c r="I1132"/>
  <c r="E1132"/>
  <c r="GS1131"/>
  <c r="GO1131"/>
  <c r="GK1131"/>
  <c r="GG1131"/>
  <c r="GC1131"/>
  <c r="FY1131"/>
  <c r="FU1131"/>
  <c r="FQ1131"/>
  <c r="FM1131"/>
  <c r="FI1131"/>
  <c r="FE1131"/>
  <c r="FA1131"/>
  <c r="EW1131"/>
  <c r="ES1131"/>
  <c r="EO1131"/>
  <c r="EK1131"/>
  <c r="EG1131"/>
  <c r="EC1131"/>
  <c r="DY1131"/>
  <c r="DU1131"/>
  <c r="DQ1131"/>
  <c r="DM1131"/>
  <c r="DI1131"/>
  <c r="DE1131"/>
  <c r="DA1131"/>
  <c r="CW1131"/>
  <c r="CS1131"/>
  <c r="CO1131"/>
  <c r="CK1131"/>
  <c r="CG1131"/>
  <c r="CC1131"/>
  <c r="BY1131"/>
  <c r="BU1131"/>
  <c r="BQ1131"/>
  <c r="BM1131"/>
  <c r="BI1131"/>
  <c r="BE1131"/>
  <c r="BA1131"/>
  <c r="AS1131"/>
  <c r="AO1131"/>
  <c r="AK1131"/>
  <c r="AG1131"/>
  <c r="AC1131"/>
  <c r="Y1131"/>
  <c r="U1131"/>
  <c r="Q1131"/>
  <c r="M1131"/>
  <c r="I1131"/>
  <c r="E1131"/>
  <c r="GS1130"/>
  <c r="GO1130"/>
  <c r="GK1130"/>
  <c r="GG1130"/>
  <c r="GC1130"/>
  <c r="FY1130"/>
  <c r="FU1130"/>
  <c r="FQ1130"/>
  <c r="FM1130"/>
  <c r="FI1130"/>
  <c r="FE1130"/>
  <c r="FA1130"/>
  <c r="EW1130"/>
  <c r="ES1130"/>
  <c r="EO1130"/>
  <c r="EK1130"/>
  <c r="EG1130"/>
  <c r="EC1130"/>
  <c r="DY1130"/>
  <c r="DU1130"/>
  <c r="DQ1130"/>
  <c r="DM1130"/>
  <c r="DI1130"/>
  <c r="DE1130"/>
  <c r="DA1130"/>
  <c r="CW1130"/>
  <c r="CS1130"/>
  <c r="CO1130"/>
  <c r="CK1130"/>
  <c r="CG1130"/>
  <c r="CC1130"/>
  <c r="BY1130"/>
  <c r="BU1130"/>
  <c r="BQ1130"/>
  <c r="BM1130"/>
  <c r="BI1130"/>
  <c r="BE1130"/>
  <c r="BA1130"/>
  <c r="AS1130"/>
  <c r="AO1130"/>
  <c r="AK1130"/>
  <c r="AG1130"/>
  <c r="AC1130"/>
  <c r="Y1130"/>
  <c r="U1130"/>
  <c r="Q1130"/>
  <c r="M1130"/>
  <c r="I1130"/>
  <c r="E1130"/>
  <c r="GS1129"/>
  <c r="GO1129"/>
  <c r="GK1129"/>
  <c r="GG1129"/>
  <c r="GC1129"/>
  <c r="FY1129"/>
  <c r="FU1129"/>
  <c r="FQ1129"/>
  <c r="FM1129"/>
  <c r="FI1129"/>
  <c r="FE1129"/>
  <c r="FA1129"/>
  <c r="EW1129"/>
  <c r="ES1129"/>
  <c r="EO1129"/>
  <c r="EK1129"/>
  <c r="EG1129"/>
  <c r="EC1129"/>
  <c r="DY1129"/>
  <c r="DU1129"/>
  <c r="DQ1129"/>
  <c r="DM1129"/>
  <c r="DI1129"/>
  <c r="DE1129"/>
  <c r="DA1129"/>
  <c r="CW1129"/>
  <c r="CS1129"/>
  <c r="CO1129"/>
  <c r="CK1129"/>
  <c r="CG1129"/>
  <c r="CC1129"/>
  <c r="BY1129"/>
  <c r="BU1129"/>
  <c r="BQ1129"/>
  <c r="BM1129"/>
  <c r="BI1129"/>
  <c r="BE1129"/>
  <c r="BA1129"/>
  <c r="AS1129"/>
  <c r="AO1129"/>
  <c r="AK1129"/>
  <c r="AG1129"/>
  <c r="AC1129"/>
  <c r="Y1129"/>
  <c r="U1129"/>
  <c r="Q1129"/>
  <c r="M1129"/>
  <c r="I1129"/>
  <c r="E1129"/>
  <c r="GS1128"/>
  <c r="GO1128"/>
  <c r="GK1128"/>
  <c r="GG1128"/>
  <c r="GC1128"/>
  <c r="FY1128"/>
  <c r="FU1128"/>
  <c r="FQ1128"/>
  <c r="FM1128"/>
  <c r="FI1128"/>
  <c r="FE1128"/>
  <c r="FA1128"/>
  <c r="EW1128"/>
  <c r="ES1128"/>
  <c r="EO1128"/>
  <c r="EK1128"/>
  <c r="EG1128"/>
  <c r="EC1128"/>
  <c r="DY1128"/>
  <c r="DU1128"/>
  <c r="DQ1128"/>
  <c r="DM1128"/>
  <c r="DI1128"/>
  <c r="DE1128"/>
  <c r="DA1128"/>
  <c r="CW1128"/>
  <c r="CS1128"/>
  <c r="CO1128"/>
  <c r="CK1128"/>
  <c r="CG1128"/>
  <c r="CC1128"/>
  <c r="BY1128"/>
  <c r="BU1128"/>
  <c r="BQ1128"/>
  <c r="BM1128"/>
  <c r="BI1128"/>
  <c r="BE1128"/>
  <c r="BA1128"/>
  <c r="AS1128"/>
  <c r="AO1128"/>
  <c r="AK1128"/>
  <c r="AG1128"/>
  <c r="AC1128"/>
  <c r="Y1128"/>
  <c r="U1128"/>
  <c r="Q1128"/>
  <c r="M1128"/>
  <c r="I1128"/>
  <c r="E1128"/>
  <c r="GS1127"/>
  <c r="GO1127"/>
  <c r="GK1127"/>
  <c r="GG1127"/>
  <c r="GC1127"/>
  <c r="FY1127"/>
  <c r="FU1127"/>
  <c r="FQ1127"/>
  <c r="FM1127"/>
  <c r="FI1127"/>
  <c r="FE1127"/>
  <c r="FA1127"/>
  <c r="EW1127"/>
  <c r="ES1127"/>
  <c r="EO1127"/>
  <c r="EK1127"/>
  <c r="EG1127"/>
  <c r="EC1127"/>
  <c r="DY1127"/>
  <c r="DU1127"/>
  <c r="DQ1127"/>
  <c r="DM1127"/>
  <c r="DI1127"/>
  <c r="DE1127"/>
  <c r="DA1127"/>
  <c r="CW1127"/>
  <c r="CS1127"/>
  <c r="CO1127"/>
  <c r="CK1127"/>
  <c r="CG1127"/>
  <c r="CC1127"/>
  <c r="BY1127"/>
  <c r="BU1127"/>
  <c r="BQ1127"/>
  <c r="BM1127"/>
  <c r="BI1127"/>
  <c r="BE1127"/>
  <c r="BA1127"/>
  <c r="AS1127"/>
  <c r="AO1127"/>
  <c r="AK1127"/>
  <c r="AG1127"/>
  <c r="AC1127"/>
  <c r="Y1127"/>
  <c r="U1127"/>
  <c r="Q1127"/>
  <c r="M1127"/>
  <c r="I1127"/>
  <c r="E1127"/>
  <c r="GS1126"/>
  <c r="GO1126"/>
  <c r="GK1126"/>
  <c r="GG1126"/>
  <c r="GC1126"/>
  <c r="FY1126"/>
  <c r="FU1126"/>
  <c r="FQ1126"/>
  <c r="FM1126"/>
  <c r="FI1126"/>
  <c r="FE1126"/>
  <c r="FA1126"/>
  <c r="EW1126"/>
  <c r="ES1126"/>
  <c r="EO1126"/>
  <c r="EK1126"/>
  <c r="EG1126"/>
  <c r="EC1126"/>
  <c r="DY1126"/>
  <c r="DU1126"/>
  <c r="DQ1126"/>
  <c r="DM1126"/>
  <c r="DI1126"/>
  <c r="DE1126"/>
  <c r="DA1126"/>
  <c r="CW1126"/>
  <c r="CS1126"/>
  <c r="CO1126"/>
  <c r="CK1126"/>
  <c r="CG1126"/>
  <c r="CC1126"/>
  <c r="BY1126"/>
  <c r="BU1126"/>
  <c r="BQ1126"/>
  <c r="BM1126"/>
  <c r="BI1126"/>
  <c r="BE1126"/>
  <c r="BA1126"/>
  <c r="AS1126"/>
  <c r="AO1126"/>
  <c r="AK1126"/>
  <c r="AG1126"/>
  <c r="AC1126"/>
  <c r="Y1126"/>
  <c r="U1126"/>
  <c r="Q1126"/>
  <c r="M1126"/>
  <c r="I1126"/>
  <c r="E1126"/>
  <c r="GS1125"/>
  <c r="GO1125"/>
  <c r="GK1125"/>
  <c r="GG1125"/>
  <c r="GC1125"/>
  <c r="FY1125"/>
  <c r="FU1125"/>
  <c r="FQ1125"/>
  <c r="FM1125"/>
  <c r="FI1125"/>
  <c r="FE1125"/>
  <c r="FA1125"/>
  <c r="EW1125"/>
  <c r="ES1125"/>
  <c r="EO1125"/>
  <c r="EK1125"/>
  <c r="EG1125"/>
  <c r="EC1125"/>
  <c r="DY1125"/>
  <c r="DU1125"/>
  <c r="DQ1125"/>
  <c r="DM1125"/>
  <c r="DI1125"/>
  <c r="DE1125"/>
  <c r="DA1125"/>
  <c r="CW1125"/>
  <c r="CS1125"/>
  <c r="CO1125"/>
  <c r="CK1125"/>
  <c r="CG1125"/>
  <c r="CC1125"/>
  <c r="BY1125"/>
  <c r="BU1125"/>
  <c r="BQ1125"/>
  <c r="BM1125"/>
  <c r="BI1125"/>
  <c r="BE1125"/>
  <c r="BA1125"/>
  <c r="AS1125"/>
  <c r="AO1125"/>
  <c r="AK1125"/>
  <c r="AG1125"/>
  <c r="AC1125"/>
  <c r="Y1125"/>
  <c r="U1125"/>
  <c r="Q1125"/>
  <c r="M1125"/>
  <c r="I1125"/>
  <c r="E1125"/>
  <c r="GS1124"/>
  <c r="GO1124"/>
  <c r="GK1124"/>
  <c r="GG1124"/>
  <c r="GC1124"/>
  <c r="FY1124"/>
  <c r="FU1124"/>
  <c r="FQ1124"/>
  <c r="FM1124"/>
  <c r="FI1124"/>
  <c r="FE1124"/>
  <c r="FA1124"/>
  <c r="EW1124"/>
  <c r="ES1124"/>
  <c r="EO1124"/>
  <c r="EK1124"/>
  <c r="EG1124"/>
  <c r="EC1124"/>
  <c r="DY1124"/>
  <c r="DU1124"/>
  <c r="DQ1124"/>
  <c r="DM1124"/>
  <c r="DI1124"/>
  <c r="DE1124"/>
  <c r="DA1124"/>
  <c r="CW1124"/>
  <c r="CS1124"/>
  <c r="CO1124"/>
  <c r="CK1124"/>
  <c r="CG1124"/>
  <c r="CC1124"/>
  <c r="BY1124"/>
  <c r="BU1124"/>
  <c r="BQ1124"/>
  <c r="BM1124"/>
  <c r="BI1124"/>
  <c r="BE1124"/>
  <c r="BA1124"/>
  <c r="AS1124"/>
  <c r="AO1124"/>
  <c r="AK1124"/>
  <c r="AG1124"/>
  <c r="AC1124"/>
  <c r="Y1124"/>
  <c r="U1124"/>
  <c r="Q1124"/>
  <c r="M1124"/>
  <c r="I1124"/>
  <c r="E1124"/>
  <c r="GY1123"/>
  <c r="GS1123"/>
  <c r="GO1123"/>
  <c r="GK1123"/>
  <c r="GG1123"/>
  <c r="GC1123"/>
  <c r="FY1123"/>
  <c r="FU1123"/>
  <c r="FQ1123"/>
  <c r="FM1123"/>
  <c r="FI1123"/>
  <c r="FE1123"/>
  <c r="FA1123"/>
  <c r="EW1123"/>
  <c r="ES1123"/>
  <c r="EO1123"/>
  <c r="EK1123"/>
  <c r="EG1123"/>
  <c r="EC1123"/>
  <c r="DY1123"/>
  <c r="DU1123"/>
  <c r="DQ1123"/>
  <c r="DM1123"/>
  <c r="DI1123"/>
  <c r="DE1123"/>
  <c r="DA1123"/>
  <c r="CW1123"/>
  <c r="CS1123"/>
  <c r="CO1123"/>
  <c r="CK1123"/>
  <c r="CG1123"/>
  <c r="CC1123"/>
  <c r="BY1123"/>
  <c r="BU1123"/>
  <c r="BQ1123"/>
  <c r="BM1123"/>
  <c r="BI1123"/>
  <c r="BE1123"/>
  <c r="BA1123"/>
  <c r="AS1123"/>
  <c r="AO1123"/>
  <c r="AK1123"/>
  <c r="AG1123"/>
  <c r="AC1123"/>
  <c r="Y1123"/>
  <c r="U1123"/>
  <c r="Q1123"/>
  <c r="M1123"/>
  <c r="I1123"/>
  <c r="E1123"/>
  <c r="GS1122"/>
  <c r="GO1122"/>
  <c r="GK1122"/>
  <c r="GG1122"/>
  <c r="GC1122"/>
  <c r="FY1122"/>
  <c r="FU1122"/>
  <c r="FQ1122"/>
  <c r="FM1122"/>
  <c r="FI1122"/>
  <c r="FE1122"/>
  <c r="FA1122"/>
  <c r="EW1122"/>
  <c r="ES1122"/>
  <c r="EO1122"/>
  <c r="EK1122"/>
  <c r="EG1122"/>
  <c r="EC1122"/>
  <c r="DY1122"/>
  <c r="DU1122"/>
  <c r="DQ1122"/>
  <c r="DM1122"/>
  <c r="DI1122"/>
  <c r="DE1122"/>
  <c r="DA1122"/>
  <c r="CW1122"/>
  <c r="CS1122"/>
  <c r="CO1122"/>
  <c r="CK1122"/>
  <c r="CG1122"/>
  <c r="CC1122"/>
  <c r="BY1122"/>
  <c r="BU1122"/>
  <c r="BQ1122"/>
  <c r="BM1122"/>
  <c r="BI1122"/>
  <c r="BE1122"/>
  <c r="BA1122"/>
  <c r="AS1122"/>
  <c r="AO1122"/>
  <c r="AK1122"/>
  <c r="AG1122"/>
  <c r="AC1122"/>
  <c r="Y1122"/>
  <c r="U1122"/>
  <c r="Q1122"/>
  <c r="M1122"/>
  <c r="I1122"/>
  <c r="E1122"/>
  <c r="GS1121"/>
  <c r="GO1121"/>
  <c r="GK1121"/>
  <c r="GG1121"/>
  <c r="GC1121"/>
  <c r="FY1121"/>
  <c r="FU1121"/>
  <c r="FQ1121"/>
  <c r="FM1121"/>
  <c r="FI1121"/>
  <c r="FE1121"/>
  <c r="FA1121"/>
  <c r="EW1121"/>
  <c r="ES1121"/>
  <c r="EO1121"/>
  <c r="EK1121"/>
  <c r="EG1121"/>
  <c r="EC1121"/>
  <c r="DY1121"/>
  <c r="DU1121"/>
  <c r="DQ1121"/>
  <c r="DM1121"/>
  <c r="DI1121"/>
  <c r="DE1121"/>
  <c r="DA1121"/>
  <c r="CW1121"/>
  <c r="CS1121"/>
  <c r="CO1121"/>
  <c r="CK1121"/>
  <c r="CG1121"/>
  <c r="CC1121"/>
  <c r="BY1121"/>
  <c r="BU1121"/>
  <c r="BQ1121"/>
  <c r="BM1121"/>
  <c r="BI1121"/>
  <c r="BE1121"/>
  <c r="BA1121"/>
  <c r="AS1121"/>
  <c r="AO1121"/>
  <c r="AK1121"/>
  <c r="AG1121"/>
  <c r="AC1121"/>
  <c r="Y1121"/>
  <c r="U1121"/>
  <c r="Q1121"/>
  <c r="M1121"/>
  <c r="I1121"/>
  <c r="E1121"/>
  <c r="GS1120"/>
  <c r="GO1120"/>
  <c r="GK1120"/>
  <c r="GG1120"/>
  <c r="GC1120"/>
  <c r="FY1120"/>
  <c r="FU1120"/>
  <c r="FQ1120"/>
  <c r="FM1120"/>
  <c r="FI1120"/>
  <c r="FE1120"/>
  <c r="FA1120"/>
  <c r="EW1120"/>
  <c r="ES1120"/>
  <c r="EO1120"/>
  <c r="EK1120"/>
  <c r="EG1120"/>
  <c r="EC1120"/>
  <c r="DY1120"/>
  <c r="DU1120"/>
  <c r="DQ1120"/>
  <c r="DM1120"/>
  <c r="DI1120"/>
  <c r="DE1120"/>
  <c r="DA1120"/>
  <c r="CW1120"/>
  <c r="CS1120"/>
  <c r="CO1120"/>
  <c r="CK1120"/>
  <c r="CG1120"/>
  <c r="CC1120"/>
  <c r="BY1120"/>
  <c r="BU1120"/>
  <c r="BQ1120"/>
  <c r="BM1120"/>
  <c r="BI1120"/>
  <c r="BE1120"/>
  <c r="BA1120"/>
  <c r="AS1120"/>
  <c r="AO1120"/>
  <c r="AK1120"/>
  <c r="AG1120"/>
  <c r="AC1120"/>
  <c r="Y1120"/>
  <c r="U1120"/>
  <c r="Q1120"/>
  <c r="M1120"/>
  <c r="I1120"/>
  <c r="E1120"/>
  <c r="GS1119"/>
  <c r="GO1119"/>
  <c r="GK1119"/>
  <c r="GG1119"/>
  <c r="GC1119"/>
  <c r="FY1119"/>
  <c r="FU1119"/>
  <c r="FQ1119"/>
  <c r="FM1119"/>
  <c r="FI1119"/>
  <c r="FE1119"/>
  <c r="FA1119"/>
  <c r="EW1119"/>
  <c r="ES1119"/>
  <c r="EO1119"/>
  <c r="EK1119"/>
  <c r="EG1119"/>
  <c r="EC1119"/>
  <c r="DY1119"/>
  <c r="DU1119"/>
  <c r="DQ1119"/>
  <c r="DM1119"/>
  <c r="DI1119"/>
  <c r="DE1119"/>
  <c r="DA1119"/>
  <c r="CW1119"/>
  <c r="CS1119"/>
  <c r="CO1119"/>
  <c r="CK1119"/>
  <c r="CG1119"/>
  <c r="CC1119"/>
  <c r="BY1119"/>
  <c r="BU1119"/>
  <c r="BQ1119"/>
  <c r="BM1119"/>
  <c r="BI1119"/>
  <c r="BE1119"/>
  <c r="BA1119"/>
  <c r="AS1119"/>
  <c r="AO1119"/>
  <c r="AK1119"/>
  <c r="AG1119"/>
  <c r="AC1119"/>
  <c r="Y1119"/>
  <c r="U1119"/>
  <c r="Q1119"/>
  <c r="M1119"/>
  <c r="I1119"/>
  <c r="E1119"/>
  <c r="GS1118"/>
  <c r="GO1118"/>
  <c r="GK1118"/>
  <c r="GG1118"/>
  <c r="GC1118"/>
  <c r="FY1118"/>
  <c r="FU1118"/>
  <c r="FQ1118"/>
  <c r="FM1118"/>
  <c r="FI1118"/>
  <c r="FE1118"/>
  <c r="FA1118"/>
  <c r="EW1118"/>
  <c r="ES1118"/>
  <c r="EO1118"/>
  <c r="EK1118"/>
  <c r="EG1118"/>
  <c r="EC1118"/>
  <c r="DY1118"/>
  <c r="DU1118"/>
  <c r="DQ1118"/>
  <c r="DM1118"/>
  <c r="DI1118"/>
  <c r="DE1118"/>
  <c r="DA1118"/>
  <c r="CW1118"/>
  <c r="CS1118"/>
  <c r="CO1118"/>
  <c r="CK1118"/>
  <c r="CG1118"/>
  <c r="CC1118"/>
  <c r="BY1118"/>
  <c r="BU1118"/>
  <c r="BQ1118"/>
  <c r="BM1118"/>
  <c r="BI1118"/>
  <c r="BE1118"/>
  <c r="BA1118"/>
  <c r="AS1118"/>
  <c r="AO1118"/>
  <c r="AK1118"/>
  <c r="AG1118"/>
  <c r="AC1118"/>
  <c r="Y1118"/>
  <c r="U1118"/>
  <c r="Q1118"/>
  <c r="M1118"/>
  <c r="I1118"/>
  <c r="E1118"/>
  <c r="GS1117"/>
  <c r="GO1117"/>
  <c r="GK1117"/>
  <c r="GG1117"/>
  <c r="GC1117"/>
  <c r="FY1117"/>
  <c r="FU1117"/>
  <c r="FQ1117"/>
  <c r="FM1117"/>
  <c r="FI1117"/>
  <c r="FE1117"/>
  <c r="FA1117"/>
  <c r="EW1117"/>
  <c r="ES1117"/>
  <c r="EO1117"/>
  <c r="EK1117"/>
  <c r="EG1117"/>
  <c r="EC1117"/>
  <c r="DY1117"/>
  <c r="DU1117"/>
  <c r="DQ1117"/>
  <c r="DM1117"/>
  <c r="DI1117"/>
  <c r="DE1117"/>
  <c r="DA1117"/>
  <c r="CW1117"/>
  <c r="CS1117"/>
  <c r="CO1117"/>
  <c r="CK1117"/>
  <c r="CG1117"/>
  <c r="CC1117"/>
  <c r="BY1117"/>
  <c r="BU1117"/>
  <c r="BQ1117"/>
  <c r="BM1117"/>
  <c r="BI1117"/>
  <c r="BE1117"/>
  <c r="BA1117"/>
  <c r="AS1117"/>
  <c r="AO1117"/>
  <c r="AK1117"/>
  <c r="AG1117"/>
  <c r="AC1117"/>
  <c r="Y1117"/>
  <c r="U1117"/>
  <c r="Q1117"/>
  <c r="M1117"/>
  <c r="I1117"/>
  <c r="E1117"/>
  <c r="GS1116"/>
  <c r="GO1116"/>
  <c r="GK1116"/>
  <c r="GG1116"/>
  <c r="GC1116"/>
  <c r="FY1116"/>
  <c r="FU1116"/>
  <c r="FQ1116"/>
  <c r="FM1116"/>
  <c r="FI1116"/>
  <c r="FE1116"/>
  <c r="FA1116"/>
  <c r="EW1116"/>
  <c r="ES1116"/>
  <c r="EO1116"/>
  <c r="EK1116"/>
  <c r="EG1116"/>
  <c r="EC1116"/>
  <c r="DY1116"/>
  <c r="DU1116"/>
  <c r="DQ1116"/>
  <c r="DM1116"/>
  <c r="DI1116"/>
  <c r="DE1116"/>
  <c r="DA1116"/>
  <c r="CW1116"/>
  <c r="CS1116"/>
  <c r="CO1116"/>
  <c r="CK1116"/>
  <c r="CG1116"/>
  <c r="CC1116"/>
  <c r="BY1116"/>
  <c r="BU1116"/>
  <c r="BQ1116"/>
  <c r="BM1116"/>
  <c r="BI1116"/>
  <c r="BE1116"/>
  <c r="BA1116"/>
  <c r="AS1116"/>
  <c r="AO1116"/>
  <c r="AK1116"/>
  <c r="AG1116"/>
  <c r="AC1116"/>
  <c r="Y1116"/>
  <c r="U1116"/>
  <c r="Q1116"/>
  <c r="M1116"/>
  <c r="I1116"/>
  <c r="E1116"/>
  <c r="GS1115"/>
  <c r="GO1115"/>
  <c r="GK1115"/>
  <c r="GG1115"/>
  <c r="GC1115"/>
  <c r="FY1115"/>
  <c r="FU1115"/>
  <c r="FQ1115"/>
  <c r="FM1115"/>
  <c r="FI1115"/>
  <c r="FE1115"/>
  <c r="FA1115"/>
  <c r="EW1115"/>
  <c r="ES1115"/>
  <c r="EO1115"/>
  <c r="EK1115"/>
  <c r="EG1115"/>
  <c r="EC1115"/>
  <c r="DY1115"/>
  <c r="DU1115"/>
  <c r="DQ1115"/>
  <c r="DM1115"/>
  <c r="DI1115"/>
  <c r="DE1115"/>
  <c r="DA1115"/>
  <c r="CW1115"/>
  <c r="CS1115"/>
  <c r="CO1115"/>
  <c r="CK1115"/>
  <c r="CG1115"/>
  <c r="CC1115"/>
  <c r="BY1115"/>
  <c r="BU1115"/>
  <c r="BQ1115"/>
  <c r="BM1115"/>
  <c r="BI1115"/>
  <c r="BE1115"/>
  <c r="BA1115"/>
  <c r="AS1115"/>
  <c r="AO1115"/>
  <c r="AK1115"/>
  <c r="AG1115"/>
  <c r="AC1115"/>
  <c r="Y1115"/>
  <c r="U1115"/>
  <c r="Q1115"/>
  <c r="M1115"/>
  <c r="I1115"/>
  <c r="E1115"/>
  <c r="GS1114"/>
  <c r="GO1114"/>
  <c r="GK1114"/>
  <c r="GG1114"/>
  <c r="GC1114"/>
  <c r="FY1114"/>
  <c r="FU1114"/>
  <c r="FQ1114"/>
  <c r="FM1114"/>
  <c r="FI1114"/>
  <c r="FE1114"/>
  <c r="FA1114"/>
  <c r="EW1114"/>
  <c r="ES1114"/>
  <c r="EO1114"/>
  <c r="EK1114"/>
  <c r="EG1114"/>
  <c r="EC1114"/>
  <c r="DY1114"/>
  <c r="DU1114"/>
  <c r="DQ1114"/>
  <c r="DM1114"/>
  <c r="DI1114"/>
  <c r="DE1114"/>
  <c r="DA1114"/>
  <c r="CW1114"/>
  <c r="CS1114"/>
  <c r="CO1114"/>
  <c r="CK1114"/>
  <c r="CG1114"/>
  <c r="CC1114"/>
  <c r="BY1114"/>
  <c r="BU1114"/>
  <c r="BQ1114"/>
  <c r="BM1114"/>
  <c r="BI1114"/>
  <c r="BE1114"/>
  <c r="BA1114"/>
  <c r="AS1114"/>
  <c r="AO1114"/>
  <c r="AK1114"/>
  <c r="AG1114"/>
  <c r="AC1114"/>
  <c r="Y1114"/>
  <c r="U1114"/>
  <c r="Q1114"/>
  <c r="M1114"/>
  <c r="I1114"/>
  <c r="E1114"/>
  <c r="GS1113"/>
  <c r="GO1113"/>
  <c r="GK1113"/>
  <c r="GG1113"/>
  <c r="GC1113"/>
  <c r="FY1113"/>
  <c r="FU1113"/>
  <c r="FQ1113"/>
  <c r="FM1113"/>
  <c r="FI1113"/>
  <c r="FE1113"/>
  <c r="FA1113"/>
  <c r="EW1113"/>
  <c r="ES1113"/>
  <c r="EO1113"/>
  <c r="EK1113"/>
  <c r="EG1113"/>
  <c r="EC1113"/>
  <c r="DY1113"/>
  <c r="DU1113"/>
  <c r="DQ1113"/>
  <c r="DM1113"/>
  <c r="DI1113"/>
  <c r="DE1113"/>
  <c r="DA1113"/>
  <c r="CW1113"/>
  <c r="CS1113"/>
  <c r="CO1113"/>
  <c r="CK1113"/>
  <c r="CG1113"/>
  <c r="CC1113"/>
  <c r="BY1113"/>
  <c r="BU1113"/>
  <c r="BQ1113"/>
  <c r="BM1113"/>
  <c r="BI1113"/>
  <c r="BE1113"/>
  <c r="BA1113"/>
  <c r="AS1113"/>
  <c r="AO1113"/>
  <c r="AK1113"/>
  <c r="AG1113"/>
  <c r="AC1113"/>
  <c r="Y1113"/>
  <c r="U1113"/>
  <c r="Q1113"/>
  <c r="M1113"/>
  <c r="I1113"/>
  <c r="E1113"/>
  <c r="GS1112"/>
  <c r="GO1112"/>
  <c r="GK1112"/>
  <c r="GG1112"/>
  <c r="GC1112"/>
  <c r="FY1112"/>
  <c r="FU1112"/>
  <c r="FQ1112"/>
  <c r="FM1112"/>
  <c r="FI1112"/>
  <c r="FE1112"/>
  <c r="FA1112"/>
  <c r="EW1112"/>
  <c r="ES1112"/>
  <c r="EO1112"/>
  <c r="EK1112"/>
  <c r="EG1112"/>
  <c r="EC1112"/>
  <c r="DY1112"/>
  <c r="DU1112"/>
  <c r="DQ1112"/>
  <c r="DM1112"/>
  <c r="DI1112"/>
  <c r="DE1112"/>
  <c r="DA1112"/>
  <c r="CW1112"/>
  <c r="CS1112"/>
  <c r="CO1112"/>
  <c r="CK1112"/>
  <c r="CG1112"/>
  <c r="CC1112"/>
  <c r="BY1112"/>
  <c r="BU1112"/>
  <c r="BQ1112"/>
  <c r="BM1112"/>
  <c r="BI1112"/>
  <c r="BE1112"/>
  <c r="BA1112"/>
  <c r="AS1112"/>
  <c r="AO1112"/>
  <c r="AK1112"/>
  <c r="AG1112"/>
  <c r="AC1112"/>
  <c r="Y1112"/>
  <c r="U1112"/>
  <c r="Q1112"/>
  <c r="M1112"/>
  <c r="I1112"/>
  <c r="E1112"/>
  <c r="GY1111"/>
  <c r="GS1111"/>
  <c r="GO1111"/>
  <c r="GK1111"/>
  <c r="GG1111"/>
  <c r="GC1111"/>
  <c r="FY1111"/>
  <c r="FU1111"/>
  <c r="FQ1111"/>
  <c r="FM1111"/>
  <c r="FI1111"/>
  <c r="FE1111"/>
  <c r="FA1111"/>
  <c r="EW1111"/>
  <c r="ES1111"/>
  <c r="EO1111"/>
  <c r="EK1111"/>
  <c r="EG1111"/>
  <c r="EC1111"/>
  <c r="DY1111"/>
  <c r="DU1111"/>
  <c r="DQ1111"/>
  <c r="DM1111"/>
  <c r="DI1111"/>
  <c r="DE1111"/>
  <c r="DA1111"/>
  <c r="CW1111"/>
  <c r="CS1111"/>
  <c r="CO1111"/>
  <c r="CK1111"/>
  <c r="CG1111"/>
  <c r="CC1111"/>
  <c r="BY1111"/>
  <c r="BU1111"/>
  <c r="BQ1111"/>
  <c r="BM1111"/>
  <c r="BI1111"/>
  <c r="BE1111"/>
  <c r="BA1111"/>
  <c r="AS1111"/>
  <c r="AO1111"/>
  <c r="AK1111"/>
  <c r="AG1111"/>
  <c r="AC1111"/>
  <c r="Y1111"/>
  <c r="U1111"/>
  <c r="Q1111"/>
  <c r="M1111"/>
  <c r="I1111"/>
  <c r="E1111"/>
  <c r="GS1110"/>
  <c r="GO1110"/>
  <c r="GK1110"/>
  <c r="GG1110"/>
  <c r="GC1110"/>
  <c r="FY1110"/>
  <c r="FU1110"/>
  <c r="FQ1110"/>
  <c r="FM1110"/>
  <c r="FI1110"/>
  <c r="FE1110"/>
  <c r="FA1110"/>
  <c r="EW1110"/>
  <c r="ES1110"/>
  <c r="EO1110"/>
  <c r="EK1110"/>
  <c r="EG1110"/>
  <c r="EC1110"/>
  <c r="DY1110"/>
  <c r="DU1110"/>
  <c r="DQ1110"/>
  <c r="DM1110"/>
  <c r="DI1110"/>
  <c r="DE1110"/>
  <c r="DA1110"/>
  <c r="CW1110"/>
  <c r="CS1110"/>
  <c r="CO1110"/>
  <c r="CK1110"/>
  <c r="CG1110"/>
  <c r="CC1110"/>
  <c r="BY1110"/>
  <c r="BU1110"/>
  <c r="BQ1110"/>
  <c r="BM1110"/>
  <c r="BI1110"/>
  <c r="BE1110"/>
  <c r="BA1110"/>
  <c r="AS1110"/>
  <c r="AO1110"/>
  <c r="AK1110"/>
  <c r="AG1110"/>
  <c r="AC1110"/>
  <c r="Y1110"/>
  <c r="U1110"/>
  <c r="Q1110"/>
  <c r="M1110"/>
  <c r="I1110"/>
  <c r="E1110"/>
  <c r="GS1109"/>
  <c r="GO1109"/>
  <c r="GK1109"/>
  <c r="GG1109"/>
  <c r="GC1109"/>
  <c r="FY1109"/>
  <c r="FU1109"/>
  <c r="FQ1109"/>
  <c r="FM1109"/>
  <c r="FI1109"/>
  <c r="FE1109"/>
  <c r="FA1109"/>
  <c r="EW1109"/>
  <c r="ES1109"/>
  <c r="EO1109"/>
  <c r="EK1109"/>
  <c r="EG1109"/>
  <c r="EC1109"/>
  <c r="DY1109"/>
  <c r="DU1109"/>
  <c r="DQ1109"/>
  <c r="DM1109"/>
  <c r="DI1109"/>
  <c r="DE1109"/>
  <c r="DA1109"/>
  <c r="CW1109"/>
  <c r="CS1109"/>
  <c r="CO1109"/>
  <c r="CK1109"/>
  <c r="CG1109"/>
  <c r="CC1109"/>
  <c r="BY1109"/>
  <c r="BU1109"/>
  <c r="BQ1109"/>
  <c r="BM1109"/>
  <c r="BI1109"/>
  <c r="BE1109"/>
  <c r="BA1109"/>
  <c r="AS1109"/>
  <c r="AO1109"/>
  <c r="AK1109"/>
  <c r="AG1109"/>
  <c r="AC1109"/>
  <c r="Y1109"/>
  <c r="U1109"/>
  <c r="Q1109"/>
  <c r="M1109"/>
  <c r="I1109"/>
  <c r="E1109"/>
  <c r="GS1108"/>
  <c r="GO1108"/>
  <c r="GK1108"/>
  <c r="GG1108"/>
  <c r="GC1108"/>
  <c r="FY1108"/>
  <c r="FU1108"/>
  <c r="FQ1108"/>
  <c r="FM1108"/>
  <c r="FI1108"/>
  <c r="FE1108"/>
  <c r="FA1108"/>
  <c r="EW1108"/>
  <c r="ES1108"/>
  <c r="EO1108"/>
  <c r="EK1108"/>
  <c r="EG1108"/>
  <c r="EC1108"/>
  <c r="DY1108"/>
  <c r="DU1108"/>
  <c r="DQ1108"/>
  <c r="DM1108"/>
  <c r="DI1108"/>
  <c r="DE1108"/>
  <c r="DA1108"/>
  <c r="CW1108"/>
  <c r="CS1108"/>
  <c r="CO1108"/>
  <c r="CK1108"/>
  <c r="CG1108"/>
  <c r="CC1108"/>
  <c r="BY1108"/>
  <c r="BU1108"/>
  <c r="BQ1108"/>
  <c r="BM1108"/>
  <c r="BI1108"/>
  <c r="BE1108"/>
  <c r="BA1108"/>
  <c r="AS1108"/>
  <c r="AO1108"/>
  <c r="AK1108"/>
  <c r="AG1108"/>
  <c r="AC1108"/>
  <c r="Y1108"/>
  <c r="U1108"/>
  <c r="Q1108"/>
  <c r="M1108"/>
  <c r="I1108"/>
  <c r="E1108"/>
  <c r="GS1107"/>
  <c r="GO1107"/>
  <c r="GK1107"/>
  <c r="GG1107"/>
  <c r="GC1107"/>
  <c r="FY1107"/>
  <c r="FU1107"/>
  <c r="FQ1107"/>
  <c r="FM1107"/>
  <c r="FI1107"/>
  <c r="FE1107"/>
  <c r="FA1107"/>
  <c r="EW1107"/>
  <c r="ES1107"/>
  <c r="EO1107"/>
  <c r="EK1107"/>
  <c r="EG1107"/>
  <c r="EC1107"/>
  <c r="DY1107"/>
  <c r="DU1107"/>
  <c r="DQ1107"/>
  <c r="DM1107"/>
  <c r="DI1107"/>
  <c r="DE1107"/>
  <c r="DA1107"/>
  <c r="CW1107"/>
  <c r="CS1107"/>
  <c r="CO1107"/>
  <c r="CK1107"/>
  <c r="CG1107"/>
  <c r="CC1107"/>
  <c r="BY1107"/>
  <c r="BU1107"/>
  <c r="BQ1107"/>
  <c r="BM1107"/>
  <c r="BI1107"/>
  <c r="BE1107"/>
  <c r="BA1107"/>
  <c r="AS1107"/>
  <c r="AO1107"/>
  <c r="AK1107"/>
  <c r="AG1107"/>
  <c r="AC1107"/>
  <c r="Y1107"/>
  <c r="U1107"/>
  <c r="Q1107"/>
  <c r="M1107"/>
  <c r="I1107"/>
  <c r="E1107"/>
  <c r="GS1106"/>
  <c r="GO1106"/>
  <c r="GK1106"/>
  <c r="GG1106"/>
  <c r="GC1106"/>
  <c r="FY1106"/>
  <c r="FU1106"/>
  <c r="FQ1106"/>
  <c r="FM1106"/>
  <c r="FI1106"/>
  <c r="FE1106"/>
  <c r="FA1106"/>
  <c r="EW1106"/>
  <c r="ES1106"/>
  <c r="EO1106"/>
  <c r="EK1106"/>
  <c r="EG1106"/>
  <c r="EC1106"/>
  <c r="DY1106"/>
  <c r="DU1106"/>
  <c r="DQ1106"/>
  <c r="DM1106"/>
  <c r="DI1106"/>
  <c r="DE1106"/>
  <c r="DA1106"/>
  <c r="CW1106"/>
  <c r="CS1106"/>
  <c r="CO1106"/>
  <c r="CK1106"/>
  <c r="CG1106"/>
  <c r="CC1106"/>
  <c r="BY1106"/>
  <c r="BU1106"/>
  <c r="BQ1106"/>
  <c r="BM1106"/>
  <c r="BI1106"/>
  <c r="BE1106"/>
  <c r="BA1106"/>
  <c r="AS1106"/>
  <c r="AO1106"/>
  <c r="AK1106"/>
  <c r="AG1106"/>
  <c r="AC1106"/>
  <c r="Y1106"/>
  <c r="U1106"/>
  <c r="Q1106"/>
  <c r="M1106"/>
  <c r="I1106"/>
  <c r="E1106"/>
  <c r="GS1105"/>
  <c r="GO1105"/>
  <c r="GK1105"/>
  <c r="GG1105"/>
  <c r="GC1105"/>
  <c r="FY1105"/>
  <c r="FU1105"/>
  <c r="FQ1105"/>
  <c r="FM1105"/>
  <c r="FI1105"/>
  <c r="FE1105"/>
  <c r="FA1105"/>
  <c r="EW1105"/>
  <c r="ES1105"/>
  <c r="EO1105"/>
  <c r="EK1105"/>
  <c r="EG1105"/>
  <c r="EC1105"/>
  <c r="DY1105"/>
  <c r="DU1105"/>
  <c r="DQ1105"/>
  <c r="DM1105"/>
  <c r="DI1105"/>
  <c r="DE1105"/>
  <c r="DA1105"/>
  <c r="CW1105"/>
  <c r="CS1105"/>
  <c r="CO1105"/>
  <c r="CK1105"/>
  <c r="CG1105"/>
  <c r="CC1105"/>
  <c r="BY1105"/>
  <c r="BU1105"/>
  <c r="BQ1105"/>
  <c r="BM1105"/>
  <c r="BI1105"/>
  <c r="BE1105"/>
  <c r="BA1105"/>
  <c r="AS1105"/>
  <c r="AO1105"/>
  <c r="AK1105"/>
  <c r="AG1105"/>
  <c r="AC1105"/>
  <c r="Y1105"/>
  <c r="U1105"/>
  <c r="Q1105"/>
  <c r="M1105"/>
  <c r="I1105"/>
  <c r="E1105"/>
  <c r="GS1104"/>
  <c r="GO1104"/>
  <c r="GK1104"/>
  <c r="GG1104"/>
  <c r="GC1104"/>
  <c r="FY1104"/>
  <c r="FU1104"/>
  <c r="FQ1104"/>
  <c r="FM1104"/>
  <c r="FI1104"/>
  <c r="FE1104"/>
  <c r="FA1104"/>
  <c r="EW1104"/>
  <c r="ES1104"/>
  <c r="EO1104"/>
  <c r="EK1104"/>
  <c r="EG1104"/>
  <c r="EC1104"/>
  <c r="DY1104"/>
  <c r="DU1104"/>
  <c r="DQ1104"/>
  <c r="DM1104"/>
  <c r="DI1104"/>
  <c r="DE1104"/>
  <c r="DA1104"/>
  <c r="CW1104"/>
  <c r="CS1104"/>
  <c r="CO1104"/>
  <c r="CK1104"/>
  <c r="CG1104"/>
  <c r="CC1104"/>
  <c r="BY1104"/>
  <c r="BU1104"/>
  <c r="BQ1104"/>
  <c r="BM1104"/>
  <c r="BI1104"/>
  <c r="BE1104"/>
  <c r="BA1104"/>
  <c r="AS1104"/>
  <c r="AO1104"/>
  <c r="AK1104"/>
  <c r="AG1104"/>
  <c r="AC1104"/>
  <c r="Y1104"/>
  <c r="U1104"/>
  <c r="Q1104"/>
  <c r="M1104"/>
  <c r="I1104"/>
  <c r="E1104"/>
  <c r="GS1103"/>
  <c r="GO1103"/>
  <c r="GK1103"/>
  <c r="GG1103"/>
  <c r="GC1103"/>
  <c r="FY1103"/>
  <c r="FU1103"/>
  <c r="FQ1103"/>
  <c r="FM1103"/>
  <c r="FI1103"/>
  <c r="FE1103"/>
  <c r="FA1103"/>
  <c r="EW1103"/>
  <c r="ES1103"/>
  <c r="EO1103"/>
  <c r="EK1103"/>
  <c r="EG1103"/>
  <c r="EC1103"/>
  <c r="DY1103"/>
  <c r="DU1103"/>
  <c r="DQ1103"/>
  <c r="DM1103"/>
  <c r="DI1103"/>
  <c r="DE1103"/>
  <c r="DA1103"/>
  <c r="CW1103"/>
  <c r="CS1103"/>
  <c r="CO1103"/>
  <c r="CK1103"/>
  <c r="CG1103"/>
  <c r="CC1103"/>
  <c r="BY1103"/>
  <c r="BU1103"/>
  <c r="BQ1103"/>
  <c r="BM1103"/>
  <c r="BI1103"/>
  <c r="BE1103"/>
  <c r="BA1103"/>
  <c r="AS1103"/>
  <c r="AO1103"/>
  <c r="AK1103"/>
  <c r="AG1103"/>
  <c r="AC1103"/>
  <c r="Y1103"/>
  <c r="U1103"/>
  <c r="Q1103"/>
  <c r="M1103"/>
  <c r="I1103"/>
  <c r="E1103"/>
  <c r="GS1102"/>
  <c r="GO1102"/>
  <c r="GK1102"/>
  <c r="GG1102"/>
  <c r="GC1102"/>
  <c r="FY1102"/>
  <c r="FU1102"/>
  <c r="FQ1102"/>
  <c r="FM1102"/>
  <c r="FI1102"/>
  <c r="FE1102"/>
  <c r="FA1102"/>
  <c r="EW1102"/>
  <c r="ES1102"/>
  <c r="EO1102"/>
  <c r="EK1102"/>
  <c r="EG1102"/>
  <c r="EC1102"/>
  <c r="DY1102"/>
  <c r="DU1102"/>
  <c r="DQ1102"/>
  <c r="DM1102"/>
  <c r="DI1102"/>
  <c r="DE1102"/>
  <c r="DA1102"/>
  <c r="CW1102"/>
  <c r="CS1102"/>
  <c r="CO1102"/>
  <c r="CK1102"/>
  <c r="CG1102"/>
  <c r="CC1102"/>
  <c r="BY1102"/>
  <c r="BU1102"/>
  <c r="BQ1102"/>
  <c r="BM1102"/>
  <c r="BI1102"/>
  <c r="BE1102"/>
  <c r="BA1102"/>
  <c r="AS1102"/>
  <c r="AO1102"/>
  <c r="AK1102"/>
  <c r="AG1102"/>
  <c r="AC1102"/>
  <c r="Y1102"/>
  <c r="U1102"/>
  <c r="Q1102"/>
  <c r="M1102"/>
  <c r="I1102"/>
  <c r="E1102"/>
  <c r="GS1101"/>
  <c r="GO1101"/>
  <c r="GK1101"/>
  <c r="GG1101"/>
  <c r="GC1101"/>
  <c r="FY1101"/>
  <c r="FU1101"/>
  <c r="FQ1101"/>
  <c r="FM1101"/>
  <c r="FI1101"/>
  <c r="FE1101"/>
  <c r="FA1101"/>
  <c r="EW1101"/>
  <c r="ES1101"/>
  <c r="EO1101"/>
  <c r="EK1101"/>
  <c r="EG1101"/>
  <c r="EC1101"/>
  <c r="DY1101"/>
  <c r="DU1101"/>
  <c r="DQ1101"/>
  <c r="DM1101"/>
  <c r="DI1101"/>
  <c r="DE1101"/>
  <c r="DA1101"/>
  <c r="CW1101"/>
  <c r="CS1101"/>
  <c r="CO1101"/>
  <c r="CK1101"/>
  <c r="CG1101"/>
  <c r="CC1101"/>
  <c r="BY1101"/>
  <c r="BU1101"/>
  <c r="BQ1101"/>
  <c r="BM1101"/>
  <c r="BI1101"/>
  <c r="BE1101"/>
  <c r="BA1101"/>
  <c r="AS1101"/>
  <c r="AO1101"/>
  <c r="AK1101"/>
  <c r="AG1101"/>
  <c r="AC1101"/>
  <c r="Y1101"/>
  <c r="U1101"/>
  <c r="Q1101"/>
  <c r="M1101"/>
  <c r="I1101"/>
  <c r="E1101"/>
  <c r="GS1100"/>
  <c r="GO1100"/>
  <c r="GK1100"/>
  <c r="GG1100"/>
  <c r="GC1100"/>
  <c r="FY1100"/>
  <c r="FU1100"/>
  <c r="FQ1100"/>
  <c r="FM1100"/>
  <c r="FI1100"/>
  <c r="FE1100"/>
  <c r="FA1100"/>
  <c r="EW1100"/>
  <c r="ES1100"/>
  <c r="EO1100"/>
  <c r="EK1100"/>
  <c r="EG1100"/>
  <c r="EC1100"/>
  <c r="DY1100"/>
  <c r="DU1100"/>
  <c r="DQ1100"/>
  <c r="DM1100"/>
  <c r="DI1100"/>
  <c r="DE1100"/>
  <c r="DA1100"/>
  <c r="CW1100"/>
  <c r="CS1100"/>
  <c r="CO1100"/>
  <c r="CK1100"/>
  <c r="CG1100"/>
  <c r="CC1100"/>
  <c r="BY1100"/>
  <c r="BU1100"/>
  <c r="BQ1100"/>
  <c r="BM1100"/>
  <c r="BI1100"/>
  <c r="BE1100"/>
  <c r="BA1100"/>
  <c r="AS1100"/>
  <c r="AO1100"/>
  <c r="AK1100"/>
  <c r="AG1100"/>
  <c r="AC1100"/>
  <c r="Y1100"/>
  <c r="U1100"/>
  <c r="Q1100"/>
  <c r="M1100"/>
  <c r="I1100"/>
  <c r="E1100"/>
  <c r="GY1099"/>
  <c r="GS1099"/>
  <c r="GO1099"/>
  <c r="GK1099"/>
  <c r="GG1099"/>
  <c r="GC1099"/>
  <c r="FY1099"/>
  <c r="FU1099"/>
  <c r="FQ1099"/>
  <c r="FM1099"/>
  <c r="FI1099"/>
  <c r="FE1099"/>
  <c r="FA1099"/>
  <c r="EW1099"/>
  <c r="ES1099"/>
  <c r="EO1099"/>
  <c r="EK1099"/>
  <c r="EG1099"/>
  <c r="EC1099"/>
  <c r="DY1099"/>
  <c r="DU1099"/>
  <c r="DQ1099"/>
  <c r="DM1099"/>
  <c r="DI1099"/>
  <c r="DE1099"/>
  <c r="DA1099"/>
  <c r="CW1099"/>
  <c r="CS1099"/>
  <c r="CO1099"/>
  <c r="CK1099"/>
  <c r="CG1099"/>
  <c r="CC1099"/>
  <c r="BY1099"/>
  <c r="BU1099"/>
  <c r="BQ1099"/>
  <c r="BM1099"/>
  <c r="BI1099"/>
  <c r="BE1099"/>
  <c r="BA1099"/>
  <c r="AS1099"/>
  <c r="AO1099"/>
  <c r="AK1099"/>
  <c r="AG1099"/>
  <c r="AC1099"/>
  <c r="Y1099"/>
  <c r="U1099"/>
  <c r="Q1099"/>
  <c r="M1099"/>
  <c r="I1099"/>
  <c r="E1099"/>
  <c r="GS1086"/>
  <c r="GO1086"/>
  <c r="GK1086"/>
  <c r="GG1086"/>
  <c r="GC1086"/>
  <c r="FY1086"/>
  <c r="FU1086"/>
  <c r="FQ1086"/>
  <c r="FM1086"/>
  <c r="FI1086"/>
  <c r="FE1086"/>
  <c r="FA1086"/>
  <c r="EW1086"/>
  <c r="ES1086"/>
  <c r="EO1086"/>
  <c r="EK1086"/>
  <c r="EG1086"/>
  <c r="EC1086"/>
  <c r="DY1086"/>
  <c r="DU1086"/>
  <c r="DQ1086"/>
  <c r="DM1086"/>
  <c r="DI1086"/>
  <c r="DE1086"/>
  <c r="DA1086"/>
  <c r="CW1086"/>
  <c r="CS1086"/>
  <c r="CO1086"/>
  <c r="CK1086"/>
  <c r="CG1086"/>
  <c r="CC1086"/>
  <c r="BY1086"/>
  <c r="BU1086"/>
  <c r="BQ1086"/>
  <c r="BM1086"/>
  <c r="BI1086"/>
  <c r="BE1086"/>
  <c r="BA1086"/>
  <c r="AS1086"/>
  <c r="AO1086"/>
  <c r="AK1086"/>
  <c r="AG1086"/>
  <c r="AC1086"/>
  <c r="Y1086"/>
  <c r="U1086"/>
  <c r="Q1086"/>
  <c r="M1086"/>
  <c r="I1086"/>
  <c r="E1086"/>
  <c r="GS1085"/>
  <c r="GO1085"/>
  <c r="GK1085"/>
  <c r="GG1085"/>
  <c r="GC1085"/>
  <c r="FY1085"/>
  <c r="FU1085"/>
  <c r="FQ1085"/>
  <c r="FM1085"/>
  <c r="FI1085"/>
  <c r="FE1085"/>
  <c r="FA1085"/>
  <c r="EW1085"/>
  <c r="ES1085"/>
  <c r="EO1085"/>
  <c r="EK1085"/>
  <c r="EG1085"/>
  <c r="EC1085"/>
  <c r="DY1085"/>
  <c r="DU1085"/>
  <c r="DQ1085"/>
  <c r="DM1085"/>
  <c r="DI1085"/>
  <c r="DE1085"/>
  <c r="DA1085"/>
  <c r="CW1085"/>
  <c r="CS1085"/>
  <c r="CO1085"/>
  <c r="CK1085"/>
  <c r="CG1085"/>
  <c r="CC1085"/>
  <c r="BY1085"/>
  <c r="BU1085"/>
  <c r="BQ1085"/>
  <c r="BM1085"/>
  <c r="BI1085"/>
  <c r="BE1085"/>
  <c r="BA1085"/>
  <c r="AS1085"/>
  <c r="AO1085"/>
  <c r="AK1085"/>
  <c r="AG1085"/>
  <c r="AC1085"/>
  <c r="Y1085"/>
  <c r="U1085"/>
  <c r="Q1085"/>
  <c r="M1085"/>
  <c r="I1085"/>
  <c r="E1085"/>
  <c r="GS1084"/>
  <c r="GO1084"/>
  <c r="GK1084"/>
  <c r="GG1084"/>
  <c r="GC1084"/>
  <c r="FY1084"/>
  <c r="FU1084"/>
  <c r="FQ1084"/>
  <c r="FM1084"/>
  <c r="FI1084"/>
  <c r="FE1084"/>
  <c r="FA1084"/>
  <c r="EW1084"/>
  <c r="ES1084"/>
  <c r="EO1084"/>
  <c r="EK1084"/>
  <c r="EG1084"/>
  <c r="EC1084"/>
  <c r="DY1084"/>
  <c r="DU1084"/>
  <c r="DQ1084"/>
  <c r="DM1084"/>
  <c r="DI1084"/>
  <c r="DE1084"/>
  <c r="DA1084"/>
  <c r="CW1084"/>
  <c r="CS1084"/>
  <c r="CO1084"/>
  <c r="CK1084"/>
  <c r="CG1084"/>
  <c r="CC1084"/>
  <c r="BY1084"/>
  <c r="BU1084"/>
  <c r="BQ1084"/>
  <c r="BM1084"/>
  <c r="BI1084"/>
  <c r="BE1084"/>
  <c r="BA1084"/>
  <c r="AS1084"/>
  <c r="AO1084"/>
  <c r="AK1084"/>
  <c r="AG1084"/>
  <c r="AC1084"/>
  <c r="Y1084"/>
  <c r="U1084"/>
  <c r="Q1084"/>
  <c r="M1084"/>
  <c r="I1084"/>
  <c r="E1084"/>
  <c r="GS1083"/>
  <c r="GO1083"/>
  <c r="GK1083"/>
  <c r="GG1083"/>
  <c r="GC1083"/>
  <c r="FY1083"/>
  <c r="FU1083"/>
  <c r="FQ1083"/>
  <c r="FM1083"/>
  <c r="FI1083"/>
  <c r="FE1083"/>
  <c r="FA1083"/>
  <c r="EW1083"/>
  <c r="ES1083"/>
  <c r="EO1083"/>
  <c r="EK1083"/>
  <c r="EG1083"/>
  <c r="EC1083"/>
  <c r="DY1083"/>
  <c r="DU1083"/>
  <c r="DQ1083"/>
  <c r="DM1083"/>
  <c r="DI1083"/>
  <c r="DE1083"/>
  <c r="DA1083"/>
  <c r="CW1083"/>
  <c r="CS1083"/>
  <c r="CO1083"/>
  <c r="CK1083"/>
  <c r="CG1083"/>
  <c r="CC1083"/>
  <c r="BY1083"/>
  <c r="BU1083"/>
  <c r="BQ1083"/>
  <c r="BM1083"/>
  <c r="BI1083"/>
  <c r="BE1083"/>
  <c r="BA1083"/>
  <c r="AS1083"/>
  <c r="AO1083"/>
  <c r="AK1083"/>
  <c r="AG1083"/>
  <c r="AC1083"/>
  <c r="Y1083"/>
  <c r="U1083"/>
  <c r="Q1083"/>
  <c r="M1083"/>
  <c r="I1083"/>
  <c r="E1083"/>
  <c r="GS1082"/>
  <c r="GO1082"/>
  <c r="GK1082"/>
  <c r="GG1082"/>
  <c r="GC1082"/>
  <c r="FY1082"/>
  <c r="FU1082"/>
  <c r="FQ1082"/>
  <c r="FM1082"/>
  <c r="FI1082"/>
  <c r="FE1082"/>
  <c r="FA1082"/>
  <c r="EW1082"/>
  <c r="ES1082"/>
  <c r="EO1082"/>
  <c r="EK1082"/>
  <c r="EG1082"/>
  <c r="EC1082"/>
  <c r="DY1082"/>
  <c r="DU1082"/>
  <c r="DQ1082"/>
  <c r="DM1082"/>
  <c r="DI1082"/>
  <c r="DE1082"/>
  <c r="DA1082"/>
  <c r="CW1082"/>
  <c r="CS1082"/>
  <c r="CO1082"/>
  <c r="CK1082"/>
  <c r="CG1082"/>
  <c r="CC1082"/>
  <c r="BY1082"/>
  <c r="BU1082"/>
  <c r="BQ1082"/>
  <c r="BM1082"/>
  <c r="BI1082"/>
  <c r="BE1082"/>
  <c r="BA1082"/>
  <c r="AS1082"/>
  <c r="AO1082"/>
  <c r="AK1082"/>
  <c r="AG1082"/>
  <c r="AC1082"/>
  <c r="Y1082"/>
  <c r="U1082"/>
  <c r="Q1082"/>
  <c r="M1082"/>
  <c r="I1082"/>
  <c r="E1082"/>
  <c r="GS1081"/>
  <c r="GO1081"/>
  <c r="GK1081"/>
  <c r="GG1081"/>
  <c r="GC1081"/>
  <c r="FY1081"/>
  <c r="FU1081"/>
  <c r="FQ1081"/>
  <c r="FM1081"/>
  <c r="FI1081"/>
  <c r="FE1081"/>
  <c r="FA1081"/>
  <c r="EW1081"/>
  <c r="ES1081"/>
  <c r="EO1081"/>
  <c r="EK1081"/>
  <c r="EG1081"/>
  <c r="EC1081"/>
  <c r="DY1081"/>
  <c r="DU1081"/>
  <c r="DQ1081"/>
  <c r="DM1081"/>
  <c r="DI1081"/>
  <c r="DE1081"/>
  <c r="DA1081"/>
  <c r="CW1081"/>
  <c r="CS1081"/>
  <c r="CO1081"/>
  <c r="CK1081"/>
  <c r="CG1081"/>
  <c r="CC1081"/>
  <c r="BY1081"/>
  <c r="BU1081"/>
  <c r="BQ1081"/>
  <c r="BM1081"/>
  <c r="BI1081"/>
  <c r="BE1081"/>
  <c r="BA1081"/>
  <c r="AS1081"/>
  <c r="AO1081"/>
  <c r="AK1081"/>
  <c r="AG1081"/>
  <c r="AC1081"/>
  <c r="Y1081"/>
  <c r="U1081"/>
  <c r="Q1081"/>
  <c r="M1081"/>
  <c r="I1081"/>
  <c r="E1081"/>
  <c r="GS1080"/>
  <c r="GO1080"/>
  <c r="GK1080"/>
  <c r="GG1080"/>
  <c r="GC1080"/>
  <c r="FY1080"/>
  <c r="FU1080"/>
  <c r="FQ1080"/>
  <c r="FM1080"/>
  <c r="FI1080"/>
  <c r="FE1080"/>
  <c r="FA1080"/>
  <c r="EW1080"/>
  <c r="ES1080"/>
  <c r="EO1080"/>
  <c r="EK1080"/>
  <c r="EG1080"/>
  <c r="EC1080"/>
  <c r="DY1080"/>
  <c r="DU1080"/>
  <c r="DQ1080"/>
  <c r="DM1080"/>
  <c r="DI1080"/>
  <c r="DE1080"/>
  <c r="DA1080"/>
  <c r="CW1080"/>
  <c r="CS1080"/>
  <c r="CO1080"/>
  <c r="CK1080"/>
  <c r="CG1080"/>
  <c r="CC1080"/>
  <c r="BY1080"/>
  <c r="BU1080"/>
  <c r="BQ1080"/>
  <c r="BM1080"/>
  <c r="BI1080"/>
  <c r="BE1080"/>
  <c r="BA1080"/>
  <c r="AS1080"/>
  <c r="AO1080"/>
  <c r="AK1080"/>
  <c r="AG1080"/>
  <c r="AC1080"/>
  <c r="Y1080"/>
  <c r="U1080"/>
  <c r="Q1080"/>
  <c r="M1080"/>
  <c r="I1080"/>
  <c r="E1080"/>
  <c r="GS1079"/>
  <c r="GO1079"/>
  <c r="GK1079"/>
  <c r="GG1079"/>
  <c r="GC1079"/>
  <c r="FY1079"/>
  <c r="FU1079"/>
  <c r="FQ1079"/>
  <c r="FM1079"/>
  <c r="FI1079"/>
  <c r="FE1079"/>
  <c r="FA1079"/>
  <c r="EW1079"/>
  <c r="ES1079"/>
  <c r="EO1079"/>
  <c r="EK1079"/>
  <c r="EG1079"/>
  <c r="EC1079"/>
  <c r="DY1079"/>
  <c r="DU1079"/>
  <c r="DQ1079"/>
  <c r="DM1079"/>
  <c r="DI1079"/>
  <c r="DE1079"/>
  <c r="DA1079"/>
  <c r="CW1079"/>
  <c r="CS1079"/>
  <c r="CO1079"/>
  <c r="CK1079"/>
  <c r="CG1079"/>
  <c r="CC1079"/>
  <c r="BY1079"/>
  <c r="BU1079"/>
  <c r="BQ1079"/>
  <c r="BM1079"/>
  <c r="BI1079"/>
  <c r="BE1079"/>
  <c r="BA1079"/>
  <c r="AS1079"/>
  <c r="AO1079"/>
  <c r="AK1079"/>
  <c r="AG1079"/>
  <c r="AC1079"/>
  <c r="Y1079"/>
  <c r="U1079"/>
  <c r="Q1079"/>
  <c r="M1079"/>
  <c r="I1079"/>
  <c r="E1079"/>
  <c r="GS1078"/>
  <c r="GO1078"/>
  <c r="GK1078"/>
  <c r="GG1078"/>
  <c r="GC1078"/>
  <c r="FY1078"/>
  <c r="FU1078"/>
  <c r="FQ1078"/>
  <c r="FM1078"/>
  <c r="FI1078"/>
  <c r="FE1078"/>
  <c r="FA1078"/>
  <c r="EW1078"/>
  <c r="ES1078"/>
  <c r="EO1078"/>
  <c r="EK1078"/>
  <c r="EG1078"/>
  <c r="EC1078"/>
  <c r="DY1078"/>
  <c r="DU1078"/>
  <c r="DQ1078"/>
  <c r="DM1078"/>
  <c r="DI1078"/>
  <c r="DE1078"/>
  <c r="DA1078"/>
  <c r="CW1078"/>
  <c r="CS1078"/>
  <c r="CO1078"/>
  <c r="CK1078"/>
  <c r="CG1078"/>
  <c r="CC1078"/>
  <c r="BY1078"/>
  <c r="BU1078"/>
  <c r="BQ1078"/>
  <c r="BM1078"/>
  <c r="BI1078"/>
  <c r="BE1078"/>
  <c r="BA1078"/>
  <c r="AS1078"/>
  <c r="AO1078"/>
  <c r="AK1078"/>
  <c r="AG1078"/>
  <c r="AC1078"/>
  <c r="Y1078"/>
  <c r="U1078"/>
  <c r="Q1078"/>
  <c r="M1078"/>
  <c r="I1078"/>
  <c r="E1078"/>
  <c r="GS1077"/>
  <c r="GO1077"/>
  <c r="GK1077"/>
  <c r="GG1077"/>
  <c r="GC1077"/>
  <c r="FY1077"/>
  <c r="FU1077"/>
  <c r="FQ1077"/>
  <c r="FM1077"/>
  <c r="FI1077"/>
  <c r="FE1077"/>
  <c r="FA1077"/>
  <c r="EW1077"/>
  <c r="ES1077"/>
  <c r="EO1077"/>
  <c r="EK1077"/>
  <c r="EG1077"/>
  <c r="EC1077"/>
  <c r="DY1077"/>
  <c r="DU1077"/>
  <c r="DQ1077"/>
  <c r="DM1077"/>
  <c r="DI1077"/>
  <c r="DE1077"/>
  <c r="DA1077"/>
  <c r="CW1077"/>
  <c r="CS1077"/>
  <c r="CO1077"/>
  <c r="CK1077"/>
  <c r="CG1077"/>
  <c r="CC1077"/>
  <c r="BY1077"/>
  <c r="BU1077"/>
  <c r="BQ1077"/>
  <c r="BM1077"/>
  <c r="BI1077"/>
  <c r="BE1077"/>
  <c r="BA1077"/>
  <c r="AS1077"/>
  <c r="AO1077"/>
  <c r="AK1077"/>
  <c r="AG1077"/>
  <c r="AC1077"/>
  <c r="Y1077"/>
  <c r="U1077"/>
  <c r="Q1077"/>
  <c r="M1077"/>
  <c r="I1077"/>
  <c r="E1077"/>
  <c r="GS1076"/>
  <c r="GO1076"/>
  <c r="GK1076"/>
  <c r="GG1076"/>
  <c r="GC1076"/>
  <c r="FY1076"/>
  <c r="FU1076"/>
  <c r="FQ1076"/>
  <c r="FM1076"/>
  <c r="FI1076"/>
  <c r="FE1076"/>
  <c r="FA1076"/>
  <c r="EW1076"/>
  <c r="ES1076"/>
  <c r="EO1076"/>
  <c r="EK1076"/>
  <c r="EG1076"/>
  <c r="EC1076"/>
  <c r="DY1076"/>
  <c r="DU1076"/>
  <c r="DQ1076"/>
  <c r="DM1076"/>
  <c r="DI1076"/>
  <c r="DE1076"/>
  <c r="DA1076"/>
  <c r="CW1076"/>
  <c r="CS1076"/>
  <c r="CO1076"/>
  <c r="CK1076"/>
  <c r="CG1076"/>
  <c r="CC1076"/>
  <c r="BY1076"/>
  <c r="BU1076"/>
  <c r="BQ1076"/>
  <c r="BM1076"/>
  <c r="BI1076"/>
  <c r="BE1076"/>
  <c r="BA1076"/>
  <c r="AS1076"/>
  <c r="AO1076"/>
  <c r="AK1076"/>
  <c r="AG1076"/>
  <c r="AC1076"/>
  <c r="Y1076"/>
  <c r="U1076"/>
  <c r="Q1076"/>
  <c r="M1076"/>
  <c r="I1076"/>
  <c r="E1076"/>
  <c r="GY1075"/>
  <c r="GS1075"/>
  <c r="GO1075"/>
  <c r="GK1075"/>
  <c r="GG1075"/>
  <c r="GC1075"/>
  <c r="FY1075"/>
  <c r="FU1075"/>
  <c r="FQ1075"/>
  <c r="FM1075"/>
  <c r="FI1075"/>
  <c r="FE1075"/>
  <c r="FA1075"/>
  <c r="EW1075"/>
  <c r="ES1075"/>
  <c r="EO1075"/>
  <c r="EK1075"/>
  <c r="EG1075"/>
  <c r="EC1075"/>
  <c r="DY1075"/>
  <c r="DU1075"/>
  <c r="DQ1075"/>
  <c r="DM1075"/>
  <c r="DI1075"/>
  <c r="DE1075"/>
  <c r="DA1075"/>
  <c r="CW1075"/>
  <c r="CS1075"/>
  <c r="CO1075"/>
  <c r="CK1075"/>
  <c r="CG1075"/>
  <c r="CC1075"/>
  <c r="BY1075"/>
  <c r="BU1075"/>
  <c r="BQ1075"/>
  <c r="BM1075"/>
  <c r="BI1075"/>
  <c r="BE1075"/>
  <c r="BA1075"/>
  <c r="AS1075"/>
  <c r="AO1075"/>
  <c r="AK1075"/>
  <c r="AG1075"/>
  <c r="AC1075"/>
  <c r="Y1075"/>
  <c r="U1075"/>
  <c r="Q1075"/>
  <c r="M1075"/>
  <c r="I1075"/>
  <c r="E1075"/>
  <c r="GS1062"/>
  <c r="GO1062"/>
  <c r="GK1062"/>
  <c r="GG1062"/>
  <c r="GC1062"/>
  <c r="FY1062"/>
  <c r="FU1062"/>
  <c r="FQ1062"/>
  <c r="FM1062"/>
  <c r="FI1062"/>
  <c r="FE1062"/>
  <c r="FA1062"/>
  <c r="EW1062"/>
  <c r="ES1062"/>
  <c r="EO1062"/>
  <c r="EK1062"/>
  <c r="EG1062"/>
  <c r="EC1062"/>
  <c r="DY1062"/>
  <c r="DU1062"/>
  <c r="DQ1062"/>
  <c r="DM1062"/>
  <c r="DI1062"/>
  <c r="DE1062"/>
  <c r="DA1062"/>
  <c r="CW1062"/>
  <c r="CS1062"/>
  <c r="CO1062"/>
  <c r="CK1062"/>
  <c r="CG1062"/>
  <c r="CC1062"/>
  <c r="BY1062"/>
  <c r="BU1062"/>
  <c r="BQ1062"/>
  <c r="BM1062"/>
  <c r="BI1062"/>
  <c r="BE1062"/>
  <c r="BA1062"/>
  <c r="AS1062"/>
  <c r="AO1062"/>
  <c r="AK1062"/>
  <c r="AG1062"/>
  <c r="AC1062"/>
  <c r="Y1062"/>
  <c r="U1062"/>
  <c r="Q1062"/>
  <c r="M1062"/>
  <c r="I1062"/>
  <c r="E1062"/>
  <c r="GS1061"/>
  <c r="GO1061"/>
  <c r="GK1061"/>
  <c r="GG1061"/>
  <c r="GC1061"/>
  <c r="FY1061"/>
  <c r="FU1061"/>
  <c r="FQ1061"/>
  <c r="FM1061"/>
  <c r="FI1061"/>
  <c r="FE1061"/>
  <c r="FA1061"/>
  <c r="EW1061"/>
  <c r="ES1061"/>
  <c r="EO1061"/>
  <c r="EK1061"/>
  <c r="EG1061"/>
  <c r="EC1061"/>
  <c r="DY1061"/>
  <c r="DU1061"/>
  <c r="DQ1061"/>
  <c r="DM1061"/>
  <c r="DI1061"/>
  <c r="DE1061"/>
  <c r="DA1061"/>
  <c r="CW1061"/>
  <c r="CS1061"/>
  <c r="CO1061"/>
  <c r="CK1061"/>
  <c r="CG1061"/>
  <c r="CC1061"/>
  <c r="BY1061"/>
  <c r="BU1061"/>
  <c r="BQ1061"/>
  <c r="BM1061"/>
  <c r="BI1061"/>
  <c r="BE1061"/>
  <c r="BA1061"/>
  <c r="AS1061"/>
  <c r="AO1061"/>
  <c r="AK1061"/>
  <c r="AG1061"/>
  <c r="AC1061"/>
  <c r="Y1061"/>
  <c r="U1061"/>
  <c r="Q1061"/>
  <c r="M1061"/>
  <c r="I1061"/>
  <c r="E1061"/>
  <c r="GS1060"/>
  <c r="GO1060"/>
  <c r="GK1060"/>
  <c r="GG1060"/>
  <c r="GC1060"/>
  <c r="FY1060"/>
  <c r="FU1060"/>
  <c r="FQ1060"/>
  <c r="FM1060"/>
  <c r="FI1060"/>
  <c r="FE1060"/>
  <c r="FA1060"/>
  <c r="EW1060"/>
  <c r="ES1060"/>
  <c r="EO1060"/>
  <c r="EK1060"/>
  <c r="EG1060"/>
  <c r="EC1060"/>
  <c r="DY1060"/>
  <c r="DU1060"/>
  <c r="DQ1060"/>
  <c r="DM1060"/>
  <c r="DI1060"/>
  <c r="DE1060"/>
  <c r="DA1060"/>
  <c r="CW1060"/>
  <c r="CS1060"/>
  <c r="CO1060"/>
  <c r="CK1060"/>
  <c r="CG1060"/>
  <c r="CC1060"/>
  <c r="BY1060"/>
  <c r="BU1060"/>
  <c r="BQ1060"/>
  <c r="BM1060"/>
  <c r="BI1060"/>
  <c r="BE1060"/>
  <c r="BA1060"/>
  <c r="AS1060"/>
  <c r="AO1060"/>
  <c r="AK1060"/>
  <c r="AG1060"/>
  <c r="AC1060"/>
  <c r="Y1060"/>
  <c r="U1060"/>
  <c r="Q1060"/>
  <c r="M1060"/>
  <c r="I1060"/>
  <c r="E1060"/>
  <c r="GS1059"/>
  <c r="GO1059"/>
  <c r="GK1059"/>
  <c r="GG1059"/>
  <c r="GC1059"/>
  <c r="FY1059"/>
  <c r="FU1059"/>
  <c r="FQ1059"/>
  <c r="FM1059"/>
  <c r="FI1059"/>
  <c r="FE1059"/>
  <c r="FA1059"/>
  <c r="EW1059"/>
  <c r="ES1059"/>
  <c r="EO1059"/>
  <c r="EK1059"/>
  <c r="EG1059"/>
  <c r="EC1059"/>
  <c r="DY1059"/>
  <c r="DU1059"/>
  <c r="DQ1059"/>
  <c r="DM1059"/>
  <c r="DI1059"/>
  <c r="DE1059"/>
  <c r="DA1059"/>
  <c r="CW1059"/>
  <c r="CS1059"/>
  <c r="CO1059"/>
  <c r="CK1059"/>
  <c r="CG1059"/>
  <c r="CC1059"/>
  <c r="BY1059"/>
  <c r="BU1059"/>
  <c r="BQ1059"/>
  <c r="BM1059"/>
  <c r="BI1059"/>
  <c r="BE1059"/>
  <c r="BA1059"/>
  <c r="AS1059"/>
  <c r="AO1059"/>
  <c r="AK1059"/>
  <c r="AG1059"/>
  <c r="AC1059"/>
  <c r="Y1059"/>
  <c r="U1059"/>
  <c r="Q1059"/>
  <c r="M1059"/>
  <c r="I1059"/>
  <c r="E1059"/>
  <c r="GS1058"/>
  <c r="GO1058"/>
  <c r="GK1058"/>
  <c r="GG1058"/>
  <c r="GC1058"/>
  <c r="FY1058"/>
  <c r="FU1058"/>
  <c r="FQ1058"/>
  <c r="FM1058"/>
  <c r="FI1058"/>
  <c r="FE1058"/>
  <c r="FA1058"/>
  <c r="EW1058"/>
  <c r="ES1058"/>
  <c r="EO1058"/>
  <c r="EK1058"/>
  <c r="EG1058"/>
  <c r="EC1058"/>
  <c r="DY1058"/>
  <c r="DU1058"/>
  <c r="DQ1058"/>
  <c r="DM1058"/>
  <c r="DI1058"/>
  <c r="DE1058"/>
  <c r="DA1058"/>
  <c r="CW1058"/>
  <c r="CS1058"/>
  <c r="CO1058"/>
  <c r="CK1058"/>
  <c r="CG1058"/>
  <c r="CC1058"/>
  <c r="BY1058"/>
  <c r="BU1058"/>
  <c r="BQ1058"/>
  <c r="BM1058"/>
  <c r="BI1058"/>
  <c r="BE1058"/>
  <c r="BA1058"/>
  <c r="AS1058"/>
  <c r="AO1058"/>
  <c r="AK1058"/>
  <c r="AG1058"/>
  <c r="AC1058"/>
  <c r="Y1058"/>
  <c r="U1058"/>
  <c r="Q1058"/>
  <c r="M1058"/>
  <c r="I1058"/>
  <c r="E1058"/>
  <c r="GS1057"/>
  <c r="GO1057"/>
  <c r="GK1057"/>
  <c r="GG1057"/>
  <c r="GC1057"/>
  <c r="FY1057"/>
  <c r="FU1057"/>
  <c r="FQ1057"/>
  <c r="FM1057"/>
  <c r="FI1057"/>
  <c r="FE1057"/>
  <c r="FA1057"/>
  <c r="EW1057"/>
  <c r="ES1057"/>
  <c r="EO1057"/>
  <c r="EK1057"/>
  <c r="EG1057"/>
  <c r="EC1057"/>
  <c r="DY1057"/>
  <c r="DU1057"/>
  <c r="DQ1057"/>
  <c r="DM1057"/>
  <c r="DI1057"/>
  <c r="DE1057"/>
  <c r="DA1057"/>
  <c r="CW1057"/>
  <c r="CS1057"/>
  <c r="CO1057"/>
  <c r="CK1057"/>
  <c r="CG1057"/>
  <c r="CC1057"/>
  <c r="BY1057"/>
  <c r="BU1057"/>
  <c r="BQ1057"/>
  <c r="BM1057"/>
  <c r="BI1057"/>
  <c r="BE1057"/>
  <c r="BA1057"/>
  <c r="AS1057"/>
  <c r="AO1057"/>
  <c r="AK1057"/>
  <c r="AG1057"/>
  <c r="AC1057"/>
  <c r="Y1057"/>
  <c r="U1057"/>
  <c r="Q1057"/>
  <c r="M1057"/>
  <c r="I1057"/>
  <c r="E1057"/>
  <c r="GS1056"/>
  <c r="GO1056"/>
  <c r="GK1056"/>
  <c r="GG1056"/>
  <c r="GC1056"/>
  <c r="FY1056"/>
  <c r="FU1056"/>
  <c r="FQ1056"/>
  <c r="FM1056"/>
  <c r="FI1056"/>
  <c r="FE1056"/>
  <c r="FA1056"/>
  <c r="EW1056"/>
  <c r="ES1056"/>
  <c r="EO1056"/>
  <c r="EK1056"/>
  <c r="EG1056"/>
  <c r="EC1056"/>
  <c r="DY1056"/>
  <c r="DU1056"/>
  <c r="DQ1056"/>
  <c r="DM1056"/>
  <c r="DI1056"/>
  <c r="DE1056"/>
  <c r="DA1056"/>
  <c r="CW1056"/>
  <c r="CS1056"/>
  <c r="CO1056"/>
  <c r="CK1056"/>
  <c r="CG1056"/>
  <c r="CC1056"/>
  <c r="BY1056"/>
  <c r="BU1056"/>
  <c r="BQ1056"/>
  <c r="BM1056"/>
  <c r="BI1056"/>
  <c r="BE1056"/>
  <c r="BA1056"/>
  <c r="AS1056"/>
  <c r="AO1056"/>
  <c r="AK1056"/>
  <c r="AG1056"/>
  <c r="AC1056"/>
  <c r="Y1056"/>
  <c r="U1056"/>
  <c r="Q1056"/>
  <c r="M1056"/>
  <c r="I1056"/>
  <c r="E1056"/>
  <c r="GS1055"/>
  <c r="GO1055"/>
  <c r="GK1055"/>
  <c r="GG1055"/>
  <c r="GC1055"/>
  <c r="FY1055"/>
  <c r="FU1055"/>
  <c r="FQ1055"/>
  <c r="FM1055"/>
  <c r="FI1055"/>
  <c r="FE1055"/>
  <c r="FA1055"/>
  <c r="EW1055"/>
  <c r="ES1055"/>
  <c r="EO1055"/>
  <c r="EK1055"/>
  <c r="EG1055"/>
  <c r="EC1055"/>
  <c r="DY1055"/>
  <c r="DU1055"/>
  <c r="DQ1055"/>
  <c r="DM1055"/>
  <c r="DI1055"/>
  <c r="DE1055"/>
  <c r="DA1055"/>
  <c r="CW1055"/>
  <c r="CS1055"/>
  <c r="CO1055"/>
  <c r="CK1055"/>
  <c r="CG1055"/>
  <c r="CC1055"/>
  <c r="BY1055"/>
  <c r="BU1055"/>
  <c r="BQ1055"/>
  <c r="BM1055"/>
  <c r="BI1055"/>
  <c r="BE1055"/>
  <c r="BA1055"/>
  <c r="AS1055"/>
  <c r="AO1055"/>
  <c r="AK1055"/>
  <c r="AG1055"/>
  <c r="AC1055"/>
  <c r="Y1055"/>
  <c r="U1055"/>
  <c r="Q1055"/>
  <c r="M1055"/>
  <c r="I1055"/>
  <c r="E1055"/>
  <c r="GS1054"/>
  <c r="GO1054"/>
  <c r="GK1054"/>
  <c r="GG1054"/>
  <c r="GC1054"/>
  <c r="FY1054"/>
  <c r="FU1054"/>
  <c r="FQ1054"/>
  <c r="FM1054"/>
  <c r="FI1054"/>
  <c r="FE1054"/>
  <c r="FA1054"/>
  <c r="EW1054"/>
  <c r="ES1054"/>
  <c r="EO1054"/>
  <c r="EK1054"/>
  <c r="EG1054"/>
  <c r="EC1054"/>
  <c r="DY1054"/>
  <c r="DU1054"/>
  <c r="DQ1054"/>
  <c r="DM1054"/>
  <c r="DI1054"/>
  <c r="DE1054"/>
  <c r="DA1054"/>
  <c r="CW1054"/>
  <c r="CS1054"/>
  <c r="CO1054"/>
  <c r="CK1054"/>
  <c r="CG1054"/>
  <c r="CC1054"/>
  <c r="BY1054"/>
  <c r="BU1054"/>
  <c r="BQ1054"/>
  <c r="BM1054"/>
  <c r="BI1054"/>
  <c r="BE1054"/>
  <c r="BA1054"/>
  <c r="AS1054"/>
  <c r="AO1054"/>
  <c r="AK1054"/>
  <c r="AG1054"/>
  <c r="AC1054"/>
  <c r="Y1054"/>
  <c r="U1054"/>
  <c r="Q1054"/>
  <c r="M1054"/>
  <c r="I1054"/>
  <c r="E1054"/>
  <c r="GS1053"/>
  <c r="GO1053"/>
  <c r="GK1053"/>
  <c r="GG1053"/>
  <c r="GC1053"/>
  <c r="FY1053"/>
  <c r="FU1053"/>
  <c r="FQ1053"/>
  <c r="FM1053"/>
  <c r="FI1053"/>
  <c r="FE1053"/>
  <c r="FA1053"/>
  <c r="EW1053"/>
  <c r="ES1053"/>
  <c r="EO1053"/>
  <c r="EK1053"/>
  <c r="EG1053"/>
  <c r="EC1053"/>
  <c r="DY1053"/>
  <c r="DU1053"/>
  <c r="DQ1053"/>
  <c r="DM1053"/>
  <c r="DI1053"/>
  <c r="DE1053"/>
  <c r="DA1053"/>
  <c r="CW1053"/>
  <c r="CS1053"/>
  <c r="CO1053"/>
  <c r="CK1053"/>
  <c r="CG1053"/>
  <c r="CC1053"/>
  <c r="BY1053"/>
  <c r="BU1053"/>
  <c r="BQ1053"/>
  <c r="BM1053"/>
  <c r="BI1053"/>
  <c r="BE1053"/>
  <c r="BA1053"/>
  <c r="AS1053"/>
  <c r="AO1053"/>
  <c r="AK1053"/>
  <c r="AG1053"/>
  <c r="AC1053"/>
  <c r="Y1053"/>
  <c r="U1053"/>
  <c r="Q1053"/>
  <c r="M1053"/>
  <c r="I1053"/>
  <c r="E1053"/>
  <c r="GS1052"/>
  <c r="GO1052"/>
  <c r="GK1052"/>
  <c r="GG1052"/>
  <c r="GC1052"/>
  <c r="FY1052"/>
  <c r="FU1052"/>
  <c r="FQ1052"/>
  <c r="FM1052"/>
  <c r="FI1052"/>
  <c r="FE1052"/>
  <c r="FA1052"/>
  <c r="EW1052"/>
  <c r="ES1052"/>
  <c r="EO1052"/>
  <c r="EK1052"/>
  <c r="EG1052"/>
  <c r="EC1052"/>
  <c r="DY1052"/>
  <c r="DU1052"/>
  <c r="DQ1052"/>
  <c r="DM1052"/>
  <c r="DI1052"/>
  <c r="DE1052"/>
  <c r="DA1052"/>
  <c r="CW1052"/>
  <c r="CS1052"/>
  <c r="CO1052"/>
  <c r="CK1052"/>
  <c r="CG1052"/>
  <c r="CC1052"/>
  <c r="BY1052"/>
  <c r="BU1052"/>
  <c r="BQ1052"/>
  <c r="BM1052"/>
  <c r="BI1052"/>
  <c r="BE1052"/>
  <c r="BA1052"/>
  <c r="AS1052"/>
  <c r="AO1052"/>
  <c r="AK1052"/>
  <c r="AG1052"/>
  <c r="AC1052"/>
  <c r="Y1052"/>
  <c r="U1052"/>
  <c r="Q1052"/>
  <c r="M1052"/>
  <c r="I1052"/>
  <c r="E1052"/>
  <c r="GY1051"/>
  <c r="GS1051"/>
  <c r="GO1051"/>
  <c r="GK1051"/>
  <c r="GG1051"/>
  <c r="GC1051"/>
  <c r="FY1051"/>
  <c r="FU1051"/>
  <c r="FQ1051"/>
  <c r="FM1051"/>
  <c r="FI1051"/>
  <c r="FE1051"/>
  <c r="FA1051"/>
  <c r="EW1051"/>
  <c r="ES1051"/>
  <c r="EO1051"/>
  <c r="EK1051"/>
  <c r="EG1051"/>
  <c r="EC1051"/>
  <c r="DY1051"/>
  <c r="DU1051"/>
  <c r="DQ1051"/>
  <c r="DM1051"/>
  <c r="DI1051"/>
  <c r="DE1051"/>
  <c r="DA1051"/>
  <c r="CW1051"/>
  <c r="CS1051"/>
  <c r="CO1051"/>
  <c r="CK1051"/>
  <c r="CG1051"/>
  <c r="CC1051"/>
  <c r="BY1051"/>
  <c r="BU1051"/>
  <c r="BQ1051"/>
  <c r="BM1051"/>
  <c r="BI1051"/>
  <c r="BE1051"/>
  <c r="BA1051"/>
  <c r="AS1051"/>
  <c r="AO1051"/>
  <c r="AK1051"/>
  <c r="AG1051"/>
  <c r="AC1051"/>
  <c r="Y1051"/>
  <c r="U1051"/>
  <c r="Q1051"/>
  <c r="M1051"/>
  <c r="I1051"/>
  <c r="E1051"/>
  <c r="GS1038"/>
  <c r="GO1038"/>
  <c r="GK1038"/>
  <c r="GG1038"/>
  <c r="GC1038"/>
  <c r="FY1038"/>
  <c r="FU1038"/>
  <c r="FQ1038"/>
  <c r="FM1038"/>
  <c r="FI1038"/>
  <c r="FE1038"/>
  <c r="FA1038"/>
  <c r="EW1038"/>
  <c r="ES1038"/>
  <c r="EO1038"/>
  <c r="EK1038"/>
  <c r="EG1038"/>
  <c r="EC1038"/>
  <c r="DY1038"/>
  <c r="DU1038"/>
  <c r="DQ1038"/>
  <c r="DM1038"/>
  <c r="DI1038"/>
  <c r="DE1038"/>
  <c r="DA1038"/>
  <c r="CW1038"/>
  <c r="CS1038"/>
  <c r="CO1038"/>
  <c r="CK1038"/>
  <c r="CG1038"/>
  <c r="CC1038"/>
  <c r="BY1038"/>
  <c r="BU1038"/>
  <c r="BQ1038"/>
  <c r="BM1038"/>
  <c r="BI1038"/>
  <c r="BE1038"/>
  <c r="BA1038"/>
  <c r="AS1038"/>
  <c r="AO1038"/>
  <c r="AK1038"/>
  <c r="AG1038"/>
  <c r="AC1038"/>
  <c r="Y1038"/>
  <c r="U1038"/>
  <c r="Q1038"/>
  <c r="M1038"/>
  <c r="I1038"/>
  <c r="E1038"/>
  <c r="GS1037"/>
  <c r="GO1037"/>
  <c r="GK1037"/>
  <c r="GG1037"/>
  <c r="GC1037"/>
  <c r="FY1037"/>
  <c r="FU1037"/>
  <c r="FQ1037"/>
  <c r="FM1037"/>
  <c r="FI1037"/>
  <c r="FE1037"/>
  <c r="FA1037"/>
  <c r="EW1037"/>
  <c r="ES1037"/>
  <c r="EO1037"/>
  <c r="EK1037"/>
  <c r="EG1037"/>
  <c r="EC1037"/>
  <c r="DY1037"/>
  <c r="DU1037"/>
  <c r="DQ1037"/>
  <c r="DM1037"/>
  <c r="DI1037"/>
  <c r="DE1037"/>
  <c r="DA1037"/>
  <c r="CW1037"/>
  <c r="CS1037"/>
  <c r="CO1037"/>
  <c r="CK1037"/>
  <c r="CG1037"/>
  <c r="CC1037"/>
  <c r="BY1037"/>
  <c r="BU1037"/>
  <c r="BQ1037"/>
  <c r="BM1037"/>
  <c r="BI1037"/>
  <c r="BE1037"/>
  <c r="BA1037"/>
  <c r="AS1037"/>
  <c r="AO1037"/>
  <c r="AK1037"/>
  <c r="AG1037"/>
  <c r="AC1037"/>
  <c r="Y1037"/>
  <c r="U1037"/>
  <c r="Q1037"/>
  <c r="M1037"/>
  <c r="I1037"/>
  <c r="E1037"/>
  <c r="GS1036"/>
  <c r="GO1036"/>
  <c r="GK1036"/>
  <c r="GG1036"/>
  <c r="GC1036"/>
  <c r="FY1036"/>
  <c r="FU1036"/>
  <c r="FQ1036"/>
  <c r="FM1036"/>
  <c r="FI1036"/>
  <c r="FE1036"/>
  <c r="FA1036"/>
  <c r="EW1036"/>
  <c r="ES1036"/>
  <c r="EO1036"/>
  <c r="EK1036"/>
  <c r="EG1036"/>
  <c r="EC1036"/>
  <c r="DY1036"/>
  <c r="DU1036"/>
  <c r="DQ1036"/>
  <c r="DM1036"/>
  <c r="DI1036"/>
  <c r="DE1036"/>
  <c r="DA1036"/>
  <c r="CW1036"/>
  <c r="CS1036"/>
  <c r="CO1036"/>
  <c r="CK1036"/>
  <c r="CG1036"/>
  <c r="CC1036"/>
  <c r="BY1036"/>
  <c r="BU1036"/>
  <c r="BQ1036"/>
  <c r="BM1036"/>
  <c r="BI1036"/>
  <c r="BE1036"/>
  <c r="BA1036"/>
  <c r="AS1036"/>
  <c r="AO1036"/>
  <c r="AK1036"/>
  <c r="AG1036"/>
  <c r="AC1036"/>
  <c r="Y1036"/>
  <c r="U1036"/>
  <c r="Q1036"/>
  <c r="M1036"/>
  <c r="I1036"/>
  <c r="E1036"/>
  <c r="GS1035"/>
  <c r="GO1035"/>
  <c r="GK1035"/>
  <c r="GG1035"/>
  <c r="GC1035"/>
  <c r="FY1035"/>
  <c r="FU1035"/>
  <c r="FQ1035"/>
  <c r="FM1035"/>
  <c r="FI1035"/>
  <c r="FE1035"/>
  <c r="FA1035"/>
  <c r="EW1035"/>
  <c r="ES1035"/>
  <c r="EO1035"/>
  <c r="EK1035"/>
  <c r="EG1035"/>
  <c r="EC1035"/>
  <c r="DY1035"/>
  <c r="DU1035"/>
  <c r="DQ1035"/>
  <c r="DM1035"/>
  <c r="DI1035"/>
  <c r="DE1035"/>
  <c r="DA1035"/>
  <c r="CW1035"/>
  <c r="CS1035"/>
  <c r="CO1035"/>
  <c r="CK1035"/>
  <c r="CG1035"/>
  <c r="CC1035"/>
  <c r="BY1035"/>
  <c r="BU1035"/>
  <c r="BQ1035"/>
  <c r="BM1035"/>
  <c r="BI1035"/>
  <c r="BE1035"/>
  <c r="BA1035"/>
  <c r="AS1035"/>
  <c r="AO1035"/>
  <c r="AK1035"/>
  <c r="AG1035"/>
  <c r="AC1035"/>
  <c r="Y1035"/>
  <c r="U1035"/>
  <c r="Q1035"/>
  <c r="M1035"/>
  <c r="I1035"/>
  <c r="E1035"/>
  <c r="GS1034"/>
  <c r="GO1034"/>
  <c r="GK1034"/>
  <c r="GG1034"/>
  <c r="GC1034"/>
  <c r="FY1034"/>
  <c r="FU1034"/>
  <c r="FQ1034"/>
  <c r="FM1034"/>
  <c r="FI1034"/>
  <c r="FE1034"/>
  <c r="FA1034"/>
  <c r="EW1034"/>
  <c r="ES1034"/>
  <c r="EO1034"/>
  <c r="EK1034"/>
  <c r="EG1034"/>
  <c r="EC1034"/>
  <c r="DY1034"/>
  <c r="DU1034"/>
  <c r="DQ1034"/>
  <c r="DM1034"/>
  <c r="DI1034"/>
  <c r="DE1034"/>
  <c r="DA1034"/>
  <c r="CW1034"/>
  <c r="CS1034"/>
  <c r="CO1034"/>
  <c r="CK1034"/>
  <c r="CG1034"/>
  <c r="CC1034"/>
  <c r="BY1034"/>
  <c r="BU1034"/>
  <c r="BQ1034"/>
  <c r="BM1034"/>
  <c r="BI1034"/>
  <c r="BE1034"/>
  <c r="BA1034"/>
  <c r="AS1034"/>
  <c r="AO1034"/>
  <c r="AK1034"/>
  <c r="AG1034"/>
  <c r="AC1034"/>
  <c r="Y1034"/>
  <c r="U1034"/>
  <c r="Q1034"/>
  <c r="M1034"/>
  <c r="I1034"/>
  <c r="E1034"/>
  <c r="GS1033"/>
  <c r="GO1033"/>
  <c r="GK1033"/>
  <c r="GG1033"/>
  <c r="GC1033"/>
  <c r="FY1033"/>
  <c r="FU1033"/>
  <c r="FQ1033"/>
  <c r="FM1033"/>
  <c r="FI1033"/>
  <c r="FE1033"/>
  <c r="FA1033"/>
  <c r="EW1033"/>
  <c r="ES1033"/>
  <c r="EO1033"/>
  <c r="EK1033"/>
  <c r="EG1033"/>
  <c r="EC1033"/>
  <c r="DY1033"/>
  <c r="DU1033"/>
  <c r="DQ1033"/>
  <c r="DM1033"/>
  <c r="DI1033"/>
  <c r="DE1033"/>
  <c r="DA1033"/>
  <c r="CW1033"/>
  <c r="CS1033"/>
  <c r="CO1033"/>
  <c r="CK1033"/>
  <c r="CG1033"/>
  <c r="CC1033"/>
  <c r="BY1033"/>
  <c r="BU1033"/>
  <c r="BQ1033"/>
  <c r="BM1033"/>
  <c r="BI1033"/>
  <c r="BE1033"/>
  <c r="BA1033"/>
  <c r="AS1033"/>
  <c r="AO1033"/>
  <c r="AK1033"/>
  <c r="AG1033"/>
  <c r="AC1033"/>
  <c r="Y1033"/>
  <c r="U1033"/>
  <c r="Q1033"/>
  <c r="M1033"/>
  <c r="I1033"/>
  <c r="E1033"/>
  <c r="GS1032"/>
  <c r="GO1032"/>
  <c r="GK1032"/>
  <c r="GG1032"/>
  <c r="GC1032"/>
  <c r="FY1032"/>
  <c r="FU1032"/>
  <c r="FQ1032"/>
  <c r="FM1032"/>
  <c r="FI1032"/>
  <c r="FE1032"/>
  <c r="FA1032"/>
  <c r="EW1032"/>
  <c r="ES1032"/>
  <c r="EO1032"/>
  <c r="EK1032"/>
  <c r="EG1032"/>
  <c r="EC1032"/>
  <c r="DY1032"/>
  <c r="DU1032"/>
  <c r="DQ1032"/>
  <c r="DM1032"/>
  <c r="DI1032"/>
  <c r="DE1032"/>
  <c r="DA1032"/>
  <c r="CW1032"/>
  <c r="CS1032"/>
  <c r="CO1032"/>
  <c r="CK1032"/>
  <c r="CG1032"/>
  <c r="CC1032"/>
  <c r="BY1032"/>
  <c r="BU1032"/>
  <c r="BQ1032"/>
  <c r="BM1032"/>
  <c r="BI1032"/>
  <c r="BE1032"/>
  <c r="BA1032"/>
  <c r="AS1032"/>
  <c r="AO1032"/>
  <c r="AK1032"/>
  <c r="AG1032"/>
  <c r="AC1032"/>
  <c r="Y1032"/>
  <c r="U1032"/>
  <c r="Q1032"/>
  <c r="M1032"/>
  <c r="I1032"/>
  <c r="E1032"/>
  <c r="GS1031"/>
  <c r="GO1031"/>
  <c r="GK1031"/>
  <c r="GG1031"/>
  <c r="GC1031"/>
  <c r="FY1031"/>
  <c r="FU1031"/>
  <c r="FQ1031"/>
  <c r="FM1031"/>
  <c r="FI1031"/>
  <c r="FE1031"/>
  <c r="FA1031"/>
  <c r="EW1031"/>
  <c r="ES1031"/>
  <c r="EO1031"/>
  <c r="EK1031"/>
  <c r="EG1031"/>
  <c r="EC1031"/>
  <c r="DY1031"/>
  <c r="DU1031"/>
  <c r="DQ1031"/>
  <c r="DM1031"/>
  <c r="DI1031"/>
  <c r="DE1031"/>
  <c r="DA1031"/>
  <c r="CW1031"/>
  <c r="CS1031"/>
  <c r="CO1031"/>
  <c r="CK1031"/>
  <c r="CG1031"/>
  <c r="CC1031"/>
  <c r="BY1031"/>
  <c r="BU1031"/>
  <c r="BQ1031"/>
  <c r="BM1031"/>
  <c r="BI1031"/>
  <c r="BE1031"/>
  <c r="BA1031"/>
  <c r="AS1031"/>
  <c r="AO1031"/>
  <c r="AK1031"/>
  <c r="AG1031"/>
  <c r="AC1031"/>
  <c r="Y1031"/>
  <c r="U1031"/>
  <c r="Q1031"/>
  <c r="M1031"/>
  <c r="I1031"/>
  <c r="E1031"/>
  <c r="GS1030"/>
  <c r="GO1030"/>
  <c r="GK1030"/>
  <c r="GG1030"/>
  <c r="GC1030"/>
  <c r="FY1030"/>
  <c r="FU1030"/>
  <c r="FQ1030"/>
  <c r="FM1030"/>
  <c r="FI1030"/>
  <c r="FE1030"/>
  <c r="FA1030"/>
  <c r="EW1030"/>
  <c r="ES1030"/>
  <c r="EO1030"/>
  <c r="EK1030"/>
  <c r="EG1030"/>
  <c r="EC1030"/>
  <c r="DY1030"/>
  <c r="DU1030"/>
  <c r="DQ1030"/>
  <c r="DM1030"/>
  <c r="DI1030"/>
  <c r="DE1030"/>
  <c r="DA1030"/>
  <c r="CW1030"/>
  <c r="CS1030"/>
  <c r="CO1030"/>
  <c r="CK1030"/>
  <c r="CG1030"/>
  <c r="CC1030"/>
  <c r="BY1030"/>
  <c r="BU1030"/>
  <c r="BQ1030"/>
  <c r="BM1030"/>
  <c r="BI1030"/>
  <c r="BE1030"/>
  <c r="BA1030"/>
  <c r="AS1030"/>
  <c r="AO1030"/>
  <c r="AK1030"/>
  <c r="AG1030"/>
  <c r="AC1030"/>
  <c r="Y1030"/>
  <c r="U1030"/>
  <c r="Q1030"/>
  <c r="M1030"/>
  <c r="I1030"/>
  <c r="E1030"/>
  <c r="GS1029"/>
  <c r="GO1029"/>
  <c r="GK1029"/>
  <c r="GG1029"/>
  <c r="GC1029"/>
  <c r="FY1029"/>
  <c r="FU1029"/>
  <c r="FQ1029"/>
  <c r="FM1029"/>
  <c r="FI1029"/>
  <c r="FE1029"/>
  <c r="FA1029"/>
  <c r="EW1029"/>
  <c r="ES1029"/>
  <c r="EO1029"/>
  <c r="EK1029"/>
  <c r="EG1029"/>
  <c r="EC1029"/>
  <c r="DY1029"/>
  <c r="DU1029"/>
  <c r="DQ1029"/>
  <c r="DM1029"/>
  <c r="DI1029"/>
  <c r="DE1029"/>
  <c r="DA1029"/>
  <c r="CW1029"/>
  <c r="CS1029"/>
  <c r="CO1029"/>
  <c r="CK1029"/>
  <c r="CG1029"/>
  <c r="CC1029"/>
  <c r="BY1029"/>
  <c r="BU1029"/>
  <c r="BQ1029"/>
  <c r="BM1029"/>
  <c r="BI1029"/>
  <c r="BE1029"/>
  <c r="BA1029"/>
  <c r="AS1029"/>
  <c r="AO1029"/>
  <c r="AK1029"/>
  <c r="AG1029"/>
  <c r="AC1029"/>
  <c r="Y1029"/>
  <c r="U1029"/>
  <c r="Q1029"/>
  <c r="M1029"/>
  <c r="I1029"/>
  <c r="E1029"/>
  <c r="GS1028"/>
  <c r="GO1028"/>
  <c r="GK1028"/>
  <c r="GG1028"/>
  <c r="GC1028"/>
  <c r="FY1028"/>
  <c r="FU1028"/>
  <c r="FQ1028"/>
  <c r="FM1028"/>
  <c r="FI1028"/>
  <c r="FE1028"/>
  <c r="FA1028"/>
  <c r="EW1028"/>
  <c r="ES1028"/>
  <c r="EO1028"/>
  <c r="EK1028"/>
  <c r="EG1028"/>
  <c r="EC1028"/>
  <c r="DY1028"/>
  <c r="DU1028"/>
  <c r="DQ1028"/>
  <c r="DM1028"/>
  <c r="DI1028"/>
  <c r="DE1028"/>
  <c r="DA1028"/>
  <c r="CW1028"/>
  <c r="CS1028"/>
  <c r="CO1028"/>
  <c r="CK1028"/>
  <c r="CG1028"/>
  <c r="CC1028"/>
  <c r="BY1028"/>
  <c r="BU1028"/>
  <c r="BQ1028"/>
  <c r="BM1028"/>
  <c r="BI1028"/>
  <c r="BE1028"/>
  <c r="BA1028"/>
  <c r="AS1028"/>
  <c r="AO1028"/>
  <c r="AK1028"/>
  <c r="AG1028"/>
  <c r="AC1028"/>
  <c r="Y1028"/>
  <c r="U1028"/>
  <c r="Q1028"/>
  <c r="M1028"/>
  <c r="I1028"/>
  <c r="E1028"/>
  <c r="GY1027"/>
  <c r="GS1027"/>
  <c r="GO1027"/>
  <c r="GK1027"/>
  <c r="GG1027"/>
  <c r="GC1027"/>
  <c r="FY1027"/>
  <c r="FU1027"/>
  <c r="FQ1027"/>
  <c r="FM1027"/>
  <c r="FI1027"/>
  <c r="FE1027"/>
  <c r="FA1027"/>
  <c r="EW1027"/>
  <c r="ES1027"/>
  <c r="EO1027"/>
  <c r="EK1027"/>
  <c r="EG1027"/>
  <c r="EC1027"/>
  <c r="DY1027"/>
  <c r="DU1027"/>
  <c r="DQ1027"/>
  <c r="DM1027"/>
  <c r="DI1027"/>
  <c r="DE1027"/>
  <c r="DA1027"/>
  <c r="CW1027"/>
  <c r="CS1027"/>
  <c r="CO1027"/>
  <c r="CK1027"/>
  <c r="CG1027"/>
  <c r="CC1027"/>
  <c r="BY1027"/>
  <c r="BU1027"/>
  <c r="BQ1027"/>
  <c r="BM1027"/>
  <c r="BI1027"/>
  <c r="BE1027"/>
  <c r="BA1027"/>
  <c r="AS1027"/>
  <c r="AO1027"/>
  <c r="AK1027"/>
  <c r="AG1027"/>
  <c r="AC1027"/>
  <c r="Y1027"/>
  <c r="U1027"/>
  <c r="Q1027"/>
  <c r="M1027"/>
  <c r="I1027"/>
  <c r="E1027"/>
  <c r="GS1014"/>
  <c r="GO1014"/>
  <c r="GK1014"/>
  <c r="GG1014"/>
  <c r="GC1014"/>
  <c r="FY1014"/>
  <c r="FU1014"/>
  <c r="FQ1014"/>
  <c r="FM1014"/>
  <c r="FI1014"/>
  <c r="FE1014"/>
  <c r="FA1014"/>
  <c r="EW1014"/>
  <c r="ES1014"/>
  <c r="EO1014"/>
  <c r="EK1014"/>
  <c r="EG1014"/>
  <c r="EC1014"/>
  <c r="DY1014"/>
  <c r="DU1014"/>
  <c r="DQ1014"/>
  <c r="DM1014"/>
  <c r="DI1014"/>
  <c r="DE1014"/>
  <c r="DA1014"/>
  <c r="CW1014"/>
  <c r="CS1014"/>
  <c r="CO1014"/>
  <c r="CK1014"/>
  <c r="CG1014"/>
  <c r="CC1014"/>
  <c r="BY1014"/>
  <c r="BU1014"/>
  <c r="BQ1014"/>
  <c r="BM1014"/>
  <c r="BI1014"/>
  <c r="BE1014"/>
  <c r="BA1014"/>
  <c r="AS1014"/>
  <c r="AO1014"/>
  <c r="AK1014"/>
  <c r="AG1014"/>
  <c r="AC1014"/>
  <c r="Y1014"/>
  <c r="U1014"/>
  <c r="Q1014"/>
  <c r="M1014"/>
  <c r="I1014"/>
  <c r="E1014"/>
  <c r="GS1013"/>
  <c r="GO1013"/>
  <c r="GK1013"/>
  <c r="GG1013"/>
  <c r="GC1013"/>
  <c r="FY1013"/>
  <c r="FU1013"/>
  <c r="FQ1013"/>
  <c r="FM1013"/>
  <c r="FI1013"/>
  <c r="FE1013"/>
  <c r="FA1013"/>
  <c r="EW1013"/>
  <c r="ES1013"/>
  <c r="EO1013"/>
  <c r="EK1013"/>
  <c r="EG1013"/>
  <c r="EC1013"/>
  <c r="DY1013"/>
  <c r="DU1013"/>
  <c r="DQ1013"/>
  <c r="DM1013"/>
  <c r="DI1013"/>
  <c r="DE1013"/>
  <c r="DA1013"/>
  <c r="CW1013"/>
  <c r="CS1013"/>
  <c r="CO1013"/>
  <c r="CK1013"/>
  <c r="CG1013"/>
  <c r="CC1013"/>
  <c r="BY1013"/>
  <c r="BU1013"/>
  <c r="BQ1013"/>
  <c r="BM1013"/>
  <c r="BI1013"/>
  <c r="BE1013"/>
  <c r="BA1013"/>
  <c r="AS1013"/>
  <c r="AO1013"/>
  <c r="AK1013"/>
  <c r="AG1013"/>
  <c r="AC1013"/>
  <c r="Y1013"/>
  <c r="U1013"/>
  <c r="Q1013"/>
  <c r="M1013"/>
  <c r="I1013"/>
  <c r="E1013"/>
  <c r="GS1012"/>
  <c r="GO1012"/>
  <c r="GK1012"/>
  <c r="GG1012"/>
  <c r="GC1012"/>
  <c r="FY1012"/>
  <c r="FU1012"/>
  <c r="FQ1012"/>
  <c r="FM1012"/>
  <c r="FI1012"/>
  <c r="FE1012"/>
  <c r="FA1012"/>
  <c r="EW1012"/>
  <c r="ES1012"/>
  <c r="EO1012"/>
  <c r="EK1012"/>
  <c r="EG1012"/>
  <c r="EC1012"/>
  <c r="DY1012"/>
  <c r="DU1012"/>
  <c r="DQ1012"/>
  <c r="DM1012"/>
  <c r="DI1012"/>
  <c r="DE1012"/>
  <c r="DA1012"/>
  <c r="CW1012"/>
  <c r="CS1012"/>
  <c r="CO1012"/>
  <c r="CK1012"/>
  <c r="CG1012"/>
  <c r="CC1012"/>
  <c r="BY1012"/>
  <c r="BU1012"/>
  <c r="BQ1012"/>
  <c r="BM1012"/>
  <c r="BI1012"/>
  <c r="BE1012"/>
  <c r="BA1012"/>
  <c r="AS1012"/>
  <c r="AO1012"/>
  <c r="AK1012"/>
  <c r="AG1012"/>
  <c r="AC1012"/>
  <c r="Y1012"/>
  <c r="U1012"/>
  <c r="Q1012"/>
  <c r="M1012"/>
  <c r="I1012"/>
  <c r="E1012"/>
  <c r="GS1011"/>
  <c r="GO1011"/>
  <c r="GK1011"/>
  <c r="GG1011"/>
  <c r="GC1011"/>
  <c r="FY1011"/>
  <c r="FU1011"/>
  <c r="FQ1011"/>
  <c r="FM1011"/>
  <c r="FI1011"/>
  <c r="FE1011"/>
  <c r="FA1011"/>
  <c r="EW1011"/>
  <c r="ES1011"/>
  <c r="EO1011"/>
  <c r="EK1011"/>
  <c r="EG1011"/>
  <c r="EC1011"/>
  <c r="DY1011"/>
  <c r="DU1011"/>
  <c r="DQ1011"/>
  <c r="DM1011"/>
  <c r="DI1011"/>
  <c r="DE1011"/>
  <c r="DA1011"/>
  <c r="CW1011"/>
  <c r="CS1011"/>
  <c r="CO1011"/>
  <c r="CK1011"/>
  <c r="CG1011"/>
  <c r="CC1011"/>
  <c r="BY1011"/>
  <c r="BU1011"/>
  <c r="BQ1011"/>
  <c r="BM1011"/>
  <c r="BI1011"/>
  <c r="BE1011"/>
  <c r="BA1011"/>
  <c r="AS1011"/>
  <c r="AO1011"/>
  <c r="AK1011"/>
  <c r="AG1011"/>
  <c r="AC1011"/>
  <c r="Y1011"/>
  <c r="U1011"/>
  <c r="Q1011"/>
  <c r="M1011"/>
  <c r="I1011"/>
  <c r="E1011"/>
  <c r="GS1010"/>
  <c r="GO1010"/>
  <c r="GK1010"/>
  <c r="GG1010"/>
  <c r="GC1010"/>
  <c r="FY1010"/>
  <c r="FU1010"/>
  <c r="FQ1010"/>
  <c r="FM1010"/>
  <c r="FI1010"/>
  <c r="FE1010"/>
  <c r="FA1010"/>
  <c r="EW1010"/>
  <c r="ES1010"/>
  <c r="EO1010"/>
  <c r="EK1010"/>
  <c r="EG1010"/>
  <c r="EC1010"/>
  <c r="DY1010"/>
  <c r="DU1010"/>
  <c r="DQ1010"/>
  <c r="DM1010"/>
  <c r="DI1010"/>
  <c r="DE1010"/>
  <c r="DA1010"/>
  <c r="CW1010"/>
  <c r="CS1010"/>
  <c r="CO1010"/>
  <c r="CK1010"/>
  <c r="CG1010"/>
  <c r="CC1010"/>
  <c r="BY1010"/>
  <c r="BU1010"/>
  <c r="BQ1010"/>
  <c r="BM1010"/>
  <c r="BI1010"/>
  <c r="BE1010"/>
  <c r="BA1010"/>
  <c r="AS1010"/>
  <c r="AO1010"/>
  <c r="AK1010"/>
  <c r="AG1010"/>
  <c r="AC1010"/>
  <c r="Y1010"/>
  <c r="U1010"/>
  <c r="Q1010"/>
  <c r="M1010"/>
  <c r="I1010"/>
  <c r="E1010"/>
  <c r="GS1009"/>
  <c r="GO1009"/>
  <c r="GK1009"/>
  <c r="GG1009"/>
  <c r="GC1009"/>
  <c r="FY1009"/>
  <c r="FU1009"/>
  <c r="FQ1009"/>
  <c r="FM1009"/>
  <c r="FI1009"/>
  <c r="FE1009"/>
  <c r="FA1009"/>
  <c r="EW1009"/>
  <c r="ES1009"/>
  <c r="EO1009"/>
  <c r="EK1009"/>
  <c r="EG1009"/>
  <c r="EC1009"/>
  <c r="DY1009"/>
  <c r="DU1009"/>
  <c r="DQ1009"/>
  <c r="DM1009"/>
  <c r="DI1009"/>
  <c r="DE1009"/>
  <c r="DA1009"/>
  <c r="CW1009"/>
  <c r="CS1009"/>
  <c r="CO1009"/>
  <c r="CK1009"/>
  <c r="CG1009"/>
  <c r="CC1009"/>
  <c r="BY1009"/>
  <c r="BU1009"/>
  <c r="BQ1009"/>
  <c r="BM1009"/>
  <c r="BI1009"/>
  <c r="BE1009"/>
  <c r="BA1009"/>
  <c r="AS1009"/>
  <c r="AO1009"/>
  <c r="AK1009"/>
  <c r="AG1009"/>
  <c r="AC1009"/>
  <c r="Y1009"/>
  <c r="U1009"/>
  <c r="Q1009"/>
  <c r="M1009"/>
  <c r="I1009"/>
  <c r="E1009"/>
  <c r="GS1008"/>
  <c r="GO1008"/>
  <c r="GK1008"/>
  <c r="GG1008"/>
  <c r="GC1008"/>
  <c r="FY1008"/>
  <c r="FU1008"/>
  <c r="FQ1008"/>
  <c r="FM1008"/>
  <c r="FI1008"/>
  <c r="FE1008"/>
  <c r="FA1008"/>
  <c r="EW1008"/>
  <c r="ES1008"/>
  <c r="EO1008"/>
  <c r="EK1008"/>
  <c r="EG1008"/>
  <c r="EC1008"/>
  <c r="DY1008"/>
  <c r="DU1008"/>
  <c r="DQ1008"/>
  <c r="DM1008"/>
  <c r="DI1008"/>
  <c r="DE1008"/>
  <c r="DA1008"/>
  <c r="CW1008"/>
  <c r="CS1008"/>
  <c r="CO1008"/>
  <c r="CK1008"/>
  <c r="CG1008"/>
  <c r="CC1008"/>
  <c r="BY1008"/>
  <c r="BU1008"/>
  <c r="BQ1008"/>
  <c r="BM1008"/>
  <c r="BI1008"/>
  <c r="BE1008"/>
  <c r="BA1008"/>
  <c r="AS1008"/>
  <c r="AO1008"/>
  <c r="AK1008"/>
  <c r="AG1008"/>
  <c r="AC1008"/>
  <c r="Y1008"/>
  <c r="U1008"/>
  <c r="Q1008"/>
  <c r="M1008"/>
  <c r="I1008"/>
  <c r="E1008"/>
  <c r="GS1007"/>
  <c r="GO1007"/>
  <c r="GK1007"/>
  <c r="GG1007"/>
  <c r="GC1007"/>
  <c r="FY1007"/>
  <c r="FU1007"/>
  <c r="FQ1007"/>
  <c r="FM1007"/>
  <c r="FI1007"/>
  <c r="FE1007"/>
  <c r="FA1007"/>
  <c r="EW1007"/>
  <c r="ES1007"/>
  <c r="EO1007"/>
  <c r="EK1007"/>
  <c r="EG1007"/>
  <c r="EC1007"/>
  <c r="DY1007"/>
  <c r="DU1007"/>
  <c r="DQ1007"/>
  <c r="DM1007"/>
  <c r="DI1007"/>
  <c r="DE1007"/>
  <c r="DA1007"/>
  <c r="CW1007"/>
  <c r="CS1007"/>
  <c r="CO1007"/>
  <c r="CK1007"/>
  <c r="CG1007"/>
  <c r="CC1007"/>
  <c r="BY1007"/>
  <c r="BU1007"/>
  <c r="BQ1007"/>
  <c r="BM1007"/>
  <c r="BI1007"/>
  <c r="BE1007"/>
  <c r="BA1007"/>
  <c r="AS1007"/>
  <c r="AO1007"/>
  <c r="AK1007"/>
  <c r="AG1007"/>
  <c r="AC1007"/>
  <c r="Y1007"/>
  <c r="U1007"/>
  <c r="Q1007"/>
  <c r="M1007"/>
  <c r="I1007"/>
  <c r="E1007"/>
  <c r="GS1006"/>
  <c r="GO1006"/>
  <c r="GK1006"/>
  <c r="GG1006"/>
  <c r="GC1006"/>
  <c r="FY1006"/>
  <c r="FU1006"/>
  <c r="FQ1006"/>
  <c r="FM1006"/>
  <c r="FI1006"/>
  <c r="FE1006"/>
  <c r="FA1006"/>
  <c r="EW1006"/>
  <c r="ES1006"/>
  <c r="EO1006"/>
  <c r="EK1006"/>
  <c r="EG1006"/>
  <c r="EC1006"/>
  <c r="DY1006"/>
  <c r="DU1006"/>
  <c r="DQ1006"/>
  <c r="DM1006"/>
  <c r="DI1006"/>
  <c r="DE1006"/>
  <c r="DA1006"/>
  <c r="CW1006"/>
  <c r="CS1006"/>
  <c r="CO1006"/>
  <c r="CK1006"/>
  <c r="CG1006"/>
  <c r="CC1006"/>
  <c r="BY1006"/>
  <c r="BU1006"/>
  <c r="BQ1006"/>
  <c r="BM1006"/>
  <c r="BI1006"/>
  <c r="BE1006"/>
  <c r="BA1006"/>
  <c r="AS1006"/>
  <c r="AO1006"/>
  <c r="AK1006"/>
  <c r="AG1006"/>
  <c r="AC1006"/>
  <c r="Y1006"/>
  <c r="U1006"/>
  <c r="Q1006"/>
  <c r="M1006"/>
  <c r="I1006"/>
  <c r="E1006"/>
  <c r="GS1005"/>
  <c r="GO1005"/>
  <c r="GK1005"/>
  <c r="GG1005"/>
  <c r="GC1005"/>
  <c r="FY1005"/>
  <c r="FU1005"/>
  <c r="FQ1005"/>
  <c r="FM1005"/>
  <c r="FI1005"/>
  <c r="FE1005"/>
  <c r="FA1005"/>
  <c r="EW1005"/>
  <c r="ES1005"/>
  <c r="EO1005"/>
  <c r="EK1005"/>
  <c r="EG1005"/>
  <c r="EC1005"/>
  <c r="DY1005"/>
  <c r="DU1005"/>
  <c r="DQ1005"/>
  <c r="DM1005"/>
  <c r="DI1005"/>
  <c r="DE1005"/>
  <c r="DA1005"/>
  <c r="CW1005"/>
  <c r="CS1005"/>
  <c r="CO1005"/>
  <c r="CK1005"/>
  <c r="CG1005"/>
  <c r="CC1005"/>
  <c r="BY1005"/>
  <c r="BU1005"/>
  <c r="BQ1005"/>
  <c r="BM1005"/>
  <c r="BI1005"/>
  <c r="BE1005"/>
  <c r="BA1005"/>
  <c r="AS1005"/>
  <c r="AO1005"/>
  <c r="AK1005"/>
  <c r="AG1005"/>
  <c r="AC1005"/>
  <c r="Y1005"/>
  <c r="U1005"/>
  <c r="Q1005"/>
  <c r="M1005"/>
  <c r="I1005"/>
  <c r="E1005"/>
  <c r="GS1004"/>
  <c r="GO1004"/>
  <c r="GK1004"/>
  <c r="GG1004"/>
  <c r="GC1004"/>
  <c r="FY1004"/>
  <c r="FU1004"/>
  <c r="FQ1004"/>
  <c r="FM1004"/>
  <c r="FI1004"/>
  <c r="FE1004"/>
  <c r="FA1004"/>
  <c r="EW1004"/>
  <c r="ES1004"/>
  <c r="EO1004"/>
  <c r="EK1004"/>
  <c r="EG1004"/>
  <c r="EC1004"/>
  <c r="DY1004"/>
  <c r="DU1004"/>
  <c r="DQ1004"/>
  <c r="DM1004"/>
  <c r="DI1004"/>
  <c r="DE1004"/>
  <c r="DA1004"/>
  <c r="CW1004"/>
  <c r="CS1004"/>
  <c r="CO1004"/>
  <c r="CK1004"/>
  <c r="CG1004"/>
  <c r="CC1004"/>
  <c r="BY1004"/>
  <c r="BU1004"/>
  <c r="BQ1004"/>
  <c r="BM1004"/>
  <c r="BI1004"/>
  <c r="BE1004"/>
  <c r="BA1004"/>
  <c r="AS1004"/>
  <c r="AO1004"/>
  <c r="AK1004"/>
  <c r="AG1004"/>
  <c r="AC1004"/>
  <c r="Y1004"/>
  <c r="U1004"/>
  <c r="Q1004"/>
  <c r="M1004"/>
  <c r="I1004"/>
  <c r="E1004"/>
  <c r="GY1003"/>
  <c r="GS1003"/>
  <c r="GO1003"/>
  <c r="GK1003"/>
  <c r="GG1003"/>
  <c r="GC1003"/>
  <c r="FY1003"/>
  <c r="FU1003"/>
  <c r="FQ1003"/>
  <c r="FM1003"/>
  <c r="FI1003"/>
  <c r="FE1003"/>
  <c r="FA1003"/>
  <c r="EW1003"/>
  <c r="ES1003"/>
  <c r="EO1003"/>
  <c r="EK1003"/>
  <c r="EG1003"/>
  <c r="EC1003"/>
  <c r="DY1003"/>
  <c r="DU1003"/>
  <c r="DQ1003"/>
  <c r="DM1003"/>
  <c r="DI1003"/>
  <c r="DE1003"/>
  <c r="DA1003"/>
  <c r="CW1003"/>
  <c r="CS1003"/>
  <c r="CO1003"/>
  <c r="CK1003"/>
  <c r="CG1003"/>
  <c r="CC1003"/>
  <c r="BY1003"/>
  <c r="BU1003"/>
  <c r="BQ1003"/>
  <c r="BM1003"/>
  <c r="BI1003"/>
  <c r="BE1003"/>
  <c r="BA1003"/>
  <c r="AS1003"/>
  <c r="AO1003"/>
  <c r="AK1003"/>
  <c r="AG1003"/>
  <c r="AC1003"/>
  <c r="Y1003"/>
  <c r="U1003"/>
  <c r="Q1003"/>
  <c r="M1003"/>
  <c r="I1003"/>
  <c r="E1003"/>
  <c r="GS990"/>
  <c r="GO990"/>
  <c r="GK990"/>
  <c r="GG990"/>
  <c r="GC990"/>
  <c r="FY990"/>
  <c r="FU990"/>
  <c r="FQ990"/>
  <c r="FM990"/>
  <c r="FI990"/>
  <c r="FE990"/>
  <c r="FA990"/>
  <c r="EW990"/>
  <c r="ES990"/>
  <c r="EO990"/>
  <c r="EK990"/>
  <c r="EG990"/>
  <c r="EC990"/>
  <c r="DY990"/>
  <c r="DU990"/>
  <c r="DQ990"/>
  <c r="DM990"/>
  <c r="DI990"/>
  <c r="DE990"/>
  <c r="DA990"/>
  <c r="CW990"/>
  <c r="CS990"/>
  <c r="CO990"/>
  <c r="CK990"/>
  <c r="CG990"/>
  <c r="CC990"/>
  <c r="BY990"/>
  <c r="BU990"/>
  <c r="BQ990"/>
  <c r="BM990"/>
  <c r="BI990"/>
  <c r="BE990"/>
  <c r="BA990"/>
  <c r="AS990"/>
  <c r="AO990"/>
  <c r="AK990"/>
  <c r="AG990"/>
  <c r="AC990"/>
  <c r="Y990"/>
  <c r="U990"/>
  <c r="Q990"/>
  <c r="M990"/>
  <c r="I990"/>
  <c r="E990"/>
  <c r="GS989"/>
  <c r="GO989"/>
  <c r="GK989"/>
  <c r="GG989"/>
  <c r="GC989"/>
  <c r="FY989"/>
  <c r="FU989"/>
  <c r="FQ989"/>
  <c r="FM989"/>
  <c r="FI989"/>
  <c r="FE989"/>
  <c r="FA989"/>
  <c r="EW989"/>
  <c r="ES989"/>
  <c r="EO989"/>
  <c r="EK989"/>
  <c r="EG989"/>
  <c r="EC989"/>
  <c r="DY989"/>
  <c r="DU989"/>
  <c r="DQ989"/>
  <c r="DM989"/>
  <c r="DI989"/>
  <c r="DE989"/>
  <c r="DA989"/>
  <c r="CW989"/>
  <c r="CS989"/>
  <c r="CO989"/>
  <c r="CK989"/>
  <c r="CG989"/>
  <c r="CC989"/>
  <c r="BY989"/>
  <c r="BU989"/>
  <c r="BQ989"/>
  <c r="BM989"/>
  <c r="BI989"/>
  <c r="BE989"/>
  <c r="BA989"/>
  <c r="AS989"/>
  <c r="AO989"/>
  <c r="AK989"/>
  <c r="AG989"/>
  <c r="AC989"/>
  <c r="Y989"/>
  <c r="U989"/>
  <c r="Q989"/>
  <c r="M989"/>
  <c r="I989"/>
  <c r="E989"/>
  <c r="GS988"/>
  <c r="GO988"/>
  <c r="GK988"/>
  <c r="GG988"/>
  <c r="GC988"/>
  <c r="FY988"/>
  <c r="FU988"/>
  <c r="FQ988"/>
  <c r="FM988"/>
  <c r="FI988"/>
  <c r="FE988"/>
  <c r="FA988"/>
  <c r="EW988"/>
  <c r="ES988"/>
  <c r="EO988"/>
  <c r="EK988"/>
  <c r="EG988"/>
  <c r="EC988"/>
  <c r="DY988"/>
  <c r="DU988"/>
  <c r="DQ988"/>
  <c r="DM988"/>
  <c r="DI988"/>
  <c r="DE988"/>
  <c r="DA988"/>
  <c r="CW988"/>
  <c r="CS988"/>
  <c r="CO988"/>
  <c r="CK988"/>
  <c r="CG988"/>
  <c r="CC988"/>
  <c r="BY988"/>
  <c r="BU988"/>
  <c r="BQ988"/>
  <c r="BM988"/>
  <c r="BI988"/>
  <c r="BE988"/>
  <c r="BA988"/>
  <c r="AS988"/>
  <c r="AO988"/>
  <c r="AK988"/>
  <c r="AG988"/>
  <c r="AC988"/>
  <c r="Y988"/>
  <c r="U988"/>
  <c r="Q988"/>
  <c r="M988"/>
  <c r="I988"/>
  <c r="E988"/>
  <c r="GS987"/>
  <c r="GO987"/>
  <c r="GK987"/>
  <c r="GG987"/>
  <c r="GC987"/>
  <c r="FY987"/>
  <c r="FU987"/>
  <c r="FQ987"/>
  <c r="FM987"/>
  <c r="FI987"/>
  <c r="FE987"/>
  <c r="FA987"/>
  <c r="EW987"/>
  <c r="ES987"/>
  <c r="EO987"/>
  <c r="EK987"/>
  <c r="EG987"/>
  <c r="EC987"/>
  <c r="DY987"/>
  <c r="DU987"/>
  <c r="DQ987"/>
  <c r="DM987"/>
  <c r="DI987"/>
  <c r="DE987"/>
  <c r="DA987"/>
  <c r="CW987"/>
  <c r="CS987"/>
  <c r="CO987"/>
  <c r="CK987"/>
  <c r="CG987"/>
  <c r="CC987"/>
  <c r="BY987"/>
  <c r="BU987"/>
  <c r="BQ987"/>
  <c r="BM987"/>
  <c r="BI987"/>
  <c r="BE987"/>
  <c r="BA987"/>
  <c r="AS987"/>
  <c r="AO987"/>
  <c r="AK987"/>
  <c r="AG987"/>
  <c r="AC987"/>
  <c r="Y987"/>
  <c r="U987"/>
  <c r="Q987"/>
  <c r="M987"/>
  <c r="I987"/>
  <c r="E987"/>
  <c r="GS986"/>
  <c r="GO986"/>
  <c r="GK986"/>
  <c r="GG986"/>
  <c r="GC986"/>
  <c r="FY986"/>
  <c r="FU986"/>
  <c r="FQ986"/>
  <c r="FM986"/>
  <c r="FI986"/>
  <c r="FE986"/>
  <c r="FA986"/>
  <c r="EW986"/>
  <c r="ES986"/>
  <c r="EO986"/>
  <c r="EK986"/>
  <c r="EG986"/>
  <c r="EC986"/>
  <c r="DY986"/>
  <c r="DU986"/>
  <c r="DQ986"/>
  <c r="DM986"/>
  <c r="DI986"/>
  <c r="DE986"/>
  <c r="DA986"/>
  <c r="CW986"/>
  <c r="CS986"/>
  <c r="CO986"/>
  <c r="CK986"/>
  <c r="CG986"/>
  <c r="CC986"/>
  <c r="BY986"/>
  <c r="BU986"/>
  <c r="BQ986"/>
  <c r="BM986"/>
  <c r="BI986"/>
  <c r="BE986"/>
  <c r="BA986"/>
  <c r="AS986"/>
  <c r="AO986"/>
  <c r="AK986"/>
  <c r="AG986"/>
  <c r="AC986"/>
  <c r="Y986"/>
  <c r="U986"/>
  <c r="Q986"/>
  <c r="M986"/>
  <c r="I986"/>
  <c r="E986"/>
  <c r="GS985"/>
  <c r="GO985"/>
  <c r="GK985"/>
  <c r="GG985"/>
  <c r="GC985"/>
  <c r="FY985"/>
  <c r="FU985"/>
  <c r="FQ985"/>
  <c r="FM985"/>
  <c r="FI985"/>
  <c r="FE985"/>
  <c r="FA985"/>
  <c r="EW985"/>
  <c r="ES985"/>
  <c r="EO985"/>
  <c r="EK985"/>
  <c r="EG985"/>
  <c r="EC985"/>
  <c r="DY985"/>
  <c r="DU985"/>
  <c r="DQ985"/>
  <c r="DM985"/>
  <c r="DI985"/>
  <c r="DE985"/>
  <c r="DA985"/>
  <c r="CW985"/>
  <c r="CS985"/>
  <c r="CO985"/>
  <c r="CK985"/>
  <c r="CG985"/>
  <c r="CC985"/>
  <c r="BY985"/>
  <c r="BU985"/>
  <c r="BQ985"/>
  <c r="BM985"/>
  <c r="BI985"/>
  <c r="BE985"/>
  <c r="BA985"/>
  <c r="AS985"/>
  <c r="AO985"/>
  <c r="AK985"/>
  <c r="AG985"/>
  <c r="AC985"/>
  <c r="Y985"/>
  <c r="U985"/>
  <c r="Q985"/>
  <c r="M985"/>
  <c r="I985"/>
  <c r="E985"/>
  <c r="GS984"/>
  <c r="GO984"/>
  <c r="GK984"/>
  <c r="GG984"/>
  <c r="GC984"/>
  <c r="FY984"/>
  <c r="FU984"/>
  <c r="FQ984"/>
  <c r="FM984"/>
  <c r="FI984"/>
  <c r="FE984"/>
  <c r="FA984"/>
  <c r="EW984"/>
  <c r="ES984"/>
  <c r="EO984"/>
  <c r="EK984"/>
  <c r="EG984"/>
  <c r="EC984"/>
  <c r="DY984"/>
  <c r="DU984"/>
  <c r="DQ984"/>
  <c r="DM984"/>
  <c r="DI984"/>
  <c r="DE984"/>
  <c r="DA984"/>
  <c r="CW984"/>
  <c r="CS984"/>
  <c r="CO984"/>
  <c r="CK984"/>
  <c r="CG984"/>
  <c r="CC984"/>
  <c r="BY984"/>
  <c r="BU984"/>
  <c r="BQ984"/>
  <c r="BM984"/>
  <c r="BI984"/>
  <c r="BE984"/>
  <c r="BA984"/>
  <c r="AS984"/>
  <c r="AO984"/>
  <c r="AK984"/>
  <c r="AG984"/>
  <c r="AC984"/>
  <c r="Y984"/>
  <c r="U984"/>
  <c r="Q984"/>
  <c r="M984"/>
  <c r="I984"/>
  <c r="E984"/>
  <c r="GS983"/>
  <c r="GO983"/>
  <c r="GK983"/>
  <c r="GG983"/>
  <c r="GC983"/>
  <c r="FY983"/>
  <c r="FU983"/>
  <c r="FQ983"/>
  <c r="FM983"/>
  <c r="FI983"/>
  <c r="FE983"/>
  <c r="FA983"/>
  <c r="EW983"/>
  <c r="ES983"/>
  <c r="EO983"/>
  <c r="EK983"/>
  <c r="EG983"/>
  <c r="EC983"/>
  <c r="DY983"/>
  <c r="DU983"/>
  <c r="DQ983"/>
  <c r="DM983"/>
  <c r="DI983"/>
  <c r="DE983"/>
  <c r="DA983"/>
  <c r="CW983"/>
  <c r="CS983"/>
  <c r="CO983"/>
  <c r="CK983"/>
  <c r="CG983"/>
  <c r="CC983"/>
  <c r="BY983"/>
  <c r="BU983"/>
  <c r="BQ983"/>
  <c r="BM983"/>
  <c r="BI983"/>
  <c r="BE983"/>
  <c r="BA983"/>
  <c r="AS983"/>
  <c r="AO983"/>
  <c r="AK983"/>
  <c r="AG983"/>
  <c r="AC983"/>
  <c r="Y983"/>
  <c r="U983"/>
  <c r="Q983"/>
  <c r="M983"/>
  <c r="I983"/>
  <c r="E983"/>
  <c r="GS982"/>
  <c r="GO982"/>
  <c r="GK982"/>
  <c r="GG982"/>
  <c r="GC982"/>
  <c r="FY982"/>
  <c r="FU982"/>
  <c r="FQ982"/>
  <c r="FM982"/>
  <c r="FI982"/>
  <c r="FE982"/>
  <c r="FA982"/>
  <c r="EW982"/>
  <c r="ES982"/>
  <c r="EO982"/>
  <c r="EK982"/>
  <c r="EG982"/>
  <c r="EC982"/>
  <c r="DY982"/>
  <c r="DU982"/>
  <c r="DQ982"/>
  <c r="DM982"/>
  <c r="DI982"/>
  <c r="DE982"/>
  <c r="DA982"/>
  <c r="CW982"/>
  <c r="CS982"/>
  <c r="CO982"/>
  <c r="CK982"/>
  <c r="CG982"/>
  <c r="CC982"/>
  <c r="BY982"/>
  <c r="BU982"/>
  <c r="BQ982"/>
  <c r="BM982"/>
  <c r="BI982"/>
  <c r="BE982"/>
  <c r="BA982"/>
  <c r="AS982"/>
  <c r="AO982"/>
  <c r="AK982"/>
  <c r="AG982"/>
  <c r="AC982"/>
  <c r="Y982"/>
  <c r="U982"/>
  <c r="Q982"/>
  <c r="M982"/>
  <c r="I982"/>
  <c r="E982"/>
  <c r="GS981"/>
  <c r="GO981"/>
  <c r="GK981"/>
  <c r="GG981"/>
  <c r="GC981"/>
  <c r="FY981"/>
  <c r="FU981"/>
  <c r="FQ981"/>
  <c r="FM981"/>
  <c r="FI981"/>
  <c r="FE981"/>
  <c r="FA981"/>
  <c r="EW981"/>
  <c r="ES981"/>
  <c r="EO981"/>
  <c r="EK981"/>
  <c r="EG981"/>
  <c r="EC981"/>
  <c r="DY981"/>
  <c r="DU981"/>
  <c r="DQ981"/>
  <c r="DM981"/>
  <c r="DI981"/>
  <c r="DE981"/>
  <c r="DA981"/>
  <c r="CW981"/>
  <c r="CS981"/>
  <c r="CO981"/>
  <c r="CK981"/>
  <c r="CG981"/>
  <c r="CC981"/>
  <c r="BY981"/>
  <c r="BU981"/>
  <c r="BQ981"/>
  <c r="BM981"/>
  <c r="BI981"/>
  <c r="BE981"/>
  <c r="BA981"/>
  <c r="AS981"/>
  <c r="AO981"/>
  <c r="AK981"/>
  <c r="AG981"/>
  <c r="AC981"/>
  <c r="Y981"/>
  <c r="U981"/>
  <c r="Q981"/>
  <c r="M981"/>
  <c r="I981"/>
  <c r="E981"/>
  <c r="GS980"/>
  <c r="GO980"/>
  <c r="GK980"/>
  <c r="GG980"/>
  <c r="GC980"/>
  <c r="FY980"/>
  <c r="FU980"/>
  <c r="FQ980"/>
  <c r="FM980"/>
  <c r="FI980"/>
  <c r="FE980"/>
  <c r="FA980"/>
  <c r="EW980"/>
  <c r="ES980"/>
  <c r="EO980"/>
  <c r="EK980"/>
  <c r="EG980"/>
  <c r="EC980"/>
  <c r="DY980"/>
  <c r="DU980"/>
  <c r="DQ980"/>
  <c r="DM980"/>
  <c r="DI980"/>
  <c r="DE980"/>
  <c r="DA980"/>
  <c r="CW980"/>
  <c r="CS980"/>
  <c r="CO980"/>
  <c r="CK980"/>
  <c r="CG980"/>
  <c r="CC980"/>
  <c r="BY980"/>
  <c r="BU980"/>
  <c r="BQ980"/>
  <c r="BM980"/>
  <c r="BI980"/>
  <c r="BE980"/>
  <c r="BA980"/>
  <c r="AS980"/>
  <c r="AO980"/>
  <c r="AK980"/>
  <c r="AG980"/>
  <c r="AC980"/>
  <c r="Y980"/>
  <c r="U980"/>
  <c r="Q980"/>
  <c r="M980"/>
  <c r="I980"/>
  <c r="E980"/>
  <c r="GY979"/>
  <c r="GS979"/>
  <c r="GO979"/>
  <c r="GK979"/>
  <c r="GG979"/>
  <c r="GC979"/>
  <c r="FY979"/>
  <c r="FU979"/>
  <c r="FQ979"/>
  <c r="FM979"/>
  <c r="FI979"/>
  <c r="FE979"/>
  <c r="FA979"/>
  <c r="EW979"/>
  <c r="ES979"/>
  <c r="EO979"/>
  <c r="EK979"/>
  <c r="EG979"/>
  <c r="EC979"/>
  <c r="DY979"/>
  <c r="DU979"/>
  <c r="DQ979"/>
  <c r="DM979"/>
  <c r="DI979"/>
  <c r="DE979"/>
  <c r="DA979"/>
  <c r="CW979"/>
  <c r="CS979"/>
  <c r="CO979"/>
  <c r="CK979"/>
  <c r="CG979"/>
  <c r="CC979"/>
  <c r="BY979"/>
  <c r="BU979"/>
  <c r="BQ979"/>
  <c r="BM979"/>
  <c r="BI979"/>
  <c r="BE979"/>
  <c r="BA979"/>
  <c r="AS979"/>
  <c r="AO979"/>
  <c r="AK979"/>
  <c r="AG979"/>
  <c r="AC979"/>
  <c r="Y979"/>
  <c r="U979"/>
  <c r="Q979"/>
  <c r="M979"/>
  <c r="I979"/>
  <c r="E979"/>
  <c r="GS966"/>
  <c r="GO966"/>
  <c r="GK966"/>
  <c r="GG966"/>
  <c r="GC966"/>
  <c r="FY966"/>
  <c r="FU966"/>
  <c r="FQ966"/>
  <c r="FM966"/>
  <c r="FI966"/>
  <c r="FE966"/>
  <c r="FA966"/>
  <c r="EW966"/>
  <c r="ES966"/>
  <c r="EO966"/>
  <c r="EK966"/>
  <c r="EG966"/>
  <c r="EC966"/>
  <c r="DY966"/>
  <c r="DU966"/>
  <c r="DQ966"/>
  <c r="DM966"/>
  <c r="DI966"/>
  <c r="DE966"/>
  <c r="DA966"/>
  <c r="CW966"/>
  <c r="CS966"/>
  <c r="CO966"/>
  <c r="CK966"/>
  <c r="CG966"/>
  <c r="CC966"/>
  <c r="BY966"/>
  <c r="BU966"/>
  <c r="BQ966"/>
  <c r="BM966"/>
  <c r="BI966"/>
  <c r="BE966"/>
  <c r="BA966"/>
  <c r="AS966"/>
  <c r="AO966"/>
  <c r="AK966"/>
  <c r="AG966"/>
  <c r="AC966"/>
  <c r="Y966"/>
  <c r="U966"/>
  <c r="Q966"/>
  <c r="M966"/>
  <c r="I966"/>
  <c r="E966"/>
  <c r="GS965"/>
  <c r="GO965"/>
  <c r="GK965"/>
  <c r="GG965"/>
  <c r="GC965"/>
  <c r="FY965"/>
  <c r="FU965"/>
  <c r="FQ965"/>
  <c r="FM965"/>
  <c r="FI965"/>
  <c r="FE965"/>
  <c r="FA965"/>
  <c r="EW965"/>
  <c r="ES965"/>
  <c r="EO965"/>
  <c r="EK965"/>
  <c r="EG965"/>
  <c r="EC965"/>
  <c r="DY965"/>
  <c r="DU965"/>
  <c r="DQ965"/>
  <c r="DM965"/>
  <c r="DI965"/>
  <c r="DE965"/>
  <c r="DA965"/>
  <c r="CW965"/>
  <c r="CS965"/>
  <c r="CO965"/>
  <c r="CK965"/>
  <c r="CG965"/>
  <c r="CC965"/>
  <c r="BY965"/>
  <c r="BU965"/>
  <c r="BQ965"/>
  <c r="BM965"/>
  <c r="BI965"/>
  <c r="BE965"/>
  <c r="BA965"/>
  <c r="AS965"/>
  <c r="AO965"/>
  <c r="AK965"/>
  <c r="AG965"/>
  <c r="AC965"/>
  <c r="Y965"/>
  <c r="U965"/>
  <c r="Q965"/>
  <c r="M965"/>
  <c r="I965"/>
  <c r="E965"/>
  <c r="GS964"/>
  <c r="GO964"/>
  <c r="GK964"/>
  <c r="GG964"/>
  <c r="GC964"/>
  <c r="FY964"/>
  <c r="FU964"/>
  <c r="FQ964"/>
  <c r="FM964"/>
  <c r="FI964"/>
  <c r="FE964"/>
  <c r="FA964"/>
  <c r="EW964"/>
  <c r="ES964"/>
  <c r="EO964"/>
  <c r="EK964"/>
  <c r="EG964"/>
  <c r="EC964"/>
  <c r="DY964"/>
  <c r="DU964"/>
  <c r="DQ964"/>
  <c r="DM964"/>
  <c r="DI964"/>
  <c r="DE964"/>
  <c r="DA964"/>
  <c r="CW964"/>
  <c r="CS964"/>
  <c r="CO964"/>
  <c r="CK964"/>
  <c r="CG964"/>
  <c r="CC964"/>
  <c r="BY964"/>
  <c r="BU964"/>
  <c r="BQ964"/>
  <c r="BM964"/>
  <c r="BI964"/>
  <c r="BE964"/>
  <c r="BA964"/>
  <c r="AS964"/>
  <c r="AO964"/>
  <c r="AK964"/>
  <c r="AG964"/>
  <c r="AC964"/>
  <c r="Y964"/>
  <c r="U964"/>
  <c r="Q964"/>
  <c r="M964"/>
  <c r="I964"/>
  <c r="E964"/>
  <c r="GS963"/>
  <c r="GO963"/>
  <c r="GK963"/>
  <c r="GG963"/>
  <c r="GC963"/>
  <c r="FY963"/>
  <c r="FU963"/>
  <c r="FQ963"/>
  <c r="FM963"/>
  <c r="FI963"/>
  <c r="FE963"/>
  <c r="FA963"/>
  <c r="EW963"/>
  <c r="ES963"/>
  <c r="EO963"/>
  <c r="EK963"/>
  <c r="EG963"/>
  <c r="EC963"/>
  <c r="DY963"/>
  <c r="DU963"/>
  <c r="DQ963"/>
  <c r="DM963"/>
  <c r="DI963"/>
  <c r="DE963"/>
  <c r="DA963"/>
  <c r="CW963"/>
  <c r="CS963"/>
  <c r="CO963"/>
  <c r="CK963"/>
  <c r="CG963"/>
  <c r="CC963"/>
  <c r="BY963"/>
  <c r="BU963"/>
  <c r="BQ963"/>
  <c r="BM963"/>
  <c r="BI963"/>
  <c r="BE963"/>
  <c r="BA963"/>
  <c r="AS963"/>
  <c r="AO963"/>
  <c r="AK963"/>
  <c r="AG963"/>
  <c r="AC963"/>
  <c r="Y963"/>
  <c r="U963"/>
  <c r="Q963"/>
  <c r="M963"/>
  <c r="I963"/>
  <c r="E963"/>
  <c r="GS962"/>
  <c r="GO962"/>
  <c r="GK962"/>
  <c r="GG962"/>
  <c r="GC962"/>
  <c r="FY962"/>
  <c r="FU962"/>
  <c r="FQ962"/>
  <c r="FM962"/>
  <c r="FI962"/>
  <c r="FE962"/>
  <c r="FA962"/>
  <c r="EW962"/>
  <c r="ES962"/>
  <c r="EO962"/>
  <c r="EK962"/>
  <c r="EG962"/>
  <c r="EC962"/>
  <c r="DY962"/>
  <c r="DU962"/>
  <c r="DQ962"/>
  <c r="DM962"/>
  <c r="DI962"/>
  <c r="DE962"/>
  <c r="DA962"/>
  <c r="CW962"/>
  <c r="CS962"/>
  <c r="CO962"/>
  <c r="CK962"/>
  <c r="CG962"/>
  <c r="CC962"/>
  <c r="BY962"/>
  <c r="BU962"/>
  <c r="BQ962"/>
  <c r="BM962"/>
  <c r="BI962"/>
  <c r="BE962"/>
  <c r="BA962"/>
  <c r="AS962"/>
  <c r="AO962"/>
  <c r="AK962"/>
  <c r="AG962"/>
  <c r="AC962"/>
  <c r="Y962"/>
  <c r="U962"/>
  <c r="Q962"/>
  <c r="M962"/>
  <c r="I962"/>
  <c r="E962"/>
  <c r="GS961"/>
  <c r="GO961"/>
  <c r="GK961"/>
  <c r="GG961"/>
  <c r="GC961"/>
  <c r="FY961"/>
  <c r="FU961"/>
  <c r="FQ961"/>
  <c r="FM961"/>
  <c r="FI961"/>
  <c r="FE961"/>
  <c r="FA961"/>
  <c r="EW961"/>
  <c r="ES961"/>
  <c r="EO961"/>
  <c r="EK961"/>
  <c r="EG961"/>
  <c r="EC961"/>
  <c r="DY961"/>
  <c r="DU961"/>
  <c r="DQ961"/>
  <c r="DM961"/>
  <c r="DI961"/>
  <c r="DE961"/>
  <c r="DA961"/>
  <c r="CW961"/>
  <c r="CS961"/>
  <c r="CO961"/>
  <c r="CK961"/>
  <c r="CG961"/>
  <c r="CC961"/>
  <c r="BY961"/>
  <c r="BU961"/>
  <c r="BQ961"/>
  <c r="BM961"/>
  <c r="BI961"/>
  <c r="BE961"/>
  <c r="BA961"/>
  <c r="AS961"/>
  <c r="AO961"/>
  <c r="AK961"/>
  <c r="AG961"/>
  <c r="AC961"/>
  <c r="Y961"/>
  <c r="U961"/>
  <c r="Q961"/>
  <c r="M961"/>
  <c r="I961"/>
  <c r="E961"/>
  <c r="GS960"/>
  <c r="GO960"/>
  <c r="GK960"/>
  <c r="GG960"/>
  <c r="GC960"/>
  <c r="FY960"/>
  <c r="FU960"/>
  <c r="FQ960"/>
  <c r="FM960"/>
  <c r="FI960"/>
  <c r="FE960"/>
  <c r="FA960"/>
  <c r="EW960"/>
  <c r="ES960"/>
  <c r="EO960"/>
  <c r="EK960"/>
  <c r="EG960"/>
  <c r="EC960"/>
  <c r="DY960"/>
  <c r="DU960"/>
  <c r="DQ960"/>
  <c r="DM960"/>
  <c r="DI960"/>
  <c r="DE960"/>
  <c r="DA960"/>
  <c r="CW960"/>
  <c r="CS960"/>
  <c r="CO960"/>
  <c r="CK960"/>
  <c r="CG960"/>
  <c r="CC960"/>
  <c r="BY960"/>
  <c r="BU960"/>
  <c r="BQ960"/>
  <c r="BM960"/>
  <c r="BI960"/>
  <c r="BE960"/>
  <c r="BA960"/>
  <c r="AS960"/>
  <c r="AO960"/>
  <c r="AK960"/>
  <c r="AG960"/>
  <c r="AC960"/>
  <c r="Y960"/>
  <c r="U960"/>
  <c r="Q960"/>
  <c r="M960"/>
  <c r="I960"/>
  <c r="E960"/>
  <c r="GS959"/>
  <c r="GO959"/>
  <c r="GK959"/>
  <c r="GG959"/>
  <c r="GC959"/>
  <c r="FY959"/>
  <c r="FU959"/>
  <c r="FQ959"/>
  <c r="FM959"/>
  <c r="FI959"/>
  <c r="FE959"/>
  <c r="FA959"/>
  <c r="EW959"/>
  <c r="ES959"/>
  <c r="EO959"/>
  <c r="EK959"/>
  <c r="EG959"/>
  <c r="EC959"/>
  <c r="DY959"/>
  <c r="DU959"/>
  <c r="DQ959"/>
  <c r="DM959"/>
  <c r="DI959"/>
  <c r="DE959"/>
  <c r="DA959"/>
  <c r="CW959"/>
  <c r="CS959"/>
  <c r="CO959"/>
  <c r="CK959"/>
  <c r="CG959"/>
  <c r="CC959"/>
  <c r="BY959"/>
  <c r="BU959"/>
  <c r="BQ959"/>
  <c r="BM959"/>
  <c r="BI959"/>
  <c r="BE959"/>
  <c r="BA959"/>
  <c r="AS959"/>
  <c r="AO959"/>
  <c r="AK959"/>
  <c r="AG959"/>
  <c r="AC959"/>
  <c r="Y959"/>
  <c r="U959"/>
  <c r="Q959"/>
  <c r="M959"/>
  <c r="I959"/>
  <c r="E959"/>
  <c r="GS958"/>
  <c r="GO958"/>
  <c r="GK958"/>
  <c r="GG958"/>
  <c r="GC958"/>
  <c r="FY958"/>
  <c r="FU958"/>
  <c r="FQ958"/>
  <c r="FM958"/>
  <c r="FI958"/>
  <c r="FE958"/>
  <c r="FA958"/>
  <c r="EW958"/>
  <c r="ES958"/>
  <c r="EO958"/>
  <c r="EK958"/>
  <c r="EG958"/>
  <c r="EC958"/>
  <c r="DY958"/>
  <c r="DU958"/>
  <c r="DQ958"/>
  <c r="DM958"/>
  <c r="DI958"/>
  <c r="DE958"/>
  <c r="DA958"/>
  <c r="CW958"/>
  <c r="CS958"/>
  <c r="CO958"/>
  <c r="CK958"/>
  <c r="CG958"/>
  <c r="CC958"/>
  <c r="BY958"/>
  <c r="BU958"/>
  <c r="BQ958"/>
  <c r="BM958"/>
  <c r="BI958"/>
  <c r="BE958"/>
  <c r="BA958"/>
  <c r="AS958"/>
  <c r="AO958"/>
  <c r="AK958"/>
  <c r="AG958"/>
  <c r="AC958"/>
  <c r="Y958"/>
  <c r="U958"/>
  <c r="Q958"/>
  <c r="M958"/>
  <c r="I958"/>
  <c r="E958"/>
  <c r="GS957"/>
  <c r="GO957"/>
  <c r="GK957"/>
  <c r="GG957"/>
  <c r="GC957"/>
  <c r="FY957"/>
  <c r="FU957"/>
  <c r="FQ957"/>
  <c r="FM957"/>
  <c r="FI957"/>
  <c r="FE957"/>
  <c r="FA957"/>
  <c r="EW957"/>
  <c r="ES957"/>
  <c r="EO957"/>
  <c r="EK957"/>
  <c r="EG957"/>
  <c r="EC957"/>
  <c r="DY957"/>
  <c r="DU957"/>
  <c r="DQ957"/>
  <c r="DM957"/>
  <c r="DI957"/>
  <c r="DE957"/>
  <c r="DA957"/>
  <c r="CW957"/>
  <c r="CS957"/>
  <c r="CO957"/>
  <c r="CK957"/>
  <c r="CG957"/>
  <c r="CC957"/>
  <c r="BY957"/>
  <c r="BU957"/>
  <c r="BQ957"/>
  <c r="BM957"/>
  <c r="BI957"/>
  <c r="BE957"/>
  <c r="BA957"/>
  <c r="AS957"/>
  <c r="AO957"/>
  <c r="AK957"/>
  <c r="AG957"/>
  <c r="AC957"/>
  <c r="Y957"/>
  <c r="U957"/>
  <c r="Q957"/>
  <c r="M957"/>
  <c r="I957"/>
  <c r="E957"/>
  <c r="GS956"/>
  <c r="GO956"/>
  <c r="GK956"/>
  <c r="GG956"/>
  <c r="GC956"/>
  <c r="FY956"/>
  <c r="FU956"/>
  <c r="FQ956"/>
  <c r="FM956"/>
  <c r="FI956"/>
  <c r="FE956"/>
  <c r="FA956"/>
  <c r="EW956"/>
  <c r="ES956"/>
  <c r="EO956"/>
  <c r="EK956"/>
  <c r="EG956"/>
  <c r="EC956"/>
  <c r="DY956"/>
  <c r="DU956"/>
  <c r="DQ956"/>
  <c r="DM956"/>
  <c r="DI956"/>
  <c r="DE956"/>
  <c r="DA956"/>
  <c r="CW956"/>
  <c r="CS956"/>
  <c r="CO956"/>
  <c r="CK956"/>
  <c r="CG956"/>
  <c r="CC956"/>
  <c r="BY956"/>
  <c r="BU956"/>
  <c r="BQ956"/>
  <c r="BM956"/>
  <c r="BI956"/>
  <c r="BE956"/>
  <c r="BA956"/>
  <c r="AS956"/>
  <c r="AO956"/>
  <c r="AK956"/>
  <c r="AG956"/>
  <c r="AC956"/>
  <c r="Y956"/>
  <c r="U956"/>
  <c r="Q956"/>
  <c r="M956"/>
  <c r="I956"/>
  <c r="E956"/>
  <c r="GY955"/>
  <c r="GS955"/>
  <c r="GO955"/>
  <c r="GK955"/>
  <c r="GG955"/>
  <c r="GC955"/>
  <c r="FY955"/>
  <c r="FU955"/>
  <c r="FQ955"/>
  <c r="FM955"/>
  <c r="FI955"/>
  <c r="FE955"/>
  <c r="FA955"/>
  <c r="EW955"/>
  <c r="ES955"/>
  <c r="EO955"/>
  <c r="EK955"/>
  <c r="EG955"/>
  <c r="EC955"/>
  <c r="DY955"/>
  <c r="DU955"/>
  <c r="DQ955"/>
  <c r="DM955"/>
  <c r="DI955"/>
  <c r="DE955"/>
  <c r="DA955"/>
  <c r="CW955"/>
  <c r="CS955"/>
  <c r="CO955"/>
  <c r="CK955"/>
  <c r="CG955"/>
  <c r="CC955"/>
  <c r="BY955"/>
  <c r="BU955"/>
  <c r="BQ955"/>
  <c r="BM955"/>
  <c r="BI955"/>
  <c r="BE955"/>
  <c r="BA955"/>
  <c r="AS955"/>
  <c r="AO955"/>
  <c r="AK955"/>
  <c r="AG955"/>
  <c r="AC955"/>
  <c r="Y955"/>
  <c r="U955"/>
  <c r="Q955"/>
  <c r="M955"/>
  <c r="I955"/>
  <c r="E955"/>
  <c r="GS942"/>
  <c r="GO942"/>
  <c r="GK942"/>
  <c r="GG942"/>
  <c r="GC942"/>
  <c r="FY942"/>
  <c r="FU942"/>
  <c r="FQ942"/>
  <c r="FM942"/>
  <c r="FI942"/>
  <c r="FE942"/>
  <c r="FA942"/>
  <c r="EW942"/>
  <c r="ES942"/>
  <c r="EO942"/>
  <c r="EK942"/>
  <c r="EG942"/>
  <c r="EC942"/>
  <c r="DY942"/>
  <c r="DU942"/>
  <c r="DQ942"/>
  <c r="DM942"/>
  <c r="DI942"/>
  <c r="DE942"/>
  <c r="DA942"/>
  <c r="CW942"/>
  <c r="CS942"/>
  <c r="CO942"/>
  <c r="CK942"/>
  <c r="CG942"/>
  <c r="CC942"/>
  <c r="BY942"/>
  <c r="BU942"/>
  <c r="BQ942"/>
  <c r="BM942"/>
  <c r="BI942"/>
  <c r="BE942"/>
  <c r="BA942"/>
  <c r="AS942"/>
  <c r="AO942"/>
  <c r="AK942"/>
  <c r="AG942"/>
  <c r="AC942"/>
  <c r="Y942"/>
  <c r="U942"/>
  <c r="Q942"/>
  <c r="M942"/>
  <c r="I942"/>
  <c r="E942"/>
  <c r="GS941"/>
  <c r="GO941"/>
  <c r="GK941"/>
  <c r="GG941"/>
  <c r="GC941"/>
  <c r="FY941"/>
  <c r="FU941"/>
  <c r="FQ941"/>
  <c r="FM941"/>
  <c r="FI941"/>
  <c r="FE941"/>
  <c r="FA941"/>
  <c r="EW941"/>
  <c r="ES941"/>
  <c r="EO941"/>
  <c r="EK941"/>
  <c r="EG941"/>
  <c r="EC941"/>
  <c r="DY941"/>
  <c r="DU941"/>
  <c r="DQ941"/>
  <c r="DM941"/>
  <c r="DI941"/>
  <c r="DE941"/>
  <c r="DA941"/>
  <c r="CW941"/>
  <c r="CS941"/>
  <c r="CO941"/>
  <c r="CK941"/>
  <c r="CG941"/>
  <c r="CC941"/>
  <c r="BY941"/>
  <c r="BU941"/>
  <c r="BQ941"/>
  <c r="BM941"/>
  <c r="BI941"/>
  <c r="BE941"/>
  <c r="BA941"/>
  <c r="AS941"/>
  <c r="AO941"/>
  <c r="AK941"/>
  <c r="AG941"/>
  <c r="AC941"/>
  <c r="Y941"/>
  <c r="U941"/>
  <c r="Q941"/>
  <c r="M941"/>
  <c r="I941"/>
  <c r="E941"/>
  <c r="GS940"/>
  <c r="GO940"/>
  <c r="GK940"/>
  <c r="GG940"/>
  <c r="GC940"/>
  <c r="FY940"/>
  <c r="FU940"/>
  <c r="FQ940"/>
  <c r="FM940"/>
  <c r="FI940"/>
  <c r="FE940"/>
  <c r="FA940"/>
  <c r="EW940"/>
  <c r="ES940"/>
  <c r="EO940"/>
  <c r="EK940"/>
  <c r="EG940"/>
  <c r="EC940"/>
  <c r="DY940"/>
  <c r="DU940"/>
  <c r="DQ940"/>
  <c r="DM940"/>
  <c r="DI940"/>
  <c r="DE940"/>
  <c r="DA940"/>
  <c r="CW940"/>
  <c r="CS940"/>
  <c r="CO940"/>
  <c r="CK940"/>
  <c r="CG940"/>
  <c r="CC940"/>
  <c r="BY940"/>
  <c r="BU940"/>
  <c r="BQ940"/>
  <c r="BM940"/>
  <c r="BI940"/>
  <c r="BE940"/>
  <c r="BA940"/>
  <c r="AS940"/>
  <c r="AO940"/>
  <c r="AK940"/>
  <c r="AG940"/>
  <c r="AC940"/>
  <c r="Y940"/>
  <c r="U940"/>
  <c r="Q940"/>
  <c r="M940"/>
  <c r="I940"/>
  <c r="E940"/>
  <c r="GS939"/>
  <c r="GO939"/>
  <c r="GK939"/>
  <c r="GG939"/>
  <c r="GC939"/>
  <c r="FY939"/>
  <c r="FU939"/>
  <c r="FQ939"/>
  <c r="FM939"/>
  <c r="FI939"/>
  <c r="FE939"/>
  <c r="FA939"/>
  <c r="EW939"/>
  <c r="ES939"/>
  <c r="EO939"/>
  <c r="EK939"/>
  <c r="EG939"/>
  <c r="EC939"/>
  <c r="DY939"/>
  <c r="DU939"/>
  <c r="DQ939"/>
  <c r="DM939"/>
  <c r="DI939"/>
  <c r="DE939"/>
  <c r="DA939"/>
  <c r="CW939"/>
  <c r="CS939"/>
  <c r="CO939"/>
  <c r="CK939"/>
  <c r="CG939"/>
  <c r="CC939"/>
  <c r="BY939"/>
  <c r="BU939"/>
  <c r="BQ939"/>
  <c r="BM939"/>
  <c r="BI939"/>
  <c r="BE939"/>
  <c r="BA939"/>
  <c r="AS939"/>
  <c r="AO939"/>
  <c r="AK939"/>
  <c r="AG939"/>
  <c r="AC939"/>
  <c r="Y939"/>
  <c r="U939"/>
  <c r="Q939"/>
  <c r="M939"/>
  <c r="I939"/>
  <c r="E939"/>
  <c r="GS938"/>
  <c r="GO938"/>
  <c r="GK938"/>
  <c r="GG938"/>
  <c r="GC938"/>
  <c r="FY938"/>
  <c r="FU938"/>
  <c r="FQ938"/>
  <c r="FM938"/>
  <c r="FI938"/>
  <c r="FE938"/>
  <c r="FA938"/>
  <c r="EW938"/>
  <c r="ES938"/>
  <c r="EO938"/>
  <c r="EK938"/>
  <c r="EG938"/>
  <c r="EC938"/>
  <c r="DY938"/>
  <c r="DU938"/>
  <c r="DQ938"/>
  <c r="DM938"/>
  <c r="DI938"/>
  <c r="DE938"/>
  <c r="DA938"/>
  <c r="CW938"/>
  <c r="CS938"/>
  <c r="CO938"/>
  <c r="CK938"/>
  <c r="CG938"/>
  <c r="CC938"/>
  <c r="BY938"/>
  <c r="BU938"/>
  <c r="BQ938"/>
  <c r="BM938"/>
  <c r="BI938"/>
  <c r="BE938"/>
  <c r="BA938"/>
  <c r="AS938"/>
  <c r="AO938"/>
  <c r="AK938"/>
  <c r="AG938"/>
  <c r="AC938"/>
  <c r="Y938"/>
  <c r="U938"/>
  <c r="Q938"/>
  <c r="M938"/>
  <c r="I938"/>
  <c r="E938"/>
  <c r="GS937"/>
  <c r="GO937"/>
  <c r="GK937"/>
  <c r="GG937"/>
  <c r="GC937"/>
  <c r="FY937"/>
  <c r="FU937"/>
  <c r="FQ937"/>
  <c r="FM937"/>
  <c r="FI937"/>
  <c r="FE937"/>
  <c r="FA937"/>
  <c r="EW937"/>
  <c r="ES937"/>
  <c r="EO937"/>
  <c r="EK937"/>
  <c r="EG937"/>
  <c r="EC937"/>
  <c r="DY937"/>
  <c r="DU937"/>
  <c r="DQ937"/>
  <c r="DM937"/>
  <c r="DI937"/>
  <c r="DE937"/>
  <c r="DA937"/>
  <c r="CW937"/>
  <c r="CS937"/>
  <c r="CO937"/>
  <c r="CK937"/>
  <c r="CG937"/>
  <c r="CC937"/>
  <c r="BY937"/>
  <c r="BU937"/>
  <c r="BQ937"/>
  <c r="BM937"/>
  <c r="BI937"/>
  <c r="BE937"/>
  <c r="BA937"/>
  <c r="AS937"/>
  <c r="AO937"/>
  <c r="AK937"/>
  <c r="AG937"/>
  <c r="AC937"/>
  <c r="Y937"/>
  <c r="U937"/>
  <c r="Q937"/>
  <c r="M937"/>
  <c r="I937"/>
  <c r="E937"/>
  <c r="GS936"/>
  <c r="GO936"/>
  <c r="GK936"/>
  <c r="GG936"/>
  <c r="GC936"/>
  <c r="FY936"/>
  <c r="FU936"/>
  <c r="FQ936"/>
  <c r="FM936"/>
  <c r="FI936"/>
  <c r="FE936"/>
  <c r="FA936"/>
  <c r="EW936"/>
  <c r="ES936"/>
  <c r="EO936"/>
  <c r="EK936"/>
  <c r="EG936"/>
  <c r="EC936"/>
  <c r="DY936"/>
  <c r="DU936"/>
  <c r="DQ936"/>
  <c r="DM936"/>
  <c r="DI936"/>
  <c r="DE936"/>
  <c r="DA936"/>
  <c r="CW936"/>
  <c r="CS936"/>
  <c r="CO936"/>
  <c r="CK936"/>
  <c r="CG936"/>
  <c r="CC936"/>
  <c r="BY936"/>
  <c r="BU936"/>
  <c r="BQ936"/>
  <c r="BM936"/>
  <c r="BI936"/>
  <c r="BE936"/>
  <c r="BA936"/>
  <c r="AS936"/>
  <c r="AO936"/>
  <c r="AK936"/>
  <c r="AG936"/>
  <c r="AC936"/>
  <c r="Y936"/>
  <c r="U936"/>
  <c r="Q936"/>
  <c r="M936"/>
  <c r="I936"/>
  <c r="E936"/>
  <c r="GS935"/>
  <c r="GO935"/>
  <c r="GK935"/>
  <c r="GG935"/>
  <c r="GC935"/>
  <c r="FY935"/>
  <c r="FU935"/>
  <c r="FQ935"/>
  <c r="FM935"/>
  <c r="FI935"/>
  <c r="FE935"/>
  <c r="FA935"/>
  <c r="EW935"/>
  <c r="ES935"/>
  <c r="EO935"/>
  <c r="EK935"/>
  <c r="EG935"/>
  <c r="EC935"/>
  <c r="DY935"/>
  <c r="DU935"/>
  <c r="DQ935"/>
  <c r="DM935"/>
  <c r="DI935"/>
  <c r="DE935"/>
  <c r="DA935"/>
  <c r="CW935"/>
  <c r="CS935"/>
  <c r="CO935"/>
  <c r="CK935"/>
  <c r="CG935"/>
  <c r="CC935"/>
  <c r="BY935"/>
  <c r="BU935"/>
  <c r="BQ935"/>
  <c r="BM935"/>
  <c r="BI935"/>
  <c r="BE935"/>
  <c r="BA935"/>
  <c r="AS935"/>
  <c r="AO935"/>
  <c r="AK935"/>
  <c r="AG935"/>
  <c r="AC935"/>
  <c r="Y935"/>
  <c r="U935"/>
  <c r="Q935"/>
  <c r="M935"/>
  <c r="I935"/>
  <c r="E935"/>
  <c r="GS934"/>
  <c r="GO934"/>
  <c r="GK934"/>
  <c r="GG934"/>
  <c r="GC934"/>
  <c r="FY934"/>
  <c r="FU934"/>
  <c r="FQ934"/>
  <c r="FM934"/>
  <c r="FI934"/>
  <c r="FE934"/>
  <c r="FA934"/>
  <c r="EW934"/>
  <c r="ES934"/>
  <c r="EO934"/>
  <c r="EK934"/>
  <c r="EG934"/>
  <c r="EC934"/>
  <c r="DY934"/>
  <c r="DU934"/>
  <c r="DQ934"/>
  <c r="DM934"/>
  <c r="DI934"/>
  <c r="DE934"/>
  <c r="DA934"/>
  <c r="CW934"/>
  <c r="CS934"/>
  <c r="CO934"/>
  <c r="CK934"/>
  <c r="CG934"/>
  <c r="CC934"/>
  <c r="BY934"/>
  <c r="BU934"/>
  <c r="BQ934"/>
  <c r="BM934"/>
  <c r="BI934"/>
  <c r="BE934"/>
  <c r="BA934"/>
  <c r="AS934"/>
  <c r="AO934"/>
  <c r="AK934"/>
  <c r="AG934"/>
  <c r="AC934"/>
  <c r="Y934"/>
  <c r="U934"/>
  <c r="Q934"/>
  <c r="M934"/>
  <c r="I934"/>
  <c r="E934"/>
  <c r="GS933"/>
  <c r="GO933"/>
  <c r="GK933"/>
  <c r="GG933"/>
  <c r="GC933"/>
  <c r="FY933"/>
  <c r="FU933"/>
  <c r="FQ933"/>
  <c r="FM933"/>
  <c r="FI933"/>
  <c r="FE933"/>
  <c r="FA933"/>
  <c r="EW933"/>
  <c r="ES933"/>
  <c r="EO933"/>
  <c r="EK933"/>
  <c r="EG933"/>
  <c r="EC933"/>
  <c r="DY933"/>
  <c r="DU933"/>
  <c r="DQ933"/>
  <c r="DM933"/>
  <c r="DI933"/>
  <c r="DE933"/>
  <c r="DA933"/>
  <c r="CW933"/>
  <c r="CS933"/>
  <c r="CO933"/>
  <c r="CK933"/>
  <c r="CG933"/>
  <c r="CC933"/>
  <c r="BY933"/>
  <c r="BU933"/>
  <c r="BQ933"/>
  <c r="BM933"/>
  <c r="BI933"/>
  <c r="BE933"/>
  <c r="BA933"/>
  <c r="AS933"/>
  <c r="AO933"/>
  <c r="AK933"/>
  <c r="AG933"/>
  <c r="AC933"/>
  <c r="Y933"/>
  <c r="U933"/>
  <c r="Q933"/>
  <c r="M933"/>
  <c r="I933"/>
  <c r="E933"/>
  <c r="GS932"/>
  <c r="GO932"/>
  <c r="GK932"/>
  <c r="GG932"/>
  <c r="GC932"/>
  <c r="FY932"/>
  <c r="FU932"/>
  <c r="FQ932"/>
  <c r="FM932"/>
  <c r="FI932"/>
  <c r="FE932"/>
  <c r="FA932"/>
  <c r="EW932"/>
  <c r="ES932"/>
  <c r="EO932"/>
  <c r="EK932"/>
  <c r="EG932"/>
  <c r="EC932"/>
  <c r="DY932"/>
  <c r="DU932"/>
  <c r="DQ932"/>
  <c r="DM932"/>
  <c r="DI932"/>
  <c r="DE932"/>
  <c r="DA932"/>
  <c r="CW932"/>
  <c r="CS932"/>
  <c r="CO932"/>
  <c r="CK932"/>
  <c r="CG932"/>
  <c r="CC932"/>
  <c r="BY932"/>
  <c r="BU932"/>
  <c r="BQ932"/>
  <c r="BM932"/>
  <c r="BI932"/>
  <c r="BE932"/>
  <c r="BA932"/>
  <c r="AS932"/>
  <c r="AO932"/>
  <c r="AK932"/>
  <c r="AG932"/>
  <c r="AC932"/>
  <c r="Y932"/>
  <c r="U932"/>
  <c r="Q932"/>
  <c r="M932"/>
  <c r="I932"/>
  <c r="E932"/>
  <c r="GY931"/>
  <c r="GS931"/>
  <c r="GO931"/>
  <c r="GK931"/>
  <c r="GG931"/>
  <c r="GC931"/>
  <c r="FY931"/>
  <c r="FU931"/>
  <c r="FQ931"/>
  <c r="FM931"/>
  <c r="FI931"/>
  <c r="FE931"/>
  <c r="FA931"/>
  <c r="EW931"/>
  <c r="ES931"/>
  <c r="EO931"/>
  <c r="EK931"/>
  <c r="EG931"/>
  <c r="EC931"/>
  <c r="DY931"/>
  <c r="DU931"/>
  <c r="DQ931"/>
  <c r="DM931"/>
  <c r="DI931"/>
  <c r="DE931"/>
  <c r="DA931"/>
  <c r="CW931"/>
  <c r="CS931"/>
  <c r="CO931"/>
  <c r="CK931"/>
  <c r="CG931"/>
  <c r="CC931"/>
  <c r="BY931"/>
  <c r="BU931"/>
  <c r="BQ931"/>
  <c r="BM931"/>
  <c r="BI931"/>
  <c r="BE931"/>
  <c r="BA931"/>
  <c r="AS931"/>
  <c r="AO931"/>
  <c r="AK931"/>
  <c r="AG931"/>
  <c r="AC931"/>
  <c r="Y931"/>
  <c r="U931"/>
  <c r="Q931"/>
  <c r="M931"/>
  <c r="I931"/>
  <c r="E931"/>
  <c r="GS918"/>
  <c r="GO918"/>
  <c r="GK918"/>
  <c r="GG918"/>
  <c r="GC918"/>
  <c r="FY918"/>
  <c r="FU918"/>
  <c r="FQ918"/>
  <c r="FM918"/>
  <c r="FI918"/>
  <c r="FE918"/>
  <c r="FA918"/>
  <c r="EW918"/>
  <c r="ES918"/>
  <c r="EO918"/>
  <c r="EK918"/>
  <c r="EG918"/>
  <c r="EC918"/>
  <c r="DY918"/>
  <c r="DU918"/>
  <c r="DQ918"/>
  <c r="DM918"/>
  <c r="DI918"/>
  <c r="DE918"/>
  <c r="DA918"/>
  <c r="CW918"/>
  <c r="CS918"/>
  <c r="CO918"/>
  <c r="CK918"/>
  <c r="CG918"/>
  <c r="CC918"/>
  <c r="BY918"/>
  <c r="BU918"/>
  <c r="BQ918"/>
  <c r="BM918"/>
  <c r="BI918"/>
  <c r="BE918"/>
  <c r="BA918"/>
  <c r="AS918"/>
  <c r="AO918"/>
  <c r="AK918"/>
  <c r="AG918"/>
  <c r="AC918"/>
  <c r="Y918"/>
  <c r="U918"/>
  <c r="Q918"/>
  <c r="M918"/>
  <c r="I918"/>
  <c r="E918"/>
  <c r="GS917"/>
  <c r="GO917"/>
  <c r="GK917"/>
  <c r="GG917"/>
  <c r="GC917"/>
  <c r="FY917"/>
  <c r="FU917"/>
  <c r="FQ917"/>
  <c r="FM917"/>
  <c r="FI917"/>
  <c r="FE917"/>
  <c r="FA917"/>
  <c r="EW917"/>
  <c r="ES917"/>
  <c r="EO917"/>
  <c r="EK917"/>
  <c r="EG917"/>
  <c r="EC917"/>
  <c r="DY917"/>
  <c r="DU917"/>
  <c r="DQ917"/>
  <c r="DM917"/>
  <c r="DI917"/>
  <c r="DE917"/>
  <c r="DA917"/>
  <c r="CW917"/>
  <c r="CS917"/>
  <c r="CO917"/>
  <c r="CK917"/>
  <c r="CG917"/>
  <c r="CC917"/>
  <c r="BY917"/>
  <c r="BU917"/>
  <c r="BQ917"/>
  <c r="BM917"/>
  <c r="BI917"/>
  <c r="BE917"/>
  <c r="BA917"/>
  <c r="AS917"/>
  <c r="AO917"/>
  <c r="AK917"/>
  <c r="AG917"/>
  <c r="AC917"/>
  <c r="Y917"/>
  <c r="U917"/>
  <c r="Q917"/>
  <c r="M917"/>
  <c r="I917"/>
  <c r="E917"/>
  <c r="GS916"/>
  <c r="GO916"/>
  <c r="GK916"/>
  <c r="GG916"/>
  <c r="GC916"/>
  <c r="FY916"/>
  <c r="FU916"/>
  <c r="FQ916"/>
  <c r="FM916"/>
  <c r="FI916"/>
  <c r="FE916"/>
  <c r="FA916"/>
  <c r="EW916"/>
  <c r="ES916"/>
  <c r="EO916"/>
  <c r="EK916"/>
  <c r="EG916"/>
  <c r="EC916"/>
  <c r="DY916"/>
  <c r="DU916"/>
  <c r="DQ916"/>
  <c r="DM916"/>
  <c r="DI916"/>
  <c r="DE916"/>
  <c r="DA916"/>
  <c r="CW916"/>
  <c r="CS916"/>
  <c r="CO916"/>
  <c r="CK916"/>
  <c r="CG916"/>
  <c r="CC916"/>
  <c r="BY916"/>
  <c r="BU916"/>
  <c r="BQ916"/>
  <c r="BM916"/>
  <c r="BI916"/>
  <c r="BE916"/>
  <c r="BA916"/>
  <c r="AS916"/>
  <c r="AO916"/>
  <c r="AK916"/>
  <c r="AG916"/>
  <c r="AC916"/>
  <c r="Y916"/>
  <c r="U916"/>
  <c r="Q916"/>
  <c r="M916"/>
  <c r="I916"/>
  <c r="E916"/>
  <c r="GS915"/>
  <c r="GO915"/>
  <c r="GK915"/>
  <c r="GG915"/>
  <c r="GC915"/>
  <c r="FY915"/>
  <c r="FU915"/>
  <c r="FQ915"/>
  <c r="FM915"/>
  <c r="FI915"/>
  <c r="FE915"/>
  <c r="FA915"/>
  <c r="EW915"/>
  <c r="ES915"/>
  <c r="EO915"/>
  <c r="EK915"/>
  <c r="EG915"/>
  <c r="EC915"/>
  <c r="DY915"/>
  <c r="DU915"/>
  <c r="DQ915"/>
  <c r="DM915"/>
  <c r="DI915"/>
  <c r="DE915"/>
  <c r="DA915"/>
  <c r="CW915"/>
  <c r="CS915"/>
  <c r="CO915"/>
  <c r="CK915"/>
  <c r="CG915"/>
  <c r="CC915"/>
  <c r="BY915"/>
  <c r="BU915"/>
  <c r="BQ915"/>
  <c r="BM915"/>
  <c r="BI915"/>
  <c r="BE915"/>
  <c r="BA915"/>
  <c r="AS915"/>
  <c r="AO915"/>
  <c r="AK915"/>
  <c r="AG915"/>
  <c r="AC915"/>
  <c r="Y915"/>
  <c r="U915"/>
  <c r="Q915"/>
  <c r="M915"/>
  <c r="I915"/>
  <c r="E915"/>
  <c r="GS914"/>
  <c r="GO914"/>
  <c r="GK914"/>
  <c r="GG914"/>
  <c r="GC914"/>
  <c r="FY914"/>
  <c r="FU914"/>
  <c r="FQ914"/>
  <c r="FM914"/>
  <c r="FI914"/>
  <c r="FE914"/>
  <c r="FA914"/>
  <c r="EW914"/>
  <c r="ES914"/>
  <c r="EO914"/>
  <c r="EK914"/>
  <c r="EG914"/>
  <c r="EC914"/>
  <c r="DY914"/>
  <c r="DU914"/>
  <c r="DQ914"/>
  <c r="DM914"/>
  <c r="DI914"/>
  <c r="DE914"/>
  <c r="DA914"/>
  <c r="CW914"/>
  <c r="CS914"/>
  <c r="CO914"/>
  <c r="CK914"/>
  <c r="CG914"/>
  <c r="CC914"/>
  <c r="BY914"/>
  <c r="BU914"/>
  <c r="BQ914"/>
  <c r="BM914"/>
  <c r="BI914"/>
  <c r="BE914"/>
  <c r="BA914"/>
  <c r="AS914"/>
  <c r="AO914"/>
  <c r="AK914"/>
  <c r="AG914"/>
  <c r="AC914"/>
  <c r="Y914"/>
  <c r="U914"/>
  <c r="Q914"/>
  <c r="M914"/>
  <c r="I914"/>
  <c r="E914"/>
  <c r="GS913"/>
  <c r="GO913"/>
  <c r="GK913"/>
  <c r="GG913"/>
  <c r="GC913"/>
  <c r="FY913"/>
  <c r="FU913"/>
  <c r="FQ913"/>
  <c r="FM913"/>
  <c r="FI913"/>
  <c r="FE913"/>
  <c r="FA913"/>
  <c r="EW913"/>
  <c r="ES913"/>
  <c r="EO913"/>
  <c r="EK913"/>
  <c r="EG913"/>
  <c r="EC913"/>
  <c r="DY913"/>
  <c r="DU913"/>
  <c r="DQ913"/>
  <c r="DM913"/>
  <c r="DI913"/>
  <c r="DE913"/>
  <c r="DA913"/>
  <c r="CW913"/>
  <c r="CS913"/>
  <c r="CO913"/>
  <c r="CK913"/>
  <c r="CG913"/>
  <c r="CC913"/>
  <c r="BY913"/>
  <c r="BU913"/>
  <c r="BQ913"/>
  <c r="BM913"/>
  <c r="BI913"/>
  <c r="BE913"/>
  <c r="BA913"/>
  <c r="AS913"/>
  <c r="AO913"/>
  <c r="AK913"/>
  <c r="AG913"/>
  <c r="AC913"/>
  <c r="Y913"/>
  <c r="U913"/>
  <c r="Q913"/>
  <c r="M913"/>
  <c r="I913"/>
  <c r="E913"/>
  <c r="GS912"/>
  <c r="GO912"/>
  <c r="GK912"/>
  <c r="GG912"/>
  <c r="GC912"/>
  <c r="FY912"/>
  <c r="FU912"/>
  <c r="FQ912"/>
  <c r="FM912"/>
  <c r="FI912"/>
  <c r="FE912"/>
  <c r="FA912"/>
  <c r="EW912"/>
  <c r="ES912"/>
  <c r="EO912"/>
  <c r="EK912"/>
  <c r="EG912"/>
  <c r="EC912"/>
  <c r="DY912"/>
  <c r="DU912"/>
  <c r="DQ912"/>
  <c r="DM912"/>
  <c r="DI912"/>
  <c r="DE912"/>
  <c r="DA912"/>
  <c r="CW912"/>
  <c r="CS912"/>
  <c r="CO912"/>
  <c r="CK912"/>
  <c r="CG912"/>
  <c r="CC912"/>
  <c r="BY912"/>
  <c r="BU912"/>
  <c r="BQ912"/>
  <c r="BM912"/>
  <c r="BI912"/>
  <c r="BE912"/>
  <c r="BA912"/>
  <c r="AS912"/>
  <c r="AO912"/>
  <c r="AK912"/>
  <c r="AG912"/>
  <c r="AC912"/>
  <c r="Y912"/>
  <c r="U912"/>
  <c r="Q912"/>
  <c r="M912"/>
  <c r="I912"/>
  <c r="E912"/>
  <c r="GS911"/>
  <c r="GO911"/>
  <c r="GK911"/>
  <c r="GG911"/>
  <c r="GC911"/>
  <c r="FY911"/>
  <c r="FU911"/>
  <c r="FQ911"/>
  <c r="FM911"/>
  <c r="FI911"/>
  <c r="FE911"/>
  <c r="FA911"/>
  <c r="EW911"/>
  <c r="ES911"/>
  <c r="EO911"/>
  <c r="EK911"/>
  <c r="EG911"/>
  <c r="EC911"/>
  <c r="DY911"/>
  <c r="DU911"/>
  <c r="DQ911"/>
  <c r="DM911"/>
  <c r="DI911"/>
  <c r="DE911"/>
  <c r="DA911"/>
  <c r="CW911"/>
  <c r="CS911"/>
  <c r="CO911"/>
  <c r="CK911"/>
  <c r="CG911"/>
  <c r="CC911"/>
  <c r="BY911"/>
  <c r="BU911"/>
  <c r="BQ911"/>
  <c r="BM911"/>
  <c r="BI911"/>
  <c r="BE911"/>
  <c r="BA911"/>
  <c r="AS911"/>
  <c r="AO911"/>
  <c r="AK911"/>
  <c r="AG911"/>
  <c r="AC911"/>
  <c r="Y911"/>
  <c r="U911"/>
  <c r="Q911"/>
  <c r="M911"/>
  <c r="I911"/>
  <c r="E911"/>
  <c r="GS910"/>
  <c r="GO910"/>
  <c r="GK910"/>
  <c r="GG910"/>
  <c r="GC910"/>
  <c r="FY910"/>
  <c r="FU910"/>
  <c r="FQ910"/>
  <c r="FM910"/>
  <c r="FI910"/>
  <c r="FE910"/>
  <c r="FA910"/>
  <c r="EW910"/>
  <c r="ES910"/>
  <c r="EO910"/>
  <c r="EK910"/>
  <c r="EG910"/>
  <c r="EC910"/>
  <c r="DY910"/>
  <c r="DU910"/>
  <c r="DQ910"/>
  <c r="DM910"/>
  <c r="DI910"/>
  <c r="DE910"/>
  <c r="DA910"/>
  <c r="CW910"/>
  <c r="CS910"/>
  <c r="CO910"/>
  <c r="CK910"/>
  <c r="CG910"/>
  <c r="CC910"/>
  <c r="BY910"/>
  <c r="BU910"/>
  <c r="BQ910"/>
  <c r="BM910"/>
  <c r="BI910"/>
  <c r="BE910"/>
  <c r="BA910"/>
  <c r="AS910"/>
  <c r="AO910"/>
  <c r="AK910"/>
  <c r="AG910"/>
  <c r="AC910"/>
  <c r="Y910"/>
  <c r="U910"/>
  <c r="Q910"/>
  <c r="M910"/>
  <c r="I910"/>
  <c r="E910"/>
  <c r="GS909"/>
  <c r="GO909"/>
  <c r="GK909"/>
  <c r="GG909"/>
  <c r="GC909"/>
  <c r="FY909"/>
  <c r="FU909"/>
  <c r="FQ909"/>
  <c r="FM909"/>
  <c r="FI909"/>
  <c r="FE909"/>
  <c r="FA909"/>
  <c r="EW909"/>
  <c r="ES909"/>
  <c r="EO909"/>
  <c r="EK909"/>
  <c r="EG909"/>
  <c r="EC909"/>
  <c r="DY909"/>
  <c r="DU909"/>
  <c r="DQ909"/>
  <c r="DM909"/>
  <c r="DI909"/>
  <c r="DE909"/>
  <c r="DA909"/>
  <c r="CW909"/>
  <c r="CS909"/>
  <c r="CO909"/>
  <c r="CK909"/>
  <c r="CG909"/>
  <c r="CC909"/>
  <c r="BY909"/>
  <c r="BU909"/>
  <c r="BQ909"/>
  <c r="BM909"/>
  <c r="BI909"/>
  <c r="BE909"/>
  <c r="BA909"/>
  <c r="AS909"/>
  <c r="AO909"/>
  <c r="AK909"/>
  <c r="AG909"/>
  <c r="AC909"/>
  <c r="Y909"/>
  <c r="U909"/>
  <c r="Q909"/>
  <c r="M909"/>
  <c r="I909"/>
  <c r="E909"/>
  <c r="GS908"/>
  <c r="GO908"/>
  <c r="GK908"/>
  <c r="GG908"/>
  <c r="GC908"/>
  <c r="FY908"/>
  <c r="FU908"/>
  <c r="FQ908"/>
  <c r="FM908"/>
  <c r="FI908"/>
  <c r="FE908"/>
  <c r="FA908"/>
  <c r="EW908"/>
  <c r="ES908"/>
  <c r="EO908"/>
  <c r="EK908"/>
  <c r="EG908"/>
  <c r="EC908"/>
  <c r="DY908"/>
  <c r="DU908"/>
  <c r="DQ908"/>
  <c r="DM908"/>
  <c r="DI908"/>
  <c r="DE908"/>
  <c r="DA908"/>
  <c r="CW908"/>
  <c r="CS908"/>
  <c r="CO908"/>
  <c r="CK908"/>
  <c r="CG908"/>
  <c r="CC908"/>
  <c r="BY908"/>
  <c r="BU908"/>
  <c r="BQ908"/>
  <c r="BM908"/>
  <c r="BI908"/>
  <c r="BE908"/>
  <c r="BA908"/>
  <c r="AS908"/>
  <c r="AO908"/>
  <c r="AK908"/>
  <c r="AG908"/>
  <c r="AC908"/>
  <c r="Y908"/>
  <c r="U908"/>
  <c r="Q908"/>
  <c r="M908"/>
  <c r="I908"/>
  <c r="E908"/>
  <c r="GY907"/>
  <c r="GS907"/>
  <c r="GO907"/>
  <c r="GK907"/>
  <c r="GG907"/>
  <c r="GC907"/>
  <c r="FY907"/>
  <c r="FU907"/>
  <c r="FQ907"/>
  <c r="FM907"/>
  <c r="FI907"/>
  <c r="FE907"/>
  <c r="FA907"/>
  <c r="EW907"/>
  <c r="ES907"/>
  <c r="EO907"/>
  <c r="EK907"/>
  <c r="EG907"/>
  <c r="EC907"/>
  <c r="DY907"/>
  <c r="DU907"/>
  <c r="DQ907"/>
  <c r="DM907"/>
  <c r="DI907"/>
  <c r="DE907"/>
  <c r="DA907"/>
  <c r="CW907"/>
  <c r="CS907"/>
  <c r="CO907"/>
  <c r="CK907"/>
  <c r="CG907"/>
  <c r="CC907"/>
  <c r="BY907"/>
  <c r="BU907"/>
  <c r="BQ907"/>
  <c r="BM907"/>
  <c r="BI907"/>
  <c r="BE907"/>
  <c r="BA907"/>
  <c r="AS907"/>
  <c r="AO907"/>
  <c r="AK907"/>
  <c r="AG907"/>
  <c r="AC907"/>
  <c r="Y907"/>
  <c r="U907"/>
  <c r="Q907"/>
  <c r="M907"/>
  <c r="I907"/>
  <c r="E907"/>
  <c r="GS894"/>
  <c r="GO894"/>
  <c r="GK894"/>
  <c r="GG894"/>
  <c r="GC894"/>
  <c r="FY894"/>
  <c r="FU894"/>
  <c r="FQ894"/>
  <c r="FM894"/>
  <c r="FI894"/>
  <c r="FE894"/>
  <c r="FA894"/>
  <c r="EW894"/>
  <c r="ES894"/>
  <c r="EO894"/>
  <c r="EK894"/>
  <c r="EG894"/>
  <c r="EC894"/>
  <c r="DY894"/>
  <c r="DU894"/>
  <c r="DQ894"/>
  <c r="DM894"/>
  <c r="DI894"/>
  <c r="DE894"/>
  <c r="DA894"/>
  <c r="CW894"/>
  <c r="CS894"/>
  <c r="CO894"/>
  <c r="CK894"/>
  <c r="CG894"/>
  <c r="CC894"/>
  <c r="BY894"/>
  <c r="BU894"/>
  <c r="BQ894"/>
  <c r="BM894"/>
  <c r="BI894"/>
  <c r="BE894"/>
  <c r="BA894"/>
  <c r="AS894"/>
  <c r="AO894"/>
  <c r="AK894"/>
  <c r="AG894"/>
  <c r="AC894"/>
  <c r="Y894"/>
  <c r="U894"/>
  <c r="Q894"/>
  <c r="M894"/>
  <c r="I894"/>
  <c r="E894"/>
  <c r="GS893"/>
  <c r="GO893"/>
  <c r="GK893"/>
  <c r="GG893"/>
  <c r="GC893"/>
  <c r="FY893"/>
  <c r="FU893"/>
  <c r="FQ893"/>
  <c r="FM893"/>
  <c r="FI893"/>
  <c r="FE893"/>
  <c r="FA893"/>
  <c r="EW893"/>
  <c r="ES893"/>
  <c r="EO893"/>
  <c r="EK893"/>
  <c r="EG893"/>
  <c r="EC893"/>
  <c r="DY893"/>
  <c r="DU893"/>
  <c r="DQ893"/>
  <c r="DM893"/>
  <c r="DI893"/>
  <c r="DE893"/>
  <c r="DA893"/>
  <c r="CW893"/>
  <c r="CS893"/>
  <c r="CO893"/>
  <c r="CK893"/>
  <c r="CG893"/>
  <c r="CC893"/>
  <c r="BY893"/>
  <c r="BU893"/>
  <c r="BQ893"/>
  <c r="BM893"/>
  <c r="BI893"/>
  <c r="BE893"/>
  <c r="BA893"/>
  <c r="AS893"/>
  <c r="AO893"/>
  <c r="AK893"/>
  <c r="AG893"/>
  <c r="AC893"/>
  <c r="Y893"/>
  <c r="U893"/>
  <c r="Q893"/>
  <c r="M893"/>
  <c r="I893"/>
  <c r="E893"/>
  <c r="GS892"/>
  <c r="GO892"/>
  <c r="GK892"/>
  <c r="GG892"/>
  <c r="GC892"/>
  <c r="FY892"/>
  <c r="FU892"/>
  <c r="FQ892"/>
  <c r="FM892"/>
  <c r="FI892"/>
  <c r="FE892"/>
  <c r="FA892"/>
  <c r="EW892"/>
  <c r="ES892"/>
  <c r="EO892"/>
  <c r="EK892"/>
  <c r="EG892"/>
  <c r="EC892"/>
  <c r="DY892"/>
  <c r="DU892"/>
  <c r="DQ892"/>
  <c r="DM892"/>
  <c r="DI892"/>
  <c r="DE892"/>
  <c r="DA892"/>
  <c r="CW892"/>
  <c r="CS892"/>
  <c r="CO892"/>
  <c r="CK892"/>
  <c r="CG892"/>
  <c r="CC892"/>
  <c r="BY892"/>
  <c r="BU892"/>
  <c r="BQ892"/>
  <c r="BM892"/>
  <c r="BI892"/>
  <c r="BE892"/>
  <c r="BA892"/>
  <c r="AS892"/>
  <c r="AO892"/>
  <c r="AK892"/>
  <c r="AG892"/>
  <c r="AC892"/>
  <c r="Y892"/>
  <c r="U892"/>
  <c r="Q892"/>
  <c r="M892"/>
  <c r="I892"/>
  <c r="E892"/>
  <c r="GS891"/>
  <c r="GO891"/>
  <c r="GK891"/>
  <c r="GG891"/>
  <c r="GC891"/>
  <c r="FY891"/>
  <c r="FU891"/>
  <c r="FQ891"/>
  <c r="FM891"/>
  <c r="FI891"/>
  <c r="FE891"/>
  <c r="FA891"/>
  <c r="EW891"/>
  <c r="ES891"/>
  <c r="EO891"/>
  <c r="EK891"/>
  <c r="EG891"/>
  <c r="EC891"/>
  <c r="DY891"/>
  <c r="DU891"/>
  <c r="DQ891"/>
  <c r="DM891"/>
  <c r="DI891"/>
  <c r="DE891"/>
  <c r="DA891"/>
  <c r="CW891"/>
  <c r="CS891"/>
  <c r="CO891"/>
  <c r="CK891"/>
  <c r="CG891"/>
  <c r="CC891"/>
  <c r="BY891"/>
  <c r="BU891"/>
  <c r="BQ891"/>
  <c r="BM891"/>
  <c r="BI891"/>
  <c r="BE891"/>
  <c r="BA891"/>
  <c r="AS891"/>
  <c r="AO891"/>
  <c r="AK891"/>
  <c r="AG891"/>
  <c r="AC891"/>
  <c r="Y891"/>
  <c r="U891"/>
  <c r="Q891"/>
  <c r="M891"/>
  <c r="I891"/>
  <c r="E891"/>
  <c r="GS890"/>
  <c r="GO890"/>
  <c r="GK890"/>
  <c r="GG890"/>
  <c r="GC890"/>
  <c r="FY890"/>
  <c r="FU890"/>
  <c r="FQ890"/>
  <c r="FM890"/>
  <c r="FI890"/>
  <c r="FE890"/>
  <c r="FA890"/>
  <c r="EW890"/>
  <c r="ES890"/>
  <c r="EO890"/>
  <c r="EK890"/>
  <c r="EG890"/>
  <c r="EC890"/>
  <c r="DY890"/>
  <c r="DU890"/>
  <c r="DQ890"/>
  <c r="DM890"/>
  <c r="DI890"/>
  <c r="DE890"/>
  <c r="DA890"/>
  <c r="CW890"/>
  <c r="CS890"/>
  <c r="CO890"/>
  <c r="CK890"/>
  <c r="CG890"/>
  <c r="CC890"/>
  <c r="BY890"/>
  <c r="BU890"/>
  <c r="BQ890"/>
  <c r="BM890"/>
  <c r="BI890"/>
  <c r="BE890"/>
  <c r="BA890"/>
  <c r="AS890"/>
  <c r="AO890"/>
  <c r="AK890"/>
  <c r="AG890"/>
  <c r="AC890"/>
  <c r="Y890"/>
  <c r="U890"/>
  <c r="Q890"/>
  <c r="M890"/>
  <c r="I890"/>
  <c r="E890"/>
  <c r="GS889"/>
  <c r="GO889"/>
  <c r="GK889"/>
  <c r="GG889"/>
  <c r="GC889"/>
  <c r="FY889"/>
  <c r="FU889"/>
  <c r="FQ889"/>
  <c r="FM889"/>
  <c r="FI889"/>
  <c r="FE889"/>
  <c r="FA889"/>
  <c r="EW889"/>
  <c r="ES889"/>
  <c r="EO889"/>
  <c r="EK889"/>
  <c r="EG889"/>
  <c r="EC889"/>
  <c r="DY889"/>
  <c r="DU889"/>
  <c r="DQ889"/>
  <c r="DM889"/>
  <c r="DI889"/>
  <c r="DE889"/>
  <c r="DA889"/>
  <c r="CW889"/>
  <c r="CS889"/>
  <c r="CO889"/>
  <c r="CK889"/>
  <c r="CG889"/>
  <c r="CC889"/>
  <c r="BY889"/>
  <c r="BU889"/>
  <c r="BQ889"/>
  <c r="BM889"/>
  <c r="BI889"/>
  <c r="BE889"/>
  <c r="BA889"/>
  <c r="AS889"/>
  <c r="AO889"/>
  <c r="AK889"/>
  <c r="AG889"/>
  <c r="AC889"/>
  <c r="Y889"/>
  <c r="U889"/>
  <c r="Q889"/>
  <c r="M889"/>
  <c r="I889"/>
  <c r="E889"/>
  <c r="GS888"/>
  <c r="GO888"/>
  <c r="GK888"/>
  <c r="GG888"/>
  <c r="GC888"/>
  <c r="FY888"/>
  <c r="FU888"/>
  <c r="FQ888"/>
  <c r="FM888"/>
  <c r="FI888"/>
  <c r="FE888"/>
  <c r="FA888"/>
  <c r="EW888"/>
  <c r="ES888"/>
  <c r="EO888"/>
  <c r="EK888"/>
  <c r="EG888"/>
  <c r="EC888"/>
  <c r="DY888"/>
  <c r="DU888"/>
  <c r="DQ888"/>
  <c r="DM888"/>
  <c r="DI888"/>
  <c r="DE888"/>
  <c r="DA888"/>
  <c r="CW888"/>
  <c r="CS888"/>
  <c r="CO888"/>
  <c r="CK888"/>
  <c r="CG888"/>
  <c r="CC888"/>
  <c r="BY888"/>
  <c r="BU888"/>
  <c r="BQ888"/>
  <c r="BM888"/>
  <c r="BI888"/>
  <c r="BE888"/>
  <c r="BA888"/>
  <c r="AS888"/>
  <c r="AO888"/>
  <c r="AK888"/>
  <c r="AG888"/>
  <c r="AC888"/>
  <c r="Y888"/>
  <c r="U888"/>
  <c r="Q888"/>
  <c r="M888"/>
  <c r="I888"/>
  <c r="E888"/>
  <c r="GS887"/>
  <c r="GO887"/>
  <c r="GK887"/>
  <c r="GG887"/>
  <c r="GC887"/>
  <c r="FY887"/>
  <c r="FU887"/>
  <c r="FQ887"/>
  <c r="FM887"/>
  <c r="FI887"/>
  <c r="FE887"/>
  <c r="FA887"/>
  <c r="EW887"/>
  <c r="ES887"/>
  <c r="EO887"/>
  <c r="EK887"/>
  <c r="EG887"/>
  <c r="EC887"/>
  <c r="DY887"/>
  <c r="DU887"/>
  <c r="DQ887"/>
  <c r="DM887"/>
  <c r="DI887"/>
  <c r="DE887"/>
  <c r="DA887"/>
  <c r="CW887"/>
  <c r="CS887"/>
  <c r="CO887"/>
  <c r="CK887"/>
  <c r="CG887"/>
  <c r="CC887"/>
  <c r="BY887"/>
  <c r="BU887"/>
  <c r="BQ887"/>
  <c r="BM887"/>
  <c r="BI887"/>
  <c r="BE887"/>
  <c r="BA887"/>
  <c r="AS887"/>
  <c r="AO887"/>
  <c r="AK887"/>
  <c r="AG887"/>
  <c r="AC887"/>
  <c r="Y887"/>
  <c r="U887"/>
  <c r="Q887"/>
  <c r="M887"/>
  <c r="I887"/>
  <c r="E887"/>
  <c r="GS886"/>
  <c r="GO886"/>
  <c r="GK886"/>
  <c r="GG886"/>
  <c r="GC886"/>
  <c r="FY886"/>
  <c r="FU886"/>
  <c r="FQ886"/>
  <c r="FM886"/>
  <c r="FI886"/>
  <c r="FE886"/>
  <c r="FA886"/>
  <c r="EW886"/>
  <c r="ES886"/>
  <c r="EO886"/>
  <c r="EK886"/>
  <c r="EG886"/>
  <c r="EC886"/>
  <c r="DY886"/>
  <c r="DU886"/>
  <c r="DQ886"/>
  <c r="DM886"/>
  <c r="DI886"/>
  <c r="DE886"/>
  <c r="DA886"/>
  <c r="CW886"/>
  <c r="CS886"/>
  <c r="CO886"/>
  <c r="CK886"/>
  <c r="CG886"/>
  <c r="CC886"/>
  <c r="BY886"/>
  <c r="BU886"/>
  <c r="BQ886"/>
  <c r="BM886"/>
  <c r="BI886"/>
  <c r="BE886"/>
  <c r="BA886"/>
  <c r="AS886"/>
  <c r="AO886"/>
  <c r="AK886"/>
  <c r="AG886"/>
  <c r="AC886"/>
  <c r="Y886"/>
  <c r="U886"/>
  <c r="Q886"/>
  <c r="M886"/>
  <c r="I886"/>
  <c r="E886"/>
  <c r="GS885"/>
  <c r="GO885"/>
  <c r="GK885"/>
  <c r="GG885"/>
  <c r="GC885"/>
  <c r="FY885"/>
  <c r="FU885"/>
  <c r="FQ885"/>
  <c r="FM885"/>
  <c r="FI885"/>
  <c r="FE885"/>
  <c r="FA885"/>
  <c r="EW885"/>
  <c r="ES885"/>
  <c r="EO885"/>
  <c r="EK885"/>
  <c r="EG885"/>
  <c r="EC885"/>
  <c r="DY885"/>
  <c r="DU885"/>
  <c r="DQ885"/>
  <c r="DM885"/>
  <c r="DI885"/>
  <c r="DE885"/>
  <c r="DA885"/>
  <c r="CW885"/>
  <c r="CS885"/>
  <c r="CO885"/>
  <c r="CK885"/>
  <c r="CG885"/>
  <c r="CC885"/>
  <c r="BY885"/>
  <c r="BU885"/>
  <c r="BQ885"/>
  <c r="BM885"/>
  <c r="BI885"/>
  <c r="BE885"/>
  <c r="BA885"/>
  <c r="AS885"/>
  <c r="AO885"/>
  <c r="AK885"/>
  <c r="AG885"/>
  <c r="AC885"/>
  <c r="Y885"/>
  <c r="U885"/>
  <c r="Q885"/>
  <c r="M885"/>
  <c r="I885"/>
  <c r="E885"/>
  <c r="GS884"/>
  <c r="GO884"/>
  <c r="GK884"/>
  <c r="GG884"/>
  <c r="GC884"/>
  <c r="FY884"/>
  <c r="FU884"/>
  <c r="FQ884"/>
  <c r="FM884"/>
  <c r="FI884"/>
  <c r="FE884"/>
  <c r="FA884"/>
  <c r="EW884"/>
  <c r="ES884"/>
  <c r="EO884"/>
  <c r="EK884"/>
  <c r="EG884"/>
  <c r="EC884"/>
  <c r="DY884"/>
  <c r="DU884"/>
  <c r="DQ884"/>
  <c r="DM884"/>
  <c r="DI884"/>
  <c r="DE884"/>
  <c r="DA884"/>
  <c r="CW884"/>
  <c r="CS884"/>
  <c r="CO884"/>
  <c r="CK884"/>
  <c r="CG884"/>
  <c r="CC884"/>
  <c r="BY884"/>
  <c r="BU884"/>
  <c r="BQ884"/>
  <c r="BM884"/>
  <c r="BI884"/>
  <c r="BE884"/>
  <c r="BA884"/>
  <c r="AS884"/>
  <c r="AO884"/>
  <c r="AK884"/>
  <c r="AG884"/>
  <c r="AC884"/>
  <c r="Y884"/>
  <c r="U884"/>
  <c r="Q884"/>
  <c r="M884"/>
  <c r="I884"/>
  <c r="E884"/>
  <c r="GY883"/>
  <c r="GS883"/>
  <c r="GO883"/>
  <c r="GK883"/>
  <c r="GG883"/>
  <c r="GC883"/>
  <c r="FY883"/>
  <c r="FU883"/>
  <c r="FQ883"/>
  <c r="FM883"/>
  <c r="FI883"/>
  <c r="FE883"/>
  <c r="FA883"/>
  <c r="EW883"/>
  <c r="ES883"/>
  <c r="EO883"/>
  <c r="EK883"/>
  <c r="EG883"/>
  <c r="EC883"/>
  <c r="DY883"/>
  <c r="DU883"/>
  <c r="DQ883"/>
  <c r="DM883"/>
  <c r="DI883"/>
  <c r="DE883"/>
  <c r="DA883"/>
  <c r="CW883"/>
  <c r="CS883"/>
  <c r="CO883"/>
  <c r="CK883"/>
  <c r="CG883"/>
  <c r="CC883"/>
  <c r="BY883"/>
  <c r="BU883"/>
  <c r="BQ883"/>
  <c r="BM883"/>
  <c r="BI883"/>
  <c r="BE883"/>
  <c r="BA883"/>
  <c r="AS883"/>
  <c r="AO883"/>
  <c r="AK883"/>
  <c r="AG883"/>
  <c r="AC883"/>
  <c r="Y883"/>
  <c r="U883"/>
  <c r="Q883"/>
  <c r="M883"/>
  <c r="I883"/>
  <c r="E883"/>
  <c r="GS870"/>
  <c r="GO870"/>
  <c r="GK870"/>
  <c r="GG870"/>
  <c r="GC870"/>
  <c r="FY870"/>
  <c r="FU870"/>
  <c r="FQ870"/>
  <c r="FM870"/>
  <c r="FI870"/>
  <c r="FE870"/>
  <c r="FA870"/>
  <c r="EW870"/>
  <c r="ES870"/>
  <c r="EO870"/>
  <c r="EK870"/>
  <c r="EG870"/>
  <c r="EC870"/>
  <c r="DY870"/>
  <c r="DU870"/>
  <c r="DQ870"/>
  <c r="DM870"/>
  <c r="DI870"/>
  <c r="DE870"/>
  <c r="DA870"/>
  <c r="CW870"/>
  <c r="CS870"/>
  <c r="CO870"/>
  <c r="CK870"/>
  <c r="CG870"/>
  <c r="CC870"/>
  <c r="BY870"/>
  <c r="BU870"/>
  <c r="BQ870"/>
  <c r="BM870"/>
  <c r="BI870"/>
  <c r="BE870"/>
  <c r="BA870"/>
  <c r="AS870"/>
  <c r="AO870"/>
  <c r="AK870"/>
  <c r="AG870"/>
  <c r="AC870"/>
  <c r="Y870"/>
  <c r="U870"/>
  <c r="Q870"/>
  <c r="M870"/>
  <c r="I870"/>
  <c r="E870"/>
  <c r="GS869"/>
  <c r="GO869"/>
  <c r="GK869"/>
  <c r="GG869"/>
  <c r="GC869"/>
  <c r="FY869"/>
  <c r="FU869"/>
  <c r="FQ869"/>
  <c r="FM869"/>
  <c r="FI869"/>
  <c r="FE869"/>
  <c r="FA869"/>
  <c r="EW869"/>
  <c r="ES869"/>
  <c r="EO869"/>
  <c r="EK869"/>
  <c r="EG869"/>
  <c r="EC869"/>
  <c r="DY869"/>
  <c r="DU869"/>
  <c r="DQ869"/>
  <c r="DM869"/>
  <c r="DI869"/>
  <c r="DE869"/>
  <c r="DA869"/>
  <c r="CW869"/>
  <c r="CS869"/>
  <c r="CO869"/>
  <c r="CK869"/>
  <c r="CG869"/>
  <c r="CC869"/>
  <c r="BY869"/>
  <c r="BU869"/>
  <c r="BQ869"/>
  <c r="BM869"/>
  <c r="BI869"/>
  <c r="BE869"/>
  <c r="BA869"/>
  <c r="AS869"/>
  <c r="AO869"/>
  <c r="AK869"/>
  <c r="AG869"/>
  <c r="AC869"/>
  <c r="Y869"/>
  <c r="U869"/>
  <c r="Q869"/>
  <c r="M869"/>
  <c r="I869"/>
  <c r="E869"/>
  <c r="GS868"/>
  <c r="GO868"/>
  <c r="GK868"/>
  <c r="GG868"/>
  <c r="GC868"/>
  <c r="FY868"/>
  <c r="FU868"/>
  <c r="FQ868"/>
  <c r="FM868"/>
  <c r="FI868"/>
  <c r="FE868"/>
  <c r="FA868"/>
  <c r="EW868"/>
  <c r="ES868"/>
  <c r="EO868"/>
  <c r="EK868"/>
  <c r="EG868"/>
  <c r="EC868"/>
  <c r="DY868"/>
  <c r="DU868"/>
  <c r="DQ868"/>
  <c r="DM868"/>
  <c r="DI868"/>
  <c r="DE868"/>
  <c r="DA868"/>
  <c r="CW868"/>
  <c r="CS868"/>
  <c r="CO868"/>
  <c r="CK868"/>
  <c r="CG868"/>
  <c r="CC868"/>
  <c r="BY868"/>
  <c r="BU868"/>
  <c r="BQ868"/>
  <c r="BM868"/>
  <c r="BI868"/>
  <c r="BE868"/>
  <c r="BA868"/>
  <c r="AS868"/>
  <c r="AO868"/>
  <c r="AK868"/>
  <c r="AG868"/>
  <c r="AC868"/>
  <c r="Y868"/>
  <c r="U868"/>
  <c r="Q868"/>
  <c r="M868"/>
  <c r="I868"/>
  <c r="E868"/>
  <c r="GS867"/>
  <c r="GO867"/>
  <c r="GK867"/>
  <c r="GG867"/>
  <c r="GC867"/>
  <c r="FY867"/>
  <c r="FU867"/>
  <c r="FQ867"/>
  <c r="FM867"/>
  <c r="FI867"/>
  <c r="FE867"/>
  <c r="FA867"/>
  <c r="EW867"/>
  <c r="ES867"/>
  <c r="EO867"/>
  <c r="EK867"/>
  <c r="EG867"/>
  <c r="EC867"/>
  <c r="DY867"/>
  <c r="DU867"/>
  <c r="DQ867"/>
  <c r="DM867"/>
  <c r="DI867"/>
  <c r="DE867"/>
  <c r="DA867"/>
  <c r="CW867"/>
  <c r="CS867"/>
  <c r="CO867"/>
  <c r="CK867"/>
  <c r="CG867"/>
  <c r="CC867"/>
  <c r="BY867"/>
  <c r="BU867"/>
  <c r="BQ867"/>
  <c r="BM867"/>
  <c r="BI867"/>
  <c r="BE867"/>
  <c r="BA867"/>
  <c r="AS867"/>
  <c r="AO867"/>
  <c r="AK867"/>
  <c r="AG867"/>
  <c r="AC867"/>
  <c r="Y867"/>
  <c r="U867"/>
  <c r="Q867"/>
  <c r="M867"/>
  <c r="I867"/>
  <c r="E867"/>
  <c r="GS866"/>
  <c r="GO866"/>
  <c r="GK866"/>
  <c r="GG866"/>
  <c r="GC866"/>
  <c r="FY866"/>
  <c r="FU866"/>
  <c r="FQ866"/>
  <c r="FM866"/>
  <c r="FI866"/>
  <c r="FE866"/>
  <c r="FA866"/>
  <c r="EW866"/>
  <c r="ES866"/>
  <c r="EO866"/>
  <c r="EK866"/>
  <c r="EG866"/>
  <c r="EC866"/>
  <c r="DY866"/>
  <c r="DU866"/>
  <c r="DQ866"/>
  <c r="DM866"/>
  <c r="DI866"/>
  <c r="DE866"/>
  <c r="DA866"/>
  <c r="CW866"/>
  <c r="CS866"/>
  <c r="CO866"/>
  <c r="CK866"/>
  <c r="CG866"/>
  <c r="CC866"/>
  <c r="BY866"/>
  <c r="BU866"/>
  <c r="BQ866"/>
  <c r="BM866"/>
  <c r="BI866"/>
  <c r="BE866"/>
  <c r="BA866"/>
  <c r="AS866"/>
  <c r="AO866"/>
  <c r="AK866"/>
  <c r="AG866"/>
  <c r="AC866"/>
  <c r="Y866"/>
  <c r="U866"/>
  <c r="Q866"/>
  <c r="M866"/>
  <c r="I866"/>
  <c r="E866"/>
  <c r="GS865"/>
  <c r="GO865"/>
  <c r="GK865"/>
  <c r="GG865"/>
  <c r="GC865"/>
  <c r="FY865"/>
  <c r="FU865"/>
  <c r="FQ865"/>
  <c r="FM865"/>
  <c r="FI865"/>
  <c r="FE865"/>
  <c r="FA865"/>
  <c r="EW865"/>
  <c r="ES865"/>
  <c r="EO865"/>
  <c r="EK865"/>
  <c r="EG865"/>
  <c r="EC865"/>
  <c r="DY865"/>
  <c r="DU865"/>
  <c r="DQ865"/>
  <c r="DM865"/>
  <c r="DI865"/>
  <c r="DE865"/>
  <c r="DA865"/>
  <c r="CW865"/>
  <c r="CS865"/>
  <c r="CO865"/>
  <c r="CK865"/>
  <c r="CG865"/>
  <c r="CC865"/>
  <c r="BY865"/>
  <c r="BU865"/>
  <c r="BQ865"/>
  <c r="BM865"/>
  <c r="BI865"/>
  <c r="BE865"/>
  <c r="BA865"/>
  <c r="AS865"/>
  <c r="AO865"/>
  <c r="AK865"/>
  <c r="AG865"/>
  <c r="AC865"/>
  <c r="Y865"/>
  <c r="U865"/>
  <c r="Q865"/>
  <c r="M865"/>
  <c r="I865"/>
  <c r="E865"/>
  <c r="GS864"/>
  <c r="GO864"/>
  <c r="GK864"/>
  <c r="GG864"/>
  <c r="GC864"/>
  <c r="FY864"/>
  <c r="FU864"/>
  <c r="FQ864"/>
  <c r="FM864"/>
  <c r="FI864"/>
  <c r="FE864"/>
  <c r="FA864"/>
  <c r="EW864"/>
  <c r="ES864"/>
  <c r="EO864"/>
  <c r="EK864"/>
  <c r="EG864"/>
  <c r="EC864"/>
  <c r="DY864"/>
  <c r="DU864"/>
  <c r="DQ864"/>
  <c r="DM864"/>
  <c r="DI864"/>
  <c r="DE864"/>
  <c r="DA864"/>
  <c r="CW864"/>
  <c r="CS864"/>
  <c r="CO864"/>
  <c r="CK864"/>
  <c r="CG864"/>
  <c r="CC864"/>
  <c r="BY864"/>
  <c r="BU864"/>
  <c r="BQ864"/>
  <c r="BM864"/>
  <c r="BI864"/>
  <c r="BE864"/>
  <c r="BA864"/>
  <c r="AS864"/>
  <c r="AO864"/>
  <c r="AK864"/>
  <c r="AG864"/>
  <c r="AC864"/>
  <c r="Y864"/>
  <c r="U864"/>
  <c r="Q864"/>
  <c r="M864"/>
  <c r="I864"/>
  <c r="E864"/>
  <c r="GS863"/>
  <c r="GO863"/>
  <c r="GK863"/>
  <c r="GG863"/>
  <c r="GC863"/>
  <c r="FY863"/>
  <c r="FU863"/>
  <c r="FQ863"/>
  <c r="FM863"/>
  <c r="FI863"/>
  <c r="FE863"/>
  <c r="FA863"/>
  <c r="EW863"/>
  <c r="ES863"/>
  <c r="EO863"/>
  <c r="EK863"/>
  <c r="EG863"/>
  <c r="EC863"/>
  <c r="DY863"/>
  <c r="DU863"/>
  <c r="DQ863"/>
  <c r="DM863"/>
  <c r="DI863"/>
  <c r="DE863"/>
  <c r="DA863"/>
  <c r="CW863"/>
  <c r="CS863"/>
  <c r="CO863"/>
  <c r="CK863"/>
  <c r="CG863"/>
  <c r="CC863"/>
  <c r="BY863"/>
  <c r="BU863"/>
  <c r="BQ863"/>
  <c r="BM863"/>
  <c r="BI863"/>
  <c r="BE863"/>
  <c r="BA863"/>
  <c r="AS863"/>
  <c r="AO863"/>
  <c r="AK863"/>
  <c r="AG863"/>
  <c r="AC863"/>
  <c r="Y863"/>
  <c r="U863"/>
  <c r="Q863"/>
  <c r="M863"/>
  <c r="I863"/>
  <c r="E863"/>
  <c r="GS862"/>
  <c r="GO862"/>
  <c r="GK862"/>
  <c r="GG862"/>
  <c r="GC862"/>
  <c r="FY862"/>
  <c r="FU862"/>
  <c r="FQ862"/>
  <c r="FM862"/>
  <c r="FI862"/>
  <c r="FE862"/>
  <c r="FA862"/>
  <c r="EW862"/>
  <c r="ES862"/>
  <c r="EO862"/>
  <c r="EK862"/>
  <c r="EG862"/>
  <c r="EC862"/>
  <c r="DY862"/>
  <c r="DU862"/>
  <c r="DQ862"/>
  <c r="DM862"/>
  <c r="DI862"/>
  <c r="DE862"/>
  <c r="DA862"/>
  <c r="CW862"/>
  <c r="CS862"/>
  <c r="CO862"/>
  <c r="CK862"/>
  <c r="CG862"/>
  <c r="CC862"/>
  <c r="BY862"/>
  <c r="BU862"/>
  <c r="BQ862"/>
  <c r="BM862"/>
  <c r="BI862"/>
  <c r="BE862"/>
  <c r="BA862"/>
  <c r="AS862"/>
  <c r="AO862"/>
  <c r="AK862"/>
  <c r="AG862"/>
  <c r="AC862"/>
  <c r="Y862"/>
  <c r="U862"/>
  <c r="Q862"/>
  <c r="M862"/>
  <c r="I862"/>
  <c r="E862"/>
  <c r="GS861"/>
  <c r="GO861"/>
  <c r="GK861"/>
  <c r="GG861"/>
  <c r="GC861"/>
  <c r="FY861"/>
  <c r="FU861"/>
  <c r="FQ861"/>
  <c r="FM861"/>
  <c r="FI861"/>
  <c r="FE861"/>
  <c r="FA861"/>
  <c r="EW861"/>
  <c r="ES861"/>
  <c r="EO861"/>
  <c r="EK861"/>
  <c r="EG861"/>
  <c r="EC861"/>
  <c r="DY861"/>
  <c r="DU861"/>
  <c r="DQ861"/>
  <c r="DM861"/>
  <c r="DI861"/>
  <c r="DE861"/>
  <c r="DA861"/>
  <c r="CW861"/>
  <c r="CS861"/>
  <c r="CO861"/>
  <c r="CK861"/>
  <c r="CG861"/>
  <c r="CC861"/>
  <c r="BY861"/>
  <c r="BU861"/>
  <c r="BQ861"/>
  <c r="BM861"/>
  <c r="BI861"/>
  <c r="BE861"/>
  <c r="BA861"/>
  <c r="AS861"/>
  <c r="AO861"/>
  <c r="AK861"/>
  <c r="AG861"/>
  <c r="AC861"/>
  <c r="Y861"/>
  <c r="U861"/>
  <c r="Q861"/>
  <c r="M861"/>
  <c r="I861"/>
  <c r="E861"/>
  <c r="GS860"/>
  <c r="GO860"/>
  <c r="GK860"/>
  <c r="GG860"/>
  <c r="GC860"/>
  <c r="FY860"/>
  <c r="FU860"/>
  <c r="FQ860"/>
  <c r="FM860"/>
  <c r="FI860"/>
  <c r="FE860"/>
  <c r="FA860"/>
  <c r="EW860"/>
  <c r="ES860"/>
  <c r="EO860"/>
  <c r="EK860"/>
  <c r="EG860"/>
  <c r="EC860"/>
  <c r="DY860"/>
  <c r="DU860"/>
  <c r="DQ860"/>
  <c r="DM860"/>
  <c r="DI860"/>
  <c r="DE860"/>
  <c r="DA860"/>
  <c r="CW860"/>
  <c r="CS860"/>
  <c r="CO860"/>
  <c r="CK860"/>
  <c r="CG860"/>
  <c r="CC860"/>
  <c r="BY860"/>
  <c r="BU860"/>
  <c r="BQ860"/>
  <c r="BM860"/>
  <c r="BI860"/>
  <c r="BE860"/>
  <c r="BA860"/>
  <c r="AS860"/>
  <c r="AO860"/>
  <c r="AK860"/>
  <c r="AG860"/>
  <c r="AC860"/>
  <c r="Y860"/>
  <c r="U860"/>
  <c r="Q860"/>
  <c r="M860"/>
  <c r="I860"/>
  <c r="E860"/>
  <c r="GY859"/>
  <c r="GS859"/>
  <c r="GO859"/>
  <c r="GK859"/>
  <c r="GG859"/>
  <c r="GC859"/>
  <c r="FY859"/>
  <c r="FU859"/>
  <c r="FQ859"/>
  <c r="FM859"/>
  <c r="FI859"/>
  <c r="FE859"/>
  <c r="FA859"/>
  <c r="EW859"/>
  <c r="ES859"/>
  <c r="EO859"/>
  <c r="EK859"/>
  <c r="EG859"/>
  <c r="EC859"/>
  <c r="DY859"/>
  <c r="DU859"/>
  <c r="DQ859"/>
  <c r="DM859"/>
  <c r="DI859"/>
  <c r="DE859"/>
  <c r="DA859"/>
  <c r="CW859"/>
  <c r="CS859"/>
  <c r="CO859"/>
  <c r="CK859"/>
  <c r="CG859"/>
  <c r="CC859"/>
  <c r="BY859"/>
  <c r="BU859"/>
  <c r="BQ859"/>
  <c r="BM859"/>
  <c r="BI859"/>
  <c r="BE859"/>
  <c r="BA859"/>
  <c r="AS859"/>
  <c r="AO859"/>
  <c r="AK859"/>
  <c r="AG859"/>
  <c r="AC859"/>
  <c r="Y859"/>
  <c r="U859"/>
  <c r="Q859"/>
  <c r="M859"/>
  <c r="I859"/>
  <c r="E859"/>
  <c r="GS846"/>
  <c r="GO846"/>
  <c r="GK846"/>
  <c r="GG846"/>
  <c r="GC846"/>
  <c r="FY846"/>
  <c r="FU846"/>
  <c r="FQ846"/>
  <c r="FM846"/>
  <c r="FI846"/>
  <c r="FE846"/>
  <c r="FA846"/>
  <c r="EW846"/>
  <c r="ES846"/>
  <c r="EO846"/>
  <c r="EK846"/>
  <c r="EG846"/>
  <c r="EC846"/>
  <c r="DY846"/>
  <c r="DU846"/>
  <c r="DQ846"/>
  <c r="DM846"/>
  <c r="DI846"/>
  <c r="DE846"/>
  <c r="DA846"/>
  <c r="CW846"/>
  <c r="CS846"/>
  <c r="CO846"/>
  <c r="CK846"/>
  <c r="CG846"/>
  <c r="CC846"/>
  <c r="BY846"/>
  <c r="BU846"/>
  <c r="BQ846"/>
  <c r="BM846"/>
  <c r="BI846"/>
  <c r="BE846"/>
  <c r="BA846"/>
  <c r="AS846"/>
  <c r="AO846"/>
  <c r="AK846"/>
  <c r="AG846"/>
  <c r="AC846"/>
  <c r="Y846"/>
  <c r="U846"/>
  <c r="Q846"/>
  <c r="M846"/>
  <c r="I846"/>
  <c r="E846"/>
  <c r="GS845"/>
  <c r="GO845"/>
  <c r="GK845"/>
  <c r="GG845"/>
  <c r="GC845"/>
  <c r="FY845"/>
  <c r="FU845"/>
  <c r="FQ845"/>
  <c r="FM845"/>
  <c r="FI845"/>
  <c r="FE845"/>
  <c r="FA845"/>
  <c r="EW845"/>
  <c r="ES845"/>
  <c r="EO845"/>
  <c r="EK845"/>
  <c r="EG845"/>
  <c r="EC845"/>
  <c r="DY845"/>
  <c r="DU845"/>
  <c r="DQ845"/>
  <c r="DM845"/>
  <c r="DI845"/>
  <c r="DE845"/>
  <c r="DA845"/>
  <c r="CW845"/>
  <c r="CS845"/>
  <c r="CO845"/>
  <c r="CK845"/>
  <c r="CG845"/>
  <c r="CC845"/>
  <c r="BY845"/>
  <c r="BU845"/>
  <c r="BQ845"/>
  <c r="BM845"/>
  <c r="BI845"/>
  <c r="BE845"/>
  <c r="BA845"/>
  <c r="AS845"/>
  <c r="AO845"/>
  <c r="AK845"/>
  <c r="AG845"/>
  <c r="AC845"/>
  <c r="Y845"/>
  <c r="U845"/>
  <c r="Q845"/>
  <c r="M845"/>
  <c r="I845"/>
  <c r="E845"/>
  <c r="GS844"/>
  <c r="GO844"/>
  <c r="GK844"/>
  <c r="GG844"/>
  <c r="GC844"/>
  <c r="FY844"/>
  <c r="FU844"/>
  <c r="FQ844"/>
  <c r="FM844"/>
  <c r="FI844"/>
  <c r="FE844"/>
  <c r="FA844"/>
  <c r="EW844"/>
  <c r="ES844"/>
  <c r="EO844"/>
  <c r="EK844"/>
  <c r="EG844"/>
  <c r="EC844"/>
  <c r="DY844"/>
  <c r="DU844"/>
  <c r="DQ844"/>
  <c r="DM844"/>
  <c r="DI844"/>
  <c r="DE844"/>
  <c r="DA844"/>
  <c r="CW844"/>
  <c r="CS844"/>
  <c r="CO844"/>
  <c r="CK844"/>
  <c r="CG844"/>
  <c r="CC844"/>
  <c r="BY844"/>
  <c r="BU844"/>
  <c r="BQ844"/>
  <c r="BM844"/>
  <c r="BI844"/>
  <c r="BE844"/>
  <c r="BA844"/>
  <c r="AS844"/>
  <c r="AO844"/>
  <c r="AK844"/>
  <c r="AG844"/>
  <c r="AC844"/>
  <c r="Y844"/>
  <c r="U844"/>
  <c r="Q844"/>
  <c r="M844"/>
  <c r="I844"/>
  <c r="E844"/>
  <c r="GS843"/>
  <c r="GO843"/>
  <c r="GK843"/>
  <c r="GG843"/>
  <c r="GC843"/>
  <c r="FY843"/>
  <c r="FU843"/>
  <c r="FQ843"/>
  <c r="FM843"/>
  <c r="FI843"/>
  <c r="FE843"/>
  <c r="FA843"/>
  <c r="EW843"/>
  <c r="ES843"/>
  <c r="EO843"/>
  <c r="EK843"/>
  <c r="EG843"/>
  <c r="EC843"/>
  <c r="DY843"/>
  <c r="DU843"/>
  <c r="DQ843"/>
  <c r="DM843"/>
  <c r="DI843"/>
  <c r="DE843"/>
  <c r="DA843"/>
  <c r="CW843"/>
  <c r="CS843"/>
  <c r="CO843"/>
  <c r="CK843"/>
  <c r="CG843"/>
  <c r="CC843"/>
  <c r="BY843"/>
  <c r="BU843"/>
  <c r="BQ843"/>
  <c r="BM843"/>
  <c r="BI843"/>
  <c r="BE843"/>
  <c r="BA843"/>
  <c r="AS843"/>
  <c r="AO843"/>
  <c r="AK843"/>
  <c r="AG843"/>
  <c r="AC843"/>
  <c r="Y843"/>
  <c r="U843"/>
  <c r="Q843"/>
  <c r="M843"/>
  <c r="I843"/>
  <c r="E843"/>
  <c r="GS842"/>
  <c r="GO842"/>
  <c r="GK842"/>
  <c r="GG842"/>
  <c r="GC842"/>
  <c r="FY842"/>
  <c r="FU842"/>
  <c r="FQ842"/>
  <c r="FM842"/>
  <c r="FI842"/>
  <c r="FE842"/>
  <c r="FA842"/>
  <c r="EW842"/>
  <c r="ES842"/>
  <c r="EO842"/>
  <c r="EK842"/>
  <c r="EG842"/>
  <c r="EC842"/>
  <c r="DY842"/>
  <c r="DU842"/>
  <c r="DQ842"/>
  <c r="DM842"/>
  <c r="DI842"/>
  <c r="DE842"/>
  <c r="DA842"/>
  <c r="CW842"/>
  <c r="CS842"/>
  <c r="CO842"/>
  <c r="CK842"/>
  <c r="CG842"/>
  <c r="CC842"/>
  <c r="BY842"/>
  <c r="BU842"/>
  <c r="BQ842"/>
  <c r="BM842"/>
  <c r="BI842"/>
  <c r="BE842"/>
  <c r="BA842"/>
  <c r="AS842"/>
  <c r="AO842"/>
  <c r="AK842"/>
  <c r="AG842"/>
  <c r="AC842"/>
  <c r="Y842"/>
  <c r="U842"/>
  <c r="Q842"/>
  <c r="M842"/>
  <c r="I842"/>
  <c r="E842"/>
  <c r="GS841"/>
  <c r="GO841"/>
  <c r="GK841"/>
  <c r="GG841"/>
  <c r="GC841"/>
  <c r="FY841"/>
  <c r="FU841"/>
  <c r="FQ841"/>
  <c r="FM841"/>
  <c r="FI841"/>
  <c r="FE841"/>
  <c r="FA841"/>
  <c r="EW841"/>
  <c r="ES841"/>
  <c r="EO841"/>
  <c r="EK841"/>
  <c r="EG841"/>
  <c r="EC841"/>
  <c r="DY841"/>
  <c r="DU841"/>
  <c r="DQ841"/>
  <c r="DM841"/>
  <c r="DI841"/>
  <c r="DE841"/>
  <c r="DA841"/>
  <c r="CW841"/>
  <c r="CS841"/>
  <c r="CO841"/>
  <c r="CK841"/>
  <c r="CG841"/>
  <c r="CC841"/>
  <c r="BY841"/>
  <c r="BU841"/>
  <c r="BQ841"/>
  <c r="BM841"/>
  <c r="BI841"/>
  <c r="BE841"/>
  <c r="BA841"/>
  <c r="AS841"/>
  <c r="AO841"/>
  <c r="AK841"/>
  <c r="AG841"/>
  <c r="AC841"/>
  <c r="Y841"/>
  <c r="U841"/>
  <c r="Q841"/>
  <c r="M841"/>
  <c r="I841"/>
  <c r="E841"/>
  <c r="GS840"/>
  <c r="GO840"/>
  <c r="GK840"/>
  <c r="GG840"/>
  <c r="GC840"/>
  <c r="FY840"/>
  <c r="FU840"/>
  <c r="FQ840"/>
  <c r="FM840"/>
  <c r="FI840"/>
  <c r="FE840"/>
  <c r="FA840"/>
  <c r="EW840"/>
  <c r="ES840"/>
  <c r="EO840"/>
  <c r="EK840"/>
  <c r="EG840"/>
  <c r="EC840"/>
  <c r="DY840"/>
  <c r="DU840"/>
  <c r="DQ840"/>
  <c r="DM840"/>
  <c r="DI840"/>
  <c r="DE840"/>
  <c r="DA840"/>
  <c r="CW840"/>
  <c r="CS840"/>
  <c r="CO840"/>
  <c r="CK840"/>
  <c r="CG840"/>
  <c r="CC840"/>
  <c r="BY840"/>
  <c r="BU840"/>
  <c r="BQ840"/>
  <c r="BM840"/>
  <c r="BI840"/>
  <c r="BE840"/>
  <c r="BA840"/>
  <c r="AS840"/>
  <c r="AO840"/>
  <c r="AK840"/>
  <c r="AG840"/>
  <c r="AC840"/>
  <c r="Y840"/>
  <c r="U840"/>
  <c r="Q840"/>
  <c r="M840"/>
  <c r="I840"/>
  <c r="E840"/>
  <c r="GS839"/>
  <c r="GO839"/>
  <c r="GK839"/>
  <c r="GG839"/>
  <c r="GC839"/>
  <c r="FY839"/>
  <c r="FU839"/>
  <c r="FQ839"/>
  <c r="FM839"/>
  <c r="FI839"/>
  <c r="FE839"/>
  <c r="FA839"/>
  <c r="EW839"/>
  <c r="ES839"/>
  <c r="EO839"/>
  <c r="EK839"/>
  <c r="EG839"/>
  <c r="EC839"/>
  <c r="DY839"/>
  <c r="DU839"/>
  <c r="DQ839"/>
  <c r="DM839"/>
  <c r="DI839"/>
  <c r="DE839"/>
  <c r="DA839"/>
  <c r="CW839"/>
  <c r="CS839"/>
  <c r="CO839"/>
  <c r="CK839"/>
  <c r="CG839"/>
  <c r="CC839"/>
  <c r="BY839"/>
  <c r="BU839"/>
  <c r="BQ839"/>
  <c r="BM839"/>
  <c r="BI839"/>
  <c r="BE839"/>
  <c r="BA839"/>
  <c r="AS839"/>
  <c r="AO839"/>
  <c r="AK839"/>
  <c r="AG839"/>
  <c r="AC839"/>
  <c r="Y839"/>
  <c r="U839"/>
  <c r="Q839"/>
  <c r="M839"/>
  <c r="I839"/>
  <c r="E839"/>
  <c r="GS838"/>
  <c r="GO838"/>
  <c r="GK838"/>
  <c r="GG838"/>
  <c r="GC838"/>
  <c r="FY838"/>
  <c r="FU838"/>
  <c r="FQ838"/>
  <c r="FM838"/>
  <c r="FI838"/>
  <c r="FE838"/>
  <c r="FA838"/>
  <c r="EW838"/>
  <c r="ES838"/>
  <c r="EO838"/>
  <c r="EK838"/>
  <c r="EG838"/>
  <c r="EC838"/>
  <c r="DY838"/>
  <c r="DU838"/>
  <c r="DQ838"/>
  <c r="DM838"/>
  <c r="DI838"/>
  <c r="DE838"/>
  <c r="DA838"/>
  <c r="CW838"/>
  <c r="CS838"/>
  <c r="CO838"/>
  <c r="CK838"/>
  <c r="CG838"/>
  <c r="CC838"/>
  <c r="BY838"/>
  <c r="BU838"/>
  <c r="BQ838"/>
  <c r="BM838"/>
  <c r="BI838"/>
  <c r="BE838"/>
  <c r="BA838"/>
  <c r="AS838"/>
  <c r="AO838"/>
  <c r="AK838"/>
  <c r="AG838"/>
  <c r="AC838"/>
  <c r="Y838"/>
  <c r="U838"/>
  <c r="Q838"/>
  <c r="M838"/>
  <c r="I838"/>
  <c r="E838"/>
  <c r="GS837"/>
  <c r="GO837"/>
  <c r="GK837"/>
  <c r="GG837"/>
  <c r="GC837"/>
  <c r="FY837"/>
  <c r="FU837"/>
  <c r="FQ837"/>
  <c r="FM837"/>
  <c r="FI837"/>
  <c r="FE837"/>
  <c r="FA837"/>
  <c r="EW837"/>
  <c r="ES837"/>
  <c r="EO837"/>
  <c r="EK837"/>
  <c r="EG837"/>
  <c r="EC837"/>
  <c r="DY837"/>
  <c r="DU837"/>
  <c r="DQ837"/>
  <c r="DM837"/>
  <c r="DI837"/>
  <c r="DE837"/>
  <c r="DA837"/>
  <c r="CW837"/>
  <c r="CS837"/>
  <c r="CO837"/>
  <c r="CK837"/>
  <c r="CG837"/>
  <c r="CC837"/>
  <c r="BY837"/>
  <c r="BU837"/>
  <c r="BQ837"/>
  <c r="BM837"/>
  <c r="BI837"/>
  <c r="BE837"/>
  <c r="BA837"/>
  <c r="AS837"/>
  <c r="AO837"/>
  <c r="AK837"/>
  <c r="AG837"/>
  <c r="AC837"/>
  <c r="Y837"/>
  <c r="U837"/>
  <c r="Q837"/>
  <c r="M837"/>
  <c r="I837"/>
  <c r="E837"/>
  <c r="GS836"/>
  <c r="GO836"/>
  <c r="GK836"/>
  <c r="GG836"/>
  <c r="GC836"/>
  <c r="FY836"/>
  <c r="FU836"/>
  <c r="FQ836"/>
  <c r="FM836"/>
  <c r="FI836"/>
  <c r="FE836"/>
  <c r="FA836"/>
  <c r="EW836"/>
  <c r="ES836"/>
  <c r="EO836"/>
  <c r="EK836"/>
  <c r="EG836"/>
  <c r="EC836"/>
  <c r="DY836"/>
  <c r="DU836"/>
  <c r="DQ836"/>
  <c r="DM836"/>
  <c r="DI836"/>
  <c r="DE836"/>
  <c r="DA836"/>
  <c r="CW836"/>
  <c r="CS836"/>
  <c r="CO836"/>
  <c r="CK836"/>
  <c r="CG836"/>
  <c r="CC836"/>
  <c r="BY836"/>
  <c r="BU836"/>
  <c r="BQ836"/>
  <c r="BM836"/>
  <c r="BI836"/>
  <c r="BE836"/>
  <c r="BA836"/>
  <c r="AS836"/>
  <c r="AO836"/>
  <c r="AK836"/>
  <c r="AG836"/>
  <c r="AC836"/>
  <c r="Y836"/>
  <c r="U836"/>
  <c r="Q836"/>
  <c r="M836"/>
  <c r="I836"/>
  <c r="E836"/>
  <c r="GY835"/>
  <c r="GS835"/>
  <c r="GO835"/>
  <c r="GK835"/>
  <c r="GG835"/>
  <c r="GC835"/>
  <c r="FY835"/>
  <c r="FU835"/>
  <c r="FQ835"/>
  <c r="FM835"/>
  <c r="FI835"/>
  <c r="FE835"/>
  <c r="FA835"/>
  <c r="EW835"/>
  <c r="ES835"/>
  <c r="EO835"/>
  <c r="EK835"/>
  <c r="EG835"/>
  <c r="EC835"/>
  <c r="DY835"/>
  <c r="DU835"/>
  <c r="DQ835"/>
  <c r="DM835"/>
  <c r="DI835"/>
  <c r="DE835"/>
  <c r="DA835"/>
  <c r="CW835"/>
  <c r="CS835"/>
  <c r="CO835"/>
  <c r="CK835"/>
  <c r="CG835"/>
  <c r="CC835"/>
  <c r="BY835"/>
  <c r="BU835"/>
  <c r="BQ835"/>
  <c r="BM835"/>
  <c r="BI835"/>
  <c r="BE835"/>
  <c r="BA835"/>
  <c r="AS835"/>
  <c r="AO835"/>
  <c r="AK835"/>
  <c r="AG835"/>
  <c r="AC835"/>
  <c r="Y835"/>
  <c r="U835"/>
  <c r="Q835"/>
  <c r="M835"/>
  <c r="I835"/>
  <c r="E835"/>
  <c r="GS822"/>
  <c r="GO822"/>
  <c r="GK822"/>
  <c r="GG822"/>
  <c r="GC822"/>
  <c r="FY822"/>
  <c r="FU822"/>
  <c r="FQ822"/>
  <c r="FM822"/>
  <c r="FI822"/>
  <c r="FE822"/>
  <c r="FA822"/>
  <c r="EW822"/>
  <c r="ES822"/>
  <c r="EO822"/>
  <c r="EK822"/>
  <c r="EG822"/>
  <c r="EC822"/>
  <c r="DY822"/>
  <c r="DU822"/>
  <c r="DQ822"/>
  <c r="DM822"/>
  <c r="DI822"/>
  <c r="DE822"/>
  <c r="DA822"/>
  <c r="CW822"/>
  <c r="CS822"/>
  <c r="CO822"/>
  <c r="CK822"/>
  <c r="CG822"/>
  <c r="CC822"/>
  <c r="BY822"/>
  <c r="BU822"/>
  <c r="BQ822"/>
  <c r="BM822"/>
  <c r="BI822"/>
  <c r="BE822"/>
  <c r="BA822"/>
  <c r="AS822"/>
  <c r="AO822"/>
  <c r="AK822"/>
  <c r="AG822"/>
  <c r="AC822"/>
  <c r="Y822"/>
  <c r="U822"/>
  <c r="Q822"/>
  <c r="M822"/>
  <c r="I822"/>
  <c r="E822"/>
  <c r="GS821"/>
  <c r="GO821"/>
  <c r="GK821"/>
  <c r="GG821"/>
  <c r="GC821"/>
  <c r="FY821"/>
  <c r="FU821"/>
  <c r="FQ821"/>
  <c r="FM821"/>
  <c r="FI821"/>
  <c r="FE821"/>
  <c r="FA821"/>
  <c r="EW821"/>
  <c r="ES821"/>
  <c r="EO821"/>
  <c r="EK821"/>
  <c r="EG821"/>
  <c r="EC821"/>
  <c r="DY821"/>
  <c r="DU821"/>
  <c r="DQ821"/>
  <c r="DM821"/>
  <c r="DI821"/>
  <c r="DE821"/>
  <c r="DA821"/>
  <c r="CW821"/>
  <c r="CS821"/>
  <c r="CO821"/>
  <c r="CK821"/>
  <c r="CG821"/>
  <c r="CC821"/>
  <c r="BY821"/>
  <c r="BU821"/>
  <c r="BQ821"/>
  <c r="BM821"/>
  <c r="BI821"/>
  <c r="BE821"/>
  <c r="BA821"/>
  <c r="AS821"/>
  <c r="AO821"/>
  <c r="AK821"/>
  <c r="AG821"/>
  <c r="AC821"/>
  <c r="Y821"/>
  <c r="U821"/>
  <c r="Q821"/>
  <c r="M821"/>
  <c r="I821"/>
  <c r="E821"/>
  <c r="GS820"/>
  <c r="GO820"/>
  <c r="GK820"/>
  <c r="GG820"/>
  <c r="GC820"/>
  <c r="FY820"/>
  <c r="FU820"/>
  <c r="FQ820"/>
  <c r="FM820"/>
  <c r="FI820"/>
  <c r="FE820"/>
  <c r="FA820"/>
  <c r="EW820"/>
  <c r="ES820"/>
  <c r="EO820"/>
  <c r="EK820"/>
  <c r="EG820"/>
  <c r="EC820"/>
  <c r="DY820"/>
  <c r="DU820"/>
  <c r="DQ820"/>
  <c r="DM820"/>
  <c r="DI820"/>
  <c r="DE820"/>
  <c r="DA820"/>
  <c r="CW820"/>
  <c r="CS820"/>
  <c r="CO820"/>
  <c r="CK820"/>
  <c r="CG820"/>
  <c r="CC820"/>
  <c r="BY820"/>
  <c r="BU820"/>
  <c r="BQ820"/>
  <c r="BM820"/>
  <c r="BI820"/>
  <c r="BE820"/>
  <c r="BA820"/>
  <c r="AS820"/>
  <c r="AO820"/>
  <c r="AK820"/>
  <c r="AG820"/>
  <c r="AC820"/>
  <c r="Y820"/>
  <c r="U820"/>
  <c r="Q820"/>
  <c r="M820"/>
  <c r="I820"/>
  <c r="E820"/>
  <c r="GS819"/>
  <c r="GO819"/>
  <c r="GK819"/>
  <c r="GG819"/>
  <c r="GC819"/>
  <c r="FY819"/>
  <c r="FU819"/>
  <c r="FQ819"/>
  <c r="FM819"/>
  <c r="FI819"/>
  <c r="FE819"/>
  <c r="FA819"/>
  <c r="EW819"/>
  <c r="ES819"/>
  <c r="EO819"/>
  <c r="EK819"/>
  <c r="EG819"/>
  <c r="EC819"/>
  <c r="DY819"/>
  <c r="DU819"/>
  <c r="DQ819"/>
  <c r="DM819"/>
  <c r="DI819"/>
  <c r="DE819"/>
  <c r="DA819"/>
  <c r="CW819"/>
  <c r="CS819"/>
  <c r="CO819"/>
  <c r="CK819"/>
  <c r="CG819"/>
  <c r="CC819"/>
  <c r="BY819"/>
  <c r="BU819"/>
  <c r="BQ819"/>
  <c r="BM819"/>
  <c r="BI819"/>
  <c r="BE819"/>
  <c r="BA819"/>
  <c r="AS819"/>
  <c r="AO819"/>
  <c r="AK819"/>
  <c r="AG819"/>
  <c r="AC819"/>
  <c r="Y819"/>
  <c r="U819"/>
  <c r="Q819"/>
  <c r="M819"/>
  <c r="I819"/>
  <c r="E819"/>
  <c r="GS818"/>
  <c r="GO818"/>
  <c r="GK818"/>
  <c r="GG818"/>
  <c r="GC818"/>
  <c r="FY818"/>
  <c r="FU818"/>
  <c r="FQ818"/>
  <c r="FM818"/>
  <c r="FI818"/>
  <c r="FE818"/>
  <c r="FA818"/>
  <c r="EW818"/>
  <c r="ES818"/>
  <c r="EO818"/>
  <c r="EK818"/>
  <c r="EG818"/>
  <c r="EC818"/>
  <c r="DY818"/>
  <c r="DU818"/>
  <c r="DQ818"/>
  <c r="DM818"/>
  <c r="DI818"/>
  <c r="DE818"/>
  <c r="DA818"/>
  <c r="CW818"/>
  <c r="CS818"/>
  <c r="CO818"/>
  <c r="CK818"/>
  <c r="CG818"/>
  <c r="CC818"/>
  <c r="BY818"/>
  <c r="BU818"/>
  <c r="BQ818"/>
  <c r="BM818"/>
  <c r="BI818"/>
  <c r="BE818"/>
  <c r="BA818"/>
  <c r="AS818"/>
  <c r="AO818"/>
  <c r="AK818"/>
  <c r="AG818"/>
  <c r="AC818"/>
  <c r="Y818"/>
  <c r="U818"/>
  <c r="Q818"/>
  <c r="M818"/>
  <c r="I818"/>
  <c r="E818"/>
  <c r="GS817"/>
  <c r="GO817"/>
  <c r="GK817"/>
  <c r="GG817"/>
  <c r="GC817"/>
  <c r="FY817"/>
  <c r="FU817"/>
  <c r="FQ817"/>
  <c r="FM817"/>
  <c r="FI817"/>
  <c r="FE817"/>
  <c r="FA817"/>
  <c r="EW817"/>
  <c r="ES817"/>
  <c r="EO817"/>
  <c r="EK817"/>
  <c r="EG817"/>
  <c r="EC817"/>
  <c r="DY817"/>
  <c r="DU817"/>
  <c r="DQ817"/>
  <c r="DM817"/>
  <c r="DI817"/>
  <c r="DE817"/>
  <c r="DA817"/>
  <c r="CW817"/>
  <c r="CS817"/>
  <c r="CO817"/>
  <c r="CK817"/>
  <c r="CG817"/>
  <c r="CC817"/>
  <c r="BY817"/>
  <c r="BU817"/>
  <c r="BQ817"/>
  <c r="BM817"/>
  <c r="BI817"/>
  <c r="BE817"/>
  <c r="BA817"/>
  <c r="AS817"/>
  <c r="AO817"/>
  <c r="AK817"/>
  <c r="AG817"/>
  <c r="AC817"/>
  <c r="Y817"/>
  <c r="U817"/>
  <c r="Q817"/>
  <c r="M817"/>
  <c r="I817"/>
  <c r="E817"/>
  <c r="GS816"/>
  <c r="GO816"/>
  <c r="GK816"/>
  <c r="GG816"/>
  <c r="GC816"/>
  <c r="FY816"/>
  <c r="FU816"/>
  <c r="FQ816"/>
  <c r="FM816"/>
  <c r="FI816"/>
  <c r="FE816"/>
  <c r="FA816"/>
  <c r="EW816"/>
  <c r="ES816"/>
  <c r="EO816"/>
  <c r="EK816"/>
  <c r="EG816"/>
  <c r="EC816"/>
  <c r="DY816"/>
  <c r="DU816"/>
  <c r="DQ816"/>
  <c r="DM816"/>
  <c r="DI816"/>
  <c r="DE816"/>
  <c r="DA816"/>
  <c r="CW816"/>
  <c r="CS816"/>
  <c r="CO816"/>
  <c r="CK816"/>
  <c r="CG816"/>
  <c r="CC816"/>
  <c r="BY816"/>
  <c r="BU816"/>
  <c r="BQ816"/>
  <c r="BM816"/>
  <c r="BI816"/>
  <c r="BE816"/>
  <c r="BA816"/>
  <c r="AS816"/>
  <c r="AO816"/>
  <c r="AK816"/>
  <c r="AG816"/>
  <c r="AC816"/>
  <c r="Y816"/>
  <c r="U816"/>
  <c r="Q816"/>
  <c r="M816"/>
  <c r="I816"/>
  <c r="E816"/>
  <c r="GS815"/>
  <c r="GO815"/>
  <c r="GK815"/>
  <c r="GG815"/>
  <c r="GC815"/>
  <c r="FY815"/>
  <c r="FU815"/>
  <c r="FQ815"/>
  <c r="FM815"/>
  <c r="FI815"/>
  <c r="FE815"/>
  <c r="FA815"/>
  <c r="EW815"/>
  <c r="ES815"/>
  <c r="EO815"/>
  <c r="EK815"/>
  <c r="EG815"/>
  <c r="EC815"/>
  <c r="DY815"/>
  <c r="DU815"/>
  <c r="DQ815"/>
  <c r="DM815"/>
  <c r="DI815"/>
  <c r="DE815"/>
  <c r="DA815"/>
  <c r="CW815"/>
  <c r="CS815"/>
  <c r="CO815"/>
  <c r="CK815"/>
  <c r="CG815"/>
  <c r="CC815"/>
  <c r="BY815"/>
  <c r="BU815"/>
  <c r="BQ815"/>
  <c r="BM815"/>
  <c r="BI815"/>
  <c r="BE815"/>
  <c r="BA815"/>
  <c r="AS815"/>
  <c r="AO815"/>
  <c r="AK815"/>
  <c r="AG815"/>
  <c r="AC815"/>
  <c r="Y815"/>
  <c r="U815"/>
  <c r="Q815"/>
  <c r="M815"/>
  <c r="I815"/>
  <c r="E815"/>
  <c r="GS814"/>
  <c r="GO814"/>
  <c r="GK814"/>
  <c r="GG814"/>
  <c r="GC814"/>
  <c r="FY814"/>
  <c r="FU814"/>
  <c r="FQ814"/>
  <c r="FM814"/>
  <c r="FI814"/>
  <c r="FE814"/>
  <c r="FA814"/>
  <c r="EW814"/>
  <c r="ES814"/>
  <c r="EO814"/>
  <c r="EK814"/>
  <c r="EG814"/>
  <c r="EC814"/>
  <c r="DY814"/>
  <c r="DU814"/>
  <c r="DQ814"/>
  <c r="DM814"/>
  <c r="DI814"/>
  <c r="DE814"/>
  <c r="DA814"/>
  <c r="CW814"/>
  <c r="CS814"/>
  <c r="CO814"/>
  <c r="CK814"/>
  <c r="CG814"/>
  <c r="CC814"/>
  <c r="BY814"/>
  <c r="BU814"/>
  <c r="BQ814"/>
  <c r="BM814"/>
  <c r="BI814"/>
  <c r="BE814"/>
  <c r="BA814"/>
  <c r="AS814"/>
  <c r="AO814"/>
  <c r="AK814"/>
  <c r="AG814"/>
  <c r="AC814"/>
  <c r="Y814"/>
  <c r="U814"/>
  <c r="Q814"/>
  <c r="M814"/>
  <c r="I814"/>
  <c r="E814"/>
  <c r="GS813"/>
  <c r="GO813"/>
  <c r="GK813"/>
  <c r="GG813"/>
  <c r="GC813"/>
  <c r="FY813"/>
  <c r="FU813"/>
  <c r="FQ813"/>
  <c r="FM813"/>
  <c r="FI813"/>
  <c r="FE813"/>
  <c r="FA813"/>
  <c r="EW813"/>
  <c r="ES813"/>
  <c r="EO813"/>
  <c r="EK813"/>
  <c r="EG813"/>
  <c r="EC813"/>
  <c r="DY813"/>
  <c r="DU813"/>
  <c r="DQ813"/>
  <c r="DM813"/>
  <c r="DI813"/>
  <c r="DE813"/>
  <c r="DA813"/>
  <c r="CW813"/>
  <c r="CS813"/>
  <c r="CO813"/>
  <c r="CK813"/>
  <c r="CG813"/>
  <c r="CC813"/>
  <c r="BY813"/>
  <c r="BU813"/>
  <c r="BQ813"/>
  <c r="BM813"/>
  <c r="BI813"/>
  <c r="BE813"/>
  <c r="BA813"/>
  <c r="AS813"/>
  <c r="AO813"/>
  <c r="AK813"/>
  <c r="AG813"/>
  <c r="AC813"/>
  <c r="Y813"/>
  <c r="U813"/>
  <c r="Q813"/>
  <c r="M813"/>
  <c r="I813"/>
  <c r="E813"/>
  <c r="GS812"/>
  <c r="GO812"/>
  <c r="GK812"/>
  <c r="GG812"/>
  <c r="GC812"/>
  <c r="FY812"/>
  <c r="FU812"/>
  <c r="FQ812"/>
  <c r="FM812"/>
  <c r="FI812"/>
  <c r="FE812"/>
  <c r="FA812"/>
  <c r="EW812"/>
  <c r="ES812"/>
  <c r="EO812"/>
  <c r="EK812"/>
  <c r="EG812"/>
  <c r="EC812"/>
  <c r="DY812"/>
  <c r="DU812"/>
  <c r="DQ812"/>
  <c r="DM812"/>
  <c r="DI812"/>
  <c r="DE812"/>
  <c r="DA812"/>
  <c r="CW812"/>
  <c r="CS812"/>
  <c r="CO812"/>
  <c r="CK812"/>
  <c r="CG812"/>
  <c r="CC812"/>
  <c r="BY812"/>
  <c r="BU812"/>
  <c r="BQ812"/>
  <c r="BM812"/>
  <c r="BI812"/>
  <c r="BE812"/>
  <c r="BA812"/>
  <c r="AS812"/>
  <c r="AO812"/>
  <c r="AK812"/>
  <c r="AG812"/>
  <c r="AC812"/>
  <c r="Y812"/>
  <c r="U812"/>
  <c r="Q812"/>
  <c r="M812"/>
  <c r="I812"/>
  <c r="E812"/>
  <c r="GY811"/>
  <c r="GS811"/>
  <c r="GO811"/>
  <c r="GK811"/>
  <c r="GG811"/>
  <c r="GC811"/>
  <c r="FY811"/>
  <c r="FU811"/>
  <c r="FQ811"/>
  <c r="FM811"/>
  <c r="FI811"/>
  <c r="FE811"/>
  <c r="FA811"/>
  <c r="EW811"/>
  <c r="ES811"/>
  <c r="EO811"/>
  <c r="EK811"/>
  <c r="EG811"/>
  <c r="EC811"/>
  <c r="DY811"/>
  <c r="DU811"/>
  <c r="DQ811"/>
  <c r="DM811"/>
  <c r="DI811"/>
  <c r="DE811"/>
  <c r="DA811"/>
  <c r="CW811"/>
  <c r="CS811"/>
  <c r="CO811"/>
  <c r="CK811"/>
  <c r="CG811"/>
  <c r="CC811"/>
  <c r="BY811"/>
  <c r="BU811"/>
  <c r="BQ811"/>
  <c r="BM811"/>
  <c r="BI811"/>
  <c r="BE811"/>
  <c r="BA811"/>
  <c r="AS811"/>
  <c r="AO811"/>
  <c r="AK811"/>
  <c r="AG811"/>
  <c r="AC811"/>
  <c r="Y811"/>
  <c r="U811"/>
  <c r="Q811"/>
  <c r="M811"/>
  <c r="I811"/>
  <c r="E811"/>
  <c r="GS798"/>
  <c r="GO798"/>
  <c r="GK798"/>
  <c r="GG798"/>
  <c r="GC798"/>
  <c r="FY798"/>
  <c r="FU798"/>
  <c r="FQ798"/>
  <c r="FM798"/>
  <c r="FI798"/>
  <c r="FE798"/>
  <c r="FA798"/>
  <c r="EW798"/>
  <c r="ES798"/>
  <c r="EO798"/>
  <c r="EK798"/>
  <c r="EG798"/>
  <c r="EC798"/>
  <c r="DY798"/>
  <c r="DU798"/>
  <c r="DQ798"/>
  <c r="DM798"/>
  <c r="DI798"/>
  <c r="DE798"/>
  <c r="DA798"/>
  <c r="CW798"/>
  <c r="CS798"/>
  <c r="CO798"/>
  <c r="CK798"/>
  <c r="CG798"/>
  <c r="CC798"/>
  <c r="BY798"/>
  <c r="BU798"/>
  <c r="BQ798"/>
  <c r="BM798"/>
  <c r="BI798"/>
  <c r="BE798"/>
  <c r="BA798"/>
  <c r="AS798"/>
  <c r="AO798"/>
  <c r="AK798"/>
  <c r="AG798"/>
  <c r="AC798"/>
  <c r="Y798"/>
  <c r="U798"/>
  <c r="Q798"/>
  <c r="M798"/>
  <c r="I798"/>
  <c r="E798"/>
  <c r="GS797"/>
  <c r="GO797"/>
  <c r="GK797"/>
  <c r="GG797"/>
  <c r="GC797"/>
  <c r="FY797"/>
  <c r="FU797"/>
  <c r="FQ797"/>
  <c r="FM797"/>
  <c r="FI797"/>
  <c r="FE797"/>
  <c r="FA797"/>
  <c r="EW797"/>
  <c r="ES797"/>
  <c r="EO797"/>
  <c r="EK797"/>
  <c r="EG797"/>
  <c r="EC797"/>
  <c r="DY797"/>
  <c r="DU797"/>
  <c r="DQ797"/>
  <c r="DM797"/>
  <c r="DI797"/>
  <c r="DE797"/>
  <c r="DA797"/>
  <c r="CW797"/>
  <c r="CS797"/>
  <c r="CO797"/>
  <c r="CK797"/>
  <c r="CG797"/>
  <c r="CC797"/>
  <c r="BY797"/>
  <c r="BU797"/>
  <c r="BQ797"/>
  <c r="BM797"/>
  <c r="BI797"/>
  <c r="BE797"/>
  <c r="BA797"/>
  <c r="AS797"/>
  <c r="AO797"/>
  <c r="AK797"/>
  <c r="AG797"/>
  <c r="AC797"/>
  <c r="Y797"/>
  <c r="U797"/>
  <c r="Q797"/>
  <c r="M797"/>
  <c r="I797"/>
  <c r="E797"/>
  <c r="GS796"/>
  <c r="GO796"/>
  <c r="GK796"/>
  <c r="GG796"/>
  <c r="GC796"/>
  <c r="FY796"/>
  <c r="FU796"/>
  <c r="FQ796"/>
  <c r="FM796"/>
  <c r="FI796"/>
  <c r="FE796"/>
  <c r="FA796"/>
  <c r="EW796"/>
  <c r="ES796"/>
  <c r="EO796"/>
  <c r="EK796"/>
  <c r="EG796"/>
  <c r="EC796"/>
  <c r="DY796"/>
  <c r="DU796"/>
  <c r="DQ796"/>
  <c r="DM796"/>
  <c r="DI796"/>
  <c r="DE796"/>
  <c r="DA796"/>
  <c r="CW796"/>
  <c r="CS796"/>
  <c r="CO796"/>
  <c r="CK796"/>
  <c r="CG796"/>
  <c r="CC796"/>
  <c r="BY796"/>
  <c r="BU796"/>
  <c r="BQ796"/>
  <c r="BM796"/>
  <c r="BI796"/>
  <c r="BE796"/>
  <c r="BA796"/>
  <c r="AS796"/>
  <c r="AO796"/>
  <c r="AK796"/>
  <c r="AG796"/>
  <c r="AC796"/>
  <c r="Y796"/>
  <c r="U796"/>
  <c r="Q796"/>
  <c r="M796"/>
  <c r="I796"/>
  <c r="E796"/>
  <c r="GS795"/>
  <c r="GO795"/>
  <c r="GK795"/>
  <c r="GG795"/>
  <c r="GC795"/>
  <c r="FY795"/>
  <c r="FU795"/>
  <c r="FQ795"/>
  <c r="FM795"/>
  <c r="FI795"/>
  <c r="FE795"/>
  <c r="FA795"/>
  <c r="EW795"/>
  <c r="ES795"/>
  <c r="EO795"/>
  <c r="EK795"/>
  <c r="EG795"/>
  <c r="EC795"/>
  <c r="DY795"/>
  <c r="DU795"/>
  <c r="DQ795"/>
  <c r="DM795"/>
  <c r="DI795"/>
  <c r="DE795"/>
  <c r="DA795"/>
  <c r="CW795"/>
  <c r="CS795"/>
  <c r="CO795"/>
  <c r="CK795"/>
  <c r="CG795"/>
  <c r="CC795"/>
  <c r="BY795"/>
  <c r="BU795"/>
  <c r="BQ795"/>
  <c r="BM795"/>
  <c r="BI795"/>
  <c r="BE795"/>
  <c r="BA795"/>
  <c r="AS795"/>
  <c r="AO795"/>
  <c r="AK795"/>
  <c r="AG795"/>
  <c r="AC795"/>
  <c r="Y795"/>
  <c r="U795"/>
  <c r="Q795"/>
  <c r="M795"/>
  <c r="I795"/>
  <c r="E795"/>
  <c r="GS794"/>
  <c r="GO794"/>
  <c r="GK794"/>
  <c r="GG794"/>
  <c r="GC794"/>
  <c r="FY794"/>
  <c r="FU794"/>
  <c r="FQ794"/>
  <c r="FM794"/>
  <c r="FI794"/>
  <c r="FE794"/>
  <c r="FA794"/>
  <c r="EW794"/>
  <c r="ES794"/>
  <c r="EO794"/>
  <c r="EK794"/>
  <c r="EG794"/>
  <c r="EC794"/>
  <c r="DY794"/>
  <c r="DU794"/>
  <c r="DQ794"/>
  <c r="DM794"/>
  <c r="DI794"/>
  <c r="DE794"/>
  <c r="DA794"/>
  <c r="CW794"/>
  <c r="CS794"/>
  <c r="CO794"/>
  <c r="CK794"/>
  <c r="CG794"/>
  <c r="CC794"/>
  <c r="BY794"/>
  <c r="BU794"/>
  <c r="BQ794"/>
  <c r="BM794"/>
  <c r="BI794"/>
  <c r="BE794"/>
  <c r="BA794"/>
  <c r="AS794"/>
  <c r="AO794"/>
  <c r="AK794"/>
  <c r="AG794"/>
  <c r="AC794"/>
  <c r="Y794"/>
  <c r="U794"/>
  <c r="Q794"/>
  <c r="M794"/>
  <c r="I794"/>
  <c r="E794"/>
  <c r="GS793"/>
  <c r="GO793"/>
  <c r="GK793"/>
  <c r="GG793"/>
  <c r="GC793"/>
  <c r="FY793"/>
  <c r="FU793"/>
  <c r="FQ793"/>
  <c r="FM793"/>
  <c r="FI793"/>
  <c r="FE793"/>
  <c r="FA793"/>
  <c r="EW793"/>
  <c r="ES793"/>
  <c r="EO793"/>
  <c r="EK793"/>
  <c r="EG793"/>
  <c r="EC793"/>
  <c r="DY793"/>
  <c r="DU793"/>
  <c r="DQ793"/>
  <c r="DM793"/>
  <c r="DI793"/>
  <c r="DE793"/>
  <c r="DA793"/>
  <c r="CW793"/>
  <c r="CS793"/>
  <c r="CO793"/>
  <c r="CK793"/>
  <c r="CG793"/>
  <c r="CC793"/>
  <c r="BY793"/>
  <c r="BU793"/>
  <c r="BQ793"/>
  <c r="BM793"/>
  <c r="BI793"/>
  <c r="BE793"/>
  <c r="BA793"/>
  <c r="AS793"/>
  <c r="AO793"/>
  <c r="AK793"/>
  <c r="AG793"/>
  <c r="AC793"/>
  <c r="Y793"/>
  <c r="U793"/>
  <c r="Q793"/>
  <c r="M793"/>
  <c r="I793"/>
  <c r="E793"/>
  <c r="GS792"/>
  <c r="GO792"/>
  <c r="GK792"/>
  <c r="GG792"/>
  <c r="GC792"/>
  <c r="FY792"/>
  <c r="FU792"/>
  <c r="FQ792"/>
  <c r="FM792"/>
  <c r="FI792"/>
  <c r="FE792"/>
  <c r="FA792"/>
  <c r="EW792"/>
  <c r="ES792"/>
  <c r="EO792"/>
  <c r="EK792"/>
  <c r="EG792"/>
  <c r="EC792"/>
  <c r="DY792"/>
  <c r="DU792"/>
  <c r="DQ792"/>
  <c r="DM792"/>
  <c r="DI792"/>
  <c r="DE792"/>
  <c r="DA792"/>
  <c r="CW792"/>
  <c r="CS792"/>
  <c r="CO792"/>
  <c r="CK792"/>
  <c r="CG792"/>
  <c r="CC792"/>
  <c r="BY792"/>
  <c r="BU792"/>
  <c r="BQ792"/>
  <c r="BM792"/>
  <c r="BI792"/>
  <c r="BE792"/>
  <c r="BA792"/>
  <c r="AS792"/>
  <c r="AO792"/>
  <c r="AK792"/>
  <c r="AG792"/>
  <c r="AC792"/>
  <c r="Y792"/>
  <c r="U792"/>
  <c r="Q792"/>
  <c r="M792"/>
  <c r="I792"/>
  <c r="E792"/>
  <c r="GS791"/>
  <c r="GO791"/>
  <c r="GK791"/>
  <c r="GG791"/>
  <c r="GC791"/>
  <c r="FY791"/>
  <c r="FU791"/>
  <c r="FQ791"/>
  <c r="FM791"/>
  <c r="FI791"/>
  <c r="FE791"/>
  <c r="FA791"/>
  <c r="EW791"/>
  <c r="ES791"/>
  <c r="EO791"/>
  <c r="EK791"/>
  <c r="EG791"/>
  <c r="EC791"/>
  <c r="DY791"/>
  <c r="DU791"/>
  <c r="DQ791"/>
  <c r="DM791"/>
  <c r="DI791"/>
  <c r="DE791"/>
  <c r="DA791"/>
  <c r="CW791"/>
  <c r="CS791"/>
  <c r="CO791"/>
  <c r="CK791"/>
  <c r="CG791"/>
  <c r="CC791"/>
  <c r="BY791"/>
  <c r="BU791"/>
  <c r="BQ791"/>
  <c r="BM791"/>
  <c r="BI791"/>
  <c r="BE791"/>
  <c r="BA791"/>
  <c r="AS791"/>
  <c r="AO791"/>
  <c r="AK791"/>
  <c r="AG791"/>
  <c r="AC791"/>
  <c r="Y791"/>
  <c r="U791"/>
  <c r="Q791"/>
  <c r="M791"/>
  <c r="I791"/>
  <c r="E791"/>
  <c r="GS790"/>
  <c r="GO790"/>
  <c r="GK790"/>
  <c r="GG790"/>
  <c r="GC790"/>
  <c r="FY790"/>
  <c r="FU790"/>
  <c r="FQ790"/>
  <c r="FM790"/>
  <c r="FI790"/>
  <c r="FE790"/>
  <c r="FA790"/>
  <c r="EW790"/>
  <c r="ES790"/>
  <c r="EO790"/>
  <c r="EK790"/>
  <c r="EG790"/>
  <c r="EC790"/>
  <c r="DY790"/>
  <c r="DU790"/>
  <c r="DQ790"/>
  <c r="DM790"/>
  <c r="DI790"/>
  <c r="DE790"/>
  <c r="DA790"/>
  <c r="CW790"/>
  <c r="CS790"/>
  <c r="CO790"/>
  <c r="CK790"/>
  <c r="CG790"/>
  <c r="CC790"/>
  <c r="BY790"/>
  <c r="BU790"/>
  <c r="BQ790"/>
  <c r="BM790"/>
  <c r="BI790"/>
  <c r="BE790"/>
  <c r="BA790"/>
  <c r="AS790"/>
  <c r="AO790"/>
  <c r="AK790"/>
  <c r="AG790"/>
  <c r="AC790"/>
  <c r="Y790"/>
  <c r="U790"/>
  <c r="Q790"/>
  <c r="M790"/>
  <c r="I790"/>
  <c r="E790"/>
  <c r="GS789"/>
  <c r="GO789"/>
  <c r="GK789"/>
  <c r="GG789"/>
  <c r="GC789"/>
  <c r="FY789"/>
  <c r="FU789"/>
  <c r="FQ789"/>
  <c r="FM789"/>
  <c r="FI789"/>
  <c r="FE789"/>
  <c r="FA789"/>
  <c r="EW789"/>
  <c r="ES789"/>
  <c r="EO789"/>
  <c r="EK789"/>
  <c r="EG789"/>
  <c r="EC789"/>
  <c r="DY789"/>
  <c r="DU789"/>
  <c r="DQ789"/>
  <c r="DM789"/>
  <c r="DI789"/>
  <c r="DE789"/>
  <c r="DA789"/>
  <c r="CW789"/>
  <c r="CS789"/>
  <c r="CO789"/>
  <c r="CK789"/>
  <c r="CG789"/>
  <c r="CC789"/>
  <c r="BY789"/>
  <c r="BU789"/>
  <c r="BQ789"/>
  <c r="BM789"/>
  <c r="BI789"/>
  <c r="BE789"/>
  <c r="BA789"/>
  <c r="AS789"/>
  <c r="AO789"/>
  <c r="AK789"/>
  <c r="AG789"/>
  <c r="AC789"/>
  <c r="Y789"/>
  <c r="U789"/>
  <c r="Q789"/>
  <c r="M789"/>
  <c r="I789"/>
  <c r="E789"/>
  <c r="GS788"/>
  <c r="GO788"/>
  <c r="GK788"/>
  <c r="GG788"/>
  <c r="GC788"/>
  <c r="FY788"/>
  <c r="FU788"/>
  <c r="FQ788"/>
  <c r="FM788"/>
  <c r="FI788"/>
  <c r="FE788"/>
  <c r="FA788"/>
  <c r="EW788"/>
  <c r="ES788"/>
  <c r="EO788"/>
  <c r="EK788"/>
  <c r="EG788"/>
  <c r="EC788"/>
  <c r="DY788"/>
  <c r="DU788"/>
  <c r="DQ788"/>
  <c r="DM788"/>
  <c r="DI788"/>
  <c r="DE788"/>
  <c r="DA788"/>
  <c r="CW788"/>
  <c r="CS788"/>
  <c r="CO788"/>
  <c r="CK788"/>
  <c r="CG788"/>
  <c r="CC788"/>
  <c r="BY788"/>
  <c r="BU788"/>
  <c r="BQ788"/>
  <c r="BM788"/>
  <c r="BI788"/>
  <c r="BE788"/>
  <c r="BA788"/>
  <c r="AS788"/>
  <c r="AO788"/>
  <c r="AK788"/>
  <c r="AG788"/>
  <c r="AC788"/>
  <c r="Y788"/>
  <c r="U788"/>
  <c r="Q788"/>
  <c r="M788"/>
  <c r="I788"/>
  <c r="E788"/>
  <c r="GY787"/>
  <c r="GS787"/>
  <c r="GO787"/>
  <c r="GK787"/>
  <c r="GG787"/>
  <c r="GC787"/>
  <c r="FY787"/>
  <c r="FU787"/>
  <c r="FQ787"/>
  <c r="FM787"/>
  <c r="FI787"/>
  <c r="FE787"/>
  <c r="FA787"/>
  <c r="EW787"/>
  <c r="ES787"/>
  <c r="EO787"/>
  <c r="EK787"/>
  <c r="EG787"/>
  <c r="EC787"/>
  <c r="DY787"/>
  <c r="DU787"/>
  <c r="DQ787"/>
  <c r="DM787"/>
  <c r="DI787"/>
  <c r="DE787"/>
  <c r="DA787"/>
  <c r="CW787"/>
  <c r="CS787"/>
  <c r="CO787"/>
  <c r="CK787"/>
  <c r="CG787"/>
  <c r="CC787"/>
  <c r="BY787"/>
  <c r="BU787"/>
  <c r="BQ787"/>
  <c r="BM787"/>
  <c r="BI787"/>
  <c r="BE787"/>
  <c r="BA787"/>
  <c r="AS787"/>
  <c r="AO787"/>
  <c r="AK787"/>
  <c r="AG787"/>
  <c r="AC787"/>
  <c r="Y787"/>
  <c r="U787"/>
  <c r="Q787"/>
  <c r="M787"/>
  <c r="I787"/>
  <c r="E787"/>
  <c r="GS774"/>
  <c r="GO774"/>
  <c r="GK774"/>
  <c r="GG774"/>
  <c r="GC774"/>
  <c r="FY774"/>
  <c r="FU774"/>
  <c r="FQ774"/>
  <c r="FM774"/>
  <c r="FI774"/>
  <c r="FE774"/>
  <c r="FA774"/>
  <c r="EW774"/>
  <c r="ES774"/>
  <c r="EO774"/>
  <c r="EK774"/>
  <c r="EG774"/>
  <c r="EC774"/>
  <c r="DY774"/>
  <c r="DU774"/>
  <c r="DQ774"/>
  <c r="DM774"/>
  <c r="DI774"/>
  <c r="DE774"/>
  <c r="DA774"/>
  <c r="CW774"/>
  <c r="CS774"/>
  <c r="CO774"/>
  <c r="CK774"/>
  <c r="CG774"/>
  <c r="CC774"/>
  <c r="BY774"/>
  <c r="BU774"/>
  <c r="BQ774"/>
  <c r="BM774"/>
  <c r="BI774"/>
  <c r="BE774"/>
  <c r="BA774"/>
  <c r="AS774"/>
  <c r="AO774"/>
  <c r="AK774"/>
  <c r="AG774"/>
  <c r="AC774"/>
  <c r="Y774"/>
  <c r="U774"/>
  <c r="Q774"/>
  <c r="M774"/>
  <c r="I774"/>
  <c r="E774"/>
  <c r="GS773"/>
  <c r="GO773"/>
  <c r="GK773"/>
  <c r="GG773"/>
  <c r="GC773"/>
  <c r="FY773"/>
  <c r="FU773"/>
  <c r="FQ773"/>
  <c r="FM773"/>
  <c r="FI773"/>
  <c r="FE773"/>
  <c r="FA773"/>
  <c r="EW773"/>
  <c r="ES773"/>
  <c r="EO773"/>
  <c r="EK773"/>
  <c r="EG773"/>
  <c r="EC773"/>
  <c r="DY773"/>
  <c r="DU773"/>
  <c r="DQ773"/>
  <c r="DM773"/>
  <c r="DI773"/>
  <c r="DE773"/>
  <c r="DA773"/>
  <c r="CW773"/>
  <c r="CS773"/>
  <c r="CO773"/>
  <c r="CK773"/>
  <c r="CG773"/>
  <c r="CC773"/>
  <c r="BY773"/>
  <c r="BU773"/>
  <c r="BQ773"/>
  <c r="BM773"/>
  <c r="BI773"/>
  <c r="BE773"/>
  <c r="BA773"/>
  <c r="AS773"/>
  <c r="AO773"/>
  <c r="AK773"/>
  <c r="AG773"/>
  <c r="AC773"/>
  <c r="Y773"/>
  <c r="U773"/>
  <c r="Q773"/>
  <c r="M773"/>
  <c r="I773"/>
  <c r="E773"/>
  <c r="GS772"/>
  <c r="GO772"/>
  <c r="GK772"/>
  <c r="GG772"/>
  <c r="GC772"/>
  <c r="FY772"/>
  <c r="FU772"/>
  <c r="FQ772"/>
  <c r="FM772"/>
  <c r="FI772"/>
  <c r="FE772"/>
  <c r="FA772"/>
  <c r="EW772"/>
  <c r="ES772"/>
  <c r="EO772"/>
  <c r="EK772"/>
  <c r="EG772"/>
  <c r="EC772"/>
  <c r="DY772"/>
  <c r="DU772"/>
  <c r="DQ772"/>
  <c r="DM772"/>
  <c r="DI772"/>
  <c r="DE772"/>
  <c r="DA772"/>
  <c r="CW772"/>
  <c r="CS772"/>
  <c r="CO772"/>
  <c r="CK772"/>
  <c r="CG772"/>
  <c r="CC772"/>
  <c r="BY772"/>
  <c r="BU772"/>
  <c r="BQ772"/>
  <c r="BM772"/>
  <c r="BI772"/>
  <c r="BE772"/>
  <c r="BA772"/>
  <c r="AS772"/>
  <c r="AO772"/>
  <c r="AK772"/>
  <c r="AG772"/>
  <c r="AC772"/>
  <c r="Y772"/>
  <c r="U772"/>
  <c r="Q772"/>
  <c r="M772"/>
  <c r="I772"/>
  <c r="E772"/>
  <c r="GS771"/>
  <c r="GO771"/>
  <c r="GK771"/>
  <c r="GG771"/>
  <c r="GC771"/>
  <c r="FY771"/>
  <c r="FU771"/>
  <c r="FQ771"/>
  <c r="FM771"/>
  <c r="FI771"/>
  <c r="FE771"/>
  <c r="FA771"/>
  <c r="EW771"/>
  <c r="ES771"/>
  <c r="EO771"/>
  <c r="EK771"/>
  <c r="EG771"/>
  <c r="EC771"/>
  <c r="DY771"/>
  <c r="DU771"/>
  <c r="DQ771"/>
  <c r="DM771"/>
  <c r="DI771"/>
  <c r="DE771"/>
  <c r="DA771"/>
  <c r="CW771"/>
  <c r="CS771"/>
  <c r="CO771"/>
  <c r="CK771"/>
  <c r="CG771"/>
  <c r="CC771"/>
  <c r="BY771"/>
  <c r="BU771"/>
  <c r="BQ771"/>
  <c r="BM771"/>
  <c r="BI771"/>
  <c r="BE771"/>
  <c r="BA771"/>
  <c r="AS771"/>
  <c r="AO771"/>
  <c r="AK771"/>
  <c r="AG771"/>
  <c r="AC771"/>
  <c r="Y771"/>
  <c r="U771"/>
  <c r="Q771"/>
  <c r="M771"/>
  <c r="I771"/>
  <c r="E771"/>
  <c r="GS770"/>
  <c r="GO770"/>
  <c r="GK770"/>
  <c r="GG770"/>
  <c r="GC770"/>
  <c r="FY770"/>
  <c r="FU770"/>
  <c r="FQ770"/>
  <c r="FM770"/>
  <c r="FI770"/>
  <c r="FE770"/>
  <c r="FA770"/>
  <c r="EW770"/>
  <c r="ES770"/>
  <c r="EO770"/>
  <c r="EK770"/>
  <c r="EG770"/>
  <c r="EC770"/>
  <c r="DY770"/>
  <c r="DU770"/>
  <c r="DQ770"/>
  <c r="DM770"/>
  <c r="DI770"/>
  <c r="DE770"/>
  <c r="DA770"/>
  <c r="CW770"/>
  <c r="CS770"/>
  <c r="CO770"/>
  <c r="CK770"/>
  <c r="CG770"/>
  <c r="CC770"/>
  <c r="BY770"/>
  <c r="BU770"/>
  <c r="BQ770"/>
  <c r="BM770"/>
  <c r="BI770"/>
  <c r="BE770"/>
  <c r="BA770"/>
  <c r="AS770"/>
  <c r="AO770"/>
  <c r="AK770"/>
  <c r="AG770"/>
  <c r="AC770"/>
  <c r="Y770"/>
  <c r="U770"/>
  <c r="Q770"/>
  <c r="M770"/>
  <c r="I770"/>
  <c r="E770"/>
  <c r="GS769"/>
  <c r="GO769"/>
  <c r="GK769"/>
  <c r="GG769"/>
  <c r="GC769"/>
  <c r="FY769"/>
  <c r="FU769"/>
  <c r="FQ769"/>
  <c r="FM769"/>
  <c r="FI769"/>
  <c r="FE769"/>
  <c r="FA769"/>
  <c r="EW769"/>
  <c r="ES769"/>
  <c r="EO769"/>
  <c r="EK769"/>
  <c r="EG769"/>
  <c r="EC769"/>
  <c r="DY769"/>
  <c r="DU769"/>
  <c r="DQ769"/>
  <c r="DM769"/>
  <c r="DI769"/>
  <c r="DE769"/>
  <c r="DA769"/>
  <c r="CW769"/>
  <c r="CS769"/>
  <c r="CO769"/>
  <c r="CK769"/>
  <c r="CG769"/>
  <c r="CC769"/>
  <c r="BY769"/>
  <c r="BU769"/>
  <c r="BQ769"/>
  <c r="BM769"/>
  <c r="BI769"/>
  <c r="BE769"/>
  <c r="BA769"/>
  <c r="AS769"/>
  <c r="AO769"/>
  <c r="AK769"/>
  <c r="AG769"/>
  <c r="AC769"/>
  <c r="Y769"/>
  <c r="U769"/>
  <c r="Q769"/>
  <c r="M769"/>
  <c r="I769"/>
  <c r="E769"/>
  <c r="GS768"/>
  <c r="GO768"/>
  <c r="GK768"/>
  <c r="GG768"/>
  <c r="GC768"/>
  <c r="FY768"/>
  <c r="FU768"/>
  <c r="FQ768"/>
  <c r="FM768"/>
  <c r="FI768"/>
  <c r="FE768"/>
  <c r="FA768"/>
  <c r="EW768"/>
  <c r="ES768"/>
  <c r="EO768"/>
  <c r="EK768"/>
  <c r="EG768"/>
  <c r="EC768"/>
  <c r="DY768"/>
  <c r="DU768"/>
  <c r="DQ768"/>
  <c r="DM768"/>
  <c r="DI768"/>
  <c r="DE768"/>
  <c r="DA768"/>
  <c r="CW768"/>
  <c r="CS768"/>
  <c r="CO768"/>
  <c r="CK768"/>
  <c r="CG768"/>
  <c r="CC768"/>
  <c r="BY768"/>
  <c r="BU768"/>
  <c r="BQ768"/>
  <c r="BM768"/>
  <c r="BI768"/>
  <c r="BE768"/>
  <c r="BA768"/>
  <c r="AS768"/>
  <c r="AO768"/>
  <c r="AK768"/>
  <c r="AG768"/>
  <c r="AC768"/>
  <c r="Y768"/>
  <c r="U768"/>
  <c r="Q768"/>
  <c r="M768"/>
  <c r="I768"/>
  <c r="E768"/>
  <c r="GS767"/>
  <c r="GO767"/>
  <c r="GK767"/>
  <c r="GG767"/>
  <c r="GC767"/>
  <c r="FY767"/>
  <c r="FU767"/>
  <c r="FQ767"/>
  <c r="FM767"/>
  <c r="FI767"/>
  <c r="FE767"/>
  <c r="FA767"/>
  <c r="EW767"/>
  <c r="ES767"/>
  <c r="EO767"/>
  <c r="EK767"/>
  <c r="EG767"/>
  <c r="EC767"/>
  <c r="DY767"/>
  <c r="DU767"/>
  <c r="DQ767"/>
  <c r="DM767"/>
  <c r="DI767"/>
  <c r="DE767"/>
  <c r="DA767"/>
  <c r="CW767"/>
  <c r="CS767"/>
  <c r="CO767"/>
  <c r="CK767"/>
  <c r="CG767"/>
  <c r="CC767"/>
  <c r="BY767"/>
  <c r="BU767"/>
  <c r="BQ767"/>
  <c r="BM767"/>
  <c r="BI767"/>
  <c r="BE767"/>
  <c r="BA767"/>
  <c r="AS767"/>
  <c r="AO767"/>
  <c r="AK767"/>
  <c r="AG767"/>
  <c r="AC767"/>
  <c r="Y767"/>
  <c r="U767"/>
  <c r="Q767"/>
  <c r="M767"/>
  <c r="I767"/>
  <c r="E767"/>
  <c r="GS766"/>
  <c r="GO766"/>
  <c r="GK766"/>
  <c r="GG766"/>
  <c r="GC766"/>
  <c r="FY766"/>
  <c r="FU766"/>
  <c r="FQ766"/>
  <c r="FM766"/>
  <c r="FI766"/>
  <c r="FE766"/>
  <c r="FA766"/>
  <c r="EW766"/>
  <c r="ES766"/>
  <c r="EO766"/>
  <c r="EK766"/>
  <c r="EG766"/>
  <c r="EC766"/>
  <c r="DY766"/>
  <c r="DU766"/>
  <c r="DQ766"/>
  <c r="DM766"/>
  <c r="DI766"/>
  <c r="DE766"/>
  <c r="DA766"/>
  <c r="CW766"/>
  <c r="CS766"/>
  <c r="CO766"/>
  <c r="CK766"/>
  <c r="CG766"/>
  <c r="CC766"/>
  <c r="BY766"/>
  <c r="BU766"/>
  <c r="BQ766"/>
  <c r="BM766"/>
  <c r="BI766"/>
  <c r="BE766"/>
  <c r="BA766"/>
  <c r="AS766"/>
  <c r="AO766"/>
  <c r="AK766"/>
  <c r="AG766"/>
  <c r="AC766"/>
  <c r="Y766"/>
  <c r="U766"/>
  <c r="Q766"/>
  <c r="M766"/>
  <c r="I766"/>
  <c r="E766"/>
  <c r="GS765"/>
  <c r="GO765"/>
  <c r="GK765"/>
  <c r="GG765"/>
  <c r="GC765"/>
  <c r="FY765"/>
  <c r="FU765"/>
  <c r="FQ765"/>
  <c r="FM765"/>
  <c r="FI765"/>
  <c r="FE765"/>
  <c r="FA765"/>
  <c r="EW765"/>
  <c r="ES765"/>
  <c r="EO765"/>
  <c r="EK765"/>
  <c r="EG765"/>
  <c r="EC765"/>
  <c r="DY765"/>
  <c r="DU765"/>
  <c r="DQ765"/>
  <c r="DM765"/>
  <c r="DI765"/>
  <c r="DE765"/>
  <c r="DA765"/>
  <c r="CW765"/>
  <c r="CS765"/>
  <c r="CO765"/>
  <c r="CK765"/>
  <c r="CG765"/>
  <c r="CC765"/>
  <c r="BY765"/>
  <c r="BU765"/>
  <c r="BQ765"/>
  <c r="BM765"/>
  <c r="BI765"/>
  <c r="BE765"/>
  <c r="BA765"/>
  <c r="AS765"/>
  <c r="AO765"/>
  <c r="AK765"/>
  <c r="AG765"/>
  <c r="AC765"/>
  <c r="Y765"/>
  <c r="U765"/>
  <c r="Q765"/>
  <c r="M765"/>
  <c r="I765"/>
  <c r="E765"/>
  <c r="GS764"/>
  <c r="GO764"/>
  <c r="GK764"/>
  <c r="GG764"/>
  <c r="GC764"/>
  <c r="FY764"/>
  <c r="FU764"/>
  <c r="FQ764"/>
  <c r="FM764"/>
  <c r="FI764"/>
  <c r="FE764"/>
  <c r="FA764"/>
  <c r="EW764"/>
  <c r="ES764"/>
  <c r="EO764"/>
  <c r="EK764"/>
  <c r="EG764"/>
  <c r="EC764"/>
  <c r="DY764"/>
  <c r="DU764"/>
  <c r="DQ764"/>
  <c r="DM764"/>
  <c r="DI764"/>
  <c r="DE764"/>
  <c r="DA764"/>
  <c r="CW764"/>
  <c r="CS764"/>
  <c r="CO764"/>
  <c r="CK764"/>
  <c r="CG764"/>
  <c r="CC764"/>
  <c r="BY764"/>
  <c r="BU764"/>
  <c r="BQ764"/>
  <c r="BM764"/>
  <c r="BI764"/>
  <c r="BE764"/>
  <c r="BA764"/>
  <c r="AS764"/>
  <c r="AO764"/>
  <c r="AK764"/>
  <c r="AG764"/>
  <c r="AC764"/>
  <c r="Y764"/>
  <c r="U764"/>
  <c r="Q764"/>
  <c r="M764"/>
  <c r="I764"/>
  <c r="E764"/>
  <c r="GY763"/>
  <c r="GS763"/>
  <c r="GO763"/>
  <c r="GK763"/>
  <c r="GG763"/>
  <c r="GC763"/>
  <c r="FY763"/>
  <c r="FU763"/>
  <c r="FQ763"/>
  <c r="FM763"/>
  <c r="FI763"/>
  <c r="FE763"/>
  <c r="FA763"/>
  <c r="EW763"/>
  <c r="ES763"/>
  <c r="EO763"/>
  <c r="EK763"/>
  <c r="EG763"/>
  <c r="EC763"/>
  <c r="DY763"/>
  <c r="DU763"/>
  <c r="DQ763"/>
  <c r="DM763"/>
  <c r="DI763"/>
  <c r="DE763"/>
  <c r="DA763"/>
  <c r="CW763"/>
  <c r="CS763"/>
  <c r="CO763"/>
  <c r="CK763"/>
  <c r="CG763"/>
  <c r="CC763"/>
  <c r="BY763"/>
  <c r="BU763"/>
  <c r="BQ763"/>
  <c r="BM763"/>
  <c r="BI763"/>
  <c r="BE763"/>
  <c r="BA763"/>
  <c r="AS763"/>
  <c r="AO763"/>
  <c r="AK763"/>
  <c r="AG763"/>
  <c r="AC763"/>
  <c r="Y763"/>
  <c r="U763"/>
  <c r="Q763"/>
  <c r="M763"/>
  <c r="I763"/>
  <c r="E763"/>
  <c r="GS762"/>
  <c r="GO762"/>
  <c r="GK762"/>
  <c r="GG762"/>
  <c r="GC762"/>
  <c r="FY762"/>
  <c r="FU762"/>
  <c r="FQ762"/>
  <c r="FM762"/>
  <c r="FI762"/>
  <c r="FE762"/>
  <c r="FA762"/>
  <c r="EW762"/>
  <c r="ES762"/>
  <c r="EO762"/>
  <c r="EK762"/>
  <c r="EG762"/>
  <c r="EC762"/>
  <c r="DY762"/>
  <c r="DU762"/>
  <c r="DQ762"/>
  <c r="DM762"/>
  <c r="DI762"/>
  <c r="DE762"/>
  <c r="DA762"/>
  <c r="CW762"/>
  <c r="CS762"/>
  <c r="CO762"/>
  <c r="CK762"/>
  <c r="CG762"/>
  <c r="CC762"/>
  <c r="BY762"/>
  <c r="BU762"/>
  <c r="BQ762"/>
  <c r="BM762"/>
  <c r="BI762"/>
  <c r="BE762"/>
  <c r="BA762"/>
  <c r="AS762"/>
  <c r="AO762"/>
  <c r="AK762"/>
  <c r="AG762"/>
  <c r="AC762"/>
  <c r="Y762"/>
  <c r="U762"/>
  <c r="Q762"/>
  <c r="M762"/>
  <c r="I762"/>
  <c r="E762"/>
  <c r="GS761"/>
  <c r="GO761"/>
  <c r="GK761"/>
  <c r="GG761"/>
  <c r="GC761"/>
  <c r="FY761"/>
  <c r="FU761"/>
  <c r="FQ761"/>
  <c r="FM761"/>
  <c r="FI761"/>
  <c r="FE761"/>
  <c r="FA761"/>
  <c r="EW761"/>
  <c r="ES761"/>
  <c r="EO761"/>
  <c r="EK761"/>
  <c r="EG761"/>
  <c r="EC761"/>
  <c r="DY761"/>
  <c r="DU761"/>
  <c r="DQ761"/>
  <c r="DM761"/>
  <c r="DI761"/>
  <c r="DE761"/>
  <c r="DA761"/>
  <c r="CW761"/>
  <c r="CS761"/>
  <c r="CO761"/>
  <c r="CK761"/>
  <c r="CG761"/>
  <c r="CC761"/>
  <c r="BY761"/>
  <c r="BU761"/>
  <c r="BQ761"/>
  <c r="BM761"/>
  <c r="BI761"/>
  <c r="BE761"/>
  <c r="BA761"/>
  <c r="AS761"/>
  <c r="AO761"/>
  <c r="AK761"/>
  <c r="AG761"/>
  <c r="AC761"/>
  <c r="Y761"/>
  <c r="U761"/>
  <c r="Q761"/>
  <c r="M761"/>
  <c r="I761"/>
  <c r="E761"/>
  <c r="GS760"/>
  <c r="GO760"/>
  <c r="GK760"/>
  <c r="GG760"/>
  <c r="GC760"/>
  <c r="FY760"/>
  <c r="FU760"/>
  <c r="FQ760"/>
  <c r="FM760"/>
  <c r="FI760"/>
  <c r="FE760"/>
  <c r="FA760"/>
  <c r="EW760"/>
  <c r="ES760"/>
  <c r="EO760"/>
  <c r="EK760"/>
  <c r="EG760"/>
  <c r="EC760"/>
  <c r="DY760"/>
  <c r="DU760"/>
  <c r="DQ760"/>
  <c r="DM760"/>
  <c r="DI760"/>
  <c r="DE760"/>
  <c r="DA760"/>
  <c r="CW760"/>
  <c r="CS760"/>
  <c r="CO760"/>
  <c r="CK760"/>
  <c r="CG760"/>
  <c r="CC760"/>
  <c r="BY760"/>
  <c r="BU760"/>
  <c r="BQ760"/>
  <c r="BM760"/>
  <c r="BI760"/>
  <c r="BE760"/>
  <c r="BA760"/>
  <c r="AS760"/>
  <c r="AO760"/>
  <c r="AK760"/>
  <c r="AG760"/>
  <c r="AC760"/>
  <c r="Y760"/>
  <c r="U760"/>
  <c r="Q760"/>
  <c r="M760"/>
  <c r="I760"/>
  <c r="E760"/>
  <c r="GS759"/>
  <c r="GO759"/>
  <c r="GK759"/>
  <c r="GG759"/>
  <c r="GC759"/>
  <c r="FY759"/>
  <c r="FU759"/>
  <c r="FQ759"/>
  <c r="FM759"/>
  <c r="FI759"/>
  <c r="FE759"/>
  <c r="FA759"/>
  <c r="EW759"/>
  <c r="ES759"/>
  <c r="EO759"/>
  <c r="EK759"/>
  <c r="EG759"/>
  <c r="EC759"/>
  <c r="DY759"/>
  <c r="DU759"/>
  <c r="DQ759"/>
  <c r="DM759"/>
  <c r="DI759"/>
  <c r="DE759"/>
  <c r="DA759"/>
  <c r="CW759"/>
  <c r="CS759"/>
  <c r="CO759"/>
  <c r="CK759"/>
  <c r="CG759"/>
  <c r="CC759"/>
  <c r="BY759"/>
  <c r="BU759"/>
  <c r="BQ759"/>
  <c r="BM759"/>
  <c r="BI759"/>
  <c r="BE759"/>
  <c r="BA759"/>
  <c r="AS759"/>
  <c r="AO759"/>
  <c r="AK759"/>
  <c r="AG759"/>
  <c r="AC759"/>
  <c r="Y759"/>
  <c r="U759"/>
  <c r="Q759"/>
  <c r="M759"/>
  <c r="I759"/>
  <c r="E759"/>
  <c r="GS758"/>
  <c r="GO758"/>
  <c r="GK758"/>
  <c r="GG758"/>
  <c r="GC758"/>
  <c r="FY758"/>
  <c r="FU758"/>
  <c r="FQ758"/>
  <c r="FM758"/>
  <c r="FI758"/>
  <c r="FE758"/>
  <c r="FA758"/>
  <c r="EW758"/>
  <c r="ES758"/>
  <c r="EO758"/>
  <c r="EK758"/>
  <c r="EG758"/>
  <c r="EC758"/>
  <c r="DY758"/>
  <c r="DU758"/>
  <c r="DQ758"/>
  <c r="DM758"/>
  <c r="DI758"/>
  <c r="DE758"/>
  <c r="DA758"/>
  <c r="CW758"/>
  <c r="CS758"/>
  <c r="CO758"/>
  <c r="CK758"/>
  <c r="CG758"/>
  <c r="CC758"/>
  <c r="BY758"/>
  <c r="BU758"/>
  <c r="BQ758"/>
  <c r="BM758"/>
  <c r="BI758"/>
  <c r="BE758"/>
  <c r="BA758"/>
  <c r="AS758"/>
  <c r="AO758"/>
  <c r="AK758"/>
  <c r="AG758"/>
  <c r="AC758"/>
  <c r="Y758"/>
  <c r="U758"/>
  <c r="Q758"/>
  <c r="M758"/>
  <c r="I758"/>
  <c r="E758"/>
  <c r="GS757"/>
  <c r="GO757"/>
  <c r="GK757"/>
  <c r="GG757"/>
  <c r="GC757"/>
  <c r="FY757"/>
  <c r="FU757"/>
  <c r="FQ757"/>
  <c r="FM757"/>
  <c r="FI757"/>
  <c r="FE757"/>
  <c r="FA757"/>
  <c r="EW757"/>
  <c r="ES757"/>
  <c r="EO757"/>
  <c r="EK757"/>
  <c r="EG757"/>
  <c r="EC757"/>
  <c r="DY757"/>
  <c r="DU757"/>
  <c r="DQ757"/>
  <c r="DM757"/>
  <c r="DI757"/>
  <c r="DE757"/>
  <c r="DA757"/>
  <c r="CW757"/>
  <c r="CS757"/>
  <c r="CO757"/>
  <c r="CK757"/>
  <c r="CG757"/>
  <c r="CC757"/>
  <c r="BY757"/>
  <c r="BU757"/>
  <c r="BQ757"/>
  <c r="BM757"/>
  <c r="BI757"/>
  <c r="BE757"/>
  <c r="BA757"/>
  <c r="AS757"/>
  <c r="AO757"/>
  <c r="AK757"/>
  <c r="AG757"/>
  <c r="AC757"/>
  <c r="Y757"/>
  <c r="U757"/>
  <c r="Q757"/>
  <c r="M757"/>
  <c r="I757"/>
  <c r="E757"/>
  <c r="GS756"/>
  <c r="GO756"/>
  <c r="GK756"/>
  <c r="GG756"/>
  <c r="GC756"/>
  <c r="FY756"/>
  <c r="FU756"/>
  <c r="FQ756"/>
  <c r="FM756"/>
  <c r="FI756"/>
  <c r="FE756"/>
  <c r="FA756"/>
  <c r="EW756"/>
  <c r="ES756"/>
  <c r="EO756"/>
  <c r="EK756"/>
  <c r="EG756"/>
  <c r="EC756"/>
  <c r="DY756"/>
  <c r="DU756"/>
  <c r="DQ756"/>
  <c r="DM756"/>
  <c r="DI756"/>
  <c r="DE756"/>
  <c r="DA756"/>
  <c r="CW756"/>
  <c r="CS756"/>
  <c r="CO756"/>
  <c r="CK756"/>
  <c r="CG756"/>
  <c r="CC756"/>
  <c r="BY756"/>
  <c r="BU756"/>
  <c r="BQ756"/>
  <c r="BM756"/>
  <c r="BI756"/>
  <c r="BE756"/>
  <c r="BA756"/>
  <c r="AS756"/>
  <c r="AO756"/>
  <c r="AK756"/>
  <c r="AG756"/>
  <c r="AC756"/>
  <c r="Y756"/>
  <c r="U756"/>
  <c r="Q756"/>
  <c r="M756"/>
  <c r="I756"/>
  <c r="E756"/>
  <c r="GS755"/>
  <c r="GO755"/>
  <c r="GK755"/>
  <c r="GG755"/>
  <c r="GC755"/>
  <c r="FY755"/>
  <c r="FU755"/>
  <c r="FQ755"/>
  <c r="FM755"/>
  <c r="FI755"/>
  <c r="FE755"/>
  <c r="FA755"/>
  <c r="EW755"/>
  <c r="ES755"/>
  <c r="EO755"/>
  <c r="EK755"/>
  <c r="EG755"/>
  <c r="EC755"/>
  <c r="DY755"/>
  <c r="DU755"/>
  <c r="DQ755"/>
  <c r="DM755"/>
  <c r="DI755"/>
  <c r="DE755"/>
  <c r="DA755"/>
  <c r="CW755"/>
  <c r="CS755"/>
  <c r="CO755"/>
  <c r="CK755"/>
  <c r="CG755"/>
  <c r="CC755"/>
  <c r="BY755"/>
  <c r="BU755"/>
  <c r="BQ755"/>
  <c r="BM755"/>
  <c r="BI755"/>
  <c r="BE755"/>
  <c r="BA755"/>
  <c r="AS755"/>
  <c r="AO755"/>
  <c r="AK755"/>
  <c r="AG755"/>
  <c r="AC755"/>
  <c r="Y755"/>
  <c r="U755"/>
  <c r="Q755"/>
  <c r="M755"/>
  <c r="I755"/>
  <c r="E755"/>
  <c r="GS754"/>
  <c r="GO754"/>
  <c r="GK754"/>
  <c r="GG754"/>
  <c r="GC754"/>
  <c r="FY754"/>
  <c r="FU754"/>
  <c r="FQ754"/>
  <c r="FM754"/>
  <c r="FI754"/>
  <c r="FE754"/>
  <c r="FA754"/>
  <c r="EW754"/>
  <c r="ES754"/>
  <c r="EO754"/>
  <c r="EK754"/>
  <c r="EG754"/>
  <c r="EC754"/>
  <c r="DY754"/>
  <c r="DU754"/>
  <c r="DQ754"/>
  <c r="DM754"/>
  <c r="DI754"/>
  <c r="DE754"/>
  <c r="DA754"/>
  <c r="CW754"/>
  <c r="CS754"/>
  <c r="CO754"/>
  <c r="CK754"/>
  <c r="CG754"/>
  <c r="CC754"/>
  <c r="BY754"/>
  <c r="BU754"/>
  <c r="BQ754"/>
  <c r="BM754"/>
  <c r="BI754"/>
  <c r="BE754"/>
  <c r="BA754"/>
  <c r="AS754"/>
  <c r="AO754"/>
  <c r="AK754"/>
  <c r="AG754"/>
  <c r="AC754"/>
  <c r="Y754"/>
  <c r="U754"/>
  <c r="Q754"/>
  <c r="M754"/>
  <c r="I754"/>
  <c r="E754"/>
  <c r="GS753"/>
  <c r="GO753"/>
  <c r="GK753"/>
  <c r="GG753"/>
  <c r="GC753"/>
  <c r="FY753"/>
  <c r="FU753"/>
  <c r="FQ753"/>
  <c r="FM753"/>
  <c r="FI753"/>
  <c r="FE753"/>
  <c r="FA753"/>
  <c r="EW753"/>
  <c r="ES753"/>
  <c r="EO753"/>
  <c r="EK753"/>
  <c r="EG753"/>
  <c r="EC753"/>
  <c r="DY753"/>
  <c r="DU753"/>
  <c r="DQ753"/>
  <c r="DM753"/>
  <c r="DI753"/>
  <c r="DE753"/>
  <c r="DA753"/>
  <c r="CW753"/>
  <c r="CS753"/>
  <c r="CO753"/>
  <c r="CK753"/>
  <c r="CG753"/>
  <c r="CC753"/>
  <c r="BY753"/>
  <c r="BU753"/>
  <c r="BQ753"/>
  <c r="BM753"/>
  <c r="BI753"/>
  <c r="BE753"/>
  <c r="BA753"/>
  <c r="AS753"/>
  <c r="AO753"/>
  <c r="AK753"/>
  <c r="AG753"/>
  <c r="AC753"/>
  <c r="Y753"/>
  <c r="U753"/>
  <c r="Q753"/>
  <c r="M753"/>
  <c r="I753"/>
  <c r="E753"/>
  <c r="GS752"/>
  <c r="GO752"/>
  <c r="GK752"/>
  <c r="GG752"/>
  <c r="GC752"/>
  <c r="FY752"/>
  <c r="FU752"/>
  <c r="FQ752"/>
  <c r="FM752"/>
  <c r="FI752"/>
  <c r="FE752"/>
  <c r="FA752"/>
  <c r="EW752"/>
  <c r="ES752"/>
  <c r="EO752"/>
  <c r="EK752"/>
  <c r="EG752"/>
  <c r="EC752"/>
  <c r="DY752"/>
  <c r="DU752"/>
  <c r="DQ752"/>
  <c r="DM752"/>
  <c r="DI752"/>
  <c r="DE752"/>
  <c r="DA752"/>
  <c r="CW752"/>
  <c r="CS752"/>
  <c r="CO752"/>
  <c r="CK752"/>
  <c r="CG752"/>
  <c r="CC752"/>
  <c r="BY752"/>
  <c r="BU752"/>
  <c r="BQ752"/>
  <c r="BM752"/>
  <c r="BI752"/>
  <c r="BE752"/>
  <c r="BA752"/>
  <c r="AS752"/>
  <c r="AO752"/>
  <c r="AK752"/>
  <c r="AG752"/>
  <c r="AC752"/>
  <c r="Y752"/>
  <c r="U752"/>
  <c r="Q752"/>
  <c r="M752"/>
  <c r="I752"/>
  <c r="E752"/>
  <c r="GY751"/>
  <c r="GS751"/>
  <c r="GO751"/>
  <c r="GK751"/>
  <c r="GG751"/>
  <c r="GC751"/>
  <c r="FY751"/>
  <c r="FU751"/>
  <c r="FQ751"/>
  <c r="FM751"/>
  <c r="FI751"/>
  <c r="FE751"/>
  <c r="FA751"/>
  <c r="EW751"/>
  <c r="ES751"/>
  <c r="EO751"/>
  <c r="EK751"/>
  <c r="EG751"/>
  <c r="EC751"/>
  <c r="DY751"/>
  <c r="DU751"/>
  <c r="DQ751"/>
  <c r="DM751"/>
  <c r="DI751"/>
  <c r="DE751"/>
  <c r="DA751"/>
  <c r="CW751"/>
  <c r="CS751"/>
  <c r="CO751"/>
  <c r="CK751"/>
  <c r="CG751"/>
  <c r="CC751"/>
  <c r="BY751"/>
  <c r="BU751"/>
  <c r="BQ751"/>
  <c r="BM751"/>
  <c r="BI751"/>
  <c r="BE751"/>
  <c r="BA751"/>
  <c r="AS751"/>
  <c r="AO751"/>
  <c r="AK751"/>
  <c r="AG751"/>
  <c r="AC751"/>
  <c r="Y751"/>
  <c r="U751"/>
  <c r="Q751"/>
  <c r="M751"/>
  <c r="I751"/>
  <c r="E751"/>
  <c r="GS750"/>
  <c r="GO750"/>
  <c r="GK750"/>
  <c r="GG750"/>
  <c r="GC750"/>
  <c r="FY750"/>
  <c r="FU750"/>
  <c r="FQ750"/>
  <c r="FM750"/>
  <c r="FI750"/>
  <c r="FE750"/>
  <c r="FA750"/>
  <c r="EW750"/>
  <c r="ES750"/>
  <c r="EO750"/>
  <c r="EK750"/>
  <c r="EG750"/>
  <c r="EC750"/>
  <c r="DY750"/>
  <c r="DU750"/>
  <c r="DQ750"/>
  <c r="DM750"/>
  <c r="DI750"/>
  <c r="DE750"/>
  <c r="DA750"/>
  <c r="CW750"/>
  <c r="CS750"/>
  <c r="CO750"/>
  <c r="CK750"/>
  <c r="CG750"/>
  <c r="CC750"/>
  <c r="BY750"/>
  <c r="BU750"/>
  <c r="BQ750"/>
  <c r="BM750"/>
  <c r="BI750"/>
  <c r="BE750"/>
  <c r="BA750"/>
  <c r="AS750"/>
  <c r="AO750"/>
  <c r="AK750"/>
  <c r="AG750"/>
  <c r="AC750"/>
  <c r="Y750"/>
  <c r="U750"/>
  <c r="Q750"/>
  <c r="M750"/>
  <c r="I750"/>
  <c r="E750"/>
  <c r="GS749"/>
  <c r="GO749"/>
  <c r="GK749"/>
  <c r="GG749"/>
  <c r="GC749"/>
  <c r="FY749"/>
  <c r="FU749"/>
  <c r="FQ749"/>
  <c r="FM749"/>
  <c r="FI749"/>
  <c r="FE749"/>
  <c r="FA749"/>
  <c r="EW749"/>
  <c r="ES749"/>
  <c r="EO749"/>
  <c r="EK749"/>
  <c r="EG749"/>
  <c r="EC749"/>
  <c r="DY749"/>
  <c r="DU749"/>
  <c r="DQ749"/>
  <c r="DM749"/>
  <c r="DI749"/>
  <c r="DE749"/>
  <c r="DA749"/>
  <c r="CW749"/>
  <c r="CS749"/>
  <c r="CO749"/>
  <c r="CK749"/>
  <c r="CG749"/>
  <c r="CC749"/>
  <c r="BY749"/>
  <c r="BU749"/>
  <c r="BQ749"/>
  <c r="BM749"/>
  <c r="BI749"/>
  <c r="BE749"/>
  <c r="BA749"/>
  <c r="AS749"/>
  <c r="AO749"/>
  <c r="AK749"/>
  <c r="AG749"/>
  <c r="AC749"/>
  <c r="Y749"/>
  <c r="U749"/>
  <c r="Q749"/>
  <c r="M749"/>
  <c r="I749"/>
  <c r="E749"/>
  <c r="GS748"/>
  <c r="GO748"/>
  <c r="GK748"/>
  <c r="GG748"/>
  <c r="GC748"/>
  <c r="FY748"/>
  <c r="FU748"/>
  <c r="FQ748"/>
  <c r="FM748"/>
  <c r="FI748"/>
  <c r="FE748"/>
  <c r="FA748"/>
  <c r="EW748"/>
  <c r="ES748"/>
  <c r="EO748"/>
  <c r="EK748"/>
  <c r="EG748"/>
  <c r="EC748"/>
  <c r="DY748"/>
  <c r="DU748"/>
  <c r="DQ748"/>
  <c r="DM748"/>
  <c r="DI748"/>
  <c r="DE748"/>
  <c r="DA748"/>
  <c r="CW748"/>
  <c r="CS748"/>
  <c r="CO748"/>
  <c r="CK748"/>
  <c r="CG748"/>
  <c r="CC748"/>
  <c r="BY748"/>
  <c r="BU748"/>
  <c r="BQ748"/>
  <c r="BM748"/>
  <c r="BI748"/>
  <c r="BE748"/>
  <c r="BA748"/>
  <c r="AS748"/>
  <c r="AO748"/>
  <c r="AK748"/>
  <c r="AG748"/>
  <c r="AC748"/>
  <c r="Y748"/>
  <c r="U748"/>
  <c r="Q748"/>
  <c r="M748"/>
  <c r="I748"/>
  <c r="E748"/>
  <c r="GS747"/>
  <c r="GO747"/>
  <c r="GK747"/>
  <c r="GG747"/>
  <c r="GC747"/>
  <c r="FY747"/>
  <c r="FU747"/>
  <c r="FQ747"/>
  <c r="FM747"/>
  <c r="FI747"/>
  <c r="FE747"/>
  <c r="FA747"/>
  <c r="EW747"/>
  <c r="ES747"/>
  <c r="EO747"/>
  <c r="EK747"/>
  <c r="EG747"/>
  <c r="EC747"/>
  <c r="DY747"/>
  <c r="DU747"/>
  <c r="DQ747"/>
  <c r="DM747"/>
  <c r="DI747"/>
  <c r="DE747"/>
  <c r="DA747"/>
  <c r="CW747"/>
  <c r="CS747"/>
  <c r="CO747"/>
  <c r="CK747"/>
  <c r="CG747"/>
  <c r="CC747"/>
  <c r="BY747"/>
  <c r="BU747"/>
  <c r="BQ747"/>
  <c r="BM747"/>
  <c r="BI747"/>
  <c r="BE747"/>
  <c r="BA747"/>
  <c r="AS747"/>
  <c r="AO747"/>
  <c r="AK747"/>
  <c r="AG747"/>
  <c r="AC747"/>
  <c r="Y747"/>
  <c r="U747"/>
  <c r="Q747"/>
  <c r="M747"/>
  <c r="I747"/>
  <c r="E747"/>
  <c r="GS746"/>
  <c r="GO746"/>
  <c r="GK746"/>
  <c r="GG746"/>
  <c r="GC746"/>
  <c r="FY746"/>
  <c r="FU746"/>
  <c r="FQ746"/>
  <c r="FM746"/>
  <c r="FI746"/>
  <c r="FE746"/>
  <c r="FA746"/>
  <c r="EW746"/>
  <c r="ES746"/>
  <c r="EO746"/>
  <c r="EK746"/>
  <c r="EG746"/>
  <c r="EC746"/>
  <c r="DY746"/>
  <c r="DU746"/>
  <c r="DQ746"/>
  <c r="DM746"/>
  <c r="DI746"/>
  <c r="DE746"/>
  <c r="DA746"/>
  <c r="CW746"/>
  <c r="CS746"/>
  <c r="CO746"/>
  <c r="CK746"/>
  <c r="CG746"/>
  <c r="CC746"/>
  <c r="BY746"/>
  <c r="BU746"/>
  <c r="BQ746"/>
  <c r="BM746"/>
  <c r="BI746"/>
  <c r="BE746"/>
  <c r="BA746"/>
  <c r="AS746"/>
  <c r="AO746"/>
  <c r="AK746"/>
  <c r="AG746"/>
  <c r="AC746"/>
  <c r="Y746"/>
  <c r="U746"/>
  <c r="Q746"/>
  <c r="M746"/>
  <c r="I746"/>
  <c r="E746"/>
  <c r="GS745"/>
  <c r="GO745"/>
  <c r="GK745"/>
  <c r="GG745"/>
  <c r="GC745"/>
  <c r="FY745"/>
  <c r="FU745"/>
  <c r="FQ745"/>
  <c r="FM745"/>
  <c r="FI745"/>
  <c r="FE745"/>
  <c r="FA745"/>
  <c r="EW745"/>
  <c r="ES745"/>
  <c r="EO745"/>
  <c r="EK745"/>
  <c r="EG745"/>
  <c r="EC745"/>
  <c r="DY745"/>
  <c r="DU745"/>
  <c r="DQ745"/>
  <c r="DM745"/>
  <c r="DI745"/>
  <c r="DE745"/>
  <c r="DA745"/>
  <c r="CW745"/>
  <c r="CS745"/>
  <c r="CO745"/>
  <c r="CK745"/>
  <c r="CG745"/>
  <c r="CC745"/>
  <c r="BY745"/>
  <c r="BU745"/>
  <c r="BQ745"/>
  <c r="BM745"/>
  <c r="BI745"/>
  <c r="BE745"/>
  <c r="BA745"/>
  <c r="AS745"/>
  <c r="AO745"/>
  <c r="AK745"/>
  <c r="AG745"/>
  <c r="AC745"/>
  <c r="Y745"/>
  <c r="U745"/>
  <c r="Q745"/>
  <c r="M745"/>
  <c r="I745"/>
  <c r="E745"/>
  <c r="GS744"/>
  <c r="GO744"/>
  <c r="GK744"/>
  <c r="GG744"/>
  <c r="GC744"/>
  <c r="FY744"/>
  <c r="FU744"/>
  <c r="FQ744"/>
  <c r="FM744"/>
  <c r="FI744"/>
  <c r="FE744"/>
  <c r="FA744"/>
  <c r="EW744"/>
  <c r="ES744"/>
  <c r="EO744"/>
  <c r="EK744"/>
  <c r="EG744"/>
  <c r="EC744"/>
  <c r="DY744"/>
  <c r="DU744"/>
  <c r="DQ744"/>
  <c r="DM744"/>
  <c r="DI744"/>
  <c r="DE744"/>
  <c r="DA744"/>
  <c r="CW744"/>
  <c r="CS744"/>
  <c r="CO744"/>
  <c r="CK744"/>
  <c r="CG744"/>
  <c r="CC744"/>
  <c r="BY744"/>
  <c r="BU744"/>
  <c r="BQ744"/>
  <c r="BM744"/>
  <c r="BI744"/>
  <c r="BE744"/>
  <c r="BA744"/>
  <c r="AS744"/>
  <c r="AO744"/>
  <c r="AK744"/>
  <c r="AG744"/>
  <c r="AC744"/>
  <c r="Y744"/>
  <c r="U744"/>
  <c r="Q744"/>
  <c r="M744"/>
  <c r="I744"/>
  <c r="E744"/>
  <c r="GS743"/>
  <c r="GO743"/>
  <c r="GK743"/>
  <c r="GG743"/>
  <c r="GC743"/>
  <c r="FY743"/>
  <c r="FU743"/>
  <c r="FQ743"/>
  <c r="FM743"/>
  <c r="FI743"/>
  <c r="FE743"/>
  <c r="FA743"/>
  <c r="EW743"/>
  <c r="ES743"/>
  <c r="EO743"/>
  <c r="EK743"/>
  <c r="EG743"/>
  <c r="EC743"/>
  <c r="DY743"/>
  <c r="DU743"/>
  <c r="DQ743"/>
  <c r="DM743"/>
  <c r="DI743"/>
  <c r="DE743"/>
  <c r="DA743"/>
  <c r="CW743"/>
  <c r="CS743"/>
  <c r="CO743"/>
  <c r="CK743"/>
  <c r="CG743"/>
  <c r="CC743"/>
  <c r="BY743"/>
  <c r="BU743"/>
  <c r="BQ743"/>
  <c r="BM743"/>
  <c r="BI743"/>
  <c r="BE743"/>
  <c r="BA743"/>
  <c r="AS743"/>
  <c r="AO743"/>
  <c r="AK743"/>
  <c r="AG743"/>
  <c r="AC743"/>
  <c r="Y743"/>
  <c r="U743"/>
  <c r="Q743"/>
  <c r="M743"/>
  <c r="I743"/>
  <c r="E743"/>
  <c r="GS742"/>
  <c r="GO742"/>
  <c r="GK742"/>
  <c r="GG742"/>
  <c r="GC742"/>
  <c r="FY742"/>
  <c r="FU742"/>
  <c r="FQ742"/>
  <c r="FM742"/>
  <c r="FI742"/>
  <c r="FE742"/>
  <c r="FA742"/>
  <c r="EW742"/>
  <c r="ES742"/>
  <c r="EO742"/>
  <c r="EK742"/>
  <c r="EG742"/>
  <c r="EC742"/>
  <c r="DY742"/>
  <c r="DU742"/>
  <c r="DQ742"/>
  <c r="DM742"/>
  <c r="DI742"/>
  <c r="DE742"/>
  <c r="DA742"/>
  <c r="CW742"/>
  <c r="CS742"/>
  <c r="CO742"/>
  <c r="CK742"/>
  <c r="CG742"/>
  <c r="CC742"/>
  <c r="BY742"/>
  <c r="BU742"/>
  <c r="BQ742"/>
  <c r="BM742"/>
  <c r="BI742"/>
  <c r="BE742"/>
  <c r="BA742"/>
  <c r="AS742"/>
  <c r="AO742"/>
  <c r="AK742"/>
  <c r="AG742"/>
  <c r="AC742"/>
  <c r="Y742"/>
  <c r="U742"/>
  <c r="Q742"/>
  <c r="M742"/>
  <c r="I742"/>
  <c r="E742"/>
  <c r="GS741"/>
  <c r="GO741"/>
  <c r="GK741"/>
  <c r="GG741"/>
  <c r="GC741"/>
  <c r="FY741"/>
  <c r="FU741"/>
  <c r="FQ741"/>
  <c r="FM741"/>
  <c r="FI741"/>
  <c r="FE741"/>
  <c r="FA741"/>
  <c r="EW741"/>
  <c r="ES741"/>
  <c r="EO741"/>
  <c r="EK741"/>
  <c r="EG741"/>
  <c r="EC741"/>
  <c r="DY741"/>
  <c r="DU741"/>
  <c r="DQ741"/>
  <c r="DM741"/>
  <c r="DI741"/>
  <c r="DE741"/>
  <c r="DA741"/>
  <c r="CW741"/>
  <c r="CS741"/>
  <c r="CO741"/>
  <c r="CK741"/>
  <c r="CG741"/>
  <c r="CC741"/>
  <c r="BY741"/>
  <c r="BU741"/>
  <c r="BQ741"/>
  <c r="BM741"/>
  <c r="BI741"/>
  <c r="BE741"/>
  <c r="BA741"/>
  <c r="AS741"/>
  <c r="AO741"/>
  <c r="AK741"/>
  <c r="AG741"/>
  <c r="AC741"/>
  <c r="Y741"/>
  <c r="U741"/>
  <c r="Q741"/>
  <c r="M741"/>
  <c r="I741"/>
  <c r="E741"/>
  <c r="GS740"/>
  <c r="GO740"/>
  <c r="GK740"/>
  <c r="GG740"/>
  <c r="GC740"/>
  <c r="FY740"/>
  <c r="FU740"/>
  <c r="FQ740"/>
  <c r="FM740"/>
  <c r="FI740"/>
  <c r="FE740"/>
  <c r="FA740"/>
  <c r="EW740"/>
  <c r="ES740"/>
  <c r="EO740"/>
  <c r="EK740"/>
  <c r="EG740"/>
  <c r="EC740"/>
  <c r="DY740"/>
  <c r="DU740"/>
  <c r="DQ740"/>
  <c r="DM740"/>
  <c r="DI740"/>
  <c r="DE740"/>
  <c r="DA740"/>
  <c r="CW740"/>
  <c r="CS740"/>
  <c r="CO740"/>
  <c r="CK740"/>
  <c r="CG740"/>
  <c r="CC740"/>
  <c r="BY740"/>
  <c r="BU740"/>
  <c r="BQ740"/>
  <c r="BM740"/>
  <c r="BI740"/>
  <c r="BE740"/>
  <c r="BA740"/>
  <c r="AS740"/>
  <c r="AO740"/>
  <c r="AK740"/>
  <c r="AG740"/>
  <c r="AC740"/>
  <c r="Y740"/>
  <c r="U740"/>
  <c r="Q740"/>
  <c r="M740"/>
  <c r="I740"/>
  <c r="E740"/>
  <c r="GY739"/>
  <c r="GS739"/>
  <c r="GO739"/>
  <c r="GK739"/>
  <c r="GG739"/>
  <c r="GC739"/>
  <c r="FY739"/>
  <c r="FU739"/>
  <c r="FQ739"/>
  <c r="FM739"/>
  <c r="FI739"/>
  <c r="FE739"/>
  <c r="FA739"/>
  <c r="EW739"/>
  <c r="ES739"/>
  <c r="EO739"/>
  <c r="EK739"/>
  <c r="EG739"/>
  <c r="EC739"/>
  <c r="DY739"/>
  <c r="DU739"/>
  <c r="DQ739"/>
  <c r="DM739"/>
  <c r="DI739"/>
  <c r="DE739"/>
  <c r="DA739"/>
  <c r="CW739"/>
  <c r="CS739"/>
  <c r="CO739"/>
  <c r="CK739"/>
  <c r="CG739"/>
  <c r="CC739"/>
  <c r="BY739"/>
  <c r="BU739"/>
  <c r="BQ739"/>
  <c r="BM739"/>
  <c r="BI739"/>
  <c r="BE739"/>
  <c r="BA739"/>
  <c r="AS739"/>
  <c r="AO739"/>
  <c r="AK739"/>
  <c r="AG739"/>
  <c r="AC739"/>
  <c r="Y739"/>
  <c r="U739"/>
  <c r="Q739"/>
  <c r="M739"/>
  <c r="I739"/>
  <c r="E739"/>
  <c r="GS738"/>
  <c r="GO738"/>
  <c r="GK738"/>
  <c r="GG738"/>
  <c r="GC738"/>
  <c r="FY738"/>
  <c r="FU738"/>
  <c r="FQ738"/>
  <c r="FM738"/>
  <c r="FI738"/>
  <c r="FE738"/>
  <c r="FA738"/>
  <c r="EW738"/>
  <c r="ES738"/>
  <c r="EO738"/>
  <c r="EK738"/>
  <c r="EG738"/>
  <c r="EC738"/>
  <c r="DY738"/>
  <c r="DU738"/>
  <c r="DQ738"/>
  <c r="DM738"/>
  <c r="DI738"/>
  <c r="DE738"/>
  <c r="DA738"/>
  <c r="CW738"/>
  <c r="CS738"/>
  <c r="CO738"/>
  <c r="CK738"/>
  <c r="CG738"/>
  <c r="CC738"/>
  <c r="BY738"/>
  <c r="BU738"/>
  <c r="BQ738"/>
  <c r="BM738"/>
  <c r="BI738"/>
  <c r="BE738"/>
  <c r="BA738"/>
  <c r="AS738"/>
  <c r="AO738"/>
  <c r="AK738"/>
  <c r="AG738"/>
  <c r="AC738"/>
  <c r="Y738"/>
  <c r="U738"/>
  <c r="Q738"/>
  <c r="M738"/>
  <c r="I738"/>
  <c r="E738"/>
  <c r="GS737"/>
  <c r="GO737"/>
  <c r="GK737"/>
  <c r="GG737"/>
  <c r="GC737"/>
  <c r="FY737"/>
  <c r="FU737"/>
  <c r="FQ737"/>
  <c r="FM737"/>
  <c r="FI737"/>
  <c r="FE737"/>
  <c r="FA737"/>
  <c r="EW737"/>
  <c r="ES737"/>
  <c r="EO737"/>
  <c r="EK737"/>
  <c r="EG737"/>
  <c r="EC737"/>
  <c r="DY737"/>
  <c r="DU737"/>
  <c r="DQ737"/>
  <c r="DM737"/>
  <c r="DI737"/>
  <c r="DE737"/>
  <c r="DA737"/>
  <c r="CW737"/>
  <c r="CS737"/>
  <c r="CO737"/>
  <c r="CK737"/>
  <c r="CG737"/>
  <c r="CC737"/>
  <c r="BY737"/>
  <c r="BU737"/>
  <c r="BQ737"/>
  <c r="BM737"/>
  <c r="BI737"/>
  <c r="BE737"/>
  <c r="BA737"/>
  <c r="AS737"/>
  <c r="AO737"/>
  <c r="AK737"/>
  <c r="AG737"/>
  <c r="AC737"/>
  <c r="Y737"/>
  <c r="U737"/>
  <c r="Q737"/>
  <c r="M737"/>
  <c r="I737"/>
  <c r="E737"/>
  <c r="GS736"/>
  <c r="GO736"/>
  <c r="GK736"/>
  <c r="GG736"/>
  <c r="GC736"/>
  <c r="FY736"/>
  <c r="FU736"/>
  <c r="FQ736"/>
  <c r="FM736"/>
  <c r="FI736"/>
  <c r="FE736"/>
  <c r="FA736"/>
  <c r="EW736"/>
  <c r="ES736"/>
  <c r="EO736"/>
  <c r="EK736"/>
  <c r="EG736"/>
  <c r="EC736"/>
  <c r="DY736"/>
  <c r="DU736"/>
  <c r="DQ736"/>
  <c r="DM736"/>
  <c r="DI736"/>
  <c r="DE736"/>
  <c r="DA736"/>
  <c r="CW736"/>
  <c r="CS736"/>
  <c r="CO736"/>
  <c r="CK736"/>
  <c r="CG736"/>
  <c r="CC736"/>
  <c r="BY736"/>
  <c r="BU736"/>
  <c r="BQ736"/>
  <c r="BM736"/>
  <c r="BI736"/>
  <c r="BE736"/>
  <c r="BA736"/>
  <c r="AS736"/>
  <c r="AO736"/>
  <c r="AK736"/>
  <c r="AG736"/>
  <c r="AC736"/>
  <c r="Y736"/>
  <c r="U736"/>
  <c r="Q736"/>
  <c r="M736"/>
  <c r="I736"/>
  <c r="E736"/>
  <c r="GS735"/>
  <c r="GO735"/>
  <c r="GK735"/>
  <c r="GG735"/>
  <c r="GC735"/>
  <c r="FY735"/>
  <c r="FU735"/>
  <c r="FQ735"/>
  <c r="FM735"/>
  <c r="FI735"/>
  <c r="FE735"/>
  <c r="FA735"/>
  <c r="EW735"/>
  <c r="ES735"/>
  <c r="EO735"/>
  <c r="EK735"/>
  <c r="EG735"/>
  <c r="EC735"/>
  <c r="DY735"/>
  <c r="DU735"/>
  <c r="DQ735"/>
  <c r="DM735"/>
  <c r="DI735"/>
  <c r="DE735"/>
  <c r="DA735"/>
  <c r="CW735"/>
  <c r="CS735"/>
  <c r="CO735"/>
  <c r="CK735"/>
  <c r="CG735"/>
  <c r="CC735"/>
  <c r="BY735"/>
  <c r="BU735"/>
  <c r="BQ735"/>
  <c r="BM735"/>
  <c r="BI735"/>
  <c r="BE735"/>
  <c r="BA735"/>
  <c r="AS735"/>
  <c r="AO735"/>
  <c r="AK735"/>
  <c r="AG735"/>
  <c r="AC735"/>
  <c r="Y735"/>
  <c r="U735"/>
  <c r="Q735"/>
  <c r="M735"/>
  <c r="I735"/>
  <c r="E735"/>
  <c r="GS734"/>
  <c r="GO734"/>
  <c r="GK734"/>
  <c r="GG734"/>
  <c r="GC734"/>
  <c r="FY734"/>
  <c r="FU734"/>
  <c r="FQ734"/>
  <c r="FM734"/>
  <c r="FI734"/>
  <c r="FE734"/>
  <c r="FA734"/>
  <c r="EW734"/>
  <c r="ES734"/>
  <c r="EO734"/>
  <c r="EK734"/>
  <c r="EG734"/>
  <c r="EC734"/>
  <c r="DY734"/>
  <c r="DU734"/>
  <c r="DQ734"/>
  <c r="DM734"/>
  <c r="DI734"/>
  <c r="DE734"/>
  <c r="DA734"/>
  <c r="CW734"/>
  <c r="CS734"/>
  <c r="CO734"/>
  <c r="CK734"/>
  <c r="CG734"/>
  <c r="CC734"/>
  <c r="BY734"/>
  <c r="BU734"/>
  <c r="BQ734"/>
  <c r="BM734"/>
  <c r="BI734"/>
  <c r="BE734"/>
  <c r="BA734"/>
  <c r="AS734"/>
  <c r="AO734"/>
  <c r="AK734"/>
  <c r="AG734"/>
  <c r="AC734"/>
  <c r="Y734"/>
  <c r="U734"/>
  <c r="Q734"/>
  <c r="M734"/>
  <c r="I734"/>
  <c r="E734"/>
  <c r="GS733"/>
  <c r="GO733"/>
  <c r="GK733"/>
  <c r="GG733"/>
  <c r="GC733"/>
  <c r="FY733"/>
  <c r="FU733"/>
  <c r="FQ733"/>
  <c r="FM733"/>
  <c r="FI733"/>
  <c r="FE733"/>
  <c r="FA733"/>
  <c r="EW733"/>
  <c r="ES733"/>
  <c r="EO733"/>
  <c r="EK733"/>
  <c r="EG733"/>
  <c r="EC733"/>
  <c r="DY733"/>
  <c r="DU733"/>
  <c r="DQ733"/>
  <c r="DM733"/>
  <c r="DI733"/>
  <c r="DE733"/>
  <c r="DA733"/>
  <c r="CW733"/>
  <c r="CS733"/>
  <c r="CO733"/>
  <c r="CK733"/>
  <c r="CG733"/>
  <c r="CC733"/>
  <c r="BY733"/>
  <c r="BU733"/>
  <c r="BQ733"/>
  <c r="BM733"/>
  <c r="BI733"/>
  <c r="BE733"/>
  <c r="BA733"/>
  <c r="AS733"/>
  <c r="AO733"/>
  <c r="AK733"/>
  <c r="AG733"/>
  <c r="AC733"/>
  <c r="Y733"/>
  <c r="U733"/>
  <c r="Q733"/>
  <c r="M733"/>
  <c r="I733"/>
  <c r="E733"/>
  <c r="GS732"/>
  <c r="GO732"/>
  <c r="GK732"/>
  <c r="GG732"/>
  <c r="GC732"/>
  <c r="FY732"/>
  <c r="FU732"/>
  <c r="FQ732"/>
  <c r="FM732"/>
  <c r="FI732"/>
  <c r="FE732"/>
  <c r="FA732"/>
  <c r="EW732"/>
  <c r="ES732"/>
  <c r="EO732"/>
  <c r="EK732"/>
  <c r="EG732"/>
  <c r="EC732"/>
  <c r="DY732"/>
  <c r="DU732"/>
  <c r="DQ732"/>
  <c r="DM732"/>
  <c r="DI732"/>
  <c r="DE732"/>
  <c r="DA732"/>
  <c r="CW732"/>
  <c r="CS732"/>
  <c r="CO732"/>
  <c r="CK732"/>
  <c r="CG732"/>
  <c r="CC732"/>
  <c r="BY732"/>
  <c r="BU732"/>
  <c r="BQ732"/>
  <c r="BM732"/>
  <c r="BI732"/>
  <c r="BE732"/>
  <c r="BA732"/>
  <c r="AS732"/>
  <c r="AO732"/>
  <c r="AK732"/>
  <c r="AG732"/>
  <c r="AC732"/>
  <c r="Y732"/>
  <c r="U732"/>
  <c r="Q732"/>
  <c r="M732"/>
  <c r="I732"/>
  <c r="E732"/>
  <c r="GS731"/>
  <c r="GO731"/>
  <c r="GK731"/>
  <c r="GG731"/>
  <c r="GC731"/>
  <c r="FY731"/>
  <c r="FU731"/>
  <c r="FQ731"/>
  <c r="FM731"/>
  <c r="FI731"/>
  <c r="FE731"/>
  <c r="FA731"/>
  <c r="EW731"/>
  <c r="ES731"/>
  <c r="EO731"/>
  <c r="EK731"/>
  <c r="EG731"/>
  <c r="EC731"/>
  <c r="DY731"/>
  <c r="DU731"/>
  <c r="DQ731"/>
  <c r="DM731"/>
  <c r="DI731"/>
  <c r="DE731"/>
  <c r="DA731"/>
  <c r="CW731"/>
  <c r="CS731"/>
  <c r="CO731"/>
  <c r="CK731"/>
  <c r="CG731"/>
  <c r="CC731"/>
  <c r="BY731"/>
  <c r="BU731"/>
  <c r="BQ731"/>
  <c r="BM731"/>
  <c r="BI731"/>
  <c r="BE731"/>
  <c r="BA731"/>
  <c r="AS731"/>
  <c r="AO731"/>
  <c r="AK731"/>
  <c r="AG731"/>
  <c r="AC731"/>
  <c r="Y731"/>
  <c r="U731"/>
  <c r="Q731"/>
  <c r="M731"/>
  <c r="I731"/>
  <c r="E731"/>
  <c r="GS730"/>
  <c r="GO730"/>
  <c r="GK730"/>
  <c r="GG730"/>
  <c r="GC730"/>
  <c r="FY730"/>
  <c r="FU730"/>
  <c r="FQ730"/>
  <c r="FM730"/>
  <c r="FI730"/>
  <c r="FE730"/>
  <c r="FA730"/>
  <c r="EW730"/>
  <c r="ES730"/>
  <c r="EO730"/>
  <c r="EK730"/>
  <c r="EG730"/>
  <c r="EC730"/>
  <c r="DY730"/>
  <c r="DU730"/>
  <c r="DQ730"/>
  <c r="DM730"/>
  <c r="DI730"/>
  <c r="DE730"/>
  <c r="DA730"/>
  <c r="CW730"/>
  <c r="CS730"/>
  <c r="CO730"/>
  <c r="CK730"/>
  <c r="CG730"/>
  <c r="CC730"/>
  <c r="BY730"/>
  <c r="BU730"/>
  <c r="BQ730"/>
  <c r="BM730"/>
  <c r="BI730"/>
  <c r="BE730"/>
  <c r="BA730"/>
  <c r="AS730"/>
  <c r="AO730"/>
  <c r="AK730"/>
  <c r="AG730"/>
  <c r="AC730"/>
  <c r="Y730"/>
  <c r="U730"/>
  <c r="Q730"/>
  <c r="M730"/>
  <c r="I730"/>
  <c r="E730"/>
  <c r="GS729"/>
  <c r="GO729"/>
  <c r="GK729"/>
  <c r="GG729"/>
  <c r="GC729"/>
  <c r="FY729"/>
  <c r="FU729"/>
  <c r="FQ729"/>
  <c r="FM729"/>
  <c r="FI729"/>
  <c r="FE729"/>
  <c r="FA729"/>
  <c r="EW729"/>
  <c r="ES729"/>
  <c r="EO729"/>
  <c r="EK729"/>
  <c r="EG729"/>
  <c r="EC729"/>
  <c r="DY729"/>
  <c r="DU729"/>
  <c r="DQ729"/>
  <c r="DM729"/>
  <c r="DI729"/>
  <c r="DE729"/>
  <c r="DA729"/>
  <c r="CW729"/>
  <c r="CS729"/>
  <c r="CO729"/>
  <c r="CK729"/>
  <c r="CG729"/>
  <c r="CC729"/>
  <c r="BY729"/>
  <c r="BU729"/>
  <c r="BQ729"/>
  <c r="BM729"/>
  <c r="BI729"/>
  <c r="BE729"/>
  <c r="BA729"/>
  <c r="AS729"/>
  <c r="AO729"/>
  <c r="AK729"/>
  <c r="AG729"/>
  <c r="AC729"/>
  <c r="Y729"/>
  <c r="U729"/>
  <c r="Q729"/>
  <c r="M729"/>
  <c r="I729"/>
  <c r="E729"/>
  <c r="GS728"/>
  <c r="GO728"/>
  <c r="GK728"/>
  <c r="GG728"/>
  <c r="GC728"/>
  <c r="FY728"/>
  <c r="FU728"/>
  <c r="FQ728"/>
  <c r="FM728"/>
  <c r="FI728"/>
  <c r="FE728"/>
  <c r="FA728"/>
  <c r="EW728"/>
  <c r="ES728"/>
  <c r="EO728"/>
  <c r="EK728"/>
  <c r="EG728"/>
  <c r="EC728"/>
  <c r="DY728"/>
  <c r="DU728"/>
  <c r="DQ728"/>
  <c r="DM728"/>
  <c r="DI728"/>
  <c r="DE728"/>
  <c r="DA728"/>
  <c r="CW728"/>
  <c r="CS728"/>
  <c r="CO728"/>
  <c r="CK728"/>
  <c r="CG728"/>
  <c r="CC728"/>
  <c r="BY728"/>
  <c r="BU728"/>
  <c r="BQ728"/>
  <c r="BM728"/>
  <c r="BI728"/>
  <c r="BE728"/>
  <c r="BA728"/>
  <c r="AS728"/>
  <c r="AO728"/>
  <c r="AK728"/>
  <c r="AG728"/>
  <c r="AC728"/>
  <c r="Y728"/>
  <c r="U728"/>
  <c r="Q728"/>
  <c r="M728"/>
  <c r="I728"/>
  <c r="E728"/>
  <c r="GY727"/>
  <c r="GS727"/>
  <c r="GO727"/>
  <c r="GK727"/>
  <c r="GG727"/>
  <c r="GC727"/>
  <c r="FY727"/>
  <c r="FU727"/>
  <c r="FQ727"/>
  <c r="FM727"/>
  <c r="FI727"/>
  <c r="FE727"/>
  <c r="FA727"/>
  <c r="EW727"/>
  <c r="ES727"/>
  <c r="EO727"/>
  <c r="EK727"/>
  <c r="EG727"/>
  <c r="EC727"/>
  <c r="DY727"/>
  <c r="DU727"/>
  <c r="DQ727"/>
  <c r="DM727"/>
  <c r="DI727"/>
  <c r="DE727"/>
  <c r="DA727"/>
  <c r="CW727"/>
  <c r="CS727"/>
  <c r="CO727"/>
  <c r="CK727"/>
  <c r="CG727"/>
  <c r="CC727"/>
  <c r="BY727"/>
  <c r="BU727"/>
  <c r="BQ727"/>
  <c r="BM727"/>
  <c r="BI727"/>
  <c r="BE727"/>
  <c r="BA727"/>
  <c r="AS727"/>
  <c r="AO727"/>
  <c r="AK727"/>
  <c r="AG727"/>
  <c r="AC727"/>
  <c r="Y727"/>
  <c r="U727"/>
  <c r="Q727"/>
  <c r="M727"/>
  <c r="I727"/>
  <c r="E727"/>
  <c r="GS726"/>
  <c r="GO726"/>
  <c r="GK726"/>
  <c r="GG726"/>
  <c r="GC726"/>
  <c r="FY726"/>
  <c r="FU726"/>
  <c r="FQ726"/>
  <c r="FM726"/>
  <c r="FI726"/>
  <c r="FE726"/>
  <c r="FA726"/>
  <c r="EW726"/>
  <c r="ES726"/>
  <c r="EO726"/>
  <c r="EK726"/>
  <c r="EG726"/>
  <c r="EC726"/>
  <c r="DY726"/>
  <c r="DU726"/>
  <c r="DQ726"/>
  <c r="DM726"/>
  <c r="DI726"/>
  <c r="DE726"/>
  <c r="DA726"/>
  <c r="CW726"/>
  <c r="CS726"/>
  <c r="CO726"/>
  <c r="CK726"/>
  <c r="CG726"/>
  <c r="CC726"/>
  <c r="BY726"/>
  <c r="BU726"/>
  <c r="BQ726"/>
  <c r="BM726"/>
  <c r="BI726"/>
  <c r="BE726"/>
  <c r="BA726"/>
  <c r="AS726"/>
  <c r="AO726"/>
  <c r="AK726"/>
  <c r="AG726"/>
  <c r="AC726"/>
  <c r="Y726"/>
  <c r="U726"/>
  <c r="Q726"/>
  <c r="M726"/>
  <c r="I726"/>
  <c r="E726"/>
  <c r="GS725"/>
  <c r="GO725"/>
  <c r="GK725"/>
  <c r="GG725"/>
  <c r="GC725"/>
  <c r="FY725"/>
  <c r="FU725"/>
  <c r="FQ725"/>
  <c r="FM725"/>
  <c r="FI725"/>
  <c r="FE725"/>
  <c r="FA725"/>
  <c r="EW725"/>
  <c r="ES725"/>
  <c r="EO725"/>
  <c r="EK725"/>
  <c r="EG725"/>
  <c r="EC725"/>
  <c r="DY725"/>
  <c r="DU725"/>
  <c r="DQ725"/>
  <c r="DM725"/>
  <c r="DI725"/>
  <c r="DE725"/>
  <c r="DA725"/>
  <c r="CW725"/>
  <c r="CS725"/>
  <c r="CO725"/>
  <c r="CK725"/>
  <c r="CG725"/>
  <c r="CC725"/>
  <c r="BY725"/>
  <c r="BU725"/>
  <c r="BQ725"/>
  <c r="BM725"/>
  <c r="BI725"/>
  <c r="BE725"/>
  <c r="BA725"/>
  <c r="AS725"/>
  <c r="AO725"/>
  <c r="AK725"/>
  <c r="AG725"/>
  <c r="AC725"/>
  <c r="Y725"/>
  <c r="U725"/>
  <c r="Q725"/>
  <c r="M725"/>
  <c r="I725"/>
  <c r="E725"/>
  <c r="GS724"/>
  <c r="GO724"/>
  <c r="GK724"/>
  <c r="GG724"/>
  <c r="GC724"/>
  <c r="FY724"/>
  <c r="FU724"/>
  <c r="FQ724"/>
  <c r="FM724"/>
  <c r="FI724"/>
  <c r="FE724"/>
  <c r="FA724"/>
  <c r="EW724"/>
  <c r="ES724"/>
  <c r="EO724"/>
  <c r="EK724"/>
  <c r="EG724"/>
  <c r="EC724"/>
  <c r="DY724"/>
  <c r="DU724"/>
  <c r="DQ724"/>
  <c r="DM724"/>
  <c r="DI724"/>
  <c r="DE724"/>
  <c r="DA724"/>
  <c r="CW724"/>
  <c r="CS724"/>
  <c r="CO724"/>
  <c r="CK724"/>
  <c r="CG724"/>
  <c r="CC724"/>
  <c r="BY724"/>
  <c r="BU724"/>
  <c r="BQ724"/>
  <c r="BM724"/>
  <c r="BI724"/>
  <c r="BE724"/>
  <c r="BA724"/>
  <c r="AS724"/>
  <c r="AO724"/>
  <c r="AK724"/>
  <c r="AG724"/>
  <c r="AC724"/>
  <c r="Y724"/>
  <c r="U724"/>
  <c r="Q724"/>
  <c r="M724"/>
  <c r="I724"/>
  <c r="E724"/>
  <c r="GS723"/>
  <c r="GO723"/>
  <c r="GK723"/>
  <c r="GG723"/>
  <c r="GC723"/>
  <c r="FY723"/>
  <c r="FU723"/>
  <c r="FQ723"/>
  <c r="FM723"/>
  <c r="FI723"/>
  <c r="FE723"/>
  <c r="FA723"/>
  <c r="EW723"/>
  <c r="ES723"/>
  <c r="EO723"/>
  <c r="EK723"/>
  <c r="EG723"/>
  <c r="EC723"/>
  <c r="DY723"/>
  <c r="DU723"/>
  <c r="DQ723"/>
  <c r="DM723"/>
  <c r="DI723"/>
  <c r="DE723"/>
  <c r="DA723"/>
  <c r="CW723"/>
  <c r="CS723"/>
  <c r="CO723"/>
  <c r="CK723"/>
  <c r="CG723"/>
  <c r="CC723"/>
  <c r="BY723"/>
  <c r="BU723"/>
  <c r="BQ723"/>
  <c r="BM723"/>
  <c r="BI723"/>
  <c r="BE723"/>
  <c r="BA723"/>
  <c r="AS723"/>
  <c r="AO723"/>
  <c r="AK723"/>
  <c r="AG723"/>
  <c r="AC723"/>
  <c r="Y723"/>
  <c r="U723"/>
  <c r="Q723"/>
  <c r="M723"/>
  <c r="I723"/>
  <c r="E723"/>
  <c r="GS722"/>
  <c r="GO722"/>
  <c r="GK722"/>
  <c r="GG722"/>
  <c r="GC722"/>
  <c r="FY722"/>
  <c r="FU722"/>
  <c r="FQ722"/>
  <c r="FM722"/>
  <c r="FI722"/>
  <c r="FE722"/>
  <c r="FA722"/>
  <c r="EW722"/>
  <c r="ES722"/>
  <c r="EO722"/>
  <c r="EK722"/>
  <c r="EG722"/>
  <c r="EC722"/>
  <c r="DY722"/>
  <c r="DU722"/>
  <c r="DQ722"/>
  <c r="DM722"/>
  <c r="DI722"/>
  <c r="DE722"/>
  <c r="DA722"/>
  <c r="CW722"/>
  <c r="CS722"/>
  <c r="CO722"/>
  <c r="CK722"/>
  <c r="CG722"/>
  <c r="CC722"/>
  <c r="BY722"/>
  <c r="BU722"/>
  <c r="BQ722"/>
  <c r="BM722"/>
  <c r="BI722"/>
  <c r="BE722"/>
  <c r="BA722"/>
  <c r="AS722"/>
  <c r="AO722"/>
  <c r="AK722"/>
  <c r="AG722"/>
  <c r="AC722"/>
  <c r="Y722"/>
  <c r="U722"/>
  <c r="Q722"/>
  <c r="M722"/>
  <c r="I722"/>
  <c r="E722"/>
  <c r="GS721"/>
  <c r="GO721"/>
  <c r="GK721"/>
  <c r="GG721"/>
  <c r="GC721"/>
  <c r="FY721"/>
  <c r="FU721"/>
  <c r="FQ721"/>
  <c r="FM721"/>
  <c r="FI721"/>
  <c r="FE721"/>
  <c r="FA721"/>
  <c r="EW721"/>
  <c r="ES721"/>
  <c r="EO721"/>
  <c r="EK721"/>
  <c r="EG721"/>
  <c r="EC721"/>
  <c r="DY721"/>
  <c r="DU721"/>
  <c r="DQ721"/>
  <c r="DM721"/>
  <c r="DI721"/>
  <c r="DE721"/>
  <c r="DA721"/>
  <c r="CW721"/>
  <c r="CS721"/>
  <c r="CO721"/>
  <c r="CK721"/>
  <c r="CG721"/>
  <c r="CC721"/>
  <c r="BY721"/>
  <c r="BU721"/>
  <c r="BQ721"/>
  <c r="BM721"/>
  <c r="BI721"/>
  <c r="BE721"/>
  <c r="BA721"/>
  <c r="AS721"/>
  <c r="AO721"/>
  <c r="AK721"/>
  <c r="AG721"/>
  <c r="AC721"/>
  <c r="Y721"/>
  <c r="U721"/>
  <c r="Q721"/>
  <c r="M721"/>
  <c r="I721"/>
  <c r="E721"/>
  <c r="GS720"/>
  <c r="GO720"/>
  <c r="GK720"/>
  <c r="GG720"/>
  <c r="GC720"/>
  <c r="FY720"/>
  <c r="FU720"/>
  <c r="FQ720"/>
  <c r="FM720"/>
  <c r="FI720"/>
  <c r="FE720"/>
  <c r="FA720"/>
  <c r="EW720"/>
  <c r="ES720"/>
  <c r="EO720"/>
  <c r="EK720"/>
  <c r="EG720"/>
  <c r="EC720"/>
  <c r="DY720"/>
  <c r="DU720"/>
  <c r="DQ720"/>
  <c r="DM720"/>
  <c r="DI720"/>
  <c r="DE720"/>
  <c r="DA720"/>
  <c r="CW720"/>
  <c r="CS720"/>
  <c r="CO720"/>
  <c r="CK720"/>
  <c r="CG720"/>
  <c r="CC720"/>
  <c r="BY720"/>
  <c r="BU720"/>
  <c r="BQ720"/>
  <c r="BM720"/>
  <c r="BI720"/>
  <c r="BE720"/>
  <c r="BA720"/>
  <c r="AS720"/>
  <c r="AO720"/>
  <c r="AK720"/>
  <c r="AG720"/>
  <c r="AC720"/>
  <c r="Y720"/>
  <c r="U720"/>
  <c r="Q720"/>
  <c r="M720"/>
  <c r="I720"/>
  <c r="E720"/>
  <c r="GS719"/>
  <c r="GO719"/>
  <c r="GK719"/>
  <c r="GG719"/>
  <c r="GC719"/>
  <c r="FY719"/>
  <c r="FU719"/>
  <c r="FQ719"/>
  <c r="FM719"/>
  <c r="FI719"/>
  <c r="FE719"/>
  <c r="FA719"/>
  <c r="EW719"/>
  <c r="ES719"/>
  <c r="EO719"/>
  <c r="EK719"/>
  <c r="EG719"/>
  <c r="EC719"/>
  <c r="DY719"/>
  <c r="DU719"/>
  <c r="DQ719"/>
  <c r="DM719"/>
  <c r="DI719"/>
  <c r="DE719"/>
  <c r="DA719"/>
  <c r="CW719"/>
  <c r="CS719"/>
  <c r="CO719"/>
  <c r="CK719"/>
  <c r="CG719"/>
  <c r="CC719"/>
  <c r="BY719"/>
  <c r="BU719"/>
  <c r="BQ719"/>
  <c r="BM719"/>
  <c r="BI719"/>
  <c r="BE719"/>
  <c r="BA719"/>
  <c r="AS719"/>
  <c r="AO719"/>
  <c r="AK719"/>
  <c r="AG719"/>
  <c r="AC719"/>
  <c r="Y719"/>
  <c r="U719"/>
  <c r="Q719"/>
  <c r="M719"/>
  <c r="I719"/>
  <c r="E719"/>
  <c r="GS718"/>
  <c r="GO718"/>
  <c r="GK718"/>
  <c r="GG718"/>
  <c r="GC718"/>
  <c r="FY718"/>
  <c r="FU718"/>
  <c r="FQ718"/>
  <c r="FM718"/>
  <c r="FI718"/>
  <c r="FE718"/>
  <c r="FA718"/>
  <c r="EW718"/>
  <c r="ES718"/>
  <c r="EO718"/>
  <c r="EK718"/>
  <c r="EG718"/>
  <c r="EC718"/>
  <c r="DY718"/>
  <c r="DU718"/>
  <c r="DQ718"/>
  <c r="DM718"/>
  <c r="DI718"/>
  <c r="DE718"/>
  <c r="DA718"/>
  <c r="CW718"/>
  <c r="CS718"/>
  <c r="CO718"/>
  <c r="CK718"/>
  <c r="CG718"/>
  <c r="CC718"/>
  <c r="BY718"/>
  <c r="BU718"/>
  <c r="BQ718"/>
  <c r="BM718"/>
  <c r="BI718"/>
  <c r="BE718"/>
  <c r="BA718"/>
  <c r="AS718"/>
  <c r="AO718"/>
  <c r="AK718"/>
  <c r="AG718"/>
  <c r="AC718"/>
  <c r="Y718"/>
  <c r="U718"/>
  <c r="Q718"/>
  <c r="M718"/>
  <c r="I718"/>
  <c r="E718"/>
  <c r="GS717"/>
  <c r="GO717"/>
  <c r="GK717"/>
  <c r="GG717"/>
  <c r="GC717"/>
  <c r="FY717"/>
  <c r="FU717"/>
  <c r="FQ717"/>
  <c r="FM717"/>
  <c r="FI717"/>
  <c r="FE717"/>
  <c r="FA717"/>
  <c r="EW717"/>
  <c r="ES717"/>
  <c r="EO717"/>
  <c r="EK717"/>
  <c r="EG717"/>
  <c r="EC717"/>
  <c r="DY717"/>
  <c r="DU717"/>
  <c r="DQ717"/>
  <c r="DM717"/>
  <c r="DI717"/>
  <c r="DE717"/>
  <c r="DA717"/>
  <c r="CW717"/>
  <c r="CS717"/>
  <c r="CO717"/>
  <c r="CK717"/>
  <c r="CG717"/>
  <c r="CC717"/>
  <c r="BY717"/>
  <c r="BU717"/>
  <c r="BQ717"/>
  <c r="BM717"/>
  <c r="BI717"/>
  <c r="BE717"/>
  <c r="BA717"/>
  <c r="AS717"/>
  <c r="AO717"/>
  <c r="AK717"/>
  <c r="AG717"/>
  <c r="AC717"/>
  <c r="Y717"/>
  <c r="U717"/>
  <c r="Q717"/>
  <c r="M717"/>
  <c r="I717"/>
  <c r="E717"/>
  <c r="GS716"/>
  <c r="GO716"/>
  <c r="GK716"/>
  <c r="GG716"/>
  <c r="GC716"/>
  <c r="FY716"/>
  <c r="FU716"/>
  <c r="FQ716"/>
  <c r="FM716"/>
  <c r="FI716"/>
  <c r="FE716"/>
  <c r="FA716"/>
  <c r="EW716"/>
  <c r="ES716"/>
  <c r="EO716"/>
  <c r="EK716"/>
  <c r="EG716"/>
  <c r="EC716"/>
  <c r="DY716"/>
  <c r="DU716"/>
  <c r="DQ716"/>
  <c r="DM716"/>
  <c r="DI716"/>
  <c r="DE716"/>
  <c r="DA716"/>
  <c r="CW716"/>
  <c r="CS716"/>
  <c r="CO716"/>
  <c r="CK716"/>
  <c r="CG716"/>
  <c r="CC716"/>
  <c r="BY716"/>
  <c r="BU716"/>
  <c r="BQ716"/>
  <c r="BM716"/>
  <c r="BI716"/>
  <c r="BE716"/>
  <c r="BA716"/>
  <c r="AS716"/>
  <c r="AO716"/>
  <c r="AK716"/>
  <c r="AG716"/>
  <c r="AC716"/>
  <c r="Y716"/>
  <c r="U716"/>
  <c r="Q716"/>
  <c r="M716"/>
  <c r="I716"/>
  <c r="E716"/>
  <c r="GY715"/>
  <c r="GS715"/>
  <c r="GO715"/>
  <c r="GK715"/>
  <c r="GG715"/>
  <c r="GC715"/>
  <c r="FY715"/>
  <c r="FU715"/>
  <c r="FQ715"/>
  <c r="FM715"/>
  <c r="FI715"/>
  <c r="FE715"/>
  <c r="FA715"/>
  <c r="EW715"/>
  <c r="ES715"/>
  <c r="EO715"/>
  <c r="EK715"/>
  <c r="EG715"/>
  <c r="EC715"/>
  <c r="DY715"/>
  <c r="DU715"/>
  <c r="DQ715"/>
  <c r="DM715"/>
  <c r="DI715"/>
  <c r="DE715"/>
  <c r="DA715"/>
  <c r="CW715"/>
  <c r="CS715"/>
  <c r="CO715"/>
  <c r="CK715"/>
  <c r="CG715"/>
  <c r="CC715"/>
  <c r="BY715"/>
  <c r="BU715"/>
  <c r="BQ715"/>
  <c r="BM715"/>
  <c r="BI715"/>
  <c r="BE715"/>
  <c r="BA715"/>
  <c r="AS715"/>
  <c r="AO715"/>
  <c r="AK715"/>
  <c r="AG715"/>
  <c r="AC715"/>
  <c r="Y715"/>
  <c r="U715"/>
  <c r="Q715"/>
  <c r="M715"/>
  <c r="I715"/>
  <c r="E715"/>
  <c r="GS714"/>
  <c r="GO714"/>
  <c r="GK714"/>
  <c r="GG714"/>
  <c r="GC714"/>
  <c r="FY714"/>
  <c r="FU714"/>
  <c r="FQ714"/>
  <c r="FM714"/>
  <c r="FI714"/>
  <c r="FE714"/>
  <c r="FA714"/>
  <c r="EW714"/>
  <c r="ES714"/>
  <c r="EO714"/>
  <c r="EK714"/>
  <c r="EG714"/>
  <c r="EC714"/>
  <c r="DY714"/>
  <c r="DU714"/>
  <c r="DQ714"/>
  <c r="DM714"/>
  <c r="DI714"/>
  <c r="DE714"/>
  <c r="DA714"/>
  <c r="CW714"/>
  <c r="CS714"/>
  <c r="CO714"/>
  <c r="CK714"/>
  <c r="CG714"/>
  <c r="CC714"/>
  <c r="BY714"/>
  <c r="BU714"/>
  <c r="BQ714"/>
  <c r="BM714"/>
  <c r="BI714"/>
  <c r="BE714"/>
  <c r="BA714"/>
  <c r="AS714"/>
  <c r="AO714"/>
  <c r="AK714"/>
  <c r="AG714"/>
  <c r="AC714"/>
  <c r="Y714"/>
  <c r="U714"/>
  <c r="Q714"/>
  <c r="M714"/>
  <c r="I714"/>
  <c r="E714"/>
  <c r="GS713"/>
  <c r="GO713"/>
  <c r="GK713"/>
  <c r="GG713"/>
  <c r="GC713"/>
  <c r="FY713"/>
  <c r="FU713"/>
  <c r="FQ713"/>
  <c r="FM713"/>
  <c r="FI713"/>
  <c r="FE713"/>
  <c r="FA713"/>
  <c r="EW713"/>
  <c r="ES713"/>
  <c r="EO713"/>
  <c r="EK713"/>
  <c r="EG713"/>
  <c r="EC713"/>
  <c r="DY713"/>
  <c r="DU713"/>
  <c r="DQ713"/>
  <c r="DM713"/>
  <c r="DI713"/>
  <c r="DE713"/>
  <c r="DA713"/>
  <c r="CW713"/>
  <c r="CS713"/>
  <c r="CO713"/>
  <c r="CK713"/>
  <c r="CG713"/>
  <c r="CC713"/>
  <c r="BY713"/>
  <c r="BU713"/>
  <c r="BQ713"/>
  <c r="BM713"/>
  <c r="BI713"/>
  <c r="BE713"/>
  <c r="BA713"/>
  <c r="AS713"/>
  <c r="AO713"/>
  <c r="AK713"/>
  <c r="AG713"/>
  <c r="AC713"/>
  <c r="Y713"/>
  <c r="U713"/>
  <c r="Q713"/>
  <c r="M713"/>
  <c r="I713"/>
  <c r="E713"/>
  <c r="GS712"/>
  <c r="GO712"/>
  <c r="GK712"/>
  <c r="GG712"/>
  <c r="GC712"/>
  <c r="FY712"/>
  <c r="FU712"/>
  <c r="FQ712"/>
  <c r="FM712"/>
  <c r="FI712"/>
  <c r="FE712"/>
  <c r="FA712"/>
  <c r="EW712"/>
  <c r="ES712"/>
  <c r="EO712"/>
  <c r="EK712"/>
  <c r="EG712"/>
  <c r="EC712"/>
  <c r="DY712"/>
  <c r="DU712"/>
  <c r="DQ712"/>
  <c r="DM712"/>
  <c r="DI712"/>
  <c r="DE712"/>
  <c r="DA712"/>
  <c r="CW712"/>
  <c r="CS712"/>
  <c r="CO712"/>
  <c r="CK712"/>
  <c r="CG712"/>
  <c r="CC712"/>
  <c r="BY712"/>
  <c r="BU712"/>
  <c r="BQ712"/>
  <c r="BM712"/>
  <c r="BI712"/>
  <c r="BE712"/>
  <c r="BA712"/>
  <c r="AS712"/>
  <c r="AO712"/>
  <c r="AK712"/>
  <c r="AG712"/>
  <c r="AC712"/>
  <c r="Y712"/>
  <c r="U712"/>
  <c r="Q712"/>
  <c r="M712"/>
  <c r="I712"/>
  <c r="E712"/>
  <c r="GS711"/>
  <c r="GO711"/>
  <c r="GK711"/>
  <c r="GG711"/>
  <c r="GC711"/>
  <c r="FY711"/>
  <c r="FU711"/>
  <c r="FQ711"/>
  <c r="FM711"/>
  <c r="FI711"/>
  <c r="FE711"/>
  <c r="FA711"/>
  <c r="EW711"/>
  <c r="ES711"/>
  <c r="EO711"/>
  <c r="EK711"/>
  <c r="EG711"/>
  <c r="EC711"/>
  <c r="DY711"/>
  <c r="DU711"/>
  <c r="DQ711"/>
  <c r="DM711"/>
  <c r="DI711"/>
  <c r="DE711"/>
  <c r="DA711"/>
  <c r="CW711"/>
  <c r="CS711"/>
  <c r="CO711"/>
  <c r="CK711"/>
  <c r="CG711"/>
  <c r="CC711"/>
  <c r="BY711"/>
  <c r="BU711"/>
  <c r="BQ711"/>
  <c r="BM711"/>
  <c r="BI711"/>
  <c r="BE711"/>
  <c r="BA711"/>
  <c r="AS711"/>
  <c r="AO711"/>
  <c r="AK711"/>
  <c r="AG711"/>
  <c r="AC711"/>
  <c r="Y711"/>
  <c r="U711"/>
  <c r="Q711"/>
  <c r="M711"/>
  <c r="I711"/>
  <c r="E711"/>
  <c r="GS710"/>
  <c r="GO710"/>
  <c r="GK710"/>
  <c r="GG710"/>
  <c r="GC710"/>
  <c r="FY710"/>
  <c r="FU710"/>
  <c r="FQ710"/>
  <c r="FM710"/>
  <c r="FI710"/>
  <c r="FE710"/>
  <c r="FA710"/>
  <c r="EW710"/>
  <c r="ES710"/>
  <c r="EO710"/>
  <c r="EK710"/>
  <c r="EG710"/>
  <c r="EC710"/>
  <c r="DY710"/>
  <c r="DU710"/>
  <c r="DQ710"/>
  <c r="DM710"/>
  <c r="DI710"/>
  <c r="DE710"/>
  <c r="DA710"/>
  <c r="CW710"/>
  <c r="CS710"/>
  <c r="CO710"/>
  <c r="CK710"/>
  <c r="CG710"/>
  <c r="CC710"/>
  <c r="BY710"/>
  <c r="BU710"/>
  <c r="BQ710"/>
  <c r="BM710"/>
  <c r="BI710"/>
  <c r="BE710"/>
  <c r="BA710"/>
  <c r="AS710"/>
  <c r="AO710"/>
  <c r="AK710"/>
  <c r="AG710"/>
  <c r="AC710"/>
  <c r="Y710"/>
  <c r="U710"/>
  <c r="Q710"/>
  <c r="M710"/>
  <c r="I710"/>
  <c r="E710"/>
  <c r="GS709"/>
  <c r="GO709"/>
  <c r="GK709"/>
  <c r="GG709"/>
  <c r="GC709"/>
  <c r="FY709"/>
  <c r="FU709"/>
  <c r="FQ709"/>
  <c r="FM709"/>
  <c r="FI709"/>
  <c r="FE709"/>
  <c r="FA709"/>
  <c r="EW709"/>
  <c r="ES709"/>
  <c r="EO709"/>
  <c r="EK709"/>
  <c r="EG709"/>
  <c r="EC709"/>
  <c r="DY709"/>
  <c r="DU709"/>
  <c r="DQ709"/>
  <c r="DM709"/>
  <c r="DI709"/>
  <c r="DE709"/>
  <c r="DA709"/>
  <c r="CW709"/>
  <c r="CS709"/>
  <c r="CO709"/>
  <c r="CK709"/>
  <c r="CG709"/>
  <c r="CC709"/>
  <c r="BY709"/>
  <c r="BU709"/>
  <c r="BQ709"/>
  <c r="BM709"/>
  <c r="BI709"/>
  <c r="BE709"/>
  <c r="BA709"/>
  <c r="AS709"/>
  <c r="AO709"/>
  <c r="AK709"/>
  <c r="AG709"/>
  <c r="AC709"/>
  <c r="Y709"/>
  <c r="U709"/>
  <c r="Q709"/>
  <c r="M709"/>
  <c r="I709"/>
  <c r="E709"/>
  <c r="GS708"/>
  <c r="GO708"/>
  <c r="GK708"/>
  <c r="GG708"/>
  <c r="GC708"/>
  <c r="FY708"/>
  <c r="FU708"/>
  <c r="FQ708"/>
  <c r="FM708"/>
  <c r="FI708"/>
  <c r="FE708"/>
  <c r="FA708"/>
  <c r="EW708"/>
  <c r="ES708"/>
  <c r="EO708"/>
  <c r="EK708"/>
  <c r="EG708"/>
  <c r="EC708"/>
  <c r="DY708"/>
  <c r="DU708"/>
  <c r="DQ708"/>
  <c r="DM708"/>
  <c r="DI708"/>
  <c r="DE708"/>
  <c r="DA708"/>
  <c r="CW708"/>
  <c r="CS708"/>
  <c r="CO708"/>
  <c r="CK708"/>
  <c r="CG708"/>
  <c r="CC708"/>
  <c r="BY708"/>
  <c r="BU708"/>
  <c r="BQ708"/>
  <c r="BM708"/>
  <c r="BI708"/>
  <c r="BE708"/>
  <c r="BA708"/>
  <c r="AS708"/>
  <c r="AO708"/>
  <c r="AK708"/>
  <c r="AG708"/>
  <c r="AC708"/>
  <c r="Y708"/>
  <c r="U708"/>
  <c r="Q708"/>
  <c r="M708"/>
  <c r="I708"/>
  <c r="E708"/>
  <c r="GS707"/>
  <c r="GO707"/>
  <c r="GK707"/>
  <c r="GG707"/>
  <c r="GC707"/>
  <c r="FY707"/>
  <c r="FU707"/>
  <c r="FQ707"/>
  <c r="FM707"/>
  <c r="FI707"/>
  <c r="FE707"/>
  <c r="FA707"/>
  <c r="EW707"/>
  <c r="ES707"/>
  <c r="EO707"/>
  <c r="EK707"/>
  <c r="EG707"/>
  <c r="EC707"/>
  <c r="DY707"/>
  <c r="DU707"/>
  <c r="DQ707"/>
  <c r="DM707"/>
  <c r="DI707"/>
  <c r="DE707"/>
  <c r="DA707"/>
  <c r="CW707"/>
  <c r="CS707"/>
  <c r="CO707"/>
  <c r="CK707"/>
  <c r="CG707"/>
  <c r="CC707"/>
  <c r="BY707"/>
  <c r="BU707"/>
  <c r="BQ707"/>
  <c r="BM707"/>
  <c r="BI707"/>
  <c r="BE707"/>
  <c r="BA707"/>
  <c r="AS707"/>
  <c r="AO707"/>
  <c r="AK707"/>
  <c r="AG707"/>
  <c r="AC707"/>
  <c r="Y707"/>
  <c r="U707"/>
  <c r="Q707"/>
  <c r="M707"/>
  <c r="I707"/>
  <c r="E707"/>
  <c r="GS706"/>
  <c r="GO706"/>
  <c r="GK706"/>
  <c r="GG706"/>
  <c r="GC706"/>
  <c r="FY706"/>
  <c r="FU706"/>
  <c r="FQ706"/>
  <c r="FM706"/>
  <c r="FI706"/>
  <c r="FE706"/>
  <c r="FA706"/>
  <c r="EW706"/>
  <c r="ES706"/>
  <c r="EO706"/>
  <c r="EK706"/>
  <c r="EG706"/>
  <c r="EC706"/>
  <c r="DY706"/>
  <c r="DU706"/>
  <c r="DQ706"/>
  <c r="DM706"/>
  <c r="DI706"/>
  <c r="DE706"/>
  <c r="DA706"/>
  <c r="CW706"/>
  <c r="CS706"/>
  <c r="CO706"/>
  <c r="CK706"/>
  <c r="CG706"/>
  <c r="CC706"/>
  <c r="BY706"/>
  <c r="BU706"/>
  <c r="BQ706"/>
  <c r="BM706"/>
  <c r="BI706"/>
  <c r="BE706"/>
  <c r="BA706"/>
  <c r="AS706"/>
  <c r="AO706"/>
  <c r="AK706"/>
  <c r="AG706"/>
  <c r="AC706"/>
  <c r="Y706"/>
  <c r="U706"/>
  <c r="Q706"/>
  <c r="M706"/>
  <c r="I706"/>
  <c r="E706"/>
  <c r="GS705"/>
  <c r="GO705"/>
  <c r="GK705"/>
  <c r="GG705"/>
  <c r="GC705"/>
  <c r="FY705"/>
  <c r="FU705"/>
  <c r="FQ705"/>
  <c r="FM705"/>
  <c r="FI705"/>
  <c r="FE705"/>
  <c r="FA705"/>
  <c r="EW705"/>
  <c r="ES705"/>
  <c r="EO705"/>
  <c r="EK705"/>
  <c r="EG705"/>
  <c r="EC705"/>
  <c r="DY705"/>
  <c r="DU705"/>
  <c r="DQ705"/>
  <c r="DM705"/>
  <c r="DI705"/>
  <c r="DE705"/>
  <c r="DA705"/>
  <c r="CW705"/>
  <c r="CS705"/>
  <c r="CO705"/>
  <c r="CK705"/>
  <c r="CG705"/>
  <c r="CC705"/>
  <c r="BY705"/>
  <c r="BU705"/>
  <c r="BQ705"/>
  <c r="BM705"/>
  <c r="BI705"/>
  <c r="BE705"/>
  <c r="BA705"/>
  <c r="AS705"/>
  <c r="AO705"/>
  <c r="AK705"/>
  <c r="AG705"/>
  <c r="AC705"/>
  <c r="Y705"/>
  <c r="U705"/>
  <c r="Q705"/>
  <c r="M705"/>
  <c r="I705"/>
  <c r="E705"/>
  <c r="GS704"/>
  <c r="GO704"/>
  <c r="GK704"/>
  <c r="GG704"/>
  <c r="GC704"/>
  <c r="FY704"/>
  <c r="FU704"/>
  <c r="FQ704"/>
  <c r="FM704"/>
  <c r="FI704"/>
  <c r="FE704"/>
  <c r="FA704"/>
  <c r="EW704"/>
  <c r="ES704"/>
  <c r="EO704"/>
  <c r="EK704"/>
  <c r="EG704"/>
  <c r="EC704"/>
  <c r="DY704"/>
  <c r="DU704"/>
  <c r="DQ704"/>
  <c r="DM704"/>
  <c r="DI704"/>
  <c r="DE704"/>
  <c r="DA704"/>
  <c r="CW704"/>
  <c r="CS704"/>
  <c r="CO704"/>
  <c r="CK704"/>
  <c r="CG704"/>
  <c r="CC704"/>
  <c r="BY704"/>
  <c r="BU704"/>
  <c r="BQ704"/>
  <c r="BM704"/>
  <c r="BI704"/>
  <c r="BE704"/>
  <c r="BA704"/>
  <c r="AS704"/>
  <c r="AO704"/>
  <c r="AK704"/>
  <c r="AG704"/>
  <c r="AC704"/>
  <c r="Y704"/>
  <c r="U704"/>
  <c r="Q704"/>
  <c r="M704"/>
  <c r="I704"/>
  <c r="E704"/>
  <c r="GY703"/>
  <c r="GS703"/>
  <c r="GO703"/>
  <c r="GK703"/>
  <c r="GG703"/>
  <c r="GC703"/>
  <c r="FY703"/>
  <c r="FU703"/>
  <c r="FQ703"/>
  <c r="FM703"/>
  <c r="FI703"/>
  <c r="FE703"/>
  <c r="FA703"/>
  <c r="EW703"/>
  <c r="ES703"/>
  <c r="EO703"/>
  <c r="EK703"/>
  <c r="EG703"/>
  <c r="EC703"/>
  <c r="DY703"/>
  <c r="DU703"/>
  <c r="DQ703"/>
  <c r="DM703"/>
  <c r="DI703"/>
  <c r="DE703"/>
  <c r="DA703"/>
  <c r="CW703"/>
  <c r="CS703"/>
  <c r="CO703"/>
  <c r="CK703"/>
  <c r="CG703"/>
  <c r="CC703"/>
  <c r="BY703"/>
  <c r="BU703"/>
  <c r="BQ703"/>
  <c r="BM703"/>
  <c r="BI703"/>
  <c r="BE703"/>
  <c r="BA703"/>
  <c r="AS703"/>
  <c r="AO703"/>
  <c r="AK703"/>
  <c r="AG703"/>
  <c r="AC703"/>
  <c r="Y703"/>
  <c r="U703"/>
  <c r="Q703"/>
  <c r="M703"/>
  <c r="I703"/>
  <c r="E703"/>
  <c r="GS702"/>
  <c r="GO702"/>
  <c r="GK702"/>
  <c r="GG702"/>
  <c r="GC702"/>
  <c r="FY702"/>
  <c r="FU702"/>
  <c r="FQ702"/>
  <c r="FM702"/>
  <c r="FI702"/>
  <c r="FE702"/>
  <c r="FA702"/>
  <c r="EW702"/>
  <c r="ES702"/>
  <c r="EO702"/>
  <c r="EK702"/>
  <c r="EG702"/>
  <c r="EC702"/>
  <c r="DY702"/>
  <c r="DU702"/>
  <c r="DQ702"/>
  <c r="DM702"/>
  <c r="DI702"/>
  <c r="DE702"/>
  <c r="DA702"/>
  <c r="CW702"/>
  <c r="CS702"/>
  <c r="CO702"/>
  <c r="CK702"/>
  <c r="CG702"/>
  <c r="CC702"/>
  <c r="BY702"/>
  <c r="BU702"/>
  <c r="BQ702"/>
  <c r="BM702"/>
  <c r="BI702"/>
  <c r="BE702"/>
  <c r="BA702"/>
  <c r="AS702"/>
  <c r="AO702"/>
  <c r="AK702"/>
  <c r="AG702"/>
  <c r="AC702"/>
  <c r="Y702"/>
  <c r="U702"/>
  <c r="Q702"/>
  <c r="M702"/>
  <c r="I702"/>
  <c r="E702"/>
  <c r="GS701"/>
  <c r="GO701"/>
  <c r="GK701"/>
  <c r="GG701"/>
  <c r="GC701"/>
  <c r="FY701"/>
  <c r="FU701"/>
  <c r="FQ701"/>
  <c r="FM701"/>
  <c r="FI701"/>
  <c r="FE701"/>
  <c r="FA701"/>
  <c r="EW701"/>
  <c r="ES701"/>
  <c r="EO701"/>
  <c r="EK701"/>
  <c r="EG701"/>
  <c r="EC701"/>
  <c r="DY701"/>
  <c r="DU701"/>
  <c r="DQ701"/>
  <c r="DM701"/>
  <c r="DI701"/>
  <c r="DE701"/>
  <c r="DA701"/>
  <c r="CW701"/>
  <c r="CS701"/>
  <c r="CO701"/>
  <c r="CK701"/>
  <c r="CG701"/>
  <c r="CC701"/>
  <c r="BY701"/>
  <c r="BU701"/>
  <c r="BQ701"/>
  <c r="BM701"/>
  <c r="BI701"/>
  <c r="BE701"/>
  <c r="BA701"/>
  <c r="AS701"/>
  <c r="AO701"/>
  <c r="AK701"/>
  <c r="AG701"/>
  <c r="AC701"/>
  <c r="Y701"/>
  <c r="U701"/>
  <c r="Q701"/>
  <c r="M701"/>
  <c r="I701"/>
  <c r="E701"/>
  <c r="GS700"/>
  <c r="GO700"/>
  <c r="GK700"/>
  <c r="GG700"/>
  <c r="GC700"/>
  <c r="FY700"/>
  <c r="FU700"/>
  <c r="FQ700"/>
  <c r="FM700"/>
  <c r="FI700"/>
  <c r="FE700"/>
  <c r="FA700"/>
  <c r="EW700"/>
  <c r="ES700"/>
  <c r="EO700"/>
  <c r="EK700"/>
  <c r="EG700"/>
  <c r="EC700"/>
  <c r="DY700"/>
  <c r="DU700"/>
  <c r="DQ700"/>
  <c r="DM700"/>
  <c r="DI700"/>
  <c r="DE700"/>
  <c r="DA700"/>
  <c r="CW700"/>
  <c r="CS700"/>
  <c r="CO700"/>
  <c r="CK700"/>
  <c r="CG700"/>
  <c r="CC700"/>
  <c r="BY700"/>
  <c r="BU700"/>
  <c r="BQ700"/>
  <c r="BM700"/>
  <c r="BI700"/>
  <c r="BE700"/>
  <c r="BA700"/>
  <c r="AS700"/>
  <c r="AO700"/>
  <c r="AK700"/>
  <c r="AG700"/>
  <c r="AC700"/>
  <c r="Y700"/>
  <c r="U700"/>
  <c r="Q700"/>
  <c r="M700"/>
  <c r="I700"/>
  <c r="E700"/>
  <c r="GS699"/>
  <c r="GO699"/>
  <c r="GK699"/>
  <c r="GG699"/>
  <c r="GC699"/>
  <c r="FY699"/>
  <c r="FU699"/>
  <c r="FQ699"/>
  <c r="FM699"/>
  <c r="FI699"/>
  <c r="FE699"/>
  <c r="FA699"/>
  <c r="EW699"/>
  <c r="ES699"/>
  <c r="EO699"/>
  <c r="EK699"/>
  <c r="EG699"/>
  <c r="EC699"/>
  <c r="DY699"/>
  <c r="DU699"/>
  <c r="DQ699"/>
  <c r="DM699"/>
  <c r="DI699"/>
  <c r="DE699"/>
  <c r="DA699"/>
  <c r="CW699"/>
  <c r="CS699"/>
  <c r="CO699"/>
  <c r="CK699"/>
  <c r="CG699"/>
  <c r="CC699"/>
  <c r="BY699"/>
  <c r="BU699"/>
  <c r="BQ699"/>
  <c r="BM699"/>
  <c r="BI699"/>
  <c r="BE699"/>
  <c r="BA699"/>
  <c r="AS699"/>
  <c r="AO699"/>
  <c r="AK699"/>
  <c r="AG699"/>
  <c r="AC699"/>
  <c r="Y699"/>
  <c r="U699"/>
  <c r="Q699"/>
  <c r="M699"/>
  <c r="I699"/>
  <c r="E699"/>
  <c r="GS698"/>
  <c r="GO698"/>
  <c r="GK698"/>
  <c r="GG698"/>
  <c r="GC698"/>
  <c r="FY698"/>
  <c r="FU698"/>
  <c r="FQ698"/>
  <c r="FM698"/>
  <c r="FI698"/>
  <c r="FE698"/>
  <c r="FA698"/>
  <c r="EW698"/>
  <c r="ES698"/>
  <c r="EO698"/>
  <c r="EK698"/>
  <c r="EG698"/>
  <c r="EC698"/>
  <c r="DY698"/>
  <c r="DU698"/>
  <c r="DQ698"/>
  <c r="DM698"/>
  <c r="DI698"/>
  <c r="DE698"/>
  <c r="DA698"/>
  <c r="CW698"/>
  <c r="CS698"/>
  <c r="CO698"/>
  <c r="CK698"/>
  <c r="CG698"/>
  <c r="CC698"/>
  <c r="BY698"/>
  <c r="BU698"/>
  <c r="BQ698"/>
  <c r="BM698"/>
  <c r="BI698"/>
  <c r="BE698"/>
  <c r="BA698"/>
  <c r="AS698"/>
  <c r="AO698"/>
  <c r="AK698"/>
  <c r="AG698"/>
  <c r="AC698"/>
  <c r="Y698"/>
  <c r="U698"/>
  <c r="Q698"/>
  <c r="M698"/>
  <c r="I698"/>
  <c r="E698"/>
  <c r="GS697"/>
  <c r="GO697"/>
  <c r="GK697"/>
  <c r="GG697"/>
  <c r="GC697"/>
  <c r="FY697"/>
  <c r="FU697"/>
  <c r="FQ697"/>
  <c r="FM697"/>
  <c r="FI697"/>
  <c r="FE697"/>
  <c r="FA697"/>
  <c r="EW697"/>
  <c r="ES697"/>
  <c r="EO697"/>
  <c r="EK697"/>
  <c r="EG697"/>
  <c r="EC697"/>
  <c r="DY697"/>
  <c r="DU697"/>
  <c r="DQ697"/>
  <c r="DM697"/>
  <c r="DI697"/>
  <c r="DE697"/>
  <c r="DA697"/>
  <c r="CW697"/>
  <c r="CS697"/>
  <c r="CO697"/>
  <c r="CK697"/>
  <c r="CG697"/>
  <c r="CC697"/>
  <c r="BY697"/>
  <c r="BU697"/>
  <c r="BQ697"/>
  <c r="BM697"/>
  <c r="BI697"/>
  <c r="BE697"/>
  <c r="BA697"/>
  <c r="AS697"/>
  <c r="AO697"/>
  <c r="AK697"/>
  <c r="AG697"/>
  <c r="AC697"/>
  <c r="Y697"/>
  <c r="U697"/>
  <c r="Q697"/>
  <c r="M697"/>
  <c r="I697"/>
  <c r="E697"/>
  <c r="GS696"/>
  <c r="GO696"/>
  <c r="GK696"/>
  <c r="GG696"/>
  <c r="GC696"/>
  <c r="FY696"/>
  <c r="FU696"/>
  <c r="FQ696"/>
  <c r="FM696"/>
  <c r="FI696"/>
  <c r="FE696"/>
  <c r="FA696"/>
  <c r="EW696"/>
  <c r="ES696"/>
  <c r="EO696"/>
  <c r="EK696"/>
  <c r="EG696"/>
  <c r="EC696"/>
  <c r="DY696"/>
  <c r="DU696"/>
  <c r="DQ696"/>
  <c r="DM696"/>
  <c r="DI696"/>
  <c r="DE696"/>
  <c r="DA696"/>
  <c r="CW696"/>
  <c r="CS696"/>
  <c r="CO696"/>
  <c r="CK696"/>
  <c r="CG696"/>
  <c r="CC696"/>
  <c r="BY696"/>
  <c r="BU696"/>
  <c r="BQ696"/>
  <c r="BM696"/>
  <c r="BI696"/>
  <c r="BE696"/>
  <c r="BA696"/>
  <c r="AS696"/>
  <c r="AO696"/>
  <c r="AK696"/>
  <c r="AG696"/>
  <c r="AC696"/>
  <c r="Y696"/>
  <c r="U696"/>
  <c r="Q696"/>
  <c r="M696"/>
  <c r="I696"/>
  <c r="E696"/>
  <c r="GS695"/>
  <c r="GO695"/>
  <c r="GK695"/>
  <c r="GG695"/>
  <c r="GC695"/>
  <c r="FY695"/>
  <c r="FU695"/>
  <c r="FQ695"/>
  <c r="FM695"/>
  <c r="FI695"/>
  <c r="FE695"/>
  <c r="FA695"/>
  <c r="EW695"/>
  <c r="ES695"/>
  <c r="EO695"/>
  <c r="EK695"/>
  <c r="EG695"/>
  <c r="EC695"/>
  <c r="DY695"/>
  <c r="DU695"/>
  <c r="DQ695"/>
  <c r="DM695"/>
  <c r="DI695"/>
  <c r="DE695"/>
  <c r="DA695"/>
  <c r="CW695"/>
  <c r="CS695"/>
  <c r="CO695"/>
  <c r="CK695"/>
  <c r="CG695"/>
  <c r="CC695"/>
  <c r="BY695"/>
  <c r="BU695"/>
  <c r="BQ695"/>
  <c r="BM695"/>
  <c r="BI695"/>
  <c r="BE695"/>
  <c r="BA695"/>
  <c r="AS695"/>
  <c r="AO695"/>
  <c r="AK695"/>
  <c r="AG695"/>
  <c r="AC695"/>
  <c r="Y695"/>
  <c r="U695"/>
  <c r="Q695"/>
  <c r="M695"/>
  <c r="I695"/>
  <c r="E695"/>
  <c r="GS694"/>
  <c r="GO694"/>
  <c r="GK694"/>
  <c r="GG694"/>
  <c r="GC694"/>
  <c r="FY694"/>
  <c r="FU694"/>
  <c r="FQ694"/>
  <c r="FM694"/>
  <c r="FI694"/>
  <c r="FE694"/>
  <c r="FA694"/>
  <c r="EW694"/>
  <c r="ES694"/>
  <c r="EO694"/>
  <c r="EK694"/>
  <c r="EG694"/>
  <c r="EC694"/>
  <c r="DY694"/>
  <c r="DU694"/>
  <c r="DQ694"/>
  <c r="DM694"/>
  <c r="DI694"/>
  <c r="DE694"/>
  <c r="DA694"/>
  <c r="CW694"/>
  <c r="CS694"/>
  <c r="CO694"/>
  <c r="CK694"/>
  <c r="CG694"/>
  <c r="CC694"/>
  <c r="BY694"/>
  <c r="BU694"/>
  <c r="BQ694"/>
  <c r="BM694"/>
  <c r="BI694"/>
  <c r="BE694"/>
  <c r="BA694"/>
  <c r="AS694"/>
  <c r="AO694"/>
  <c r="AK694"/>
  <c r="AG694"/>
  <c r="AC694"/>
  <c r="Y694"/>
  <c r="U694"/>
  <c r="Q694"/>
  <c r="M694"/>
  <c r="I694"/>
  <c r="E694"/>
  <c r="GS693"/>
  <c r="GO693"/>
  <c r="GK693"/>
  <c r="GG693"/>
  <c r="GC693"/>
  <c r="FY693"/>
  <c r="FU693"/>
  <c r="FQ693"/>
  <c r="FM693"/>
  <c r="FI693"/>
  <c r="FE693"/>
  <c r="FA693"/>
  <c r="EW693"/>
  <c r="ES693"/>
  <c r="EO693"/>
  <c r="EK693"/>
  <c r="EG693"/>
  <c r="EC693"/>
  <c r="DY693"/>
  <c r="DU693"/>
  <c r="DQ693"/>
  <c r="DM693"/>
  <c r="DI693"/>
  <c r="DE693"/>
  <c r="DA693"/>
  <c r="CW693"/>
  <c r="CS693"/>
  <c r="CO693"/>
  <c r="CK693"/>
  <c r="CG693"/>
  <c r="CC693"/>
  <c r="BY693"/>
  <c r="BU693"/>
  <c r="BQ693"/>
  <c r="BM693"/>
  <c r="BI693"/>
  <c r="BE693"/>
  <c r="BA693"/>
  <c r="AS693"/>
  <c r="AO693"/>
  <c r="AK693"/>
  <c r="AG693"/>
  <c r="AC693"/>
  <c r="Y693"/>
  <c r="U693"/>
  <c r="Q693"/>
  <c r="M693"/>
  <c r="I693"/>
  <c r="E693"/>
  <c r="GS692"/>
  <c r="GO692"/>
  <c r="GK692"/>
  <c r="GG692"/>
  <c r="GC692"/>
  <c r="FY692"/>
  <c r="FU692"/>
  <c r="FQ692"/>
  <c r="FM692"/>
  <c r="FI692"/>
  <c r="FE692"/>
  <c r="FA692"/>
  <c r="EW692"/>
  <c r="ES692"/>
  <c r="EO692"/>
  <c r="EK692"/>
  <c r="EG692"/>
  <c r="EC692"/>
  <c r="DY692"/>
  <c r="DU692"/>
  <c r="DQ692"/>
  <c r="DM692"/>
  <c r="DI692"/>
  <c r="DE692"/>
  <c r="DA692"/>
  <c r="CW692"/>
  <c r="CS692"/>
  <c r="CO692"/>
  <c r="CK692"/>
  <c r="CG692"/>
  <c r="CC692"/>
  <c r="BY692"/>
  <c r="BU692"/>
  <c r="BQ692"/>
  <c r="BM692"/>
  <c r="BI692"/>
  <c r="BE692"/>
  <c r="BA692"/>
  <c r="AS692"/>
  <c r="AO692"/>
  <c r="AK692"/>
  <c r="AG692"/>
  <c r="AC692"/>
  <c r="Y692"/>
  <c r="U692"/>
  <c r="Q692"/>
  <c r="M692"/>
  <c r="I692"/>
  <c r="E692"/>
  <c r="GY691"/>
  <c r="GS691"/>
  <c r="GO691"/>
  <c r="GK691"/>
  <c r="GG691"/>
  <c r="GC691"/>
  <c r="FY691"/>
  <c r="FU691"/>
  <c r="FQ691"/>
  <c r="FM691"/>
  <c r="FI691"/>
  <c r="FE691"/>
  <c r="FA691"/>
  <c r="EW691"/>
  <c r="ES691"/>
  <c r="EO691"/>
  <c r="EK691"/>
  <c r="EG691"/>
  <c r="EC691"/>
  <c r="DY691"/>
  <c r="DU691"/>
  <c r="DQ691"/>
  <c r="DM691"/>
  <c r="DI691"/>
  <c r="DE691"/>
  <c r="DA691"/>
  <c r="CW691"/>
  <c r="CS691"/>
  <c r="CO691"/>
  <c r="CK691"/>
  <c r="CG691"/>
  <c r="CC691"/>
  <c r="BY691"/>
  <c r="BU691"/>
  <c r="BQ691"/>
  <c r="BM691"/>
  <c r="BI691"/>
  <c r="BE691"/>
  <c r="BA691"/>
  <c r="AS691"/>
  <c r="AO691"/>
  <c r="AK691"/>
  <c r="AG691"/>
  <c r="AC691"/>
  <c r="Y691"/>
  <c r="U691"/>
  <c r="Q691"/>
  <c r="M691"/>
  <c r="I691"/>
  <c r="E691"/>
  <c r="GS690"/>
  <c r="GO690"/>
  <c r="GK690"/>
  <c r="GG690"/>
  <c r="GC690"/>
  <c r="FY690"/>
  <c r="FU690"/>
  <c r="FQ690"/>
  <c r="FM690"/>
  <c r="FI690"/>
  <c r="FE690"/>
  <c r="FA690"/>
  <c r="EW690"/>
  <c r="ES690"/>
  <c r="EO690"/>
  <c r="EK690"/>
  <c r="EG690"/>
  <c r="EC690"/>
  <c r="DY690"/>
  <c r="DU690"/>
  <c r="DQ690"/>
  <c r="DM690"/>
  <c r="DI690"/>
  <c r="DE690"/>
  <c r="DA690"/>
  <c r="CW690"/>
  <c r="CS690"/>
  <c r="CO690"/>
  <c r="CK690"/>
  <c r="CG690"/>
  <c r="CC690"/>
  <c r="BY690"/>
  <c r="BU690"/>
  <c r="BQ690"/>
  <c r="BM690"/>
  <c r="BI690"/>
  <c r="BE690"/>
  <c r="BA690"/>
  <c r="AS690"/>
  <c r="AO690"/>
  <c r="AK690"/>
  <c r="AG690"/>
  <c r="AC690"/>
  <c r="Y690"/>
  <c r="U690"/>
  <c r="Q690"/>
  <c r="M690"/>
  <c r="I690"/>
  <c r="E690"/>
  <c r="GS689"/>
  <c r="GO689"/>
  <c r="GK689"/>
  <c r="GG689"/>
  <c r="GC689"/>
  <c r="FY689"/>
  <c r="FU689"/>
  <c r="FQ689"/>
  <c r="FM689"/>
  <c r="FI689"/>
  <c r="FE689"/>
  <c r="FA689"/>
  <c r="EW689"/>
  <c r="ES689"/>
  <c r="EO689"/>
  <c r="EK689"/>
  <c r="EG689"/>
  <c r="EC689"/>
  <c r="DY689"/>
  <c r="DU689"/>
  <c r="DQ689"/>
  <c r="DM689"/>
  <c r="DI689"/>
  <c r="DE689"/>
  <c r="DA689"/>
  <c r="CW689"/>
  <c r="CS689"/>
  <c r="CO689"/>
  <c r="CK689"/>
  <c r="CG689"/>
  <c r="CC689"/>
  <c r="BY689"/>
  <c r="BU689"/>
  <c r="BQ689"/>
  <c r="BM689"/>
  <c r="BI689"/>
  <c r="BE689"/>
  <c r="BA689"/>
  <c r="AS689"/>
  <c r="AO689"/>
  <c r="AK689"/>
  <c r="AG689"/>
  <c r="AC689"/>
  <c r="Y689"/>
  <c r="U689"/>
  <c r="Q689"/>
  <c r="M689"/>
  <c r="I689"/>
  <c r="E689"/>
  <c r="GS688"/>
  <c r="GO688"/>
  <c r="GK688"/>
  <c r="GG688"/>
  <c r="GC688"/>
  <c r="FY688"/>
  <c r="FU688"/>
  <c r="FQ688"/>
  <c r="FM688"/>
  <c r="FI688"/>
  <c r="FE688"/>
  <c r="FA688"/>
  <c r="EW688"/>
  <c r="ES688"/>
  <c r="EO688"/>
  <c r="EK688"/>
  <c r="EG688"/>
  <c r="EC688"/>
  <c r="DY688"/>
  <c r="DU688"/>
  <c r="DQ688"/>
  <c r="DM688"/>
  <c r="DI688"/>
  <c r="DE688"/>
  <c r="DA688"/>
  <c r="CW688"/>
  <c r="CS688"/>
  <c r="CO688"/>
  <c r="CK688"/>
  <c r="CG688"/>
  <c r="CC688"/>
  <c r="BY688"/>
  <c r="BU688"/>
  <c r="BQ688"/>
  <c r="BM688"/>
  <c r="BI688"/>
  <c r="BE688"/>
  <c r="BA688"/>
  <c r="AS688"/>
  <c r="AO688"/>
  <c r="AK688"/>
  <c r="AG688"/>
  <c r="AC688"/>
  <c r="Y688"/>
  <c r="U688"/>
  <c r="Q688"/>
  <c r="M688"/>
  <c r="I688"/>
  <c r="E688"/>
  <c r="GS687"/>
  <c r="GO687"/>
  <c r="GK687"/>
  <c r="GG687"/>
  <c r="GC687"/>
  <c r="FY687"/>
  <c r="FU687"/>
  <c r="FQ687"/>
  <c r="FM687"/>
  <c r="FI687"/>
  <c r="FE687"/>
  <c r="FA687"/>
  <c r="EW687"/>
  <c r="ES687"/>
  <c r="EO687"/>
  <c r="EK687"/>
  <c r="EG687"/>
  <c r="EC687"/>
  <c r="DY687"/>
  <c r="DU687"/>
  <c r="DQ687"/>
  <c r="DM687"/>
  <c r="DI687"/>
  <c r="DE687"/>
  <c r="DA687"/>
  <c r="CW687"/>
  <c r="CS687"/>
  <c r="CO687"/>
  <c r="CK687"/>
  <c r="CG687"/>
  <c r="CC687"/>
  <c r="BY687"/>
  <c r="BU687"/>
  <c r="BQ687"/>
  <c r="BM687"/>
  <c r="BI687"/>
  <c r="BE687"/>
  <c r="BA687"/>
  <c r="AS687"/>
  <c r="AO687"/>
  <c r="AK687"/>
  <c r="AG687"/>
  <c r="AC687"/>
  <c r="Y687"/>
  <c r="U687"/>
  <c r="Q687"/>
  <c r="M687"/>
  <c r="I687"/>
  <c r="E687"/>
  <c r="GS686"/>
  <c r="GO686"/>
  <c r="GK686"/>
  <c r="GG686"/>
  <c r="GC686"/>
  <c r="FY686"/>
  <c r="FU686"/>
  <c r="FQ686"/>
  <c r="FM686"/>
  <c r="FI686"/>
  <c r="FE686"/>
  <c r="FA686"/>
  <c r="EW686"/>
  <c r="ES686"/>
  <c r="EO686"/>
  <c r="EK686"/>
  <c r="EG686"/>
  <c r="EC686"/>
  <c r="DY686"/>
  <c r="DU686"/>
  <c r="DQ686"/>
  <c r="DM686"/>
  <c r="DI686"/>
  <c r="DE686"/>
  <c r="DA686"/>
  <c r="CW686"/>
  <c r="CS686"/>
  <c r="CO686"/>
  <c r="CK686"/>
  <c r="CG686"/>
  <c r="CC686"/>
  <c r="BY686"/>
  <c r="BU686"/>
  <c r="BQ686"/>
  <c r="BM686"/>
  <c r="BI686"/>
  <c r="BE686"/>
  <c r="BA686"/>
  <c r="AS686"/>
  <c r="AO686"/>
  <c r="AK686"/>
  <c r="AG686"/>
  <c r="AC686"/>
  <c r="Y686"/>
  <c r="U686"/>
  <c r="Q686"/>
  <c r="M686"/>
  <c r="I686"/>
  <c r="E686"/>
  <c r="GS685"/>
  <c r="GO685"/>
  <c r="GK685"/>
  <c r="GG685"/>
  <c r="GC685"/>
  <c r="FY685"/>
  <c r="FU685"/>
  <c r="FQ685"/>
  <c r="FM685"/>
  <c r="FI685"/>
  <c r="FE685"/>
  <c r="FA685"/>
  <c r="EW685"/>
  <c r="ES685"/>
  <c r="EO685"/>
  <c r="EK685"/>
  <c r="EG685"/>
  <c r="EC685"/>
  <c r="DY685"/>
  <c r="DU685"/>
  <c r="DQ685"/>
  <c r="DM685"/>
  <c r="DI685"/>
  <c r="DE685"/>
  <c r="DA685"/>
  <c r="CW685"/>
  <c r="CS685"/>
  <c r="CO685"/>
  <c r="CK685"/>
  <c r="CG685"/>
  <c r="CC685"/>
  <c r="BY685"/>
  <c r="BU685"/>
  <c r="BQ685"/>
  <c r="BM685"/>
  <c r="BI685"/>
  <c r="BE685"/>
  <c r="BA685"/>
  <c r="AS685"/>
  <c r="AO685"/>
  <c r="AK685"/>
  <c r="AG685"/>
  <c r="AC685"/>
  <c r="Y685"/>
  <c r="U685"/>
  <c r="Q685"/>
  <c r="M685"/>
  <c r="I685"/>
  <c r="E685"/>
  <c r="GS684"/>
  <c r="GO684"/>
  <c r="GK684"/>
  <c r="GG684"/>
  <c r="GC684"/>
  <c r="FY684"/>
  <c r="FU684"/>
  <c r="FQ684"/>
  <c r="FM684"/>
  <c r="FI684"/>
  <c r="FE684"/>
  <c r="FA684"/>
  <c r="EW684"/>
  <c r="ES684"/>
  <c r="EO684"/>
  <c r="EK684"/>
  <c r="EG684"/>
  <c r="EC684"/>
  <c r="DY684"/>
  <c r="DU684"/>
  <c r="DQ684"/>
  <c r="DM684"/>
  <c r="DI684"/>
  <c r="DE684"/>
  <c r="DA684"/>
  <c r="CW684"/>
  <c r="CS684"/>
  <c r="CO684"/>
  <c r="CK684"/>
  <c r="CG684"/>
  <c r="CC684"/>
  <c r="BY684"/>
  <c r="BU684"/>
  <c r="BQ684"/>
  <c r="BM684"/>
  <c r="BI684"/>
  <c r="BE684"/>
  <c r="BA684"/>
  <c r="AS684"/>
  <c r="AO684"/>
  <c r="AK684"/>
  <c r="AG684"/>
  <c r="AC684"/>
  <c r="Y684"/>
  <c r="U684"/>
  <c r="Q684"/>
  <c r="M684"/>
  <c r="I684"/>
  <c r="E684"/>
  <c r="GS683"/>
  <c r="GO683"/>
  <c r="GK683"/>
  <c r="GG683"/>
  <c r="GC683"/>
  <c r="FY683"/>
  <c r="FU683"/>
  <c r="FQ683"/>
  <c r="FM683"/>
  <c r="FI683"/>
  <c r="FE683"/>
  <c r="FA683"/>
  <c r="EW683"/>
  <c r="ES683"/>
  <c r="EO683"/>
  <c r="EK683"/>
  <c r="EG683"/>
  <c r="EC683"/>
  <c r="DY683"/>
  <c r="DU683"/>
  <c r="DQ683"/>
  <c r="DM683"/>
  <c r="DI683"/>
  <c r="DE683"/>
  <c r="DA683"/>
  <c r="CW683"/>
  <c r="CS683"/>
  <c r="CO683"/>
  <c r="CK683"/>
  <c r="CG683"/>
  <c r="CC683"/>
  <c r="BY683"/>
  <c r="BU683"/>
  <c r="BQ683"/>
  <c r="BM683"/>
  <c r="BI683"/>
  <c r="BE683"/>
  <c r="BA683"/>
  <c r="AS683"/>
  <c r="AO683"/>
  <c r="AK683"/>
  <c r="AG683"/>
  <c r="AC683"/>
  <c r="Y683"/>
  <c r="U683"/>
  <c r="Q683"/>
  <c r="M683"/>
  <c r="I683"/>
  <c r="E683"/>
  <c r="GS682"/>
  <c r="GO682"/>
  <c r="GK682"/>
  <c r="GG682"/>
  <c r="GC682"/>
  <c r="FY682"/>
  <c r="FU682"/>
  <c r="FQ682"/>
  <c r="FM682"/>
  <c r="FI682"/>
  <c r="FE682"/>
  <c r="FA682"/>
  <c r="EW682"/>
  <c r="ES682"/>
  <c r="EO682"/>
  <c r="EK682"/>
  <c r="EG682"/>
  <c r="EC682"/>
  <c r="DY682"/>
  <c r="DU682"/>
  <c r="DQ682"/>
  <c r="DM682"/>
  <c r="DI682"/>
  <c r="DE682"/>
  <c r="DA682"/>
  <c r="CW682"/>
  <c r="CS682"/>
  <c r="CO682"/>
  <c r="CK682"/>
  <c r="CG682"/>
  <c r="CC682"/>
  <c r="BY682"/>
  <c r="BU682"/>
  <c r="BQ682"/>
  <c r="BM682"/>
  <c r="BI682"/>
  <c r="BE682"/>
  <c r="BA682"/>
  <c r="AS682"/>
  <c r="AO682"/>
  <c r="AK682"/>
  <c r="AG682"/>
  <c r="AC682"/>
  <c r="Y682"/>
  <c r="U682"/>
  <c r="Q682"/>
  <c r="M682"/>
  <c r="I682"/>
  <c r="E682"/>
  <c r="GS681"/>
  <c r="GO681"/>
  <c r="GK681"/>
  <c r="GG681"/>
  <c r="GC681"/>
  <c r="FY681"/>
  <c r="FU681"/>
  <c r="FQ681"/>
  <c r="FM681"/>
  <c r="FI681"/>
  <c r="FE681"/>
  <c r="FA681"/>
  <c r="EW681"/>
  <c r="ES681"/>
  <c r="EO681"/>
  <c r="EK681"/>
  <c r="EG681"/>
  <c r="EC681"/>
  <c r="DY681"/>
  <c r="DU681"/>
  <c r="DQ681"/>
  <c r="DM681"/>
  <c r="DI681"/>
  <c r="DE681"/>
  <c r="DA681"/>
  <c r="CW681"/>
  <c r="CS681"/>
  <c r="CO681"/>
  <c r="CK681"/>
  <c r="CG681"/>
  <c r="CC681"/>
  <c r="BY681"/>
  <c r="BU681"/>
  <c r="BQ681"/>
  <c r="BM681"/>
  <c r="BI681"/>
  <c r="BE681"/>
  <c r="BA681"/>
  <c r="AS681"/>
  <c r="AO681"/>
  <c r="AK681"/>
  <c r="AG681"/>
  <c r="AC681"/>
  <c r="Y681"/>
  <c r="U681"/>
  <c r="Q681"/>
  <c r="M681"/>
  <c r="I681"/>
  <c r="E681"/>
  <c r="GS680"/>
  <c r="GO680"/>
  <c r="GK680"/>
  <c r="GG680"/>
  <c r="GC680"/>
  <c r="FY680"/>
  <c r="FU680"/>
  <c r="FQ680"/>
  <c r="FM680"/>
  <c r="FI680"/>
  <c r="FE680"/>
  <c r="FA680"/>
  <c r="EW680"/>
  <c r="ES680"/>
  <c r="EO680"/>
  <c r="EK680"/>
  <c r="EG680"/>
  <c r="EC680"/>
  <c r="DY680"/>
  <c r="DU680"/>
  <c r="DQ680"/>
  <c r="DM680"/>
  <c r="DI680"/>
  <c r="DE680"/>
  <c r="DA680"/>
  <c r="CW680"/>
  <c r="CS680"/>
  <c r="CO680"/>
  <c r="CK680"/>
  <c r="CG680"/>
  <c r="CC680"/>
  <c r="BY680"/>
  <c r="BU680"/>
  <c r="BQ680"/>
  <c r="BM680"/>
  <c r="BI680"/>
  <c r="BE680"/>
  <c r="BA680"/>
  <c r="AS680"/>
  <c r="AO680"/>
  <c r="AK680"/>
  <c r="AG680"/>
  <c r="AC680"/>
  <c r="Y680"/>
  <c r="U680"/>
  <c r="Q680"/>
  <c r="M680"/>
  <c r="I680"/>
  <c r="E680"/>
  <c r="GY679"/>
  <c r="GS679"/>
  <c r="GO679"/>
  <c r="GK679"/>
  <c r="GG679"/>
  <c r="GC679"/>
  <c r="FY679"/>
  <c r="FU679"/>
  <c r="FQ679"/>
  <c r="FM679"/>
  <c r="FI679"/>
  <c r="FE679"/>
  <c r="FA679"/>
  <c r="EW679"/>
  <c r="ES679"/>
  <c r="EO679"/>
  <c r="EK679"/>
  <c r="EG679"/>
  <c r="EC679"/>
  <c r="DY679"/>
  <c r="DU679"/>
  <c r="DQ679"/>
  <c r="DM679"/>
  <c r="DI679"/>
  <c r="DE679"/>
  <c r="DA679"/>
  <c r="CW679"/>
  <c r="CS679"/>
  <c r="CO679"/>
  <c r="CK679"/>
  <c r="CG679"/>
  <c r="CC679"/>
  <c r="BY679"/>
  <c r="BU679"/>
  <c r="BQ679"/>
  <c r="BM679"/>
  <c r="BI679"/>
  <c r="BE679"/>
  <c r="BA679"/>
  <c r="AS679"/>
  <c r="AO679"/>
  <c r="AK679"/>
  <c r="AG679"/>
  <c r="AC679"/>
  <c r="Y679"/>
  <c r="U679"/>
  <c r="Q679"/>
  <c r="M679"/>
  <c r="I679"/>
  <c r="E679"/>
  <c r="GS678"/>
  <c r="GO678"/>
  <c r="GK678"/>
  <c r="GG678"/>
  <c r="GC678"/>
  <c r="FY678"/>
  <c r="FU678"/>
  <c r="FQ678"/>
  <c r="FM678"/>
  <c r="FI678"/>
  <c r="FE678"/>
  <c r="FA678"/>
  <c r="EW678"/>
  <c r="ES678"/>
  <c r="EO678"/>
  <c r="EK678"/>
  <c r="EG678"/>
  <c r="EC678"/>
  <c r="DY678"/>
  <c r="DU678"/>
  <c r="DQ678"/>
  <c r="DM678"/>
  <c r="DI678"/>
  <c r="DE678"/>
  <c r="DA678"/>
  <c r="CW678"/>
  <c r="CS678"/>
  <c r="CO678"/>
  <c r="CK678"/>
  <c r="CG678"/>
  <c r="CC678"/>
  <c r="BY678"/>
  <c r="BU678"/>
  <c r="BQ678"/>
  <c r="BM678"/>
  <c r="BI678"/>
  <c r="BE678"/>
  <c r="BA678"/>
  <c r="AS678"/>
  <c r="AO678"/>
  <c r="AK678"/>
  <c r="AG678"/>
  <c r="AC678"/>
  <c r="Y678"/>
  <c r="U678"/>
  <c r="Q678"/>
  <c r="M678"/>
  <c r="I678"/>
  <c r="E678"/>
  <c r="GS677"/>
  <c r="GO677"/>
  <c r="GK677"/>
  <c r="GG677"/>
  <c r="GC677"/>
  <c r="FY677"/>
  <c r="FU677"/>
  <c r="FQ677"/>
  <c r="FM677"/>
  <c r="FI677"/>
  <c r="FE677"/>
  <c r="FA677"/>
  <c r="EW677"/>
  <c r="ES677"/>
  <c r="EO677"/>
  <c r="EK677"/>
  <c r="EG677"/>
  <c r="EC677"/>
  <c r="DY677"/>
  <c r="DU677"/>
  <c r="DQ677"/>
  <c r="DM677"/>
  <c r="DI677"/>
  <c r="DE677"/>
  <c r="DA677"/>
  <c r="CW677"/>
  <c r="CS677"/>
  <c r="CO677"/>
  <c r="CK677"/>
  <c r="CG677"/>
  <c r="CC677"/>
  <c r="BY677"/>
  <c r="BU677"/>
  <c r="BQ677"/>
  <c r="BM677"/>
  <c r="BI677"/>
  <c r="BE677"/>
  <c r="BA677"/>
  <c r="AS677"/>
  <c r="AO677"/>
  <c r="AK677"/>
  <c r="AG677"/>
  <c r="AC677"/>
  <c r="Y677"/>
  <c r="U677"/>
  <c r="Q677"/>
  <c r="M677"/>
  <c r="I677"/>
  <c r="E677"/>
  <c r="GS676"/>
  <c r="GO676"/>
  <c r="GK676"/>
  <c r="GG676"/>
  <c r="GC676"/>
  <c r="FY676"/>
  <c r="FU676"/>
  <c r="FQ676"/>
  <c r="FM676"/>
  <c r="FI676"/>
  <c r="FE676"/>
  <c r="FA676"/>
  <c r="EW676"/>
  <c r="ES676"/>
  <c r="EO676"/>
  <c r="EK676"/>
  <c r="EG676"/>
  <c r="EC676"/>
  <c r="DY676"/>
  <c r="DU676"/>
  <c r="DQ676"/>
  <c r="DM676"/>
  <c r="DI676"/>
  <c r="DE676"/>
  <c r="DA676"/>
  <c r="CW676"/>
  <c r="CS676"/>
  <c r="CO676"/>
  <c r="CK676"/>
  <c r="CG676"/>
  <c r="CC676"/>
  <c r="BY676"/>
  <c r="BU676"/>
  <c r="BQ676"/>
  <c r="BM676"/>
  <c r="BI676"/>
  <c r="BE676"/>
  <c r="BA676"/>
  <c r="AS676"/>
  <c r="AO676"/>
  <c r="AK676"/>
  <c r="AG676"/>
  <c r="AC676"/>
  <c r="Y676"/>
  <c r="U676"/>
  <c r="Q676"/>
  <c r="M676"/>
  <c r="I676"/>
  <c r="E676"/>
  <c r="GS675"/>
  <c r="GO675"/>
  <c r="GK675"/>
  <c r="GG675"/>
  <c r="GC675"/>
  <c r="FY675"/>
  <c r="FU675"/>
  <c r="FQ675"/>
  <c r="FM675"/>
  <c r="FI675"/>
  <c r="FE675"/>
  <c r="FA675"/>
  <c r="EW675"/>
  <c r="ES675"/>
  <c r="EO675"/>
  <c r="EK675"/>
  <c r="EG675"/>
  <c r="EC675"/>
  <c r="DY675"/>
  <c r="DU675"/>
  <c r="DQ675"/>
  <c r="DM675"/>
  <c r="DI675"/>
  <c r="DE675"/>
  <c r="DA675"/>
  <c r="CW675"/>
  <c r="CS675"/>
  <c r="CO675"/>
  <c r="CK675"/>
  <c r="CG675"/>
  <c r="CC675"/>
  <c r="BY675"/>
  <c r="BU675"/>
  <c r="BQ675"/>
  <c r="BM675"/>
  <c r="BI675"/>
  <c r="BE675"/>
  <c r="BA675"/>
  <c r="AS675"/>
  <c r="AO675"/>
  <c r="AK675"/>
  <c r="AG675"/>
  <c r="AC675"/>
  <c r="Y675"/>
  <c r="U675"/>
  <c r="Q675"/>
  <c r="M675"/>
  <c r="I675"/>
  <c r="E675"/>
  <c r="GS674"/>
  <c r="GO674"/>
  <c r="GK674"/>
  <c r="GG674"/>
  <c r="GC674"/>
  <c r="FY674"/>
  <c r="FU674"/>
  <c r="FQ674"/>
  <c r="FM674"/>
  <c r="FI674"/>
  <c r="FE674"/>
  <c r="FA674"/>
  <c r="EW674"/>
  <c r="ES674"/>
  <c r="EO674"/>
  <c r="EK674"/>
  <c r="EG674"/>
  <c r="EC674"/>
  <c r="DY674"/>
  <c r="DU674"/>
  <c r="DQ674"/>
  <c r="DM674"/>
  <c r="DI674"/>
  <c r="DE674"/>
  <c r="DA674"/>
  <c r="CW674"/>
  <c r="CS674"/>
  <c r="CO674"/>
  <c r="CK674"/>
  <c r="CG674"/>
  <c r="CC674"/>
  <c r="BY674"/>
  <c r="BU674"/>
  <c r="BQ674"/>
  <c r="BM674"/>
  <c r="BI674"/>
  <c r="BE674"/>
  <c r="BA674"/>
  <c r="AS674"/>
  <c r="AO674"/>
  <c r="AK674"/>
  <c r="AG674"/>
  <c r="AC674"/>
  <c r="Y674"/>
  <c r="U674"/>
  <c r="Q674"/>
  <c r="M674"/>
  <c r="I674"/>
  <c r="E674"/>
  <c r="GS673"/>
  <c r="GO673"/>
  <c r="GK673"/>
  <c r="GG673"/>
  <c r="GC673"/>
  <c r="FY673"/>
  <c r="FU673"/>
  <c r="FQ673"/>
  <c r="FM673"/>
  <c r="FI673"/>
  <c r="FE673"/>
  <c r="FA673"/>
  <c r="EW673"/>
  <c r="ES673"/>
  <c r="EO673"/>
  <c r="EK673"/>
  <c r="EG673"/>
  <c r="EC673"/>
  <c r="DY673"/>
  <c r="DU673"/>
  <c r="DQ673"/>
  <c r="DM673"/>
  <c r="DI673"/>
  <c r="DE673"/>
  <c r="DA673"/>
  <c r="CW673"/>
  <c r="CS673"/>
  <c r="CO673"/>
  <c r="CK673"/>
  <c r="CG673"/>
  <c r="CC673"/>
  <c r="BY673"/>
  <c r="BU673"/>
  <c r="BQ673"/>
  <c r="BM673"/>
  <c r="BI673"/>
  <c r="BE673"/>
  <c r="BA673"/>
  <c r="AS673"/>
  <c r="AO673"/>
  <c r="AK673"/>
  <c r="AG673"/>
  <c r="AC673"/>
  <c r="Y673"/>
  <c r="U673"/>
  <c r="Q673"/>
  <c r="M673"/>
  <c r="I673"/>
  <c r="E673"/>
  <c r="GS672"/>
  <c r="GO672"/>
  <c r="GK672"/>
  <c r="GG672"/>
  <c r="GC672"/>
  <c r="FY672"/>
  <c r="FU672"/>
  <c r="FQ672"/>
  <c r="FM672"/>
  <c r="FI672"/>
  <c r="FE672"/>
  <c r="FA672"/>
  <c r="EW672"/>
  <c r="ES672"/>
  <c r="EO672"/>
  <c r="EK672"/>
  <c r="EG672"/>
  <c r="EC672"/>
  <c r="DY672"/>
  <c r="DU672"/>
  <c r="DQ672"/>
  <c r="DM672"/>
  <c r="DI672"/>
  <c r="DE672"/>
  <c r="DA672"/>
  <c r="CW672"/>
  <c r="CS672"/>
  <c r="CO672"/>
  <c r="CK672"/>
  <c r="CG672"/>
  <c r="CC672"/>
  <c r="BY672"/>
  <c r="BU672"/>
  <c r="BQ672"/>
  <c r="BM672"/>
  <c r="BI672"/>
  <c r="BE672"/>
  <c r="BA672"/>
  <c r="AS672"/>
  <c r="AO672"/>
  <c r="AK672"/>
  <c r="AG672"/>
  <c r="AC672"/>
  <c r="Y672"/>
  <c r="U672"/>
  <c r="Q672"/>
  <c r="M672"/>
  <c r="I672"/>
  <c r="E672"/>
  <c r="GS671"/>
  <c r="GO671"/>
  <c r="GK671"/>
  <c r="GG671"/>
  <c r="GC671"/>
  <c r="FY671"/>
  <c r="FU671"/>
  <c r="FQ671"/>
  <c r="FM671"/>
  <c r="FI671"/>
  <c r="FE671"/>
  <c r="FA671"/>
  <c r="EW671"/>
  <c r="ES671"/>
  <c r="EO671"/>
  <c r="EK671"/>
  <c r="EG671"/>
  <c r="EC671"/>
  <c r="DY671"/>
  <c r="DU671"/>
  <c r="DQ671"/>
  <c r="DM671"/>
  <c r="DI671"/>
  <c r="DE671"/>
  <c r="DA671"/>
  <c r="CW671"/>
  <c r="CS671"/>
  <c r="CO671"/>
  <c r="CK671"/>
  <c r="CG671"/>
  <c r="CC671"/>
  <c r="BY671"/>
  <c r="BU671"/>
  <c r="BQ671"/>
  <c r="BM671"/>
  <c r="BI671"/>
  <c r="BE671"/>
  <c r="BA671"/>
  <c r="AS671"/>
  <c r="AO671"/>
  <c r="AK671"/>
  <c r="AG671"/>
  <c r="AC671"/>
  <c r="Y671"/>
  <c r="U671"/>
  <c r="Q671"/>
  <c r="M671"/>
  <c r="I671"/>
  <c r="E671"/>
  <c r="GS670"/>
  <c r="GO670"/>
  <c r="GK670"/>
  <c r="GG670"/>
  <c r="GC670"/>
  <c r="FY670"/>
  <c r="FU670"/>
  <c r="FQ670"/>
  <c r="FM670"/>
  <c r="FI670"/>
  <c r="FE670"/>
  <c r="FA670"/>
  <c r="EW670"/>
  <c r="ES670"/>
  <c r="EO670"/>
  <c r="EK670"/>
  <c r="EG670"/>
  <c r="EC670"/>
  <c r="DY670"/>
  <c r="DU670"/>
  <c r="DQ670"/>
  <c r="DM670"/>
  <c r="DI670"/>
  <c r="DE670"/>
  <c r="DA670"/>
  <c r="CW670"/>
  <c r="CS670"/>
  <c r="CO670"/>
  <c r="CK670"/>
  <c r="CG670"/>
  <c r="CC670"/>
  <c r="BY670"/>
  <c r="BU670"/>
  <c r="BQ670"/>
  <c r="BM670"/>
  <c r="BI670"/>
  <c r="BE670"/>
  <c r="BA670"/>
  <c r="AS670"/>
  <c r="AO670"/>
  <c r="AK670"/>
  <c r="AG670"/>
  <c r="AC670"/>
  <c r="Y670"/>
  <c r="U670"/>
  <c r="Q670"/>
  <c r="M670"/>
  <c r="I670"/>
  <c r="E670"/>
  <c r="GS669"/>
  <c r="GO669"/>
  <c r="GK669"/>
  <c r="GG669"/>
  <c r="GC669"/>
  <c r="FY669"/>
  <c r="FU669"/>
  <c r="FQ669"/>
  <c r="FM669"/>
  <c r="FI669"/>
  <c r="FE669"/>
  <c r="FA669"/>
  <c r="EW669"/>
  <c r="ES669"/>
  <c r="EO669"/>
  <c r="EK669"/>
  <c r="EG669"/>
  <c r="EC669"/>
  <c r="DY669"/>
  <c r="DU669"/>
  <c r="DQ669"/>
  <c r="DM669"/>
  <c r="DI669"/>
  <c r="DE669"/>
  <c r="DA669"/>
  <c r="CW669"/>
  <c r="CS669"/>
  <c r="CO669"/>
  <c r="CK669"/>
  <c r="CG669"/>
  <c r="CC669"/>
  <c r="BY669"/>
  <c r="BU669"/>
  <c r="BQ669"/>
  <c r="BM669"/>
  <c r="BI669"/>
  <c r="BE669"/>
  <c r="BA669"/>
  <c r="AS669"/>
  <c r="AO669"/>
  <c r="AK669"/>
  <c r="AG669"/>
  <c r="AC669"/>
  <c r="Y669"/>
  <c r="U669"/>
  <c r="Q669"/>
  <c r="M669"/>
  <c r="I669"/>
  <c r="E669"/>
  <c r="GS668"/>
  <c r="GO668"/>
  <c r="GK668"/>
  <c r="GG668"/>
  <c r="GC668"/>
  <c r="FY668"/>
  <c r="FU668"/>
  <c r="FQ668"/>
  <c r="FM668"/>
  <c r="FI668"/>
  <c r="FE668"/>
  <c r="FA668"/>
  <c r="EW668"/>
  <c r="ES668"/>
  <c r="EO668"/>
  <c r="EK668"/>
  <c r="EG668"/>
  <c r="EC668"/>
  <c r="DY668"/>
  <c r="DU668"/>
  <c r="DQ668"/>
  <c r="DM668"/>
  <c r="DI668"/>
  <c r="DE668"/>
  <c r="DA668"/>
  <c r="CW668"/>
  <c r="CS668"/>
  <c r="CO668"/>
  <c r="CK668"/>
  <c r="CG668"/>
  <c r="CC668"/>
  <c r="BY668"/>
  <c r="BU668"/>
  <c r="BQ668"/>
  <c r="BM668"/>
  <c r="BI668"/>
  <c r="BE668"/>
  <c r="BA668"/>
  <c r="AS668"/>
  <c r="AO668"/>
  <c r="AK668"/>
  <c r="AG668"/>
  <c r="AC668"/>
  <c r="Y668"/>
  <c r="U668"/>
  <c r="Q668"/>
  <c r="M668"/>
  <c r="I668"/>
  <c r="E668"/>
  <c r="GY667"/>
  <c r="GS667"/>
  <c r="GO667"/>
  <c r="GK667"/>
  <c r="GG667"/>
  <c r="GC667"/>
  <c r="FY667"/>
  <c r="FU667"/>
  <c r="FQ667"/>
  <c r="FM667"/>
  <c r="FI667"/>
  <c r="FE667"/>
  <c r="FA667"/>
  <c r="EW667"/>
  <c r="ES667"/>
  <c r="EO667"/>
  <c r="EK667"/>
  <c r="EG667"/>
  <c r="EC667"/>
  <c r="DY667"/>
  <c r="DU667"/>
  <c r="DQ667"/>
  <c r="DM667"/>
  <c r="DI667"/>
  <c r="DE667"/>
  <c r="DA667"/>
  <c r="CW667"/>
  <c r="CS667"/>
  <c r="CO667"/>
  <c r="CK667"/>
  <c r="CG667"/>
  <c r="CC667"/>
  <c r="BY667"/>
  <c r="BU667"/>
  <c r="BQ667"/>
  <c r="BM667"/>
  <c r="BI667"/>
  <c r="BE667"/>
  <c r="BA667"/>
  <c r="AS667"/>
  <c r="AO667"/>
  <c r="AK667"/>
  <c r="AG667"/>
  <c r="AC667"/>
  <c r="Y667"/>
  <c r="U667"/>
  <c r="Q667"/>
  <c r="M667"/>
  <c r="I667"/>
  <c r="E667"/>
  <c r="GS666"/>
  <c r="GO666"/>
  <c r="GK666"/>
  <c r="GG666"/>
  <c r="GC666"/>
  <c r="FY666"/>
  <c r="FU666"/>
  <c r="FQ666"/>
  <c r="FM666"/>
  <c r="FI666"/>
  <c r="FE666"/>
  <c r="FA666"/>
  <c r="EW666"/>
  <c r="ES666"/>
  <c r="EO666"/>
  <c r="EK666"/>
  <c r="EG666"/>
  <c r="EC666"/>
  <c r="DY666"/>
  <c r="DU666"/>
  <c r="DQ666"/>
  <c r="DM666"/>
  <c r="DI666"/>
  <c r="DE666"/>
  <c r="DA666"/>
  <c r="CW666"/>
  <c r="CS666"/>
  <c r="CO666"/>
  <c r="CK666"/>
  <c r="CG666"/>
  <c r="CC666"/>
  <c r="BY666"/>
  <c r="BU666"/>
  <c r="BQ666"/>
  <c r="BM666"/>
  <c r="BI666"/>
  <c r="BE666"/>
  <c r="BA666"/>
  <c r="AS666"/>
  <c r="AO666"/>
  <c r="AK666"/>
  <c r="AG666"/>
  <c r="AC666"/>
  <c r="Y666"/>
  <c r="U666"/>
  <c r="Q666"/>
  <c r="M666"/>
  <c r="I666"/>
  <c r="E666"/>
  <c r="GS665"/>
  <c r="GO665"/>
  <c r="GK665"/>
  <c r="GG665"/>
  <c r="GC665"/>
  <c r="FY665"/>
  <c r="FU665"/>
  <c r="FQ665"/>
  <c r="FM665"/>
  <c r="FI665"/>
  <c r="FE665"/>
  <c r="FA665"/>
  <c r="EW665"/>
  <c r="ES665"/>
  <c r="EO665"/>
  <c r="EK665"/>
  <c r="EG665"/>
  <c r="EC665"/>
  <c r="DY665"/>
  <c r="DU665"/>
  <c r="DQ665"/>
  <c r="DM665"/>
  <c r="DI665"/>
  <c r="DE665"/>
  <c r="DA665"/>
  <c r="CW665"/>
  <c r="CS665"/>
  <c r="CO665"/>
  <c r="CK665"/>
  <c r="CG665"/>
  <c r="CC665"/>
  <c r="BY665"/>
  <c r="BU665"/>
  <c r="BQ665"/>
  <c r="BM665"/>
  <c r="BI665"/>
  <c r="BE665"/>
  <c r="BA665"/>
  <c r="AS665"/>
  <c r="AO665"/>
  <c r="AK665"/>
  <c r="AG665"/>
  <c r="AC665"/>
  <c r="Y665"/>
  <c r="U665"/>
  <c r="Q665"/>
  <c r="M665"/>
  <c r="I665"/>
  <c r="E665"/>
  <c r="GS664"/>
  <c r="GO664"/>
  <c r="GK664"/>
  <c r="GG664"/>
  <c r="GC664"/>
  <c r="FY664"/>
  <c r="FU664"/>
  <c r="FQ664"/>
  <c r="FM664"/>
  <c r="FI664"/>
  <c r="FE664"/>
  <c r="FA664"/>
  <c r="EW664"/>
  <c r="ES664"/>
  <c r="EO664"/>
  <c r="EK664"/>
  <c r="EG664"/>
  <c r="EC664"/>
  <c r="DY664"/>
  <c r="DU664"/>
  <c r="DQ664"/>
  <c r="DM664"/>
  <c r="DI664"/>
  <c r="DE664"/>
  <c r="DA664"/>
  <c r="CW664"/>
  <c r="CS664"/>
  <c r="CO664"/>
  <c r="CK664"/>
  <c r="CG664"/>
  <c r="CC664"/>
  <c r="BY664"/>
  <c r="BU664"/>
  <c r="BQ664"/>
  <c r="BM664"/>
  <c r="BI664"/>
  <c r="BE664"/>
  <c r="BA664"/>
  <c r="AS664"/>
  <c r="AO664"/>
  <c r="AK664"/>
  <c r="AG664"/>
  <c r="AC664"/>
  <c r="Y664"/>
  <c r="U664"/>
  <c r="Q664"/>
  <c r="M664"/>
  <c r="I664"/>
  <c r="E664"/>
  <c r="GS663"/>
  <c r="GO663"/>
  <c r="GK663"/>
  <c r="GG663"/>
  <c r="GC663"/>
  <c r="FY663"/>
  <c r="FU663"/>
  <c r="FQ663"/>
  <c r="FM663"/>
  <c r="FI663"/>
  <c r="FE663"/>
  <c r="FA663"/>
  <c r="EW663"/>
  <c r="ES663"/>
  <c r="EO663"/>
  <c r="EK663"/>
  <c r="EG663"/>
  <c r="EC663"/>
  <c r="DY663"/>
  <c r="DU663"/>
  <c r="DQ663"/>
  <c r="DM663"/>
  <c r="DI663"/>
  <c r="DE663"/>
  <c r="DA663"/>
  <c r="CW663"/>
  <c r="CS663"/>
  <c r="CO663"/>
  <c r="CK663"/>
  <c r="CG663"/>
  <c r="CC663"/>
  <c r="BY663"/>
  <c r="BU663"/>
  <c r="BQ663"/>
  <c r="BM663"/>
  <c r="BI663"/>
  <c r="BE663"/>
  <c r="BA663"/>
  <c r="AS663"/>
  <c r="AO663"/>
  <c r="AK663"/>
  <c r="AG663"/>
  <c r="AC663"/>
  <c r="Y663"/>
  <c r="U663"/>
  <c r="Q663"/>
  <c r="M663"/>
  <c r="I663"/>
  <c r="E663"/>
  <c r="GS662"/>
  <c r="GO662"/>
  <c r="GK662"/>
  <c r="GG662"/>
  <c r="GC662"/>
  <c r="FY662"/>
  <c r="FU662"/>
  <c r="FQ662"/>
  <c r="FM662"/>
  <c r="FI662"/>
  <c r="FE662"/>
  <c r="FA662"/>
  <c r="EW662"/>
  <c r="ES662"/>
  <c r="EO662"/>
  <c r="EK662"/>
  <c r="EG662"/>
  <c r="EC662"/>
  <c r="DY662"/>
  <c r="DU662"/>
  <c r="DQ662"/>
  <c r="DM662"/>
  <c r="DI662"/>
  <c r="DE662"/>
  <c r="DA662"/>
  <c r="CW662"/>
  <c r="CS662"/>
  <c r="CO662"/>
  <c r="CK662"/>
  <c r="CG662"/>
  <c r="CC662"/>
  <c r="BY662"/>
  <c r="BU662"/>
  <c r="BQ662"/>
  <c r="BM662"/>
  <c r="BI662"/>
  <c r="BE662"/>
  <c r="BA662"/>
  <c r="AS662"/>
  <c r="AO662"/>
  <c r="AK662"/>
  <c r="AG662"/>
  <c r="AC662"/>
  <c r="Y662"/>
  <c r="U662"/>
  <c r="Q662"/>
  <c r="M662"/>
  <c r="I662"/>
  <c r="E662"/>
  <c r="GS661"/>
  <c r="GO661"/>
  <c r="GK661"/>
  <c r="GG661"/>
  <c r="GC661"/>
  <c r="FY661"/>
  <c r="FU661"/>
  <c r="FQ661"/>
  <c r="FM661"/>
  <c r="FI661"/>
  <c r="FE661"/>
  <c r="FA661"/>
  <c r="EW661"/>
  <c r="ES661"/>
  <c r="EO661"/>
  <c r="EK661"/>
  <c r="EG661"/>
  <c r="EC661"/>
  <c r="DY661"/>
  <c r="DU661"/>
  <c r="DQ661"/>
  <c r="DM661"/>
  <c r="DI661"/>
  <c r="DE661"/>
  <c r="DA661"/>
  <c r="CW661"/>
  <c r="CS661"/>
  <c r="CO661"/>
  <c r="CK661"/>
  <c r="CG661"/>
  <c r="CC661"/>
  <c r="BY661"/>
  <c r="BU661"/>
  <c r="BQ661"/>
  <c r="BM661"/>
  <c r="BI661"/>
  <c r="BE661"/>
  <c r="BA661"/>
  <c r="AS661"/>
  <c r="AO661"/>
  <c r="AK661"/>
  <c r="AG661"/>
  <c r="AC661"/>
  <c r="Y661"/>
  <c r="U661"/>
  <c r="Q661"/>
  <c r="M661"/>
  <c r="I661"/>
  <c r="E661"/>
  <c r="GS660"/>
  <c r="GO660"/>
  <c r="GK660"/>
  <c r="GG660"/>
  <c r="GC660"/>
  <c r="FY660"/>
  <c r="FU660"/>
  <c r="FQ660"/>
  <c r="FM660"/>
  <c r="FI660"/>
  <c r="FE660"/>
  <c r="FA660"/>
  <c r="EW660"/>
  <c r="ES660"/>
  <c r="EO660"/>
  <c r="EK660"/>
  <c r="EG660"/>
  <c r="EC660"/>
  <c r="DY660"/>
  <c r="DU660"/>
  <c r="DQ660"/>
  <c r="DM660"/>
  <c r="DI660"/>
  <c r="DE660"/>
  <c r="DA660"/>
  <c r="CW660"/>
  <c r="CS660"/>
  <c r="CO660"/>
  <c r="CK660"/>
  <c r="CG660"/>
  <c r="CC660"/>
  <c r="BY660"/>
  <c r="BU660"/>
  <c r="BQ660"/>
  <c r="BM660"/>
  <c r="BI660"/>
  <c r="BE660"/>
  <c r="BA660"/>
  <c r="AS660"/>
  <c r="AO660"/>
  <c r="AK660"/>
  <c r="AG660"/>
  <c r="AC660"/>
  <c r="Y660"/>
  <c r="U660"/>
  <c r="Q660"/>
  <c r="M660"/>
  <c r="I660"/>
  <c r="E660"/>
  <c r="GS659"/>
  <c r="GO659"/>
  <c r="GK659"/>
  <c r="GG659"/>
  <c r="GC659"/>
  <c r="FY659"/>
  <c r="FU659"/>
  <c r="FQ659"/>
  <c r="FM659"/>
  <c r="FI659"/>
  <c r="FE659"/>
  <c r="FA659"/>
  <c r="EW659"/>
  <c r="ES659"/>
  <c r="EO659"/>
  <c r="EK659"/>
  <c r="EG659"/>
  <c r="EC659"/>
  <c r="DY659"/>
  <c r="DU659"/>
  <c r="DQ659"/>
  <c r="DM659"/>
  <c r="DI659"/>
  <c r="DE659"/>
  <c r="DA659"/>
  <c r="CW659"/>
  <c r="CS659"/>
  <c r="CO659"/>
  <c r="CK659"/>
  <c r="CG659"/>
  <c r="CC659"/>
  <c r="BY659"/>
  <c r="BU659"/>
  <c r="BQ659"/>
  <c r="BM659"/>
  <c r="BI659"/>
  <c r="BE659"/>
  <c r="BA659"/>
  <c r="AS659"/>
  <c r="AO659"/>
  <c r="AK659"/>
  <c r="AG659"/>
  <c r="AC659"/>
  <c r="Y659"/>
  <c r="U659"/>
  <c r="Q659"/>
  <c r="M659"/>
  <c r="I659"/>
  <c r="E659"/>
  <c r="GS658"/>
  <c r="GO658"/>
  <c r="GK658"/>
  <c r="GG658"/>
  <c r="GC658"/>
  <c r="FY658"/>
  <c r="FU658"/>
  <c r="FQ658"/>
  <c r="FM658"/>
  <c r="FI658"/>
  <c r="FE658"/>
  <c r="FA658"/>
  <c r="EW658"/>
  <c r="ES658"/>
  <c r="EO658"/>
  <c r="EK658"/>
  <c r="EG658"/>
  <c r="EC658"/>
  <c r="DY658"/>
  <c r="DU658"/>
  <c r="DQ658"/>
  <c r="DM658"/>
  <c r="DI658"/>
  <c r="DE658"/>
  <c r="DA658"/>
  <c r="CW658"/>
  <c r="CS658"/>
  <c r="CO658"/>
  <c r="CK658"/>
  <c r="CG658"/>
  <c r="CC658"/>
  <c r="BY658"/>
  <c r="BU658"/>
  <c r="BQ658"/>
  <c r="BM658"/>
  <c r="BI658"/>
  <c r="BE658"/>
  <c r="BA658"/>
  <c r="AS658"/>
  <c r="AO658"/>
  <c r="AK658"/>
  <c r="AG658"/>
  <c r="AC658"/>
  <c r="Y658"/>
  <c r="U658"/>
  <c r="Q658"/>
  <c r="M658"/>
  <c r="I658"/>
  <c r="E658"/>
  <c r="GS657"/>
  <c r="GO657"/>
  <c r="GK657"/>
  <c r="GG657"/>
  <c r="GC657"/>
  <c r="FY657"/>
  <c r="FU657"/>
  <c r="FQ657"/>
  <c r="FM657"/>
  <c r="FI657"/>
  <c r="FE657"/>
  <c r="FA657"/>
  <c r="EW657"/>
  <c r="ES657"/>
  <c r="EO657"/>
  <c r="EK657"/>
  <c r="EG657"/>
  <c r="EC657"/>
  <c r="DY657"/>
  <c r="DU657"/>
  <c r="DQ657"/>
  <c r="DM657"/>
  <c r="DI657"/>
  <c r="DE657"/>
  <c r="DA657"/>
  <c r="CW657"/>
  <c r="CS657"/>
  <c r="CO657"/>
  <c r="CK657"/>
  <c r="CG657"/>
  <c r="CC657"/>
  <c r="BY657"/>
  <c r="BU657"/>
  <c r="BQ657"/>
  <c r="BM657"/>
  <c r="BI657"/>
  <c r="BE657"/>
  <c r="BA657"/>
  <c r="AS657"/>
  <c r="AO657"/>
  <c r="AK657"/>
  <c r="AG657"/>
  <c r="AC657"/>
  <c r="Y657"/>
  <c r="U657"/>
  <c r="Q657"/>
  <c r="M657"/>
  <c r="I657"/>
  <c r="E657"/>
  <c r="GS656"/>
  <c r="GO656"/>
  <c r="GK656"/>
  <c r="GG656"/>
  <c r="GC656"/>
  <c r="FY656"/>
  <c r="FU656"/>
  <c r="FQ656"/>
  <c r="FM656"/>
  <c r="FI656"/>
  <c r="FE656"/>
  <c r="FA656"/>
  <c r="EW656"/>
  <c r="ES656"/>
  <c r="EO656"/>
  <c r="EK656"/>
  <c r="EG656"/>
  <c r="EC656"/>
  <c r="DY656"/>
  <c r="DU656"/>
  <c r="DQ656"/>
  <c r="DM656"/>
  <c r="DI656"/>
  <c r="DE656"/>
  <c r="DA656"/>
  <c r="CW656"/>
  <c r="CS656"/>
  <c r="CO656"/>
  <c r="CK656"/>
  <c r="CG656"/>
  <c r="CC656"/>
  <c r="BY656"/>
  <c r="BU656"/>
  <c r="BQ656"/>
  <c r="BM656"/>
  <c r="BI656"/>
  <c r="BE656"/>
  <c r="BA656"/>
  <c r="AS656"/>
  <c r="AO656"/>
  <c r="AK656"/>
  <c r="AG656"/>
  <c r="AC656"/>
  <c r="Y656"/>
  <c r="U656"/>
  <c r="Q656"/>
  <c r="M656"/>
  <c r="I656"/>
  <c r="E656"/>
  <c r="GY655"/>
  <c r="GS655"/>
  <c r="GO655"/>
  <c r="GK655"/>
  <c r="GG655"/>
  <c r="GC655"/>
  <c r="FY655"/>
  <c r="FU655"/>
  <c r="FQ655"/>
  <c r="FM655"/>
  <c r="FI655"/>
  <c r="FE655"/>
  <c r="FA655"/>
  <c r="EW655"/>
  <c r="ES655"/>
  <c r="EO655"/>
  <c r="EK655"/>
  <c r="EG655"/>
  <c r="EC655"/>
  <c r="DY655"/>
  <c r="DU655"/>
  <c r="DQ655"/>
  <c r="DM655"/>
  <c r="DI655"/>
  <c r="DE655"/>
  <c r="DA655"/>
  <c r="CW655"/>
  <c r="CS655"/>
  <c r="CO655"/>
  <c r="CK655"/>
  <c r="CG655"/>
  <c r="CC655"/>
  <c r="BY655"/>
  <c r="BU655"/>
  <c r="BQ655"/>
  <c r="BM655"/>
  <c r="BI655"/>
  <c r="BE655"/>
  <c r="BA655"/>
  <c r="AS655"/>
  <c r="AO655"/>
  <c r="AK655"/>
  <c r="AG655"/>
  <c r="AC655"/>
  <c r="Y655"/>
  <c r="U655"/>
  <c r="Q655"/>
  <c r="M655"/>
  <c r="I655"/>
  <c r="E655"/>
  <c r="GS654"/>
  <c r="GO654"/>
  <c r="GK654"/>
  <c r="GG654"/>
  <c r="GC654"/>
  <c r="FY654"/>
  <c r="FU654"/>
  <c r="FQ654"/>
  <c r="FM654"/>
  <c r="FI654"/>
  <c r="FE654"/>
  <c r="FA654"/>
  <c r="EW654"/>
  <c r="ES654"/>
  <c r="EO654"/>
  <c r="EK654"/>
  <c r="EG654"/>
  <c r="EC654"/>
  <c r="DY654"/>
  <c r="DU654"/>
  <c r="DQ654"/>
  <c r="DM654"/>
  <c r="DI654"/>
  <c r="DE654"/>
  <c r="DA654"/>
  <c r="CW654"/>
  <c r="CS654"/>
  <c r="CO654"/>
  <c r="CK654"/>
  <c r="CG654"/>
  <c r="CC654"/>
  <c r="BY654"/>
  <c r="BU654"/>
  <c r="BQ654"/>
  <c r="BM654"/>
  <c r="BI654"/>
  <c r="BE654"/>
  <c r="BA654"/>
  <c r="AS654"/>
  <c r="AO654"/>
  <c r="AK654"/>
  <c r="AG654"/>
  <c r="AC654"/>
  <c r="Y654"/>
  <c r="U654"/>
  <c r="Q654"/>
  <c r="M654"/>
  <c r="I654"/>
  <c r="E654"/>
  <c r="GS653"/>
  <c r="GO653"/>
  <c r="GK653"/>
  <c r="GG653"/>
  <c r="GC653"/>
  <c r="FY653"/>
  <c r="FU653"/>
  <c r="FQ653"/>
  <c r="FM653"/>
  <c r="FI653"/>
  <c r="FE653"/>
  <c r="FA653"/>
  <c r="EW653"/>
  <c r="ES653"/>
  <c r="EO653"/>
  <c r="EK653"/>
  <c r="EG653"/>
  <c r="EC653"/>
  <c r="DY653"/>
  <c r="DU653"/>
  <c r="DQ653"/>
  <c r="DM653"/>
  <c r="DI653"/>
  <c r="DE653"/>
  <c r="DA653"/>
  <c r="CW653"/>
  <c r="CS653"/>
  <c r="CO653"/>
  <c r="CK653"/>
  <c r="CG653"/>
  <c r="CC653"/>
  <c r="BY653"/>
  <c r="BU653"/>
  <c r="BQ653"/>
  <c r="BM653"/>
  <c r="BI653"/>
  <c r="BE653"/>
  <c r="BA653"/>
  <c r="AS653"/>
  <c r="AO653"/>
  <c r="AK653"/>
  <c r="AG653"/>
  <c r="AC653"/>
  <c r="Y653"/>
  <c r="U653"/>
  <c r="Q653"/>
  <c r="M653"/>
  <c r="I653"/>
  <c r="E653"/>
  <c r="GS652"/>
  <c r="GO652"/>
  <c r="GK652"/>
  <c r="GG652"/>
  <c r="GC652"/>
  <c r="FY652"/>
  <c r="FU652"/>
  <c r="FQ652"/>
  <c r="FM652"/>
  <c r="FI652"/>
  <c r="FE652"/>
  <c r="FA652"/>
  <c r="EW652"/>
  <c r="ES652"/>
  <c r="EO652"/>
  <c r="EK652"/>
  <c r="EG652"/>
  <c r="EC652"/>
  <c r="DY652"/>
  <c r="DU652"/>
  <c r="DQ652"/>
  <c r="DM652"/>
  <c r="DI652"/>
  <c r="DE652"/>
  <c r="DA652"/>
  <c r="CW652"/>
  <c r="CS652"/>
  <c r="CO652"/>
  <c r="CK652"/>
  <c r="CG652"/>
  <c r="CC652"/>
  <c r="BY652"/>
  <c r="BU652"/>
  <c r="BQ652"/>
  <c r="BM652"/>
  <c r="BI652"/>
  <c r="BE652"/>
  <c r="BA652"/>
  <c r="AS652"/>
  <c r="AO652"/>
  <c r="AK652"/>
  <c r="AG652"/>
  <c r="AC652"/>
  <c r="Y652"/>
  <c r="U652"/>
  <c r="Q652"/>
  <c r="M652"/>
  <c r="I652"/>
  <c r="E652"/>
  <c r="GS651"/>
  <c r="GO651"/>
  <c r="GK651"/>
  <c r="GG651"/>
  <c r="GC651"/>
  <c r="FY651"/>
  <c r="FU651"/>
  <c r="FQ651"/>
  <c r="FM651"/>
  <c r="FI651"/>
  <c r="FE651"/>
  <c r="FA651"/>
  <c r="EW651"/>
  <c r="ES651"/>
  <c r="EO651"/>
  <c r="EK651"/>
  <c r="EG651"/>
  <c r="EC651"/>
  <c r="DY651"/>
  <c r="DU651"/>
  <c r="DQ651"/>
  <c r="DM651"/>
  <c r="DI651"/>
  <c r="DE651"/>
  <c r="DA651"/>
  <c r="CW651"/>
  <c r="CS651"/>
  <c r="CO651"/>
  <c r="CK651"/>
  <c r="CG651"/>
  <c r="CC651"/>
  <c r="BY651"/>
  <c r="BU651"/>
  <c r="BQ651"/>
  <c r="BM651"/>
  <c r="BI651"/>
  <c r="BE651"/>
  <c r="BA651"/>
  <c r="AS651"/>
  <c r="AO651"/>
  <c r="AK651"/>
  <c r="AG651"/>
  <c r="AC651"/>
  <c r="Y651"/>
  <c r="U651"/>
  <c r="Q651"/>
  <c r="M651"/>
  <c r="I651"/>
  <c r="E651"/>
  <c r="GS650"/>
  <c r="GO650"/>
  <c r="GK650"/>
  <c r="GG650"/>
  <c r="GC650"/>
  <c r="FY650"/>
  <c r="FU650"/>
  <c r="FQ650"/>
  <c r="FM650"/>
  <c r="FI650"/>
  <c r="FE650"/>
  <c r="FA650"/>
  <c r="EW650"/>
  <c r="ES650"/>
  <c r="EO650"/>
  <c r="EK650"/>
  <c r="EG650"/>
  <c r="EC650"/>
  <c r="DY650"/>
  <c r="DU650"/>
  <c r="DQ650"/>
  <c r="DM650"/>
  <c r="DI650"/>
  <c r="DE650"/>
  <c r="DA650"/>
  <c r="CW650"/>
  <c r="CS650"/>
  <c r="CO650"/>
  <c r="CK650"/>
  <c r="CG650"/>
  <c r="CC650"/>
  <c r="BY650"/>
  <c r="BU650"/>
  <c r="BQ650"/>
  <c r="BM650"/>
  <c r="BI650"/>
  <c r="BE650"/>
  <c r="BA650"/>
  <c r="AS650"/>
  <c r="AO650"/>
  <c r="AK650"/>
  <c r="AG650"/>
  <c r="AC650"/>
  <c r="Y650"/>
  <c r="U650"/>
  <c r="Q650"/>
  <c r="M650"/>
  <c r="I650"/>
  <c r="E650"/>
  <c r="GS649"/>
  <c r="GO649"/>
  <c r="GK649"/>
  <c r="GG649"/>
  <c r="GC649"/>
  <c r="FY649"/>
  <c r="FU649"/>
  <c r="FQ649"/>
  <c r="FM649"/>
  <c r="FI649"/>
  <c r="FE649"/>
  <c r="FA649"/>
  <c r="EW649"/>
  <c r="ES649"/>
  <c r="EO649"/>
  <c r="EK649"/>
  <c r="EG649"/>
  <c r="EC649"/>
  <c r="DY649"/>
  <c r="DU649"/>
  <c r="DQ649"/>
  <c r="DM649"/>
  <c r="DI649"/>
  <c r="DE649"/>
  <c r="DA649"/>
  <c r="CW649"/>
  <c r="CS649"/>
  <c r="CO649"/>
  <c r="CK649"/>
  <c r="CG649"/>
  <c r="CC649"/>
  <c r="BY649"/>
  <c r="BU649"/>
  <c r="BQ649"/>
  <c r="BM649"/>
  <c r="BI649"/>
  <c r="BE649"/>
  <c r="BA649"/>
  <c r="AS649"/>
  <c r="AO649"/>
  <c r="AK649"/>
  <c r="AG649"/>
  <c r="AC649"/>
  <c r="Y649"/>
  <c r="U649"/>
  <c r="Q649"/>
  <c r="M649"/>
  <c r="I649"/>
  <c r="E649"/>
  <c r="GS648"/>
  <c r="GO648"/>
  <c r="GK648"/>
  <c r="GG648"/>
  <c r="GC648"/>
  <c r="FY648"/>
  <c r="FU648"/>
  <c r="FQ648"/>
  <c r="FM648"/>
  <c r="FI648"/>
  <c r="FE648"/>
  <c r="FA648"/>
  <c r="EW648"/>
  <c r="ES648"/>
  <c r="EO648"/>
  <c r="EK648"/>
  <c r="EG648"/>
  <c r="EC648"/>
  <c r="DY648"/>
  <c r="DU648"/>
  <c r="DQ648"/>
  <c r="DM648"/>
  <c r="DI648"/>
  <c r="DE648"/>
  <c r="DA648"/>
  <c r="CW648"/>
  <c r="CS648"/>
  <c r="CO648"/>
  <c r="CK648"/>
  <c r="CG648"/>
  <c r="CC648"/>
  <c r="BY648"/>
  <c r="BU648"/>
  <c r="BQ648"/>
  <c r="BM648"/>
  <c r="BI648"/>
  <c r="BE648"/>
  <c r="BA648"/>
  <c r="AS648"/>
  <c r="AO648"/>
  <c r="AK648"/>
  <c r="AG648"/>
  <c r="AC648"/>
  <c r="Y648"/>
  <c r="U648"/>
  <c r="Q648"/>
  <c r="M648"/>
  <c r="I648"/>
  <c r="E648"/>
  <c r="GS647"/>
  <c r="GO647"/>
  <c r="GK647"/>
  <c r="GG647"/>
  <c r="GC647"/>
  <c r="FY647"/>
  <c r="FU647"/>
  <c r="FQ647"/>
  <c r="FM647"/>
  <c r="FI647"/>
  <c r="FE647"/>
  <c r="FA647"/>
  <c r="EW647"/>
  <c r="ES647"/>
  <c r="EO647"/>
  <c r="EK647"/>
  <c r="EG647"/>
  <c r="EC647"/>
  <c r="DY647"/>
  <c r="DU647"/>
  <c r="DQ647"/>
  <c r="DM647"/>
  <c r="DI647"/>
  <c r="DE647"/>
  <c r="DA647"/>
  <c r="CW647"/>
  <c r="CS647"/>
  <c r="CO647"/>
  <c r="CK647"/>
  <c r="CG647"/>
  <c r="CC647"/>
  <c r="BY647"/>
  <c r="BU647"/>
  <c r="BQ647"/>
  <c r="BM647"/>
  <c r="BI647"/>
  <c r="BE647"/>
  <c r="BA647"/>
  <c r="AS647"/>
  <c r="AO647"/>
  <c r="AK647"/>
  <c r="AG647"/>
  <c r="AC647"/>
  <c r="Y647"/>
  <c r="U647"/>
  <c r="Q647"/>
  <c r="M647"/>
  <c r="I647"/>
  <c r="E647"/>
  <c r="GS646"/>
  <c r="GO646"/>
  <c r="GK646"/>
  <c r="GG646"/>
  <c r="GC646"/>
  <c r="FY646"/>
  <c r="FU646"/>
  <c r="FQ646"/>
  <c r="FM646"/>
  <c r="FI646"/>
  <c r="FE646"/>
  <c r="FA646"/>
  <c r="EW646"/>
  <c r="ES646"/>
  <c r="EO646"/>
  <c r="EK646"/>
  <c r="EG646"/>
  <c r="EC646"/>
  <c r="DY646"/>
  <c r="DU646"/>
  <c r="DQ646"/>
  <c r="DM646"/>
  <c r="DI646"/>
  <c r="DE646"/>
  <c r="DA646"/>
  <c r="CW646"/>
  <c r="CS646"/>
  <c r="CO646"/>
  <c r="CK646"/>
  <c r="CG646"/>
  <c r="CC646"/>
  <c r="BY646"/>
  <c r="BU646"/>
  <c r="BQ646"/>
  <c r="BM646"/>
  <c r="BI646"/>
  <c r="BE646"/>
  <c r="BA646"/>
  <c r="AS646"/>
  <c r="AO646"/>
  <c r="AK646"/>
  <c r="AG646"/>
  <c r="AC646"/>
  <c r="Y646"/>
  <c r="U646"/>
  <c r="Q646"/>
  <c r="M646"/>
  <c r="I646"/>
  <c r="E646"/>
  <c r="GS645"/>
  <c r="GO645"/>
  <c r="GK645"/>
  <c r="GG645"/>
  <c r="GC645"/>
  <c r="FY645"/>
  <c r="FU645"/>
  <c r="FQ645"/>
  <c r="FM645"/>
  <c r="FI645"/>
  <c r="FE645"/>
  <c r="FA645"/>
  <c r="EW645"/>
  <c r="ES645"/>
  <c r="EO645"/>
  <c r="EK645"/>
  <c r="EG645"/>
  <c r="EC645"/>
  <c r="DY645"/>
  <c r="DU645"/>
  <c r="DQ645"/>
  <c r="DM645"/>
  <c r="DI645"/>
  <c r="DE645"/>
  <c r="DA645"/>
  <c r="CW645"/>
  <c r="CS645"/>
  <c r="CO645"/>
  <c r="CK645"/>
  <c r="CG645"/>
  <c r="CC645"/>
  <c r="BY645"/>
  <c r="BU645"/>
  <c r="BQ645"/>
  <c r="BM645"/>
  <c r="BI645"/>
  <c r="BE645"/>
  <c r="BA645"/>
  <c r="AS645"/>
  <c r="AO645"/>
  <c r="AK645"/>
  <c r="AG645"/>
  <c r="AC645"/>
  <c r="Y645"/>
  <c r="U645"/>
  <c r="Q645"/>
  <c r="M645"/>
  <c r="I645"/>
  <c r="E645"/>
  <c r="GS644"/>
  <c r="GO644"/>
  <c r="GK644"/>
  <c r="GG644"/>
  <c r="GC644"/>
  <c r="FY644"/>
  <c r="FU644"/>
  <c r="FQ644"/>
  <c r="FM644"/>
  <c r="FI644"/>
  <c r="FE644"/>
  <c r="FA644"/>
  <c r="EW644"/>
  <c r="ES644"/>
  <c r="EO644"/>
  <c r="EK644"/>
  <c r="EG644"/>
  <c r="EC644"/>
  <c r="DY644"/>
  <c r="DU644"/>
  <c r="DQ644"/>
  <c r="DM644"/>
  <c r="DI644"/>
  <c r="DE644"/>
  <c r="DA644"/>
  <c r="CW644"/>
  <c r="CS644"/>
  <c r="CO644"/>
  <c r="CK644"/>
  <c r="CG644"/>
  <c r="CC644"/>
  <c r="BY644"/>
  <c r="BU644"/>
  <c r="BQ644"/>
  <c r="BM644"/>
  <c r="BI644"/>
  <c r="BE644"/>
  <c r="BA644"/>
  <c r="AS644"/>
  <c r="AO644"/>
  <c r="AK644"/>
  <c r="AG644"/>
  <c r="AC644"/>
  <c r="Y644"/>
  <c r="U644"/>
  <c r="Q644"/>
  <c r="M644"/>
  <c r="I644"/>
  <c r="E644"/>
  <c r="GY643"/>
  <c r="GS643"/>
  <c r="GO643"/>
  <c r="GK643"/>
  <c r="GG643"/>
  <c r="GC643"/>
  <c r="FY643"/>
  <c r="FU643"/>
  <c r="FQ643"/>
  <c r="FM643"/>
  <c r="FI643"/>
  <c r="FE643"/>
  <c r="FA643"/>
  <c r="EW643"/>
  <c r="ES643"/>
  <c r="EO643"/>
  <c r="EK643"/>
  <c r="EG643"/>
  <c r="EC643"/>
  <c r="DY643"/>
  <c r="DU643"/>
  <c r="DQ643"/>
  <c r="DM643"/>
  <c r="DI643"/>
  <c r="DE643"/>
  <c r="DA643"/>
  <c r="CW643"/>
  <c r="CS643"/>
  <c r="CO643"/>
  <c r="CK643"/>
  <c r="CG643"/>
  <c r="CC643"/>
  <c r="BY643"/>
  <c r="BU643"/>
  <c r="BQ643"/>
  <c r="BM643"/>
  <c r="BI643"/>
  <c r="BE643"/>
  <c r="BA643"/>
  <c r="AS643"/>
  <c r="AO643"/>
  <c r="AK643"/>
  <c r="AG643"/>
  <c r="AC643"/>
  <c r="Y643"/>
  <c r="U643"/>
  <c r="Q643"/>
  <c r="M643"/>
  <c r="I643"/>
  <c r="E643"/>
  <c r="GS642"/>
  <c r="GO642"/>
  <c r="GK642"/>
  <c r="GG642"/>
  <c r="GC642"/>
  <c r="FY642"/>
  <c r="FU642"/>
  <c r="FQ642"/>
  <c r="FM642"/>
  <c r="FI642"/>
  <c r="FE642"/>
  <c r="FA642"/>
  <c r="EW642"/>
  <c r="ES642"/>
  <c r="EO642"/>
  <c r="EK642"/>
  <c r="EG642"/>
  <c r="EC642"/>
  <c r="DY642"/>
  <c r="DU642"/>
  <c r="DQ642"/>
  <c r="DM642"/>
  <c r="DI642"/>
  <c r="DE642"/>
  <c r="DA642"/>
  <c r="CW642"/>
  <c r="CS642"/>
  <c r="CO642"/>
  <c r="CK642"/>
  <c r="CG642"/>
  <c r="CC642"/>
  <c r="BY642"/>
  <c r="BU642"/>
  <c r="BQ642"/>
  <c r="BM642"/>
  <c r="BI642"/>
  <c r="BE642"/>
  <c r="BA642"/>
  <c r="AS642"/>
  <c r="AO642"/>
  <c r="AK642"/>
  <c r="AG642"/>
  <c r="AC642"/>
  <c r="Y642"/>
  <c r="U642"/>
  <c r="Q642"/>
  <c r="M642"/>
  <c r="I642"/>
  <c r="E642"/>
  <c r="GS641"/>
  <c r="GO641"/>
  <c r="GK641"/>
  <c r="GG641"/>
  <c r="GC641"/>
  <c r="FY641"/>
  <c r="FU641"/>
  <c r="FQ641"/>
  <c r="FM641"/>
  <c r="FI641"/>
  <c r="FE641"/>
  <c r="FA641"/>
  <c r="EW641"/>
  <c r="ES641"/>
  <c r="EO641"/>
  <c r="EK641"/>
  <c r="EG641"/>
  <c r="EC641"/>
  <c r="DY641"/>
  <c r="DU641"/>
  <c r="DQ641"/>
  <c r="DM641"/>
  <c r="DI641"/>
  <c r="DE641"/>
  <c r="DA641"/>
  <c r="CW641"/>
  <c r="CS641"/>
  <c r="CO641"/>
  <c r="CK641"/>
  <c r="CG641"/>
  <c r="CC641"/>
  <c r="BY641"/>
  <c r="BU641"/>
  <c r="BQ641"/>
  <c r="BM641"/>
  <c r="BI641"/>
  <c r="BE641"/>
  <c r="BA641"/>
  <c r="AS641"/>
  <c r="AO641"/>
  <c r="AK641"/>
  <c r="AG641"/>
  <c r="AC641"/>
  <c r="Y641"/>
  <c r="U641"/>
  <c r="Q641"/>
  <c r="M641"/>
  <c r="I641"/>
  <c r="E641"/>
  <c r="GS640"/>
  <c r="GO640"/>
  <c r="GK640"/>
  <c r="GG640"/>
  <c r="GC640"/>
  <c r="FY640"/>
  <c r="FU640"/>
  <c r="FQ640"/>
  <c r="FM640"/>
  <c r="FI640"/>
  <c r="FE640"/>
  <c r="FA640"/>
  <c r="EW640"/>
  <c r="ES640"/>
  <c r="EO640"/>
  <c r="EK640"/>
  <c r="EG640"/>
  <c r="EC640"/>
  <c r="DY640"/>
  <c r="DU640"/>
  <c r="DQ640"/>
  <c r="DM640"/>
  <c r="DI640"/>
  <c r="DE640"/>
  <c r="DA640"/>
  <c r="CW640"/>
  <c r="CS640"/>
  <c r="CO640"/>
  <c r="CK640"/>
  <c r="CG640"/>
  <c r="CC640"/>
  <c r="BY640"/>
  <c r="BU640"/>
  <c r="BQ640"/>
  <c r="BM640"/>
  <c r="BI640"/>
  <c r="BE640"/>
  <c r="BA640"/>
  <c r="AS640"/>
  <c r="AO640"/>
  <c r="AK640"/>
  <c r="AG640"/>
  <c r="AC640"/>
  <c r="Y640"/>
  <c r="U640"/>
  <c r="Q640"/>
  <c r="M640"/>
  <c r="I640"/>
  <c r="E640"/>
  <c r="GS639"/>
  <c r="GO639"/>
  <c r="GK639"/>
  <c r="GG639"/>
  <c r="GC639"/>
  <c r="FY639"/>
  <c r="FU639"/>
  <c r="FQ639"/>
  <c r="FM639"/>
  <c r="FI639"/>
  <c r="FE639"/>
  <c r="FA639"/>
  <c r="EW639"/>
  <c r="ES639"/>
  <c r="EO639"/>
  <c r="EK639"/>
  <c r="EG639"/>
  <c r="EC639"/>
  <c r="DY639"/>
  <c r="DU639"/>
  <c r="DQ639"/>
  <c r="DM639"/>
  <c r="DI639"/>
  <c r="DE639"/>
  <c r="DA639"/>
  <c r="CW639"/>
  <c r="CS639"/>
  <c r="CO639"/>
  <c r="CK639"/>
  <c r="CG639"/>
  <c r="CC639"/>
  <c r="BY639"/>
  <c r="BU639"/>
  <c r="BQ639"/>
  <c r="BM639"/>
  <c r="BI639"/>
  <c r="BE639"/>
  <c r="BA639"/>
  <c r="AS639"/>
  <c r="AO639"/>
  <c r="AK639"/>
  <c r="AG639"/>
  <c r="AC639"/>
  <c r="Y639"/>
  <c r="U639"/>
  <c r="Q639"/>
  <c r="M639"/>
  <c r="I639"/>
  <c r="E639"/>
  <c r="GS638"/>
  <c r="GO638"/>
  <c r="GK638"/>
  <c r="GG638"/>
  <c r="GC638"/>
  <c r="FY638"/>
  <c r="FU638"/>
  <c r="FQ638"/>
  <c r="FM638"/>
  <c r="FI638"/>
  <c r="FE638"/>
  <c r="FA638"/>
  <c r="EW638"/>
  <c r="ES638"/>
  <c r="EO638"/>
  <c r="EK638"/>
  <c r="EG638"/>
  <c r="EC638"/>
  <c r="DY638"/>
  <c r="DU638"/>
  <c r="DQ638"/>
  <c r="DM638"/>
  <c r="DI638"/>
  <c r="DE638"/>
  <c r="DA638"/>
  <c r="CW638"/>
  <c r="CS638"/>
  <c r="CO638"/>
  <c r="CK638"/>
  <c r="CG638"/>
  <c r="CC638"/>
  <c r="BY638"/>
  <c r="BU638"/>
  <c r="BQ638"/>
  <c r="BM638"/>
  <c r="BI638"/>
  <c r="BE638"/>
  <c r="BA638"/>
  <c r="AS638"/>
  <c r="AO638"/>
  <c r="AK638"/>
  <c r="AG638"/>
  <c r="AC638"/>
  <c r="Y638"/>
  <c r="U638"/>
  <c r="Q638"/>
  <c r="M638"/>
  <c r="I638"/>
  <c r="E638"/>
  <c r="GS637"/>
  <c r="GO637"/>
  <c r="GK637"/>
  <c r="GG637"/>
  <c r="GC637"/>
  <c r="FY637"/>
  <c r="FU637"/>
  <c r="FQ637"/>
  <c r="FM637"/>
  <c r="FI637"/>
  <c r="FE637"/>
  <c r="FA637"/>
  <c r="EW637"/>
  <c r="ES637"/>
  <c r="EO637"/>
  <c r="EK637"/>
  <c r="EG637"/>
  <c r="EC637"/>
  <c r="DY637"/>
  <c r="DU637"/>
  <c r="DQ637"/>
  <c r="DM637"/>
  <c r="DI637"/>
  <c r="DE637"/>
  <c r="DA637"/>
  <c r="CW637"/>
  <c r="CS637"/>
  <c r="CO637"/>
  <c r="CK637"/>
  <c r="CG637"/>
  <c r="CC637"/>
  <c r="BY637"/>
  <c r="BU637"/>
  <c r="BQ637"/>
  <c r="BM637"/>
  <c r="BI637"/>
  <c r="BE637"/>
  <c r="BA637"/>
  <c r="AS637"/>
  <c r="AO637"/>
  <c r="AK637"/>
  <c r="AG637"/>
  <c r="AC637"/>
  <c r="Y637"/>
  <c r="U637"/>
  <c r="Q637"/>
  <c r="M637"/>
  <c r="I637"/>
  <c r="E637"/>
  <c r="GS636"/>
  <c r="GO636"/>
  <c r="GK636"/>
  <c r="GG636"/>
  <c r="GC636"/>
  <c r="FY636"/>
  <c r="FU636"/>
  <c r="FQ636"/>
  <c r="FM636"/>
  <c r="FI636"/>
  <c r="FE636"/>
  <c r="FA636"/>
  <c r="EW636"/>
  <c r="ES636"/>
  <c r="EO636"/>
  <c r="EK636"/>
  <c r="EG636"/>
  <c r="EC636"/>
  <c r="DY636"/>
  <c r="DU636"/>
  <c r="DQ636"/>
  <c r="DM636"/>
  <c r="DI636"/>
  <c r="DE636"/>
  <c r="DA636"/>
  <c r="CW636"/>
  <c r="CS636"/>
  <c r="CO636"/>
  <c r="CK636"/>
  <c r="CG636"/>
  <c r="CC636"/>
  <c r="BY636"/>
  <c r="BU636"/>
  <c r="BQ636"/>
  <c r="BM636"/>
  <c r="BI636"/>
  <c r="BE636"/>
  <c r="BA636"/>
  <c r="AS636"/>
  <c r="AO636"/>
  <c r="AK636"/>
  <c r="AG636"/>
  <c r="AC636"/>
  <c r="Y636"/>
  <c r="U636"/>
  <c r="Q636"/>
  <c r="M636"/>
  <c r="I636"/>
  <c r="E636"/>
  <c r="GS635"/>
  <c r="GO635"/>
  <c r="GK635"/>
  <c r="GG635"/>
  <c r="GC635"/>
  <c r="FY635"/>
  <c r="FU635"/>
  <c r="FQ635"/>
  <c r="FM635"/>
  <c r="FI635"/>
  <c r="FE635"/>
  <c r="FA635"/>
  <c r="EW635"/>
  <c r="ES635"/>
  <c r="EO635"/>
  <c r="EK635"/>
  <c r="EG635"/>
  <c r="EC635"/>
  <c r="DY635"/>
  <c r="DU635"/>
  <c r="DQ635"/>
  <c r="DM635"/>
  <c r="DI635"/>
  <c r="DE635"/>
  <c r="DA635"/>
  <c r="CW635"/>
  <c r="CS635"/>
  <c r="CO635"/>
  <c r="CK635"/>
  <c r="CG635"/>
  <c r="CC635"/>
  <c r="BY635"/>
  <c r="BU635"/>
  <c r="BQ635"/>
  <c r="BM635"/>
  <c r="BI635"/>
  <c r="BE635"/>
  <c r="BA635"/>
  <c r="AS635"/>
  <c r="AO635"/>
  <c r="AK635"/>
  <c r="AG635"/>
  <c r="AC635"/>
  <c r="Y635"/>
  <c r="U635"/>
  <c r="Q635"/>
  <c r="M635"/>
  <c r="I635"/>
  <c r="E635"/>
  <c r="GS634"/>
  <c r="GO634"/>
  <c r="GK634"/>
  <c r="GG634"/>
  <c r="GC634"/>
  <c r="FY634"/>
  <c r="FU634"/>
  <c r="FQ634"/>
  <c r="FM634"/>
  <c r="FI634"/>
  <c r="FE634"/>
  <c r="FA634"/>
  <c r="EW634"/>
  <c r="ES634"/>
  <c r="EO634"/>
  <c r="EK634"/>
  <c r="EG634"/>
  <c r="EC634"/>
  <c r="DY634"/>
  <c r="DU634"/>
  <c r="DQ634"/>
  <c r="DM634"/>
  <c r="DI634"/>
  <c r="DE634"/>
  <c r="DA634"/>
  <c r="CW634"/>
  <c r="CS634"/>
  <c r="CO634"/>
  <c r="CK634"/>
  <c r="CG634"/>
  <c r="CC634"/>
  <c r="BY634"/>
  <c r="BU634"/>
  <c r="BQ634"/>
  <c r="BM634"/>
  <c r="BI634"/>
  <c r="BE634"/>
  <c r="BA634"/>
  <c r="AS634"/>
  <c r="AO634"/>
  <c r="AK634"/>
  <c r="AG634"/>
  <c r="AC634"/>
  <c r="Y634"/>
  <c r="U634"/>
  <c r="Q634"/>
  <c r="M634"/>
  <c r="I634"/>
  <c r="E634"/>
  <c r="GS633"/>
  <c r="GO633"/>
  <c r="GK633"/>
  <c r="GG633"/>
  <c r="GC633"/>
  <c r="FY633"/>
  <c r="FU633"/>
  <c r="FQ633"/>
  <c r="FM633"/>
  <c r="FI633"/>
  <c r="FE633"/>
  <c r="FA633"/>
  <c r="EW633"/>
  <c r="ES633"/>
  <c r="EO633"/>
  <c r="EK633"/>
  <c r="EG633"/>
  <c r="EC633"/>
  <c r="DY633"/>
  <c r="DU633"/>
  <c r="DQ633"/>
  <c r="DM633"/>
  <c r="DI633"/>
  <c r="DE633"/>
  <c r="DA633"/>
  <c r="CW633"/>
  <c r="CS633"/>
  <c r="CO633"/>
  <c r="CK633"/>
  <c r="CG633"/>
  <c r="CC633"/>
  <c r="BY633"/>
  <c r="BU633"/>
  <c r="BQ633"/>
  <c r="BM633"/>
  <c r="BI633"/>
  <c r="BE633"/>
  <c r="BA633"/>
  <c r="AS633"/>
  <c r="AO633"/>
  <c r="AK633"/>
  <c r="AG633"/>
  <c r="AC633"/>
  <c r="Y633"/>
  <c r="U633"/>
  <c r="Q633"/>
  <c r="M633"/>
  <c r="I633"/>
  <c r="E633"/>
  <c r="GS632"/>
  <c r="GO632"/>
  <c r="GK632"/>
  <c r="GG632"/>
  <c r="GC632"/>
  <c r="FY632"/>
  <c r="FU632"/>
  <c r="FQ632"/>
  <c r="FM632"/>
  <c r="FI632"/>
  <c r="FE632"/>
  <c r="FA632"/>
  <c r="EW632"/>
  <c r="ES632"/>
  <c r="EO632"/>
  <c r="EK632"/>
  <c r="EG632"/>
  <c r="EC632"/>
  <c r="DY632"/>
  <c r="DU632"/>
  <c r="DQ632"/>
  <c r="DM632"/>
  <c r="DI632"/>
  <c r="DE632"/>
  <c r="DA632"/>
  <c r="CW632"/>
  <c r="CS632"/>
  <c r="CO632"/>
  <c r="CK632"/>
  <c r="CG632"/>
  <c r="CC632"/>
  <c r="BY632"/>
  <c r="BU632"/>
  <c r="BQ632"/>
  <c r="BM632"/>
  <c r="BI632"/>
  <c r="BE632"/>
  <c r="BA632"/>
  <c r="AS632"/>
  <c r="AO632"/>
  <c r="AK632"/>
  <c r="AG632"/>
  <c r="AC632"/>
  <c r="Y632"/>
  <c r="U632"/>
  <c r="Q632"/>
  <c r="M632"/>
  <c r="I632"/>
  <c r="E632"/>
  <c r="GY631"/>
  <c r="GS631"/>
  <c r="GO631"/>
  <c r="GK631"/>
  <c r="GG631"/>
  <c r="GC631"/>
  <c r="FY631"/>
  <c r="FU631"/>
  <c r="FQ631"/>
  <c r="FM631"/>
  <c r="FI631"/>
  <c r="FE631"/>
  <c r="FA631"/>
  <c r="EW631"/>
  <c r="ES631"/>
  <c r="EO631"/>
  <c r="EK631"/>
  <c r="EG631"/>
  <c r="EC631"/>
  <c r="DY631"/>
  <c r="DU631"/>
  <c r="DQ631"/>
  <c r="DM631"/>
  <c r="DI631"/>
  <c r="DE631"/>
  <c r="DA631"/>
  <c r="CW631"/>
  <c r="CS631"/>
  <c r="CO631"/>
  <c r="CK631"/>
  <c r="CG631"/>
  <c r="CC631"/>
  <c r="BY631"/>
  <c r="BU631"/>
  <c r="BQ631"/>
  <c r="BM631"/>
  <c r="BI631"/>
  <c r="BE631"/>
  <c r="BA631"/>
  <c r="AS631"/>
  <c r="AO631"/>
  <c r="AK631"/>
  <c r="AG631"/>
  <c r="AC631"/>
  <c r="Y631"/>
  <c r="U631"/>
  <c r="Q631"/>
  <c r="M631"/>
  <c r="I631"/>
  <c r="E631"/>
  <c r="GS630"/>
  <c r="GO630"/>
  <c r="GK630"/>
  <c r="GG630"/>
  <c r="GC630"/>
  <c r="FY630"/>
  <c r="FU630"/>
  <c r="FQ630"/>
  <c r="FM630"/>
  <c r="FI630"/>
  <c r="FE630"/>
  <c r="FA630"/>
  <c r="EW630"/>
  <c r="ES630"/>
  <c r="EO630"/>
  <c r="EK630"/>
  <c r="EG630"/>
  <c r="EC630"/>
  <c r="DY630"/>
  <c r="DU630"/>
  <c r="DQ630"/>
  <c r="DM630"/>
  <c r="DI630"/>
  <c r="DE630"/>
  <c r="DA630"/>
  <c r="CW630"/>
  <c r="CS630"/>
  <c r="CO630"/>
  <c r="CK630"/>
  <c r="CG630"/>
  <c r="CC630"/>
  <c r="BY630"/>
  <c r="BU630"/>
  <c r="BQ630"/>
  <c r="BM630"/>
  <c r="BI630"/>
  <c r="BE630"/>
  <c r="BA630"/>
  <c r="AS630"/>
  <c r="AO630"/>
  <c r="AK630"/>
  <c r="AG630"/>
  <c r="AC630"/>
  <c r="Y630"/>
  <c r="U630"/>
  <c r="Q630"/>
  <c r="M630"/>
  <c r="I630"/>
  <c r="E630"/>
  <c r="GS629"/>
  <c r="GO629"/>
  <c r="GK629"/>
  <c r="GG629"/>
  <c r="GC629"/>
  <c r="FY629"/>
  <c r="FU629"/>
  <c r="FQ629"/>
  <c r="FM629"/>
  <c r="FI629"/>
  <c r="FE629"/>
  <c r="FA629"/>
  <c r="EW629"/>
  <c r="ES629"/>
  <c r="EO629"/>
  <c r="EK629"/>
  <c r="EG629"/>
  <c r="EC629"/>
  <c r="DY629"/>
  <c r="DU629"/>
  <c r="DQ629"/>
  <c r="DM629"/>
  <c r="DI629"/>
  <c r="DE629"/>
  <c r="DA629"/>
  <c r="CW629"/>
  <c r="CS629"/>
  <c r="CO629"/>
  <c r="CK629"/>
  <c r="CG629"/>
  <c r="CC629"/>
  <c r="BY629"/>
  <c r="BU629"/>
  <c r="BQ629"/>
  <c r="BM629"/>
  <c r="BI629"/>
  <c r="BE629"/>
  <c r="BA629"/>
  <c r="AS629"/>
  <c r="AO629"/>
  <c r="AK629"/>
  <c r="AG629"/>
  <c r="AC629"/>
  <c r="Y629"/>
  <c r="U629"/>
  <c r="Q629"/>
  <c r="M629"/>
  <c r="I629"/>
  <c r="E629"/>
  <c r="GS628"/>
  <c r="GO628"/>
  <c r="GK628"/>
  <c r="GG628"/>
  <c r="GC628"/>
  <c r="FY628"/>
  <c r="FU628"/>
  <c r="FQ628"/>
  <c r="FM628"/>
  <c r="FI628"/>
  <c r="FE628"/>
  <c r="FA628"/>
  <c r="EW628"/>
  <c r="ES628"/>
  <c r="EO628"/>
  <c r="EK628"/>
  <c r="EG628"/>
  <c r="EC628"/>
  <c r="DY628"/>
  <c r="DU628"/>
  <c r="DQ628"/>
  <c r="DM628"/>
  <c r="DI628"/>
  <c r="DE628"/>
  <c r="DA628"/>
  <c r="CW628"/>
  <c r="CS628"/>
  <c r="CO628"/>
  <c r="CK628"/>
  <c r="CG628"/>
  <c r="CC628"/>
  <c r="BY628"/>
  <c r="BU628"/>
  <c r="BQ628"/>
  <c r="BM628"/>
  <c r="BI628"/>
  <c r="BE628"/>
  <c r="BA628"/>
  <c r="AS628"/>
  <c r="AO628"/>
  <c r="AK628"/>
  <c r="AG628"/>
  <c r="AC628"/>
  <c r="Y628"/>
  <c r="U628"/>
  <c r="Q628"/>
  <c r="M628"/>
  <c r="I628"/>
  <c r="E628"/>
  <c r="GS627"/>
  <c r="GO627"/>
  <c r="GK627"/>
  <c r="GG627"/>
  <c r="GC627"/>
  <c r="FY627"/>
  <c r="FU627"/>
  <c r="FQ627"/>
  <c r="FM627"/>
  <c r="FI627"/>
  <c r="FE627"/>
  <c r="FA627"/>
  <c r="EW627"/>
  <c r="ES627"/>
  <c r="EO627"/>
  <c r="EK627"/>
  <c r="EG627"/>
  <c r="EC627"/>
  <c r="DY627"/>
  <c r="DU627"/>
  <c r="DQ627"/>
  <c r="DM627"/>
  <c r="DI627"/>
  <c r="DE627"/>
  <c r="DA627"/>
  <c r="CW627"/>
  <c r="CS627"/>
  <c r="CO627"/>
  <c r="CK627"/>
  <c r="CG627"/>
  <c r="CC627"/>
  <c r="BY627"/>
  <c r="BU627"/>
  <c r="BQ627"/>
  <c r="BM627"/>
  <c r="BI627"/>
  <c r="BE627"/>
  <c r="BA627"/>
  <c r="AS627"/>
  <c r="AO627"/>
  <c r="AK627"/>
  <c r="AG627"/>
  <c r="AC627"/>
  <c r="Y627"/>
  <c r="U627"/>
  <c r="Q627"/>
  <c r="M627"/>
  <c r="I627"/>
  <c r="E627"/>
  <c r="GS626"/>
  <c r="GO626"/>
  <c r="GK626"/>
  <c r="GG626"/>
  <c r="GC626"/>
  <c r="FY626"/>
  <c r="FU626"/>
  <c r="FQ626"/>
  <c r="FM626"/>
  <c r="FI626"/>
  <c r="FE626"/>
  <c r="FA626"/>
  <c r="EW626"/>
  <c r="ES626"/>
  <c r="EO626"/>
  <c r="EK626"/>
  <c r="EG626"/>
  <c r="EC626"/>
  <c r="DY626"/>
  <c r="DU626"/>
  <c r="DQ626"/>
  <c r="DM626"/>
  <c r="DI626"/>
  <c r="DE626"/>
  <c r="DA626"/>
  <c r="CW626"/>
  <c r="CS626"/>
  <c r="CO626"/>
  <c r="CK626"/>
  <c r="CG626"/>
  <c r="CC626"/>
  <c r="BY626"/>
  <c r="BU626"/>
  <c r="BQ626"/>
  <c r="BM626"/>
  <c r="BI626"/>
  <c r="BE626"/>
  <c r="BA626"/>
  <c r="AS626"/>
  <c r="AO626"/>
  <c r="AK626"/>
  <c r="AG626"/>
  <c r="AC626"/>
  <c r="Y626"/>
  <c r="U626"/>
  <c r="Q626"/>
  <c r="M626"/>
  <c r="I626"/>
  <c r="E626"/>
  <c r="GS625"/>
  <c r="GO625"/>
  <c r="GK625"/>
  <c r="GG625"/>
  <c r="GC625"/>
  <c r="FY625"/>
  <c r="FU625"/>
  <c r="FQ625"/>
  <c r="FM625"/>
  <c r="FI625"/>
  <c r="FE625"/>
  <c r="FA625"/>
  <c r="EW625"/>
  <c r="ES625"/>
  <c r="EO625"/>
  <c r="EK625"/>
  <c r="EG625"/>
  <c r="EC625"/>
  <c r="DY625"/>
  <c r="DU625"/>
  <c r="DQ625"/>
  <c r="DM625"/>
  <c r="DI625"/>
  <c r="DE625"/>
  <c r="DA625"/>
  <c r="CW625"/>
  <c r="CS625"/>
  <c r="CO625"/>
  <c r="CK625"/>
  <c r="CG625"/>
  <c r="CC625"/>
  <c r="BY625"/>
  <c r="BU625"/>
  <c r="BQ625"/>
  <c r="BM625"/>
  <c r="BI625"/>
  <c r="BE625"/>
  <c r="BA625"/>
  <c r="AS625"/>
  <c r="AO625"/>
  <c r="AK625"/>
  <c r="AG625"/>
  <c r="AC625"/>
  <c r="Y625"/>
  <c r="U625"/>
  <c r="Q625"/>
  <c r="M625"/>
  <c r="I625"/>
  <c r="E625"/>
  <c r="GS624"/>
  <c r="GO624"/>
  <c r="GK624"/>
  <c r="GG624"/>
  <c r="GC624"/>
  <c r="FY624"/>
  <c r="FU624"/>
  <c r="FQ624"/>
  <c r="FM624"/>
  <c r="FI624"/>
  <c r="FE624"/>
  <c r="FA624"/>
  <c r="EW624"/>
  <c r="ES624"/>
  <c r="EO624"/>
  <c r="EK624"/>
  <c r="EG624"/>
  <c r="EC624"/>
  <c r="DY624"/>
  <c r="DU624"/>
  <c r="DQ624"/>
  <c r="DM624"/>
  <c r="DI624"/>
  <c r="DE624"/>
  <c r="DA624"/>
  <c r="CW624"/>
  <c r="CS624"/>
  <c r="CO624"/>
  <c r="CK624"/>
  <c r="CG624"/>
  <c r="CC624"/>
  <c r="BY624"/>
  <c r="BU624"/>
  <c r="BQ624"/>
  <c r="BM624"/>
  <c r="BI624"/>
  <c r="BE624"/>
  <c r="BA624"/>
  <c r="AS624"/>
  <c r="AO624"/>
  <c r="AK624"/>
  <c r="AG624"/>
  <c r="AC624"/>
  <c r="Y624"/>
  <c r="U624"/>
  <c r="Q624"/>
  <c r="M624"/>
  <c r="I624"/>
  <c r="E624"/>
  <c r="GS623"/>
  <c r="GO623"/>
  <c r="GK623"/>
  <c r="GG623"/>
  <c r="GC623"/>
  <c r="FY623"/>
  <c r="FU623"/>
  <c r="FQ623"/>
  <c r="FM623"/>
  <c r="FI623"/>
  <c r="FE623"/>
  <c r="FA623"/>
  <c r="EW623"/>
  <c r="ES623"/>
  <c r="EO623"/>
  <c r="EK623"/>
  <c r="EG623"/>
  <c r="EC623"/>
  <c r="DY623"/>
  <c r="DU623"/>
  <c r="DQ623"/>
  <c r="DM623"/>
  <c r="DI623"/>
  <c r="DE623"/>
  <c r="DA623"/>
  <c r="CW623"/>
  <c r="CS623"/>
  <c r="CO623"/>
  <c r="CK623"/>
  <c r="CG623"/>
  <c r="CC623"/>
  <c r="BY623"/>
  <c r="BU623"/>
  <c r="BQ623"/>
  <c r="BM623"/>
  <c r="BI623"/>
  <c r="BE623"/>
  <c r="BA623"/>
  <c r="AS623"/>
  <c r="AO623"/>
  <c r="AK623"/>
  <c r="AG623"/>
  <c r="AC623"/>
  <c r="Y623"/>
  <c r="U623"/>
  <c r="Q623"/>
  <c r="M623"/>
  <c r="I623"/>
  <c r="E623"/>
  <c r="GS622"/>
  <c r="GO622"/>
  <c r="GK622"/>
  <c r="GG622"/>
  <c r="GC622"/>
  <c r="FY622"/>
  <c r="FU622"/>
  <c r="FQ622"/>
  <c r="FM622"/>
  <c r="FI622"/>
  <c r="FE622"/>
  <c r="FA622"/>
  <c r="EW622"/>
  <c r="ES622"/>
  <c r="EO622"/>
  <c r="EK622"/>
  <c r="EG622"/>
  <c r="EC622"/>
  <c r="DY622"/>
  <c r="DU622"/>
  <c r="DQ622"/>
  <c r="DM622"/>
  <c r="DI622"/>
  <c r="DE622"/>
  <c r="DA622"/>
  <c r="CW622"/>
  <c r="CS622"/>
  <c r="CO622"/>
  <c r="CK622"/>
  <c r="CG622"/>
  <c r="CC622"/>
  <c r="BY622"/>
  <c r="BU622"/>
  <c r="BQ622"/>
  <c r="BM622"/>
  <c r="BI622"/>
  <c r="BE622"/>
  <c r="BA622"/>
  <c r="AS622"/>
  <c r="AO622"/>
  <c r="AK622"/>
  <c r="AG622"/>
  <c r="AC622"/>
  <c r="Y622"/>
  <c r="U622"/>
  <c r="Q622"/>
  <c r="M622"/>
  <c r="I622"/>
  <c r="E622"/>
  <c r="GS621"/>
  <c r="GO621"/>
  <c r="GK621"/>
  <c r="GG621"/>
  <c r="GC621"/>
  <c r="FY621"/>
  <c r="FU621"/>
  <c r="FQ621"/>
  <c r="FM621"/>
  <c r="FI621"/>
  <c r="FE621"/>
  <c r="FA621"/>
  <c r="EW621"/>
  <c r="ES621"/>
  <c r="EO621"/>
  <c r="EK621"/>
  <c r="EG621"/>
  <c r="EC621"/>
  <c r="DY621"/>
  <c r="DU621"/>
  <c r="DQ621"/>
  <c r="DM621"/>
  <c r="DI621"/>
  <c r="DE621"/>
  <c r="DA621"/>
  <c r="CW621"/>
  <c r="CS621"/>
  <c r="CO621"/>
  <c r="CK621"/>
  <c r="CG621"/>
  <c r="CC621"/>
  <c r="BY621"/>
  <c r="BU621"/>
  <c r="BQ621"/>
  <c r="BM621"/>
  <c r="BI621"/>
  <c r="BE621"/>
  <c r="BA621"/>
  <c r="AS621"/>
  <c r="AO621"/>
  <c r="AK621"/>
  <c r="AG621"/>
  <c r="AC621"/>
  <c r="Y621"/>
  <c r="U621"/>
  <c r="Q621"/>
  <c r="M621"/>
  <c r="I621"/>
  <c r="E621"/>
  <c r="GS620"/>
  <c r="GO620"/>
  <c r="GK620"/>
  <c r="GG620"/>
  <c r="GC620"/>
  <c r="FY620"/>
  <c r="FU620"/>
  <c r="FQ620"/>
  <c r="FM620"/>
  <c r="FI620"/>
  <c r="FE620"/>
  <c r="FA620"/>
  <c r="EW620"/>
  <c r="ES620"/>
  <c r="EO620"/>
  <c r="EK620"/>
  <c r="EG620"/>
  <c r="EC620"/>
  <c r="DY620"/>
  <c r="DU620"/>
  <c r="DQ620"/>
  <c r="DM620"/>
  <c r="DI620"/>
  <c r="DE620"/>
  <c r="DA620"/>
  <c r="CW620"/>
  <c r="CS620"/>
  <c r="CO620"/>
  <c r="CK620"/>
  <c r="CG620"/>
  <c r="CC620"/>
  <c r="BY620"/>
  <c r="BU620"/>
  <c r="BQ620"/>
  <c r="BM620"/>
  <c r="BI620"/>
  <c r="BE620"/>
  <c r="BA620"/>
  <c r="AS620"/>
  <c r="AO620"/>
  <c r="AK620"/>
  <c r="AG620"/>
  <c r="AC620"/>
  <c r="Y620"/>
  <c r="U620"/>
  <c r="Q620"/>
  <c r="M620"/>
  <c r="I620"/>
  <c r="E620"/>
  <c r="GY619"/>
  <c r="GS619"/>
  <c r="GO619"/>
  <c r="GK619"/>
  <c r="GG619"/>
  <c r="GC619"/>
  <c r="FY619"/>
  <c r="FU619"/>
  <c r="FQ619"/>
  <c r="FM619"/>
  <c r="FI619"/>
  <c r="FE619"/>
  <c r="FA619"/>
  <c r="EW619"/>
  <c r="ES619"/>
  <c r="EO619"/>
  <c r="EK619"/>
  <c r="EG619"/>
  <c r="EC619"/>
  <c r="DY619"/>
  <c r="DU619"/>
  <c r="DQ619"/>
  <c r="DM619"/>
  <c r="DI619"/>
  <c r="DE619"/>
  <c r="DA619"/>
  <c r="CW619"/>
  <c r="CS619"/>
  <c r="CO619"/>
  <c r="CK619"/>
  <c r="CG619"/>
  <c r="CC619"/>
  <c r="BY619"/>
  <c r="BU619"/>
  <c r="BQ619"/>
  <c r="BM619"/>
  <c r="BI619"/>
  <c r="BE619"/>
  <c r="BA619"/>
  <c r="AS619"/>
  <c r="AO619"/>
  <c r="AK619"/>
  <c r="AG619"/>
  <c r="AC619"/>
  <c r="Y619"/>
  <c r="U619"/>
  <c r="Q619"/>
  <c r="M619"/>
  <c r="I619"/>
  <c r="E619"/>
  <c r="GS618"/>
  <c r="GO618"/>
  <c r="GK618"/>
  <c r="GG618"/>
  <c r="GC618"/>
  <c r="FY618"/>
  <c r="FU618"/>
  <c r="FQ618"/>
  <c r="FM618"/>
  <c r="FI618"/>
  <c r="FE618"/>
  <c r="FA618"/>
  <c r="EW618"/>
  <c r="ES618"/>
  <c r="EO618"/>
  <c r="EK618"/>
  <c r="EG618"/>
  <c r="EC618"/>
  <c r="DY618"/>
  <c r="DU618"/>
  <c r="DQ618"/>
  <c r="DM618"/>
  <c r="DI618"/>
  <c r="DE618"/>
  <c r="DA618"/>
  <c r="CW618"/>
  <c r="CS618"/>
  <c r="CO618"/>
  <c r="CK618"/>
  <c r="CG618"/>
  <c r="CC618"/>
  <c r="BY618"/>
  <c r="BU618"/>
  <c r="BQ618"/>
  <c r="BM618"/>
  <c r="BI618"/>
  <c r="BE618"/>
  <c r="BA618"/>
  <c r="AS618"/>
  <c r="AO618"/>
  <c r="AK618"/>
  <c r="AG618"/>
  <c r="AC618"/>
  <c r="Y618"/>
  <c r="U618"/>
  <c r="Q618"/>
  <c r="M618"/>
  <c r="I618"/>
  <c r="E618"/>
  <c r="GS617"/>
  <c r="GO617"/>
  <c r="GK617"/>
  <c r="GG617"/>
  <c r="GC617"/>
  <c r="FY617"/>
  <c r="FU617"/>
  <c r="FQ617"/>
  <c r="FM617"/>
  <c r="FI617"/>
  <c r="FE617"/>
  <c r="FA617"/>
  <c r="EW617"/>
  <c r="ES617"/>
  <c r="EO617"/>
  <c r="EK617"/>
  <c r="EG617"/>
  <c r="EC617"/>
  <c r="DY617"/>
  <c r="DU617"/>
  <c r="DQ617"/>
  <c r="DM617"/>
  <c r="DI617"/>
  <c r="DE617"/>
  <c r="DA617"/>
  <c r="CW617"/>
  <c r="CS617"/>
  <c r="CO617"/>
  <c r="CK617"/>
  <c r="CG617"/>
  <c r="CC617"/>
  <c r="BY617"/>
  <c r="BU617"/>
  <c r="BQ617"/>
  <c r="BM617"/>
  <c r="BI617"/>
  <c r="BE617"/>
  <c r="BA617"/>
  <c r="AS617"/>
  <c r="AO617"/>
  <c r="AK617"/>
  <c r="AG617"/>
  <c r="AC617"/>
  <c r="Y617"/>
  <c r="U617"/>
  <c r="Q617"/>
  <c r="M617"/>
  <c r="I617"/>
  <c r="E617"/>
  <c r="GS616"/>
  <c r="GO616"/>
  <c r="GK616"/>
  <c r="GG616"/>
  <c r="GC616"/>
  <c r="FY616"/>
  <c r="FU616"/>
  <c r="FQ616"/>
  <c r="FM616"/>
  <c r="FI616"/>
  <c r="FE616"/>
  <c r="FA616"/>
  <c r="EW616"/>
  <c r="ES616"/>
  <c r="EO616"/>
  <c r="EK616"/>
  <c r="EG616"/>
  <c r="EC616"/>
  <c r="DY616"/>
  <c r="DU616"/>
  <c r="DQ616"/>
  <c r="DM616"/>
  <c r="DI616"/>
  <c r="DE616"/>
  <c r="DA616"/>
  <c r="CW616"/>
  <c r="CS616"/>
  <c r="CO616"/>
  <c r="CK616"/>
  <c r="CG616"/>
  <c r="CC616"/>
  <c r="BY616"/>
  <c r="BU616"/>
  <c r="BQ616"/>
  <c r="BM616"/>
  <c r="BI616"/>
  <c r="BE616"/>
  <c r="BA616"/>
  <c r="AS616"/>
  <c r="AO616"/>
  <c r="AK616"/>
  <c r="AG616"/>
  <c r="AC616"/>
  <c r="Y616"/>
  <c r="U616"/>
  <c r="Q616"/>
  <c r="M616"/>
  <c r="I616"/>
  <c r="E616"/>
  <c r="GS615"/>
  <c r="GO615"/>
  <c r="GK615"/>
  <c r="GG615"/>
  <c r="GC615"/>
  <c r="FY615"/>
  <c r="FU615"/>
  <c r="FQ615"/>
  <c r="FM615"/>
  <c r="FI615"/>
  <c r="FE615"/>
  <c r="FA615"/>
  <c r="EW615"/>
  <c r="ES615"/>
  <c r="EO615"/>
  <c r="EK615"/>
  <c r="EG615"/>
  <c r="EC615"/>
  <c r="DY615"/>
  <c r="DU615"/>
  <c r="DQ615"/>
  <c r="DM615"/>
  <c r="DI615"/>
  <c r="DE615"/>
  <c r="DA615"/>
  <c r="CW615"/>
  <c r="CS615"/>
  <c r="CO615"/>
  <c r="CK615"/>
  <c r="CG615"/>
  <c r="CC615"/>
  <c r="BY615"/>
  <c r="BU615"/>
  <c r="BQ615"/>
  <c r="BM615"/>
  <c r="BI615"/>
  <c r="BE615"/>
  <c r="BA615"/>
  <c r="AS615"/>
  <c r="AO615"/>
  <c r="AK615"/>
  <c r="AG615"/>
  <c r="AC615"/>
  <c r="Y615"/>
  <c r="U615"/>
  <c r="Q615"/>
  <c r="M615"/>
  <c r="I615"/>
  <c r="E615"/>
  <c r="GS614"/>
  <c r="GO614"/>
  <c r="GK614"/>
  <c r="GG614"/>
  <c r="GC614"/>
  <c r="FY614"/>
  <c r="FU614"/>
  <c r="FQ614"/>
  <c r="FM614"/>
  <c r="FI614"/>
  <c r="FE614"/>
  <c r="FA614"/>
  <c r="EW614"/>
  <c r="ES614"/>
  <c r="EO614"/>
  <c r="EK614"/>
  <c r="EG614"/>
  <c r="EC614"/>
  <c r="DY614"/>
  <c r="DU614"/>
  <c r="DQ614"/>
  <c r="DM614"/>
  <c r="DI614"/>
  <c r="DE614"/>
  <c r="DA614"/>
  <c r="CW614"/>
  <c r="CS614"/>
  <c r="CO614"/>
  <c r="CK614"/>
  <c r="CG614"/>
  <c r="CC614"/>
  <c r="BY614"/>
  <c r="BU614"/>
  <c r="BQ614"/>
  <c r="BM614"/>
  <c r="BI614"/>
  <c r="BE614"/>
  <c r="BA614"/>
  <c r="AS614"/>
  <c r="AO614"/>
  <c r="AK614"/>
  <c r="AG614"/>
  <c r="AC614"/>
  <c r="Y614"/>
  <c r="U614"/>
  <c r="Q614"/>
  <c r="M614"/>
  <c r="I614"/>
  <c r="E614"/>
  <c r="GS613"/>
  <c r="GO613"/>
  <c r="GK613"/>
  <c r="GG613"/>
  <c r="GC613"/>
  <c r="FY613"/>
  <c r="FU613"/>
  <c r="FQ613"/>
  <c r="FM613"/>
  <c r="FI613"/>
  <c r="FE613"/>
  <c r="FA613"/>
  <c r="EW613"/>
  <c r="ES613"/>
  <c r="EO613"/>
  <c r="EK613"/>
  <c r="EG613"/>
  <c r="EC613"/>
  <c r="DY613"/>
  <c r="DU613"/>
  <c r="DQ613"/>
  <c r="DM613"/>
  <c r="DI613"/>
  <c r="DE613"/>
  <c r="DA613"/>
  <c r="CW613"/>
  <c r="CS613"/>
  <c r="CO613"/>
  <c r="CK613"/>
  <c r="CG613"/>
  <c r="CC613"/>
  <c r="BY613"/>
  <c r="BU613"/>
  <c r="BQ613"/>
  <c r="BM613"/>
  <c r="BI613"/>
  <c r="BE613"/>
  <c r="BA613"/>
  <c r="AS613"/>
  <c r="AO613"/>
  <c r="AK613"/>
  <c r="AG613"/>
  <c r="AC613"/>
  <c r="Y613"/>
  <c r="U613"/>
  <c r="Q613"/>
  <c r="M613"/>
  <c r="I613"/>
  <c r="E613"/>
  <c r="GS612"/>
  <c r="GO612"/>
  <c r="GK612"/>
  <c r="GG612"/>
  <c r="GC612"/>
  <c r="FY612"/>
  <c r="FU612"/>
  <c r="FQ612"/>
  <c r="FM612"/>
  <c r="FI612"/>
  <c r="FE612"/>
  <c r="FA612"/>
  <c r="EW612"/>
  <c r="ES612"/>
  <c r="EO612"/>
  <c r="EK612"/>
  <c r="EG612"/>
  <c r="EC612"/>
  <c r="DY612"/>
  <c r="DU612"/>
  <c r="DQ612"/>
  <c r="DM612"/>
  <c r="DI612"/>
  <c r="DE612"/>
  <c r="DA612"/>
  <c r="CW612"/>
  <c r="CS612"/>
  <c r="CO612"/>
  <c r="CK612"/>
  <c r="CG612"/>
  <c r="CC612"/>
  <c r="BY612"/>
  <c r="BU612"/>
  <c r="BQ612"/>
  <c r="BM612"/>
  <c r="BI612"/>
  <c r="BE612"/>
  <c r="BA612"/>
  <c r="AS612"/>
  <c r="AO612"/>
  <c r="AK612"/>
  <c r="AG612"/>
  <c r="AC612"/>
  <c r="Y612"/>
  <c r="U612"/>
  <c r="Q612"/>
  <c r="M612"/>
  <c r="I612"/>
  <c r="E612"/>
  <c r="GS611"/>
  <c r="GO611"/>
  <c r="GK611"/>
  <c r="GG611"/>
  <c r="GC611"/>
  <c r="FY611"/>
  <c r="FU611"/>
  <c r="FQ611"/>
  <c r="FM611"/>
  <c r="FI611"/>
  <c r="FE611"/>
  <c r="FA611"/>
  <c r="EW611"/>
  <c r="ES611"/>
  <c r="EO611"/>
  <c r="EK611"/>
  <c r="EG611"/>
  <c r="EC611"/>
  <c r="DY611"/>
  <c r="DU611"/>
  <c r="DQ611"/>
  <c r="DM611"/>
  <c r="DI611"/>
  <c r="DE611"/>
  <c r="DA611"/>
  <c r="CW611"/>
  <c r="CS611"/>
  <c r="CO611"/>
  <c r="CK611"/>
  <c r="CG611"/>
  <c r="CC611"/>
  <c r="BY611"/>
  <c r="BU611"/>
  <c r="BQ611"/>
  <c r="BM611"/>
  <c r="BI611"/>
  <c r="BE611"/>
  <c r="BA611"/>
  <c r="AS611"/>
  <c r="AO611"/>
  <c r="AK611"/>
  <c r="AG611"/>
  <c r="AC611"/>
  <c r="Y611"/>
  <c r="U611"/>
  <c r="Q611"/>
  <c r="M611"/>
  <c r="I611"/>
  <c r="E611"/>
  <c r="GS610"/>
  <c r="GO610"/>
  <c r="GK610"/>
  <c r="GG610"/>
  <c r="GC610"/>
  <c r="FY610"/>
  <c r="FU610"/>
  <c r="FQ610"/>
  <c r="FM610"/>
  <c r="FI610"/>
  <c r="FE610"/>
  <c r="FA610"/>
  <c r="EW610"/>
  <c r="ES610"/>
  <c r="EO610"/>
  <c r="EK610"/>
  <c r="EG610"/>
  <c r="EC610"/>
  <c r="DY610"/>
  <c r="DU610"/>
  <c r="DQ610"/>
  <c r="DM610"/>
  <c r="DI610"/>
  <c r="DE610"/>
  <c r="DA610"/>
  <c r="CW610"/>
  <c r="CS610"/>
  <c r="CO610"/>
  <c r="CK610"/>
  <c r="CG610"/>
  <c r="CC610"/>
  <c r="BY610"/>
  <c r="BU610"/>
  <c r="BQ610"/>
  <c r="BM610"/>
  <c r="BI610"/>
  <c r="BE610"/>
  <c r="BA610"/>
  <c r="AS610"/>
  <c r="AO610"/>
  <c r="AK610"/>
  <c r="AG610"/>
  <c r="AC610"/>
  <c r="Y610"/>
  <c r="U610"/>
  <c r="Q610"/>
  <c r="M610"/>
  <c r="I610"/>
  <c r="E610"/>
  <c r="GS609"/>
  <c r="GO609"/>
  <c r="GK609"/>
  <c r="GG609"/>
  <c r="GC609"/>
  <c r="FY609"/>
  <c r="FU609"/>
  <c r="FQ609"/>
  <c r="FM609"/>
  <c r="FI609"/>
  <c r="FE609"/>
  <c r="FA609"/>
  <c r="EW609"/>
  <c r="ES609"/>
  <c r="EO609"/>
  <c r="EK609"/>
  <c r="EG609"/>
  <c r="EC609"/>
  <c r="DY609"/>
  <c r="DU609"/>
  <c r="DQ609"/>
  <c r="DM609"/>
  <c r="DI609"/>
  <c r="DE609"/>
  <c r="DA609"/>
  <c r="CW609"/>
  <c r="CS609"/>
  <c r="CO609"/>
  <c r="CK609"/>
  <c r="CG609"/>
  <c r="CC609"/>
  <c r="BY609"/>
  <c r="BU609"/>
  <c r="BQ609"/>
  <c r="BM609"/>
  <c r="BI609"/>
  <c r="BE609"/>
  <c r="BA609"/>
  <c r="AS609"/>
  <c r="AO609"/>
  <c r="AK609"/>
  <c r="AG609"/>
  <c r="AC609"/>
  <c r="Y609"/>
  <c r="U609"/>
  <c r="Q609"/>
  <c r="M609"/>
  <c r="I609"/>
  <c r="E609"/>
  <c r="GS608"/>
  <c r="GO608"/>
  <c r="GK608"/>
  <c r="GG608"/>
  <c r="GC608"/>
  <c r="FY608"/>
  <c r="FU608"/>
  <c r="FQ608"/>
  <c r="FM608"/>
  <c r="FI608"/>
  <c r="FE608"/>
  <c r="FA608"/>
  <c r="EW608"/>
  <c r="ES608"/>
  <c r="EO608"/>
  <c r="EK608"/>
  <c r="EG608"/>
  <c r="EC608"/>
  <c r="DY608"/>
  <c r="DU608"/>
  <c r="DQ608"/>
  <c r="DM608"/>
  <c r="DI608"/>
  <c r="DE608"/>
  <c r="DA608"/>
  <c r="CW608"/>
  <c r="CS608"/>
  <c r="CO608"/>
  <c r="CK608"/>
  <c r="CG608"/>
  <c r="CC608"/>
  <c r="BY608"/>
  <c r="BU608"/>
  <c r="BQ608"/>
  <c r="BM608"/>
  <c r="BI608"/>
  <c r="BE608"/>
  <c r="BA608"/>
  <c r="AS608"/>
  <c r="AO608"/>
  <c r="AK608"/>
  <c r="AG608"/>
  <c r="AC608"/>
  <c r="Y608"/>
  <c r="U608"/>
  <c r="Q608"/>
  <c r="M608"/>
  <c r="I608"/>
  <c r="E608"/>
  <c r="GY607"/>
  <c r="GS607"/>
  <c r="GO607"/>
  <c r="GK607"/>
  <c r="GG607"/>
  <c r="GC607"/>
  <c r="FY607"/>
  <c r="FU607"/>
  <c r="FQ607"/>
  <c r="FM607"/>
  <c r="FI607"/>
  <c r="FE607"/>
  <c r="FA607"/>
  <c r="EW607"/>
  <c r="ES607"/>
  <c r="EO607"/>
  <c r="EK607"/>
  <c r="EG607"/>
  <c r="EC607"/>
  <c r="DY607"/>
  <c r="DU607"/>
  <c r="DQ607"/>
  <c r="DM607"/>
  <c r="DI607"/>
  <c r="DE607"/>
  <c r="DA607"/>
  <c r="CW607"/>
  <c r="CS607"/>
  <c r="CO607"/>
  <c r="CK607"/>
  <c r="CG607"/>
  <c r="CC607"/>
  <c r="BY607"/>
  <c r="BU607"/>
  <c r="BQ607"/>
  <c r="BM607"/>
  <c r="BI607"/>
  <c r="BE607"/>
  <c r="BA607"/>
  <c r="AS607"/>
  <c r="AO607"/>
  <c r="AK607"/>
  <c r="AG607"/>
  <c r="AC607"/>
  <c r="Y607"/>
  <c r="U607"/>
  <c r="Q607"/>
  <c r="M607"/>
  <c r="I607"/>
  <c r="E607"/>
  <c r="GS606"/>
  <c r="GO606"/>
  <c r="GK606"/>
  <c r="GG606"/>
  <c r="GC606"/>
  <c r="FY606"/>
  <c r="FU606"/>
  <c r="FQ606"/>
  <c r="FM606"/>
  <c r="FI606"/>
  <c r="FE606"/>
  <c r="FA606"/>
  <c r="EW606"/>
  <c r="ES606"/>
  <c r="EO606"/>
  <c r="EK606"/>
  <c r="EG606"/>
  <c r="EC606"/>
  <c r="DY606"/>
  <c r="DU606"/>
  <c r="DQ606"/>
  <c r="DM606"/>
  <c r="DI606"/>
  <c r="DE606"/>
  <c r="DA606"/>
  <c r="CW606"/>
  <c r="CS606"/>
  <c r="CO606"/>
  <c r="CK606"/>
  <c r="CG606"/>
  <c r="CC606"/>
  <c r="BY606"/>
  <c r="BU606"/>
  <c r="BQ606"/>
  <c r="BM606"/>
  <c r="BI606"/>
  <c r="BE606"/>
  <c r="BA606"/>
  <c r="AS606"/>
  <c r="AO606"/>
  <c r="AK606"/>
  <c r="AG606"/>
  <c r="AC606"/>
  <c r="Y606"/>
  <c r="U606"/>
  <c r="Q606"/>
  <c r="M606"/>
  <c r="I606"/>
  <c r="E606"/>
  <c r="GS605"/>
  <c r="GO605"/>
  <c r="GK605"/>
  <c r="GG605"/>
  <c r="GC605"/>
  <c r="FY605"/>
  <c r="FU605"/>
  <c r="FQ605"/>
  <c r="FM605"/>
  <c r="FI605"/>
  <c r="FE605"/>
  <c r="FA605"/>
  <c r="EW605"/>
  <c r="ES605"/>
  <c r="EO605"/>
  <c r="EK605"/>
  <c r="EG605"/>
  <c r="EC605"/>
  <c r="DY605"/>
  <c r="DU605"/>
  <c r="DQ605"/>
  <c r="DM605"/>
  <c r="DI605"/>
  <c r="DE605"/>
  <c r="DA605"/>
  <c r="CW605"/>
  <c r="CS605"/>
  <c r="CO605"/>
  <c r="CK605"/>
  <c r="CG605"/>
  <c r="CC605"/>
  <c r="BY605"/>
  <c r="BU605"/>
  <c r="BQ605"/>
  <c r="BM605"/>
  <c r="BI605"/>
  <c r="BE605"/>
  <c r="BA605"/>
  <c r="AS605"/>
  <c r="AO605"/>
  <c r="AK605"/>
  <c r="AG605"/>
  <c r="AC605"/>
  <c r="Y605"/>
  <c r="U605"/>
  <c r="Q605"/>
  <c r="M605"/>
  <c r="I605"/>
  <c r="E605"/>
  <c r="GS604"/>
  <c r="GO604"/>
  <c r="GK604"/>
  <c r="GG604"/>
  <c r="GC604"/>
  <c r="FY604"/>
  <c r="FU604"/>
  <c r="FQ604"/>
  <c r="FM604"/>
  <c r="FI604"/>
  <c r="FE604"/>
  <c r="FA604"/>
  <c r="EW604"/>
  <c r="ES604"/>
  <c r="EO604"/>
  <c r="EK604"/>
  <c r="EG604"/>
  <c r="EC604"/>
  <c r="DY604"/>
  <c r="DU604"/>
  <c r="DQ604"/>
  <c r="DM604"/>
  <c r="DI604"/>
  <c r="DE604"/>
  <c r="DA604"/>
  <c r="CW604"/>
  <c r="CS604"/>
  <c r="CO604"/>
  <c r="CK604"/>
  <c r="CG604"/>
  <c r="CC604"/>
  <c r="BY604"/>
  <c r="BU604"/>
  <c r="BQ604"/>
  <c r="BM604"/>
  <c r="BI604"/>
  <c r="BE604"/>
  <c r="BA604"/>
  <c r="AS604"/>
  <c r="AO604"/>
  <c r="AK604"/>
  <c r="AG604"/>
  <c r="AC604"/>
  <c r="Y604"/>
  <c r="U604"/>
  <c r="Q604"/>
  <c r="M604"/>
  <c r="I604"/>
  <c r="E604"/>
  <c r="GS603"/>
  <c r="GO603"/>
  <c r="GK603"/>
  <c r="GG603"/>
  <c r="GC603"/>
  <c r="FY603"/>
  <c r="FU603"/>
  <c r="FQ603"/>
  <c r="FM603"/>
  <c r="FI603"/>
  <c r="FE603"/>
  <c r="FA603"/>
  <c r="EW603"/>
  <c r="ES603"/>
  <c r="EO603"/>
  <c r="EK603"/>
  <c r="EG603"/>
  <c r="EC603"/>
  <c r="DY603"/>
  <c r="DU603"/>
  <c r="DQ603"/>
  <c r="DM603"/>
  <c r="DI603"/>
  <c r="DE603"/>
  <c r="DA603"/>
  <c r="CW603"/>
  <c r="CS603"/>
  <c r="CO603"/>
  <c r="CK603"/>
  <c r="CG603"/>
  <c r="CC603"/>
  <c r="BY603"/>
  <c r="BU603"/>
  <c r="BQ603"/>
  <c r="BM603"/>
  <c r="BI603"/>
  <c r="BE603"/>
  <c r="BA603"/>
  <c r="AS603"/>
  <c r="AO603"/>
  <c r="AK603"/>
  <c r="AG603"/>
  <c r="AC603"/>
  <c r="Y603"/>
  <c r="U603"/>
  <c r="Q603"/>
  <c r="M603"/>
  <c r="I603"/>
  <c r="E603"/>
  <c r="GS602"/>
  <c r="GO602"/>
  <c r="GK602"/>
  <c r="GG602"/>
  <c r="GC602"/>
  <c r="FY602"/>
  <c r="FU602"/>
  <c r="FQ602"/>
  <c r="FM602"/>
  <c r="FI602"/>
  <c r="FE602"/>
  <c r="FA602"/>
  <c r="EW602"/>
  <c r="ES602"/>
  <c r="EO602"/>
  <c r="EK602"/>
  <c r="EG602"/>
  <c r="EC602"/>
  <c r="DY602"/>
  <c r="DU602"/>
  <c r="DQ602"/>
  <c r="DM602"/>
  <c r="DI602"/>
  <c r="DE602"/>
  <c r="DA602"/>
  <c r="CW602"/>
  <c r="CS602"/>
  <c r="CO602"/>
  <c r="CK602"/>
  <c r="CG602"/>
  <c r="CC602"/>
  <c r="BY602"/>
  <c r="BU602"/>
  <c r="BQ602"/>
  <c r="BM602"/>
  <c r="BI602"/>
  <c r="BE602"/>
  <c r="BA602"/>
  <c r="AS602"/>
  <c r="AO602"/>
  <c r="AK602"/>
  <c r="AG602"/>
  <c r="AC602"/>
  <c r="Y602"/>
  <c r="U602"/>
  <c r="Q602"/>
  <c r="M602"/>
  <c r="I602"/>
  <c r="E602"/>
  <c r="GS601"/>
  <c r="GO601"/>
  <c r="GK601"/>
  <c r="GG601"/>
  <c r="GC601"/>
  <c r="FY601"/>
  <c r="FU601"/>
  <c r="FQ601"/>
  <c r="FM601"/>
  <c r="FI601"/>
  <c r="FE601"/>
  <c r="FA601"/>
  <c r="EW601"/>
  <c r="ES601"/>
  <c r="EO601"/>
  <c r="EK601"/>
  <c r="EG601"/>
  <c r="EC601"/>
  <c r="DY601"/>
  <c r="DU601"/>
  <c r="DQ601"/>
  <c r="DM601"/>
  <c r="DI601"/>
  <c r="DE601"/>
  <c r="DA601"/>
  <c r="CW601"/>
  <c r="CS601"/>
  <c r="CO601"/>
  <c r="CK601"/>
  <c r="CG601"/>
  <c r="CC601"/>
  <c r="BY601"/>
  <c r="BU601"/>
  <c r="BQ601"/>
  <c r="BM601"/>
  <c r="BI601"/>
  <c r="BE601"/>
  <c r="BA601"/>
  <c r="AS601"/>
  <c r="AO601"/>
  <c r="AK601"/>
  <c r="AG601"/>
  <c r="AC601"/>
  <c r="Y601"/>
  <c r="U601"/>
  <c r="Q601"/>
  <c r="M601"/>
  <c r="I601"/>
  <c r="E601"/>
  <c r="GS600"/>
  <c r="GO600"/>
  <c r="GK600"/>
  <c r="GG600"/>
  <c r="GC600"/>
  <c r="FY600"/>
  <c r="FU600"/>
  <c r="FQ600"/>
  <c r="FM600"/>
  <c r="FI600"/>
  <c r="FE600"/>
  <c r="FA600"/>
  <c r="EW600"/>
  <c r="ES600"/>
  <c r="EO600"/>
  <c r="EK600"/>
  <c r="EG600"/>
  <c r="EC600"/>
  <c r="DY600"/>
  <c r="DU600"/>
  <c r="DQ600"/>
  <c r="DM600"/>
  <c r="DI600"/>
  <c r="DE600"/>
  <c r="DA600"/>
  <c r="CW600"/>
  <c r="CS600"/>
  <c r="CO600"/>
  <c r="CK600"/>
  <c r="CG600"/>
  <c r="CC600"/>
  <c r="BY600"/>
  <c r="BU600"/>
  <c r="BQ600"/>
  <c r="BM600"/>
  <c r="BI600"/>
  <c r="BE600"/>
  <c r="BA600"/>
  <c r="AS600"/>
  <c r="AO600"/>
  <c r="AK600"/>
  <c r="AG600"/>
  <c r="AC600"/>
  <c r="Y600"/>
  <c r="U600"/>
  <c r="Q600"/>
  <c r="M600"/>
  <c r="I600"/>
  <c r="E600"/>
  <c r="GS599"/>
  <c r="GO599"/>
  <c r="GK599"/>
  <c r="GG599"/>
  <c r="GC599"/>
  <c r="FY599"/>
  <c r="FU599"/>
  <c r="FQ599"/>
  <c r="FM599"/>
  <c r="FI599"/>
  <c r="FE599"/>
  <c r="FA599"/>
  <c r="EW599"/>
  <c r="ES599"/>
  <c r="EO599"/>
  <c r="EK599"/>
  <c r="EG599"/>
  <c r="EC599"/>
  <c r="DY599"/>
  <c r="DU599"/>
  <c r="DQ599"/>
  <c r="DM599"/>
  <c r="DI599"/>
  <c r="DE599"/>
  <c r="DA599"/>
  <c r="CW599"/>
  <c r="CS599"/>
  <c r="CO599"/>
  <c r="CK599"/>
  <c r="CG599"/>
  <c r="CC599"/>
  <c r="BY599"/>
  <c r="BU599"/>
  <c r="BQ599"/>
  <c r="BM599"/>
  <c r="BI599"/>
  <c r="BE599"/>
  <c r="BA599"/>
  <c r="AS599"/>
  <c r="AO599"/>
  <c r="AK599"/>
  <c r="AG599"/>
  <c r="AC599"/>
  <c r="Y599"/>
  <c r="U599"/>
  <c r="Q599"/>
  <c r="M599"/>
  <c r="I599"/>
  <c r="E599"/>
  <c r="GS598"/>
  <c r="GO598"/>
  <c r="GK598"/>
  <c r="GG598"/>
  <c r="GC598"/>
  <c r="FY598"/>
  <c r="FU598"/>
  <c r="FQ598"/>
  <c r="FM598"/>
  <c r="FI598"/>
  <c r="FE598"/>
  <c r="FA598"/>
  <c r="EW598"/>
  <c r="ES598"/>
  <c r="EO598"/>
  <c r="EK598"/>
  <c r="EG598"/>
  <c r="EC598"/>
  <c r="DY598"/>
  <c r="DU598"/>
  <c r="DQ598"/>
  <c r="DM598"/>
  <c r="DI598"/>
  <c r="DE598"/>
  <c r="DA598"/>
  <c r="CW598"/>
  <c r="CS598"/>
  <c r="CO598"/>
  <c r="CK598"/>
  <c r="CG598"/>
  <c r="CC598"/>
  <c r="BY598"/>
  <c r="BU598"/>
  <c r="BQ598"/>
  <c r="BM598"/>
  <c r="BI598"/>
  <c r="BE598"/>
  <c r="BA598"/>
  <c r="AS598"/>
  <c r="AO598"/>
  <c r="AK598"/>
  <c r="AG598"/>
  <c r="AC598"/>
  <c r="Y598"/>
  <c r="U598"/>
  <c r="Q598"/>
  <c r="M598"/>
  <c r="I598"/>
  <c r="E598"/>
  <c r="GS597"/>
  <c r="GO597"/>
  <c r="GK597"/>
  <c r="GG597"/>
  <c r="GC597"/>
  <c r="FY597"/>
  <c r="FU597"/>
  <c r="FQ597"/>
  <c r="FM597"/>
  <c r="FI597"/>
  <c r="FE597"/>
  <c r="FA597"/>
  <c r="EW597"/>
  <c r="ES597"/>
  <c r="EO597"/>
  <c r="EK597"/>
  <c r="EG597"/>
  <c r="EC597"/>
  <c r="DY597"/>
  <c r="DU597"/>
  <c r="DQ597"/>
  <c r="DM597"/>
  <c r="DI597"/>
  <c r="DE597"/>
  <c r="DA597"/>
  <c r="CW597"/>
  <c r="CS597"/>
  <c r="CO597"/>
  <c r="CK597"/>
  <c r="CG597"/>
  <c r="CC597"/>
  <c r="BY597"/>
  <c r="BU597"/>
  <c r="BQ597"/>
  <c r="BM597"/>
  <c r="BI597"/>
  <c r="BE597"/>
  <c r="BA597"/>
  <c r="AS597"/>
  <c r="AO597"/>
  <c r="AK597"/>
  <c r="AG597"/>
  <c r="AC597"/>
  <c r="Y597"/>
  <c r="U597"/>
  <c r="Q597"/>
  <c r="M597"/>
  <c r="I597"/>
  <c r="E597"/>
  <c r="GS596"/>
  <c r="GO596"/>
  <c r="GK596"/>
  <c r="GG596"/>
  <c r="GC596"/>
  <c r="FY596"/>
  <c r="FU596"/>
  <c r="FQ596"/>
  <c r="FM596"/>
  <c r="FI596"/>
  <c r="FE596"/>
  <c r="FA596"/>
  <c r="EW596"/>
  <c r="ES596"/>
  <c r="EO596"/>
  <c r="EK596"/>
  <c r="EG596"/>
  <c r="EC596"/>
  <c r="DY596"/>
  <c r="DU596"/>
  <c r="DQ596"/>
  <c r="DM596"/>
  <c r="DI596"/>
  <c r="DE596"/>
  <c r="DA596"/>
  <c r="CW596"/>
  <c r="CS596"/>
  <c r="CO596"/>
  <c r="CK596"/>
  <c r="CG596"/>
  <c r="CC596"/>
  <c r="BY596"/>
  <c r="BU596"/>
  <c r="BQ596"/>
  <c r="BM596"/>
  <c r="BI596"/>
  <c r="BE596"/>
  <c r="BA596"/>
  <c r="AS596"/>
  <c r="AO596"/>
  <c r="AK596"/>
  <c r="AG596"/>
  <c r="AC596"/>
  <c r="Y596"/>
  <c r="U596"/>
  <c r="Q596"/>
  <c r="M596"/>
  <c r="I596"/>
  <c r="E596"/>
  <c r="GY595"/>
  <c r="GS595"/>
  <c r="GO595"/>
  <c r="GK595"/>
  <c r="GG595"/>
  <c r="GC595"/>
  <c r="FY595"/>
  <c r="FU595"/>
  <c r="FQ595"/>
  <c r="FM595"/>
  <c r="FI595"/>
  <c r="FE595"/>
  <c r="FA595"/>
  <c r="EW595"/>
  <c r="ES595"/>
  <c r="EO595"/>
  <c r="EK595"/>
  <c r="EG595"/>
  <c r="EC595"/>
  <c r="DY595"/>
  <c r="DU595"/>
  <c r="DQ595"/>
  <c r="DM595"/>
  <c r="DI595"/>
  <c r="DE595"/>
  <c r="DA595"/>
  <c r="CW595"/>
  <c r="CS595"/>
  <c r="CO595"/>
  <c r="CK595"/>
  <c r="CG595"/>
  <c r="CC595"/>
  <c r="BY595"/>
  <c r="BU595"/>
  <c r="BQ595"/>
  <c r="BM595"/>
  <c r="BI595"/>
  <c r="BE595"/>
  <c r="BA595"/>
  <c r="AS595"/>
  <c r="AO595"/>
  <c r="AK595"/>
  <c r="AG595"/>
  <c r="AC595"/>
  <c r="Y595"/>
  <c r="U595"/>
  <c r="Q595"/>
  <c r="M595"/>
  <c r="I595"/>
  <c r="E595"/>
  <c r="GS594"/>
  <c r="GO594"/>
  <c r="GK594"/>
  <c r="GG594"/>
  <c r="GC594"/>
  <c r="FY594"/>
  <c r="FU594"/>
  <c r="FQ594"/>
  <c r="FM594"/>
  <c r="FI594"/>
  <c r="FE594"/>
  <c r="FA594"/>
  <c r="EW594"/>
  <c r="ES594"/>
  <c r="EO594"/>
  <c r="EK594"/>
  <c r="EG594"/>
  <c r="EC594"/>
  <c r="DY594"/>
  <c r="DU594"/>
  <c r="DQ594"/>
  <c r="DM594"/>
  <c r="DI594"/>
  <c r="DE594"/>
  <c r="DA594"/>
  <c r="CW594"/>
  <c r="CS594"/>
  <c r="CO594"/>
  <c r="CK594"/>
  <c r="CG594"/>
  <c r="CC594"/>
  <c r="BY594"/>
  <c r="BU594"/>
  <c r="BQ594"/>
  <c r="BM594"/>
  <c r="BI594"/>
  <c r="BE594"/>
  <c r="BA594"/>
  <c r="AS594"/>
  <c r="AO594"/>
  <c r="AK594"/>
  <c r="AG594"/>
  <c r="AC594"/>
  <c r="Y594"/>
  <c r="U594"/>
  <c r="Q594"/>
  <c r="M594"/>
  <c r="I594"/>
  <c r="E594"/>
  <c r="GS593"/>
  <c r="GO593"/>
  <c r="GK593"/>
  <c r="GG593"/>
  <c r="GC593"/>
  <c r="FY593"/>
  <c r="FU593"/>
  <c r="FQ593"/>
  <c r="FM593"/>
  <c r="FI593"/>
  <c r="FE593"/>
  <c r="FA593"/>
  <c r="EW593"/>
  <c r="ES593"/>
  <c r="EO593"/>
  <c r="EK593"/>
  <c r="EG593"/>
  <c r="EC593"/>
  <c r="DY593"/>
  <c r="DU593"/>
  <c r="DQ593"/>
  <c r="DM593"/>
  <c r="DI593"/>
  <c r="DE593"/>
  <c r="DA593"/>
  <c r="CW593"/>
  <c r="CS593"/>
  <c r="CO593"/>
  <c r="CK593"/>
  <c r="CG593"/>
  <c r="CC593"/>
  <c r="BY593"/>
  <c r="BU593"/>
  <c r="BQ593"/>
  <c r="BM593"/>
  <c r="BI593"/>
  <c r="BE593"/>
  <c r="BA593"/>
  <c r="AS593"/>
  <c r="AO593"/>
  <c r="AK593"/>
  <c r="AG593"/>
  <c r="AC593"/>
  <c r="Y593"/>
  <c r="U593"/>
  <c r="Q593"/>
  <c r="M593"/>
  <c r="I593"/>
  <c r="E593"/>
  <c r="GS592"/>
  <c r="GO592"/>
  <c r="GK592"/>
  <c r="GG592"/>
  <c r="GC592"/>
  <c r="FY592"/>
  <c r="FU592"/>
  <c r="FQ592"/>
  <c r="FM592"/>
  <c r="FI592"/>
  <c r="FE592"/>
  <c r="FA592"/>
  <c r="EW592"/>
  <c r="ES592"/>
  <c r="EO592"/>
  <c r="EK592"/>
  <c r="EG592"/>
  <c r="EC592"/>
  <c r="DY592"/>
  <c r="DU592"/>
  <c r="DQ592"/>
  <c r="DM592"/>
  <c r="DI592"/>
  <c r="DE592"/>
  <c r="DA592"/>
  <c r="CW592"/>
  <c r="CS592"/>
  <c r="CO592"/>
  <c r="CK592"/>
  <c r="CG592"/>
  <c r="CC592"/>
  <c r="BY592"/>
  <c r="BU592"/>
  <c r="BQ592"/>
  <c r="BM592"/>
  <c r="BI592"/>
  <c r="BE592"/>
  <c r="BA592"/>
  <c r="AS592"/>
  <c r="AO592"/>
  <c r="AK592"/>
  <c r="AG592"/>
  <c r="AC592"/>
  <c r="Y592"/>
  <c r="U592"/>
  <c r="Q592"/>
  <c r="M592"/>
  <c r="I592"/>
  <c r="E592"/>
  <c r="GS591"/>
  <c r="GO591"/>
  <c r="GK591"/>
  <c r="GG591"/>
  <c r="GC591"/>
  <c r="FY591"/>
  <c r="FU591"/>
  <c r="FQ591"/>
  <c r="FM591"/>
  <c r="FI591"/>
  <c r="FE591"/>
  <c r="FA591"/>
  <c r="EW591"/>
  <c r="ES591"/>
  <c r="EO591"/>
  <c r="EK591"/>
  <c r="EG591"/>
  <c r="EC591"/>
  <c r="DY591"/>
  <c r="DU591"/>
  <c r="DQ591"/>
  <c r="DM591"/>
  <c r="DI591"/>
  <c r="DE591"/>
  <c r="DA591"/>
  <c r="CW591"/>
  <c r="CS591"/>
  <c r="CO591"/>
  <c r="CK591"/>
  <c r="CG591"/>
  <c r="CC591"/>
  <c r="BY591"/>
  <c r="BU591"/>
  <c r="BQ591"/>
  <c r="BM591"/>
  <c r="BI591"/>
  <c r="BE591"/>
  <c r="BA591"/>
  <c r="AS591"/>
  <c r="AO591"/>
  <c r="AK591"/>
  <c r="AG591"/>
  <c r="AC591"/>
  <c r="Y591"/>
  <c r="U591"/>
  <c r="Q591"/>
  <c r="M591"/>
  <c r="I591"/>
  <c r="E591"/>
  <c r="GS590"/>
  <c r="GO590"/>
  <c r="GK590"/>
  <c r="GG590"/>
  <c r="GC590"/>
  <c r="FY590"/>
  <c r="FU590"/>
  <c r="FQ590"/>
  <c r="FM590"/>
  <c r="FI590"/>
  <c r="FE590"/>
  <c r="FA590"/>
  <c r="EW590"/>
  <c r="ES590"/>
  <c r="EO590"/>
  <c r="EK590"/>
  <c r="EG590"/>
  <c r="EC590"/>
  <c r="DY590"/>
  <c r="DU590"/>
  <c r="DQ590"/>
  <c r="DM590"/>
  <c r="DI590"/>
  <c r="DE590"/>
  <c r="DA590"/>
  <c r="CW590"/>
  <c r="CS590"/>
  <c r="CO590"/>
  <c r="CK590"/>
  <c r="CG590"/>
  <c r="CC590"/>
  <c r="BY590"/>
  <c r="BU590"/>
  <c r="BQ590"/>
  <c r="BM590"/>
  <c r="BI590"/>
  <c r="BE590"/>
  <c r="BA590"/>
  <c r="AS590"/>
  <c r="AO590"/>
  <c r="AK590"/>
  <c r="AG590"/>
  <c r="AC590"/>
  <c r="Y590"/>
  <c r="U590"/>
  <c r="Q590"/>
  <c r="M590"/>
  <c r="I590"/>
  <c r="E590"/>
  <c r="GS589"/>
  <c r="GO589"/>
  <c r="GK589"/>
  <c r="GG589"/>
  <c r="GC589"/>
  <c r="FY589"/>
  <c r="FU589"/>
  <c r="FQ589"/>
  <c r="FM589"/>
  <c r="FI589"/>
  <c r="FE589"/>
  <c r="FA589"/>
  <c r="EW589"/>
  <c r="ES589"/>
  <c r="EO589"/>
  <c r="EK589"/>
  <c r="EG589"/>
  <c r="EC589"/>
  <c r="DY589"/>
  <c r="DU589"/>
  <c r="DQ589"/>
  <c r="DM589"/>
  <c r="DI589"/>
  <c r="DE589"/>
  <c r="DA589"/>
  <c r="CW589"/>
  <c r="CS589"/>
  <c r="CO589"/>
  <c r="CK589"/>
  <c r="CG589"/>
  <c r="CC589"/>
  <c r="BY589"/>
  <c r="BU589"/>
  <c r="BQ589"/>
  <c r="BM589"/>
  <c r="BI589"/>
  <c r="BE589"/>
  <c r="BA589"/>
  <c r="AS589"/>
  <c r="AO589"/>
  <c r="AK589"/>
  <c r="AG589"/>
  <c r="AC589"/>
  <c r="Y589"/>
  <c r="U589"/>
  <c r="Q589"/>
  <c r="M589"/>
  <c r="I589"/>
  <c r="E589"/>
  <c r="GS588"/>
  <c r="GO588"/>
  <c r="GK588"/>
  <c r="GG588"/>
  <c r="GC588"/>
  <c r="FY588"/>
  <c r="FU588"/>
  <c r="FQ588"/>
  <c r="FM588"/>
  <c r="FI588"/>
  <c r="FE588"/>
  <c r="FA588"/>
  <c r="EW588"/>
  <c r="ES588"/>
  <c r="EO588"/>
  <c r="EK588"/>
  <c r="EG588"/>
  <c r="EC588"/>
  <c r="DY588"/>
  <c r="DU588"/>
  <c r="DQ588"/>
  <c r="DM588"/>
  <c r="DI588"/>
  <c r="DE588"/>
  <c r="DA588"/>
  <c r="CW588"/>
  <c r="CS588"/>
  <c r="CO588"/>
  <c r="CK588"/>
  <c r="CG588"/>
  <c r="CC588"/>
  <c r="BY588"/>
  <c r="BU588"/>
  <c r="BQ588"/>
  <c r="BM588"/>
  <c r="BI588"/>
  <c r="BE588"/>
  <c r="BA588"/>
  <c r="AS588"/>
  <c r="AO588"/>
  <c r="AK588"/>
  <c r="AG588"/>
  <c r="AC588"/>
  <c r="Y588"/>
  <c r="U588"/>
  <c r="Q588"/>
  <c r="M588"/>
  <c r="I588"/>
  <c r="E588"/>
  <c r="GS587"/>
  <c r="GO587"/>
  <c r="GK587"/>
  <c r="GG587"/>
  <c r="GC587"/>
  <c r="FY587"/>
  <c r="FU587"/>
  <c r="FQ587"/>
  <c r="FM587"/>
  <c r="FI587"/>
  <c r="FE587"/>
  <c r="FA587"/>
  <c r="EW587"/>
  <c r="ES587"/>
  <c r="EO587"/>
  <c r="EK587"/>
  <c r="EG587"/>
  <c r="EC587"/>
  <c r="DY587"/>
  <c r="DU587"/>
  <c r="DQ587"/>
  <c r="DM587"/>
  <c r="DI587"/>
  <c r="DE587"/>
  <c r="DA587"/>
  <c r="CW587"/>
  <c r="CS587"/>
  <c r="CO587"/>
  <c r="CK587"/>
  <c r="CG587"/>
  <c r="CC587"/>
  <c r="BY587"/>
  <c r="BU587"/>
  <c r="BQ587"/>
  <c r="BM587"/>
  <c r="BI587"/>
  <c r="BE587"/>
  <c r="BA587"/>
  <c r="AS587"/>
  <c r="AO587"/>
  <c r="AK587"/>
  <c r="AG587"/>
  <c r="AC587"/>
  <c r="Y587"/>
  <c r="U587"/>
  <c r="Q587"/>
  <c r="M587"/>
  <c r="I587"/>
  <c r="E587"/>
  <c r="GS586"/>
  <c r="GO586"/>
  <c r="GK586"/>
  <c r="GG586"/>
  <c r="GC586"/>
  <c r="FY586"/>
  <c r="FU586"/>
  <c r="FQ586"/>
  <c r="FM586"/>
  <c r="FI586"/>
  <c r="FE586"/>
  <c r="FA586"/>
  <c r="EW586"/>
  <c r="ES586"/>
  <c r="EO586"/>
  <c r="EK586"/>
  <c r="EG586"/>
  <c r="EC586"/>
  <c r="DY586"/>
  <c r="DU586"/>
  <c r="DQ586"/>
  <c r="DM586"/>
  <c r="DI586"/>
  <c r="DE586"/>
  <c r="DA586"/>
  <c r="CW586"/>
  <c r="CS586"/>
  <c r="CO586"/>
  <c r="CK586"/>
  <c r="CG586"/>
  <c r="CC586"/>
  <c r="BY586"/>
  <c r="BU586"/>
  <c r="BQ586"/>
  <c r="BM586"/>
  <c r="BI586"/>
  <c r="BE586"/>
  <c r="BA586"/>
  <c r="AS586"/>
  <c r="AO586"/>
  <c r="AK586"/>
  <c r="AG586"/>
  <c r="AC586"/>
  <c r="Y586"/>
  <c r="U586"/>
  <c r="Q586"/>
  <c r="M586"/>
  <c r="I586"/>
  <c r="E586"/>
  <c r="GS585"/>
  <c r="GO585"/>
  <c r="GK585"/>
  <c r="GG585"/>
  <c r="GC585"/>
  <c r="FY585"/>
  <c r="FU585"/>
  <c r="FQ585"/>
  <c r="FM585"/>
  <c r="FI585"/>
  <c r="FE585"/>
  <c r="FA585"/>
  <c r="EW585"/>
  <c r="ES585"/>
  <c r="EO585"/>
  <c r="EK585"/>
  <c r="EG585"/>
  <c r="EC585"/>
  <c r="DY585"/>
  <c r="DU585"/>
  <c r="DQ585"/>
  <c r="DM585"/>
  <c r="DI585"/>
  <c r="DE585"/>
  <c r="DA585"/>
  <c r="CW585"/>
  <c r="CS585"/>
  <c r="CO585"/>
  <c r="CK585"/>
  <c r="CG585"/>
  <c r="CC585"/>
  <c r="BY585"/>
  <c r="BU585"/>
  <c r="BQ585"/>
  <c r="BM585"/>
  <c r="BI585"/>
  <c r="BE585"/>
  <c r="BA585"/>
  <c r="AS585"/>
  <c r="AO585"/>
  <c r="AK585"/>
  <c r="AG585"/>
  <c r="AC585"/>
  <c r="Y585"/>
  <c r="U585"/>
  <c r="Q585"/>
  <c r="M585"/>
  <c r="I585"/>
  <c r="E585"/>
  <c r="GS584"/>
  <c r="GO584"/>
  <c r="GK584"/>
  <c r="GG584"/>
  <c r="GC584"/>
  <c r="FY584"/>
  <c r="FU584"/>
  <c r="FQ584"/>
  <c r="FM584"/>
  <c r="FI584"/>
  <c r="FE584"/>
  <c r="FA584"/>
  <c r="EW584"/>
  <c r="ES584"/>
  <c r="EO584"/>
  <c r="EK584"/>
  <c r="EG584"/>
  <c r="EC584"/>
  <c r="DY584"/>
  <c r="DU584"/>
  <c r="DQ584"/>
  <c r="DM584"/>
  <c r="DI584"/>
  <c r="DE584"/>
  <c r="DA584"/>
  <c r="CW584"/>
  <c r="CS584"/>
  <c r="CO584"/>
  <c r="CK584"/>
  <c r="CG584"/>
  <c r="CC584"/>
  <c r="BY584"/>
  <c r="BU584"/>
  <c r="BQ584"/>
  <c r="BM584"/>
  <c r="BI584"/>
  <c r="BE584"/>
  <c r="BA584"/>
  <c r="AS584"/>
  <c r="AO584"/>
  <c r="AK584"/>
  <c r="AG584"/>
  <c r="AC584"/>
  <c r="Y584"/>
  <c r="U584"/>
  <c r="Q584"/>
  <c r="M584"/>
  <c r="I584"/>
  <c r="E584"/>
  <c r="GY583"/>
  <c r="GS583"/>
  <c r="GO583"/>
  <c r="GK583"/>
  <c r="GG583"/>
  <c r="GC583"/>
  <c r="FY583"/>
  <c r="FU583"/>
  <c r="FQ583"/>
  <c r="FM583"/>
  <c r="FI583"/>
  <c r="FE583"/>
  <c r="FA583"/>
  <c r="EW583"/>
  <c r="ES583"/>
  <c r="EO583"/>
  <c r="EK583"/>
  <c r="EG583"/>
  <c r="EC583"/>
  <c r="DY583"/>
  <c r="DU583"/>
  <c r="DQ583"/>
  <c r="DM583"/>
  <c r="DI583"/>
  <c r="DE583"/>
  <c r="DA583"/>
  <c r="CW583"/>
  <c r="CS583"/>
  <c r="CO583"/>
  <c r="CK583"/>
  <c r="CG583"/>
  <c r="CC583"/>
  <c r="BY583"/>
  <c r="BU583"/>
  <c r="BQ583"/>
  <c r="BM583"/>
  <c r="BI583"/>
  <c r="BE583"/>
  <c r="BA583"/>
  <c r="AS583"/>
  <c r="AO583"/>
  <c r="AK583"/>
  <c r="AG583"/>
  <c r="AC583"/>
  <c r="Y583"/>
  <c r="U583"/>
  <c r="Q583"/>
  <c r="M583"/>
  <c r="I583"/>
  <c r="E583"/>
  <c r="GS582"/>
  <c r="GO582"/>
  <c r="GK582"/>
  <c r="GG582"/>
  <c r="GC582"/>
  <c r="FY582"/>
  <c r="FU582"/>
  <c r="FQ582"/>
  <c r="FM582"/>
  <c r="FI582"/>
  <c r="FE582"/>
  <c r="FA582"/>
  <c r="EW582"/>
  <c r="ES582"/>
  <c r="EO582"/>
  <c r="EK582"/>
  <c r="EG582"/>
  <c r="EC582"/>
  <c r="DY582"/>
  <c r="DU582"/>
  <c r="DQ582"/>
  <c r="DM582"/>
  <c r="DI582"/>
  <c r="DE582"/>
  <c r="DA582"/>
  <c r="CW582"/>
  <c r="CS582"/>
  <c r="CO582"/>
  <c r="CK582"/>
  <c r="CG582"/>
  <c r="CC582"/>
  <c r="BY582"/>
  <c r="BU582"/>
  <c r="BQ582"/>
  <c r="BM582"/>
  <c r="BI582"/>
  <c r="BE582"/>
  <c r="BA582"/>
  <c r="AS582"/>
  <c r="AO582"/>
  <c r="AK582"/>
  <c r="AG582"/>
  <c r="AC582"/>
  <c r="Y582"/>
  <c r="U582"/>
  <c r="Q582"/>
  <c r="M582"/>
  <c r="I582"/>
  <c r="E582"/>
  <c r="GS581"/>
  <c r="GO581"/>
  <c r="GK581"/>
  <c r="GG581"/>
  <c r="GC581"/>
  <c r="FY581"/>
  <c r="FU581"/>
  <c r="FQ581"/>
  <c r="FM581"/>
  <c r="FI581"/>
  <c r="FE581"/>
  <c r="FA581"/>
  <c r="EW581"/>
  <c r="ES581"/>
  <c r="EO581"/>
  <c r="EK581"/>
  <c r="EG581"/>
  <c r="EC581"/>
  <c r="DY581"/>
  <c r="DU581"/>
  <c r="DQ581"/>
  <c r="DM581"/>
  <c r="DI581"/>
  <c r="DE581"/>
  <c r="DA581"/>
  <c r="CW581"/>
  <c r="CS581"/>
  <c r="CO581"/>
  <c r="CK581"/>
  <c r="CG581"/>
  <c r="CC581"/>
  <c r="BY581"/>
  <c r="BU581"/>
  <c r="BQ581"/>
  <c r="BM581"/>
  <c r="BI581"/>
  <c r="BE581"/>
  <c r="BA581"/>
  <c r="AS581"/>
  <c r="AO581"/>
  <c r="AK581"/>
  <c r="AG581"/>
  <c r="AC581"/>
  <c r="Y581"/>
  <c r="U581"/>
  <c r="Q581"/>
  <c r="M581"/>
  <c r="I581"/>
  <c r="E581"/>
  <c r="GS580"/>
  <c r="GO580"/>
  <c r="GK580"/>
  <c r="GG580"/>
  <c r="GC580"/>
  <c r="FY580"/>
  <c r="FU580"/>
  <c r="FQ580"/>
  <c r="FM580"/>
  <c r="FI580"/>
  <c r="FE580"/>
  <c r="FA580"/>
  <c r="EW580"/>
  <c r="ES580"/>
  <c r="EO580"/>
  <c r="EK580"/>
  <c r="EG580"/>
  <c r="EC580"/>
  <c r="DY580"/>
  <c r="DU580"/>
  <c r="DQ580"/>
  <c r="DM580"/>
  <c r="DI580"/>
  <c r="DE580"/>
  <c r="DA580"/>
  <c r="CW580"/>
  <c r="CS580"/>
  <c r="CO580"/>
  <c r="CK580"/>
  <c r="CG580"/>
  <c r="CC580"/>
  <c r="BY580"/>
  <c r="BU580"/>
  <c r="BQ580"/>
  <c r="BM580"/>
  <c r="BI580"/>
  <c r="BE580"/>
  <c r="BA580"/>
  <c r="AS580"/>
  <c r="AO580"/>
  <c r="AK580"/>
  <c r="AG580"/>
  <c r="AC580"/>
  <c r="Y580"/>
  <c r="U580"/>
  <c r="Q580"/>
  <c r="M580"/>
  <c r="I580"/>
  <c r="E580"/>
  <c r="GS579"/>
  <c r="GO579"/>
  <c r="GK579"/>
  <c r="GG579"/>
  <c r="GC579"/>
  <c r="FY579"/>
  <c r="FU579"/>
  <c r="FQ579"/>
  <c r="FM579"/>
  <c r="FI579"/>
  <c r="FE579"/>
  <c r="FA579"/>
  <c r="EW579"/>
  <c r="ES579"/>
  <c r="EO579"/>
  <c r="EK579"/>
  <c r="EG579"/>
  <c r="EC579"/>
  <c r="DY579"/>
  <c r="DU579"/>
  <c r="DQ579"/>
  <c r="DM579"/>
  <c r="DI579"/>
  <c r="DE579"/>
  <c r="DA579"/>
  <c r="CW579"/>
  <c r="CS579"/>
  <c r="CO579"/>
  <c r="CK579"/>
  <c r="CG579"/>
  <c r="CC579"/>
  <c r="BY579"/>
  <c r="BU579"/>
  <c r="BQ579"/>
  <c r="BM579"/>
  <c r="BI579"/>
  <c r="BE579"/>
  <c r="BA579"/>
  <c r="AS579"/>
  <c r="AO579"/>
  <c r="AK579"/>
  <c r="AG579"/>
  <c r="AC579"/>
  <c r="Y579"/>
  <c r="U579"/>
  <c r="Q579"/>
  <c r="M579"/>
  <c r="I579"/>
  <c r="E579"/>
  <c r="GS578"/>
  <c r="GO578"/>
  <c r="GK578"/>
  <c r="GG578"/>
  <c r="GC578"/>
  <c r="FY578"/>
  <c r="FU578"/>
  <c r="FQ578"/>
  <c r="FM578"/>
  <c r="FI578"/>
  <c r="FE578"/>
  <c r="FA578"/>
  <c r="EW578"/>
  <c r="ES578"/>
  <c r="EO578"/>
  <c r="EK578"/>
  <c r="EG578"/>
  <c r="EC578"/>
  <c r="DY578"/>
  <c r="DU578"/>
  <c r="DQ578"/>
  <c r="DM578"/>
  <c r="DI578"/>
  <c r="DE578"/>
  <c r="DA578"/>
  <c r="CW578"/>
  <c r="CS578"/>
  <c r="CO578"/>
  <c r="CK578"/>
  <c r="CG578"/>
  <c r="CC578"/>
  <c r="BY578"/>
  <c r="BU578"/>
  <c r="BQ578"/>
  <c r="BM578"/>
  <c r="BI578"/>
  <c r="BE578"/>
  <c r="BA578"/>
  <c r="AS578"/>
  <c r="AO578"/>
  <c r="AK578"/>
  <c r="AG578"/>
  <c r="AC578"/>
  <c r="Y578"/>
  <c r="U578"/>
  <c r="Q578"/>
  <c r="M578"/>
  <c r="I578"/>
  <c r="E578"/>
  <c r="GS577"/>
  <c r="GO577"/>
  <c r="GK577"/>
  <c r="GG577"/>
  <c r="GC577"/>
  <c r="FY577"/>
  <c r="FU577"/>
  <c r="FQ577"/>
  <c r="FM577"/>
  <c r="FI577"/>
  <c r="FE577"/>
  <c r="FA577"/>
  <c r="EW577"/>
  <c r="ES577"/>
  <c r="EO577"/>
  <c r="EK577"/>
  <c r="EG577"/>
  <c r="EC577"/>
  <c r="DY577"/>
  <c r="DU577"/>
  <c r="DQ577"/>
  <c r="DM577"/>
  <c r="DI577"/>
  <c r="DE577"/>
  <c r="DA577"/>
  <c r="CW577"/>
  <c r="CS577"/>
  <c r="CO577"/>
  <c r="CK577"/>
  <c r="CG577"/>
  <c r="CC577"/>
  <c r="BY577"/>
  <c r="BU577"/>
  <c r="BQ577"/>
  <c r="BM577"/>
  <c r="BI577"/>
  <c r="BE577"/>
  <c r="BA577"/>
  <c r="AS577"/>
  <c r="AO577"/>
  <c r="AK577"/>
  <c r="AG577"/>
  <c r="AC577"/>
  <c r="Y577"/>
  <c r="U577"/>
  <c r="Q577"/>
  <c r="M577"/>
  <c r="I577"/>
  <c r="E577"/>
  <c r="GS576"/>
  <c r="GO576"/>
  <c r="GK576"/>
  <c r="GG576"/>
  <c r="GC576"/>
  <c r="FY576"/>
  <c r="FU576"/>
  <c r="FQ576"/>
  <c r="FM576"/>
  <c r="FI576"/>
  <c r="FE576"/>
  <c r="FA576"/>
  <c r="EW576"/>
  <c r="ES576"/>
  <c r="EO576"/>
  <c r="EK576"/>
  <c r="EG576"/>
  <c r="EC576"/>
  <c r="DY576"/>
  <c r="DU576"/>
  <c r="DQ576"/>
  <c r="DM576"/>
  <c r="DI576"/>
  <c r="DE576"/>
  <c r="DA576"/>
  <c r="CW576"/>
  <c r="CS576"/>
  <c r="CO576"/>
  <c r="CK576"/>
  <c r="CG576"/>
  <c r="CC576"/>
  <c r="BY576"/>
  <c r="BU576"/>
  <c r="BQ576"/>
  <c r="BM576"/>
  <c r="BI576"/>
  <c r="BE576"/>
  <c r="BA576"/>
  <c r="AS576"/>
  <c r="AO576"/>
  <c r="AK576"/>
  <c r="AG576"/>
  <c r="AC576"/>
  <c r="Y576"/>
  <c r="U576"/>
  <c r="Q576"/>
  <c r="M576"/>
  <c r="I576"/>
  <c r="E576"/>
  <c r="GS575"/>
  <c r="GO575"/>
  <c r="GK575"/>
  <c r="GG575"/>
  <c r="GC575"/>
  <c r="FY575"/>
  <c r="FU575"/>
  <c r="FQ575"/>
  <c r="FM575"/>
  <c r="FI575"/>
  <c r="FE575"/>
  <c r="FA575"/>
  <c r="EW575"/>
  <c r="ES575"/>
  <c r="EO575"/>
  <c r="EK575"/>
  <c r="EG575"/>
  <c r="EC575"/>
  <c r="DY575"/>
  <c r="DU575"/>
  <c r="DQ575"/>
  <c r="DM575"/>
  <c r="DI575"/>
  <c r="DE575"/>
  <c r="DA575"/>
  <c r="CW575"/>
  <c r="CS575"/>
  <c r="CO575"/>
  <c r="CK575"/>
  <c r="CG575"/>
  <c r="CC575"/>
  <c r="BY575"/>
  <c r="BU575"/>
  <c r="BQ575"/>
  <c r="BM575"/>
  <c r="BI575"/>
  <c r="BE575"/>
  <c r="BA575"/>
  <c r="AS575"/>
  <c r="AO575"/>
  <c r="AK575"/>
  <c r="AG575"/>
  <c r="AC575"/>
  <c r="Y575"/>
  <c r="U575"/>
  <c r="Q575"/>
  <c r="M575"/>
  <c r="I575"/>
  <c r="E575"/>
  <c r="GS574"/>
  <c r="GO574"/>
  <c r="GK574"/>
  <c r="GG574"/>
  <c r="GC574"/>
  <c r="FY574"/>
  <c r="FU574"/>
  <c r="FQ574"/>
  <c r="FM574"/>
  <c r="FI574"/>
  <c r="FE574"/>
  <c r="FA574"/>
  <c r="EW574"/>
  <c r="ES574"/>
  <c r="EO574"/>
  <c r="EK574"/>
  <c r="EG574"/>
  <c r="EC574"/>
  <c r="DY574"/>
  <c r="DU574"/>
  <c r="DQ574"/>
  <c r="DM574"/>
  <c r="DI574"/>
  <c r="DE574"/>
  <c r="DA574"/>
  <c r="CW574"/>
  <c r="CS574"/>
  <c r="CO574"/>
  <c r="CK574"/>
  <c r="CG574"/>
  <c r="CC574"/>
  <c r="BY574"/>
  <c r="BU574"/>
  <c r="BQ574"/>
  <c r="BM574"/>
  <c r="BI574"/>
  <c r="BE574"/>
  <c r="BA574"/>
  <c r="AS574"/>
  <c r="AO574"/>
  <c r="AK574"/>
  <c r="AG574"/>
  <c r="AC574"/>
  <c r="Y574"/>
  <c r="U574"/>
  <c r="Q574"/>
  <c r="M574"/>
  <c r="I574"/>
  <c r="E574"/>
  <c r="GS573"/>
  <c r="GO573"/>
  <c r="GK573"/>
  <c r="GG573"/>
  <c r="GC573"/>
  <c r="FY573"/>
  <c r="FU573"/>
  <c r="FQ573"/>
  <c r="FM573"/>
  <c r="FI573"/>
  <c r="FE573"/>
  <c r="FA573"/>
  <c r="EW573"/>
  <c r="ES573"/>
  <c r="EO573"/>
  <c r="EK573"/>
  <c r="EG573"/>
  <c r="EC573"/>
  <c r="DY573"/>
  <c r="DU573"/>
  <c r="DQ573"/>
  <c r="DM573"/>
  <c r="DI573"/>
  <c r="DE573"/>
  <c r="DA573"/>
  <c r="CW573"/>
  <c r="CS573"/>
  <c r="CO573"/>
  <c r="CK573"/>
  <c r="CG573"/>
  <c r="CC573"/>
  <c r="BY573"/>
  <c r="BU573"/>
  <c r="BQ573"/>
  <c r="BM573"/>
  <c r="BI573"/>
  <c r="BE573"/>
  <c r="BA573"/>
  <c r="AS573"/>
  <c r="AO573"/>
  <c r="AK573"/>
  <c r="AG573"/>
  <c r="AC573"/>
  <c r="Y573"/>
  <c r="U573"/>
  <c r="Q573"/>
  <c r="M573"/>
  <c r="I573"/>
  <c r="E573"/>
  <c r="GS572"/>
  <c r="GO572"/>
  <c r="GK572"/>
  <c r="GG572"/>
  <c r="GC572"/>
  <c r="FY572"/>
  <c r="FU572"/>
  <c r="FQ572"/>
  <c r="FM572"/>
  <c r="FI572"/>
  <c r="FE572"/>
  <c r="FA572"/>
  <c r="EW572"/>
  <c r="ES572"/>
  <c r="EO572"/>
  <c r="EK572"/>
  <c r="EG572"/>
  <c r="EC572"/>
  <c r="DY572"/>
  <c r="DU572"/>
  <c r="DQ572"/>
  <c r="DM572"/>
  <c r="DI572"/>
  <c r="DE572"/>
  <c r="DA572"/>
  <c r="CW572"/>
  <c r="CS572"/>
  <c r="CO572"/>
  <c r="CK572"/>
  <c r="CG572"/>
  <c r="CC572"/>
  <c r="BY572"/>
  <c r="BU572"/>
  <c r="BQ572"/>
  <c r="BM572"/>
  <c r="BI572"/>
  <c r="BE572"/>
  <c r="BA572"/>
  <c r="AS572"/>
  <c r="AO572"/>
  <c r="AK572"/>
  <c r="AG572"/>
  <c r="AC572"/>
  <c r="Y572"/>
  <c r="U572"/>
  <c r="Q572"/>
  <c r="M572"/>
  <c r="I572"/>
  <c r="E572"/>
  <c r="GY571"/>
  <c r="GS571"/>
  <c r="GO571"/>
  <c r="GK571"/>
  <c r="GG571"/>
  <c r="GC571"/>
  <c r="FY571"/>
  <c r="FU571"/>
  <c r="FQ571"/>
  <c r="FM571"/>
  <c r="FI571"/>
  <c r="FE571"/>
  <c r="FA571"/>
  <c r="EW571"/>
  <c r="ES571"/>
  <c r="EO571"/>
  <c r="EK571"/>
  <c r="EG571"/>
  <c r="EC571"/>
  <c r="DY571"/>
  <c r="DU571"/>
  <c r="DQ571"/>
  <c r="DM571"/>
  <c r="DI571"/>
  <c r="DE571"/>
  <c r="DA571"/>
  <c r="CW571"/>
  <c r="CS571"/>
  <c r="CO571"/>
  <c r="CK571"/>
  <c r="CG571"/>
  <c r="CC571"/>
  <c r="BY571"/>
  <c r="BU571"/>
  <c r="BQ571"/>
  <c r="BM571"/>
  <c r="BI571"/>
  <c r="BE571"/>
  <c r="BA571"/>
  <c r="AS571"/>
  <c r="AO571"/>
  <c r="AK571"/>
  <c r="AG571"/>
  <c r="AC571"/>
  <c r="Y571"/>
  <c r="U571"/>
  <c r="Q571"/>
  <c r="M571"/>
  <c r="I571"/>
  <c r="E571"/>
  <c r="GS570"/>
  <c r="GO570"/>
  <c r="GK570"/>
  <c r="GG570"/>
  <c r="GC570"/>
  <c r="FY570"/>
  <c r="FU570"/>
  <c r="FQ570"/>
  <c r="FM570"/>
  <c r="FI570"/>
  <c r="FE570"/>
  <c r="FA570"/>
  <c r="EW570"/>
  <c r="ES570"/>
  <c r="EO570"/>
  <c r="EK570"/>
  <c r="EG570"/>
  <c r="EC570"/>
  <c r="DY570"/>
  <c r="DU570"/>
  <c r="DQ570"/>
  <c r="DM570"/>
  <c r="DI570"/>
  <c r="DE570"/>
  <c r="DA570"/>
  <c r="CW570"/>
  <c r="CS570"/>
  <c r="CO570"/>
  <c r="CK570"/>
  <c r="CG570"/>
  <c r="CC570"/>
  <c r="BY570"/>
  <c r="BU570"/>
  <c r="BQ570"/>
  <c r="BM570"/>
  <c r="BI570"/>
  <c r="BE570"/>
  <c r="BA570"/>
  <c r="AS570"/>
  <c r="AO570"/>
  <c r="AK570"/>
  <c r="AG570"/>
  <c r="AC570"/>
  <c r="Y570"/>
  <c r="U570"/>
  <c r="Q570"/>
  <c r="M570"/>
  <c r="I570"/>
  <c r="E570"/>
  <c r="GS569"/>
  <c r="GO569"/>
  <c r="GK569"/>
  <c r="GG569"/>
  <c r="GC569"/>
  <c r="FY569"/>
  <c r="FU569"/>
  <c r="FQ569"/>
  <c r="FM569"/>
  <c r="FI569"/>
  <c r="FE569"/>
  <c r="FA569"/>
  <c r="EW569"/>
  <c r="ES569"/>
  <c r="EO569"/>
  <c r="EK569"/>
  <c r="EG569"/>
  <c r="EC569"/>
  <c r="DY569"/>
  <c r="DU569"/>
  <c r="DQ569"/>
  <c r="DM569"/>
  <c r="DI569"/>
  <c r="DE569"/>
  <c r="DA569"/>
  <c r="CW569"/>
  <c r="CS569"/>
  <c r="CO569"/>
  <c r="CK569"/>
  <c r="CG569"/>
  <c r="CC569"/>
  <c r="BY569"/>
  <c r="BU569"/>
  <c r="BQ569"/>
  <c r="BM569"/>
  <c r="BI569"/>
  <c r="BE569"/>
  <c r="BA569"/>
  <c r="AS569"/>
  <c r="AO569"/>
  <c r="AK569"/>
  <c r="AG569"/>
  <c r="AC569"/>
  <c r="Y569"/>
  <c r="U569"/>
  <c r="Q569"/>
  <c r="M569"/>
  <c r="I569"/>
  <c r="E569"/>
  <c r="GS568"/>
  <c r="GO568"/>
  <c r="GK568"/>
  <c r="GG568"/>
  <c r="GC568"/>
  <c r="FY568"/>
  <c r="FU568"/>
  <c r="FQ568"/>
  <c r="FM568"/>
  <c r="FI568"/>
  <c r="FE568"/>
  <c r="FA568"/>
  <c r="EW568"/>
  <c r="ES568"/>
  <c r="EO568"/>
  <c r="EK568"/>
  <c r="EG568"/>
  <c r="EC568"/>
  <c r="DY568"/>
  <c r="DU568"/>
  <c r="DQ568"/>
  <c r="DM568"/>
  <c r="DI568"/>
  <c r="DE568"/>
  <c r="DA568"/>
  <c r="CW568"/>
  <c r="CS568"/>
  <c r="CO568"/>
  <c r="CK568"/>
  <c r="CG568"/>
  <c r="CC568"/>
  <c r="BY568"/>
  <c r="BU568"/>
  <c r="BQ568"/>
  <c r="BM568"/>
  <c r="BI568"/>
  <c r="BE568"/>
  <c r="BA568"/>
  <c r="AS568"/>
  <c r="AO568"/>
  <c r="AK568"/>
  <c r="AG568"/>
  <c r="AC568"/>
  <c r="Y568"/>
  <c r="U568"/>
  <c r="Q568"/>
  <c r="M568"/>
  <c r="I568"/>
  <c r="E568"/>
  <c r="GS567"/>
  <c r="GO567"/>
  <c r="GK567"/>
  <c r="GG567"/>
  <c r="GC567"/>
  <c r="FY567"/>
  <c r="FU567"/>
  <c r="FQ567"/>
  <c r="FM567"/>
  <c r="FI567"/>
  <c r="FE567"/>
  <c r="FA567"/>
  <c r="EW567"/>
  <c r="ES567"/>
  <c r="EO567"/>
  <c r="EK567"/>
  <c r="EG567"/>
  <c r="EC567"/>
  <c r="DY567"/>
  <c r="DU567"/>
  <c r="DQ567"/>
  <c r="DM567"/>
  <c r="DI567"/>
  <c r="DE567"/>
  <c r="DA567"/>
  <c r="CW567"/>
  <c r="CS567"/>
  <c r="CO567"/>
  <c r="CK567"/>
  <c r="CG567"/>
  <c r="CC567"/>
  <c r="BY567"/>
  <c r="BU567"/>
  <c r="BQ567"/>
  <c r="BM567"/>
  <c r="BI567"/>
  <c r="BE567"/>
  <c r="BA567"/>
  <c r="AS567"/>
  <c r="AO567"/>
  <c r="AK567"/>
  <c r="AG567"/>
  <c r="AC567"/>
  <c r="Y567"/>
  <c r="U567"/>
  <c r="Q567"/>
  <c r="M567"/>
  <c r="I567"/>
  <c r="E567"/>
  <c r="GS566"/>
  <c r="GO566"/>
  <c r="GK566"/>
  <c r="GG566"/>
  <c r="GC566"/>
  <c r="FY566"/>
  <c r="FU566"/>
  <c r="FQ566"/>
  <c r="FM566"/>
  <c r="FI566"/>
  <c r="FE566"/>
  <c r="FA566"/>
  <c r="EW566"/>
  <c r="ES566"/>
  <c r="EO566"/>
  <c r="EK566"/>
  <c r="EG566"/>
  <c r="EC566"/>
  <c r="DY566"/>
  <c r="DU566"/>
  <c r="DQ566"/>
  <c r="DM566"/>
  <c r="DI566"/>
  <c r="DE566"/>
  <c r="DA566"/>
  <c r="CW566"/>
  <c r="CS566"/>
  <c r="CO566"/>
  <c r="CK566"/>
  <c r="CG566"/>
  <c r="CC566"/>
  <c r="BY566"/>
  <c r="BU566"/>
  <c r="BQ566"/>
  <c r="BM566"/>
  <c r="BI566"/>
  <c r="BE566"/>
  <c r="BA566"/>
  <c r="AS566"/>
  <c r="AO566"/>
  <c r="AK566"/>
  <c r="AG566"/>
  <c r="AC566"/>
  <c r="Y566"/>
  <c r="U566"/>
  <c r="Q566"/>
  <c r="M566"/>
  <c r="I566"/>
  <c r="E566"/>
  <c r="GS565"/>
  <c r="GO565"/>
  <c r="GK565"/>
  <c r="GG565"/>
  <c r="GC565"/>
  <c r="FY565"/>
  <c r="FU565"/>
  <c r="FQ565"/>
  <c r="FM565"/>
  <c r="FI565"/>
  <c r="FE565"/>
  <c r="FA565"/>
  <c r="EW565"/>
  <c r="ES565"/>
  <c r="EO565"/>
  <c r="EK565"/>
  <c r="EG565"/>
  <c r="EC565"/>
  <c r="DY565"/>
  <c r="DU565"/>
  <c r="DQ565"/>
  <c r="DM565"/>
  <c r="DI565"/>
  <c r="DE565"/>
  <c r="DA565"/>
  <c r="CW565"/>
  <c r="CS565"/>
  <c r="CO565"/>
  <c r="CK565"/>
  <c r="CG565"/>
  <c r="CC565"/>
  <c r="BY565"/>
  <c r="BU565"/>
  <c r="BQ565"/>
  <c r="BM565"/>
  <c r="BI565"/>
  <c r="BE565"/>
  <c r="BA565"/>
  <c r="AS565"/>
  <c r="AO565"/>
  <c r="AK565"/>
  <c r="AG565"/>
  <c r="AC565"/>
  <c r="Y565"/>
  <c r="U565"/>
  <c r="Q565"/>
  <c r="M565"/>
  <c r="I565"/>
  <c r="E565"/>
  <c r="GS564"/>
  <c r="GO564"/>
  <c r="GK564"/>
  <c r="GG564"/>
  <c r="GC564"/>
  <c r="FY564"/>
  <c r="FU564"/>
  <c r="FQ564"/>
  <c r="FM564"/>
  <c r="FI564"/>
  <c r="FE564"/>
  <c r="FA564"/>
  <c r="EW564"/>
  <c r="ES564"/>
  <c r="EO564"/>
  <c r="EK564"/>
  <c r="EG564"/>
  <c r="EC564"/>
  <c r="DY564"/>
  <c r="DU564"/>
  <c r="DQ564"/>
  <c r="DM564"/>
  <c r="DI564"/>
  <c r="DE564"/>
  <c r="DA564"/>
  <c r="CW564"/>
  <c r="CS564"/>
  <c r="CO564"/>
  <c r="CK564"/>
  <c r="CG564"/>
  <c r="CC564"/>
  <c r="BY564"/>
  <c r="BU564"/>
  <c r="BQ564"/>
  <c r="BM564"/>
  <c r="BI564"/>
  <c r="BE564"/>
  <c r="BA564"/>
  <c r="AS564"/>
  <c r="AO564"/>
  <c r="AK564"/>
  <c r="AG564"/>
  <c r="AC564"/>
  <c r="Y564"/>
  <c r="U564"/>
  <c r="Q564"/>
  <c r="M564"/>
  <c r="I564"/>
  <c r="E564"/>
  <c r="GS563"/>
  <c r="GO563"/>
  <c r="GK563"/>
  <c r="GG563"/>
  <c r="GC563"/>
  <c r="FY563"/>
  <c r="FU563"/>
  <c r="FQ563"/>
  <c r="FM563"/>
  <c r="FI563"/>
  <c r="FE563"/>
  <c r="FA563"/>
  <c r="EW563"/>
  <c r="ES563"/>
  <c r="EO563"/>
  <c r="EK563"/>
  <c r="EG563"/>
  <c r="EC563"/>
  <c r="DY563"/>
  <c r="DU563"/>
  <c r="DQ563"/>
  <c r="DM563"/>
  <c r="DI563"/>
  <c r="DE563"/>
  <c r="DA563"/>
  <c r="CW563"/>
  <c r="CS563"/>
  <c r="CO563"/>
  <c r="CK563"/>
  <c r="CG563"/>
  <c r="CC563"/>
  <c r="BY563"/>
  <c r="BU563"/>
  <c r="BQ563"/>
  <c r="BM563"/>
  <c r="BI563"/>
  <c r="BE563"/>
  <c r="BA563"/>
  <c r="AS563"/>
  <c r="AO563"/>
  <c r="AK563"/>
  <c r="AG563"/>
  <c r="AC563"/>
  <c r="Y563"/>
  <c r="U563"/>
  <c r="Q563"/>
  <c r="M563"/>
  <c r="I563"/>
  <c r="E563"/>
  <c r="GS562"/>
  <c r="GO562"/>
  <c r="GK562"/>
  <c r="GG562"/>
  <c r="GC562"/>
  <c r="FY562"/>
  <c r="FU562"/>
  <c r="FQ562"/>
  <c r="FM562"/>
  <c r="FI562"/>
  <c r="FE562"/>
  <c r="FA562"/>
  <c r="EW562"/>
  <c r="ES562"/>
  <c r="EO562"/>
  <c r="EK562"/>
  <c r="EG562"/>
  <c r="EC562"/>
  <c r="DY562"/>
  <c r="DU562"/>
  <c r="DQ562"/>
  <c r="DM562"/>
  <c r="DI562"/>
  <c r="DE562"/>
  <c r="DA562"/>
  <c r="CW562"/>
  <c r="CS562"/>
  <c r="CO562"/>
  <c r="CK562"/>
  <c r="CG562"/>
  <c r="CC562"/>
  <c r="BY562"/>
  <c r="BU562"/>
  <c r="BQ562"/>
  <c r="BM562"/>
  <c r="BI562"/>
  <c r="BE562"/>
  <c r="BA562"/>
  <c r="AS562"/>
  <c r="AO562"/>
  <c r="AK562"/>
  <c r="AG562"/>
  <c r="AC562"/>
  <c r="Y562"/>
  <c r="U562"/>
  <c r="Q562"/>
  <c r="M562"/>
  <c r="I562"/>
  <c r="E562"/>
  <c r="GS561"/>
  <c r="GO561"/>
  <c r="GK561"/>
  <c r="GG561"/>
  <c r="GC561"/>
  <c r="FY561"/>
  <c r="FU561"/>
  <c r="FQ561"/>
  <c r="FM561"/>
  <c r="FI561"/>
  <c r="FE561"/>
  <c r="FA561"/>
  <c r="EW561"/>
  <c r="ES561"/>
  <c r="EO561"/>
  <c r="EK561"/>
  <c r="EG561"/>
  <c r="EC561"/>
  <c r="DY561"/>
  <c r="DU561"/>
  <c r="DQ561"/>
  <c r="DM561"/>
  <c r="DI561"/>
  <c r="DE561"/>
  <c r="DA561"/>
  <c r="CW561"/>
  <c r="CS561"/>
  <c r="CO561"/>
  <c r="CK561"/>
  <c r="CG561"/>
  <c r="CC561"/>
  <c r="BY561"/>
  <c r="BU561"/>
  <c r="BQ561"/>
  <c r="BM561"/>
  <c r="BI561"/>
  <c r="BE561"/>
  <c r="BA561"/>
  <c r="AS561"/>
  <c r="AO561"/>
  <c r="AK561"/>
  <c r="AG561"/>
  <c r="AC561"/>
  <c r="Y561"/>
  <c r="U561"/>
  <c r="Q561"/>
  <c r="M561"/>
  <c r="I561"/>
  <c r="E561"/>
  <c r="GS560"/>
  <c r="GO560"/>
  <c r="GK560"/>
  <c r="GG560"/>
  <c r="GC560"/>
  <c r="FY560"/>
  <c r="FU560"/>
  <c r="FQ560"/>
  <c r="FM560"/>
  <c r="FI560"/>
  <c r="FE560"/>
  <c r="FA560"/>
  <c r="EW560"/>
  <c r="ES560"/>
  <c r="EO560"/>
  <c r="EK560"/>
  <c r="EG560"/>
  <c r="EC560"/>
  <c r="DY560"/>
  <c r="DU560"/>
  <c r="DQ560"/>
  <c r="DM560"/>
  <c r="DI560"/>
  <c r="DE560"/>
  <c r="DA560"/>
  <c r="CW560"/>
  <c r="CS560"/>
  <c r="CO560"/>
  <c r="CK560"/>
  <c r="CG560"/>
  <c r="CC560"/>
  <c r="BY560"/>
  <c r="BU560"/>
  <c r="BQ560"/>
  <c r="BM560"/>
  <c r="BI560"/>
  <c r="BE560"/>
  <c r="BA560"/>
  <c r="AS560"/>
  <c r="AO560"/>
  <c r="AK560"/>
  <c r="AG560"/>
  <c r="AC560"/>
  <c r="Y560"/>
  <c r="U560"/>
  <c r="Q560"/>
  <c r="M560"/>
  <c r="I560"/>
  <c r="E560"/>
  <c r="GY559"/>
  <c r="GS559"/>
  <c r="GO559"/>
  <c r="GK559"/>
  <c r="GG559"/>
  <c r="GC559"/>
  <c r="FY559"/>
  <c r="FU559"/>
  <c r="FQ559"/>
  <c r="FM559"/>
  <c r="FI559"/>
  <c r="FE559"/>
  <c r="FA559"/>
  <c r="EW559"/>
  <c r="ES559"/>
  <c r="EO559"/>
  <c r="EK559"/>
  <c r="EG559"/>
  <c r="EC559"/>
  <c r="DY559"/>
  <c r="DU559"/>
  <c r="DQ559"/>
  <c r="DM559"/>
  <c r="DI559"/>
  <c r="DE559"/>
  <c r="DA559"/>
  <c r="CW559"/>
  <c r="CS559"/>
  <c r="CO559"/>
  <c r="CK559"/>
  <c r="CG559"/>
  <c r="CC559"/>
  <c r="BY559"/>
  <c r="BU559"/>
  <c r="BQ559"/>
  <c r="BM559"/>
  <c r="BI559"/>
  <c r="BE559"/>
  <c r="BA559"/>
  <c r="AS559"/>
  <c r="AO559"/>
  <c r="AK559"/>
  <c r="AG559"/>
  <c r="AC559"/>
  <c r="Y559"/>
  <c r="U559"/>
  <c r="Q559"/>
  <c r="M559"/>
  <c r="I559"/>
  <c r="E559"/>
  <c r="GS558"/>
  <c r="GO558"/>
  <c r="GK558"/>
  <c r="GG558"/>
  <c r="GC558"/>
  <c r="FY558"/>
  <c r="FU558"/>
  <c r="FQ558"/>
  <c r="FM558"/>
  <c r="FI558"/>
  <c r="FE558"/>
  <c r="FA558"/>
  <c r="EW558"/>
  <c r="ES558"/>
  <c r="EO558"/>
  <c r="EK558"/>
  <c r="EG558"/>
  <c r="EC558"/>
  <c r="DY558"/>
  <c r="DU558"/>
  <c r="DQ558"/>
  <c r="DM558"/>
  <c r="DI558"/>
  <c r="DE558"/>
  <c r="DA558"/>
  <c r="CW558"/>
  <c r="CS558"/>
  <c r="CO558"/>
  <c r="CK558"/>
  <c r="CG558"/>
  <c r="CC558"/>
  <c r="BY558"/>
  <c r="BU558"/>
  <c r="BQ558"/>
  <c r="BM558"/>
  <c r="BI558"/>
  <c r="BE558"/>
  <c r="BA558"/>
  <c r="AS558"/>
  <c r="AO558"/>
  <c r="AK558"/>
  <c r="AG558"/>
  <c r="AC558"/>
  <c r="Y558"/>
  <c r="U558"/>
  <c r="Q558"/>
  <c r="M558"/>
  <c r="I558"/>
  <c r="E558"/>
  <c r="GS557"/>
  <c r="GO557"/>
  <c r="GK557"/>
  <c r="GG557"/>
  <c r="GC557"/>
  <c r="FY557"/>
  <c r="FU557"/>
  <c r="FQ557"/>
  <c r="FM557"/>
  <c r="FI557"/>
  <c r="FE557"/>
  <c r="FA557"/>
  <c r="EW557"/>
  <c r="ES557"/>
  <c r="EO557"/>
  <c r="EK557"/>
  <c r="EG557"/>
  <c r="EC557"/>
  <c r="DY557"/>
  <c r="DU557"/>
  <c r="DQ557"/>
  <c r="DM557"/>
  <c r="DI557"/>
  <c r="DE557"/>
  <c r="DA557"/>
  <c r="CW557"/>
  <c r="CS557"/>
  <c r="CO557"/>
  <c r="CK557"/>
  <c r="CG557"/>
  <c r="CC557"/>
  <c r="BY557"/>
  <c r="BU557"/>
  <c r="BQ557"/>
  <c r="BM557"/>
  <c r="BI557"/>
  <c r="BE557"/>
  <c r="BA557"/>
  <c r="AS557"/>
  <c r="AO557"/>
  <c r="AK557"/>
  <c r="AG557"/>
  <c r="AC557"/>
  <c r="Y557"/>
  <c r="U557"/>
  <c r="Q557"/>
  <c r="M557"/>
  <c r="I557"/>
  <c r="E557"/>
  <c r="GS556"/>
  <c r="GO556"/>
  <c r="GK556"/>
  <c r="GG556"/>
  <c r="GC556"/>
  <c r="FY556"/>
  <c r="FU556"/>
  <c r="FQ556"/>
  <c r="FM556"/>
  <c r="FI556"/>
  <c r="FE556"/>
  <c r="FA556"/>
  <c r="EW556"/>
  <c r="ES556"/>
  <c r="EO556"/>
  <c r="EK556"/>
  <c r="EG556"/>
  <c r="EC556"/>
  <c r="DY556"/>
  <c r="DU556"/>
  <c r="DQ556"/>
  <c r="DM556"/>
  <c r="DI556"/>
  <c r="DE556"/>
  <c r="DA556"/>
  <c r="CW556"/>
  <c r="CS556"/>
  <c r="CO556"/>
  <c r="CK556"/>
  <c r="CG556"/>
  <c r="CC556"/>
  <c r="BY556"/>
  <c r="BU556"/>
  <c r="BQ556"/>
  <c r="BM556"/>
  <c r="BI556"/>
  <c r="BE556"/>
  <c r="BA556"/>
  <c r="AS556"/>
  <c r="AO556"/>
  <c r="AK556"/>
  <c r="AG556"/>
  <c r="AC556"/>
  <c r="Y556"/>
  <c r="U556"/>
  <c r="Q556"/>
  <c r="M556"/>
  <c r="I556"/>
  <c r="E556"/>
  <c r="GS555"/>
  <c r="GO555"/>
  <c r="GK555"/>
  <c r="GG555"/>
  <c r="GC555"/>
  <c r="FY555"/>
  <c r="FU555"/>
  <c r="FQ555"/>
  <c r="FM555"/>
  <c r="FI555"/>
  <c r="FE555"/>
  <c r="FA555"/>
  <c r="EW555"/>
  <c r="ES555"/>
  <c r="EO555"/>
  <c r="EK555"/>
  <c r="EG555"/>
  <c r="EC555"/>
  <c r="DY555"/>
  <c r="DU555"/>
  <c r="DQ555"/>
  <c r="DM555"/>
  <c r="DI555"/>
  <c r="DE555"/>
  <c r="DA555"/>
  <c r="CW555"/>
  <c r="CS555"/>
  <c r="CO555"/>
  <c r="CK555"/>
  <c r="CG555"/>
  <c r="CC555"/>
  <c r="BY555"/>
  <c r="BU555"/>
  <c r="BQ555"/>
  <c r="BM555"/>
  <c r="BI555"/>
  <c r="BE555"/>
  <c r="BA555"/>
  <c r="AS555"/>
  <c r="AO555"/>
  <c r="AK555"/>
  <c r="AG555"/>
  <c r="AC555"/>
  <c r="Y555"/>
  <c r="U555"/>
  <c r="Q555"/>
  <c r="M555"/>
  <c r="I555"/>
  <c r="E555"/>
  <c r="GS554"/>
  <c r="GO554"/>
  <c r="GK554"/>
  <c r="GG554"/>
  <c r="GC554"/>
  <c r="FY554"/>
  <c r="FU554"/>
  <c r="FQ554"/>
  <c r="FM554"/>
  <c r="FI554"/>
  <c r="FE554"/>
  <c r="FA554"/>
  <c r="EW554"/>
  <c r="ES554"/>
  <c r="EO554"/>
  <c r="EK554"/>
  <c r="EG554"/>
  <c r="EC554"/>
  <c r="DY554"/>
  <c r="DU554"/>
  <c r="DQ554"/>
  <c r="DM554"/>
  <c r="DI554"/>
  <c r="DE554"/>
  <c r="DA554"/>
  <c r="CW554"/>
  <c r="CS554"/>
  <c r="CO554"/>
  <c r="CK554"/>
  <c r="CG554"/>
  <c r="CC554"/>
  <c r="BY554"/>
  <c r="BU554"/>
  <c r="BQ554"/>
  <c r="BM554"/>
  <c r="BI554"/>
  <c r="BE554"/>
  <c r="BA554"/>
  <c r="AS554"/>
  <c r="AO554"/>
  <c r="AK554"/>
  <c r="AG554"/>
  <c r="AC554"/>
  <c r="Y554"/>
  <c r="U554"/>
  <c r="Q554"/>
  <c r="M554"/>
  <c r="I554"/>
  <c r="E554"/>
  <c r="GS553"/>
  <c r="GO553"/>
  <c r="GK553"/>
  <c r="GG553"/>
  <c r="GC553"/>
  <c r="FY553"/>
  <c r="FU553"/>
  <c r="FQ553"/>
  <c r="FM553"/>
  <c r="FI553"/>
  <c r="FE553"/>
  <c r="FA553"/>
  <c r="EW553"/>
  <c r="ES553"/>
  <c r="EO553"/>
  <c r="EK553"/>
  <c r="EG553"/>
  <c r="EC553"/>
  <c r="DY553"/>
  <c r="DU553"/>
  <c r="DQ553"/>
  <c r="DM553"/>
  <c r="DI553"/>
  <c r="DE553"/>
  <c r="DA553"/>
  <c r="CW553"/>
  <c r="CS553"/>
  <c r="CO553"/>
  <c r="CK553"/>
  <c r="CG553"/>
  <c r="CC553"/>
  <c r="BY553"/>
  <c r="BU553"/>
  <c r="BQ553"/>
  <c r="BM553"/>
  <c r="BI553"/>
  <c r="BE553"/>
  <c r="BA553"/>
  <c r="AS553"/>
  <c r="AO553"/>
  <c r="AK553"/>
  <c r="AG553"/>
  <c r="AC553"/>
  <c r="Y553"/>
  <c r="U553"/>
  <c r="Q553"/>
  <c r="M553"/>
  <c r="I553"/>
  <c r="E553"/>
  <c r="GS552"/>
  <c r="GO552"/>
  <c r="GK552"/>
  <c r="GG552"/>
  <c r="GC552"/>
  <c r="FY552"/>
  <c r="FU552"/>
  <c r="FQ552"/>
  <c r="FM552"/>
  <c r="FI552"/>
  <c r="FE552"/>
  <c r="FA552"/>
  <c r="EW552"/>
  <c r="ES552"/>
  <c r="EO552"/>
  <c r="EK552"/>
  <c r="EG552"/>
  <c r="EC552"/>
  <c r="DY552"/>
  <c r="DU552"/>
  <c r="DQ552"/>
  <c r="DM552"/>
  <c r="DI552"/>
  <c r="DE552"/>
  <c r="DA552"/>
  <c r="CW552"/>
  <c r="CS552"/>
  <c r="CO552"/>
  <c r="CK552"/>
  <c r="CG552"/>
  <c r="CC552"/>
  <c r="BY552"/>
  <c r="BU552"/>
  <c r="BQ552"/>
  <c r="BM552"/>
  <c r="BI552"/>
  <c r="BE552"/>
  <c r="BA552"/>
  <c r="AS552"/>
  <c r="AO552"/>
  <c r="AK552"/>
  <c r="AG552"/>
  <c r="AC552"/>
  <c r="Y552"/>
  <c r="U552"/>
  <c r="Q552"/>
  <c r="M552"/>
  <c r="I552"/>
  <c r="E552"/>
  <c r="GS551"/>
  <c r="GO551"/>
  <c r="GK551"/>
  <c r="GG551"/>
  <c r="GC551"/>
  <c r="FY551"/>
  <c r="FU551"/>
  <c r="FQ551"/>
  <c r="FM551"/>
  <c r="FI551"/>
  <c r="FE551"/>
  <c r="FA551"/>
  <c r="EW551"/>
  <c r="ES551"/>
  <c r="EO551"/>
  <c r="EK551"/>
  <c r="EG551"/>
  <c r="EC551"/>
  <c r="DY551"/>
  <c r="DU551"/>
  <c r="DQ551"/>
  <c r="DM551"/>
  <c r="DI551"/>
  <c r="DE551"/>
  <c r="DA551"/>
  <c r="CW551"/>
  <c r="CS551"/>
  <c r="CO551"/>
  <c r="CK551"/>
  <c r="CG551"/>
  <c r="CC551"/>
  <c r="BY551"/>
  <c r="BU551"/>
  <c r="BQ551"/>
  <c r="BM551"/>
  <c r="BI551"/>
  <c r="BE551"/>
  <c r="BA551"/>
  <c r="AS551"/>
  <c r="AO551"/>
  <c r="AK551"/>
  <c r="AG551"/>
  <c r="AC551"/>
  <c r="Y551"/>
  <c r="U551"/>
  <c r="Q551"/>
  <c r="M551"/>
  <c r="I551"/>
  <c r="E551"/>
  <c r="GS550"/>
  <c r="GO550"/>
  <c r="GK550"/>
  <c r="GG550"/>
  <c r="GC550"/>
  <c r="FY550"/>
  <c r="FU550"/>
  <c r="FQ550"/>
  <c r="FM550"/>
  <c r="FI550"/>
  <c r="FE550"/>
  <c r="FA550"/>
  <c r="EW550"/>
  <c r="ES550"/>
  <c r="EO550"/>
  <c r="EK550"/>
  <c r="EG550"/>
  <c r="EC550"/>
  <c r="DY550"/>
  <c r="DU550"/>
  <c r="DQ550"/>
  <c r="DM550"/>
  <c r="DI550"/>
  <c r="DE550"/>
  <c r="DA550"/>
  <c r="CW550"/>
  <c r="CS550"/>
  <c r="CO550"/>
  <c r="CK550"/>
  <c r="CG550"/>
  <c r="CC550"/>
  <c r="BY550"/>
  <c r="BU550"/>
  <c r="BQ550"/>
  <c r="BM550"/>
  <c r="BI550"/>
  <c r="BE550"/>
  <c r="BA550"/>
  <c r="AS550"/>
  <c r="AO550"/>
  <c r="AK550"/>
  <c r="AG550"/>
  <c r="AC550"/>
  <c r="Y550"/>
  <c r="U550"/>
  <c r="Q550"/>
  <c r="M550"/>
  <c r="I550"/>
  <c r="E550"/>
  <c r="GS549"/>
  <c r="GO549"/>
  <c r="GK549"/>
  <c r="GG549"/>
  <c r="GC549"/>
  <c r="FY549"/>
  <c r="FU549"/>
  <c r="FQ549"/>
  <c r="FM549"/>
  <c r="FI549"/>
  <c r="FE549"/>
  <c r="FA549"/>
  <c r="EW549"/>
  <c r="ES549"/>
  <c r="EO549"/>
  <c r="EK549"/>
  <c r="EG549"/>
  <c r="EC549"/>
  <c r="DY549"/>
  <c r="DU549"/>
  <c r="DQ549"/>
  <c r="DM549"/>
  <c r="DI549"/>
  <c r="DE549"/>
  <c r="DA549"/>
  <c r="CW549"/>
  <c r="CS549"/>
  <c r="CO549"/>
  <c r="CK549"/>
  <c r="CG549"/>
  <c r="CC549"/>
  <c r="BY549"/>
  <c r="BU549"/>
  <c r="BQ549"/>
  <c r="BM549"/>
  <c r="BI549"/>
  <c r="BE549"/>
  <c r="BA549"/>
  <c r="AS549"/>
  <c r="AO549"/>
  <c r="AK549"/>
  <c r="AG549"/>
  <c r="AC549"/>
  <c r="Y549"/>
  <c r="U549"/>
  <c r="Q549"/>
  <c r="M549"/>
  <c r="I549"/>
  <c r="E549"/>
  <c r="GS548"/>
  <c r="GO548"/>
  <c r="GK548"/>
  <c r="GG548"/>
  <c r="GC548"/>
  <c r="FY548"/>
  <c r="FU548"/>
  <c r="FQ548"/>
  <c r="FM548"/>
  <c r="FI548"/>
  <c r="FE548"/>
  <c r="FA548"/>
  <c r="EW548"/>
  <c r="ES548"/>
  <c r="EO548"/>
  <c r="EK548"/>
  <c r="EG548"/>
  <c r="EC548"/>
  <c r="DY548"/>
  <c r="DU548"/>
  <c r="DQ548"/>
  <c r="DM548"/>
  <c r="DI548"/>
  <c r="DE548"/>
  <c r="DA548"/>
  <c r="CW548"/>
  <c r="CS548"/>
  <c r="CO548"/>
  <c r="CK548"/>
  <c r="CG548"/>
  <c r="CC548"/>
  <c r="BY548"/>
  <c r="BU548"/>
  <c r="BQ548"/>
  <c r="BM548"/>
  <c r="BI548"/>
  <c r="BE548"/>
  <c r="BA548"/>
  <c r="AS548"/>
  <c r="AO548"/>
  <c r="AK548"/>
  <c r="AG548"/>
  <c r="AC548"/>
  <c r="Y548"/>
  <c r="U548"/>
  <c r="Q548"/>
  <c r="M548"/>
  <c r="I548"/>
  <c r="E548"/>
  <c r="GY547"/>
  <c r="GS547"/>
  <c r="GO547"/>
  <c r="GK547"/>
  <c r="GG547"/>
  <c r="GC547"/>
  <c r="FY547"/>
  <c r="FU547"/>
  <c r="FQ547"/>
  <c r="FM547"/>
  <c r="FI547"/>
  <c r="FE547"/>
  <c r="FA547"/>
  <c r="EW547"/>
  <c r="ES547"/>
  <c r="EO547"/>
  <c r="EK547"/>
  <c r="EG547"/>
  <c r="EC547"/>
  <c r="DY547"/>
  <c r="DU547"/>
  <c r="DQ547"/>
  <c r="DM547"/>
  <c r="DI547"/>
  <c r="DE547"/>
  <c r="DA547"/>
  <c r="CW547"/>
  <c r="CS547"/>
  <c r="CO547"/>
  <c r="CK547"/>
  <c r="CG547"/>
  <c r="CC547"/>
  <c r="BY547"/>
  <c r="BU547"/>
  <c r="BQ547"/>
  <c r="BM547"/>
  <c r="BI547"/>
  <c r="BE547"/>
  <c r="BA547"/>
  <c r="AS547"/>
  <c r="AO547"/>
  <c r="AK547"/>
  <c r="AG547"/>
  <c r="AC547"/>
  <c r="Y547"/>
  <c r="U547"/>
  <c r="Q547"/>
  <c r="M547"/>
  <c r="I547"/>
  <c r="E547"/>
  <c r="GS546"/>
  <c r="GO546"/>
  <c r="GK546"/>
  <c r="GG546"/>
  <c r="GC546"/>
  <c r="FY546"/>
  <c r="FU546"/>
  <c r="FQ546"/>
  <c r="FM546"/>
  <c r="FI546"/>
  <c r="FE546"/>
  <c r="FA546"/>
  <c r="EW546"/>
  <c r="ES546"/>
  <c r="EO546"/>
  <c r="EK546"/>
  <c r="EG546"/>
  <c r="EC546"/>
  <c r="DY546"/>
  <c r="DU546"/>
  <c r="DQ546"/>
  <c r="DM546"/>
  <c r="DI546"/>
  <c r="DE546"/>
  <c r="DA546"/>
  <c r="CW546"/>
  <c r="CS546"/>
  <c r="CO546"/>
  <c r="CK546"/>
  <c r="CG546"/>
  <c r="CC546"/>
  <c r="BY546"/>
  <c r="BU546"/>
  <c r="BQ546"/>
  <c r="BM546"/>
  <c r="BI546"/>
  <c r="BE546"/>
  <c r="BA546"/>
  <c r="AS546"/>
  <c r="AO546"/>
  <c r="AK546"/>
  <c r="AG546"/>
  <c r="AC546"/>
  <c r="Y546"/>
  <c r="U546"/>
  <c r="Q546"/>
  <c r="M546"/>
  <c r="I546"/>
  <c r="E546"/>
  <c r="GS545"/>
  <c r="GO545"/>
  <c r="GK545"/>
  <c r="GG545"/>
  <c r="GC545"/>
  <c r="FY545"/>
  <c r="FU545"/>
  <c r="FQ545"/>
  <c r="FM545"/>
  <c r="FI545"/>
  <c r="FE545"/>
  <c r="FA545"/>
  <c r="EW545"/>
  <c r="ES545"/>
  <c r="EO545"/>
  <c r="EK545"/>
  <c r="EG545"/>
  <c r="EC545"/>
  <c r="DY545"/>
  <c r="DU545"/>
  <c r="DQ545"/>
  <c r="DM545"/>
  <c r="DI545"/>
  <c r="DE545"/>
  <c r="DA545"/>
  <c r="CW545"/>
  <c r="CS545"/>
  <c r="CO545"/>
  <c r="CK545"/>
  <c r="CG545"/>
  <c r="CC545"/>
  <c r="BY545"/>
  <c r="BU545"/>
  <c r="BQ545"/>
  <c r="BM545"/>
  <c r="BI545"/>
  <c r="BE545"/>
  <c r="BA545"/>
  <c r="AS545"/>
  <c r="AO545"/>
  <c r="AK545"/>
  <c r="AG545"/>
  <c r="AC545"/>
  <c r="Y545"/>
  <c r="U545"/>
  <c r="Q545"/>
  <c r="M545"/>
  <c r="I545"/>
  <c r="E545"/>
  <c r="GS544"/>
  <c r="GO544"/>
  <c r="GK544"/>
  <c r="GG544"/>
  <c r="GC544"/>
  <c r="FY544"/>
  <c r="FU544"/>
  <c r="FQ544"/>
  <c r="FM544"/>
  <c r="FI544"/>
  <c r="FE544"/>
  <c r="FA544"/>
  <c r="EW544"/>
  <c r="ES544"/>
  <c r="EO544"/>
  <c r="EK544"/>
  <c r="EG544"/>
  <c r="EC544"/>
  <c r="DY544"/>
  <c r="DU544"/>
  <c r="DQ544"/>
  <c r="DM544"/>
  <c r="DI544"/>
  <c r="DE544"/>
  <c r="DA544"/>
  <c r="CW544"/>
  <c r="CS544"/>
  <c r="CO544"/>
  <c r="CK544"/>
  <c r="CG544"/>
  <c r="CC544"/>
  <c r="BY544"/>
  <c r="BU544"/>
  <c r="BQ544"/>
  <c r="BM544"/>
  <c r="BI544"/>
  <c r="BE544"/>
  <c r="BA544"/>
  <c r="AS544"/>
  <c r="AO544"/>
  <c r="AK544"/>
  <c r="AG544"/>
  <c r="AC544"/>
  <c r="Y544"/>
  <c r="U544"/>
  <c r="Q544"/>
  <c r="M544"/>
  <c r="I544"/>
  <c r="E544"/>
  <c r="GS543"/>
  <c r="GO543"/>
  <c r="GK543"/>
  <c r="GG543"/>
  <c r="GC543"/>
  <c r="FY543"/>
  <c r="FU543"/>
  <c r="FQ543"/>
  <c r="FM543"/>
  <c r="FI543"/>
  <c r="FE543"/>
  <c r="FA543"/>
  <c r="EW543"/>
  <c r="ES543"/>
  <c r="EO543"/>
  <c r="EK543"/>
  <c r="EG543"/>
  <c r="EC543"/>
  <c r="DY543"/>
  <c r="DU543"/>
  <c r="DQ543"/>
  <c r="DM543"/>
  <c r="DI543"/>
  <c r="DE543"/>
  <c r="DA543"/>
  <c r="CW543"/>
  <c r="CS543"/>
  <c r="CO543"/>
  <c r="CK543"/>
  <c r="CG543"/>
  <c r="CC543"/>
  <c r="BY543"/>
  <c r="BU543"/>
  <c r="BQ543"/>
  <c r="BM543"/>
  <c r="BI543"/>
  <c r="BE543"/>
  <c r="BA543"/>
  <c r="AS543"/>
  <c r="AO543"/>
  <c r="AK543"/>
  <c r="AG543"/>
  <c r="AC543"/>
  <c r="Y543"/>
  <c r="U543"/>
  <c r="Q543"/>
  <c r="M543"/>
  <c r="I543"/>
  <c r="E543"/>
  <c r="GS542"/>
  <c r="GO542"/>
  <c r="GK542"/>
  <c r="GG542"/>
  <c r="GC542"/>
  <c r="FY542"/>
  <c r="FU542"/>
  <c r="FQ542"/>
  <c r="FM542"/>
  <c r="FI542"/>
  <c r="FE542"/>
  <c r="FA542"/>
  <c r="EW542"/>
  <c r="ES542"/>
  <c r="EO542"/>
  <c r="EK542"/>
  <c r="EG542"/>
  <c r="EC542"/>
  <c r="DY542"/>
  <c r="DU542"/>
  <c r="DQ542"/>
  <c r="DM542"/>
  <c r="DI542"/>
  <c r="DE542"/>
  <c r="DA542"/>
  <c r="CW542"/>
  <c r="CS542"/>
  <c r="CO542"/>
  <c r="CK542"/>
  <c r="CG542"/>
  <c r="CC542"/>
  <c r="BY542"/>
  <c r="BU542"/>
  <c r="BQ542"/>
  <c r="BM542"/>
  <c r="BI542"/>
  <c r="BE542"/>
  <c r="BA542"/>
  <c r="AS542"/>
  <c r="AO542"/>
  <c r="AK542"/>
  <c r="AG542"/>
  <c r="AC542"/>
  <c r="Y542"/>
  <c r="U542"/>
  <c r="Q542"/>
  <c r="M542"/>
  <c r="I542"/>
  <c r="E542"/>
  <c r="GS541"/>
  <c r="GO541"/>
  <c r="GK541"/>
  <c r="GG541"/>
  <c r="GC541"/>
  <c r="FY541"/>
  <c r="FU541"/>
  <c r="FQ541"/>
  <c r="FM541"/>
  <c r="FI541"/>
  <c r="FE541"/>
  <c r="FA541"/>
  <c r="EW541"/>
  <c r="ES541"/>
  <c r="EO541"/>
  <c r="EK541"/>
  <c r="EG541"/>
  <c r="EC541"/>
  <c r="DY541"/>
  <c r="DU541"/>
  <c r="DQ541"/>
  <c r="DM541"/>
  <c r="DI541"/>
  <c r="DE541"/>
  <c r="DA541"/>
  <c r="CW541"/>
  <c r="CS541"/>
  <c r="CO541"/>
  <c r="CK541"/>
  <c r="CG541"/>
  <c r="CC541"/>
  <c r="BY541"/>
  <c r="BU541"/>
  <c r="BQ541"/>
  <c r="BM541"/>
  <c r="BI541"/>
  <c r="BE541"/>
  <c r="BA541"/>
  <c r="AS541"/>
  <c r="AO541"/>
  <c r="AK541"/>
  <c r="AG541"/>
  <c r="AC541"/>
  <c r="Y541"/>
  <c r="U541"/>
  <c r="Q541"/>
  <c r="M541"/>
  <c r="I541"/>
  <c r="E541"/>
  <c r="GS540"/>
  <c r="GO540"/>
  <c r="GK540"/>
  <c r="GG540"/>
  <c r="GC540"/>
  <c r="FY540"/>
  <c r="FU540"/>
  <c r="FQ540"/>
  <c r="FM540"/>
  <c r="FI540"/>
  <c r="FE540"/>
  <c r="FA540"/>
  <c r="EW540"/>
  <c r="ES540"/>
  <c r="EO540"/>
  <c r="EK540"/>
  <c r="EG540"/>
  <c r="EC540"/>
  <c r="DY540"/>
  <c r="DU540"/>
  <c r="DQ540"/>
  <c r="DM540"/>
  <c r="DI540"/>
  <c r="DE540"/>
  <c r="DA540"/>
  <c r="CW540"/>
  <c r="CS540"/>
  <c r="CO540"/>
  <c r="CK540"/>
  <c r="CG540"/>
  <c r="CC540"/>
  <c r="BY540"/>
  <c r="BU540"/>
  <c r="BQ540"/>
  <c r="BM540"/>
  <c r="BI540"/>
  <c r="BE540"/>
  <c r="BA540"/>
  <c r="AS540"/>
  <c r="AO540"/>
  <c r="AK540"/>
  <c r="AG540"/>
  <c r="AC540"/>
  <c r="Y540"/>
  <c r="U540"/>
  <c r="Q540"/>
  <c r="M540"/>
  <c r="I540"/>
  <c r="E540"/>
  <c r="GS539"/>
  <c r="GO539"/>
  <c r="GK539"/>
  <c r="GG539"/>
  <c r="GC539"/>
  <c r="FY539"/>
  <c r="FU539"/>
  <c r="FQ539"/>
  <c r="FM539"/>
  <c r="FI539"/>
  <c r="FE539"/>
  <c r="FA539"/>
  <c r="EW539"/>
  <c r="ES539"/>
  <c r="EO539"/>
  <c r="EK539"/>
  <c r="EG539"/>
  <c r="EC539"/>
  <c r="DY539"/>
  <c r="DU539"/>
  <c r="DQ539"/>
  <c r="DM539"/>
  <c r="DI539"/>
  <c r="DE539"/>
  <c r="DA539"/>
  <c r="CW539"/>
  <c r="CS539"/>
  <c r="CO539"/>
  <c r="CK539"/>
  <c r="CG539"/>
  <c r="CC539"/>
  <c r="BY539"/>
  <c r="BU539"/>
  <c r="BQ539"/>
  <c r="BM539"/>
  <c r="BI539"/>
  <c r="BE539"/>
  <c r="BA539"/>
  <c r="AS539"/>
  <c r="AO539"/>
  <c r="AK539"/>
  <c r="AG539"/>
  <c r="AC539"/>
  <c r="Y539"/>
  <c r="U539"/>
  <c r="Q539"/>
  <c r="M539"/>
  <c r="I539"/>
  <c r="E539"/>
  <c r="GS538"/>
  <c r="GO538"/>
  <c r="GK538"/>
  <c r="GG538"/>
  <c r="GC538"/>
  <c r="FY538"/>
  <c r="FU538"/>
  <c r="FQ538"/>
  <c r="FM538"/>
  <c r="FI538"/>
  <c r="FE538"/>
  <c r="FA538"/>
  <c r="EW538"/>
  <c r="ES538"/>
  <c r="EO538"/>
  <c r="EK538"/>
  <c r="EG538"/>
  <c r="EC538"/>
  <c r="DY538"/>
  <c r="DU538"/>
  <c r="DQ538"/>
  <c r="DM538"/>
  <c r="DI538"/>
  <c r="DE538"/>
  <c r="DA538"/>
  <c r="CW538"/>
  <c r="CS538"/>
  <c r="CO538"/>
  <c r="CK538"/>
  <c r="CG538"/>
  <c r="CC538"/>
  <c r="BY538"/>
  <c r="BU538"/>
  <c r="BQ538"/>
  <c r="BM538"/>
  <c r="BI538"/>
  <c r="BE538"/>
  <c r="BA538"/>
  <c r="AS538"/>
  <c r="AO538"/>
  <c r="AK538"/>
  <c r="AG538"/>
  <c r="AC538"/>
  <c r="Y538"/>
  <c r="U538"/>
  <c r="Q538"/>
  <c r="M538"/>
  <c r="I538"/>
  <c r="E538"/>
  <c r="GS537"/>
  <c r="GO537"/>
  <c r="GK537"/>
  <c r="GG537"/>
  <c r="GC537"/>
  <c r="FY537"/>
  <c r="FU537"/>
  <c r="FQ537"/>
  <c r="FM537"/>
  <c r="FI537"/>
  <c r="FE537"/>
  <c r="FA537"/>
  <c r="EW537"/>
  <c r="ES537"/>
  <c r="EO537"/>
  <c r="EK537"/>
  <c r="EG537"/>
  <c r="EC537"/>
  <c r="DY537"/>
  <c r="DU537"/>
  <c r="DQ537"/>
  <c r="DM537"/>
  <c r="DI537"/>
  <c r="DE537"/>
  <c r="DA537"/>
  <c r="CW537"/>
  <c r="CS537"/>
  <c r="CO537"/>
  <c r="CK537"/>
  <c r="CG537"/>
  <c r="CC537"/>
  <c r="BY537"/>
  <c r="BU537"/>
  <c r="BQ537"/>
  <c r="BM537"/>
  <c r="BI537"/>
  <c r="BE537"/>
  <c r="BA537"/>
  <c r="AS537"/>
  <c r="AO537"/>
  <c r="AK537"/>
  <c r="AG537"/>
  <c r="AC537"/>
  <c r="Y537"/>
  <c r="U537"/>
  <c r="Q537"/>
  <c r="M537"/>
  <c r="I537"/>
  <c r="E537"/>
  <c r="GS536"/>
  <c r="GO536"/>
  <c r="GK536"/>
  <c r="GG536"/>
  <c r="GC536"/>
  <c r="FY536"/>
  <c r="FU536"/>
  <c r="FQ536"/>
  <c r="FM536"/>
  <c r="FI536"/>
  <c r="FE536"/>
  <c r="FA536"/>
  <c r="EW536"/>
  <c r="ES536"/>
  <c r="EO536"/>
  <c r="EK536"/>
  <c r="EG536"/>
  <c r="EC536"/>
  <c r="DY536"/>
  <c r="DU536"/>
  <c r="DQ536"/>
  <c r="DM536"/>
  <c r="DI536"/>
  <c r="DE536"/>
  <c r="DA536"/>
  <c r="CW536"/>
  <c r="CS536"/>
  <c r="CO536"/>
  <c r="CK536"/>
  <c r="CG536"/>
  <c r="CC536"/>
  <c r="BY536"/>
  <c r="BU536"/>
  <c r="BQ536"/>
  <c r="BM536"/>
  <c r="BI536"/>
  <c r="BE536"/>
  <c r="BA536"/>
  <c r="AS536"/>
  <c r="AO536"/>
  <c r="AK536"/>
  <c r="AG536"/>
  <c r="AC536"/>
  <c r="Y536"/>
  <c r="U536"/>
  <c r="Q536"/>
  <c r="M536"/>
  <c r="I536"/>
  <c r="E536"/>
  <c r="GY535"/>
  <c r="GS535"/>
  <c r="GO535"/>
  <c r="GK535"/>
  <c r="GG535"/>
  <c r="GC535"/>
  <c r="FY535"/>
  <c r="FU535"/>
  <c r="FQ535"/>
  <c r="FM535"/>
  <c r="FI535"/>
  <c r="FE535"/>
  <c r="FA535"/>
  <c r="EW535"/>
  <c r="ES535"/>
  <c r="EO535"/>
  <c r="EK535"/>
  <c r="EG535"/>
  <c r="EC535"/>
  <c r="DY535"/>
  <c r="DU535"/>
  <c r="DQ535"/>
  <c r="DM535"/>
  <c r="DI535"/>
  <c r="DE535"/>
  <c r="DA535"/>
  <c r="CW535"/>
  <c r="CS535"/>
  <c r="CO535"/>
  <c r="CK535"/>
  <c r="CG535"/>
  <c r="CC535"/>
  <c r="BY535"/>
  <c r="BU535"/>
  <c r="BQ535"/>
  <c r="BM535"/>
  <c r="BI535"/>
  <c r="BE535"/>
  <c r="BA535"/>
  <c r="AS535"/>
  <c r="AO535"/>
  <c r="AK535"/>
  <c r="AG535"/>
  <c r="AC535"/>
  <c r="Y535"/>
  <c r="U535"/>
  <c r="Q535"/>
  <c r="M535"/>
  <c r="I535"/>
  <c r="E535"/>
  <c r="GS534"/>
  <c r="GO534"/>
  <c r="GK534"/>
  <c r="GG534"/>
  <c r="GC534"/>
  <c r="FY534"/>
  <c r="FU534"/>
  <c r="FQ534"/>
  <c r="FM534"/>
  <c r="FI534"/>
  <c r="FE534"/>
  <c r="FA534"/>
  <c r="EW534"/>
  <c r="ES534"/>
  <c r="EO534"/>
  <c r="EK534"/>
  <c r="EG534"/>
  <c r="EC534"/>
  <c r="DY534"/>
  <c r="DU534"/>
  <c r="DQ534"/>
  <c r="DM534"/>
  <c r="DI534"/>
  <c r="DE534"/>
  <c r="DA534"/>
  <c r="CW534"/>
  <c r="CS534"/>
  <c r="CO534"/>
  <c r="CK534"/>
  <c r="CG534"/>
  <c r="CC534"/>
  <c r="BY534"/>
  <c r="BU534"/>
  <c r="BQ534"/>
  <c r="BM534"/>
  <c r="BI534"/>
  <c r="BE534"/>
  <c r="BA534"/>
  <c r="AS534"/>
  <c r="AO534"/>
  <c r="AK534"/>
  <c r="AG534"/>
  <c r="AC534"/>
  <c r="Y534"/>
  <c r="U534"/>
  <c r="Q534"/>
  <c r="M534"/>
  <c r="I534"/>
  <c r="E534"/>
  <c r="GS533"/>
  <c r="GO533"/>
  <c r="GK533"/>
  <c r="GG533"/>
  <c r="GC533"/>
  <c r="FY533"/>
  <c r="FU533"/>
  <c r="FQ533"/>
  <c r="FM533"/>
  <c r="FI533"/>
  <c r="FE533"/>
  <c r="FA533"/>
  <c r="EW533"/>
  <c r="ES533"/>
  <c r="EO533"/>
  <c r="EK533"/>
  <c r="EG533"/>
  <c r="EC533"/>
  <c r="DY533"/>
  <c r="DU533"/>
  <c r="DQ533"/>
  <c r="DM533"/>
  <c r="DI533"/>
  <c r="DE533"/>
  <c r="DA533"/>
  <c r="CW533"/>
  <c r="CS533"/>
  <c r="CO533"/>
  <c r="CK533"/>
  <c r="CG533"/>
  <c r="CC533"/>
  <c r="BY533"/>
  <c r="BU533"/>
  <c r="BQ533"/>
  <c r="BM533"/>
  <c r="BI533"/>
  <c r="BE533"/>
  <c r="BA533"/>
  <c r="AS533"/>
  <c r="AO533"/>
  <c r="AK533"/>
  <c r="AG533"/>
  <c r="AC533"/>
  <c r="Y533"/>
  <c r="U533"/>
  <c r="Q533"/>
  <c r="M533"/>
  <c r="I533"/>
  <c r="E533"/>
  <c r="GS532"/>
  <c r="GO532"/>
  <c r="GK532"/>
  <c r="GG532"/>
  <c r="GC532"/>
  <c r="FY532"/>
  <c r="FU532"/>
  <c r="FQ532"/>
  <c r="FM532"/>
  <c r="FI532"/>
  <c r="FE532"/>
  <c r="FA532"/>
  <c r="EW532"/>
  <c r="ES532"/>
  <c r="EO532"/>
  <c r="EK532"/>
  <c r="EG532"/>
  <c r="EC532"/>
  <c r="DY532"/>
  <c r="DU532"/>
  <c r="DQ532"/>
  <c r="DM532"/>
  <c r="DI532"/>
  <c r="DE532"/>
  <c r="DA532"/>
  <c r="CW532"/>
  <c r="CS532"/>
  <c r="CO532"/>
  <c r="CK532"/>
  <c r="CG532"/>
  <c r="CC532"/>
  <c r="BY532"/>
  <c r="BU532"/>
  <c r="BQ532"/>
  <c r="BM532"/>
  <c r="BI532"/>
  <c r="BE532"/>
  <c r="BA532"/>
  <c r="AS532"/>
  <c r="AO532"/>
  <c r="AK532"/>
  <c r="AG532"/>
  <c r="AC532"/>
  <c r="Y532"/>
  <c r="U532"/>
  <c r="Q532"/>
  <c r="M532"/>
  <c r="I532"/>
  <c r="E532"/>
  <c r="GS531"/>
  <c r="GO531"/>
  <c r="GK531"/>
  <c r="GG531"/>
  <c r="GC531"/>
  <c r="FY531"/>
  <c r="FU531"/>
  <c r="FQ531"/>
  <c r="FM531"/>
  <c r="FI531"/>
  <c r="FE531"/>
  <c r="FA531"/>
  <c r="EW531"/>
  <c r="ES531"/>
  <c r="EO531"/>
  <c r="EK531"/>
  <c r="EG531"/>
  <c r="EC531"/>
  <c r="DY531"/>
  <c r="DU531"/>
  <c r="DQ531"/>
  <c r="DM531"/>
  <c r="DI531"/>
  <c r="DE531"/>
  <c r="DA531"/>
  <c r="CW531"/>
  <c r="CS531"/>
  <c r="CO531"/>
  <c r="CK531"/>
  <c r="CG531"/>
  <c r="CC531"/>
  <c r="BY531"/>
  <c r="BU531"/>
  <c r="BQ531"/>
  <c r="BM531"/>
  <c r="BI531"/>
  <c r="BE531"/>
  <c r="BA531"/>
  <c r="AS531"/>
  <c r="AO531"/>
  <c r="AK531"/>
  <c r="AG531"/>
  <c r="AC531"/>
  <c r="Y531"/>
  <c r="U531"/>
  <c r="Q531"/>
  <c r="M531"/>
  <c r="I531"/>
  <c r="E531"/>
  <c r="GS530"/>
  <c r="GO530"/>
  <c r="GK530"/>
  <c r="GG530"/>
  <c r="GC530"/>
  <c r="FY530"/>
  <c r="FU530"/>
  <c r="FQ530"/>
  <c r="FM530"/>
  <c r="FI530"/>
  <c r="FE530"/>
  <c r="FA530"/>
  <c r="EW530"/>
  <c r="ES530"/>
  <c r="EO530"/>
  <c r="EK530"/>
  <c r="EG530"/>
  <c r="EC530"/>
  <c r="DY530"/>
  <c r="DU530"/>
  <c r="DQ530"/>
  <c r="DM530"/>
  <c r="DI530"/>
  <c r="DE530"/>
  <c r="DA530"/>
  <c r="CW530"/>
  <c r="CS530"/>
  <c r="CO530"/>
  <c r="CK530"/>
  <c r="CG530"/>
  <c r="CC530"/>
  <c r="BY530"/>
  <c r="BU530"/>
  <c r="BQ530"/>
  <c r="BM530"/>
  <c r="BI530"/>
  <c r="BE530"/>
  <c r="BA530"/>
  <c r="AS530"/>
  <c r="AO530"/>
  <c r="AK530"/>
  <c r="AG530"/>
  <c r="AC530"/>
  <c r="Y530"/>
  <c r="U530"/>
  <c r="Q530"/>
  <c r="M530"/>
  <c r="I530"/>
  <c r="E530"/>
  <c r="GS529"/>
  <c r="GO529"/>
  <c r="GK529"/>
  <c r="GG529"/>
  <c r="GC529"/>
  <c r="FY529"/>
  <c r="FU529"/>
  <c r="FQ529"/>
  <c r="FM529"/>
  <c r="FI529"/>
  <c r="FE529"/>
  <c r="FA529"/>
  <c r="EW529"/>
  <c r="ES529"/>
  <c r="EO529"/>
  <c r="EK529"/>
  <c r="EG529"/>
  <c r="EC529"/>
  <c r="DY529"/>
  <c r="DU529"/>
  <c r="DQ529"/>
  <c r="DM529"/>
  <c r="DI529"/>
  <c r="DE529"/>
  <c r="DA529"/>
  <c r="CW529"/>
  <c r="CS529"/>
  <c r="CO529"/>
  <c r="CK529"/>
  <c r="CG529"/>
  <c r="CC529"/>
  <c r="BY529"/>
  <c r="BU529"/>
  <c r="BQ529"/>
  <c r="BM529"/>
  <c r="BI529"/>
  <c r="BE529"/>
  <c r="BA529"/>
  <c r="AS529"/>
  <c r="AO529"/>
  <c r="AK529"/>
  <c r="AG529"/>
  <c r="AC529"/>
  <c r="Y529"/>
  <c r="U529"/>
  <c r="Q529"/>
  <c r="M529"/>
  <c r="I529"/>
  <c r="E529"/>
  <c r="GS528"/>
  <c r="GO528"/>
  <c r="GK528"/>
  <c r="GG528"/>
  <c r="GC528"/>
  <c r="FY528"/>
  <c r="FU528"/>
  <c r="FQ528"/>
  <c r="FM528"/>
  <c r="FI528"/>
  <c r="FE528"/>
  <c r="FA528"/>
  <c r="EW528"/>
  <c r="ES528"/>
  <c r="EO528"/>
  <c r="EK528"/>
  <c r="EG528"/>
  <c r="EC528"/>
  <c r="DY528"/>
  <c r="DU528"/>
  <c r="DQ528"/>
  <c r="DM528"/>
  <c r="DI528"/>
  <c r="DE528"/>
  <c r="DA528"/>
  <c r="CW528"/>
  <c r="CS528"/>
  <c r="CO528"/>
  <c r="CK528"/>
  <c r="CG528"/>
  <c r="CC528"/>
  <c r="BY528"/>
  <c r="BU528"/>
  <c r="BQ528"/>
  <c r="BM528"/>
  <c r="BI528"/>
  <c r="BE528"/>
  <c r="BA528"/>
  <c r="AS528"/>
  <c r="AO528"/>
  <c r="AK528"/>
  <c r="AG528"/>
  <c r="AC528"/>
  <c r="Y528"/>
  <c r="U528"/>
  <c r="Q528"/>
  <c r="M528"/>
  <c r="I528"/>
  <c r="E528"/>
  <c r="GS527"/>
  <c r="GO527"/>
  <c r="GK527"/>
  <c r="GG527"/>
  <c r="GC527"/>
  <c r="FY527"/>
  <c r="FU527"/>
  <c r="FQ527"/>
  <c r="FM527"/>
  <c r="FI527"/>
  <c r="FE527"/>
  <c r="FA527"/>
  <c r="EW527"/>
  <c r="ES527"/>
  <c r="EO527"/>
  <c r="EK527"/>
  <c r="EG527"/>
  <c r="EC527"/>
  <c r="DY527"/>
  <c r="DU527"/>
  <c r="DQ527"/>
  <c r="DM527"/>
  <c r="DI527"/>
  <c r="DE527"/>
  <c r="DA527"/>
  <c r="CW527"/>
  <c r="CS527"/>
  <c r="CO527"/>
  <c r="CK527"/>
  <c r="CG527"/>
  <c r="CC527"/>
  <c r="BY527"/>
  <c r="BU527"/>
  <c r="BQ527"/>
  <c r="BM527"/>
  <c r="BI527"/>
  <c r="BE527"/>
  <c r="BA527"/>
  <c r="AS527"/>
  <c r="AO527"/>
  <c r="AK527"/>
  <c r="AG527"/>
  <c r="AC527"/>
  <c r="Y527"/>
  <c r="U527"/>
  <c r="Q527"/>
  <c r="M527"/>
  <c r="I527"/>
  <c r="E527"/>
  <c r="GS526"/>
  <c r="GO526"/>
  <c r="GK526"/>
  <c r="GG526"/>
  <c r="GC526"/>
  <c r="FY526"/>
  <c r="FU526"/>
  <c r="FQ526"/>
  <c r="FM526"/>
  <c r="FI526"/>
  <c r="FE526"/>
  <c r="FA526"/>
  <c r="EW526"/>
  <c r="ES526"/>
  <c r="EO526"/>
  <c r="EK526"/>
  <c r="EG526"/>
  <c r="EC526"/>
  <c r="DY526"/>
  <c r="DU526"/>
  <c r="DQ526"/>
  <c r="DM526"/>
  <c r="DI526"/>
  <c r="DE526"/>
  <c r="DA526"/>
  <c r="CW526"/>
  <c r="CS526"/>
  <c r="CO526"/>
  <c r="CK526"/>
  <c r="CG526"/>
  <c r="CC526"/>
  <c r="BY526"/>
  <c r="BU526"/>
  <c r="BQ526"/>
  <c r="BM526"/>
  <c r="BI526"/>
  <c r="BE526"/>
  <c r="BA526"/>
  <c r="AS526"/>
  <c r="AO526"/>
  <c r="AK526"/>
  <c r="AG526"/>
  <c r="AC526"/>
  <c r="Y526"/>
  <c r="U526"/>
  <c r="Q526"/>
  <c r="M526"/>
  <c r="I526"/>
  <c r="E526"/>
  <c r="GS525"/>
  <c r="GO525"/>
  <c r="GK525"/>
  <c r="GG525"/>
  <c r="GC525"/>
  <c r="FY525"/>
  <c r="FU525"/>
  <c r="FQ525"/>
  <c r="FM525"/>
  <c r="FI525"/>
  <c r="FE525"/>
  <c r="FA525"/>
  <c r="EW525"/>
  <c r="ES525"/>
  <c r="EO525"/>
  <c r="EK525"/>
  <c r="EG525"/>
  <c r="EC525"/>
  <c r="DY525"/>
  <c r="DU525"/>
  <c r="DQ525"/>
  <c r="DM525"/>
  <c r="DI525"/>
  <c r="DE525"/>
  <c r="DA525"/>
  <c r="CW525"/>
  <c r="CS525"/>
  <c r="CO525"/>
  <c r="CK525"/>
  <c r="CG525"/>
  <c r="CC525"/>
  <c r="BY525"/>
  <c r="BU525"/>
  <c r="BQ525"/>
  <c r="BM525"/>
  <c r="BI525"/>
  <c r="BE525"/>
  <c r="BA525"/>
  <c r="AS525"/>
  <c r="AO525"/>
  <c r="AK525"/>
  <c r="AG525"/>
  <c r="AC525"/>
  <c r="Y525"/>
  <c r="U525"/>
  <c r="Q525"/>
  <c r="M525"/>
  <c r="I525"/>
  <c r="E525"/>
  <c r="GS524"/>
  <c r="GO524"/>
  <c r="GK524"/>
  <c r="GG524"/>
  <c r="GC524"/>
  <c r="FY524"/>
  <c r="FU524"/>
  <c r="FQ524"/>
  <c r="FM524"/>
  <c r="FI524"/>
  <c r="FE524"/>
  <c r="FA524"/>
  <c r="EW524"/>
  <c r="ES524"/>
  <c r="EO524"/>
  <c r="EK524"/>
  <c r="EG524"/>
  <c r="EC524"/>
  <c r="DY524"/>
  <c r="DU524"/>
  <c r="DQ524"/>
  <c r="DM524"/>
  <c r="DI524"/>
  <c r="DE524"/>
  <c r="DA524"/>
  <c r="CW524"/>
  <c r="CS524"/>
  <c r="CO524"/>
  <c r="CK524"/>
  <c r="CG524"/>
  <c r="CC524"/>
  <c r="BY524"/>
  <c r="BU524"/>
  <c r="BQ524"/>
  <c r="BM524"/>
  <c r="BI524"/>
  <c r="BE524"/>
  <c r="BA524"/>
  <c r="AS524"/>
  <c r="AO524"/>
  <c r="AK524"/>
  <c r="AG524"/>
  <c r="AC524"/>
  <c r="Y524"/>
  <c r="U524"/>
  <c r="Q524"/>
  <c r="M524"/>
  <c r="I524"/>
  <c r="E524"/>
  <c r="GY523"/>
  <c r="GS523"/>
  <c r="GO523"/>
  <c r="GK523"/>
  <c r="GG523"/>
  <c r="GC523"/>
  <c r="FY523"/>
  <c r="FU523"/>
  <c r="FQ523"/>
  <c r="FM523"/>
  <c r="FI523"/>
  <c r="FE523"/>
  <c r="FA523"/>
  <c r="EW523"/>
  <c r="ES523"/>
  <c r="EO523"/>
  <c r="EK523"/>
  <c r="EG523"/>
  <c r="EC523"/>
  <c r="DY523"/>
  <c r="DU523"/>
  <c r="DQ523"/>
  <c r="DM523"/>
  <c r="DI523"/>
  <c r="DE523"/>
  <c r="DA523"/>
  <c r="CW523"/>
  <c r="CS523"/>
  <c r="CO523"/>
  <c r="CK523"/>
  <c r="CG523"/>
  <c r="CC523"/>
  <c r="BY523"/>
  <c r="BU523"/>
  <c r="BQ523"/>
  <c r="BM523"/>
  <c r="BI523"/>
  <c r="BE523"/>
  <c r="BA523"/>
  <c r="AS523"/>
  <c r="AO523"/>
  <c r="AK523"/>
  <c r="AG523"/>
  <c r="AC523"/>
  <c r="Y523"/>
  <c r="U523"/>
  <c r="Q523"/>
  <c r="M523"/>
  <c r="I523"/>
  <c r="E523"/>
  <c r="GS522"/>
  <c r="GO522"/>
  <c r="GK522"/>
  <c r="GG522"/>
  <c r="GC522"/>
  <c r="FY522"/>
  <c r="FU522"/>
  <c r="FQ522"/>
  <c r="FM522"/>
  <c r="FI522"/>
  <c r="FE522"/>
  <c r="FA522"/>
  <c r="EW522"/>
  <c r="ES522"/>
  <c r="EO522"/>
  <c r="EK522"/>
  <c r="EG522"/>
  <c r="EC522"/>
  <c r="DY522"/>
  <c r="DU522"/>
  <c r="DQ522"/>
  <c r="DM522"/>
  <c r="DI522"/>
  <c r="DE522"/>
  <c r="DA522"/>
  <c r="CW522"/>
  <c r="CS522"/>
  <c r="CO522"/>
  <c r="CK522"/>
  <c r="CG522"/>
  <c r="CC522"/>
  <c r="BY522"/>
  <c r="BU522"/>
  <c r="BQ522"/>
  <c r="BM522"/>
  <c r="BI522"/>
  <c r="BE522"/>
  <c r="BA522"/>
  <c r="AS522"/>
  <c r="AO522"/>
  <c r="AK522"/>
  <c r="AG522"/>
  <c r="AC522"/>
  <c r="Y522"/>
  <c r="U522"/>
  <c r="Q522"/>
  <c r="M522"/>
  <c r="I522"/>
  <c r="E522"/>
  <c r="GS521"/>
  <c r="GO521"/>
  <c r="GK521"/>
  <c r="GG521"/>
  <c r="GC521"/>
  <c r="FY521"/>
  <c r="FU521"/>
  <c r="FQ521"/>
  <c r="FM521"/>
  <c r="FI521"/>
  <c r="FE521"/>
  <c r="FA521"/>
  <c r="EW521"/>
  <c r="ES521"/>
  <c r="EO521"/>
  <c r="EK521"/>
  <c r="EG521"/>
  <c r="EC521"/>
  <c r="DY521"/>
  <c r="DU521"/>
  <c r="DQ521"/>
  <c r="DM521"/>
  <c r="DI521"/>
  <c r="DE521"/>
  <c r="DA521"/>
  <c r="CW521"/>
  <c r="CS521"/>
  <c r="CO521"/>
  <c r="CK521"/>
  <c r="CG521"/>
  <c r="CC521"/>
  <c r="BY521"/>
  <c r="BU521"/>
  <c r="BQ521"/>
  <c r="BM521"/>
  <c r="BI521"/>
  <c r="BE521"/>
  <c r="BA521"/>
  <c r="AS521"/>
  <c r="AO521"/>
  <c r="AK521"/>
  <c r="AG521"/>
  <c r="AC521"/>
  <c r="Y521"/>
  <c r="U521"/>
  <c r="Q521"/>
  <c r="M521"/>
  <c r="I521"/>
  <c r="E521"/>
  <c r="GS520"/>
  <c r="GO520"/>
  <c r="GK520"/>
  <c r="GG520"/>
  <c r="GC520"/>
  <c r="FY520"/>
  <c r="FU520"/>
  <c r="FQ520"/>
  <c r="FM520"/>
  <c r="FI520"/>
  <c r="FE520"/>
  <c r="FA520"/>
  <c r="EW520"/>
  <c r="ES520"/>
  <c r="EO520"/>
  <c r="EK520"/>
  <c r="EG520"/>
  <c r="EC520"/>
  <c r="DY520"/>
  <c r="DU520"/>
  <c r="DQ520"/>
  <c r="DM520"/>
  <c r="DI520"/>
  <c r="DE520"/>
  <c r="DA520"/>
  <c r="CW520"/>
  <c r="CS520"/>
  <c r="CO520"/>
  <c r="CK520"/>
  <c r="CG520"/>
  <c r="CC520"/>
  <c r="BY520"/>
  <c r="BU520"/>
  <c r="BQ520"/>
  <c r="BM520"/>
  <c r="BI520"/>
  <c r="BE520"/>
  <c r="BA520"/>
  <c r="AS520"/>
  <c r="AO520"/>
  <c r="AK520"/>
  <c r="AG520"/>
  <c r="AC520"/>
  <c r="Y520"/>
  <c r="U520"/>
  <c r="Q520"/>
  <c r="M520"/>
  <c r="I520"/>
  <c r="E520"/>
  <c r="GS519"/>
  <c r="GO519"/>
  <c r="GK519"/>
  <c r="GG519"/>
  <c r="GC519"/>
  <c r="FY519"/>
  <c r="FU519"/>
  <c r="FQ519"/>
  <c r="FM519"/>
  <c r="FI519"/>
  <c r="FE519"/>
  <c r="FA519"/>
  <c r="EW519"/>
  <c r="ES519"/>
  <c r="EO519"/>
  <c r="EK519"/>
  <c r="EG519"/>
  <c r="EC519"/>
  <c r="DY519"/>
  <c r="DU519"/>
  <c r="DQ519"/>
  <c r="DM519"/>
  <c r="DI519"/>
  <c r="DE519"/>
  <c r="DA519"/>
  <c r="CW519"/>
  <c r="CS519"/>
  <c r="CO519"/>
  <c r="CK519"/>
  <c r="CG519"/>
  <c r="CC519"/>
  <c r="BY519"/>
  <c r="BU519"/>
  <c r="BQ519"/>
  <c r="BM519"/>
  <c r="BI519"/>
  <c r="BE519"/>
  <c r="BA519"/>
  <c r="AS519"/>
  <c r="AO519"/>
  <c r="AK519"/>
  <c r="AG519"/>
  <c r="AC519"/>
  <c r="Y519"/>
  <c r="U519"/>
  <c r="Q519"/>
  <c r="M519"/>
  <c r="I519"/>
  <c r="E519"/>
  <c r="GS518"/>
  <c r="GO518"/>
  <c r="GK518"/>
  <c r="GG518"/>
  <c r="GC518"/>
  <c r="FY518"/>
  <c r="FU518"/>
  <c r="FQ518"/>
  <c r="FM518"/>
  <c r="FI518"/>
  <c r="FE518"/>
  <c r="FA518"/>
  <c r="EW518"/>
  <c r="ES518"/>
  <c r="EO518"/>
  <c r="EK518"/>
  <c r="EG518"/>
  <c r="EC518"/>
  <c r="DY518"/>
  <c r="DU518"/>
  <c r="DQ518"/>
  <c r="DM518"/>
  <c r="DI518"/>
  <c r="DE518"/>
  <c r="DA518"/>
  <c r="CW518"/>
  <c r="CS518"/>
  <c r="CO518"/>
  <c r="CK518"/>
  <c r="CG518"/>
  <c r="CC518"/>
  <c r="BY518"/>
  <c r="BU518"/>
  <c r="BQ518"/>
  <c r="BM518"/>
  <c r="BI518"/>
  <c r="BE518"/>
  <c r="BA518"/>
  <c r="AS518"/>
  <c r="AO518"/>
  <c r="AK518"/>
  <c r="AG518"/>
  <c r="AC518"/>
  <c r="Y518"/>
  <c r="U518"/>
  <c r="Q518"/>
  <c r="M518"/>
  <c r="I518"/>
  <c r="E518"/>
  <c r="GS517"/>
  <c r="GO517"/>
  <c r="GK517"/>
  <c r="GG517"/>
  <c r="GC517"/>
  <c r="FY517"/>
  <c r="FU517"/>
  <c r="FQ517"/>
  <c r="FM517"/>
  <c r="FI517"/>
  <c r="FE517"/>
  <c r="FA517"/>
  <c r="EW517"/>
  <c r="ES517"/>
  <c r="EO517"/>
  <c r="EK517"/>
  <c r="EG517"/>
  <c r="EC517"/>
  <c r="DY517"/>
  <c r="DU517"/>
  <c r="DQ517"/>
  <c r="DM517"/>
  <c r="DI517"/>
  <c r="DE517"/>
  <c r="DA517"/>
  <c r="CW517"/>
  <c r="CS517"/>
  <c r="CO517"/>
  <c r="CK517"/>
  <c r="CG517"/>
  <c r="CC517"/>
  <c r="BY517"/>
  <c r="BU517"/>
  <c r="BQ517"/>
  <c r="BM517"/>
  <c r="BI517"/>
  <c r="BE517"/>
  <c r="BA517"/>
  <c r="AS517"/>
  <c r="AO517"/>
  <c r="AK517"/>
  <c r="AG517"/>
  <c r="AC517"/>
  <c r="Y517"/>
  <c r="U517"/>
  <c r="Q517"/>
  <c r="M517"/>
  <c r="I517"/>
  <c r="E517"/>
  <c r="GS516"/>
  <c r="GO516"/>
  <c r="GK516"/>
  <c r="GG516"/>
  <c r="GC516"/>
  <c r="FY516"/>
  <c r="FU516"/>
  <c r="FQ516"/>
  <c r="FM516"/>
  <c r="FI516"/>
  <c r="FE516"/>
  <c r="FA516"/>
  <c r="EW516"/>
  <c r="ES516"/>
  <c r="EO516"/>
  <c r="EK516"/>
  <c r="EG516"/>
  <c r="EC516"/>
  <c r="DY516"/>
  <c r="DU516"/>
  <c r="DQ516"/>
  <c r="DM516"/>
  <c r="DI516"/>
  <c r="DE516"/>
  <c r="DA516"/>
  <c r="CW516"/>
  <c r="CS516"/>
  <c r="CO516"/>
  <c r="CK516"/>
  <c r="CG516"/>
  <c r="CC516"/>
  <c r="BY516"/>
  <c r="BU516"/>
  <c r="BQ516"/>
  <c r="BM516"/>
  <c r="BI516"/>
  <c r="BE516"/>
  <c r="BA516"/>
  <c r="AS516"/>
  <c r="AO516"/>
  <c r="AK516"/>
  <c r="AG516"/>
  <c r="AC516"/>
  <c r="Y516"/>
  <c r="U516"/>
  <c r="Q516"/>
  <c r="M516"/>
  <c r="I516"/>
  <c r="E516"/>
  <c r="GS515"/>
  <c r="GO515"/>
  <c r="GK515"/>
  <c r="GG515"/>
  <c r="GC515"/>
  <c r="FY515"/>
  <c r="FU515"/>
  <c r="FQ515"/>
  <c r="FM515"/>
  <c r="FI515"/>
  <c r="FE515"/>
  <c r="FA515"/>
  <c r="EW515"/>
  <c r="ES515"/>
  <c r="EO515"/>
  <c r="EK515"/>
  <c r="EG515"/>
  <c r="EC515"/>
  <c r="DY515"/>
  <c r="DU515"/>
  <c r="DQ515"/>
  <c r="DM515"/>
  <c r="DI515"/>
  <c r="DE515"/>
  <c r="DA515"/>
  <c r="CW515"/>
  <c r="CS515"/>
  <c r="CO515"/>
  <c r="CK515"/>
  <c r="CG515"/>
  <c r="CC515"/>
  <c r="BY515"/>
  <c r="BU515"/>
  <c r="BQ515"/>
  <c r="BM515"/>
  <c r="BI515"/>
  <c r="BE515"/>
  <c r="BA515"/>
  <c r="AS515"/>
  <c r="AO515"/>
  <c r="AK515"/>
  <c r="AG515"/>
  <c r="AC515"/>
  <c r="Y515"/>
  <c r="U515"/>
  <c r="Q515"/>
  <c r="M515"/>
  <c r="I515"/>
  <c r="E515"/>
  <c r="GS514"/>
  <c r="GO514"/>
  <c r="GK514"/>
  <c r="GG514"/>
  <c r="GC514"/>
  <c r="FY514"/>
  <c r="FU514"/>
  <c r="FQ514"/>
  <c r="FM514"/>
  <c r="FI514"/>
  <c r="FE514"/>
  <c r="FA514"/>
  <c r="EW514"/>
  <c r="ES514"/>
  <c r="EO514"/>
  <c r="EK514"/>
  <c r="EG514"/>
  <c r="EC514"/>
  <c r="DY514"/>
  <c r="DU514"/>
  <c r="DQ514"/>
  <c r="DM514"/>
  <c r="DI514"/>
  <c r="DE514"/>
  <c r="DA514"/>
  <c r="CW514"/>
  <c r="CS514"/>
  <c r="CO514"/>
  <c r="CK514"/>
  <c r="CG514"/>
  <c r="CC514"/>
  <c r="BY514"/>
  <c r="BU514"/>
  <c r="BQ514"/>
  <c r="BM514"/>
  <c r="BI514"/>
  <c r="BE514"/>
  <c r="BA514"/>
  <c r="AS514"/>
  <c r="AO514"/>
  <c r="AK514"/>
  <c r="AG514"/>
  <c r="AC514"/>
  <c r="Y514"/>
  <c r="U514"/>
  <c r="Q514"/>
  <c r="M514"/>
  <c r="I514"/>
  <c r="E514"/>
  <c r="GS513"/>
  <c r="GO513"/>
  <c r="GK513"/>
  <c r="GG513"/>
  <c r="GC513"/>
  <c r="FY513"/>
  <c r="FU513"/>
  <c r="FQ513"/>
  <c r="FM513"/>
  <c r="FI513"/>
  <c r="FE513"/>
  <c r="FA513"/>
  <c r="EW513"/>
  <c r="ES513"/>
  <c r="EO513"/>
  <c r="EK513"/>
  <c r="EG513"/>
  <c r="EC513"/>
  <c r="DY513"/>
  <c r="DU513"/>
  <c r="DQ513"/>
  <c r="DM513"/>
  <c r="DI513"/>
  <c r="DE513"/>
  <c r="DA513"/>
  <c r="CW513"/>
  <c r="CS513"/>
  <c r="CO513"/>
  <c r="CK513"/>
  <c r="CG513"/>
  <c r="CC513"/>
  <c r="BY513"/>
  <c r="BU513"/>
  <c r="BQ513"/>
  <c r="BM513"/>
  <c r="BI513"/>
  <c r="BE513"/>
  <c r="BA513"/>
  <c r="AS513"/>
  <c r="AO513"/>
  <c r="AK513"/>
  <c r="AG513"/>
  <c r="AC513"/>
  <c r="Y513"/>
  <c r="U513"/>
  <c r="Q513"/>
  <c r="M513"/>
  <c r="I513"/>
  <c r="E513"/>
  <c r="GS512"/>
  <c r="GO512"/>
  <c r="GK512"/>
  <c r="GG512"/>
  <c r="GC512"/>
  <c r="FY512"/>
  <c r="FU512"/>
  <c r="FQ512"/>
  <c r="FM512"/>
  <c r="FI512"/>
  <c r="FE512"/>
  <c r="FA512"/>
  <c r="EW512"/>
  <c r="ES512"/>
  <c r="EO512"/>
  <c r="EK512"/>
  <c r="EG512"/>
  <c r="EC512"/>
  <c r="DY512"/>
  <c r="DU512"/>
  <c r="DQ512"/>
  <c r="DM512"/>
  <c r="DI512"/>
  <c r="DE512"/>
  <c r="DA512"/>
  <c r="CW512"/>
  <c r="CS512"/>
  <c r="CO512"/>
  <c r="CK512"/>
  <c r="CG512"/>
  <c r="CC512"/>
  <c r="BY512"/>
  <c r="BU512"/>
  <c r="BQ512"/>
  <c r="BM512"/>
  <c r="BI512"/>
  <c r="BE512"/>
  <c r="BA512"/>
  <c r="AS512"/>
  <c r="AO512"/>
  <c r="AK512"/>
  <c r="AG512"/>
  <c r="AC512"/>
  <c r="Y512"/>
  <c r="U512"/>
  <c r="Q512"/>
  <c r="M512"/>
  <c r="I512"/>
  <c r="E512"/>
  <c r="GY511"/>
  <c r="GS511"/>
  <c r="GO511"/>
  <c r="GK511"/>
  <c r="GG511"/>
  <c r="GC511"/>
  <c r="FY511"/>
  <c r="FU511"/>
  <c r="FQ511"/>
  <c r="FM511"/>
  <c r="FI511"/>
  <c r="FE511"/>
  <c r="FA511"/>
  <c r="EW511"/>
  <c r="ES511"/>
  <c r="EO511"/>
  <c r="EK511"/>
  <c r="EG511"/>
  <c r="EC511"/>
  <c r="DY511"/>
  <c r="DU511"/>
  <c r="DQ511"/>
  <c r="DM511"/>
  <c r="DI511"/>
  <c r="DE511"/>
  <c r="DA511"/>
  <c r="CW511"/>
  <c r="CS511"/>
  <c r="CO511"/>
  <c r="CK511"/>
  <c r="CG511"/>
  <c r="CC511"/>
  <c r="BY511"/>
  <c r="BU511"/>
  <c r="BQ511"/>
  <c r="BM511"/>
  <c r="BI511"/>
  <c r="BE511"/>
  <c r="BA511"/>
  <c r="AS511"/>
  <c r="AO511"/>
  <c r="AK511"/>
  <c r="AG511"/>
  <c r="AC511"/>
  <c r="Y511"/>
  <c r="U511"/>
  <c r="Q511"/>
  <c r="M511"/>
  <c r="I511"/>
  <c r="E511"/>
  <c r="GS510"/>
  <c r="GO510"/>
  <c r="GK510"/>
  <c r="GG510"/>
  <c r="GC510"/>
  <c r="FY510"/>
  <c r="FU510"/>
  <c r="FQ510"/>
  <c r="FM510"/>
  <c r="FI510"/>
  <c r="FE510"/>
  <c r="FA510"/>
  <c r="EW510"/>
  <c r="ES510"/>
  <c r="EO510"/>
  <c r="EK510"/>
  <c r="EG510"/>
  <c r="EC510"/>
  <c r="DY510"/>
  <c r="DU510"/>
  <c r="DQ510"/>
  <c r="DM510"/>
  <c r="DI510"/>
  <c r="DE510"/>
  <c r="DA510"/>
  <c r="CW510"/>
  <c r="CS510"/>
  <c r="CO510"/>
  <c r="CK510"/>
  <c r="CG510"/>
  <c r="CC510"/>
  <c r="BY510"/>
  <c r="BU510"/>
  <c r="BQ510"/>
  <c r="BM510"/>
  <c r="BI510"/>
  <c r="BE510"/>
  <c r="BA510"/>
  <c r="AS510"/>
  <c r="AO510"/>
  <c r="AK510"/>
  <c r="AG510"/>
  <c r="AC510"/>
  <c r="Y510"/>
  <c r="U510"/>
  <c r="Q510"/>
  <c r="M510"/>
  <c r="I510"/>
  <c r="E510"/>
  <c r="GS509"/>
  <c r="GO509"/>
  <c r="GK509"/>
  <c r="GG509"/>
  <c r="GC509"/>
  <c r="FY509"/>
  <c r="FU509"/>
  <c r="FQ509"/>
  <c r="FM509"/>
  <c r="FI509"/>
  <c r="FE509"/>
  <c r="FA509"/>
  <c r="EW509"/>
  <c r="ES509"/>
  <c r="EO509"/>
  <c r="EK509"/>
  <c r="EG509"/>
  <c r="EC509"/>
  <c r="DY509"/>
  <c r="DU509"/>
  <c r="DQ509"/>
  <c r="DM509"/>
  <c r="DI509"/>
  <c r="DE509"/>
  <c r="DA509"/>
  <c r="CW509"/>
  <c r="CS509"/>
  <c r="CO509"/>
  <c r="CK509"/>
  <c r="CG509"/>
  <c r="CC509"/>
  <c r="BY509"/>
  <c r="BU509"/>
  <c r="BQ509"/>
  <c r="BM509"/>
  <c r="BI509"/>
  <c r="BE509"/>
  <c r="BA509"/>
  <c r="AS509"/>
  <c r="AO509"/>
  <c r="AK509"/>
  <c r="AG509"/>
  <c r="AC509"/>
  <c r="Y509"/>
  <c r="U509"/>
  <c r="Q509"/>
  <c r="M509"/>
  <c r="I509"/>
  <c r="E509"/>
  <c r="GS508"/>
  <c r="GO508"/>
  <c r="GK508"/>
  <c r="GG508"/>
  <c r="GC508"/>
  <c r="FY508"/>
  <c r="FU508"/>
  <c r="FQ508"/>
  <c r="FM508"/>
  <c r="FI508"/>
  <c r="FE508"/>
  <c r="FA508"/>
  <c r="EW508"/>
  <c r="ES508"/>
  <c r="EO508"/>
  <c r="EK508"/>
  <c r="EG508"/>
  <c r="EC508"/>
  <c r="DY508"/>
  <c r="DU508"/>
  <c r="DQ508"/>
  <c r="DM508"/>
  <c r="DI508"/>
  <c r="DE508"/>
  <c r="DA508"/>
  <c r="CW508"/>
  <c r="CS508"/>
  <c r="CO508"/>
  <c r="CK508"/>
  <c r="CG508"/>
  <c r="CC508"/>
  <c r="BY508"/>
  <c r="BU508"/>
  <c r="BQ508"/>
  <c r="BM508"/>
  <c r="BI508"/>
  <c r="BE508"/>
  <c r="BA508"/>
  <c r="AS508"/>
  <c r="AO508"/>
  <c r="AK508"/>
  <c r="AG508"/>
  <c r="AC508"/>
  <c r="Y508"/>
  <c r="U508"/>
  <c r="Q508"/>
  <c r="M508"/>
  <c r="I508"/>
  <c r="E508"/>
  <c r="GS507"/>
  <c r="GO507"/>
  <c r="GK507"/>
  <c r="GG507"/>
  <c r="GC507"/>
  <c r="FY507"/>
  <c r="FU507"/>
  <c r="FQ507"/>
  <c r="FM507"/>
  <c r="FI507"/>
  <c r="FE507"/>
  <c r="FA507"/>
  <c r="EW507"/>
  <c r="ES507"/>
  <c r="EO507"/>
  <c r="EK507"/>
  <c r="EG507"/>
  <c r="EC507"/>
  <c r="DY507"/>
  <c r="DU507"/>
  <c r="DQ507"/>
  <c r="DM507"/>
  <c r="DI507"/>
  <c r="DE507"/>
  <c r="DA507"/>
  <c r="CW507"/>
  <c r="CS507"/>
  <c r="CO507"/>
  <c r="CK507"/>
  <c r="CG507"/>
  <c r="CC507"/>
  <c r="BY507"/>
  <c r="BU507"/>
  <c r="BQ507"/>
  <c r="BM507"/>
  <c r="BI507"/>
  <c r="BE507"/>
  <c r="BA507"/>
  <c r="AS507"/>
  <c r="AO507"/>
  <c r="AK507"/>
  <c r="AG507"/>
  <c r="AC507"/>
  <c r="Y507"/>
  <c r="U507"/>
  <c r="Q507"/>
  <c r="M507"/>
  <c r="I507"/>
  <c r="E507"/>
  <c r="GS506"/>
  <c r="GO506"/>
  <c r="GK506"/>
  <c r="GG506"/>
  <c r="GC506"/>
  <c r="FY506"/>
  <c r="FU506"/>
  <c r="FQ506"/>
  <c r="FM506"/>
  <c r="FI506"/>
  <c r="FE506"/>
  <c r="FA506"/>
  <c r="EW506"/>
  <c r="ES506"/>
  <c r="EO506"/>
  <c r="EK506"/>
  <c r="EG506"/>
  <c r="EC506"/>
  <c r="DY506"/>
  <c r="DU506"/>
  <c r="DQ506"/>
  <c r="DM506"/>
  <c r="DI506"/>
  <c r="DE506"/>
  <c r="DA506"/>
  <c r="CW506"/>
  <c r="CS506"/>
  <c r="CO506"/>
  <c r="CK506"/>
  <c r="CG506"/>
  <c r="CC506"/>
  <c r="BY506"/>
  <c r="BU506"/>
  <c r="BQ506"/>
  <c r="BM506"/>
  <c r="BI506"/>
  <c r="BE506"/>
  <c r="BA506"/>
  <c r="AS506"/>
  <c r="AO506"/>
  <c r="AK506"/>
  <c r="AG506"/>
  <c r="AC506"/>
  <c r="Y506"/>
  <c r="U506"/>
  <c r="Q506"/>
  <c r="M506"/>
  <c r="I506"/>
  <c r="E506"/>
  <c r="GS505"/>
  <c r="GO505"/>
  <c r="GK505"/>
  <c r="GG505"/>
  <c r="GC505"/>
  <c r="FY505"/>
  <c r="FU505"/>
  <c r="FQ505"/>
  <c r="FM505"/>
  <c r="FI505"/>
  <c r="FE505"/>
  <c r="FA505"/>
  <c r="EW505"/>
  <c r="ES505"/>
  <c r="EO505"/>
  <c r="EK505"/>
  <c r="EG505"/>
  <c r="EC505"/>
  <c r="DY505"/>
  <c r="DU505"/>
  <c r="DQ505"/>
  <c r="DM505"/>
  <c r="DI505"/>
  <c r="DE505"/>
  <c r="DA505"/>
  <c r="CW505"/>
  <c r="CS505"/>
  <c r="CO505"/>
  <c r="CK505"/>
  <c r="CG505"/>
  <c r="CC505"/>
  <c r="BY505"/>
  <c r="BU505"/>
  <c r="BQ505"/>
  <c r="BM505"/>
  <c r="BI505"/>
  <c r="BE505"/>
  <c r="BA505"/>
  <c r="AS505"/>
  <c r="AO505"/>
  <c r="AK505"/>
  <c r="AG505"/>
  <c r="AC505"/>
  <c r="Y505"/>
  <c r="U505"/>
  <c r="Q505"/>
  <c r="M505"/>
  <c r="I505"/>
  <c r="E505"/>
  <c r="GS504"/>
  <c r="GO504"/>
  <c r="GK504"/>
  <c r="GG504"/>
  <c r="GC504"/>
  <c r="FY504"/>
  <c r="FU504"/>
  <c r="FQ504"/>
  <c r="FM504"/>
  <c r="FI504"/>
  <c r="FE504"/>
  <c r="FA504"/>
  <c r="EW504"/>
  <c r="ES504"/>
  <c r="EO504"/>
  <c r="EK504"/>
  <c r="EG504"/>
  <c r="EC504"/>
  <c r="DY504"/>
  <c r="DU504"/>
  <c r="DQ504"/>
  <c r="DM504"/>
  <c r="DI504"/>
  <c r="DE504"/>
  <c r="DA504"/>
  <c r="CW504"/>
  <c r="CS504"/>
  <c r="CO504"/>
  <c r="CK504"/>
  <c r="CG504"/>
  <c r="CC504"/>
  <c r="BY504"/>
  <c r="BU504"/>
  <c r="BQ504"/>
  <c r="BM504"/>
  <c r="BI504"/>
  <c r="BE504"/>
  <c r="BA504"/>
  <c r="AS504"/>
  <c r="AO504"/>
  <c r="AK504"/>
  <c r="AG504"/>
  <c r="AC504"/>
  <c r="Y504"/>
  <c r="U504"/>
  <c r="Q504"/>
  <c r="M504"/>
  <c r="I504"/>
  <c r="E504"/>
  <c r="GS503"/>
  <c r="GO503"/>
  <c r="GK503"/>
  <c r="GG503"/>
  <c r="GC503"/>
  <c r="FY503"/>
  <c r="FU503"/>
  <c r="FQ503"/>
  <c r="FM503"/>
  <c r="FI503"/>
  <c r="FE503"/>
  <c r="FA503"/>
  <c r="EW503"/>
  <c r="ES503"/>
  <c r="EO503"/>
  <c r="EK503"/>
  <c r="EG503"/>
  <c r="EC503"/>
  <c r="DY503"/>
  <c r="DU503"/>
  <c r="DQ503"/>
  <c r="DM503"/>
  <c r="DI503"/>
  <c r="DE503"/>
  <c r="DA503"/>
  <c r="CW503"/>
  <c r="CS503"/>
  <c r="CO503"/>
  <c r="CK503"/>
  <c r="CG503"/>
  <c r="CC503"/>
  <c r="BY503"/>
  <c r="BU503"/>
  <c r="BQ503"/>
  <c r="BM503"/>
  <c r="BI503"/>
  <c r="BE503"/>
  <c r="BA503"/>
  <c r="AS503"/>
  <c r="AO503"/>
  <c r="AK503"/>
  <c r="AG503"/>
  <c r="AC503"/>
  <c r="Y503"/>
  <c r="U503"/>
  <c r="Q503"/>
  <c r="M503"/>
  <c r="I503"/>
  <c r="E503"/>
  <c r="GS502"/>
  <c r="GO502"/>
  <c r="GK502"/>
  <c r="GG502"/>
  <c r="GC502"/>
  <c r="FY502"/>
  <c r="FU502"/>
  <c r="FQ502"/>
  <c r="FM502"/>
  <c r="FI502"/>
  <c r="FE502"/>
  <c r="FA502"/>
  <c r="EW502"/>
  <c r="ES502"/>
  <c r="EO502"/>
  <c r="EK502"/>
  <c r="EG502"/>
  <c r="EC502"/>
  <c r="DY502"/>
  <c r="DU502"/>
  <c r="DQ502"/>
  <c r="DM502"/>
  <c r="DI502"/>
  <c r="DE502"/>
  <c r="DA502"/>
  <c r="CW502"/>
  <c r="CS502"/>
  <c r="CO502"/>
  <c r="CK502"/>
  <c r="CG502"/>
  <c r="CC502"/>
  <c r="BY502"/>
  <c r="BU502"/>
  <c r="BQ502"/>
  <c r="BM502"/>
  <c r="BI502"/>
  <c r="BE502"/>
  <c r="BA502"/>
  <c r="AS502"/>
  <c r="AO502"/>
  <c r="AK502"/>
  <c r="AG502"/>
  <c r="AC502"/>
  <c r="Y502"/>
  <c r="U502"/>
  <c r="Q502"/>
  <c r="M502"/>
  <c r="I502"/>
  <c r="E502"/>
  <c r="GS501"/>
  <c r="GO501"/>
  <c r="GK501"/>
  <c r="GG501"/>
  <c r="GC501"/>
  <c r="FY501"/>
  <c r="FU501"/>
  <c r="FQ501"/>
  <c r="FM501"/>
  <c r="FI501"/>
  <c r="FE501"/>
  <c r="FA501"/>
  <c r="EW501"/>
  <c r="ES501"/>
  <c r="EO501"/>
  <c r="EK501"/>
  <c r="EG501"/>
  <c r="EC501"/>
  <c r="DY501"/>
  <c r="DU501"/>
  <c r="DQ501"/>
  <c r="DM501"/>
  <c r="DI501"/>
  <c r="DE501"/>
  <c r="DA501"/>
  <c r="CW501"/>
  <c r="CS501"/>
  <c r="CO501"/>
  <c r="CK501"/>
  <c r="CG501"/>
  <c r="CC501"/>
  <c r="BY501"/>
  <c r="BU501"/>
  <c r="BQ501"/>
  <c r="BM501"/>
  <c r="BI501"/>
  <c r="BE501"/>
  <c r="BA501"/>
  <c r="AS501"/>
  <c r="AO501"/>
  <c r="AK501"/>
  <c r="AG501"/>
  <c r="AC501"/>
  <c r="Y501"/>
  <c r="U501"/>
  <c r="Q501"/>
  <c r="M501"/>
  <c r="I501"/>
  <c r="E501"/>
  <c r="GS500"/>
  <c r="GO500"/>
  <c r="GK500"/>
  <c r="GG500"/>
  <c r="GC500"/>
  <c r="FY500"/>
  <c r="FU500"/>
  <c r="FQ500"/>
  <c r="FM500"/>
  <c r="FI500"/>
  <c r="FE500"/>
  <c r="FA500"/>
  <c r="EW500"/>
  <c r="ES500"/>
  <c r="EO500"/>
  <c r="EK500"/>
  <c r="EG500"/>
  <c r="EC500"/>
  <c r="DY500"/>
  <c r="DU500"/>
  <c r="DQ500"/>
  <c r="DM500"/>
  <c r="DI500"/>
  <c r="DE500"/>
  <c r="DA500"/>
  <c r="CW500"/>
  <c r="CS500"/>
  <c r="CO500"/>
  <c r="CK500"/>
  <c r="CG500"/>
  <c r="CC500"/>
  <c r="BY500"/>
  <c r="BU500"/>
  <c r="BQ500"/>
  <c r="BM500"/>
  <c r="BI500"/>
  <c r="BE500"/>
  <c r="BA500"/>
  <c r="AS500"/>
  <c r="AO500"/>
  <c r="AK500"/>
  <c r="AG500"/>
  <c r="AC500"/>
  <c r="Y500"/>
  <c r="U500"/>
  <c r="Q500"/>
  <c r="M500"/>
  <c r="I500"/>
  <c r="E500"/>
  <c r="GY499"/>
  <c r="GS499"/>
  <c r="GO499"/>
  <c r="GK499"/>
  <c r="GG499"/>
  <c r="GC499"/>
  <c r="FY499"/>
  <c r="FU499"/>
  <c r="FQ499"/>
  <c r="FM499"/>
  <c r="FI499"/>
  <c r="FE499"/>
  <c r="FA499"/>
  <c r="EW499"/>
  <c r="ES499"/>
  <c r="EO499"/>
  <c r="EK499"/>
  <c r="EG499"/>
  <c r="EC499"/>
  <c r="DY499"/>
  <c r="DU499"/>
  <c r="DQ499"/>
  <c r="DM499"/>
  <c r="DI499"/>
  <c r="DE499"/>
  <c r="DA499"/>
  <c r="CW499"/>
  <c r="CS499"/>
  <c r="CO499"/>
  <c r="CK499"/>
  <c r="CG499"/>
  <c r="CC499"/>
  <c r="BY499"/>
  <c r="BU499"/>
  <c r="BQ499"/>
  <c r="BM499"/>
  <c r="BI499"/>
  <c r="BE499"/>
  <c r="BA499"/>
  <c r="AS499"/>
  <c r="AO499"/>
  <c r="AK499"/>
  <c r="AG499"/>
  <c r="AC499"/>
  <c r="Y499"/>
  <c r="U499"/>
  <c r="Q499"/>
  <c r="M499"/>
  <c r="I499"/>
  <c r="E499"/>
  <c r="GS498"/>
  <c r="GO498"/>
  <c r="GK498"/>
  <c r="GG498"/>
  <c r="GC498"/>
  <c r="FY498"/>
  <c r="FU498"/>
  <c r="FQ498"/>
  <c r="FM498"/>
  <c r="FI498"/>
  <c r="FE498"/>
  <c r="FA498"/>
  <c r="EW498"/>
  <c r="ES498"/>
  <c r="EO498"/>
  <c r="EK498"/>
  <c r="EG498"/>
  <c r="EC498"/>
  <c r="DY498"/>
  <c r="DU498"/>
  <c r="DQ498"/>
  <c r="DM498"/>
  <c r="DI498"/>
  <c r="DE498"/>
  <c r="DA498"/>
  <c r="CW498"/>
  <c r="CS498"/>
  <c r="CO498"/>
  <c r="CK498"/>
  <c r="CG498"/>
  <c r="CC498"/>
  <c r="BY498"/>
  <c r="BU498"/>
  <c r="BQ498"/>
  <c r="BM498"/>
  <c r="BI498"/>
  <c r="BE498"/>
  <c r="BA498"/>
  <c r="AS498"/>
  <c r="AO498"/>
  <c r="AK498"/>
  <c r="AG498"/>
  <c r="AC498"/>
  <c r="Y498"/>
  <c r="U498"/>
  <c r="Q498"/>
  <c r="M498"/>
  <c r="I498"/>
  <c r="E498"/>
  <c r="GS497"/>
  <c r="GO497"/>
  <c r="GK497"/>
  <c r="GG497"/>
  <c r="GC497"/>
  <c r="FY497"/>
  <c r="FU497"/>
  <c r="FQ497"/>
  <c r="FM497"/>
  <c r="FI497"/>
  <c r="FE497"/>
  <c r="FA497"/>
  <c r="EW497"/>
  <c r="ES497"/>
  <c r="EO497"/>
  <c r="EK497"/>
  <c r="EG497"/>
  <c r="EC497"/>
  <c r="DY497"/>
  <c r="DU497"/>
  <c r="DQ497"/>
  <c r="DM497"/>
  <c r="DI497"/>
  <c r="DE497"/>
  <c r="DA497"/>
  <c r="CW497"/>
  <c r="CS497"/>
  <c r="CO497"/>
  <c r="CK497"/>
  <c r="CG497"/>
  <c r="CC497"/>
  <c r="BY497"/>
  <c r="BU497"/>
  <c r="BQ497"/>
  <c r="BM497"/>
  <c r="BI497"/>
  <c r="BE497"/>
  <c r="BA497"/>
  <c r="AS497"/>
  <c r="AO497"/>
  <c r="AK497"/>
  <c r="AG497"/>
  <c r="AC497"/>
  <c r="Y497"/>
  <c r="U497"/>
  <c r="Q497"/>
  <c r="M497"/>
  <c r="I497"/>
  <c r="E497"/>
  <c r="GS496"/>
  <c r="GO496"/>
  <c r="GK496"/>
  <c r="GG496"/>
  <c r="GC496"/>
  <c r="FY496"/>
  <c r="FU496"/>
  <c r="FQ496"/>
  <c r="FM496"/>
  <c r="FI496"/>
  <c r="FE496"/>
  <c r="FA496"/>
  <c r="EW496"/>
  <c r="ES496"/>
  <c r="EO496"/>
  <c r="EK496"/>
  <c r="EG496"/>
  <c r="EC496"/>
  <c r="DY496"/>
  <c r="DU496"/>
  <c r="DQ496"/>
  <c r="DM496"/>
  <c r="DI496"/>
  <c r="DE496"/>
  <c r="DA496"/>
  <c r="CW496"/>
  <c r="CS496"/>
  <c r="CO496"/>
  <c r="CK496"/>
  <c r="CG496"/>
  <c r="CC496"/>
  <c r="BY496"/>
  <c r="BU496"/>
  <c r="BQ496"/>
  <c r="BM496"/>
  <c r="BI496"/>
  <c r="BE496"/>
  <c r="BA496"/>
  <c r="AS496"/>
  <c r="AO496"/>
  <c r="AK496"/>
  <c r="AG496"/>
  <c r="AC496"/>
  <c r="Y496"/>
  <c r="U496"/>
  <c r="Q496"/>
  <c r="M496"/>
  <c r="I496"/>
  <c r="E496"/>
  <c r="GS495"/>
  <c r="GO495"/>
  <c r="GK495"/>
  <c r="GG495"/>
  <c r="GC495"/>
  <c r="FY495"/>
  <c r="FU495"/>
  <c r="FQ495"/>
  <c r="FM495"/>
  <c r="FI495"/>
  <c r="FE495"/>
  <c r="FA495"/>
  <c r="EW495"/>
  <c r="ES495"/>
  <c r="EO495"/>
  <c r="EK495"/>
  <c r="EG495"/>
  <c r="EC495"/>
  <c r="DY495"/>
  <c r="DU495"/>
  <c r="DQ495"/>
  <c r="DM495"/>
  <c r="DI495"/>
  <c r="DE495"/>
  <c r="DA495"/>
  <c r="CW495"/>
  <c r="CS495"/>
  <c r="CO495"/>
  <c r="CK495"/>
  <c r="CG495"/>
  <c r="CC495"/>
  <c r="BY495"/>
  <c r="BU495"/>
  <c r="BQ495"/>
  <c r="BM495"/>
  <c r="BI495"/>
  <c r="BE495"/>
  <c r="BA495"/>
  <c r="AS495"/>
  <c r="AO495"/>
  <c r="AK495"/>
  <c r="AG495"/>
  <c r="AC495"/>
  <c r="Y495"/>
  <c r="U495"/>
  <c r="Q495"/>
  <c r="M495"/>
  <c r="I495"/>
  <c r="E495"/>
  <c r="GS494"/>
  <c r="GO494"/>
  <c r="GK494"/>
  <c r="GG494"/>
  <c r="GC494"/>
  <c r="FY494"/>
  <c r="FU494"/>
  <c r="FQ494"/>
  <c r="FM494"/>
  <c r="FI494"/>
  <c r="FE494"/>
  <c r="FA494"/>
  <c r="EW494"/>
  <c r="ES494"/>
  <c r="EO494"/>
  <c r="EK494"/>
  <c r="EG494"/>
  <c r="EC494"/>
  <c r="DY494"/>
  <c r="DU494"/>
  <c r="DQ494"/>
  <c r="DM494"/>
  <c r="DI494"/>
  <c r="DE494"/>
  <c r="DA494"/>
  <c r="CW494"/>
  <c r="CS494"/>
  <c r="CO494"/>
  <c r="CK494"/>
  <c r="CG494"/>
  <c r="CC494"/>
  <c r="BY494"/>
  <c r="BU494"/>
  <c r="BQ494"/>
  <c r="BM494"/>
  <c r="BI494"/>
  <c r="BE494"/>
  <c r="BA494"/>
  <c r="AS494"/>
  <c r="AO494"/>
  <c r="AK494"/>
  <c r="AG494"/>
  <c r="AC494"/>
  <c r="Y494"/>
  <c r="U494"/>
  <c r="Q494"/>
  <c r="M494"/>
  <c r="I494"/>
  <c r="E494"/>
  <c r="GS493"/>
  <c r="GO493"/>
  <c r="GK493"/>
  <c r="GG493"/>
  <c r="GC493"/>
  <c r="FY493"/>
  <c r="FU493"/>
  <c r="FQ493"/>
  <c r="FM493"/>
  <c r="FI493"/>
  <c r="FE493"/>
  <c r="FA493"/>
  <c r="EW493"/>
  <c r="ES493"/>
  <c r="EO493"/>
  <c r="EK493"/>
  <c r="EG493"/>
  <c r="EC493"/>
  <c r="DY493"/>
  <c r="DU493"/>
  <c r="DQ493"/>
  <c r="DM493"/>
  <c r="DI493"/>
  <c r="DE493"/>
  <c r="DA493"/>
  <c r="CW493"/>
  <c r="CS493"/>
  <c r="CO493"/>
  <c r="CK493"/>
  <c r="CG493"/>
  <c r="CC493"/>
  <c r="BY493"/>
  <c r="BU493"/>
  <c r="BQ493"/>
  <c r="BM493"/>
  <c r="BI493"/>
  <c r="BE493"/>
  <c r="BA493"/>
  <c r="AS493"/>
  <c r="AO493"/>
  <c r="AK493"/>
  <c r="AG493"/>
  <c r="AC493"/>
  <c r="Y493"/>
  <c r="U493"/>
  <c r="Q493"/>
  <c r="M493"/>
  <c r="I493"/>
  <c r="E493"/>
  <c r="GS492"/>
  <c r="GO492"/>
  <c r="GK492"/>
  <c r="GG492"/>
  <c r="GC492"/>
  <c r="FY492"/>
  <c r="FU492"/>
  <c r="FQ492"/>
  <c r="FM492"/>
  <c r="FI492"/>
  <c r="FE492"/>
  <c r="FA492"/>
  <c r="EW492"/>
  <c r="ES492"/>
  <c r="EO492"/>
  <c r="EK492"/>
  <c r="EG492"/>
  <c r="EC492"/>
  <c r="DY492"/>
  <c r="DU492"/>
  <c r="DQ492"/>
  <c r="DM492"/>
  <c r="DI492"/>
  <c r="DE492"/>
  <c r="DA492"/>
  <c r="CW492"/>
  <c r="CS492"/>
  <c r="CO492"/>
  <c r="CK492"/>
  <c r="CG492"/>
  <c r="CC492"/>
  <c r="BY492"/>
  <c r="BU492"/>
  <c r="BQ492"/>
  <c r="BM492"/>
  <c r="BI492"/>
  <c r="BE492"/>
  <c r="BA492"/>
  <c r="AS492"/>
  <c r="AO492"/>
  <c r="AK492"/>
  <c r="AG492"/>
  <c r="AC492"/>
  <c r="Y492"/>
  <c r="U492"/>
  <c r="Q492"/>
  <c r="M492"/>
  <c r="I492"/>
  <c r="E492"/>
  <c r="GS491"/>
  <c r="GO491"/>
  <c r="GK491"/>
  <c r="GG491"/>
  <c r="GC491"/>
  <c r="FY491"/>
  <c r="FU491"/>
  <c r="FQ491"/>
  <c r="FM491"/>
  <c r="FI491"/>
  <c r="FE491"/>
  <c r="FA491"/>
  <c r="EW491"/>
  <c r="ES491"/>
  <c r="EO491"/>
  <c r="EK491"/>
  <c r="EG491"/>
  <c r="EC491"/>
  <c r="DY491"/>
  <c r="DU491"/>
  <c r="DQ491"/>
  <c r="DM491"/>
  <c r="DI491"/>
  <c r="DE491"/>
  <c r="DA491"/>
  <c r="CW491"/>
  <c r="CS491"/>
  <c r="CO491"/>
  <c r="CK491"/>
  <c r="CG491"/>
  <c r="CC491"/>
  <c r="BY491"/>
  <c r="BU491"/>
  <c r="BQ491"/>
  <c r="BM491"/>
  <c r="BI491"/>
  <c r="BE491"/>
  <c r="BA491"/>
  <c r="AS491"/>
  <c r="AO491"/>
  <c r="AK491"/>
  <c r="AG491"/>
  <c r="AC491"/>
  <c r="Y491"/>
  <c r="U491"/>
  <c r="Q491"/>
  <c r="M491"/>
  <c r="I491"/>
  <c r="E491"/>
  <c r="GS490"/>
  <c r="GO490"/>
  <c r="GK490"/>
  <c r="GG490"/>
  <c r="GC490"/>
  <c r="FY490"/>
  <c r="FU490"/>
  <c r="FQ490"/>
  <c r="FM490"/>
  <c r="FI490"/>
  <c r="FE490"/>
  <c r="FA490"/>
  <c r="EW490"/>
  <c r="ES490"/>
  <c r="EO490"/>
  <c r="EK490"/>
  <c r="EG490"/>
  <c r="EC490"/>
  <c r="DY490"/>
  <c r="DU490"/>
  <c r="DQ490"/>
  <c r="DM490"/>
  <c r="DI490"/>
  <c r="DE490"/>
  <c r="DA490"/>
  <c r="CW490"/>
  <c r="CS490"/>
  <c r="CO490"/>
  <c r="CK490"/>
  <c r="CG490"/>
  <c r="CC490"/>
  <c r="BY490"/>
  <c r="BU490"/>
  <c r="BQ490"/>
  <c r="BM490"/>
  <c r="BI490"/>
  <c r="BE490"/>
  <c r="BA490"/>
  <c r="AS490"/>
  <c r="AO490"/>
  <c r="AK490"/>
  <c r="AG490"/>
  <c r="AC490"/>
  <c r="Y490"/>
  <c r="U490"/>
  <c r="Q490"/>
  <c r="M490"/>
  <c r="I490"/>
  <c r="E490"/>
  <c r="GS489"/>
  <c r="GO489"/>
  <c r="GK489"/>
  <c r="GG489"/>
  <c r="GC489"/>
  <c r="FY489"/>
  <c r="FU489"/>
  <c r="FQ489"/>
  <c r="FM489"/>
  <c r="FI489"/>
  <c r="FE489"/>
  <c r="FA489"/>
  <c r="EW489"/>
  <c r="ES489"/>
  <c r="EO489"/>
  <c r="EK489"/>
  <c r="EG489"/>
  <c r="EC489"/>
  <c r="DY489"/>
  <c r="DU489"/>
  <c r="DQ489"/>
  <c r="DM489"/>
  <c r="DI489"/>
  <c r="DE489"/>
  <c r="DA489"/>
  <c r="CW489"/>
  <c r="CS489"/>
  <c r="CO489"/>
  <c r="CK489"/>
  <c r="CG489"/>
  <c r="CC489"/>
  <c r="BY489"/>
  <c r="BU489"/>
  <c r="BQ489"/>
  <c r="BM489"/>
  <c r="BI489"/>
  <c r="BE489"/>
  <c r="BA489"/>
  <c r="AS489"/>
  <c r="AO489"/>
  <c r="AK489"/>
  <c r="AG489"/>
  <c r="AC489"/>
  <c r="Y489"/>
  <c r="U489"/>
  <c r="Q489"/>
  <c r="M489"/>
  <c r="I489"/>
  <c r="E489"/>
  <c r="GS488"/>
  <c r="GO488"/>
  <c r="GK488"/>
  <c r="GG488"/>
  <c r="GC488"/>
  <c r="FY488"/>
  <c r="FU488"/>
  <c r="FQ488"/>
  <c r="FM488"/>
  <c r="FI488"/>
  <c r="FE488"/>
  <c r="FA488"/>
  <c r="EW488"/>
  <c r="ES488"/>
  <c r="EO488"/>
  <c r="EK488"/>
  <c r="EG488"/>
  <c r="EC488"/>
  <c r="DY488"/>
  <c r="DU488"/>
  <c r="DQ488"/>
  <c r="DM488"/>
  <c r="DI488"/>
  <c r="DE488"/>
  <c r="DA488"/>
  <c r="CW488"/>
  <c r="CS488"/>
  <c r="CO488"/>
  <c r="CK488"/>
  <c r="CG488"/>
  <c r="CC488"/>
  <c r="BY488"/>
  <c r="BU488"/>
  <c r="BQ488"/>
  <c r="BM488"/>
  <c r="BI488"/>
  <c r="BE488"/>
  <c r="BA488"/>
  <c r="AS488"/>
  <c r="AO488"/>
  <c r="AK488"/>
  <c r="AG488"/>
  <c r="AC488"/>
  <c r="Y488"/>
  <c r="U488"/>
  <c r="Q488"/>
  <c r="M488"/>
  <c r="I488"/>
  <c r="E488"/>
  <c r="GY487"/>
  <c r="GS487"/>
  <c r="GO487"/>
  <c r="GK487"/>
  <c r="GG487"/>
  <c r="GC487"/>
  <c r="FY487"/>
  <c r="FU487"/>
  <c r="FQ487"/>
  <c r="FM487"/>
  <c r="FI487"/>
  <c r="FE487"/>
  <c r="FA487"/>
  <c r="EW487"/>
  <c r="ES487"/>
  <c r="EO487"/>
  <c r="EK487"/>
  <c r="EG487"/>
  <c r="EC487"/>
  <c r="DY487"/>
  <c r="DU487"/>
  <c r="DQ487"/>
  <c r="DM487"/>
  <c r="DI487"/>
  <c r="DE487"/>
  <c r="DA487"/>
  <c r="CW487"/>
  <c r="CS487"/>
  <c r="CO487"/>
  <c r="CK487"/>
  <c r="CG487"/>
  <c r="CC487"/>
  <c r="BY487"/>
  <c r="BU487"/>
  <c r="BQ487"/>
  <c r="BM487"/>
  <c r="BI487"/>
  <c r="BE487"/>
  <c r="BA487"/>
  <c r="AS487"/>
  <c r="AO487"/>
  <c r="AK487"/>
  <c r="AG487"/>
  <c r="AC487"/>
  <c r="Y487"/>
  <c r="U487"/>
  <c r="Q487"/>
  <c r="M487"/>
  <c r="I487"/>
  <c r="E487"/>
  <c r="GS486"/>
  <c r="GO486"/>
  <c r="GK486"/>
  <c r="GG486"/>
  <c r="GC486"/>
  <c r="FY486"/>
  <c r="FU486"/>
  <c r="FQ486"/>
  <c r="FM486"/>
  <c r="FI486"/>
  <c r="FE486"/>
  <c r="FA486"/>
  <c r="EW486"/>
  <c r="ES486"/>
  <c r="EO486"/>
  <c r="EK486"/>
  <c r="EG486"/>
  <c r="EC486"/>
  <c r="DY486"/>
  <c r="DU486"/>
  <c r="DQ486"/>
  <c r="DM486"/>
  <c r="DI486"/>
  <c r="DE486"/>
  <c r="DA486"/>
  <c r="CW486"/>
  <c r="CS486"/>
  <c r="CO486"/>
  <c r="CK486"/>
  <c r="CG486"/>
  <c r="CC486"/>
  <c r="BY486"/>
  <c r="BU486"/>
  <c r="BQ486"/>
  <c r="BM486"/>
  <c r="BI486"/>
  <c r="BE486"/>
  <c r="BA486"/>
  <c r="AS486"/>
  <c r="AO486"/>
  <c r="AK486"/>
  <c r="AG486"/>
  <c r="AC486"/>
  <c r="Y486"/>
  <c r="U486"/>
  <c r="Q486"/>
  <c r="M486"/>
  <c r="I486"/>
  <c r="E486"/>
  <c r="GS485"/>
  <c r="GO485"/>
  <c r="GK485"/>
  <c r="GG485"/>
  <c r="GC485"/>
  <c r="FY485"/>
  <c r="FU485"/>
  <c r="FQ485"/>
  <c r="FM485"/>
  <c r="FI485"/>
  <c r="FE485"/>
  <c r="FA485"/>
  <c r="EW485"/>
  <c r="ES485"/>
  <c r="EO485"/>
  <c r="EK485"/>
  <c r="EG485"/>
  <c r="EC485"/>
  <c r="DY485"/>
  <c r="DU485"/>
  <c r="DQ485"/>
  <c r="DM485"/>
  <c r="DI485"/>
  <c r="DE485"/>
  <c r="DA485"/>
  <c r="CW485"/>
  <c r="CS485"/>
  <c r="CO485"/>
  <c r="CK485"/>
  <c r="CG485"/>
  <c r="CC485"/>
  <c r="BY485"/>
  <c r="BU485"/>
  <c r="BQ485"/>
  <c r="BM485"/>
  <c r="BI485"/>
  <c r="BE485"/>
  <c r="BA485"/>
  <c r="AS485"/>
  <c r="AO485"/>
  <c r="AK485"/>
  <c r="AG485"/>
  <c r="AC485"/>
  <c r="Y485"/>
  <c r="U485"/>
  <c r="Q485"/>
  <c r="M485"/>
  <c r="I485"/>
  <c r="E485"/>
  <c r="GS484"/>
  <c r="GO484"/>
  <c r="GK484"/>
  <c r="GG484"/>
  <c r="GC484"/>
  <c r="FY484"/>
  <c r="FU484"/>
  <c r="FQ484"/>
  <c r="FM484"/>
  <c r="FI484"/>
  <c r="FE484"/>
  <c r="FA484"/>
  <c r="EW484"/>
  <c r="ES484"/>
  <c r="EO484"/>
  <c r="EK484"/>
  <c r="EG484"/>
  <c r="EC484"/>
  <c r="DY484"/>
  <c r="DU484"/>
  <c r="DQ484"/>
  <c r="DM484"/>
  <c r="DI484"/>
  <c r="DE484"/>
  <c r="DA484"/>
  <c r="CW484"/>
  <c r="CS484"/>
  <c r="CO484"/>
  <c r="CK484"/>
  <c r="CG484"/>
  <c r="CC484"/>
  <c r="BY484"/>
  <c r="BU484"/>
  <c r="BQ484"/>
  <c r="BM484"/>
  <c r="BI484"/>
  <c r="BE484"/>
  <c r="BA484"/>
  <c r="AS484"/>
  <c r="AO484"/>
  <c r="AK484"/>
  <c r="AG484"/>
  <c r="AC484"/>
  <c r="Y484"/>
  <c r="U484"/>
  <c r="Q484"/>
  <c r="M484"/>
  <c r="I484"/>
  <c r="E484"/>
  <c r="GS483"/>
  <c r="GO483"/>
  <c r="GK483"/>
  <c r="GG483"/>
  <c r="GC483"/>
  <c r="FY483"/>
  <c r="FU483"/>
  <c r="FQ483"/>
  <c r="FM483"/>
  <c r="FI483"/>
  <c r="FE483"/>
  <c r="FA483"/>
  <c r="EW483"/>
  <c r="ES483"/>
  <c r="EO483"/>
  <c r="EK483"/>
  <c r="EG483"/>
  <c r="EC483"/>
  <c r="DY483"/>
  <c r="DU483"/>
  <c r="DQ483"/>
  <c r="DM483"/>
  <c r="DI483"/>
  <c r="DE483"/>
  <c r="DA483"/>
  <c r="CW483"/>
  <c r="CS483"/>
  <c r="CO483"/>
  <c r="CK483"/>
  <c r="CG483"/>
  <c r="CC483"/>
  <c r="BY483"/>
  <c r="BU483"/>
  <c r="BQ483"/>
  <c r="BM483"/>
  <c r="BI483"/>
  <c r="BE483"/>
  <c r="BA483"/>
  <c r="AS483"/>
  <c r="AO483"/>
  <c r="AK483"/>
  <c r="AG483"/>
  <c r="AC483"/>
  <c r="Y483"/>
  <c r="U483"/>
  <c r="Q483"/>
  <c r="M483"/>
  <c r="I483"/>
  <c r="E483"/>
  <c r="GS482"/>
  <c r="GO482"/>
  <c r="GK482"/>
  <c r="GG482"/>
  <c r="GC482"/>
  <c r="FY482"/>
  <c r="FU482"/>
  <c r="FQ482"/>
  <c r="FM482"/>
  <c r="FI482"/>
  <c r="FE482"/>
  <c r="FA482"/>
  <c r="EW482"/>
  <c r="ES482"/>
  <c r="EO482"/>
  <c r="EK482"/>
  <c r="EG482"/>
  <c r="EC482"/>
  <c r="DY482"/>
  <c r="DU482"/>
  <c r="DQ482"/>
  <c r="DM482"/>
  <c r="DI482"/>
  <c r="DE482"/>
  <c r="DA482"/>
  <c r="CW482"/>
  <c r="CS482"/>
  <c r="CO482"/>
  <c r="CK482"/>
  <c r="CG482"/>
  <c r="CC482"/>
  <c r="BY482"/>
  <c r="BU482"/>
  <c r="BQ482"/>
  <c r="BM482"/>
  <c r="BI482"/>
  <c r="BE482"/>
  <c r="BA482"/>
  <c r="AS482"/>
  <c r="AO482"/>
  <c r="AK482"/>
  <c r="AG482"/>
  <c r="AC482"/>
  <c r="Y482"/>
  <c r="U482"/>
  <c r="Q482"/>
  <c r="M482"/>
  <c r="I482"/>
  <c r="E482"/>
  <c r="GS481"/>
  <c r="GO481"/>
  <c r="GK481"/>
  <c r="GG481"/>
  <c r="GC481"/>
  <c r="FY481"/>
  <c r="FU481"/>
  <c r="FQ481"/>
  <c r="FM481"/>
  <c r="FI481"/>
  <c r="FE481"/>
  <c r="FA481"/>
  <c r="EW481"/>
  <c r="ES481"/>
  <c r="EO481"/>
  <c r="EK481"/>
  <c r="EG481"/>
  <c r="EC481"/>
  <c r="DY481"/>
  <c r="DU481"/>
  <c r="DQ481"/>
  <c r="DM481"/>
  <c r="DI481"/>
  <c r="DE481"/>
  <c r="DA481"/>
  <c r="CW481"/>
  <c r="CS481"/>
  <c r="CO481"/>
  <c r="CK481"/>
  <c r="CG481"/>
  <c r="CC481"/>
  <c r="BY481"/>
  <c r="BU481"/>
  <c r="BQ481"/>
  <c r="BM481"/>
  <c r="BI481"/>
  <c r="BE481"/>
  <c r="BA481"/>
  <c r="AS481"/>
  <c r="AO481"/>
  <c r="AK481"/>
  <c r="AG481"/>
  <c r="AC481"/>
  <c r="Y481"/>
  <c r="U481"/>
  <c r="Q481"/>
  <c r="M481"/>
  <c r="I481"/>
  <c r="E481"/>
  <c r="GS480"/>
  <c r="GO480"/>
  <c r="GK480"/>
  <c r="GG480"/>
  <c r="GC480"/>
  <c r="FY480"/>
  <c r="FU480"/>
  <c r="FQ480"/>
  <c r="FM480"/>
  <c r="FI480"/>
  <c r="FE480"/>
  <c r="FA480"/>
  <c r="EW480"/>
  <c r="ES480"/>
  <c r="EO480"/>
  <c r="EK480"/>
  <c r="EG480"/>
  <c r="EC480"/>
  <c r="DY480"/>
  <c r="DU480"/>
  <c r="DQ480"/>
  <c r="DM480"/>
  <c r="DI480"/>
  <c r="DE480"/>
  <c r="DA480"/>
  <c r="CW480"/>
  <c r="CS480"/>
  <c r="CO480"/>
  <c r="CK480"/>
  <c r="CG480"/>
  <c r="CC480"/>
  <c r="BY480"/>
  <c r="BU480"/>
  <c r="BQ480"/>
  <c r="BM480"/>
  <c r="BI480"/>
  <c r="BE480"/>
  <c r="BA480"/>
  <c r="AS480"/>
  <c r="AO480"/>
  <c r="AK480"/>
  <c r="AG480"/>
  <c r="AC480"/>
  <c r="Y480"/>
  <c r="U480"/>
  <c r="Q480"/>
  <c r="M480"/>
  <c r="I480"/>
  <c r="E480"/>
  <c r="GS479"/>
  <c r="GO479"/>
  <c r="GK479"/>
  <c r="GG479"/>
  <c r="GC479"/>
  <c r="FY479"/>
  <c r="FU479"/>
  <c r="FQ479"/>
  <c r="FM479"/>
  <c r="FI479"/>
  <c r="FE479"/>
  <c r="FA479"/>
  <c r="EW479"/>
  <c r="ES479"/>
  <c r="EO479"/>
  <c r="EK479"/>
  <c r="EG479"/>
  <c r="EC479"/>
  <c r="DY479"/>
  <c r="DU479"/>
  <c r="DQ479"/>
  <c r="DM479"/>
  <c r="DI479"/>
  <c r="DE479"/>
  <c r="DA479"/>
  <c r="CW479"/>
  <c r="CS479"/>
  <c r="CO479"/>
  <c r="CK479"/>
  <c r="CG479"/>
  <c r="CC479"/>
  <c r="BY479"/>
  <c r="BU479"/>
  <c r="BQ479"/>
  <c r="BM479"/>
  <c r="BI479"/>
  <c r="BE479"/>
  <c r="BA479"/>
  <c r="AS479"/>
  <c r="AO479"/>
  <c r="AK479"/>
  <c r="AG479"/>
  <c r="AC479"/>
  <c r="Y479"/>
  <c r="U479"/>
  <c r="Q479"/>
  <c r="M479"/>
  <c r="I479"/>
  <c r="E479"/>
  <c r="GS478"/>
  <c r="GO478"/>
  <c r="GK478"/>
  <c r="GG478"/>
  <c r="GC478"/>
  <c r="FY478"/>
  <c r="FU478"/>
  <c r="FQ478"/>
  <c r="FM478"/>
  <c r="FI478"/>
  <c r="FE478"/>
  <c r="FA478"/>
  <c r="EW478"/>
  <c r="ES478"/>
  <c r="EO478"/>
  <c r="EK478"/>
  <c r="EG478"/>
  <c r="EC478"/>
  <c r="DY478"/>
  <c r="DU478"/>
  <c r="DQ478"/>
  <c r="DM478"/>
  <c r="DI478"/>
  <c r="DE478"/>
  <c r="DA478"/>
  <c r="CW478"/>
  <c r="CS478"/>
  <c r="CO478"/>
  <c r="CK478"/>
  <c r="CG478"/>
  <c r="CC478"/>
  <c r="BY478"/>
  <c r="BU478"/>
  <c r="BQ478"/>
  <c r="BM478"/>
  <c r="BI478"/>
  <c r="BE478"/>
  <c r="BA478"/>
  <c r="AS478"/>
  <c r="AO478"/>
  <c r="AK478"/>
  <c r="AG478"/>
  <c r="AC478"/>
  <c r="Y478"/>
  <c r="U478"/>
  <c r="Q478"/>
  <c r="M478"/>
  <c r="I478"/>
  <c r="E478"/>
  <c r="GS477"/>
  <c r="GO477"/>
  <c r="GK477"/>
  <c r="GG477"/>
  <c r="GC477"/>
  <c r="FY477"/>
  <c r="FU477"/>
  <c r="FQ477"/>
  <c r="FM477"/>
  <c r="FI477"/>
  <c r="FE477"/>
  <c r="FA477"/>
  <c r="EW477"/>
  <c r="ES477"/>
  <c r="EO477"/>
  <c r="EK477"/>
  <c r="EG477"/>
  <c r="EC477"/>
  <c r="DY477"/>
  <c r="DU477"/>
  <c r="DQ477"/>
  <c r="DM477"/>
  <c r="DI477"/>
  <c r="DE477"/>
  <c r="DA477"/>
  <c r="CW477"/>
  <c r="CS477"/>
  <c r="CO477"/>
  <c r="CK477"/>
  <c r="CG477"/>
  <c r="CC477"/>
  <c r="BY477"/>
  <c r="BU477"/>
  <c r="BQ477"/>
  <c r="BM477"/>
  <c r="BI477"/>
  <c r="BE477"/>
  <c r="BA477"/>
  <c r="AS477"/>
  <c r="AO477"/>
  <c r="AK477"/>
  <c r="AG477"/>
  <c r="AC477"/>
  <c r="Y477"/>
  <c r="U477"/>
  <c r="Q477"/>
  <c r="M477"/>
  <c r="I477"/>
  <c r="E477"/>
  <c r="GS476"/>
  <c r="GO476"/>
  <c r="GK476"/>
  <c r="GG476"/>
  <c r="GC476"/>
  <c r="FY476"/>
  <c r="FU476"/>
  <c r="FQ476"/>
  <c r="FM476"/>
  <c r="FI476"/>
  <c r="FE476"/>
  <c r="FA476"/>
  <c r="EW476"/>
  <c r="ES476"/>
  <c r="EO476"/>
  <c r="EK476"/>
  <c r="EG476"/>
  <c r="EC476"/>
  <c r="DY476"/>
  <c r="DU476"/>
  <c r="DQ476"/>
  <c r="DM476"/>
  <c r="DI476"/>
  <c r="DE476"/>
  <c r="DA476"/>
  <c r="CW476"/>
  <c r="CS476"/>
  <c r="CO476"/>
  <c r="CK476"/>
  <c r="CG476"/>
  <c r="CC476"/>
  <c r="BY476"/>
  <c r="BU476"/>
  <c r="BQ476"/>
  <c r="BM476"/>
  <c r="BI476"/>
  <c r="BE476"/>
  <c r="BA476"/>
  <c r="AS476"/>
  <c r="AO476"/>
  <c r="AK476"/>
  <c r="AG476"/>
  <c r="AC476"/>
  <c r="Y476"/>
  <c r="U476"/>
  <c r="Q476"/>
  <c r="M476"/>
  <c r="I476"/>
  <c r="E476"/>
  <c r="GY475"/>
  <c r="GS475"/>
  <c r="GO475"/>
  <c r="GK475"/>
  <c r="GG475"/>
  <c r="GC475"/>
  <c r="FY475"/>
  <c r="FU475"/>
  <c r="FQ475"/>
  <c r="FM475"/>
  <c r="FI475"/>
  <c r="FE475"/>
  <c r="FA475"/>
  <c r="EW475"/>
  <c r="ES475"/>
  <c r="EO475"/>
  <c r="EK475"/>
  <c r="EG475"/>
  <c r="EC475"/>
  <c r="DY475"/>
  <c r="DU475"/>
  <c r="DQ475"/>
  <c r="DM475"/>
  <c r="DI475"/>
  <c r="DE475"/>
  <c r="DA475"/>
  <c r="CW475"/>
  <c r="CS475"/>
  <c r="CO475"/>
  <c r="CK475"/>
  <c r="CG475"/>
  <c r="CC475"/>
  <c r="BY475"/>
  <c r="BU475"/>
  <c r="BQ475"/>
  <c r="BM475"/>
  <c r="BI475"/>
  <c r="BE475"/>
  <c r="BA475"/>
  <c r="AS475"/>
  <c r="AO475"/>
  <c r="AK475"/>
  <c r="AG475"/>
  <c r="AC475"/>
  <c r="Y475"/>
  <c r="U475"/>
  <c r="Q475"/>
  <c r="M475"/>
  <c r="I475"/>
  <c r="E475"/>
  <c r="GS474"/>
  <c r="GO474"/>
  <c r="GK474"/>
  <c r="GG474"/>
  <c r="GC474"/>
  <c r="FY474"/>
  <c r="FU474"/>
  <c r="FQ474"/>
  <c r="FM474"/>
  <c r="FI474"/>
  <c r="FE474"/>
  <c r="FA474"/>
  <c r="EW474"/>
  <c r="ES474"/>
  <c r="EO474"/>
  <c r="EK474"/>
  <c r="EG474"/>
  <c r="EC474"/>
  <c r="DY474"/>
  <c r="DU474"/>
  <c r="DQ474"/>
  <c r="DM474"/>
  <c r="DI474"/>
  <c r="DE474"/>
  <c r="DA474"/>
  <c r="CW474"/>
  <c r="CS474"/>
  <c r="CO474"/>
  <c r="CK474"/>
  <c r="CG474"/>
  <c r="CC474"/>
  <c r="BY474"/>
  <c r="BU474"/>
  <c r="BQ474"/>
  <c r="BM474"/>
  <c r="BI474"/>
  <c r="BE474"/>
  <c r="BA474"/>
  <c r="AS474"/>
  <c r="AO474"/>
  <c r="AK474"/>
  <c r="AG474"/>
  <c r="AC474"/>
  <c r="Y474"/>
  <c r="U474"/>
  <c r="Q474"/>
  <c r="M474"/>
  <c r="I474"/>
  <c r="E474"/>
  <c r="GS473"/>
  <c r="GO473"/>
  <c r="GK473"/>
  <c r="GG473"/>
  <c r="GC473"/>
  <c r="FY473"/>
  <c r="FU473"/>
  <c r="FQ473"/>
  <c r="FM473"/>
  <c r="FI473"/>
  <c r="FE473"/>
  <c r="FA473"/>
  <c r="EW473"/>
  <c r="ES473"/>
  <c r="EO473"/>
  <c r="EK473"/>
  <c r="EG473"/>
  <c r="EC473"/>
  <c r="DY473"/>
  <c r="DU473"/>
  <c r="DQ473"/>
  <c r="DM473"/>
  <c r="DI473"/>
  <c r="DE473"/>
  <c r="DA473"/>
  <c r="CW473"/>
  <c r="CS473"/>
  <c r="CO473"/>
  <c r="CK473"/>
  <c r="CG473"/>
  <c r="CC473"/>
  <c r="BY473"/>
  <c r="BU473"/>
  <c r="BQ473"/>
  <c r="BM473"/>
  <c r="BI473"/>
  <c r="BE473"/>
  <c r="BA473"/>
  <c r="AS473"/>
  <c r="AO473"/>
  <c r="AK473"/>
  <c r="AG473"/>
  <c r="AC473"/>
  <c r="Y473"/>
  <c r="U473"/>
  <c r="Q473"/>
  <c r="M473"/>
  <c r="I473"/>
  <c r="E473"/>
  <c r="GS472"/>
  <c r="GO472"/>
  <c r="GK472"/>
  <c r="GG472"/>
  <c r="GC472"/>
  <c r="FY472"/>
  <c r="FU472"/>
  <c r="FQ472"/>
  <c r="FM472"/>
  <c r="FI472"/>
  <c r="FE472"/>
  <c r="FA472"/>
  <c r="EW472"/>
  <c r="ES472"/>
  <c r="EO472"/>
  <c r="EK472"/>
  <c r="EG472"/>
  <c r="EC472"/>
  <c r="DY472"/>
  <c r="DU472"/>
  <c r="DQ472"/>
  <c r="DM472"/>
  <c r="DI472"/>
  <c r="DE472"/>
  <c r="DA472"/>
  <c r="CW472"/>
  <c r="CS472"/>
  <c r="CO472"/>
  <c r="CK472"/>
  <c r="CG472"/>
  <c r="CC472"/>
  <c r="BY472"/>
  <c r="BU472"/>
  <c r="BQ472"/>
  <c r="BM472"/>
  <c r="BI472"/>
  <c r="BE472"/>
  <c r="BA472"/>
  <c r="AS472"/>
  <c r="AO472"/>
  <c r="AK472"/>
  <c r="AG472"/>
  <c r="AC472"/>
  <c r="Y472"/>
  <c r="U472"/>
  <c r="Q472"/>
  <c r="M472"/>
  <c r="I472"/>
  <c r="E472"/>
  <c r="GS471"/>
  <c r="GO471"/>
  <c r="GK471"/>
  <c r="GG471"/>
  <c r="GC471"/>
  <c r="FY471"/>
  <c r="FU471"/>
  <c r="FQ471"/>
  <c r="FM471"/>
  <c r="FI471"/>
  <c r="FE471"/>
  <c r="FA471"/>
  <c r="EW471"/>
  <c r="ES471"/>
  <c r="EO471"/>
  <c r="EK471"/>
  <c r="EG471"/>
  <c r="EC471"/>
  <c r="DY471"/>
  <c r="DU471"/>
  <c r="DQ471"/>
  <c r="DM471"/>
  <c r="DI471"/>
  <c r="DE471"/>
  <c r="DA471"/>
  <c r="CW471"/>
  <c r="CS471"/>
  <c r="CO471"/>
  <c r="CK471"/>
  <c r="CG471"/>
  <c r="CC471"/>
  <c r="BY471"/>
  <c r="BU471"/>
  <c r="BQ471"/>
  <c r="BM471"/>
  <c r="BI471"/>
  <c r="BE471"/>
  <c r="BA471"/>
  <c r="AS471"/>
  <c r="AO471"/>
  <c r="AK471"/>
  <c r="AG471"/>
  <c r="AC471"/>
  <c r="Y471"/>
  <c r="U471"/>
  <c r="Q471"/>
  <c r="M471"/>
  <c r="I471"/>
  <c r="E471"/>
  <c r="GS470"/>
  <c r="GO470"/>
  <c r="GK470"/>
  <c r="GG470"/>
  <c r="GC470"/>
  <c r="FY470"/>
  <c r="FU470"/>
  <c r="FQ470"/>
  <c r="FM470"/>
  <c r="FI470"/>
  <c r="FE470"/>
  <c r="FA470"/>
  <c r="EW470"/>
  <c r="ES470"/>
  <c r="EO470"/>
  <c r="EK470"/>
  <c r="EG470"/>
  <c r="EC470"/>
  <c r="DY470"/>
  <c r="DU470"/>
  <c r="DQ470"/>
  <c r="DM470"/>
  <c r="DI470"/>
  <c r="DE470"/>
  <c r="DA470"/>
  <c r="CW470"/>
  <c r="CS470"/>
  <c r="CO470"/>
  <c r="CK470"/>
  <c r="CG470"/>
  <c r="CC470"/>
  <c r="BY470"/>
  <c r="BU470"/>
  <c r="BQ470"/>
  <c r="BM470"/>
  <c r="BI470"/>
  <c r="BE470"/>
  <c r="BA470"/>
  <c r="AS470"/>
  <c r="AO470"/>
  <c r="AK470"/>
  <c r="AG470"/>
  <c r="AC470"/>
  <c r="Y470"/>
  <c r="U470"/>
  <c r="Q470"/>
  <c r="M470"/>
  <c r="I470"/>
  <c r="E470"/>
  <c r="GS469"/>
  <c r="GO469"/>
  <c r="GK469"/>
  <c r="GG469"/>
  <c r="GC469"/>
  <c r="FY469"/>
  <c r="FU469"/>
  <c r="FQ469"/>
  <c r="FM469"/>
  <c r="FI469"/>
  <c r="FE469"/>
  <c r="FA469"/>
  <c r="EW469"/>
  <c r="ES469"/>
  <c r="EO469"/>
  <c r="EK469"/>
  <c r="EG469"/>
  <c r="EC469"/>
  <c r="DY469"/>
  <c r="DU469"/>
  <c r="DQ469"/>
  <c r="DM469"/>
  <c r="DI469"/>
  <c r="DE469"/>
  <c r="DA469"/>
  <c r="CW469"/>
  <c r="CS469"/>
  <c r="CO469"/>
  <c r="CK469"/>
  <c r="CG469"/>
  <c r="CC469"/>
  <c r="BY469"/>
  <c r="BU469"/>
  <c r="BQ469"/>
  <c r="BM469"/>
  <c r="BI469"/>
  <c r="BE469"/>
  <c r="BA469"/>
  <c r="AS469"/>
  <c r="AO469"/>
  <c r="AK469"/>
  <c r="AG469"/>
  <c r="AC469"/>
  <c r="Y469"/>
  <c r="U469"/>
  <c r="Q469"/>
  <c r="M469"/>
  <c r="I469"/>
  <c r="E469"/>
  <c r="GS468"/>
  <c r="GO468"/>
  <c r="GK468"/>
  <c r="GG468"/>
  <c r="GC468"/>
  <c r="FY468"/>
  <c r="FU468"/>
  <c r="FQ468"/>
  <c r="FM468"/>
  <c r="FI468"/>
  <c r="FE468"/>
  <c r="FA468"/>
  <c r="EW468"/>
  <c r="ES468"/>
  <c r="EO468"/>
  <c r="EK468"/>
  <c r="EG468"/>
  <c r="EC468"/>
  <c r="DY468"/>
  <c r="DU468"/>
  <c r="DQ468"/>
  <c r="DM468"/>
  <c r="DI468"/>
  <c r="DE468"/>
  <c r="DA468"/>
  <c r="CW468"/>
  <c r="CS468"/>
  <c r="CO468"/>
  <c r="CK468"/>
  <c r="CG468"/>
  <c r="CC468"/>
  <c r="BY468"/>
  <c r="BU468"/>
  <c r="BQ468"/>
  <c r="BM468"/>
  <c r="BI468"/>
  <c r="BE468"/>
  <c r="BA468"/>
  <c r="AS468"/>
  <c r="AO468"/>
  <c r="AK468"/>
  <c r="AG468"/>
  <c r="AC468"/>
  <c r="Y468"/>
  <c r="U468"/>
  <c r="Q468"/>
  <c r="M468"/>
  <c r="I468"/>
  <c r="E468"/>
  <c r="GS467"/>
  <c r="GO467"/>
  <c r="GK467"/>
  <c r="GG467"/>
  <c r="GC467"/>
  <c r="FY467"/>
  <c r="FU467"/>
  <c r="FQ467"/>
  <c r="FM467"/>
  <c r="FI467"/>
  <c r="FE467"/>
  <c r="FA467"/>
  <c r="EW467"/>
  <c r="ES467"/>
  <c r="EO467"/>
  <c r="EK467"/>
  <c r="EG467"/>
  <c r="EC467"/>
  <c r="DY467"/>
  <c r="DU467"/>
  <c r="DQ467"/>
  <c r="DM467"/>
  <c r="DI467"/>
  <c r="DE467"/>
  <c r="DA467"/>
  <c r="CW467"/>
  <c r="CS467"/>
  <c r="CO467"/>
  <c r="CK467"/>
  <c r="CG467"/>
  <c r="CC467"/>
  <c r="BY467"/>
  <c r="BU467"/>
  <c r="BQ467"/>
  <c r="BM467"/>
  <c r="BI467"/>
  <c r="BE467"/>
  <c r="BA467"/>
  <c r="AS467"/>
  <c r="AO467"/>
  <c r="AK467"/>
  <c r="AG467"/>
  <c r="AC467"/>
  <c r="Y467"/>
  <c r="U467"/>
  <c r="Q467"/>
  <c r="M467"/>
  <c r="I467"/>
  <c r="E467"/>
  <c r="GS466"/>
  <c r="GO466"/>
  <c r="GK466"/>
  <c r="GG466"/>
  <c r="GC466"/>
  <c r="FY466"/>
  <c r="FU466"/>
  <c r="FQ466"/>
  <c r="FM466"/>
  <c r="FI466"/>
  <c r="FE466"/>
  <c r="FA466"/>
  <c r="EW466"/>
  <c r="ES466"/>
  <c r="EO466"/>
  <c r="EK466"/>
  <c r="EG466"/>
  <c r="EC466"/>
  <c r="DY466"/>
  <c r="DU466"/>
  <c r="DQ466"/>
  <c r="DM466"/>
  <c r="DI466"/>
  <c r="DE466"/>
  <c r="DA466"/>
  <c r="CW466"/>
  <c r="CS466"/>
  <c r="CO466"/>
  <c r="CK466"/>
  <c r="CG466"/>
  <c r="CC466"/>
  <c r="BY466"/>
  <c r="BU466"/>
  <c r="BQ466"/>
  <c r="BM466"/>
  <c r="BI466"/>
  <c r="BE466"/>
  <c r="BA466"/>
  <c r="AS466"/>
  <c r="AO466"/>
  <c r="AK466"/>
  <c r="AG466"/>
  <c r="AC466"/>
  <c r="Y466"/>
  <c r="U466"/>
  <c r="Q466"/>
  <c r="M466"/>
  <c r="I466"/>
  <c r="E466"/>
  <c r="GS465"/>
  <c r="GO465"/>
  <c r="GK465"/>
  <c r="GG465"/>
  <c r="GC465"/>
  <c r="FY465"/>
  <c r="FU465"/>
  <c r="FQ465"/>
  <c r="FM465"/>
  <c r="FI465"/>
  <c r="FE465"/>
  <c r="FA465"/>
  <c r="EW465"/>
  <c r="ES465"/>
  <c r="EO465"/>
  <c r="EK465"/>
  <c r="EG465"/>
  <c r="EC465"/>
  <c r="DY465"/>
  <c r="DU465"/>
  <c r="DQ465"/>
  <c r="DM465"/>
  <c r="DI465"/>
  <c r="DE465"/>
  <c r="DA465"/>
  <c r="CW465"/>
  <c r="CS465"/>
  <c r="CO465"/>
  <c r="CK465"/>
  <c r="CG465"/>
  <c r="CC465"/>
  <c r="BY465"/>
  <c r="BU465"/>
  <c r="BQ465"/>
  <c r="BM465"/>
  <c r="BI465"/>
  <c r="BE465"/>
  <c r="BA465"/>
  <c r="AS465"/>
  <c r="AO465"/>
  <c r="AK465"/>
  <c r="AG465"/>
  <c r="AC465"/>
  <c r="Y465"/>
  <c r="U465"/>
  <c r="Q465"/>
  <c r="M465"/>
  <c r="I465"/>
  <c r="E465"/>
  <c r="GS464"/>
  <c r="GO464"/>
  <c r="GK464"/>
  <c r="GG464"/>
  <c r="GC464"/>
  <c r="FY464"/>
  <c r="FU464"/>
  <c r="FQ464"/>
  <c r="FM464"/>
  <c r="FI464"/>
  <c r="FE464"/>
  <c r="FA464"/>
  <c r="EW464"/>
  <c r="ES464"/>
  <c r="EO464"/>
  <c r="EK464"/>
  <c r="EG464"/>
  <c r="EC464"/>
  <c r="DY464"/>
  <c r="DU464"/>
  <c r="DQ464"/>
  <c r="DM464"/>
  <c r="DI464"/>
  <c r="DE464"/>
  <c r="DA464"/>
  <c r="CW464"/>
  <c r="CS464"/>
  <c r="CO464"/>
  <c r="CK464"/>
  <c r="CG464"/>
  <c r="CC464"/>
  <c r="BY464"/>
  <c r="BU464"/>
  <c r="BQ464"/>
  <c r="BM464"/>
  <c r="BI464"/>
  <c r="BE464"/>
  <c r="BA464"/>
  <c r="AS464"/>
  <c r="AO464"/>
  <c r="AK464"/>
  <c r="AG464"/>
  <c r="AC464"/>
  <c r="Y464"/>
  <c r="U464"/>
  <c r="Q464"/>
  <c r="M464"/>
  <c r="I464"/>
  <c r="E464"/>
  <c r="GY463"/>
  <c r="GS463"/>
  <c r="GO463"/>
  <c r="GK463"/>
  <c r="GG463"/>
  <c r="GC463"/>
  <c r="FY463"/>
  <c r="FU463"/>
  <c r="FQ463"/>
  <c r="FM463"/>
  <c r="FI463"/>
  <c r="FE463"/>
  <c r="FA463"/>
  <c r="EW463"/>
  <c r="ES463"/>
  <c r="EO463"/>
  <c r="EK463"/>
  <c r="EG463"/>
  <c r="EC463"/>
  <c r="DY463"/>
  <c r="DU463"/>
  <c r="DQ463"/>
  <c r="DM463"/>
  <c r="DI463"/>
  <c r="DE463"/>
  <c r="DA463"/>
  <c r="CW463"/>
  <c r="CS463"/>
  <c r="CO463"/>
  <c r="CK463"/>
  <c r="CG463"/>
  <c r="CC463"/>
  <c r="BY463"/>
  <c r="BU463"/>
  <c r="BQ463"/>
  <c r="BM463"/>
  <c r="BI463"/>
  <c r="BE463"/>
  <c r="BA463"/>
  <c r="AS463"/>
  <c r="AO463"/>
  <c r="AK463"/>
  <c r="AG463"/>
  <c r="AC463"/>
  <c r="Y463"/>
  <c r="U463"/>
  <c r="Q463"/>
  <c r="M463"/>
  <c r="I463"/>
  <c r="E463"/>
  <c r="GS462"/>
  <c r="GO462"/>
  <c r="GK462"/>
  <c r="GG462"/>
  <c r="GC462"/>
  <c r="FY462"/>
  <c r="FU462"/>
  <c r="FQ462"/>
  <c r="FM462"/>
  <c r="FI462"/>
  <c r="FE462"/>
  <c r="FA462"/>
  <c r="EW462"/>
  <c r="ES462"/>
  <c r="EO462"/>
  <c r="EK462"/>
  <c r="EG462"/>
  <c r="EC462"/>
  <c r="DY462"/>
  <c r="DU462"/>
  <c r="DQ462"/>
  <c r="DM462"/>
  <c r="DI462"/>
  <c r="DE462"/>
  <c r="DA462"/>
  <c r="CW462"/>
  <c r="CS462"/>
  <c r="CO462"/>
  <c r="CK462"/>
  <c r="CG462"/>
  <c r="CC462"/>
  <c r="BY462"/>
  <c r="BU462"/>
  <c r="BQ462"/>
  <c r="BM462"/>
  <c r="BI462"/>
  <c r="BE462"/>
  <c r="BA462"/>
  <c r="AS462"/>
  <c r="AO462"/>
  <c r="AK462"/>
  <c r="AG462"/>
  <c r="AC462"/>
  <c r="Y462"/>
  <c r="U462"/>
  <c r="Q462"/>
  <c r="M462"/>
  <c r="I462"/>
  <c r="E462"/>
  <c r="GS461"/>
  <c r="GO461"/>
  <c r="GK461"/>
  <c r="GG461"/>
  <c r="GC461"/>
  <c r="FY461"/>
  <c r="FU461"/>
  <c r="FQ461"/>
  <c r="FM461"/>
  <c r="FI461"/>
  <c r="FE461"/>
  <c r="FA461"/>
  <c r="EW461"/>
  <c r="ES461"/>
  <c r="EO461"/>
  <c r="EK461"/>
  <c r="EG461"/>
  <c r="EC461"/>
  <c r="DY461"/>
  <c r="DU461"/>
  <c r="DQ461"/>
  <c r="DM461"/>
  <c r="DI461"/>
  <c r="DE461"/>
  <c r="DA461"/>
  <c r="CW461"/>
  <c r="CS461"/>
  <c r="CO461"/>
  <c r="CK461"/>
  <c r="CG461"/>
  <c r="CC461"/>
  <c r="BY461"/>
  <c r="BU461"/>
  <c r="BQ461"/>
  <c r="BM461"/>
  <c r="BI461"/>
  <c r="BE461"/>
  <c r="BA461"/>
  <c r="AS461"/>
  <c r="AO461"/>
  <c r="AK461"/>
  <c r="AG461"/>
  <c r="AC461"/>
  <c r="Y461"/>
  <c r="U461"/>
  <c r="Q461"/>
  <c r="M461"/>
  <c r="I461"/>
  <c r="E461"/>
  <c r="GS460"/>
  <c r="GO460"/>
  <c r="GK460"/>
  <c r="GG460"/>
  <c r="GC460"/>
  <c r="FY460"/>
  <c r="FU460"/>
  <c r="FQ460"/>
  <c r="FM460"/>
  <c r="FI460"/>
  <c r="FE460"/>
  <c r="FA460"/>
  <c r="EW460"/>
  <c r="ES460"/>
  <c r="EO460"/>
  <c r="EK460"/>
  <c r="EG460"/>
  <c r="EC460"/>
  <c r="DY460"/>
  <c r="DU460"/>
  <c r="DQ460"/>
  <c r="DM460"/>
  <c r="DI460"/>
  <c r="DE460"/>
  <c r="DA460"/>
  <c r="CW460"/>
  <c r="CS460"/>
  <c r="CO460"/>
  <c r="CK460"/>
  <c r="CG460"/>
  <c r="CC460"/>
  <c r="BY460"/>
  <c r="BU460"/>
  <c r="BQ460"/>
  <c r="BM460"/>
  <c r="BI460"/>
  <c r="BE460"/>
  <c r="BA460"/>
  <c r="AS460"/>
  <c r="AO460"/>
  <c r="AK460"/>
  <c r="AG460"/>
  <c r="AC460"/>
  <c r="Y460"/>
  <c r="U460"/>
  <c r="Q460"/>
  <c r="M460"/>
  <c r="I460"/>
  <c r="E460"/>
  <c r="GS459"/>
  <c r="GO459"/>
  <c r="GK459"/>
  <c r="GG459"/>
  <c r="GC459"/>
  <c r="FY459"/>
  <c r="FU459"/>
  <c r="FQ459"/>
  <c r="FM459"/>
  <c r="FI459"/>
  <c r="FE459"/>
  <c r="FA459"/>
  <c r="EW459"/>
  <c r="ES459"/>
  <c r="EO459"/>
  <c r="EK459"/>
  <c r="EG459"/>
  <c r="EC459"/>
  <c r="DY459"/>
  <c r="DU459"/>
  <c r="DQ459"/>
  <c r="DM459"/>
  <c r="DI459"/>
  <c r="DE459"/>
  <c r="DA459"/>
  <c r="CW459"/>
  <c r="CS459"/>
  <c r="CO459"/>
  <c r="CK459"/>
  <c r="CG459"/>
  <c r="CC459"/>
  <c r="BY459"/>
  <c r="BU459"/>
  <c r="BQ459"/>
  <c r="BM459"/>
  <c r="BI459"/>
  <c r="BE459"/>
  <c r="BA459"/>
  <c r="AS459"/>
  <c r="AO459"/>
  <c r="AK459"/>
  <c r="AG459"/>
  <c r="AC459"/>
  <c r="Y459"/>
  <c r="U459"/>
  <c r="Q459"/>
  <c r="M459"/>
  <c r="I459"/>
  <c r="E459"/>
  <c r="GS458"/>
  <c r="GO458"/>
  <c r="GK458"/>
  <c r="GG458"/>
  <c r="GC458"/>
  <c r="FY458"/>
  <c r="FU458"/>
  <c r="FQ458"/>
  <c r="FM458"/>
  <c r="FI458"/>
  <c r="FE458"/>
  <c r="FA458"/>
  <c r="EW458"/>
  <c r="ES458"/>
  <c r="EO458"/>
  <c r="EK458"/>
  <c r="EG458"/>
  <c r="EC458"/>
  <c r="DY458"/>
  <c r="DU458"/>
  <c r="DQ458"/>
  <c r="DM458"/>
  <c r="DI458"/>
  <c r="DE458"/>
  <c r="DA458"/>
  <c r="CW458"/>
  <c r="CS458"/>
  <c r="CO458"/>
  <c r="CK458"/>
  <c r="CG458"/>
  <c r="CC458"/>
  <c r="BY458"/>
  <c r="BU458"/>
  <c r="BQ458"/>
  <c r="BM458"/>
  <c r="BI458"/>
  <c r="BE458"/>
  <c r="BA458"/>
  <c r="AS458"/>
  <c r="AO458"/>
  <c r="AK458"/>
  <c r="AG458"/>
  <c r="AC458"/>
  <c r="Y458"/>
  <c r="U458"/>
  <c r="Q458"/>
  <c r="M458"/>
  <c r="I458"/>
  <c r="E458"/>
  <c r="GS457"/>
  <c r="GO457"/>
  <c r="GK457"/>
  <c r="GG457"/>
  <c r="GC457"/>
  <c r="FY457"/>
  <c r="FU457"/>
  <c r="FQ457"/>
  <c r="FM457"/>
  <c r="FI457"/>
  <c r="FE457"/>
  <c r="FA457"/>
  <c r="EW457"/>
  <c r="ES457"/>
  <c r="EO457"/>
  <c r="EK457"/>
  <c r="EG457"/>
  <c r="EC457"/>
  <c r="DY457"/>
  <c r="DU457"/>
  <c r="DQ457"/>
  <c r="DM457"/>
  <c r="DI457"/>
  <c r="DE457"/>
  <c r="DA457"/>
  <c r="CW457"/>
  <c r="CS457"/>
  <c r="CO457"/>
  <c r="CK457"/>
  <c r="CG457"/>
  <c r="CC457"/>
  <c r="BY457"/>
  <c r="BU457"/>
  <c r="BQ457"/>
  <c r="BM457"/>
  <c r="BI457"/>
  <c r="BE457"/>
  <c r="BA457"/>
  <c r="AS457"/>
  <c r="AO457"/>
  <c r="AK457"/>
  <c r="AG457"/>
  <c r="AC457"/>
  <c r="Y457"/>
  <c r="U457"/>
  <c r="Q457"/>
  <c r="M457"/>
  <c r="I457"/>
  <c r="E457"/>
  <c r="GS456"/>
  <c r="GO456"/>
  <c r="GK456"/>
  <c r="GG456"/>
  <c r="GC456"/>
  <c r="FY456"/>
  <c r="FU456"/>
  <c r="FQ456"/>
  <c r="FM456"/>
  <c r="FI456"/>
  <c r="FE456"/>
  <c r="FA456"/>
  <c r="EW456"/>
  <c r="ES456"/>
  <c r="EO456"/>
  <c r="EK456"/>
  <c r="EG456"/>
  <c r="EC456"/>
  <c r="DY456"/>
  <c r="DU456"/>
  <c r="DQ456"/>
  <c r="DM456"/>
  <c r="DI456"/>
  <c r="DE456"/>
  <c r="DA456"/>
  <c r="CW456"/>
  <c r="CS456"/>
  <c r="CO456"/>
  <c r="CK456"/>
  <c r="CG456"/>
  <c r="CC456"/>
  <c r="BY456"/>
  <c r="BU456"/>
  <c r="BQ456"/>
  <c r="BM456"/>
  <c r="BI456"/>
  <c r="BE456"/>
  <c r="BA456"/>
  <c r="AS456"/>
  <c r="AO456"/>
  <c r="AK456"/>
  <c r="AG456"/>
  <c r="AC456"/>
  <c r="Y456"/>
  <c r="U456"/>
  <c r="Q456"/>
  <c r="M456"/>
  <c r="I456"/>
  <c r="E456"/>
  <c r="GS455"/>
  <c r="GO455"/>
  <c r="GK455"/>
  <c r="GG455"/>
  <c r="GC455"/>
  <c r="FY455"/>
  <c r="FU455"/>
  <c r="FQ455"/>
  <c r="FM455"/>
  <c r="FI455"/>
  <c r="FE455"/>
  <c r="FA455"/>
  <c r="EW455"/>
  <c r="ES455"/>
  <c r="EO455"/>
  <c r="EK455"/>
  <c r="EG455"/>
  <c r="EC455"/>
  <c r="DY455"/>
  <c r="DU455"/>
  <c r="DQ455"/>
  <c r="DM455"/>
  <c r="DI455"/>
  <c r="DE455"/>
  <c r="DA455"/>
  <c r="CW455"/>
  <c r="CS455"/>
  <c r="CO455"/>
  <c r="CK455"/>
  <c r="CG455"/>
  <c r="CC455"/>
  <c r="BY455"/>
  <c r="BU455"/>
  <c r="BQ455"/>
  <c r="BM455"/>
  <c r="BI455"/>
  <c r="BE455"/>
  <c r="BA455"/>
  <c r="AS455"/>
  <c r="AO455"/>
  <c r="AK455"/>
  <c r="AG455"/>
  <c r="AC455"/>
  <c r="Y455"/>
  <c r="U455"/>
  <c r="Q455"/>
  <c r="M455"/>
  <c r="I455"/>
  <c r="E455"/>
  <c r="GS454"/>
  <c r="GO454"/>
  <c r="GK454"/>
  <c r="GG454"/>
  <c r="GC454"/>
  <c r="FY454"/>
  <c r="FU454"/>
  <c r="FQ454"/>
  <c r="FM454"/>
  <c r="FI454"/>
  <c r="FE454"/>
  <c r="FA454"/>
  <c r="EW454"/>
  <c r="ES454"/>
  <c r="EO454"/>
  <c r="EK454"/>
  <c r="EG454"/>
  <c r="EC454"/>
  <c r="DY454"/>
  <c r="DU454"/>
  <c r="DQ454"/>
  <c r="DM454"/>
  <c r="DI454"/>
  <c r="DE454"/>
  <c r="DA454"/>
  <c r="CW454"/>
  <c r="CS454"/>
  <c r="CO454"/>
  <c r="CK454"/>
  <c r="CG454"/>
  <c r="CC454"/>
  <c r="BY454"/>
  <c r="BU454"/>
  <c r="BQ454"/>
  <c r="BM454"/>
  <c r="BI454"/>
  <c r="BE454"/>
  <c r="BA454"/>
  <c r="AS454"/>
  <c r="AO454"/>
  <c r="AK454"/>
  <c r="AG454"/>
  <c r="AC454"/>
  <c r="Y454"/>
  <c r="U454"/>
  <c r="Q454"/>
  <c r="M454"/>
  <c r="I454"/>
  <c r="E454"/>
  <c r="GS453"/>
  <c r="GO453"/>
  <c r="GK453"/>
  <c r="GG453"/>
  <c r="GC453"/>
  <c r="FY453"/>
  <c r="FU453"/>
  <c r="FQ453"/>
  <c r="FM453"/>
  <c r="FI453"/>
  <c r="FE453"/>
  <c r="FA453"/>
  <c r="EW453"/>
  <c r="ES453"/>
  <c r="EO453"/>
  <c r="EK453"/>
  <c r="EG453"/>
  <c r="EC453"/>
  <c r="DY453"/>
  <c r="DU453"/>
  <c r="DQ453"/>
  <c r="DM453"/>
  <c r="DI453"/>
  <c r="DE453"/>
  <c r="DA453"/>
  <c r="CW453"/>
  <c r="CS453"/>
  <c r="CO453"/>
  <c r="CK453"/>
  <c r="CG453"/>
  <c r="CC453"/>
  <c r="BY453"/>
  <c r="BU453"/>
  <c r="BQ453"/>
  <c r="BM453"/>
  <c r="BI453"/>
  <c r="BE453"/>
  <c r="BA453"/>
  <c r="AS453"/>
  <c r="AO453"/>
  <c r="AK453"/>
  <c r="AG453"/>
  <c r="AC453"/>
  <c r="Y453"/>
  <c r="U453"/>
  <c r="Q453"/>
  <c r="M453"/>
  <c r="I453"/>
  <c r="E453"/>
  <c r="GS452"/>
  <c r="GO452"/>
  <c r="GK452"/>
  <c r="GG452"/>
  <c r="GC452"/>
  <c r="FY452"/>
  <c r="FU452"/>
  <c r="FQ452"/>
  <c r="FM452"/>
  <c r="FI452"/>
  <c r="FE452"/>
  <c r="FA452"/>
  <c r="EW452"/>
  <c r="ES452"/>
  <c r="EO452"/>
  <c r="EK452"/>
  <c r="EG452"/>
  <c r="EC452"/>
  <c r="DY452"/>
  <c r="DU452"/>
  <c r="DQ452"/>
  <c r="DM452"/>
  <c r="DI452"/>
  <c r="DE452"/>
  <c r="DA452"/>
  <c r="CW452"/>
  <c r="CS452"/>
  <c r="CO452"/>
  <c r="CK452"/>
  <c r="CG452"/>
  <c r="CC452"/>
  <c r="BY452"/>
  <c r="BU452"/>
  <c r="BQ452"/>
  <c r="BM452"/>
  <c r="BI452"/>
  <c r="BE452"/>
  <c r="BA452"/>
  <c r="AS452"/>
  <c r="AO452"/>
  <c r="AK452"/>
  <c r="AG452"/>
  <c r="AC452"/>
  <c r="Y452"/>
  <c r="U452"/>
  <c r="Q452"/>
  <c r="M452"/>
  <c r="I452"/>
  <c r="E452"/>
  <c r="GY451"/>
  <c r="GS451"/>
  <c r="GO451"/>
  <c r="GK451"/>
  <c r="GG451"/>
  <c r="GC451"/>
  <c r="FY451"/>
  <c r="FU451"/>
  <c r="FQ451"/>
  <c r="FM451"/>
  <c r="FI451"/>
  <c r="FE451"/>
  <c r="FA451"/>
  <c r="EW451"/>
  <c r="ES451"/>
  <c r="EO451"/>
  <c r="EK451"/>
  <c r="EG451"/>
  <c r="EC451"/>
  <c r="DY451"/>
  <c r="DU451"/>
  <c r="DQ451"/>
  <c r="DM451"/>
  <c r="DI451"/>
  <c r="DE451"/>
  <c r="DA451"/>
  <c r="CW451"/>
  <c r="CS451"/>
  <c r="CO451"/>
  <c r="CK451"/>
  <c r="CG451"/>
  <c r="CC451"/>
  <c r="BY451"/>
  <c r="BU451"/>
  <c r="BQ451"/>
  <c r="BM451"/>
  <c r="BI451"/>
  <c r="BE451"/>
  <c r="BA451"/>
  <c r="AS451"/>
  <c r="AO451"/>
  <c r="AK451"/>
  <c r="AG451"/>
  <c r="AC451"/>
  <c r="Y451"/>
  <c r="U451"/>
  <c r="Q451"/>
  <c r="M451"/>
  <c r="I451"/>
  <c r="E451"/>
  <c r="GS450"/>
  <c r="GO450"/>
  <c r="GK450"/>
  <c r="GG450"/>
  <c r="GC450"/>
  <c r="FY450"/>
  <c r="FU450"/>
  <c r="FQ450"/>
  <c r="FM450"/>
  <c r="FI450"/>
  <c r="FE450"/>
  <c r="FA450"/>
  <c r="EW450"/>
  <c r="ES450"/>
  <c r="EO450"/>
  <c r="EK450"/>
  <c r="EG450"/>
  <c r="EC450"/>
  <c r="DY450"/>
  <c r="DU450"/>
  <c r="DQ450"/>
  <c r="DM450"/>
  <c r="DI450"/>
  <c r="DE450"/>
  <c r="DA450"/>
  <c r="CW450"/>
  <c r="CS450"/>
  <c r="CO450"/>
  <c r="CK450"/>
  <c r="CG450"/>
  <c r="CC450"/>
  <c r="BY450"/>
  <c r="BU450"/>
  <c r="BQ450"/>
  <c r="BM450"/>
  <c r="BI450"/>
  <c r="BE450"/>
  <c r="BA450"/>
  <c r="AS450"/>
  <c r="AO450"/>
  <c r="AK450"/>
  <c r="AG450"/>
  <c r="AC450"/>
  <c r="Y450"/>
  <c r="U450"/>
  <c r="Q450"/>
  <c r="M450"/>
  <c r="I450"/>
  <c r="E450"/>
  <c r="GS449"/>
  <c r="GO449"/>
  <c r="GK449"/>
  <c r="GG449"/>
  <c r="GC449"/>
  <c r="FY449"/>
  <c r="FU449"/>
  <c r="FQ449"/>
  <c r="FM449"/>
  <c r="FI449"/>
  <c r="FE449"/>
  <c r="FA449"/>
  <c r="EW449"/>
  <c r="ES449"/>
  <c r="EO449"/>
  <c r="EK449"/>
  <c r="EG449"/>
  <c r="EC449"/>
  <c r="DY449"/>
  <c r="DU449"/>
  <c r="DQ449"/>
  <c r="DM449"/>
  <c r="DI449"/>
  <c r="DE449"/>
  <c r="DA449"/>
  <c r="CW449"/>
  <c r="CS449"/>
  <c r="CO449"/>
  <c r="CK449"/>
  <c r="CG449"/>
  <c r="CC449"/>
  <c r="BY449"/>
  <c r="BU449"/>
  <c r="BQ449"/>
  <c r="BM449"/>
  <c r="BI449"/>
  <c r="BE449"/>
  <c r="BA449"/>
  <c r="AS449"/>
  <c r="AO449"/>
  <c r="AK449"/>
  <c r="AG449"/>
  <c r="AC449"/>
  <c r="Y449"/>
  <c r="U449"/>
  <c r="Q449"/>
  <c r="M449"/>
  <c r="I449"/>
  <c r="E449"/>
  <c r="GS448"/>
  <c r="GO448"/>
  <c r="GK448"/>
  <c r="GG448"/>
  <c r="GC448"/>
  <c r="FY448"/>
  <c r="FU448"/>
  <c r="FQ448"/>
  <c r="FM448"/>
  <c r="FI448"/>
  <c r="FE448"/>
  <c r="FA448"/>
  <c r="EW448"/>
  <c r="ES448"/>
  <c r="EO448"/>
  <c r="EK448"/>
  <c r="EG448"/>
  <c r="EC448"/>
  <c r="DY448"/>
  <c r="DU448"/>
  <c r="DQ448"/>
  <c r="DM448"/>
  <c r="DI448"/>
  <c r="DE448"/>
  <c r="DA448"/>
  <c r="CW448"/>
  <c r="CS448"/>
  <c r="CO448"/>
  <c r="CK448"/>
  <c r="CG448"/>
  <c r="CC448"/>
  <c r="BY448"/>
  <c r="BU448"/>
  <c r="BQ448"/>
  <c r="BM448"/>
  <c r="BI448"/>
  <c r="BE448"/>
  <c r="BA448"/>
  <c r="AS448"/>
  <c r="AO448"/>
  <c r="AK448"/>
  <c r="AG448"/>
  <c r="AC448"/>
  <c r="Y448"/>
  <c r="U448"/>
  <c r="Q448"/>
  <c r="M448"/>
  <c r="I448"/>
  <c r="E448"/>
  <c r="GS447"/>
  <c r="GO447"/>
  <c r="GK447"/>
  <c r="GG447"/>
  <c r="GC447"/>
  <c r="FY447"/>
  <c r="FU447"/>
  <c r="FQ447"/>
  <c r="FM447"/>
  <c r="FI447"/>
  <c r="FE447"/>
  <c r="FA447"/>
  <c r="EW447"/>
  <c r="ES447"/>
  <c r="EO447"/>
  <c r="EK447"/>
  <c r="EG447"/>
  <c r="EC447"/>
  <c r="DY447"/>
  <c r="DU447"/>
  <c r="DQ447"/>
  <c r="DM447"/>
  <c r="DI447"/>
  <c r="DE447"/>
  <c r="DA447"/>
  <c r="CW447"/>
  <c r="CS447"/>
  <c r="CO447"/>
  <c r="CK447"/>
  <c r="CG447"/>
  <c r="CC447"/>
  <c r="BY447"/>
  <c r="BU447"/>
  <c r="BQ447"/>
  <c r="BM447"/>
  <c r="BI447"/>
  <c r="BE447"/>
  <c r="BA447"/>
  <c r="AS447"/>
  <c r="AO447"/>
  <c r="AK447"/>
  <c r="AG447"/>
  <c r="AC447"/>
  <c r="Y447"/>
  <c r="U447"/>
  <c r="Q447"/>
  <c r="M447"/>
  <c r="I447"/>
  <c r="E447"/>
  <c r="GS446"/>
  <c r="GO446"/>
  <c r="GK446"/>
  <c r="GG446"/>
  <c r="GC446"/>
  <c r="FY446"/>
  <c r="FU446"/>
  <c r="FQ446"/>
  <c r="FM446"/>
  <c r="FI446"/>
  <c r="FE446"/>
  <c r="FA446"/>
  <c r="EW446"/>
  <c r="ES446"/>
  <c r="EO446"/>
  <c r="EK446"/>
  <c r="EG446"/>
  <c r="EC446"/>
  <c r="DY446"/>
  <c r="DU446"/>
  <c r="DQ446"/>
  <c r="DM446"/>
  <c r="DI446"/>
  <c r="DE446"/>
  <c r="DA446"/>
  <c r="CW446"/>
  <c r="CS446"/>
  <c r="CO446"/>
  <c r="CK446"/>
  <c r="CG446"/>
  <c r="CC446"/>
  <c r="BY446"/>
  <c r="BU446"/>
  <c r="BQ446"/>
  <c r="BM446"/>
  <c r="BI446"/>
  <c r="BE446"/>
  <c r="BA446"/>
  <c r="AS446"/>
  <c r="AO446"/>
  <c r="AK446"/>
  <c r="AG446"/>
  <c r="AC446"/>
  <c r="Y446"/>
  <c r="U446"/>
  <c r="Q446"/>
  <c r="M446"/>
  <c r="I446"/>
  <c r="E446"/>
  <c r="GS445"/>
  <c r="GO445"/>
  <c r="GK445"/>
  <c r="GG445"/>
  <c r="GC445"/>
  <c r="FY445"/>
  <c r="FU445"/>
  <c r="FQ445"/>
  <c r="FM445"/>
  <c r="FI445"/>
  <c r="FE445"/>
  <c r="FA445"/>
  <c r="EW445"/>
  <c r="ES445"/>
  <c r="EO445"/>
  <c r="EK445"/>
  <c r="EG445"/>
  <c r="EC445"/>
  <c r="DY445"/>
  <c r="DU445"/>
  <c r="DQ445"/>
  <c r="DM445"/>
  <c r="DI445"/>
  <c r="DE445"/>
  <c r="DA445"/>
  <c r="CW445"/>
  <c r="CS445"/>
  <c r="CO445"/>
  <c r="CK445"/>
  <c r="CG445"/>
  <c r="CC445"/>
  <c r="BY445"/>
  <c r="BU445"/>
  <c r="BQ445"/>
  <c r="BM445"/>
  <c r="BI445"/>
  <c r="BE445"/>
  <c r="BA445"/>
  <c r="AS445"/>
  <c r="AO445"/>
  <c r="AK445"/>
  <c r="AG445"/>
  <c r="AC445"/>
  <c r="Y445"/>
  <c r="U445"/>
  <c r="Q445"/>
  <c r="M445"/>
  <c r="I445"/>
  <c r="E445"/>
  <c r="GS444"/>
  <c r="GO444"/>
  <c r="GK444"/>
  <c r="GG444"/>
  <c r="GC444"/>
  <c r="FY444"/>
  <c r="FU444"/>
  <c r="FQ444"/>
  <c r="FM444"/>
  <c r="FI444"/>
  <c r="FE444"/>
  <c r="FA444"/>
  <c r="EW444"/>
  <c r="ES444"/>
  <c r="EO444"/>
  <c r="EK444"/>
  <c r="EG444"/>
  <c r="EC444"/>
  <c r="DY444"/>
  <c r="DU444"/>
  <c r="DQ444"/>
  <c r="DM444"/>
  <c r="DI444"/>
  <c r="DE444"/>
  <c r="DA444"/>
  <c r="CW444"/>
  <c r="CS444"/>
  <c r="CO444"/>
  <c r="CK444"/>
  <c r="CG444"/>
  <c r="CC444"/>
  <c r="BY444"/>
  <c r="BU444"/>
  <c r="BQ444"/>
  <c r="BM444"/>
  <c r="BI444"/>
  <c r="BE444"/>
  <c r="BA444"/>
  <c r="AS444"/>
  <c r="AO444"/>
  <c r="AK444"/>
  <c r="AG444"/>
  <c r="AC444"/>
  <c r="Y444"/>
  <c r="U444"/>
  <c r="Q444"/>
  <c r="M444"/>
  <c r="I444"/>
  <c r="E444"/>
  <c r="GS443"/>
  <c r="GO443"/>
  <c r="GK443"/>
  <c r="GG443"/>
  <c r="GC443"/>
  <c r="FY443"/>
  <c r="FU443"/>
  <c r="FQ443"/>
  <c r="FM443"/>
  <c r="FI443"/>
  <c r="FE443"/>
  <c r="FA443"/>
  <c r="EW443"/>
  <c r="ES443"/>
  <c r="EO443"/>
  <c r="EK443"/>
  <c r="EG443"/>
  <c r="EC443"/>
  <c r="DY443"/>
  <c r="DU443"/>
  <c r="DQ443"/>
  <c r="DM443"/>
  <c r="DI443"/>
  <c r="DE443"/>
  <c r="DA443"/>
  <c r="CW443"/>
  <c r="CS443"/>
  <c r="CO443"/>
  <c r="CK443"/>
  <c r="CG443"/>
  <c r="CC443"/>
  <c r="BY443"/>
  <c r="BU443"/>
  <c r="BQ443"/>
  <c r="BM443"/>
  <c r="BI443"/>
  <c r="BE443"/>
  <c r="BA443"/>
  <c r="AS443"/>
  <c r="AO443"/>
  <c r="AK443"/>
  <c r="AG443"/>
  <c r="AC443"/>
  <c r="Y443"/>
  <c r="U443"/>
  <c r="Q443"/>
  <c r="M443"/>
  <c r="I443"/>
  <c r="E443"/>
  <c r="GS442"/>
  <c r="GO442"/>
  <c r="GK442"/>
  <c r="GG442"/>
  <c r="GC442"/>
  <c r="FY442"/>
  <c r="FU442"/>
  <c r="FQ442"/>
  <c r="FM442"/>
  <c r="FI442"/>
  <c r="FE442"/>
  <c r="FA442"/>
  <c r="EW442"/>
  <c r="ES442"/>
  <c r="EO442"/>
  <c r="EK442"/>
  <c r="EG442"/>
  <c r="EC442"/>
  <c r="DY442"/>
  <c r="DU442"/>
  <c r="DQ442"/>
  <c r="DM442"/>
  <c r="DI442"/>
  <c r="DE442"/>
  <c r="DA442"/>
  <c r="CW442"/>
  <c r="CS442"/>
  <c r="CO442"/>
  <c r="CK442"/>
  <c r="CG442"/>
  <c r="CC442"/>
  <c r="BY442"/>
  <c r="BU442"/>
  <c r="BQ442"/>
  <c r="BM442"/>
  <c r="BI442"/>
  <c r="BE442"/>
  <c r="BA442"/>
  <c r="AS442"/>
  <c r="AO442"/>
  <c r="AK442"/>
  <c r="AG442"/>
  <c r="AC442"/>
  <c r="Y442"/>
  <c r="U442"/>
  <c r="Q442"/>
  <c r="M442"/>
  <c r="I442"/>
  <c r="E442"/>
  <c r="GS441"/>
  <c r="GO441"/>
  <c r="GK441"/>
  <c r="GG441"/>
  <c r="GC441"/>
  <c r="FY441"/>
  <c r="FU441"/>
  <c r="FQ441"/>
  <c r="FM441"/>
  <c r="FI441"/>
  <c r="FE441"/>
  <c r="FA441"/>
  <c r="EW441"/>
  <c r="ES441"/>
  <c r="EO441"/>
  <c r="EK441"/>
  <c r="EG441"/>
  <c r="EC441"/>
  <c r="DY441"/>
  <c r="DU441"/>
  <c r="DQ441"/>
  <c r="DM441"/>
  <c r="DI441"/>
  <c r="DE441"/>
  <c r="DA441"/>
  <c r="CW441"/>
  <c r="CS441"/>
  <c r="CO441"/>
  <c r="CK441"/>
  <c r="CG441"/>
  <c r="CC441"/>
  <c r="BY441"/>
  <c r="BU441"/>
  <c r="BQ441"/>
  <c r="BM441"/>
  <c r="BI441"/>
  <c r="BE441"/>
  <c r="BA441"/>
  <c r="AS441"/>
  <c r="AO441"/>
  <c r="AK441"/>
  <c r="AG441"/>
  <c r="AC441"/>
  <c r="Y441"/>
  <c r="U441"/>
  <c r="Q441"/>
  <c r="M441"/>
  <c r="I441"/>
  <c r="E441"/>
  <c r="GS440"/>
  <c r="GO440"/>
  <c r="GK440"/>
  <c r="GG440"/>
  <c r="GC440"/>
  <c r="FY440"/>
  <c r="FU440"/>
  <c r="FQ440"/>
  <c r="FM440"/>
  <c r="FI440"/>
  <c r="FE440"/>
  <c r="FA440"/>
  <c r="EW440"/>
  <c r="ES440"/>
  <c r="EO440"/>
  <c r="EK440"/>
  <c r="EG440"/>
  <c r="EC440"/>
  <c r="DY440"/>
  <c r="DU440"/>
  <c r="DQ440"/>
  <c r="DM440"/>
  <c r="DI440"/>
  <c r="DE440"/>
  <c r="DA440"/>
  <c r="CW440"/>
  <c r="CS440"/>
  <c r="CO440"/>
  <c r="CK440"/>
  <c r="CG440"/>
  <c r="CC440"/>
  <c r="BY440"/>
  <c r="BU440"/>
  <c r="BQ440"/>
  <c r="BM440"/>
  <c r="BI440"/>
  <c r="BE440"/>
  <c r="BA440"/>
  <c r="AS440"/>
  <c r="AO440"/>
  <c r="AK440"/>
  <c r="AG440"/>
  <c r="AC440"/>
  <c r="Y440"/>
  <c r="U440"/>
  <c r="Q440"/>
  <c r="M440"/>
  <c r="I440"/>
  <c r="E440"/>
  <c r="GY439"/>
  <c r="GS439"/>
  <c r="GO439"/>
  <c r="GK439"/>
  <c r="GG439"/>
  <c r="GC439"/>
  <c r="FY439"/>
  <c r="FU439"/>
  <c r="FQ439"/>
  <c r="FM439"/>
  <c r="FI439"/>
  <c r="FE439"/>
  <c r="FA439"/>
  <c r="EW439"/>
  <c r="ES439"/>
  <c r="EO439"/>
  <c r="EK439"/>
  <c r="EG439"/>
  <c r="EC439"/>
  <c r="DY439"/>
  <c r="DU439"/>
  <c r="DQ439"/>
  <c r="DM439"/>
  <c r="DI439"/>
  <c r="DE439"/>
  <c r="DA439"/>
  <c r="CW439"/>
  <c r="CS439"/>
  <c r="CO439"/>
  <c r="CK439"/>
  <c r="CG439"/>
  <c r="CC439"/>
  <c r="BY439"/>
  <c r="BU439"/>
  <c r="BQ439"/>
  <c r="BM439"/>
  <c r="BI439"/>
  <c r="BE439"/>
  <c r="BA439"/>
  <c r="AS439"/>
  <c r="AO439"/>
  <c r="AK439"/>
  <c r="AG439"/>
  <c r="AC439"/>
  <c r="Y439"/>
  <c r="U439"/>
  <c r="Q439"/>
  <c r="M439"/>
  <c r="I439"/>
  <c r="E439"/>
  <c r="GS438"/>
  <c r="GO438"/>
  <c r="GK438"/>
  <c r="GG438"/>
  <c r="GC438"/>
  <c r="FY438"/>
  <c r="FU438"/>
  <c r="FQ438"/>
  <c r="FM438"/>
  <c r="FI438"/>
  <c r="FE438"/>
  <c r="FA438"/>
  <c r="EW438"/>
  <c r="ES438"/>
  <c r="EO438"/>
  <c r="EK438"/>
  <c r="EG438"/>
  <c r="EC438"/>
  <c r="DY438"/>
  <c r="DU438"/>
  <c r="DQ438"/>
  <c r="DM438"/>
  <c r="DI438"/>
  <c r="DE438"/>
  <c r="DA438"/>
  <c r="CW438"/>
  <c r="CS438"/>
  <c r="CO438"/>
  <c r="CK438"/>
  <c r="CG438"/>
  <c r="CC438"/>
  <c r="BY438"/>
  <c r="BU438"/>
  <c r="BQ438"/>
  <c r="BM438"/>
  <c r="BI438"/>
  <c r="BE438"/>
  <c r="BA438"/>
  <c r="AS438"/>
  <c r="AO438"/>
  <c r="AK438"/>
  <c r="AG438"/>
  <c r="AC438"/>
  <c r="Y438"/>
  <c r="U438"/>
  <c r="Q438"/>
  <c r="M438"/>
  <c r="I438"/>
  <c r="E438"/>
  <c r="GS437"/>
  <c r="GO437"/>
  <c r="GK437"/>
  <c r="GG437"/>
  <c r="GC437"/>
  <c r="FY437"/>
  <c r="FU437"/>
  <c r="FQ437"/>
  <c r="FM437"/>
  <c r="FI437"/>
  <c r="FE437"/>
  <c r="FA437"/>
  <c r="EW437"/>
  <c r="ES437"/>
  <c r="EO437"/>
  <c r="EK437"/>
  <c r="EG437"/>
  <c r="EC437"/>
  <c r="DY437"/>
  <c r="DU437"/>
  <c r="DQ437"/>
  <c r="DM437"/>
  <c r="DI437"/>
  <c r="DE437"/>
  <c r="DA437"/>
  <c r="CW437"/>
  <c r="CS437"/>
  <c r="CO437"/>
  <c r="CK437"/>
  <c r="CG437"/>
  <c r="CC437"/>
  <c r="BY437"/>
  <c r="BU437"/>
  <c r="BQ437"/>
  <c r="BM437"/>
  <c r="BI437"/>
  <c r="BE437"/>
  <c r="BA437"/>
  <c r="AS437"/>
  <c r="AO437"/>
  <c r="AK437"/>
  <c r="AG437"/>
  <c r="AC437"/>
  <c r="Y437"/>
  <c r="U437"/>
  <c r="Q437"/>
  <c r="M437"/>
  <c r="I437"/>
  <c r="E437"/>
  <c r="GS436"/>
  <c r="GO436"/>
  <c r="GK436"/>
  <c r="GG436"/>
  <c r="GC436"/>
  <c r="FY436"/>
  <c r="FU436"/>
  <c r="FQ436"/>
  <c r="FM436"/>
  <c r="FI436"/>
  <c r="FE436"/>
  <c r="FA436"/>
  <c r="EW436"/>
  <c r="ES436"/>
  <c r="EO436"/>
  <c r="EK436"/>
  <c r="EG436"/>
  <c r="EC436"/>
  <c r="DY436"/>
  <c r="DU436"/>
  <c r="DQ436"/>
  <c r="DM436"/>
  <c r="DI436"/>
  <c r="DE436"/>
  <c r="DA436"/>
  <c r="CW436"/>
  <c r="CS436"/>
  <c r="CO436"/>
  <c r="CK436"/>
  <c r="CG436"/>
  <c r="CC436"/>
  <c r="BY436"/>
  <c r="BU436"/>
  <c r="BQ436"/>
  <c r="BM436"/>
  <c r="BI436"/>
  <c r="BE436"/>
  <c r="BA436"/>
  <c r="AS436"/>
  <c r="AO436"/>
  <c r="AK436"/>
  <c r="AG436"/>
  <c r="AC436"/>
  <c r="Y436"/>
  <c r="U436"/>
  <c r="Q436"/>
  <c r="M436"/>
  <c r="I436"/>
  <c r="E436"/>
  <c r="GS435"/>
  <c r="GO435"/>
  <c r="GK435"/>
  <c r="GG435"/>
  <c r="GC435"/>
  <c r="FY435"/>
  <c r="FU435"/>
  <c r="FQ435"/>
  <c r="FM435"/>
  <c r="FI435"/>
  <c r="FE435"/>
  <c r="FA435"/>
  <c r="EW435"/>
  <c r="ES435"/>
  <c r="EO435"/>
  <c r="EK435"/>
  <c r="EG435"/>
  <c r="EC435"/>
  <c r="DY435"/>
  <c r="DU435"/>
  <c r="DQ435"/>
  <c r="DM435"/>
  <c r="DI435"/>
  <c r="DE435"/>
  <c r="DA435"/>
  <c r="CW435"/>
  <c r="CS435"/>
  <c r="CO435"/>
  <c r="CK435"/>
  <c r="CG435"/>
  <c r="CC435"/>
  <c r="BY435"/>
  <c r="BU435"/>
  <c r="BQ435"/>
  <c r="BM435"/>
  <c r="BI435"/>
  <c r="BE435"/>
  <c r="BA435"/>
  <c r="AS435"/>
  <c r="AO435"/>
  <c r="AK435"/>
  <c r="AG435"/>
  <c r="AC435"/>
  <c r="Y435"/>
  <c r="U435"/>
  <c r="Q435"/>
  <c r="M435"/>
  <c r="I435"/>
  <c r="E435"/>
  <c r="GS434"/>
  <c r="GO434"/>
  <c r="GK434"/>
  <c r="GG434"/>
  <c r="GC434"/>
  <c r="FY434"/>
  <c r="FU434"/>
  <c r="FQ434"/>
  <c r="FM434"/>
  <c r="FI434"/>
  <c r="FE434"/>
  <c r="FA434"/>
  <c r="EW434"/>
  <c r="ES434"/>
  <c r="EO434"/>
  <c r="EK434"/>
  <c r="EG434"/>
  <c r="EC434"/>
  <c r="DY434"/>
  <c r="DU434"/>
  <c r="DQ434"/>
  <c r="DM434"/>
  <c r="DI434"/>
  <c r="DE434"/>
  <c r="DA434"/>
  <c r="CW434"/>
  <c r="CS434"/>
  <c r="CO434"/>
  <c r="CK434"/>
  <c r="CG434"/>
  <c r="CC434"/>
  <c r="BY434"/>
  <c r="BU434"/>
  <c r="BQ434"/>
  <c r="BM434"/>
  <c r="BI434"/>
  <c r="BE434"/>
  <c r="BA434"/>
  <c r="AS434"/>
  <c r="AO434"/>
  <c r="AK434"/>
  <c r="AG434"/>
  <c r="AC434"/>
  <c r="Y434"/>
  <c r="U434"/>
  <c r="Q434"/>
  <c r="M434"/>
  <c r="I434"/>
  <c r="E434"/>
  <c r="GS433"/>
  <c r="GO433"/>
  <c r="GK433"/>
  <c r="GG433"/>
  <c r="GC433"/>
  <c r="FY433"/>
  <c r="FU433"/>
  <c r="FQ433"/>
  <c r="FM433"/>
  <c r="FI433"/>
  <c r="FE433"/>
  <c r="FA433"/>
  <c r="EW433"/>
  <c r="ES433"/>
  <c r="EO433"/>
  <c r="EK433"/>
  <c r="EG433"/>
  <c r="EC433"/>
  <c r="DY433"/>
  <c r="DU433"/>
  <c r="DQ433"/>
  <c r="DM433"/>
  <c r="DI433"/>
  <c r="DE433"/>
  <c r="DA433"/>
  <c r="CW433"/>
  <c r="CS433"/>
  <c r="CO433"/>
  <c r="CK433"/>
  <c r="CG433"/>
  <c r="CC433"/>
  <c r="BY433"/>
  <c r="BU433"/>
  <c r="BQ433"/>
  <c r="BM433"/>
  <c r="BI433"/>
  <c r="BE433"/>
  <c r="BA433"/>
  <c r="AS433"/>
  <c r="AO433"/>
  <c r="AK433"/>
  <c r="AG433"/>
  <c r="AC433"/>
  <c r="Y433"/>
  <c r="U433"/>
  <c r="Q433"/>
  <c r="M433"/>
  <c r="I433"/>
  <c r="E433"/>
  <c r="GS432"/>
  <c r="GO432"/>
  <c r="GK432"/>
  <c r="GG432"/>
  <c r="GC432"/>
  <c r="FY432"/>
  <c r="FU432"/>
  <c r="FQ432"/>
  <c r="FM432"/>
  <c r="FI432"/>
  <c r="FE432"/>
  <c r="FA432"/>
  <c r="EW432"/>
  <c r="ES432"/>
  <c r="EO432"/>
  <c r="EK432"/>
  <c r="EG432"/>
  <c r="EC432"/>
  <c r="DY432"/>
  <c r="DU432"/>
  <c r="DQ432"/>
  <c r="DM432"/>
  <c r="DI432"/>
  <c r="DE432"/>
  <c r="DA432"/>
  <c r="CW432"/>
  <c r="CS432"/>
  <c r="CO432"/>
  <c r="CK432"/>
  <c r="CG432"/>
  <c r="CC432"/>
  <c r="BY432"/>
  <c r="BU432"/>
  <c r="BQ432"/>
  <c r="BM432"/>
  <c r="BI432"/>
  <c r="BE432"/>
  <c r="BA432"/>
  <c r="AS432"/>
  <c r="AO432"/>
  <c r="AK432"/>
  <c r="AG432"/>
  <c r="AC432"/>
  <c r="Y432"/>
  <c r="U432"/>
  <c r="Q432"/>
  <c r="M432"/>
  <c r="I432"/>
  <c r="E432"/>
  <c r="GS431"/>
  <c r="GO431"/>
  <c r="GK431"/>
  <c r="GG431"/>
  <c r="GC431"/>
  <c r="FY431"/>
  <c r="FU431"/>
  <c r="FQ431"/>
  <c r="FM431"/>
  <c r="FI431"/>
  <c r="FE431"/>
  <c r="FA431"/>
  <c r="EW431"/>
  <c r="ES431"/>
  <c r="EO431"/>
  <c r="EK431"/>
  <c r="EG431"/>
  <c r="EC431"/>
  <c r="DY431"/>
  <c r="DU431"/>
  <c r="DQ431"/>
  <c r="DM431"/>
  <c r="DI431"/>
  <c r="DE431"/>
  <c r="DA431"/>
  <c r="CW431"/>
  <c r="CS431"/>
  <c r="CO431"/>
  <c r="CK431"/>
  <c r="CG431"/>
  <c r="CC431"/>
  <c r="BY431"/>
  <c r="BU431"/>
  <c r="BQ431"/>
  <c r="BM431"/>
  <c r="BI431"/>
  <c r="BE431"/>
  <c r="BA431"/>
  <c r="AS431"/>
  <c r="AO431"/>
  <c r="AK431"/>
  <c r="AG431"/>
  <c r="AC431"/>
  <c r="Y431"/>
  <c r="U431"/>
  <c r="Q431"/>
  <c r="M431"/>
  <c r="I431"/>
  <c r="E431"/>
  <c r="GS430"/>
  <c r="GO430"/>
  <c r="GK430"/>
  <c r="GG430"/>
  <c r="GC430"/>
  <c r="FY430"/>
  <c r="FU430"/>
  <c r="FQ430"/>
  <c r="FM430"/>
  <c r="FI430"/>
  <c r="FE430"/>
  <c r="FA430"/>
  <c r="EW430"/>
  <c r="ES430"/>
  <c r="EO430"/>
  <c r="EK430"/>
  <c r="EG430"/>
  <c r="EC430"/>
  <c r="DY430"/>
  <c r="DU430"/>
  <c r="DQ430"/>
  <c r="DM430"/>
  <c r="DI430"/>
  <c r="DE430"/>
  <c r="DA430"/>
  <c r="CW430"/>
  <c r="CS430"/>
  <c r="CO430"/>
  <c r="CK430"/>
  <c r="CG430"/>
  <c r="CC430"/>
  <c r="BY430"/>
  <c r="BU430"/>
  <c r="BQ430"/>
  <c r="BM430"/>
  <c r="BI430"/>
  <c r="BE430"/>
  <c r="BA430"/>
  <c r="AS430"/>
  <c r="AO430"/>
  <c r="AK430"/>
  <c r="AG430"/>
  <c r="AC430"/>
  <c r="Y430"/>
  <c r="U430"/>
  <c r="Q430"/>
  <c r="M430"/>
  <c r="I430"/>
  <c r="E430"/>
  <c r="GS429"/>
  <c r="GO429"/>
  <c r="GK429"/>
  <c r="GG429"/>
  <c r="GC429"/>
  <c r="FY429"/>
  <c r="FU429"/>
  <c r="FQ429"/>
  <c r="FM429"/>
  <c r="FI429"/>
  <c r="FE429"/>
  <c r="FA429"/>
  <c r="EW429"/>
  <c r="ES429"/>
  <c r="EO429"/>
  <c r="EK429"/>
  <c r="EG429"/>
  <c r="EC429"/>
  <c r="DY429"/>
  <c r="DU429"/>
  <c r="DQ429"/>
  <c r="DM429"/>
  <c r="DI429"/>
  <c r="DE429"/>
  <c r="DA429"/>
  <c r="CW429"/>
  <c r="CS429"/>
  <c r="CO429"/>
  <c r="CK429"/>
  <c r="CG429"/>
  <c r="CC429"/>
  <c r="BY429"/>
  <c r="BU429"/>
  <c r="BQ429"/>
  <c r="BM429"/>
  <c r="BI429"/>
  <c r="BE429"/>
  <c r="BA429"/>
  <c r="AS429"/>
  <c r="AO429"/>
  <c r="AK429"/>
  <c r="AG429"/>
  <c r="AC429"/>
  <c r="Y429"/>
  <c r="U429"/>
  <c r="Q429"/>
  <c r="M429"/>
  <c r="I429"/>
  <c r="E429"/>
  <c r="GS428"/>
  <c r="GO428"/>
  <c r="GK428"/>
  <c r="GG428"/>
  <c r="GC428"/>
  <c r="FY428"/>
  <c r="FU428"/>
  <c r="FQ428"/>
  <c r="FM428"/>
  <c r="FI428"/>
  <c r="FE428"/>
  <c r="FA428"/>
  <c r="EW428"/>
  <c r="ES428"/>
  <c r="EO428"/>
  <c r="EK428"/>
  <c r="EG428"/>
  <c r="EC428"/>
  <c r="DY428"/>
  <c r="DU428"/>
  <c r="DQ428"/>
  <c r="DM428"/>
  <c r="DI428"/>
  <c r="DE428"/>
  <c r="DA428"/>
  <c r="CW428"/>
  <c r="CS428"/>
  <c r="CO428"/>
  <c r="CK428"/>
  <c r="CG428"/>
  <c r="CC428"/>
  <c r="BY428"/>
  <c r="BU428"/>
  <c r="BQ428"/>
  <c r="BM428"/>
  <c r="BI428"/>
  <c r="BE428"/>
  <c r="BA428"/>
  <c r="AS428"/>
  <c r="AO428"/>
  <c r="AK428"/>
  <c r="AG428"/>
  <c r="AC428"/>
  <c r="Y428"/>
  <c r="U428"/>
  <c r="Q428"/>
  <c r="M428"/>
  <c r="I428"/>
  <c r="E428"/>
  <c r="GY427"/>
  <c r="GS427"/>
  <c r="GO427"/>
  <c r="GK427"/>
  <c r="GG427"/>
  <c r="GC427"/>
  <c r="FY427"/>
  <c r="FU427"/>
  <c r="FQ427"/>
  <c r="FM427"/>
  <c r="FI427"/>
  <c r="FE427"/>
  <c r="FA427"/>
  <c r="EW427"/>
  <c r="ES427"/>
  <c r="EO427"/>
  <c r="EK427"/>
  <c r="EG427"/>
  <c r="EC427"/>
  <c r="DY427"/>
  <c r="DU427"/>
  <c r="DQ427"/>
  <c r="DM427"/>
  <c r="DI427"/>
  <c r="DE427"/>
  <c r="DA427"/>
  <c r="CW427"/>
  <c r="CS427"/>
  <c r="CO427"/>
  <c r="CK427"/>
  <c r="CG427"/>
  <c r="CC427"/>
  <c r="BY427"/>
  <c r="BU427"/>
  <c r="BQ427"/>
  <c r="BM427"/>
  <c r="BI427"/>
  <c r="BE427"/>
  <c r="BA427"/>
  <c r="AS427"/>
  <c r="AO427"/>
  <c r="AK427"/>
  <c r="AG427"/>
  <c r="AC427"/>
  <c r="Y427"/>
  <c r="U427"/>
  <c r="Q427"/>
  <c r="M427"/>
  <c r="I427"/>
  <c r="E427"/>
  <c r="GS426"/>
  <c r="GO426"/>
  <c r="GK426"/>
  <c r="GG426"/>
  <c r="GC426"/>
  <c r="FY426"/>
  <c r="FU426"/>
  <c r="FQ426"/>
  <c r="FM426"/>
  <c r="FI426"/>
  <c r="FE426"/>
  <c r="FA426"/>
  <c r="EW426"/>
  <c r="ES426"/>
  <c r="EO426"/>
  <c r="EK426"/>
  <c r="EG426"/>
  <c r="EC426"/>
  <c r="DY426"/>
  <c r="DU426"/>
  <c r="DQ426"/>
  <c r="DM426"/>
  <c r="DI426"/>
  <c r="DE426"/>
  <c r="DA426"/>
  <c r="CW426"/>
  <c r="CS426"/>
  <c r="CO426"/>
  <c r="CK426"/>
  <c r="CG426"/>
  <c r="CC426"/>
  <c r="BY426"/>
  <c r="BU426"/>
  <c r="BQ426"/>
  <c r="BM426"/>
  <c r="BI426"/>
  <c r="BE426"/>
  <c r="BA426"/>
  <c r="AS426"/>
  <c r="AO426"/>
  <c r="AK426"/>
  <c r="AG426"/>
  <c r="AC426"/>
  <c r="Y426"/>
  <c r="U426"/>
  <c r="Q426"/>
  <c r="M426"/>
  <c r="I426"/>
  <c r="E426"/>
  <c r="GS425"/>
  <c r="GO425"/>
  <c r="GK425"/>
  <c r="GG425"/>
  <c r="GC425"/>
  <c r="FY425"/>
  <c r="FU425"/>
  <c r="FQ425"/>
  <c r="FM425"/>
  <c r="FI425"/>
  <c r="FE425"/>
  <c r="FA425"/>
  <c r="EW425"/>
  <c r="ES425"/>
  <c r="EO425"/>
  <c r="EK425"/>
  <c r="EG425"/>
  <c r="EC425"/>
  <c r="DY425"/>
  <c r="DU425"/>
  <c r="DQ425"/>
  <c r="DM425"/>
  <c r="DI425"/>
  <c r="DE425"/>
  <c r="DA425"/>
  <c r="CW425"/>
  <c r="CS425"/>
  <c r="CO425"/>
  <c r="CK425"/>
  <c r="CG425"/>
  <c r="CC425"/>
  <c r="BY425"/>
  <c r="BU425"/>
  <c r="BQ425"/>
  <c r="BM425"/>
  <c r="BI425"/>
  <c r="BE425"/>
  <c r="BA425"/>
  <c r="AS425"/>
  <c r="AO425"/>
  <c r="AK425"/>
  <c r="AG425"/>
  <c r="AC425"/>
  <c r="Y425"/>
  <c r="U425"/>
  <c r="Q425"/>
  <c r="M425"/>
  <c r="I425"/>
  <c r="E425"/>
  <c r="GS424"/>
  <c r="GO424"/>
  <c r="GK424"/>
  <c r="GG424"/>
  <c r="GC424"/>
  <c r="FY424"/>
  <c r="FU424"/>
  <c r="FQ424"/>
  <c r="FM424"/>
  <c r="FI424"/>
  <c r="FE424"/>
  <c r="FA424"/>
  <c r="EW424"/>
  <c r="ES424"/>
  <c r="EO424"/>
  <c r="EK424"/>
  <c r="EG424"/>
  <c r="EC424"/>
  <c r="DY424"/>
  <c r="DU424"/>
  <c r="DQ424"/>
  <c r="DM424"/>
  <c r="DI424"/>
  <c r="DE424"/>
  <c r="DA424"/>
  <c r="CW424"/>
  <c r="CS424"/>
  <c r="CO424"/>
  <c r="CK424"/>
  <c r="CG424"/>
  <c r="CC424"/>
  <c r="BY424"/>
  <c r="BU424"/>
  <c r="BQ424"/>
  <c r="BM424"/>
  <c r="BI424"/>
  <c r="BE424"/>
  <c r="BA424"/>
  <c r="AS424"/>
  <c r="AO424"/>
  <c r="AK424"/>
  <c r="AG424"/>
  <c r="AC424"/>
  <c r="Y424"/>
  <c r="U424"/>
  <c r="Q424"/>
  <c r="M424"/>
  <c r="I424"/>
  <c r="E424"/>
  <c r="GS423"/>
  <c r="GO423"/>
  <c r="GK423"/>
  <c r="GG423"/>
  <c r="GC423"/>
  <c r="FY423"/>
  <c r="FU423"/>
  <c r="FQ423"/>
  <c r="FM423"/>
  <c r="FI423"/>
  <c r="FE423"/>
  <c r="FA423"/>
  <c r="EW423"/>
  <c r="ES423"/>
  <c r="EO423"/>
  <c r="EK423"/>
  <c r="EG423"/>
  <c r="EC423"/>
  <c r="DY423"/>
  <c r="DU423"/>
  <c r="DQ423"/>
  <c r="DM423"/>
  <c r="DI423"/>
  <c r="DE423"/>
  <c r="DA423"/>
  <c r="CW423"/>
  <c r="CS423"/>
  <c r="CO423"/>
  <c r="CK423"/>
  <c r="CG423"/>
  <c r="CC423"/>
  <c r="BY423"/>
  <c r="BU423"/>
  <c r="BQ423"/>
  <c r="BM423"/>
  <c r="BI423"/>
  <c r="BE423"/>
  <c r="BA423"/>
  <c r="AS423"/>
  <c r="AO423"/>
  <c r="AK423"/>
  <c r="AG423"/>
  <c r="AC423"/>
  <c r="Y423"/>
  <c r="U423"/>
  <c r="Q423"/>
  <c r="M423"/>
  <c r="I423"/>
  <c r="E423"/>
  <c r="GS422"/>
  <c r="GO422"/>
  <c r="GK422"/>
  <c r="GG422"/>
  <c r="GC422"/>
  <c r="FY422"/>
  <c r="FU422"/>
  <c r="FQ422"/>
  <c r="FM422"/>
  <c r="FI422"/>
  <c r="FE422"/>
  <c r="FA422"/>
  <c r="EW422"/>
  <c r="ES422"/>
  <c r="EO422"/>
  <c r="EK422"/>
  <c r="EG422"/>
  <c r="EC422"/>
  <c r="DY422"/>
  <c r="DU422"/>
  <c r="DQ422"/>
  <c r="DM422"/>
  <c r="DI422"/>
  <c r="DE422"/>
  <c r="DA422"/>
  <c r="CW422"/>
  <c r="CS422"/>
  <c r="CO422"/>
  <c r="CK422"/>
  <c r="CG422"/>
  <c r="CC422"/>
  <c r="BY422"/>
  <c r="BU422"/>
  <c r="BQ422"/>
  <c r="BM422"/>
  <c r="BI422"/>
  <c r="BE422"/>
  <c r="BA422"/>
  <c r="AS422"/>
  <c r="AO422"/>
  <c r="AK422"/>
  <c r="AG422"/>
  <c r="AC422"/>
  <c r="Y422"/>
  <c r="U422"/>
  <c r="Q422"/>
  <c r="M422"/>
  <c r="I422"/>
  <c r="E422"/>
  <c r="GS421"/>
  <c r="GO421"/>
  <c r="GK421"/>
  <c r="GG421"/>
  <c r="GC421"/>
  <c r="FY421"/>
  <c r="FU421"/>
  <c r="FQ421"/>
  <c r="FM421"/>
  <c r="FI421"/>
  <c r="FE421"/>
  <c r="FA421"/>
  <c r="EW421"/>
  <c r="ES421"/>
  <c r="EO421"/>
  <c r="EK421"/>
  <c r="EG421"/>
  <c r="EC421"/>
  <c r="DY421"/>
  <c r="DU421"/>
  <c r="DQ421"/>
  <c r="DM421"/>
  <c r="DI421"/>
  <c r="DE421"/>
  <c r="DA421"/>
  <c r="CW421"/>
  <c r="CS421"/>
  <c r="CO421"/>
  <c r="CK421"/>
  <c r="CG421"/>
  <c r="CC421"/>
  <c r="BY421"/>
  <c r="BU421"/>
  <c r="BQ421"/>
  <c r="BM421"/>
  <c r="BI421"/>
  <c r="BE421"/>
  <c r="BA421"/>
  <c r="AS421"/>
  <c r="AO421"/>
  <c r="AK421"/>
  <c r="AG421"/>
  <c r="AC421"/>
  <c r="Y421"/>
  <c r="U421"/>
  <c r="Q421"/>
  <c r="M421"/>
  <c r="I421"/>
  <c r="E421"/>
  <c r="GS420"/>
  <c r="GO420"/>
  <c r="GK420"/>
  <c r="GG420"/>
  <c r="GC420"/>
  <c r="FY420"/>
  <c r="FU420"/>
  <c r="FQ420"/>
  <c r="FM420"/>
  <c r="FI420"/>
  <c r="FE420"/>
  <c r="FA420"/>
  <c r="EW420"/>
  <c r="ES420"/>
  <c r="EO420"/>
  <c r="EK420"/>
  <c r="EG420"/>
  <c r="EC420"/>
  <c r="DY420"/>
  <c r="DU420"/>
  <c r="DQ420"/>
  <c r="DM420"/>
  <c r="DI420"/>
  <c r="DE420"/>
  <c r="DA420"/>
  <c r="CW420"/>
  <c r="CS420"/>
  <c r="CO420"/>
  <c r="CK420"/>
  <c r="CG420"/>
  <c r="CC420"/>
  <c r="BY420"/>
  <c r="BU420"/>
  <c r="BQ420"/>
  <c r="BM420"/>
  <c r="BI420"/>
  <c r="BE420"/>
  <c r="BA420"/>
  <c r="AS420"/>
  <c r="AO420"/>
  <c r="AK420"/>
  <c r="AG420"/>
  <c r="AC420"/>
  <c r="Y420"/>
  <c r="U420"/>
  <c r="Q420"/>
  <c r="M420"/>
  <c r="I420"/>
  <c r="E420"/>
  <c r="GS419"/>
  <c r="GO419"/>
  <c r="GK419"/>
  <c r="GG419"/>
  <c r="GC419"/>
  <c r="FY419"/>
  <c r="FU419"/>
  <c r="FQ419"/>
  <c r="FM419"/>
  <c r="FI419"/>
  <c r="FE419"/>
  <c r="FA419"/>
  <c r="EW419"/>
  <c r="ES419"/>
  <c r="EO419"/>
  <c r="EK419"/>
  <c r="EG419"/>
  <c r="EC419"/>
  <c r="DY419"/>
  <c r="DU419"/>
  <c r="DQ419"/>
  <c r="DM419"/>
  <c r="DI419"/>
  <c r="DE419"/>
  <c r="DA419"/>
  <c r="CW419"/>
  <c r="CS419"/>
  <c r="CO419"/>
  <c r="CK419"/>
  <c r="CG419"/>
  <c r="CC419"/>
  <c r="BY419"/>
  <c r="BU419"/>
  <c r="BQ419"/>
  <c r="BM419"/>
  <c r="BI419"/>
  <c r="BE419"/>
  <c r="BA419"/>
  <c r="AS419"/>
  <c r="AO419"/>
  <c r="AK419"/>
  <c r="AG419"/>
  <c r="AC419"/>
  <c r="Y419"/>
  <c r="U419"/>
  <c r="Q419"/>
  <c r="M419"/>
  <c r="I419"/>
  <c r="E419"/>
  <c r="GS418"/>
  <c r="GO418"/>
  <c r="GK418"/>
  <c r="GG418"/>
  <c r="GC418"/>
  <c r="FY418"/>
  <c r="FU418"/>
  <c r="FQ418"/>
  <c r="FM418"/>
  <c r="FI418"/>
  <c r="FE418"/>
  <c r="FA418"/>
  <c r="EW418"/>
  <c r="ES418"/>
  <c r="EO418"/>
  <c r="EK418"/>
  <c r="EG418"/>
  <c r="EC418"/>
  <c r="DY418"/>
  <c r="DU418"/>
  <c r="DQ418"/>
  <c r="DM418"/>
  <c r="DI418"/>
  <c r="DE418"/>
  <c r="DA418"/>
  <c r="CW418"/>
  <c r="CS418"/>
  <c r="CO418"/>
  <c r="CK418"/>
  <c r="CG418"/>
  <c r="CC418"/>
  <c r="BY418"/>
  <c r="BU418"/>
  <c r="BQ418"/>
  <c r="BM418"/>
  <c r="BI418"/>
  <c r="BE418"/>
  <c r="BA418"/>
  <c r="AS418"/>
  <c r="AO418"/>
  <c r="AK418"/>
  <c r="AG418"/>
  <c r="AC418"/>
  <c r="Y418"/>
  <c r="U418"/>
  <c r="Q418"/>
  <c r="M418"/>
  <c r="I418"/>
  <c r="E418"/>
  <c r="GS417"/>
  <c r="GO417"/>
  <c r="GK417"/>
  <c r="GG417"/>
  <c r="GC417"/>
  <c r="FY417"/>
  <c r="FU417"/>
  <c r="FQ417"/>
  <c r="FM417"/>
  <c r="FI417"/>
  <c r="FE417"/>
  <c r="FA417"/>
  <c r="EW417"/>
  <c r="ES417"/>
  <c r="EO417"/>
  <c r="EK417"/>
  <c r="EG417"/>
  <c r="EC417"/>
  <c r="DY417"/>
  <c r="DU417"/>
  <c r="DQ417"/>
  <c r="DM417"/>
  <c r="DI417"/>
  <c r="DE417"/>
  <c r="DA417"/>
  <c r="CW417"/>
  <c r="CS417"/>
  <c r="CO417"/>
  <c r="CK417"/>
  <c r="CG417"/>
  <c r="CC417"/>
  <c r="BY417"/>
  <c r="BU417"/>
  <c r="BQ417"/>
  <c r="BM417"/>
  <c r="BI417"/>
  <c r="BE417"/>
  <c r="BA417"/>
  <c r="AS417"/>
  <c r="AO417"/>
  <c r="AK417"/>
  <c r="AG417"/>
  <c r="AC417"/>
  <c r="Y417"/>
  <c r="U417"/>
  <c r="Q417"/>
  <c r="M417"/>
  <c r="I417"/>
  <c r="E417"/>
  <c r="GS416"/>
  <c r="GO416"/>
  <c r="GK416"/>
  <c r="GG416"/>
  <c r="GC416"/>
  <c r="FY416"/>
  <c r="FU416"/>
  <c r="FQ416"/>
  <c r="FM416"/>
  <c r="FI416"/>
  <c r="FE416"/>
  <c r="FA416"/>
  <c r="EW416"/>
  <c r="ES416"/>
  <c r="EO416"/>
  <c r="EK416"/>
  <c r="EG416"/>
  <c r="EC416"/>
  <c r="DY416"/>
  <c r="DU416"/>
  <c r="DQ416"/>
  <c r="DM416"/>
  <c r="DI416"/>
  <c r="DE416"/>
  <c r="DA416"/>
  <c r="CW416"/>
  <c r="CS416"/>
  <c r="CO416"/>
  <c r="CK416"/>
  <c r="CG416"/>
  <c r="CC416"/>
  <c r="BY416"/>
  <c r="BU416"/>
  <c r="BQ416"/>
  <c r="BM416"/>
  <c r="BI416"/>
  <c r="BE416"/>
  <c r="BA416"/>
  <c r="AS416"/>
  <c r="AO416"/>
  <c r="AK416"/>
  <c r="AG416"/>
  <c r="AC416"/>
  <c r="Y416"/>
  <c r="U416"/>
  <c r="Q416"/>
  <c r="M416"/>
  <c r="I416"/>
  <c r="E416"/>
  <c r="GY415"/>
  <c r="GS415"/>
  <c r="GO415"/>
  <c r="GK415"/>
  <c r="GG415"/>
  <c r="GC415"/>
  <c r="FY415"/>
  <c r="FU415"/>
  <c r="FQ415"/>
  <c r="FM415"/>
  <c r="FI415"/>
  <c r="FE415"/>
  <c r="FA415"/>
  <c r="EW415"/>
  <c r="ES415"/>
  <c r="EO415"/>
  <c r="EK415"/>
  <c r="EG415"/>
  <c r="EC415"/>
  <c r="DY415"/>
  <c r="DU415"/>
  <c r="DQ415"/>
  <c r="DM415"/>
  <c r="DI415"/>
  <c r="DE415"/>
  <c r="DA415"/>
  <c r="CW415"/>
  <c r="CS415"/>
  <c r="CO415"/>
  <c r="CK415"/>
  <c r="CG415"/>
  <c r="CC415"/>
  <c r="BY415"/>
  <c r="BU415"/>
  <c r="BQ415"/>
  <c r="BM415"/>
  <c r="BI415"/>
  <c r="BE415"/>
  <c r="BA415"/>
  <c r="AS415"/>
  <c r="AO415"/>
  <c r="AK415"/>
  <c r="AG415"/>
  <c r="AC415"/>
  <c r="Y415"/>
  <c r="U415"/>
  <c r="Q415"/>
  <c r="M415"/>
  <c r="I415"/>
  <c r="E415"/>
  <c r="GS414"/>
  <c r="GO414"/>
  <c r="GK414"/>
  <c r="GG414"/>
  <c r="GC414"/>
  <c r="FY414"/>
  <c r="FU414"/>
  <c r="FQ414"/>
  <c r="FM414"/>
  <c r="FI414"/>
  <c r="FE414"/>
  <c r="FA414"/>
  <c r="EW414"/>
  <c r="ES414"/>
  <c r="EO414"/>
  <c r="EK414"/>
  <c r="EG414"/>
  <c r="EC414"/>
  <c r="DY414"/>
  <c r="DU414"/>
  <c r="DQ414"/>
  <c r="DM414"/>
  <c r="DI414"/>
  <c r="DE414"/>
  <c r="DA414"/>
  <c r="CW414"/>
  <c r="CS414"/>
  <c r="CO414"/>
  <c r="CK414"/>
  <c r="CG414"/>
  <c r="CC414"/>
  <c r="BY414"/>
  <c r="BU414"/>
  <c r="BQ414"/>
  <c r="BM414"/>
  <c r="BI414"/>
  <c r="BE414"/>
  <c r="BA414"/>
  <c r="AS414"/>
  <c r="AO414"/>
  <c r="AK414"/>
  <c r="AG414"/>
  <c r="AC414"/>
  <c r="Y414"/>
  <c r="U414"/>
  <c r="Q414"/>
  <c r="M414"/>
  <c r="I414"/>
  <c r="E414"/>
  <c r="GS413"/>
  <c r="GO413"/>
  <c r="GK413"/>
  <c r="GG413"/>
  <c r="GC413"/>
  <c r="FY413"/>
  <c r="FU413"/>
  <c r="FQ413"/>
  <c r="FM413"/>
  <c r="FI413"/>
  <c r="FE413"/>
  <c r="FA413"/>
  <c r="EW413"/>
  <c r="ES413"/>
  <c r="EO413"/>
  <c r="EK413"/>
  <c r="EG413"/>
  <c r="EC413"/>
  <c r="DY413"/>
  <c r="DU413"/>
  <c r="DQ413"/>
  <c r="DM413"/>
  <c r="DI413"/>
  <c r="DE413"/>
  <c r="DA413"/>
  <c r="CW413"/>
  <c r="CS413"/>
  <c r="CO413"/>
  <c r="CK413"/>
  <c r="CG413"/>
  <c r="CC413"/>
  <c r="BY413"/>
  <c r="BU413"/>
  <c r="BQ413"/>
  <c r="BM413"/>
  <c r="BI413"/>
  <c r="BE413"/>
  <c r="BA413"/>
  <c r="AS413"/>
  <c r="AO413"/>
  <c r="AK413"/>
  <c r="AG413"/>
  <c r="AC413"/>
  <c r="Y413"/>
  <c r="U413"/>
  <c r="Q413"/>
  <c r="M413"/>
  <c r="I413"/>
  <c r="E413"/>
  <c r="GS412"/>
  <c r="GO412"/>
  <c r="GK412"/>
  <c r="GG412"/>
  <c r="GC412"/>
  <c r="FY412"/>
  <c r="FU412"/>
  <c r="FQ412"/>
  <c r="FM412"/>
  <c r="FI412"/>
  <c r="FE412"/>
  <c r="FA412"/>
  <c r="EW412"/>
  <c r="ES412"/>
  <c r="EO412"/>
  <c r="EK412"/>
  <c r="EG412"/>
  <c r="EC412"/>
  <c r="DY412"/>
  <c r="DU412"/>
  <c r="DQ412"/>
  <c r="DM412"/>
  <c r="DI412"/>
  <c r="DE412"/>
  <c r="DA412"/>
  <c r="CW412"/>
  <c r="CS412"/>
  <c r="CO412"/>
  <c r="CK412"/>
  <c r="CG412"/>
  <c r="CC412"/>
  <c r="BY412"/>
  <c r="BU412"/>
  <c r="BQ412"/>
  <c r="BM412"/>
  <c r="BI412"/>
  <c r="BE412"/>
  <c r="BA412"/>
  <c r="AS412"/>
  <c r="AO412"/>
  <c r="AK412"/>
  <c r="AG412"/>
  <c r="AC412"/>
  <c r="Y412"/>
  <c r="U412"/>
  <c r="Q412"/>
  <c r="M412"/>
  <c r="I412"/>
  <c r="E412"/>
  <c r="GS411"/>
  <c r="GO411"/>
  <c r="GK411"/>
  <c r="GG411"/>
  <c r="GC411"/>
  <c r="FY411"/>
  <c r="FU411"/>
  <c r="FQ411"/>
  <c r="FM411"/>
  <c r="FI411"/>
  <c r="FE411"/>
  <c r="FA411"/>
  <c r="EW411"/>
  <c r="ES411"/>
  <c r="EO411"/>
  <c r="EK411"/>
  <c r="EG411"/>
  <c r="EC411"/>
  <c r="DY411"/>
  <c r="DU411"/>
  <c r="DQ411"/>
  <c r="DM411"/>
  <c r="DI411"/>
  <c r="DE411"/>
  <c r="DA411"/>
  <c r="CW411"/>
  <c r="CS411"/>
  <c r="CO411"/>
  <c r="CK411"/>
  <c r="CG411"/>
  <c r="CC411"/>
  <c r="BY411"/>
  <c r="BU411"/>
  <c r="BQ411"/>
  <c r="BM411"/>
  <c r="BI411"/>
  <c r="BE411"/>
  <c r="BA411"/>
  <c r="AS411"/>
  <c r="AO411"/>
  <c r="AK411"/>
  <c r="AG411"/>
  <c r="AC411"/>
  <c r="Y411"/>
  <c r="U411"/>
  <c r="Q411"/>
  <c r="M411"/>
  <c r="I411"/>
  <c r="E411"/>
  <c r="GS410"/>
  <c r="GO410"/>
  <c r="GK410"/>
  <c r="GG410"/>
  <c r="GC410"/>
  <c r="FY410"/>
  <c r="FU410"/>
  <c r="FQ410"/>
  <c r="FM410"/>
  <c r="FI410"/>
  <c r="FE410"/>
  <c r="FA410"/>
  <c r="EW410"/>
  <c r="ES410"/>
  <c r="EO410"/>
  <c r="EK410"/>
  <c r="EG410"/>
  <c r="EC410"/>
  <c r="DY410"/>
  <c r="DU410"/>
  <c r="DQ410"/>
  <c r="DM410"/>
  <c r="DI410"/>
  <c r="DE410"/>
  <c r="DA410"/>
  <c r="CW410"/>
  <c r="CS410"/>
  <c r="CO410"/>
  <c r="CK410"/>
  <c r="CG410"/>
  <c r="CC410"/>
  <c r="BY410"/>
  <c r="BU410"/>
  <c r="BQ410"/>
  <c r="BM410"/>
  <c r="BI410"/>
  <c r="BE410"/>
  <c r="BA410"/>
  <c r="AS410"/>
  <c r="AO410"/>
  <c r="AK410"/>
  <c r="AG410"/>
  <c r="AC410"/>
  <c r="Y410"/>
  <c r="U410"/>
  <c r="Q410"/>
  <c r="M410"/>
  <c r="I410"/>
  <c r="E410"/>
  <c r="GS409"/>
  <c r="GO409"/>
  <c r="GK409"/>
  <c r="GG409"/>
  <c r="GC409"/>
  <c r="FY409"/>
  <c r="FU409"/>
  <c r="FQ409"/>
  <c r="FM409"/>
  <c r="FI409"/>
  <c r="FE409"/>
  <c r="FA409"/>
  <c r="EW409"/>
  <c r="ES409"/>
  <c r="EO409"/>
  <c r="EK409"/>
  <c r="EG409"/>
  <c r="EC409"/>
  <c r="DY409"/>
  <c r="DU409"/>
  <c r="DQ409"/>
  <c r="DM409"/>
  <c r="DI409"/>
  <c r="DE409"/>
  <c r="DA409"/>
  <c r="CW409"/>
  <c r="CS409"/>
  <c r="CO409"/>
  <c r="CK409"/>
  <c r="CG409"/>
  <c r="CC409"/>
  <c r="BY409"/>
  <c r="BU409"/>
  <c r="BQ409"/>
  <c r="BM409"/>
  <c r="BI409"/>
  <c r="BE409"/>
  <c r="BA409"/>
  <c r="AS409"/>
  <c r="AO409"/>
  <c r="AK409"/>
  <c r="AG409"/>
  <c r="AC409"/>
  <c r="Y409"/>
  <c r="U409"/>
  <c r="Q409"/>
  <c r="M409"/>
  <c r="I409"/>
  <c r="E409"/>
  <c r="GS408"/>
  <c r="GO408"/>
  <c r="GK408"/>
  <c r="GG408"/>
  <c r="GC408"/>
  <c r="FY408"/>
  <c r="FU408"/>
  <c r="FQ408"/>
  <c r="FM408"/>
  <c r="FI408"/>
  <c r="FE408"/>
  <c r="FA408"/>
  <c r="EW408"/>
  <c r="ES408"/>
  <c r="EO408"/>
  <c r="EK408"/>
  <c r="EG408"/>
  <c r="EC408"/>
  <c r="DY408"/>
  <c r="DU408"/>
  <c r="DQ408"/>
  <c r="DM408"/>
  <c r="DI408"/>
  <c r="DE408"/>
  <c r="DA408"/>
  <c r="CW408"/>
  <c r="CS408"/>
  <c r="CO408"/>
  <c r="CK408"/>
  <c r="CG408"/>
  <c r="CC408"/>
  <c r="BY408"/>
  <c r="BU408"/>
  <c r="BQ408"/>
  <c r="BM408"/>
  <c r="BI408"/>
  <c r="BE408"/>
  <c r="BA408"/>
  <c r="AS408"/>
  <c r="AO408"/>
  <c r="AK408"/>
  <c r="AG408"/>
  <c r="AC408"/>
  <c r="Y408"/>
  <c r="U408"/>
  <c r="Q408"/>
  <c r="M408"/>
  <c r="I408"/>
  <c r="E408"/>
  <c r="GS407"/>
  <c r="GO407"/>
  <c r="GK407"/>
  <c r="GG407"/>
  <c r="GC407"/>
  <c r="FY407"/>
  <c r="FU407"/>
  <c r="FQ407"/>
  <c r="FM407"/>
  <c r="FI407"/>
  <c r="FE407"/>
  <c r="FA407"/>
  <c r="EW407"/>
  <c r="ES407"/>
  <c r="EO407"/>
  <c r="EK407"/>
  <c r="EG407"/>
  <c r="EC407"/>
  <c r="DY407"/>
  <c r="DU407"/>
  <c r="DQ407"/>
  <c r="DM407"/>
  <c r="DI407"/>
  <c r="DE407"/>
  <c r="DA407"/>
  <c r="CW407"/>
  <c r="CS407"/>
  <c r="CO407"/>
  <c r="CK407"/>
  <c r="CG407"/>
  <c r="CC407"/>
  <c r="BY407"/>
  <c r="BU407"/>
  <c r="BQ407"/>
  <c r="BM407"/>
  <c r="BI407"/>
  <c r="BE407"/>
  <c r="BA407"/>
  <c r="AS407"/>
  <c r="AO407"/>
  <c r="AK407"/>
  <c r="AG407"/>
  <c r="AC407"/>
  <c r="Y407"/>
  <c r="U407"/>
  <c r="Q407"/>
  <c r="M407"/>
  <c r="I407"/>
  <c r="E407"/>
  <c r="GS406"/>
  <c r="GO406"/>
  <c r="GK406"/>
  <c r="GG406"/>
  <c r="GC406"/>
  <c r="FY406"/>
  <c r="FU406"/>
  <c r="FQ406"/>
  <c r="FM406"/>
  <c r="FI406"/>
  <c r="FE406"/>
  <c r="FA406"/>
  <c r="EW406"/>
  <c r="ES406"/>
  <c r="EO406"/>
  <c r="EK406"/>
  <c r="EG406"/>
  <c r="EC406"/>
  <c r="DY406"/>
  <c r="DU406"/>
  <c r="DQ406"/>
  <c r="DM406"/>
  <c r="DI406"/>
  <c r="DE406"/>
  <c r="DA406"/>
  <c r="CW406"/>
  <c r="CS406"/>
  <c r="CO406"/>
  <c r="CK406"/>
  <c r="CG406"/>
  <c r="CC406"/>
  <c r="BY406"/>
  <c r="BU406"/>
  <c r="BQ406"/>
  <c r="BM406"/>
  <c r="BI406"/>
  <c r="BE406"/>
  <c r="BA406"/>
  <c r="AS406"/>
  <c r="AO406"/>
  <c r="AK406"/>
  <c r="AG406"/>
  <c r="AC406"/>
  <c r="Y406"/>
  <c r="U406"/>
  <c r="Q406"/>
  <c r="M406"/>
  <c r="I406"/>
  <c r="E406"/>
  <c r="GS405"/>
  <c r="GO405"/>
  <c r="GK405"/>
  <c r="GG405"/>
  <c r="GC405"/>
  <c r="FY405"/>
  <c r="FU405"/>
  <c r="FQ405"/>
  <c r="FM405"/>
  <c r="FI405"/>
  <c r="FE405"/>
  <c r="FA405"/>
  <c r="EW405"/>
  <c r="ES405"/>
  <c r="EO405"/>
  <c r="EK405"/>
  <c r="EG405"/>
  <c r="EC405"/>
  <c r="DY405"/>
  <c r="DU405"/>
  <c r="DQ405"/>
  <c r="DM405"/>
  <c r="DI405"/>
  <c r="DE405"/>
  <c r="DA405"/>
  <c r="CW405"/>
  <c r="CS405"/>
  <c r="CO405"/>
  <c r="CK405"/>
  <c r="CG405"/>
  <c r="CC405"/>
  <c r="BY405"/>
  <c r="BU405"/>
  <c r="BQ405"/>
  <c r="BM405"/>
  <c r="BI405"/>
  <c r="BE405"/>
  <c r="BA405"/>
  <c r="AS405"/>
  <c r="AO405"/>
  <c r="AK405"/>
  <c r="AG405"/>
  <c r="AC405"/>
  <c r="Y405"/>
  <c r="U405"/>
  <c r="Q405"/>
  <c r="M405"/>
  <c r="I405"/>
  <c r="E405"/>
  <c r="GS404"/>
  <c r="GO404"/>
  <c r="GK404"/>
  <c r="GG404"/>
  <c r="GC404"/>
  <c r="FY404"/>
  <c r="FU404"/>
  <c r="FQ404"/>
  <c r="FM404"/>
  <c r="FI404"/>
  <c r="FE404"/>
  <c r="FA404"/>
  <c r="EW404"/>
  <c r="ES404"/>
  <c r="EO404"/>
  <c r="EK404"/>
  <c r="EG404"/>
  <c r="EC404"/>
  <c r="DY404"/>
  <c r="DU404"/>
  <c r="DQ404"/>
  <c r="DM404"/>
  <c r="DI404"/>
  <c r="DE404"/>
  <c r="DA404"/>
  <c r="CW404"/>
  <c r="CS404"/>
  <c r="CO404"/>
  <c r="CK404"/>
  <c r="CG404"/>
  <c r="CC404"/>
  <c r="BY404"/>
  <c r="BU404"/>
  <c r="BQ404"/>
  <c r="BM404"/>
  <c r="BI404"/>
  <c r="BE404"/>
  <c r="BA404"/>
  <c r="AS404"/>
  <c r="AO404"/>
  <c r="AK404"/>
  <c r="AG404"/>
  <c r="AC404"/>
  <c r="Y404"/>
  <c r="U404"/>
  <c r="Q404"/>
  <c r="M404"/>
  <c r="I404"/>
  <c r="E404"/>
  <c r="GY403"/>
  <c r="GS403"/>
  <c r="GO403"/>
  <c r="GK403"/>
  <c r="GG403"/>
  <c r="GC403"/>
  <c r="FY403"/>
  <c r="FU403"/>
  <c r="FQ403"/>
  <c r="FM403"/>
  <c r="FI403"/>
  <c r="FE403"/>
  <c r="FA403"/>
  <c r="EW403"/>
  <c r="ES403"/>
  <c r="EO403"/>
  <c r="EK403"/>
  <c r="EG403"/>
  <c r="EC403"/>
  <c r="DY403"/>
  <c r="DU403"/>
  <c r="DQ403"/>
  <c r="DM403"/>
  <c r="DI403"/>
  <c r="DE403"/>
  <c r="DA403"/>
  <c r="CW403"/>
  <c r="CS403"/>
  <c r="CO403"/>
  <c r="CK403"/>
  <c r="CG403"/>
  <c r="CC403"/>
  <c r="BY403"/>
  <c r="BU403"/>
  <c r="BQ403"/>
  <c r="BM403"/>
  <c r="BI403"/>
  <c r="BE403"/>
  <c r="BA403"/>
  <c r="AS403"/>
  <c r="AO403"/>
  <c r="AK403"/>
  <c r="AG403"/>
  <c r="AC403"/>
  <c r="Y403"/>
  <c r="U403"/>
  <c r="Q403"/>
  <c r="M403"/>
  <c r="I403"/>
  <c r="E403"/>
  <c r="GS402"/>
  <c r="GO402"/>
  <c r="GK402"/>
  <c r="GG402"/>
  <c r="GC402"/>
  <c r="FY402"/>
  <c r="FU402"/>
  <c r="FQ402"/>
  <c r="FM402"/>
  <c r="FI402"/>
  <c r="FE402"/>
  <c r="FA402"/>
  <c r="EW402"/>
  <c r="ES402"/>
  <c r="EO402"/>
  <c r="EK402"/>
  <c r="EG402"/>
  <c r="EC402"/>
  <c r="DY402"/>
  <c r="DU402"/>
  <c r="DQ402"/>
  <c r="DM402"/>
  <c r="DI402"/>
  <c r="DE402"/>
  <c r="DA402"/>
  <c r="CW402"/>
  <c r="CS402"/>
  <c r="CO402"/>
  <c r="CK402"/>
  <c r="CG402"/>
  <c r="CC402"/>
  <c r="BY402"/>
  <c r="BU402"/>
  <c r="BQ402"/>
  <c r="BM402"/>
  <c r="BI402"/>
  <c r="BE402"/>
  <c r="BA402"/>
  <c r="AS402"/>
  <c r="AO402"/>
  <c r="AK402"/>
  <c r="AG402"/>
  <c r="AC402"/>
  <c r="Y402"/>
  <c r="U402"/>
  <c r="Q402"/>
  <c r="M402"/>
  <c r="I402"/>
  <c r="E402"/>
  <c r="GS401"/>
  <c r="GO401"/>
  <c r="GK401"/>
  <c r="GG401"/>
  <c r="GC401"/>
  <c r="FY401"/>
  <c r="FU401"/>
  <c r="FQ401"/>
  <c r="FM401"/>
  <c r="FI401"/>
  <c r="FE401"/>
  <c r="FA401"/>
  <c r="EW401"/>
  <c r="ES401"/>
  <c r="EO401"/>
  <c r="EK401"/>
  <c r="EG401"/>
  <c r="EC401"/>
  <c r="DY401"/>
  <c r="DU401"/>
  <c r="DQ401"/>
  <c r="DM401"/>
  <c r="DI401"/>
  <c r="DE401"/>
  <c r="DA401"/>
  <c r="CW401"/>
  <c r="CS401"/>
  <c r="CO401"/>
  <c r="CK401"/>
  <c r="CG401"/>
  <c r="CC401"/>
  <c r="BY401"/>
  <c r="BU401"/>
  <c r="BQ401"/>
  <c r="BM401"/>
  <c r="BI401"/>
  <c r="BE401"/>
  <c r="BA401"/>
  <c r="AS401"/>
  <c r="AO401"/>
  <c r="AK401"/>
  <c r="AG401"/>
  <c r="AC401"/>
  <c r="Y401"/>
  <c r="U401"/>
  <c r="Q401"/>
  <c r="M401"/>
  <c r="I401"/>
  <c r="E401"/>
  <c r="GS400"/>
  <c r="GO400"/>
  <c r="GK400"/>
  <c r="GG400"/>
  <c r="GC400"/>
  <c r="FY400"/>
  <c r="FU400"/>
  <c r="FQ400"/>
  <c r="FM400"/>
  <c r="FI400"/>
  <c r="FE400"/>
  <c r="FA400"/>
  <c r="EW400"/>
  <c r="ES400"/>
  <c r="EO400"/>
  <c r="EK400"/>
  <c r="EG400"/>
  <c r="EC400"/>
  <c r="DY400"/>
  <c r="DU400"/>
  <c r="DQ400"/>
  <c r="DM400"/>
  <c r="DI400"/>
  <c r="DE400"/>
  <c r="DA400"/>
  <c r="CW400"/>
  <c r="CS400"/>
  <c r="CO400"/>
  <c r="CK400"/>
  <c r="CG400"/>
  <c r="CC400"/>
  <c r="BY400"/>
  <c r="BU400"/>
  <c r="BQ400"/>
  <c r="BM400"/>
  <c r="BI400"/>
  <c r="BE400"/>
  <c r="BA400"/>
  <c r="AS400"/>
  <c r="AO400"/>
  <c r="AK400"/>
  <c r="AG400"/>
  <c r="AC400"/>
  <c r="Y400"/>
  <c r="U400"/>
  <c r="Q400"/>
  <c r="M400"/>
  <c r="I400"/>
  <c r="E400"/>
  <c r="GS399"/>
  <c r="GO399"/>
  <c r="GK399"/>
  <c r="GG399"/>
  <c r="GC399"/>
  <c r="FY399"/>
  <c r="FU399"/>
  <c r="FQ399"/>
  <c r="FM399"/>
  <c r="FI399"/>
  <c r="FE399"/>
  <c r="FA399"/>
  <c r="EW399"/>
  <c r="ES399"/>
  <c r="EO399"/>
  <c r="EK399"/>
  <c r="EG399"/>
  <c r="EC399"/>
  <c r="DY399"/>
  <c r="DU399"/>
  <c r="DQ399"/>
  <c r="DM399"/>
  <c r="DI399"/>
  <c r="DE399"/>
  <c r="DA399"/>
  <c r="CW399"/>
  <c r="CS399"/>
  <c r="CO399"/>
  <c r="CK399"/>
  <c r="CG399"/>
  <c r="CC399"/>
  <c r="BY399"/>
  <c r="BU399"/>
  <c r="BQ399"/>
  <c r="BM399"/>
  <c r="BI399"/>
  <c r="BE399"/>
  <c r="BA399"/>
  <c r="AS399"/>
  <c r="AO399"/>
  <c r="AK399"/>
  <c r="AG399"/>
  <c r="AC399"/>
  <c r="Y399"/>
  <c r="U399"/>
  <c r="Q399"/>
  <c r="M399"/>
  <c r="I399"/>
  <c r="E399"/>
  <c r="GS398"/>
  <c r="GO398"/>
  <c r="GK398"/>
  <c r="GG398"/>
  <c r="GC398"/>
  <c r="FY398"/>
  <c r="FU398"/>
  <c r="FQ398"/>
  <c r="FM398"/>
  <c r="FI398"/>
  <c r="FE398"/>
  <c r="FA398"/>
  <c r="EW398"/>
  <c r="ES398"/>
  <c r="EO398"/>
  <c r="EK398"/>
  <c r="EG398"/>
  <c r="EC398"/>
  <c r="DY398"/>
  <c r="DU398"/>
  <c r="DQ398"/>
  <c r="DM398"/>
  <c r="DI398"/>
  <c r="DE398"/>
  <c r="DA398"/>
  <c r="CW398"/>
  <c r="CS398"/>
  <c r="CO398"/>
  <c r="CK398"/>
  <c r="CG398"/>
  <c r="CC398"/>
  <c r="BY398"/>
  <c r="BU398"/>
  <c r="BQ398"/>
  <c r="BM398"/>
  <c r="BI398"/>
  <c r="BE398"/>
  <c r="BA398"/>
  <c r="AS398"/>
  <c r="AO398"/>
  <c r="AK398"/>
  <c r="AG398"/>
  <c r="AC398"/>
  <c r="Y398"/>
  <c r="U398"/>
  <c r="Q398"/>
  <c r="M398"/>
  <c r="I398"/>
  <c r="E398"/>
  <c r="GS397"/>
  <c r="GO397"/>
  <c r="GK397"/>
  <c r="GG397"/>
  <c r="GC397"/>
  <c r="FY397"/>
  <c r="FU397"/>
  <c r="FQ397"/>
  <c r="FM397"/>
  <c r="FI397"/>
  <c r="FE397"/>
  <c r="FA397"/>
  <c r="EW397"/>
  <c r="ES397"/>
  <c r="EO397"/>
  <c r="EK397"/>
  <c r="EG397"/>
  <c r="EC397"/>
  <c r="DY397"/>
  <c r="DU397"/>
  <c r="DQ397"/>
  <c r="DM397"/>
  <c r="DI397"/>
  <c r="DE397"/>
  <c r="DA397"/>
  <c r="CW397"/>
  <c r="CS397"/>
  <c r="CO397"/>
  <c r="CK397"/>
  <c r="CG397"/>
  <c r="CC397"/>
  <c r="BY397"/>
  <c r="BU397"/>
  <c r="BQ397"/>
  <c r="BM397"/>
  <c r="BI397"/>
  <c r="BE397"/>
  <c r="BA397"/>
  <c r="AS397"/>
  <c r="AO397"/>
  <c r="AK397"/>
  <c r="AG397"/>
  <c r="AC397"/>
  <c r="Y397"/>
  <c r="U397"/>
  <c r="Q397"/>
  <c r="M397"/>
  <c r="I397"/>
  <c r="E397"/>
  <c r="GS396"/>
  <c r="GO396"/>
  <c r="GK396"/>
  <c r="GG396"/>
  <c r="GC396"/>
  <c r="FY396"/>
  <c r="FU396"/>
  <c r="FQ396"/>
  <c r="FM396"/>
  <c r="FI396"/>
  <c r="FE396"/>
  <c r="FA396"/>
  <c r="EW396"/>
  <c r="ES396"/>
  <c r="EO396"/>
  <c r="EK396"/>
  <c r="EG396"/>
  <c r="EC396"/>
  <c r="DY396"/>
  <c r="DU396"/>
  <c r="DQ396"/>
  <c r="DM396"/>
  <c r="DI396"/>
  <c r="DE396"/>
  <c r="DA396"/>
  <c r="CW396"/>
  <c r="CS396"/>
  <c r="CO396"/>
  <c r="CK396"/>
  <c r="CG396"/>
  <c r="CC396"/>
  <c r="BY396"/>
  <c r="BU396"/>
  <c r="BQ396"/>
  <c r="BM396"/>
  <c r="BI396"/>
  <c r="BE396"/>
  <c r="BA396"/>
  <c r="AS396"/>
  <c r="AO396"/>
  <c r="AK396"/>
  <c r="AG396"/>
  <c r="AC396"/>
  <c r="Y396"/>
  <c r="U396"/>
  <c r="Q396"/>
  <c r="M396"/>
  <c r="I396"/>
  <c r="E396"/>
  <c r="GS395"/>
  <c r="GO395"/>
  <c r="GK395"/>
  <c r="GG395"/>
  <c r="GC395"/>
  <c r="FY395"/>
  <c r="FU395"/>
  <c r="FQ395"/>
  <c r="FM395"/>
  <c r="FI395"/>
  <c r="FE395"/>
  <c r="FA395"/>
  <c r="EW395"/>
  <c r="ES395"/>
  <c r="EO395"/>
  <c r="EK395"/>
  <c r="EG395"/>
  <c r="EC395"/>
  <c r="DY395"/>
  <c r="DU395"/>
  <c r="DQ395"/>
  <c r="DM395"/>
  <c r="DI395"/>
  <c r="DE395"/>
  <c r="DA395"/>
  <c r="CW395"/>
  <c r="CS395"/>
  <c r="CO395"/>
  <c r="CK395"/>
  <c r="CG395"/>
  <c r="CC395"/>
  <c r="BY395"/>
  <c r="BU395"/>
  <c r="BQ395"/>
  <c r="BM395"/>
  <c r="BI395"/>
  <c r="BE395"/>
  <c r="BA395"/>
  <c r="AS395"/>
  <c r="AO395"/>
  <c r="AK395"/>
  <c r="AG395"/>
  <c r="AC395"/>
  <c r="Y395"/>
  <c r="U395"/>
  <c r="Q395"/>
  <c r="M395"/>
  <c r="I395"/>
  <c r="E395"/>
  <c r="GS394"/>
  <c r="GO394"/>
  <c r="GK394"/>
  <c r="GG394"/>
  <c r="GC394"/>
  <c r="FY394"/>
  <c r="FU394"/>
  <c r="FQ394"/>
  <c r="FM394"/>
  <c r="FI394"/>
  <c r="FE394"/>
  <c r="FA394"/>
  <c r="EW394"/>
  <c r="ES394"/>
  <c r="EO394"/>
  <c r="EK394"/>
  <c r="EG394"/>
  <c r="EC394"/>
  <c r="DY394"/>
  <c r="DU394"/>
  <c r="DQ394"/>
  <c r="DM394"/>
  <c r="DI394"/>
  <c r="DE394"/>
  <c r="DA394"/>
  <c r="CW394"/>
  <c r="CS394"/>
  <c r="CO394"/>
  <c r="CK394"/>
  <c r="CG394"/>
  <c r="CC394"/>
  <c r="BY394"/>
  <c r="BU394"/>
  <c r="BQ394"/>
  <c r="BM394"/>
  <c r="BI394"/>
  <c r="BE394"/>
  <c r="BA394"/>
  <c r="AS394"/>
  <c r="AO394"/>
  <c r="AK394"/>
  <c r="AG394"/>
  <c r="AC394"/>
  <c r="Y394"/>
  <c r="U394"/>
  <c r="Q394"/>
  <c r="M394"/>
  <c r="I394"/>
  <c r="E394"/>
  <c r="GS393"/>
  <c r="GO393"/>
  <c r="GK393"/>
  <c r="GG393"/>
  <c r="GC393"/>
  <c r="FY393"/>
  <c r="FU393"/>
  <c r="FQ393"/>
  <c r="FM393"/>
  <c r="FI393"/>
  <c r="FE393"/>
  <c r="FA393"/>
  <c r="EW393"/>
  <c r="ES393"/>
  <c r="EO393"/>
  <c r="EK393"/>
  <c r="EG393"/>
  <c r="EC393"/>
  <c r="DY393"/>
  <c r="DU393"/>
  <c r="DQ393"/>
  <c r="DM393"/>
  <c r="DI393"/>
  <c r="DE393"/>
  <c r="DA393"/>
  <c r="CW393"/>
  <c r="CS393"/>
  <c r="CO393"/>
  <c r="CK393"/>
  <c r="CG393"/>
  <c r="CC393"/>
  <c r="BY393"/>
  <c r="BU393"/>
  <c r="BQ393"/>
  <c r="BM393"/>
  <c r="BI393"/>
  <c r="BE393"/>
  <c r="BA393"/>
  <c r="AS393"/>
  <c r="AO393"/>
  <c r="AK393"/>
  <c r="AG393"/>
  <c r="AC393"/>
  <c r="Y393"/>
  <c r="U393"/>
  <c r="Q393"/>
  <c r="M393"/>
  <c r="I393"/>
  <c r="E393"/>
  <c r="GS392"/>
  <c r="GO392"/>
  <c r="GK392"/>
  <c r="GG392"/>
  <c r="GC392"/>
  <c r="FY392"/>
  <c r="FU392"/>
  <c r="FQ392"/>
  <c r="FM392"/>
  <c r="FI392"/>
  <c r="FE392"/>
  <c r="FA392"/>
  <c r="EW392"/>
  <c r="ES392"/>
  <c r="EO392"/>
  <c r="EK392"/>
  <c r="EG392"/>
  <c r="EC392"/>
  <c r="DY392"/>
  <c r="DU392"/>
  <c r="DQ392"/>
  <c r="DM392"/>
  <c r="DI392"/>
  <c r="DE392"/>
  <c r="DA392"/>
  <c r="CW392"/>
  <c r="CS392"/>
  <c r="CO392"/>
  <c r="CK392"/>
  <c r="CG392"/>
  <c r="CC392"/>
  <c r="BY392"/>
  <c r="BU392"/>
  <c r="BQ392"/>
  <c r="BM392"/>
  <c r="BI392"/>
  <c r="BE392"/>
  <c r="BA392"/>
  <c r="AS392"/>
  <c r="AO392"/>
  <c r="AK392"/>
  <c r="AG392"/>
  <c r="AC392"/>
  <c r="Y392"/>
  <c r="U392"/>
  <c r="Q392"/>
  <c r="M392"/>
  <c r="I392"/>
  <c r="E392"/>
  <c r="GY391"/>
  <c r="GS391"/>
  <c r="GO391"/>
  <c r="GK391"/>
  <c r="GG391"/>
  <c r="GC391"/>
  <c r="FY391"/>
  <c r="FU391"/>
  <c r="FQ391"/>
  <c r="FM391"/>
  <c r="FI391"/>
  <c r="FE391"/>
  <c r="FA391"/>
  <c r="EW391"/>
  <c r="ES391"/>
  <c r="EO391"/>
  <c r="EK391"/>
  <c r="EG391"/>
  <c r="EC391"/>
  <c r="DY391"/>
  <c r="DU391"/>
  <c r="DQ391"/>
  <c r="DM391"/>
  <c r="DI391"/>
  <c r="DE391"/>
  <c r="DA391"/>
  <c r="CW391"/>
  <c r="CS391"/>
  <c r="CO391"/>
  <c r="CK391"/>
  <c r="CG391"/>
  <c r="CC391"/>
  <c r="BY391"/>
  <c r="BU391"/>
  <c r="BQ391"/>
  <c r="BM391"/>
  <c r="BI391"/>
  <c r="BE391"/>
  <c r="BA391"/>
  <c r="AS391"/>
  <c r="AO391"/>
  <c r="AK391"/>
  <c r="AG391"/>
  <c r="AC391"/>
  <c r="Y391"/>
  <c r="U391"/>
  <c r="Q391"/>
  <c r="M391"/>
  <c r="I391"/>
  <c r="E391"/>
  <c r="GS390"/>
  <c r="GO390"/>
  <c r="GK390"/>
  <c r="GG390"/>
  <c r="GC390"/>
  <c r="FY390"/>
  <c r="FU390"/>
  <c r="FQ390"/>
  <c r="FM390"/>
  <c r="FI390"/>
  <c r="FE390"/>
  <c r="FA390"/>
  <c r="EW390"/>
  <c r="ES390"/>
  <c r="EO390"/>
  <c r="EK390"/>
  <c r="EG390"/>
  <c r="EC390"/>
  <c r="DY390"/>
  <c r="DU390"/>
  <c r="DQ390"/>
  <c r="DM390"/>
  <c r="DI390"/>
  <c r="DE390"/>
  <c r="DA390"/>
  <c r="CW390"/>
  <c r="CS390"/>
  <c r="CO390"/>
  <c r="CK390"/>
  <c r="CG390"/>
  <c r="CC390"/>
  <c r="BY390"/>
  <c r="BU390"/>
  <c r="BQ390"/>
  <c r="BM390"/>
  <c r="BI390"/>
  <c r="BE390"/>
  <c r="BA390"/>
  <c r="AS390"/>
  <c r="AO390"/>
  <c r="AK390"/>
  <c r="AG390"/>
  <c r="AC390"/>
  <c r="Y390"/>
  <c r="U390"/>
  <c r="Q390"/>
  <c r="M390"/>
  <c r="I390"/>
  <c r="E390"/>
  <c r="GS389"/>
  <c r="GO389"/>
  <c r="GK389"/>
  <c r="GG389"/>
  <c r="GC389"/>
  <c r="FY389"/>
  <c r="FU389"/>
  <c r="FQ389"/>
  <c r="FM389"/>
  <c r="FI389"/>
  <c r="FE389"/>
  <c r="FA389"/>
  <c r="EW389"/>
  <c r="ES389"/>
  <c r="EO389"/>
  <c r="EK389"/>
  <c r="EG389"/>
  <c r="EC389"/>
  <c r="DY389"/>
  <c r="DU389"/>
  <c r="DQ389"/>
  <c r="DM389"/>
  <c r="DI389"/>
  <c r="DE389"/>
  <c r="DA389"/>
  <c r="CW389"/>
  <c r="CS389"/>
  <c r="CO389"/>
  <c r="CK389"/>
  <c r="CG389"/>
  <c r="CC389"/>
  <c r="BY389"/>
  <c r="BU389"/>
  <c r="BQ389"/>
  <c r="BM389"/>
  <c r="BI389"/>
  <c r="BE389"/>
  <c r="BA389"/>
  <c r="AS389"/>
  <c r="AO389"/>
  <c r="AK389"/>
  <c r="AG389"/>
  <c r="AC389"/>
  <c r="Y389"/>
  <c r="U389"/>
  <c r="Q389"/>
  <c r="M389"/>
  <c r="I389"/>
  <c r="E389"/>
  <c r="GS388"/>
  <c r="GO388"/>
  <c r="GK388"/>
  <c r="GG388"/>
  <c r="GC388"/>
  <c r="FY388"/>
  <c r="FU388"/>
  <c r="FQ388"/>
  <c r="FM388"/>
  <c r="FI388"/>
  <c r="FE388"/>
  <c r="FA388"/>
  <c r="EW388"/>
  <c r="ES388"/>
  <c r="EO388"/>
  <c r="EK388"/>
  <c r="EG388"/>
  <c r="EC388"/>
  <c r="DY388"/>
  <c r="DU388"/>
  <c r="DQ388"/>
  <c r="DM388"/>
  <c r="DI388"/>
  <c r="DE388"/>
  <c r="DA388"/>
  <c r="CW388"/>
  <c r="CS388"/>
  <c r="CO388"/>
  <c r="CK388"/>
  <c r="CG388"/>
  <c r="CC388"/>
  <c r="BY388"/>
  <c r="BU388"/>
  <c r="BQ388"/>
  <c r="BM388"/>
  <c r="BI388"/>
  <c r="BE388"/>
  <c r="BA388"/>
  <c r="AS388"/>
  <c r="AO388"/>
  <c r="AK388"/>
  <c r="AG388"/>
  <c r="AC388"/>
  <c r="Y388"/>
  <c r="U388"/>
  <c r="Q388"/>
  <c r="M388"/>
  <c r="I388"/>
  <c r="E388"/>
  <c r="GS387"/>
  <c r="GO387"/>
  <c r="GK387"/>
  <c r="GG387"/>
  <c r="GC387"/>
  <c r="FY387"/>
  <c r="FU387"/>
  <c r="FQ387"/>
  <c r="FM387"/>
  <c r="FI387"/>
  <c r="FE387"/>
  <c r="FA387"/>
  <c r="EW387"/>
  <c r="ES387"/>
  <c r="EO387"/>
  <c r="EK387"/>
  <c r="EG387"/>
  <c r="EC387"/>
  <c r="DY387"/>
  <c r="DU387"/>
  <c r="DQ387"/>
  <c r="DM387"/>
  <c r="DI387"/>
  <c r="DE387"/>
  <c r="DA387"/>
  <c r="CW387"/>
  <c r="CS387"/>
  <c r="CO387"/>
  <c r="CK387"/>
  <c r="CG387"/>
  <c r="CC387"/>
  <c r="BY387"/>
  <c r="BU387"/>
  <c r="BQ387"/>
  <c r="BM387"/>
  <c r="BI387"/>
  <c r="BE387"/>
  <c r="BA387"/>
  <c r="AS387"/>
  <c r="AO387"/>
  <c r="AK387"/>
  <c r="AG387"/>
  <c r="AC387"/>
  <c r="Y387"/>
  <c r="U387"/>
  <c r="Q387"/>
  <c r="M387"/>
  <c r="I387"/>
  <c r="E387"/>
  <c r="GS386"/>
  <c r="GO386"/>
  <c r="GK386"/>
  <c r="GG386"/>
  <c r="GC386"/>
  <c r="FY386"/>
  <c r="FU386"/>
  <c r="FQ386"/>
  <c r="FM386"/>
  <c r="FI386"/>
  <c r="FE386"/>
  <c r="FA386"/>
  <c r="EW386"/>
  <c r="ES386"/>
  <c r="EO386"/>
  <c r="EK386"/>
  <c r="EG386"/>
  <c r="EC386"/>
  <c r="DY386"/>
  <c r="DU386"/>
  <c r="DQ386"/>
  <c r="DM386"/>
  <c r="DI386"/>
  <c r="DE386"/>
  <c r="DA386"/>
  <c r="CW386"/>
  <c r="CS386"/>
  <c r="CO386"/>
  <c r="CK386"/>
  <c r="CG386"/>
  <c r="CC386"/>
  <c r="BY386"/>
  <c r="BU386"/>
  <c r="BQ386"/>
  <c r="BM386"/>
  <c r="BI386"/>
  <c r="BE386"/>
  <c r="BA386"/>
  <c r="AS386"/>
  <c r="AO386"/>
  <c r="AK386"/>
  <c r="AG386"/>
  <c r="AC386"/>
  <c r="Y386"/>
  <c r="U386"/>
  <c r="Q386"/>
  <c r="M386"/>
  <c r="I386"/>
  <c r="E386"/>
  <c r="GS385"/>
  <c r="GO385"/>
  <c r="GK385"/>
  <c r="GG385"/>
  <c r="GC385"/>
  <c r="FY385"/>
  <c r="FU385"/>
  <c r="FQ385"/>
  <c r="FM385"/>
  <c r="FI385"/>
  <c r="FE385"/>
  <c r="FA385"/>
  <c r="EW385"/>
  <c r="ES385"/>
  <c r="EO385"/>
  <c r="EK385"/>
  <c r="EG385"/>
  <c r="EC385"/>
  <c r="DY385"/>
  <c r="DU385"/>
  <c r="DQ385"/>
  <c r="DM385"/>
  <c r="DI385"/>
  <c r="DE385"/>
  <c r="DA385"/>
  <c r="CW385"/>
  <c r="CS385"/>
  <c r="CO385"/>
  <c r="CK385"/>
  <c r="CG385"/>
  <c r="CC385"/>
  <c r="BY385"/>
  <c r="BU385"/>
  <c r="BQ385"/>
  <c r="BM385"/>
  <c r="BI385"/>
  <c r="BE385"/>
  <c r="BA385"/>
  <c r="AS385"/>
  <c r="AO385"/>
  <c r="AK385"/>
  <c r="AG385"/>
  <c r="AC385"/>
  <c r="Y385"/>
  <c r="U385"/>
  <c r="Q385"/>
  <c r="M385"/>
  <c r="I385"/>
  <c r="E385"/>
  <c r="GS384"/>
  <c r="GO384"/>
  <c r="GK384"/>
  <c r="GG384"/>
  <c r="GC384"/>
  <c r="FY384"/>
  <c r="FU384"/>
  <c r="FQ384"/>
  <c r="FM384"/>
  <c r="FI384"/>
  <c r="FE384"/>
  <c r="FA384"/>
  <c r="EW384"/>
  <c r="ES384"/>
  <c r="EO384"/>
  <c r="EK384"/>
  <c r="EG384"/>
  <c r="EC384"/>
  <c r="DY384"/>
  <c r="DU384"/>
  <c r="DQ384"/>
  <c r="DM384"/>
  <c r="DI384"/>
  <c r="DE384"/>
  <c r="DA384"/>
  <c r="CW384"/>
  <c r="CS384"/>
  <c r="CO384"/>
  <c r="CK384"/>
  <c r="CG384"/>
  <c r="CC384"/>
  <c r="BY384"/>
  <c r="BU384"/>
  <c r="BQ384"/>
  <c r="BM384"/>
  <c r="BI384"/>
  <c r="BE384"/>
  <c r="BA384"/>
  <c r="AS384"/>
  <c r="AO384"/>
  <c r="AK384"/>
  <c r="AG384"/>
  <c r="AC384"/>
  <c r="Y384"/>
  <c r="U384"/>
  <c r="Q384"/>
  <c r="M384"/>
  <c r="I384"/>
  <c r="E384"/>
  <c r="GS383"/>
  <c r="GO383"/>
  <c r="GK383"/>
  <c r="GG383"/>
  <c r="GC383"/>
  <c r="FY383"/>
  <c r="FU383"/>
  <c r="FQ383"/>
  <c r="FM383"/>
  <c r="FI383"/>
  <c r="FE383"/>
  <c r="FA383"/>
  <c r="EW383"/>
  <c r="ES383"/>
  <c r="EO383"/>
  <c r="EK383"/>
  <c r="EG383"/>
  <c r="EC383"/>
  <c r="DY383"/>
  <c r="DU383"/>
  <c r="DQ383"/>
  <c r="DM383"/>
  <c r="DI383"/>
  <c r="DE383"/>
  <c r="DA383"/>
  <c r="CW383"/>
  <c r="CS383"/>
  <c r="CO383"/>
  <c r="CK383"/>
  <c r="CG383"/>
  <c r="CC383"/>
  <c r="BY383"/>
  <c r="BU383"/>
  <c r="BQ383"/>
  <c r="BM383"/>
  <c r="BI383"/>
  <c r="BE383"/>
  <c r="BA383"/>
  <c r="AS383"/>
  <c r="AO383"/>
  <c r="AK383"/>
  <c r="AG383"/>
  <c r="AC383"/>
  <c r="Y383"/>
  <c r="U383"/>
  <c r="Q383"/>
  <c r="M383"/>
  <c r="I383"/>
  <c r="E383"/>
  <c r="GS382"/>
  <c r="GO382"/>
  <c r="GK382"/>
  <c r="GG382"/>
  <c r="GC382"/>
  <c r="FY382"/>
  <c r="FU382"/>
  <c r="FQ382"/>
  <c r="FM382"/>
  <c r="FI382"/>
  <c r="FE382"/>
  <c r="FA382"/>
  <c r="EW382"/>
  <c r="ES382"/>
  <c r="EO382"/>
  <c r="EK382"/>
  <c r="EG382"/>
  <c r="EC382"/>
  <c r="DY382"/>
  <c r="DU382"/>
  <c r="DQ382"/>
  <c r="DM382"/>
  <c r="DI382"/>
  <c r="DE382"/>
  <c r="DA382"/>
  <c r="CW382"/>
  <c r="CS382"/>
  <c r="CO382"/>
  <c r="CK382"/>
  <c r="CG382"/>
  <c r="CC382"/>
  <c r="BY382"/>
  <c r="BU382"/>
  <c r="BQ382"/>
  <c r="BM382"/>
  <c r="BI382"/>
  <c r="BE382"/>
  <c r="BA382"/>
  <c r="AS382"/>
  <c r="AO382"/>
  <c r="AK382"/>
  <c r="AG382"/>
  <c r="AC382"/>
  <c r="Y382"/>
  <c r="U382"/>
  <c r="Q382"/>
  <c r="M382"/>
  <c r="I382"/>
  <c r="E382"/>
  <c r="GS381"/>
  <c r="GO381"/>
  <c r="GK381"/>
  <c r="GG381"/>
  <c r="GC381"/>
  <c r="FY381"/>
  <c r="FU381"/>
  <c r="FQ381"/>
  <c r="FM381"/>
  <c r="FI381"/>
  <c r="FE381"/>
  <c r="FA381"/>
  <c r="EW381"/>
  <c r="ES381"/>
  <c r="EO381"/>
  <c r="EK381"/>
  <c r="EG381"/>
  <c r="EC381"/>
  <c r="DY381"/>
  <c r="DU381"/>
  <c r="DQ381"/>
  <c r="DM381"/>
  <c r="DI381"/>
  <c r="DE381"/>
  <c r="DA381"/>
  <c r="CW381"/>
  <c r="CS381"/>
  <c r="CO381"/>
  <c r="CK381"/>
  <c r="CG381"/>
  <c r="CC381"/>
  <c r="BY381"/>
  <c r="BU381"/>
  <c r="BQ381"/>
  <c r="BM381"/>
  <c r="BI381"/>
  <c r="BE381"/>
  <c r="BA381"/>
  <c r="AS381"/>
  <c r="AO381"/>
  <c r="AK381"/>
  <c r="AG381"/>
  <c r="AC381"/>
  <c r="Y381"/>
  <c r="U381"/>
  <c r="Q381"/>
  <c r="M381"/>
  <c r="I381"/>
  <c r="E381"/>
  <c r="GS380"/>
  <c r="GO380"/>
  <c r="GK380"/>
  <c r="GG380"/>
  <c r="GC380"/>
  <c r="FY380"/>
  <c r="FU380"/>
  <c r="FQ380"/>
  <c r="FM380"/>
  <c r="FI380"/>
  <c r="FE380"/>
  <c r="FA380"/>
  <c r="EW380"/>
  <c r="ES380"/>
  <c r="EO380"/>
  <c r="EK380"/>
  <c r="EG380"/>
  <c r="EC380"/>
  <c r="DY380"/>
  <c r="DU380"/>
  <c r="DQ380"/>
  <c r="DM380"/>
  <c r="DI380"/>
  <c r="DE380"/>
  <c r="DA380"/>
  <c r="CW380"/>
  <c r="CS380"/>
  <c r="CO380"/>
  <c r="CK380"/>
  <c r="CG380"/>
  <c r="CC380"/>
  <c r="BY380"/>
  <c r="BU380"/>
  <c r="BQ380"/>
  <c r="BM380"/>
  <c r="BI380"/>
  <c r="BE380"/>
  <c r="BA380"/>
  <c r="AS380"/>
  <c r="AO380"/>
  <c r="AK380"/>
  <c r="AG380"/>
  <c r="AC380"/>
  <c r="Y380"/>
  <c r="U380"/>
  <c r="Q380"/>
  <c r="M380"/>
  <c r="I380"/>
  <c r="E380"/>
  <c r="GY379"/>
  <c r="GS379"/>
  <c r="GO379"/>
  <c r="GK379"/>
  <c r="GG379"/>
  <c r="GC379"/>
  <c r="FY379"/>
  <c r="FU379"/>
  <c r="FQ379"/>
  <c r="FM379"/>
  <c r="FI379"/>
  <c r="FE379"/>
  <c r="FA379"/>
  <c r="EW379"/>
  <c r="ES379"/>
  <c r="EO379"/>
  <c r="EK379"/>
  <c r="EG379"/>
  <c r="EC379"/>
  <c r="DY379"/>
  <c r="DU379"/>
  <c r="DQ379"/>
  <c r="DM379"/>
  <c r="DI379"/>
  <c r="DE379"/>
  <c r="DA379"/>
  <c r="CW379"/>
  <c r="CS379"/>
  <c r="CO379"/>
  <c r="CK379"/>
  <c r="CG379"/>
  <c r="CC379"/>
  <c r="BY379"/>
  <c r="BU379"/>
  <c r="BQ379"/>
  <c r="BM379"/>
  <c r="BI379"/>
  <c r="BE379"/>
  <c r="BA379"/>
  <c r="AS379"/>
  <c r="AO379"/>
  <c r="AK379"/>
  <c r="AG379"/>
  <c r="AC379"/>
  <c r="Y379"/>
  <c r="U379"/>
  <c r="Q379"/>
  <c r="M379"/>
  <c r="I379"/>
  <c r="E379"/>
  <c r="GV378"/>
  <c r="GU378"/>
  <c r="GT378"/>
  <c r="GR378"/>
  <c r="GQ378"/>
  <c r="GP378"/>
  <c r="GN378"/>
  <c r="GM378"/>
  <c r="GL378"/>
  <c r="GJ378"/>
  <c r="GI378"/>
  <c r="GH378"/>
  <c r="GF378"/>
  <c r="GE378"/>
  <c r="GD378"/>
  <c r="GB378"/>
  <c r="GA378"/>
  <c r="FZ378"/>
  <c r="FX378"/>
  <c r="FW378"/>
  <c r="FV378"/>
  <c r="FT378"/>
  <c r="FS378"/>
  <c r="FR378"/>
  <c r="FP378"/>
  <c r="FO378"/>
  <c r="FN378"/>
  <c r="FL378"/>
  <c r="FK378"/>
  <c r="FJ378"/>
  <c r="FH378"/>
  <c r="FG378"/>
  <c r="FF378"/>
  <c r="FD378"/>
  <c r="FC378"/>
  <c r="FB378"/>
  <c r="EZ378"/>
  <c r="EY378"/>
  <c r="EX378"/>
  <c r="EV378"/>
  <c r="EU378"/>
  <c r="ET378"/>
  <c r="ER378"/>
  <c r="EP378"/>
  <c r="EN378"/>
  <c r="EL378"/>
  <c r="EJ378"/>
  <c r="EH378"/>
  <c r="EF378"/>
  <c r="EE378"/>
  <c r="ED378"/>
  <c r="EB378"/>
  <c r="EA378"/>
  <c r="DZ378"/>
  <c r="DX378"/>
  <c r="DW378"/>
  <c r="DV378"/>
  <c r="DT378"/>
  <c r="DS378"/>
  <c r="DR378"/>
  <c r="DQ378"/>
  <c r="DO378"/>
  <c r="DN378"/>
  <c r="DM378"/>
  <c r="DK378"/>
  <c r="DJ378"/>
  <c r="DI378"/>
  <c r="DH378"/>
  <c r="DG378"/>
  <c r="DF378"/>
  <c r="DE378"/>
  <c r="DC378"/>
  <c r="DB378"/>
  <c r="DA378"/>
  <c r="CZ378"/>
  <c r="CY378"/>
  <c r="CX378"/>
  <c r="CW378"/>
  <c r="CV378"/>
  <c r="CU378"/>
  <c r="CT378"/>
  <c r="CS378"/>
  <c r="CR378"/>
  <c r="CQ378"/>
  <c r="CP378"/>
  <c r="CO378"/>
  <c r="CN378"/>
  <c r="CM378"/>
  <c r="CL378"/>
  <c r="CK378"/>
  <c r="CJ378"/>
  <c r="CI378"/>
  <c r="CH378"/>
  <c r="CG378"/>
  <c r="CF378"/>
  <c r="CE378"/>
  <c r="CD378"/>
  <c r="CC378"/>
  <c r="CB378"/>
  <c r="CA378"/>
  <c r="BZ378"/>
  <c r="BY378"/>
  <c r="BX378"/>
  <c r="BW378"/>
  <c r="BV378"/>
  <c r="BU378"/>
  <c r="BT378"/>
  <c r="BS378"/>
  <c r="BR378"/>
  <c r="BQ378"/>
  <c r="BP378"/>
  <c r="BO378"/>
  <c r="BN378"/>
  <c r="BM378"/>
  <c r="BL378"/>
  <c r="BK378"/>
  <c r="BJ378"/>
  <c r="BI378"/>
  <c r="BH378"/>
  <c r="BG378"/>
  <c r="BF378"/>
  <c r="BE378"/>
  <c r="BD378"/>
  <c r="BC378"/>
  <c r="BB378"/>
  <c r="BA378"/>
  <c r="AV378"/>
  <c r="AU378"/>
  <c r="AT378"/>
  <c r="AS378"/>
  <c r="AR378"/>
  <c r="AQ378"/>
  <c r="AP378"/>
  <c r="AO378"/>
  <c r="AN378"/>
  <c r="AM378"/>
  <c r="AL378"/>
  <c r="AK378"/>
  <c r="AJ378"/>
  <c r="AI378"/>
  <c r="AH378"/>
  <c r="AG378"/>
  <c r="AF378"/>
  <c r="AE378"/>
  <c r="AD378"/>
  <c r="AC378"/>
  <c r="AB378"/>
  <c r="AA378"/>
  <c r="Z378"/>
  <c r="Y378"/>
  <c r="X378"/>
  <c r="W378"/>
  <c r="V378"/>
  <c r="U378"/>
  <c r="T378"/>
  <c r="S378"/>
  <c r="R378"/>
  <c r="Q378"/>
  <c r="O378"/>
  <c r="N378"/>
  <c r="M378"/>
  <c r="L378"/>
  <c r="K378"/>
  <c r="J378"/>
  <c r="I378"/>
  <c r="H378"/>
  <c r="G378"/>
  <c r="F378"/>
  <c r="E378"/>
  <c r="A375"/>
  <c r="A374"/>
  <c r="A373"/>
  <c r="A371"/>
  <c r="A14"/>
  <c r="A13"/>
  <c r="A12"/>
  <c r="A11"/>
  <c r="AM24" i="2"/>
  <c r="AJ24"/>
  <c r="AG24"/>
  <c r="AD24"/>
  <c r="X24"/>
  <c r="U24"/>
  <c r="R24"/>
  <c r="O24"/>
  <c r="L24"/>
  <c r="I24"/>
  <c r="F24"/>
  <c r="C24"/>
  <c r="AM23"/>
  <c r="AJ23"/>
  <c r="AG23"/>
  <c r="AD23"/>
  <c r="X23"/>
  <c r="U23"/>
  <c r="R23"/>
  <c r="O23"/>
  <c r="L23"/>
  <c r="I23"/>
  <c r="F23"/>
  <c r="C23"/>
  <c r="AM22"/>
  <c r="AJ22"/>
  <c r="AG22"/>
  <c r="AD22"/>
  <c r="AA22"/>
  <c r="X22"/>
  <c r="U22"/>
  <c r="R22"/>
  <c r="O22"/>
  <c r="L22"/>
  <c r="I22"/>
  <c r="F22"/>
  <c r="C22"/>
  <c r="AM21"/>
  <c r="AJ21"/>
  <c r="AG21"/>
  <c r="AD21"/>
  <c r="AA21"/>
  <c r="X21"/>
  <c r="U21"/>
  <c r="R21"/>
  <c r="O21"/>
  <c r="L21"/>
  <c r="I21"/>
  <c r="F21"/>
  <c r="C21"/>
  <c r="AM20"/>
  <c r="AJ20"/>
  <c r="AG20"/>
  <c r="AD20"/>
  <c r="AA20"/>
  <c r="X20"/>
  <c r="U20"/>
  <c r="R20"/>
  <c r="O20"/>
  <c r="L20"/>
  <c r="I20"/>
  <c r="F20"/>
  <c r="C20"/>
  <c r="AM19"/>
  <c r="O19"/>
  <c r="L19"/>
  <c r="I19"/>
  <c r="F19"/>
  <c r="C19"/>
  <c r="AM18"/>
  <c r="O18"/>
  <c r="L18"/>
  <c r="I18"/>
  <c r="F18"/>
  <c r="C18"/>
  <c r="AM17"/>
  <c r="L17"/>
  <c r="I17"/>
  <c r="F17"/>
  <c r="C17"/>
  <c r="AM16"/>
  <c r="L16"/>
  <c r="I16"/>
  <c r="F16"/>
  <c r="C16"/>
  <c r="AM15"/>
  <c r="L15"/>
  <c r="I15"/>
  <c r="F15"/>
  <c r="C15"/>
  <c r="AM14"/>
  <c r="L14"/>
  <c r="I14"/>
  <c r="F14"/>
  <c r="C14"/>
  <c r="AM13"/>
  <c r="L13"/>
  <c r="I13"/>
  <c r="F13"/>
  <c r="C13"/>
  <c r="AM12"/>
  <c r="L12"/>
  <c r="I12"/>
  <c r="F12"/>
  <c r="C12"/>
  <c r="AM11"/>
  <c r="L11"/>
  <c r="I11"/>
  <c r="F11"/>
  <c r="C11"/>
  <c r="AM10"/>
  <c r="L10"/>
  <c r="I10"/>
  <c r="F10"/>
  <c r="C10"/>
  <c r="AM9"/>
  <c r="L9"/>
  <c r="I9"/>
  <c r="F9"/>
  <c r="C9"/>
  <c r="AM8"/>
  <c r="L8"/>
  <c r="I8"/>
  <c r="F8"/>
  <c r="C8"/>
  <c r="AM7"/>
  <c r="I7"/>
  <c r="F7"/>
  <c r="C7"/>
  <c r="AM6"/>
  <c r="L6"/>
  <c r="I6"/>
  <c r="C6"/>
  <c r="AM5"/>
  <c r="O5"/>
  <c r="L5"/>
  <c r="I5"/>
  <c r="F5"/>
  <c r="C5"/>
  <c r="AM4"/>
  <c r="O4"/>
  <c r="L4"/>
  <c r="I4"/>
  <c r="F4"/>
  <c r="C4"/>
  <c r="AM3"/>
  <c r="O3"/>
  <c r="L3"/>
  <c r="I3"/>
  <c r="F3"/>
  <c r="C3"/>
  <c r="AM2"/>
  <c r="O2"/>
  <c r="L2"/>
  <c r="I2"/>
  <c r="F2"/>
  <c r="C2"/>
  <c r="C21" i="4"/>
  <c r="B21"/>
  <c r="M19"/>
  <c r="L19"/>
  <c r="K19"/>
  <c r="J19"/>
  <c r="I19"/>
  <c r="H19"/>
  <c r="G19"/>
  <c r="F19"/>
  <c r="E19"/>
  <c r="D19"/>
  <c r="C19"/>
  <c r="B19"/>
  <c r="M17"/>
  <c r="L17"/>
  <c r="K17"/>
  <c r="J17"/>
  <c r="I17"/>
  <c r="H17"/>
  <c r="G17"/>
  <c r="F17"/>
  <c r="E17"/>
  <c r="D17"/>
  <c r="C17"/>
  <c r="B17"/>
  <c r="M15"/>
  <c r="L15"/>
  <c r="K15"/>
  <c r="J15"/>
  <c r="I15"/>
  <c r="H15"/>
  <c r="G15"/>
  <c r="F15"/>
  <c r="E15"/>
  <c r="D15"/>
  <c r="C15"/>
  <c r="B15"/>
  <c r="M13"/>
  <c r="L13"/>
  <c r="K13"/>
  <c r="J13"/>
  <c r="I13"/>
  <c r="H13"/>
  <c r="G13"/>
  <c r="F13"/>
  <c r="E13"/>
  <c r="D13"/>
  <c r="C13"/>
  <c r="B13"/>
  <c r="M11"/>
  <c r="L11"/>
  <c r="K11"/>
  <c r="J11"/>
  <c r="I11"/>
  <c r="H11"/>
  <c r="G11"/>
  <c r="F11"/>
  <c r="E11"/>
  <c r="D11"/>
  <c r="C11"/>
  <c r="B11"/>
  <c r="M9"/>
  <c r="L9"/>
  <c r="K9"/>
  <c r="J9"/>
  <c r="I9"/>
  <c r="H9"/>
  <c r="G9"/>
  <c r="F9"/>
  <c r="E9"/>
  <c r="D9"/>
  <c r="C9"/>
  <c r="B9"/>
  <c r="M7"/>
  <c r="L7"/>
  <c r="K7"/>
  <c r="J7"/>
  <c r="I7"/>
  <c r="H7"/>
  <c r="G7"/>
  <c r="F7"/>
  <c r="C7"/>
  <c r="B7"/>
  <c r="M5"/>
  <c r="L5"/>
  <c r="K5"/>
  <c r="J5"/>
  <c r="I5"/>
  <c r="H5"/>
  <c r="G5"/>
  <c r="F5"/>
  <c r="E5"/>
  <c r="D5"/>
  <c r="C5"/>
  <c r="B3"/>
  <c r="GW460" i="1" l="1"/>
  <c r="GW462"/>
  <c r="GW464"/>
  <c r="GW484"/>
  <c r="GW486"/>
  <c r="GW444"/>
  <c r="GW455"/>
  <c r="GW453"/>
  <c r="GW466"/>
  <c r="GW534"/>
  <c r="GW536"/>
  <c r="GW538"/>
  <c r="GW540"/>
  <c r="GW556"/>
  <c r="GW558"/>
  <c r="GW560"/>
  <c r="GW562"/>
  <c r="GW1889"/>
  <c r="GW1876"/>
  <c r="GW1878"/>
  <c r="GW1881"/>
  <c r="GW1888"/>
  <c r="GW1890"/>
  <c r="GW1811"/>
  <c r="GW1816"/>
  <c r="GW1818"/>
  <c r="GW1820"/>
  <c r="GW1822"/>
  <c r="GW1824"/>
  <c r="GW1833"/>
  <c r="GW1840"/>
  <c r="GW1842"/>
  <c r="GW1844"/>
  <c r="GW1845"/>
  <c r="GW1847"/>
  <c r="GW1858"/>
  <c r="GW1865"/>
  <c r="GW1868"/>
  <c r="GW1869"/>
  <c r="GW1871"/>
  <c r="GW1836"/>
  <c r="GW1860"/>
  <c r="GW383"/>
  <c r="GW388"/>
  <c r="GW390"/>
  <c r="GW392"/>
  <c r="GW394"/>
  <c r="GW396"/>
  <c r="GW401"/>
  <c r="GW403"/>
  <c r="GW405"/>
  <c r="GW407"/>
  <c r="GW412"/>
  <c r="GW414"/>
  <c r="GW416"/>
  <c r="GW418"/>
  <c r="GW420"/>
  <c r="GW425"/>
  <c r="GW427"/>
  <c r="GW429"/>
  <c r="GW431"/>
  <c r="GW436"/>
  <c r="GW438"/>
  <c r="GW440"/>
  <c r="GW442"/>
  <c r="GW449"/>
  <c r="GW451"/>
  <c r="GW468"/>
  <c r="GW473"/>
  <c r="GW475"/>
  <c r="GW477"/>
  <c r="GW479"/>
  <c r="GW488"/>
  <c r="GW490"/>
  <c r="GW492"/>
  <c r="GW497"/>
  <c r="GW499"/>
  <c r="GW501"/>
  <c r="GW503"/>
  <c r="GW508"/>
  <c r="GW510"/>
  <c r="GW512"/>
  <c r="GW514"/>
  <c r="GW516"/>
  <c r="GW521"/>
  <c r="GW523"/>
  <c r="GW525"/>
  <c r="GW527"/>
  <c r="GW532"/>
  <c r="GW545"/>
  <c r="GW547"/>
  <c r="GW549"/>
  <c r="GW551"/>
  <c r="GW564"/>
  <c r="GW569"/>
  <c r="GW571"/>
  <c r="GW573"/>
  <c r="GW575"/>
  <c r="GW580"/>
  <c r="GW582"/>
  <c r="GW584"/>
  <c r="GW586"/>
  <c r="GW588"/>
  <c r="GW593"/>
  <c r="GW595"/>
  <c r="GW597"/>
  <c r="GW599"/>
  <c r="GW604"/>
  <c r="GW606"/>
  <c r="GW608"/>
  <c r="GW610"/>
  <c r="GW612"/>
  <c r="GW617"/>
  <c r="GW619"/>
  <c r="GW621"/>
  <c r="GW623"/>
  <c r="GW628"/>
  <c r="GW630"/>
  <c r="GW632"/>
  <c r="GW634"/>
  <c r="GW636"/>
  <c r="GW641"/>
  <c r="GW643"/>
  <c r="GW645"/>
  <c r="GW647"/>
  <c r="GW652"/>
  <c r="GW654"/>
  <c r="GW656"/>
  <c r="GW658"/>
  <c r="GW660"/>
  <c r="GW665"/>
  <c r="GW667"/>
  <c r="GW669"/>
  <c r="GW671"/>
  <c r="GW676"/>
  <c r="GW678"/>
  <c r="GW680"/>
  <c r="GW682"/>
  <c r="GW684"/>
  <c r="GW689"/>
  <c r="GW691"/>
  <c r="GW693"/>
  <c r="GW695"/>
  <c r="GW700"/>
  <c r="GW702"/>
  <c r="GW704"/>
  <c r="GW706"/>
  <c r="GW708"/>
  <c r="GW713"/>
  <c r="GW715"/>
  <c r="GW717"/>
  <c r="GW719"/>
  <c r="GW724"/>
  <c r="GW726"/>
  <c r="GW728"/>
  <c r="GW730"/>
  <c r="GW732"/>
  <c r="GW737"/>
  <c r="GW739"/>
  <c r="GW741"/>
  <c r="GW743"/>
  <c r="GW748"/>
  <c r="GW750"/>
  <c r="GW752"/>
  <c r="GW754"/>
  <c r="GW756"/>
  <c r="GW761"/>
  <c r="GW763"/>
  <c r="GW765"/>
  <c r="GW767"/>
  <c r="GW772"/>
  <c r="GW774"/>
  <c r="GW788"/>
  <c r="GW790"/>
  <c r="GW792"/>
  <c r="GW797"/>
  <c r="GW811"/>
  <c r="GW813"/>
  <c r="GW815"/>
  <c r="GW820"/>
  <c r="GW822"/>
  <c r="GW836"/>
  <c r="GW838"/>
  <c r="GW840"/>
  <c r="GW845"/>
  <c r="GW859"/>
  <c r="GW861"/>
  <c r="GW863"/>
  <c r="GW868"/>
  <c r="GW870"/>
  <c r="GW884"/>
  <c r="GW886"/>
  <c r="GW888"/>
  <c r="GW893"/>
  <c r="GW907"/>
  <c r="GW909"/>
  <c r="GW911"/>
  <c r="GW916"/>
  <c r="GW918"/>
  <c r="GW932"/>
  <c r="GW934"/>
  <c r="GW936"/>
  <c r="GW941"/>
  <c r="GW955"/>
  <c r="GW957"/>
  <c r="GW959"/>
  <c r="GW964"/>
  <c r="GW966"/>
  <c r="GW980"/>
  <c r="GW982"/>
  <c r="GW984"/>
  <c r="GW989"/>
  <c r="GW1003"/>
  <c r="GW1005"/>
  <c r="GW1007"/>
  <c r="GW1012"/>
  <c r="GW1014"/>
  <c r="GW1028"/>
  <c r="GW1030"/>
  <c r="GW1032"/>
  <c r="GW1037"/>
  <c r="GW1051"/>
  <c r="GW1053"/>
  <c r="GW1055"/>
  <c r="GW1060"/>
  <c r="GW1062"/>
  <c r="GW1076"/>
  <c r="GW1078"/>
  <c r="GW1080"/>
  <c r="GW1085"/>
  <c r="GW1099"/>
  <c r="GW1101"/>
  <c r="GW1103"/>
  <c r="GW1108"/>
  <c r="GW1110"/>
  <c r="GW1136"/>
  <c r="GW1138"/>
  <c r="GW1140"/>
  <c r="GW1149"/>
  <c r="GW1151"/>
  <c r="GW1156"/>
  <c r="GW1158"/>
  <c r="GW1160"/>
  <c r="GW1162"/>
  <c r="GW1164"/>
  <c r="GW1173"/>
  <c r="GW1175"/>
  <c r="GW1180"/>
  <c r="GW1182"/>
  <c r="GW1184"/>
  <c r="GW1186"/>
  <c r="GW1188"/>
  <c r="GW1197"/>
  <c r="GW1199"/>
  <c r="GW1204"/>
  <c r="GW1206"/>
  <c r="GW1208"/>
  <c r="GW1210"/>
  <c r="GW1212"/>
  <c r="GW1221"/>
  <c r="GW1223"/>
  <c r="GW1228"/>
  <c r="GW1230"/>
  <c r="GW1232"/>
  <c r="GW1234"/>
  <c r="GW1236"/>
  <c r="GW1245"/>
  <c r="GW1247"/>
  <c r="GW1252"/>
  <c r="GW1254"/>
  <c r="GW1256"/>
  <c r="GW1258"/>
  <c r="GW1260"/>
  <c r="GW1265"/>
  <c r="GW1267"/>
  <c r="GW1269"/>
  <c r="GW1271"/>
  <c r="GW1276"/>
  <c r="GW1278"/>
  <c r="GW1280"/>
  <c r="GW1282"/>
  <c r="GW1284"/>
  <c r="GW1289"/>
  <c r="GW1291"/>
  <c r="GW1293"/>
  <c r="GW1295"/>
  <c r="GW1300"/>
  <c r="GW1302"/>
  <c r="GW1472"/>
  <c r="GW1474"/>
  <c r="GW1476"/>
  <c r="GW1481"/>
  <c r="GW1483"/>
  <c r="GW1485"/>
  <c r="GW1487"/>
  <c r="GW1492"/>
  <c r="GW1494"/>
  <c r="GW1496"/>
  <c r="GW1498"/>
  <c r="GW1500"/>
  <c r="GW1505"/>
  <c r="GW1507"/>
  <c r="GW1509"/>
  <c r="GW1511"/>
  <c r="GW1516"/>
  <c r="GW1518"/>
  <c r="GW1520"/>
  <c r="GW1522"/>
  <c r="GW1524"/>
  <c r="GW1529"/>
  <c r="GW1531"/>
  <c r="GW1533"/>
  <c r="GW1535"/>
  <c r="GW1540"/>
  <c r="GW1542"/>
  <c r="GW1544"/>
  <c r="GW1546"/>
  <c r="GW1548"/>
  <c r="GW1553"/>
  <c r="GW1555"/>
  <c r="GW1557"/>
  <c r="GW1559"/>
  <c r="GW1564"/>
  <c r="GW1566"/>
  <c r="GW1568"/>
  <c r="GW1570"/>
  <c r="GW1572"/>
  <c r="GW1577"/>
  <c r="GW1579"/>
  <c r="GW1581"/>
  <c r="GW1583"/>
  <c r="GW1588"/>
  <c r="GW1590"/>
  <c r="GW1592"/>
  <c r="GW1594"/>
  <c r="GW1596"/>
  <c r="GW1601"/>
  <c r="GW1603"/>
  <c r="GW1605"/>
  <c r="GW1607"/>
  <c r="GW1612"/>
  <c r="GW1614"/>
  <c r="GW1616"/>
  <c r="GW1618"/>
  <c r="GW1620"/>
  <c r="GW1625"/>
  <c r="GW1627"/>
  <c r="GW1629"/>
  <c r="GW1631"/>
  <c r="GW1636"/>
  <c r="GW1638"/>
  <c r="GW1640"/>
  <c r="GW1642"/>
  <c r="GW1644"/>
  <c r="GW1649"/>
  <c r="GW1651"/>
  <c r="GW1653"/>
  <c r="GW1655"/>
  <c r="GW1660"/>
  <c r="GW1662"/>
  <c r="GW1664"/>
  <c r="GW1666"/>
  <c r="GW1668"/>
  <c r="GW1673"/>
  <c r="GW1675"/>
  <c r="GW1677"/>
  <c r="GW1679"/>
  <c r="GW1684"/>
  <c r="GW1686"/>
  <c r="GW1688"/>
  <c r="GW1690"/>
  <c r="GW1692"/>
  <c r="GW1697"/>
  <c r="GW1699"/>
  <c r="GW1701"/>
  <c r="GW1703"/>
  <c r="GW1708"/>
  <c r="GW1710"/>
  <c r="GW1712"/>
  <c r="GW1714"/>
  <c r="GW1716"/>
  <c r="GW1721"/>
  <c r="GW1723"/>
  <c r="GW1725"/>
  <c r="GW1727"/>
  <c r="GW1732"/>
  <c r="GW1734"/>
  <c r="GW1736"/>
  <c r="GW1738"/>
  <c r="GW1740"/>
  <c r="GW1745"/>
  <c r="GW1747"/>
  <c r="GW1749"/>
  <c r="GW1751"/>
  <c r="GW1756"/>
  <c r="GW1758"/>
  <c r="GW1760"/>
  <c r="GW1762"/>
  <c r="GW1764"/>
  <c r="GW1769"/>
  <c r="GW1771"/>
  <c r="GW1773"/>
  <c r="GW1775"/>
  <c r="GW1780"/>
  <c r="GW1782"/>
  <c r="GW1784"/>
  <c r="GW1786"/>
  <c r="GW1788"/>
  <c r="GW1145"/>
  <c r="GW1147"/>
  <c r="GW1169"/>
  <c r="GW1171"/>
  <c r="GW1193"/>
  <c r="GW1195"/>
  <c r="GW1217"/>
  <c r="GW1219"/>
  <c r="GW1241"/>
  <c r="GW1243"/>
  <c r="GW1793"/>
  <c r="GW1795"/>
  <c r="GW1797"/>
  <c r="GW1799"/>
  <c r="GW1804"/>
  <c r="GW1806"/>
  <c r="GW1808"/>
  <c r="GW1810"/>
  <c r="GW1828"/>
  <c r="GW1830"/>
  <c r="GW1852"/>
  <c r="GW1854"/>
  <c r="GW381"/>
  <c r="GW380"/>
  <c r="GW382"/>
  <c r="GW384"/>
  <c r="GW389"/>
  <c r="GW391"/>
  <c r="GW393"/>
  <c r="GW395"/>
  <c r="GW400"/>
  <c r="GW402"/>
  <c r="GW404"/>
  <c r="GW406"/>
  <c r="GW408"/>
  <c r="GW413"/>
  <c r="GW415"/>
  <c r="GW417"/>
  <c r="GW419"/>
  <c r="GW424"/>
  <c r="GW426"/>
  <c r="GW428"/>
  <c r="GW430"/>
  <c r="GW432"/>
  <c r="GW437"/>
  <c r="GW439"/>
  <c r="GW441"/>
  <c r="GW443"/>
  <c r="GW448"/>
  <c r="GW450"/>
  <c r="GW452"/>
  <c r="GW454"/>
  <c r="GW456"/>
  <c r="GW461"/>
  <c r="GW463"/>
  <c r="GW465"/>
  <c r="GW467"/>
  <c r="GW472"/>
  <c r="GW474"/>
  <c r="GW476"/>
  <c r="GW478"/>
  <c r="GW480"/>
  <c r="GW485"/>
  <c r="GW487"/>
  <c r="GW489"/>
  <c r="GW491"/>
  <c r="GW496"/>
  <c r="GW498"/>
  <c r="GW500"/>
  <c r="GW502"/>
  <c r="GW504"/>
  <c r="GW509"/>
  <c r="GW511"/>
  <c r="GW513"/>
  <c r="GW515"/>
  <c r="GW520"/>
  <c r="GW522"/>
  <c r="GW524"/>
  <c r="GW526"/>
  <c r="GW528"/>
  <c r="GW533"/>
  <c r="GW535"/>
  <c r="GW537"/>
  <c r="GW539"/>
  <c r="GW544"/>
  <c r="GW546"/>
  <c r="GW548"/>
  <c r="GW550"/>
  <c r="GW552"/>
  <c r="GW557"/>
  <c r="GW559"/>
  <c r="GW561"/>
  <c r="GW563"/>
  <c r="GW568"/>
  <c r="GW570"/>
  <c r="GW572"/>
  <c r="GW574"/>
  <c r="GW576"/>
  <c r="GW581"/>
  <c r="GW583"/>
  <c r="GW585"/>
  <c r="GW587"/>
  <c r="GW592"/>
  <c r="GW594"/>
  <c r="GW596"/>
  <c r="GW598"/>
  <c r="GW600"/>
  <c r="GW605"/>
  <c r="GW607"/>
  <c r="GW609"/>
  <c r="GW611"/>
  <c r="GW616"/>
  <c r="GW618"/>
  <c r="GW620"/>
  <c r="GW622"/>
  <c r="GW624"/>
  <c r="GW629"/>
  <c r="GW631"/>
  <c r="GW633"/>
  <c r="GW635"/>
  <c r="GW640"/>
  <c r="GW642"/>
  <c r="GW644"/>
  <c r="GW646"/>
  <c r="GW648"/>
  <c r="GW653"/>
  <c r="GW655"/>
  <c r="GW657"/>
  <c r="GW659"/>
  <c r="GW664"/>
  <c r="GW666"/>
  <c r="GW668"/>
  <c r="GW670"/>
  <c r="GW672"/>
  <c r="GW677"/>
  <c r="GW679"/>
  <c r="GW681"/>
  <c r="GW683"/>
  <c r="GW688"/>
  <c r="GW690"/>
  <c r="GW692"/>
  <c r="GW694"/>
  <c r="GW696"/>
  <c r="GW701"/>
  <c r="GW703"/>
  <c r="GW705"/>
  <c r="GW707"/>
  <c r="GW712"/>
  <c r="GW714"/>
  <c r="GW716"/>
  <c r="GW718"/>
  <c r="GW720"/>
  <c r="GW725"/>
  <c r="GW727"/>
  <c r="GW729"/>
  <c r="GW731"/>
  <c r="GW736"/>
  <c r="GW738"/>
  <c r="GW740"/>
  <c r="GW742"/>
  <c r="GW744"/>
  <c r="GW749"/>
  <c r="GW751"/>
  <c r="GW753"/>
  <c r="GW755"/>
  <c r="GW760"/>
  <c r="GW762"/>
  <c r="GW764"/>
  <c r="GW766"/>
  <c r="GW768"/>
  <c r="GW773"/>
  <c r="GW787"/>
  <c r="GW789"/>
  <c r="GW791"/>
  <c r="GW796"/>
  <c r="GW798"/>
  <c r="GW812"/>
  <c r="GW814"/>
  <c r="GW816"/>
  <c r="GW821"/>
  <c r="GW835"/>
  <c r="GW837"/>
  <c r="GW839"/>
  <c r="GW844"/>
  <c r="GW846"/>
  <c r="GW860"/>
  <c r="GW862"/>
  <c r="GW864"/>
  <c r="GW869"/>
  <c r="GW883"/>
  <c r="GW885"/>
  <c r="GW887"/>
  <c r="GW892"/>
  <c r="GW894"/>
  <c r="GW908"/>
  <c r="GW910"/>
  <c r="GW912"/>
  <c r="GW917"/>
  <c r="GW931"/>
  <c r="GW933"/>
  <c r="GW935"/>
  <c r="GW940"/>
  <c r="GW942"/>
  <c r="GW956"/>
  <c r="GW958"/>
  <c r="GW960"/>
  <c r="GW965"/>
  <c r="GW979"/>
  <c r="GW981"/>
  <c r="GW983"/>
  <c r="GW988"/>
  <c r="GW990"/>
  <c r="GW1004"/>
  <c r="GW1006"/>
  <c r="GW1008"/>
  <c r="GW1013"/>
  <c r="GW1027"/>
  <c r="GW1029"/>
  <c r="GW1031"/>
  <c r="GW1036"/>
  <c r="GW1038"/>
  <c r="GW1052"/>
  <c r="GW1054"/>
  <c r="GW1056"/>
  <c r="GW1061"/>
  <c r="GW1075"/>
  <c r="GW1077"/>
  <c r="GW1079"/>
  <c r="GW1084"/>
  <c r="GW1086"/>
  <c r="GW1100"/>
  <c r="GW1102"/>
  <c r="GW1104"/>
  <c r="GW1109"/>
  <c r="GW1112"/>
  <c r="GW1114"/>
  <c r="GW1116"/>
  <c r="GW1120"/>
  <c r="GW1122"/>
  <c r="GW1125"/>
  <c r="GW1127"/>
  <c r="GW1133"/>
  <c r="GW1135"/>
  <c r="GW1137"/>
  <c r="GW1139"/>
  <c r="GW1144"/>
  <c r="GW1146"/>
  <c r="GW1148"/>
  <c r="GW1150"/>
  <c r="GW1152"/>
  <c r="GW1157"/>
  <c r="GW1159"/>
  <c r="GW1161"/>
  <c r="GW1163"/>
  <c r="GW1168"/>
  <c r="GW1170"/>
  <c r="GW1172"/>
  <c r="GW1174"/>
  <c r="GW1176"/>
  <c r="GW1181"/>
  <c r="GW1183"/>
  <c r="GW1185"/>
  <c r="GW1187"/>
  <c r="GW1192"/>
  <c r="GW1194"/>
  <c r="GW1196"/>
  <c r="GW1198"/>
  <c r="GW1200"/>
  <c r="GW1205"/>
  <c r="GW1207"/>
  <c r="GW1209"/>
  <c r="GW1211"/>
  <c r="GW1216"/>
  <c r="GW1218"/>
  <c r="GW1220"/>
  <c r="GW1222"/>
  <c r="GW1224"/>
  <c r="GW1229"/>
  <c r="GW1231"/>
  <c r="GW1233"/>
  <c r="GW1235"/>
  <c r="GW1240"/>
  <c r="GW1242"/>
  <c r="GW1244"/>
  <c r="GW1246"/>
  <c r="GW1248"/>
  <c r="GW1253"/>
  <c r="GW1255"/>
  <c r="GW1257"/>
  <c r="GW1259"/>
  <c r="GW1264"/>
  <c r="GW1266"/>
  <c r="GW1268"/>
  <c r="GW1270"/>
  <c r="GW1272"/>
  <c r="GW1277"/>
  <c r="GW1279"/>
  <c r="GW1281"/>
  <c r="GW1283"/>
  <c r="GW1288"/>
  <c r="GW1290"/>
  <c r="GW1292"/>
  <c r="GW1294"/>
  <c r="GW1296"/>
  <c r="GW1301"/>
  <c r="GW1471"/>
  <c r="GW1473"/>
  <c r="GW1475"/>
  <c r="GW1480"/>
  <c r="GW1482"/>
  <c r="GW1484"/>
  <c r="GW1486"/>
  <c r="GW1488"/>
  <c r="GW1493"/>
  <c r="GW1495"/>
  <c r="GW1497"/>
  <c r="GW1499"/>
  <c r="GW1504"/>
  <c r="GW1506"/>
  <c r="GW1508"/>
  <c r="GW1510"/>
  <c r="GW1512"/>
  <c r="GW1517"/>
  <c r="GW1519"/>
  <c r="GW1521"/>
  <c r="GW1523"/>
  <c r="GW1528"/>
  <c r="GW1530"/>
  <c r="GW1532"/>
  <c r="GW1534"/>
  <c r="GW1536"/>
  <c r="GW1541"/>
  <c r="GW1543"/>
  <c r="GW1545"/>
  <c r="GW1547"/>
  <c r="GW1552"/>
  <c r="GW1554"/>
  <c r="GW1556"/>
  <c r="GW1558"/>
  <c r="GW1560"/>
  <c r="GW1565"/>
  <c r="GW1567"/>
  <c r="GW1569"/>
  <c r="GW1571"/>
  <c r="GW1576"/>
  <c r="GW1578"/>
  <c r="GW1580"/>
  <c r="GW1582"/>
  <c r="GW1584"/>
  <c r="GW1589"/>
  <c r="GW1591"/>
  <c r="GW1593"/>
  <c r="GW1595"/>
  <c r="GW1600"/>
  <c r="GW1602"/>
  <c r="GW1604"/>
  <c r="GW1606"/>
  <c r="GW1608"/>
  <c r="GW1812"/>
  <c r="GW1817"/>
  <c r="GW1819"/>
  <c r="GW1821"/>
  <c r="GW1823"/>
  <c r="GW1832"/>
  <c r="GW1834"/>
  <c r="GW1835"/>
  <c r="GW1841"/>
  <c r="GW1843"/>
  <c r="GW1846"/>
  <c r="GW1848"/>
  <c r="GW1857"/>
  <c r="GW1859"/>
  <c r="GW1864"/>
  <c r="GW1866"/>
  <c r="GW1867"/>
  <c r="GW1870"/>
  <c r="GW1872"/>
  <c r="GW1883"/>
  <c r="GW1613"/>
  <c r="GW1615"/>
  <c r="GW1617"/>
  <c r="GW1619"/>
  <c r="GW1624"/>
  <c r="GW1626"/>
  <c r="GW1628"/>
  <c r="GW1630"/>
  <c r="GW1632"/>
  <c r="GW1637"/>
  <c r="GW1639"/>
  <c r="GW1641"/>
  <c r="GW1643"/>
  <c r="GW1648"/>
  <c r="GW1650"/>
  <c r="GW1652"/>
  <c r="GW1654"/>
  <c r="GW1656"/>
  <c r="GW1661"/>
  <c r="GW1663"/>
  <c r="GW1665"/>
  <c r="GW1667"/>
  <c r="GW1672"/>
  <c r="GW1674"/>
  <c r="GW1676"/>
  <c r="GW1678"/>
  <c r="GW1680"/>
  <c r="GW1685"/>
  <c r="GW1687"/>
  <c r="GW1689"/>
  <c r="GW1691"/>
  <c r="GW1696"/>
  <c r="GW1698"/>
  <c r="GW1700"/>
  <c r="GW1702"/>
  <c r="GW1704"/>
  <c r="GW1709"/>
  <c r="GW1711"/>
  <c r="GW1713"/>
  <c r="GW1715"/>
  <c r="GW1720"/>
  <c r="GW1722"/>
  <c r="GW1724"/>
  <c r="GW1726"/>
  <c r="GW1728"/>
  <c r="GW1733"/>
  <c r="GW1735"/>
  <c r="GW1737"/>
  <c r="GW1739"/>
  <c r="GW1744"/>
  <c r="GW1746"/>
  <c r="GW1748"/>
  <c r="GW1750"/>
  <c r="GW1752"/>
  <c r="GW1757"/>
  <c r="GW1759"/>
  <c r="GW1761"/>
  <c r="GW1763"/>
  <c r="GW1768"/>
  <c r="GW1770"/>
  <c r="GW1772"/>
  <c r="GW1774"/>
  <c r="GW1776"/>
  <c r="GW1781"/>
  <c r="GW1783"/>
  <c r="GW1785"/>
  <c r="GW1787"/>
  <c r="GW1792"/>
  <c r="GW1794"/>
  <c r="GW1796"/>
  <c r="GW1798"/>
  <c r="GW1800"/>
  <c r="GW1805"/>
  <c r="GW1807"/>
  <c r="GW1809"/>
  <c r="GW1829"/>
  <c r="GW1831"/>
  <c r="GW1853"/>
  <c r="GW1855"/>
  <c r="GW1856"/>
  <c r="GW1877"/>
  <c r="GW1879"/>
  <c r="GW1880"/>
  <c r="GW1882"/>
  <c r="GW1884"/>
  <c r="GW379"/>
  <c r="GW387"/>
  <c r="GW399"/>
  <c r="GW411"/>
  <c r="GW553"/>
  <c r="GW577"/>
  <c r="GW601"/>
  <c r="GW625"/>
  <c r="GW649"/>
  <c r="GW423"/>
  <c r="GW435"/>
  <c r="GW447"/>
  <c r="GW459"/>
  <c r="GW471"/>
  <c r="GW483"/>
  <c r="GW495"/>
  <c r="GW507"/>
  <c r="GW519"/>
  <c r="GW531"/>
  <c r="GW543"/>
  <c r="GW555"/>
  <c r="GW567"/>
  <c r="GW579"/>
  <c r="GW591"/>
  <c r="GW603"/>
  <c r="GW615"/>
  <c r="GW627"/>
  <c r="GW639"/>
  <c r="GW651"/>
  <c r="GW663"/>
  <c r="GW675"/>
  <c r="GW687"/>
  <c r="GW699"/>
  <c r="GW711"/>
  <c r="GW723"/>
  <c r="GW735"/>
  <c r="GW747"/>
  <c r="GW759"/>
  <c r="GW771"/>
  <c r="GW795"/>
  <c r="GW819"/>
  <c r="GW843"/>
  <c r="GW867"/>
  <c r="GW891"/>
  <c r="GW915"/>
  <c r="GW939"/>
  <c r="GW963"/>
  <c r="GW987"/>
  <c r="GW1011"/>
  <c r="GW1035"/>
  <c r="GW1059"/>
  <c r="GW1083"/>
  <c r="GW1107"/>
  <c r="GW1143"/>
  <c r="GW1155"/>
  <c r="GW1167"/>
  <c r="GW1179"/>
  <c r="GW1191"/>
  <c r="GW1203"/>
  <c r="GW1215"/>
  <c r="GW1227"/>
  <c r="GW1239"/>
  <c r="GW1251"/>
  <c r="GW1263"/>
  <c r="GW1275"/>
  <c r="GW1287"/>
  <c r="GW1113"/>
  <c r="GW1115"/>
  <c r="GW1119"/>
  <c r="GW1121"/>
  <c r="GW1124"/>
  <c r="GW1126"/>
  <c r="GW1128"/>
  <c r="GW1132"/>
  <c r="GW1134"/>
  <c r="GW1261"/>
  <c r="GW1299"/>
  <c r="GW1479"/>
  <c r="GW1563"/>
  <c r="GW1575"/>
  <c r="GW1285"/>
  <c r="GW1585"/>
  <c r="GW1609"/>
  <c r="GW1633"/>
  <c r="GW1657"/>
  <c r="GW1791"/>
  <c r="GW1803"/>
  <c r="GW1729"/>
  <c r="GW1753"/>
  <c r="GW1777"/>
  <c r="GW1801"/>
  <c r="GW1825"/>
  <c r="GW1849"/>
  <c r="GW1873"/>
  <c r="GW1491"/>
  <c r="GW1503"/>
  <c r="GW1515"/>
  <c r="GW1527"/>
  <c r="GW1539"/>
  <c r="GW1551"/>
  <c r="GW1587"/>
  <c r="GW1659"/>
  <c r="GW1599"/>
  <c r="GW1611"/>
  <c r="GW1623"/>
  <c r="GW1635"/>
  <c r="GW1647"/>
  <c r="GW1671"/>
  <c r="GW1683"/>
  <c r="GW1695"/>
  <c r="GW1707"/>
  <c r="GW1719"/>
  <c r="GW1731"/>
  <c r="GW1743"/>
  <c r="GW1755"/>
  <c r="GW1767"/>
  <c r="GW1779"/>
  <c r="GW1815"/>
  <c r="GW1827"/>
  <c r="GW1839"/>
  <c r="GW1851"/>
  <c r="GW1863"/>
  <c r="GW1875"/>
  <c r="GW1887"/>
  <c r="GW1131"/>
  <c r="GW1123"/>
  <c r="GW1111"/>
  <c r="GW397"/>
  <c r="GW421"/>
  <c r="GW445"/>
  <c r="GW469"/>
  <c r="GW493"/>
  <c r="GW517"/>
  <c r="GW541"/>
  <c r="GW565"/>
  <c r="GW589"/>
  <c r="GW613"/>
  <c r="GW637"/>
  <c r="GW661"/>
  <c r="GW685"/>
  <c r="GW709"/>
  <c r="GW733"/>
  <c r="GW757"/>
  <c r="GW793"/>
  <c r="GW841"/>
  <c r="GW889"/>
  <c r="GW937"/>
  <c r="GW985"/>
  <c r="GW1033"/>
  <c r="GW1081"/>
  <c r="GW1117"/>
  <c r="GW1141"/>
  <c r="GW1165"/>
  <c r="GW1189"/>
  <c r="GW1213"/>
  <c r="GW1237"/>
  <c r="GW1477"/>
  <c r="GW1501"/>
  <c r="GW1525"/>
  <c r="GW1549"/>
  <c r="GW1573"/>
  <c r="GW1597"/>
  <c r="GW1621"/>
  <c r="GW1645"/>
  <c r="GW1669"/>
  <c r="GW1693"/>
  <c r="GW1717"/>
  <c r="GW1741"/>
  <c r="GW1765"/>
  <c r="GW1789"/>
  <c r="GW1813"/>
  <c r="GW1837"/>
  <c r="GW1861"/>
  <c r="GW1885"/>
  <c r="GW385"/>
  <c r="GW409"/>
  <c r="GW433"/>
  <c r="GW457"/>
  <c r="GW481"/>
  <c r="GW505"/>
  <c r="GW529"/>
  <c r="GW673"/>
  <c r="GW697"/>
  <c r="GW721"/>
  <c r="GW745"/>
  <c r="GW769"/>
  <c r="GW817"/>
  <c r="GW865"/>
  <c r="GW913"/>
  <c r="GW961"/>
  <c r="GW1009"/>
  <c r="GW1057"/>
  <c r="GW1105"/>
  <c r="GW1129"/>
  <c r="GW1153"/>
  <c r="GW1177"/>
  <c r="GW1201"/>
  <c r="GW1225"/>
  <c r="GW1249"/>
  <c r="GW1273"/>
  <c r="GW1297"/>
  <c r="GW1489"/>
  <c r="GW1513"/>
  <c r="GW1537"/>
  <c r="GW1561"/>
  <c r="GW1681"/>
  <c r="GW1705"/>
  <c r="GW914"/>
  <c r="GW650"/>
  <c r="GW554"/>
  <c r="GW746"/>
  <c r="GW1106"/>
  <c r="GW602"/>
  <c r="GW698"/>
  <c r="GW818"/>
  <c r="GW1010"/>
  <c r="GW386"/>
  <c r="GW398"/>
  <c r="GW410"/>
  <c r="GW422"/>
  <c r="GW434"/>
  <c r="GW446"/>
  <c r="GW458"/>
  <c r="GW470"/>
  <c r="GW482"/>
  <c r="GX475" s="1"/>
  <c r="GW494"/>
  <c r="GW506"/>
  <c r="GW518"/>
  <c r="GW530"/>
  <c r="GW578"/>
  <c r="GW626"/>
  <c r="GW674"/>
  <c r="GW722"/>
  <c r="GW770"/>
  <c r="GW866"/>
  <c r="GW962"/>
  <c r="GW1058"/>
  <c r="GW1130"/>
  <c r="GW542"/>
  <c r="GW566"/>
  <c r="GW590"/>
  <c r="GW614"/>
  <c r="GW638"/>
  <c r="GW662"/>
  <c r="GW686"/>
  <c r="GW710"/>
  <c r="GW734"/>
  <c r="GW758"/>
  <c r="GW794"/>
  <c r="GW842"/>
  <c r="GW890"/>
  <c r="GW938"/>
  <c r="GW986"/>
  <c r="GW1034"/>
  <c r="GW1082"/>
  <c r="GW1118"/>
  <c r="GW1142"/>
  <c r="GW1154"/>
  <c r="GW1166"/>
  <c r="GW1178"/>
  <c r="GW1190"/>
  <c r="GW1202"/>
  <c r="GW1214"/>
  <c r="GW1226"/>
  <c r="GW1238"/>
  <c r="GW1250"/>
  <c r="GW1262"/>
  <c r="GW1274"/>
  <c r="GW1286"/>
  <c r="GW1298"/>
  <c r="GW1478"/>
  <c r="GW1490"/>
  <c r="GW1502"/>
  <c r="GW1514"/>
  <c r="GW1526"/>
  <c r="GW1538"/>
  <c r="GW1550"/>
  <c r="GW1562"/>
  <c r="GW1574"/>
  <c r="GW1586"/>
  <c r="GW1598"/>
  <c r="GW1610"/>
  <c r="GW1622"/>
  <c r="GW1634"/>
  <c r="GW1646"/>
  <c r="GW1658"/>
  <c r="GW1670"/>
  <c r="GW1682"/>
  <c r="GW1694"/>
  <c r="GW1706"/>
  <c r="GW1718"/>
  <c r="GW1730"/>
  <c r="GW1742"/>
  <c r="GW1754"/>
  <c r="GW1766"/>
  <c r="GW1778"/>
  <c r="GW1790"/>
  <c r="GW1802"/>
  <c r="GW1814"/>
  <c r="GW1826"/>
  <c r="GW1838"/>
  <c r="GW1850"/>
  <c r="GW1862"/>
  <c r="GW1874"/>
  <c r="GW1886"/>
  <c r="GX427" l="1"/>
  <c r="GX811"/>
  <c r="GX595"/>
  <c r="GX739"/>
  <c r="GX643"/>
  <c r="GX1591"/>
  <c r="GX1639"/>
  <c r="GX487"/>
  <c r="GX439"/>
  <c r="GX1615"/>
  <c r="GX1051"/>
  <c r="GX859"/>
  <c r="GX715"/>
  <c r="GX619"/>
  <c r="GX523"/>
  <c r="GX1135"/>
  <c r="GX1627"/>
  <c r="GX1879"/>
  <c r="GX1855"/>
  <c r="GX1831"/>
  <c r="GX1807"/>
  <c r="GX1783"/>
  <c r="GX1759"/>
  <c r="GX1735"/>
  <c r="GX1711"/>
  <c r="GX1687"/>
  <c r="GX1663"/>
  <c r="GX1567"/>
  <c r="GX1543"/>
  <c r="GX1519"/>
  <c r="GX1495"/>
  <c r="GX1471"/>
  <c r="GX1279"/>
  <c r="GX1255"/>
  <c r="GX1231"/>
  <c r="GX1207"/>
  <c r="GX1183"/>
  <c r="GX1159"/>
  <c r="GX1075"/>
  <c r="GX979"/>
  <c r="GX883"/>
  <c r="GX787"/>
  <c r="GX727"/>
  <c r="GX679"/>
  <c r="GX631"/>
  <c r="GX583"/>
  <c r="GX535"/>
  <c r="GX379"/>
  <c r="GX1867"/>
  <c r="GX1819"/>
  <c r="GX1771"/>
  <c r="GX1723"/>
  <c r="GX1675"/>
  <c r="GX1579"/>
  <c r="GX1531"/>
  <c r="GX1483"/>
  <c r="GX1267"/>
  <c r="GX1219"/>
  <c r="GX1171"/>
  <c r="GX1123"/>
  <c r="GX955"/>
  <c r="GX763"/>
  <c r="GX667"/>
  <c r="GX571"/>
  <c r="GX391"/>
  <c r="GX499"/>
  <c r="GX451"/>
  <c r="GX403"/>
  <c r="GX1843"/>
  <c r="GX1795"/>
  <c r="GX1747"/>
  <c r="GX1699"/>
  <c r="GX1651"/>
  <c r="GX1603"/>
  <c r="GX1555"/>
  <c r="GX1507"/>
  <c r="GX1291"/>
  <c r="GX1243"/>
  <c r="GX1195"/>
  <c r="GX1147"/>
  <c r="GX1027"/>
  <c r="GX931"/>
  <c r="GX835"/>
  <c r="GX751"/>
  <c r="GX703"/>
  <c r="GX655"/>
  <c r="GX607"/>
  <c r="GX559"/>
  <c r="GX511"/>
  <c r="GX463"/>
  <c r="GX415"/>
  <c r="GX547"/>
  <c r="GX1111"/>
  <c r="GX1003"/>
  <c r="GX691"/>
  <c r="GX1099"/>
  <c r="GX907"/>
</calcChain>
</file>

<file path=xl/comments1.xml><?xml version="1.0" encoding="utf-8"?>
<comments xmlns="http://schemas.openxmlformats.org/spreadsheetml/2006/main">
  <authors>
    <author>RATP</author>
  </authors>
  <commentList>
    <comment ref="B2" authorId="0">
      <text>
        <r>
          <rPr>
            <b/>
            <sz val="11"/>
            <color indexed="8"/>
            <rFont val="Tahoma"/>
            <family val="2"/>
          </rPr>
          <t xml:space="preserve">Hello </t>
        </r>
        <r>
          <rPr>
            <sz val="8"/>
            <color indexed="81"/>
            <rFont val="Tahoma"/>
            <family val="2"/>
          </rPr>
          <t xml:space="preserve">: </t>
        </r>
        <r>
          <rPr>
            <b/>
            <sz val="14"/>
            <color indexed="81"/>
            <rFont val="Tahoma"/>
            <family val="2"/>
          </rPr>
          <t>pour éditer le planning, cliquez en A3 (sous choix du jour) et sélectionnez  la date du jour à venir !</t>
        </r>
        <r>
          <rPr>
            <sz val="8"/>
            <color indexed="81"/>
            <rFont val="Tahoma"/>
            <family val="2"/>
          </rPr>
          <t xml:space="preserve">
Sur cette feuille, pour chaque année,  otez la protection et veuillez modifier les dates en selectionnant A22 jusqu'à A388 puis cliquez sur édition, remplacer, 20xx (année présente) par 20yy(année suivante). ne pas oublier de re protéger la feuille
Vous pouvez aussi modifier les formats et écritures des cellules nom d'agent ; attention toutes insertion de ligne ou colonne dans la feuille de pointage sera néfaste au renvoi de valeurs.
</t>
        </r>
      </text>
    </comment>
  </commentList>
</comments>
</file>

<file path=xl/comments2.xml><?xml version="1.0" encoding="utf-8"?>
<comments xmlns="http://schemas.openxmlformats.org/spreadsheetml/2006/main">
  <authors>
    <author>MELIN Maurice</author>
  </authors>
  <commentList>
    <comment ref="AQ41" authorId="0">
      <text>
        <r>
          <rPr>
            <b/>
            <sz val="8"/>
            <color indexed="81"/>
            <rFont val="Tahoma"/>
            <family val="2"/>
          </rPr>
          <t>MELIN Maurice:</t>
        </r>
        <r>
          <rPr>
            <sz val="8"/>
            <color indexed="81"/>
            <rFont val="Tahoma"/>
            <family val="2"/>
          </rPr>
          <t xml:space="preserve">
VISCONJ.KA</t>
        </r>
      </text>
    </comment>
    <comment ref="AQ42" authorId="0">
      <text>
        <r>
          <rPr>
            <b/>
            <sz val="8"/>
            <color indexed="81"/>
            <rFont val="Tahoma"/>
            <family val="2"/>
          </rPr>
          <t>MELIN Maurice:</t>
        </r>
        <r>
          <rPr>
            <sz val="8"/>
            <color indexed="81"/>
            <rFont val="Tahoma"/>
            <family val="2"/>
          </rPr>
          <t xml:space="preserve">
VISCONJ.KA</t>
        </r>
      </text>
    </comment>
  </commentList>
</comments>
</file>

<file path=xl/comments3.xml><?xml version="1.0" encoding="utf-8"?>
<comments xmlns="http://schemas.openxmlformats.org/spreadsheetml/2006/main">
  <authors>
    <author>bruno</author>
  </authors>
  <commentList>
    <comment ref="A1" authorId="0">
      <text>
        <r>
          <rPr>
            <b/>
            <sz val="9"/>
            <color indexed="81"/>
            <rFont val="Tahoma"/>
            <family val="2"/>
          </rPr>
          <t xml:space="preserve">bruno: </t>
        </r>
        <r>
          <rPr>
            <b/>
            <sz val="12"/>
            <color indexed="81"/>
            <rFont val="Tahoma"/>
            <family val="2"/>
          </rPr>
          <t>Gael tu peux modifier les OT directement dans les cellules déjà établies par leplanificateur pour chaque jour; ainsi on gardera l'historique agent en modifiant seulement l'OT de pointage à la demande (exemple : ajout des heures de réunions ou demande du responsable CAISSES pour gérer la production). 
Assure toi que l'OT est bien créé pour chaque mois en bas de cette feuille, tu peux faire du copier coller.        Pour les heures des agents, n'utiliser que le copier + collage spécial (valeur).
Le planificateur devra mettre à jour la feuille 'collage' (pas de 'ctrl+glissé' et oui Xavier). l'accès au formule se fait en retirant la protection de la feuille.</t>
        </r>
        <r>
          <rPr>
            <sz val="12"/>
            <color indexed="81"/>
            <rFont val="Tahoma"/>
            <family val="2"/>
          </rPr>
          <t xml:space="preserve">
</t>
        </r>
      </text>
    </comment>
  </commentList>
</comments>
</file>

<file path=xl/sharedStrings.xml><?xml version="1.0" encoding="utf-8"?>
<sst xmlns="http://schemas.openxmlformats.org/spreadsheetml/2006/main" count="6023" uniqueCount="620">
  <si>
    <t>fm</t>
  </si>
  <si>
    <t>fq</t>
  </si>
  <si>
    <t>fu</t>
  </si>
  <si>
    <t>fy</t>
  </si>
  <si>
    <t>gc</t>
  </si>
  <si>
    <t>gg</t>
  </si>
  <si>
    <t>gk</t>
  </si>
  <si>
    <t>cumul heures par mois</t>
  </si>
  <si>
    <t>cumul heures de l'année</t>
  </si>
  <si>
    <t xml:space="preserve">voir plus bas </t>
  </si>
  <si>
    <t>GO</t>
  </si>
  <si>
    <t>choix du jour</t>
  </si>
  <si>
    <t>LOGPROD</t>
  </si>
  <si>
    <t>Travaux menuiserie</t>
  </si>
  <si>
    <t>le collage des données ne doit pas être réalisé par un "ctrl+glissé"  merci Xavier !</t>
  </si>
  <si>
    <t>explications voir le commentaire de la cellule</t>
  </si>
  <si>
    <t>LQ réunion</t>
  </si>
  <si>
    <t>AQ</t>
  </si>
  <si>
    <t>EL MENZELI</t>
  </si>
  <si>
    <t>KEL1</t>
  </si>
  <si>
    <t>JSA3</t>
  </si>
  <si>
    <t>SALADA</t>
  </si>
  <si>
    <t>KORICHE</t>
  </si>
  <si>
    <t>SKO1</t>
  </si>
  <si>
    <t>JOGUET CAMP</t>
  </si>
  <si>
    <t>VIOSSANGES</t>
  </si>
  <si>
    <t>FREMIN</t>
  </si>
  <si>
    <t>BON</t>
  </si>
  <si>
    <t>FOURRE</t>
  </si>
  <si>
    <t>GAUTHIER</t>
  </si>
  <si>
    <t>JOSEPH</t>
  </si>
  <si>
    <t>LETELLIER</t>
  </si>
  <si>
    <t>ROBERT</t>
  </si>
  <si>
    <t>MISKINSAHIB</t>
  </si>
  <si>
    <t>VIGNERON</t>
  </si>
  <si>
    <t>LE SCANFF</t>
  </si>
  <si>
    <t>GENAMEZ</t>
  </si>
  <si>
    <t>PAOLI</t>
  </si>
  <si>
    <t>RZEPALA</t>
  </si>
  <si>
    <t>REDJAI</t>
  </si>
  <si>
    <t>MJO1</t>
  </si>
  <si>
    <t>SBO3</t>
  </si>
  <si>
    <t>YVI3</t>
  </si>
  <si>
    <t>GFO1</t>
  </si>
  <si>
    <t>PLE16</t>
  </si>
  <si>
    <t>SFE2</t>
  </si>
  <si>
    <t>JGA12</t>
  </si>
  <si>
    <t>SGE1</t>
  </si>
  <si>
    <t>JCJ1</t>
  </si>
  <si>
    <t>MLE28</t>
  </si>
  <si>
    <t>RMI2</t>
  </si>
  <si>
    <t>APA2</t>
  </si>
  <si>
    <t>JRO12</t>
  </si>
  <si>
    <t>GRZ1</t>
  </si>
  <si>
    <t>AVI3</t>
  </si>
  <si>
    <t>BRE3</t>
  </si>
  <si>
    <t>0 21 balayage</t>
  </si>
  <si>
    <t>DATES</t>
  </si>
  <si>
    <t>JANVIER</t>
  </si>
  <si>
    <t>FEVRIER</t>
  </si>
  <si>
    <t>MARS</t>
  </si>
  <si>
    <t>AVRIL</t>
  </si>
  <si>
    <t>MAI</t>
  </si>
  <si>
    <t>JUIN</t>
  </si>
  <si>
    <t>JUILLET</t>
  </si>
  <si>
    <t>AOUT</t>
  </si>
  <si>
    <t>SEPTEMBRE</t>
  </si>
  <si>
    <t>OCTOBRE</t>
  </si>
  <si>
    <t>NOVEMBRE</t>
  </si>
  <si>
    <t>DECEMBRE</t>
  </si>
  <si>
    <t>OT</t>
  </si>
  <si>
    <t>commentaires</t>
  </si>
  <si>
    <t>heures</t>
  </si>
  <si>
    <t>travaux postés</t>
  </si>
  <si>
    <t>absent</t>
  </si>
  <si>
    <t>janvier</t>
  </si>
  <si>
    <t>février</t>
  </si>
  <si>
    <t>mars</t>
  </si>
  <si>
    <t>avril</t>
  </si>
  <si>
    <t>mai</t>
  </si>
  <si>
    <t>juin</t>
  </si>
  <si>
    <t>juillet</t>
  </si>
  <si>
    <t>août</t>
  </si>
  <si>
    <t>septembre</t>
  </si>
  <si>
    <t>octobre</t>
  </si>
  <si>
    <t>novembre</t>
  </si>
  <si>
    <t>décembre</t>
  </si>
  <si>
    <t>renfort chaudronnerie</t>
  </si>
  <si>
    <t>mois</t>
  </si>
  <si>
    <t>dq</t>
  </si>
  <si>
    <t>du</t>
  </si>
  <si>
    <t>dy</t>
  </si>
  <si>
    <t>ec</t>
  </si>
  <si>
    <t>em</t>
  </si>
  <si>
    <t>eg</t>
  </si>
  <si>
    <t>ek</t>
  </si>
  <si>
    <t>eo</t>
  </si>
  <si>
    <t>es</t>
  </si>
  <si>
    <t>ew</t>
  </si>
  <si>
    <t>fa</t>
  </si>
  <si>
    <t>fe</t>
  </si>
  <si>
    <t>fi</t>
  </si>
  <si>
    <t>44226/1</t>
  </si>
  <si>
    <t>1147822/1</t>
  </si>
  <si>
    <t>1147816/1</t>
  </si>
  <si>
    <t>218228/1</t>
  </si>
  <si>
    <t>218232/1</t>
  </si>
  <si>
    <t>218231/1</t>
  </si>
  <si>
    <t>218230/1</t>
  </si>
  <si>
    <t>218233/1</t>
  </si>
  <si>
    <t>218229/1</t>
  </si>
  <si>
    <t>1179096/1</t>
  </si>
  <si>
    <t>1190576/1</t>
  </si>
  <si>
    <t>1226983/1</t>
  </si>
  <si>
    <t>1292437/1</t>
  </si>
  <si>
    <t>CEROL</t>
  </si>
  <si>
    <t>ACE1</t>
  </si>
  <si>
    <t>FDSYRC14</t>
  </si>
  <si>
    <t>FDSYRC15</t>
  </si>
  <si>
    <t>FDSYRC16</t>
  </si>
  <si>
    <t>FDSYRC17</t>
  </si>
  <si>
    <t>FDSYRC13</t>
  </si>
  <si>
    <t>FDSYRC18</t>
  </si>
  <si>
    <t>FDSYRC19</t>
  </si>
  <si>
    <t>TS13998</t>
  </si>
  <si>
    <t>LU.PA</t>
  </si>
  <si>
    <t>LU.PD</t>
  </si>
  <si>
    <t>TS13744</t>
  </si>
  <si>
    <t>OT MACE</t>
  </si>
  <si>
    <t>AS/TS</t>
  </si>
  <si>
    <t>1177346/5</t>
  </si>
  <si>
    <t>1286686/1</t>
  </si>
  <si>
    <t>1134173/3</t>
  </si>
  <si>
    <t>1248885/1</t>
  </si>
  <si>
    <t>FDSYRC01</t>
  </si>
  <si>
    <t>FDSYRC02</t>
  </si>
  <si>
    <t>FDSYRC03</t>
  </si>
  <si>
    <t>RA excep MI09</t>
  </si>
  <si>
    <t>RA excep MI79</t>
  </si>
  <si>
    <t>RA excep MI84</t>
  </si>
  <si>
    <t>RA excep MI2N</t>
  </si>
  <si>
    <t>TS14754</t>
  </si>
  <si>
    <t>TS14752</t>
  </si>
  <si>
    <t>TS14753</t>
  </si>
  <si>
    <t>TS14756</t>
  </si>
  <si>
    <t>TS2258</t>
  </si>
  <si>
    <t>format TRAV POSTE</t>
  </si>
  <si>
    <t>format câblage</t>
  </si>
  <si>
    <t>format scie panneau</t>
  </si>
  <si>
    <t>format poste résine</t>
  </si>
  <si>
    <t>format double RER</t>
  </si>
  <si>
    <t>format verrou</t>
  </si>
  <si>
    <t>format conjug</t>
  </si>
  <si>
    <t>format colbil</t>
  </si>
  <si>
    <t>format réglage</t>
  </si>
  <si>
    <t>format glissière</t>
  </si>
  <si>
    <t>TS4039</t>
  </si>
  <si>
    <t>VRNPL.KA</t>
  </si>
  <si>
    <t>dépose pose VRNPL.KA</t>
  </si>
  <si>
    <t>AMOPOI.JA</t>
  </si>
  <si>
    <t>TS8630</t>
  </si>
  <si>
    <t>LUECINF1.KA</t>
  </si>
  <si>
    <t>LUECINF2.KA</t>
  </si>
  <si>
    <t>LUECSUP.KA</t>
  </si>
  <si>
    <t>RPEPOVOY.ZA</t>
  </si>
  <si>
    <t>TS10971</t>
  </si>
  <si>
    <t>dépose pose VISCONJ.KA</t>
  </si>
  <si>
    <t>dépose pose COLBIL.KA</t>
  </si>
  <si>
    <t>RA câble HT MI09</t>
  </si>
  <si>
    <t>TS13735</t>
  </si>
  <si>
    <t>TS13743</t>
  </si>
  <si>
    <t>dépose pose ENSVRPO.KA</t>
  </si>
  <si>
    <t>TS13749</t>
  </si>
  <si>
    <t>TS13999</t>
  </si>
  <si>
    <t>dépose pose glissières</t>
  </si>
  <si>
    <t>TSNONREMONTE</t>
  </si>
  <si>
    <t>DONNEES</t>
  </si>
  <si>
    <t>Equipemen Imputation</t>
  </si>
  <si>
    <t>Composant</t>
  </si>
  <si>
    <t xml:space="preserve">Libellé </t>
  </si>
  <si>
    <t>EQUIPE</t>
  </si>
  <si>
    <t>POD2.KA</t>
  </si>
  <si>
    <t>RA - PORTE VOYAGEUR - MI2N</t>
  </si>
  <si>
    <t>POCCVY.KA</t>
  </si>
  <si>
    <t>RA - RA PORTE DE SERVICE - MI2N</t>
  </si>
  <si>
    <t>PRESTATION</t>
  </si>
  <si>
    <t>RA Divers organes - MS61</t>
  </si>
  <si>
    <t>ORDO-RER</t>
  </si>
  <si>
    <t>TR.KA</t>
  </si>
  <si>
    <t>DEPOSE DE 6  VRNPL.KA POUR RG (VERIN DE PORTE LOUVOYANTE)</t>
  </si>
  <si>
    <t>TR.KB</t>
  </si>
  <si>
    <t>POD.ZA</t>
  </si>
  <si>
    <t>RA Tous types portes voyageurs</t>
  </si>
  <si>
    <t>POCBCC.ZA</t>
  </si>
  <si>
    <t>RA - RA TOUS TYPES DE PORTES DE SERVICE - MI79/84</t>
  </si>
  <si>
    <t>FEN.JA</t>
  </si>
  <si>
    <t>RA Tous types baies</t>
  </si>
  <si>
    <t>EGL.ZA</t>
  </si>
  <si>
    <t>RA Divers Essuie glace</t>
  </si>
  <si>
    <t>BL.ZC</t>
  </si>
  <si>
    <t>RA Tous types blocs pivots</t>
  </si>
  <si>
    <t>STOCCG.ZA</t>
  </si>
  <si>
    <t>RA - RA Tous types stores de cabine - MI79/84</t>
  </si>
  <si>
    <t>RA - RA Amortisseur porte inter - MI79</t>
  </si>
  <si>
    <t>TR.JA</t>
  </si>
  <si>
    <t>GVCH.ZB</t>
  </si>
  <si>
    <t>RG - DEPOSE DE 2 GVCH.ZB POUR RG (GV.CH.VY) - MI79/84</t>
  </si>
  <si>
    <t>TR.PA</t>
  </si>
  <si>
    <t>VRNPO.ZA</t>
  </si>
  <si>
    <t>RG - DEPOSE DE 32  VRNPO.ZA POUR RG (VRN.PO) - MI79/84</t>
  </si>
  <si>
    <t>TR.PB</t>
  </si>
  <si>
    <t>IV.JA</t>
  </si>
  <si>
    <t>RG - DEPOSE IV.JA - MI79</t>
  </si>
  <si>
    <t>JU.ZI</t>
  </si>
  <si>
    <t>RA - DIVERS RESINE - MS61</t>
  </si>
  <si>
    <t>COLBIL.KA</t>
  </si>
  <si>
    <t>DEPOSE POUR RG DE 2 COLBIL.KA - MI2N</t>
  </si>
  <si>
    <t>LFC.KA</t>
  </si>
  <si>
    <t>RA-PHARE FANAL BLANC CENTRAL-MI2N</t>
  </si>
  <si>
    <t>RA-ENSEMBLE LUMINAIRE SALLE INFERIEURE (REP.101)-MI2N</t>
  </si>
  <si>
    <t>RA-ENSEMBLE LUMINAIRE SALLE INFERIEURE (REP.102)-MI2N</t>
  </si>
  <si>
    <t>RA-ENSEMBLE LUMINAIRE SALLE SUPERIEURE-MI2N</t>
  </si>
  <si>
    <t>PFPCT.KA</t>
  </si>
  <si>
    <t>RA-PROFILE DE PORTE CENTRALE-MI2N</t>
  </si>
  <si>
    <t>PFPD.KA</t>
  </si>
  <si>
    <t>RA-PROFIL PORTE DROITE SALLE INFERIEUR-MI2N</t>
  </si>
  <si>
    <t>PFPDIS.KA</t>
  </si>
  <si>
    <t>RA-PROFIL PORTE DROITE SALLE INF. ET SUP.-MI2N</t>
  </si>
  <si>
    <t>PFPD.KB</t>
  </si>
  <si>
    <t>RA-PROFIL PORTE GAUCHE SALLE INFERIEUR-MI2N</t>
  </si>
  <si>
    <t>PFPDIS.KB</t>
  </si>
  <si>
    <t>RA-PROFIL PORTE GAUCHE SALLE INF. ET SUP.-MI2N</t>
  </si>
  <si>
    <t>RA-VASQUE D'ECLAIRAGE LONGUEUR 1040 (REP 102)-MI84</t>
  </si>
  <si>
    <t>LU.PB</t>
  </si>
  <si>
    <t>RA-VASQUE D'ECLAIRAGE LONGUEUR 1048 (REP 103)-MI84</t>
  </si>
  <si>
    <t>LU.PC</t>
  </si>
  <si>
    <t>RA-VASQUE D'ECLAIRAGE LONGUEUR 1140 (REP 105)-MI84</t>
  </si>
  <si>
    <t>RA-VASQUE D'ECLAIRAGE LONGUEUR 1159 (REP 104)-MI84</t>
  </si>
  <si>
    <t>LU.PE</t>
  </si>
  <si>
    <t>RA-VASQUE D'ECLAIRAGE LONGUEUR 1244 (REP 101)-MI84</t>
  </si>
  <si>
    <t>FNB.ZA</t>
  </si>
  <si>
    <t>RA - FANAL BLANC - MI79/84</t>
  </si>
  <si>
    <t>LL.ZA</t>
  </si>
  <si>
    <t>RA-BOITIER DE VISUALISATION LATERAL EXTERIEUR-MI</t>
  </si>
  <si>
    <t>POAOCOU.ZA</t>
  </si>
  <si>
    <t>RA - RA DU POAOCOU.ZA - MI79/84</t>
  </si>
  <si>
    <t>RA-RPEPOVOY.ZA-MI79/84</t>
  </si>
  <si>
    <t>VISCONJ.KA</t>
  </si>
  <si>
    <t>RG-DEPOSE DE LA VIS DE CONJUGAISON MONTÉE 10-3162557B REP104-MI2N</t>
  </si>
  <si>
    <t>POCCVY.TA</t>
  </si>
  <si>
    <t>RA - RA portes  - MI09</t>
  </si>
  <si>
    <t>ENSBAIPOCC.KA</t>
  </si>
  <si>
    <t>RA - RA BAIE - MI2N/09</t>
  </si>
  <si>
    <t xml:space="preserve">FENSUP.TA </t>
  </si>
  <si>
    <t>FENSUP.TA</t>
  </si>
  <si>
    <t>BRAEV.TA</t>
  </si>
  <si>
    <t>RA - RA DES BRAEV.TA - MI09</t>
  </si>
  <si>
    <t>STORCC.TA</t>
  </si>
  <si>
    <t>RA - REPARATION STORE - MI09</t>
  </si>
  <si>
    <t>MO - NOUVEAUX ENREGISTREMENTS ATEC - MI2N</t>
  </si>
  <si>
    <t>MO - INTEGRATION DE LA RADIO TETRA / GSMR - MI2N</t>
  </si>
  <si>
    <t>MO - SECURISATION DU COTE DE SERVICE DES PORTES - MI2N</t>
  </si>
  <si>
    <t>MO - REPRISE DE CABLAGE SACEM - MI2N</t>
  </si>
  <si>
    <t>MODIFICATION SONORIDATION SECOURUE MI2N</t>
  </si>
  <si>
    <t>TR.TA</t>
  </si>
  <si>
    <t>RA - REPARATION CABLE HT - MI09</t>
  </si>
  <si>
    <t>RA - DIVERS TRAVAUX POSTES - MI09</t>
  </si>
  <si>
    <t>ENSVRPO.KA</t>
  </si>
  <si>
    <t>RG - DEPOSE ENSEMBLE VEROUILLAGE MECANISME PORTE - MI2N</t>
  </si>
  <si>
    <t>SUPPROD</t>
  </si>
  <si>
    <t>SU - ACTIVITES SUPPORT COURANTES - RER</t>
  </si>
  <si>
    <t>SU - ACTIVITES SUPPORT SPECIFIQUES - RER</t>
  </si>
  <si>
    <t>ST.KA</t>
  </si>
  <si>
    <t>MO - DEPOSE DES ST.KA POUR MODIFICATION EN ST.KB - MI2N</t>
  </si>
  <si>
    <t>VA - Vandalisme MI09 hors garantie - MI09</t>
  </si>
  <si>
    <t>RA - Divers RA MI09 organe - MI09</t>
  </si>
  <si>
    <t>RA - divers organe MI2N</t>
  </si>
  <si>
    <t>STOCCD.KA</t>
  </si>
  <si>
    <t>RA  - Stores de loge  - MI2N</t>
  </si>
  <si>
    <t>BALCOTEG.KA</t>
  </si>
  <si>
    <t>RA - Essuie-glaces - MI2N</t>
  </si>
  <si>
    <t>RA - Travaux menuiserie (Hors activités Caisses) - RER</t>
  </si>
  <si>
    <t>ENSMPO1.KA</t>
  </si>
  <si>
    <t>RG - COULISSEAUX + GLISSIERES - MI2N</t>
  </si>
  <si>
    <t>RG - réglage portes MI2N - MI2N</t>
  </si>
  <si>
    <t>MO - Reprise Eolane  Tétra GSMR - MI2N</t>
  </si>
  <si>
    <t>POID.JB</t>
  </si>
  <si>
    <t>MO - Modification des portes intercommunications - MI79</t>
  </si>
  <si>
    <t>MO - suivi modif TETRA ATEC transcontinu - MI2N</t>
  </si>
  <si>
    <t>MO - suivi essai PA sacem - MI2N</t>
  </si>
  <si>
    <t>MO - suivi essai sono secouru - MI2N</t>
  </si>
  <si>
    <t>RA - DIVERS RA MI79/84 ORGANE - MI79/84</t>
  </si>
  <si>
    <t>CCI.KA</t>
  </si>
  <si>
    <t>MP.KA</t>
  </si>
  <si>
    <t>MO - DEPOSE MP.KA POUR NORIA DE REMPLACEMENT BP (PRE-OP) - MI2N</t>
  </si>
  <si>
    <t>MO - SST ATEC - MI2N</t>
  </si>
  <si>
    <t>RE - REFORME TRI SELECTIF POSTE PORTES - RER</t>
  </si>
  <si>
    <t>RA - RA EXCEPTIONNELLE - MI79</t>
  </si>
  <si>
    <t>RA - RA EXCEPTIONNELLE - MI2N</t>
  </si>
  <si>
    <t>RA - RA EXCEPTIONNELLE - MI84</t>
  </si>
  <si>
    <t>RA - CHANTIER ALPHA (RENOVATION MI84) - MI84</t>
  </si>
  <si>
    <t>RA - RA EXCEPTIONNELLE - MI09</t>
  </si>
  <si>
    <t>-</t>
  </si>
  <si>
    <t>agent 100% support (non remonté)</t>
  </si>
  <si>
    <t>Réformes réparable</t>
  </si>
  <si>
    <t>1147809/1</t>
  </si>
  <si>
    <t>1147819/1</t>
  </si>
  <si>
    <t>1053639/1</t>
  </si>
  <si>
    <t>217/1</t>
  </si>
  <si>
    <t>257/1</t>
  </si>
  <si>
    <t>213/1</t>
  </si>
  <si>
    <t>167/1</t>
  </si>
  <si>
    <t>MI09 : 1147826/1
MI2N : 1312517/1</t>
  </si>
  <si>
    <t>1147752/1</t>
  </si>
  <si>
    <t>1147830/1</t>
  </si>
  <si>
    <t>983092/1</t>
  </si>
  <si>
    <t>1428903/1</t>
  </si>
  <si>
    <t>1007807/1</t>
  </si>
  <si>
    <t>161/1</t>
  </si>
  <si>
    <t>44225/1</t>
  </si>
  <si>
    <t>501443/1</t>
  </si>
  <si>
    <t>1315695/2</t>
  </si>
  <si>
    <t xml:space="preserve">proto : 1315695/2
série : </t>
  </si>
  <si>
    <t>44227/1</t>
  </si>
  <si>
    <t>LAFOREST</t>
  </si>
  <si>
    <t>BEZAUDIN</t>
  </si>
  <si>
    <t>AIDE GTU ETUDES et presta diverses</t>
  </si>
  <si>
    <t>format agrèport MI09/MI2N</t>
  </si>
  <si>
    <t>TS</t>
  </si>
  <si>
    <t>autre équipe</t>
  </si>
  <si>
    <t>NC</t>
  </si>
  <si>
    <t>OLA2</t>
  </si>
  <si>
    <t>LBE15</t>
  </si>
  <si>
    <t>presta diverses</t>
  </si>
  <si>
    <r>
      <rPr>
        <b/>
        <sz val="8"/>
        <color indexed="9"/>
        <rFont val="Calibri"/>
        <family val="2"/>
      </rPr>
      <t>AIDE GTU ETUDES</t>
    </r>
    <r>
      <rPr>
        <b/>
        <sz val="11"/>
        <color indexed="9"/>
        <rFont val="Calibri"/>
        <family val="2"/>
      </rPr>
      <t xml:space="preserve"> </t>
    </r>
  </si>
  <si>
    <t>FDSYRC20</t>
  </si>
  <si>
    <t>LUCAS</t>
  </si>
  <si>
    <t>PLU1</t>
  </si>
  <si>
    <t>MND1</t>
  </si>
  <si>
    <t>N'DEBI</t>
  </si>
  <si>
    <t>TS15640/10</t>
  </si>
  <si>
    <t>Travaux résine</t>
  </si>
  <si>
    <t>TS15599</t>
  </si>
  <si>
    <t>TS15640</t>
  </si>
  <si>
    <t>DA COSTA</t>
  </si>
  <si>
    <t>TS15640/33</t>
  </si>
  <si>
    <t>RMS TP</t>
  </si>
  <si>
    <t>JTA6</t>
  </si>
  <si>
    <t>TAVERA</t>
  </si>
  <si>
    <t>RMS PA TORONT</t>
  </si>
  <si>
    <t xml:space="preserve">RMS PA </t>
  </si>
  <si>
    <t>MI2N PA SACEM SERIE TP</t>
  </si>
  <si>
    <t>RMS ALPHA</t>
  </si>
  <si>
    <t>RMS TP ALPHA</t>
  </si>
  <si>
    <t>1590230/1</t>
  </si>
  <si>
    <t>MI2N PA SACEM SERIE 3520</t>
  </si>
  <si>
    <t>TS15640/20</t>
  </si>
  <si>
    <t>MI2N PA SACEM REUNION</t>
  </si>
  <si>
    <t>AQ/Réunion</t>
  </si>
  <si>
    <t>RA excep MI79 28114</t>
  </si>
  <si>
    <t>TS14752/114</t>
  </si>
  <si>
    <t>DERAINS</t>
  </si>
  <si>
    <t xml:space="preserve">RMS </t>
  </si>
  <si>
    <t>CDE11</t>
  </si>
  <si>
    <t>TDA6</t>
  </si>
  <si>
    <t>Menuiserie</t>
  </si>
  <si>
    <t>Résine</t>
  </si>
  <si>
    <t>TS15640/04</t>
  </si>
  <si>
    <t>MI2N PA SACEM REPRISE 3504</t>
  </si>
  <si>
    <t>MI2N PA SACEM REPRISE 3510</t>
  </si>
  <si>
    <t>MI2N PA SACEM REPRISE 3533</t>
  </si>
  <si>
    <t>MI2N PA SACEM REPRISE 3542</t>
  </si>
  <si>
    <t>TS15640/42</t>
  </si>
  <si>
    <t>MI2N PA SACEM SERIE 3507</t>
  </si>
  <si>
    <t>TS15640/07</t>
  </si>
  <si>
    <t>MI2N PA SACEM SERIE 3508</t>
  </si>
  <si>
    <t>TS15640/08</t>
  </si>
  <si>
    <t>MI2N PA SACEM SERIE 3512</t>
  </si>
  <si>
    <t>TS15640/12</t>
  </si>
  <si>
    <t>MI2N PA SACEM SERIE 3513</t>
  </si>
  <si>
    <t>TS15640/13</t>
  </si>
  <si>
    <t>MI2N PA SACEM SERIE 3515</t>
  </si>
  <si>
    <t>TS15640/15</t>
  </si>
  <si>
    <t>MI2N PA SACEM SERIE 3516</t>
  </si>
  <si>
    <t>TS15640/16</t>
  </si>
  <si>
    <t>MI2N PA SACEM SERIE 3517</t>
  </si>
  <si>
    <t>TS15640/17</t>
  </si>
  <si>
    <t>MI2N PA SACEM REPRISE 3518</t>
  </si>
  <si>
    <t>TS15640/18</t>
  </si>
  <si>
    <t>MI2N PA SACEM SERIE 3519</t>
  </si>
  <si>
    <t>TS15640/19</t>
  </si>
  <si>
    <t>MI2N PA SACEM SERIE 3524</t>
  </si>
  <si>
    <t>TS15640/24</t>
  </si>
  <si>
    <t>MI2N PA SACEM SERIE 3526</t>
  </si>
  <si>
    <t>TS15640/26</t>
  </si>
  <si>
    <t>MI2N PA SACEM SERIE 3528</t>
  </si>
  <si>
    <t>TS15640/28</t>
  </si>
  <si>
    <t>MI2N PA SACEM SERIE 3529</t>
  </si>
  <si>
    <t>TS15640/29</t>
  </si>
  <si>
    <t>MI2N PA SACEM SERIE 3530</t>
  </si>
  <si>
    <t>TS15640/30</t>
  </si>
  <si>
    <t>MI2N PA SACEM SERIE 3534</t>
  </si>
  <si>
    <t>TS15640/34</t>
  </si>
  <si>
    <t>MI2N PA SACEM REPRISE 3536</t>
  </si>
  <si>
    <t>TS15640/36</t>
  </si>
  <si>
    <t>TS15640/38</t>
  </si>
  <si>
    <t>TS15640/39</t>
  </si>
  <si>
    <t>ALPHA 10</t>
  </si>
  <si>
    <t>ALPHA 11</t>
  </si>
  <si>
    <t>ALPHA 12</t>
  </si>
  <si>
    <t>ALPHA 13</t>
  </si>
  <si>
    <t>ALPHA MI84 28454</t>
  </si>
  <si>
    <t>TS15667/454</t>
  </si>
  <si>
    <t>ALPHA MI84 28000</t>
  </si>
  <si>
    <t>TS15667/000</t>
  </si>
  <si>
    <t>ALPHA MI84 RG 28000</t>
  </si>
  <si>
    <t>TS15667/000rg</t>
  </si>
  <si>
    <t>RA execp
MI79</t>
  </si>
  <si>
    <t>RA execp
MI84</t>
  </si>
  <si>
    <t>RA execp
MI2N</t>
  </si>
  <si>
    <t>RA execp
MI09</t>
  </si>
  <si>
    <t>RA</t>
  </si>
  <si>
    <t>AQ 
REUNION</t>
  </si>
  <si>
    <t>FORMATION</t>
  </si>
  <si>
    <t>MI2N 00 RG PORTE</t>
  </si>
  <si>
    <t>TS14000/00</t>
  </si>
  <si>
    <t>RG MI2N</t>
  </si>
  <si>
    <t>LOG / PROD</t>
  </si>
  <si>
    <t>RA MI2N</t>
  </si>
  <si>
    <t>MI2N PA SACEM SERIE 3502</t>
  </si>
  <si>
    <t>MI2N PA SACEM SERIE 3503</t>
  </si>
  <si>
    <t>TS15640/02</t>
  </si>
  <si>
    <t>TS15640/03</t>
  </si>
  <si>
    <t>MI2N PA SACEM SERIE 3506</t>
  </si>
  <si>
    <t>TS15640/340</t>
  </si>
  <si>
    <t>TS15640/41</t>
  </si>
  <si>
    <t>TS15640/342</t>
  </si>
  <si>
    <t>ALPHA 09</t>
  </si>
  <si>
    <t>ALPHA 14</t>
  </si>
  <si>
    <t>ALPHA 15</t>
  </si>
  <si>
    <t>ALPHA 16</t>
  </si>
  <si>
    <t>ALPHA 17</t>
  </si>
  <si>
    <t>TS15640/06</t>
  </si>
  <si>
    <t>MI2N PA SACEM SERIE 3518</t>
  </si>
  <si>
    <t>MI2N PA SACEM SERIE 3536</t>
  </si>
  <si>
    <t>MI2N PA SACEM SERIE 3538</t>
  </si>
  <si>
    <t>MI2N PA SACEM SERIE 3539</t>
  </si>
  <si>
    <t>MI2N PA SACEM SERIE 3540</t>
  </si>
  <si>
    <t>TS15640/40</t>
  </si>
  <si>
    <t>MI2N PA SACEM SERIE 3541</t>
  </si>
  <si>
    <t>TS15435/000rg</t>
  </si>
  <si>
    <t>RA excep MI79 
28114</t>
  </si>
  <si>
    <t>TS15435/000</t>
  </si>
  <si>
    <t>Reprise SC MI79 28000</t>
  </si>
  <si>
    <t>RG SC MI79
28000</t>
  </si>
  <si>
    <t>MI2N 31 RG PORTE</t>
  </si>
  <si>
    <t>TS14000/31</t>
  </si>
  <si>
    <t>MI2N 32 RG PORTE</t>
  </si>
  <si>
    <t>TS14000/32</t>
  </si>
  <si>
    <t>MI2N 33 RG PORTE</t>
  </si>
  <si>
    <t>TS14000/33</t>
  </si>
  <si>
    <t>MI2N 34 RG PORTE</t>
  </si>
  <si>
    <t>TS14000/34</t>
  </si>
  <si>
    <t>MI2N 35 RG PORTE</t>
  </si>
  <si>
    <t>TS14000/35</t>
  </si>
  <si>
    <t>MI2N 37 RG PORTE</t>
  </si>
  <si>
    <t>TS14000/37</t>
  </si>
  <si>
    <t>TS14000/037</t>
  </si>
  <si>
    <t>MI2N 41 RG PORTE</t>
  </si>
  <si>
    <t>TS14000/41</t>
  </si>
  <si>
    <t xml:space="preserve">MI2N 37 RG PORTE
</t>
  </si>
  <si>
    <t>intergration poutre MI2N</t>
  </si>
  <si>
    <t>TS 00000</t>
  </si>
  <si>
    <t>RA integration poutre MI2N</t>
  </si>
  <si>
    <t>ALPHA MI84 28344</t>
  </si>
  <si>
    <t>TS15667/344</t>
  </si>
  <si>
    <t>TS15667/344rg</t>
  </si>
  <si>
    <t>TS15624/03</t>
  </si>
  <si>
    <t>MI2N PA SACEM 9 TIRETS
3502</t>
  </si>
  <si>
    <t>TS15624/02</t>
  </si>
  <si>
    <t>TS15624/06</t>
  </si>
  <si>
    <t>TS15624/07</t>
  </si>
  <si>
    <t>TS15624/08</t>
  </si>
  <si>
    <t>TS15624/12</t>
  </si>
  <si>
    <t>TS15624/13</t>
  </si>
  <si>
    <t>TS15624/15</t>
  </si>
  <si>
    <t>TS15624/16</t>
  </si>
  <si>
    <t>TS15624/17</t>
  </si>
  <si>
    <t>MI2N PA SACEM SERIE 35018</t>
  </si>
  <si>
    <t>TS15624/18</t>
  </si>
  <si>
    <t>TS15624/19</t>
  </si>
  <si>
    <t>TS15624/20</t>
  </si>
  <si>
    <t>TS15624/24</t>
  </si>
  <si>
    <t>TS15624/26</t>
  </si>
  <si>
    <t>TS15624/28</t>
  </si>
  <si>
    <t>TS15624/29</t>
  </si>
  <si>
    <t>TS15624/30</t>
  </si>
  <si>
    <t>TS15624/34</t>
  </si>
  <si>
    <t>TS15624/36</t>
  </si>
  <si>
    <t>TS15624/38</t>
  </si>
  <si>
    <t>TS15624/39</t>
  </si>
  <si>
    <t>TS15624/40</t>
  </si>
  <si>
    <t>TS15624/41</t>
  </si>
  <si>
    <t>1 Reprise 
SC</t>
  </si>
  <si>
    <t xml:space="preserve"> 1 RG
SC MI79</t>
  </si>
  <si>
    <t>2 Reprise 
SC</t>
  </si>
  <si>
    <t xml:space="preserve"> 2 RG
SC MI79</t>
  </si>
  <si>
    <t>3 Reprise 
SC</t>
  </si>
  <si>
    <t xml:space="preserve"> 3 RG
SC MI79</t>
  </si>
  <si>
    <t>4 Reprise 
SC</t>
  </si>
  <si>
    <t xml:space="preserve"> 4 RG
SC MI79</t>
  </si>
  <si>
    <t>5 Reprise 
SC</t>
  </si>
  <si>
    <t xml:space="preserve"> 5 RG
SC MI79</t>
  </si>
  <si>
    <t>6 Reprise 
SC</t>
  </si>
  <si>
    <t xml:space="preserve"> 6 RG
SC MI79</t>
  </si>
  <si>
    <t>7 Reprise 
SC</t>
  </si>
  <si>
    <t xml:space="preserve"> 7 RG
SC MI79</t>
  </si>
  <si>
    <t>8 Reprise 
SC</t>
  </si>
  <si>
    <t xml:space="preserve"> 8 RG
SC MI79</t>
  </si>
  <si>
    <t>9 Reprise 
SC</t>
  </si>
  <si>
    <t xml:space="preserve"> 9 RG
SC MI79</t>
  </si>
  <si>
    <t>10 Reprise 
SC</t>
  </si>
  <si>
    <t xml:space="preserve"> 10 RG
SC MI79</t>
  </si>
  <si>
    <t>MI2N  9 TIRETS
3502</t>
  </si>
  <si>
    <t>MI2N 9 TIRETS
3503</t>
  </si>
  <si>
    <t>MI2N 9 TIRETS
3506</t>
  </si>
  <si>
    <t>MI2N 9 TIRETS
3507</t>
  </si>
  <si>
    <t>MI2N 9 TIRETS
3508</t>
  </si>
  <si>
    <t>MI2N PA SACEM SERIE 35112</t>
  </si>
  <si>
    <t>TS15640/112</t>
  </si>
  <si>
    <t>MI2N 9 TIRETS
3512</t>
  </si>
  <si>
    <t>MI2N 9 TIRETS
3513</t>
  </si>
  <si>
    <t>MI2N 9 TIRETS
3515</t>
  </si>
  <si>
    <t>MI2N 9 TIRETS
3516</t>
  </si>
  <si>
    <t>MI2N 9 TIRETS
3517</t>
  </si>
  <si>
    <t>MI2N 9 TIRETS
3518</t>
  </si>
  <si>
    <t>MI2N 9 TIRETS
3540</t>
  </si>
  <si>
    <t>MI2N 9 TIRETS
3539</t>
  </si>
  <si>
    <t>MI2N 9 TIRETS
3538</t>
  </si>
  <si>
    <t>MI2N 9 TIRETS
3536</t>
  </si>
  <si>
    <t>MI2N 9 TIRETS
3534</t>
  </si>
  <si>
    <t>MI2N 9 TIRETS
3530</t>
  </si>
  <si>
    <t>MI2N 9 TIRETS
3529</t>
  </si>
  <si>
    <t>MI2N 9 TIRETS
3528</t>
  </si>
  <si>
    <t>MI2N 9 TIRETS
3526</t>
  </si>
  <si>
    <t>MI2N 9 TIRETS
3524</t>
  </si>
  <si>
    <t>MI2N 9 TIRETS
3520</t>
  </si>
  <si>
    <t>MI2N 9 TIRETS
3519</t>
  </si>
  <si>
    <t>MI2N 9 TIRETS
3541</t>
  </si>
  <si>
    <t>REPRISE
3504</t>
  </si>
  <si>
    <t>REPRISE
3510</t>
  </si>
  <si>
    <t>REPRISE
3533</t>
  </si>
  <si>
    <t>REPRISE
3542</t>
  </si>
  <si>
    <t>MI2N  9 TIRETS
3503</t>
  </si>
  <si>
    <t>MI2N  9 TIRETS
3506</t>
  </si>
  <si>
    <t>MI2N  9 TIRETS
3507</t>
  </si>
  <si>
    <t>MI2N  9 TIRETS
3508</t>
  </si>
  <si>
    <t>MI2N  9 TIRETS
3512</t>
  </si>
  <si>
    <t>MI2N  9 TIRETS
3513</t>
  </si>
  <si>
    <t>MI2N  9 TIRETS
3515</t>
  </si>
  <si>
    <t>MI2N  9 TIRETS
3516</t>
  </si>
  <si>
    <t>MI2N  9 TIRETS
3526</t>
  </si>
  <si>
    <t>MI2N  9 TIRETS
3524</t>
  </si>
  <si>
    <t>MI2N  9 TIRETS
3520</t>
  </si>
  <si>
    <t>MI2N  9 TIRETS
3519</t>
  </si>
  <si>
    <t>MI2N  9 TIRETS
3518</t>
  </si>
  <si>
    <t>MI2N  9 TIRETS
3517</t>
  </si>
  <si>
    <t>MI2N  9 TIRETS
3528</t>
  </si>
  <si>
    <t>MI2N  9 TIRETS
3529</t>
  </si>
  <si>
    <t>MI2N  9 TIRETS
3530</t>
  </si>
  <si>
    <t>MI2N  9 TIRETS
3534</t>
  </si>
  <si>
    <t>MI2N  9 TIRETS
3536</t>
  </si>
  <si>
    <t>MI2N  9 TIRETS
3538</t>
  </si>
  <si>
    <t>MI2N  9 TIRETS
3539</t>
  </si>
  <si>
    <t>MI2N  9 TIRETS
3540</t>
  </si>
  <si>
    <t>MI2N  9 TIRETS
3541</t>
  </si>
  <si>
    <t>ALPHA MI84 RG 28344</t>
  </si>
  <si>
    <t>ALPHA MI84 28348</t>
  </si>
  <si>
    <t>TS15667/348</t>
  </si>
  <si>
    <t>TS15667/348rg</t>
  </si>
  <si>
    <t>ALPHA MI84 RG 28348</t>
  </si>
  <si>
    <t>MI2N 09 RG PORTE</t>
  </si>
  <si>
    <t>TS1400009</t>
  </si>
  <si>
    <t>RG SC MI79
28114</t>
  </si>
  <si>
    <t>TS15435/114rg</t>
  </si>
  <si>
    <t>Temps de portes</t>
  </si>
  <si>
    <t>RG SC MI79
28284</t>
  </si>
  <si>
    <t>TS15435/284rg</t>
  </si>
  <si>
    <t>ALPHA MI84 RG 28454</t>
  </si>
  <si>
    <t>TS15667/454rg</t>
  </si>
  <si>
    <t>Depose 
C. chauffe
28454</t>
  </si>
  <si>
    <t>Gestion câblage</t>
  </si>
  <si>
    <t>TP
TORONS</t>
  </si>
  <si>
    <t>Demontage 
jupes
8283 / 28283</t>
  </si>
  <si>
    <t>Fabrication 
caisson</t>
  </si>
  <si>
    <t>Demontage 
RG S. caisse
8284 / 28284</t>
  </si>
  <si>
    <t xml:space="preserve"> câblage</t>
  </si>
  <si>
    <t>Rapport
D'expertise
RA tuyau</t>
  </si>
  <si>
    <t>Nettoyage 
Intérieur
de l'élément</t>
  </si>
  <si>
    <t xml:space="preserve">RA excep MI79
</t>
  </si>
  <si>
    <t>RA 
TUYAU
SUR LA 
28114</t>
  </si>
  <si>
    <t>RA 
TUYAU
SUR LA 
28113</t>
  </si>
  <si>
    <t>Préparations 
caisses + kits
ENSVRPO</t>
  </si>
  <si>
    <t>Expertise
3521
Correctif</t>
  </si>
  <si>
    <t>Démontage 
interieur +
jupes emmarch.
28454</t>
  </si>
  <si>
    <t>Démontage 
interieur +
nettoyage
28454</t>
  </si>
  <si>
    <t>Câblage 28113</t>
  </si>
  <si>
    <t>prépa</t>
  </si>
  <si>
    <t>dépose + pose 2eme plateforme 1568</t>
  </si>
  <si>
    <t>dépose + pose 3eme plateforme 1568</t>
  </si>
  <si>
    <t>dépose + pose 1er plateforme 1568</t>
  </si>
  <si>
    <t>Support QP2E  + soufflet + tresse de masse 8453</t>
  </si>
  <si>
    <t xml:space="preserve">Expertise Nezs de marches </t>
  </si>
  <si>
    <t>Câblage</t>
  </si>
  <si>
    <t>Prépa</t>
  </si>
  <si>
    <t>torons 28113</t>
  </si>
  <si>
    <t>Réglages 3eme plateforme 1568</t>
  </si>
  <si>
    <t>dépose + pose 1er plateforme 1567 + bielles AP 8453/28453</t>
  </si>
  <si>
    <t>Réglages 1ère plateforme 1568</t>
  </si>
  <si>
    <t>RG SUQP2E Av/Ar 28283</t>
  </si>
</sst>
</file>

<file path=xl/styles.xml><?xml version="1.0" encoding="utf-8"?>
<styleSheet xmlns="http://schemas.openxmlformats.org/spreadsheetml/2006/main">
  <numFmts count="4">
    <numFmt numFmtId="44" formatCode="_-* #,##0.00\ &quot;€&quot;_-;\-* #,##0.00\ &quot;€&quot;_-;_-* &quot;-&quot;??\ &quot;€&quot;_-;_-@_-"/>
    <numFmt numFmtId="164" formatCode="h:mm;@"/>
    <numFmt numFmtId="165" formatCode="[$-F800]dddd\,\ mmmm\ dd\,\ yyyy"/>
    <numFmt numFmtId="166" formatCode="_-* #,##0.00&quot; €&quot;_-;\-* #,##0.00&quot; €&quot;_-;_-* \-??&quot; €&quot;_-;_-@_-"/>
  </numFmts>
  <fonts count="93">
    <font>
      <sz val="10"/>
      <name val="Arial"/>
    </font>
    <font>
      <sz val="10"/>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b/>
      <sz val="11"/>
      <color indexed="8"/>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9"/>
      <name val="Calibri"/>
      <family val="2"/>
    </font>
    <font>
      <b/>
      <sz val="72"/>
      <name val="Arial"/>
      <family val="2"/>
    </font>
    <font>
      <b/>
      <sz val="12"/>
      <name val="Book Antiqua"/>
      <family val="1"/>
    </font>
    <font>
      <b/>
      <sz val="12"/>
      <color indexed="57"/>
      <name val="Book Antiqua"/>
      <family val="1"/>
    </font>
    <font>
      <b/>
      <sz val="12"/>
      <color indexed="48"/>
      <name val="Book Antiqua"/>
      <family val="1"/>
    </font>
    <font>
      <b/>
      <sz val="12"/>
      <color indexed="12"/>
      <name val="Book Antiqua"/>
      <family val="1"/>
    </font>
    <font>
      <b/>
      <sz val="10"/>
      <color indexed="57"/>
      <name val="Book Antiqua"/>
      <family val="1"/>
    </font>
    <font>
      <b/>
      <sz val="10"/>
      <color indexed="48"/>
      <name val="Book Antiqua"/>
      <family val="1"/>
    </font>
    <font>
      <b/>
      <sz val="10"/>
      <color indexed="12"/>
      <name val="Book Antiqua"/>
      <family val="1"/>
    </font>
    <font>
      <b/>
      <sz val="8"/>
      <color indexed="57"/>
      <name val="Book Antiqua"/>
      <family val="1"/>
    </font>
    <font>
      <b/>
      <sz val="8"/>
      <color indexed="48"/>
      <name val="Book Antiqua"/>
      <family val="1"/>
    </font>
    <font>
      <b/>
      <sz val="8"/>
      <color indexed="12"/>
      <name val="Book Antiqua"/>
      <family val="1"/>
    </font>
    <font>
      <b/>
      <sz val="12"/>
      <name val="arial"/>
      <family val="2"/>
    </font>
    <font>
      <sz val="10"/>
      <name val="Times New Roman"/>
      <family val="1"/>
    </font>
    <font>
      <b/>
      <sz val="10"/>
      <name val="Times New Roman"/>
      <family val="1"/>
    </font>
    <font>
      <b/>
      <sz val="10"/>
      <name val="Arial"/>
      <family val="2"/>
    </font>
    <font>
      <sz val="10"/>
      <name val="Arial"/>
      <family val="2"/>
    </font>
    <font>
      <b/>
      <sz val="11"/>
      <color indexed="10"/>
      <name val="Calibri"/>
      <family val="2"/>
    </font>
    <font>
      <sz val="8"/>
      <name val="Arial"/>
      <family val="2"/>
    </font>
    <font>
      <b/>
      <sz val="11"/>
      <color indexed="8"/>
      <name val="Calibri"/>
      <family val="2"/>
    </font>
    <font>
      <b/>
      <sz val="11"/>
      <color indexed="12"/>
      <name val="Calibri"/>
      <family val="2"/>
    </font>
    <font>
      <b/>
      <sz val="10"/>
      <color indexed="10"/>
      <name val="Arial"/>
      <family val="2"/>
    </font>
    <font>
      <b/>
      <sz val="8"/>
      <name val="Arial"/>
      <family val="2"/>
    </font>
    <font>
      <b/>
      <sz val="16"/>
      <name val="Arial"/>
      <family val="2"/>
    </font>
    <font>
      <sz val="8"/>
      <color indexed="81"/>
      <name val="Tahoma"/>
      <family val="2"/>
    </font>
    <font>
      <b/>
      <sz val="14"/>
      <color indexed="9"/>
      <name val="Arial"/>
      <family val="2"/>
    </font>
    <font>
      <b/>
      <sz val="14"/>
      <color indexed="81"/>
      <name val="Tahoma"/>
      <family val="2"/>
    </font>
    <font>
      <b/>
      <sz val="11"/>
      <color indexed="8"/>
      <name val="Tahoma"/>
      <family val="2"/>
    </font>
    <font>
      <b/>
      <sz val="8"/>
      <color indexed="81"/>
      <name val="Tahoma"/>
      <family val="2"/>
    </font>
    <font>
      <b/>
      <sz val="20"/>
      <color indexed="8"/>
      <name val="Calibri"/>
      <family val="2"/>
    </font>
    <font>
      <b/>
      <sz val="9"/>
      <color indexed="81"/>
      <name val="Tahoma"/>
      <family val="2"/>
    </font>
    <font>
      <b/>
      <sz val="12"/>
      <color indexed="81"/>
      <name val="Tahoma"/>
      <family val="2"/>
    </font>
    <font>
      <b/>
      <sz val="12"/>
      <name val="Times New Roman"/>
      <family val="1"/>
    </font>
    <font>
      <sz val="12"/>
      <color indexed="81"/>
      <name val="Tahoma"/>
      <family val="2"/>
    </font>
    <font>
      <sz val="10"/>
      <color indexed="9"/>
      <name val="Arial"/>
      <family val="2"/>
    </font>
    <font>
      <b/>
      <sz val="10"/>
      <color indexed="10"/>
      <name val="Arial"/>
      <family val="2"/>
    </font>
    <font>
      <b/>
      <sz val="10"/>
      <color indexed="9"/>
      <name val="Arial"/>
      <family val="2"/>
    </font>
    <font>
      <b/>
      <sz val="18"/>
      <color indexed="13"/>
      <name val="Arial"/>
      <family val="2"/>
    </font>
    <font>
      <b/>
      <sz val="26"/>
      <name val="Arial"/>
      <family val="2"/>
    </font>
    <font>
      <b/>
      <sz val="10"/>
      <color indexed="20"/>
      <name val="Book Antiqua"/>
      <family val="1"/>
    </font>
    <font>
      <b/>
      <sz val="10"/>
      <color indexed="9"/>
      <name val="Book Antiqua"/>
      <family val="1"/>
    </font>
    <font>
      <b/>
      <sz val="12"/>
      <color indexed="9"/>
      <name val="Book Antiqua"/>
      <family val="1"/>
    </font>
    <font>
      <b/>
      <sz val="8"/>
      <color indexed="9"/>
      <name val="Book Antiqua"/>
      <family val="1"/>
    </font>
    <font>
      <b/>
      <sz val="20"/>
      <name val="Arial"/>
      <family val="2"/>
    </font>
    <font>
      <b/>
      <sz val="10"/>
      <color indexed="12"/>
      <name val="Arial"/>
      <family val="2"/>
    </font>
    <font>
      <b/>
      <sz val="11"/>
      <color indexed="60"/>
      <name val="Calibri"/>
      <family val="2"/>
    </font>
    <font>
      <b/>
      <sz val="10"/>
      <color indexed="60"/>
      <name val="Arial"/>
      <family val="2"/>
    </font>
    <font>
      <b/>
      <sz val="11"/>
      <name val="Calibri"/>
      <family val="2"/>
    </font>
    <font>
      <b/>
      <sz val="11"/>
      <color theme="0"/>
      <name val="Calibri"/>
      <family val="2"/>
    </font>
    <font>
      <sz val="10"/>
      <color theme="0"/>
      <name val="Arial"/>
      <family val="2"/>
    </font>
    <font>
      <b/>
      <sz val="8"/>
      <color theme="0"/>
      <name val="Calibri"/>
      <family val="2"/>
    </font>
    <font>
      <b/>
      <sz val="8"/>
      <color indexed="9"/>
      <name val="Calibri"/>
      <family val="2"/>
    </font>
    <font>
      <b/>
      <sz val="10"/>
      <color indexed="8"/>
      <name val="Calibri"/>
      <family val="2"/>
    </font>
    <font>
      <sz val="8"/>
      <color theme="0"/>
      <name val="Arial"/>
      <family val="2"/>
    </font>
    <font>
      <sz val="10"/>
      <color indexed="8"/>
      <name val="MS Sans Serif"/>
      <family val="2"/>
    </font>
    <font>
      <b/>
      <sz val="8"/>
      <color indexed="8"/>
      <name val="Parisine Office"/>
      <family val="2"/>
    </font>
    <font>
      <b/>
      <sz val="8"/>
      <name val="Parisine Office"/>
      <family val="2"/>
    </font>
    <font>
      <sz val="12"/>
      <color rgb="FF0000FF"/>
      <name val="Parisine Office"/>
      <family val="2"/>
    </font>
    <font>
      <b/>
      <sz val="14"/>
      <color indexed="8"/>
      <name val="Calibri"/>
      <family val="2"/>
    </font>
    <font>
      <b/>
      <sz val="10"/>
      <name val="Calibri"/>
      <family val="2"/>
    </font>
    <font>
      <sz val="10"/>
      <color indexed="8"/>
      <name val="Calibri"/>
      <family val="2"/>
    </font>
    <font>
      <sz val="10"/>
      <color theme="0"/>
      <name val="Calibri"/>
      <family val="2"/>
    </font>
    <font>
      <sz val="10"/>
      <color rgb="FFFF0000"/>
      <name val="Arial"/>
      <family val="2"/>
    </font>
    <font>
      <b/>
      <sz val="20"/>
      <name val="Calibri"/>
      <family val="2"/>
    </font>
    <font>
      <sz val="11"/>
      <name val="Calibri"/>
      <family val="2"/>
    </font>
    <font>
      <sz val="11"/>
      <color theme="0"/>
      <name val="Calibri"/>
      <family val="2"/>
    </font>
    <font>
      <sz val="12"/>
      <name val="Times New Roman"/>
      <family val="1"/>
    </font>
    <font>
      <b/>
      <sz val="11"/>
      <color rgb="FFFF0000"/>
      <name val="Book Antiqua"/>
      <family val="1"/>
    </font>
    <font>
      <sz val="11"/>
      <name val="Parisine Office"/>
      <family val="2"/>
    </font>
    <font>
      <sz val="14"/>
      <color indexed="8"/>
      <name val="Calibri"/>
      <family val="2"/>
    </font>
    <font>
      <b/>
      <sz val="11"/>
      <name val="Book Antiqua"/>
      <family val="1"/>
    </font>
    <font>
      <b/>
      <sz val="14"/>
      <name val="Arial"/>
      <family val="2"/>
    </font>
    <font>
      <b/>
      <sz val="14"/>
      <name val="Times New Roman"/>
      <family val="1"/>
    </font>
    <font>
      <b/>
      <sz val="10"/>
      <color indexed="9"/>
      <name val="Calibri"/>
      <family val="2"/>
    </font>
    <font>
      <sz val="10"/>
      <color indexed="12"/>
      <name val="Book Antiqua"/>
      <family val="1"/>
    </font>
  </fonts>
  <fills count="6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indexed="8"/>
        <bgColor indexed="64"/>
      </patternFill>
    </fill>
    <fill>
      <patternFill patternType="solid">
        <fgColor indexed="61"/>
        <bgColor indexed="64"/>
      </patternFill>
    </fill>
    <fill>
      <patternFill patternType="solid">
        <fgColor indexed="63"/>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5"/>
        <bgColor indexed="64"/>
      </patternFill>
    </fill>
    <fill>
      <patternFill patternType="solid">
        <fgColor indexed="22"/>
        <bgColor indexed="64"/>
      </patternFill>
    </fill>
    <fill>
      <patternFill patternType="solid">
        <fgColor indexed="40"/>
        <bgColor indexed="64"/>
      </patternFill>
    </fill>
    <fill>
      <patternFill patternType="solid">
        <fgColor indexed="10"/>
        <bgColor indexed="60"/>
      </patternFill>
    </fill>
    <fill>
      <patternFill patternType="solid">
        <fgColor rgb="FFFF0000"/>
        <bgColor indexed="64"/>
      </patternFill>
    </fill>
    <fill>
      <patternFill patternType="solid">
        <fgColor rgb="FFFFCC00"/>
        <bgColor indexed="64"/>
      </patternFill>
    </fill>
    <fill>
      <patternFill patternType="solid">
        <fgColor theme="8" tint="0.39997558519241921"/>
        <bgColor indexed="26"/>
      </patternFill>
    </fill>
    <fill>
      <patternFill patternType="solid">
        <fgColor rgb="FF00B050"/>
        <bgColor indexed="34"/>
      </patternFill>
    </fill>
    <fill>
      <patternFill patternType="solid">
        <fgColor rgb="FF00B050"/>
        <bgColor indexed="64"/>
      </patternFill>
    </fill>
    <fill>
      <patternFill patternType="solid">
        <fgColor rgb="FF92D050"/>
        <bgColor indexed="26"/>
      </patternFill>
    </fill>
    <fill>
      <patternFill patternType="solid">
        <fgColor theme="3" tint="0.39997558519241921"/>
        <bgColor indexed="31"/>
      </patternFill>
    </fill>
    <fill>
      <patternFill patternType="solid">
        <fgColor rgb="FF808000"/>
        <bgColor indexed="34"/>
      </patternFill>
    </fill>
    <fill>
      <patternFill patternType="solid">
        <fgColor rgb="FF808000"/>
        <bgColor indexed="64"/>
      </patternFill>
    </fill>
    <fill>
      <patternFill patternType="solid">
        <fgColor rgb="FFFFC000"/>
        <bgColor indexed="64"/>
      </patternFill>
    </fill>
    <fill>
      <patternFill patternType="solid">
        <fgColor rgb="FFCCFFCC"/>
        <bgColor indexed="64"/>
      </patternFill>
    </fill>
    <fill>
      <patternFill patternType="solid">
        <fgColor rgb="FFC4ADED"/>
        <bgColor indexed="64"/>
      </patternFill>
    </fill>
    <fill>
      <patternFill patternType="solid">
        <fgColor rgb="FFC4ADED"/>
        <bgColor indexed="26"/>
      </patternFill>
    </fill>
    <fill>
      <patternFill patternType="solid">
        <fgColor rgb="FFFFFF00"/>
        <bgColor indexed="64"/>
      </patternFill>
    </fill>
    <fill>
      <patternFill patternType="solid">
        <fgColor rgb="FF99CC00"/>
        <bgColor indexed="64"/>
      </patternFill>
    </fill>
    <fill>
      <patternFill patternType="solid">
        <fgColor rgb="FF99CC00"/>
        <bgColor indexed="26"/>
      </patternFill>
    </fill>
    <fill>
      <patternFill patternType="solid">
        <fgColor theme="3" tint="0.39997558519241921"/>
        <bgColor indexed="64"/>
      </patternFill>
    </fill>
    <fill>
      <patternFill patternType="solid">
        <fgColor rgb="FF1AC802"/>
        <bgColor indexed="26"/>
      </patternFill>
    </fill>
    <fill>
      <patternFill patternType="solid">
        <fgColor rgb="FF1AC802"/>
        <bgColor indexed="64"/>
      </patternFill>
    </fill>
    <fill>
      <patternFill patternType="solid">
        <fgColor rgb="FFCC0000"/>
        <bgColor indexed="60"/>
      </patternFill>
    </fill>
    <fill>
      <patternFill patternType="solid">
        <fgColor theme="3" tint="0.39997558519241921"/>
        <bgColor indexed="26"/>
      </patternFill>
    </fill>
    <fill>
      <patternFill patternType="solid">
        <fgColor theme="3" tint="0.39997558519241921"/>
        <bgColor indexed="34"/>
      </patternFill>
    </fill>
    <fill>
      <patternFill patternType="solid">
        <fgColor theme="6" tint="-0.249977111117893"/>
        <bgColor indexed="26"/>
      </patternFill>
    </fill>
    <fill>
      <patternFill patternType="solid">
        <fgColor theme="6" tint="-0.249977111117893"/>
        <bgColor indexed="64"/>
      </patternFill>
    </fill>
    <fill>
      <patternFill patternType="solid">
        <fgColor theme="3" tint="0.79998168889431442"/>
        <bgColor indexed="64"/>
      </patternFill>
    </fill>
    <fill>
      <patternFill patternType="solid">
        <fgColor theme="0" tint="-0.499984740745262"/>
        <bgColor indexed="64"/>
      </patternFill>
    </fill>
  </fills>
  <borders count="127">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right style="thick">
        <color indexed="64"/>
      </right>
      <top style="thin">
        <color indexed="64"/>
      </top>
      <bottom style="thin">
        <color indexed="64"/>
      </bottom>
      <diagonal/>
    </border>
    <border>
      <left/>
      <right style="thick">
        <color indexed="64"/>
      </right>
      <top style="thin">
        <color indexed="64"/>
      </top>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right style="thick">
        <color indexed="64"/>
      </right>
      <top style="thick">
        <color indexed="64"/>
      </top>
      <bottom/>
      <diagonal/>
    </border>
    <border>
      <left style="thin">
        <color indexed="64"/>
      </left>
      <right style="thin">
        <color indexed="64"/>
      </right>
      <top/>
      <bottom/>
      <diagonal/>
    </border>
    <border>
      <left style="thin">
        <color indexed="64"/>
      </left>
      <right/>
      <top/>
      <bottom/>
      <diagonal/>
    </border>
    <border>
      <left/>
      <right style="thick">
        <color indexed="64"/>
      </right>
      <top/>
      <bottom/>
      <diagonal/>
    </border>
    <border>
      <left style="thick">
        <color indexed="64"/>
      </left>
      <right style="thin">
        <color indexed="64"/>
      </right>
      <top/>
      <bottom style="thin">
        <color indexed="64"/>
      </bottom>
      <diagonal/>
    </border>
    <border>
      <left/>
      <right style="thin">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ck">
        <color indexed="64"/>
      </top>
      <bottom/>
      <diagonal/>
    </border>
    <border>
      <left style="thin">
        <color indexed="64"/>
      </left>
      <right style="thick">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ck">
        <color indexed="8"/>
      </right>
      <top style="thin">
        <color indexed="8"/>
      </top>
      <bottom style="thin">
        <color indexed="8"/>
      </bottom>
      <diagonal/>
    </border>
    <border>
      <left style="thick">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ck">
        <color indexed="64"/>
      </left>
      <right style="thick">
        <color indexed="64"/>
      </right>
      <top/>
      <bottom style="thin">
        <color indexed="64"/>
      </bottom>
      <diagonal/>
    </border>
    <border>
      <left/>
      <right style="thin">
        <color indexed="64"/>
      </right>
      <top/>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style="thick">
        <color indexed="8"/>
      </right>
      <top/>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64"/>
      </left>
      <right style="thin">
        <color indexed="8"/>
      </right>
      <top style="thin">
        <color indexed="8"/>
      </top>
      <bottom/>
      <diagonal/>
    </border>
    <border>
      <left style="thin">
        <color indexed="64"/>
      </left>
      <right style="thin">
        <color indexed="8"/>
      </right>
      <top/>
      <bottom/>
      <diagonal/>
    </border>
    <border>
      <left style="thin">
        <color indexed="64"/>
      </left>
      <right style="thin">
        <color indexed="8"/>
      </right>
      <top/>
      <bottom style="thin">
        <color indexed="8"/>
      </bottom>
      <diagonal/>
    </border>
    <border>
      <left style="thin">
        <color indexed="64"/>
      </left>
      <right style="thin">
        <color indexed="64"/>
      </right>
      <top/>
      <bottom style="thin">
        <color indexed="64"/>
      </bottom>
      <diagonal/>
    </border>
    <border>
      <left style="thick">
        <color indexed="8"/>
      </left>
      <right style="thin">
        <color indexed="8"/>
      </right>
      <top/>
      <bottom style="thin">
        <color indexed="8"/>
      </bottom>
      <diagonal/>
    </border>
    <border>
      <left style="thin">
        <color indexed="64"/>
      </left>
      <right style="thin">
        <color indexed="8"/>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ck">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style="thin">
        <color indexed="8"/>
      </left>
      <right style="medium">
        <color indexed="64"/>
      </right>
      <top style="thin">
        <color indexed="8"/>
      </top>
      <bottom style="thin">
        <color indexed="8"/>
      </bottom>
      <diagonal/>
    </border>
    <border>
      <left style="thin">
        <color indexed="64"/>
      </left>
      <right style="thin">
        <color indexed="64"/>
      </right>
      <top/>
      <bottom style="medium">
        <color indexed="64"/>
      </bottom>
      <diagonal/>
    </border>
    <border>
      <left style="thick">
        <color indexed="8"/>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style="thin">
        <color indexed="8"/>
      </left>
      <right style="medium">
        <color indexed="64"/>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64"/>
      </right>
      <top style="thin">
        <color indexed="64"/>
      </top>
      <bottom/>
      <diagonal/>
    </border>
    <border>
      <left style="thin">
        <color indexed="64"/>
      </left>
      <right style="thick">
        <color indexed="8"/>
      </right>
      <top/>
      <bottom style="medium">
        <color indexed="64"/>
      </bottom>
      <diagonal/>
    </border>
    <border>
      <left style="thin">
        <color indexed="8"/>
      </left>
      <right style="medium">
        <color indexed="64"/>
      </right>
      <top/>
      <bottom style="medium">
        <color indexed="64"/>
      </bottom>
      <diagonal/>
    </border>
    <border>
      <left style="thin">
        <color indexed="8"/>
      </left>
      <right style="medium">
        <color indexed="64"/>
      </right>
      <top/>
      <bottom/>
      <diagonal/>
    </border>
    <border>
      <left style="medium">
        <color indexed="64"/>
      </left>
      <right style="thin">
        <color indexed="64"/>
      </right>
      <top/>
      <bottom style="thin">
        <color indexed="64"/>
      </bottom>
      <diagonal/>
    </border>
    <border>
      <left style="thin">
        <color indexed="64"/>
      </left>
      <right style="thick">
        <color indexed="8"/>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ck">
        <color indexed="8"/>
      </right>
      <top style="medium">
        <color indexed="64"/>
      </top>
      <bottom/>
      <diagonal/>
    </border>
    <border>
      <left style="medium">
        <color indexed="64"/>
      </left>
      <right style="thick">
        <color indexed="8"/>
      </right>
      <top/>
      <bottom/>
      <diagonal/>
    </border>
    <border>
      <left style="medium">
        <color indexed="64"/>
      </left>
      <right style="thick">
        <color indexed="8"/>
      </right>
      <top/>
      <bottom style="medium">
        <color indexed="64"/>
      </bottom>
      <diagonal/>
    </border>
    <border>
      <left style="thin">
        <color indexed="64"/>
      </left>
      <right/>
      <top style="thin">
        <color indexed="64"/>
      </top>
      <bottom style="medium">
        <color indexed="64"/>
      </bottom>
      <diagonal/>
    </border>
    <border>
      <left/>
      <right style="thin">
        <color indexed="8"/>
      </right>
      <top style="thin">
        <color indexed="8"/>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8"/>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style="thin">
        <color indexed="8"/>
      </top>
      <bottom style="thin">
        <color indexed="8"/>
      </bottom>
      <diagonal/>
    </border>
    <border>
      <left/>
      <right style="medium">
        <color indexed="64"/>
      </right>
      <top style="thin">
        <color indexed="8"/>
      </top>
      <bottom style="thin">
        <color indexed="8"/>
      </bottom>
      <diagonal/>
    </border>
    <border>
      <left style="medium">
        <color indexed="64"/>
      </left>
      <right style="thin">
        <color indexed="8"/>
      </right>
      <top style="thin">
        <color indexed="8"/>
      </top>
      <bottom style="medium">
        <color indexed="64"/>
      </bottom>
      <diagonal/>
    </border>
    <border>
      <left/>
      <right style="medium">
        <color indexed="64"/>
      </right>
      <top style="thin">
        <color indexed="8"/>
      </top>
      <bottom style="medium">
        <color indexed="64"/>
      </bottom>
      <diagonal/>
    </border>
    <border>
      <left style="thin">
        <color indexed="64"/>
      </left>
      <right/>
      <top style="double">
        <color indexed="64"/>
      </top>
      <bottom style="thin">
        <color indexed="64"/>
      </bottom>
      <diagonal/>
    </border>
    <border>
      <left style="medium">
        <color indexed="64"/>
      </left>
      <right style="thin">
        <color indexed="8"/>
      </right>
      <top style="medium">
        <color indexed="64"/>
      </top>
      <bottom style="thin">
        <color indexed="8"/>
      </bottom>
      <diagonal/>
    </border>
    <border>
      <left style="medium">
        <color indexed="64"/>
      </left>
      <right/>
      <top style="thin">
        <color indexed="64"/>
      </top>
      <bottom/>
      <diagonal/>
    </border>
    <border>
      <left style="thin">
        <color indexed="64"/>
      </left>
      <right style="thin">
        <color indexed="64"/>
      </right>
      <top style="thin">
        <color indexed="8"/>
      </top>
      <bottom style="thin">
        <color indexed="64"/>
      </bottom>
      <diagonal/>
    </border>
    <border>
      <left style="thin">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64"/>
      </bottom>
      <diagonal/>
    </border>
    <border>
      <left style="thick">
        <color indexed="8"/>
      </left>
      <right style="thin">
        <color indexed="8"/>
      </right>
      <top style="thin">
        <color indexed="8"/>
      </top>
      <bottom style="thin">
        <color indexed="64"/>
      </bottom>
      <diagonal/>
    </border>
    <border>
      <left style="thin">
        <color indexed="8"/>
      </left>
      <right style="thick">
        <color indexed="64"/>
      </right>
      <top style="thin">
        <color indexed="8"/>
      </top>
      <bottom style="thin">
        <color indexed="64"/>
      </bottom>
      <diagonal/>
    </border>
    <border>
      <left style="thin">
        <color indexed="64"/>
      </left>
      <right style="medium">
        <color indexed="64"/>
      </right>
      <top style="thin">
        <color indexed="64"/>
      </top>
      <bottom/>
      <diagonal/>
    </border>
    <border>
      <left style="thin">
        <color indexed="64"/>
      </left>
      <right/>
      <top style="thin">
        <color indexed="8"/>
      </top>
      <bottom/>
      <diagonal/>
    </border>
    <border>
      <left style="thin">
        <color indexed="64"/>
      </left>
      <right/>
      <top/>
      <bottom style="thin">
        <color indexed="8"/>
      </bottom>
      <diagonal/>
    </border>
    <border>
      <left/>
      <right/>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n">
        <color indexed="64"/>
      </bottom>
      <diagonal/>
    </border>
    <border>
      <left style="thick">
        <color indexed="8"/>
      </left>
      <right style="thin">
        <color indexed="64"/>
      </right>
      <top style="medium">
        <color indexed="64"/>
      </top>
      <bottom style="thin">
        <color indexed="8"/>
      </bottom>
      <diagonal/>
    </border>
    <border>
      <left style="thick">
        <color indexed="8"/>
      </left>
      <right style="thin">
        <color indexed="64"/>
      </right>
      <top style="thin">
        <color indexed="8"/>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8"/>
      </bottom>
      <diagonal/>
    </border>
    <border>
      <left style="medium">
        <color indexed="64"/>
      </left>
      <right style="thin">
        <color indexed="64"/>
      </right>
      <top style="thin">
        <color indexed="8"/>
      </top>
      <bottom style="thin">
        <color indexed="8"/>
      </bottom>
      <diagonal/>
    </border>
    <border>
      <left style="medium">
        <color indexed="64"/>
      </left>
      <right style="thin">
        <color indexed="64"/>
      </right>
      <top style="thin">
        <color indexed="8"/>
      </top>
      <bottom style="medium">
        <color indexed="64"/>
      </bottom>
      <diagonal/>
    </border>
    <border>
      <left style="thick">
        <color indexed="64"/>
      </left>
      <right style="thin">
        <color indexed="8"/>
      </right>
      <top style="thin">
        <color indexed="8"/>
      </top>
      <bottom style="thin">
        <color indexed="64"/>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0" borderId="0" applyNumberFormat="0" applyFill="0" applyBorder="0" applyAlignment="0" applyProtection="0"/>
    <xf numFmtId="0" fontId="5" fillId="20" borderId="1" applyNumberFormat="0" applyAlignment="0" applyProtection="0"/>
    <xf numFmtId="0" fontId="6" fillId="0" borderId="2" applyNumberFormat="0" applyFill="0" applyAlignment="0" applyProtection="0"/>
    <xf numFmtId="0" fontId="1" fillId="21" borderId="3" applyNumberFormat="0" applyFont="0" applyAlignment="0" applyProtection="0"/>
    <xf numFmtId="0" fontId="7" fillId="7" borderId="1" applyNumberFormat="0" applyAlignment="0" applyProtection="0"/>
    <xf numFmtId="44" fontId="2" fillId="0" borderId="0" applyFont="0" applyFill="0" applyBorder="0" applyAlignment="0" applyProtection="0"/>
    <xf numFmtId="166" fontId="34" fillId="0" borderId="0" applyFill="0" applyBorder="0" applyAlignment="0" applyProtection="0"/>
    <xf numFmtId="0" fontId="8" fillId="3" borderId="0" applyNumberFormat="0" applyBorder="0" applyAlignment="0" applyProtection="0"/>
    <xf numFmtId="0" fontId="9" fillId="22" borderId="0" applyNumberFormat="0" applyBorder="0" applyAlignment="0" applyProtection="0"/>
    <xf numFmtId="0" fontId="34" fillId="0" borderId="0"/>
    <xf numFmtId="0" fontId="1" fillId="0" borderId="0"/>
    <xf numFmtId="0" fontId="1" fillId="0" borderId="0"/>
    <xf numFmtId="0" fontId="11" fillId="4" borderId="0" applyNumberFormat="0" applyBorder="0" applyAlignment="0" applyProtection="0"/>
    <xf numFmtId="0" fontId="12" fillId="20" borderId="4" applyNumberFormat="0" applyAlignment="0" applyProtection="0"/>
    <xf numFmtId="0" fontId="1" fillId="0" borderId="0"/>
    <xf numFmtId="0" fontId="34" fillId="0" borderId="0"/>
    <xf numFmtId="0" fontId="13" fillId="0" borderId="0" applyNumberFormat="0" applyFill="0" applyBorder="0" applyAlignment="0" applyProtection="0"/>
    <xf numFmtId="0" fontId="14"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0" fillId="0" borderId="8" applyNumberFormat="0" applyFill="0" applyAlignment="0" applyProtection="0"/>
    <xf numFmtId="0" fontId="18" fillId="23" borderId="9" applyNumberFormat="0" applyAlignment="0" applyProtection="0"/>
    <xf numFmtId="0" fontId="72" fillId="0" borderId="0"/>
  </cellStyleXfs>
  <cellXfs count="547">
    <xf numFmtId="0" fontId="0" fillId="0" borderId="0" xfId="0"/>
    <xf numFmtId="0" fontId="0" fillId="0" borderId="0" xfId="0" applyAlignment="1"/>
    <xf numFmtId="0" fontId="0" fillId="0" borderId="0" xfId="0" applyAlignment="1">
      <alignment horizontal="center" vertical="center" textRotation="90"/>
    </xf>
    <xf numFmtId="0" fontId="0" fillId="0" borderId="0" xfId="0" applyBorder="1" applyAlignment="1">
      <alignment horizontal="center" vertical="center" wrapText="1"/>
    </xf>
    <xf numFmtId="0" fontId="0" fillId="0" borderId="0" xfId="0" applyAlignment="1">
      <alignment horizontal="center" vertical="center" wrapText="1"/>
    </xf>
    <xf numFmtId="49" fontId="0" fillId="0" borderId="0" xfId="0" applyNumberFormat="1" applyAlignment="1">
      <alignment vertical="center" wrapText="1"/>
    </xf>
    <xf numFmtId="2" fontId="0" fillId="0" borderId="10" xfId="0" applyNumberFormat="1" applyBorder="1" applyAlignment="1">
      <alignment horizontal="center" vertical="center" wrapText="1"/>
    </xf>
    <xf numFmtId="2" fontId="0" fillId="0" borderId="12" xfId="0" applyNumberFormat="1" applyBorder="1" applyAlignment="1">
      <alignment horizontal="center" vertical="center" wrapText="1"/>
    </xf>
    <xf numFmtId="2" fontId="0" fillId="0" borderId="11" xfId="0" applyNumberFormat="1" applyBorder="1" applyAlignment="1">
      <alignment horizontal="center" vertical="center" wrapText="1"/>
    </xf>
    <xf numFmtId="164" fontId="0" fillId="24" borderId="11" xfId="0" applyNumberFormat="1" applyFill="1" applyBorder="1" applyAlignment="1">
      <alignment horizontal="center" vertical="center" textRotation="90" wrapText="1"/>
    </xf>
    <xf numFmtId="164" fontId="0" fillId="24" borderId="13" xfId="0" applyNumberFormat="1" applyFill="1" applyBorder="1" applyAlignment="1">
      <alignment horizontal="center" vertical="center" wrapText="1"/>
    </xf>
    <xf numFmtId="164" fontId="0" fillId="24" borderId="14" xfId="0" applyNumberFormat="1" applyFill="1" applyBorder="1" applyAlignment="1">
      <alignment horizontal="center" vertical="center" wrapText="1"/>
    </xf>
    <xf numFmtId="164" fontId="0" fillId="24" borderId="15" xfId="0" applyNumberFormat="1" applyFill="1" applyBorder="1" applyAlignment="1">
      <alignment horizontal="center" vertical="center" textRotation="90" wrapText="1"/>
    </xf>
    <xf numFmtId="164" fontId="0" fillId="24" borderId="16" xfId="0" applyNumberFormat="1" applyFill="1" applyBorder="1" applyAlignment="1">
      <alignment horizontal="center" vertical="center" wrapText="1"/>
    </xf>
    <xf numFmtId="164" fontId="0" fillId="24" borderId="17" xfId="0" applyNumberFormat="1" applyFill="1" applyBorder="1" applyAlignment="1">
      <alignment horizontal="center" vertical="center" wrapText="1"/>
    </xf>
    <xf numFmtId="0" fontId="0" fillId="24" borderId="11" xfId="0" applyFill="1" applyBorder="1" applyAlignment="1">
      <alignment horizontal="center" vertical="center" textRotation="90"/>
    </xf>
    <xf numFmtId="0" fontId="0" fillId="24" borderId="11" xfId="0" applyFill="1" applyBorder="1"/>
    <xf numFmtId="0" fontId="39" fillId="0" borderId="11" xfId="0" applyFont="1" applyBorder="1" applyAlignment="1">
      <alignment vertical="center" wrapText="1"/>
    </xf>
    <xf numFmtId="0" fontId="39" fillId="0" borderId="18" xfId="0" applyFont="1" applyBorder="1" applyAlignment="1">
      <alignment vertical="center" wrapText="1"/>
    </xf>
    <xf numFmtId="2" fontId="0" fillId="0" borderId="18" xfId="0" applyNumberFormat="1" applyBorder="1"/>
    <xf numFmtId="164" fontId="0" fillId="24" borderId="19" xfId="0" applyNumberFormat="1" applyFill="1" applyBorder="1" applyAlignment="1">
      <alignment horizontal="center" vertical="center" wrapText="1"/>
    </xf>
    <xf numFmtId="164" fontId="0" fillId="24" borderId="20" xfId="0" applyNumberFormat="1" applyFill="1" applyBorder="1" applyAlignment="1">
      <alignment horizontal="center" vertical="center" wrapText="1"/>
    </xf>
    <xf numFmtId="0" fontId="0" fillId="24" borderId="21" xfId="0" applyFill="1" applyBorder="1"/>
    <xf numFmtId="0" fontId="0" fillId="0" borderId="0" xfId="0" applyProtection="1">
      <protection locked="0"/>
    </xf>
    <xf numFmtId="14" fontId="0" fillId="0" borderId="0" xfId="0" applyNumberFormat="1" applyProtection="1">
      <protection locked="0"/>
    </xf>
    <xf numFmtId="0" fontId="43" fillId="25" borderId="0" xfId="0" applyFont="1" applyFill="1" applyAlignment="1" applyProtection="1">
      <alignment horizontal="center" vertical="center"/>
      <protection locked="0"/>
    </xf>
    <xf numFmtId="0" fontId="0" fillId="0" borderId="21" xfId="0" applyBorder="1" applyAlignment="1">
      <alignment horizontal="center" vertical="center" wrapText="1"/>
    </xf>
    <xf numFmtId="0" fontId="0" fillId="26" borderId="0" xfId="0" applyFill="1"/>
    <xf numFmtId="0" fontId="0" fillId="0" borderId="0" xfId="0" applyAlignment="1" applyProtection="1">
      <protection locked="0"/>
    </xf>
    <xf numFmtId="0" fontId="21" fillId="27" borderId="22" xfId="0" applyFont="1" applyFill="1" applyBorder="1" applyAlignment="1" applyProtection="1">
      <alignment horizontal="center" vertical="center" wrapText="1"/>
      <protection locked="0"/>
    </xf>
    <xf numFmtId="0" fontId="22" fillId="28" borderId="22" xfId="0" applyFont="1" applyFill="1" applyBorder="1" applyAlignment="1" applyProtection="1">
      <alignment horizontal="center" vertical="center" wrapText="1"/>
      <protection locked="0"/>
    </xf>
    <xf numFmtId="0" fontId="23" fillId="0" borderId="22" xfId="0" applyFont="1" applyBorder="1" applyAlignment="1" applyProtection="1">
      <alignment horizontal="center" vertical="center" wrapText="1"/>
      <protection locked="0"/>
    </xf>
    <xf numFmtId="0" fontId="23" fillId="29" borderId="22" xfId="0" applyFont="1" applyFill="1" applyBorder="1" applyAlignment="1" applyProtection="1">
      <alignment horizontal="center" vertical="center" wrapText="1"/>
      <protection locked="0"/>
    </xf>
    <xf numFmtId="0" fontId="24" fillId="27" borderId="10" xfId="0" applyNumberFormat="1" applyFont="1" applyFill="1" applyBorder="1" applyAlignment="1" applyProtection="1">
      <alignment horizontal="center" vertical="center" wrapText="1"/>
      <protection locked="0"/>
    </xf>
    <xf numFmtId="0" fontId="25" fillId="28" borderId="10" xfId="0" applyNumberFormat="1" applyFont="1" applyFill="1" applyBorder="1" applyAlignment="1" applyProtection="1">
      <alignment horizontal="center" vertical="center" wrapText="1"/>
      <protection locked="0"/>
    </xf>
    <xf numFmtId="0" fontId="26" fillId="0" borderId="10" xfId="0" applyNumberFormat="1" applyFont="1" applyBorder="1" applyAlignment="1" applyProtection="1">
      <alignment horizontal="center" vertical="center" wrapText="1"/>
      <protection locked="0"/>
    </xf>
    <xf numFmtId="0" fontId="26" fillId="29" borderId="10" xfId="0" applyNumberFormat="1" applyFont="1" applyFill="1" applyBorder="1" applyAlignment="1" applyProtection="1">
      <alignment horizontal="center" vertical="center" wrapText="1"/>
      <protection locked="0"/>
    </xf>
    <xf numFmtId="0" fontId="27" fillId="27" borderId="12" xfId="0" applyFont="1" applyFill="1" applyBorder="1" applyAlignment="1" applyProtection="1">
      <alignment horizontal="center" vertical="center" wrapText="1"/>
      <protection locked="0"/>
    </xf>
    <xf numFmtId="0" fontId="28" fillId="28" borderId="12" xfId="0" applyFont="1" applyFill="1" applyBorder="1" applyAlignment="1" applyProtection="1">
      <alignment horizontal="center" vertical="center" wrapText="1"/>
      <protection locked="0"/>
    </xf>
    <xf numFmtId="0" fontId="29" fillId="0" borderId="12" xfId="0" applyFont="1" applyBorder="1" applyAlignment="1" applyProtection="1">
      <alignment horizontal="center" vertical="center" wrapText="1"/>
      <protection locked="0"/>
    </xf>
    <xf numFmtId="0" fontId="29" fillId="29" borderId="12" xfId="0" applyFont="1" applyFill="1" applyBorder="1" applyAlignment="1" applyProtection="1">
      <alignment horizontal="center" vertical="center" wrapText="1"/>
      <protection locked="0"/>
    </xf>
    <xf numFmtId="49" fontId="0" fillId="0" borderId="0" xfId="0" applyNumberFormat="1" applyAlignment="1" applyProtection="1">
      <alignment vertical="center" wrapText="1"/>
      <protection locked="0"/>
    </xf>
    <xf numFmtId="0" fontId="0" fillId="0" borderId="11" xfId="0" applyBorder="1" applyAlignment="1" applyProtection="1">
      <alignment horizontal="center" vertical="center" textRotation="90" wrapText="1"/>
      <protection locked="0"/>
    </xf>
    <xf numFmtId="0" fontId="0" fillId="24" borderId="29" xfId="0" applyFill="1" applyBorder="1" applyAlignment="1" applyProtection="1">
      <alignment horizontal="center" vertical="center" wrapText="1"/>
      <protection locked="0"/>
    </xf>
    <xf numFmtId="14" fontId="30" fillId="0" borderId="27" xfId="0" applyNumberFormat="1" applyFont="1" applyBorder="1" applyAlignment="1" applyProtection="1">
      <alignment horizontal="center" vertical="center" wrapText="1"/>
      <protection locked="0"/>
    </xf>
    <xf numFmtId="0" fontId="0" fillId="0" borderId="0" xfId="0" applyNumberFormat="1" applyAlignment="1">
      <alignment textRotation="90"/>
    </xf>
    <xf numFmtId="14" fontId="43" fillId="30" borderId="0" xfId="0" applyNumberFormat="1" applyFont="1" applyFill="1" applyAlignment="1" applyProtection="1">
      <alignment horizontal="center" vertical="center"/>
      <protection locked="0"/>
    </xf>
    <xf numFmtId="0" fontId="0" fillId="0" borderId="11" xfId="0" applyNumberFormat="1" applyBorder="1" applyAlignment="1">
      <alignment vertical="center" wrapText="1"/>
    </xf>
    <xf numFmtId="0" fontId="0" fillId="0" borderId="0" xfId="0" applyProtection="1"/>
    <xf numFmtId="0" fontId="55" fillId="26" borderId="0" xfId="0" applyFont="1" applyFill="1" applyProtection="1">
      <protection locked="0"/>
    </xf>
    <xf numFmtId="0" fontId="0" fillId="26" borderId="0" xfId="0" applyFill="1" applyAlignment="1" applyProtection="1">
      <alignment textRotation="90"/>
      <protection locked="0"/>
    </xf>
    <xf numFmtId="0" fontId="47" fillId="0" borderId="31" xfId="35" applyFont="1" applyBorder="1" applyAlignment="1" applyProtection="1">
      <alignment vertical="center" wrapText="1"/>
      <protection locked="0"/>
    </xf>
    <xf numFmtId="0" fontId="47" fillId="0" borderId="11" xfId="35" applyFont="1" applyBorder="1" applyAlignment="1" applyProtection="1">
      <alignment vertical="center" wrapText="1"/>
      <protection locked="0"/>
    </xf>
    <xf numFmtId="0" fontId="0" fillId="0" borderId="0" xfId="0" applyAlignment="1" applyProtection="1">
      <alignment textRotation="90"/>
      <protection locked="0"/>
    </xf>
    <xf numFmtId="0" fontId="0" fillId="26" borderId="0" xfId="0" applyFill="1" applyProtection="1">
      <protection locked="0"/>
    </xf>
    <xf numFmtId="0" fontId="37" fillId="0" borderId="31" xfId="35" applyFont="1" applyBorder="1" applyAlignment="1" applyProtection="1">
      <alignment horizontal="center" vertical="center" wrapText="1"/>
      <protection locked="0"/>
    </xf>
    <xf numFmtId="0" fontId="35" fillId="31" borderId="10" xfId="36" applyFont="1" applyFill="1" applyBorder="1" applyAlignment="1" applyProtection="1">
      <alignment horizontal="center" vertical="center" wrapText="1" shrinkToFit="1"/>
      <protection locked="0"/>
    </xf>
    <xf numFmtId="0" fontId="53" fillId="31" borderId="11" xfId="0" applyFont="1" applyFill="1" applyBorder="1" applyAlignment="1" applyProtection="1">
      <alignment horizontal="center" vertical="center" textRotation="90" wrapText="1"/>
      <protection locked="0"/>
    </xf>
    <xf numFmtId="0" fontId="10" fillId="0" borderId="10" xfId="36" applyFont="1" applyBorder="1" applyAlignment="1" applyProtection="1">
      <alignment horizontal="center" vertical="center" wrapText="1" shrinkToFit="1"/>
      <protection locked="0"/>
    </xf>
    <xf numFmtId="0" fontId="21" fillId="27" borderId="29" xfId="0" applyFont="1" applyFill="1" applyBorder="1" applyAlignment="1" applyProtection="1">
      <alignment horizontal="center" vertical="center" wrapText="1"/>
      <protection locked="0"/>
    </xf>
    <xf numFmtId="0" fontId="23" fillId="0" borderId="29" xfId="0" applyFont="1" applyBorder="1" applyAlignment="1" applyProtection="1">
      <alignment horizontal="center" vertical="center" wrapText="1"/>
      <protection locked="0"/>
    </xf>
    <xf numFmtId="0" fontId="0" fillId="0" borderId="0" xfId="0" applyNumberFormat="1" applyAlignment="1">
      <alignment vertical="center"/>
    </xf>
    <xf numFmtId="0" fontId="23" fillId="29" borderId="23" xfId="0" applyFont="1" applyFill="1" applyBorder="1" applyAlignment="1" applyProtection="1">
      <alignment horizontal="center" vertical="center" wrapText="1"/>
      <protection locked="0"/>
    </xf>
    <xf numFmtId="0" fontId="23" fillId="29" borderId="26" xfId="0" applyFont="1" applyFill="1" applyBorder="1" applyAlignment="1" applyProtection="1">
      <alignment horizontal="center" vertical="center" wrapText="1"/>
      <protection locked="0"/>
    </xf>
    <xf numFmtId="0" fontId="23" fillId="29" borderId="24" xfId="0" applyFont="1" applyFill="1" applyBorder="1" applyAlignment="1" applyProtection="1">
      <alignment horizontal="center" vertical="center" wrapText="1"/>
      <protection locked="0"/>
    </xf>
    <xf numFmtId="0" fontId="23" fillId="29" borderId="27" xfId="0" applyFont="1" applyFill="1" applyBorder="1" applyAlignment="1" applyProtection="1">
      <alignment horizontal="center" vertical="center" wrapText="1"/>
      <protection locked="0"/>
    </xf>
    <xf numFmtId="0" fontId="23" fillId="29" borderId="25" xfId="0" applyFont="1" applyFill="1" applyBorder="1" applyAlignment="1" applyProtection="1">
      <alignment horizontal="center" vertical="center" textRotation="90" wrapText="1"/>
      <protection locked="0"/>
    </xf>
    <xf numFmtId="0" fontId="23" fillId="29" borderId="28" xfId="0" applyFont="1" applyFill="1" applyBorder="1" applyAlignment="1" applyProtection="1">
      <alignment horizontal="center" vertical="center" textRotation="90" wrapText="1"/>
      <protection locked="0"/>
    </xf>
    <xf numFmtId="0" fontId="26" fillId="0" borderId="34" xfId="0" applyFont="1" applyBorder="1" applyAlignment="1" applyProtection="1">
      <alignment horizontal="center" vertical="center" wrapText="1"/>
      <protection locked="0"/>
    </xf>
    <xf numFmtId="0" fontId="40" fillId="0" borderId="35" xfId="0" applyFont="1" applyFill="1" applyBorder="1" applyAlignment="1" applyProtection="1">
      <alignment horizontal="center" vertical="center" wrapText="1"/>
    </xf>
    <xf numFmtId="0" fontId="0" fillId="0" borderId="36" xfId="0" applyBorder="1" applyAlignment="1" applyProtection="1">
      <alignment horizontal="center" vertical="center" wrapText="1"/>
    </xf>
    <xf numFmtId="0" fontId="0" fillId="0" borderId="37" xfId="0" applyBorder="1" applyAlignment="1" applyProtection="1">
      <alignment horizontal="center" vertical="center" wrapText="1"/>
    </xf>
    <xf numFmtId="0" fontId="24" fillId="27" borderId="34" xfId="0" applyFont="1" applyFill="1" applyBorder="1" applyAlignment="1" applyProtection="1">
      <alignment horizontal="center" vertical="center" wrapText="1"/>
      <protection locked="0"/>
    </xf>
    <xf numFmtId="0" fontId="0" fillId="0" borderId="38" xfId="0" applyBorder="1" applyAlignment="1" applyProtection="1">
      <alignment horizontal="center" vertical="center" wrapText="1"/>
    </xf>
    <xf numFmtId="0" fontId="0" fillId="0" borderId="39" xfId="0" applyBorder="1" applyAlignment="1" applyProtection="1">
      <alignment horizontal="center" vertical="center" wrapText="1"/>
    </xf>
    <xf numFmtId="0" fontId="57" fillId="28" borderId="34" xfId="0" applyFont="1" applyFill="1" applyBorder="1" applyAlignment="1" applyProtection="1">
      <alignment horizontal="center" vertical="center" wrapText="1"/>
      <protection locked="0"/>
    </xf>
    <xf numFmtId="0" fontId="59" fillId="32" borderId="22" xfId="0" applyFont="1" applyFill="1" applyBorder="1" applyAlignment="1" applyProtection="1">
      <alignment horizontal="center" vertical="center" wrapText="1"/>
      <protection locked="0"/>
    </xf>
    <xf numFmtId="0" fontId="59" fillId="32" borderId="23" xfId="0" applyFont="1" applyFill="1" applyBorder="1" applyAlignment="1" applyProtection="1">
      <alignment horizontal="center" vertical="center" wrapText="1"/>
      <protection locked="0"/>
    </xf>
    <xf numFmtId="0" fontId="59" fillId="32" borderId="24" xfId="0" applyFont="1" applyFill="1" applyBorder="1" applyAlignment="1" applyProtection="1">
      <alignment horizontal="center" vertical="center" wrapText="1"/>
      <protection locked="0"/>
    </xf>
    <xf numFmtId="0" fontId="59" fillId="32" borderId="25" xfId="0" applyFont="1" applyFill="1" applyBorder="1" applyAlignment="1" applyProtection="1">
      <alignment horizontal="center" vertical="center" textRotation="90" wrapText="1"/>
      <protection locked="0"/>
    </xf>
    <xf numFmtId="0" fontId="58" fillId="32" borderId="10" xfId="0" applyNumberFormat="1" applyFont="1" applyFill="1" applyBorder="1" applyAlignment="1" applyProtection="1">
      <alignment horizontal="center" vertical="center" wrapText="1"/>
      <protection locked="0"/>
    </xf>
    <xf numFmtId="0" fontId="59" fillId="32" borderId="26" xfId="0" applyFont="1" applyFill="1" applyBorder="1" applyAlignment="1" applyProtection="1">
      <alignment horizontal="center" vertical="center" wrapText="1"/>
      <protection locked="0"/>
    </xf>
    <xf numFmtId="0" fontId="59" fillId="32" borderId="27" xfId="0" applyFont="1" applyFill="1" applyBorder="1" applyAlignment="1" applyProtection="1">
      <alignment horizontal="center" vertical="center" wrapText="1"/>
      <protection locked="0"/>
    </xf>
    <xf numFmtId="0" fontId="59" fillId="32" borderId="28" xfId="0" applyFont="1" applyFill="1" applyBorder="1" applyAlignment="1" applyProtection="1">
      <alignment horizontal="center" vertical="center" textRotation="90" wrapText="1"/>
      <protection locked="0"/>
    </xf>
    <xf numFmtId="0" fontId="60" fillId="32" borderId="12" xfId="0" applyFont="1" applyFill="1" applyBorder="1" applyAlignment="1" applyProtection="1">
      <alignment horizontal="center" vertical="center" wrapText="1"/>
      <protection locked="0"/>
    </xf>
    <xf numFmtId="0" fontId="38" fillId="0" borderId="10" xfId="35" applyFont="1" applyBorder="1" applyAlignment="1" applyProtection="1">
      <alignment horizontal="center" vertical="center" wrapText="1"/>
      <protection locked="0"/>
    </xf>
    <xf numFmtId="0" fontId="62" fillId="0" borderId="11" xfId="0" applyFont="1" applyBorder="1" applyAlignment="1" applyProtection="1">
      <alignment horizontal="center" vertical="center" textRotation="90" wrapText="1"/>
      <protection locked="0"/>
    </xf>
    <xf numFmtId="0" fontId="0" fillId="0" borderId="44" xfId="0" applyBorder="1" applyAlignment="1">
      <alignment horizontal="center" vertical="center" wrapText="1"/>
    </xf>
    <xf numFmtId="0" fontId="0" fillId="35" borderId="10" xfId="0" applyFill="1" applyBorder="1" applyAlignment="1" applyProtection="1">
      <alignment horizontal="center" vertical="center" wrapText="1"/>
      <protection locked="0"/>
    </xf>
    <xf numFmtId="0" fontId="52" fillId="33" borderId="43" xfId="0" applyFont="1" applyFill="1" applyBorder="1" applyAlignment="1" applyProtection="1">
      <alignment horizontal="center" vertical="center" textRotation="90" wrapText="1"/>
      <protection locked="0"/>
    </xf>
    <xf numFmtId="0" fontId="10" fillId="0" borderId="42" xfId="35" applyFont="1" applyFill="1" applyBorder="1" applyAlignment="1" applyProtection="1">
      <alignment horizontal="center" vertical="center" wrapText="1"/>
      <protection locked="0"/>
    </xf>
    <xf numFmtId="0" fontId="31" fillId="0" borderId="43" xfId="0" applyFont="1" applyFill="1" applyBorder="1" applyAlignment="1" applyProtection="1">
      <alignment horizontal="center" vertical="center" wrapText="1"/>
      <protection locked="0"/>
    </xf>
    <xf numFmtId="0" fontId="50" fillId="0" borderId="43" xfId="0" applyFont="1" applyFill="1" applyBorder="1" applyAlignment="1" applyProtection="1">
      <alignment horizontal="center" vertical="center" wrapText="1"/>
      <protection locked="0"/>
    </xf>
    <xf numFmtId="0" fontId="10" fillId="36" borderId="45" xfId="35" applyFont="1" applyFill="1" applyBorder="1" applyAlignment="1" applyProtection="1">
      <alignment horizontal="center" vertical="center" wrapText="1"/>
      <protection locked="0"/>
    </xf>
    <xf numFmtId="0" fontId="34" fillId="36" borderId="43" xfId="0" applyFont="1" applyFill="1" applyBorder="1" applyAlignment="1" applyProtection="1">
      <alignment horizontal="center" vertical="center" textRotation="90" wrapText="1"/>
      <protection locked="0"/>
    </xf>
    <xf numFmtId="0" fontId="18" fillId="37" borderId="45" xfId="35" applyFont="1" applyFill="1" applyBorder="1" applyAlignment="1" applyProtection="1">
      <alignment horizontal="center" vertical="center" wrapText="1" shrinkToFit="1"/>
      <protection locked="0"/>
    </xf>
    <xf numFmtId="0" fontId="67" fillId="38" borderId="43" xfId="0" applyFont="1" applyFill="1" applyBorder="1" applyAlignment="1" applyProtection="1">
      <alignment horizontal="center" vertical="center" textRotation="90" wrapText="1"/>
      <protection locked="0"/>
    </xf>
    <xf numFmtId="0" fontId="0" fillId="0" borderId="13" xfId="0" applyBorder="1" applyAlignment="1">
      <alignment horizontal="center" vertical="center" wrapText="1"/>
    </xf>
    <xf numFmtId="0" fontId="10" fillId="39" borderId="45" xfId="35" applyFont="1" applyFill="1" applyBorder="1" applyAlignment="1" applyProtection="1">
      <alignment horizontal="center" vertical="center" wrapText="1"/>
      <protection locked="0"/>
    </xf>
    <xf numFmtId="16" fontId="34" fillId="39" borderId="43" xfId="0" applyNumberFormat="1" applyFont="1" applyFill="1" applyBorder="1" applyAlignment="1" applyProtection="1">
      <alignment horizontal="center" vertical="center" textRotation="90" wrapText="1"/>
      <protection locked="0"/>
    </xf>
    <xf numFmtId="0" fontId="54" fillId="40" borderId="45" xfId="0" applyFont="1" applyFill="1" applyBorder="1" applyAlignment="1" applyProtection="1">
      <alignment horizontal="center" vertical="center" wrapText="1"/>
      <protection locked="0"/>
    </xf>
    <xf numFmtId="0" fontId="52" fillId="40" borderId="43" xfId="0" applyFont="1" applyFill="1" applyBorder="1" applyAlignment="1" applyProtection="1">
      <alignment horizontal="center" vertical="center" textRotation="90" wrapText="1"/>
      <protection locked="0"/>
    </xf>
    <xf numFmtId="0" fontId="18" fillId="41" borderId="45" xfId="35" applyFont="1" applyFill="1" applyBorder="1" applyAlignment="1" applyProtection="1">
      <alignment horizontal="center" vertical="center" wrapText="1" shrinkToFit="1"/>
      <protection locked="0"/>
    </xf>
    <xf numFmtId="0" fontId="0" fillId="24" borderId="29" xfId="0" applyFill="1" applyBorder="1" applyAlignment="1" applyProtection="1">
      <alignment horizontal="center" vertical="center" wrapText="1"/>
    </xf>
    <xf numFmtId="0" fontId="21" fillId="27" borderId="29" xfId="0" applyFont="1" applyFill="1" applyBorder="1" applyAlignment="1" applyProtection="1">
      <alignment horizontal="center" vertical="center" wrapText="1"/>
    </xf>
    <xf numFmtId="0" fontId="22" fillId="28" borderId="29" xfId="0" applyFont="1" applyFill="1" applyBorder="1" applyAlignment="1" applyProtection="1">
      <alignment horizontal="center" vertical="center" wrapText="1"/>
    </xf>
    <xf numFmtId="0" fontId="23" fillId="0" borderId="29" xfId="0" applyFont="1" applyBorder="1" applyAlignment="1" applyProtection="1">
      <alignment horizontal="center" vertical="center" wrapText="1"/>
    </xf>
    <xf numFmtId="0" fontId="23" fillId="29" borderId="29" xfId="0" applyFont="1" applyFill="1" applyBorder="1" applyAlignment="1" applyProtection="1">
      <alignment horizontal="center" vertical="center" wrapText="1"/>
    </xf>
    <xf numFmtId="0" fontId="0" fillId="24" borderId="47" xfId="0" applyFill="1" applyBorder="1" applyAlignment="1" applyProtection="1">
      <alignment horizontal="center" vertical="center" wrapText="1"/>
    </xf>
    <xf numFmtId="0" fontId="34" fillId="0" borderId="43" xfId="0" applyFont="1" applyBorder="1" applyAlignment="1" applyProtection="1">
      <alignment horizontal="center" vertical="center" textRotation="90" wrapText="1"/>
      <protection locked="0"/>
    </xf>
    <xf numFmtId="0" fontId="0" fillId="0" borderId="36" xfId="0" applyFill="1" applyBorder="1" applyAlignment="1" applyProtection="1">
      <alignment horizontal="center" vertical="center" wrapText="1"/>
    </xf>
    <xf numFmtId="0" fontId="0" fillId="0" borderId="37" xfId="0" applyFill="1" applyBorder="1" applyAlignment="1" applyProtection="1">
      <alignment horizontal="center" vertical="center" wrapText="1"/>
    </xf>
    <xf numFmtId="0" fontId="34" fillId="0" borderId="37" xfId="0" applyFont="1" applyFill="1" applyBorder="1" applyAlignment="1" applyProtection="1">
      <alignment horizontal="center" vertical="center" wrapText="1"/>
    </xf>
    <xf numFmtId="0" fontId="34" fillId="43" borderId="11" xfId="0" applyFont="1" applyFill="1" applyBorder="1" applyAlignment="1" applyProtection="1">
      <alignment horizontal="center" vertical="center" textRotation="90" wrapText="1"/>
      <protection locked="0"/>
    </xf>
    <xf numFmtId="0" fontId="0" fillId="0" borderId="11" xfId="0" applyNumberFormat="1" applyBorder="1" applyAlignment="1" applyProtection="1">
      <alignment vertical="center" wrapText="1"/>
    </xf>
    <xf numFmtId="0" fontId="70" fillId="36" borderId="45" xfId="35" applyFont="1" applyFill="1" applyBorder="1" applyAlignment="1" applyProtection="1">
      <alignment horizontal="center" vertical="center" wrapText="1"/>
      <protection locked="0"/>
    </xf>
    <xf numFmtId="0" fontId="71" fillId="42" borderId="43" xfId="0" applyFont="1" applyFill="1" applyBorder="1" applyAlignment="1" applyProtection="1">
      <alignment horizontal="center" vertical="center" textRotation="90" wrapText="1"/>
      <protection locked="0"/>
    </xf>
    <xf numFmtId="0" fontId="75" fillId="0" borderId="11" xfId="0" applyFont="1" applyFill="1" applyBorder="1" applyAlignment="1" applyProtection="1">
      <alignment horizontal="center" vertical="center"/>
    </xf>
    <xf numFmtId="0" fontId="75" fillId="0" borderId="11" xfId="0" applyFont="1" applyFill="1" applyBorder="1" applyAlignment="1" applyProtection="1">
      <alignment horizontal="center" vertical="center" shrinkToFit="1"/>
    </xf>
    <xf numFmtId="0" fontId="75" fillId="0" borderId="11" xfId="49" applyFont="1" applyFill="1" applyBorder="1" applyAlignment="1" applyProtection="1">
      <alignment horizontal="left" vertical="center" shrinkToFit="1"/>
    </xf>
    <xf numFmtId="0" fontId="73" fillId="44" borderId="40" xfId="49" applyFont="1" applyFill="1" applyBorder="1" applyAlignment="1" applyProtection="1">
      <alignment horizontal="center" vertical="center" textRotation="255" wrapText="1" shrinkToFit="1"/>
    </xf>
    <xf numFmtId="49" fontId="74" fillId="44" borderId="50" xfId="49" applyNumberFormat="1" applyFont="1" applyFill="1" applyBorder="1" applyAlignment="1" applyProtection="1">
      <alignment vertical="center" textRotation="255" wrapText="1" shrinkToFit="1"/>
    </xf>
    <xf numFmtId="0" fontId="74" fillId="29" borderId="50" xfId="49" applyFont="1" applyFill="1" applyBorder="1" applyAlignment="1" applyProtection="1">
      <alignment horizontal="center" vertical="center" textRotation="255" wrapText="1" shrinkToFit="1"/>
    </xf>
    <xf numFmtId="0" fontId="75" fillId="0" borderId="41" xfId="0" applyFont="1" applyFill="1" applyBorder="1" applyAlignment="1" applyProtection="1">
      <alignment horizontal="center" vertical="center"/>
    </xf>
    <xf numFmtId="0" fontId="0" fillId="0" borderId="52" xfId="0" applyBorder="1" applyAlignment="1">
      <alignment horizontal="center" vertical="center" wrapText="1"/>
    </xf>
    <xf numFmtId="0" fontId="2" fillId="0" borderId="52" xfId="35" applyFont="1" applyBorder="1" applyAlignment="1">
      <alignment horizontal="center" vertical="center" wrapText="1"/>
    </xf>
    <xf numFmtId="0" fontId="75" fillId="0" borderId="53" xfId="0" applyFont="1" applyFill="1" applyBorder="1" applyAlignment="1" applyProtection="1">
      <alignment horizontal="center" vertical="center"/>
    </xf>
    <xf numFmtId="0" fontId="75" fillId="0" borderId="54" xfId="0" applyFont="1" applyFill="1" applyBorder="1" applyAlignment="1" applyProtection="1">
      <alignment horizontal="center" vertical="center" shrinkToFit="1"/>
    </xf>
    <xf numFmtId="0" fontId="75" fillId="0" borderId="54" xfId="0" applyFont="1" applyFill="1" applyBorder="1" applyAlignment="1" applyProtection="1">
      <alignment horizontal="center" vertical="center"/>
    </xf>
    <xf numFmtId="0" fontId="75" fillId="0" borderId="54" xfId="49" applyFont="1" applyFill="1" applyBorder="1" applyAlignment="1" applyProtection="1">
      <alignment horizontal="left" vertical="center" shrinkToFit="1"/>
    </xf>
    <xf numFmtId="0" fontId="0" fillId="0" borderId="55" xfId="0" applyBorder="1" applyAlignment="1">
      <alignment horizontal="center" vertical="center" wrapText="1"/>
    </xf>
    <xf numFmtId="0" fontId="73" fillId="44" borderId="50" xfId="49" applyFont="1" applyFill="1" applyBorder="1" applyAlignment="1" applyProtection="1">
      <alignment horizontal="center" vertical="center" wrapText="1" shrinkToFit="1"/>
    </xf>
    <xf numFmtId="0" fontId="2" fillId="44" borderId="51" xfId="35" applyFont="1" applyFill="1" applyBorder="1" applyAlignment="1">
      <alignment horizontal="center" vertical="center" wrapText="1"/>
    </xf>
    <xf numFmtId="0" fontId="34" fillId="0" borderId="52" xfId="0" applyFont="1" applyBorder="1" applyAlignment="1">
      <alignment horizontal="center" vertical="center" wrapText="1"/>
    </xf>
    <xf numFmtId="0" fontId="0" fillId="43" borderId="52" xfId="0" applyFill="1" applyBorder="1" applyAlignment="1">
      <alignment horizontal="center" vertical="center" wrapText="1"/>
    </xf>
    <xf numFmtId="0" fontId="75" fillId="43" borderId="41" xfId="0" applyFont="1" applyFill="1" applyBorder="1" applyAlignment="1" applyProtection="1">
      <alignment horizontal="center" vertical="center"/>
    </xf>
    <xf numFmtId="0" fontId="75" fillId="43" borderId="11" xfId="0" applyFont="1" applyFill="1" applyBorder="1" applyAlignment="1" applyProtection="1">
      <alignment horizontal="center" vertical="center" shrinkToFit="1"/>
    </xf>
    <xf numFmtId="0" fontId="75" fillId="43" borderId="11" xfId="0" applyFont="1" applyFill="1" applyBorder="1" applyAlignment="1" applyProtection="1">
      <alignment horizontal="center" vertical="center"/>
    </xf>
    <xf numFmtId="0" fontId="75" fillId="43" borderId="11" xfId="49" applyFont="1" applyFill="1" applyBorder="1" applyAlignment="1" applyProtection="1">
      <alignment horizontal="left" vertical="center" shrinkToFit="1"/>
    </xf>
    <xf numFmtId="0" fontId="34" fillId="43" borderId="52" xfId="0" applyFont="1" applyFill="1" applyBorder="1" applyAlignment="1">
      <alignment horizontal="center" vertical="center" wrapText="1"/>
    </xf>
    <xf numFmtId="16" fontId="1" fillId="39" borderId="43" xfId="0" applyNumberFormat="1" applyFont="1" applyFill="1" applyBorder="1" applyAlignment="1" applyProtection="1">
      <alignment horizontal="center" vertical="center" textRotation="90" wrapText="1"/>
      <protection locked="0"/>
    </xf>
    <xf numFmtId="0" fontId="76" fillId="45" borderId="11" xfId="35" applyFont="1" applyFill="1" applyBorder="1" applyAlignment="1" applyProtection="1">
      <alignment horizontal="center" vertical="center" wrapText="1"/>
      <protection locked="0"/>
    </xf>
    <xf numFmtId="0" fontId="1" fillId="46" borderId="43" xfId="0" applyFont="1" applyFill="1" applyBorder="1" applyAlignment="1" applyProtection="1">
      <alignment horizontal="center" vertical="center" textRotation="90" wrapText="1"/>
      <protection locked="0"/>
    </xf>
    <xf numFmtId="0" fontId="1" fillId="36" borderId="43" xfId="0" applyFont="1" applyFill="1" applyBorder="1" applyAlignment="1" applyProtection="1">
      <alignment horizontal="center" vertical="center" textRotation="90" wrapText="1"/>
      <protection locked="0"/>
    </xf>
    <xf numFmtId="0" fontId="10" fillId="47" borderId="11" xfId="35" applyFont="1" applyFill="1" applyBorder="1" applyAlignment="1" applyProtection="1">
      <alignment horizontal="center" vertical="center" wrapText="1"/>
      <protection locked="0"/>
    </xf>
    <xf numFmtId="0" fontId="78" fillId="0" borderId="11" xfId="35" applyFont="1" applyBorder="1" applyAlignment="1" applyProtection="1">
      <alignment vertical="center" textRotation="90" wrapText="1"/>
      <protection locked="0"/>
    </xf>
    <xf numFmtId="0" fontId="1" fillId="0" borderId="11" xfId="0" applyFont="1" applyFill="1" applyBorder="1" applyAlignment="1" applyProtection="1">
      <alignment horizontal="center" vertical="center" wrapText="1"/>
      <protection locked="0"/>
    </xf>
    <xf numFmtId="0" fontId="1" fillId="0" borderId="15" xfId="0" applyFont="1" applyFill="1" applyBorder="1" applyAlignment="1" applyProtection="1">
      <alignment horizontal="center" vertical="center" wrapText="1"/>
      <protection locked="0"/>
    </xf>
    <xf numFmtId="0" fontId="1" fillId="0" borderId="43" xfId="0" applyFont="1" applyBorder="1" applyAlignment="1" applyProtection="1">
      <alignment horizontal="center" vertical="center" textRotation="90" wrapText="1"/>
      <protection locked="0"/>
    </xf>
    <xf numFmtId="0" fontId="76" fillId="48" borderId="11" xfId="35" applyFont="1" applyFill="1" applyBorder="1" applyAlignment="1" applyProtection="1">
      <alignment horizontal="center" vertical="center" wrapText="1"/>
      <protection locked="0"/>
    </xf>
    <xf numFmtId="0" fontId="1" fillId="49" borderId="43" xfId="0" applyFont="1" applyFill="1" applyBorder="1" applyAlignment="1" applyProtection="1">
      <alignment horizontal="center" vertical="center" textRotation="90" wrapText="1"/>
      <protection locked="0"/>
    </xf>
    <xf numFmtId="0" fontId="66" fillId="51" borderId="45" xfId="35" applyFont="1" applyFill="1" applyBorder="1" applyAlignment="1" applyProtection="1">
      <alignment horizontal="center" vertical="center" wrapText="1"/>
      <protection locked="0"/>
    </xf>
    <xf numFmtId="0" fontId="67" fillId="52" borderId="43" xfId="0" applyFont="1" applyFill="1" applyBorder="1" applyAlignment="1" applyProtection="1">
      <alignment horizontal="center" vertical="center" textRotation="90" wrapText="1"/>
      <protection locked="0"/>
    </xf>
    <xf numFmtId="0" fontId="0" fillId="0" borderId="0" xfId="0" applyAlignment="1">
      <alignment horizontal="center" vertical="center"/>
    </xf>
    <xf numFmtId="0" fontId="31" fillId="0" borderId="58" xfId="0" applyFont="1" applyFill="1" applyBorder="1" applyAlignment="1" applyProtection="1">
      <alignment horizontal="center" vertical="center" wrapText="1"/>
      <protection locked="0"/>
    </xf>
    <xf numFmtId="0" fontId="67" fillId="52" borderId="43" xfId="0" applyFont="1" applyFill="1" applyBorder="1" applyAlignment="1" applyProtection="1">
      <alignment horizontal="center" vertical="center" wrapText="1"/>
      <protection locked="0"/>
    </xf>
    <xf numFmtId="0" fontId="1" fillId="0" borderId="43" xfId="0" applyFont="1" applyFill="1" applyBorder="1" applyAlignment="1" applyProtection="1">
      <alignment horizontal="center" vertical="center" textRotation="90" wrapText="1"/>
      <protection locked="0"/>
    </xf>
    <xf numFmtId="0" fontId="78" fillId="36" borderId="64" xfId="35" applyFont="1" applyFill="1" applyBorder="1" applyAlignment="1" applyProtection="1">
      <alignment horizontal="center" vertical="center" wrapText="1"/>
      <protection locked="0"/>
    </xf>
    <xf numFmtId="0" fontId="77" fillId="0" borderId="31" xfId="35" applyFont="1" applyFill="1" applyBorder="1" applyAlignment="1" applyProtection="1">
      <alignment horizontal="center" vertical="center" wrapText="1"/>
      <protection locked="0"/>
    </xf>
    <xf numFmtId="0" fontId="1" fillId="0" borderId="52" xfId="0" applyFont="1" applyBorder="1" applyAlignment="1">
      <alignment horizontal="center" vertical="center" wrapText="1"/>
    </xf>
    <xf numFmtId="0" fontId="18" fillId="53" borderId="45" xfId="36" applyFont="1" applyFill="1" applyBorder="1" applyAlignment="1" applyProtection="1">
      <alignment horizontal="center" vertical="center" wrapText="1" shrinkToFit="1"/>
      <protection locked="0"/>
    </xf>
    <xf numFmtId="0" fontId="52" fillId="53" borderId="43" xfId="0" applyFont="1" applyFill="1" applyBorder="1" applyAlignment="1" applyProtection="1">
      <alignment horizontal="center" vertical="center" textRotation="90" wrapText="1"/>
      <protection locked="0"/>
    </xf>
    <xf numFmtId="0" fontId="0" fillId="0" borderId="15" xfId="0" applyNumberFormat="1" applyBorder="1" applyAlignment="1">
      <alignment vertical="center" wrapText="1"/>
    </xf>
    <xf numFmtId="0" fontId="0" fillId="0" borderId="63" xfId="0" applyNumberFormat="1" applyBorder="1" applyAlignment="1">
      <alignment vertical="center" wrapText="1"/>
    </xf>
    <xf numFmtId="0" fontId="10" fillId="0" borderId="11" xfId="35" applyFont="1" applyFill="1" applyBorder="1" applyAlignment="1" applyProtection="1">
      <alignment horizontal="center" vertical="center" wrapText="1"/>
      <protection locked="0"/>
    </xf>
    <xf numFmtId="0" fontId="1" fillId="26" borderId="0" xfId="0" applyFont="1" applyFill="1" applyProtection="1">
      <protection locked="0"/>
    </xf>
    <xf numFmtId="0" fontId="1" fillId="26" borderId="0" xfId="0" applyFont="1" applyFill="1" applyAlignment="1" applyProtection="1">
      <alignment textRotation="90"/>
      <protection locked="0"/>
    </xf>
    <xf numFmtId="0" fontId="81" fillId="44" borderId="31" xfId="35" applyFont="1" applyFill="1" applyBorder="1" applyAlignment="1" applyProtection="1">
      <alignment vertical="center" wrapText="1"/>
      <protection locked="0"/>
    </xf>
    <xf numFmtId="0" fontId="81" fillId="44" borderId="11" xfId="35" applyFont="1" applyFill="1" applyBorder="1" applyAlignment="1" applyProtection="1">
      <alignment vertical="center" wrapText="1"/>
      <protection locked="0"/>
    </xf>
    <xf numFmtId="0" fontId="65" fillId="44" borderId="10" xfId="35" applyFont="1" applyFill="1" applyBorder="1" applyAlignment="1" applyProtection="1">
      <alignment horizontal="center" vertical="center" wrapText="1"/>
      <protection locked="0"/>
    </xf>
    <xf numFmtId="0" fontId="33" fillId="44" borderId="11" xfId="0" applyFont="1" applyFill="1" applyBorder="1" applyAlignment="1" applyProtection="1">
      <alignment horizontal="center" vertical="center" textRotation="90" wrapText="1"/>
      <protection locked="0"/>
    </xf>
    <xf numFmtId="0" fontId="65" fillId="0" borderId="10" xfId="35" applyFont="1" applyBorder="1" applyAlignment="1" applyProtection="1">
      <alignment horizontal="center" vertical="center" wrapText="1"/>
      <protection locked="0"/>
    </xf>
    <xf numFmtId="0" fontId="33" fillId="0" borderId="11" xfId="0" applyFont="1" applyBorder="1" applyAlignment="1" applyProtection="1">
      <alignment horizontal="center" vertical="center" textRotation="90" wrapText="1"/>
      <protection locked="0"/>
    </xf>
    <xf numFmtId="0" fontId="1" fillId="0" borderId="0" xfId="0" applyFont="1" applyProtection="1">
      <protection locked="0"/>
    </xf>
    <xf numFmtId="0" fontId="1" fillId="0" borderId="0" xfId="0" applyFont="1" applyAlignment="1" applyProtection="1">
      <alignment textRotation="90"/>
      <protection locked="0"/>
    </xf>
    <xf numFmtId="0" fontId="35" fillId="0" borderId="11" xfId="36" applyFont="1" applyFill="1" applyBorder="1" applyAlignment="1" applyProtection="1">
      <alignment horizontal="center" vertical="center" wrapText="1" shrinkToFit="1"/>
      <protection locked="0"/>
    </xf>
    <xf numFmtId="0" fontId="39" fillId="0" borderId="11" xfId="0" applyFont="1" applyFill="1" applyBorder="1" applyAlignment="1" applyProtection="1">
      <alignment horizontal="center" vertical="center" textRotation="90" wrapText="1"/>
      <protection locked="0"/>
    </xf>
    <xf numFmtId="0" fontId="83" fillId="51" borderId="45" xfId="35" applyFont="1" applyFill="1" applyBorder="1" applyAlignment="1" applyProtection="1">
      <alignment horizontal="center" vertical="center" wrapText="1"/>
      <protection locked="0"/>
    </xf>
    <xf numFmtId="0" fontId="0" fillId="0" borderId="11" xfId="0" applyFill="1" applyBorder="1" applyAlignment="1" applyProtection="1">
      <alignment horizontal="center" vertical="center" wrapText="1"/>
      <protection locked="0"/>
    </xf>
    <xf numFmtId="0" fontId="26" fillId="0" borderId="12" xfId="0" applyFont="1" applyBorder="1" applyAlignment="1" applyProtection="1">
      <alignment horizontal="center" vertical="center" wrapText="1"/>
      <protection locked="0"/>
    </xf>
    <xf numFmtId="0" fontId="85" fillId="0" borderId="12" xfId="0" applyFont="1" applyFill="1" applyBorder="1" applyAlignment="1" applyProtection="1">
      <alignment horizontal="center" vertical="center" wrapText="1"/>
      <protection locked="0"/>
    </xf>
    <xf numFmtId="0" fontId="76" fillId="0" borderId="11" xfId="35" applyFont="1" applyFill="1" applyBorder="1" applyAlignment="1" applyProtection="1">
      <alignment horizontal="center" vertical="center" wrapText="1"/>
      <protection locked="0"/>
    </xf>
    <xf numFmtId="0" fontId="35" fillId="0" borderId="10" xfId="36" applyFont="1" applyFill="1" applyBorder="1" applyAlignment="1" applyProtection="1">
      <alignment horizontal="center" vertical="center" wrapText="1" shrinkToFit="1"/>
      <protection locked="0"/>
    </xf>
    <xf numFmtId="0" fontId="0" fillId="0" borderId="19" xfId="0" applyBorder="1" applyAlignment="1">
      <alignment horizontal="center" vertical="center" wrapText="1"/>
    </xf>
    <xf numFmtId="0" fontId="65" fillId="51" borderId="45" xfId="35" applyFont="1" applyFill="1" applyBorder="1" applyAlignment="1" applyProtection="1">
      <alignment horizontal="center" vertical="center" wrapText="1"/>
      <protection locked="0"/>
    </xf>
    <xf numFmtId="0" fontId="1" fillId="52" borderId="43" xfId="0" applyFont="1" applyFill="1" applyBorder="1" applyAlignment="1" applyProtection="1">
      <alignment horizontal="center" vertical="center" textRotation="90" wrapText="1"/>
      <protection locked="0"/>
    </xf>
    <xf numFmtId="0" fontId="87" fillId="45" borderId="11" xfId="35" applyFont="1" applyFill="1" applyBorder="1" applyAlignment="1" applyProtection="1">
      <alignment horizontal="center" vertical="center" wrapText="1"/>
      <protection locked="0"/>
    </xf>
    <xf numFmtId="0" fontId="87" fillId="48" borderId="11" xfId="35" applyFont="1" applyFill="1" applyBorder="1" applyAlignment="1" applyProtection="1">
      <alignment horizontal="center" vertical="center" wrapText="1"/>
      <protection locked="0"/>
    </xf>
    <xf numFmtId="0" fontId="88" fillId="52" borderId="12" xfId="0" applyFont="1" applyFill="1" applyBorder="1" applyAlignment="1" applyProtection="1">
      <alignment horizontal="center" vertical="center" wrapText="1"/>
      <protection locked="0"/>
    </xf>
    <xf numFmtId="0" fontId="78" fillId="0" borderId="11" xfId="35" applyFont="1" applyBorder="1" applyAlignment="1" applyProtection="1">
      <alignment vertical="center" wrapText="1"/>
      <protection locked="0"/>
    </xf>
    <xf numFmtId="0" fontId="1" fillId="0" borderId="0" xfId="0" applyFont="1" applyAlignment="1"/>
    <xf numFmtId="0" fontId="1" fillId="38" borderId="43" xfId="0" applyFont="1" applyFill="1" applyBorder="1" applyAlignment="1" applyProtection="1">
      <alignment horizontal="center" vertical="center" textRotation="90" wrapText="1"/>
      <protection locked="0"/>
    </xf>
    <xf numFmtId="0" fontId="65" fillId="37" borderId="45" xfId="35" applyFont="1" applyFill="1" applyBorder="1" applyAlignment="1" applyProtection="1">
      <alignment horizontal="center" vertical="center" wrapText="1" shrinkToFit="1"/>
      <protection locked="0"/>
    </xf>
    <xf numFmtId="2" fontId="0" fillId="0" borderId="18" xfId="0" applyNumberFormat="1" applyFill="1" applyBorder="1"/>
    <xf numFmtId="0" fontId="79" fillId="52" borderId="11" xfId="35" applyFont="1" applyFill="1" applyBorder="1" applyAlignment="1" applyProtection="1">
      <alignment horizontal="center" vertical="center" wrapText="1"/>
      <protection locked="0"/>
    </xf>
    <xf numFmtId="0" fontId="31" fillId="0" borderId="59" xfId="0" applyFont="1" applyFill="1" applyBorder="1" applyAlignment="1" applyProtection="1">
      <alignment horizontal="center" vertical="center" wrapText="1"/>
      <protection locked="0"/>
    </xf>
    <xf numFmtId="0" fontId="78" fillId="0" borderId="11" xfId="35" applyFont="1" applyFill="1" applyBorder="1" applyAlignment="1" applyProtection="1">
      <alignment vertical="center" textRotation="90" wrapText="1"/>
      <protection locked="0"/>
    </xf>
    <xf numFmtId="0" fontId="0" fillId="0" borderId="11" xfId="0" applyFill="1" applyBorder="1" applyAlignment="1" applyProtection="1">
      <alignment horizontal="center" vertical="center" textRotation="90" wrapText="1"/>
      <protection locked="0"/>
    </xf>
    <xf numFmtId="0" fontId="39" fillId="0" borderId="13" xfId="0" applyFont="1" applyFill="1" applyBorder="1" applyAlignment="1" applyProtection="1">
      <alignment horizontal="center" vertical="center" textRotation="90" wrapText="1"/>
      <protection locked="0"/>
    </xf>
    <xf numFmtId="0" fontId="0" fillId="0" borderId="11" xfId="0" applyFont="1" applyFill="1" applyBorder="1" applyAlignment="1" applyProtection="1">
      <alignment horizontal="center" vertical="center" wrapText="1"/>
      <protection locked="0"/>
    </xf>
    <xf numFmtId="0" fontId="86" fillId="0" borderId="11" xfId="0" applyFont="1" applyFill="1" applyBorder="1" applyAlignment="1" applyProtection="1">
      <alignment horizontal="center" vertical="center" textRotation="90" shrinkToFit="1"/>
    </xf>
    <xf numFmtId="0" fontId="0" fillId="0" borderId="11" xfId="0" applyFill="1" applyBorder="1" applyAlignment="1"/>
    <xf numFmtId="0" fontId="1" fillId="0" borderId="11" xfId="0" applyFont="1" applyFill="1" applyBorder="1" applyAlignment="1" applyProtection="1">
      <alignment horizontal="center" vertical="center" textRotation="90" wrapText="1"/>
      <protection locked="0"/>
    </xf>
    <xf numFmtId="0" fontId="18" fillId="0" borderId="11" xfId="35" applyFont="1" applyFill="1" applyBorder="1" applyAlignment="1" applyProtection="1">
      <alignment horizontal="center" vertical="center" wrapText="1" shrinkToFit="1"/>
      <protection locked="0"/>
    </xf>
    <xf numFmtId="0" fontId="71" fillId="0" borderId="11" xfId="0" applyFont="1" applyFill="1" applyBorder="1" applyAlignment="1" applyProtection="1">
      <alignment horizontal="center" vertical="center" textRotation="90" wrapText="1"/>
      <protection locked="0"/>
    </xf>
    <xf numFmtId="0" fontId="87" fillId="0" borderId="11" xfId="35" applyFont="1" applyFill="1" applyBorder="1" applyAlignment="1" applyProtection="1">
      <alignment horizontal="center" vertical="center" wrapText="1"/>
      <protection locked="0"/>
    </xf>
    <xf numFmtId="2" fontId="0" fillId="0" borderId="18" xfId="0" applyNumberFormat="1" applyBorder="1" applyAlignment="1">
      <alignment horizontal="center" vertical="center" wrapText="1"/>
    </xf>
    <xf numFmtId="2" fontId="0" fillId="0" borderId="66" xfId="0" applyNumberFormat="1" applyBorder="1" applyAlignment="1">
      <alignment horizontal="center" vertical="center" wrapText="1"/>
    </xf>
    <xf numFmtId="0" fontId="0" fillId="0" borderId="40" xfId="0" applyNumberFormat="1" applyBorder="1" applyAlignment="1">
      <alignment vertical="center" wrapText="1"/>
    </xf>
    <xf numFmtId="0" fontId="67" fillId="52" borderId="69" xfId="0" applyFont="1" applyFill="1" applyBorder="1" applyAlignment="1" applyProtection="1">
      <alignment horizontal="center" vertical="center" wrapText="1"/>
      <protection locked="0"/>
    </xf>
    <xf numFmtId="0" fontId="0" fillId="0" borderId="41" xfId="0" applyNumberFormat="1" applyBorder="1" applyAlignment="1">
      <alignment vertical="center" wrapText="1"/>
    </xf>
    <xf numFmtId="0" fontId="67" fillId="52" borderId="70" xfId="0" applyFont="1" applyFill="1" applyBorder="1" applyAlignment="1" applyProtection="1">
      <alignment horizontal="center" vertical="center" wrapText="1"/>
      <protection locked="0"/>
    </xf>
    <xf numFmtId="0" fontId="0" fillId="0" borderId="53" xfId="0" applyNumberFormat="1" applyBorder="1" applyAlignment="1">
      <alignment vertical="center" wrapText="1"/>
    </xf>
    <xf numFmtId="0" fontId="67" fillId="52" borderId="73" xfId="0" applyFont="1" applyFill="1" applyBorder="1" applyAlignment="1" applyProtection="1">
      <alignment horizontal="center" vertical="center" wrapText="1"/>
      <protection locked="0"/>
    </xf>
    <xf numFmtId="0" fontId="83" fillId="51" borderId="11" xfId="35" applyFont="1" applyFill="1" applyBorder="1" applyAlignment="1" applyProtection="1">
      <alignment horizontal="center" vertical="center" wrapText="1"/>
      <protection locked="0"/>
    </xf>
    <xf numFmtId="0" fontId="0" fillId="0" borderId="76" xfId="0" applyNumberFormat="1" applyBorder="1" applyAlignment="1">
      <alignment vertical="center" wrapText="1"/>
    </xf>
    <xf numFmtId="0" fontId="83" fillId="51" borderId="50" xfId="35" applyFont="1" applyFill="1" applyBorder="1" applyAlignment="1" applyProtection="1">
      <alignment horizontal="center" vertical="center" wrapText="1"/>
      <protection locked="0"/>
    </xf>
    <xf numFmtId="0" fontId="67" fillId="52" borderId="51" xfId="0" applyFont="1" applyFill="1" applyBorder="1" applyAlignment="1" applyProtection="1">
      <alignment horizontal="center" vertical="center" wrapText="1"/>
      <protection locked="0"/>
    </xf>
    <xf numFmtId="0" fontId="67" fillId="52" borderId="52" xfId="0" applyFont="1" applyFill="1" applyBorder="1" applyAlignment="1" applyProtection="1">
      <alignment horizontal="center" vertical="center" wrapText="1"/>
      <protection locked="0"/>
    </xf>
    <xf numFmtId="0" fontId="83" fillId="51" borderId="65" xfId="35" applyFont="1" applyFill="1" applyBorder="1" applyAlignment="1" applyProtection="1">
      <alignment horizontal="center" vertical="center" wrapText="1"/>
      <protection locked="0"/>
    </xf>
    <xf numFmtId="0" fontId="67" fillId="52" borderId="79" xfId="0" applyFont="1" applyFill="1" applyBorder="1" applyAlignment="1" applyProtection="1">
      <alignment horizontal="center" vertical="center" wrapText="1"/>
      <protection locked="0"/>
    </xf>
    <xf numFmtId="0" fontId="0" fillId="0" borderId="80" xfId="0" applyNumberFormat="1" applyBorder="1" applyAlignment="1">
      <alignment vertical="center" wrapText="1"/>
    </xf>
    <xf numFmtId="0" fontId="87" fillId="45" borderId="50" xfId="35" applyFont="1" applyFill="1" applyBorder="1" applyAlignment="1" applyProtection="1">
      <alignment horizontal="center" vertical="center" wrapText="1"/>
      <protection locked="0"/>
    </xf>
    <xf numFmtId="0" fontId="1" fillId="46" borderId="69" xfId="0" applyFont="1" applyFill="1" applyBorder="1" applyAlignment="1" applyProtection="1">
      <alignment horizontal="center" vertical="center" wrapText="1"/>
      <protection locked="0"/>
    </xf>
    <xf numFmtId="0" fontId="1" fillId="46" borderId="70" xfId="0" applyFont="1" applyFill="1" applyBorder="1" applyAlignment="1" applyProtection="1">
      <alignment horizontal="center" vertical="center" wrapText="1"/>
      <protection locked="0"/>
    </xf>
    <xf numFmtId="0" fontId="87" fillId="45" borderId="54" xfId="35" applyFont="1" applyFill="1" applyBorder="1" applyAlignment="1" applyProtection="1">
      <alignment horizontal="center" vertical="center" wrapText="1"/>
      <protection locked="0"/>
    </xf>
    <xf numFmtId="0" fontId="1" fillId="46" borderId="73" xfId="0" applyFont="1" applyFill="1" applyBorder="1" applyAlignment="1" applyProtection="1">
      <alignment horizontal="center" vertical="center" wrapText="1"/>
      <protection locked="0"/>
    </xf>
    <xf numFmtId="0" fontId="87" fillId="48" borderId="50" xfId="35" applyFont="1" applyFill="1" applyBorder="1" applyAlignment="1" applyProtection="1">
      <alignment horizontal="center" vertical="center" wrapText="1"/>
      <protection locked="0"/>
    </xf>
    <xf numFmtId="0" fontId="1" fillId="49" borderId="69" xfId="0" applyFont="1" applyFill="1" applyBorder="1" applyAlignment="1" applyProtection="1">
      <alignment horizontal="center" vertical="center" wrapText="1"/>
      <protection locked="0"/>
    </xf>
    <xf numFmtId="0" fontId="1" fillId="49" borderId="70" xfId="0" applyFont="1" applyFill="1" applyBorder="1" applyAlignment="1" applyProtection="1">
      <alignment horizontal="center" vertical="center" wrapText="1"/>
      <protection locked="0"/>
    </xf>
    <xf numFmtId="0" fontId="87" fillId="48" borderId="54" xfId="35" applyFont="1" applyFill="1" applyBorder="1" applyAlignment="1" applyProtection="1">
      <alignment horizontal="center" vertical="center" wrapText="1"/>
      <protection locked="0"/>
    </xf>
    <xf numFmtId="0" fontId="1" fillId="49" borderId="73" xfId="0" applyFont="1" applyFill="1" applyBorder="1" applyAlignment="1" applyProtection="1">
      <alignment horizontal="center" vertical="center" wrapText="1"/>
      <protection locked="0"/>
    </xf>
    <xf numFmtId="0" fontId="19" fillId="0" borderId="0" xfId="0" applyFont="1" applyBorder="1" applyAlignment="1" applyProtection="1">
      <alignment horizontal="center" vertical="center" textRotation="90" wrapText="1"/>
      <protection locked="0"/>
    </xf>
    <xf numFmtId="0" fontId="19" fillId="0" borderId="48" xfId="0" applyFont="1" applyBorder="1" applyAlignment="1" applyProtection="1">
      <alignment horizontal="center" vertical="center" textRotation="90" wrapText="1"/>
      <protection locked="0"/>
    </xf>
    <xf numFmtId="0" fontId="0" fillId="0" borderId="82" xfId="0" applyNumberFormat="1" applyBorder="1" applyAlignment="1">
      <alignment vertical="center" wrapText="1"/>
    </xf>
    <xf numFmtId="0" fontId="50" fillId="0" borderId="69" xfId="0" applyFont="1" applyFill="1" applyBorder="1" applyAlignment="1" applyProtection="1">
      <alignment horizontal="center" vertical="center" wrapText="1"/>
      <protection locked="0"/>
    </xf>
    <xf numFmtId="0" fontId="0" fillId="0" borderId="83" xfId="0" applyNumberFormat="1" applyBorder="1" applyAlignment="1">
      <alignment vertical="center" wrapText="1"/>
    </xf>
    <xf numFmtId="0" fontId="50" fillId="0" borderId="70" xfId="0" applyFont="1" applyFill="1" applyBorder="1" applyAlignment="1" applyProtection="1">
      <alignment horizontal="center" vertical="center" wrapText="1"/>
      <protection locked="0"/>
    </xf>
    <xf numFmtId="0" fontId="0" fillId="0" borderId="84" xfId="0" applyNumberFormat="1" applyBorder="1" applyAlignment="1">
      <alignment vertical="center" wrapText="1"/>
    </xf>
    <xf numFmtId="0" fontId="50" fillId="0" borderId="73" xfId="0" applyFont="1" applyFill="1" applyBorder="1" applyAlignment="1" applyProtection="1">
      <alignment horizontal="center" vertical="center" wrapText="1"/>
      <protection locked="0"/>
    </xf>
    <xf numFmtId="0" fontId="78" fillId="36" borderId="68" xfId="35" applyFont="1" applyFill="1" applyBorder="1" applyAlignment="1" applyProtection="1">
      <alignment horizontal="center" vertical="center" wrapText="1"/>
      <protection locked="0"/>
    </xf>
    <xf numFmtId="0" fontId="1" fillId="36" borderId="69" xfId="0" applyFont="1" applyFill="1" applyBorder="1" applyAlignment="1" applyProtection="1">
      <alignment horizontal="center" vertical="center" wrapText="1"/>
      <protection locked="0"/>
    </xf>
    <xf numFmtId="0" fontId="1" fillId="36" borderId="75" xfId="0" applyFont="1" applyFill="1" applyBorder="1" applyAlignment="1" applyProtection="1">
      <alignment horizontal="center" vertical="center" wrapText="1"/>
      <protection locked="0"/>
    </xf>
    <xf numFmtId="0" fontId="0" fillId="0" borderId="40" xfId="0" applyNumberFormat="1" applyBorder="1" applyAlignment="1">
      <alignment horizontal="left" vertical="center" wrapText="1"/>
    </xf>
    <xf numFmtId="0" fontId="0" fillId="0" borderId="13" xfId="0" applyNumberFormat="1" applyBorder="1" applyAlignment="1">
      <alignment vertical="center" wrapText="1"/>
    </xf>
    <xf numFmtId="0" fontId="1" fillId="36" borderId="51" xfId="0" applyFont="1" applyFill="1" applyBorder="1" applyAlignment="1" applyProtection="1">
      <alignment horizontal="center" vertical="center" wrapText="1"/>
      <protection locked="0"/>
    </xf>
    <xf numFmtId="0" fontId="1" fillId="36" borderId="52" xfId="0" applyFont="1" applyFill="1" applyBorder="1" applyAlignment="1" applyProtection="1">
      <alignment horizontal="center" vertical="center" wrapText="1"/>
      <protection locked="0"/>
    </xf>
    <xf numFmtId="0" fontId="1" fillId="36" borderId="55" xfId="0" applyFont="1" applyFill="1" applyBorder="1" applyAlignment="1" applyProtection="1">
      <alignment horizontal="center" vertical="center" wrapText="1"/>
      <protection locked="0"/>
    </xf>
    <xf numFmtId="0" fontId="78" fillId="36" borderId="40" xfId="35" applyFont="1" applyFill="1" applyBorder="1" applyAlignment="1" applyProtection="1">
      <alignment horizontal="center" vertical="center" wrapText="1"/>
      <protection locked="0"/>
    </xf>
    <xf numFmtId="0" fontId="78" fillId="36" borderId="41" xfId="35" applyFont="1" applyFill="1" applyBorder="1" applyAlignment="1" applyProtection="1">
      <alignment horizontal="center" vertical="center" wrapText="1"/>
      <protection locked="0"/>
    </xf>
    <xf numFmtId="0" fontId="78" fillId="36" borderId="53" xfId="35" applyFont="1" applyFill="1" applyBorder="1" applyAlignment="1" applyProtection="1">
      <alignment horizontal="center" vertical="center" wrapText="1"/>
      <protection locked="0"/>
    </xf>
    <xf numFmtId="0" fontId="83" fillId="0" borderId="45" xfId="35" applyFont="1" applyFill="1" applyBorder="1" applyAlignment="1" applyProtection="1">
      <alignment horizontal="center" vertical="center" wrapText="1"/>
      <protection locked="0"/>
    </xf>
    <xf numFmtId="0" fontId="83" fillId="0" borderId="68" xfId="35" applyFont="1" applyFill="1" applyBorder="1" applyAlignment="1" applyProtection="1">
      <alignment horizontal="center" vertical="center" wrapText="1"/>
      <protection locked="0"/>
    </xf>
    <xf numFmtId="0" fontId="67" fillId="0" borderId="69" xfId="0" applyFont="1" applyFill="1" applyBorder="1" applyAlignment="1" applyProtection="1">
      <alignment horizontal="center" vertical="center" wrapText="1"/>
      <protection locked="0"/>
    </xf>
    <xf numFmtId="0" fontId="67" fillId="0" borderId="70" xfId="0" applyFont="1" applyFill="1" applyBorder="1" applyAlignment="1" applyProtection="1">
      <alignment horizontal="center" vertical="center" wrapText="1"/>
      <protection locked="0"/>
    </xf>
    <xf numFmtId="0" fontId="83" fillId="0" borderId="72" xfId="35" applyFont="1" applyFill="1" applyBorder="1" applyAlignment="1" applyProtection="1">
      <alignment horizontal="center" vertical="center" wrapText="1"/>
      <protection locked="0"/>
    </xf>
    <xf numFmtId="0" fontId="67" fillId="0" borderId="73" xfId="0" applyFont="1" applyFill="1" applyBorder="1" applyAlignment="1" applyProtection="1">
      <alignment horizontal="center" vertical="center" wrapText="1"/>
      <protection locked="0"/>
    </xf>
    <xf numFmtId="0" fontId="0" fillId="0" borderId="88" xfId="0" applyNumberFormat="1" applyBorder="1" applyAlignment="1">
      <alignment vertical="center" wrapText="1"/>
    </xf>
    <xf numFmtId="0" fontId="31" fillId="34" borderId="46" xfId="0" applyFont="1" applyFill="1" applyBorder="1" applyAlignment="1" applyProtection="1">
      <alignment horizontal="center" vertical="center" wrapText="1"/>
      <protection locked="0"/>
    </xf>
    <xf numFmtId="0" fontId="31" fillId="34" borderId="89" xfId="0" applyFont="1" applyFill="1" applyBorder="1" applyAlignment="1" applyProtection="1">
      <alignment horizontal="center" vertical="center" wrapText="1"/>
      <protection locked="0"/>
    </xf>
    <xf numFmtId="0" fontId="31" fillId="34" borderId="93" xfId="0" applyFont="1" applyFill="1" applyBorder="1" applyAlignment="1" applyProtection="1">
      <alignment horizontal="center" vertical="center" wrapText="1"/>
      <protection locked="0"/>
    </xf>
    <xf numFmtId="0" fontId="84" fillId="34" borderId="69" xfId="0" applyFont="1" applyFill="1" applyBorder="1" applyAlignment="1" applyProtection="1">
      <alignment horizontal="center" vertical="center" wrapText="1"/>
      <protection locked="0"/>
    </xf>
    <xf numFmtId="0" fontId="84" fillId="34" borderId="70" xfId="0" applyFont="1" applyFill="1" applyBorder="1" applyAlignment="1" applyProtection="1">
      <alignment horizontal="center" vertical="center" wrapText="1"/>
      <protection locked="0"/>
    </xf>
    <xf numFmtId="0" fontId="84" fillId="34" borderId="73" xfId="0" applyFont="1" applyFill="1" applyBorder="1" applyAlignment="1" applyProtection="1">
      <alignment horizontal="center" vertical="center" wrapText="1"/>
      <protection locked="0"/>
    </xf>
    <xf numFmtId="0" fontId="31" fillId="38" borderId="46" xfId="0" applyFont="1" applyFill="1" applyBorder="1" applyAlignment="1" applyProtection="1">
      <alignment horizontal="center" vertical="center" wrapText="1"/>
      <protection locked="0"/>
    </xf>
    <xf numFmtId="0" fontId="31" fillId="38" borderId="93" xfId="0" applyFont="1" applyFill="1" applyBorder="1" applyAlignment="1" applyProtection="1">
      <alignment horizontal="center" vertical="center" wrapText="1"/>
      <protection locked="0"/>
    </xf>
    <xf numFmtId="0" fontId="31" fillId="38" borderId="89" xfId="0" applyFont="1" applyFill="1" applyBorder="1" applyAlignment="1" applyProtection="1">
      <alignment horizontal="center" vertical="center" wrapText="1"/>
      <protection locked="0"/>
    </xf>
    <xf numFmtId="0" fontId="50" fillId="38" borderId="69" xfId="0" applyFont="1" applyFill="1" applyBorder="1" applyAlignment="1" applyProtection="1">
      <alignment horizontal="center" vertical="center" wrapText="1"/>
      <protection locked="0"/>
    </xf>
    <xf numFmtId="0" fontId="50" fillId="38" borderId="70" xfId="0" applyFont="1" applyFill="1" applyBorder="1" applyAlignment="1" applyProtection="1">
      <alignment horizontal="center" vertical="center" wrapText="1"/>
      <protection locked="0"/>
    </xf>
    <xf numFmtId="0" fontId="50" fillId="38" borderId="73" xfId="0" applyFont="1" applyFill="1" applyBorder="1" applyAlignment="1" applyProtection="1">
      <alignment horizontal="center" vertical="center" wrapText="1"/>
      <protection locked="0"/>
    </xf>
    <xf numFmtId="0" fontId="78" fillId="0" borderId="15" xfId="35" applyFont="1" applyBorder="1" applyAlignment="1" applyProtection="1">
      <alignment vertical="center" wrapText="1"/>
      <protection locked="0"/>
    </xf>
    <xf numFmtId="0" fontId="18" fillId="41" borderId="40" xfId="35" applyFont="1" applyFill="1" applyBorder="1" applyAlignment="1" applyProtection="1">
      <alignment horizontal="center" vertical="center" wrapText="1" shrinkToFit="1"/>
      <protection locked="0"/>
    </xf>
    <xf numFmtId="0" fontId="18" fillId="41" borderId="94" xfId="35" applyFont="1" applyFill="1" applyBorder="1" applyAlignment="1" applyProtection="1">
      <alignment horizontal="center" vertical="center" wrapText="1" shrinkToFit="1"/>
      <protection locked="0"/>
    </xf>
    <xf numFmtId="0" fontId="18" fillId="41" borderId="95" xfId="35" applyFont="1" applyFill="1" applyBorder="1" applyAlignment="1" applyProtection="1">
      <alignment horizontal="center" vertical="center" wrapText="1" shrinkToFit="1"/>
      <protection locked="0"/>
    </xf>
    <xf numFmtId="0" fontId="18" fillId="41" borderId="96" xfId="35" applyFont="1" applyFill="1" applyBorder="1" applyAlignment="1" applyProtection="1">
      <alignment horizontal="center" vertical="center" wrapText="1" shrinkToFit="1"/>
      <protection locked="0"/>
    </xf>
    <xf numFmtId="0" fontId="18" fillId="41" borderId="97" xfId="35" applyFont="1" applyFill="1" applyBorder="1" applyAlignment="1" applyProtection="1">
      <alignment horizontal="center" vertical="center" wrapText="1" shrinkToFit="1"/>
      <protection locked="0"/>
    </xf>
    <xf numFmtId="0" fontId="18" fillId="41" borderId="98" xfId="35" applyFont="1" applyFill="1" applyBorder="1" applyAlignment="1" applyProtection="1">
      <alignment horizontal="center" vertical="center" wrapText="1" shrinkToFit="1"/>
      <protection locked="0"/>
    </xf>
    <xf numFmtId="0" fontId="0" fillId="0" borderId="13" xfId="0" applyNumberFormat="1" applyFill="1" applyBorder="1" applyAlignment="1">
      <alignment vertical="center" wrapText="1"/>
    </xf>
    <xf numFmtId="0" fontId="0" fillId="0" borderId="99" xfId="0" applyNumberFormat="1" applyBorder="1" applyAlignment="1">
      <alignment vertical="center" wrapText="1"/>
    </xf>
    <xf numFmtId="0" fontId="50" fillId="0" borderId="74" xfId="0" applyFont="1" applyFill="1" applyBorder="1" applyAlignment="1" applyProtection="1">
      <alignment horizontal="center" vertical="center" wrapText="1"/>
      <protection locked="0"/>
    </xf>
    <xf numFmtId="0" fontId="78" fillId="0" borderId="40" xfId="35" applyFont="1" applyBorder="1" applyAlignment="1" applyProtection="1">
      <alignment vertical="center" wrapText="1"/>
      <protection locked="0"/>
    </xf>
    <xf numFmtId="0" fontId="78" fillId="0" borderId="41" xfId="35" applyFont="1" applyBorder="1" applyAlignment="1" applyProtection="1">
      <alignment vertical="center" wrapText="1"/>
      <protection locked="0"/>
    </xf>
    <xf numFmtId="0" fontId="50" fillId="0" borderId="52" xfId="0" applyFont="1" applyFill="1" applyBorder="1" applyAlignment="1" applyProtection="1">
      <alignment horizontal="center" vertical="center" wrapText="1"/>
      <protection locked="0"/>
    </xf>
    <xf numFmtId="0" fontId="78" fillId="0" borderId="53" xfId="35" applyFont="1" applyBorder="1" applyAlignment="1" applyProtection="1">
      <alignment vertical="center" wrapText="1"/>
      <protection locked="0"/>
    </xf>
    <xf numFmtId="0" fontId="50" fillId="0" borderId="78" xfId="0" applyFont="1" applyFill="1" applyBorder="1" applyAlignment="1" applyProtection="1">
      <alignment horizontal="center" vertical="center" wrapText="1"/>
      <protection locked="0"/>
    </xf>
    <xf numFmtId="0" fontId="0" fillId="0" borderId="16" xfId="0" applyNumberFormat="1" applyBorder="1" applyAlignment="1">
      <alignment vertical="center" wrapText="1"/>
    </xf>
    <xf numFmtId="0" fontId="31" fillId="0" borderId="100" xfId="0" applyFont="1" applyFill="1" applyBorder="1" applyAlignment="1" applyProtection="1">
      <alignment horizontal="center" vertical="center" wrapText="1"/>
      <protection locked="0"/>
    </xf>
    <xf numFmtId="0" fontId="31" fillId="0" borderId="95" xfId="0" applyFont="1" applyFill="1" applyBorder="1" applyAlignment="1" applyProtection="1">
      <alignment horizontal="center" vertical="center" wrapText="1"/>
      <protection locked="0"/>
    </xf>
    <xf numFmtId="0" fontId="31" fillId="0" borderId="97" xfId="0" applyFont="1" applyFill="1" applyBorder="1" applyAlignment="1" applyProtection="1">
      <alignment horizontal="center" vertical="center" wrapText="1"/>
      <protection locked="0"/>
    </xf>
    <xf numFmtId="0" fontId="0" fillId="0" borderId="101" xfId="0" applyNumberFormat="1" applyBorder="1" applyAlignment="1">
      <alignment vertical="center" wrapText="1"/>
    </xf>
    <xf numFmtId="0" fontId="78" fillId="0" borderId="63" xfId="35" applyFont="1" applyBorder="1" applyAlignment="1" applyProtection="1">
      <alignment vertical="center" wrapText="1"/>
      <protection locked="0"/>
    </xf>
    <xf numFmtId="0" fontId="0" fillId="0" borderId="56" xfId="0" applyNumberFormat="1" applyBorder="1" applyAlignment="1">
      <alignment vertical="center" wrapText="1"/>
    </xf>
    <xf numFmtId="0" fontId="83" fillId="51" borderId="100" xfId="35" applyFont="1" applyFill="1" applyBorder="1" applyAlignment="1" applyProtection="1">
      <alignment horizontal="center" vertical="center" wrapText="1"/>
      <protection locked="0"/>
    </xf>
    <xf numFmtId="0" fontId="83" fillId="51" borderId="95" xfId="35" applyFont="1" applyFill="1" applyBorder="1" applyAlignment="1" applyProtection="1">
      <alignment horizontal="center" vertical="center" wrapText="1"/>
      <protection locked="0"/>
    </xf>
    <xf numFmtId="0" fontId="83" fillId="51" borderId="97" xfId="35" applyFont="1" applyFill="1" applyBorder="1" applyAlignment="1" applyProtection="1">
      <alignment horizontal="center" vertical="center" wrapText="1"/>
      <protection locked="0"/>
    </xf>
    <xf numFmtId="0" fontId="83" fillId="51" borderId="40" xfId="35" applyFont="1" applyFill="1" applyBorder="1" applyAlignment="1" applyProtection="1">
      <alignment horizontal="center" vertical="center" wrapText="1"/>
      <protection locked="0"/>
    </xf>
    <xf numFmtId="0" fontId="67" fillId="52" borderId="69" xfId="0" applyFont="1" applyFill="1" applyBorder="1" applyAlignment="1" applyProtection="1">
      <alignment horizontal="center" vertical="center" textRotation="90" wrapText="1"/>
      <protection locked="0"/>
    </xf>
    <xf numFmtId="0" fontId="83" fillId="51" borderId="41" xfId="35" applyFont="1" applyFill="1" applyBorder="1" applyAlignment="1" applyProtection="1">
      <alignment horizontal="center" vertical="center" wrapText="1"/>
      <protection locked="0"/>
    </xf>
    <xf numFmtId="0" fontId="67" fillId="52" borderId="70" xfId="0" applyFont="1" applyFill="1" applyBorder="1" applyAlignment="1" applyProtection="1">
      <alignment horizontal="center" vertical="center" textRotation="90" wrapText="1"/>
      <protection locked="0"/>
    </xf>
    <xf numFmtId="0" fontId="67" fillId="52" borderId="73" xfId="0" applyFont="1" applyFill="1" applyBorder="1" applyAlignment="1" applyProtection="1">
      <alignment horizontal="center" vertical="center" textRotation="90" wrapText="1"/>
      <protection locked="0"/>
    </xf>
    <xf numFmtId="0" fontId="54" fillId="40" borderId="42" xfId="0" applyFont="1" applyFill="1" applyBorder="1" applyAlignment="1" applyProtection="1">
      <alignment horizontal="center" vertical="center" wrapText="1"/>
      <protection locked="0"/>
    </xf>
    <xf numFmtId="0" fontId="54" fillId="40" borderId="103" xfId="0" applyFont="1" applyFill="1" applyBorder="1" applyAlignment="1" applyProtection="1">
      <alignment horizontal="center" vertical="center" wrapText="1"/>
      <protection locked="0"/>
    </xf>
    <xf numFmtId="0" fontId="54" fillId="40" borderId="102" xfId="0" applyFont="1" applyFill="1" applyBorder="1" applyAlignment="1" applyProtection="1">
      <alignment horizontal="center" vertical="center" wrapText="1"/>
      <protection locked="0"/>
    </xf>
    <xf numFmtId="0" fontId="38" fillId="0" borderId="10" xfId="35" applyFont="1" applyFill="1" applyBorder="1" applyAlignment="1" applyProtection="1">
      <alignment horizontal="center" vertical="center" wrapText="1"/>
      <protection locked="0"/>
    </xf>
    <xf numFmtId="0" fontId="62" fillId="0" borderId="11" xfId="0" applyFont="1" applyFill="1" applyBorder="1" applyAlignment="1" applyProtection="1">
      <alignment horizontal="center" vertical="center" textRotation="90" wrapText="1"/>
      <protection locked="0"/>
    </xf>
    <xf numFmtId="0" fontId="37" fillId="50" borderId="31" xfId="35" applyFont="1" applyFill="1" applyBorder="1" applyAlignment="1" applyProtection="1">
      <alignment horizontal="center" vertical="center" wrapText="1"/>
      <protection locked="0"/>
    </xf>
    <xf numFmtId="0" fontId="0" fillId="50" borderId="11" xfId="0" applyFill="1" applyBorder="1" applyAlignment="1" applyProtection="1">
      <alignment horizontal="center" vertical="center" textRotation="90" wrapText="1"/>
      <protection locked="0"/>
    </xf>
    <xf numFmtId="0" fontId="67" fillId="50" borderId="43" xfId="0" applyFont="1" applyFill="1" applyBorder="1" applyAlignment="1" applyProtection="1">
      <alignment horizontal="center" vertical="center" textRotation="90" wrapText="1"/>
      <protection locked="0"/>
    </xf>
    <xf numFmtId="0" fontId="68" fillId="54" borderId="45" xfId="35" applyFont="1" applyFill="1" applyBorder="1" applyAlignment="1" applyProtection="1">
      <alignment horizontal="center" vertical="center" wrapText="1"/>
      <protection locked="0"/>
    </xf>
    <xf numFmtId="0" fontId="67" fillId="54" borderId="43" xfId="0" applyFont="1" applyFill="1" applyBorder="1" applyAlignment="1" applyProtection="1">
      <alignment horizontal="center" vertical="center" textRotation="90" wrapText="1"/>
      <protection locked="0"/>
    </xf>
    <xf numFmtId="0" fontId="65" fillId="50" borderId="45" xfId="35" applyFont="1" applyFill="1" applyBorder="1" applyAlignment="1" applyProtection="1">
      <alignment horizontal="center" vertical="center" wrapText="1" shrinkToFit="1"/>
      <protection locked="0"/>
    </xf>
    <xf numFmtId="0" fontId="1" fillId="50" borderId="43" xfId="0" applyFont="1" applyFill="1" applyBorder="1" applyAlignment="1" applyProtection="1">
      <alignment horizontal="center" vertical="center" textRotation="90" wrapText="1"/>
      <protection locked="0"/>
    </xf>
    <xf numFmtId="0" fontId="1" fillId="50" borderId="11" xfId="0" applyFont="1" applyFill="1" applyBorder="1" applyAlignment="1" applyProtection="1">
      <alignment horizontal="center" vertical="center" textRotation="90" wrapText="1"/>
      <protection locked="0"/>
    </xf>
    <xf numFmtId="0" fontId="81" fillId="50" borderId="31" xfId="35" applyFont="1" applyFill="1" applyBorder="1" applyAlignment="1" applyProtection="1">
      <alignment vertical="center" wrapText="1"/>
      <protection locked="0"/>
    </xf>
    <xf numFmtId="0" fontId="81" fillId="50" borderId="11" xfId="35" applyFont="1" applyFill="1" applyBorder="1" applyAlignment="1" applyProtection="1">
      <alignment vertical="center" wrapText="1"/>
      <protection locked="0"/>
    </xf>
    <xf numFmtId="0" fontId="82" fillId="50" borderId="10" xfId="35" applyFont="1" applyFill="1" applyBorder="1" applyAlignment="1" applyProtection="1">
      <alignment horizontal="center" vertical="center" wrapText="1" shrinkToFit="1"/>
      <protection locked="0"/>
    </xf>
    <xf numFmtId="0" fontId="10" fillId="50" borderId="42" xfId="35" applyFont="1" applyFill="1" applyBorder="1" applyAlignment="1" applyProtection="1">
      <alignment horizontal="center" vertical="center" wrapText="1"/>
      <protection locked="0"/>
    </xf>
    <xf numFmtId="0" fontId="66" fillId="50" borderId="45" xfId="35" applyFont="1" applyFill="1" applyBorder="1" applyAlignment="1" applyProtection="1">
      <alignment horizontal="center" vertical="center" wrapText="1"/>
      <protection locked="0"/>
    </xf>
    <xf numFmtId="0" fontId="38" fillId="50" borderId="10" xfId="35" applyFont="1" applyFill="1" applyBorder="1" applyAlignment="1" applyProtection="1">
      <alignment horizontal="center" vertical="center" wrapText="1"/>
      <protection locked="0"/>
    </xf>
    <xf numFmtId="0" fontId="62" fillId="50" borderId="11" xfId="0" applyFont="1" applyFill="1" applyBorder="1" applyAlignment="1" applyProtection="1">
      <alignment horizontal="center" vertical="center" textRotation="90" wrapText="1"/>
      <protection locked="0"/>
    </xf>
    <xf numFmtId="0" fontId="77" fillId="50" borderId="31" xfId="35" applyFont="1" applyFill="1" applyBorder="1" applyAlignment="1" applyProtection="1">
      <alignment horizontal="center" vertical="center" wrapText="1"/>
      <protection locked="0"/>
    </xf>
    <xf numFmtId="0" fontId="34" fillId="50" borderId="43" xfId="0" applyFont="1" applyFill="1" applyBorder="1" applyAlignment="1" applyProtection="1">
      <alignment horizontal="center" vertical="center" textRotation="90" wrapText="1"/>
      <protection locked="0"/>
    </xf>
    <xf numFmtId="0" fontId="47" fillId="50" borderId="11" xfId="35" applyFont="1" applyFill="1" applyBorder="1" applyAlignment="1" applyProtection="1">
      <alignment vertical="center" wrapText="1"/>
      <protection locked="0"/>
    </xf>
    <xf numFmtId="0" fontId="91" fillId="33" borderId="45" xfId="36" applyFont="1" applyFill="1" applyBorder="1" applyAlignment="1" applyProtection="1">
      <alignment horizontal="center" vertical="center" wrapText="1" shrinkToFit="1"/>
      <protection locked="0"/>
    </xf>
    <xf numFmtId="0" fontId="18" fillId="55" borderId="45" xfId="35" applyFont="1" applyFill="1" applyBorder="1" applyAlignment="1" applyProtection="1">
      <alignment horizontal="center" vertical="center" wrapText="1" shrinkToFit="1"/>
      <protection locked="0"/>
    </xf>
    <xf numFmtId="0" fontId="65" fillId="55" borderId="45" xfId="35" applyFont="1" applyFill="1" applyBorder="1" applyAlignment="1" applyProtection="1">
      <alignment horizontal="center" vertical="center" wrapText="1" shrinkToFit="1"/>
      <protection locked="0"/>
    </xf>
    <xf numFmtId="0" fontId="10" fillId="50" borderId="10" xfId="36" applyFont="1" applyFill="1" applyBorder="1" applyAlignment="1" applyProtection="1">
      <alignment horizontal="center" vertical="center" wrapText="1" shrinkToFit="1"/>
      <protection locked="0"/>
    </xf>
    <xf numFmtId="0" fontId="10" fillId="35" borderId="11" xfId="35" applyFont="1" applyFill="1" applyBorder="1" applyAlignment="1" applyProtection="1">
      <alignment horizontal="center" vertical="center" wrapText="1"/>
      <protection locked="0"/>
    </xf>
    <xf numFmtId="0" fontId="10" fillId="47" borderId="50" xfId="35" applyFont="1" applyFill="1" applyBorder="1" applyAlignment="1" applyProtection="1">
      <alignment horizontal="center" vertical="center" wrapText="1"/>
      <protection locked="0"/>
    </xf>
    <xf numFmtId="0" fontId="10" fillId="47" borderId="54" xfId="35" applyFont="1" applyFill="1" applyBorder="1" applyAlignment="1" applyProtection="1">
      <alignment horizontal="center" vertical="center" wrapText="1"/>
      <protection locked="0"/>
    </xf>
    <xf numFmtId="0" fontId="10" fillId="35" borderId="50" xfId="35" applyFont="1" applyFill="1" applyBorder="1" applyAlignment="1" applyProtection="1">
      <alignment horizontal="center" vertical="center" wrapText="1"/>
      <protection locked="0"/>
    </xf>
    <xf numFmtId="0" fontId="10" fillId="35" borderId="54" xfId="35" applyFont="1" applyFill="1" applyBorder="1" applyAlignment="1" applyProtection="1">
      <alignment horizontal="center" vertical="center" wrapText="1"/>
      <protection locked="0"/>
    </xf>
    <xf numFmtId="0" fontId="1" fillId="52" borderId="70" xfId="0" applyFont="1" applyFill="1" applyBorder="1" applyAlignment="1" applyProtection="1">
      <alignment horizontal="center" vertical="center" wrapText="1"/>
      <protection locked="0"/>
    </xf>
    <xf numFmtId="0" fontId="1" fillId="36" borderId="104" xfId="0" applyFont="1" applyFill="1" applyBorder="1" applyAlignment="1" applyProtection="1">
      <alignment horizontal="center" vertical="center" wrapText="1"/>
      <protection locked="0"/>
    </xf>
    <xf numFmtId="0" fontId="78" fillId="36" borderId="105" xfId="35" applyFont="1" applyFill="1" applyBorder="1" applyAlignment="1" applyProtection="1">
      <alignment horizontal="center" vertical="center" wrapText="1"/>
      <protection locked="0"/>
    </xf>
    <xf numFmtId="0" fontId="1" fillId="36" borderId="106" xfId="0" applyFont="1" applyFill="1" applyBorder="1" applyAlignment="1" applyProtection="1">
      <alignment horizontal="center" vertical="center" wrapText="1"/>
      <protection locked="0"/>
    </xf>
    <xf numFmtId="0" fontId="83" fillId="51" borderId="15" xfId="35" applyFont="1" applyFill="1" applyBorder="1" applyAlignment="1" applyProtection="1">
      <alignment horizontal="center" vertical="center" wrapText="1"/>
      <protection locked="0"/>
    </xf>
    <xf numFmtId="0" fontId="67" fillId="52" borderId="107" xfId="0" applyFont="1" applyFill="1" applyBorder="1" applyAlignment="1" applyProtection="1">
      <alignment horizontal="center" vertical="center" wrapText="1"/>
      <protection locked="0"/>
    </xf>
    <xf numFmtId="0" fontId="83" fillId="51" borderId="53" xfId="35" applyFont="1" applyFill="1" applyBorder="1" applyAlignment="1" applyProtection="1">
      <alignment horizontal="center" vertical="center" wrapText="1"/>
      <protection locked="0"/>
    </xf>
    <xf numFmtId="0" fontId="67" fillId="52" borderId="55" xfId="0" applyFont="1" applyFill="1" applyBorder="1" applyAlignment="1" applyProtection="1">
      <alignment horizontal="center" vertical="center" wrapText="1"/>
      <protection locked="0"/>
    </xf>
    <xf numFmtId="0" fontId="83" fillId="51" borderId="93" xfId="35" applyFont="1" applyFill="1" applyBorder="1" applyAlignment="1" applyProtection="1">
      <alignment horizontal="center" vertical="center" wrapText="1"/>
      <protection locked="0"/>
    </xf>
    <xf numFmtId="0" fontId="83" fillId="51" borderId="46" xfId="35" applyFont="1" applyFill="1" applyBorder="1" applyAlignment="1" applyProtection="1">
      <alignment horizontal="center" vertical="center" wrapText="1"/>
      <protection locked="0"/>
    </xf>
    <xf numFmtId="0" fontId="10" fillId="0" borderId="34" xfId="35" applyFont="1" applyFill="1" applyBorder="1" applyAlignment="1" applyProtection="1">
      <alignment horizontal="center" vertical="center" wrapText="1"/>
      <protection locked="0"/>
    </xf>
    <xf numFmtId="0" fontId="10" fillId="0" borderId="41" xfId="35" applyFont="1" applyFill="1" applyBorder="1" applyAlignment="1" applyProtection="1">
      <alignment horizontal="center" vertical="center" wrapText="1"/>
      <protection locked="0"/>
    </xf>
    <xf numFmtId="0" fontId="10" fillId="0" borderId="36" xfId="35" applyFont="1" applyFill="1" applyBorder="1" applyAlignment="1" applyProtection="1">
      <alignment horizontal="center" vertical="center" wrapText="1"/>
      <protection locked="0"/>
    </xf>
    <xf numFmtId="0" fontId="19" fillId="0" borderId="48" xfId="0" applyFont="1" applyBorder="1" applyAlignment="1" applyProtection="1">
      <alignment horizontal="center" vertical="center" textRotation="90" wrapText="1"/>
    </xf>
    <xf numFmtId="0" fontId="66" fillId="56" borderId="45" xfId="35" applyFont="1" applyFill="1" applyBorder="1" applyAlignment="1" applyProtection="1">
      <alignment horizontal="center" vertical="center" wrapText="1"/>
      <protection locked="0"/>
    </xf>
    <xf numFmtId="0" fontId="67" fillId="57" borderId="43" xfId="0" applyFont="1" applyFill="1" applyBorder="1" applyAlignment="1" applyProtection="1">
      <alignment horizontal="center" vertical="center" textRotation="90" wrapText="1"/>
      <protection locked="0"/>
    </xf>
    <xf numFmtId="0" fontId="0" fillId="0" borderId="0" xfId="0" applyNumberFormat="1" applyBorder="1" applyAlignment="1" applyProtection="1">
      <alignment vertical="center" wrapText="1"/>
    </xf>
    <xf numFmtId="0" fontId="19" fillId="0" borderId="0" xfId="0" applyFont="1" applyBorder="1" applyAlignment="1" applyProtection="1">
      <alignment horizontal="center" vertical="center" textRotation="90" wrapText="1"/>
    </xf>
    <xf numFmtId="0" fontId="0" fillId="0" borderId="30" xfId="0" applyFill="1" applyBorder="1" applyAlignment="1" applyProtection="1">
      <alignment horizontal="center" vertical="center" wrapText="1"/>
      <protection locked="0"/>
    </xf>
    <xf numFmtId="0" fontId="0" fillId="0" borderId="110" xfId="0" applyFill="1" applyBorder="1" applyAlignment="1" applyProtection="1">
      <alignment horizontal="center" vertical="center" wrapText="1"/>
      <protection locked="0"/>
    </xf>
    <xf numFmtId="0" fontId="0" fillId="0" borderId="18" xfId="0" applyFill="1" applyBorder="1" applyAlignment="1" applyProtection="1">
      <alignment horizontal="center" vertical="center" wrapText="1"/>
      <protection locked="0"/>
    </xf>
    <xf numFmtId="0" fontId="19" fillId="0" borderId="27" xfId="0" applyFont="1" applyBorder="1" applyAlignment="1" applyProtection="1">
      <alignment vertical="center" textRotation="90" wrapText="1"/>
    </xf>
    <xf numFmtId="0" fontId="19" fillId="0" borderId="48" xfId="0" applyFont="1" applyBorder="1" applyAlignment="1" applyProtection="1">
      <alignment vertical="center" textRotation="90" wrapText="1"/>
    </xf>
    <xf numFmtId="0" fontId="19" fillId="0" borderId="56" xfId="0" applyFont="1" applyBorder="1" applyAlignment="1" applyProtection="1">
      <alignment vertical="center" textRotation="90" wrapText="1"/>
    </xf>
    <xf numFmtId="0" fontId="19" fillId="0" borderId="30" xfId="0" applyFont="1" applyBorder="1" applyAlignment="1" applyProtection="1">
      <alignment vertical="center" textRotation="90" wrapText="1"/>
    </xf>
    <xf numFmtId="14" fontId="30" fillId="58" borderId="13" xfId="0" applyNumberFormat="1" applyFont="1" applyFill="1" applyBorder="1" applyAlignment="1" applyProtection="1">
      <alignment horizontal="center" vertical="center" wrapText="1"/>
      <protection locked="0"/>
    </xf>
    <xf numFmtId="0" fontId="23" fillId="0" borderId="25" xfId="0" applyFont="1" applyFill="1" applyBorder="1" applyAlignment="1" applyProtection="1">
      <alignment horizontal="center" vertical="center" textRotation="90" wrapText="1"/>
      <protection locked="0"/>
    </xf>
    <xf numFmtId="0" fontId="23" fillId="0" borderId="28" xfId="0" applyFont="1" applyFill="1" applyBorder="1" applyAlignment="1" applyProtection="1">
      <alignment horizontal="center" vertical="center" textRotation="90" wrapText="1"/>
      <protection locked="0"/>
    </xf>
    <xf numFmtId="0" fontId="23" fillId="0" borderId="23" xfId="0" applyFont="1" applyFill="1" applyBorder="1" applyAlignment="1" applyProtection="1">
      <alignment horizontal="center" vertical="center" wrapText="1"/>
      <protection locked="0"/>
    </xf>
    <xf numFmtId="0" fontId="23" fillId="0" borderId="26" xfId="0" applyFont="1" applyFill="1" applyBorder="1" applyAlignment="1" applyProtection="1">
      <alignment horizontal="center" vertical="center" wrapText="1"/>
      <protection locked="0"/>
    </xf>
    <xf numFmtId="0" fontId="23" fillId="0" borderId="24" xfId="0" applyFont="1" applyFill="1" applyBorder="1" applyAlignment="1" applyProtection="1">
      <alignment horizontal="center" vertical="center" wrapText="1"/>
      <protection locked="0"/>
    </xf>
    <xf numFmtId="0" fontId="23" fillId="0" borderId="27" xfId="0" applyFont="1" applyFill="1" applyBorder="1" applyAlignment="1" applyProtection="1">
      <alignment horizontal="center" vertical="center" wrapText="1"/>
      <protection locked="0"/>
    </xf>
    <xf numFmtId="0" fontId="22" fillId="28" borderId="32" xfId="0" applyFont="1" applyFill="1" applyBorder="1" applyAlignment="1" applyProtection="1">
      <alignment horizontal="center" vertical="center" textRotation="90" wrapText="1"/>
      <protection locked="0"/>
    </xf>
    <xf numFmtId="0" fontId="22" fillId="28" borderId="33" xfId="0" applyFont="1" applyFill="1" applyBorder="1" applyAlignment="1" applyProtection="1">
      <alignment horizontal="center" vertical="center" textRotation="90" wrapText="1"/>
      <protection locked="0"/>
    </xf>
    <xf numFmtId="0" fontId="22" fillId="28" borderId="23" xfId="0" applyFont="1" applyFill="1" applyBorder="1" applyAlignment="1" applyProtection="1">
      <alignment horizontal="center" vertical="center" wrapText="1"/>
      <protection locked="0"/>
    </xf>
    <xf numFmtId="0" fontId="22" fillId="28" borderId="26" xfId="0" applyFont="1" applyFill="1" applyBorder="1" applyAlignment="1" applyProtection="1">
      <alignment horizontal="center" vertical="center" wrapText="1"/>
      <protection locked="0"/>
    </xf>
    <xf numFmtId="0" fontId="0" fillId="0" borderId="21" xfId="0" applyFill="1" applyBorder="1" applyAlignment="1" applyProtection="1">
      <alignment horizontal="center" vertical="center" wrapText="1"/>
      <protection locked="0"/>
    </xf>
    <xf numFmtId="14" fontId="30" fillId="44" borderId="13" xfId="0" applyNumberFormat="1" applyFont="1" applyFill="1" applyBorder="1" applyAlignment="1" applyProtection="1">
      <alignment horizontal="center" vertical="center" wrapText="1"/>
      <protection locked="0"/>
    </xf>
    <xf numFmtId="0" fontId="76" fillId="0" borderId="18" xfId="35" applyFont="1" applyFill="1" applyBorder="1" applyAlignment="1" applyProtection="1">
      <alignment horizontal="center" vertical="center" wrapText="1"/>
      <protection locked="0"/>
    </xf>
    <xf numFmtId="0" fontId="35" fillId="0" borderId="18" xfId="36" applyFont="1" applyFill="1" applyBorder="1" applyAlignment="1" applyProtection="1">
      <alignment horizontal="center" vertical="center" wrapText="1" shrinkToFit="1"/>
      <protection locked="0"/>
    </xf>
    <xf numFmtId="0" fontId="1" fillId="0" borderId="18" xfId="0" applyFont="1" applyFill="1" applyBorder="1" applyAlignment="1" applyProtection="1">
      <alignment horizontal="center" vertical="center" wrapText="1"/>
      <protection locked="0"/>
    </xf>
    <xf numFmtId="0" fontId="10" fillId="0" borderId="18" xfId="35" applyFont="1" applyFill="1" applyBorder="1" applyAlignment="1" applyProtection="1">
      <alignment horizontal="center" vertical="center" wrapText="1"/>
      <protection locked="0"/>
    </xf>
    <xf numFmtId="0" fontId="39" fillId="0" borderId="18" xfId="0" applyFont="1" applyFill="1" applyBorder="1" applyAlignment="1" applyProtection="1">
      <alignment horizontal="center" vertical="center" textRotation="90" wrapText="1"/>
      <protection locked="0"/>
    </xf>
    <xf numFmtId="0" fontId="78" fillId="0" borderId="18" xfId="35" applyFont="1" applyFill="1" applyBorder="1" applyAlignment="1" applyProtection="1">
      <alignment vertical="center" textRotation="90" wrapText="1"/>
      <protection locked="0"/>
    </xf>
    <xf numFmtId="0" fontId="87" fillId="0" borderId="18" xfId="35" applyFont="1" applyFill="1" applyBorder="1" applyAlignment="1" applyProtection="1">
      <alignment horizontal="center" vertical="center" wrapText="1"/>
      <protection locked="0"/>
    </xf>
    <xf numFmtId="0" fontId="0" fillId="0" borderId="40" xfId="0" applyFill="1" applyBorder="1" applyAlignment="1" applyProtection="1">
      <alignment horizontal="center" vertical="center" wrapText="1"/>
      <protection locked="0"/>
    </xf>
    <xf numFmtId="0" fontId="0" fillId="0" borderId="50" xfId="0" applyFill="1" applyBorder="1" applyAlignment="1" applyProtection="1">
      <alignment horizontal="center" vertical="center" wrapText="1"/>
      <protection locked="0"/>
    </xf>
    <xf numFmtId="0" fontId="0" fillId="0" borderId="54" xfId="0" applyFill="1" applyBorder="1" applyAlignment="1" applyProtection="1">
      <alignment horizontal="center" vertical="center" wrapText="1"/>
      <protection locked="0"/>
    </xf>
    <xf numFmtId="0" fontId="67" fillId="0" borderId="11" xfId="0" applyFont="1" applyFill="1" applyBorder="1" applyAlignment="1" applyProtection="1">
      <alignment horizontal="center" vertical="center" textRotation="90" wrapText="1"/>
      <protection locked="0"/>
    </xf>
    <xf numFmtId="0" fontId="66" fillId="0" borderId="11" xfId="35" applyFont="1" applyFill="1" applyBorder="1" applyAlignment="1" applyProtection="1">
      <alignment horizontal="center" vertical="center" wrapText="1"/>
      <protection locked="0"/>
    </xf>
    <xf numFmtId="0" fontId="52" fillId="0" borderId="11" xfId="0" applyFont="1" applyFill="1" applyBorder="1" applyAlignment="1" applyProtection="1">
      <alignment horizontal="center" vertical="center" textRotation="90" wrapText="1"/>
      <protection locked="0"/>
    </xf>
    <xf numFmtId="16" fontId="1" fillId="0" borderId="11" xfId="0" applyNumberFormat="1" applyFont="1" applyFill="1" applyBorder="1" applyAlignment="1" applyProtection="1">
      <alignment horizontal="center" vertical="center" textRotation="90" wrapText="1"/>
      <protection locked="0"/>
    </xf>
    <xf numFmtId="0" fontId="65" fillId="0" borderId="11" xfId="35" applyFont="1" applyFill="1" applyBorder="1" applyAlignment="1" applyProtection="1">
      <alignment horizontal="center" vertical="center" wrapText="1"/>
      <protection locked="0"/>
    </xf>
    <xf numFmtId="0" fontId="54" fillId="0" borderId="11" xfId="0" applyFont="1" applyFill="1" applyBorder="1" applyAlignment="1" applyProtection="1">
      <alignment horizontal="center" vertical="center" wrapText="1"/>
      <protection locked="0"/>
    </xf>
    <xf numFmtId="0" fontId="80" fillId="0" borderId="11" xfId="0" applyFont="1" applyFill="1" applyBorder="1" applyAlignment="1" applyProtection="1">
      <alignment horizontal="center" vertical="center" textRotation="90" wrapText="1"/>
      <protection locked="0"/>
    </xf>
    <xf numFmtId="0" fontId="64" fillId="0" borderId="11" xfId="0" applyFont="1" applyFill="1" applyBorder="1" applyAlignment="1" applyProtection="1">
      <alignment horizontal="center" vertical="center" textRotation="90" wrapText="1"/>
      <protection locked="0"/>
    </xf>
    <xf numFmtId="0" fontId="34" fillId="0" borderId="11" xfId="0" applyFont="1" applyFill="1" applyBorder="1" applyAlignment="1" applyProtection="1">
      <alignment horizontal="center" vertical="center" textRotation="90" wrapText="1"/>
      <protection locked="0"/>
    </xf>
    <xf numFmtId="0" fontId="18" fillId="0" borderId="18" xfId="35" applyFont="1" applyFill="1" applyBorder="1" applyAlignment="1" applyProtection="1">
      <alignment horizontal="center" vertical="center" wrapText="1" shrinkToFit="1"/>
      <protection locked="0"/>
    </xf>
    <xf numFmtId="0" fontId="54" fillId="0" borderId="18" xfId="0" applyFont="1" applyFill="1" applyBorder="1" applyAlignment="1" applyProtection="1">
      <alignment horizontal="center" vertical="center" wrapText="1"/>
      <protection locked="0"/>
    </xf>
    <xf numFmtId="0" fontId="1" fillId="0" borderId="18" xfId="0" applyFont="1" applyFill="1" applyBorder="1" applyAlignment="1" applyProtection="1">
      <alignment horizontal="center" vertical="center" textRotation="90" wrapText="1"/>
      <protection locked="0"/>
    </xf>
    <xf numFmtId="0" fontId="34" fillId="0" borderId="18" xfId="0" applyFont="1" applyFill="1" applyBorder="1" applyAlignment="1" applyProtection="1">
      <alignment horizontal="center" vertical="center" textRotation="90" wrapText="1"/>
      <protection locked="0"/>
    </xf>
    <xf numFmtId="0" fontId="0" fillId="0" borderId="10" xfId="0" applyFill="1" applyBorder="1" applyAlignment="1" applyProtection="1">
      <alignment horizontal="center" vertical="center" wrapText="1"/>
      <protection locked="0"/>
    </xf>
    <xf numFmtId="0" fontId="10" fillId="0" borderId="10" xfId="35" applyFont="1" applyFill="1" applyBorder="1" applyAlignment="1" applyProtection="1">
      <alignment horizontal="center" vertical="center" wrapText="1"/>
      <protection locked="0"/>
    </xf>
    <xf numFmtId="0" fontId="1" fillId="0" borderId="10" xfId="0" applyFont="1" applyFill="1" applyBorder="1" applyAlignment="1" applyProtection="1">
      <alignment horizontal="center" vertical="center" wrapText="1"/>
      <protection locked="0"/>
    </xf>
    <xf numFmtId="0" fontId="1" fillId="0" borderId="21" xfId="0" applyFont="1" applyFill="1" applyBorder="1" applyAlignment="1" applyProtection="1">
      <alignment horizontal="center" vertical="center" wrapText="1"/>
      <protection locked="0"/>
    </xf>
    <xf numFmtId="0" fontId="10" fillId="0" borderId="21" xfId="35" applyFont="1" applyFill="1" applyBorder="1" applyAlignment="1" applyProtection="1">
      <alignment horizontal="center" vertical="center" wrapText="1"/>
      <protection locked="0"/>
    </xf>
    <xf numFmtId="0" fontId="76" fillId="0" borderId="10" xfId="35" applyFont="1" applyFill="1" applyBorder="1" applyAlignment="1" applyProtection="1">
      <alignment horizontal="center" vertical="center" wrapText="1"/>
      <protection locked="0"/>
    </xf>
    <xf numFmtId="0" fontId="76" fillId="0" borderId="21" xfId="35" applyFont="1" applyFill="1" applyBorder="1" applyAlignment="1" applyProtection="1">
      <alignment horizontal="center" vertical="center" wrapText="1"/>
      <protection locked="0"/>
    </xf>
    <xf numFmtId="0" fontId="1" fillId="0" borderId="21" xfId="0" applyFont="1" applyFill="1" applyBorder="1" applyAlignment="1" applyProtection="1">
      <alignment horizontal="center" vertical="center" textRotation="90" wrapText="1"/>
      <protection locked="0"/>
    </xf>
    <xf numFmtId="0" fontId="39" fillId="0" borderId="21" xfId="0" applyFont="1" applyFill="1" applyBorder="1" applyAlignment="1" applyProtection="1">
      <alignment horizontal="center" vertical="center" textRotation="90" wrapText="1"/>
      <protection locked="0"/>
    </xf>
    <xf numFmtId="0" fontId="34" fillId="0" borderId="21" xfId="0" applyFont="1" applyFill="1" applyBorder="1" applyAlignment="1" applyProtection="1">
      <alignment horizontal="center" vertical="center" textRotation="90" wrapText="1"/>
      <protection locked="0"/>
    </xf>
    <xf numFmtId="0" fontId="78" fillId="0" borderId="21" xfId="35" applyFont="1" applyFill="1" applyBorder="1" applyAlignment="1" applyProtection="1">
      <alignment vertical="center" textRotation="90" wrapText="1"/>
      <protection locked="0"/>
    </xf>
    <xf numFmtId="0" fontId="87" fillId="0" borderId="10" xfId="35" applyFont="1" applyFill="1" applyBorder="1" applyAlignment="1" applyProtection="1">
      <alignment horizontal="center" vertical="center" wrapText="1"/>
      <protection locked="0"/>
    </xf>
    <xf numFmtId="0" fontId="87" fillId="0" borderId="21" xfId="35" applyFont="1" applyFill="1" applyBorder="1" applyAlignment="1" applyProtection="1">
      <alignment horizontal="center" vertical="center" wrapText="1"/>
      <protection locked="0"/>
    </xf>
    <xf numFmtId="0" fontId="0" fillId="0" borderId="111" xfId="0" applyFill="1" applyBorder="1" applyAlignment="1" applyProtection="1">
      <alignment horizontal="center" vertical="center" wrapText="1"/>
      <protection locked="0"/>
    </xf>
    <xf numFmtId="0" fontId="0" fillId="0" borderId="112" xfId="0" applyFill="1" applyBorder="1" applyAlignment="1" applyProtection="1">
      <alignment horizontal="center" vertical="center" wrapText="1"/>
      <protection locked="0"/>
    </xf>
    <xf numFmtId="0" fontId="0" fillId="0" borderId="113" xfId="0" applyFill="1" applyBorder="1" applyAlignment="1" applyProtection="1">
      <alignment horizontal="center" vertical="center" wrapText="1"/>
      <protection locked="0"/>
    </xf>
    <xf numFmtId="0" fontId="0" fillId="0" borderId="13" xfId="0" applyFill="1" applyBorder="1" applyAlignment="1" applyProtection="1">
      <alignment horizontal="center" vertical="center" wrapText="1"/>
      <protection locked="0"/>
    </xf>
    <xf numFmtId="0" fontId="1" fillId="0" borderId="13" xfId="0" applyFont="1" applyFill="1" applyBorder="1" applyAlignment="1" applyProtection="1">
      <alignment horizontal="center" vertical="center" wrapText="1"/>
      <protection locked="0"/>
    </xf>
    <xf numFmtId="0" fontId="10" fillId="0" borderId="13" xfId="35" applyFont="1" applyFill="1" applyBorder="1" applyAlignment="1" applyProtection="1">
      <alignment horizontal="center" vertical="center" wrapText="1"/>
      <protection locked="0"/>
    </xf>
    <xf numFmtId="0" fontId="76" fillId="0" borderId="13" xfId="35" applyFont="1" applyFill="1" applyBorder="1" applyAlignment="1" applyProtection="1">
      <alignment horizontal="center" vertical="center" wrapText="1"/>
      <protection locked="0"/>
    </xf>
    <xf numFmtId="0" fontId="1" fillId="0" borderId="13" xfId="0" applyFont="1" applyFill="1" applyBorder="1" applyAlignment="1" applyProtection="1">
      <alignment horizontal="center" vertical="center" textRotation="90" wrapText="1"/>
      <protection locked="0"/>
    </xf>
    <xf numFmtId="0" fontId="34" fillId="0" borderId="13" xfId="0" applyFont="1" applyFill="1" applyBorder="1" applyAlignment="1" applyProtection="1">
      <alignment horizontal="center" vertical="center" textRotation="90" wrapText="1"/>
      <protection locked="0"/>
    </xf>
    <xf numFmtId="0" fontId="78" fillId="0" borderId="13" xfId="35" applyFont="1" applyFill="1" applyBorder="1" applyAlignment="1" applyProtection="1">
      <alignment vertical="center" textRotation="90" wrapText="1"/>
      <protection locked="0"/>
    </xf>
    <xf numFmtId="0" fontId="87" fillId="0" borderId="13" xfId="35" applyFont="1" applyFill="1" applyBorder="1" applyAlignment="1" applyProtection="1">
      <alignment horizontal="center" vertical="center" wrapText="1"/>
      <protection locked="0"/>
    </xf>
    <xf numFmtId="0" fontId="1" fillId="0" borderId="10" xfId="0" applyFont="1" applyFill="1" applyBorder="1" applyAlignment="1" applyProtection="1">
      <alignment horizontal="center" vertical="center" textRotation="90" wrapText="1"/>
      <protection locked="0"/>
    </xf>
    <xf numFmtId="0" fontId="39" fillId="0" borderId="10" xfId="0" applyFont="1" applyFill="1" applyBorder="1" applyAlignment="1" applyProtection="1">
      <alignment horizontal="center" vertical="center" textRotation="90" wrapText="1"/>
      <protection locked="0"/>
    </xf>
    <xf numFmtId="0" fontId="34" fillId="0" borderId="10" xfId="0" applyFont="1" applyFill="1" applyBorder="1" applyAlignment="1" applyProtection="1">
      <alignment horizontal="center" vertical="center" textRotation="90" wrapText="1"/>
      <protection locked="0"/>
    </xf>
    <xf numFmtId="0" fontId="78" fillId="0" borderId="10" xfId="35" applyFont="1" applyFill="1" applyBorder="1" applyAlignment="1" applyProtection="1">
      <alignment vertical="center" textRotation="90" wrapText="1"/>
      <protection locked="0"/>
    </xf>
    <xf numFmtId="0" fontId="0" fillId="0" borderId="114" xfId="0" applyFill="1" applyBorder="1" applyAlignment="1" applyProtection="1">
      <alignment horizontal="center" vertical="center" wrapText="1"/>
      <protection locked="0"/>
    </xf>
    <xf numFmtId="0" fontId="0" fillId="0" borderId="115" xfId="0" applyFill="1" applyBorder="1" applyAlignment="1" applyProtection="1">
      <alignment horizontal="center" vertical="center" wrapText="1"/>
      <protection locked="0"/>
    </xf>
    <xf numFmtId="0" fontId="0" fillId="0" borderId="116" xfId="0" applyFill="1" applyBorder="1" applyAlignment="1" applyProtection="1">
      <alignment horizontal="center" vertical="center" wrapText="1"/>
      <protection locked="0"/>
    </xf>
    <xf numFmtId="0" fontId="22" fillId="28" borderId="117" xfId="0" applyFont="1" applyFill="1" applyBorder="1" applyAlignment="1" applyProtection="1">
      <alignment horizontal="center" vertical="center" wrapText="1"/>
      <protection locked="0"/>
    </xf>
    <xf numFmtId="0" fontId="25" fillId="28" borderId="18" xfId="0" applyNumberFormat="1" applyFont="1" applyFill="1" applyBorder="1" applyAlignment="1" applyProtection="1">
      <alignment horizontal="center" vertical="center" wrapText="1"/>
      <protection locked="0"/>
    </xf>
    <xf numFmtId="0" fontId="28" fillId="28" borderId="66" xfId="0" applyFont="1" applyFill="1" applyBorder="1" applyAlignment="1" applyProtection="1">
      <alignment horizontal="center" vertical="center" wrapText="1"/>
      <protection locked="0"/>
    </xf>
    <xf numFmtId="0" fontId="18" fillId="0" borderId="10" xfId="35" applyFont="1" applyFill="1" applyBorder="1" applyAlignment="1" applyProtection="1">
      <alignment horizontal="center" vertical="center" wrapText="1" shrinkToFit="1"/>
      <protection locked="0"/>
    </xf>
    <xf numFmtId="0" fontId="66" fillId="0" borderId="10" xfId="35" applyFont="1" applyFill="1" applyBorder="1" applyAlignment="1" applyProtection="1">
      <alignment horizontal="center" vertical="center" wrapText="1"/>
      <protection locked="0"/>
    </xf>
    <xf numFmtId="0" fontId="54" fillId="0" borderId="10" xfId="0" applyFont="1" applyFill="1" applyBorder="1" applyAlignment="1" applyProtection="1">
      <alignment horizontal="center" vertical="center" wrapText="1"/>
      <protection locked="0"/>
    </xf>
    <xf numFmtId="0" fontId="63" fillId="0" borderId="10" xfId="35" applyFont="1" applyFill="1" applyBorder="1" applyAlignment="1" applyProtection="1">
      <alignment horizontal="center" vertical="center" wrapText="1"/>
      <protection locked="0"/>
    </xf>
    <xf numFmtId="0" fontId="18" fillId="0" borderId="10" xfId="36" applyFont="1" applyFill="1" applyBorder="1" applyAlignment="1" applyProtection="1">
      <alignment horizontal="center" vertical="center" wrapText="1" shrinkToFit="1"/>
      <protection locked="0"/>
    </xf>
    <xf numFmtId="0" fontId="22" fillId="28" borderId="27" xfId="0" applyFont="1" applyFill="1" applyBorder="1" applyAlignment="1" applyProtection="1">
      <alignment horizontal="center" vertical="center" textRotation="90" wrapText="1"/>
      <protection locked="0"/>
    </xf>
    <xf numFmtId="0" fontId="29" fillId="0" borderId="66" xfId="0" applyFont="1" applyBorder="1" applyAlignment="1" applyProtection="1">
      <alignment horizontal="center" vertical="center" wrapText="1"/>
      <protection locked="0"/>
    </xf>
    <xf numFmtId="0" fontId="23" fillId="0" borderId="117" xfId="0" applyFont="1" applyBorder="1" applyAlignment="1" applyProtection="1">
      <alignment horizontal="center" vertical="center" wrapText="1"/>
      <protection locked="0"/>
    </xf>
    <xf numFmtId="0" fontId="26" fillId="0" borderId="18" xfId="0" applyNumberFormat="1" applyFont="1" applyBorder="1" applyAlignment="1" applyProtection="1">
      <alignment horizontal="center" vertical="center" wrapText="1"/>
      <protection locked="0"/>
    </xf>
    <xf numFmtId="0" fontId="65" fillId="0" borderId="10" xfId="35" applyFont="1" applyFill="1" applyBorder="1" applyAlignment="1" applyProtection="1">
      <alignment horizontal="center" vertical="center" wrapText="1"/>
      <protection locked="0"/>
    </xf>
    <xf numFmtId="0" fontId="66" fillId="56" borderId="46" xfId="35" applyFont="1" applyFill="1" applyBorder="1" applyAlignment="1" applyProtection="1">
      <alignment horizontal="center" vertical="center" wrapText="1"/>
      <protection locked="0"/>
    </xf>
    <xf numFmtId="0" fontId="66" fillId="56" borderId="118" xfId="35" applyFont="1" applyFill="1" applyBorder="1" applyAlignment="1" applyProtection="1">
      <alignment horizontal="center" vertical="center" wrapText="1"/>
      <protection locked="0"/>
    </xf>
    <xf numFmtId="0" fontId="66" fillId="56" borderId="119" xfId="35" applyFont="1" applyFill="1" applyBorder="1" applyAlignment="1" applyProtection="1">
      <alignment horizontal="center" vertical="center" wrapText="1"/>
      <protection locked="0"/>
    </xf>
    <xf numFmtId="0" fontId="83" fillId="51" borderId="120" xfId="35" applyFont="1" applyFill="1" applyBorder="1" applyAlignment="1" applyProtection="1">
      <alignment horizontal="center" vertical="center" wrapText="1"/>
      <protection locked="0"/>
    </xf>
    <xf numFmtId="0" fontId="67" fillId="52" borderId="121" xfId="0" applyFont="1" applyFill="1" applyBorder="1" applyAlignment="1" applyProtection="1">
      <alignment horizontal="center" vertical="center" wrapText="1"/>
      <protection locked="0"/>
    </xf>
    <xf numFmtId="0" fontId="66" fillId="56" borderId="40" xfId="35" applyFont="1" applyFill="1" applyBorder="1" applyAlignment="1" applyProtection="1">
      <alignment horizontal="center" vertical="center" wrapText="1"/>
      <protection locked="0"/>
    </xf>
    <xf numFmtId="0" fontId="66" fillId="56" borderId="94" xfId="35" applyFont="1" applyFill="1" applyBorder="1" applyAlignment="1" applyProtection="1">
      <alignment horizontal="center" vertical="center" wrapText="1"/>
      <protection locked="0"/>
    </xf>
    <xf numFmtId="0" fontId="66" fillId="56" borderId="41" xfId="35" applyFont="1" applyFill="1" applyBorder="1" applyAlignment="1" applyProtection="1">
      <alignment horizontal="center" vertical="center" wrapText="1"/>
      <protection locked="0"/>
    </xf>
    <xf numFmtId="0" fontId="66" fillId="56" borderId="96" xfId="35" applyFont="1" applyFill="1" applyBorder="1" applyAlignment="1" applyProtection="1">
      <alignment horizontal="center" vertical="center" wrapText="1"/>
      <protection locked="0"/>
    </xf>
    <xf numFmtId="0" fontId="66" fillId="56" borderId="122" xfId="35" applyFont="1" applyFill="1" applyBorder="1" applyAlignment="1" applyProtection="1">
      <alignment horizontal="center" vertical="center" wrapText="1"/>
      <protection locked="0"/>
    </xf>
    <xf numFmtId="0" fontId="66" fillId="56" borderId="98" xfId="35" applyFont="1" applyFill="1" applyBorder="1" applyAlignment="1" applyProtection="1">
      <alignment horizontal="center" vertical="center" wrapText="1"/>
      <protection locked="0"/>
    </xf>
    <xf numFmtId="0" fontId="66" fillId="56" borderId="123" xfId="35" applyFont="1" applyFill="1" applyBorder="1" applyAlignment="1" applyProtection="1">
      <alignment horizontal="center" vertical="center" wrapText="1"/>
      <protection locked="0"/>
    </xf>
    <xf numFmtId="0" fontId="66" fillId="56" borderId="124" xfId="35" applyFont="1" applyFill="1" applyBorder="1" applyAlignment="1" applyProtection="1">
      <alignment horizontal="center" vertical="center" wrapText="1"/>
      <protection locked="0"/>
    </xf>
    <xf numFmtId="0" fontId="66" fillId="56" borderId="125" xfId="35" applyFont="1" applyFill="1" applyBorder="1" applyAlignment="1" applyProtection="1">
      <alignment horizontal="center" vertical="center" wrapText="1"/>
      <protection locked="0"/>
    </xf>
    <xf numFmtId="0" fontId="66" fillId="56" borderId="80" xfId="35" applyFont="1" applyFill="1" applyBorder="1" applyAlignment="1" applyProtection="1">
      <alignment horizontal="center" vertical="center" wrapText="1"/>
      <protection locked="0"/>
    </xf>
    <xf numFmtId="0" fontId="66" fillId="51" borderId="126" xfId="35" applyFont="1" applyFill="1" applyBorder="1" applyAlignment="1" applyProtection="1">
      <alignment horizontal="center" vertical="center" wrapText="1"/>
      <protection locked="0"/>
    </xf>
    <xf numFmtId="0" fontId="35" fillId="31" borderId="29" xfId="36" applyFont="1" applyFill="1" applyBorder="1" applyAlignment="1" applyProtection="1">
      <alignment horizontal="center" vertical="center" wrapText="1" shrinkToFit="1"/>
      <protection locked="0"/>
    </xf>
    <xf numFmtId="0" fontId="39" fillId="31" borderId="63" xfId="0" applyFont="1" applyFill="1" applyBorder="1" applyAlignment="1" applyProtection="1">
      <alignment horizontal="center" vertical="center" textRotation="90" wrapText="1"/>
      <protection locked="0"/>
    </xf>
    <xf numFmtId="0" fontId="92" fillId="29" borderId="12" xfId="0" applyFont="1"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59" borderId="10" xfId="0" applyFill="1" applyBorder="1" applyAlignment="1" applyProtection="1">
      <alignment horizontal="center" vertical="center" wrapText="1"/>
      <protection locked="0"/>
    </xf>
    <xf numFmtId="0" fontId="0" fillId="59" borderId="11" xfId="0" applyFill="1" applyBorder="1" applyAlignment="1" applyProtection="1">
      <alignment horizontal="center" vertical="center" wrapText="1"/>
      <protection locked="0"/>
    </xf>
    <xf numFmtId="0" fontId="0" fillId="59" borderId="21" xfId="0" applyFill="1" applyBorder="1" applyAlignment="1" applyProtection="1">
      <alignment horizontal="center" vertical="center" wrapText="1"/>
      <protection locked="0"/>
    </xf>
    <xf numFmtId="0" fontId="0" fillId="59" borderId="18" xfId="0" applyFill="1" applyBorder="1" applyAlignment="1" applyProtection="1">
      <alignment horizontal="center" vertical="center" wrapText="1"/>
      <protection locked="0"/>
    </xf>
    <xf numFmtId="0" fontId="0" fillId="59" borderId="13" xfId="0" applyFill="1" applyBorder="1" applyAlignment="1" applyProtection="1">
      <alignment horizontal="center" vertical="center" wrapText="1"/>
      <protection locked="0"/>
    </xf>
    <xf numFmtId="0" fontId="35" fillId="0" borderId="29" xfId="36" applyFont="1" applyFill="1" applyBorder="1" applyAlignment="1" applyProtection="1">
      <alignment horizontal="center" vertical="center" wrapText="1" shrinkToFit="1"/>
      <protection locked="0"/>
    </xf>
    <xf numFmtId="0" fontId="39" fillId="0" borderId="63" xfId="0" applyFont="1" applyFill="1" applyBorder="1" applyAlignment="1" applyProtection="1">
      <alignment horizontal="center" vertical="center" textRotation="90" wrapText="1"/>
      <protection locked="0"/>
    </xf>
    <xf numFmtId="0" fontId="10" fillId="0" borderId="10" xfId="35" applyFont="1" applyFill="1" applyBorder="1" applyAlignment="1" applyProtection="1">
      <alignment horizontal="center" vertical="center" wrapText="1"/>
    </xf>
    <xf numFmtId="165" fontId="41" fillId="0" borderId="0" xfId="0" applyNumberFormat="1" applyFont="1" applyBorder="1" applyAlignment="1" applyProtection="1">
      <alignment horizontal="center" vertical="center" textRotation="90"/>
      <protection locked="0"/>
    </xf>
    <xf numFmtId="165" fontId="41" fillId="0" borderId="48" xfId="0" applyNumberFormat="1" applyFont="1" applyBorder="1" applyAlignment="1" applyProtection="1">
      <alignment horizontal="center" vertical="center" textRotation="90"/>
      <protection locked="0"/>
    </xf>
    <xf numFmtId="165" fontId="56" fillId="0" borderId="49" xfId="0" applyNumberFormat="1" applyFont="1" applyBorder="1" applyAlignment="1" applyProtection="1">
      <alignment horizontal="center" vertical="center"/>
      <protection locked="0"/>
    </xf>
    <xf numFmtId="0" fontId="32" fillId="0" borderId="85" xfId="0" applyFont="1" applyFill="1" applyBorder="1" applyAlignment="1" applyProtection="1">
      <alignment horizontal="center" vertical="center" wrapText="1"/>
      <protection locked="0"/>
    </xf>
    <xf numFmtId="0" fontId="32" fillId="0" borderId="86" xfId="0" applyFont="1" applyFill="1" applyBorder="1" applyAlignment="1" applyProtection="1">
      <alignment horizontal="center" vertical="center" wrapText="1"/>
      <protection locked="0"/>
    </xf>
    <xf numFmtId="0" fontId="32" fillId="0" borderId="87" xfId="0" applyFont="1" applyFill="1" applyBorder="1" applyAlignment="1" applyProtection="1">
      <alignment horizontal="center" vertical="center" wrapText="1"/>
      <protection locked="0"/>
    </xf>
    <xf numFmtId="2" fontId="33" fillId="0" borderId="11" xfId="0" applyNumberFormat="1" applyFont="1" applyBorder="1" applyAlignment="1">
      <alignment horizontal="center" vertical="center"/>
    </xf>
    <xf numFmtId="0" fontId="33" fillId="0" borderId="11" xfId="0" applyNumberFormat="1" applyFont="1" applyBorder="1" applyAlignment="1">
      <alignment horizontal="center" vertical="center" textRotation="90"/>
    </xf>
    <xf numFmtId="0" fontId="90" fillId="0" borderId="90" xfId="0" applyFont="1" applyFill="1" applyBorder="1" applyAlignment="1" applyProtection="1">
      <alignment horizontal="center" vertical="center" wrapText="1"/>
      <protection locked="0"/>
    </xf>
    <xf numFmtId="0" fontId="90" fillId="0" borderId="91" xfId="0" applyFont="1" applyFill="1" applyBorder="1" applyAlignment="1" applyProtection="1">
      <alignment horizontal="center" vertical="center" wrapText="1"/>
      <protection locked="0"/>
    </xf>
    <xf numFmtId="0" fontId="90" fillId="0" borderId="92" xfId="0" applyFont="1" applyFill="1" applyBorder="1" applyAlignment="1" applyProtection="1">
      <alignment horizontal="center" vertical="center" wrapText="1"/>
      <protection locked="0"/>
    </xf>
    <xf numFmtId="0" fontId="22" fillId="28" borderId="24" xfId="0" applyFont="1" applyFill="1" applyBorder="1" applyAlignment="1" applyProtection="1">
      <alignment horizontal="center" vertical="center" textRotation="90" wrapText="1"/>
      <protection locked="0"/>
    </xf>
    <xf numFmtId="0" fontId="22" fillId="28" borderId="27" xfId="0" applyFont="1" applyFill="1" applyBorder="1" applyAlignment="1" applyProtection="1">
      <alignment horizontal="center" vertical="center" textRotation="90" wrapText="1"/>
      <protection locked="0"/>
    </xf>
    <xf numFmtId="0" fontId="21" fillId="27" borderId="32" xfId="0" applyFont="1" applyFill="1" applyBorder="1" applyAlignment="1" applyProtection="1">
      <alignment horizontal="center" vertical="center" textRotation="90" wrapText="1"/>
      <protection locked="0"/>
    </xf>
    <xf numFmtId="0" fontId="21" fillId="27" borderId="33" xfId="0" applyFont="1" applyFill="1" applyBorder="1" applyAlignment="1" applyProtection="1">
      <alignment horizontal="center" vertical="center" textRotation="90" wrapText="1"/>
      <protection locked="0"/>
    </xf>
    <xf numFmtId="0" fontId="22" fillId="28" borderId="23" xfId="0" applyFont="1" applyFill="1" applyBorder="1" applyAlignment="1" applyProtection="1">
      <alignment horizontal="center" vertical="center" wrapText="1"/>
      <protection locked="0"/>
    </xf>
    <xf numFmtId="0" fontId="22" fillId="28" borderId="26" xfId="0" applyFont="1" applyFill="1" applyBorder="1" applyAlignment="1" applyProtection="1">
      <alignment horizontal="center" vertical="center" wrapText="1"/>
      <protection locked="0"/>
    </xf>
    <xf numFmtId="0" fontId="89" fillId="0" borderId="90" xfId="0" applyFont="1" applyFill="1" applyBorder="1" applyAlignment="1" applyProtection="1">
      <alignment horizontal="center" vertical="center" wrapText="1"/>
      <protection locked="0"/>
    </xf>
    <xf numFmtId="0" fontId="1" fillId="0" borderId="91" xfId="0" applyFont="1" applyFill="1" applyBorder="1" applyAlignment="1" applyProtection="1">
      <alignment horizontal="center" vertical="center" wrapText="1"/>
      <protection locked="0"/>
    </xf>
    <xf numFmtId="0" fontId="1" fillId="0" borderId="92" xfId="0" applyFont="1" applyFill="1" applyBorder="1" applyAlignment="1" applyProtection="1">
      <alignment horizontal="center" vertical="center" wrapText="1"/>
      <protection locked="0"/>
    </xf>
    <xf numFmtId="0" fontId="1" fillId="0" borderId="67" xfId="0" applyFont="1" applyFill="1" applyBorder="1" applyAlignment="1" applyProtection="1">
      <alignment horizontal="center" vertical="center" wrapText="1"/>
      <protection locked="0"/>
    </xf>
    <xf numFmtId="0" fontId="1" fillId="0" borderId="26" xfId="0" applyFont="1" applyFill="1" applyBorder="1" applyAlignment="1" applyProtection="1">
      <alignment horizontal="center" vertical="center" wrapText="1"/>
      <protection locked="0"/>
    </xf>
    <xf numFmtId="0" fontId="1" fillId="0" borderId="71" xfId="0" applyFont="1" applyFill="1" applyBorder="1" applyAlignment="1" applyProtection="1">
      <alignment horizontal="center" vertical="center" wrapText="1"/>
      <protection locked="0"/>
    </xf>
    <xf numFmtId="0" fontId="19" fillId="0" borderId="16" xfId="0" applyFont="1" applyBorder="1" applyAlignment="1" applyProtection="1">
      <alignment horizontal="center" vertical="center" textRotation="90" wrapText="1"/>
    </xf>
    <xf numFmtId="0" fontId="19" fillId="0" borderId="66" xfId="0" applyFont="1" applyBorder="1" applyAlignment="1" applyProtection="1">
      <alignment horizontal="center" vertical="center" textRotation="90" wrapText="1"/>
    </xf>
    <xf numFmtId="0" fontId="19" fillId="0" borderId="27" xfId="0" applyFont="1" applyBorder="1" applyAlignment="1" applyProtection="1">
      <alignment horizontal="center" vertical="center" textRotation="90" wrapText="1"/>
    </xf>
    <xf numFmtId="0" fontId="19" fillId="0" borderId="48" xfId="0" applyFont="1" applyBorder="1" applyAlignment="1" applyProtection="1">
      <alignment horizontal="center" vertical="center" textRotation="90" wrapText="1"/>
    </xf>
    <xf numFmtId="0" fontId="19" fillId="0" borderId="56" xfId="0" applyFont="1" applyBorder="1" applyAlignment="1" applyProtection="1">
      <alignment horizontal="center" vertical="center" textRotation="90" wrapText="1"/>
    </xf>
    <xf numFmtId="0" fontId="19" fillId="0" borderId="30" xfId="0" applyFont="1" applyBorder="1" applyAlignment="1" applyProtection="1">
      <alignment horizontal="center" vertical="center" textRotation="90" wrapText="1"/>
    </xf>
    <xf numFmtId="0" fontId="32" fillId="0" borderId="90" xfId="0" applyFont="1" applyFill="1" applyBorder="1" applyAlignment="1" applyProtection="1">
      <alignment horizontal="center" vertical="center" wrapText="1"/>
      <protection locked="0"/>
    </xf>
    <xf numFmtId="0" fontId="32" fillId="0" borderId="91" xfId="0" applyFont="1" applyFill="1" applyBorder="1" applyAlignment="1" applyProtection="1">
      <alignment horizontal="center" vertical="center" wrapText="1"/>
      <protection locked="0"/>
    </xf>
    <xf numFmtId="0" fontId="32" fillId="0" borderId="92" xfId="0" applyFont="1" applyFill="1" applyBorder="1" applyAlignment="1" applyProtection="1">
      <alignment horizontal="center" vertical="center" wrapText="1"/>
      <protection locked="0"/>
    </xf>
    <xf numFmtId="0" fontId="32" fillId="0" borderId="34" xfId="0" applyFont="1" applyFill="1" applyBorder="1" applyAlignment="1" applyProtection="1">
      <alignment horizontal="center" vertical="center" wrapText="1"/>
      <protection locked="0"/>
    </xf>
    <xf numFmtId="0" fontId="32" fillId="0" borderId="38" xfId="0" applyFont="1" applyFill="1" applyBorder="1" applyAlignment="1" applyProtection="1">
      <alignment horizontal="center" vertical="center" wrapText="1"/>
      <protection locked="0"/>
    </xf>
    <xf numFmtId="0" fontId="32" fillId="0" borderId="36" xfId="0" applyFont="1" applyFill="1" applyBorder="1" applyAlignment="1" applyProtection="1">
      <alignment horizontal="center" vertical="center" wrapText="1"/>
      <protection locked="0"/>
    </xf>
    <xf numFmtId="0" fontId="21" fillId="27" borderId="23" xfId="0" applyFont="1" applyFill="1" applyBorder="1" applyAlignment="1" applyProtection="1">
      <alignment horizontal="center" vertical="center" textRotation="90" wrapText="1"/>
      <protection locked="0"/>
    </xf>
    <xf numFmtId="0" fontId="21" fillId="27" borderId="26" xfId="0" applyFont="1" applyFill="1" applyBorder="1" applyAlignment="1" applyProtection="1">
      <alignment horizontal="center" vertical="center" textRotation="90" wrapText="1"/>
      <protection locked="0"/>
    </xf>
    <xf numFmtId="0" fontId="20" fillId="0" borderId="32" xfId="0" applyFont="1" applyFill="1" applyBorder="1" applyAlignment="1" applyProtection="1">
      <alignment horizontal="center" vertical="center" wrapText="1"/>
      <protection locked="0"/>
    </xf>
    <xf numFmtId="0" fontId="20" fillId="0" borderId="33" xfId="0" applyFont="1" applyFill="1" applyBorder="1" applyAlignment="1" applyProtection="1">
      <alignment horizontal="center" vertical="center" wrapText="1"/>
      <protection locked="0"/>
    </xf>
    <xf numFmtId="0" fontId="22" fillId="28" borderId="32" xfId="0" applyFont="1" applyFill="1" applyBorder="1" applyAlignment="1" applyProtection="1">
      <alignment horizontal="center" vertical="center" textRotation="90" wrapText="1"/>
      <protection locked="0"/>
    </xf>
    <xf numFmtId="0" fontId="22" fillId="28" borderId="33" xfId="0" applyFont="1" applyFill="1" applyBorder="1" applyAlignment="1" applyProtection="1">
      <alignment horizontal="center" vertical="center" textRotation="90" wrapText="1"/>
      <protection locked="0"/>
    </xf>
    <xf numFmtId="49" fontId="1" fillId="0" borderId="0" xfId="0" applyNumberFormat="1" applyFont="1" applyAlignment="1" applyProtection="1">
      <alignment horizontal="center" vertical="center" wrapText="1"/>
      <protection locked="0"/>
    </xf>
    <xf numFmtId="49" fontId="0" fillId="0" borderId="0" xfId="0" applyNumberFormat="1" applyAlignment="1" applyProtection="1">
      <alignment horizontal="center" vertical="center" wrapText="1"/>
      <protection locked="0"/>
    </xf>
    <xf numFmtId="0" fontId="21" fillId="27" borderId="23" xfId="0" applyFont="1" applyFill="1" applyBorder="1" applyAlignment="1" applyProtection="1">
      <alignment horizontal="center" vertical="center" wrapText="1"/>
      <protection locked="0"/>
    </xf>
    <xf numFmtId="0" fontId="21" fillId="27" borderId="26" xfId="0" applyFont="1" applyFill="1" applyBorder="1" applyAlignment="1" applyProtection="1">
      <alignment horizontal="center" vertical="center" wrapText="1"/>
      <protection locked="0"/>
    </xf>
    <xf numFmtId="0" fontId="19" fillId="0" borderId="11" xfId="0" applyFont="1" applyBorder="1" applyAlignment="1" applyProtection="1">
      <alignment horizontal="center" vertical="center" textRotation="90" wrapText="1"/>
    </xf>
    <xf numFmtId="0" fontId="32" fillId="0" borderId="81" xfId="0" applyFont="1" applyFill="1" applyBorder="1" applyAlignment="1" applyProtection="1">
      <alignment horizontal="center" vertical="center" wrapText="1"/>
      <protection locked="0"/>
    </xf>
    <xf numFmtId="0" fontId="32" fillId="0" borderId="57" xfId="0" applyFont="1" applyFill="1" applyBorder="1" applyAlignment="1" applyProtection="1">
      <alignment horizontal="center" vertical="center" wrapText="1"/>
      <protection locked="0"/>
    </xf>
    <xf numFmtId="0" fontId="32" fillId="0" borderId="77" xfId="0" applyFont="1" applyFill="1" applyBorder="1" applyAlignment="1" applyProtection="1">
      <alignment horizontal="center" vertical="center" wrapText="1"/>
      <protection locked="0"/>
    </xf>
    <xf numFmtId="0" fontId="23" fillId="0" borderId="25" xfId="0" applyFont="1" applyFill="1" applyBorder="1" applyAlignment="1" applyProtection="1">
      <alignment horizontal="center" vertical="center" textRotation="90" wrapText="1"/>
      <protection locked="0"/>
    </xf>
    <xf numFmtId="0" fontId="23" fillId="0" borderId="28" xfId="0" applyFont="1" applyFill="1" applyBorder="1" applyAlignment="1" applyProtection="1">
      <alignment horizontal="center" vertical="center" textRotation="90" wrapText="1"/>
      <protection locked="0"/>
    </xf>
    <xf numFmtId="0" fontId="23" fillId="0" borderId="23" xfId="0" applyFont="1" applyFill="1" applyBorder="1" applyAlignment="1" applyProtection="1">
      <alignment horizontal="center" vertical="center" wrapText="1"/>
      <protection locked="0"/>
    </xf>
    <xf numFmtId="0" fontId="23" fillId="0" borderId="26" xfId="0" applyFont="1" applyFill="1" applyBorder="1" applyAlignment="1" applyProtection="1">
      <alignment horizontal="center" vertical="center" wrapText="1"/>
      <protection locked="0"/>
    </xf>
    <xf numFmtId="0" fontId="23" fillId="0" borderId="24" xfId="0" applyFont="1" applyFill="1" applyBorder="1" applyAlignment="1" applyProtection="1">
      <alignment horizontal="center" vertical="center" wrapText="1"/>
      <protection locked="0"/>
    </xf>
    <xf numFmtId="0" fontId="23" fillId="0" borderId="27" xfId="0" applyFont="1" applyFill="1" applyBorder="1" applyAlignment="1" applyProtection="1">
      <alignment horizontal="center" vertical="center" wrapText="1"/>
      <protection locked="0"/>
    </xf>
    <xf numFmtId="0" fontId="33" fillId="0" borderId="15" xfId="0" applyNumberFormat="1" applyFont="1" applyBorder="1" applyAlignment="1">
      <alignment horizontal="center" vertical="center" textRotation="90"/>
    </xf>
    <xf numFmtId="0" fontId="33" fillId="0" borderId="26" xfId="0" applyNumberFormat="1" applyFont="1" applyBorder="1" applyAlignment="1">
      <alignment horizontal="center" vertical="center" textRotation="90"/>
    </xf>
    <xf numFmtId="0" fontId="33" fillId="0" borderId="63" xfId="0" applyNumberFormat="1" applyFont="1" applyBorder="1" applyAlignment="1">
      <alignment horizontal="center" vertical="center" textRotation="90"/>
    </xf>
    <xf numFmtId="2" fontId="33" fillId="0" borderId="15" xfId="0" applyNumberFormat="1" applyFont="1" applyBorder="1" applyAlignment="1">
      <alignment horizontal="center" vertical="center"/>
    </xf>
    <xf numFmtId="2" fontId="33" fillId="0" borderId="26" xfId="0" applyNumberFormat="1" applyFont="1" applyBorder="1" applyAlignment="1">
      <alignment horizontal="center" vertical="center"/>
    </xf>
    <xf numFmtId="2" fontId="33" fillId="0" borderId="63" xfId="0" applyNumberFormat="1" applyFont="1" applyBorder="1" applyAlignment="1">
      <alignment horizontal="center" vertical="center"/>
    </xf>
    <xf numFmtId="0" fontId="39" fillId="0" borderId="31" xfId="0" applyFont="1" applyBorder="1" applyAlignment="1">
      <alignment horizontal="center"/>
    </xf>
    <xf numFmtId="0" fontId="39" fillId="0" borderId="18" xfId="0" applyFont="1" applyBorder="1" applyAlignment="1">
      <alignment horizontal="center"/>
    </xf>
    <xf numFmtId="0" fontId="1" fillId="0" borderId="81" xfId="0" applyFont="1" applyFill="1" applyBorder="1" applyAlignment="1" applyProtection="1">
      <alignment horizontal="center" vertical="center" wrapText="1"/>
      <protection locked="0"/>
    </xf>
    <xf numFmtId="0" fontId="1" fillId="0" borderId="57" xfId="0" applyFont="1" applyFill="1" applyBorder="1" applyAlignment="1" applyProtection="1">
      <alignment horizontal="center" vertical="center" wrapText="1"/>
      <protection locked="0"/>
    </xf>
    <xf numFmtId="0" fontId="1" fillId="0" borderId="77" xfId="0" applyFont="1" applyFill="1" applyBorder="1" applyAlignment="1" applyProtection="1">
      <alignment horizontal="center" vertical="center" wrapText="1"/>
      <protection locked="0"/>
    </xf>
    <xf numFmtId="0" fontId="18" fillId="41" borderId="90" xfId="35" applyFont="1" applyFill="1" applyBorder="1" applyAlignment="1" applyProtection="1">
      <alignment horizontal="center" vertical="center" wrapText="1" shrinkToFit="1"/>
      <protection locked="0"/>
    </xf>
    <xf numFmtId="0" fontId="18" fillId="41" borderId="91" xfId="35" applyFont="1" applyFill="1" applyBorder="1" applyAlignment="1" applyProtection="1">
      <alignment horizontal="center" vertical="center" wrapText="1" shrinkToFit="1"/>
      <protection locked="0"/>
    </xf>
    <xf numFmtId="0" fontId="18" fillId="41" borderId="92" xfId="35" applyFont="1" applyFill="1" applyBorder="1" applyAlignment="1" applyProtection="1">
      <alignment horizontal="center" vertical="center" wrapText="1" shrinkToFit="1"/>
      <protection locked="0"/>
    </xf>
    <xf numFmtId="0" fontId="90" fillId="38" borderId="90" xfId="0" applyFont="1" applyFill="1" applyBorder="1" applyAlignment="1" applyProtection="1">
      <alignment horizontal="center" vertical="center" wrapText="1"/>
      <protection locked="0"/>
    </xf>
    <xf numFmtId="0" fontId="90" fillId="38" borderId="91" xfId="0" applyFont="1" applyFill="1" applyBorder="1" applyAlignment="1" applyProtection="1">
      <alignment horizontal="center" vertical="center" wrapText="1"/>
      <protection locked="0"/>
    </xf>
    <xf numFmtId="0" fontId="90" fillId="38" borderId="92" xfId="0" applyFont="1" applyFill="1" applyBorder="1" applyAlignment="1" applyProtection="1">
      <alignment horizontal="center" vertical="center" wrapText="1"/>
      <protection locked="0"/>
    </xf>
    <xf numFmtId="0" fontId="89" fillId="0" borderId="91" xfId="0" applyFont="1" applyFill="1" applyBorder="1" applyAlignment="1" applyProtection="1">
      <alignment horizontal="center" vertical="center" wrapText="1"/>
      <protection locked="0"/>
    </xf>
    <xf numFmtId="0" fontId="89" fillId="0" borderId="92" xfId="0" applyFont="1" applyFill="1" applyBorder="1" applyAlignment="1" applyProtection="1">
      <alignment horizontal="center" vertical="center" wrapText="1"/>
      <protection locked="0"/>
    </xf>
    <xf numFmtId="0" fontId="61" fillId="0" borderId="43" xfId="0" applyFont="1" applyFill="1" applyBorder="1" applyAlignment="1" applyProtection="1">
      <alignment horizontal="center" vertical="center" textRotation="90" wrapText="1"/>
      <protection locked="0"/>
    </xf>
    <xf numFmtId="0" fontId="89" fillId="0" borderId="60" xfId="0" applyFont="1" applyFill="1" applyBorder="1" applyAlignment="1" applyProtection="1">
      <alignment horizontal="center" vertical="center" wrapText="1"/>
      <protection locked="0"/>
    </xf>
    <xf numFmtId="0" fontId="61" fillId="0" borderId="61" xfId="0" applyFont="1" applyFill="1" applyBorder="1" applyAlignment="1" applyProtection="1">
      <alignment horizontal="center" vertical="center" wrapText="1"/>
      <protection locked="0"/>
    </xf>
    <xf numFmtId="0" fontId="61" fillId="0" borderId="62" xfId="0" applyFont="1" applyFill="1" applyBorder="1" applyAlignment="1" applyProtection="1">
      <alignment horizontal="center" vertical="center" wrapText="1"/>
      <protection locked="0"/>
    </xf>
    <xf numFmtId="0" fontId="89" fillId="0" borderId="108" xfId="0" applyFont="1" applyFill="1" applyBorder="1" applyAlignment="1" applyProtection="1">
      <alignment horizontal="center" vertical="center" wrapText="1"/>
      <protection locked="0"/>
    </xf>
    <xf numFmtId="0" fontId="61" fillId="0" borderId="27" xfId="0" applyFont="1" applyFill="1" applyBorder="1" applyAlignment="1" applyProtection="1">
      <alignment horizontal="center" vertical="center" wrapText="1"/>
      <protection locked="0"/>
    </xf>
    <xf numFmtId="0" fontId="61" fillId="0" borderId="109" xfId="0" applyFont="1" applyFill="1" applyBorder="1" applyAlignment="1" applyProtection="1">
      <alignment horizontal="center" vertical="center" wrapText="1"/>
      <protection locked="0"/>
    </xf>
  </cellXfs>
  <cellStyles count="50">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ellule liée" xfId="27" builtinId="24" customBuiltin="1"/>
    <cellStyle name="Commentaire" xfId="28" builtinId="10" customBuiltin="1"/>
    <cellStyle name="Entrée" xfId="29" builtinId="20" customBuiltin="1"/>
    <cellStyle name="Euro" xfId="30"/>
    <cellStyle name="Euro 2" xfId="31"/>
    <cellStyle name="Insatisfaisant" xfId="32" builtinId="27" customBuiltin="1"/>
    <cellStyle name="Neutre" xfId="33" builtinId="28" customBuiltin="1"/>
    <cellStyle name="Normal" xfId="0" builtinId="0"/>
    <cellStyle name="Normal 2" xfId="34"/>
    <cellStyle name="Normal_Feuil1" xfId="49"/>
    <cellStyle name="Normal_Feuil2" xfId="35"/>
    <cellStyle name="Normal_Feuil3" xfId="36"/>
    <cellStyle name="Satisfaisant" xfId="37" builtinId="26" customBuiltin="1"/>
    <cellStyle name="Sortie" xfId="38" builtinId="21" customBuiltin="1"/>
    <cellStyle name="Style 1" xfId="39"/>
    <cellStyle name="Style 1 2" xfId="40"/>
    <cellStyle name="Texte explicatif" xfId="41" builtinId="53" customBuiltin="1"/>
    <cellStyle name="Titre" xfId="42" builtinId="15" customBuiltin="1"/>
    <cellStyle name="Titre 1" xfId="43" builtinId="16" customBuiltin="1"/>
    <cellStyle name="Titre 2" xfId="44" builtinId="17" customBuiltin="1"/>
    <cellStyle name="Titre 3" xfId="45" builtinId="18" customBuiltin="1"/>
    <cellStyle name="Titre 4" xfId="46" builtinId="19" customBuiltin="1"/>
    <cellStyle name="Total" xfId="47" builtinId="25" customBuiltin="1"/>
    <cellStyle name="Vérification" xfId="48" builtinId="23" customBuiltin="1"/>
  </cellStyles>
  <dxfs count="2208">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rgb="FFFFC7CE"/>
        </patternFill>
      </fill>
    </dxf>
    <dxf>
      <fill>
        <patternFill>
          <bgColor rgb="FFFFC7CE"/>
        </patternFill>
      </fill>
    </dxf>
    <dxf>
      <fill>
        <patternFill>
          <bgColor rgb="FFFFC7CE"/>
        </patternFill>
      </fill>
    </dxf>
    <dxf>
      <font>
        <b/>
        <i val="0"/>
        <condense val="0"/>
        <extend val="0"/>
        <color indexed="10"/>
      </font>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207"/>
      <tableStyleElement type="headerRow" dxfId="2206"/>
    </tableStyle>
  </tableStyles>
  <colors>
    <mruColors>
      <color rgb="FFFF6699"/>
      <color rgb="FFFFCC00"/>
      <color rgb="FFC4ADED"/>
      <color rgb="FF00B050"/>
      <color rgb="FF1AC802"/>
      <color rgb="FFFF6600"/>
      <color rgb="FFFCD5B4"/>
      <color rgb="FFFFFF00"/>
      <color rgb="FF92D050"/>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lanning%20cong&#233;s%202018.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ngé"/>
      <sheetName val="Feuil2"/>
      <sheetName val="Feuil3"/>
    </sheetNames>
    <sheetDataSet>
      <sheetData sheetId="0">
        <row r="11">
          <cell r="H11" t="str">
            <v>CA</v>
          </cell>
        </row>
        <row r="12">
          <cell r="H12" t="str">
            <v>CA</v>
          </cell>
        </row>
        <row r="15">
          <cell r="H15" t="str">
            <v>TC</v>
          </cell>
        </row>
        <row r="16">
          <cell r="H16" t="str">
            <v>TC</v>
          </cell>
        </row>
      </sheetData>
      <sheetData sheetId="1"/>
      <sheetData sheetId="2"/>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tabColor theme="0"/>
  </sheetPr>
  <dimension ref="A2:M388"/>
  <sheetViews>
    <sheetView topLeftCell="A9" zoomScale="85" zoomScaleNormal="85" zoomScaleSheetLayoutView="100" workbookViewId="0">
      <selection activeCell="L12" sqref="L12"/>
    </sheetView>
  </sheetViews>
  <sheetFormatPr baseColWidth="10" defaultColWidth="11.42578125" defaultRowHeight="12.75"/>
  <cols>
    <col min="1" max="1" width="19" style="23" bestFit="1" customWidth="1"/>
    <col min="2" max="2" width="15.7109375" style="23" customWidth="1"/>
    <col min="3" max="3" width="16.85546875" style="48" customWidth="1"/>
    <col min="4" max="4" width="15.7109375" style="23" customWidth="1"/>
    <col min="5" max="5" width="16.85546875" style="48" customWidth="1"/>
    <col min="6" max="6" width="15.7109375" style="23" customWidth="1"/>
    <col min="7" max="7" width="16.85546875" style="48" customWidth="1"/>
    <col min="8" max="8" width="15.7109375" style="23" customWidth="1"/>
    <col min="9" max="9" width="16.85546875" style="48" customWidth="1"/>
    <col min="10" max="10" width="15.7109375" style="23" customWidth="1"/>
    <col min="11" max="11" width="16.85546875" style="48" customWidth="1"/>
    <col min="12" max="12" width="17.7109375" style="23" customWidth="1"/>
    <col min="13" max="13" width="16.85546875" style="48" customWidth="1"/>
    <col min="14" max="99" width="13.7109375" style="23" customWidth="1"/>
    <col min="100" max="16384" width="11.42578125" style="23"/>
  </cols>
  <sheetData>
    <row r="2" spans="1:13" ht="36" customHeight="1">
      <c r="A2" s="25" t="s">
        <v>11</v>
      </c>
    </row>
    <row r="3" spans="1:13" ht="34.5" thickBot="1">
      <c r="A3" s="46">
        <v>43108</v>
      </c>
      <c r="B3" s="468">
        <f>A3</f>
        <v>43108</v>
      </c>
      <c r="C3" s="468"/>
      <c r="D3" s="468"/>
      <c r="E3" s="468"/>
      <c r="F3" s="468"/>
      <c r="G3" s="468"/>
      <c r="H3" s="468"/>
      <c r="I3" s="468"/>
      <c r="J3" s="468"/>
      <c r="K3" s="468"/>
      <c r="L3" s="468"/>
      <c r="M3" s="468"/>
    </row>
    <row r="4" spans="1:13" ht="30" customHeight="1">
      <c r="A4" s="466"/>
      <c r="B4" s="72" t="s">
        <v>24</v>
      </c>
      <c r="C4" s="69" t="s">
        <v>71</v>
      </c>
      <c r="D4" s="72" t="s">
        <v>34</v>
      </c>
      <c r="E4" s="69" t="s">
        <v>71</v>
      </c>
      <c r="F4" s="72" t="s">
        <v>31</v>
      </c>
      <c r="G4" s="69" t="s">
        <v>71</v>
      </c>
      <c r="H4" s="75" t="s">
        <v>21</v>
      </c>
      <c r="I4" s="69" t="s">
        <v>71</v>
      </c>
      <c r="J4" s="75" t="s">
        <v>28</v>
      </c>
      <c r="K4" s="69" t="s">
        <v>71</v>
      </c>
      <c r="L4" s="75" t="s">
        <v>27</v>
      </c>
      <c r="M4" s="69" t="s">
        <v>71</v>
      </c>
    </row>
    <row r="5" spans="1:13" ht="82.5" customHeight="1" thickBot="1">
      <c r="A5" s="466"/>
      <c r="B5" s="73" t="str">
        <f>VLOOKUP($A$3,pointchantier!$D$5:$GV$376,2,FALSE)</f>
        <v>MI2N 34 RG PORTE</v>
      </c>
      <c r="C5" s="74" t="str">
        <f>VLOOKUP($A$3,pointchantier!$D$5:$GV$376,4,FALSE)</f>
        <v>Réglages 3eme plateforme 1568</v>
      </c>
      <c r="D5" s="70" t="str">
        <f>VLOOKUP($A$3,pointchantier!$D$5:$GV$376,6,FALSE)</f>
        <v>absent</v>
      </c>
      <c r="E5" s="71">
        <f>VLOOKUP($A$3,pointchantier!$D$5:$GV$376,8,FALSE)</f>
        <v>0</v>
      </c>
      <c r="F5" s="70" t="str">
        <f>VLOOKUP($A$3,pointchantier!$D$5:$GV$376,10,FALSE)</f>
        <v>travaux postés</v>
      </c>
      <c r="G5" s="71">
        <f>VLOOKUP($A$3,pointchantier!$D$5:$GV$376,12,FALSE)</f>
        <v>0</v>
      </c>
      <c r="H5" s="70" t="str">
        <f>VLOOKUP($A$3,pointchantier!$D$5:$GV$376,14,FALSE)</f>
        <v>LOGPROD</v>
      </c>
      <c r="I5" s="71">
        <f>VLOOKUP($A$3,pointchantier!$D$5:$GV$376,16,FALSE)</f>
        <v>0</v>
      </c>
      <c r="J5" s="70" t="str">
        <f>VLOOKUP($A$3,pointchantier!$D$5:$GV$376,18,FALSE)</f>
        <v>LOGPROD</v>
      </c>
      <c r="K5" s="71">
        <f>VLOOKUP($A$3,pointchantier!$D$5:$GV$376,20,FALSE)</f>
        <v>0</v>
      </c>
      <c r="L5" s="70" t="str">
        <f>VLOOKUP($A$3,pointchantier!$D$5:$GV$376,22,FALSE)</f>
        <v>absent</v>
      </c>
      <c r="M5" s="71">
        <f>VLOOKUP($A$3,pointchantier!$D$5:$GV$376,24,FALSE)</f>
        <v>0</v>
      </c>
    </row>
    <row r="6" spans="1:13" ht="30" customHeight="1">
      <c r="A6" s="466"/>
      <c r="B6" s="75" t="s">
        <v>29</v>
      </c>
      <c r="C6" s="69" t="s">
        <v>71</v>
      </c>
      <c r="D6" s="75" t="s">
        <v>36</v>
      </c>
      <c r="E6" s="69" t="s">
        <v>71</v>
      </c>
      <c r="F6" s="75" t="s">
        <v>37</v>
      </c>
      <c r="G6" s="69" t="s">
        <v>71</v>
      </c>
      <c r="H6" s="75" t="s">
        <v>39</v>
      </c>
      <c r="I6" s="69" t="s">
        <v>71</v>
      </c>
      <c r="J6" s="68" t="s">
        <v>325</v>
      </c>
      <c r="K6" s="69" t="s">
        <v>71</v>
      </c>
      <c r="L6" s="68" t="s">
        <v>115</v>
      </c>
      <c r="M6" s="69" t="s">
        <v>71</v>
      </c>
    </row>
    <row r="7" spans="1:13" ht="82.5" customHeight="1" thickBot="1">
      <c r="A7" s="466"/>
      <c r="B7" s="70" t="str">
        <f>VLOOKUP($A$3,pointchantier!$D$5:$GV$376,26,FALSE)</f>
        <v>LOGPROD</v>
      </c>
      <c r="C7" s="71">
        <f>VLOOKUP($A$3,pointchantier!$D$5:$GV$376,28,FALSE)</f>
        <v>0</v>
      </c>
      <c r="D7" s="70" t="str">
        <f>VLOOKUP($A$3,pointchantier!$D$5:$GV$376,30,FALSE)</f>
        <v>absent</v>
      </c>
      <c r="E7" s="71">
        <f>VLOOKUP($A$3,pointchantier!$D$6:$GV$376,28,FALSE)</f>
        <v>0</v>
      </c>
      <c r="F7" s="70" t="str">
        <f>VLOOKUP($A$3,pointchantier!$D$5:$GV$376,34,FALSE)</f>
        <v>ALPHA MI84 28348</v>
      </c>
      <c r="G7" s="71" t="str">
        <f>VLOOKUP($A$3,pointchantier!$D$5:$GV$376,36,FALSE)</f>
        <v>Prépa</v>
      </c>
      <c r="H7" s="70" t="str">
        <f>VLOOKUP($A$3,pointchantier!$D$5:$GV$376,38,FALSE)</f>
        <v>MI2N 34 RG PORTE</v>
      </c>
      <c r="I7" s="71" t="str">
        <f>VLOOKUP($A$3,pointchantier!$D$5:$GV$376,40,FALSE)</f>
        <v>dépose + pose 2eme plateforme 1568</v>
      </c>
      <c r="J7" s="70" t="str">
        <f>VLOOKUP($A$3,pointchantier!$D$5:$GV$376,42,FALSE)</f>
        <v>absent</v>
      </c>
      <c r="K7" s="71">
        <f>VLOOKUP($A$3,pointchantier!$D$5:$GV$376,44,FALSE)</f>
        <v>0</v>
      </c>
      <c r="L7" s="70" t="str">
        <f>VLOOKUP($A$3,pointchantier!$D$5:$GV$376,46,FALSE)</f>
        <v>travaux postés</v>
      </c>
      <c r="M7" s="71">
        <f>VLOOKUP($A$3,pointchantier!$D$5:$GV$376,48,FALSE)</f>
        <v>0</v>
      </c>
    </row>
    <row r="8" spans="1:13" ht="30" customHeight="1">
      <c r="A8" s="466"/>
      <c r="B8" s="68" t="s">
        <v>344</v>
      </c>
      <c r="C8" s="69" t="s">
        <v>71</v>
      </c>
      <c r="D8" s="68" t="s">
        <v>361</v>
      </c>
      <c r="E8" s="69" t="s">
        <v>71</v>
      </c>
      <c r="F8" s="68" t="s">
        <v>18</v>
      </c>
      <c r="G8" s="69" t="s">
        <v>71</v>
      </c>
      <c r="H8" s="68" t="s">
        <v>26</v>
      </c>
      <c r="I8" s="69" t="s">
        <v>71</v>
      </c>
      <c r="J8" s="455" t="s">
        <v>30</v>
      </c>
      <c r="K8" s="69" t="s">
        <v>71</v>
      </c>
      <c r="L8" s="68" t="s">
        <v>22</v>
      </c>
      <c r="M8" s="69" t="s">
        <v>71</v>
      </c>
    </row>
    <row r="9" spans="1:13" ht="82.5" customHeight="1" thickBot="1">
      <c r="A9" s="466"/>
      <c r="B9" s="70" t="str">
        <f>VLOOKUP($A$3,pointchantier!$D$5:$GV$376,50,FALSE)</f>
        <v>MI2N 34 RG PORTE</v>
      </c>
      <c r="C9" s="71" t="str">
        <f>VLOOKUP($A$3,pointchantier!$D$5:$GV$376,52,FALSE)</f>
        <v>dépose + pose 1er plateforme 1567 + bielles AP 8453/28453</v>
      </c>
      <c r="D9" s="110" t="str">
        <f>VLOOKUP($A$3,pointchantier!$D$5:$GV$376,54,FALSE)</f>
        <v>MI2N PA SACEM SERIE 3506</v>
      </c>
      <c r="E9" s="111" t="str">
        <f>VLOOKUP($A$3,pointchantier!$D$5:$GV$376,56,FALSE)</f>
        <v>Câblage</v>
      </c>
      <c r="F9" s="70" t="str">
        <f>VLOOKUP($A$3,pointchantier!$D$5:$GV$376,58,FALSE)</f>
        <v>absent</v>
      </c>
      <c r="G9" s="71">
        <f>VLOOKUP($A$3,pointchantier!$D$5:$GV$376,60,FALSE)</f>
        <v>0</v>
      </c>
      <c r="H9" s="70" t="str">
        <f>VLOOKUP($A$3,pointchantier!$D$5:$GV$376,62,FALSE)</f>
        <v>MI2N 34 RG PORTE</v>
      </c>
      <c r="I9" s="71" t="str">
        <f>VLOOKUP($A$3,pointchantier!$D$5:$GV$376,64,FALSE)</f>
        <v>Réglages 3eme plateforme 1568</v>
      </c>
      <c r="J9" s="70" t="str">
        <f>VLOOKUP($A$3,pointchantier!$D$5:$GV$376,66,FALSE)</f>
        <v>LOGPROD</v>
      </c>
      <c r="K9" s="71">
        <f>VLOOKUP($A$3,pointchantier!$D$5:$GV$376,68,FALSE)</f>
        <v>0</v>
      </c>
      <c r="L9" s="70" t="str">
        <f>VLOOKUP($A$3,pointchantier!$D$5:$GV$376,70,FALSE)</f>
        <v>absent</v>
      </c>
      <c r="M9" s="71">
        <f>VLOOKUP($A$3,pointchantier!$D$5:$GV$376,72,FALSE)</f>
        <v>0</v>
      </c>
    </row>
    <row r="10" spans="1:13" ht="30" customHeight="1">
      <c r="A10" s="466"/>
      <c r="B10" s="68" t="s">
        <v>324</v>
      </c>
      <c r="C10" s="69" t="s">
        <v>71</v>
      </c>
      <c r="D10" s="68" t="s">
        <v>35</v>
      </c>
      <c r="E10" s="69" t="s">
        <v>71</v>
      </c>
      <c r="F10" s="68" t="s">
        <v>33</v>
      </c>
      <c r="G10" s="69" t="s">
        <v>71</v>
      </c>
      <c r="H10" s="68" t="s">
        <v>339</v>
      </c>
      <c r="I10" s="69" t="s">
        <v>71</v>
      </c>
      <c r="J10" s="68" t="s">
        <v>32</v>
      </c>
      <c r="K10" s="69" t="s">
        <v>71</v>
      </c>
      <c r="L10" s="84" t="s">
        <v>38</v>
      </c>
      <c r="M10" s="69" t="s">
        <v>71</v>
      </c>
    </row>
    <row r="11" spans="1:13" ht="82.5" customHeight="1" thickBot="1">
      <c r="A11" s="466"/>
      <c r="B11" s="70" t="str">
        <f>VLOOKUP($A$3,pointchantier!$D$5:$GV$376,74,FALSE)</f>
        <v>absent</v>
      </c>
      <c r="C11" s="71">
        <f>VLOOKUP($A$3,pointchantier!$D$5:$GV$376,76,FALSE)</f>
        <v>0</v>
      </c>
      <c r="D11" s="70" t="str">
        <f>VLOOKUP($A$3,pointchantier!$D$5:$GV$376,78,FALSE)</f>
        <v>LOGPROD</v>
      </c>
      <c r="E11" s="71">
        <f>VLOOKUP($A$3,pointchantier!$D$5:$GV$376,80,FALSE)</f>
        <v>0</v>
      </c>
      <c r="F11" s="70" t="str">
        <f>VLOOKUP($A$3,pointchantier!$D$5:$GV$376,82,FALSE)</f>
        <v>MI2N PA SACEM SERIE 3506</v>
      </c>
      <c r="G11" s="71" t="str">
        <f>VLOOKUP($A$3,pointchantier!$D$5:$GV$376,84,FALSE)</f>
        <v>Câblage</v>
      </c>
      <c r="H11" s="110" t="str">
        <f>VLOOKUP($A$3,pointchantier!$D$5:$GV$376,86,FALSE)</f>
        <v>absent</v>
      </c>
      <c r="I11" s="112">
        <f>VLOOKUP($A$3,pointchantier!$D$5:$GV$376,88,FALSE)</f>
        <v>0</v>
      </c>
      <c r="J11" s="70" t="str">
        <f>VLOOKUP($A$3,pointchantier!$D$5:$GV$376,90,FALSE)</f>
        <v>absent</v>
      </c>
      <c r="K11" s="71">
        <f>VLOOKUP($A$3,pointchantier!$D$5:$GV$376,92,FALSE)</f>
        <v>0</v>
      </c>
      <c r="L11" s="70" t="str">
        <f>VLOOKUP($A$3,pointchantier!$D$5:$GV$376,94,FALSE)</f>
        <v>MI2N PA SACEM SERIE 3506</v>
      </c>
      <c r="M11" s="71" t="str">
        <f>VLOOKUP($A$3,pointchantier!$D$5:$GV$376,96,FALSE)</f>
        <v>Câblage</v>
      </c>
    </row>
    <row r="12" spans="1:13" ht="30" customHeight="1">
      <c r="A12" s="466"/>
      <c r="B12" s="68" t="s">
        <v>348</v>
      </c>
      <c r="C12" s="69" t="s">
        <v>71</v>
      </c>
      <c r="D12" s="68" t="s">
        <v>25</v>
      </c>
      <c r="E12" s="69" t="s">
        <v>71</v>
      </c>
      <c r="F12" s="68" t="s">
        <v>336</v>
      </c>
      <c r="G12" s="69" t="s">
        <v>71</v>
      </c>
      <c r="H12" s="68"/>
      <c r="I12" s="69" t="s">
        <v>71</v>
      </c>
      <c r="J12" s="68"/>
      <c r="K12" s="69" t="s">
        <v>71</v>
      </c>
      <c r="L12" s="179"/>
      <c r="M12" s="69" t="s">
        <v>71</v>
      </c>
    </row>
    <row r="13" spans="1:13" ht="82.5" customHeight="1" thickBot="1">
      <c r="A13" s="466"/>
      <c r="B13" s="70" t="str">
        <f>VLOOKUP($A$3,pointchantier!$D$5:$GV$376,98,FALSE)</f>
        <v>ALPHA MI84 RG 28454</v>
      </c>
      <c r="C13" s="71" t="str">
        <f>VLOOKUP($A$3,pointchantier!$D$5:$GV$376,100,FALSE)</f>
        <v>dépose + pose 1er plateforme 1567 + bielles AP 8453/28453</v>
      </c>
      <c r="D13" s="70" t="str">
        <f>VLOOKUP($A$3,pointchantier!$D$5:$GV$376,102,FALSE)</f>
        <v>absent</v>
      </c>
      <c r="E13" s="71">
        <f>VLOOKUP($A$3,pointchantier!$D$5:$GV$376,104,FALSE)</f>
        <v>0</v>
      </c>
      <c r="F13" s="70" t="str">
        <f>VLOOKUP($A$3,pointchantier!$D$5:$GV$376,106,FALSE)</f>
        <v>LOGPROD</v>
      </c>
      <c r="G13" s="71">
        <f>VLOOKUP($A$3,pointchantier!$D$5:$GV$376,108,FALSE)</f>
        <v>0</v>
      </c>
      <c r="H13" s="70">
        <f>VLOOKUP($A$3,pointchantier!$D$5:$GV$376,110,FALSE)</f>
        <v>0</v>
      </c>
      <c r="I13" s="71">
        <f>VLOOKUP($A$3,pointchantier!$D$5:$GV$376,112,FALSE)</f>
        <v>0</v>
      </c>
      <c r="J13" s="70">
        <f>VLOOKUP($A$3,pointchantier!$D$5:$GV$376,114,FALSE)</f>
        <v>0</v>
      </c>
      <c r="K13" s="71">
        <f>VLOOKUP($A$3,pointchantier!$D$5:$GV$376,116,FALSE)</f>
        <v>0</v>
      </c>
      <c r="L13" s="70" t="str">
        <f>VLOOKUP($A$3,pointchantier!$D$5:$GV$376,118,FALSE)</f>
        <v>ALPHA MI84 28348</v>
      </c>
      <c r="M13" s="71">
        <f>VLOOKUP($A$3,pointchantier!$D$5:$GV$376,120,FALSE)</f>
        <v>0</v>
      </c>
    </row>
    <row r="14" spans="1:13" ht="30" customHeight="1">
      <c r="A14" s="467"/>
      <c r="B14" s="68" t="s">
        <v>362</v>
      </c>
      <c r="C14" s="69" t="s">
        <v>71</v>
      </c>
      <c r="D14" s="68" t="s">
        <v>346</v>
      </c>
      <c r="E14" s="69" t="s">
        <v>71</v>
      </c>
      <c r="F14" s="68">
        <v>13</v>
      </c>
      <c r="G14" s="69" t="s">
        <v>71</v>
      </c>
      <c r="H14" s="68">
        <v>14</v>
      </c>
      <c r="I14" s="69" t="s">
        <v>71</v>
      </c>
      <c r="J14" s="68">
        <v>15</v>
      </c>
      <c r="K14" s="69" t="s">
        <v>71</v>
      </c>
      <c r="L14" s="68">
        <v>16</v>
      </c>
      <c r="M14" s="69" t="s">
        <v>71</v>
      </c>
    </row>
    <row r="15" spans="1:13" ht="54.95" customHeight="1" thickBot="1">
      <c r="A15" s="467"/>
      <c r="B15" s="70">
        <f>VLOOKUP($A$3,pointchantier!$D$5:$GV$376,122,FALSE)</f>
        <v>0</v>
      </c>
      <c r="C15" s="71">
        <f>VLOOKUP($A$3,pointchantier!$D$5:$GV$376,124,FALSE)</f>
        <v>0</v>
      </c>
      <c r="D15" s="70">
        <f>VLOOKUP($A$3,pointchantier!$D$5:$GV$376,126,FALSE)</f>
        <v>0</v>
      </c>
      <c r="E15" s="71">
        <f>VLOOKUP($A$3,pointchantier!$D$5:$GV$376,128,FALSE)</f>
        <v>0</v>
      </c>
      <c r="F15" s="70" t="str">
        <f>VLOOKUP($A$3,pointchantier!$D$5:$GV$376,130,FALSE)</f>
        <v>MI2N PA SACEM SERIE 3506</v>
      </c>
      <c r="G15" s="71">
        <f>VLOOKUP($A$3,pointchantier!$D$5:$GV$376,132,FALSE)</f>
        <v>0</v>
      </c>
      <c r="H15" s="70">
        <f>VLOOKUP($A$3,pointchantier!$D$5:$GV$376,134,FALSE)</f>
        <v>0</v>
      </c>
      <c r="I15" s="71">
        <f>VLOOKUP($A$3,pointchantier!$D$5:$GV$376,136,FALSE)</f>
        <v>0</v>
      </c>
      <c r="J15" s="70">
        <f>VLOOKUP($A$3,pointchantier!$D$5:$GV$376,138,FALSE)</f>
        <v>0</v>
      </c>
      <c r="K15" s="71">
        <f>VLOOKUP($A$3,pointchantier!$D$5:$GV$376,140,FALSE)</f>
        <v>0</v>
      </c>
      <c r="L15" s="70">
        <f>VLOOKUP($A$3,pointchantier!$D$5:$GV$376,142,FALSE)</f>
        <v>0</v>
      </c>
      <c r="M15" s="71">
        <f>VLOOKUP($A$3,pointchantier!$D$5:$GV$376,144,FALSE)</f>
        <v>0</v>
      </c>
    </row>
    <row r="16" spans="1:13" ht="30" customHeight="1">
      <c r="A16" s="467"/>
      <c r="B16" s="68">
        <v>17</v>
      </c>
      <c r="C16" s="69" t="s">
        <v>71</v>
      </c>
      <c r="D16" s="68">
        <v>18</v>
      </c>
      <c r="E16" s="69" t="s">
        <v>71</v>
      </c>
      <c r="F16" s="68">
        <v>19</v>
      </c>
      <c r="G16" s="69" t="s">
        <v>71</v>
      </c>
      <c r="H16" s="68">
        <v>20</v>
      </c>
      <c r="I16" s="69" t="s">
        <v>71</v>
      </c>
      <c r="J16" s="68">
        <v>21</v>
      </c>
      <c r="K16" s="69" t="s">
        <v>71</v>
      </c>
      <c r="L16" s="68">
        <v>22</v>
      </c>
      <c r="M16" s="69" t="s">
        <v>71</v>
      </c>
    </row>
    <row r="17" spans="1:13" ht="54.95" customHeight="1" thickBot="1">
      <c r="A17" s="467"/>
      <c r="B17" s="70">
        <f>VLOOKUP($A$3,pointchantier!$D$5:$GV$376,146,FALSE)</f>
        <v>0</v>
      </c>
      <c r="C17" s="71">
        <f>VLOOKUP($A$3,pointchantier!$D$5:$GV$376,148,FALSE)</f>
        <v>0</v>
      </c>
      <c r="D17" s="70">
        <f>VLOOKUP($A$3,pointchantier!$D$5:$GV$376,150,FALSE)</f>
        <v>0</v>
      </c>
      <c r="E17" s="71">
        <f>VLOOKUP($A$3,pointchantier!$D$5:$GV$376,152,FALSE)</f>
        <v>0</v>
      </c>
      <c r="F17" s="70">
        <f>VLOOKUP($A$3,pointchantier!$D$5:$GV$376,154,FALSE)</f>
        <v>0</v>
      </c>
      <c r="G17" s="71">
        <f>VLOOKUP($A$3,pointchantier!$D$5:$GV$376,156,FALSE)</f>
        <v>0</v>
      </c>
      <c r="H17" s="70">
        <f>VLOOKUP($A$3,pointchantier!$D$5:$GV$376,158,FALSE)</f>
        <v>0</v>
      </c>
      <c r="I17" s="71">
        <f>VLOOKUP($A$3,pointchantier!$D$5:$GV$376,160,FALSE)</f>
        <v>0</v>
      </c>
      <c r="J17" s="70">
        <f>VLOOKUP($A$3,pointchantier!$D$5:$GV$376,162,FALSE)</f>
        <v>0</v>
      </c>
      <c r="K17" s="71">
        <f>VLOOKUP($A$3,pointchantier!$D$5:$GV$376,164,FALSE)</f>
        <v>0</v>
      </c>
      <c r="L17" s="70">
        <f>VLOOKUP($A$3,pointchantier!$D$5:$GV$376,166,FALSE)</f>
        <v>0</v>
      </c>
      <c r="M17" s="71">
        <f>VLOOKUP($A$3,pointchantier!$D$5:$GV$376,168,FALSE)</f>
        <v>0</v>
      </c>
    </row>
    <row r="18" spans="1:13" ht="30" customHeight="1">
      <c r="A18" s="467"/>
      <c r="B18" s="68">
        <v>23</v>
      </c>
      <c r="C18" s="69" t="s">
        <v>71</v>
      </c>
      <c r="D18" s="68">
        <v>24</v>
      </c>
      <c r="E18" s="69" t="s">
        <v>71</v>
      </c>
      <c r="F18" s="68">
        <v>25</v>
      </c>
      <c r="G18" s="69" t="s">
        <v>71</v>
      </c>
      <c r="H18" s="68">
        <v>26</v>
      </c>
      <c r="I18" s="69" t="s">
        <v>71</v>
      </c>
      <c r="J18" s="68">
        <v>27</v>
      </c>
      <c r="K18" s="69" t="s">
        <v>71</v>
      </c>
      <c r="L18" s="68">
        <v>28</v>
      </c>
      <c r="M18" s="69" t="s">
        <v>71</v>
      </c>
    </row>
    <row r="19" spans="1:13" ht="54.95" customHeight="1" thickBot="1">
      <c r="A19" s="467"/>
      <c r="B19" s="70">
        <f>VLOOKUP($A$3,pointchantier!$D$5:$GV$376,170,FALSE)</f>
        <v>0</v>
      </c>
      <c r="C19" s="71">
        <f>VLOOKUP($A$3,pointchantier!$D$5:$GV$376,172,FALSE)</f>
        <v>0</v>
      </c>
      <c r="D19" s="70">
        <f>VLOOKUP($A$3,pointchantier!$D$5:$GV$376,174,FALSE)</f>
        <v>0</v>
      </c>
      <c r="E19" s="71">
        <f>VLOOKUP($A$3,pointchantier!$D$5:$GV$376,176,FALSE)</f>
        <v>0</v>
      </c>
      <c r="F19" s="70">
        <f>VLOOKUP($A$3,pointchantier!$D$5:$GV$376,178,FALSE)</f>
        <v>0</v>
      </c>
      <c r="G19" s="71">
        <f>VLOOKUP($A$3,pointchantier!$D$5:$GV$376,180,FALSE)</f>
        <v>0</v>
      </c>
      <c r="H19" s="70">
        <f>VLOOKUP($A$3,pointchantier!$D$5:$GV$376,182,FALSE)</f>
        <v>0</v>
      </c>
      <c r="I19" s="71">
        <f>VLOOKUP($A$3,pointchantier!$D$5:$GV$376,184,FALSE)</f>
        <v>0</v>
      </c>
      <c r="J19" s="70">
        <f>VLOOKUP($A$3,pointchantier!$D$5:$GV$376,186,FALSE)</f>
        <v>0</v>
      </c>
      <c r="K19" s="71">
        <f>VLOOKUP($A$3,pointchantier!$D$5:$GV$376,188,FALSE)</f>
        <v>0</v>
      </c>
      <c r="L19" s="70">
        <f>VLOOKUP($A$3,pointchantier!$D$5:$GV$376,190,FALSE)</f>
        <v>0</v>
      </c>
      <c r="M19" s="71">
        <f>VLOOKUP($A$3,pointchantier!$D$5:$GV$376,192,FALSE)</f>
        <v>0</v>
      </c>
    </row>
    <row r="20" spans="1:13" ht="30" customHeight="1">
      <c r="A20" s="467"/>
      <c r="B20" s="68">
        <v>29</v>
      </c>
      <c r="C20" s="69" t="s">
        <v>71</v>
      </c>
      <c r="D20" s="68"/>
      <c r="E20" s="69"/>
      <c r="F20" s="68"/>
      <c r="G20" s="69"/>
      <c r="H20" s="68"/>
      <c r="I20" s="69"/>
      <c r="J20" s="68"/>
      <c r="K20" s="69"/>
      <c r="L20" s="68"/>
      <c r="M20" s="69"/>
    </row>
    <row r="21" spans="1:13" ht="54.95" customHeight="1" thickBot="1">
      <c r="B21" s="70">
        <f>VLOOKUP($A$3,pointchantier!$D$5:$GV$376,194,FALSE)</f>
        <v>0</v>
      </c>
      <c r="C21" s="71">
        <f>VLOOKUP($A$3,pointchantier!$D$5:$GV$376,196,FALSE)</f>
        <v>0</v>
      </c>
      <c r="D21" s="70"/>
      <c r="E21" s="71"/>
      <c r="F21" s="70"/>
      <c r="G21" s="71"/>
      <c r="H21" s="70"/>
      <c r="I21" s="71"/>
      <c r="J21" s="70"/>
      <c r="K21" s="71"/>
      <c r="L21" s="70"/>
      <c r="M21" s="71"/>
    </row>
    <row r="22" spans="1:13">
      <c r="A22" s="24">
        <v>43093</v>
      </c>
      <c r="B22" s="23" t="s">
        <v>74</v>
      </c>
    </row>
    <row r="23" spans="1:13">
      <c r="A23" s="24">
        <v>43094</v>
      </c>
    </row>
    <row r="24" spans="1:13">
      <c r="A24" s="24">
        <v>43095</v>
      </c>
    </row>
    <row r="25" spans="1:13">
      <c r="A25" s="24">
        <v>43096</v>
      </c>
    </row>
    <row r="26" spans="1:13">
      <c r="A26" s="24">
        <v>43097</v>
      </c>
    </row>
    <row r="27" spans="1:13">
      <c r="A27" s="24">
        <v>43098</v>
      </c>
    </row>
    <row r="28" spans="1:13">
      <c r="A28" s="24">
        <v>43099</v>
      </c>
    </row>
    <row r="29" spans="1:13">
      <c r="A29" s="24">
        <v>43100</v>
      </c>
    </row>
    <row r="30" spans="1:13">
      <c r="A30" s="24">
        <v>43101</v>
      </c>
    </row>
    <row r="31" spans="1:13">
      <c r="A31" s="24">
        <v>43102</v>
      </c>
    </row>
    <row r="32" spans="1:13">
      <c r="A32" s="24">
        <v>43103</v>
      </c>
    </row>
    <row r="33" spans="1:1">
      <c r="A33" s="24">
        <v>43104</v>
      </c>
    </row>
    <row r="34" spans="1:1">
      <c r="A34" s="24">
        <v>43105</v>
      </c>
    </row>
    <row r="35" spans="1:1">
      <c r="A35" s="24">
        <v>43106</v>
      </c>
    </row>
    <row r="36" spans="1:1">
      <c r="A36" s="24">
        <v>43107</v>
      </c>
    </row>
    <row r="37" spans="1:1">
      <c r="A37" s="24">
        <v>43108</v>
      </c>
    </row>
    <row r="38" spans="1:1">
      <c r="A38" s="24">
        <v>43109</v>
      </c>
    </row>
    <row r="39" spans="1:1">
      <c r="A39" s="24">
        <v>43110</v>
      </c>
    </row>
    <row r="40" spans="1:1">
      <c r="A40" s="24">
        <v>43111</v>
      </c>
    </row>
    <row r="41" spans="1:1">
      <c r="A41" s="24">
        <v>43112</v>
      </c>
    </row>
    <row r="42" spans="1:1">
      <c r="A42" s="24">
        <v>43113</v>
      </c>
    </row>
    <row r="43" spans="1:1">
      <c r="A43" s="24">
        <v>43114</v>
      </c>
    </row>
    <row r="44" spans="1:1">
      <c r="A44" s="24">
        <v>43115</v>
      </c>
    </row>
    <row r="45" spans="1:1">
      <c r="A45" s="24">
        <v>43116</v>
      </c>
    </row>
    <row r="46" spans="1:1">
      <c r="A46" s="24">
        <v>43117</v>
      </c>
    </row>
    <row r="47" spans="1:1">
      <c r="A47" s="24">
        <v>43118</v>
      </c>
    </row>
    <row r="48" spans="1:1">
      <c r="A48" s="24">
        <v>43119</v>
      </c>
    </row>
    <row r="49" spans="1:1">
      <c r="A49" s="24">
        <v>43120</v>
      </c>
    </row>
    <row r="50" spans="1:1">
      <c r="A50" s="24">
        <v>43121</v>
      </c>
    </row>
    <row r="51" spans="1:1">
      <c r="A51" s="24">
        <v>43122</v>
      </c>
    </row>
    <row r="52" spans="1:1">
      <c r="A52" s="24">
        <v>43123</v>
      </c>
    </row>
    <row r="53" spans="1:1">
      <c r="A53" s="24">
        <v>43124</v>
      </c>
    </row>
    <row r="54" spans="1:1">
      <c r="A54" s="24">
        <v>43125</v>
      </c>
    </row>
    <row r="55" spans="1:1">
      <c r="A55" s="24">
        <v>43126</v>
      </c>
    </row>
    <row r="56" spans="1:1">
      <c r="A56" s="24">
        <v>43127</v>
      </c>
    </row>
    <row r="57" spans="1:1">
      <c r="A57" s="24">
        <v>43128</v>
      </c>
    </row>
    <row r="58" spans="1:1">
      <c r="A58" s="24">
        <v>43129</v>
      </c>
    </row>
    <row r="59" spans="1:1">
      <c r="A59" s="24">
        <v>43130</v>
      </c>
    </row>
    <row r="60" spans="1:1">
      <c r="A60" s="24">
        <v>43131</v>
      </c>
    </row>
    <row r="61" spans="1:1">
      <c r="A61" s="24">
        <v>43132</v>
      </c>
    </row>
    <row r="62" spans="1:1">
      <c r="A62" s="24">
        <v>43133</v>
      </c>
    </row>
    <row r="63" spans="1:1">
      <c r="A63" s="24">
        <v>43134</v>
      </c>
    </row>
    <row r="64" spans="1:1">
      <c r="A64" s="24">
        <v>43135</v>
      </c>
    </row>
    <row r="65" spans="1:1">
      <c r="A65" s="24">
        <v>43136</v>
      </c>
    </row>
    <row r="66" spans="1:1">
      <c r="A66" s="24">
        <v>43137</v>
      </c>
    </row>
    <row r="67" spans="1:1">
      <c r="A67" s="24">
        <v>43138</v>
      </c>
    </row>
    <row r="68" spans="1:1">
      <c r="A68" s="24">
        <v>43139</v>
      </c>
    </row>
    <row r="69" spans="1:1">
      <c r="A69" s="24">
        <v>43140</v>
      </c>
    </row>
    <row r="70" spans="1:1">
      <c r="A70" s="24">
        <v>43141</v>
      </c>
    </row>
    <row r="71" spans="1:1">
      <c r="A71" s="24">
        <v>43142</v>
      </c>
    </row>
    <row r="72" spans="1:1">
      <c r="A72" s="24">
        <v>43143</v>
      </c>
    </row>
    <row r="73" spans="1:1">
      <c r="A73" s="24">
        <v>43144</v>
      </c>
    </row>
    <row r="74" spans="1:1">
      <c r="A74" s="24">
        <v>43145</v>
      </c>
    </row>
    <row r="75" spans="1:1">
      <c r="A75" s="24">
        <v>43146</v>
      </c>
    </row>
    <row r="76" spans="1:1">
      <c r="A76" s="24">
        <v>43147</v>
      </c>
    </row>
    <row r="77" spans="1:1">
      <c r="A77" s="24">
        <v>43148</v>
      </c>
    </row>
    <row r="78" spans="1:1">
      <c r="A78" s="24">
        <v>43149</v>
      </c>
    </row>
    <row r="79" spans="1:1">
      <c r="A79" s="24">
        <v>43150</v>
      </c>
    </row>
    <row r="80" spans="1:1">
      <c r="A80" s="24">
        <v>43151</v>
      </c>
    </row>
    <row r="81" spans="1:1">
      <c r="A81" s="24">
        <v>43152</v>
      </c>
    </row>
    <row r="82" spans="1:1">
      <c r="A82" s="24">
        <v>43153</v>
      </c>
    </row>
    <row r="83" spans="1:1">
      <c r="A83" s="24">
        <v>43154</v>
      </c>
    </row>
    <row r="84" spans="1:1">
      <c r="A84" s="24">
        <v>43155</v>
      </c>
    </row>
    <row r="85" spans="1:1">
      <c r="A85" s="24">
        <v>43156</v>
      </c>
    </row>
    <row r="86" spans="1:1">
      <c r="A86" s="24">
        <v>43157</v>
      </c>
    </row>
    <row r="87" spans="1:1">
      <c r="A87" s="24">
        <v>43158</v>
      </c>
    </row>
    <row r="88" spans="1:1">
      <c r="A88" s="24">
        <v>43159</v>
      </c>
    </row>
    <row r="89" spans="1:1">
      <c r="A89" s="24">
        <v>43160</v>
      </c>
    </row>
    <row r="90" spans="1:1">
      <c r="A90" s="24">
        <v>43161</v>
      </c>
    </row>
    <row r="91" spans="1:1">
      <c r="A91" s="24">
        <v>43162</v>
      </c>
    </row>
    <row r="92" spans="1:1">
      <c r="A92" s="24">
        <v>43163</v>
      </c>
    </row>
    <row r="93" spans="1:1">
      <c r="A93" s="24">
        <v>43164</v>
      </c>
    </row>
    <row r="94" spans="1:1">
      <c r="A94" s="24">
        <v>43165</v>
      </c>
    </row>
    <row r="95" spans="1:1">
      <c r="A95" s="24">
        <v>43166</v>
      </c>
    </row>
    <row r="96" spans="1:1">
      <c r="A96" s="24">
        <v>43167</v>
      </c>
    </row>
    <row r="97" spans="1:1">
      <c r="A97" s="24">
        <v>43168</v>
      </c>
    </row>
    <row r="98" spans="1:1">
      <c r="A98" s="24">
        <v>43169</v>
      </c>
    </row>
    <row r="99" spans="1:1">
      <c r="A99" s="24">
        <v>43170</v>
      </c>
    </row>
    <row r="100" spans="1:1">
      <c r="A100" s="24">
        <v>43171</v>
      </c>
    </row>
    <row r="101" spans="1:1">
      <c r="A101" s="24">
        <v>43172</v>
      </c>
    </row>
    <row r="102" spans="1:1">
      <c r="A102" s="24">
        <v>43173</v>
      </c>
    </row>
    <row r="103" spans="1:1">
      <c r="A103" s="24">
        <v>43174</v>
      </c>
    </row>
    <row r="104" spans="1:1">
      <c r="A104" s="24">
        <v>43175</v>
      </c>
    </row>
    <row r="105" spans="1:1">
      <c r="A105" s="24">
        <v>43176</v>
      </c>
    </row>
    <row r="106" spans="1:1">
      <c r="A106" s="24">
        <v>43177</v>
      </c>
    </row>
    <row r="107" spans="1:1">
      <c r="A107" s="24">
        <v>43178</v>
      </c>
    </row>
    <row r="108" spans="1:1">
      <c r="A108" s="24">
        <v>43179</v>
      </c>
    </row>
    <row r="109" spans="1:1">
      <c r="A109" s="24">
        <v>43180</v>
      </c>
    </row>
    <row r="110" spans="1:1">
      <c r="A110" s="24">
        <v>43181</v>
      </c>
    </row>
    <row r="111" spans="1:1">
      <c r="A111" s="24">
        <v>43182</v>
      </c>
    </row>
    <row r="112" spans="1:1">
      <c r="A112" s="24">
        <v>43183</v>
      </c>
    </row>
    <row r="113" spans="1:1">
      <c r="A113" s="24">
        <v>43184</v>
      </c>
    </row>
    <row r="114" spans="1:1">
      <c r="A114" s="24">
        <v>43185</v>
      </c>
    </row>
    <row r="115" spans="1:1">
      <c r="A115" s="24">
        <v>43186</v>
      </c>
    </row>
    <row r="116" spans="1:1">
      <c r="A116" s="24">
        <v>43187</v>
      </c>
    </row>
    <row r="117" spans="1:1">
      <c r="A117" s="24">
        <v>43188</v>
      </c>
    </row>
    <row r="118" spans="1:1">
      <c r="A118" s="24">
        <v>43189</v>
      </c>
    </row>
    <row r="119" spans="1:1">
      <c r="A119" s="24">
        <v>43190</v>
      </c>
    </row>
    <row r="120" spans="1:1">
      <c r="A120" s="24">
        <v>43191</v>
      </c>
    </row>
    <row r="121" spans="1:1">
      <c r="A121" s="24">
        <v>43192</v>
      </c>
    </row>
    <row r="122" spans="1:1">
      <c r="A122" s="24">
        <v>43193</v>
      </c>
    </row>
    <row r="123" spans="1:1">
      <c r="A123" s="24">
        <v>43194</v>
      </c>
    </row>
    <row r="124" spans="1:1">
      <c r="A124" s="24">
        <v>43195</v>
      </c>
    </row>
    <row r="125" spans="1:1">
      <c r="A125" s="24">
        <v>43196</v>
      </c>
    </row>
    <row r="126" spans="1:1">
      <c r="A126" s="24">
        <v>43197</v>
      </c>
    </row>
    <row r="127" spans="1:1">
      <c r="A127" s="24">
        <v>43198</v>
      </c>
    </row>
    <row r="128" spans="1:1">
      <c r="A128" s="24">
        <v>43199</v>
      </c>
    </row>
    <row r="129" spans="1:1">
      <c r="A129" s="24">
        <v>43200</v>
      </c>
    </row>
    <row r="130" spans="1:1">
      <c r="A130" s="24">
        <v>43201</v>
      </c>
    </row>
    <row r="131" spans="1:1">
      <c r="A131" s="24">
        <v>43202</v>
      </c>
    </row>
    <row r="132" spans="1:1">
      <c r="A132" s="24">
        <v>43203</v>
      </c>
    </row>
    <row r="133" spans="1:1">
      <c r="A133" s="24">
        <v>43204</v>
      </c>
    </row>
    <row r="134" spans="1:1">
      <c r="A134" s="24">
        <v>43205</v>
      </c>
    </row>
    <row r="135" spans="1:1">
      <c r="A135" s="24">
        <v>43206</v>
      </c>
    </row>
    <row r="136" spans="1:1">
      <c r="A136" s="24">
        <v>43207</v>
      </c>
    </row>
    <row r="137" spans="1:1">
      <c r="A137" s="24">
        <v>43208</v>
      </c>
    </row>
    <row r="138" spans="1:1">
      <c r="A138" s="24">
        <v>43209</v>
      </c>
    </row>
    <row r="139" spans="1:1">
      <c r="A139" s="24">
        <v>43210</v>
      </c>
    </row>
    <row r="140" spans="1:1">
      <c r="A140" s="24">
        <v>43211</v>
      </c>
    </row>
    <row r="141" spans="1:1">
      <c r="A141" s="24">
        <v>43212</v>
      </c>
    </row>
    <row r="142" spans="1:1">
      <c r="A142" s="24">
        <v>43213</v>
      </c>
    </row>
    <row r="143" spans="1:1">
      <c r="A143" s="24">
        <v>43214</v>
      </c>
    </row>
    <row r="144" spans="1:1">
      <c r="A144" s="24">
        <v>43215</v>
      </c>
    </row>
    <row r="145" spans="1:1">
      <c r="A145" s="24">
        <v>43216</v>
      </c>
    </row>
    <row r="146" spans="1:1">
      <c r="A146" s="24">
        <v>43217</v>
      </c>
    </row>
    <row r="147" spans="1:1">
      <c r="A147" s="24">
        <v>43218</v>
      </c>
    </row>
    <row r="148" spans="1:1">
      <c r="A148" s="24">
        <v>43219</v>
      </c>
    </row>
    <row r="149" spans="1:1">
      <c r="A149" s="24">
        <v>43220</v>
      </c>
    </row>
    <row r="150" spans="1:1">
      <c r="A150" s="24">
        <v>43221</v>
      </c>
    </row>
    <row r="151" spans="1:1">
      <c r="A151" s="24">
        <v>43222</v>
      </c>
    </row>
    <row r="152" spans="1:1">
      <c r="A152" s="24">
        <v>43223</v>
      </c>
    </row>
    <row r="153" spans="1:1">
      <c r="A153" s="24">
        <v>43224</v>
      </c>
    </row>
    <row r="154" spans="1:1">
      <c r="A154" s="24">
        <v>43225</v>
      </c>
    </row>
    <row r="155" spans="1:1">
      <c r="A155" s="24">
        <v>43226</v>
      </c>
    </row>
    <row r="156" spans="1:1">
      <c r="A156" s="24">
        <v>43227</v>
      </c>
    </row>
    <row r="157" spans="1:1">
      <c r="A157" s="24">
        <v>43228</v>
      </c>
    </row>
    <row r="158" spans="1:1">
      <c r="A158" s="24">
        <v>43229</v>
      </c>
    </row>
    <row r="159" spans="1:1">
      <c r="A159" s="24">
        <v>43230</v>
      </c>
    </row>
    <row r="160" spans="1:1">
      <c r="A160" s="24">
        <v>43231</v>
      </c>
    </row>
    <row r="161" spans="1:1">
      <c r="A161" s="24">
        <v>43232</v>
      </c>
    </row>
    <row r="162" spans="1:1">
      <c r="A162" s="24">
        <v>43233</v>
      </c>
    </row>
    <row r="163" spans="1:1">
      <c r="A163" s="24">
        <v>43234</v>
      </c>
    </row>
    <row r="164" spans="1:1">
      <c r="A164" s="24">
        <v>43235</v>
      </c>
    </row>
    <row r="165" spans="1:1">
      <c r="A165" s="24">
        <v>43236</v>
      </c>
    </row>
    <row r="166" spans="1:1">
      <c r="A166" s="24">
        <v>43237</v>
      </c>
    </row>
    <row r="167" spans="1:1">
      <c r="A167" s="24">
        <v>43238</v>
      </c>
    </row>
    <row r="168" spans="1:1">
      <c r="A168" s="24">
        <v>43239</v>
      </c>
    </row>
    <row r="169" spans="1:1">
      <c r="A169" s="24">
        <v>43240</v>
      </c>
    </row>
    <row r="170" spans="1:1">
      <c r="A170" s="24">
        <v>43241</v>
      </c>
    </row>
    <row r="171" spans="1:1">
      <c r="A171" s="24">
        <v>43242</v>
      </c>
    </row>
    <row r="172" spans="1:1">
      <c r="A172" s="24">
        <v>43243</v>
      </c>
    </row>
    <row r="173" spans="1:1">
      <c r="A173" s="24">
        <v>43244</v>
      </c>
    </row>
    <row r="174" spans="1:1">
      <c r="A174" s="24">
        <v>43245</v>
      </c>
    </row>
    <row r="175" spans="1:1">
      <c r="A175" s="24">
        <v>43246</v>
      </c>
    </row>
    <row r="176" spans="1:1">
      <c r="A176" s="24">
        <v>43247</v>
      </c>
    </row>
    <row r="177" spans="1:1">
      <c r="A177" s="24">
        <v>43248</v>
      </c>
    </row>
    <row r="178" spans="1:1">
      <c r="A178" s="24">
        <v>43249</v>
      </c>
    </row>
    <row r="179" spans="1:1">
      <c r="A179" s="24">
        <v>43250</v>
      </c>
    </row>
    <row r="180" spans="1:1">
      <c r="A180" s="24">
        <v>43251</v>
      </c>
    </row>
    <row r="181" spans="1:1">
      <c r="A181" s="24">
        <v>43252</v>
      </c>
    </row>
    <row r="182" spans="1:1">
      <c r="A182" s="24">
        <v>43253</v>
      </c>
    </row>
    <row r="183" spans="1:1">
      <c r="A183" s="24">
        <v>43254</v>
      </c>
    </row>
    <row r="184" spans="1:1">
      <c r="A184" s="24">
        <v>43255</v>
      </c>
    </row>
    <row r="185" spans="1:1">
      <c r="A185" s="24">
        <v>43256</v>
      </c>
    </row>
    <row r="186" spans="1:1">
      <c r="A186" s="24">
        <v>43257</v>
      </c>
    </row>
    <row r="187" spans="1:1">
      <c r="A187" s="24">
        <v>43258</v>
      </c>
    </row>
    <row r="188" spans="1:1">
      <c r="A188" s="24">
        <v>43259</v>
      </c>
    </row>
    <row r="189" spans="1:1">
      <c r="A189" s="24">
        <v>43260</v>
      </c>
    </row>
    <row r="190" spans="1:1">
      <c r="A190" s="24">
        <v>43261</v>
      </c>
    </row>
    <row r="191" spans="1:1">
      <c r="A191" s="24">
        <v>43262</v>
      </c>
    </row>
    <row r="192" spans="1:1">
      <c r="A192" s="24">
        <v>43263</v>
      </c>
    </row>
    <row r="193" spans="1:1">
      <c r="A193" s="24">
        <v>43264</v>
      </c>
    </row>
    <row r="194" spans="1:1">
      <c r="A194" s="24">
        <v>43265</v>
      </c>
    </row>
    <row r="195" spans="1:1">
      <c r="A195" s="24">
        <v>43266</v>
      </c>
    </row>
    <row r="196" spans="1:1">
      <c r="A196" s="24">
        <v>43267</v>
      </c>
    </row>
    <row r="197" spans="1:1">
      <c r="A197" s="24">
        <v>43268</v>
      </c>
    </row>
    <row r="198" spans="1:1">
      <c r="A198" s="24">
        <v>43269</v>
      </c>
    </row>
    <row r="199" spans="1:1">
      <c r="A199" s="24">
        <v>43270</v>
      </c>
    </row>
    <row r="200" spans="1:1">
      <c r="A200" s="24">
        <v>43271</v>
      </c>
    </row>
    <row r="201" spans="1:1">
      <c r="A201" s="24">
        <v>43272</v>
      </c>
    </row>
    <row r="202" spans="1:1">
      <c r="A202" s="24">
        <v>43273</v>
      </c>
    </row>
    <row r="203" spans="1:1">
      <c r="A203" s="24">
        <v>43274</v>
      </c>
    </row>
    <row r="204" spans="1:1">
      <c r="A204" s="24">
        <v>43275</v>
      </c>
    </row>
    <row r="205" spans="1:1">
      <c r="A205" s="24">
        <v>43276</v>
      </c>
    </row>
    <row r="206" spans="1:1">
      <c r="A206" s="24">
        <v>43277</v>
      </c>
    </row>
    <row r="207" spans="1:1">
      <c r="A207" s="24">
        <v>43278</v>
      </c>
    </row>
    <row r="208" spans="1:1">
      <c r="A208" s="24">
        <v>43279</v>
      </c>
    </row>
    <row r="209" spans="1:1">
      <c r="A209" s="24">
        <v>43280</v>
      </c>
    </row>
    <row r="210" spans="1:1">
      <c r="A210" s="24">
        <v>43281</v>
      </c>
    </row>
    <row r="211" spans="1:1">
      <c r="A211" s="24">
        <v>43282</v>
      </c>
    </row>
    <row r="212" spans="1:1">
      <c r="A212" s="24">
        <v>43283</v>
      </c>
    </row>
    <row r="213" spans="1:1">
      <c r="A213" s="24">
        <v>43284</v>
      </c>
    </row>
    <row r="214" spans="1:1">
      <c r="A214" s="24">
        <v>43285</v>
      </c>
    </row>
    <row r="215" spans="1:1">
      <c r="A215" s="24">
        <v>43286</v>
      </c>
    </row>
    <row r="216" spans="1:1">
      <c r="A216" s="24">
        <v>43287</v>
      </c>
    </row>
    <row r="217" spans="1:1">
      <c r="A217" s="24">
        <v>43288</v>
      </c>
    </row>
    <row r="218" spans="1:1">
      <c r="A218" s="24">
        <v>43289</v>
      </c>
    </row>
    <row r="219" spans="1:1">
      <c r="A219" s="24">
        <v>43290</v>
      </c>
    </row>
    <row r="220" spans="1:1">
      <c r="A220" s="24">
        <v>43291</v>
      </c>
    </row>
    <row r="221" spans="1:1">
      <c r="A221" s="24">
        <v>43292</v>
      </c>
    </row>
    <row r="222" spans="1:1">
      <c r="A222" s="24">
        <v>43293</v>
      </c>
    </row>
    <row r="223" spans="1:1">
      <c r="A223" s="24">
        <v>43294</v>
      </c>
    </row>
    <row r="224" spans="1:1">
      <c r="A224" s="24">
        <v>43295</v>
      </c>
    </row>
    <row r="225" spans="1:1">
      <c r="A225" s="24">
        <v>43296</v>
      </c>
    </row>
    <row r="226" spans="1:1">
      <c r="A226" s="24">
        <v>43297</v>
      </c>
    </row>
    <row r="227" spans="1:1">
      <c r="A227" s="24">
        <v>43298</v>
      </c>
    </row>
    <row r="228" spans="1:1">
      <c r="A228" s="24">
        <v>43299</v>
      </c>
    </row>
    <row r="229" spans="1:1">
      <c r="A229" s="24">
        <v>43300</v>
      </c>
    </row>
    <row r="230" spans="1:1">
      <c r="A230" s="24">
        <v>43301</v>
      </c>
    </row>
    <row r="231" spans="1:1">
      <c r="A231" s="24">
        <v>43302</v>
      </c>
    </row>
    <row r="232" spans="1:1">
      <c r="A232" s="24">
        <v>43303</v>
      </c>
    </row>
    <row r="233" spans="1:1">
      <c r="A233" s="24">
        <v>43304</v>
      </c>
    </row>
    <row r="234" spans="1:1">
      <c r="A234" s="24">
        <v>43305</v>
      </c>
    </row>
    <row r="235" spans="1:1">
      <c r="A235" s="24">
        <v>43306</v>
      </c>
    </row>
    <row r="236" spans="1:1">
      <c r="A236" s="24">
        <v>43307</v>
      </c>
    </row>
    <row r="237" spans="1:1">
      <c r="A237" s="24">
        <v>43308</v>
      </c>
    </row>
    <row r="238" spans="1:1">
      <c r="A238" s="24">
        <v>43309</v>
      </c>
    </row>
    <row r="239" spans="1:1">
      <c r="A239" s="24">
        <v>43310</v>
      </c>
    </row>
    <row r="240" spans="1:1">
      <c r="A240" s="24">
        <v>43311</v>
      </c>
    </row>
    <row r="241" spans="1:1">
      <c r="A241" s="24">
        <v>43312</v>
      </c>
    </row>
    <row r="242" spans="1:1">
      <c r="A242" s="24">
        <v>43313</v>
      </c>
    </row>
    <row r="243" spans="1:1">
      <c r="A243" s="24">
        <v>43314</v>
      </c>
    </row>
    <row r="244" spans="1:1">
      <c r="A244" s="24">
        <v>43315</v>
      </c>
    </row>
    <row r="245" spans="1:1">
      <c r="A245" s="24">
        <v>43316</v>
      </c>
    </row>
    <row r="246" spans="1:1">
      <c r="A246" s="24">
        <v>43317</v>
      </c>
    </row>
    <row r="247" spans="1:1">
      <c r="A247" s="24">
        <v>43318</v>
      </c>
    </row>
    <row r="248" spans="1:1">
      <c r="A248" s="24">
        <v>43319</v>
      </c>
    </row>
    <row r="249" spans="1:1">
      <c r="A249" s="24">
        <v>43320</v>
      </c>
    </row>
    <row r="250" spans="1:1">
      <c r="A250" s="24">
        <v>43321</v>
      </c>
    </row>
    <row r="251" spans="1:1">
      <c r="A251" s="24">
        <v>43322</v>
      </c>
    </row>
    <row r="252" spans="1:1">
      <c r="A252" s="24">
        <v>43323</v>
      </c>
    </row>
    <row r="253" spans="1:1">
      <c r="A253" s="24">
        <v>43324</v>
      </c>
    </row>
    <row r="254" spans="1:1">
      <c r="A254" s="24">
        <v>43325</v>
      </c>
    </row>
    <row r="255" spans="1:1">
      <c r="A255" s="24">
        <v>43326</v>
      </c>
    </row>
    <row r="256" spans="1:1">
      <c r="A256" s="24">
        <v>43327</v>
      </c>
    </row>
    <row r="257" spans="1:1">
      <c r="A257" s="24">
        <v>43328</v>
      </c>
    </row>
    <row r="258" spans="1:1">
      <c r="A258" s="24">
        <v>43329</v>
      </c>
    </row>
    <row r="259" spans="1:1">
      <c r="A259" s="24">
        <v>43330</v>
      </c>
    </row>
    <row r="260" spans="1:1">
      <c r="A260" s="24">
        <v>43331</v>
      </c>
    </row>
    <row r="261" spans="1:1">
      <c r="A261" s="24">
        <v>43332</v>
      </c>
    </row>
    <row r="262" spans="1:1">
      <c r="A262" s="24">
        <v>43333</v>
      </c>
    </row>
    <row r="263" spans="1:1">
      <c r="A263" s="24">
        <v>43334</v>
      </c>
    </row>
    <row r="264" spans="1:1">
      <c r="A264" s="24">
        <v>43335</v>
      </c>
    </row>
    <row r="265" spans="1:1">
      <c r="A265" s="24">
        <v>43336</v>
      </c>
    </row>
    <row r="266" spans="1:1">
      <c r="A266" s="24">
        <v>43337</v>
      </c>
    </row>
    <row r="267" spans="1:1">
      <c r="A267" s="24">
        <v>43338</v>
      </c>
    </row>
    <row r="268" spans="1:1">
      <c r="A268" s="24">
        <v>43339</v>
      </c>
    </row>
    <row r="269" spans="1:1">
      <c r="A269" s="24">
        <v>43340</v>
      </c>
    </row>
    <row r="270" spans="1:1">
      <c r="A270" s="24">
        <v>43341</v>
      </c>
    </row>
    <row r="271" spans="1:1">
      <c r="A271" s="24">
        <v>43342</v>
      </c>
    </row>
    <row r="272" spans="1:1">
      <c r="A272" s="24">
        <v>43343</v>
      </c>
    </row>
    <row r="273" spans="1:1">
      <c r="A273" s="24">
        <v>43344</v>
      </c>
    </row>
    <row r="274" spans="1:1">
      <c r="A274" s="24">
        <v>43345</v>
      </c>
    </row>
    <row r="275" spans="1:1">
      <c r="A275" s="24">
        <v>43346</v>
      </c>
    </row>
    <row r="276" spans="1:1">
      <c r="A276" s="24">
        <v>43347</v>
      </c>
    </row>
    <row r="277" spans="1:1">
      <c r="A277" s="24">
        <v>43348</v>
      </c>
    </row>
    <row r="278" spans="1:1">
      <c r="A278" s="24">
        <v>43349</v>
      </c>
    </row>
    <row r="279" spans="1:1">
      <c r="A279" s="24">
        <v>43350</v>
      </c>
    </row>
    <row r="280" spans="1:1">
      <c r="A280" s="24">
        <v>43351</v>
      </c>
    </row>
    <row r="281" spans="1:1">
      <c r="A281" s="24">
        <v>43352</v>
      </c>
    </row>
    <row r="282" spans="1:1">
      <c r="A282" s="24">
        <v>43353</v>
      </c>
    </row>
    <row r="283" spans="1:1">
      <c r="A283" s="24">
        <v>43354</v>
      </c>
    </row>
    <row r="284" spans="1:1">
      <c r="A284" s="24">
        <v>43355</v>
      </c>
    </row>
    <row r="285" spans="1:1">
      <c r="A285" s="24">
        <v>43356</v>
      </c>
    </row>
    <row r="286" spans="1:1">
      <c r="A286" s="24">
        <v>43357</v>
      </c>
    </row>
    <row r="287" spans="1:1">
      <c r="A287" s="24">
        <v>43358</v>
      </c>
    </row>
    <row r="288" spans="1:1">
      <c r="A288" s="24">
        <v>43359</v>
      </c>
    </row>
    <row r="289" spans="1:1">
      <c r="A289" s="24">
        <v>43360</v>
      </c>
    </row>
    <row r="290" spans="1:1">
      <c r="A290" s="24">
        <v>43361</v>
      </c>
    </row>
    <row r="291" spans="1:1">
      <c r="A291" s="24">
        <v>43362</v>
      </c>
    </row>
    <row r="292" spans="1:1">
      <c r="A292" s="24">
        <v>43363</v>
      </c>
    </row>
    <row r="293" spans="1:1">
      <c r="A293" s="24">
        <v>43364</v>
      </c>
    </row>
    <row r="294" spans="1:1">
      <c r="A294" s="24">
        <v>43365</v>
      </c>
    </row>
    <row r="295" spans="1:1">
      <c r="A295" s="24">
        <v>43366</v>
      </c>
    </row>
    <row r="296" spans="1:1">
      <c r="A296" s="24">
        <v>43367</v>
      </c>
    </row>
    <row r="297" spans="1:1">
      <c r="A297" s="24">
        <v>43368</v>
      </c>
    </row>
    <row r="298" spans="1:1">
      <c r="A298" s="24">
        <v>43369</v>
      </c>
    </row>
    <row r="299" spans="1:1">
      <c r="A299" s="24">
        <v>43370</v>
      </c>
    </row>
    <row r="300" spans="1:1">
      <c r="A300" s="24">
        <v>43371</v>
      </c>
    </row>
    <row r="301" spans="1:1">
      <c r="A301" s="24">
        <v>43372</v>
      </c>
    </row>
    <row r="302" spans="1:1">
      <c r="A302" s="24">
        <v>43373</v>
      </c>
    </row>
    <row r="303" spans="1:1">
      <c r="A303" s="24">
        <v>43374</v>
      </c>
    </row>
    <row r="304" spans="1:1">
      <c r="A304" s="24">
        <v>43375</v>
      </c>
    </row>
    <row r="305" spans="1:1">
      <c r="A305" s="24">
        <v>43376</v>
      </c>
    </row>
    <row r="306" spans="1:1">
      <c r="A306" s="24">
        <v>43377</v>
      </c>
    </row>
    <row r="307" spans="1:1">
      <c r="A307" s="24">
        <v>43378</v>
      </c>
    </row>
    <row r="308" spans="1:1">
      <c r="A308" s="24">
        <v>43379</v>
      </c>
    </row>
    <row r="309" spans="1:1">
      <c r="A309" s="24">
        <v>43380</v>
      </c>
    </row>
    <row r="310" spans="1:1">
      <c r="A310" s="24">
        <v>43381</v>
      </c>
    </row>
    <row r="311" spans="1:1">
      <c r="A311" s="24">
        <v>43382</v>
      </c>
    </row>
    <row r="312" spans="1:1">
      <c r="A312" s="24">
        <v>43383</v>
      </c>
    </row>
    <row r="313" spans="1:1">
      <c r="A313" s="24">
        <v>43384</v>
      </c>
    </row>
    <row r="314" spans="1:1">
      <c r="A314" s="24">
        <v>43385</v>
      </c>
    </row>
    <row r="315" spans="1:1">
      <c r="A315" s="24">
        <v>43386</v>
      </c>
    </row>
    <row r="316" spans="1:1">
      <c r="A316" s="24">
        <v>43387</v>
      </c>
    </row>
    <row r="317" spans="1:1">
      <c r="A317" s="24">
        <v>43388</v>
      </c>
    </row>
    <row r="318" spans="1:1">
      <c r="A318" s="24">
        <v>43389</v>
      </c>
    </row>
    <row r="319" spans="1:1">
      <c r="A319" s="24">
        <v>43390</v>
      </c>
    </row>
    <row r="320" spans="1:1">
      <c r="A320" s="24">
        <v>43391</v>
      </c>
    </row>
    <row r="321" spans="1:1">
      <c r="A321" s="24">
        <v>43392</v>
      </c>
    </row>
    <row r="322" spans="1:1">
      <c r="A322" s="24">
        <v>43393</v>
      </c>
    </row>
    <row r="323" spans="1:1">
      <c r="A323" s="24">
        <v>43394</v>
      </c>
    </row>
    <row r="324" spans="1:1">
      <c r="A324" s="24">
        <v>43395</v>
      </c>
    </row>
    <row r="325" spans="1:1">
      <c r="A325" s="24">
        <v>43396</v>
      </c>
    </row>
    <row r="326" spans="1:1">
      <c r="A326" s="24">
        <v>43397</v>
      </c>
    </row>
    <row r="327" spans="1:1">
      <c r="A327" s="24">
        <v>43398</v>
      </c>
    </row>
    <row r="328" spans="1:1">
      <c r="A328" s="24">
        <v>43399</v>
      </c>
    </row>
    <row r="329" spans="1:1">
      <c r="A329" s="24">
        <v>43400</v>
      </c>
    </row>
    <row r="330" spans="1:1">
      <c r="A330" s="24">
        <v>43401</v>
      </c>
    </row>
    <row r="331" spans="1:1">
      <c r="A331" s="24">
        <v>43402</v>
      </c>
    </row>
    <row r="332" spans="1:1">
      <c r="A332" s="24">
        <v>43403</v>
      </c>
    </row>
    <row r="333" spans="1:1">
      <c r="A333" s="24">
        <v>43404</v>
      </c>
    </row>
    <row r="334" spans="1:1">
      <c r="A334" s="24">
        <v>43405</v>
      </c>
    </row>
    <row r="335" spans="1:1">
      <c r="A335" s="24">
        <v>43406</v>
      </c>
    </row>
    <row r="336" spans="1:1">
      <c r="A336" s="24">
        <v>43407</v>
      </c>
    </row>
    <row r="337" spans="1:1">
      <c r="A337" s="24">
        <v>43408</v>
      </c>
    </row>
    <row r="338" spans="1:1">
      <c r="A338" s="24">
        <v>43409</v>
      </c>
    </row>
    <row r="339" spans="1:1">
      <c r="A339" s="24">
        <v>43410</v>
      </c>
    </row>
    <row r="340" spans="1:1">
      <c r="A340" s="24">
        <v>43411</v>
      </c>
    </row>
    <row r="341" spans="1:1">
      <c r="A341" s="24">
        <v>43412</v>
      </c>
    </row>
    <row r="342" spans="1:1">
      <c r="A342" s="24">
        <v>43413</v>
      </c>
    </row>
    <row r="343" spans="1:1">
      <c r="A343" s="24">
        <v>43414</v>
      </c>
    </row>
    <row r="344" spans="1:1">
      <c r="A344" s="24">
        <v>43415</v>
      </c>
    </row>
    <row r="345" spans="1:1">
      <c r="A345" s="24">
        <v>43416</v>
      </c>
    </row>
    <row r="346" spans="1:1">
      <c r="A346" s="24">
        <v>43417</v>
      </c>
    </row>
    <row r="347" spans="1:1">
      <c r="A347" s="24">
        <v>43418</v>
      </c>
    </row>
    <row r="348" spans="1:1">
      <c r="A348" s="24">
        <v>43419</v>
      </c>
    </row>
    <row r="349" spans="1:1">
      <c r="A349" s="24">
        <v>43420</v>
      </c>
    </row>
    <row r="350" spans="1:1">
      <c r="A350" s="24">
        <v>43421</v>
      </c>
    </row>
    <row r="351" spans="1:1">
      <c r="A351" s="24">
        <v>43422</v>
      </c>
    </row>
    <row r="352" spans="1:1">
      <c r="A352" s="24">
        <v>43423</v>
      </c>
    </row>
    <row r="353" spans="1:1">
      <c r="A353" s="24">
        <v>43424</v>
      </c>
    </row>
    <row r="354" spans="1:1">
      <c r="A354" s="24">
        <v>43425</v>
      </c>
    </row>
    <row r="355" spans="1:1">
      <c r="A355" s="24">
        <v>43426</v>
      </c>
    </row>
    <row r="356" spans="1:1">
      <c r="A356" s="24">
        <v>43427</v>
      </c>
    </row>
    <row r="357" spans="1:1">
      <c r="A357" s="24">
        <v>43428</v>
      </c>
    </row>
    <row r="358" spans="1:1">
      <c r="A358" s="24">
        <v>43429</v>
      </c>
    </row>
    <row r="359" spans="1:1">
      <c r="A359" s="24">
        <v>43430</v>
      </c>
    </row>
    <row r="360" spans="1:1">
      <c r="A360" s="24">
        <v>43431</v>
      </c>
    </row>
    <row r="361" spans="1:1">
      <c r="A361" s="24">
        <v>43432</v>
      </c>
    </row>
    <row r="362" spans="1:1">
      <c r="A362" s="24">
        <v>43433</v>
      </c>
    </row>
    <row r="363" spans="1:1">
      <c r="A363" s="24">
        <v>43434</v>
      </c>
    </row>
    <row r="364" spans="1:1">
      <c r="A364" s="24">
        <v>43435</v>
      </c>
    </row>
    <row r="365" spans="1:1">
      <c r="A365" s="24">
        <v>43436</v>
      </c>
    </row>
    <row r="366" spans="1:1">
      <c r="A366" s="24">
        <v>43437</v>
      </c>
    </row>
    <row r="367" spans="1:1">
      <c r="A367" s="24">
        <v>43438</v>
      </c>
    </row>
    <row r="368" spans="1:1">
      <c r="A368" s="24">
        <v>43439</v>
      </c>
    </row>
    <row r="369" spans="1:1">
      <c r="A369" s="24">
        <v>43440</v>
      </c>
    </row>
    <row r="370" spans="1:1">
      <c r="A370" s="24">
        <v>43441</v>
      </c>
    </row>
    <row r="371" spans="1:1">
      <c r="A371" s="24">
        <v>43442</v>
      </c>
    </row>
    <row r="372" spans="1:1">
      <c r="A372" s="24">
        <v>43443</v>
      </c>
    </row>
    <row r="373" spans="1:1">
      <c r="A373" s="24">
        <v>43444</v>
      </c>
    </row>
    <row r="374" spans="1:1">
      <c r="A374" s="24">
        <v>43445</v>
      </c>
    </row>
    <row r="375" spans="1:1">
      <c r="A375" s="24">
        <v>43446</v>
      </c>
    </row>
    <row r="376" spans="1:1">
      <c r="A376" s="24">
        <v>43447</v>
      </c>
    </row>
    <row r="377" spans="1:1">
      <c r="A377" s="24">
        <v>43448</v>
      </c>
    </row>
    <row r="378" spans="1:1">
      <c r="A378" s="24">
        <v>43449</v>
      </c>
    </row>
    <row r="379" spans="1:1">
      <c r="A379" s="24">
        <v>43450</v>
      </c>
    </row>
    <row r="380" spans="1:1">
      <c r="A380" s="24">
        <v>43451</v>
      </c>
    </row>
    <row r="381" spans="1:1">
      <c r="A381" s="24">
        <v>43452</v>
      </c>
    </row>
    <row r="382" spans="1:1">
      <c r="A382" s="24">
        <v>43453</v>
      </c>
    </row>
    <row r="383" spans="1:1">
      <c r="A383" s="24">
        <v>43454</v>
      </c>
    </row>
    <row r="384" spans="1:1">
      <c r="A384" s="24">
        <v>43455</v>
      </c>
    </row>
    <row r="385" spans="1:1">
      <c r="A385" s="24">
        <v>43456</v>
      </c>
    </row>
    <row r="386" spans="1:1">
      <c r="A386" s="24">
        <v>43457</v>
      </c>
    </row>
    <row r="387" spans="1:1">
      <c r="A387" s="24">
        <v>43458</v>
      </c>
    </row>
    <row r="388" spans="1:1">
      <c r="A388" s="24">
        <v>43459</v>
      </c>
    </row>
  </sheetData>
  <sheetProtection selectLockedCells="1"/>
  <mergeCells count="2">
    <mergeCell ref="A4:A20"/>
    <mergeCell ref="B3:M3"/>
  </mergeCells>
  <phoneticPr fontId="36" type="noConversion"/>
  <conditionalFormatting sqref="B21:M21 B17:M17 B19:M19 B15:M15 B5:M5 B9:M9 B13:M13 B11:M11 B7:M7">
    <cfRule type="cellIs" dxfId="2205" priority="2" stopIfTrue="1" operator="equal">
      <formula>$B$22</formula>
    </cfRule>
  </conditionalFormatting>
  <dataValidations count="1">
    <dataValidation type="list" allowBlank="1" showInputMessage="1" showErrorMessage="1" sqref="A3">
      <formula1>$A$22:$A$386</formula1>
    </dataValidation>
  </dataValidations>
  <printOptions horizontalCentered="1" verticalCentered="1"/>
  <pageMargins left="0.15748031496062992" right="0.19685039370078741" top="0.6692913385826772" bottom="0.15748031496062992" header="0.23622047244094491" footer="0.15748031496062992"/>
  <pageSetup paperSize="9" scale="74" orientation="landscape" r:id="rId1"/>
  <headerFooter alignWithMargins="0">
    <oddHeader>&amp;C&amp;"Arial,Gras"&amp;28PLANNING JOURNALIER EQUIPE CAISSES</oddHeader>
  </headerFooter>
  <legacyDrawing r:id="rId2"/>
</worksheet>
</file>

<file path=xl/worksheets/sheet2.xml><?xml version="1.0" encoding="utf-8"?>
<worksheet xmlns="http://schemas.openxmlformats.org/spreadsheetml/2006/main" xmlns:r="http://schemas.openxmlformats.org/officeDocument/2006/relationships">
  <sheetPr codeName="Feuil2">
    <tabColor indexed="41"/>
  </sheetPr>
  <dimension ref="A1:AT85"/>
  <sheetViews>
    <sheetView zoomScale="55" zoomScaleNormal="55" workbookViewId="0">
      <pane ySplit="1" topLeftCell="A2" activePane="bottomLeft" state="frozenSplit"/>
      <selection pane="bottomLeft" activeCell="C5" sqref="C5"/>
    </sheetView>
  </sheetViews>
  <sheetFormatPr baseColWidth="10" defaultRowHeight="12.75"/>
  <cols>
    <col min="1" max="1" width="11.42578125" style="23" customWidth="1"/>
    <col min="2" max="2" width="3.28515625" style="53" customWidth="1"/>
    <col min="3" max="3" width="8.7109375" customWidth="1"/>
    <col min="4" max="4" width="11.42578125" style="23" customWidth="1"/>
    <col min="5" max="5" width="3.28515625" style="53" customWidth="1"/>
    <col min="6" max="6" width="8.7109375" customWidth="1"/>
    <col min="7" max="7" width="12.42578125" style="23" customWidth="1"/>
    <col min="8" max="8" width="3.28515625" style="53" customWidth="1"/>
    <col min="9" max="9" width="8.7109375" customWidth="1"/>
    <col min="10" max="10" width="11.42578125" style="23" customWidth="1"/>
    <col min="11" max="11" width="3.28515625" style="53" customWidth="1"/>
    <col min="12" max="12" width="8.7109375" customWidth="1"/>
    <col min="13" max="13" width="11.42578125" style="23" customWidth="1"/>
    <col min="14" max="14" width="3.28515625" style="53" customWidth="1"/>
    <col min="15" max="15" width="8.7109375" customWidth="1"/>
    <col min="16" max="16" width="11.42578125" style="173" customWidth="1"/>
    <col min="17" max="17" width="3.28515625" style="174" customWidth="1"/>
    <col min="18" max="18" width="8.7109375" customWidth="1"/>
    <col min="19" max="19" width="11.42578125" style="23" customWidth="1"/>
    <col min="20" max="20" width="3.28515625" style="53" customWidth="1"/>
    <col min="21" max="21" width="8.7109375" customWidth="1"/>
    <col min="22" max="22" width="11.42578125" style="23" customWidth="1"/>
    <col min="23" max="23" width="3.28515625" style="53" customWidth="1"/>
    <col min="24" max="24" width="8.7109375" customWidth="1"/>
    <col min="25" max="25" width="11.42578125" style="23" customWidth="1"/>
    <col min="26" max="26" width="3.28515625" style="53" customWidth="1"/>
    <col min="27" max="27" width="8.7109375" customWidth="1"/>
    <col min="28" max="28" width="13.85546875" style="23" customWidth="1"/>
    <col min="29" max="29" width="6.85546875" style="53" customWidth="1"/>
    <col min="30" max="30" width="8.7109375" customWidth="1"/>
    <col min="31" max="31" width="11.42578125" style="23" customWidth="1"/>
    <col min="32" max="32" width="3.28515625" style="53" customWidth="1"/>
    <col min="33" max="33" width="8.7109375" customWidth="1"/>
    <col min="34" max="34" width="11.42578125" style="23" customWidth="1"/>
    <col min="35" max="35" width="3.28515625" style="53" customWidth="1"/>
    <col min="36" max="36" width="8.7109375" customWidth="1"/>
    <col min="37" max="37" width="11.42578125" style="23" customWidth="1"/>
    <col min="38" max="38" width="3.28515625" style="53" customWidth="1"/>
    <col min="39" max="39" width="8.7109375" customWidth="1"/>
    <col min="40" max="40" width="14.42578125" style="23" customWidth="1"/>
    <col min="41" max="41" width="10.7109375" style="53" customWidth="1"/>
    <col min="42" max="42" width="20.140625" bestFit="1" customWidth="1"/>
    <col min="43" max="43" width="20.140625" style="23" bestFit="1" customWidth="1"/>
    <col min="44" max="44" width="73.140625" style="53" customWidth="1"/>
    <col min="45" max="45" width="21.42578125" customWidth="1"/>
  </cols>
  <sheetData>
    <row r="1" spans="1:46" ht="24" thickBot="1">
      <c r="A1" s="49" t="s">
        <v>14</v>
      </c>
      <c r="B1" s="50"/>
      <c r="C1" s="27"/>
      <c r="D1" s="54"/>
      <c r="E1" s="50"/>
      <c r="F1" s="27"/>
      <c r="G1" s="54"/>
      <c r="H1" s="50"/>
      <c r="I1" s="27"/>
      <c r="J1" s="54"/>
      <c r="K1" s="50"/>
      <c r="L1" s="27"/>
      <c r="M1" s="54"/>
      <c r="N1" s="50"/>
      <c r="O1" s="27"/>
      <c r="P1" s="165"/>
      <c r="Q1" s="166"/>
      <c r="R1" s="27"/>
      <c r="S1" s="54"/>
      <c r="T1" s="50"/>
      <c r="U1" s="27"/>
      <c r="V1" s="54"/>
      <c r="W1" s="50"/>
      <c r="X1" s="27"/>
      <c r="Y1" s="54"/>
    </row>
    <row r="2" spans="1:46" ht="77.25" customHeight="1">
      <c r="A2" s="93" t="s">
        <v>455</v>
      </c>
      <c r="B2" s="143" t="s">
        <v>456</v>
      </c>
      <c r="C2" s="26">
        <f>COUNTIF(pointchantier!$E$5:$GV$376,$A2)</f>
        <v>0</v>
      </c>
      <c r="D2" s="452" t="s">
        <v>429</v>
      </c>
      <c r="E2" s="152" t="s">
        <v>431</v>
      </c>
      <c r="F2" s="26">
        <f>COUNTIF(pointchantier!$E$5:$GV$376,$D2)</f>
        <v>0</v>
      </c>
      <c r="G2" s="151" t="s">
        <v>385</v>
      </c>
      <c r="H2" s="152" t="s">
        <v>386</v>
      </c>
      <c r="I2" s="26">
        <f>COUNTIF(pointchantier!$E$5:$GV$376,$G2)</f>
        <v>0</v>
      </c>
      <c r="J2" s="151" t="s">
        <v>395</v>
      </c>
      <c r="K2" s="152" t="s">
        <v>396</v>
      </c>
      <c r="L2" s="26">
        <f>COUNTIF(pointchantier!$E$5:$GV$376,$J2)</f>
        <v>0</v>
      </c>
      <c r="M2" s="295" t="s">
        <v>368</v>
      </c>
      <c r="N2" s="296" t="s">
        <v>367</v>
      </c>
      <c r="O2" s="26">
        <f>COUNTIF(pointchantier!$E$5:$GV$376,$M2)</f>
        <v>0</v>
      </c>
      <c r="P2" s="316"/>
      <c r="Q2" s="311"/>
      <c r="R2" s="26"/>
      <c r="S2" s="149" t="s">
        <v>474</v>
      </c>
      <c r="T2" s="150" t="s">
        <v>475</v>
      </c>
      <c r="U2" s="26">
        <f>COUNTIF(pointchantier!$E$5:$GV$376,$S2)</f>
        <v>6</v>
      </c>
      <c r="V2" s="149" t="s">
        <v>413</v>
      </c>
      <c r="W2" s="150" t="s">
        <v>414</v>
      </c>
      <c r="X2" s="26">
        <f>COUNTIF(pointchantier!$E$5:$GV$376,$V2)</f>
        <v>0</v>
      </c>
      <c r="Y2" s="90" t="s">
        <v>451</v>
      </c>
      <c r="Z2" s="148" t="s">
        <v>360</v>
      </c>
      <c r="AA2" s="26">
        <f>COUNTIF(pointchantier!$E$5:$GV$376,$Y2)</f>
        <v>12</v>
      </c>
      <c r="AB2" s="98" t="s">
        <v>146</v>
      </c>
      <c r="AC2" s="99" t="s">
        <v>134</v>
      </c>
      <c r="AD2" s="26">
        <f>COUNTIF(pointchantier!$E$5:$GV$376,$AB2)</f>
        <v>0</v>
      </c>
      <c r="AE2" s="323" t="s">
        <v>13</v>
      </c>
      <c r="AF2" s="89" t="s">
        <v>124</v>
      </c>
      <c r="AG2" s="26">
        <f>COUNTIF(pointchantier!$E$5:$GV$376,$AE2)</f>
        <v>1</v>
      </c>
      <c r="AH2" s="327" t="s">
        <v>453</v>
      </c>
      <c r="AI2" s="145" t="s">
        <v>452</v>
      </c>
      <c r="AJ2" s="26">
        <f>COUNTIF(pointchantier!$E$5:$GV$376,$AH2)</f>
        <v>0</v>
      </c>
      <c r="AK2" s="184" t="s">
        <v>351</v>
      </c>
      <c r="AL2" s="185" t="s">
        <v>343</v>
      </c>
      <c r="AM2" s="97">
        <f>COUNTIF(pointchantier!$E$5:$GV$376,$AK2)</f>
        <v>0</v>
      </c>
      <c r="AN2" s="120" t="s">
        <v>176</v>
      </c>
      <c r="AO2" s="121" t="s">
        <v>129</v>
      </c>
      <c r="AP2" s="122" t="s">
        <v>177</v>
      </c>
      <c r="AQ2" s="122" t="s">
        <v>178</v>
      </c>
      <c r="AR2" s="131" t="s">
        <v>179</v>
      </c>
      <c r="AS2" s="132" t="s">
        <v>128</v>
      </c>
    </row>
    <row r="3" spans="1:46" ht="75" customHeight="1">
      <c r="A3" s="93" t="s">
        <v>457</v>
      </c>
      <c r="B3" s="143" t="s">
        <v>458</v>
      </c>
      <c r="C3" s="26">
        <f>COUNTIF(pointchantier!$E$5:$GV$376,$A3)</f>
        <v>0</v>
      </c>
      <c r="D3" s="451" t="s">
        <v>523</v>
      </c>
      <c r="E3" s="347" t="s">
        <v>479</v>
      </c>
      <c r="F3" s="26">
        <f>COUNTIF(pointchantier!$E$5:$GV$376,pointchantier!$C1159)</f>
        <v>0</v>
      </c>
      <c r="G3" s="346" t="s">
        <v>566</v>
      </c>
      <c r="H3" s="347" t="s">
        <v>487</v>
      </c>
      <c r="I3" s="26">
        <f>COUNTIF(pointchantier!$E$5:$GV$376,$G3)</f>
        <v>0</v>
      </c>
      <c r="J3" s="346" t="s">
        <v>567</v>
      </c>
      <c r="K3" s="347" t="s">
        <v>494</v>
      </c>
      <c r="L3" s="26">
        <f>COUNTIF(pointchantier!$E$5:$GV$376,$J3)</f>
        <v>0</v>
      </c>
      <c r="M3" s="297" t="s">
        <v>369</v>
      </c>
      <c r="N3" s="298" t="s">
        <v>340</v>
      </c>
      <c r="O3" s="26">
        <f>COUNTIF(pointchantier!$E$5:$GV$376,$M3)</f>
        <v>0</v>
      </c>
      <c r="P3" s="316"/>
      <c r="Q3" s="321"/>
      <c r="R3" s="26"/>
      <c r="S3" s="149" t="s">
        <v>576</v>
      </c>
      <c r="T3" s="150" t="s">
        <v>476</v>
      </c>
      <c r="U3" s="26">
        <f>COUNTIF(pointchantier!$E$5:$GV$376,$S3)</f>
        <v>0</v>
      </c>
      <c r="V3" s="149" t="s">
        <v>415</v>
      </c>
      <c r="W3" s="150" t="s">
        <v>416</v>
      </c>
      <c r="X3" s="26">
        <f>COUNTIF(pointchantier!$E$5:$GV$376,$V3)</f>
        <v>0</v>
      </c>
      <c r="Y3" s="90" t="s">
        <v>599</v>
      </c>
      <c r="Z3" s="148" t="s">
        <v>142</v>
      </c>
      <c r="AA3" s="26">
        <f>COUNTIF(pointchantier!$E$5:$GV$376,$Y3)</f>
        <v>0</v>
      </c>
      <c r="AB3" s="98" t="s">
        <v>148</v>
      </c>
      <c r="AC3" s="99" t="s">
        <v>135</v>
      </c>
      <c r="AD3" s="26">
        <f>COUNTIF(pointchantier!$E$5:$GV$376,$AB3)</f>
        <v>0</v>
      </c>
      <c r="AE3" s="160" t="s">
        <v>341</v>
      </c>
      <c r="AF3" s="161" t="s">
        <v>342</v>
      </c>
      <c r="AG3" s="26">
        <f>COUNTIF(pointchantier!$E$5:$GV$376,$AE3)</f>
        <v>2</v>
      </c>
      <c r="AH3" s="144" t="s">
        <v>583</v>
      </c>
      <c r="AI3" s="145" t="s">
        <v>584</v>
      </c>
      <c r="AJ3" s="26">
        <f>COUNTIF(pointchantier!$E$5:$GV$376,$AH3)</f>
        <v>0</v>
      </c>
      <c r="AK3" s="305"/>
      <c r="AL3" s="306"/>
      <c r="AM3" s="97">
        <f>COUNTIF(pointchantier!$E$5:$GV$376,$AK3)</f>
        <v>156</v>
      </c>
      <c r="AN3" s="123" t="s">
        <v>180</v>
      </c>
      <c r="AO3" s="118">
        <v>453</v>
      </c>
      <c r="AP3" s="117" t="s">
        <v>181</v>
      </c>
      <c r="AQ3" s="118" t="s">
        <v>181</v>
      </c>
      <c r="AR3" s="119" t="s">
        <v>182</v>
      </c>
      <c r="AS3" s="124" t="s">
        <v>308</v>
      </c>
      <c r="AT3" s="3"/>
    </row>
    <row r="4" spans="1:46" ht="75" customHeight="1">
      <c r="A4" s="93" t="s">
        <v>459</v>
      </c>
      <c r="B4" s="143" t="s">
        <v>460</v>
      </c>
      <c r="C4" s="26">
        <f>COUNTIF(pointchantier!$E$5:$GV$376,$A4)</f>
        <v>0</v>
      </c>
      <c r="D4" s="151" t="s">
        <v>430</v>
      </c>
      <c r="E4" s="152" t="s">
        <v>432</v>
      </c>
      <c r="F4" s="26">
        <f>COUNTIF(pointchantier!$E$5:$GV$376,$A4)</f>
        <v>0</v>
      </c>
      <c r="G4" s="151" t="s">
        <v>488</v>
      </c>
      <c r="H4" s="152" t="s">
        <v>388</v>
      </c>
      <c r="I4" s="26">
        <f>COUNTIF(pointchantier!$E$5:$GV$376,$G4)</f>
        <v>0</v>
      </c>
      <c r="J4" s="151" t="s">
        <v>397</v>
      </c>
      <c r="K4" s="152" t="s">
        <v>398</v>
      </c>
      <c r="L4" s="26">
        <f>COUNTIF(pointchantier!$E$5:$GV$376,$J4)</f>
        <v>0</v>
      </c>
      <c r="M4" s="297" t="s">
        <v>370</v>
      </c>
      <c r="N4" s="298" t="s">
        <v>345</v>
      </c>
      <c r="O4" s="26">
        <f>COUNTIF(pointchantier!$E$5:$GV$376,$M4)</f>
        <v>0</v>
      </c>
      <c r="P4" s="316"/>
      <c r="Q4" s="321"/>
      <c r="R4" s="26"/>
      <c r="S4" s="141" t="s">
        <v>411</v>
      </c>
      <c r="T4" s="142" t="s">
        <v>412</v>
      </c>
      <c r="U4" s="26">
        <f>COUNTIF(pointchantier!$E$5:$GV$376,$S4)</f>
        <v>13</v>
      </c>
      <c r="V4" s="141" t="s">
        <v>413</v>
      </c>
      <c r="W4" s="142" t="s">
        <v>414</v>
      </c>
      <c r="X4" s="26">
        <f>COUNTIF(pointchantier!$E$5:$GV$376,$V4)</f>
        <v>0</v>
      </c>
      <c r="Y4" s="90" t="s">
        <v>139</v>
      </c>
      <c r="Z4" s="109" t="s">
        <v>141</v>
      </c>
      <c r="AA4" s="26">
        <f>COUNTIF(pointchantier!$E$5:$GV$376,$Y4)</f>
        <v>0</v>
      </c>
      <c r="AB4" s="98" t="s">
        <v>149</v>
      </c>
      <c r="AC4" s="99" t="s">
        <v>136</v>
      </c>
      <c r="AD4" s="26">
        <f>COUNTIF(pointchantier!$E$5:$GV$376,$AB4)</f>
        <v>0</v>
      </c>
      <c r="AE4" s="102" t="s">
        <v>12</v>
      </c>
      <c r="AF4" s="116" t="s">
        <v>175</v>
      </c>
      <c r="AG4" s="26">
        <f>COUNTIF(pointchantier!$E$5:$GV$376,$AE4)</f>
        <v>62</v>
      </c>
      <c r="AH4" s="327" t="s">
        <v>453</v>
      </c>
      <c r="AI4" s="145" t="s">
        <v>452</v>
      </c>
      <c r="AJ4" s="26">
        <f>COUNTIF(pointchantier!$E$5:$GV$376,$AH4)</f>
        <v>0</v>
      </c>
      <c r="AK4" s="324"/>
      <c r="AL4" s="307"/>
      <c r="AM4" s="97">
        <f>COUNTIF(pointchantier!$E$5:$GV$376,$AK4)</f>
        <v>156</v>
      </c>
      <c r="AN4" s="123" t="s">
        <v>180</v>
      </c>
      <c r="AO4" s="118">
        <v>2560</v>
      </c>
      <c r="AP4" s="117" t="s">
        <v>183</v>
      </c>
      <c r="AQ4" s="118" t="s">
        <v>183</v>
      </c>
      <c r="AR4" s="119" t="s">
        <v>184</v>
      </c>
      <c r="AS4" s="124" t="s">
        <v>310</v>
      </c>
      <c r="AT4" s="3"/>
    </row>
    <row r="5" spans="1:46" ht="75" customHeight="1" thickBot="1">
      <c r="A5" s="93" t="s">
        <v>461</v>
      </c>
      <c r="B5" s="143" t="s">
        <v>462</v>
      </c>
      <c r="C5" s="26">
        <f>COUNTIF(pointchantier!$E$5:$GV$376,$A5)</f>
        <v>12</v>
      </c>
      <c r="D5" s="346" t="s">
        <v>553</v>
      </c>
      <c r="E5" s="347" t="s">
        <v>477</v>
      </c>
      <c r="F5" s="26">
        <f>COUNTIF(pointchantier!$E$5:$GV$376,$D5)</f>
        <v>0</v>
      </c>
      <c r="G5" s="346" t="s">
        <v>565</v>
      </c>
      <c r="H5" s="347" t="s">
        <v>489</v>
      </c>
      <c r="I5" s="26">
        <f>COUNTIF(pointchantier!$E$5:$GV$376,$G5)</f>
        <v>0</v>
      </c>
      <c r="J5" s="346" t="s">
        <v>568</v>
      </c>
      <c r="K5" s="347" t="s">
        <v>495</v>
      </c>
      <c r="L5" s="26">
        <f>COUNTIF(pointchantier!$E$5:$GV$376,$J5)</f>
        <v>0</v>
      </c>
      <c r="M5" s="294" t="s">
        <v>371</v>
      </c>
      <c r="N5" s="299" t="s">
        <v>372</v>
      </c>
      <c r="O5" s="26">
        <f>COUNTIF(pointchantier!$E$5:$GV$376,$M5)</f>
        <v>0</v>
      </c>
      <c r="P5" s="316"/>
      <c r="Q5" s="321"/>
      <c r="R5" s="26"/>
      <c r="S5" s="141" t="s">
        <v>588</v>
      </c>
      <c r="T5" s="142" t="s">
        <v>589</v>
      </c>
      <c r="U5" s="26">
        <f>COUNTIF(pointchantier!$E$5:$GV$376,$S5)</f>
        <v>4</v>
      </c>
      <c r="V5" s="141" t="s">
        <v>415</v>
      </c>
      <c r="W5" s="142" t="s">
        <v>416</v>
      </c>
      <c r="X5" s="26">
        <f>COUNTIF(pointchantier!$E$5:$GV$376,$V5)</f>
        <v>0</v>
      </c>
      <c r="Y5" s="90" t="s">
        <v>140</v>
      </c>
      <c r="Z5" s="109" t="s">
        <v>143</v>
      </c>
      <c r="AA5" s="26">
        <f>COUNTIF(pointchantier!$E$5:$GV$376,$Y5)</f>
        <v>2</v>
      </c>
      <c r="AB5" s="98" t="s">
        <v>154</v>
      </c>
      <c r="AC5" s="140" t="s">
        <v>117</v>
      </c>
      <c r="AD5" s="26">
        <f>COUNTIF(pointchantier!$E$5:$GV$376,$AB5)</f>
        <v>0</v>
      </c>
      <c r="AE5" s="56" t="s">
        <v>74</v>
      </c>
      <c r="AF5" s="57">
        <v>0</v>
      </c>
      <c r="AG5" s="26">
        <f>COUNTIF(pointchantier!$E$5:$GV$376,$AE5)</f>
        <v>156</v>
      </c>
      <c r="AH5" s="144" t="s">
        <v>586</v>
      </c>
      <c r="AI5" s="145" t="s">
        <v>587</v>
      </c>
      <c r="AJ5" s="26">
        <f>COUNTIF(pointchantier!$E$5:$GV$376,$AH5)</f>
        <v>7</v>
      </c>
      <c r="AK5" s="324"/>
      <c r="AL5" s="307"/>
      <c r="AM5" s="97">
        <f>COUNTIF(pointchantier!$E$5:$GV$376,$AK5)</f>
        <v>156</v>
      </c>
      <c r="AN5" s="123" t="s">
        <v>180</v>
      </c>
      <c r="AO5" s="118">
        <v>4032</v>
      </c>
      <c r="AP5" s="117" t="s">
        <v>185</v>
      </c>
      <c r="AQ5" s="118" t="s">
        <v>185</v>
      </c>
      <c r="AR5" s="119" t="s">
        <v>186</v>
      </c>
      <c r="AS5" s="124" t="s">
        <v>318</v>
      </c>
      <c r="AT5" s="3"/>
    </row>
    <row r="6" spans="1:46" ht="75" customHeight="1">
      <c r="A6" s="93" t="s">
        <v>463</v>
      </c>
      <c r="B6" s="143" t="s">
        <v>464</v>
      </c>
      <c r="C6" s="26">
        <f>COUNTIF(pointchantier!$E$5:$GV$376,$A6)</f>
        <v>0</v>
      </c>
      <c r="D6" s="151" t="s">
        <v>433</v>
      </c>
      <c r="E6" s="152" t="s">
        <v>442</v>
      </c>
      <c r="F6" s="26">
        <f>COUNTIF(pointchantier!$E$5:$GV$376,$D6)</f>
        <v>23</v>
      </c>
      <c r="G6" s="151" t="s">
        <v>389</v>
      </c>
      <c r="H6" s="152" t="s">
        <v>390</v>
      </c>
      <c r="I6" s="26">
        <f>COUNTIF(pointchantier!$E$5:$GV$376,$G6)</f>
        <v>0</v>
      </c>
      <c r="J6" s="151" t="s">
        <v>399</v>
      </c>
      <c r="K6" s="152" t="s">
        <v>400</v>
      </c>
      <c r="L6" s="26">
        <f>COUNTIF(pointchantier!$E$5:$GV$376,$J6)</f>
        <v>0</v>
      </c>
      <c r="M6" s="310"/>
      <c r="N6" s="311"/>
      <c r="O6" s="26"/>
      <c r="P6" s="316"/>
      <c r="Q6" s="321"/>
      <c r="R6" s="26"/>
      <c r="S6" s="149" t="s">
        <v>577</v>
      </c>
      <c r="T6" s="150" t="s">
        <v>578</v>
      </c>
      <c r="U6" s="26">
        <f>COUNTIF(pointchantier!$E$5:$GV$376,$S6)</f>
        <v>16</v>
      </c>
      <c r="V6" s="149" t="s">
        <v>413</v>
      </c>
      <c r="W6" s="150" t="s">
        <v>414</v>
      </c>
      <c r="X6" s="26">
        <f>COUNTIF(pointchantier!$E$5:$GV$376,$V6)</f>
        <v>0</v>
      </c>
      <c r="Y6" s="90" t="s">
        <v>137</v>
      </c>
      <c r="Z6" s="109" t="s">
        <v>144</v>
      </c>
      <c r="AA6" s="26">
        <f>COUNTIF(pointchantier!$E$5:$GV$376,$Y6)</f>
        <v>0</v>
      </c>
      <c r="AB6" s="98" t="s">
        <v>151</v>
      </c>
      <c r="AC6" s="99" t="s">
        <v>118</v>
      </c>
      <c r="AD6" s="26">
        <f>COUNTIF(pointchantier!$E$5:$GV$376,$AB6)</f>
        <v>0</v>
      </c>
      <c r="AE6" s="88" t="s">
        <v>87</v>
      </c>
      <c r="AF6" s="113" t="s">
        <v>145</v>
      </c>
      <c r="AG6" s="26">
        <f>COUNTIF(pointchantier!$E$5:$GV$376,$AE6)</f>
        <v>0</v>
      </c>
      <c r="AH6" s="327" t="s">
        <v>453</v>
      </c>
      <c r="AI6" s="145" t="s">
        <v>452</v>
      </c>
      <c r="AJ6" s="26">
        <f>COUNTIF(pointchantier!$E$5:$GV$376,$AH6)</f>
        <v>0</v>
      </c>
      <c r="AK6" s="324"/>
      <c r="AL6" s="307"/>
      <c r="AM6" s="97">
        <f>COUNTIF(pointchantier!$E$5:$GV$376,$AK6)</f>
        <v>156</v>
      </c>
      <c r="AN6" s="123" t="s">
        <v>187</v>
      </c>
      <c r="AO6" s="118">
        <v>4039</v>
      </c>
      <c r="AP6" s="117" t="s">
        <v>188</v>
      </c>
      <c r="AQ6" s="118" t="s">
        <v>157</v>
      </c>
      <c r="AR6" s="119" t="s">
        <v>189</v>
      </c>
      <c r="AS6" s="124" t="s">
        <v>113</v>
      </c>
      <c r="AT6" s="3"/>
    </row>
    <row r="7" spans="1:46" ht="75" customHeight="1">
      <c r="A7" s="93" t="s">
        <v>470</v>
      </c>
      <c r="B7" s="143" t="s">
        <v>466</v>
      </c>
      <c r="C7" s="26">
        <f>COUNTIF(pointchantier!$E$5:$GV$376,$A7)</f>
        <v>0</v>
      </c>
      <c r="D7" s="346" t="s">
        <v>554</v>
      </c>
      <c r="E7" s="347" t="s">
        <v>480</v>
      </c>
      <c r="F7" s="26">
        <f>COUNTIF(pointchantier!$E$5:$GV$376,$D7)</f>
        <v>0</v>
      </c>
      <c r="G7" s="346" t="s">
        <v>564</v>
      </c>
      <c r="H7" s="347" t="s">
        <v>490</v>
      </c>
      <c r="I7" s="26">
        <f>COUNTIF(pointchantier!$E$5:$GV$376,$G7)</f>
        <v>0</v>
      </c>
      <c r="J7" s="346" t="s">
        <v>569</v>
      </c>
      <c r="K7" s="347" t="s">
        <v>496</v>
      </c>
      <c r="L7" s="26"/>
      <c r="M7" s="317"/>
      <c r="N7" s="307"/>
      <c r="O7" s="26"/>
      <c r="P7" s="316"/>
      <c r="Q7" s="321"/>
      <c r="R7" s="26"/>
      <c r="S7" s="149" t="s">
        <v>580</v>
      </c>
      <c r="T7" s="150" t="s">
        <v>579</v>
      </c>
      <c r="U7" s="26">
        <f>COUNTIF(pointchantier!$E$5:$GV$376,$S7)</f>
        <v>0</v>
      </c>
      <c r="V7" s="149" t="s">
        <v>415</v>
      </c>
      <c r="W7" s="150" t="s">
        <v>416</v>
      </c>
      <c r="X7" s="26">
        <f>COUNTIF(pointchantier!$E$5:$GV$376,$V7)</f>
        <v>0</v>
      </c>
      <c r="Y7" s="90" t="s">
        <v>168</v>
      </c>
      <c r="Z7" s="109" t="s">
        <v>169</v>
      </c>
      <c r="AA7" s="26">
        <f>COUNTIF(pointchantier!$E$5:$GV$376,$Y7)</f>
        <v>0</v>
      </c>
      <c r="AB7" s="98" t="s">
        <v>152</v>
      </c>
      <c r="AC7" s="99" t="s">
        <v>119</v>
      </c>
      <c r="AD7" s="26">
        <f>COUNTIF(pointchantier!$E$5:$GV$376,$AB7)</f>
        <v>0</v>
      </c>
      <c r="AE7" s="55" t="s">
        <v>73</v>
      </c>
      <c r="AF7" s="42"/>
      <c r="AG7" s="26">
        <f>COUNTIF(pointchantier!$E$5:$GV$376,$AE7)</f>
        <v>15</v>
      </c>
      <c r="AH7" s="144" t="s">
        <v>454</v>
      </c>
      <c r="AI7" s="145" t="s">
        <v>450</v>
      </c>
      <c r="AJ7" s="26">
        <f>COUNTIF(pointchantier!$E$5:$GV$376,$AH7)</f>
        <v>0</v>
      </c>
      <c r="AK7" s="324"/>
      <c r="AL7" s="307"/>
      <c r="AM7" s="97">
        <f>COUNTIF(pointchantier!$E$5:$GV$376,$AK7)</f>
        <v>156</v>
      </c>
      <c r="AN7" s="123" t="s">
        <v>187</v>
      </c>
      <c r="AO7" s="118">
        <v>4039</v>
      </c>
      <c r="AP7" s="117" t="s">
        <v>190</v>
      </c>
      <c r="AQ7" s="118" t="s">
        <v>157</v>
      </c>
      <c r="AR7" s="119" t="s">
        <v>189</v>
      </c>
      <c r="AS7" s="124" t="s">
        <v>113</v>
      </c>
      <c r="AT7" s="3"/>
    </row>
    <row r="8" spans="1:46" ht="75" customHeight="1">
      <c r="A8" s="93" t="s">
        <v>468</v>
      </c>
      <c r="B8" s="143" t="s">
        <v>469</v>
      </c>
      <c r="C8" s="26">
        <f>COUNTIF(pointchantier!$E$5:$GV$376,$A8)</f>
        <v>0</v>
      </c>
      <c r="D8" s="151" t="s">
        <v>373</v>
      </c>
      <c r="E8" s="152" t="s">
        <v>380</v>
      </c>
      <c r="F8" s="26">
        <f>COUNTIF(pointchantier!$E$5:$GV$376,$D8)</f>
        <v>0</v>
      </c>
      <c r="G8" s="151" t="s">
        <v>355</v>
      </c>
      <c r="H8" s="152" t="s">
        <v>356</v>
      </c>
      <c r="I8" s="26">
        <f>COUNTIF(pointchantier!$E$5:$GV$376,$G8)</f>
        <v>0</v>
      </c>
      <c r="J8" s="151" t="s">
        <v>401</v>
      </c>
      <c r="K8" s="152" t="s">
        <v>402</v>
      </c>
      <c r="L8" s="26">
        <f>COUNTIF(pointchantier!$E$5:$GV$376,$J8)</f>
        <v>0</v>
      </c>
      <c r="M8" s="317"/>
      <c r="N8" s="307"/>
      <c r="O8" s="26"/>
      <c r="P8" s="316"/>
      <c r="Q8" s="311"/>
      <c r="R8" s="26"/>
      <c r="S8" s="141" t="s">
        <v>413</v>
      </c>
      <c r="T8" s="142" t="s">
        <v>414</v>
      </c>
      <c r="U8" s="26">
        <f>COUNTIF(pointchantier!$E$5:$GV$376,$S8)</f>
        <v>0</v>
      </c>
      <c r="V8" s="308"/>
      <c r="W8" s="309"/>
      <c r="X8" s="26">
        <f>COUNTIF(pointchantier!$E$5:$GV$376,$V8)</f>
        <v>156</v>
      </c>
      <c r="Y8" s="90" t="s">
        <v>471</v>
      </c>
      <c r="Z8" s="148" t="s">
        <v>472</v>
      </c>
      <c r="AA8" s="26">
        <f>COUNTIF(pointchantier!$E$5:$GV$376,$Y8)</f>
        <v>0</v>
      </c>
      <c r="AB8" s="98" t="s">
        <v>153</v>
      </c>
      <c r="AC8" s="99" t="s">
        <v>120</v>
      </c>
      <c r="AD8" s="26">
        <f>COUNTIF(pointchantier!$E$5:$GV$376,$AB8)</f>
        <v>0</v>
      </c>
      <c r="AE8" s="55" t="s">
        <v>329</v>
      </c>
      <c r="AF8" s="42" t="s">
        <v>330</v>
      </c>
      <c r="AG8" s="26">
        <f>COUNTIF(pointchantier!$E$5:$GV$376,$AE8)</f>
        <v>0</v>
      </c>
      <c r="AH8" s="327" t="s">
        <v>453</v>
      </c>
      <c r="AI8" s="145" t="s">
        <v>452</v>
      </c>
      <c r="AJ8" s="26">
        <f>COUNTIF(pointchantier!$E$5:$GV$376,$AH8)</f>
        <v>0</v>
      </c>
      <c r="AK8" s="324"/>
      <c r="AL8" s="307"/>
      <c r="AM8" s="97">
        <f>COUNTIF(pointchantier!$E$5:$GV$376,$AK8)</f>
        <v>156</v>
      </c>
      <c r="AN8" s="123" t="s">
        <v>180</v>
      </c>
      <c r="AO8" s="118">
        <v>4371</v>
      </c>
      <c r="AP8" s="117" t="s">
        <v>191</v>
      </c>
      <c r="AQ8" s="118" t="s">
        <v>191</v>
      </c>
      <c r="AR8" s="119" t="s">
        <v>192</v>
      </c>
      <c r="AS8" s="124" t="s">
        <v>106</v>
      </c>
      <c r="AT8" s="3"/>
    </row>
    <row r="9" spans="1:46" ht="75" customHeight="1">
      <c r="A9" s="313"/>
      <c r="B9" s="314"/>
      <c r="C9" s="26">
        <f>COUNTIF(pointchantier!$E$5:$GV$376,$A9)</f>
        <v>156</v>
      </c>
      <c r="D9" s="346" t="s">
        <v>555</v>
      </c>
      <c r="E9" s="347" t="s">
        <v>481</v>
      </c>
      <c r="F9" s="26">
        <f>COUNTIF(pointchantier!$E$5:$GV$376,$D9)</f>
        <v>0</v>
      </c>
      <c r="G9" s="346" t="s">
        <v>563</v>
      </c>
      <c r="H9" s="347" t="s">
        <v>491</v>
      </c>
      <c r="I9" s="26">
        <f>COUNTIF(pointchantier!$E$5:$GV$376,$G9)</f>
        <v>0</v>
      </c>
      <c r="J9" s="346" t="s">
        <v>570</v>
      </c>
      <c r="K9" s="347" t="s">
        <v>497</v>
      </c>
      <c r="L9" s="26">
        <f>COUNTIF(pointchantier!$E$5:$GV$376,$J9)</f>
        <v>0</v>
      </c>
      <c r="M9" s="310"/>
      <c r="N9" s="311"/>
      <c r="O9" s="26"/>
      <c r="P9" s="310"/>
      <c r="Q9" s="311"/>
      <c r="R9" s="26"/>
      <c r="S9" s="141" t="s">
        <v>415</v>
      </c>
      <c r="T9" s="142" t="s">
        <v>416</v>
      </c>
      <c r="U9" s="26">
        <f>COUNTIF(pointchantier!$E$5:$GV$376,$S9)</f>
        <v>0</v>
      </c>
      <c r="V9" s="308"/>
      <c r="W9" s="309"/>
      <c r="X9" s="26">
        <f>COUNTIF(pointchantier!$E$5:$GV$376,$V9)</f>
        <v>156</v>
      </c>
      <c r="Y9" s="310"/>
      <c r="Z9" s="311"/>
      <c r="AA9" s="26">
        <f>COUNTIF(pointchantier!$E$5:$GV$376,$Y9)</f>
        <v>156</v>
      </c>
      <c r="AB9" s="98" t="s">
        <v>155</v>
      </c>
      <c r="AC9" s="99" t="s">
        <v>122</v>
      </c>
      <c r="AD9" s="26">
        <f>COUNTIF(pointchantier!$E$5:$GV$376,$AB9)</f>
        <v>0</v>
      </c>
      <c r="AE9" s="95" t="s">
        <v>334</v>
      </c>
      <c r="AF9" s="96" t="s">
        <v>172</v>
      </c>
      <c r="AG9" s="26">
        <f>COUNTIF(pointchantier!$E$5:$GV$376,$AE9)</f>
        <v>0</v>
      </c>
      <c r="AH9" s="144" t="s">
        <v>454</v>
      </c>
      <c r="AI9" s="145" t="s">
        <v>450</v>
      </c>
      <c r="AJ9" s="26">
        <f>COUNTIF(pointchantier!$E$5:$GV$376,$AH9)</f>
        <v>0</v>
      </c>
      <c r="AK9" s="325"/>
      <c r="AL9" s="311"/>
      <c r="AM9" s="97">
        <f>COUNTIF(pointchantier!$E$5:$GV$376,$AK9)</f>
        <v>156</v>
      </c>
      <c r="AN9" s="123" t="s">
        <v>180</v>
      </c>
      <c r="AO9" s="118">
        <v>4372</v>
      </c>
      <c r="AP9" s="117" t="s">
        <v>193</v>
      </c>
      <c r="AQ9" s="118" t="s">
        <v>193</v>
      </c>
      <c r="AR9" s="119" t="s">
        <v>194</v>
      </c>
      <c r="AS9" s="125" t="s">
        <v>107</v>
      </c>
    </row>
    <row r="10" spans="1:46" ht="75" customHeight="1">
      <c r="A10" s="313"/>
      <c r="B10" s="314"/>
      <c r="C10" s="26">
        <f>COUNTIF(pointchantier!$E$5:$GV$376,$A10)</f>
        <v>156</v>
      </c>
      <c r="D10" s="151" t="s">
        <v>375</v>
      </c>
      <c r="E10" s="152" t="s">
        <v>376</v>
      </c>
      <c r="F10" s="26">
        <f>COUNTIF(pointchantier!$E$5:$GV$376,$D10)</f>
        <v>0</v>
      </c>
      <c r="G10" s="151" t="s">
        <v>383</v>
      </c>
      <c r="H10" s="152" t="s">
        <v>384</v>
      </c>
      <c r="I10" s="26">
        <f>COUNTIF(pointchantier!$E$5:$GV$376,$G10)</f>
        <v>0</v>
      </c>
      <c r="J10" s="151" t="s">
        <v>444</v>
      </c>
      <c r="K10" s="152" t="s">
        <v>404</v>
      </c>
      <c r="L10" s="26">
        <f>COUNTIF(pointchantier!$E$5:$GV$376,$J10)</f>
        <v>0</v>
      </c>
      <c r="M10" s="317"/>
      <c r="N10" s="307"/>
      <c r="O10" s="26"/>
      <c r="P10" s="317"/>
      <c r="Q10" s="307"/>
      <c r="R10" s="26"/>
      <c r="S10" s="149" t="s">
        <v>413</v>
      </c>
      <c r="T10" s="150" t="s">
        <v>414</v>
      </c>
      <c r="U10" s="26">
        <f>COUNTIF(pointchantier!$E$5:$GV$376,$S10)</f>
        <v>0</v>
      </c>
      <c r="V10" s="308"/>
      <c r="W10" s="309"/>
      <c r="X10" s="26">
        <f>COUNTIF(pointchantier!$E$5:$GV$376,$V10)</f>
        <v>156</v>
      </c>
      <c r="Y10" s="317"/>
      <c r="Z10" s="307"/>
      <c r="AA10" s="26">
        <f>COUNTIF(pointchantier!$E$5:$GV$376,$Y10)</f>
        <v>156</v>
      </c>
      <c r="AB10" s="98" t="s">
        <v>147</v>
      </c>
      <c r="AC10" s="140" t="s">
        <v>123</v>
      </c>
      <c r="AD10" s="26">
        <f>COUNTIF(pointchantier!$E$5:$GV$376,$AB10)</f>
        <v>0</v>
      </c>
      <c r="AE10" s="95" t="s">
        <v>17</v>
      </c>
      <c r="AF10" s="96" t="s">
        <v>127</v>
      </c>
      <c r="AG10" s="26">
        <f>COUNTIF(pointchantier!$E$5:$GV$376,$AE10)</f>
        <v>0</v>
      </c>
      <c r="AH10" s="327" t="s">
        <v>453</v>
      </c>
      <c r="AI10" s="145" t="s">
        <v>452</v>
      </c>
      <c r="AJ10" s="26">
        <f>COUNTIF(pointchantier!$E$5:$GV$376,$AH10)</f>
        <v>0</v>
      </c>
      <c r="AK10" s="322"/>
      <c r="AL10" s="322"/>
      <c r="AM10" s="97">
        <f>COUNTIF(pointchantier!$E$5:$GV$376,$AK10)</f>
        <v>156</v>
      </c>
      <c r="AN10" s="123" t="s">
        <v>180</v>
      </c>
      <c r="AO10" s="118">
        <v>4373</v>
      </c>
      <c r="AP10" s="117" t="s">
        <v>195</v>
      </c>
      <c r="AQ10" s="118" t="s">
        <v>195</v>
      </c>
      <c r="AR10" s="119" t="s">
        <v>196</v>
      </c>
      <c r="AS10" s="124" t="s">
        <v>105</v>
      </c>
      <c r="AT10" s="3"/>
    </row>
    <row r="11" spans="1:46" ht="75" customHeight="1">
      <c r="A11" s="313"/>
      <c r="B11" s="314"/>
      <c r="C11" s="26">
        <f>COUNTIF(pointchantier!$E$5:$GV$376,$A11)</f>
        <v>156</v>
      </c>
      <c r="D11" s="346" t="s">
        <v>556</v>
      </c>
      <c r="E11" s="347" t="s">
        <v>482</v>
      </c>
      <c r="F11" s="26">
        <f>COUNTIF(pointchantier!$E$5:$GV$376,$A11)</f>
        <v>156</v>
      </c>
      <c r="G11" s="346" t="s">
        <v>563</v>
      </c>
      <c r="H11" s="347" t="s">
        <v>491</v>
      </c>
      <c r="I11" s="26">
        <f>COUNTIF(pointchantier!$E$5:$GV$376,$A11)</f>
        <v>156</v>
      </c>
      <c r="J11" s="346" t="s">
        <v>571</v>
      </c>
      <c r="K11" s="347" t="s">
        <v>498</v>
      </c>
      <c r="L11" s="26">
        <f>COUNTIF(pointchantier!$E$5:$GV$376,$J11)</f>
        <v>0</v>
      </c>
      <c r="M11" s="317"/>
      <c r="N11" s="307"/>
      <c r="O11" s="26"/>
      <c r="P11" s="317"/>
      <c r="Q11" s="307"/>
      <c r="R11" s="26"/>
      <c r="S11" s="149" t="s">
        <v>415</v>
      </c>
      <c r="T11" s="150" t="s">
        <v>416</v>
      </c>
      <c r="U11" s="26">
        <f>COUNTIF(pointchantier!$E$5:$GV$376,$S11)</f>
        <v>0</v>
      </c>
      <c r="V11" s="308"/>
      <c r="W11" s="309"/>
      <c r="X11" s="26">
        <f>COUNTIF(pointchantier!$E$5:$GV$376,$V11)</f>
        <v>156</v>
      </c>
      <c r="Y11" s="317"/>
      <c r="Z11" s="307"/>
      <c r="AA11" s="26">
        <f>COUNTIF(pointchantier!$E$5:$GV$376,$Y11)</f>
        <v>156</v>
      </c>
      <c r="AB11" s="98" t="s">
        <v>327</v>
      </c>
      <c r="AC11" s="140" t="s">
        <v>335</v>
      </c>
      <c r="AD11" s="26">
        <f>COUNTIF(pointchantier!$E$5:$GV$376,$AB11)</f>
        <v>0</v>
      </c>
      <c r="AE11" s="95" t="s">
        <v>56</v>
      </c>
      <c r="AF11" s="96" t="s">
        <v>127</v>
      </c>
      <c r="AG11" s="26">
        <f>COUNTIF(pointchantier!$E$5:$GV$376,$AE11)</f>
        <v>0</v>
      </c>
      <c r="AH11" s="144" t="s">
        <v>454</v>
      </c>
      <c r="AI11" s="145" t="s">
        <v>450</v>
      </c>
      <c r="AJ11" s="26">
        <f>COUNTIF(pointchantier!$E$5:$GV$376,$AH11)</f>
        <v>0</v>
      </c>
      <c r="AK11" s="322"/>
      <c r="AL11" s="322"/>
      <c r="AM11" s="97">
        <f>COUNTIF(pointchantier!$E$5:$GV$376,$AK11)</f>
        <v>156</v>
      </c>
      <c r="AN11" s="123" t="s">
        <v>180</v>
      </c>
      <c r="AO11" s="118">
        <v>4374</v>
      </c>
      <c r="AP11" s="117" t="s">
        <v>197</v>
      </c>
      <c r="AQ11" s="118" t="s">
        <v>197</v>
      </c>
      <c r="AR11" s="119" t="s">
        <v>198</v>
      </c>
      <c r="AS11" s="124" t="s">
        <v>108</v>
      </c>
      <c r="AT11" s="3"/>
    </row>
    <row r="12" spans="1:46" ht="75" customHeight="1">
      <c r="A12" s="313"/>
      <c r="B12" s="314"/>
      <c r="C12" s="26">
        <f>COUNTIF(pointchantier!$E$5:$GV$376,$A12)</f>
        <v>156</v>
      </c>
      <c r="D12" s="151" t="s">
        <v>377</v>
      </c>
      <c r="E12" s="152" t="s">
        <v>378</v>
      </c>
      <c r="F12" s="26">
        <f>COUNTIF(pointchantier!$E$5:$GV$376,$A12)</f>
        <v>156</v>
      </c>
      <c r="G12" s="151" t="s">
        <v>443</v>
      </c>
      <c r="H12" s="152" t="s">
        <v>388</v>
      </c>
      <c r="I12" s="26">
        <f>COUNTIF(pointchantier!$E$5:$GV$376,$A12)</f>
        <v>156</v>
      </c>
      <c r="J12" s="151" t="s">
        <v>445</v>
      </c>
      <c r="K12" s="152" t="s">
        <v>405</v>
      </c>
      <c r="L12" s="26">
        <f>COUNTIF(pointchantier!$E$5:$GV$376,$J12)</f>
        <v>0</v>
      </c>
      <c r="M12" s="313"/>
      <c r="N12" s="314"/>
      <c r="O12" s="26"/>
      <c r="P12" s="313"/>
      <c r="Q12" s="314"/>
      <c r="R12" s="26"/>
      <c r="S12" s="141" t="s">
        <v>413</v>
      </c>
      <c r="T12" s="142" t="s">
        <v>414</v>
      </c>
      <c r="U12" s="26">
        <f>COUNTIF(pointchantier!$E$5:$GV$376,$S12)</f>
        <v>0</v>
      </c>
      <c r="V12" s="308"/>
      <c r="W12" s="309"/>
      <c r="X12" s="26">
        <f>COUNTIF(pointchantier!$E$5:$GV$376,$V12)</f>
        <v>156</v>
      </c>
      <c r="Y12" s="313"/>
      <c r="Z12" s="314"/>
      <c r="AA12" s="26">
        <f>COUNTIF(pointchantier!$E$5:$GV$376,$Y12)</f>
        <v>156</v>
      </c>
      <c r="AB12" s="317"/>
      <c r="AC12" s="307"/>
      <c r="AD12" s="26">
        <f>COUNTIF(pointchantier!$E$5:$GV$376,$AB12)</f>
        <v>156</v>
      </c>
      <c r="AE12" s="95" t="s">
        <v>16</v>
      </c>
      <c r="AF12" s="96" t="s">
        <v>127</v>
      </c>
      <c r="AG12" s="26">
        <f>COUNTIF(pointchantier!$E$5:$GV$376,$AE12)</f>
        <v>0</v>
      </c>
      <c r="AH12" s="327" t="s">
        <v>453</v>
      </c>
      <c r="AI12" s="145" t="s">
        <v>452</v>
      </c>
      <c r="AJ12" s="26">
        <f>COUNTIF(pointchantier!$E$5:$GV$376,$AH12)</f>
        <v>0</v>
      </c>
      <c r="AK12" s="322"/>
      <c r="AL12" s="322"/>
      <c r="AM12" s="97">
        <f>COUNTIF(pointchantier!$E$5:$GV$376,$AK12)</f>
        <v>156</v>
      </c>
      <c r="AN12" s="123" t="s">
        <v>180</v>
      </c>
      <c r="AO12" s="118">
        <v>4375</v>
      </c>
      <c r="AP12" s="117" t="s">
        <v>199</v>
      </c>
      <c r="AQ12" s="118" t="s">
        <v>199</v>
      </c>
      <c r="AR12" s="119" t="s">
        <v>200</v>
      </c>
      <c r="AS12" s="124" t="s">
        <v>110</v>
      </c>
      <c r="AT12" s="3"/>
    </row>
    <row r="13" spans="1:46" ht="75" customHeight="1">
      <c r="A13" s="100"/>
      <c r="B13" s="101"/>
      <c r="C13" s="26">
        <f>COUNTIF(pointchantier!$E$5:$GV$376,$A13)</f>
        <v>156</v>
      </c>
      <c r="D13" s="346" t="s">
        <v>557</v>
      </c>
      <c r="E13" s="347" t="s">
        <v>483</v>
      </c>
      <c r="F13" s="97">
        <f>COUNTIF(pointchantier!$E$5:$GV$376,$D13)</f>
        <v>0</v>
      </c>
      <c r="G13" s="346" t="s">
        <v>563</v>
      </c>
      <c r="H13" s="347" t="s">
        <v>491</v>
      </c>
      <c r="I13" s="183">
        <f>COUNTIF(pointchantier!$E$5:$GV$376,$G13)</f>
        <v>0</v>
      </c>
      <c r="J13" s="346" t="s">
        <v>572</v>
      </c>
      <c r="K13" s="347" t="s">
        <v>499</v>
      </c>
      <c r="L13" s="26">
        <f>COUNTIF(pointchantier!$E$5:$GV$376,$J13)</f>
        <v>0</v>
      </c>
      <c r="M13" s="315"/>
      <c r="N13" s="312"/>
      <c r="O13" s="26"/>
      <c r="P13" s="315"/>
      <c r="Q13" s="312"/>
      <c r="R13" s="26"/>
      <c r="S13" s="141" t="s">
        <v>415</v>
      </c>
      <c r="T13" s="142" t="s">
        <v>416</v>
      </c>
      <c r="U13" s="26">
        <f>COUNTIF(pointchantier!$E$5:$GV$376,$S13)</f>
        <v>0</v>
      </c>
      <c r="V13" s="300"/>
      <c r="W13" s="301"/>
      <c r="X13" s="26">
        <f>COUNTIF(pointchantier!$E$5:$GV$376,$V13)</f>
        <v>156</v>
      </c>
      <c r="Y13" s="315"/>
      <c r="Z13" s="312"/>
      <c r="AA13" s="26">
        <f>COUNTIF(pointchantier!$E$5:$GV$376,$Y13)</f>
        <v>156</v>
      </c>
      <c r="AB13" s="317"/>
      <c r="AC13" s="307"/>
      <c r="AD13" s="26">
        <f>COUNTIF(pointchantier!$E$5:$GV$376,$AB13)</f>
        <v>156</v>
      </c>
      <c r="AE13" s="95" t="s">
        <v>333</v>
      </c>
      <c r="AF13" s="96" t="s">
        <v>172</v>
      </c>
      <c r="AG13" s="26">
        <f>COUNTIF(pointchantier!$E$5:$GV$376,$AE13)</f>
        <v>0</v>
      </c>
      <c r="AH13" s="144" t="s">
        <v>454</v>
      </c>
      <c r="AI13" s="145" t="s">
        <v>450</v>
      </c>
      <c r="AJ13" s="26">
        <f>COUNTIF(pointchantier!$E$5:$GV$376,$AH13)</f>
        <v>0</v>
      </c>
      <c r="AK13" s="322"/>
      <c r="AL13" s="322"/>
      <c r="AM13" s="97">
        <f>COUNTIF(pointchantier!$E$5:$GV$376,$AK13)</f>
        <v>156</v>
      </c>
      <c r="AN13" s="123" t="s">
        <v>180</v>
      </c>
      <c r="AO13" s="118">
        <v>4376</v>
      </c>
      <c r="AP13" s="117" t="s">
        <v>201</v>
      </c>
      <c r="AQ13" s="118" t="s">
        <v>201</v>
      </c>
      <c r="AR13" s="119" t="s">
        <v>202</v>
      </c>
      <c r="AS13" s="124" t="s">
        <v>109</v>
      </c>
      <c r="AT13" s="3"/>
    </row>
    <row r="14" spans="1:46" ht="75" customHeight="1">
      <c r="A14" s="100"/>
      <c r="B14" s="101"/>
      <c r="C14" s="26">
        <f>COUNTIF(pointchantier!$E$5:$GV$376,$A14)</f>
        <v>156</v>
      </c>
      <c r="D14" s="151" t="s">
        <v>379</v>
      </c>
      <c r="E14" s="152" t="s">
        <v>380</v>
      </c>
      <c r="F14" s="97">
        <f>COUNTIF(pointchantier!$E$5:$GV$376,$D14)</f>
        <v>0</v>
      </c>
      <c r="G14" s="151" t="s">
        <v>355</v>
      </c>
      <c r="H14" s="152" t="s">
        <v>356</v>
      </c>
      <c r="I14" s="183">
        <f>COUNTIF(pointchantier!$E$5:$GV$376,$G14)</f>
        <v>0</v>
      </c>
      <c r="J14" s="151" t="s">
        <v>446</v>
      </c>
      <c r="K14" s="152" t="s">
        <v>406</v>
      </c>
      <c r="L14" s="26">
        <f>COUNTIF(pointchantier!$E$5:$GV$376,$J14)</f>
        <v>0</v>
      </c>
      <c r="M14" s="313"/>
      <c r="N14" s="314"/>
      <c r="O14" s="26"/>
      <c r="P14" s="313"/>
      <c r="Q14" s="314"/>
      <c r="R14" s="26"/>
      <c r="S14" s="149" t="s">
        <v>413</v>
      </c>
      <c r="T14" s="150" t="s">
        <v>414</v>
      </c>
      <c r="U14" s="26">
        <f>COUNTIF(pointchantier!$E$5:$GV$376,$S14)</f>
        <v>0</v>
      </c>
      <c r="V14" s="300"/>
      <c r="W14" s="301"/>
      <c r="X14" s="26">
        <f>COUNTIF(pointchantier!$E$5:$GV$376,$V14)</f>
        <v>156</v>
      </c>
      <c r="Y14" s="313"/>
      <c r="Z14" s="314"/>
      <c r="AA14" s="26">
        <f>COUNTIF(pointchantier!$E$5:$GV$376,$Y14)</f>
        <v>156</v>
      </c>
      <c r="AB14" s="317"/>
      <c r="AC14" s="307"/>
      <c r="AD14" s="26">
        <f>COUNTIF(pointchantier!$E$5:$GV$376,$AB14)</f>
        <v>156</v>
      </c>
      <c r="AE14" s="192" t="s">
        <v>357</v>
      </c>
      <c r="AF14" s="191" t="s">
        <v>127</v>
      </c>
      <c r="AG14" s="26">
        <f>COUNTIF(pointchantier!$E$5:$GV$376,$AE14)</f>
        <v>0</v>
      </c>
      <c r="AH14" s="327" t="s">
        <v>453</v>
      </c>
      <c r="AI14" s="145" t="s">
        <v>452</v>
      </c>
      <c r="AJ14" s="26">
        <f>COUNTIF(pointchantier!$E$5:$GV$376,$AH14)</f>
        <v>0</v>
      </c>
      <c r="AK14" s="322"/>
      <c r="AL14" s="322"/>
      <c r="AM14" s="97">
        <f>COUNTIF(pointchantier!$E$5:$GV$376,$AK14)</f>
        <v>156</v>
      </c>
      <c r="AN14" s="123" t="s">
        <v>180</v>
      </c>
      <c r="AO14" s="118">
        <v>4380</v>
      </c>
      <c r="AP14" s="117" t="s">
        <v>159</v>
      </c>
      <c r="AQ14" s="118" t="s">
        <v>159</v>
      </c>
      <c r="AR14" s="119" t="s">
        <v>203</v>
      </c>
      <c r="AS14" s="124" t="s">
        <v>110</v>
      </c>
      <c r="AT14" s="3"/>
    </row>
    <row r="15" spans="1:46" ht="75" customHeight="1">
      <c r="A15" s="93" t="s">
        <v>158</v>
      </c>
      <c r="B15" s="94" t="s">
        <v>156</v>
      </c>
      <c r="C15" s="26">
        <f>COUNTIF(pointchantier!$E$5:$GV$376,$A15)</f>
        <v>0</v>
      </c>
      <c r="D15" s="346" t="s">
        <v>558</v>
      </c>
      <c r="E15" s="347" t="s">
        <v>484</v>
      </c>
      <c r="F15" s="97">
        <f>COUNTIF(pointchantier!$E$5:$GV$376,$D15)</f>
        <v>0</v>
      </c>
      <c r="G15" s="346" t="s">
        <v>563</v>
      </c>
      <c r="H15" s="347" t="s">
        <v>491</v>
      </c>
      <c r="I15" s="183">
        <f>COUNTIF(pointchantier!$E$5:$GV$376,$G15)</f>
        <v>0</v>
      </c>
      <c r="J15" s="346" t="s">
        <v>573</v>
      </c>
      <c r="K15" s="347" t="s">
        <v>500</v>
      </c>
      <c r="L15" s="26">
        <f>COUNTIF(pointchantier!$E$5:$GV$376,$J15)</f>
        <v>0</v>
      </c>
      <c r="M15" s="313"/>
      <c r="N15" s="314"/>
      <c r="O15" s="26"/>
      <c r="P15" s="313"/>
      <c r="Q15" s="314"/>
      <c r="R15" s="26"/>
      <c r="S15" s="149" t="s">
        <v>415</v>
      </c>
      <c r="T15" s="150" t="s">
        <v>416</v>
      </c>
      <c r="U15" s="26">
        <f>COUNTIF(pointchantier!$E$5:$GV$376,$S15)</f>
        <v>0</v>
      </c>
      <c r="V15" s="300"/>
      <c r="W15" s="301"/>
      <c r="X15" s="26">
        <f>COUNTIF(pointchantier!$E$5:$GV$376,$V15)</f>
        <v>156</v>
      </c>
      <c r="Y15" s="313"/>
      <c r="Z15" s="314"/>
      <c r="AA15" s="26">
        <f>COUNTIF(pointchantier!$E$5:$GV$376,$Y15)</f>
        <v>156</v>
      </c>
      <c r="AB15" s="317"/>
      <c r="AC15" s="307"/>
      <c r="AD15" s="26">
        <f>COUNTIF(pointchantier!$E$5:$GV$376,$AB15)</f>
        <v>156</v>
      </c>
      <c r="AE15" s="320"/>
      <c r="AF15" s="311"/>
      <c r="AG15" s="26">
        <f>COUNTIF(pointchantier!$E$5:$GV$376,$AE15)</f>
        <v>156</v>
      </c>
      <c r="AH15" s="144" t="s">
        <v>454</v>
      </c>
      <c r="AI15" s="145" t="s">
        <v>450</v>
      </c>
      <c r="AJ15" s="26">
        <f>COUNTIF(pointchantier!$E$5:$GV$376,$AH15)</f>
        <v>0</v>
      </c>
      <c r="AK15" s="322"/>
      <c r="AL15" s="322"/>
      <c r="AM15" s="97">
        <f>COUNTIF(pointchantier!$E$5:$GV$376,$AK15)</f>
        <v>156</v>
      </c>
      <c r="AN15" s="123" t="s">
        <v>180</v>
      </c>
      <c r="AO15" s="118">
        <v>4987</v>
      </c>
      <c r="AP15" s="117" t="s">
        <v>204</v>
      </c>
      <c r="AQ15" s="118" t="s">
        <v>205</v>
      </c>
      <c r="AR15" s="119" t="s">
        <v>206</v>
      </c>
      <c r="AS15" s="124">
        <v>0</v>
      </c>
      <c r="AT15" s="3"/>
    </row>
    <row r="16" spans="1:46" ht="75" customHeight="1">
      <c r="A16" s="93" t="s">
        <v>167</v>
      </c>
      <c r="B16" s="94" t="s">
        <v>160</v>
      </c>
      <c r="C16" s="26">
        <f>COUNTIF(pointchantier!$E$5:$GV$376,$A16)</f>
        <v>0</v>
      </c>
      <c r="D16" s="151" t="s">
        <v>381</v>
      </c>
      <c r="E16" s="152" t="s">
        <v>382</v>
      </c>
      <c r="F16" s="97">
        <f>COUNTIF(pointchantier!$E$5:$GV$376,$D16)</f>
        <v>0</v>
      </c>
      <c r="G16" s="151" t="s">
        <v>391</v>
      </c>
      <c r="H16" s="152" t="s">
        <v>392</v>
      </c>
      <c r="I16" s="183">
        <f>COUNTIF(pointchantier!$E$5:$GV$376,$G16)</f>
        <v>0</v>
      </c>
      <c r="J16" s="151" t="s">
        <v>447</v>
      </c>
      <c r="K16" s="152" t="s">
        <v>448</v>
      </c>
      <c r="L16" s="26">
        <f>COUNTIF(pointchantier!$E$5:$GV$376,$J16)</f>
        <v>0</v>
      </c>
      <c r="M16" s="313"/>
      <c r="N16" s="314"/>
      <c r="O16" s="26"/>
      <c r="P16" s="313"/>
      <c r="Q16" s="314"/>
      <c r="R16" s="26"/>
      <c r="S16" s="141" t="s">
        <v>413</v>
      </c>
      <c r="T16" s="142" t="s">
        <v>414</v>
      </c>
      <c r="U16" s="26">
        <f>COUNTIF(pointchantier!$E$5:$GV$376,$S16)</f>
        <v>0</v>
      </c>
      <c r="V16" s="300"/>
      <c r="W16" s="301"/>
      <c r="X16" s="26">
        <f>COUNTIF(pointchantier!$E$5:$GV$376,$V16)</f>
        <v>156</v>
      </c>
      <c r="Y16" s="313"/>
      <c r="Z16" s="314"/>
      <c r="AA16" s="26">
        <f>COUNTIF(pointchantier!$E$5:$GV$376,$Y16)</f>
        <v>156</v>
      </c>
      <c r="AB16" s="317"/>
      <c r="AC16" s="307"/>
      <c r="AD16" s="26">
        <f>COUNTIF(pointchantier!$E$5:$GV$376,$AB16)</f>
        <v>156</v>
      </c>
      <c r="AE16" s="320"/>
      <c r="AF16" s="311"/>
      <c r="AG16" s="26">
        <f>COUNTIF(pointchantier!$E$5:$GV$376,$AE16)</f>
        <v>156</v>
      </c>
      <c r="AH16" s="327" t="s">
        <v>453</v>
      </c>
      <c r="AI16" s="145" t="s">
        <v>452</v>
      </c>
      <c r="AJ16" s="26">
        <f>COUNTIF(pointchantier!$E$5:$GV$376,$AH16)</f>
        <v>0</v>
      </c>
      <c r="AK16" s="322"/>
      <c r="AL16" s="322"/>
      <c r="AM16" s="97">
        <f>COUNTIF(pointchantier!$E$5:$GV$376,$AK16)</f>
        <v>156</v>
      </c>
      <c r="AN16" s="123" t="s">
        <v>180</v>
      </c>
      <c r="AO16" s="118">
        <v>4987</v>
      </c>
      <c r="AP16" s="117" t="s">
        <v>207</v>
      </c>
      <c r="AQ16" s="118" t="s">
        <v>205</v>
      </c>
      <c r="AR16" s="119" t="s">
        <v>206</v>
      </c>
      <c r="AS16" s="125">
        <v>0</v>
      </c>
    </row>
    <row r="17" spans="1:45" ht="75" customHeight="1">
      <c r="A17" s="93" t="s">
        <v>166</v>
      </c>
      <c r="B17" s="94" t="s">
        <v>165</v>
      </c>
      <c r="C17" s="26">
        <f>COUNTIF(pointchantier!$E$5:$GV$376,$A17)</f>
        <v>0</v>
      </c>
      <c r="D17" s="346" t="s">
        <v>559</v>
      </c>
      <c r="E17" s="347" t="s">
        <v>485</v>
      </c>
      <c r="F17" s="26">
        <f>COUNTIF(pointchantier!$E$5:$GV$376,$D17)</f>
        <v>0</v>
      </c>
      <c r="G17" s="346" t="s">
        <v>562</v>
      </c>
      <c r="H17" s="347" t="s">
        <v>492</v>
      </c>
      <c r="I17" s="26">
        <f>COUNTIF(pointchantier!$E$5:$GV$376,$G17)</f>
        <v>0</v>
      </c>
      <c r="J17" s="346" t="s">
        <v>574</v>
      </c>
      <c r="K17" s="347" t="s">
        <v>501</v>
      </c>
      <c r="L17" s="26">
        <f>COUNTIF(pointchantier!$E$5:$GV$376,$J17)</f>
        <v>0</v>
      </c>
      <c r="M17" s="313"/>
      <c r="N17" s="314"/>
      <c r="O17" s="26"/>
      <c r="P17" s="313"/>
      <c r="Q17" s="314"/>
      <c r="R17" s="26"/>
      <c r="S17" s="141" t="s">
        <v>415</v>
      </c>
      <c r="T17" s="142" t="s">
        <v>416</v>
      </c>
      <c r="U17" s="26">
        <f>COUNTIF(pointchantier!$E$5:$GV$376,$S17)</f>
        <v>0</v>
      </c>
      <c r="V17" s="300"/>
      <c r="W17" s="301"/>
      <c r="X17" s="26">
        <f>COUNTIF(pointchantier!$E$5:$GV$376,$V17)</f>
        <v>156</v>
      </c>
      <c r="Y17" s="313"/>
      <c r="Z17" s="314"/>
      <c r="AA17" s="26">
        <f>COUNTIF(pointchantier!$E$5:$GV$376,$Y17)</f>
        <v>156</v>
      </c>
      <c r="AB17" s="317"/>
      <c r="AC17" s="307"/>
      <c r="AD17" s="26">
        <f>COUNTIF(pointchantier!$E$5:$GV$376,$AB17)</f>
        <v>156</v>
      </c>
      <c r="AE17" s="320"/>
      <c r="AF17" s="311"/>
      <c r="AG17" s="26">
        <f>COUNTIF(pointchantier!$E$5:$GV$376,$AE17)</f>
        <v>156</v>
      </c>
      <c r="AH17" s="144" t="s">
        <v>454</v>
      </c>
      <c r="AI17" s="145" t="s">
        <v>450</v>
      </c>
      <c r="AJ17" s="26">
        <f>COUNTIF(pointchantier!$E$5:$GV$376,$AH17)</f>
        <v>0</v>
      </c>
      <c r="AK17" s="322"/>
      <c r="AL17" s="322"/>
      <c r="AM17" s="97">
        <f>COUNTIF(pointchantier!$E$5:$GV$376,$AK17)</f>
        <v>156</v>
      </c>
      <c r="AN17" s="123" t="s">
        <v>180</v>
      </c>
      <c r="AO17" s="118">
        <v>5040</v>
      </c>
      <c r="AP17" s="117" t="s">
        <v>204</v>
      </c>
      <c r="AQ17" s="118" t="s">
        <v>208</v>
      </c>
      <c r="AR17" s="119" t="s">
        <v>209</v>
      </c>
      <c r="AS17" s="125">
        <v>0</v>
      </c>
    </row>
    <row r="18" spans="1:45" ht="75" customHeight="1">
      <c r="A18" s="93" t="s">
        <v>171</v>
      </c>
      <c r="B18" s="94" t="s">
        <v>170</v>
      </c>
      <c r="C18" s="26">
        <f>COUNTIF(pointchantier!$E$5:$GV$376,$A18)</f>
        <v>0</v>
      </c>
      <c r="D18" s="151" t="s">
        <v>383</v>
      </c>
      <c r="E18" s="152" t="s">
        <v>384</v>
      </c>
      <c r="F18" s="26">
        <f>COUNTIF(pointchantier!$E$5:$GV$376,$D18)</f>
        <v>0</v>
      </c>
      <c r="G18" s="151" t="s">
        <v>393</v>
      </c>
      <c r="H18" s="152" t="s">
        <v>394</v>
      </c>
      <c r="I18" s="26">
        <f>COUNTIF(pointchantier!$E$5:$GV$376,$G18)</f>
        <v>0</v>
      </c>
      <c r="J18" s="151" t="s">
        <v>449</v>
      </c>
      <c r="K18" s="152" t="s">
        <v>435</v>
      </c>
      <c r="L18" s="26">
        <f>COUNTIF(pointchantier!$E$5:$GV$376,$J18)</f>
        <v>0</v>
      </c>
      <c r="M18" s="300"/>
      <c r="N18" s="301"/>
      <c r="O18" s="26">
        <f>COUNTIF(pointchantier!$E$5:$GV$376,$M18)</f>
        <v>156</v>
      </c>
      <c r="P18" s="313"/>
      <c r="Q18" s="314"/>
      <c r="R18" s="26"/>
      <c r="S18" s="149" t="s">
        <v>413</v>
      </c>
      <c r="T18" s="150" t="s">
        <v>414</v>
      </c>
      <c r="U18" s="26">
        <f>COUNTIF(pointchantier!$E$5:$GV$376,$S18)</f>
        <v>0</v>
      </c>
      <c r="V18" s="300"/>
      <c r="W18" s="301"/>
      <c r="X18" s="26">
        <f>COUNTIF(pointchantier!$E$5:$GV$376,$V18)</f>
        <v>156</v>
      </c>
      <c r="Y18" s="313"/>
      <c r="Z18" s="314"/>
      <c r="AA18" s="26">
        <f>COUNTIF(pointchantier!$E$5:$GV$376,$Y18)</f>
        <v>156</v>
      </c>
      <c r="AB18" s="318"/>
      <c r="AC18" s="319"/>
      <c r="AD18" s="26">
        <f>COUNTIF(pointchantier!$E$5:$GV$376,$AB18)</f>
        <v>156</v>
      </c>
      <c r="AE18" s="320"/>
      <c r="AF18" s="311"/>
      <c r="AG18" s="26">
        <f>COUNTIF(pointchantier!$E$5:$GV$376,$AE18)</f>
        <v>156</v>
      </c>
      <c r="AH18" s="327" t="s">
        <v>453</v>
      </c>
      <c r="AI18" s="145" t="s">
        <v>452</v>
      </c>
      <c r="AJ18" s="26">
        <f>COUNTIF(pointchantier!$E$5:$GV$376,$AH18)</f>
        <v>0</v>
      </c>
      <c r="AK18" s="326"/>
      <c r="AL18" s="306"/>
      <c r="AM18" s="97">
        <f>COUNTIF(pointchantier!$E$5:$GV$376,$AK18)</f>
        <v>156</v>
      </c>
      <c r="AN18" s="123" t="s">
        <v>180</v>
      </c>
      <c r="AO18" s="118">
        <v>5040</v>
      </c>
      <c r="AP18" s="117" t="s">
        <v>210</v>
      </c>
      <c r="AQ18" s="118" t="s">
        <v>208</v>
      </c>
      <c r="AR18" s="119" t="s">
        <v>209</v>
      </c>
      <c r="AS18" s="125">
        <v>0</v>
      </c>
    </row>
    <row r="19" spans="1:45" ht="75" customHeight="1">
      <c r="A19" s="115" t="s">
        <v>174</v>
      </c>
      <c r="B19" s="94" t="s">
        <v>173</v>
      </c>
      <c r="C19" s="26">
        <f>COUNTIF(pointchantier!$E$5:$GV$376,$A19)</f>
        <v>0</v>
      </c>
      <c r="D19" s="346" t="s">
        <v>560</v>
      </c>
      <c r="E19" s="347" t="s">
        <v>486</v>
      </c>
      <c r="F19" s="26">
        <f>COUNTIF(pointchantier!$E$5:$GV$376,$D19)</f>
        <v>0</v>
      </c>
      <c r="G19" s="346" t="s">
        <v>561</v>
      </c>
      <c r="H19" s="347" t="s">
        <v>493</v>
      </c>
      <c r="I19" s="26">
        <f>COUNTIF(pointchantier!$E$5:$GV$376,$G19)</f>
        <v>0</v>
      </c>
      <c r="J19" s="346" t="s">
        <v>575</v>
      </c>
      <c r="K19" s="347" t="s">
        <v>502</v>
      </c>
      <c r="L19" s="26">
        <f>COUNTIF(pointchantier!$E$5:$GV$376,$J19)</f>
        <v>0</v>
      </c>
      <c r="M19" s="300"/>
      <c r="N19" s="302"/>
      <c r="O19" s="26">
        <f>COUNTIF(pointchantier!$E$5:$GV$376,$M19)</f>
        <v>156</v>
      </c>
      <c r="P19" s="313"/>
      <c r="Q19" s="314"/>
      <c r="R19" s="26"/>
      <c r="S19" s="149" t="s">
        <v>415</v>
      </c>
      <c r="T19" s="150" t="s">
        <v>416</v>
      </c>
      <c r="U19" s="26">
        <f>COUNTIF(pointchantier!$E$5:$GV$376,$S19)</f>
        <v>0</v>
      </c>
      <c r="V19" s="300"/>
      <c r="W19" s="302"/>
      <c r="X19" s="26">
        <f>COUNTIF(pointchantier!$E$5:$GV$376,$V19)</f>
        <v>156</v>
      </c>
      <c r="Y19" s="313"/>
      <c r="Z19" s="314"/>
      <c r="AA19" s="26">
        <f>COUNTIF(pointchantier!$E$5:$GV$376,$Y19)</f>
        <v>156</v>
      </c>
      <c r="AB19" s="318"/>
      <c r="AC19" s="319"/>
      <c r="AD19" s="26">
        <f>COUNTIF(pointchantier!$E$5:$GV$376,$AB19)</f>
        <v>156</v>
      </c>
      <c r="AE19" s="320"/>
      <c r="AF19" s="311"/>
      <c r="AG19" s="26">
        <f>COUNTIF(pointchantier!$E$5:$GV$376,$AE19)</f>
        <v>156</v>
      </c>
      <c r="AH19" s="144" t="s">
        <v>454</v>
      </c>
      <c r="AI19" s="145" t="s">
        <v>450</v>
      </c>
      <c r="AJ19" s="26">
        <f>COUNTIF(pointchantier!$E$5:$GV$376,$AH19)</f>
        <v>0</v>
      </c>
      <c r="AK19" s="326"/>
      <c r="AL19" s="306"/>
      <c r="AM19" s="97">
        <f>COUNTIF(pointchantier!$E$5:$GV$376,$AK19)</f>
        <v>156</v>
      </c>
      <c r="AN19" s="123" t="s">
        <v>180</v>
      </c>
      <c r="AO19" s="118">
        <v>7690</v>
      </c>
      <c r="AP19" s="117" t="s">
        <v>204</v>
      </c>
      <c r="AQ19" s="118" t="s">
        <v>211</v>
      </c>
      <c r="AR19" s="119" t="s">
        <v>212</v>
      </c>
      <c r="AS19" s="125">
        <v>0</v>
      </c>
    </row>
    <row r="20" spans="1:45" ht="65.25" customHeight="1">
      <c r="A20" s="85"/>
      <c r="B20" s="86"/>
      <c r="C20" s="26">
        <f>COUNTIF(pointchantier!$E$5:$GV$376,$A20)</f>
        <v>156</v>
      </c>
      <c r="D20" s="85"/>
      <c r="E20" s="86"/>
      <c r="F20" s="26">
        <f>COUNTIF(pointchantier!$E$5:$GV$376,$D20)</f>
        <v>156</v>
      </c>
      <c r="G20" s="85"/>
      <c r="H20" s="86"/>
      <c r="I20" s="26">
        <f>COUNTIF(pointchantier!$E$5:$GV$376,$G20)</f>
        <v>156</v>
      </c>
      <c r="J20" s="85"/>
      <c r="K20" s="86"/>
      <c r="L20" s="26">
        <f>COUNTIF(pointchantier!$E$5:$GV$376,$J20)</f>
        <v>156</v>
      </c>
      <c r="M20" s="303"/>
      <c r="N20" s="304"/>
      <c r="O20" s="26">
        <f>COUNTIF(pointchantier!$E$5:$GV$376,$M20)</f>
        <v>156</v>
      </c>
      <c r="P20" s="167"/>
      <c r="Q20" s="168"/>
      <c r="R20" s="26">
        <f>COUNTIF(pointchantier!$E$5:$GV$376,$P20)</f>
        <v>156</v>
      </c>
      <c r="S20" s="303"/>
      <c r="T20" s="304"/>
      <c r="U20" s="26">
        <f>COUNTIF(pointchantier!$E$5:$GV$376,$S20)</f>
        <v>156</v>
      </c>
      <c r="V20" s="158"/>
      <c r="W20" s="156"/>
      <c r="X20" s="26">
        <f>COUNTIF(pointchantier!$E$5:$GV$376,$V20)</f>
        <v>156</v>
      </c>
      <c r="Y20" s="164"/>
      <c r="Z20" s="145"/>
      <c r="AA20" s="26">
        <f>COUNTIF(pointchantier!$E$5:$GV$376,$Y20)</f>
        <v>156</v>
      </c>
      <c r="AB20" s="51"/>
      <c r="AC20" s="52"/>
      <c r="AD20" s="26">
        <f>COUNTIF(pointchantier!$E$5:$GV$376,$AB20)</f>
        <v>156</v>
      </c>
      <c r="AE20" s="51"/>
      <c r="AF20" s="52"/>
      <c r="AG20" s="26">
        <f>COUNTIF(pointchantier!$E$5:$GV$376,$AE20)</f>
        <v>156</v>
      </c>
      <c r="AH20" s="164"/>
      <c r="AI20" s="196"/>
      <c r="AJ20" s="26">
        <f>COUNTIF(pointchantier!$E$5:$GV$376,$AH20)</f>
        <v>156</v>
      </c>
      <c r="AK20" s="58"/>
      <c r="AL20" s="42"/>
      <c r="AM20" s="97">
        <f>COUNTIF(pointchantier!$E$5:$GV$376,$AK20)</f>
        <v>156</v>
      </c>
      <c r="AN20" s="123" t="s">
        <v>180</v>
      </c>
      <c r="AO20" s="118">
        <v>8412</v>
      </c>
      <c r="AP20" s="117" t="s">
        <v>213</v>
      </c>
      <c r="AQ20" s="118" t="s">
        <v>213</v>
      </c>
      <c r="AR20" s="119" t="s">
        <v>214</v>
      </c>
      <c r="AS20" s="125" t="s">
        <v>319</v>
      </c>
    </row>
    <row r="21" spans="1:45" ht="65.25" customHeight="1">
      <c r="A21" s="85"/>
      <c r="B21" s="86"/>
      <c r="C21" s="26">
        <f>COUNTIF(pointchantier!$E$5:$GV$376,$A21)</f>
        <v>156</v>
      </c>
      <c r="D21" s="85"/>
      <c r="E21" s="86"/>
      <c r="F21" s="26">
        <f>COUNTIF(pointchantier!$E$5:$GV$376,$D21)</f>
        <v>156</v>
      </c>
      <c r="G21" s="85"/>
      <c r="H21" s="86"/>
      <c r="I21" s="26">
        <f>COUNTIF(pointchantier!$E$5:$GV$376,$G21)</f>
        <v>156</v>
      </c>
      <c r="J21" s="85"/>
      <c r="K21" s="86"/>
      <c r="L21" s="26">
        <f>COUNTIF(pointchantier!$E$5:$GV$376,$J21)</f>
        <v>156</v>
      </c>
      <c r="M21" s="303"/>
      <c r="N21" s="304"/>
      <c r="O21" s="26">
        <f>COUNTIF(pointchantier!$E$5:$GV$376,$M21)</f>
        <v>156</v>
      </c>
      <c r="P21" s="169"/>
      <c r="Q21" s="170"/>
      <c r="R21" s="26">
        <f>COUNTIF(pointchantier!$E$5:$GV$376,$P21)</f>
        <v>156</v>
      </c>
      <c r="S21" s="303"/>
      <c r="T21" s="304"/>
      <c r="U21" s="26">
        <f>COUNTIF(pointchantier!$E$5:$GV$376,$S21)</f>
        <v>156</v>
      </c>
      <c r="V21" s="158"/>
      <c r="W21" s="156"/>
      <c r="X21" s="26">
        <f>COUNTIF(pointchantier!$E$5:$GV$376,$V21)</f>
        <v>156</v>
      </c>
      <c r="Y21" s="90"/>
      <c r="Z21" s="148"/>
      <c r="AA21" s="26">
        <f>COUNTIF(pointchantier!$E$5:$GV$376,$Y21)</f>
        <v>156</v>
      </c>
      <c r="AB21" s="85"/>
      <c r="AC21" s="86"/>
      <c r="AD21" s="26">
        <f>COUNTIF(pointchantier!$E$5:$GV$376,$AB21)</f>
        <v>156</v>
      </c>
      <c r="AE21" s="85"/>
      <c r="AF21" s="86"/>
      <c r="AG21" s="26">
        <f>COUNTIF(pointchantier!$E$5:$GV$376,$AE21)</f>
        <v>156</v>
      </c>
      <c r="AH21" s="85"/>
      <c r="AI21" s="86"/>
      <c r="AJ21" s="26">
        <f>COUNTIF(pointchantier!$E$5:$GV$376,$AH21)</f>
        <v>156</v>
      </c>
      <c r="AK21" s="85"/>
      <c r="AL21" s="86"/>
      <c r="AM21" s="97">
        <f>COUNTIF(pointchantier!$E$5:$GV$376,$AK21)</f>
        <v>156</v>
      </c>
      <c r="AN21" s="123" t="s">
        <v>187</v>
      </c>
      <c r="AO21" s="118">
        <v>8630</v>
      </c>
      <c r="AP21" s="117" t="s">
        <v>188</v>
      </c>
      <c r="AQ21" s="118" t="s">
        <v>215</v>
      </c>
      <c r="AR21" s="119" t="s">
        <v>216</v>
      </c>
      <c r="AS21" s="125" t="s">
        <v>113</v>
      </c>
    </row>
    <row r="22" spans="1:45" ht="65.25" customHeight="1">
      <c r="A22" s="85"/>
      <c r="B22" s="86"/>
      <c r="C22" s="87">
        <f>COUNTIF(pointchantier!$E$5:$GV$376,$A22)</f>
        <v>156</v>
      </c>
      <c r="D22" s="85"/>
      <c r="E22" s="86"/>
      <c r="F22" s="26">
        <f>COUNTIF(pointchantier!$E$5:$GV$376,$D22)</f>
        <v>156</v>
      </c>
      <c r="G22" s="85"/>
      <c r="H22" s="86"/>
      <c r="I22" s="26">
        <f>COUNTIF(pointchantier!$E$5:$GV$376,$G22)</f>
        <v>156</v>
      </c>
      <c r="J22" s="85"/>
      <c r="K22" s="86"/>
      <c r="L22" s="26">
        <f>COUNTIF(pointchantier!$E$5:$GV$376,$J22)</f>
        <v>156</v>
      </c>
      <c r="M22" s="85"/>
      <c r="N22" s="86"/>
      <c r="O22" s="26">
        <f>COUNTIF(pointchantier!$E$5:$GV$376,$M22)</f>
        <v>156</v>
      </c>
      <c r="P22" s="171"/>
      <c r="Q22" s="172"/>
      <c r="R22" s="26">
        <f>COUNTIF(pointchantier!$E$5:$GV$376,$P22)</f>
        <v>156</v>
      </c>
      <c r="S22" s="85"/>
      <c r="T22" s="86"/>
      <c r="U22" s="26">
        <f>COUNTIF(pointchantier!$E$5:$GV$376,$S22)</f>
        <v>156</v>
      </c>
      <c r="V22" s="158"/>
      <c r="W22" s="156"/>
      <c r="X22" s="26">
        <f>COUNTIF(pointchantier!$E$5:$GV$376,$V22)</f>
        <v>156</v>
      </c>
      <c r="Y22" s="52"/>
      <c r="Z22" s="52"/>
      <c r="AA22" s="26">
        <f>COUNTIF(pointchantier!$E$5:$GV$376,$Y22)</f>
        <v>156</v>
      </c>
      <c r="AB22" s="85"/>
      <c r="AC22" s="86"/>
      <c r="AD22" s="26">
        <f>COUNTIF(pointchantier!$E$5:$GV$376,$AB22)</f>
        <v>156</v>
      </c>
      <c r="AE22" s="85"/>
      <c r="AF22" s="86"/>
      <c r="AG22" s="26">
        <f>COUNTIF(pointchantier!$E$5:$GV$376,$AE22)</f>
        <v>156</v>
      </c>
      <c r="AH22" s="85"/>
      <c r="AI22" s="86"/>
      <c r="AJ22" s="26">
        <f>COUNTIF(pointchantier!$E$5:$GV$376,$AH22)</f>
        <v>156</v>
      </c>
      <c r="AK22" s="85"/>
      <c r="AL22" s="86"/>
      <c r="AM22" s="97">
        <f>COUNTIF(pointchantier!$E$5:$GV$376,$AK22)</f>
        <v>156</v>
      </c>
      <c r="AN22" s="123" t="s">
        <v>187</v>
      </c>
      <c r="AO22" s="118">
        <v>8630</v>
      </c>
      <c r="AP22" s="117" t="s">
        <v>190</v>
      </c>
      <c r="AQ22" s="118" t="s">
        <v>215</v>
      </c>
      <c r="AR22" s="119" t="s">
        <v>216</v>
      </c>
      <c r="AS22" s="125" t="s">
        <v>113</v>
      </c>
    </row>
    <row r="23" spans="1:45" ht="65.25" customHeight="1">
      <c r="A23" s="85"/>
      <c r="B23" s="86"/>
      <c r="C23" s="87">
        <f>COUNTIF(pointchantier!$E$5:$GV$376,$A23)</f>
        <v>156</v>
      </c>
      <c r="D23" s="85"/>
      <c r="E23" s="86"/>
      <c r="F23" s="26">
        <f>COUNTIF(pointchantier!$E$5:$GV$376,$D23)</f>
        <v>156</v>
      </c>
      <c r="G23" s="85"/>
      <c r="H23" s="86"/>
      <c r="I23" s="26">
        <f>COUNTIF(pointchantier!$E$5:$GV$376,$G23)</f>
        <v>156</v>
      </c>
      <c r="J23" s="85"/>
      <c r="K23" s="86"/>
      <c r="L23" s="26">
        <f>COUNTIF(pointchantier!$E$5:$GV$376,$J23)</f>
        <v>156</v>
      </c>
      <c r="M23" s="85"/>
      <c r="N23" s="86"/>
      <c r="O23" s="26">
        <f>COUNTIF(pointchantier!$E$5:$GV$376,$M23)</f>
        <v>156</v>
      </c>
      <c r="P23" s="171"/>
      <c r="Q23" s="172"/>
      <c r="R23" s="26">
        <f>COUNTIF(pointchantier!$E$5:$GV$376,$P23)</f>
        <v>156</v>
      </c>
      <c r="S23" s="85"/>
      <c r="T23" s="86"/>
      <c r="U23" s="26">
        <f>COUNTIF(pointchantier!$E$5:$GV$376,$S23)</f>
        <v>156</v>
      </c>
      <c r="V23" s="158"/>
      <c r="W23" s="156"/>
      <c r="X23" s="26">
        <f>COUNTIF(pointchantier!$E$5:$GV$376,$V23)</f>
        <v>156</v>
      </c>
      <c r="Y23" s="52"/>
      <c r="Z23" s="52"/>
      <c r="AA23" s="26"/>
      <c r="AB23" s="85"/>
      <c r="AC23" s="86"/>
      <c r="AD23" s="26">
        <f>COUNTIF(pointchantier!$E$5:$GV$376,$AB23)</f>
        <v>156</v>
      </c>
      <c r="AE23" s="85"/>
      <c r="AF23" s="86"/>
      <c r="AG23" s="26">
        <f>COUNTIF(pointchantier!$E$5:$GV$376,$AE23)</f>
        <v>156</v>
      </c>
      <c r="AH23" s="85"/>
      <c r="AI23" s="86"/>
      <c r="AJ23" s="26">
        <f>COUNTIF(pointchantier!$E$5:$GV$376,$AH23)</f>
        <v>156</v>
      </c>
      <c r="AK23" s="85"/>
      <c r="AL23" s="86"/>
      <c r="AM23" s="97">
        <f>COUNTIF(pointchantier!$E$5:$GV$376,$AK23)</f>
        <v>156</v>
      </c>
      <c r="AN23" s="123" t="s">
        <v>180</v>
      </c>
      <c r="AO23" s="118">
        <v>9184</v>
      </c>
      <c r="AP23" s="117" t="s">
        <v>217</v>
      </c>
      <c r="AQ23" s="118" t="s">
        <v>217</v>
      </c>
      <c r="AR23" s="119" t="s">
        <v>218</v>
      </c>
      <c r="AS23" s="125" t="s">
        <v>114</v>
      </c>
    </row>
    <row r="24" spans="1:45" ht="65.25" customHeight="1">
      <c r="A24" s="85"/>
      <c r="B24" s="86"/>
      <c r="C24" s="87">
        <f>COUNTIF(pointchantier!$E$5:$GV$376,$A24)</f>
        <v>156</v>
      </c>
      <c r="D24" s="85"/>
      <c r="E24" s="86"/>
      <c r="F24" s="26">
        <f>COUNTIF(pointchantier!$E$5:$GV$376,$D24)</f>
        <v>156</v>
      </c>
      <c r="G24" s="85"/>
      <c r="H24" s="86"/>
      <c r="I24" s="26">
        <f>COUNTIF(pointchantier!$E$5:$GV$376,$G24)</f>
        <v>156</v>
      </c>
      <c r="J24" s="85"/>
      <c r="K24" s="86"/>
      <c r="L24" s="26">
        <f>COUNTIF(pointchantier!$E$5:$GV$376,$J24)</f>
        <v>156</v>
      </c>
      <c r="M24" s="85"/>
      <c r="N24" s="86"/>
      <c r="O24" s="26">
        <f>COUNTIF(pointchantier!$E$5:$GV$376,$M24)</f>
        <v>156</v>
      </c>
      <c r="P24" s="171"/>
      <c r="Q24" s="172"/>
      <c r="R24" s="26">
        <f>COUNTIF(pointchantier!$E$5:$GV$376,$P24)</f>
        <v>156</v>
      </c>
      <c r="S24" s="85"/>
      <c r="T24" s="86"/>
      <c r="U24" s="26">
        <f>COUNTIF(pointchantier!$E$5:$GV$376,$S24)</f>
        <v>156</v>
      </c>
      <c r="V24" s="158"/>
      <c r="W24" s="156"/>
      <c r="X24" s="26">
        <f>COUNTIF(pointchantier!$E$5:$GV$376,$V24)</f>
        <v>156</v>
      </c>
      <c r="Y24" s="52"/>
      <c r="Z24" s="52"/>
      <c r="AA24" s="26"/>
      <c r="AB24" s="85"/>
      <c r="AC24" s="86"/>
      <c r="AD24" s="26">
        <f>COUNTIF(pointchantier!$E$5:$GV$376,$AB24)</f>
        <v>156</v>
      </c>
      <c r="AE24" s="85"/>
      <c r="AF24" s="86"/>
      <c r="AG24" s="26">
        <f>COUNTIF(pointchantier!$E$5:$GV$376,$AE24)</f>
        <v>156</v>
      </c>
      <c r="AH24" s="85"/>
      <c r="AI24" s="86"/>
      <c r="AJ24" s="26">
        <f>COUNTIF(pointchantier!$E$5:$GV$376,$AH24)</f>
        <v>156</v>
      </c>
      <c r="AK24" s="85"/>
      <c r="AL24" s="86"/>
      <c r="AM24" s="97">
        <f>COUNTIF(pointchantier!$E$5:$GV$376,$AK24)</f>
        <v>156</v>
      </c>
      <c r="AN24" s="123" t="s">
        <v>180</v>
      </c>
      <c r="AO24" s="118">
        <v>9684</v>
      </c>
      <c r="AP24" s="117" t="s">
        <v>161</v>
      </c>
      <c r="AQ24" s="118" t="s">
        <v>161</v>
      </c>
      <c r="AR24" s="119" t="s">
        <v>219</v>
      </c>
      <c r="AS24" s="125" t="s">
        <v>313</v>
      </c>
    </row>
    <row r="25" spans="1:45" ht="65.25" customHeight="1">
      <c r="A25" s="85"/>
      <c r="B25" s="86"/>
      <c r="C25" s="87"/>
      <c r="D25" s="85"/>
      <c r="E25" s="86"/>
      <c r="F25" s="26"/>
      <c r="G25" s="85"/>
      <c r="H25" s="86"/>
      <c r="I25" s="26"/>
      <c r="J25" s="85"/>
      <c r="K25" s="86"/>
      <c r="L25" s="26"/>
      <c r="M25" s="85"/>
      <c r="N25" s="86"/>
      <c r="O25" s="26"/>
      <c r="P25" s="171"/>
      <c r="Q25" s="172"/>
      <c r="R25" s="26"/>
      <c r="S25" s="85"/>
      <c r="T25" s="86"/>
      <c r="U25" s="26"/>
      <c r="V25" s="52"/>
      <c r="W25" s="52"/>
      <c r="X25" s="26"/>
      <c r="Y25" s="52"/>
      <c r="Z25" s="52"/>
      <c r="AA25" s="26"/>
      <c r="AB25" s="85"/>
      <c r="AC25" s="86"/>
      <c r="AD25" s="26"/>
      <c r="AE25" s="85"/>
      <c r="AF25" s="86"/>
      <c r="AG25" s="26"/>
      <c r="AH25" s="85"/>
      <c r="AI25" s="86"/>
      <c r="AJ25" s="26"/>
      <c r="AK25" s="85"/>
      <c r="AL25" s="86"/>
      <c r="AM25" s="97"/>
      <c r="AN25" s="123" t="s">
        <v>180</v>
      </c>
      <c r="AO25" s="118">
        <v>9685</v>
      </c>
      <c r="AP25" s="117" t="s">
        <v>162</v>
      </c>
      <c r="AQ25" s="118" t="s">
        <v>162</v>
      </c>
      <c r="AR25" s="119" t="s">
        <v>220</v>
      </c>
      <c r="AS25" s="125" t="s">
        <v>313</v>
      </c>
    </row>
    <row r="26" spans="1:45" ht="65.25" customHeight="1">
      <c r="A26" s="85"/>
      <c r="B26" s="86"/>
      <c r="C26" s="87"/>
      <c r="D26" s="85"/>
      <c r="E26" s="86"/>
      <c r="F26" s="26"/>
      <c r="G26" s="85"/>
      <c r="H26" s="86"/>
      <c r="I26" s="26"/>
      <c r="J26" s="85"/>
      <c r="K26" s="86"/>
      <c r="L26" s="26"/>
      <c r="M26" s="85"/>
      <c r="N26" s="86"/>
      <c r="O26" s="26"/>
      <c r="P26" s="171"/>
      <c r="Q26" s="172"/>
      <c r="R26" s="26"/>
      <c r="S26" s="85"/>
      <c r="T26" s="86"/>
      <c r="U26" s="26"/>
      <c r="V26" s="52"/>
      <c r="W26" s="52"/>
      <c r="X26" s="26"/>
      <c r="Y26" s="52"/>
      <c r="Z26" s="52"/>
      <c r="AA26" s="26"/>
      <c r="AB26" s="85"/>
      <c r="AC26" s="86"/>
      <c r="AD26" s="26"/>
      <c r="AE26" s="85"/>
      <c r="AF26" s="86"/>
      <c r="AG26" s="26"/>
      <c r="AH26" s="85"/>
      <c r="AI26" s="86"/>
      <c r="AJ26" s="26"/>
      <c r="AK26" s="85"/>
      <c r="AL26" s="86"/>
      <c r="AM26" s="97"/>
      <c r="AN26" s="123" t="s">
        <v>180</v>
      </c>
      <c r="AO26" s="118">
        <v>9686</v>
      </c>
      <c r="AP26" s="117" t="s">
        <v>163</v>
      </c>
      <c r="AQ26" s="118" t="s">
        <v>163</v>
      </c>
      <c r="AR26" s="119" t="s">
        <v>221</v>
      </c>
      <c r="AS26" s="125" t="s">
        <v>313</v>
      </c>
    </row>
    <row r="27" spans="1:45" ht="65.25" customHeight="1">
      <c r="A27" s="85"/>
      <c r="B27" s="86"/>
      <c r="C27" s="87"/>
      <c r="D27" s="85"/>
      <c r="E27" s="86"/>
      <c r="F27" s="26"/>
      <c r="G27" s="85"/>
      <c r="H27" s="86"/>
      <c r="I27" s="26"/>
      <c r="J27" s="85"/>
      <c r="K27" s="86"/>
      <c r="L27" s="26"/>
      <c r="M27" s="85"/>
      <c r="N27" s="86"/>
      <c r="O27" s="26"/>
      <c r="P27" s="171"/>
      <c r="Q27" s="172"/>
      <c r="R27" s="26"/>
      <c r="S27" s="85"/>
      <c r="T27" s="86"/>
      <c r="U27" s="26"/>
      <c r="V27" s="52"/>
      <c r="W27" s="52"/>
      <c r="X27" s="26"/>
      <c r="Y27" s="52"/>
      <c r="Z27" s="52"/>
      <c r="AA27" s="26"/>
      <c r="AB27" s="85"/>
      <c r="AC27" s="86"/>
      <c r="AD27" s="26"/>
      <c r="AE27" s="85"/>
      <c r="AF27" s="86"/>
      <c r="AG27" s="26"/>
      <c r="AH27" s="85"/>
      <c r="AI27" s="86"/>
      <c r="AJ27" s="26"/>
      <c r="AK27" s="85"/>
      <c r="AL27" s="86"/>
      <c r="AM27" s="97"/>
      <c r="AN27" s="123" t="s">
        <v>180</v>
      </c>
      <c r="AO27" s="118">
        <v>9703</v>
      </c>
      <c r="AP27" s="117" t="s">
        <v>222</v>
      </c>
      <c r="AQ27" s="118" t="s">
        <v>222</v>
      </c>
      <c r="AR27" s="119" t="s">
        <v>223</v>
      </c>
      <c r="AS27" s="125" t="s">
        <v>313</v>
      </c>
    </row>
    <row r="28" spans="1:45" ht="65.25" customHeight="1">
      <c r="A28" s="85"/>
      <c r="B28" s="86"/>
      <c r="C28" s="87"/>
      <c r="D28" s="85"/>
      <c r="E28" s="86"/>
      <c r="F28" s="26"/>
      <c r="G28" s="85"/>
      <c r="H28" s="86"/>
      <c r="I28" s="26"/>
      <c r="J28" s="85"/>
      <c r="K28" s="86"/>
      <c r="L28" s="26"/>
      <c r="M28" s="85"/>
      <c r="N28" s="86"/>
      <c r="O28" s="26"/>
      <c r="P28" s="171"/>
      <c r="Q28" s="172"/>
      <c r="R28" s="26"/>
      <c r="S28" s="85"/>
      <c r="T28" s="86"/>
      <c r="U28" s="26"/>
      <c r="V28" s="52"/>
      <c r="W28" s="52"/>
      <c r="X28" s="26"/>
      <c r="Y28" s="52"/>
      <c r="Z28" s="52"/>
      <c r="AA28" s="26"/>
      <c r="AB28" s="85"/>
      <c r="AC28" s="86"/>
      <c r="AD28" s="26"/>
      <c r="AE28" s="85"/>
      <c r="AF28" s="86"/>
      <c r="AG28" s="26"/>
      <c r="AH28" s="85"/>
      <c r="AI28" s="86"/>
      <c r="AJ28" s="26"/>
      <c r="AK28" s="85"/>
      <c r="AL28" s="86"/>
      <c r="AM28" s="97"/>
      <c r="AN28" s="123" t="s">
        <v>180</v>
      </c>
      <c r="AO28" s="118">
        <v>9704</v>
      </c>
      <c r="AP28" s="117" t="s">
        <v>224</v>
      </c>
      <c r="AQ28" s="118" t="s">
        <v>224</v>
      </c>
      <c r="AR28" s="119" t="s">
        <v>225</v>
      </c>
      <c r="AS28" s="125" t="s">
        <v>313</v>
      </c>
    </row>
    <row r="29" spans="1:45" ht="65.25" customHeight="1">
      <c r="A29" s="85"/>
      <c r="B29" s="86"/>
      <c r="C29" s="87"/>
      <c r="D29" s="85"/>
      <c r="E29" s="86"/>
      <c r="F29" s="26"/>
      <c r="G29" s="85"/>
      <c r="H29" s="86"/>
      <c r="I29" s="26"/>
      <c r="J29" s="85"/>
      <c r="K29" s="86"/>
      <c r="L29" s="26"/>
      <c r="M29" s="85"/>
      <c r="N29" s="86"/>
      <c r="O29" s="26"/>
      <c r="P29" s="171"/>
      <c r="Q29" s="172"/>
      <c r="R29" s="26"/>
      <c r="S29" s="85"/>
      <c r="T29" s="86"/>
      <c r="U29" s="26"/>
      <c r="V29" s="52"/>
      <c r="W29" s="52"/>
      <c r="X29" s="26"/>
      <c r="Y29" s="52"/>
      <c r="Z29" s="52"/>
      <c r="AA29" s="26"/>
      <c r="AB29" s="85"/>
      <c r="AC29" s="86"/>
      <c r="AD29" s="26"/>
      <c r="AE29" s="85"/>
      <c r="AF29" s="86"/>
      <c r="AG29" s="26"/>
      <c r="AH29" s="85"/>
      <c r="AI29" s="86"/>
      <c r="AJ29" s="26"/>
      <c r="AK29" s="85"/>
      <c r="AL29" s="86"/>
      <c r="AM29" s="97"/>
      <c r="AN29" s="123" t="s">
        <v>180</v>
      </c>
      <c r="AO29" s="118">
        <v>9705</v>
      </c>
      <c r="AP29" s="117" t="s">
        <v>226</v>
      </c>
      <c r="AQ29" s="118" t="s">
        <v>226</v>
      </c>
      <c r="AR29" s="119" t="s">
        <v>227</v>
      </c>
      <c r="AS29" s="125" t="s">
        <v>313</v>
      </c>
    </row>
    <row r="30" spans="1:45" ht="65.25" customHeight="1">
      <c r="A30" s="85"/>
      <c r="B30" s="86"/>
      <c r="C30" s="87"/>
      <c r="D30" s="85"/>
      <c r="E30" s="86"/>
      <c r="F30" s="26"/>
      <c r="G30" s="85"/>
      <c r="H30" s="86"/>
      <c r="I30" s="26"/>
      <c r="J30" s="85"/>
      <c r="K30" s="86"/>
      <c r="L30" s="26"/>
      <c r="M30" s="85"/>
      <c r="N30" s="86"/>
      <c r="O30" s="26"/>
      <c r="P30" s="171"/>
      <c r="Q30" s="172"/>
      <c r="R30" s="26"/>
      <c r="S30" s="85"/>
      <c r="T30" s="86"/>
      <c r="U30" s="26"/>
      <c r="V30" s="52"/>
      <c r="W30" s="52"/>
      <c r="X30" s="26"/>
      <c r="Y30" s="52"/>
      <c r="Z30" s="52"/>
      <c r="AA30" s="26"/>
      <c r="AB30" s="85"/>
      <c r="AC30" s="86"/>
      <c r="AD30" s="26"/>
      <c r="AE30" s="85"/>
      <c r="AF30" s="86"/>
      <c r="AG30" s="26"/>
      <c r="AH30" s="85"/>
      <c r="AI30" s="86"/>
      <c r="AJ30" s="26"/>
      <c r="AK30" s="85"/>
      <c r="AL30" s="86"/>
      <c r="AM30" s="97"/>
      <c r="AN30" s="123" t="s">
        <v>180</v>
      </c>
      <c r="AO30" s="118">
        <v>9706</v>
      </c>
      <c r="AP30" s="117" t="s">
        <v>228</v>
      </c>
      <c r="AQ30" s="118" t="s">
        <v>228</v>
      </c>
      <c r="AR30" s="119" t="s">
        <v>229</v>
      </c>
      <c r="AS30" s="125" t="s">
        <v>313</v>
      </c>
    </row>
    <row r="31" spans="1:45" ht="65.25" customHeight="1">
      <c r="A31" s="85"/>
      <c r="B31" s="86"/>
      <c r="C31" s="87"/>
      <c r="D31" s="85"/>
      <c r="E31" s="86"/>
      <c r="F31" s="26"/>
      <c r="G31" s="85"/>
      <c r="H31" s="86"/>
      <c r="I31" s="26"/>
      <c r="J31" s="85"/>
      <c r="K31" s="86"/>
      <c r="L31" s="26"/>
      <c r="M31" s="85"/>
      <c r="N31" s="86"/>
      <c r="O31" s="26"/>
      <c r="P31" s="171"/>
      <c r="Q31" s="172"/>
      <c r="R31" s="26"/>
      <c r="S31" s="85"/>
      <c r="T31" s="86"/>
      <c r="U31" s="26"/>
      <c r="V31" s="52"/>
      <c r="W31" s="52"/>
      <c r="X31" s="26"/>
      <c r="Y31" s="52"/>
      <c r="Z31" s="52"/>
      <c r="AA31" s="26"/>
      <c r="AB31" s="85"/>
      <c r="AC31" s="86"/>
      <c r="AD31" s="26"/>
      <c r="AE31" s="85"/>
      <c r="AF31" s="86"/>
      <c r="AG31" s="26"/>
      <c r="AH31" s="85"/>
      <c r="AI31" s="86"/>
      <c r="AJ31" s="26"/>
      <c r="AK31" s="85"/>
      <c r="AL31" s="86"/>
      <c r="AM31" s="97"/>
      <c r="AN31" s="123" t="s">
        <v>180</v>
      </c>
      <c r="AO31" s="118">
        <v>9707</v>
      </c>
      <c r="AP31" s="117" t="s">
        <v>230</v>
      </c>
      <c r="AQ31" s="118" t="s">
        <v>230</v>
      </c>
      <c r="AR31" s="119" t="s">
        <v>231</v>
      </c>
      <c r="AS31" s="125" t="s">
        <v>313</v>
      </c>
    </row>
    <row r="32" spans="1:45" ht="65.25" customHeight="1">
      <c r="A32" s="85"/>
      <c r="B32" s="86"/>
      <c r="C32" s="87"/>
      <c r="D32" s="85"/>
      <c r="E32" s="86"/>
      <c r="F32" s="26"/>
      <c r="G32" s="85"/>
      <c r="H32" s="86"/>
      <c r="I32" s="26"/>
      <c r="J32" s="85"/>
      <c r="K32" s="86"/>
      <c r="L32" s="26"/>
      <c r="M32" s="85"/>
      <c r="N32" s="86"/>
      <c r="O32" s="26"/>
      <c r="P32" s="171"/>
      <c r="Q32" s="172"/>
      <c r="R32" s="26"/>
      <c r="S32" s="85"/>
      <c r="T32" s="86"/>
      <c r="U32" s="26"/>
      <c r="V32" s="52"/>
      <c r="W32" s="52"/>
      <c r="X32" s="26"/>
      <c r="Y32" s="52"/>
      <c r="Z32" s="52"/>
      <c r="AA32" s="26"/>
      <c r="AB32" s="85"/>
      <c r="AC32" s="86"/>
      <c r="AD32" s="26"/>
      <c r="AE32" s="85"/>
      <c r="AF32" s="86"/>
      <c r="AG32" s="26"/>
      <c r="AH32" s="85"/>
      <c r="AI32" s="86"/>
      <c r="AJ32" s="26"/>
      <c r="AK32" s="85"/>
      <c r="AL32" s="86"/>
      <c r="AM32" s="97"/>
      <c r="AN32" s="123" t="s">
        <v>180</v>
      </c>
      <c r="AO32" s="118">
        <v>9913</v>
      </c>
      <c r="AP32" s="117" t="s">
        <v>125</v>
      </c>
      <c r="AQ32" s="118" t="s">
        <v>125</v>
      </c>
      <c r="AR32" s="119" t="s">
        <v>232</v>
      </c>
      <c r="AS32" s="125" t="s">
        <v>111</v>
      </c>
    </row>
    <row r="33" spans="1:45" ht="65.25" customHeight="1">
      <c r="A33" s="85"/>
      <c r="B33" s="86"/>
      <c r="C33" s="87"/>
      <c r="D33" s="85"/>
      <c r="E33" s="86"/>
      <c r="F33" s="26"/>
      <c r="G33" s="85"/>
      <c r="H33" s="86"/>
      <c r="I33" s="26"/>
      <c r="J33" s="85"/>
      <c r="K33" s="86"/>
      <c r="L33" s="26"/>
      <c r="M33" s="85"/>
      <c r="N33" s="86"/>
      <c r="O33" s="26"/>
      <c r="P33" s="171"/>
      <c r="Q33" s="172"/>
      <c r="R33" s="26"/>
      <c r="S33" s="85"/>
      <c r="T33" s="86"/>
      <c r="U33" s="26"/>
      <c r="V33" s="52"/>
      <c r="W33" s="52"/>
      <c r="X33" s="26"/>
      <c r="Y33" s="52"/>
      <c r="Z33" s="52"/>
      <c r="AA33" s="26"/>
      <c r="AB33" s="85"/>
      <c r="AC33" s="86"/>
      <c r="AD33" s="26"/>
      <c r="AE33" s="85"/>
      <c r="AF33" s="86"/>
      <c r="AG33" s="26"/>
      <c r="AH33" s="85"/>
      <c r="AI33" s="86"/>
      <c r="AJ33" s="26"/>
      <c r="AK33" s="85"/>
      <c r="AL33" s="86"/>
      <c r="AM33" s="97"/>
      <c r="AN33" s="123" t="s">
        <v>180</v>
      </c>
      <c r="AO33" s="118">
        <v>9914</v>
      </c>
      <c r="AP33" s="117" t="s">
        <v>233</v>
      </c>
      <c r="AQ33" s="118" t="s">
        <v>233</v>
      </c>
      <c r="AR33" s="119" t="s">
        <v>234</v>
      </c>
      <c r="AS33" s="124" t="s">
        <v>111</v>
      </c>
    </row>
    <row r="34" spans="1:45" ht="65.25" customHeight="1">
      <c r="A34" s="85"/>
      <c r="B34" s="86"/>
      <c r="C34" s="87"/>
      <c r="D34" s="85"/>
      <c r="E34" s="86"/>
      <c r="F34" s="26"/>
      <c r="G34" s="85"/>
      <c r="H34" s="86"/>
      <c r="I34" s="26"/>
      <c r="J34" s="85"/>
      <c r="K34" s="86"/>
      <c r="L34" s="26"/>
      <c r="M34" s="85"/>
      <c r="N34" s="86"/>
      <c r="O34" s="26"/>
      <c r="P34" s="171"/>
      <c r="Q34" s="172"/>
      <c r="R34" s="26"/>
      <c r="S34" s="85"/>
      <c r="T34" s="86"/>
      <c r="U34" s="26"/>
      <c r="V34" s="52"/>
      <c r="W34" s="52"/>
      <c r="X34" s="26"/>
      <c r="Y34" s="52"/>
      <c r="Z34" s="52"/>
      <c r="AA34" s="26"/>
      <c r="AB34" s="85"/>
      <c r="AC34" s="86"/>
      <c r="AD34" s="26"/>
      <c r="AE34" s="85"/>
      <c r="AF34" s="86"/>
      <c r="AG34" s="26"/>
      <c r="AH34" s="85"/>
      <c r="AI34" s="86"/>
      <c r="AJ34" s="26"/>
      <c r="AK34" s="85"/>
      <c r="AL34" s="86"/>
      <c r="AM34" s="97"/>
      <c r="AN34" s="123" t="s">
        <v>180</v>
      </c>
      <c r="AO34" s="118">
        <v>9915</v>
      </c>
      <c r="AP34" s="117" t="s">
        <v>235</v>
      </c>
      <c r="AQ34" s="118" t="s">
        <v>235</v>
      </c>
      <c r="AR34" s="119" t="s">
        <v>236</v>
      </c>
      <c r="AS34" s="124" t="s">
        <v>111</v>
      </c>
    </row>
    <row r="35" spans="1:45" ht="65.25" customHeight="1">
      <c r="A35" s="85"/>
      <c r="B35" s="86"/>
      <c r="C35" s="87"/>
      <c r="D35" s="85"/>
      <c r="E35" s="86"/>
      <c r="F35" s="26"/>
      <c r="G35" s="85"/>
      <c r="H35" s="86"/>
      <c r="I35" s="26"/>
      <c r="J35" s="85"/>
      <c r="K35" s="86"/>
      <c r="L35" s="26"/>
      <c r="M35" s="85"/>
      <c r="N35" s="86"/>
      <c r="O35" s="26"/>
      <c r="P35" s="171"/>
      <c r="Q35" s="172"/>
      <c r="R35" s="26"/>
      <c r="S35" s="85"/>
      <c r="T35" s="86"/>
      <c r="U35" s="26"/>
      <c r="V35" s="52"/>
      <c r="W35" s="52"/>
      <c r="X35" s="26"/>
      <c r="Y35" s="52"/>
      <c r="Z35" s="52"/>
      <c r="AA35" s="26"/>
      <c r="AB35" s="85"/>
      <c r="AC35" s="86"/>
      <c r="AD35" s="26"/>
      <c r="AE35" s="85"/>
      <c r="AF35" s="86"/>
      <c r="AG35" s="26"/>
      <c r="AH35" s="85"/>
      <c r="AI35" s="86"/>
      <c r="AJ35" s="26"/>
      <c r="AK35" s="85"/>
      <c r="AL35" s="86"/>
      <c r="AM35" s="97"/>
      <c r="AN35" s="123" t="s">
        <v>180</v>
      </c>
      <c r="AO35" s="118">
        <v>9916</v>
      </c>
      <c r="AP35" s="117" t="s">
        <v>126</v>
      </c>
      <c r="AQ35" s="118" t="s">
        <v>126</v>
      </c>
      <c r="AR35" s="119" t="s">
        <v>237</v>
      </c>
      <c r="AS35" s="124" t="s">
        <v>111</v>
      </c>
    </row>
    <row r="36" spans="1:45" ht="65.25" customHeight="1">
      <c r="A36" s="85"/>
      <c r="B36" s="86"/>
      <c r="C36" s="87"/>
      <c r="D36" s="85"/>
      <c r="E36" s="86"/>
      <c r="F36" s="26"/>
      <c r="G36" s="85"/>
      <c r="H36" s="86"/>
      <c r="I36" s="26"/>
      <c r="J36" s="85"/>
      <c r="K36" s="86"/>
      <c r="L36" s="26"/>
      <c r="M36" s="85"/>
      <c r="N36" s="86"/>
      <c r="O36" s="26"/>
      <c r="P36" s="171"/>
      <c r="Q36" s="172"/>
      <c r="R36" s="26"/>
      <c r="S36" s="85"/>
      <c r="T36" s="86"/>
      <c r="U36" s="26"/>
      <c r="V36" s="52"/>
      <c r="W36" s="52"/>
      <c r="X36" s="26"/>
      <c r="Y36" s="52"/>
      <c r="Z36" s="52"/>
      <c r="AA36" s="26"/>
      <c r="AB36" s="85"/>
      <c r="AC36" s="86"/>
      <c r="AD36" s="26"/>
      <c r="AE36" s="85"/>
      <c r="AF36" s="86"/>
      <c r="AG36" s="26"/>
      <c r="AH36" s="85"/>
      <c r="AI36" s="86"/>
      <c r="AJ36" s="26"/>
      <c r="AK36" s="85"/>
      <c r="AL36" s="86"/>
      <c r="AM36" s="97"/>
      <c r="AN36" s="123" t="s">
        <v>180</v>
      </c>
      <c r="AO36" s="118">
        <v>9917</v>
      </c>
      <c r="AP36" s="117" t="s">
        <v>238</v>
      </c>
      <c r="AQ36" s="118" t="s">
        <v>238</v>
      </c>
      <c r="AR36" s="119" t="s">
        <v>239</v>
      </c>
      <c r="AS36" s="124" t="s">
        <v>111</v>
      </c>
    </row>
    <row r="37" spans="1:45" ht="65.25" customHeight="1">
      <c r="A37" s="85"/>
      <c r="B37" s="86"/>
      <c r="C37" s="87"/>
      <c r="D37" s="85"/>
      <c r="E37" s="86"/>
      <c r="F37" s="26"/>
      <c r="G37" s="85"/>
      <c r="H37" s="86"/>
      <c r="I37" s="26"/>
      <c r="J37" s="85"/>
      <c r="K37" s="86"/>
      <c r="L37" s="26"/>
      <c r="M37" s="85"/>
      <c r="N37" s="86"/>
      <c r="O37" s="26"/>
      <c r="P37" s="171"/>
      <c r="Q37" s="172"/>
      <c r="R37" s="26"/>
      <c r="S37" s="85"/>
      <c r="T37" s="86"/>
      <c r="U37" s="26"/>
      <c r="V37" s="52"/>
      <c r="W37" s="52"/>
      <c r="X37" s="26"/>
      <c r="Y37" s="52"/>
      <c r="Z37" s="52"/>
      <c r="AA37" s="26"/>
      <c r="AB37" s="85"/>
      <c r="AC37" s="86"/>
      <c r="AD37" s="26"/>
      <c r="AE37" s="85"/>
      <c r="AF37" s="86"/>
      <c r="AG37" s="26"/>
      <c r="AH37" s="85"/>
      <c r="AI37" s="86"/>
      <c r="AJ37" s="26"/>
      <c r="AK37" s="85"/>
      <c r="AL37" s="86"/>
      <c r="AM37" s="97"/>
      <c r="AN37" s="123" t="s">
        <v>180</v>
      </c>
      <c r="AO37" s="118">
        <v>10012</v>
      </c>
      <c r="AP37" s="117" t="s">
        <v>240</v>
      </c>
      <c r="AQ37" s="118" t="s">
        <v>240</v>
      </c>
      <c r="AR37" s="119" t="s">
        <v>241</v>
      </c>
      <c r="AS37" s="124" t="s">
        <v>112</v>
      </c>
    </row>
    <row r="38" spans="1:45" ht="65.25" customHeight="1">
      <c r="A38" s="85"/>
      <c r="B38" s="86"/>
      <c r="C38" s="87"/>
      <c r="D38" s="85"/>
      <c r="E38" s="86"/>
      <c r="F38" s="26"/>
      <c r="G38" s="85"/>
      <c r="H38" s="86"/>
      <c r="I38" s="26"/>
      <c r="J38" s="85"/>
      <c r="K38" s="86"/>
      <c r="L38" s="26"/>
      <c r="M38" s="85"/>
      <c r="N38" s="86"/>
      <c r="O38" s="26"/>
      <c r="P38" s="171"/>
      <c r="Q38" s="172"/>
      <c r="R38" s="26"/>
      <c r="S38" s="85"/>
      <c r="T38" s="86"/>
      <c r="U38" s="26"/>
      <c r="V38" s="52"/>
      <c r="W38" s="52"/>
      <c r="X38" s="26"/>
      <c r="Y38" s="52"/>
      <c r="Z38" s="52"/>
      <c r="AA38" s="26"/>
      <c r="AB38" s="85"/>
      <c r="AC38" s="86"/>
      <c r="AD38" s="26"/>
      <c r="AE38" s="85"/>
      <c r="AF38" s="86"/>
      <c r="AG38" s="26"/>
      <c r="AH38" s="85"/>
      <c r="AI38" s="86"/>
      <c r="AJ38" s="26"/>
      <c r="AK38" s="85"/>
      <c r="AL38" s="86"/>
      <c r="AM38" s="97"/>
      <c r="AN38" s="123" t="s">
        <v>180</v>
      </c>
      <c r="AO38" s="118">
        <v>10027</v>
      </c>
      <c r="AP38" s="117" t="s">
        <v>242</v>
      </c>
      <c r="AQ38" s="118" t="s">
        <v>242</v>
      </c>
      <c r="AR38" s="119" t="s">
        <v>243</v>
      </c>
      <c r="AS38" s="124">
        <v>0</v>
      </c>
    </row>
    <row r="39" spans="1:45" ht="65.25" customHeight="1">
      <c r="A39" s="85"/>
      <c r="B39" s="86"/>
      <c r="C39" s="87"/>
      <c r="D39" s="85"/>
      <c r="E39" s="86"/>
      <c r="F39" s="26"/>
      <c r="G39" s="85"/>
      <c r="H39" s="86"/>
      <c r="I39" s="26"/>
      <c r="J39" s="85"/>
      <c r="K39" s="86"/>
      <c r="L39" s="26"/>
      <c r="M39" s="85"/>
      <c r="N39" s="86"/>
      <c r="O39" s="26"/>
      <c r="P39" s="171"/>
      <c r="Q39" s="172"/>
      <c r="R39" s="26"/>
      <c r="S39" s="85"/>
      <c r="T39" s="86"/>
      <c r="U39" s="26"/>
      <c r="V39" s="52"/>
      <c r="W39" s="52"/>
      <c r="X39" s="26"/>
      <c r="Y39" s="52"/>
      <c r="Z39" s="52"/>
      <c r="AA39" s="26"/>
      <c r="AB39" s="85"/>
      <c r="AC39" s="86"/>
      <c r="AD39" s="26"/>
      <c r="AE39" s="85"/>
      <c r="AF39" s="86"/>
      <c r="AG39" s="26"/>
      <c r="AH39" s="85"/>
      <c r="AI39" s="86"/>
      <c r="AJ39" s="26"/>
      <c r="AK39" s="85"/>
      <c r="AL39" s="86"/>
      <c r="AM39" s="97"/>
      <c r="AN39" s="123" t="s">
        <v>180</v>
      </c>
      <c r="AO39" s="118">
        <v>10338</v>
      </c>
      <c r="AP39" s="117" t="s">
        <v>244</v>
      </c>
      <c r="AQ39" s="118" t="s">
        <v>244</v>
      </c>
      <c r="AR39" s="119" t="s">
        <v>245</v>
      </c>
      <c r="AS39" s="124" t="s">
        <v>110</v>
      </c>
    </row>
    <row r="40" spans="1:45" ht="65.25" customHeight="1">
      <c r="A40" s="85"/>
      <c r="B40" s="86"/>
      <c r="C40" s="87"/>
      <c r="D40" s="85"/>
      <c r="E40" s="86"/>
      <c r="F40" s="26"/>
      <c r="G40" s="85"/>
      <c r="H40" s="86"/>
      <c r="I40" s="26"/>
      <c r="J40" s="85"/>
      <c r="K40" s="86"/>
      <c r="L40" s="26"/>
      <c r="M40" s="85"/>
      <c r="N40" s="86"/>
      <c r="O40" s="26"/>
      <c r="P40" s="171"/>
      <c r="Q40" s="172"/>
      <c r="R40" s="26"/>
      <c r="S40" s="85"/>
      <c r="T40" s="86"/>
      <c r="U40" s="26"/>
      <c r="V40" s="52"/>
      <c r="W40" s="52"/>
      <c r="X40" s="26"/>
      <c r="Y40" s="52"/>
      <c r="Z40" s="52"/>
      <c r="AA40" s="26"/>
      <c r="AB40" s="85"/>
      <c r="AC40" s="86"/>
      <c r="AD40" s="26"/>
      <c r="AE40" s="85"/>
      <c r="AF40" s="86"/>
      <c r="AG40" s="26"/>
      <c r="AH40" s="85"/>
      <c r="AI40" s="86"/>
      <c r="AJ40" s="26"/>
      <c r="AK40" s="85"/>
      <c r="AL40" s="86"/>
      <c r="AM40" s="97"/>
      <c r="AN40" s="123" t="s">
        <v>180</v>
      </c>
      <c r="AO40" s="118">
        <v>10349</v>
      </c>
      <c r="AP40" s="117" t="s">
        <v>164</v>
      </c>
      <c r="AQ40" s="118" t="s">
        <v>164</v>
      </c>
      <c r="AR40" s="119" t="s">
        <v>246</v>
      </c>
      <c r="AS40" s="124" t="s">
        <v>110</v>
      </c>
    </row>
    <row r="41" spans="1:45" ht="65.25" customHeight="1">
      <c r="A41" s="85"/>
      <c r="B41" s="86"/>
      <c r="C41" s="87"/>
      <c r="D41" s="85"/>
      <c r="E41" s="86"/>
      <c r="F41" s="26"/>
      <c r="G41" s="85"/>
      <c r="H41" s="86"/>
      <c r="I41" s="26"/>
      <c r="J41" s="85"/>
      <c r="K41" s="86"/>
      <c r="L41" s="26"/>
      <c r="M41" s="85"/>
      <c r="N41" s="86"/>
      <c r="O41" s="26"/>
      <c r="P41" s="171"/>
      <c r="Q41" s="172"/>
      <c r="R41" s="26"/>
      <c r="S41" s="85"/>
      <c r="T41" s="86"/>
      <c r="U41" s="26"/>
      <c r="V41" s="52"/>
      <c r="W41" s="52"/>
      <c r="X41" s="26"/>
      <c r="Y41" s="52"/>
      <c r="Z41" s="52"/>
      <c r="AA41" s="26"/>
      <c r="AB41" s="85"/>
      <c r="AC41" s="86"/>
      <c r="AD41" s="26"/>
      <c r="AE41" s="85"/>
      <c r="AF41" s="86"/>
      <c r="AG41" s="26"/>
      <c r="AH41" s="85"/>
      <c r="AI41" s="86"/>
      <c r="AJ41" s="26"/>
      <c r="AK41" s="85"/>
      <c r="AL41" s="86"/>
      <c r="AM41" s="97"/>
      <c r="AN41" s="123" t="s">
        <v>187</v>
      </c>
      <c r="AO41" s="118">
        <v>10971</v>
      </c>
      <c r="AP41" s="117" t="s">
        <v>188</v>
      </c>
      <c r="AQ41" s="118" t="s">
        <v>247</v>
      </c>
      <c r="AR41" s="119" t="s">
        <v>248</v>
      </c>
      <c r="AS41" s="124" t="s">
        <v>113</v>
      </c>
    </row>
    <row r="42" spans="1:45" ht="65.25" customHeight="1">
      <c r="A42" s="85"/>
      <c r="B42" s="86"/>
      <c r="C42" s="87"/>
      <c r="D42" s="85"/>
      <c r="E42" s="86"/>
      <c r="F42" s="26"/>
      <c r="G42" s="85"/>
      <c r="H42" s="86"/>
      <c r="I42" s="26"/>
      <c r="J42" s="85"/>
      <c r="K42" s="86"/>
      <c r="L42" s="26"/>
      <c r="M42" s="85"/>
      <c r="N42" s="86"/>
      <c r="O42" s="26"/>
      <c r="P42" s="171"/>
      <c r="Q42" s="172"/>
      <c r="R42" s="26"/>
      <c r="S42" s="85"/>
      <c r="T42" s="86"/>
      <c r="U42" s="26"/>
      <c r="V42" s="52"/>
      <c r="W42" s="52"/>
      <c r="X42" s="26"/>
      <c r="Y42" s="52"/>
      <c r="Z42" s="52"/>
      <c r="AA42" s="26"/>
      <c r="AB42" s="85"/>
      <c r="AC42" s="86"/>
      <c r="AD42" s="26"/>
      <c r="AE42" s="85"/>
      <c r="AF42" s="86"/>
      <c r="AG42" s="26"/>
      <c r="AH42" s="85"/>
      <c r="AI42" s="86"/>
      <c r="AJ42" s="26"/>
      <c r="AK42" s="85"/>
      <c r="AL42" s="86"/>
      <c r="AM42" s="97"/>
      <c r="AN42" s="123" t="s">
        <v>187</v>
      </c>
      <c r="AO42" s="118">
        <v>10971</v>
      </c>
      <c r="AP42" s="117" t="s">
        <v>190</v>
      </c>
      <c r="AQ42" s="118" t="s">
        <v>247</v>
      </c>
      <c r="AR42" s="119" t="s">
        <v>248</v>
      </c>
      <c r="AS42" s="124" t="s">
        <v>113</v>
      </c>
    </row>
    <row r="43" spans="1:45" ht="65.25" customHeight="1">
      <c r="A43" s="85"/>
      <c r="B43" s="86"/>
      <c r="C43" s="87"/>
      <c r="D43" s="85"/>
      <c r="E43" s="86"/>
      <c r="F43" s="26"/>
      <c r="G43" s="85"/>
      <c r="H43" s="86"/>
      <c r="I43" s="26"/>
      <c r="J43" s="85"/>
      <c r="K43" s="86"/>
      <c r="L43" s="26"/>
      <c r="M43" s="85"/>
      <c r="N43" s="86"/>
      <c r="O43" s="26"/>
      <c r="P43" s="171"/>
      <c r="Q43" s="172"/>
      <c r="R43" s="26"/>
      <c r="S43" s="85"/>
      <c r="T43" s="86"/>
      <c r="U43" s="26"/>
      <c r="V43" s="52"/>
      <c r="W43" s="52"/>
      <c r="X43" s="26"/>
      <c r="Y43" s="52"/>
      <c r="Z43" s="52"/>
      <c r="AA43" s="26"/>
      <c r="AB43" s="85"/>
      <c r="AC43" s="86"/>
      <c r="AD43" s="26"/>
      <c r="AE43" s="85"/>
      <c r="AF43" s="86"/>
      <c r="AG43" s="26"/>
      <c r="AH43" s="85"/>
      <c r="AI43" s="86"/>
      <c r="AJ43" s="26"/>
      <c r="AK43" s="85"/>
      <c r="AL43" s="86"/>
      <c r="AM43" s="97"/>
      <c r="AN43" s="123" t="s">
        <v>180</v>
      </c>
      <c r="AO43" s="118">
        <v>12649</v>
      </c>
      <c r="AP43" s="117" t="s">
        <v>249</v>
      </c>
      <c r="AQ43" s="118" t="s">
        <v>249</v>
      </c>
      <c r="AR43" s="119" t="s">
        <v>250</v>
      </c>
      <c r="AS43" s="124" t="s">
        <v>103</v>
      </c>
    </row>
    <row r="44" spans="1:45" ht="65.25" customHeight="1">
      <c r="A44" s="85"/>
      <c r="B44" s="86"/>
      <c r="C44" s="87"/>
      <c r="D44" s="85"/>
      <c r="E44" s="86"/>
      <c r="F44" s="26"/>
      <c r="G44" s="85"/>
      <c r="H44" s="86"/>
      <c r="I44" s="26"/>
      <c r="J44" s="85"/>
      <c r="K44" s="86"/>
      <c r="L44" s="26"/>
      <c r="M44" s="85"/>
      <c r="N44" s="86"/>
      <c r="O44" s="26"/>
      <c r="P44" s="171"/>
      <c r="Q44" s="172"/>
      <c r="R44" s="26"/>
      <c r="S44" s="85"/>
      <c r="T44" s="86"/>
      <c r="U44" s="26"/>
      <c r="V44" s="52"/>
      <c r="W44" s="52"/>
      <c r="X44" s="26"/>
      <c r="Y44" s="52"/>
      <c r="Z44" s="52"/>
      <c r="AA44" s="26"/>
      <c r="AB44" s="85"/>
      <c r="AC44" s="86"/>
      <c r="AD44" s="26"/>
      <c r="AE44" s="85"/>
      <c r="AF44" s="86"/>
      <c r="AG44" s="26"/>
      <c r="AH44" s="85"/>
      <c r="AI44" s="86"/>
      <c r="AJ44" s="26"/>
      <c r="AK44" s="85"/>
      <c r="AL44" s="86"/>
      <c r="AM44" s="97"/>
      <c r="AN44" s="123" t="s">
        <v>180</v>
      </c>
      <c r="AO44" s="118">
        <v>12651</v>
      </c>
      <c r="AP44" s="117" t="s">
        <v>251</v>
      </c>
      <c r="AQ44" s="118" t="s">
        <v>251</v>
      </c>
      <c r="AR44" s="119" t="s">
        <v>252</v>
      </c>
      <c r="AS44" s="133" t="s">
        <v>312</v>
      </c>
    </row>
    <row r="45" spans="1:45" ht="65.25" customHeight="1">
      <c r="A45" s="85"/>
      <c r="B45" s="86"/>
      <c r="C45" s="87"/>
      <c r="D45" s="85"/>
      <c r="E45" s="86"/>
      <c r="F45" s="26"/>
      <c r="G45" s="85"/>
      <c r="H45" s="86"/>
      <c r="I45" s="26"/>
      <c r="J45" s="85"/>
      <c r="K45" s="86"/>
      <c r="L45" s="26"/>
      <c r="M45" s="85"/>
      <c r="N45" s="86"/>
      <c r="O45" s="26"/>
      <c r="P45" s="171"/>
      <c r="Q45" s="172"/>
      <c r="R45" s="26"/>
      <c r="S45" s="85"/>
      <c r="T45" s="86"/>
      <c r="U45" s="26"/>
      <c r="V45" s="52"/>
      <c r="W45" s="52"/>
      <c r="X45" s="26"/>
      <c r="Y45" s="52"/>
      <c r="Z45" s="52"/>
      <c r="AA45" s="26"/>
      <c r="AB45" s="85"/>
      <c r="AC45" s="86"/>
      <c r="AD45" s="26"/>
      <c r="AE45" s="85"/>
      <c r="AF45" s="86"/>
      <c r="AG45" s="26"/>
      <c r="AH45" s="85"/>
      <c r="AI45" s="86"/>
      <c r="AJ45" s="26"/>
      <c r="AK45" s="85"/>
      <c r="AL45" s="86"/>
      <c r="AM45" s="97"/>
      <c r="AN45" s="123" t="s">
        <v>180</v>
      </c>
      <c r="AO45" s="118">
        <v>12651</v>
      </c>
      <c r="AP45" s="117" t="s">
        <v>253</v>
      </c>
      <c r="AQ45" s="118" t="s">
        <v>254</v>
      </c>
      <c r="AR45" s="119" t="s">
        <v>252</v>
      </c>
      <c r="AS45" s="124" t="s">
        <v>312</v>
      </c>
    </row>
    <row r="46" spans="1:45" ht="65.25" customHeight="1">
      <c r="A46" s="85"/>
      <c r="B46" s="86"/>
      <c r="C46" s="87"/>
      <c r="D46" s="85"/>
      <c r="E46" s="86"/>
      <c r="F46" s="26"/>
      <c r="G46" s="85"/>
      <c r="H46" s="86"/>
      <c r="I46" s="26"/>
      <c r="J46" s="85"/>
      <c r="K46" s="86"/>
      <c r="L46" s="26"/>
      <c r="M46" s="85"/>
      <c r="N46" s="86"/>
      <c r="O46" s="26"/>
      <c r="P46" s="171"/>
      <c r="Q46" s="172"/>
      <c r="R46" s="26"/>
      <c r="S46" s="85"/>
      <c r="T46" s="86"/>
      <c r="U46" s="26"/>
      <c r="V46" s="52"/>
      <c r="W46" s="52"/>
      <c r="X46" s="26"/>
      <c r="Y46" s="52"/>
      <c r="Z46" s="52"/>
      <c r="AA46" s="26"/>
      <c r="AB46" s="85"/>
      <c r="AC46" s="86"/>
      <c r="AD46" s="26"/>
      <c r="AE46" s="85"/>
      <c r="AF46" s="86"/>
      <c r="AG46" s="26"/>
      <c r="AH46" s="85"/>
      <c r="AI46" s="86"/>
      <c r="AJ46" s="26"/>
      <c r="AK46" s="85"/>
      <c r="AL46" s="86"/>
      <c r="AM46" s="97"/>
      <c r="AN46" s="123" t="s">
        <v>180</v>
      </c>
      <c r="AO46" s="118">
        <v>12653</v>
      </c>
      <c r="AP46" s="117" t="s">
        <v>255</v>
      </c>
      <c r="AQ46" s="118" t="s">
        <v>255</v>
      </c>
      <c r="AR46" s="119" t="s">
        <v>256</v>
      </c>
      <c r="AS46" s="124" t="s">
        <v>306</v>
      </c>
    </row>
    <row r="47" spans="1:45" ht="65.25" customHeight="1">
      <c r="A47" s="85"/>
      <c r="B47" s="86"/>
      <c r="C47" s="87"/>
      <c r="D47" s="85"/>
      <c r="E47" s="86"/>
      <c r="F47" s="26"/>
      <c r="G47" s="85"/>
      <c r="H47" s="86"/>
      <c r="I47" s="26"/>
      <c r="J47" s="85"/>
      <c r="K47" s="86"/>
      <c r="L47" s="26"/>
      <c r="M47" s="85"/>
      <c r="N47" s="86"/>
      <c r="O47" s="26"/>
      <c r="P47" s="171"/>
      <c r="Q47" s="172"/>
      <c r="R47" s="26"/>
      <c r="S47" s="85"/>
      <c r="T47" s="86"/>
      <c r="U47" s="26"/>
      <c r="V47" s="52"/>
      <c r="W47" s="52"/>
      <c r="X47" s="26"/>
      <c r="Y47" s="52"/>
      <c r="Z47" s="52"/>
      <c r="AA47" s="26"/>
      <c r="AB47" s="85"/>
      <c r="AC47" s="86"/>
      <c r="AD47" s="26"/>
      <c r="AE47" s="85"/>
      <c r="AF47" s="86"/>
      <c r="AG47" s="26"/>
      <c r="AH47" s="85"/>
      <c r="AI47" s="86"/>
      <c r="AJ47" s="26"/>
      <c r="AK47" s="85"/>
      <c r="AL47" s="86"/>
      <c r="AM47" s="97"/>
      <c r="AN47" s="123" t="s">
        <v>180</v>
      </c>
      <c r="AO47" s="118">
        <v>12841</v>
      </c>
      <c r="AP47" s="117" t="s">
        <v>257</v>
      </c>
      <c r="AQ47" s="118" t="s">
        <v>257</v>
      </c>
      <c r="AR47" s="119" t="s">
        <v>258</v>
      </c>
      <c r="AS47" s="124" t="s">
        <v>104</v>
      </c>
    </row>
    <row r="48" spans="1:45" ht="65.25" customHeight="1">
      <c r="A48" s="85"/>
      <c r="B48" s="86"/>
      <c r="C48" s="87"/>
      <c r="D48" s="85"/>
      <c r="E48" s="86"/>
      <c r="F48" s="26"/>
      <c r="G48" s="85"/>
      <c r="H48" s="86"/>
      <c r="I48" s="26"/>
      <c r="J48" s="85"/>
      <c r="K48" s="86"/>
      <c r="L48" s="26"/>
      <c r="M48" s="85"/>
      <c r="N48" s="86"/>
      <c r="O48" s="26"/>
      <c r="P48" s="171"/>
      <c r="Q48" s="172"/>
      <c r="R48" s="26"/>
      <c r="S48" s="85"/>
      <c r="T48" s="86"/>
      <c r="U48" s="26"/>
      <c r="V48" s="52"/>
      <c r="W48" s="52"/>
      <c r="X48" s="26"/>
      <c r="Y48" s="52"/>
      <c r="Z48" s="52"/>
      <c r="AA48" s="26"/>
      <c r="AB48" s="85"/>
      <c r="AC48" s="86"/>
      <c r="AD48" s="26"/>
      <c r="AE48" s="85"/>
      <c r="AF48" s="86"/>
      <c r="AG48" s="26"/>
      <c r="AH48" s="85"/>
      <c r="AI48" s="86"/>
      <c r="AJ48" s="26"/>
      <c r="AK48" s="85"/>
      <c r="AL48" s="86"/>
      <c r="AM48" s="97"/>
      <c r="AN48" s="123" t="s">
        <v>180</v>
      </c>
      <c r="AO48" s="118">
        <v>13393</v>
      </c>
      <c r="AP48" s="117" t="s">
        <v>188</v>
      </c>
      <c r="AQ48" s="118" t="s">
        <v>188</v>
      </c>
      <c r="AR48" s="119" t="s">
        <v>259</v>
      </c>
      <c r="AS48" s="124" t="s">
        <v>132</v>
      </c>
    </row>
    <row r="49" spans="1:45" ht="65.25" customHeight="1">
      <c r="A49" s="85"/>
      <c r="B49" s="86"/>
      <c r="C49" s="87"/>
      <c r="D49" s="85"/>
      <c r="E49" s="86"/>
      <c r="F49" s="26"/>
      <c r="G49" s="85"/>
      <c r="H49" s="86"/>
      <c r="I49" s="26"/>
      <c r="J49" s="85"/>
      <c r="K49" s="86"/>
      <c r="L49" s="26"/>
      <c r="M49" s="85"/>
      <c r="N49" s="86"/>
      <c r="O49" s="26"/>
      <c r="P49" s="171"/>
      <c r="Q49" s="172"/>
      <c r="R49" s="26"/>
      <c r="S49" s="85"/>
      <c r="T49" s="86"/>
      <c r="U49" s="26"/>
      <c r="V49" s="52"/>
      <c r="W49" s="52"/>
      <c r="X49" s="26"/>
      <c r="Y49" s="52"/>
      <c r="Z49" s="52"/>
      <c r="AA49" s="26"/>
      <c r="AB49" s="85"/>
      <c r="AC49" s="86"/>
      <c r="AD49" s="26"/>
      <c r="AE49" s="85"/>
      <c r="AF49" s="86"/>
      <c r="AG49" s="26"/>
      <c r="AH49" s="85"/>
      <c r="AI49" s="86"/>
      <c r="AJ49" s="26"/>
      <c r="AK49" s="85"/>
      <c r="AL49" s="86"/>
      <c r="AM49" s="97"/>
      <c r="AN49" s="123" t="s">
        <v>180</v>
      </c>
      <c r="AO49" s="118">
        <v>14001</v>
      </c>
      <c r="AP49" s="117" t="s">
        <v>188</v>
      </c>
      <c r="AQ49" s="118" t="s">
        <v>188</v>
      </c>
      <c r="AR49" s="119" t="s">
        <v>260</v>
      </c>
      <c r="AS49" s="124" t="s">
        <v>130</v>
      </c>
    </row>
    <row r="50" spans="1:45" ht="65.25" customHeight="1">
      <c r="A50" s="85"/>
      <c r="B50" s="86"/>
      <c r="C50" s="87"/>
      <c r="D50" s="85"/>
      <c r="E50" s="86"/>
      <c r="F50" s="26"/>
      <c r="G50" s="85"/>
      <c r="H50" s="86"/>
      <c r="I50" s="26"/>
      <c r="J50" s="85"/>
      <c r="K50" s="86"/>
      <c r="L50" s="26"/>
      <c r="M50" s="85"/>
      <c r="N50" s="86"/>
      <c r="O50" s="26"/>
      <c r="P50" s="171"/>
      <c r="Q50" s="172"/>
      <c r="R50" s="26"/>
      <c r="S50" s="85"/>
      <c r="T50" s="86"/>
      <c r="U50" s="26"/>
      <c r="V50" s="52"/>
      <c r="W50" s="52"/>
      <c r="X50" s="26"/>
      <c r="Y50" s="52"/>
      <c r="Z50" s="52"/>
      <c r="AA50" s="26"/>
      <c r="AB50" s="85"/>
      <c r="AC50" s="86"/>
      <c r="AD50" s="26"/>
      <c r="AE50" s="85"/>
      <c r="AF50" s="86"/>
      <c r="AG50" s="26"/>
      <c r="AH50" s="85"/>
      <c r="AI50" s="86"/>
      <c r="AJ50" s="26"/>
      <c r="AK50" s="85"/>
      <c r="AL50" s="86"/>
      <c r="AM50" s="97"/>
      <c r="AN50" s="123" t="s">
        <v>180</v>
      </c>
      <c r="AO50" s="118">
        <v>13396</v>
      </c>
      <c r="AP50" s="117" t="s">
        <v>188</v>
      </c>
      <c r="AQ50" s="118" t="s">
        <v>188</v>
      </c>
      <c r="AR50" s="119" t="s">
        <v>261</v>
      </c>
      <c r="AS50" s="124" t="s">
        <v>132</v>
      </c>
    </row>
    <row r="51" spans="1:45" ht="65.25" customHeight="1">
      <c r="A51" s="85"/>
      <c r="B51" s="86"/>
      <c r="C51" s="87"/>
      <c r="D51" s="85"/>
      <c r="E51" s="86"/>
      <c r="F51" s="26"/>
      <c r="G51" s="85"/>
      <c r="H51" s="86"/>
      <c r="I51" s="26"/>
      <c r="J51" s="85"/>
      <c r="K51" s="86"/>
      <c r="L51" s="26"/>
      <c r="M51" s="85"/>
      <c r="N51" s="86"/>
      <c r="O51" s="26"/>
      <c r="P51" s="171"/>
      <c r="Q51" s="172"/>
      <c r="R51" s="26"/>
      <c r="S51" s="85"/>
      <c r="T51" s="86"/>
      <c r="U51" s="26"/>
      <c r="V51" s="52"/>
      <c r="W51" s="52"/>
      <c r="X51" s="26"/>
      <c r="Y51" s="52"/>
      <c r="Z51" s="52"/>
      <c r="AA51" s="26"/>
      <c r="AB51" s="85"/>
      <c r="AC51" s="86"/>
      <c r="AD51" s="26"/>
      <c r="AE51" s="85"/>
      <c r="AF51" s="86"/>
      <c r="AG51" s="26"/>
      <c r="AH51" s="85"/>
      <c r="AI51" s="86"/>
      <c r="AJ51" s="26"/>
      <c r="AK51" s="85"/>
      <c r="AL51" s="86"/>
      <c r="AM51" s="97"/>
      <c r="AN51" s="123" t="s">
        <v>180</v>
      </c>
      <c r="AO51" s="118">
        <v>13516</v>
      </c>
      <c r="AP51" s="117" t="s">
        <v>188</v>
      </c>
      <c r="AQ51" s="118" t="s">
        <v>188</v>
      </c>
      <c r="AR51" s="119" t="s">
        <v>262</v>
      </c>
      <c r="AS51" s="124" t="s">
        <v>133</v>
      </c>
    </row>
    <row r="52" spans="1:45" ht="65.25" customHeight="1">
      <c r="A52" s="85"/>
      <c r="B52" s="86"/>
      <c r="C52" s="87"/>
      <c r="D52" s="85"/>
      <c r="E52" s="86"/>
      <c r="F52" s="26"/>
      <c r="G52" s="85"/>
      <c r="H52" s="86"/>
      <c r="I52" s="26"/>
      <c r="J52" s="85"/>
      <c r="K52" s="86"/>
      <c r="L52" s="26"/>
      <c r="M52" s="85"/>
      <c r="N52" s="86"/>
      <c r="O52" s="26"/>
      <c r="P52" s="171"/>
      <c r="Q52" s="172"/>
      <c r="R52" s="26"/>
      <c r="S52" s="85"/>
      <c r="T52" s="86"/>
      <c r="U52" s="26"/>
      <c r="V52" s="52"/>
      <c r="W52" s="52"/>
      <c r="X52" s="26"/>
      <c r="Y52" s="52"/>
      <c r="Z52" s="52"/>
      <c r="AA52" s="26"/>
      <c r="AB52" s="85"/>
      <c r="AC52" s="86"/>
      <c r="AD52" s="26"/>
      <c r="AE52" s="85"/>
      <c r="AF52" s="86"/>
      <c r="AG52" s="26"/>
      <c r="AH52" s="85"/>
      <c r="AI52" s="86"/>
      <c r="AJ52" s="26"/>
      <c r="AK52" s="85"/>
      <c r="AL52" s="86"/>
      <c r="AM52" s="97"/>
      <c r="AN52" s="123" t="s">
        <v>180</v>
      </c>
      <c r="AO52" s="118">
        <v>13670</v>
      </c>
      <c r="AP52" s="117" t="s">
        <v>188</v>
      </c>
      <c r="AQ52" s="118" t="s">
        <v>188</v>
      </c>
      <c r="AR52" s="119" t="s">
        <v>263</v>
      </c>
      <c r="AS52" s="139" t="s">
        <v>322</v>
      </c>
    </row>
    <row r="53" spans="1:45" ht="65.25" customHeight="1">
      <c r="A53" s="85"/>
      <c r="B53" s="86"/>
      <c r="C53" s="87"/>
      <c r="D53" s="85"/>
      <c r="E53" s="86"/>
      <c r="F53" s="26"/>
      <c r="G53" s="85"/>
      <c r="H53" s="86"/>
      <c r="I53" s="26"/>
      <c r="J53" s="85"/>
      <c r="K53" s="86"/>
      <c r="L53" s="26"/>
      <c r="M53" s="85"/>
      <c r="N53" s="86"/>
      <c r="O53" s="26"/>
      <c r="P53" s="171"/>
      <c r="Q53" s="172"/>
      <c r="R53" s="26"/>
      <c r="S53" s="85"/>
      <c r="T53" s="86"/>
      <c r="U53" s="26"/>
      <c r="V53" s="52"/>
      <c r="W53" s="52"/>
      <c r="X53" s="26"/>
      <c r="Y53" s="52"/>
      <c r="Z53" s="52"/>
      <c r="AA53" s="26"/>
      <c r="AB53" s="85"/>
      <c r="AC53" s="86"/>
      <c r="AD53" s="26"/>
      <c r="AE53" s="85"/>
      <c r="AF53" s="86"/>
      <c r="AG53" s="26"/>
      <c r="AH53" s="85"/>
      <c r="AI53" s="86"/>
      <c r="AJ53" s="26"/>
      <c r="AK53" s="85"/>
      <c r="AL53" s="86"/>
      <c r="AM53" s="97"/>
      <c r="AN53" s="123" t="s">
        <v>180</v>
      </c>
      <c r="AO53" s="118">
        <v>13735</v>
      </c>
      <c r="AP53" s="117" t="s">
        <v>264</v>
      </c>
      <c r="AQ53" s="118" t="s">
        <v>264</v>
      </c>
      <c r="AR53" s="119" t="s">
        <v>265</v>
      </c>
      <c r="AS53" s="124">
        <v>0</v>
      </c>
    </row>
    <row r="54" spans="1:45" ht="65.25" customHeight="1">
      <c r="A54" s="85"/>
      <c r="B54" s="86"/>
      <c r="C54" s="87"/>
      <c r="D54" s="85"/>
      <c r="E54" s="86"/>
      <c r="F54" s="26"/>
      <c r="G54" s="85"/>
      <c r="H54" s="86"/>
      <c r="I54" s="26"/>
      <c r="J54" s="85"/>
      <c r="K54" s="86"/>
      <c r="L54" s="26"/>
      <c r="M54" s="85"/>
      <c r="N54" s="86"/>
      <c r="O54" s="26"/>
      <c r="P54" s="171"/>
      <c r="Q54" s="172"/>
      <c r="R54" s="26"/>
      <c r="S54" s="85"/>
      <c r="T54" s="86"/>
      <c r="U54" s="26"/>
      <c r="V54" s="52"/>
      <c r="W54" s="52"/>
      <c r="X54" s="26"/>
      <c r="Y54" s="52"/>
      <c r="Z54" s="52"/>
      <c r="AA54" s="26"/>
      <c r="AB54" s="85"/>
      <c r="AC54" s="86"/>
      <c r="AD54" s="26"/>
      <c r="AE54" s="85"/>
      <c r="AF54" s="86"/>
      <c r="AG54" s="26"/>
      <c r="AH54" s="85"/>
      <c r="AI54" s="86"/>
      <c r="AJ54" s="26"/>
      <c r="AK54" s="85"/>
      <c r="AL54" s="86"/>
      <c r="AM54" s="97"/>
      <c r="AN54" s="135" t="s">
        <v>180</v>
      </c>
      <c r="AO54" s="136">
        <v>13736</v>
      </c>
      <c r="AP54" s="137" t="s">
        <v>185</v>
      </c>
      <c r="AQ54" s="136" t="s">
        <v>185</v>
      </c>
      <c r="AR54" s="138" t="s">
        <v>266</v>
      </c>
      <c r="AS54" s="134" t="s">
        <v>305</v>
      </c>
    </row>
    <row r="55" spans="1:45" ht="65.25" customHeight="1">
      <c r="A55" s="85"/>
      <c r="B55" s="86"/>
      <c r="C55" s="87"/>
      <c r="D55" s="85"/>
      <c r="E55" s="86"/>
      <c r="F55" s="26"/>
      <c r="G55" s="85"/>
      <c r="H55" s="86"/>
      <c r="I55" s="26"/>
      <c r="J55" s="85"/>
      <c r="K55" s="86"/>
      <c r="L55" s="26"/>
      <c r="M55" s="85"/>
      <c r="N55" s="86"/>
      <c r="O55" s="26"/>
      <c r="P55" s="171"/>
      <c r="Q55" s="172"/>
      <c r="R55" s="26"/>
      <c r="S55" s="85"/>
      <c r="T55" s="86"/>
      <c r="U55" s="26"/>
      <c r="V55" s="52"/>
      <c r="W55" s="52"/>
      <c r="X55" s="26"/>
      <c r="Y55" s="52"/>
      <c r="Z55" s="52"/>
      <c r="AA55" s="26"/>
      <c r="AB55" s="85"/>
      <c r="AC55" s="86"/>
      <c r="AD55" s="26"/>
      <c r="AE55" s="85"/>
      <c r="AF55" s="86"/>
      <c r="AG55" s="26"/>
      <c r="AH55" s="85"/>
      <c r="AI55" s="86"/>
      <c r="AJ55" s="26"/>
      <c r="AK55" s="85"/>
      <c r="AL55" s="86"/>
      <c r="AM55" s="97"/>
      <c r="AN55" s="123" t="s">
        <v>187</v>
      </c>
      <c r="AO55" s="118">
        <v>13743</v>
      </c>
      <c r="AP55" s="117" t="s">
        <v>188</v>
      </c>
      <c r="AQ55" s="118" t="s">
        <v>267</v>
      </c>
      <c r="AR55" s="119" t="s">
        <v>268</v>
      </c>
      <c r="AS55" s="124" t="s">
        <v>113</v>
      </c>
    </row>
    <row r="56" spans="1:45" ht="65.25" customHeight="1">
      <c r="A56" s="85"/>
      <c r="B56" s="86"/>
      <c r="C56" s="87"/>
      <c r="D56" s="85"/>
      <c r="E56" s="86"/>
      <c r="F56" s="26"/>
      <c r="G56" s="85"/>
      <c r="H56" s="86"/>
      <c r="I56" s="26"/>
      <c r="J56" s="85"/>
      <c r="K56" s="86"/>
      <c r="L56" s="26"/>
      <c r="M56" s="85"/>
      <c r="N56" s="86"/>
      <c r="O56" s="26"/>
      <c r="P56" s="171"/>
      <c r="Q56" s="172"/>
      <c r="R56" s="26"/>
      <c r="S56" s="85"/>
      <c r="T56" s="86"/>
      <c r="U56" s="26"/>
      <c r="V56" s="52"/>
      <c r="W56" s="52"/>
      <c r="X56" s="26"/>
      <c r="Y56" s="52"/>
      <c r="Z56" s="52"/>
      <c r="AA56" s="26"/>
      <c r="AB56" s="85"/>
      <c r="AC56" s="86"/>
      <c r="AD56" s="26"/>
      <c r="AE56" s="85"/>
      <c r="AF56" s="86"/>
      <c r="AG56" s="26"/>
      <c r="AH56" s="85"/>
      <c r="AI56" s="86"/>
      <c r="AJ56" s="26"/>
      <c r="AK56" s="85"/>
      <c r="AL56" s="86"/>
      <c r="AM56" s="97"/>
      <c r="AN56" s="123" t="s">
        <v>187</v>
      </c>
      <c r="AO56" s="118">
        <v>13743</v>
      </c>
      <c r="AP56" s="117" t="s">
        <v>190</v>
      </c>
      <c r="AQ56" s="118" t="s">
        <v>267</v>
      </c>
      <c r="AR56" s="119" t="s">
        <v>268</v>
      </c>
      <c r="AS56" s="124" t="s">
        <v>113</v>
      </c>
    </row>
    <row r="57" spans="1:45" ht="65.25" customHeight="1">
      <c r="A57" s="85"/>
      <c r="B57" s="86"/>
      <c r="C57" s="87"/>
      <c r="D57" s="85"/>
      <c r="E57" s="86"/>
      <c r="F57" s="26"/>
      <c r="G57" s="85"/>
      <c r="H57" s="86"/>
      <c r="I57" s="26"/>
      <c r="J57" s="85"/>
      <c r="K57" s="86"/>
      <c r="L57" s="26"/>
      <c r="M57" s="85"/>
      <c r="N57" s="86"/>
      <c r="O57" s="26"/>
      <c r="P57" s="171"/>
      <c r="Q57" s="172"/>
      <c r="R57" s="26"/>
      <c r="S57" s="85"/>
      <c r="T57" s="86"/>
      <c r="U57" s="26"/>
      <c r="V57" s="52"/>
      <c r="W57" s="52"/>
      <c r="X57" s="26"/>
      <c r="Y57" s="52"/>
      <c r="Z57" s="52"/>
      <c r="AA57" s="26"/>
      <c r="AB57" s="85"/>
      <c r="AC57" s="86"/>
      <c r="AD57" s="26"/>
      <c r="AE57" s="85"/>
      <c r="AF57" s="86"/>
      <c r="AG57" s="26"/>
      <c r="AH57" s="85"/>
      <c r="AI57" s="86"/>
      <c r="AJ57" s="26"/>
      <c r="AK57" s="85"/>
      <c r="AL57" s="86"/>
      <c r="AM57" s="97"/>
      <c r="AN57" s="123" t="s">
        <v>180</v>
      </c>
      <c r="AO57" s="118">
        <v>13744</v>
      </c>
      <c r="AP57" s="117" t="s">
        <v>269</v>
      </c>
      <c r="AQ57" s="118" t="s">
        <v>269</v>
      </c>
      <c r="AR57" s="119" t="s">
        <v>270</v>
      </c>
      <c r="AS57" s="133" t="s">
        <v>323</v>
      </c>
    </row>
    <row r="58" spans="1:45" ht="65.25" customHeight="1">
      <c r="A58" s="85"/>
      <c r="B58" s="86"/>
      <c r="C58" s="87"/>
      <c r="D58" s="85"/>
      <c r="E58" s="86"/>
      <c r="F58" s="26"/>
      <c r="G58" s="85"/>
      <c r="H58" s="86"/>
      <c r="I58" s="26"/>
      <c r="J58" s="85"/>
      <c r="K58" s="86"/>
      <c r="L58" s="26"/>
      <c r="M58" s="85"/>
      <c r="N58" s="86"/>
      <c r="O58" s="26"/>
      <c r="P58" s="171"/>
      <c r="Q58" s="172"/>
      <c r="R58" s="26"/>
      <c r="S58" s="85"/>
      <c r="T58" s="86"/>
      <c r="U58" s="26"/>
      <c r="V58" s="52"/>
      <c r="W58" s="52"/>
      <c r="X58" s="26"/>
      <c r="Y58" s="52"/>
      <c r="Z58" s="52"/>
      <c r="AA58" s="26"/>
      <c r="AB58" s="85"/>
      <c r="AC58" s="86"/>
      <c r="AD58" s="26"/>
      <c r="AE58" s="85"/>
      <c r="AF58" s="86"/>
      <c r="AG58" s="26"/>
      <c r="AH58" s="85"/>
      <c r="AI58" s="86"/>
      <c r="AJ58" s="26"/>
      <c r="AK58" s="85"/>
      <c r="AL58" s="86"/>
      <c r="AM58" s="97"/>
      <c r="AN58" s="123" t="s">
        <v>180</v>
      </c>
      <c r="AO58" s="118">
        <v>13749</v>
      </c>
      <c r="AP58" s="117" t="s">
        <v>269</v>
      </c>
      <c r="AQ58" s="118" t="s">
        <v>269</v>
      </c>
      <c r="AR58" s="119" t="s">
        <v>271</v>
      </c>
      <c r="AS58" s="133" t="s">
        <v>323</v>
      </c>
    </row>
    <row r="59" spans="1:45" ht="65.25" customHeight="1">
      <c r="A59" s="85"/>
      <c r="B59" s="86"/>
      <c r="C59" s="87"/>
      <c r="D59" s="85"/>
      <c r="E59" s="86"/>
      <c r="F59" s="26"/>
      <c r="G59" s="85"/>
      <c r="H59" s="86"/>
      <c r="I59" s="26"/>
      <c r="J59" s="85"/>
      <c r="K59" s="86"/>
      <c r="L59" s="26"/>
      <c r="M59" s="85"/>
      <c r="N59" s="86"/>
      <c r="O59" s="26"/>
      <c r="P59" s="171"/>
      <c r="Q59" s="172"/>
      <c r="R59" s="26"/>
      <c r="S59" s="85"/>
      <c r="T59" s="86"/>
      <c r="U59" s="26"/>
      <c r="V59" s="52"/>
      <c r="W59" s="52"/>
      <c r="X59" s="26"/>
      <c r="Y59" s="52"/>
      <c r="Z59" s="52"/>
      <c r="AA59" s="26"/>
      <c r="AB59" s="85"/>
      <c r="AC59" s="86"/>
      <c r="AD59" s="26"/>
      <c r="AE59" s="85"/>
      <c r="AF59" s="86"/>
      <c r="AG59" s="26"/>
      <c r="AH59" s="85"/>
      <c r="AI59" s="86"/>
      <c r="AJ59" s="26"/>
      <c r="AK59" s="85"/>
      <c r="AL59" s="86"/>
      <c r="AM59" s="97"/>
      <c r="AN59" s="123" t="s">
        <v>180</v>
      </c>
      <c r="AO59" s="118">
        <v>13978</v>
      </c>
      <c r="AP59" s="117" t="s">
        <v>188</v>
      </c>
      <c r="AQ59" s="118" t="s">
        <v>272</v>
      </c>
      <c r="AR59" s="119" t="s">
        <v>273</v>
      </c>
      <c r="AS59" s="124">
        <v>0</v>
      </c>
    </row>
    <row r="60" spans="1:45" ht="65.25" customHeight="1">
      <c r="A60" s="85"/>
      <c r="B60" s="86"/>
      <c r="C60" s="87"/>
      <c r="D60" s="85"/>
      <c r="E60" s="86"/>
      <c r="F60" s="26"/>
      <c r="G60" s="85"/>
      <c r="H60" s="86"/>
      <c r="I60" s="26"/>
      <c r="J60" s="85"/>
      <c r="K60" s="86"/>
      <c r="L60" s="26"/>
      <c r="M60" s="85"/>
      <c r="N60" s="86"/>
      <c r="O60" s="26"/>
      <c r="P60" s="171"/>
      <c r="Q60" s="172"/>
      <c r="R60" s="26"/>
      <c r="S60" s="85"/>
      <c r="T60" s="86"/>
      <c r="U60" s="26"/>
      <c r="V60" s="52"/>
      <c r="W60" s="52"/>
      <c r="X60" s="26"/>
      <c r="Y60" s="52"/>
      <c r="Z60" s="52"/>
      <c r="AA60" s="26"/>
      <c r="AB60" s="85"/>
      <c r="AC60" s="86"/>
      <c r="AD60" s="26"/>
      <c r="AE60" s="85"/>
      <c r="AF60" s="86"/>
      <c r="AG60" s="26"/>
      <c r="AH60" s="85"/>
      <c r="AI60" s="86"/>
      <c r="AJ60" s="26"/>
      <c r="AK60" s="85"/>
      <c r="AL60" s="86"/>
      <c r="AM60" s="97"/>
      <c r="AN60" s="123" t="s">
        <v>180</v>
      </c>
      <c r="AO60" s="118">
        <v>13992</v>
      </c>
      <c r="AP60" s="117" t="s">
        <v>185</v>
      </c>
      <c r="AQ60" s="118" t="s">
        <v>185</v>
      </c>
      <c r="AR60" s="119" t="s">
        <v>274</v>
      </c>
      <c r="AS60" s="124">
        <v>0</v>
      </c>
    </row>
    <row r="61" spans="1:45" ht="65.25" customHeight="1">
      <c r="A61" s="85"/>
      <c r="B61" s="86"/>
      <c r="C61" s="87"/>
      <c r="D61" s="85"/>
      <c r="E61" s="86"/>
      <c r="F61" s="26"/>
      <c r="G61" s="85"/>
      <c r="H61" s="86"/>
      <c r="I61" s="26"/>
      <c r="J61" s="85"/>
      <c r="K61" s="86"/>
      <c r="L61" s="26"/>
      <c r="M61" s="85"/>
      <c r="N61" s="86"/>
      <c r="O61" s="26"/>
      <c r="P61" s="171"/>
      <c r="Q61" s="172"/>
      <c r="R61" s="26"/>
      <c r="S61" s="85"/>
      <c r="T61" s="86"/>
      <c r="U61" s="26"/>
      <c r="V61" s="52"/>
      <c r="W61" s="52"/>
      <c r="X61" s="26"/>
      <c r="Y61" s="52"/>
      <c r="Z61" s="52"/>
      <c r="AA61" s="26"/>
      <c r="AB61" s="85"/>
      <c r="AC61" s="86"/>
      <c r="AD61" s="26"/>
      <c r="AE61" s="85"/>
      <c r="AF61" s="86"/>
      <c r="AG61" s="26"/>
      <c r="AH61" s="85"/>
      <c r="AI61" s="86"/>
      <c r="AJ61" s="26"/>
      <c r="AK61" s="85"/>
      <c r="AL61" s="86"/>
      <c r="AM61" s="97"/>
      <c r="AN61" s="123" t="s">
        <v>180</v>
      </c>
      <c r="AO61" s="118">
        <v>13993</v>
      </c>
      <c r="AP61" s="117" t="s">
        <v>185</v>
      </c>
      <c r="AQ61" s="118" t="s">
        <v>185</v>
      </c>
      <c r="AR61" s="119" t="s">
        <v>275</v>
      </c>
      <c r="AS61" s="124" t="s">
        <v>305</v>
      </c>
    </row>
    <row r="62" spans="1:45" ht="65.25" customHeight="1">
      <c r="A62" s="85"/>
      <c r="B62" s="86"/>
      <c r="C62" s="87"/>
      <c r="D62" s="85"/>
      <c r="E62" s="86"/>
      <c r="F62" s="26"/>
      <c r="G62" s="85"/>
      <c r="H62" s="86"/>
      <c r="I62" s="26"/>
      <c r="J62" s="85"/>
      <c r="K62" s="86"/>
      <c r="L62" s="26"/>
      <c r="M62" s="85"/>
      <c r="N62" s="86"/>
      <c r="O62" s="26"/>
      <c r="P62" s="171"/>
      <c r="Q62" s="172"/>
      <c r="R62" s="26"/>
      <c r="S62" s="85"/>
      <c r="T62" s="86"/>
      <c r="U62" s="26"/>
      <c r="V62" s="52"/>
      <c r="W62" s="52"/>
      <c r="X62" s="26"/>
      <c r="Y62" s="52"/>
      <c r="Z62" s="52"/>
      <c r="AA62" s="26"/>
      <c r="AB62" s="85"/>
      <c r="AC62" s="86"/>
      <c r="AD62" s="26"/>
      <c r="AE62" s="85"/>
      <c r="AF62" s="86"/>
      <c r="AG62" s="26"/>
      <c r="AH62" s="85"/>
      <c r="AI62" s="86"/>
      <c r="AJ62" s="26"/>
      <c r="AK62" s="85"/>
      <c r="AL62" s="86"/>
      <c r="AM62" s="97"/>
      <c r="AN62" s="123" t="s">
        <v>180</v>
      </c>
      <c r="AO62" s="118">
        <v>13995</v>
      </c>
      <c r="AP62" s="117" t="s">
        <v>185</v>
      </c>
      <c r="AQ62" s="118" t="s">
        <v>185</v>
      </c>
      <c r="AR62" s="119" t="s">
        <v>276</v>
      </c>
      <c r="AS62" s="124" t="s">
        <v>114</v>
      </c>
    </row>
    <row r="63" spans="1:45" ht="65.25" customHeight="1">
      <c r="A63" s="85"/>
      <c r="B63" s="86"/>
      <c r="C63" s="87"/>
      <c r="D63" s="85"/>
      <c r="E63" s="86"/>
      <c r="F63" s="26"/>
      <c r="G63" s="85"/>
      <c r="H63" s="86"/>
      <c r="I63" s="26"/>
      <c r="J63" s="85"/>
      <c r="K63" s="86"/>
      <c r="L63" s="26"/>
      <c r="M63" s="85"/>
      <c r="N63" s="86"/>
      <c r="O63" s="26"/>
      <c r="P63" s="171"/>
      <c r="Q63" s="172"/>
      <c r="R63" s="26"/>
      <c r="S63" s="85"/>
      <c r="T63" s="86"/>
      <c r="U63" s="26"/>
      <c r="V63" s="52"/>
      <c r="W63" s="52"/>
      <c r="X63" s="26"/>
      <c r="Y63" s="52"/>
      <c r="Z63" s="52"/>
      <c r="AA63" s="26"/>
      <c r="AB63" s="85"/>
      <c r="AC63" s="86"/>
      <c r="AD63" s="26"/>
      <c r="AE63" s="85"/>
      <c r="AF63" s="86"/>
      <c r="AG63" s="26"/>
      <c r="AH63" s="85"/>
      <c r="AI63" s="86"/>
      <c r="AJ63" s="26"/>
      <c r="AK63" s="85"/>
      <c r="AL63" s="86"/>
      <c r="AM63" s="97"/>
      <c r="AN63" s="123" t="s">
        <v>180</v>
      </c>
      <c r="AO63" s="118">
        <v>13996</v>
      </c>
      <c r="AP63" s="117" t="s">
        <v>277</v>
      </c>
      <c r="AQ63" s="118" t="s">
        <v>277</v>
      </c>
      <c r="AR63" s="119" t="s">
        <v>278</v>
      </c>
      <c r="AS63" s="124" t="s">
        <v>309</v>
      </c>
    </row>
    <row r="64" spans="1:45" ht="65.25" customHeight="1">
      <c r="A64" s="85"/>
      <c r="B64" s="86"/>
      <c r="C64" s="87"/>
      <c r="D64" s="85"/>
      <c r="E64" s="86"/>
      <c r="F64" s="26"/>
      <c r="G64" s="85"/>
      <c r="H64" s="86"/>
      <c r="I64" s="26"/>
      <c r="J64" s="85"/>
      <c r="K64" s="86"/>
      <c r="L64" s="26"/>
      <c r="M64" s="85"/>
      <c r="N64" s="86"/>
      <c r="O64" s="26"/>
      <c r="P64" s="171"/>
      <c r="Q64" s="172"/>
      <c r="R64" s="26"/>
      <c r="S64" s="85"/>
      <c r="T64" s="86"/>
      <c r="U64" s="26"/>
      <c r="V64" s="52"/>
      <c r="W64" s="52"/>
      <c r="X64" s="26"/>
      <c r="Y64" s="52"/>
      <c r="Z64" s="52"/>
      <c r="AA64" s="26"/>
      <c r="AB64" s="85"/>
      <c r="AC64" s="86"/>
      <c r="AD64" s="26"/>
      <c r="AE64" s="85"/>
      <c r="AF64" s="86"/>
      <c r="AG64" s="26"/>
      <c r="AH64" s="85"/>
      <c r="AI64" s="86"/>
      <c r="AJ64" s="26"/>
      <c r="AK64" s="85"/>
      <c r="AL64" s="86"/>
      <c r="AM64" s="97"/>
      <c r="AN64" s="123" t="s">
        <v>180</v>
      </c>
      <c r="AO64" s="118">
        <v>13997</v>
      </c>
      <c r="AP64" s="117" t="s">
        <v>279</v>
      </c>
      <c r="AQ64" s="118" t="s">
        <v>279</v>
      </c>
      <c r="AR64" s="119" t="s">
        <v>280</v>
      </c>
      <c r="AS64" s="124" t="s">
        <v>311</v>
      </c>
    </row>
    <row r="65" spans="1:45" ht="65.25" customHeight="1">
      <c r="A65" s="85"/>
      <c r="B65" s="86"/>
      <c r="C65" s="87"/>
      <c r="D65" s="85"/>
      <c r="E65" s="86"/>
      <c r="F65" s="26"/>
      <c r="G65" s="85"/>
      <c r="H65" s="86"/>
      <c r="I65" s="26"/>
      <c r="J65" s="85"/>
      <c r="K65" s="86"/>
      <c r="L65" s="26"/>
      <c r="M65" s="85"/>
      <c r="N65" s="86"/>
      <c r="O65" s="26"/>
      <c r="P65" s="171"/>
      <c r="Q65" s="172"/>
      <c r="R65" s="26"/>
      <c r="S65" s="85"/>
      <c r="T65" s="86"/>
      <c r="U65" s="26"/>
      <c r="V65" s="52"/>
      <c r="W65" s="52"/>
      <c r="X65" s="26"/>
      <c r="Y65" s="52"/>
      <c r="Z65" s="52"/>
      <c r="AA65" s="26"/>
      <c r="AB65" s="85"/>
      <c r="AC65" s="86"/>
      <c r="AD65" s="26"/>
      <c r="AE65" s="85"/>
      <c r="AF65" s="86"/>
      <c r="AG65" s="26"/>
      <c r="AH65" s="85"/>
      <c r="AI65" s="86"/>
      <c r="AJ65" s="26"/>
      <c r="AK65" s="85"/>
      <c r="AL65" s="86"/>
      <c r="AM65" s="97"/>
      <c r="AN65" s="123" t="s">
        <v>180</v>
      </c>
      <c r="AO65" s="118">
        <v>13998</v>
      </c>
      <c r="AP65" s="117" t="s">
        <v>185</v>
      </c>
      <c r="AQ65" s="118" t="s">
        <v>185</v>
      </c>
      <c r="AR65" s="119" t="s">
        <v>281</v>
      </c>
      <c r="AS65" s="124" t="s">
        <v>102</v>
      </c>
    </row>
    <row r="66" spans="1:45" ht="65.25" customHeight="1">
      <c r="A66" s="85"/>
      <c r="B66" s="86"/>
      <c r="C66" s="87"/>
      <c r="D66" s="85"/>
      <c r="E66" s="86"/>
      <c r="F66" s="26"/>
      <c r="G66" s="85"/>
      <c r="H66" s="86"/>
      <c r="I66" s="26"/>
      <c r="J66" s="85"/>
      <c r="K66" s="86"/>
      <c r="L66" s="26"/>
      <c r="M66" s="85"/>
      <c r="N66" s="86"/>
      <c r="O66" s="26"/>
      <c r="P66" s="171"/>
      <c r="Q66" s="172"/>
      <c r="R66" s="26"/>
      <c r="S66" s="85"/>
      <c r="T66" s="86"/>
      <c r="U66" s="26"/>
      <c r="V66" s="52"/>
      <c r="W66" s="52"/>
      <c r="X66" s="26"/>
      <c r="Y66" s="52"/>
      <c r="Z66" s="52"/>
      <c r="AA66" s="26"/>
      <c r="AB66" s="85"/>
      <c r="AC66" s="86"/>
      <c r="AD66" s="26"/>
      <c r="AE66" s="85"/>
      <c r="AF66" s="86"/>
      <c r="AG66" s="26"/>
      <c r="AH66" s="85"/>
      <c r="AI66" s="86"/>
      <c r="AJ66" s="26"/>
      <c r="AK66" s="85"/>
      <c r="AL66" s="86"/>
      <c r="AM66" s="97"/>
      <c r="AN66" s="123" t="s">
        <v>180</v>
      </c>
      <c r="AO66" s="118">
        <v>13999</v>
      </c>
      <c r="AP66" s="117" t="s">
        <v>282</v>
      </c>
      <c r="AQ66" s="118" t="s">
        <v>282</v>
      </c>
      <c r="AR66" s="119" t="s">
        <v>283</v>
      </c>
      <c r="AS66" s="124" t="s">
        <v>113</v>
      </c>
    </row>
    <row r="67" spans="1:45" ht="65.25" customHeight="1">
      <c r="A67" s="85"/>
      <c r="B67" s="86"/>
      <c r="C67" s="87"/>
      <c r="D67" s="85"/>
      <c r="E67" s="86"/>
      <c r="F67" s="26"/>
      <c r="G67" s="85"/>
      <c r="H67" s="86"/>
      <c r="I67" s="26"/>
      <c r="J67" s="85"/>
      <c r="K67" s="86"/>
      <c r="L67" s="26"/>
      <c r="M67" s="85"/>
      <c r="N67" s="86"/>
      <c r="O67" s="26"/>
      <c r="P67" s="171"/>
      <c r="Q67" s="172"/>
      <c r="R67" s="26"/>
      <c r="S67" s="85"/>
      <c r="T67" s="86"/>
      <c r="U67" s="26"/>
      <c r="V67" s="52"/>
      <c r="W67" s="52"/>
      <c r="X67" s="26"/>
      <c r="Y67" s="52"/>
      <c r="Z67" s="52"/>
      <c r="AA67" s="26"/>
      <c r="AB67" s="85"/>
      <c r="AC67" s="86"/>
      <c r="AD67" s="26"/>
      <c r="AE67" s="85"/>
      <c r="AF67" s="86"/>
      <c r="AG67" s="26"/>
      <c r="AH67" s="85"/>
      <c r="AI67" s="86"/>
      <c r="AJ67" s="26"/>
      <c r="AK67" s="85"/>
      <c r="AL67" s="86"/>
      <c r="AM67" s="97"/>
      <c r="AN67" s="123" t="s">
        <v>180</v>
      </c>
      <c r="AO67" s="118">
        <v>14000</v>
      </c>
      <c r="AP67" s="117" t="s">
        <v>188</v>
      </c>
      <c r="AQ67" s="118" t="s">
        <v>188</v>
      </c>
      <c r="AR67" s="119" t="s">
        <v>284</v>
      </c>
      <c r="AS67" s="124" t="s">
        <v>113</v>
      </c>
    </row>
    <row r="68" spans="1:45" ht="65.25" customHeight="1">
      <c r="A68" s="85"/>
      <c r="B68" s="86"/>
      <c r="C68" s="87"/>
      <c r="D68" s="85"/>
      <c r="E68" s="86"/>
      <c r="F68" s="26"/>
      <c r="G68" s="85"/>
      <c r="H68" s="86"/>
      <c r="I68" s="26"/>
      <c r="J68" s="85"/>
      <c r="K68" s="86"/>
      <c r="L68" s="26"/>
      <c r="M68" s="85"/>
      <c r="N68" s="86"/>
      <c r="O68" s="26"/>
      <c r="P68" s="171"/>
      <c r="Q68" s="172"/>
      <c r="R68" s="26"/>
      <c r="S68" s="85"/>
      <c r="T68" s="86"/>
      <c r="U68" s="26"/>
      <c r="V68" s="52"/>
      <c r="W68" s="52"/>
      <c r="X68" s="26"/>
      <c r="Y68" s="52"/>
      <c r="Z68" s="52"/>
      <c r="AA68" s="26"/>
      <c r="AB68" s="85"/>
      <c r="AC68" s="86"/>
      <c r="AD68" s="26"/>
      <c r="AE68" s="85"/>
      <c r="AF68" s="86"/>
      <c r="AG68" s="26"/>
      <c r="AH68" s="85"/>
      <c r="AI68" s="86"/>
      <c r="AJ68" s="26"/>
      <c r="AK68" s="85"/>
      <c r="AL68" s="86"/>
      <c r="AM68" s="97"/>
      <c r="AN68" s="123" t="s">
        <v>180</v>
      </c>
      <c r="AO68" s="118">
        <v>14001</v>
      </c>
      <c r="AP68" s="117" t="s">
        <v>190</v>
      </c>
      <c r="AQ68" s="118" t="s">
        <v>190</v>
      </c>
      <c r="AR68" s="119" t="s">
        <v>285</v>
      </c>
      <c r="AS68" s="124" t="s">
        <v>131</v>
      </c>
    </row>
    <row r="69" spans="1:45" ht="65.25" customHeight="1">
      <c r="A69" s="85"/>
      <c r="B69" s="86"/>
      <c r="C69" s="87"/>
      <c r="D69" s="85"/>
      <c r="E69" s="86"/>
      <c r="F69" s="26"/>
      <c r="G69" s="85"/>
      <c r="H69" s="86"/>
      <c r="I69" s="26"/>
      <c r="J69" s="85"/>
      <c r="K69" s="86"/>
      <c r="L69" s="26"/>
      <c r="M69" s="85"/>
      <c r="N69" s="86"/>
      <c r="O69" s="26"/>
      <c r="P69" s="171"/>
      <c r="Q69" s="172"/>
      <c r="R69" s="26"/>
      <c r="S69" s="85"/>
      <c r="T69" s="86"/>
      <c r="U69" s="26"/>
      <c r="V69" s="52"/>
      <c r="W69" s="52"/>
      <c r="X69" s="26"/>
      <c r="Y69" s="52"/>
      <c r="Z69" s="52"/>
      <c r="AA69" s="26"/>
      <c r="AB69" s="85"/>
      <c r="AC69" s="86"/>
      <c r="AD69" s="26"/>
      <c r="AE69" s="85"/>
      <c r="AF69" s="86"/>
      <c r="AG69" s="26"/>
      <c r="AH69" s="85"/>
      <c r="AI69" s="86"/>
      <c r="AJ69" s="26"/>
      <c r="AK69" s="85"/>
      <c r="AL69" s="86"/>
      <c r="AM69" s="97"/>
      <c r="AN69" s="123" t="s">
        <v>180</v>
      </c>
      <c r="AO69" s="118">
        <v>14002</v>
      </c>
      <c r="AP69" s="117" t="s">
        <v>286</v>
      </c>
      <c r="AQ69" s="118" t="s">
        <v>286</v>
      </c>
      <c r="AR69" s="119" t="s">
        <v>287</v>
      </c>
      <c r="AS69" s="134" t="s">
        <v>321</v>
      </c>
    </row>
    <row r="70" spans="1:45" ht="65.25" customHeight="1">
      <c r="A70" s="85"/>
      <c r="B70" s="86"/>
      <c r="C70" s="87"/>
      <c r="D70" s="85"/>
      <c r="E70" s="86"/>
      <c r="F70" s="26"/>
      <c r="G70" s="85"/>
      <c r="H70" s="86"/>
      <c r="I70" s="26"/>
      <c r="J70" s="85"/>
      <c r="K70" s="86"/>
      <c r="L70" s="26"/>
      <c r="M70" s="85"/>
      <c r="N70" s="86"/>
      <c r="O70" s="26"/>
      <c r="P70" s="171"/>
      <c r="Q70" s="172"/>
      <c r="R70" s="26"/>
      <c r="S70" s="85"/>
      <c r="T70" s="86"/>
      <c r="U70" s="26"/>
      <c r="V70" s="52"/>
      <c r="W70" s="52"/>
      <c r="X70" s="26"/>
      <c r="Y70" s="52"/>
      <c r="Z70" s="52"/>
      <c r="AA70" s="26"/>
      <c r="AB70" s="85"/>
      <c r="AC70" s="86"/>
      <c r="AD70" s="26"/>
      <c r="AE70" s="85"/>
      <c r="AF70" s="86"/>
      <c r="AG70" s="26"/>
      <c r="AH70" s="85"/>
      <c r="AI70" s="86"/>
      <c r="AJ70" s="26"/>
      <c r="AK70" s="85"/>
      <c r="AL70" s="86"/>
      <c r="AM70" s="97"/>
      <c r="AN70" s="123" t="s">
        <v>180</v>
      </c>
      <c r="AO70" s="118">
        <v>14003</v>
      </c>
      <c r="AP70" s="117" t="s">
        <v>188</v>
      </c>
      <c r="AQ70" s="118" t="s">
        <v>188</v>
      </c>
      <c r="AR70" s="119" t="s">
        <v>288</v>
      </c>
      <c r="AS70" s="134"/>
    </row>
    <row r="71" spans="1:45" ht="65.25" customHeight="1">
      <c r="A71" s="85"/>
      <c r="B71" s="86"/>
      <c r="C71" s="87"/>
      <c r="D71" s="85"/>
      <c r="E71" s="86"/>
      <c r="F71" s="26"/>
      <c r="G71" s="85"/>
      <c r="H71" s="86"/>
      <c r="I71" s="26"/>
      <c r="J71" s="85"/>
      <c r="K71" s="86"/>
      <c r="L71" s="26"/>
      <c r="M71" s="85"/>
      <c r="N71" s="86"/>
      <c r="O71" s="26"/>
      <c r="P71" s="171"/>
      <c r="Q71" s="172"/>
      <c r="R71" s="26"/>
      <c r="S71" s="85"/>
      <c r="T71" s="86"/>
      <c r="U71" s="26"/>
      <c r="V71" s="52"/>
      <c r="W71" s="52"/>
      <c r="X71" s="26"/>
      <c r="Y71" s="52"/>
      <c r="Z71" s="52"/>
      <c r="AA71" s="26"/>
      <c r="AB71" s="85"/>
      <c r="AC71" s="86"/>
      <c r="AD71" s="26"/>
      <c r="AE71" s="85"/>
      <c r="AF71" s="86"/>
      <c r="AG71" s="26"/>
      <c r="AH71" s="85"/>
      <c r="AI71" s="86"/>
      <c r="AJ71" s="26"/>
      <c r="AK71" s="85"/>
      <c r="AL71" s="86"/>
      <c r="AM71" s="97"/>
      <c r="AN71" s="123" t="s">
        <v>180</v>
      </c>
      <c r="AO71" s="118">
        <v>14004</v>
      </c>
      <c r="AP71" s="117" t="s">
        <v>188</v>
      </c>
      <c r="AQ71" s="118" t="s">
        <v>188</v>
      </c>
      <c r="AR71" s="119" t="s">
        <v>289</v>
      </c>
      <c r="AS71" s="134"/>
    </row>
    <row r="72" spans="1:45" ht="65.25" customHeight="1">
      <c r="A72" s="85"/>
      <c r="B72" s="86"/>
      <c r="C72" s="87"/>
      <c r="D72" s="85"/>
      <c r="E72" s="86"/>
      <c r="F72" s="26"/>
      <c r="G72" s="85"/>
      <c r="H72" s="86"/>
      <c r="I72" s="26"/>
      <c r="J72" s="85"/>
      <c r="K72" s="86"/>
      <c r="L72" s="26"/>
      <c r="M72" s="85"/>
      <c r="N72" s="86"/>
      <c r="O72" s="26"/>
      <c r="P72" s="171"/>
      <c r="Q72" s="172"/>
      <c r="R72" s="26"/>
      <c r="S72" s="85"/>
      <c r="T72" s="86"/>
      <c r="U72" s="26"/>
      <c r="V72" s="52"/>
      <c r="W72" s="52"/>
      <c r="X72" s="26"/>
      <c r="Y72" s="52"/>
      <c r="Z72" s="52"/>
      <c r="AA72" s="26"/>
      <c r="AB72" s="85"/>
      <c r="AC72" s="86"/>
      <c r="AD72" s="26"/>
      <c r="AE72" s="85"/>
      <c r="AF72" s="86"/>
      <c r="AG72" s="26"/>
      <c r="AH72" s="85"/>
      <c r="AI72" s="86"/>
      <c r="AJ72" s="26"/>
      <c r="AK72" s="85"/>
      <c r="AL72" s="86"/>
      <c r="AM72" s="97"/>
      <c r="AN72" s="123" t="s">
        <v>180</v>
      </c>
      <c r="AO72" s="118">
        <v>14004</v>
      </c>
      <c r="AP72" s="117" t="s">
        <v>190</v>
      </c>
      <c r="AQ72" s="118" t="s">
        <v>190</v>
      </c>
      <c r="AR72" s="119" t="s">
        <v>289</v>
      </c>
      <c r="AS72" s="134"/>
    </row>
    <row r="73" spans="1:45" ht="65.25" customHeight="1">
      <c r="A73" s="85"/>
      <c r="B73" s="86"/>
      <c r="C73" s="87"/>
      <c r="D73" s="85"/>
      <c r="E73" s="86"/>
      <c r="F73" s="26"/>
      <c r="G73" s="85"/>
      <c r="H73" s="86"/>
      <c r="I73" s="26"/>
      <c r="J73" s="85"/>
      <c r="K73" s="86"/>
      <c r="L73" s="26"/>
      <c r="M73" s="85"/>
      <c r="N73" s="86"/>
      <c r="O73" s="26"/>
      <c r="P73" s="171"/>
      <c r="Q73" s="172"/>
      <c r="R73" s="26"/>
      <c r="S73" s="85"/>
      <c r="T73" s="86"/>
      <c r="U73" s="26"/>
      <c r="V73" s="52"/>
      <c r="W73" s="52"/>
      <c r="X73" s="26"/>
      <c r="Y73" s="52"/>
      <c r="Z73" s="52"/>
      <c r="AA73" s="26"/>
      <c r="AB73" s="85"/>
      <c r="AC73" s="86"/>
      <c r="AD73" s="26"/>
      <c r="AE73" s="85"/>
      <c r="AF73" s="86"/>
      <c r="AG73" s="26"/>
      <c r="AH73" s="85"/>
      <c r="AI73" s="86"/>
      <c r="AJ73" s="26"/>
      <c r="AK73" s="85"/>
      <c r="AL73" s="86"/>
      <c r="AM73" s="97"/>
      <c r="AN73" s="123" t="s">
        <v>180</v>
      </c>
      <c r="AO73" s="118">
        <v>14005</v>
      </c>
      <c r="AP73" s="117" t="s">
        <v>188</v>
      </c>
      <c r="AQ73" s="118" t="s">
        <v>188</v>
      </c>
      <c r="AR73" s="119" t="s">
        <v>290</v>
      </c>
      <c r="AS73" s="134"/>
    </row>
    <row r="74" spans="1:45" ht="65.25" customHeight="1">
      <c r="A74" s="85"/>
      <c r="B74" s="86"/>
      <c r="C74" s="87"/>
      <c r="D74" s="85"/>
      <c r="E74" s="86"/>
      <c r="F74" s="26"/>
      <c r="G74" s="85"/>
      <c r="H74" s="86"/>
      <c r="I74" s="26"/>
      <c r="J74" s="85"/>
      <c r="K74" s="86"/>
      <c r="L74" s="26"/>
      <c r="M74" s="85"/>
      <c r="N74" s="86"/>
      <c r="O74" s="26"/>
      <c r="P74" s="171"/>
      <c r="Q74" s="172"/>
      <c r="R74" s="26"/>
      <c r="S74" s="85"/>
      <c r="T74" s="86"/>
      <c r="U74" s="26"/>
      <c r="V74" s="52"/>
      <c r="W74" s="52"/>
      <c r="X74" s="26"/>
      <c r="Y74" s="52"/>
      <c r="Z74" s="52"/>
      <c r="AA74" s="26"/>
      <c r="AB74" s="85"/>
      <c r="AC74" s="86"/>
      <c r="AD74" s="26"/>
      <c r="AE74" s="85"/>
      <c r="AF74" s="86"/>
      <c r="AG74" s="26"/>
      <c r="AH74" s="85"/>
      <c r="AI74" s="86"/>
      <c r="AJ74" s="26"/>
      <c r="AK74" s="85"/>
      <c r="AL74" s="86"/>
      <c r="AM74" s="97"/>
      <c r="AN74" s="123" t="s">
        <v>180</v>
      </c>
      <c r="AO74" s="118">
        <v>14133</v>
      </c>
      <c r="AP74" s="117" t="s">
        <v>185</v>
      </c>
      <c r="AQ74" s="118" t="s">
        <v>185</v>
      </c>
      <c r="AR74" s="119" t="s">
        <v>291</v>
      </c>
      <c r="AS74" s="124" t="s">
        <v>110</v>
      </c>
    </row>
    <row r="75" spans="1:45" ht="65.25" customHeight="1">
      <c r="A75" s="85"/>
      <c r="B75" s="86"/>
      <c r="C75" s="87"/>
      <c r="D75" s="85"/>
      <c r="E75" s="86"/>
      <c r="F75" s="26"/>
      <c r="G75" s="85"/>
      <c r="H75" s="86"/>
      <c r="I75" s="26"/>
      <c r="J75" s="85"/>
      <c r="K75" s="86"/>
      <c r="L75" s="26"/>
      <c r="M75" s="85"/>
      <c r="N75" s="86"/>
      <c r="O75" s="26"/>
      <c r="P75" s="171"/>
      <c r="Q75" s="172"/>
      <c r="R75" s="26"/>
      <c r="S75" s="85"/>
      <c r="T75" s="86"/>
      <c r="U75" s="26"/>
      <c r="V75" s="52"/>
      <c r="W75" s="52"/>
      <c r="X75" s="26"/>
      <c r="Y75" s="52"/>
      <c r="Z75" s="52"/>
      <c r="AA75" s="26"/>
      <c r="AB75" s="85"/>
      <c r="AC75" s="86"/>
      <c r="AD75" s="26"/>
      <c r="AE75" s="85"/>
      <c r="AF75" s="86"/>
      <c r="AG75" s="26"/>
      <c r="AH75" s="85"/>
      <c r="AI75" s="86"/>
      <c r="AJ75" s="26"/>
      <c r="AK75" s="85"/>
      <c r="AL75" s="86"/>
      <c r="AM75" s="97"/>
      <c r="AN75" s="123" t="s">
        <v>180</v>
      </c>
      <c r="AO75" s="118">
        <v>14175</v>
      </c>
      <c r="AP75" s="117" t="s">
        <v>292</v>
      </c>
      <c r="AQ75" s="118" t="s">
        <v>293</v>
      </c>
      <c r="AR75" s="119" t="s">
        <v>294</v>
      </c>
      <c r="AS75" s="124">
        <v>0</v>
      </c>
    </row>
    <row r="76" spans="1:45" ht="65.25" customHeight="1">
      <c r="A76" s="85"/>
      <c r="B76" s="86"/>
      <c r="C76" s="87"/>
      <c r="D76" s="85"/>
      <c r="E76" s="86"/>
      <c r="F76" s="26"/>
      <c r="G76" s="85"/>
      <c r="H76" s="86"/>
      <c r="I76" s="26"/>
      <c r="J76" s="85"/>
      <c r="K76" s="86"/>
      <c r="L76" s="26"/>
      <c r="M76" s="85"/>
      <c r="N76" s="86"/>
      <c r="O76" s="26"/>
      <c r="P76" s="171"/>
      <c r="Q76" s="172"/>
      <c r="R76" s="26"/>
      <c r="V76" s="52"/>
      <c r="W76" s="52"/>
      <c r="X76" s="26"/>
      <c r="Y76" s="52"/>
      <c r="Z76" s="52"/>
      <c r="AA76" s="26"/>
      <c r="AB76" s="85"/>
      <c r="AC76" s="86"/>
      <c r="AD76" s="26"/>
      <c r="AE76" s="85"/>
      <c r="AF76" s="86"/>
      <c r="AG76" s="26"/>
      <c r="AH76" s="85"/>
      <c r="AI76" s="86"/>
      <c r="AJ76" s="26"/>
      <c r="AK76" s="85"/>
      <c r="AL76" s="86"/>
      <c r="AM76" s="97"/>
      <c r="AN76" s="123" t="s">
        <v>180</v>
      </c>
      <c r="AO76" s="118">
        <v>14181</v>
      </c>
      <c r="AP76" s="117" t="s">
        <v>188</v>
      </c>
      <c r="AQ76" s="118" t="s">
        <v>188</v>
      </c>
      <c r="AR76" s="119" t="s">
        <v>295</v>
      </c>
      <c r="AS76" s="124">
        <v>0</v>
      </c>
    </row>
    <row r="77" spans="1:45" ht="65.25" customHeight="1">
      <c r="A77" s="85"/>
      <c r="B77" s="86"/>
      <c r="C77" s="87"/>
      <c r="D77" s="85"/>
      <c r="E77" s="86"/>
      <c r="F77" s="26"/>
      <c r="G77" s="85"/>
      <c r="H77" s="86"/>
      <c r="I77" s="26"/>
      <c r="J77" s="85"/>
      <c r="K77" s="86"/>
      <c r="L77" s="26"/>
      <c r="M77" s="85"/>
      <c r="N77" s="86"/>
      <c r="O77" s="26"/>
      <c r="P77" s="171"/>
      <c r="Q77" s="172"/>
      <c r="R77" s="26"/>
      <c r="V77" s="52"/>
      <c r="W77" s="52"/>
      <c r="X77" s="26"/>
      <c r="Y77" s="52"/>
      <c r="Z77" s="52"/>
      <c r="AA77" s="26"/>
      <c r="AB77" s="85"/>
      <c r="AC77" s="86"/>
      <c r="AD77" s="26"/>
      <c r="AE77" s="85"/>
      <c r="AF77" s="86"/>
      <c r="AG77" s="26"/>
      <c r="AH77" s="85"/>
      <c r="AI77" s="86"/>
      <c r="AJ77" s="26"/>
      <c r="AK77" s="85"/>
      <c r="AL77" s="86"/>
      <c r="AM77" s="97"/>
      <c r="AN77" s="123" t="s">
        <v>180</v>
      </c>
      <c r="AO77" s="118">
        <v>14751</v>
      </c>
      <c r="AP77" s="117" t="s">
        <v>185</v>
      </c>
      <c r="AQ77" s="118" t="s">
        <v>185</v>
      </c>
      <c r="AR77" s="119" t="s">
        <v>296</v>
      </c>
      <c r="AS77" s="124" t="s">
        <v>320</v>
      </c>
    </row>
    <row r="78" spans="1:45" ht="65.25" customHeight="1">
      <c r="A78" s="85"/>
      <c r="B78" s="86"/>
      <c r="C78" s="87"/>
      <c r="D78" s="85"/>
      <c r="E78" s="86"/>
      <c r="F78" s="26"/>
      <c r="G78" s="85"/>
      <c r="H78" s="86"/>
      <c r="I78" s="26"/>
      <c r="J78" s="85"/>
      <c r="K78" s="86"/>
      <c r="L78" s="26"/>
      <c r="M78" s="85"/>
      <c r="N78" s="86"/>
      <c r="O78" s="26"/>
      <c r="P78" s="171"/>
      <c r="Q78" s="172"/>
      <c r="R78" s="26"/>
      <c r="V78" s="52"/>
      <c r="W78" s="52"/>
      <c r="X78" s="26"/>
      <c r="Y78" s="52"/>
      <c r="Z78" s="52"/>
      <c r="AA78" s="26"/>
      <c r="AB78" s="85"/>
      <c r="AC78" s="86"/>
      <c r="AD78" s="26"/>
      <c r="AE78" s="85"/>
      <c r="AF78" s="86"/>
      <c r="AG78" s="26"/>
      <c r="AH78" s="85"/>
      <c r="AI78" s="86"/>
      <c r="AJ78" s="26"/>
      <c r="AK78" s="85"/>
      <c r="AL78" s="86"/>
      <c r="AM78" s="97"/>
      <c r="AN78" s="123" t="s">
        <v>180</v>
      </c>
      <c r="AO78" s="118">
        <v>14752</v>
      </c>
      <c r="AP78" s="117" t="s">
        <v>204</v>
      </c>
      <c r="AQ78" s="118" t="s">
        <v>204</v>
      </c>
      <c r="AR78" s="119" t="s">
        <v>297</v>
      </c>
      <c r="AS78" s="124" t="s">
        <v>315</v>
      </c>
    </row>
    <row r="79" spans="1:45" ht="65.25" customHeight="1">
      <c r="A79" s="85"/>
      <c r="B79" s="86"/>
      <c r="C79" s="87"/>
      <c r="D79" s="85"/>
      <c r="E79" s="86"/>
      <c r="F79" s="26"/>
      <c r="G79" s="85"/>
      <c r="H79" s="86"/>
      <c r="I79" s="26"/>
      <c r="J79" s="85"/>
      <c r="K79" s="86"/>
      <c r="L79" s="26"/>
      <c r="M79" s="85"/>
      <c r="N79" s="86"/>
      <c r="O79" s="26"/>
      <c r="P79" s="171"/>
      <c r="Q79" s="172"/>
      <c r="R79" s="26"/>
      <c r="V79" s="52"/>
      <c r="W79" s="52"/>
      <c r="X79" s="26"/>
      <c r="Y79" s="52"/>
      <c r="Z79" s="52"/>
      <c r="AA79" s="26"/>
      <c r="AB79" s="85"/>
      <c r="AC79" s="86"/>
      <c r="AD79" s="26"/>
      <c r="AE79" s="85"/>
      <c r="AF79" s="86"/>
      <c r="AG79" s="26"/>
      <c r="AH79" s="85"/>
      <c r="AI79" s="86"/>
      <c r="AJ79" s="26"/>
      <c r="AK79" s="85"/>
      <c r="AL79" s="86"/>
      <c r="AM79" s="97"/>
      <c r="AN79" s="123" t="s">
        <v>180</v>
      </c>
      <c r="AO79" s="118">
        <v>14753</v>
      </c>
      <c r="AP79" s="117" t="s">
        <v>188</v>
      </c>
      <c r="AQ79" s="118" t="s">
        <v>188</v>
      </c>
      <c r="AR79" s="119" t="s">
        <v>298</v>
      </c>
      <c r="AS79" s="124" t="s">
        <v>314</v>
      </c>
    </row>
    <row r="80" spans="1:45" ht="65.25" customHeight="1">
      <c r="A80" s="85"/>
      <c r="B80" s="86"/>
      <c r="C80" s="87"/>
      <c r="D80" s="85"/>
      <c r="E80" s="86"/>
      <c r="F80" s="26"/>
      <c r="G80" s="85"/>
      <c r="H80" s="86"/>
      <c r="I80" s="26"/>
      <c r="J80" s="85"/>
      <c r="K80" s="86"/>
      <c r="L80" s="26"/>
      <c r="M80" s="85"/>
      <c r="N80" s="86"/>
      <c r="O80" s="26"/>
      <c r="P80" s="171"/>
      <c r="Q80" s="172"/>
      <c r="R80" s="26"/>
      <c r="V80" s="52"/>
      <c r="W80" s="52"/>
      <c r="X80" s="26"/>
      <c r="Y80" s="52"/>
      <c r="Z80" s="52"/>
      <c r="AA80" s="26"/>
      <c r="AB80" s="85"/>
      <c r="AC80" s="86"/>
      <c r="AD80" s="26"/>
      <c r="AE80" s="85"/>
      <c r="AF80" s="86"/>
      <c r="AG80" s="26"/>
      <c r="AH80" s="85"/>
      <c r="AI80" s="86"/>
      <c r="AJ80" s="26"/>
      <c r="AK80" s="85"/>
      <c r="AL80" s="86"/>
      <c r="AM80" s="97"/>
      <c r="AN80" s="123" t="s">
        <v>180</v>
      </c>
      <c r="AO80" s="118">
        <v>14754</v>
      </c>
      <c r="AP80" s="117" t="s">
        <v>207</v>
      </c>
      <c r="AQ80" s="118" t="s">
        <v>207</v>
      </c>
      <c r="AR80" s="119" t="s">
        <v>299</v>
      </c>
      <c r="AS80" s="124" t="s">
        <v>317</v>
      </c>
    </row>
    <row r="81" spans="1:46" ht="65.25" customHeight="1">
      <c r="A81" s="85"/>
      <c r="B81" s="86"/>
      <c r="C81" s="87"/>
      <c r="D81" s="85"/>
      <c r="E81" s="86"/>
      <c r="F81" s="26"/>
      <c r="G81" s="85"/>
      <c r="H81" s="86"/>
      <c r="I81" s="26"/>
      <c r="J81" s="85"/>
      <c r="K81" s="86"/>
      <c r="L81" s="26"/>
      <c r="M81" s="85"/>
      <c r="N81" s="86"/>
      <c r="O81" s="26"/>
      <c r="P81" s="171"/>
      <c r="Q81" s="172"/>
      <c r="R81" s="26"/>
      <c r="V81" s="52"/>
      <c r="W81" s="52"/>
      <c r="X81" s="26"/>
      <c r="AA81" s="26"/>
      <c r="AB81" s="85"/>
      <c r="AC81" s="86"/>
      <c r="AD81" s="26"/>
      <c r="AE81" s="85"/>
      <c r="AF81" s="86"/>
      <c r="AG81" s="26"/>
      <c r="AH81" s="85"/>
      <c r="AI81" s="86"/>
      <c r="AJ81" s="26"/>
      <c r="AK81" s="85"/>
      <c r="AL81" s="86"/>
      <c r="AM81" s="97"/>
      <c r="AN81" s="123" t="s">
        <v>180</v>
      </c>
      <c r="AO81" s="118">
        <v>14755</v>
      </c>
      <c r="AP81" s="117" t="s">
        <v>207</v>
      </c>
      <c r="AQ81" s="118" t="s">
        <v>207</v>
      </c>
      <c r="AR81" s="119" t="s">
        <v>300</v>
      </c>
      <c r="AS81" s="133" t="s">
        <v>316</v>
      </c>
      <c r="AT81" s="190" t="s">
        <v>354</v>
      </c>
    </row>
    <row r="82" spans="1:46" ht="65.25" customHeight="1">
      <c r="A82" s="85"/>
      <c r="B82" s="86"/>
      <c r="C82" s="87"/>
      <c r="D82" s="85"/>
      <c r="E82" s="86"/>
      <c r="F82" s="26"/>
      <c r="G82" s="85"/>
      <c r="H82" s="86"/>
      <c r="I82" s="26"/>
      <c r="J82" s="85"/>
      <c r="K82" s="86"/>
      <c r="L82" s="26"/>
      <c r="M82" s="85"/>
      <c r="N82" s="86"/>
      <c r="O82" s="26"/>
      <c r="P82" s="171"/>
      <c r="Q82" s="172"/>
      <c r="R82" s="26"/>
      <c r="V82" s="52"/>
      <c r="W82" s="52"/>
      <c r="X82" s="26"/>
      <c r="AA82" s="26"/>
      <c r="AB82" s="85"/>
      <c r="AC82" s="86"/>
      <c r="AD82" s="26"/>
      <c r="AE82" s="85"/>
      <c r="AF82" s="86"/>
      <c r="AG82" s="26"/>
      <c r="AH82" s="85"/>
      <c r="AI82" s="86"/>
      <c r="AJ82" s="26"/>
      <c r="AK82" s="85"/>
      <c r="AL82" s="86"/>
      <c r="AM82" s="97"/>
      <c r="AN82" s="123" t="s">
        <v>180</v>
      </c>
      <c r="AO82" s="118">
        <v>14756</v>
      </c>
      <c r="AP82" s="117" t="s">
        <v>264</v>
      </c>
      <c r="AQ82" s="118" t="s">
        <v>264</v>
      </c>
      <c r="AR82" s="119" t="s">
        <v>301</v>
      </c>
      <c r="AS82" s="124" t="s">
        <v>307</v>
      </c>
    </row>
    <row r="83" spans="1:46" ht="65.25" customHeight="1">
      <c r="A83" s="85"/>
      <c r="B83" s="86"/>
      <c r="C83" s="87"/>
      <c r="D83" s="85"/>
      <c r="E83" s="86"/>
      <c r="F83" s="26"/>
      <c r="G83" s="85"/>
      <c r="H83" s="86"/>
      <c r="I83" s="26"/>
      <c r="J83" s="85"/>
      <c r="K83" s="86"/>
      <c r="L83" s="26"/>
      <c r="M83" s="85"/>
      <c r="N83" s="86"/>
      <c r="O83" s="26"/>
      <c r="P83" s="171"/>
      <c r="Q83" s="172"/>
      <c r="R83" s="26"/>
      <c r="V83" s="52"/>
      <c r="W83" s="52"/>
      <c r="X83" s="26"/>
      <c r="AB83" s="85"/>
      <c r="AC83" s="86"/>
      <c r="AD83" s="26"/>
      <c r="AE83" s="85"/>
      <c r="AF83" s="86"/>
      <c r="AG83" s="26"/>
      <c r="AH83" s="85"/>
      <c r="AI83" s="86"/>
      <c r="AJ83" s="26"/>
      <c r="AK83" s="85"/>
      <c r="AL83" s="86"/>
      <c r="AM83" s="97"/>
      <c r="AN83" s="123" t="s">
        <v>180</v>
      </c>
      <c r="AO83" s="118" t="s">
        <v>302</v>
      </c>
      <c r="AP83" s="117" t="s">
        <v>302</v>
      </c>
      <c r="AQ83" s="118" t="s">
        <v>302</v>
      </c>
      <c r="AR83" s="119" t="s">
        <v>303</v>
      </c>
      <c r="AS83" s="159" t="s">
        <v>323</v>
      </c>
    </row>
    <row r="84" spans="1:46" ht="65.25" customHeight="1" thickBot="1">
      <c r="A84" s="85"/>
      <c r="B84" s="86"/>
      <c r="C84" s="87"/>
      <c r="D84" s="85"/>
      <c r="E84" s="86"/>
      <c r="F84" s="26"/>
      <c r="G84" s="85"/>
      <c r="H84" s="86"/>
      <c r="I84" s="26"/>
      <c r="J84" s="85"/>
      <c r="K84" s="86"/>
      <c r="L84" s="26"/>
      <c r="M84" s="85"/>
      <c r="N84" s="86"/>
      <c r="O84" s="26"/>
      <c r="P84" s="171"/>
      <c r="Q84" s="172"/>
      <c r="R84" s="26"/>
      <c r="V84" s="52"/>
      <c r="W84" s="52"/>
      <c r="X84" s="26"/>
      <c r="AB84" s="85"/>
      <c r="AC84" s="86"/>
      <c r="AD84" s="26"/>
      <c r="AE84" s="85"/>
      <c r="AF84" s="86"/>
      <c r="AG84" s="26"/>
      <c r="AH84" s="85"/>
      <c r="AI84" s="86"/>
      <c r="AJ84" s="26"/>
      <c r="AK84" s="85"/>
      <c r="AL84" s="86"/>
      <c r="AM84" s="97"/>
      <c r="AN84" s="126" t="s">
        <v>180</v>
      </c>
      <c r="AO84" s="127" t="s">
        <v>302</v>
      </c>
      <c r="AP84" s="128" t="s">
        <v>302</v>
      </c>
      <c r="AQ84" s="127" t="s">
        <v>302</v>
      </c>
      <c r="AR84" s="129" t="s">
        <v>304</v>
      </c>
      <c r="AS84" s="130" t="s">
        <v>320</v>
      </c>
    </row>
    <row r="85" spans="1:46" ht="66" customHeight="1"/>
  </sheetData>
  <sheetProtection formatCells="0" selectLockedCells="1"/>
  <phoneticPr fontId="36" type="noConversion"/>
  <conditionalFormatting sqref="AO19:AO34 AO4:AO16 AQ4">
    <cfRule type="cellIs" dxfId="2204" priority="32" operator="lessThanOrEqual">
      <formula>0</formula>
    </cfRule>
  </conditionalFormatting>
  <conditionalFormatting sqref="AO3">
    <cfRule type="cellIs" dxfId="2203" priority="28" operator="lessThanOrEqual">
      <formula>0</formula>
    </cfRule>
  </conditionalFormatting>
  <conditionalFormatting sqref="AO35:AO84">
    <cfRule type="cellIs" dxfId="2202" priority="27" operator="lessThanOrEqual">
      <formula>0</formula>
    </cfRule>
  </conditionalFormatting>
  <pageMargins left="0.78740157499999996" right="0.78740157499999996" top="0.984251969" bottom="0.984251969" header="0.4921259845" footer="0.4921259845"/>
  <pageSetup paperSize="8" scale="85"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Feuil3">
    <tabColor rgb="FFFF0000"/>
  </sheetPr>
  <dimension ref="A1:GY1891"/>
  <sheetViews>
    <sheetView tabSelected="1" zoomScale="70" zoomScaleNormal="70" workbookViewId="0">
      <pane xSplit="4" ySplit="4" topLeftCell="CX13" activePane="bottomRight" state="frozenSplit"/>
      <selection pane="topRight" activeCell="AA7" sqref="AA7"/>
      <selection pane="bottomLeft" activeCell="D955" sqref="D955:D965"/>
      <selection pane="bottomRight" activeCell="DQ21" sqref="DQ21"/>
    </sheetView>
  </sheetViews>
  <sheetFormatPr baseColWidth="10" defaultRowHeight="12.75"/>
  <cols>
    <col min="1" max="1" width="12.28515625" style="5" customWidth="1"/>
    <col min="2" max="2" width="17" style="4" customWidth="1"/>
    <col min="3" max="3" width="18.7109375" style="4" customWidth="1"/>
    <col min="4" max="4" width="19.5703125" customWidth="1"/>
    <col min="5" max="5" width="13.42578125" bestFit="1" customWidth="1"/>
    <col min="6" max="6" width="13.42578125" style="2" bestFit="1" customWidth="1"/>
    <col min="7" max="7" width="16.42578125" customWidth="1"/>
    <col min="8" max="8" width="4.42578125" customWidth="1"/>
    <col min="9" max="9" width="11.5703125" customWidth="1"/>
    <col min="10" max="10" width="4.140625" style="2" customWidth="1"/>
    <col min="11" max="11" width="16.42578125" customWidth="1"/>
    <col min="12" max="12" width="4.85546875" customWidth="1"/>
    <col min="13" max="13" width="11.5703125" bestFit="1" customWidth="1"/>
    <col min="14" max="14" width="4.140625" style="2" bestFit="1" customWidth="1"/>
    <col min="15" max="15" width="16.42578125" customWidth="1"/>
    <col min="16" max="16" width="7.140625" customWidth="1"/>
    <col min="17" max="17" width="11.5703125" style="1" bestFit="1" customWidth="1"/>
    <col min="18" max="18" width="4.5703125" style="1" bestFit="1" customWidth="1"/>
    <col min="19" max="19" width="15.140625" style="1" customWidth="1"/>
    <col min="20" max="20" width="4.140625" style="1" bestFit="1" customWidth="1"/>
    <col min="21" max="21" width="11.5703125" style="1" bestFit="1" customWidth="1"/>
    <col min="22" max="22" width="4.5703125" style="1" bestFit="1" customWidth="1"/>
    <col min="23" max="23" width="15.140625" style="1" customWidth="1"/>
    <col min="24" max="24" width="4.140625" style="1" bestFit="1" customWidth="1"/>
    <col min="25" max="25" width="13.42578125" style="1" customWidth="1"/>
    <col min="26" max="26" width="4.5703125" style="1" bestFit="1" customWidth="1"/>
    <col min="27" max="27" width="15.42578125" style="1" customWidth="1"/>
    <col min="28" max="28" width="4.140625" style="1" bestFit="1" customWidth="1"/>
    <col min="29" max="29" width="11.5703125" style="1" bestFit="1" customWidth="1"/>
    <col min="30" max="30" width="4.5703125" style="1" bestFit="1" customWidth="1"/>
    <col min="31" max="31" width="15.140625" style="1" customWidth="1"/>
    <col min="32" max="32" width="4.140625" style="1" bestFit="1" customWidth="1"/>
    <col min="33" max="33" width="11.5703125" style="1" customWidth="1"/>
    <col min="34" max="34" width="4.5703125" style="1" customWidth="1"/>
    <col min="35" max="35" width="15.42578125" style="1" customWidth="1"/>
    <col min="36" max="36" width="4.140625" style="1" customWidth="1"/>
    <col min="37" max="37" width="11.5703125" style="1" customWidth="1"/>
    <col min="38" max="38" width="4.5703125" style="1" customWidth="1"/>
    <col min="39" max="39" width="15.42578125" style="1" customWidth="1"/>
    <col min="40" max="40" width="4.140625" style="1" customWidth="1"/>
    <col min="41" max="41" width="13.85546875" style="1" customWidth="1"/>
    <col min="42" max="42" width="4.5703125" style="1" customWidth="1"/>
    <col min="43" max="43" width="15.140625" style="1" customWidth="1"/>
    <col min="44" max="44" width="4.140625" style="1" customWidth="1"/>
    <col min="45" max="45" width="11.5703125" style="1" customWidth="1"/>
    <col min="46" max="46" width="4.7109375" style="1" customWidth="1"/>
    <col min="47" max="47" width="15.42578125" style="1" customWidth="1"/>
    <col min="48" max="48" width="4.140625" style="1" customWidth="1"/>
    <col min="49" max="49" width="11.42578125" style="1" customWidth="1"/>
    <col min="50" max="50" width="4.42578125" style="1" customWidth="1"/>
    <col min="51" max="51" width="15.42578125" style="1" customWidth="1"/>
    <col min="52" max="52" width="4" style="1" customWidth="1"/>
    <col min="53" max="53" width="13.5703125" style="1" customWidth="1"/>
    <col min="54" max="54" width="4.5703125" style="1" customWidth="1"/>
    <col min="55" max="55" width="15.42578125" style="1" customWidth="1"/>
    <col min="56" max="56" width="4.140625" style="1" customWidth="1"/>
    <col min="57" max="57" width="13.140625" style="1" customWidth="1"/>
    <col min="58" max="58" width="5.7109375" style="1" customWidth="1"/>
    <col min="59" max="59" width="15.42578125" style="1" customWidth="1"/>
    <col min="60" max="60" width="4.140625" style="1" bestFit="1" customWidth="1"/>
    <col min="61" max="61" width="11.5703125" style="1" bestFit="1" customWidth="1"/>
    <col min="62" max="62" width="4.5703125" style="1" bestFit="1" customWidth="1"/>
    <col min="63" max="63" width="15.42578125" style="1" customWidth="1"/>
    <col min="64" max="64" width="4.140625" style="1" bestFit="1" customWidth="1"/>
    <col min="65" max="65" width="11.5703125" style="1" bestFit="1" customWidth="1"/>
    <col min="66" max="66" width="4.5703125" style="1" bestFit="1" customWidth="1"/>
    <col min="67" max="67" width="15.42578125" style="1" customWidth="1"/>
    <col min="68" max="68" width="4.140625" style="1" bestFit="1" customWidth="1"/>
    <col min="69" max="69" width="11.5703125" style="1" customWidth="1"/>
    <col min="70" max="70" width="5.7109375" style="1" customWidth="1"/>
    <col min="71" max="71" width="15.7109375" style="1" customWidth="1"/>
    <col min="72" max="72" width="4.85546875" style="1" customWidth="1"/>
    <col min="73" max="73" width="13.140625" style="1" customWidth="1"/>
    <col min="74" max="74" width="4.5703125" style="1" bestFit="1" customWidth="1"/>
    <col min="75" max="75" width="15.42578125" style="1" customWidth="1"/>
    <col min="76" max="76" width="4.140625" style="1" bestFit="1" customWidth="1"/>
    <col min="77" max="77" width="11.5703125" style="1" bestFit="1" customWidth="1"/>
    <col min="78" max="78" width="5.7109375" style="1" bestFit="1" customWidth="1"/>
    <col min="79" max="79" width="15.42578125" style="1" customWidth="1"/>
    <col min="80" max="80" width="5" style="1" customWidth="1"/>
    <col min="81" max="81" width="11.5703125" style="1" bestFit="1" customWidth="1"/>
    <col min="82" max="82" width="4.5703125" style="1" bestFit="1" customWidth="1"/>
    <col min="83" max="83" width="15.42578125" style="1" customWidth="1"/>
    <col min="84" max="84" width="5.5703125" style="1" customWidth="1"/>
    <col min="85" max="85" width="15.140625" style="1" customWidth="1"/>
    <col min="86" max="86" width="4.7109375" style="1" bestFit="1" customWidth="1"/>
    <col min="87" max="87" width="15.42578125" style="1" customWidth="1"/>
    <col min="88" max="88" width="4.85546875" style="1" customWidth="1"/>
    <col min="89" max="89" width="11.5703125" style="1" bestFit="1" customWidth="1"/>
    <col min="90" max="90" width="4.85546875" style="1" bestFit="1" customWidth="1"/>
    <col min="91" max="91" width="15.42578125" style="1" customWidth="1"/>
    <col min="92" max="92" width="5.7109375" style="1" customWidth="1"/>
    <col min="93" max="93" width="13" style="1" customWidth="1"/>
    <col min="94" max="94" width="4.85546875" style="1" bestFit="1" customWidth="1"/>
    <col min="95" max="95" width="15.42578125" style="1" customWidth="1"/>
    <col min="96" max="96" width="5.42578125" style="1" customWidth="1"/>
    <col min="97" max="97" width="11.5703125" style="1" bestFit="1" customWidth="1"/>
    <col min="98" max="98" width="4.85546875" style="1" bestFit="1" customWidth="1"/>
    <col min="99" max="99" width="15.42578125" style="1" customWidth="1"/>
    <col min="100" max="100" width="5" style="1" customWidth="1"/>
    <col min="101" max="101" width="15.7109375" style="1" customWidth="1"/>
    <col min="102" max="102" width="4.7109375" style="1" bestFit="1" customWidth="1"/>
    <col min="103" max="103" width="15.42578125" style="1" customWidth="1"/>
    <col min="104" max="104" width="4.140625" style="1" bestFit="1" customWidth="1"/>
    <col min="105" max="105" width="11.5703125" style="1" bestFit="1" customWidth="1"/>
    <col min="106" max="106" width="4.5703125" style="1" bestFit="1" customWidth="1"/>
    <col min="107" max="107" width="15.42578125" style="1" customWidth="1"/>
    <col min="108" max="108" width="4.42578125" style="1" bestFit="1" customWidth="1"/>
    <col min="109" max="109" width="13.140625" style="1" customWidth="1"/>
    <col min="110" max="110" width="4.5703125" style="1" customWidth="1"/>
    <col min="111" max="111" width="15.42578125" style="1" customWidth="1"/>
    <col min="112" max="112" width="4.42578125" style="1" customWidth="1"/>
    <col min="113" max="113" width="11.5703125" style="1" bestFit="1" customWidth="1"/>
    <col min="114" max="114" width="4.5703125" style="1" bestFit="1" customWidth="1"/>
    <col min="115" max="115" width="15.42578125" style="1" customWidth="1"/>
    <col min="116" max="116" width="4.42578125" style="1" bestFit="1" customWidth="1"/>
    <col min="117" max="117" width="11.5703125" style="1" customWidth="1"/>
    <col min="118" max="118" width="4.5703125" style="1" customWidth="1"/>
    <col min="119" max="119" width="15.42578125" style="1" customWidth="1"/>
    <col min="120" max="120" width="5" style="1" customWidth="1"/>
    <col min="121" max="121" width="11.5703125" style="1" customWidth="1"/>
    <col min="122" max="122" width="4.5703125" style="1" customWidth="1"/>
    <col min="123" max="123" width="15.140625" style="1" customWidth="1"/>
    <col min="124" max="124" width="4.42578125" style="1" customWidth="1"/>
    <col min="125" max="125" width="11.5703125" style="1" customWidth="1"/>
    <col min="126" max="126" width="4.5703125" style="1" customWidth="1"/>
    <col min="127" max="127" width="15.42578125" style="1" customWidth="1"/>
    <col min="128" max="128" width="6" style="1" customWidth="1"/>
    <col min="129" max="129" width="11.5703125" style="1" customWidth="1"/>
    <col min="130" max="130" width="4.5703125" style="1" customWidth="1"/>
    <col min="131" max="131" width="15.42578125" style="1" customWidth="1"/>
    <col min="132" max="132" width="6.28515625" style="1" customWidth="1"/>
    <col min="133" max="133" width="15.28515625" style="1" customWidth="1"/>
    <col min="134" max="134" width="4.42578125" style="1" customWidth="1"/>
    <col min="135" max="135" width="15.42578125" style="1" customWidth="1"/>
    <col min="136" max="136" width="4" style="1" customWidth="1"/>
    <col min="137" max="137" width="13.42578125" style="1" customWidth="1"/>
    <col min="138" max="138" width="4.42578125" style="1" customWidth="1"/>
    <col min="139" max="139" width="15.42578125" style="1" customWidth="1"/>
    <col min="140" max="140" width="4" style="1" customWidth="1"/>
    <col min="141" max="141" width="11.42578125" style="1" customWidth="1"/>
    <col min="142" max="142" width="4.42578125" style="1" customWidth="1"/>
    <col min="143" max="143" width="15.42578125" style="1" customWidth="1"/>
    <col min="144" max="144" width="4" style="1" customWidth="1"/>
    <col min="145" max="145" width="11.42578125" style="1" customWidth="1"/>
    <col min="146" max="146" width="4.42578125" style="1" customWidth="1"/>
    <col min="147" max="147" width="15.42578125" style="1" customWidth="1"/>
    <col min="148" max="148" width="4" style="1" customWidth="1"/>
    <col min="149" max="149" width="11.42578125" style="1" customWidth="1"/>
    <col min="150" max="150" width="4.42578125" style="1" customWidth="1"/>
    <col min="151" max="151" width="15.42578125" style="1" customWidth="1"/>
    <col min="152" max="152" width="4" style="1" customWidth="1"/>
    <col min="153" max="153" width="11.42578125" style="1" customWidth="1"/>
    <col min="154" max="154" width="4.42578125" style="1" customWidth="1"/>
    <col min="155" max="155" width="15.42578125" style="1" customWidth="1"/>
    <col min="156" max="156" width="4" style="1" customWidth="1"/>
    <col min="157" max="157" width="11.42578125" style="1" customWidth="1"/>
    <col min="158" max="158" width="4.42578125" style="1" customWidth="1"/>
    <col min="159" max="159" width="15.42578125" style="1" customWidth="1"/>
    <col min="160" max="160" width="4" style="1" customWidth="1"/>
    <col min="161" max="161" width="12.7109375" style="1" customWidth="1"/>
    <col min="162" max="162" width="4.42578125" style="1" customWidth="1"/>
    <col min="163" max="163" width="15.42578125" style="1" customWidth="1"/>
    <col min="164" max="164" width="4" style="1" customWidth="1"/>
    <col min="165" max="165" width="11.42578125" style="1" customWidth="1"/>
    <col min="166" max="166" width="4.42578125" style="1" customWidth="1"/>
    <col min="167" max="167" width="15.42578125" style="1" customWidth="1"/>
    <col min="168" max="168" width="4" style="1" customWidth="1"/>
    <col min="169" max="169" width="11.42578125" style="1" customWidth="1"/>
    <col min="170" max="170" width="4.42578125" style="1" customWidth="1"/>
    <col min="171" max="171" width="15.42578125" style="1" customWidth="1"/>
    <col min="172" max="172" width="4" style="1" customWidth="1"/>
    <col min="173" max="173" width="11.42578125" style="1" customWidth="1"/>
    <col min="174" max="174" width="4.42578125" style="1" customWidth="1"/>
    <col min="175" max="175" width="15.42578125" style="1" customWidth="1"/>
    <col min="176" max="176" width="4" style="1" customWidth="1"/>
    <col min="177" max="177" width="11.42578125" style="1" customWidth="1"/>
    <col min="178" max="178" width="4.42578125" style="1" customWidth="1"/>
    <col min="179" max="179" width="15.42578125" style="1" customWidth="1"/>
    <col min="180" max="180" width="4" style="1" customWidth="1"/>
    <col min="181" max="181" width="11.42578125" style="1" customWidth="1"/>
    <col min="182" max="182" width="4.42578125" style="1" bestFit="1" customWidth="1"/>
    <col min="183" max="183" width="15.42578125" style="1" customWidth="1"/>
    <col min="184" max="184" width="4" style="1" bestFit="1" customWidth="1"/>
    <col min="185" max="185" width="11.42578125" style="1" customWidth="1"/>
    <col min="186" max="186" width="4.42578125" style="1" bestFit="1" customWidth="1"/>
    <col min="187" max="187" width="15.42578125" style="1" customWidth="1"/>
    <col min="188" max="188" width="4" style="1" bestFit="1" customWidth="1"/>
    <col min="189" max="189" width="11.42578125" style="1" customWidth="1"/>
    <col min="190" max="190" width="4.42578125" style="1" bestFit="1" customWidth="1"/>
    <col min="191" max="191" width="15.42578125" style="1" customWidth="1"/>
    <col min="192" max="192" width="4" style="1" bestFit="1" customWidth="1"/>
    <col min="193" max="193" width="11.42578125" style="1" customWidth="1"/>
    <col min="194" max="194" width="4.42578125" style="1" bestFit="1" customWidth="1"/>
    <col min="195" max="195" width="15.42578125" style="1" customWidth="1"/>
    <col min="196" max="196" width="4" style="1" bestFit="1" customWidth="1"/>
    <col min="197" max="197" width="11.42578125" style="1" customWidth="1"/>
    <col min="198" max="198" width="4.42578125" style="1" bestFit="1" customWidth="1"/>
    <col min="199" max="199" width="15.42578125" style="1" customWidth="1"/>
    <col min="200" max="200" width="4" style="1" bestFit="1" customWidth="1"/>
    <col min="201" max="201" width="11.42578125" style="1" customWidth="1"/>
    <col min="202" max="202" width="4.42578125" style="1" bestFit="1" customWidth="1"/>
    <col min="203" max="203" width="15.42578125" style="1" customWidth="1"/>
    <col min="204" max="204" width="4" style="1" bestFit="1" customWidth="1"/>
    <col min="205" max="205" width="15.7109375" customWidth="1"/>
    <col min="207" max="207" width="11.42578125" style="45" customWidth="1"/>
  </cols>
  <sheetData>
    <row r="1" spans="1:207" ht="13.5" thickBot="1">
      <c r="A1" s="507" t="s">
        <v>15</v>
      </c>
      <c r="B1" s="508"/>
      <c r="C1" s="508"/>
      <c r="D1" s="23">
        <v>1</v>
      </c>
      <c r="E1" s="23">
        <v>2</v>
      </c>
      <c r="F1" s="23">
        <v>3</v>
      </c>
      <c r="G1" s="23">
        <v>4</v>
      </c>
      <c r="H1" s="23">
        <v>5</v>
      </c>
      <c r="I1" s="23">
        <v>6</v>
      </c>
      <c r="J1" s="23">
        <v>7</v>
      </c>
      <c r="K1" s="23">
        <v>8</v>
      </c>
      <c r="L1" s="23">
        <v>9</v>
      </c>
      <c r="M1" s="23">
        <v>10</v>
      </c>
      <c r="N1" s="23">
        <v>11</v>
      </c>
      <c r="O1" s="23">
        <v>12</v>
      </c>
      <c r="P1" s="23"/>
      <c r="Q1" s="23">
        <v>14</v>
      </c>
      <c r="R1" s="23">
        <v>15</v>
      </c>
      <c r="S1" s="23">
        <v>16</v>
      </c>
      <c r="T1" s="23">
        <v>17</v>
      </c>
      <c r="U1" s="23">
        <v>18</v>
      </c>
      <c r="V1" s="23">
        <v>19</v>
      </c>
      <c r="W1" s="23">
        <v>20</v>
      </c>
      <c r="X1" s="23">
        <v>21</v>
      </c>
      <c r="Y1" s="23">
        <v>22</v>
      </c>
      <c r="Z1" s="23">
        <v>23</v>
      </c>
      <c r="AA1" s="23">
        <v>24</v>
      </c>
      <c r="AB1" s="23">
        <v>25</v>
      </c>
      <c r="AC1" s="23">
        <v>26</v>
      </c>
      <c r="AD1" s="23">
        <v>27</v>
      </c>
      <c r="AE1" s="23">
        <v>28</v>
      </c>
      <c r="AF1" s="23">
        <v>29</v>
      </c>
      <c r="AG1" s="23">
        <v>30</v>
      </c>
      <c r="AH1" s="23">
        <v>31</v>
      </c>
      <c r="AI1" s="23">
        <v>32</v>
      </c>
      <c r="AJ1" s="23">
        <v>33</v>
      </c>
      <c r="AK1" s="23">
        <v>34</v>
      </c>
      <c r="AL1" s="23">
        <v>35</v>
      </c>
      <c r="AM1" s="23">
        <v>36</v>
      </c>
      <c r="AN1" s="23">
        <v>37</v>
      </c>
      <c r="AO1" s="23">
        <v>38</v>
      </c>
      <c r="AP1" s="23">
        <v>39</v>
      </c>
      <c r="AQ1" s="23">
        <v>40</v>
      </c>
      <c r="AR1" s="23">
        <v>41</v>
      </c>
      <c r="AS1" s="23">
        <v>42</v>
      </c>
      <c r="AT1" s="23">
        <v>43</v>
      </c>
      <c r="AU1" s="23">
        <v>44</v>
      </c>
      <c r="AV1" s="23">
        <v>45</v>
      </c>
      <c r="AW1" s="23">
        <v>142</v>
      </c>
      <c r="AX1" s="23">
        <v>143</v>
      </c>
      <c r="AY1" s="23">
        <v>144</v>
      </c>
      <c r="AZ1" s="23">
        <v>145</v>
      </c>
      <c r="BA1" s="23">
        <v>46</v>
      </c>
      <c r="BB1" s="23">
        <v>47</v>
      </c>
      <c r="BC1" s="23">
        <v>48</v>
      </c>
      <c r="BD1" s="23">
        <v>49</v>
      </c>
      <c r="BE1" s="23">
        <v>50</v>
      </c>
      <c r="BF1" s="23">
        <v>51</v>
      </c>
      <c r="BG1" s="23">
        <v>52</v>
      </c>
      <c r="BH1" s="23">
        <v>53</v>
      </c>
      <c r="BI1" s="23">
        <v>54</v>
      </c>
      <c r="BJ1" s="23">
        <v>55</v>
      </c>
      <c r="BK1" s="23">
        <v>56</v>
      </c>
      <c r="BL1" s="23">
        <v>57</v>
      </c>
      <c r="BM1" s="23">
        <v>58</v>
      </c>
      <c r="BN1" s="23">
        <v>59</v>
      </c>
      <c r="BO1" s="23">
        <v>60</v>
      </c>
      <c r="BP1" s="23">
        <v>61</v>
      </c>
      <c r="BQ1" s="23">
        <v>62</v>
      </c>
      <c r="BR1" s="23">
        <v>63</v>
      </c>
      <c r="BS1" s="23">
        <v>64</v>
      </c>
      <c r="BT1" s="23">
        <v>65</v>
      </c>
      <c r="BU1" s="23">
        <v>66</v>
      </c>
      <c r="BV1" s="23">
        <v>67</v>
      </c>
      <c r="BW1" s="23">
        <v>68</v>
      </c>
      <c r="BX1" s="23">
        <v>69</v>
      </c>
      <c r="BY1" s="23">
        <v>70</v>
      </c>
      <c r="BZ1" s="23">
        <v>71</v>
      </c>
      <c r="CA1" s="23">
        <v>72</v>
      </c>
      <c r="CB1" s="23">
        <v>73</v>
      </c>
      <c r="CC1" s="23">
        <v>74</v>
      </c>
      <c r="CD1" s="23">
        <v>75</v>
      </c>
      <c r="CE1" s="23">
        <v>76</v>
      </c>
      <c r="CF1" s="23">
        <v>77</v>
      </c>
      <c r="CG1" s="23">
        <v>78</v>
      </c>
      <c r="CH1" s="23">
        <v>79</v>
      </c>
      <c r="CI1" s="23">
        <v>80</v>
      </c>
      <c r="CJ1" s="23">
        <v>81</v>
      </c>
      <c r="CK1" s="23">
        <v>82</v>
      </c>
      <c r="CL1" s="23">
        <v>83</v>
      </c>
      <c r="CM1" s="23">
        <v>84</v>
      </c>
      <c r="CN1" s="23">
        <v>85</v>
      </c>
      <c r="CO1" s="23">
        <v>86</v>
      </c>
      <c r="CP1" s="23">
        <v>87</v>
      </c>
      <c r="CQ1" s="23">
        <v>88</v>
      </c>
      <c r="CR1" s="23">
        <v>89</v>
      </c>
      <c r="CS1" s="23">
        <v>90</v>
      </c>
      <c r="CT1" s="23">
        <v>91</v>
      </c>
      <c r="CU1" s="23">
        <v>92</v>
      </c>
      <c r="CV1" s="23">
        <v>93</v>
      </c>
      <c r="CW1" s="23">
        <v>94</v>
      </c>
      <c r="CX1" s="23">
        <v>95</v>
      </c>
      <c r="CY1" s="23">
        <v>96</v>
      </c>
      <c r="CZ1" s="23">
        <v>97</v>
      </c>
      <c r="DA1" s="23">
        <v>98</v>
      </c>
      <c r="DB1" s="23">
        <v>99</v>
      </c>
      <c r="DC1" s="23">
        <v>100</v>
      </c>
      <c r="DD1" s="23"/>
      <c r="DE1" s="23">
        <v>102</v>
      </c>
      <c r="DF1" s="23">
        <v>103</v>
      </c>
      <c r="DG1" s="23">
        <v>104</v>
      </c>
      <c r="DH1" s="23">
        <v>105</v>
      </c>
      <c r="DI1" s="23">
        <v>106</v>
      </c>
      <c r="DJ1" s="23">
        <v>107</v>
      </c>
      <c r="DK1" s="23">
        <v>108</v>
      </c>
      <c r="DL1" s="23"/>
      <c r="DM1" s="23">
        <v>110</v>
      </c>
      <c r="DN1" s="23">
        <v>111</v>
      </c>
      <c r="DO1" s="23">
        <v>112</v>
      </c>
      <c r="DP1" s="23"/>
      <c r="DQ1" s="23">
        <v>114</v>
      </c>
      <c r="DR1" s="23">
        <v>115</v>
      </c>
      <c r="DS1" s="23">
        <v>116</v>
      </c>
      <c r="DT1" s="23">
        <v>117</v>
      </c>
      <c r="DU1" s="23">
        <v>118</v>
      </c>
      <c r="DV1" s="23">
        <v>119</v>
      </c>
      <c r="DW1" s="23">
        <v>120</v>
      </c>
      <c r="DX1" s="23">
        <v>121</v>
      </c>
      <c r="DY1" s="23">
        <v>122</v>
      </c>
      <c r="DZ1" s="23">
        <v>123</v>
      </c>
      <c r="EA1" s="23">
        <v>124</v>
      </c>
      <c r="EB1" s="23">
        <v>125</v>
      </c>
      <c r="EC1" s="23">
        <v>126</v>
      </c>
      <c r="ED1" s="23">
        <v>127</v>
      </c>
      <c r="EE1" s="23">
        <v>128</v>
      </c>
      <c r="EF1" s="23">
        <v>129</v>
      </c>
      <c r="EG1" s="23">
        <v>130</v>
      </c>
      <c r="EH1" s="23">
        <v>131</v>
      </c>
      <c r="EI1" s="23">
        <v>132</v>
      </c>
      <c r="EJ1" s="23">
        <v>133</v>
      </c>
      <c r="EK1" s="23">
        <v>134</v>
      </c>
      <c r="EL1" s="23">
        <v>135</v>
      </c>
      <c r="EM1" s="23">
        <v>136</v>
      </c>
      <c r="EN1" s="23">
        <v>137</v>
      </c>
      <c r="EO1" s="23">
        <v>138</v>
      </c>
      <c r="EP1" s="23">
        <v>139</v>
      </c>
      <c r="EQ1" s="23">
        <v>140</v>
      </c>
      <c r="ER1" s="23">
        <v>141</v>
      </c>
      <c r="ES1" s="23">
        <v>142</v>
      </c>
      <c r="ET1" s="23">
        <v>143</v>
      </c>
      <c r="EU1" s="23">
        <v>144</v>
      </c>
      <c r="EV1" s="23">
        <v>145</v>
      </c>
      <c r="EW1" s="23">
        <v>146</v>
      </c>
      <c r="EX1" s="23">
        <v>147</v>
      </c>
      <c r="EY1" s="23">
        <v>148</v>
      </c>
      <c r="EZ1" s="23">
        <v>149</v>
      </c>
      <c r="FA1" s="23">
        <v>150</v>
      </c>
      <c r="FB1" s="23">
        <v>151</v>
      </c>
      <c r="FC1" s="23">
        <v>152</v>
      </c>
      <c r="FD1" s="23">
        <v>153</v>
      </c>
      <c r="FE1" s="23">
        <v>154</v>
      </c>
      <c r="FF1" s="23">
        <v>155</v>
      </c>
      <c r="FG1" s="23">
        <v>156</v>
      </c>
      <c r="FH1" s="23">
        <v>157</v>
      </c>
      <c r="FI1" s="23">
        <v>158</v>
      </c>
      <c r="FJ1" s="23">
        <v>159</v>
      </c>
      <c r="FK1" s="23">
        <v>160</v>
      </c>
      <c r="FL1" s="23">
        <v>161</v>
      </c>
      <c r="FM1" s="23">
        <v>162</v>
      </c>
      <c r="FN1" s="23">
        <v>163</v>
      </c>
      <c r="FO1" s="23">
        <v>164</v>
      </c>
      <c r="FP1" s="23">
        <v>165</v>
      </c>
      <c r="FQ1" s="23">
        <v>166</v>
      </c>
      <c r="FR1" s="23">
        <v>167</v>
      </c>
      <c r="FS1" s="23">
        <v>168</v>
      </c>
      <c r="FT1" s="23">
        <v>169</v>
      </c>
      <c r="FU1" s="23">
        <v>170</v>
      </c>
      <c r="FV1" s="23">
        <v>171</v>
      </c>
      <c r="FW1" s="23">
        <v>172</v>
      </c>
      <c r="FX1" s="23">
        <v>173</v>
      </c>
      <c r="FY1" s="23">
        <v>174</v>
      </c>
      <c r="FZ1" s="23">
        <v>175</v>
      </c>
      <c r="GA1" s="23">
        <v>176</v>
      </c>
      <c r="GB1" s="23">
        <v>177</v>
      </c>
      <c r="GC1" s="23">
        <v>178</v>
      </c>
      <c r="GD1" s="23">
        <v>179</v>
      </c>
      <c r="GE1" s="23">
        <v>180</v>
      </c>
      <c r="GF1" s="23">
        <v>181</v>
      </c>
      <c r="GG1" s="23">
        <v>182</v>
      </c>
      <c r="GH1" s="23">
        <v>183</v>
      </c>
      <c r="GI1" s="23">
        <v>184</v>
      </c>
      <c r="GJ1" s="23">
        <v>185</v>
      </c>
      <c r="GK1" s="23">
        <v>186</v>
      </c>
      <c r="GL1" s="23">
        <v>187</v>
      </c>
      <c r="GM1" s="23">
        <v>188</v>
      </c>
      <c r="GN1" s="23">
        <v>189</v>
      </c>
      <c r="GO1" s="23">
        <v>190</v>
      </c>
      <c r="GP1" s="23">
        <v>191</v>
      </c>
      <c r="GQ1" s="23">
        <v>192</v>
      </c>
      <c r="GR1" s="23">
        <v>193</v>
      </c>
      <c r="GS1" s="23">
        <v>194</v>
      </c>
      <c r="GT1" s="23">
        <v>195</v>
      </c>
      <c r="GU1" s="23">
        <v>196</v>
      </c>
      <c r="GV1" s="28"/>
      <c r="GY1"/>
    </row>
    <row r="2" spans="1:207" ht="49.5" customHeight="1" thickTop="1">
      <c r="A2" s="508"/>
      <c r="B2" s="508"/>
      <c r="C2" s="508"/>
      <c r="D2" s="503" t="s">
        <v>57</v>
      </c>
      <c r="E2" s="29" t="s">
        <v>40</v>
      </c>
      <c r="F2" s="501" t="s">
        <v>328</v>
      </c>
      <c r="G2" s="509" t="s">
        <v>71</v>
      </c>
      <c r="H2" s="479" t="s">
        <v>72</v>
      </c>
      <c r="I2" s="29" t="s">
        <v>42</v>
      </c>
      <c r="J2" s="501" t="s">
        <v>328</v>
      </c>
      <c r="K2" s="509" t="s">
        <v>71</v>
      </c>
      <c r="L2" s="479" t="s">
        <v>72</v>
      </c>
      <c r="M2" s="29" t="s">
        <v>44</v>
      </c>
      <c r="N2" s="501" t="s">
        <v>328</v>
      </c>
      <c r="O2" s="509" t="s">
        <v>71</v>
      </c>
      <c r="P2" s="479" t="s">
        <v>72</v>
      </c>
      <c r="Q2" s="30" t="s">
        <v>20</v>
      </c>
      <c r="R2" s="481" t="s">
        <v>328</v>
      </c>
      <c r="S2" s="481" t="s">
        <v>71</v>
      </c>
      <c r="T2" s="505" t="s">
        <v>72</v>
      </c>
      <c r="U2" s="424" t="s">
        <v>43</v>
      </c>
      <c r="V2" s="481" t="s">
        <v>328</v>
      </c>
      <c r="W2" s="481" t="s">
        <v>71</v>
      </c>
      <c r="X2" s="477" t="s">
        <v>72</v>
      </c>
      <c r="Y2" s="30" t="s">
        <v>41</v>
      </c>
      <c r="Z2" s="481" t="s">
        <v>328</v>
      </c>
      <c r="AA2" s="481" t="s">
        <v>71</v>
      </c>
      <c r="AB2" s="505" t="s">
        <v>72</v>
      </c>
      <c r="AC2" s="424" t="s">
        <v>46</v>
      </c>
      <c r="AD2" s="481" t="s">
        <v>328</v>
      </c>
      <c r="AE2" s="481" t="s">
        <v>71</v>
      </c>
      <c r="AF2" s="505" t="s">
        <v>72</v>
      </c>
      <c r="AG2" s="30" t="s">
        <v>47</v>
      </c>
      <c r="AH2" s="366" t="s">
        <v>328</v>
      </c>
      <c r="AI2" s="366" t="s">
        <v>71</v>
      </c>
      <c r="AJ2" s="364" t="s">
        <v>72</v>
      </c>
      <c r="AK2" s="30" t="s">
        <v>51</v>
      </c>
      <c r="AL2" s="366" t="s">
        <v>328</v>
      </c>
      <c r="AM2" s="366" t="s">
        <v>71</v>
      </c>
      <c r="AN2" s="364" t="s">
        <v>72</v>
      </c>
      <c r="AO2" s="30" t="s">
        <v>55</v>
      </c>
      <c r="AP2" s="366" t="s">
        <v>328</v>
      </c>
      <c r="AQ2" s="366" t="s">
        <v>71</v>
      </c>
      <c r="AR2" s="364" t="s">
        <v>72</v>
      </c>
      <c r="AS2" s="31" t="s">
        <v>332</v>
      </c>
      <c r="AT2" s="360" t="s">
        <v>328</v>
      </c>
      <c r="AU2" s="362" t="s">
        <v>71</v>
      </c>
      <c r="AV2" s="358" t="s">
        <v>72</v>
      </c>
      <c r="AW2" s="434" t="s">
        <v>116</v>
      </c>
      <c r="AX2" s="360" t="s">
        <v>328</v>
      </c>
      <c r="AY2" s="362" t="s">
        <v>71</v>
      </c>
      <c r="AZ2" s="358" t="s">
        <v>72</v>
      </c>
      <c r="BA2" s="31" t="s">
        <v>364</v>
      </c>
      <c r="BB2" s="517" t="s">
        <v>328</v>
      </c>
      <c r="BC2" s="519" t="s">
        <v>71</v>
      </c>
      <c r="BD2" s="515" t="s">
        <v>72</v>
      </c>
      <c r="BE2" s="31" t="s">
        <v>363</v>
      </c>
      <c r="BF2" s="360" t="s">
        <v>328</v>
      </c>
      <c r="BG2" s="362" t="s">
        <v>71</v>
      </c>
      <c r="BH2" s="358" t="s">
        <v>72</v>
      </c>
      <c r="BI2" s="31" t="s">
        <v>19</v>
      </c>
      <c r="BJ2" s="360" t="s">
        <v>328</v>
      </c>
      <c r="BK2" s="362" t="s">
        <v>71</v>
      </c>
      <c r="BL2" s="358" t="s">
        <v>72</v>
      </c>
      <c r="BM2" s="31" t="s">
        <v>45</v>
      </c>
      <c r="BN2" s="360" t="s">
        <v>328</v>
      </c>
      <c r="BO2" s="362" t="s">
        <v>71</v>
      </c>
      <c r="BP2" s="358" t="s">
        <v>72</v>
      </c>
      <c r="BQ2" s="32" t="s">
        <v>48</v>
      </c>
      <c r="BR2" s="62" t="s">
        <v>328</v>
      </c>
      <c r="BS2" s="64" t="s">
        <v>71</v>
      </c>
      <c r="BT2" s="66" t="s">
        <v>72</v>
      </c>
      <c r="BU2" s="31" t="s">
        <v>23</v>
      </c>
      <c r="BV2" s="360" t="s">
        <v>328</v>
      </c>
      <c r="BW2" s="362" t="s">
        <v>71</v>
      </c>
      <c r="BX2" s="358" t="s">
        <v>72</v>
      </c>
      <c r="BY2" s="31" t="s">
        <v>331</v>
      </c>
      <c r="BZ2" s="360" t="s">
        <v>328</v>
      </c>
      <c r="CA2" s="362" t="s">
        <v>71</v>
      </c>
      <c r="CB2" s="358" t="s">
        <v>72</v>
      </c>
      <c r="CC2" s="31" t="s">
        <v>49</v>
      </c>
      <c r="CD2" s="360" t="s">
        <v>328</v>
      </c>
      <c r="CE2" s="362" t="s">
        <v>71</v>
      </c>
      <c r="CF2" s="358" t="s">
        <v>72</v>
      </c>
      <c r="CG2" s="31" t="s">
        <v>50</v>
      </c>
      <c r="CH2" s="360" t="s">
        <v>328</v>
      </c>
      <c r="CI2" s="362" t="s">
        <v>71</v>
      </c>
      <c r="CJ2" s="358" t="s">
        <v>72</v>
      </c>
      <c r="CK2" s="31" t="s">
        <v>338</v>
      </c>
      <c r="CL2" s="360" t="s">
        <v>328</v>
      </c>
      <c r="CM2" s="362" t="s">
        <v>71</v>
      </c>
      <c r="CN2" s="358" t="s">
        <v>72</v>
      </c>
      <c r="CO2" s="31" t="s">
        <v>52</v>
      </c>
      <c r="CP2" s="360" t="s">
        <v>328</v>
      </c>
      <c r="CQ2" s="362" t="s">
        <v>71</v>
      </c>
      <c r="CR2" s="358" t="s">
        <v>72</v>
      </c>
      <c r="CS2" s="76" t="s">
        <v>53</v>
      </c>
      <c r="CT2" s="77" t="s">
        <v>328</v>
      </c>
      <c r="CU2" s="78" t="s">
        <v>71</v>
      </c>
      <c r="CV2" s="79" t="s">
        <v>72</v>
      </c>
      <c r="CW2" s="31" t="s">
        <v>347</v>
      </c>
      <c r="CX2" s="360" t="s">
        <v>328</v>
      </c>
      <c r="CY2" s="362" t="s">
        <v>71</v>
      </c>
      <c r="CZ2" s="358" t="s">
        <v>72</v>
      </c>
      <c r="DA2" s="31" t="s">
        <v>54</v>
      </c>
      <c r="DB2" s="360" t="s">
        <v>328</v>
      </c>
      <c r="DC2" s="362" t="s">
        <v>71</v>
      </c>
      <c r="DD2" s="358" t="s">
        <v>72</v>
      </c>
      <c r="DE2" s="31" t="s">
        <v>337</v>
      </c>
      <c r="DF2" s="360" t="s">
        <v>328</v>
      </c>
      <c r="DG2" s="362" t="s">
        <v>71</v>
      </c>
      <c r="DH2" s="358" t="s">
        <v>72</v>
      </c>
      <c r="DI2" s="31">
        <v>11</v>
      </c>
      <c r="DJ2" s="360" t="s">
        <v>328</v>
      </c>
      <c r="DK2" s="362" t="s">
        <v>71</v>
      </c>
      <c r="DL2" s="358" t="s">
        <v>72</v>
      </c>
      <c r="DM2" s="31">
        <v>12</v>
      </c>
      <c r="DN2" s="360" t="s">
        <v>328</v>
      </c>
      <c r="DO2" s="362" t="s">
        <v>71</v>
      </c>
      <c r="DP2" s="358" t="s">
        <v>72</v>
      </c>
      <c r="DQ2" s="180" t="s">
        <v>352</v>
      </c>
      <c r="DR2" s="360" t="s">
        <v>328</v>
      </c>
      <c r="DS2" s="362" t="s">
        <v>71</v>
      </c>
      <c r="DT2" s="358" t="s">
        <v>72</v>
      </c>
      <c r="DU2" s="180" t="s">
        <v>353</v>
      </c>
      <c r="DV2" s="360" t="s">
        <v>328</v>
      </c>
      <c r="DW2" s="362" t="s">
        <v>71</v>
      </c>
      <c r="DX2" s="358" t="s">
        <v>72</v>
      </c>
      <c r="DY2" s="188" t="s">
        <v>349</v>
      </c>
      <c r="DZ2" s="360" t="s">
        <v>328</v>
      </c>
      <c r="EA2" s="362" t="s">
        <v>71</v>
      </c>
      <c r="EB2" s="358" t="s">
        <v>72</v>
      </c>
      <c r="EC2" s="188" t="s">
        <v>350</v>
      </c>
      <c r="ED2" s="517" t="s">
        <v>328</v>
      </c>
      <c r="EE2" s="519" t="s">
        <v>71</v>
      </c>
      <c r="EF2" s="515" t="s">
        <v>72</v>
      </c>
      <c r="EG2" s="31">
        <v>13</v>
      </c>
      <c r="EH2" s="360" t="s">
        <v>328</v>
      </c>
      <c r="EI2" s="362" t="s">
        <v>71</v>
      </c>
      <c r="EJ2" s="358" t="s">
        <v>72</v>
      </c>
      <c r="EK2" s="31">
        <v>14</v>
      </c>
      <c r="EL2" s="360" t="s">
        <v>328</v>
      </c>
      <c r="EM2" s="362" t="s">
        <v>71</v>
      </c>
      <c r="EN2" s="358" t="s">
        <v>72</v>
      </c>
      <c r="EO2" s="31">
        <v>15</v>
      </c>
      <c r="EP2" s="517" t="s">
        <v>328</v>
      </c>
      <c r="EQ2" s="519" t="s">
        <v>71</v>
      </c>
      <c r="ER2" s="515" t="s">
        <v>72</v>
      </c>
      <c r="ES2" s="31">
        <v>16</v>
      </c>
      <c r="ET2" s="517" t="s">
        <v>328</v>
      </c>
      <c r="EU2" s="519" t="s">
        <v>71</v>
      </c>
      <c r="EV2" s="515" t="s">
        <v>72</v>
      </c>
      <c r="EW2" s="31">
        <v>17</v>
      </c>
      <c r="EX2" s="517" t="s">
        <v>328</v>
      </c>
      <c r="EY2" s="519" t="s">
        <v>71</v>
      </c>
      <c r="EZ2" s="515" t="s">
        <v>72</v>
      </c>
      <c r="FA2" s="31">
        <v>18</v>
      </c>
      <c r="FB2" s="517" t="s">
        <v>328</v>
      </c>
      <c r="FC2" s="519" t="s">
        <v>71</v>
      </c>
      <c r="FD2" s="515" t="s">
        <v>72</v>
      </c>
      <c r="FE2" s="31">
        <v>19</v>
      </c>
      <c r="FF2" s="517" t="s">
        <v>328</v>
      </c>
      <c r="FG2" s="519" t="s">
        <v>71</v>
      </c>
      <c r="FH2" s="515" t="s">
        <v>72</v>
      </c>
      <c r="FI2" s="31">
        <v>20</v>
      </c>
      <c r="FJ2" s="517" t="s">
        <v>328</v>
      </c>
      <c r="FK2" s="519" t="s">
        <v>71</v>
      </c>
      <c r="FL2" s="515" t="s">
        <v>72</v>
      </c>
      <c r="FM2" s="31">
        <v>21</v>
      </c>
      <c r="FN2" s="517" t="s">
        <v>328</v>
      </c>
      <c r="FO2" s="519" t="s">
        <v>71</v>
      </c>
      <c r="FP2" s="515" t="s">
        <v>72</v>
      </c>
      <c r="FQ2" s="31">
        <v>22</v>
      </c>
      <c r="FR2" s="517" t="s">
        <v>328</v>
      </c>
      <c r="FS2" s="519" t="s">
        <v>71</v>
      </c>
      <c r="FT2" s="515" t="s">
        <v>72</v>
      </c>
      <c r="FU2" s="31">
        <v>23</v>
      </c>
      <c r="FV2" s="517" t="s">
        <v>328</v>
      </c>
      <c r="FW2" s="519" t="s">
        <v>71</v>
      </c>
      <c r="FX2" s="515" t="s">
        <v>72</v>
      </c>
      <c r="FY2" s="31">
        <v>24</v>
      </c>
      <c r="FZ2" s="517" t="s">
        <v>328</v>
      </c>
      <c r="GA2" s="519" t="s">
        <v>71</v>
      </c>
      <c r="GB2" s="515" t="s">
        <v>72</v>
      </c>
      <c r="GC2" s="31">
        <v>25</v>
      </c>
      <c r="GD2" s="517" t="s">
        <v>328</v>
      </c>
      <c r="GE2" s="519" t="s">
        <v>71</v>
      </c>
      <c r="GF2" s="515" t="s">
        <v>72</v>
      </c>
      <c r="GG2" s="31">
        <v>26</v>
      </c>
      <c r="GH2" s="517" t="s">
        <v>328</v>
      </c>
      <c r="GI2" s="519" t="s">
        <v>71</v>
      </c>
      <c r="GJ2" s="515" t="s">
        <v>72</v>
      </c>
      <c r="GK2" s="31">
        <v>27</v>
      </c>
      <c r="GL2" s="517" t="s">
        <v>328</v>
      </c>
      <c r="GM2" s="519" t="s">
        <v>71</v>
      </c>
      <c r="GN2" s="515" t="s">
        <v>72</v>
      </c>
      <c r="GO2" s="31">
        <v>28</v>
      </c>
      <c r="GP2" s="517" t="s">
        <v>328</v>
      </c>
      <c r="GQ2" s="519" t="s">
        <v>71</v>
      </c>
      <c r="GR2" s="515" t="s">
        <v>72</v>
      </c>
      <c r="GS2" s="31">
        <v>29</v>
      </c>
      <c r="GT2" s="517" t="s">
        <v>328</v>
      </c>
      <c r="GU2" s="519" t="s">
        <v>71</v>
      </c>
      <c r="GV2" s="515" t="s">
        <v>72</v>
      </c>
      <c r="GW2" s="18" t="s">
        <v>7</v>
      </c>
      <c r="GX2" s="17" t="s">
        <v>8</v>
      </c>
      <c r="GY2"/>
    </row>
    <row r="3" spans="1:207" ht="15" customHeight="1">
      <c r="A3" s="508"/>
      <c r="B3" s="508"/>
      <c r="C3" s="508"/>
      <c r="D3" s="504"/>
      <c r="E3" s="33">
        <v>209608</v>
      </c>
      <c r="F3" s="502"/>
      <c r="G3" s="510"/>
      <c r="H3" s="480"/>
      <c r="I3" s="33">
        <v>212695</v>
      </c>
      <c r="J3" s="502"/>
      <c r="K3" s="510"/>
      <c r="L3" s="480"/>
      <c r="M3" s="33">
        <v>209373</v>
      </c>
      <c r="N3" s="502"/>
      <c r="O3" s="510"/>
      <c r="P3" s="480"/>
      <c r="Q3" s="34">
        <v>209517</v>
      </c>
      <c r="R3" s="482"/>
      <c r="S3" s="482"/>
      <c r="T3" s="506"/>
      <c r="U3" s="425">
        <v>97393</v>
      </c>
      <c r="V3" s="482"/>
      <c r="W3" s="482"/>
      <c r="X3" s="478"/>
      <c r="Y3" s="34">
        <v>218799</v>
      </c>
      <c r="Z3" s="482"/>
      <c r="AA3" s="482"/>
      <c r="AB3" s="506"/>
      <c r="AC3" s="425">
        <v>226255</v>
      </c>
      <c r="AD3" s="482"/>
      <c r="AE3" s="482"/>
      <c r="AF3" s="506"/>
      <c r="AG3" s="34">
        <v>233987</v>
      </c>
      <c r="AH3" s="367"/>
      <c r="AI3" s="367"/>
      <c r="AJ3" s="365"/>
      <c r="AK3" s="34">
        <v>234056</v>
      </c>
      <c r="AL3" s="367"/>
      <c r="AM3" s="367"/>
      <c r="AN3" s="365"/>
      <c r="AO3" s="34">
        <v>229175</v>
      </c>
      <c r="AP3" s="367"/>
      <c r="AQ3" s="367"/>
      <c r="AR3" s="365"/>
      <c r="AS3" s="35">
        <v>731150</v>
      </c>
      <c r="AT3" s="361"/>
      <c r="AU3" s="363"/>
      <c r="AV3" s="359"/>
      <c r="AW3" s="435">
        <v>230859</v>
      </c>
      <c r="AX3" s="361"/>
      <c r="AY3" s="363"/>
      <c r="AZ3" s="359"/>
      <c r="BA3" s="35">
        <v>737850</v>
      </c>
      <c r="BB3" s="518"/>
      <c r="BC3" s="520"/>
      <c r="BD3" s="516"/>
      <c r="BE3" s="35">
        <v>230891</v>
      </c>
      <c r="BF3" s="361"/>
      <c r="BG3" s="363"/>
      <c r="BH3" s="359"/>
      <c r="BI3" s="35">
        <v>227723</v>
      </c>
      <c r="BJ3" s="361"/>
      <c r="BK3" s="363"/>
      <c r="BL3" s="359"/>
      <c r="BM3" s="35">
        <v>231890</v>
      </c>
      <c r="BN3" s="361"/>
      <c r="BO3" s="363"/>
      <c r="BP3" s="359"/>
      <c r="BQ3" s="36">
        <v>230888</v>
      </c>
      <c r="BR3" s="63"/>
      <c r="BS3" s="65"/>
      <c r="BT3" s="67"/>
      <c r="BU3" s="35">
        <v>702428</v>
      </c>
      <c r="BV3" s="361"/>
      <c r="BW3" s="363"/>
      <c r="BX3" s="359"/>
      <c r="BY3" s="35">
        <v>97899</v>
      </c>
      <c r="BZ3" s="361"/>
      <c r="CA3" s="363"/>
      <c r="CB3" s="359"/>
      <c r="CC3" s="35">
        <v>233483</v>
      </c>
      <c r="CD3" s="361"/>
      <c r="CE3" s="363"/>
      <c r="CF3" s="359"/>
      <c r="CG3" s="35">
        <v>233046</v>
      </c>
      <c r="CH3" s="361"/>
      <c r="CI3" s="363"/>
      <c r="CJ3" s="359"/>
      <c r="CK3" s="35">
        <v>707246</v>
      </c>
      <c r="CL3" s="361"/>
      <c r="CM3" s="363"/>
      <c r="CN3" s="359"/>
      <c r="CO3" s="35">
        <v>231743</v>
      </c>
      <c r="CP3" s="361"/>
      <c r="CQ3" s="363"/>
      <c r="CR3" s="359"/>
      <c r="CS3" s="80">
        <v>239249</v>
      </c>
      <c r="CT3" s="81"/>
      <c r="CU3" s="82"/>
      <c r="CV3" s="83"/>
      <c r="CW3" s="35">
        <v>712170</v>
      </c>
      <c r="CX3" s="361"/>
      <c r="CY3" s="363"/>
      <c r="CZ3" s="359"/>
      <c r="DA3" s="35">
        <v>220202</v>
      </c>
      <c r="DB3" s="361"/>
      <c r="DC3" s="363"/>
      <c r="DD3" s="359"/>
      <c r="DE3" s="35">
        <v>210990</v>
      </c>
      <c r="DF3" s="361"/>
      <c r="DG3" s="363"/>
      <c r="DH3" s="359"/>
      <c r="DI3" s="35"/>
      <c r="DJ3" s="361"/>
      <c r="DK3" s="363"/>
      <c r="DL3" s="359"/>
      <c r="DM3" s="35"/>
      <c r="DN3" s="361"/>
      <c r="DO3" s="363"/>
      <c r="DP3" s="359"/>
      <c r="DQ3" s="35"/>
      <c r="DR3" s="361"/>
      <c r="DS3" s="363"/>
      <c r="DT3" s="359"/>
      <c r="DU3" s="35"/>
      <c r="DV3" s="361"/>
      <c r="DW3" s="363"/>
      <c r="DX3" s="359"/>
      <c r="DY3" s="35"/>
      <c r="DZ3" s="361"/>
      <c r="EA3" s="363"/>
      <c r="EB3" s="359"/>
      <c r="EC3" s="35"/>
      <c r="ED3" s="518"/>
      <c r="EE3" s="520"/>
      <c r="EF3" s="516"/>
      <c r="EG3" s="35"/>
      <c r="EH3" s="361"/>
      <c r="EI3" s="363"/>
      <c r="EJ3" s="359"/>
      <c r="EK3" s="35"/>
      <c r="EL3" s="361"/>
      <c r="EM3" s="363"/>
      <c r="EN3" s="359"/>
      <c r="EO3" s="35"/>
      <c r="EP3" s="518"/>
      <c r="EQ3" s="520"/>
      <c r="ER3" s="516"/>
      <c r="ES3" s="35"/>
      <c r="ET3" s="518"/>
      <c r="EU3" s="520"/>
      <c r="EV3" s="516"/>
      <c r="EW3" s="35"/>
      <c r="EX3" s="518"/>
      <c r="EY3" s="520"/>
      <c r="EZ3" s="516"/>
      <c r="FA3" s="35"/>
      <c r="FB3" s="518"/>
      <c r="FC3" s="520"/>
      <c r="FD3" s="516"/>
      <c r="FE3" s="35"/>
      <c r="FF3" s="518"/>
      <c r="FG3" s="520"/>
      <c r="FH3" s="516"/>
      <c r="FI3" s="35"/>
      <c r="FJ3" s="518"/>
      <c r="FK3" s="520"/>
      <c r="FL3" s="516"/>
      <c r="FM3" s="35"/>
      <c r="FN3" s="518"/>
      <c r="FO3" s="520"/>
      <c r="FP3" s="516"/>
      <c r="FQ3" s="35"/>
      <c r="FR3" s="518"/>
      <c r="FS3" s="520"/>
      <c r="FT3" s="516"/>
      <c r="FU3" s="35"/>
      <c r="FV3" s="518"/>
      <c r="FW3" s="520"/>
      <c r="FX3" s="516"/>
      <c r="FY3" s="35"/>
      <c r="FZ3" s="518"/>
      <c r="GA3" s="520"/>
      <c r="GB3" s="516"/>
      <c r="GC3" s="35"/>
      <c r="GD3" s="518"/>
      <c r="GE3" s="520"/>
      <c r="GF3" s="516"/>
      <c r="GG3" s="35"/>
      <c r="GH3" s="518"/>
      <c r="GI3" s="520"/>
      <c r="GJ3" s="516"/>
      <c r="GK3" s="35"/>
      <c r="GL3" s="518"/>
      <c r="GM3" s="520"/>
      <c r="GN3" s="516"/>
      <c r="GO3" s="35"/>
      <c r="GP3" s="518"/>
      <c r="GQ3" s="520"/>
      <c r="GR3" s="516"/>
      <c r="GS3" s="35"/>
      <c r="GT3" s="518"/>
      <c r="GU3" s="520"/>
      <c r="GV3" s="516"/>
      <c r="GW3" s="527" t="s">
        <v>9</v>
      </c>
      <c r="GX3" s="528"/>
      <c r="GY3"/>
    </row>
    <row r="4" spans="1:207" ht="40.5" customHeight="1" thickBot="1">
      <c r="A4" s="508"/>
      <c r="B4" s="508"/>
      <c r="C4" s="508"/>
      <c r="D4" s="504"/>
      <c r="E4" s="37" t="s">
        <v>24</v>
      </c>
      <c r="F4" s="502"/>
      <c r="G4" s="510"/>
      <c r="H4" s="480"/>
      <c r="I4" s="37" t="s">
        <v>34</v>
      </c>
      <c r="J4" s="502"/>
      <c r="K4" s="510"/>
      <c r="L4" s="480"/>
      <c r="M4" s="37" t="s">
        <v>31</v>
      </c>
      <c r="N4" s="502"/>
      <c r="O4" s="510"/>
      <c r="P4" s="480"/>
      <c r="Q4" s="38" t="s">
        <v>21</v>
      </c>
      <c r="R4" s="482"/>
      <c r="S4" s="482"/>
      <c r="T4" s="506"/>
      <c r="U4" s="426" t="s">
        <v>28</v>
      </c>
      <c r="V4" s="482"/>
      <c r="W4" s="482"/>
      <c r="X4" s="478"/>
      <c r="Y4" s="38" t="s">
        <v>27</v>
      </c>
      <c r="Z4" s="482"/>
      <c r="AA4" s="482"/>
      <c r="AB4" s="506"/>
      <c r="AC4" s="426" t="s">
        <v>29</v>
      </c>
      <c r="AD4" s="482"/>
      <c r="AE4" s="482"/>
      <c r="AF4" s="478"/>
      <c r="AG4" s="38" t="s">
        <v>36</v>
      </c>
      <c r="AH4" s="367"/>
      <c r="AI4" s="367"/>
      <c r="AJ4" s="365"/>
      <c r="AK4" s="38" t="s">
        <v>37</v>
      </c>
      <c r="AL4" s="367"/>
      <c r="AM4" s="367"/>
      <c r="AN4" s="365"/>
      <c r="AO4" s="426" t="s">
        <v>39</v>
      </c>
      <c r="AP4" s="367"/>
      <c r="AQ4" s="367"/>
      <c r="AR4" s="432"/>
      <c r="AS4" s="39" t="s">
        <v>325</v>
      </c>
      <c r="AT4" s="361"/>
      <c r="AU4" s="363"/>
      <c r="AV4" s="359"/>
      <c r="AW4" s="433" t="s">
        <v>115</v>
      </c>
      <c r="AX4" s="361"/>
      <c r="AY4" s="363"/>
      <c r="AZ4" s="359"/>
      <c r="BA4" s="39" t="s">
        <v>344</v>
      </c>
      <c r="BB4" s="518"/>
      <c r="BC4" s="520"/>
      <c r="BD4" s="516"/>
      <c r="BE4" s="39" t="s">
        <v>361</v>
      </c>
      <c r="BF4" s="361"/>
      <c r="BG4" s="363"/>
      <c r="BH4" s="359"/>
      <c r="BI4" s="39" t="s">
        <v>18</v>
      </c>
      <c r="BJ4" s="361"/>
      <c r="BK4" s="363"/>
      <c r="BL4" s="359"/>
      <c r="BM4" s="39" t="s">
        <v>26</v>
      </c>
      <c r="BN4" s="361"/>
      <c r="BO4" s="363"/>
      <c r="BP4" s="359"/>
      <c r="BQ4" s="40" t="s">
        <v>30</v>
      </c>
      <c r="BR4" s="63"/>
      <c r="BS4" s="65"/>
      <c r="BT4" s="67"/>
      <c r="BU4" s="39" t="s">
        <v>22</v>
      </c>
      <c r="BV4" s="361"/>
      <c r="BW4" s="363"/>
      <c r="BX4" s="359"/>
      <c r="BY4" s="39" t="s">
        <v>324</v>
      </c>
      <c r="BZ4" s="361"/>
      <c r="CA4" s="363"/>
      <c r="CB4" s="359"/>
      <c r="CC4" s="39" t="s">
        <v>35</v>
      </c>
      <c r="CD4" s="361"/>
      <c r="CE4" s="363"/>
      <c r="CF4" s="359"/>
      <c r="CG4" s="39" t="s">
        <v>33</v>
      </c>
      <c r="CH4" s="361"/>
      <c r="CI4" s="363"/>
      <c r="CJ4" s="359"/>
      <c r="CK4" s="39" t="s">
        <v>339</v>
      </c>
      <c r="CL4" s="361"/>
      <c r="CM4" s="363"/>
      <c r="CN4" s="359"/>
      <c r="CO4" s="39" t="s">
        <v>32</v>
      </c>
      <c r="CP4" s="361"/>
      <c r="CQ4" s="363"/>
      <c r="CR4" s="359"/>
      <c r="CS4" s="84" t="s">
        <v>38</v>
      </c>
      <c r="CT4" s="81"/>
      <c r="CU4" s="82"/>
      <c r="CV4" s="83"/>
      <c r="CW4" s="39" t="s">
        <v>348</v>
      </c>
      <c r="CX4" s="361"/>
      <c r="CY4" s="363"/>
      <c r="CZ4" s="359"/>
      <c r="DA4" s="39" t="s">
        <v>25</v>
      </c>
      <c r="DB4" s="361"/>
      <c r="DC4" s="363"/>
      <c r="DD4" s="359"/>
      <c r="DE4" s="39" t="s">
        <v>336</v>
      </c>
      <c r="DF4" s="361"/>
      <c r="DG4" s="363"/>
      <c r="DH4" s="359"/>
      <c r="DI4" s="39"/>
      <c r="DJ4" s="361"/>
      <c r="DK4" s="363"/>
      <c r="DL4" s="359"/>
      <c r="DM4" s="39"/>
      <c r="DN4" s="361"/>
      <c r="DO4" s="363"/>
      <c r="DP4" s="359"/>
      <c r="DQ4" s="180"/>
      <c r="DR4" s="361"/>
      <c r="DS4" s="363"/>
      <c r="DT4" s="359"/>
      <c r="DU4" s="180"/>
      <c r="DV4" s="361"/>
      <c r="DW4" s="363"/>
      <c r="DX4" s="359"/>
      <c r="DY4" s="180"/>
      <c r="DZ4" s="361"/>
      <c r="EA4" s="363"/>
      <c r="EB4" s="359"/>
      <c r="EC4" s="180"/>
      <c r="ED4" s="518"/>
      <c r="EE4" s="520"/>
      <c r="EF4" s="516"/>
      <c r="EG4" s="39"/>
      <c r="EH4" s="361"/>
      <c r="EI4" s="363"/>
      <c r="EJ4" s="359"/>
      <c r="EK4" s="39"/>
      <c r="EL4" s="361"/>
      <c r="EM4" s="363"/>
      <c r="EN4" s="359"/>
      <c r="EO4" s="39"/>
      <c r="EP4" s="518"/>
      <c r="EQ4" s="520"/>
      <c r="ER4" s="516"/>
      <c r="ES4" s="39"/>
      <c r="ET4" s="518"/>
      <c r="EU4" s="520"/>
      <c r="EV4" s="516"/>
      <c r="EW4" s="39"/>
      <c r="EX4" s="518"/>
      <c r="EY4" s="520"/>
      <c r="EZ4" s="516"/>
      <c r="FA4" s="39"/>
      <c r="FB4" s="518"/>
      <c r="FC4" s="520"/>
      <c r="FD4" s="516"/>
      <c r="FE4" s="39"/>
      <c r="FF4" s="518"/>
      <c r="FG4" s="520"/>
      <c r="FH4" s="516"/>
      <c r="FI4" s="39"/>
      <c r="FJ4" s="518"/>
      <c r="FK4" s="520"/>
      <c r="FL4" s="516"/>
      <c r="FM4" s="39"/>
      <c r="FN4" s="518"/>
      <c r="FO4" s="520"/>
      <c r="FP4" s="516"/>
      <c r="FQ4" s="39"/>
      <c r="FR4" s="518"/>
      <c r="FS4" s="520"/>
      <c r="FT4" s="516"/>
      <c r="FU4" s="39"/>
      <c r="FV4" s="518"/>
      <c r="FW4" s="520"/>
      <c r="FX4" s="516"/>
      <c r="FY4" s="39"/>
      <c r="FZ4" s="518"/>
      <c r="GA4" s="520"/>
      <c r="GB4" s="516"/>
      <c r="GC4" s="39"/>
      <c r="GD4" s="518"/>
      <c r="GE4" s="520"/>
      <c r="GF4" s="516"/>
      <c r="GG4" s="39"/>
      <c r="GH4" s="518"/>
      <c r="GI4" s="520"/>
      <c r="GJ4" s="516"/>
      <c r="GK4" s="39"/>
      <c r="GL4" s="518"/>
      <c r="GM4" s="520"/>
      <c r="GN4" s="516"/>
      <c r="GO4" s="39"/>
      <c r="GP4" s="518"/>
      <c r="GQ4" s="520"/>
      <c r="GR4" s="516"/>
      <c r="GS4" s="39"/>
      <c r="GT4" s="518"/>
      <c r="GU4" s="520"/>
      <c r="GV4" s="516"/>
      <c r="GY4"/>
    </row>
    <row r="5" spans="1:207" ht="15.75">
      <c r="A5" s="114">
        <v>6</v>
      </c>
      <c r="B5" s="491" t="s">
        <v>58</v>
      </c>
      <c r="C5" s="492"/>
      <c r="D5" s="357">
        <v>43094</v>
      </c>
      <c r="E5" s="377"/>
      <c r="F5" s="378"/>
      <c r="G5" s="378"/>
      <c r="H5" s="408"/>
      <c r="I5" s="352"/>
      <c r="J5" s="178"/>
      <c r="K5" s="178"/>
      <c r="L5" s="409"/>
      <c r="M5" s="393"/>
      <c r="N5" s="178"/>
      <c r="O5" s="178"/>
      <c r="P5" s="368"/>
      <c r="Q5" s="393"/>
      <c r="R5" s="178"/>
      <c r="S5" s="178"/>
      <c r="T5" s="368"/>
      <c r="U5" s="352"/>
      <c r="V5" s="178"/>
      <c r="W5" s="178"/>
      <c r="X5" s="409"/>
      <c r="Y5" s="393"/>
      <c r="Z5" s="178"/>
      <c r="AA5" s="178"/>
      <c r="AB5" s="368"/>
      <c r="AC5" s="352"/>
      <c r="AD5" s="178"/>
      <c r="AE5" s="178"/>
      <c r="AF5" s="409"/>
      <c r="AG5" s="393"/>
      <c r="AH5" s="178"/>
      <c r="AI5" s="178"/>
      <c r="AJ5" s="368"/>
      <c r="AK5" s="352"/>
      <c r="AL5" s="178"/>
      <c r="AM5" s="178"/>
      <c r="AN5" s="409"/>
      <c r="AO5" s="393"/>
      <c r="AP5" s="178"/>
      <c r="AQ5" s="178"/>
      <c r="AR5" s="368"/>
      <c r="AS5" s="393"/>
      <c r="AT5" s="178"/>
      <c r="AU5" s="178"/>
      <c r="AV5" s="368"/>
      <c r="AW5" s="393"/>
      <c r="AX5" s="178"/>
      <c r="AY5" s="178"/>
      <c r="AZ5" s="368"/>
      <c r="BA5" s="393"/>
      <c r="BB5" s="178"/>
      <c r="BC5" s="178"/>
      <c r="BD5" s="368"/>
      <c r="BE5" s="393"/>
      <c r="BF5" s="178"/>
      <c r="BG5" s="178"/>
      <c r="BH5" s="368"/>
      <c r="BI5" s="393"/>
      <c r="BJ5" s="178"/>
      <c r="BK5" s="178"/>
      <c r="BL5" s="368"/>
      <c r="BM5" s="393"/>
      <c r="BN5" s="178"/>
      <c r="BO5" s="178"/>
      <c r="BP5" s="368"/>
      <c r="BQ5" s="393"/>
      <c r="BR5" s="178"/>
      <c r="BS5" s="178"/>
      <c r="BT5" s="368"/>
      <c r="BU5" s="393"/>
      <c r="BV5" s="178"/>
      <c r="BW5" s="178"/>
      <c r="BX5" s="368"/>
      <c r="BY5" s="393"/>
      <c r="BZ5" s="178"/>
      <c r="CA5" s="178"/>
      <c r="CB5" s="368"/>
      <c r="CC5" s="393"/>
      <c r="CD5" s="178"/>
      <c r="CE5" s="178"/>
      <c r="CF5" s="368"/>
      <c r="CG5" s="393"/>
      <c r="CH5" s="178"/>
      <c r="CI5" s="178"/>
      <c r="CJ5" s="368"/>
      <c r="CK5" s="393"/>
      <c r="CL5" s="178"/>
      <c r="CM5" s="178"/>
      <c r="CN5" s="368"/>
      <c r="CO5" s="393"/>
      <c r="CP5" s="178"/>
      <c r="CQ5" s="178"/>
      <c r="CR5" s="368"/>
      <c r="CS5" s="352"/>
      <c r="CT5" s="178"/>
      <c r="CU5" s="178"/>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Y5"/>
    </row>
    <row r="6" spans="1:207" ht="67.5" customHeight="1">
      <c r="A6" s="114">
        <f t="shared" ref="A6:A69" si="0">WEEKDAY($D6,2)</f>
        <v>2</v>
      </c>
      <c r="B6" s="491"/>
      <c r="C6" s="492"/>
      <c r="D6" s="357">
        <v>43095</v>
      </c>
      <c r="E6" s="453" t="s">
        <v>74</v>
      </c>
      <c r="F6" s="454">
        <v>0</v>
      </c>
      <c r="G6" s="178"/>
      <c r="H6" s="368"/>
      <c r="I6" s="149" t="s">
        <v>474</v>
      </c>
      <c r="J6" s="150" t="s">
        <v>475</v>
      </c>
      <c r="K6" s="178"/>
      <c r="L6" s="409">
        <v>7.3</v>
      </c>
      <c r="M6" s="453" t="s">
        <v>74</v>
      </c>
      <c r="N6" s="454">
        <v>0</v>
      </c>
      <c r="O6" s="178"/>
      <c r="P6" s="368"/>
      <c r="Q6" s="453" t="s">
        <v>74</v>
      </c>
      <c r="R6" s="454">
        <v>0</v>
      </c>
      <c r="S6" s="178"/>
      <c r="T6" s="368"/>
      <c r="U6" s="453" t="s">
        <v>74</v>
      </c>
      <c r="V6" s="454">
        <v>0</v>
      </c>
      <c r="W6" s="178"/>
      <c r="X6" s="409"/>
      <c r="Y6" s="90" t="s">
        <v>359</v>
      </c>
      <c r="Z6" s="148" t="s">
        <v>360</v>
      </c>
      <c r="AA6" s="456" t="s">
        <v>591</v>
      </c>
      <c r="AB6" s="457">
        <v>7.3</v>
      </c>
      <c r="AC6" s="453" t="s">
        <v>74</v>
      </c>
      <c r="AD6" s="454">
        <v>0</v>
      </c>
      <c r="AE6" s="178"/>
      <c r="AF6" s="409"/>
      <c r="AG6" s="453" t="s">
        <v>74</v>
      </c>
      <c r="AH6" s="454">
        <v>0</v>
      </c>
      <c r="AI6" s="178"/>
      <c r="AJ6" s="368"/>
      <c r="AK6" s="453" t="s">
        <v>74</v>
      </c>
      <c r="AL6" s="454">
        <v>0</v>
      </c>
      <c r="AM6" s="146"/>
      <c r="AN6" s="409"/>
      <c r="AO6" s="93" t="s">
        <v>581</v>
      </c>
      <c r="AP6" s="143" t="s">
        <v>582</v>
      </c>
      <c r="AQ6" s="178" t="s">
        <v>585</v>
      </c>
      <c r="AR6" s="409">
        <v>7.3</v>
      </c>
      <c r="AS6" s="453" t="s">
        <v>74</v>
      </c>
      <c r="AT6" s="454">
        <v>0</v>
      </c>
      <c r="AU6" s="178"/>
      <c r="AV6" s="368"/>
      <c r="AW6" s="453" t="s">
        <v>74</v>
      </c>
      <c r="AX6" s="454">
        <v>0</v>
      </c>
      <c r="AY6" s="178"/>
      <c r="AZ6" s="368"/>
      <c r="BA6" s="453" t="s">
        <v>74</v>
      </c>
      <c r="BB6" s="454">
        <v>0</v>
      </c>
      <c r="BC6" s="178"/>
      <c r="BD6" s="368"/>
      <c r="BE6" s="90" t="s">
        <v>451</v>
      </c>
      <c r="BF6" s="148" t="s">
        <v>360</v>
      </c>
      <c r="BG6" s="456" t="s">
        <v>596</v>
      </c>
      <c r="BH6" s="409">
        <v>7.3</v>
      </c>
      <c r="BI6" s="93" t="s">
        <v>581</v>
      </c>
      <c r="BJ6" s="143" t="s">
        <v>582</v>
      </c>
      <c r="BK6" s="178" t="s">
        <v>585</v>
      </c>
      <c r="BL6" s="409">
        <v>7.3</v>
      </c>
      <c r="BM6" s="93" t="s">
        <v>581</v>
      </c>
      <c r="BN6" s="143" t="s">
        <v>582</v>
      </c>
      <c r="BO6" s="178" t="s">
        <v>585</v>
      </c>
      <c r="BP6" s="409">
        <v>7.3</v>
      </c>
      <c r="BQ6" s="102" t="s">
        <v>12</v>
      </c>
      <c r="BR6" s="116" t="s">
        <v>175</v>
      </c>
      <c r="BS6" s="178"/>
      <c r="BT6" s="409">
        <v>7.3</v>
      </c>
      <c r="BU6" s="453" t="s">
        <v>74</v>
      </c>
      <c r="BV6" s="454">
        <v>0</v>
      </c>
      <c r="BW6" s="178"/>
      <c r="BX6" s="368"/>
      <c r="BY6" s="453" t="s">
        <v>74</v>
      </c>
      <c r="BZ6" s="454">
        <v>0</v>
      </c>
      <c r="CA6" s="178"/>
      <c r="CB6" s="368"/>
      <c r="CC6" s="453" t="s">
        <v>74</v>
      </c>
      <c r="CD6" s="454">
        <v>0</v>
      </c>
      <c r="CE6" s="178"/>
      <c r="CF6" s="368"/>
      <c r="CG6" s="453" t="s">
        <v>74</v>
      </c>
      <c r="CH6" s="454">
        <v>0</v>
      </c>
      <c r="CI6" s="178"/>
      <c r="CJ6" s="368"/>
      <c r="CK6" s="453" t="s">
        <v>74</v>
      </c>
      <c r="CL6" s="454">
        <v>0</v>
      </c>
      <c r="CM6" s="146"/>
      <c r="CN6" s="368"/>
      <c r="CO6" s="144" t="s">
        <v>586</v>
      </c>
      <c r="CP6" s="145" t="s">
        <v>587</v>
      </c>
      <c r="CQ6" s="146" t="s">
        <v>593</v>
      </c>
      <c r="CR6" s="409">
        <v>7.3</v>
      </c>
      <c r="CS6" s="453" t="s">
        <v>74</v>
      </c>
      <c r="CT6" s="454">
        <v>0</v>
      </c>
      <c r="CU6" s="178"/>
      <c r="CV6" s="178"/>
      <c r="CW6" s="144" t="s">
        <v>586</v>
      </c>
      <c r="CX6" s="145" t="s">
        <v>587</v>
      </c>
      <c r="CY6" s="146" t="s">
        <v>593</v>
      </c>
      <c r="CZ6" s="409">
        <v>7.3</v>
      </c>
      <c r="DA6" s="453" t="s">
        <v>74</v>
      </c>
      <c r="DB6" s="454">
        <v>0</v>
      </c>
      <c r="DC6" s="178"/>
      <c r="DD6" s="178"/>
      <c r="DE6" s="102" t="s">
        <v>12</v>
      </c>
      <c r="DF6" s="116" t="s">
        <v>175</v>
      </c>
      <c r="DG6" s="178"/>
      <c r="DH6" s="409">
        <v>7.3</v>
      </c>
      <c r="DI6" s="178"/>
      <c r="DJ6" s="178"/>
      <c r="DK6" s="178"/>
      <c r="DL6" s="178"/>
      <c r="DM6" s="178"/>
      <c r="DN6" s="178"/>
      <c r="DO6" s="178"/>
      <c r="DP6" s="178"/>
      <c r="DQ6" s="178"/>
      <c r="DR6" s="178"/>
      <c r="DS6" s="178"/>
      <c r="DT6" s="178"/>
      <c r="DU6" s="149" t="s">
        <v>577</v>
      </c>
      <c r="DV6" s="150" t="s">
        <v>578</v>
      </c>
      <c r="DW6" s="178"/>
      <c r="DX6" s="178">
        <v>18</v>
      </c>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Y6"/>
    </row>
    <row r="7" spans="1:207" ht="67.5" customHeight="1">
      <c r="A7" s="114">
        <f t="shared" si="0"/>
        <v>3</v>
      </c>
      <c r="B7" s="491"/>
      <c r="C7" s="492"/>
      <c r="D7" s="357">
        <v>43096</v>
      </c>
      <c r="E7" s="453" t="s">
        <v>74</v>
      </c>
      <c r="F7" s="454">
        <v>0</v>
      </c>
      <c r="G7" s="178"/>
      <c r="H7" s="368"/>
      <c r="I7" s="90" t="s">
        <v>359</v>
      </c>
      <c r="J7" s="148" t="s">
        <v>360</v>
      </c>
      <c r="K7" s="146" t="s">
        <v>597</v>
      </c>
      <c r="L7" s="409">
        <v>7.3</v>
      </c>
      <c r="M7" s="453" t="s">
        <v>74</v>
      </c>
      <c r="N7" s="454">
        <v>0</v>
      </c>
      <c r="O7" s="178"/>
      <c r="P7" s="368"/>
      <c r="Q7" s="453" t="s">
        <v>74</v>
      </c>
      <c r="R7" s="454">
        <v>0</v>
      </c>
      <c r="S7" s="178"/>
      <c r="T7" s="368"/>
      <c r="U7" s="453" t="s">
        <v>74</v>
      </c>
      <c r="V7" s="454">
        <v>0</v>
      </c>
      <c r="W7" s="178"/>
      <c r="X7" s="409"/>
      <c r="Y7" s="90" t="s">
        <v>359</v>
      </c>
      <c r="Z7" s="148" t="s">
        <v>360</v>
      </c>
      <c r="AA7" s="456" t="s">
        <v>591</v>
      </c>
      <c r="AB7" s="457">
        <v>7.3</v>
      </c>
      <c r="AC7" s="453" t="s">
        <v>74</v>
      </c>
      <c r="AD7" s="454">
        <v>0</v>
      </c>
      <c r="AE7" s="178"/>
      <c r="AF7" s="409"/>
      <c r="AG7" s="453" t="s">
        <v>74</v>
      </c>
      <c r="AH7" s="454">
        <v>0</v>
      </c>
      <c r="AI7" s="178"/>
      <c r="AJ7" s="368"/>
      <c r="AK7" s="144" t="s">
        <v>586</v>
      </c>
      <c r="AL7" s="145" t="s">
        <v>587</v>
      </c>
      <c r="AM7" s="146" t="s">
        <v>595</v>
      </c>
      <c r="AN7" s="409">
        <v>7.3</v>
      </c>
      <c r="AO7" s="144" t="s">
        <v>586</v>
      </c>
      <c r="AP7" s="145" t="s">
        <v>587</v>
      </c>
      <c r="AQ7" s="146" t="s">
        <v>595</v>
      </c>
      <c r="AR7" s="409">
        <v>7.3</v>
      </c>
      <c r="AS7" s="453" t="s">
        <v>74</v>
      </c>
      <c r="AT7" s="454">
        <v>0</v>
      </c>
      <c r="AU7" s="178"/>
      <c r="AV7" s="368"/>
      <c r="AW7" s="453" t="s">
        <v>74</v>
      </c>
      <c r="AX7" s="454">
        <v>0</v>
      </c>
      <c r="AY7" s="178"/>
      <c r="AZ7" s="368"/>
      <c r="BA7" s="453" t="s">
        <v>74</v>
      </c>
      <c r="BB7" s="454">
        <v>0</v>
      </c>
      <c r="BC7" s="178"/>
      <c r="BD7" s="368"/>
      <c r="BE7" s="90" t="s">
        <v>359</v>
      </c>
      <c r="BF7" s="148" t="s">
        <v>360</v>
      </c>
      <c r="BG7" s="456" t="s">
        <v>596</v>
      </c>
      <c r="BH7" s="457">
        <v>7.3</v>
      </c>
      <c r="BI7" s="90" t="s">
        <v>359</v>
      </c>
      <c r="BJ7" s="148" t="s">
        <v>360</v>
      </c>
      <c r="BK7" s="456" t="s">
        <v>592</v>
      </c>
      <c r="BL7" s="457">
        <v>7.3</v>
      </c>
      <c r="BM7" s="453" t="s">
        <v>74</v>
      </c>
      <c r="BN7" s="454">
        <v>0</v>
      </c>
      <c r="BO7" s="178"/>
      <c r="BP7" s="368"/>
      <c r="BQ7" s="102" t="s">
        <v>12</v>
      </c>
      <c r="BR7" s="116" t="s">
        <v>175</v>
      </c>
      <c r="BS7" s="178"/>
      <c r="BT7" s="409">
        <v>7.3</v>
      </c>
      <c r="BU7" s="453" t="s">
        <v>74</v>
      </c>
      <c r="BV7" s="454">
        <v>0</v>
      </c>
      <c r="BW7" s="178"/>
      <c r="BX7" s="368"/>
      <c r="BY7" s="453" t="s">
        <v>74</v>
      </c>
      <c r="BZ7" s="454">
        <v>0</v>
      </c>
      <c r="CA7" s="178"/>
      <c r="CB7" s="368"/>
      <c r="CC7" s="102" t="s">
        <v>12</v>
      </c>
      <c r="CD7" s="116" t="s">
        <v>175</v>
      </c>
      <c r="CE7" s="178"/>
      <c r="CF7" s="409">
        <v>7.3</v>
      </c>
      <c r="CG7" s="453" t="s">
        <v>74</v>
      </c>
      <c r="CH7" s="454">
        <v>0</v>
      </c>
      <c r="CI7" s="178"/>
      <c r="CJ7" s="368"/>
      <c r="CK7" s="453" t="s">
        <v>74</v>
      </c>
      <c r="CL7" s="454">
        <v>0</v>
      </c>
      <c r="CM7" s="146"/>
      <c r="CN7" s="368"/>
      <c r="CO7" s="323" t="s">
        <v>13</v>
      </c>
      <c r="CP7" s="89" t="s">
        <v>124</v>
      </c>
      <c r="CQ7" s="146" t="s">
        <v>594</v>
      </c>
      <c r="CR7" s="409">
        <v>7.3</v>
      </c>
      <c r="CS7" s="453" t="s">
        <v>74</v>
      </c>
      <c r="CT7" s="454">
        <v>0</v>
      </c>
      <c r="CU7" s="178"/>
      <c r="CV7" s="178"/>
      <c r="CW7" s="453" t="s">
        <v>74</v>
      </c>
      <c r="CX7" s="454">
        <v>0</v>
      </c>
      <c r="CY7" s="178"/>
      <c r="CZ7" s="368"/>
      <c r="DA7" s="453" t="s">
        <v>74</v>
      </c>
      <c r="DB7" s="454">
        <v>0</v>
      </c>
      <c r="DC7" s="178"/>
      <c r="DD7" s="178"/>
      <c r="DE7" s="102" t="s">
        <v>12</v>
      </c>
      <c r="DF7" s="116" t="s">
        <v>175</v>
      </c>
      <c r="DG7" s="178"/>
      <c r="DH7" s="409">
        <v>7.3</v>
      </c>
      <c r="DI7" s="178"/>
      <c r="DJ7" s="178"/>
      <c r="DK7" s="178"/>
      <c r="DL7" s="178"/>
      <c r="DM7" s="178"/>
      <c r="DN7" s="178"/>
      <c r="DO7" s="178"/>
      <c r="DP7" s="178"/>
      <c r="DQ7" s="178"/>
      <c r="DR7" s="178"/>
      <c r="DS7" s="178"/>
      <c r="DT7" s="178"/>
      <c r="DU7" s="149" t="s">
        <v>577</v>
      </c>
      <c r="DV7" s="150" t="s">
        <v>578</v>
      </c>
      <c r="DW7" s="178"/>
      <c r="DX7" s="178">
        <v>18</v>
      </c>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Y7"/>
    </row>
    <row r="8" spans="1:207" ht="67.5" customHeight="1">
      <c r="A8" s="114">
        <f t="shared" si="0"/>
        <v>4</v>
      </c>
      <c r="B8" s="491"/>
      <c r="C8" s="492"/>
      <c r="D8" s="357">
        <v>43097</v>
      </c>
      <c r="E8" s="453" t="s">
        <v>74</v>
      </c>
      <c r="F8" s="454">
        <v>0</v>
      </c>
      <c r="G8" s="178"/>
      <c r="H8" s="368"/>
      <c r="I8" s="141" t="s">
        <v>411</v>
      </c>
      <c r="J8" s="142" t="s">
        <v>412</v>
      </c>
      <c r="K8" s="146" t="s">
        <v>590</v>
      </c>
      <c r="L8" s="409">
        <v>7.3</v>
      </c>
      <c r="M8" s="453" t="s">
        <v>74</v>
      </c>
      <c r="N8" s="454">
        <v>0</v>
      </c>
      <c r="O8" s="178"/>
      <c r="P8" s="368"/>
      <c r="Q8" s="453" t="s">
        <v>74</v>
      </c>
      <c r="R8" s="454">
        <v>0</v>
      </c>
      <c r="S8" s="178"/>
      <c r="T8" s="368"/>
      <c r="U8" s="453" t="s">
        <v>74</v>
      </c>
      <c r="V8" s="454">
        <v>0</v>
      </c>
      <c r="W8" s="178"/>
      <c r="X8" s="409"/>
      <c r="Y8" s="90" t="s">
        <v>359</v>
      </c>
      <c r="Z8" s="148" t="s">
        <v>360</v>
      </c>
      <c r="AA8" s="456" t="s">
        <v>591</v>
      </c>
      <c r="AB8" s="457">
        <v>7.3</v>
      </c>
      <c r="AC8" s="102" t="s">
        <v>12</v>
      </c>
      <c r="AD8" s="116" t="s">
        <v>175</v>
      </c>
      <c r="AE8" s="178"/>
      <c r="AF8" s="409">
        <v>7.3</v>
      </c>
      <c r="AG8" s="453" t="s">
        <v>74</v>
      </c>
      <c r="AH8" s="454">
        <v>0</v>
      </c>
      <c r="AI8" s="178"/>
      <c r="AJ8" s="368"/>
      <c r="AK8" s="141" t="s">
        <v>411</v>
      </c>
      <c r="AL8" s="142" t="s">
        <v>412</v>
      </c>
      <c r="AM8" s="146" t="s">
        <v>590</v>
      </c>
      <c r="AN8" s="409">
        <v>7.3</v>
      </c>
      <c r="AO8" s="453" t="s">
        <v>74</v>
      </c>
      <c r="AP8" s="454">
        <v>0</v>
      </c>
      <c r="AQ8" s="178"/>
      <c r="AR8" s="368"/>
      <c r="AS8" s="453" t="s">
        <v>74</v>
      </c>
      <c r="AT8" s="454">
        <v>0</v>
      </c>
      <c r="AU8" s="178"/>
      <c r="AV8" s="368"/>
      <c r="AW8" s="453" t="s">
        <v>74</v>
      </c>
      <c r="AX8" s="454">
        <v>0</v>
      </c>
      <c r="AY8" s="178"/>
      <c r="AZ8" s="368"/>
      <c r="BA8" s="453" t="s">
        <v>74</v>
      </c>
      <c r="BB8" s="454">
        <v>0</v>
      </c>
      <c r="BC8" s="178"/>
      <c r="BD8" s="368"/>
      <c r="BE8" s="90" t="s">
        <v>359</v>
      </c>
      <c r="BF8" s="148" t="s">
        <v>360</v>
      </c>
      <c r="BG8" s="456" t="s">
        <v>596</v>
      </c>
      <c r="BH8" s="457">
        <v>7.3</v>
      </c>
      <c r="BI8" s="453" t="s">
        <v>74</v>
      </c>
      <c r="BJ8" s="454">
        <v>0</v>
      </c>
      <c r="BK8" s="178"/>
      <c r="BL8" s="368"/>
      <c r="BM8" s="149" t="s">
        <v>474</v>
      </c>
      <c r="BN8" s="150" t="s">
        <v>475</v>
      </c>
      <c r="BO8" s="178" t="s">
        <v>598</v>
      </c>
      <c r="BP8" s="409">
        <v>7.3</v>
      </c>
      <c r="BQ8" s="102" t="s">
        <v>12</v>
      </c>
      <c r="BR8" s="116" t="s">
        <v>175</v>
      </c>
      <c r="BS8" s="178"/>
      <c r="BT8" s="409">
        <v>7.3</v>
      </c>
      <c r="BU8" s="453" t="s">
        <v>74</v>
      </c>
      <c r="BV8" s="454">
        <v>0</v>
      </c>
      <c r="BW8" s="178"/>
      <c r="BX8" s="368"/>
      <c r="BY8" s="453" t="s">
        <v>74</v>
      </c>
      <c r="BZ8" s="454">
        <v>0</v>
      </c>
      <c r="CA8" s="178"/>
      <c r="CB8" s="368"/>
      <c r="CC8" s="102" t="s">
        <v>12</v>
      </c>
      <c r="CD8" s="116" t="s">
        <v>175</v>
      </c>
      <c r="CE8" s="178"/>
      <c r="CF8" s="409">
        <v>7.3</v>
      </c>
      <c r="CG8" s="453" t="s">
        <v>74</v>
      </c>
      <c r="CH8" s="454">
        <v>0</v>
      </c>
      <c r="CI8" s="178"/>
      <c r="CJ8" s="368"/>
      <c r="CK8" s="453" t="s">
        <v>74</v>
      </c>
      <c r="CL8" s="454">
        <v>0</v>
      </c>
      <c r="CM8" s="146"/>
      <c r="CN8" s="368"/>
      <c r="CO8" s="149" t="s">
        <v>474</v>
      </c>
      <c r="CP8" s="150" t="s">
        <v>475</v>
      </c>
      <c r="CQ8" s="178" t="s">
        <v>598</v>
      </c>
      <c r="CR8" s="409">
        <v>7.3</v>
      </c>
      <c r="CS8" s="453" t="s">
        <v>74</v>
      </c>
      <c r="CT8" s="454">
        <v>0</v>
      </c>
      <c r="CU8" s="178"/>
      <c r="CV8" s="178"/>
      <c r="CW8" s="149" t="s">
        <v>474</v>
      </c>
      <c r="CX8" s="150" t="s">
        <v>475</v>
      </c>
      <c r="CY8" s="178" t="s">
        <v>598</v>
      </c>
      <c r="CZ8" s="409">
        <v>7.3</v>
      </c>
      <c r="DA8" s="453" t="s">
        <v>74</v>
      </c>
      <c r="DB8" s="454">
        <v>0</v>
      </c>
      <c r="DC8" s="178"/>
      <c r="DD8" s="178"/>
      <c r="DE8" s="102" t="s">
        <v>12</v>
      </c>
      <c r="DF8" s="116" t="s">
        <v>175</v>
      </c>
      <c r="DG8" s="178"/>
      <c r="DH8" s="409">
        <v>7.3</v>
      </c>
      <c r="DI8" s="178"/>
      <c r="DJ8" s="178"/>
      <c r="DK8" s="178"/>
      <c r="DL8" s="178"/>
      <c r="DM8" s="178"/>
      <c r="DN8" s="178"/>
      <c r="DO8" s="178"/>
      <c r="DP8" s="178"/>
      <c r="DQ8" s="178"/>
      <c r="DR8" s="178"/>
      <c r="DS8" s="178"/>
      <c r="DT8" s="178"/>
      <c r="DU8" s="149" t="s">
        <v>577</v>
      </c>
      <c r="DV8" s="150" t="s">
        <v>578</v>
      </c>
      <c r="DW8" s="178"/>
      <c r="DX8" s="178">
        <v>18</v>
      </c>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Y8"/>
    </row>
    <row r="9" spans="1:207" ht="67.5" customHeight="1">
      <c r="A9" s="114">
        <f t="shared" si="0"/>
        <v>5</v>
      </c>
      <c r="B9" s="491"/>
      <c r="C9" s="492"/>
      <c r="D9" s="357">
        <v>43098</v>
      </c>
      <c r="E9" s="453" t="s">
        <v>74</v>
      </c>
      <c r="F9" s="454">
        <v>0</v>
      </c>
      <c r="G9" s="178"/>
      <c r="H9" s="368"/>
      <c r="I9" s="90" t="s">
        <v>359</v>
      </c>
      <c r="J9" s="148" t="s">
        <v>360</v>
      </c>
      <c r="K9" s="146" t="s">
        <v>600</v>
      </c>
      <c r="L9" s="409">
        <v>7.3</v>
      </c>
      <c r="M9" s="453" t="s">
        <v>74</v>
      </c>
      <c r="N9" s="454">
        <v>0</v>
      </c>
      <c r="O9" s="178"/>
      <c r="P9" s="368"/>
      <c r="Q9" s="453" t="s">
        <v>74</v>
      </c>
      <c r="R9" s="454">
        <v>0</v>
      </c>
      <c r="S9" s="178"/>
      <c r="T9" s="368"/>
      <c r="U9" s="453" t="s">
        <v>74</v>
      </c>
      <c r="V9" s="454">
        <v>0</v>
      </c>
      <c r="W9" s="178"/>
      <c r="X9" s="409"/>
      <c r="Y9" s="90" t="s">
        <v>359</v>
      </c>
      <c r="Z9" s="148" t="s">
        <v>360</v>
      </c>
      <c r="AA9" s="456" t="s">
        <v>591</v>
      </c>
      <c r="AB9" s="457">
        <v>7.3</v>
      </c>
      <c r="AC9" s="102" t="s">
        <v>12</v>
      </c>
      <c r="AD9" s="116" t="s">
        <v>175</v>
      </c>
      <c r="AE9" s="178"/>
      <c r="AF9" s="409">
        <v>7.3</v>
      </c>
      <c r="AG9" s="453" t="s">
        <v>74</v>
      </c>
      <c r="AH9" s="454">
        <v>0</v>
      </c>
      <c r="AI9" s="178"/>
      <c r="AJ9" s="368"/>
      <c r="AK9" s="90" t="s">
        <v>359</v>
      </c>
      <c r="AL9" s="148" t="s">
        <v>360</v>
      </c>
      <c r="AM9" s="146" t="s">
        <v>601</v>
      </c>
      <c r="AN9" s="409">
        <v>7.3</v>
      </c>
      <c r="AO9" s="453" t="s">
        <v>74</v>
      </c>
      <c r="AP9" s="454">
        <v>0</v>
      </c>
      <c r="AQ9" s="178"/>
      <c r="AR9" s="368"/>
      <c r="AS9" s="453" t="s">
        <v>74</v>
      </c>
      <c r="AT9" s="454">
        <v>0</v>
      </c>
      <c r="AU9" s="178"/>
      <c r="AV9" s="368"/>
      <c r="AW9" s="453" t="s">
        <v>74</v>
      </c>
      <c r="AX9" s="454">
        <v>0</v>
      </c>
      <c r="AY9" s="178"/>
      <c r="AZ9" s="368"/>
      <c r="BA9" s="453" t="s">
        <v>74</v>
      </c>
      <c r="BB9" s="454">
        <v>0</v>
      </c>
      <c r="BC9" s="178"/>
      <c r="BD9" s="368"/>
      <c r="BE9" s="90" t="s">
        <v>359</v>
      </c>
      <c r="BF9" s="148" t="s">
        <v>360</v>
      </c>
      <c r="BG9" s="456" t="s">
        <v>596</v>
      </c>
      <c r="BH9" s="457">
        <v>7.3</v>
      </c>
      <c r="BI9" s="453" t="s">
        <v>74</v>
      </c>
      <c r="BJ9" s="454">
        <v>0</v>
      </c>
      <c r="BK9" s="178"/>
      <c r="BL9" s="368"/>
      <c r="BM9" s="55" t="s">
        <v>73</v>
      </c>
      <c r="BN9" s="42"/>
      <c r="BO9" s="456" t="s">
        <v>602</v>
      </c>
      <c r="BP9" s="457">
        <v>7.3</v>
      </c>
      <c r="BQ9" s="102" t="s">
        <v>12</v>
      </c>
      <c r="BR9" s="116" t="s">
        <v>175</v>
      </c>
      <c r="BS9" s="178"/>
      <c r="BT9" s="409">
        <v>7.3</v>
      </c>
      <c r="BU9" s="453" t="s">
        <v>74</v>
      </c>
      <c r="BV9" s="454">
        <v>0</v>
      </c>
      <c r="BW9" s="178"/>
      <c r="BX9" s="368"/>
      <c r="BY9" s="453" t="s">
        <v>74</v>
      </c>
      <c r="BZ9" s="454">
        <v>0</v>
      </c>
      <c r="CA9" s="178"/>
      <c r="CB9" s="368"/>
      <c r="CC9" s="102" t="s">
        <v>12</v>
      </c>
      <c r="CD9" s="116" t="s">
        <v>175</v>
      </c>
      <c r="CE9" s="178"/>
      <c r="CF9" s="409">
        <v>7.3</v>
      </c>
      <c r="CG9" s="453" t="s">
        <v>74</v>
      </c>
      <c r="CH9" s="454">
        <v>0</v>
      </c>
      <c r="CI9" s="178"/>
      <c r="CJ9" s="368"/>
      <c r="CK9" s="453" t="s">
        <v>74</v>
      </c>
      <c r="CL9" s="454">
        <v>0</v>
      </c>
      <c r="CM9" s="178"/>
      <c r="CN9" s="368"/>
      <c r="CO9" s="149" t="s">
        <v>474</v>
      </c>
      <c r="CP9" s="150" t="s">
        <v>475</v>
      </c>
      <c r="CQ9" s="178" t="s">
        <v>598</v>
      </c>
      <c r="CR9" s="409">
        <v>7.3</v>
      </c>
      <c r="CS9" s="453" t="s">
        <v>74</v>
      </c>
      <c r="CT9" s="454">
        <v>0</v>
      </c>
      <c r="CU9" s="178"/>
      <c r="CV9" s="178"/>
      <c r="CW9" s="149" t="s">
        <v>474</v>
      </c>
      <c r="CX9" s="150" t="s">
        <v>475</v>
      </c>
      <c r="CY9" s="178" t="s">
        <v>598</v>
      </c>
      <c r="CZ9" s="409">
        <v>7.3</v>
      </c>
      <c r="DA9" s="453" t="s">
        <v>74</v>
      </c>
      <c r="DB9" s="454">
        <v>0</v>
      </c>
      <c r="DC9" s="178"/>
      <c r="DD9" s="178"/>
      <c r="DE9" s="102" t="s">
        <v>12</v>
      </c>
      <c r="DF9" s="116" t="s">
        <v>175</v>
      </c>
      <c r="DG9" s="178"/>
      <c r="DH9" s="409">
        <v>7.3</v>
      </c>
      <c r="DI9" s="178"/>
      <c r="DJ9" s="178"/>
      <c r="DK9" s="178"/>
      <c r="DL9" s="178"/>
      <c r="DM9" s="178"/>
      <c r="DN9" s="178"/>
      <c r="DO9" s="178"/>
      <c r="DP9" s="178"/>
      <c r="DQ9" s="178"/>
      <c r="DR9" s="178"/>
      <c r="DS9" s="178"/>
      <c r="DT9" s="178"/>
      <c r="DU9" s="178"/>
      <c r="DV9" s="178"/>
      <c r="DW9" s="178"/>
      <c r="DX9" s="178"/>
      <c r="DY9" s="178"/>
      <c r="DZ9" s="178"/>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c r="GI9" s="178"/>
      <c r="GJ9" s="178"/>
      <c r="GK9" s="178"/>
      <c r="GL9" s="178"/>
      <c r="GM9" s="178"/>
      <c r="GN9" s="178"/>
      <c r="GO9" s="178"/>
      <c r="GP9" s="178"/>
      <c r="GQ9" s="178"/>
      <c r="GR9" s="178"/>
      <c r="GS9" s="178"/>
      <c r="GT9" s="178"/>
      <c r="GU9" s="178"/>
      <c r="GV9" s="178"/>
      <c r="GY9"/>
    </row>
    <row r="10" spans="1:207" ht="15.75">
      <c r="A10" s="114">
        <f t="shared" si="0"/>
        <v>6</v>
      </c>
      <c r="B10" s="491"/>
      <c r="C10" s="492"/>
      <c r="D10" s="357">
        <v>43099</v>
      </c>
      <c r="E10" s="393"/>
      <c r="F10" s="178"/>
      <c r="G10" s="178"/>
      <c r="H10" s="368"/>
      <c r="I10" s="352"/>
      <c r="J10" s="178"/>
      <c r="K10" s="178"/>
      <c r="L10" s="409"/>
      <c r="M10" s="393"/>
      <c r="N10" s="178"/>
      <c r="O10" s="178"/>
      <c r="P10" s="368"/>
      <c r="Q10" s="393"/>
      <c r="R10" s="178"/>
      <c r="S10" s="178"/>
      <c r="T10" s="368"/>
      <c r="U10" s="352"/>
      <c r="V10" s="178"/>
      <c r="W10" s="178"/>
      <c r="X10" s="409"/>
      <c r="Y10" s="393"/>
      <c r="Z10" s="178"/>
      <c r="AA10" s="178"/>
      <c r="AB10" s="368"/>
      <c r="AC10" s="352"/>
      <c r="AD10" s="178"/>
      <c r="AE10" s="178"/>
      <c r="AF10" s="409"/>
      <c r="AG10" s="393"/>
      <c r="AH10" s="178"/>
      <c r="AI10" s="178"/>
      <c r="AJ10" s="368"/>
      <c r="AK10" s="352"/>
      <c r="AL10" s="178"/>
      <c r="AM10" s="178"/>
      <c r="AN10" s="409"/>
      <c r="AO10" s="393"/>
      <c r="AP10" s="178"/>
      <c r="AQ10" s="178"/>
      <c r="AR10" s="368"/>
      <c r="AS10" s="393"/>
      <c r="AT10" s="178"/>
      <c r="AU10" s="178"/>
      <c r="AV10" s="368"/>
      <c r="AW10" s="393"/>
      <c r="AX10" s="178"/>
      <c r="AY10" s="178"/>
      <c r="AZ10" s="368"/>
      <c r="BA10" s="393"/>
      <c r="BB10" s="178"/>
      <c r="BC10" s="178"/>
      <c r="BD10" s="368"/>
      <c r="BE10" s="393"/>
      <c r="BF10" s="178"/>
      <c r="BG10" s="178"/>
      <c r="BH10" s="368"/>
      <c r="BI10" s="393"/>
      <c r="BJ10" s="178"/>
      <c r="BK10" s="178"/>
      <c r="BL10" s="368"/>
      <c r="BM10" s="393"/>
      <c r="BN10" s="178"/>
      <c r="BO10" s="178"/>
      <c r="BP10" s="368"/>
      <c r="BQ10" s="393"/>
      <c r="BR10" s="178"/>
      <c r="BS10" s="178"/>
      <c r="BT10" s="368"/>
      <c r="BU10" s="393"/>
      <c r="BV10" s="178"/>
      <c r="BW10" s="178"/>
      <c r="BX10" s="368"/>
      <c r="BY10" s="393"/>
      <c r="BZ10" s="178"/>
      <c r="CA10" s="178"/>
      <c r="CB10" s="368"/>
      <c r="CC10" s="393"/>
      <c r="CD10" s="178"/>
      <c r="CE10" s="178"/>
      <c r="CF10" s="368"/>
      <c r="CG10" s="393"/>
      <c r="CH10" s="178"/>
      <c r="CI10" s="178"/>
      <c r="CJ10" s="368"/>
      <c r="CK10" s="393"/>
      <c r="CL10" s="178"/>
      <c r="CM10" s="178"/>
      <c r="CN10" s="368"/>
      <c r="CO10" s="393"/>
      <c r="CP10" s="178"/>
      <c r="CQ10" s="178"/>
      <c r="CR10" s="368"/>
      <c r="CS10" s="352"/>
      <c r="CT10" s="178"/>
      <c r="CU10" s="178"/>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Y10"/>
    </row>
    <row r="11" spans="1:207" ht="15.75">
      <c r="A11" s="114">
        <f t="shared" si="0"/>
        <v>7</v>
      </c>
      <c r="B11" s="491"/>
      <c r="C11" s="492"/>
      <c r="D11" s="357">
        <v>43100</v>
      </c>
      <c r="E11" s="393"/>
      <c r="F11" s="178"/>
      <c r="G11" s="178"/>
      <c r="H11" s="368"/>
      <c r="I11" s="352"/>
      <c r="J11" s="178"/>
      <c r="K11" s="178"/>
      <c r="L11" s="409"/>
      <c r="M11" s="393"/>
      <c r="N11" s="178"/>
      <c r="O11" s="178"/>
      <c r="P11" s="368"/>
      <c r="Q11" s="393"/>
      <c r="R11" s="178"/>
      <c r="S11" s="178"/>
      <c r="T11" s="368"/>
      <c r="U11" s="352"/>
      <c r="V11" s="178"/>
      <c r="W11" s="178"/>
      <c r="X11" s="409"/>
      <c r="Y11" s="393"/>
      <c r="Z11" s="178"/>
      <c r="AA11" s="178"/>
      <c r="AB11" s="368"/>
      <c r="AC11" s="352"/>
      <c r="AD11" s="178"/>
      <c r="AE11" s="178"/>
      <c r="AF11" s="409"/>
      <c r="AG11" s="393"/>
      <c r="AH11" s="178"/>
      <c r="AI11" s="178"/>
      <c r="AJ11" s="368"/>
      <c r="AK11" s="352"/>
      <c r="AL11" s="178"/>
      <c r="AM11" s="178"/>
      <c r="AN11" s="409"/>
      <c r="AO11" s="393"/>
      <c r="AP11" s="178"/>
      <c r="AQ11" s="178"/>
      <c r="AR11" s="368"/>
      <c r="AS11" s="393"/>
      <c r="AT11" s="178"/>
      <c r="AU11" s="178"/>
      <c r="AV11" s="368"/>
      <c r="AW11" s="393"/>
      <c r="AX11" s="178"/>
      <c r="AY11" s="178"/>
      <c r="AZ11" s="368"/>
      <c r="BA11" s="393"/>
      <c r="BB11" s="178"/>
      <c r="BC11" s="178"/>
      <c r="BD11" s="368"/>
      <c r="BE11" s="393"/>
      <c r="BF11" s="178"/>
      <c r="BG11" s="178"/>
      <c r="BH11" s="368"/>
      <c r="BI11" s="393"/>
      <c r="BJ11" s="178"/>
      <c r="BK11" s="178"/>
      <c r="BL11" s="368"/>
      <c r="BM11" s="393"/>
      <c r="BN11" s="178"/>
      <c r="BO11" s="178"/>
      <c r="BP11" s="368"/>
      <c r="BQ11" s="393"/>
      <c r="BR11" s="178"/>
      <c r="BS11" s="178"/>
      <c r="BT11" s="368"/>
      <c r="BU11" s="393"/>
      <c r="BV11" s="178"/>
      <c r="BW11" s="178"/>
      <c r="BX11" s="368"/>
      <c r="BY11" s="393"/>
      <c r="BZ11" s="178"/>
      <c r="CA11" s="178"/>
      <c r="CB11" s="368"/>
      <c r="CC11" s="393"/>
      <c r="CD11" s="178"/>
      <c r="CE11" s="178"/>
      <c r="CF11" s="368"/>
      <c r="CG11" s="393"/>
      <c r="CH11" s="178"/>
      <c r="CI11" s="178"/>
      <c r="CJ11" s="368"/>
      <c r="CK11" s="393"/>
      <c r="CL11" s="178"/>
      <c r="CM11" s="178"/>
      <c r="CN11" s="368"/>
      <c r="CO11" s="393"/>
      <c r="CP11" s="178"/>
      <c r="CQ11" s="178"/>
      <c r="CR11" s="368"/>
      <c r="CS11" s="352"/>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Y11"/>
    </row>
    <row r="12" spans="1:207" ht="15.75">
      <c r="A12" s="114">
        <f t="shared" si="0"/>
        <v>1</v>
      </c>
      <c r="B12" s="491"/>
      <c r="C12" s="492"/>
      <c r="D12" s="357">
        <v>43101</v>
      </c>
      <c r="E12" s="458"/>
      <c r="F12" s="459"/>
      <c r="G12" s="459"/>
      <c r="H12" s="460"/>
      <c r="I12" s="461"/>
      <c r="J12" s="459"/>
      <c r="K12" s="459"/>
      <c r="L12" s="462"/>
      <c r="M12" s="458"/>
      <c r="N12" s="459"/>
      <c r="O12" s="459"/>
      <c r="P12" s="460"/>
      <c r="Q12" s="458"/>
      <c r="R12" s="459"/>
      <c r="S12" s="459"/>
      <c r="T12" s="460"/>
      <c r="U12" s="461"/>
      <c r="V12" s="459"/>
      <c r="W12" s="459"/>
      <c r="X12" s="462"/>
      <c r="Y12" s="458"/>
      <c r="Z12" s="459"/>
      <c r="AA12" s="459"/>
      <c r="AB12" s="460"/>
      <c r="AC12" s="461"/>
      <c r="AD12" s="459"/>
      <c r="AE12" s="459"/>
      <c r="AF12" s="462"/>
      <c r="AG12" s="458"/>
      <c r="AH12" s="459"/>
      <c r="AI12" s="459"/>
      <c r="AJ12" s="460"/>
      <c r="AK12" s="461"/>
      <c r="AL12" s="459"/>
      <c r="AM12" s="459"/>
      <c r="AN12" s="462"/>
      <c r="AO12" s="458"/>
      <c r="AP12" s="459"/>
      <c r="AQ12" s="459"/>
      <c r="AR12" s="460"/>
      <c r="AS12" s="458"/>
      <c r="AT12" s="459"/>
      <c r="AU12" s="459"/>
      <c r="AV12" s="460"/>
      <c r="AW12" s="458"/>
      <c r="AX12" s="459"/>
      <c r="AY12" s="459"/>
      <c r="AZ12" s="460"/>
      <c r="BA12" s="458"/>
      <c r="BB12" s="459"/>
      <c r="BC12" s="459"/>
      <c r="BD12" s="460"/>
      <c r="BE12" s="458"/>
      <c r="BF12" s="459"/>
      <c r="BG12" s="459"/>
      <c r="BH12" s="460"/>
      <c r="BI12" s="458"/>
      <c r="BJ12" s="459"/>
      <c r="BK12" s="459"/>
      <c r="BL12" s="460"/>
      <c r="BM12" s="458"/>
      <c r="BN12" s="459"/>
      <c r="BO12" s="459"/>
      <c r="BP12" s="460"/>
      <c r="BQ12" s="458"/>
      <c r="BR12" s="459"/>
      <c r="BS12" s="459"/>
      <c r="BT12" s="460"/>
      <c r="BU12" s="458"/>
      <c r="BV12" s="459"/>
      <c r="BW12" s="459"/>
      <c r="BX12" s="460"/>
      <c r="BY12" s="458"/>
      <c r="BZ12" s="459"/>
      <c r="CA12" s="459"/>
      <c r="CB12" s="460"/>
      <c r="CC12" s="458"/>
      <c r="CD12" s="459"/>
      <c r="CE12" s="459"/>
      <c r="CF12" s="460"/>
      <c r="CG12" s="458"/>
      <c r="CH12" s="459"/>
      <c r="CI12" s="459"/>
      <c r="CJ12" s="460"/>
      <c r="CK12" s="458"/>
      <c r="CL12" s="459"/>
      <c r="CM12" s="459"/>
      <c r="CN12" s="460"/>
      <c r="CO12" s="458"/>
      <c r="CP12" s="459"/>
      <c r="CQ12" s="459"/>
      <c r="CR12" s="460"/>
      <c r="CS12" s="461"/>
      <c r="CT12" s="459"/>
      <c r="CU12" s="459"/>
      <c r="CV12" s="459"/>
      <c r="CW12" s="459"/>
      <c r="CX12" s="459"/>
      <c r="CY12" s="459"/>
      <c r="CZ12" s="459"/>
      <c r="DA12" s="459"/>
      <c r="DB12" s="459"/>
      <c r="DC12" s="459"/>
      <c r="DD12" s="459"/>
      <c r="DE12" s="459"/>
      <c r="DF12" s="459"/>
      <c r="DG12" s="459"/>
      <c r="DH12" s="459"/>
      <c r="DI12" s="459"/>
      <c r="DJ12" s="459"/>
      <c r="DK12" s="459"/>
      <c r="DL12" s="459"/>
      <c r="DM12" s="459"/>
      <c r="DN12" s="459"/>
      <c r="DO12" s="459"/>
      <c r="DP12" s="459"/>
      <c r="DQ12" s="459"/>
      <c r="DR12" s="459"/>
      <c r="DS12" s="459"/>
      <c r="DT12" s="459"/>
      <c r="DU12" s="459"/>
      <c r="DV12" s="459"/>
      <c r="DW12" s="459"/>
      <c r="DX12" s="459"/>
      <c r="DY12" s="459"/>
      <c r="DZ12" s="459"/>
      <c r="EA12" s="459"/>
      <c r="EB12" s="459"/>
      <c r="EC12" s="459"/>
      <c r="ED12" s="459"/>
      <c r="EE12" s="459"/>
      <c r="EF12" s="459"/>
      <c r="EG12" s="459"/>
      <c r="EH12" s="459"/>
      <c r="EI12" s="459"/>
      <c r="EJ12" s="459"/>
      <c r="EK12" s="459"/>
      <c r="EL12" s="459"/>
      <c r="EM12" s="459"/>
      <c r="EN12" s="459"/>
      <c r="EO12" s="459"/>
      <c r="EP12" s="459"/>
      <c r="EQ12" s="459"/>
      <c r="ER12" s="459"/>
      <c r="ES12" s="459"/>
      <c r="ET12" s="459"/>
      <c r="EU12" s="459"/>
      <c r="EV12" s="459"/>
      <c r="EW12" s="459"/>
      <c r="EX12" s="459"/>
      <c r="EY12" s="459"/>
      <c r="EZ12" s="459"/>
      <c r="FA12" s="459"/>
      <c r="FB12" s="459"/>
      <c r="FC12" s="459"/>
      <c r="FD12" s="459"/>
      <c r="FE12" s="459"/>
      <c r="FF12" s="459"/>
      <c r="FG12" s="459"/>
      <c r="FH12" s="459"/>
      <c r="FI12" s="459"/>
      <c r="FJ12" s="459"/>
      <c r="FK12" s="459"/>
      <c r="FL12" s="459"/>
      <c r="FM12" s="459"/>
      <c r="FN12" s="459"/>
      <c r="FO12" s="459"/>
      <c r="FP12" s="459"/>
      <c r="FQ12" s="459"/>
      <c r="FR12" s="459"/>
      <c r="FS12" s="459"/>
      <c r="FT12" s="459"/>
      <c r="FU12" s="459"/>
      <c r="FV12" s="459"/>
      <c r="FW12" s="459"/>
      <c r="FX12" s="459"/>
      <c r="FY12" s="459"/>
      <c r="FZ12" s="459"/>
      <c r="GA12" s="459"/>
      <c r="GB12" s="459"/>
      <c r="GC12" s="459"/>
      <c r="GD12" s="459"/>
      <c r="GE12" s="459"/>
      <c r="GF12" s="459"/>
      <c r="GG12" s="459"/>
      <c r="GH12" s="459"/>
      <c r="GI12" s="459"/>
      <c r="GJ12" s="459"/>
      <c r="GK12" s="459"/>
      <c r="GL12" s="459"/>
      <c r="GM12" s="459"/>
      <c r="GN12" s="459"/>
      <c r="GO12" s="459"/>
      <c r="GP12" s="459"/>
      <c r="GQ12" s="459"/>
      <c r="GR12" s="459"/>
      <c r="GS12" s="459"/>
      <c r="GT12" s="459"/>
      <c r="GU12" s="459"/>
      <c r="GV12" s="459"/>
      <c r="GY12"/>
    </row>
    <row r="13" spans="1:207" ht="67.5" customHeight="1">
      <c r="A13" s="114">
        <f t="shared" si="0"/>
        <v>2</v>
      </c>
      <c r="B13" s="491"/>
      <c r="C13" s="492"/>
      <c r="D13" s="357">
        <v>43102</v>
      </c>
      <c r="E13" s="141" t="s">
        <v>411</v>
      </c>
      <c r="F13" s="142" t="s">
        <v>412</v>
      </c>
      <c r="G13" s="146" t="s">
        <v>604</v>
      </c>
      <c r="H13" s="409">
        <v>7.3</v>
      </c>
      <c r="I13" s="453" t="s">
        <v>74</v>
      </c>
      <c r="J13" s="454">
        <v>0</v>
      </c>
      <c r="K13" s="178"/>
      <c r="L13" s="409"/>
      <c r="M13" s="55" t="s">
        <v>73</v>
      </c>
      <c r="N13" s="42"/>
      <c r="O13" s="178"/>
      <c r="P13" s="368"/>
      <c r="Q13" s="102" t="s">
        <v>12</v>
      </c>
      <c r="R13" s="116" t="s">
        <v>175</v>
      </c>
      <c r="S13" s="178"/>
      <c r="T13" s="409">
        <v>7.3</v>
      </c>
      <c r="U13" s="102" t="s">
        <v>12</v>
      </c>
      <c r="V13" s="116" t="s">
        <v>175</v>
      </c>
      <c r="W13" s="178"/>
      <c r="X13" s="409">
        <v>7.3</v>
      </c>
      <c r="Y13" s="90" t="s">
        <v>451</v>
      </c>
      <c r="Z13" s="148" t="s">
        <v>360</v>
      </c>
      <c r="AA13" s="146" t="s">
        <v>606</v>
      </c>
      <c r="AB13" s="409">
        <v>7.3</v>
      </c>
      <c r="AC13" s="102" t="s">
        <v>12</v>
      </c>
      <c r="AD13" s="116" t="s">
        <v>175</v>
      </c>
      <c r="AE13" s="178"/>
      <c r="AF13" s="409">
        <v>7.3</v>
      </c>
      <c r="AG13" s="453" t="s">
        <v>74</v>
      </c>
      <c r="AH13" s="454">
        <v>0</v>
      </c>
      <c r="AI13" s="178"/>
      <c r="AJ13" s="368"/>
      <c r="AK13" s="453" t="s">
        <v>74</v>
      </c>
      <c r="AL13" s="454">
        <v>0</v>
      </c>
      <c r="AM13" s="178"/>
      <c r="AN13" s="409"/>
      <c r="AO13" s="453" t="s">
        <v>74</v>
      </c>
      <c r="AP13" s="454">
        <v>0</v>
      </c>
      <c r="AQ13" s="178"/>
      <c r="AR13" s="368"/>
      <c r="AS13" s="453" t="s">
        <v>74</v>
      </c>
      <c r="AT13" s="454">
        <v>0</v>
      </c>
      <c r="AU13" s="178"/>
      <c r="AV13" s="368"/>
      <c r="AW13" s="453" t="s">
        <v>74</v>
      </c>
      <c r="AX13" s="454">
        <v>0</v>
      </c>
      <c r="AY13" s="178"/>
      <c r="AZ13" s="368"/>
      <c r="BA13" s="453" t="s">
        <v>74</v>
      </c>
      <c r="BB13" s="454">
        <v>0</v>
      </c>
      <c r="BC13" s="178"/>
      <c r="BD13" s="368"/>
      <c r="BE13" s="453" t="s">
        <v>74</v>
      </c>
      <c r="BF13" s="454">
        <v>0</v>
      </c>
      <c r="BG13" s="178"/>
      <c r="BH13" s="368"/>
      <c r="BI13" s="453" t="s">
        <v>74</v>
      </c>
      <c r="BJ13" s="454">
        <v>0</v>
      </c>
      <c r="BK13" s="178"/>
      <c r="BL13" s="368"/>
      <c r="BM13" s="141" t="s">
        <v>411</v>
      </c>
      <c r="BN13" s="142" t="s">
        <v>412</v>
      </c>
      <c r="BO13" s="146" t="s">
        <v>604</v>
      </c>
      <c r="BP13" s="409">
        <v>7.3</v>
      </c>
      <c r="BQ13" s="102" t="s">
        <v>12</v>
      </c>
      <c r="BR13" s="116" t="s">
        <v>175</v>
      </c>
      <c r="BS13" s="178"/>
      <c r="BT13" s="409">
        <v>7.3</v>
      </c>
      <c r="BU13" s="141" t="s">
        <v>411</v>
      </c>
      <c r="BV13" s="142" t="s">
        <v>412</v>
      </c>
      <c r="BW13" s="146" t="s">
        <v>604</v>
      </c>
      <c r="BX13" s="409">
        <v>7.3</v>
      </c>
      <c r="BY13" s="453" t="s">
        <v>74</v>
      </c>
      <c r="BZ13" s="454">
        <v>0</v>
      </c>
      <c r="CA13" s="178"/>
      <c r="CB13" s="368"/>
      <c r="CC13" s="453" t="s">
        <v>74</v>
      </c>
      <c r="CD13" s="454">
        <v>0</v>
      </c>
      <c r="CE13" s="178"/>
      <c r="CF13" s="368"/>
      <c r="CG13" s="453" t="s">
        <v>74</v>
      </c>
      <c r="CH13" s="454">
        <v>0</v>
      </c>
      <c r="CI13" s="178"/>
      <c r="CJ13" s="368"/>
      <c r="CK13" s="453" t="s">
        <v>74</v>
      </c>
      <c r="CL13" s="454">
        <v>0</v>
      </c>
      <c r="CM13" s="178"/>
      <c r="CN13" s="368"/>
      <c r="CO13" s="141" t="s">
        <v>411</v>
      </c>
      <c r="CP13" s="142" t="s">
        <v>412</v>
      </c>
      <c r="CQ13" s="146" t="s">
        <v>604</v>
      </c>
      <c r="CR13" s="409">
        <v>7.3</v>
      </c>
      <c r="CS13" s="141" t="s">
        <v>411</v>
      </c>
      <c r="CT13" s="142" t="s">
        <v>412</v>
      </c>
      <c r="CU13" s="146" t="s">
        <v>604</v>
      </c>
      <c r="CV13" s="409">
        <v>7.3</v>
      </c>
      <c r="CW13" s="141" t="s">
        <v>411</v>
      </c>
      <c r="CX13" s="142" t="s">
        <v>412</v>
      </c>
      <c r="CY13" s="146" t="s">
        <v>604</v>
      </c>
      <c r="CZ13" s="409">
        <v>7.3</v>
      </c>
      <c r="DA13" s="453" t="s">
        <v>74</v>
      </c>
      <c r="DB13" s="454">
        <v>0</v>
      </c>
      <c r="DC13" s="178"/>
      <c r="DD13" s="178"/>
      <c r="DE13" s="102" t="s">
        <v>12</v>
      </c>
      <c r="DF13" s="116" t="s">
        <v>175</v>
      </c>
      <c r="DG13" s="178"/>
      <c r="DH13" s="409">
        <v>7.3</v>
      </c>
      <c r="DI13" s="178"/>
      <c r="DJ13" s="178"/>
      <c r="DK13" s="178"/>
      <c r="DL13" s="178"/>
      <c r="DM13" s="178"/>
      <c r="DN13" s="178"/>
      <c r="DO13" s="178"/>
      <c r="DP13" s="178"/>
      <c r="DQ13" s="178"/>
      <c r="DR13" s="178"/>
      <c r="DS13" s="178"/>
      <c r="DT13" s="178"/>
      <c r="DU13" s="149" t="s">
        <v>577</v>
      </c>
      <c r="DV13" s="150" t="s">
        <v>578</v>
      </c>
      <c r="DW13" s="178"/>
      <c r="DX13" s="178">
        <v>18</v>
      </c>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Y13"/>
    </row>
    <row r="14" spans="1:207" ht="78.75" customHeight="1">
      <c r="A14" s="114">
        <f t="shared" si="0"/>
        <v>3</v>
      </c>
      <c r="B14" s="491"/>
      <c r="C14" s="492"/>
      <c r="D14" s="357">
        <v>43103</v>
      </c>
      <c r="E14" s="453" t="s">
        <v>74</v>
      </c>
      <c r="F14" s="454">
        <v>0</v>
      </c>
      <c r="G14" s="178"/>
      <c r="H14" s="368"/>
      <c r="I14" s="453" t="s">
        <v>74</v>
      </c>
      <c r="J14" s="454">
        <v>0</v>
      </c>
      <c r="K14" s="178"/>
      <c r="L14" s="409"/>
      <c r="M14" s="55" t="s">
        <v>73</v>
      </c>
      <c r="N14" s="42"/>
      <c r="O14" s="178"/>
      <c r="P14" s="368"/>
      <c r="Q14" s="102" t="s">
        <v>12</v>
      </c>
      <c r="R14" s="116" t="s">
        <v>175</v>
      </c>
      <c r="S14" s="178"/>
      <c r="T14" s="409">
        <v>7.3</v>
      </c>
      <c r="U14" s="102" t="s">
        <v>12</v>
      </c>
      <c r="V14" s="116" t="s">
        <v>175</v>
      </c>
      <c r="W14" s="178"/>
      <c r="X14" s="409">
        <v>7.3</v>
      </c>
      <c r="Y14" s="90" t="s">
        <v>140</v>
      </c>
      <c r="Z14" s="109" t="s">
        <v>143</v>
      </c>
      <c r="AA14" s="146" t="s">
        <v>603</v>
      </c>
      <c r="AB14" s="457">
        <v>7.3</v>
      </c>
      <c r="AC14" s="102" t="s">
        <v>12</v>
      </c>
      <c r="AD14" s="116" t="s">
        <v>175</v>
      </c>
      <c r="AE14" s="178"/>
      <c r="AF14" s="409">
        <v>7.3</v>
      </c>
      <c r="AG14" s="453" t="s">
        <v>74</v>
      </c>
      <c r="AH14" s="454">
        <v>0</v>
      </c>
      <c r="AI14" s="146"/>
      <c r="AJ14" s="368"/>
      <c r="AK14" s="453" t="s">
        <v>74</v>
      </c>
      <c r="AL14" s="454">
        <v>0</v>
      </c>
      <c r="AM14" s="146"/>
      <c r="AN14" s="409"/>
      <c r="AO14" s="144" t="s">
        <v>586</v>
      </c>
      <c r="AP14" s="145" t="s">
        <v>587</v>
      </c>
      <c r="AQ14" s="178"/>
      <c r="AR14" s="409">
        <v>7.3</v>
      </c>
      <c r="AS14" s="453" t="s">
        <v>74</v>
      </c>
      <c r="AT14" s="454">
        <v>0</v>
      </c>
      <c r="AU14" s="178"/>
      <c r="AV14" s="368"/>
      <c r="AW14" s="55" t="s">
        <v>73</v>
      </c>
      <c r="AX14" s="380"/>
      <c r="AY14" s="178"/>
      <c r="AZ14" s="368"/>
      <c r="BA14" s="453" t="s">
        <v>74</v>
      </c>
      <c r="BB14" s="454">
        <v>0</v>
      </c>
      <c r="BC14" s="178"/>
      <c r="BD14" s="368"/>
      <c r="BE14" s="453" t="s">
        <v>74</v>
      </c>
      <c r="BF14" s="454">
        <v>0</v>
      </c>
      <c r="BG14" s="146"/>
      <c r="BH14" s="368"/>
      <c r="BI14" s="453" t="s">
        <v>74</v>
      </c>
      <c r="BJ14" s="454">
        <v>0</v>
      </c>
      <c r="BK14" s="178"/>
      <c r="BL14" s="368"/>
      <c r="BM14" s="141" t="s">
        <v>411</v>
      </c>
      <c r="BN14" s="142" t="s">
        <v>412</v>
      </c>
      <c r="BO14" s="146" t="s">
        <v>605</v>
      </c>
      <c r="BP14" s="409">
        <v>7.3</v>
      </c>
      <c r="BQ14" s="102" t="s">
        <v>12</v>
      </c>
      <c r="BR14" s="116" t="s">
        <v>175</v>
      </c>
      <c r="BS14" s="178"/>
      <c r="BT14" s="409">
        <v>7.3</v>
      </c>
      <c r="BU14" s="453" t="s">
        <v>74</v>
      </c>
      <c r="BV14" s="454">
        <v>0</v>
      </c>
      <c r="BW14" s="178"/>
      <c r="BX14" s="368"/>
      <c r="BY14" s="453" t="s">
        <v>74</v>
      </c>
      <c r="BZ14" s="454">
        <v>0</v>
      </c>
      <c r="CA14" s="178"/>
      <c r="CB14" s="368"/>
      <c r="CC14" s="102" t="s">
        <v>12</v>
      </c>
      <c r="CD14" s="116" t="s">
        <v>175</v>
      </c>
      <c r="CE14" s="178"/>
      <c r="CF14" s="409">
        <v>7.3</v>
      </c>
      <c r="CG14" s="90" t="s">
        <v>451</v>
      </c>
      <c r="CH14" s="148" t="s">
        <v>360</v>
      </c>
      <c r="CI14" s="146" t="s">
        <v>606</v>
      </c>
      <c r="CJ14" s="409">
        <v>7.3</v>
      </c>
      <c r="CK14" s="453" t="s">
        <v>74</v>
      </c>
      <c r="CL14" s="454">
        <v>0</v>
      </c>
      <c r="CM14" s="146"/>
      <c r="CN14" s="368"/>
      <c r="CO14" s="141" t="s">
        <v>411</v>
      </c>
      <c r="CP14" s="142" t="s">
        <v>412</v>
      </c>
      <c r="CQ14" s="146" t="s">
        <v>605</v>
      </c>
      <c r="CR14" s="409">
        <v>7.3</v>
      </c>
      <c r="CS14" s="90" t="s">
        <v>140</v>
      </c>
      <c r="CT14" s="109" t="s">
        <v>143</v>
      </c>
      <c r="CU14" s="146" t="s">
        <v>612</v>
      </c>
      <c r="CV14" s="409">
        <v>7.3</v>
      </c>
      <c r="CW14" s="141" t="s">
        <v>411</v>
      </c>
      <c r="CX14" s="142" t="s">
        <v>412</v>
      </c>
      <c r="CY14" s="146" t="s">
        <v>605</v>
      </c>
      <c r="CZ14" s="409">
        <v>7.3</v>
      </c>
      <c r="DA14" s="453" t="s">
        <v>74</v>
      </c>
      <c r="DB14" s="454">
        <v>0</v>
      </c>
      <c r="DC14" s="146"/>
      <c r="DD14" s="409"/>
      <c r="DE14" s="102" t="s">
        <v>12</v>
      </c>
      <c r="DF14" s="116" t="s">
        <v>175</v>
      </c>
      <c r="DG14" s="178"/>
      <c r="DH14" s="409">
        <v>7.3</v>
      </c>
      <c r="DI14" s="178"/>
      <c r="DJ14" s="178"/>
      <c r="DK14" s="178"/>
      <c r="DL14" s="178"/>
      <c r="DM14" s="178"/>
      <c r="DN14" s="178"/>
      <c r="DO14" s="178"/>
      <c r="DP14" s="178"/>
      <c r="DQ14" s="149" t="s">
        <v>577</v>
      </c>
      <c r="DR14" s="150" t="s">
        <v>578</v>
      </c>
      <c r="DS14" s="178"/>
      <c r="DT14" s="178">
        <v>36</v>
      </c>
      <c r="DU14" s="178"/>
      <c r="DV14" s="178"/>
      <c r="DW14" s="178"/>
      <c r="DX14" s="178"/>
      <c r="DY14" s="178"/>
      <c r="DZ14" s="178"/>
      <c r="EA14" s="178"/>
      <c r="EB14" s="178"/>
      <c r="EC14" s="178"/>
      <c r="ED14" s="178"/>
      <c r="EE14" s="178"/>
      <c r="EF14" s="178"/>
      <c r="EG14" s="178"/>
      <c r="EH14" s="178"/>
      <c r="EI14" s="178"/>
      <c r="EJ14" s="178"/>
      <c r="EK14" s="178"/>
      <c r="EL14" s="178"/>
      <c r="EM14" s="178"/>
      <c r="EN14" s="178"/>
      <c r="EO14" s="178"/>
      <c r="EP14" s="178"/>
      <c r="EQ14" s="178"/>
      <c r="ER14" s="178"/>
      <c r="ES14" s="178"/>
      <c r="ET14" s="178"/>
      <c r="EU14" s="178"/>
      <c r="EV14" s="178"/>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Y14"/>
    </row>
    <row r="15" spans="1:207" ht="75" customHeight="1">
      <c r="A15" s="114">
        <f t="shared" si="0"/>
        <v>4</v>
      </c>
      <c r="B15" s="491"/>
      <c r="C15" s="492"/>
      <c r="D15" s="357">
        <v>43104</v>
      </c>
      <c r="E15" s="93" t="s">
        <v>461</v>
      </c>
      <c r="F15" s="143" t="s">
        <v>462</v>
      </c>
      <c r="G15" s="178" t="s">
        <v>607</v>
      </c>
      <c r="H15" s="409">
        <v>7.3</v>
      </c>
      <c r="I15" s="453" t="s">
        <v>74</v>
      </c>
      <c r="J15" s="454">
        <v>0</v>
      </c>
      <c r="K15" s="178"/>
      <c r="L15" s="409"/>
      <c r="M15" s="55" t="s">
        <v>73</v>
      </c>
      <c r="N15" s="42"/>
      <c r="O15" s="178"/>
      <c r="P15" s="368"/>
      <c r="Q15" s="102" t="s">
        <v>12</v>
      </c>
      <c r="R15" s="116" t="s">
        <v>175</v>
      </c>
      <c r="S15" s="178"/>
      <c r="T15" s="409">
        <v>7.3</v>
      </c>
      <c r="U15" s="102" t="s">
        <v>12</v>
      </c>
      <c r="V15" s="116" t="s">
        <v>175</v>
      </c>
      <c r="W15" s="178"/>
      <c r="X15" s="409">
        <v>7.3</v>
      </c>
      <c r="Y15" s="90" t="s">
        <v>451</v>
      </c>
      <c r="Z15" s="148" t="s">
        <v>360</v>
      </c>
      <c r="AA15" s="146" t="s">
        <v>606</v>
      </c>
      <c r="AB15" s="409">
        <v>7.3</v>
      </c>
      <c r="AC15" s="102" t="s">
        <v>12</v>
      </c>
      <c r="AD15" s="116" t="s">
        <v>175</v>
      </c>
      <c r="AE15" s="178"/>
      <c r="AF15" s="409">
        <v>7.3</v>
      </c>
      <c r="AG15" s="453" t="s">
        <v>74</v>
      </c>
      <c r="AH15" s="454">
        <v>0</v>
      </c>
      <c r="AI15" s="178"/>
      <c r="AJ15" s="368"/>
      <c r="AK15" s="453" t="s">
        <v>74</v>
      </c>
      <c r="AL15" s="454">
        <v>0</v>
      </c>
      <c r="AM15" s="146"/>
      <c r="AN15" s="409"/>
      <c r="AO15" s="141" t="s">
        <v>588</v>
      </c>
      <c r="AP15" s="142" t="s">
        <v>589</v>
      </c>
      <c r="AQ15" s="178" t="s">
        <v>611</v>
      </c>
      <c r="AR15" s="409">
        <v>7.3</v>
      </c>
      <c r="AS15" s="453" t="s">
        <v>74</v>
      </c>
      <c r="AT15" s="454">
        <v>0</v>
      </c>
      <c r="AU15" s="178"/>
      <c r="AV15" s="368"/>
      <c r="AW15" s="55" t="s">
        <v>73</v>
      </c>
      <c r="AX15" s="178"/>
      <c r="AY15" s="178"/>
      <c r="AZ15" s="368"/>
      <c r="BA15" s="453" t="s">
        <v>74</v>
      </c>
      <c r="BB15" s="454">
        <v>0</v>
      </c>
      <c r="BC15" s="178"/>
      <c r="BD15" s="368"/>
      <c r="BE15" s="453" t="s">
        <v>74</v>
      </c>
      <c r="BF15" s="454">
        <v>0</v>
      </c>
      <c r="BG15" s="178"/>
      <c r="BH15" s="368"/>
      <c r="BI15" s="90" t="s">
        <v>451</v>
      </c>
      <c r="BJ15" s="148" t="s">
        <v>360</v>
      </c>
      <c r="BK15" s="146" t="s">
        <v>606</v>
      </c>
      <c r="BL15" s="409">
        <v>7.3</v>
      </c>
      <c r="BM15" s="453" t="s">
        <v>74</v>
      </c>
      <c r="BN15" s="454">
        <v>0</v>
      </c>
      <c r="BO15" s="178"/>
      <c r="BP15" s="368"/>
      <c r="BQ15" s="102" t="s">
        <v>12</v>
      </c>
      <c r="BR15" s="116" t="s">
        <v>175</v>
      </c>
      <c r="BS15" s="178"/>
      <c r="BT15" s="409">
        <v>7.3</v>
      </c>
      <c r="BU15" s="453" t="s">
        <v>74</v>
      </c>
      <c r="BV15" s="454">
        <v>0</v>
      </c>
      <c r="BW15" s="178"/>
      <c r="BX15" s="368"/>
      <c r="BY15" s="453" t="s">
        <v>74</v>
      </c>
      <c r="BZ15" s="454">
        <v>0</v>
      </c>
      <c r="CA15" s="178"/>
      <c r="CB15" s="368"/>
      <c r="CC15" s="102" t="s">
        <v>12</v>
      </c>
      <c r="CD15" s="116" t="s">
        <v>175</v>
      </c>
      <c r="CE15" s="178"/>
      <c r="CF15" s="409">
        <v>7.3</v>
      </c>
      <c r="CG15" s="90" t="s">
        <v>451</v>
      </c>
      <c r="CH15" s="148" t="s">
        <v>360</v>
      </c>
      <c r="CI15" s="146" t="s">
        <v>606</v>
      </c>
      <c r="CJ15" s="409">
        <v>7.3</v>
      </c>
      <c r="CK15" s="453" t="s">
        <v>74</v>
      </c>
      <c r="CL15" s="454">
        <v>0</v>
      </c>
      <c r="CM15" s="178"/>
      <c r="CN15" s="368"/>
      <c r="CO15" s="141" t="s">
        <v>588</v>
      </c>
      <c r="CP15" s="142" t="s">
        <v>589</v>
      </c>
      <c r="CQ15" s="178" t="s">
        <v>611</v>
      </c>
      <c r="CR15" s="409">
        <v>7.3</v>
      </c>
      <c r="CS15" s="160" t="s">
        <v>341</v>
      </c>
      <c r="CT15" s="161" t="s">
        <v>342</v>
      </c>
      <c r="CU15" s="178"/>
      <c r="CV15" s="409">
        <v>7.3</v>
      </c>
      <c r="CW15" s="141" t="s">
        <v>588</v>
      </c>
      <c r="CX15" s="142" t="s">
        <v>589</v>
      </c>
      <c r="CY15" s="178" t="s">
        <v>611</v>
      </c>
      <c r="CZ15" s="409">
        <v>7.3</v>
      </c>
      <c r="DA15" s="453" t="s">
        <v>74</v>
      </c>
      <c r="DB15" s="454">
        <v>0</v>
      </c>
      <c r="DC15" s="178"/>
      <c r="DD15" s="409"/>
      <c r="DE15" s="102" t="s">
        <v>12</v>
      </c>
      <c r="DF15" s="116" t="s">
        <v>175</v>
      </c>
      <c r="DG15" s="178"/>
      <c r="DH15" s="409">
        <v>7.3</v>
      </c>
      <c r="DI15" s="178"/>
      <c r="DJ15" s="178"/>
      <c r="DK15" s="178"/>
      <c r="DL15" s="178"/>
      <c r="DM15" s="178"/>
      <c r="DN15" s="178"/>
      <c r="DO15" s="178"/>
      <c r="DP15" s="178"/>
      <c r="DQ15" s="149" t="s">
        <v>577</v>
      </c>
      <c r="DR15" s="150" t="s">
        <v>578</v>
      </c>
      <c r="DS15" s="178"/>
      <c r="DT15" s="178">
        <v>45</v>
      </c>
      <c r="DU15" s="178"/>
      <c r="DV15" s="178"/>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c r="EX15" s="178"/>
      <c r="EY15" s="178"/>
      <c r="EZ15" s="178"/>
      <c r="FA15" s="178"/>
      <c r="FB15" s="178"/>
      <c r="FC15" s="178"/>
      <c r="FD15" s="178"/>
      <c r="FE15" s="178"/>
      <c r="FF15" s="178"/>
      <c r="FG15" s="178"/>
      <c r="FH15" s="178"/>
      <c r="FI15" s="178"/>
      <c r="FJ15" s="178"/>
      <c r="FK15" s="178"/>
      <c r="FL15" s="178"/>
      <c r="FM15" s="178"/>
      <c r="FN15" s="178"/>
      <c r="FO15" s="178"/>
      <c r="FP15" s="178"/>
      <c r="FQ15" s="178"/>
      <c r="FR15" s="178"/>
      <c r="FS15" s="178"/>
      <c r="FT15" s="178"/>
      <c r="FU15" s="178"/>
      <c r="FV15" s="178"/>
      <c r="FW15" s="178"/>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Y15"/>
    </row>
    <row r="16" spans="1:207" ht="67.5" customHeight="1">
      <c r="A16" s="114">
        <f t="shared" si="0"/>
        <v>5</v>
      </c>
      <c r="B16" s="491"/>
      <c r="C16" s="492"/>
      <c r="D16" s="357">
        <v>43105</v>
      </c>
      <c r="E16" s="453" t="s">
        <v>74</v>
      </c>
      <c r="F16" s="454">
        <v>0</v>
      </c>
      <c r="G16" s="178"/>
      <c r="H16" s="409"/>
      <c r="I16" s="453" t="s">
        <v>74</v>
      </c>
      <c r="J16" s="454">
        <v>0</v>
      </c>
      <c r="K16" s="178"/>
      <c r="L16" s="409"/>
      <c r="M16" s="55" t="s">
        <v>73</v>
      </c>
      <c r="N16" s="42"/>
      <c r="O16" s="178"/>
      <c r="P16" s="368"/>
      <c r="Q16" s="102" t="s">
        <v>12</v>
      </c>
      <c r="R16" s="116" t="s">
        <v>175</v>
      </c>
      <c r="S16" s="178"/>
      <c r="T16" s="409">
        <v>7.3</v>
      </c>
      <c r="U16" s="102" t="s">
        <v>12</v>
      </c>
      <c r="V16" s="116" t="s">
        <v>175</v>
      </c>
      <c r="W16" s="178"/>
      <c r="X16" s="409">
        <v>7.3</v>
      </c>
      <c r="Y16" s="90" t="s">
        <v>451</v>
      </c>
      <c r="Z16" s="148" t="s">
        <v>360</v>
      </c>
      <c r="AA16" s="146" t="s">
        <v>606</v>
      </c>
      <c r="AB16" s="409">
        <v>7.3</v>
      </c>
      <c r="AC16" s="102" t="s">
        <v>12</v>
      </c>
      <c r="AD16" s="116" t="s">
        <v>175</v>
      </c>
      <c r="AE16" s="178"/>
      <c r="AF16" s="409">
        <v>7.3</v>
      </c>
      <c r="AG16" s="453" t="s">
        <v>74</v>
      </c>
      <c r="AH16" s="454">
        <v>0</v>
      </c>
      <c r="AI16" s="178"/>
      <c r="AJ16" s="368"/>
      <c r="AK16" s="453" t="s">
        <v>74</v>
      </c>
      <c r="AL16" s="454">
        <v>0</v>
      </c>
      <c r="AM16" s="178"/>
      <c r="AN16" s="409"/>
      <c r="AO16" s="93" t="s">
        <v>461</v>
      </c>
      <c r="AP16" s="143" t="s">
        <v>462</v>
      </c>
      <c r="AQ16" s="146" t="s">
        <v>610</v>
      </c>
      <c r="AR16" s="409">
        <v>7.3</v>
      </c>
      <c r="AS16" s="453" t="s">
        <v>74</v>
      </c>
      <c r="AT16" s="454">
        <v>0</v>
      </c>
      <c r="AU16" s="178"/>
      <c r="AV16" s="368"/>
      <c r="AW16" s="55" t="s">
        <v>73</v>
      </c>
      <c r="AX16" s="178"/>
      <c r="AY16" s="178"/>
      <c r="AZ16" s="368"/>
      <c r="BA16" s="453" t="s">
        <v>74</v>
      </c>
      <c r="BB16" s="454">
        <v>0</v>
      </c>
      <c r="BC16" s="178"/>
      <c r="BD16" s="368"/>
      <c r="BE16" s="453" t="s">
        <v>74</v>
      </c>
      <c r="BF16" s="454">
        <v>0</v>
      </c>
      <c r="BG16" s="178"/>
      <c r="BH16" s="368"/>
      <c r="BI16" s="90" t="s">
        <v>451</v>
      </c>
      <c r="BJ16" s="148" t="s">
        <v>360</v>
      </c>
      <c r="BK16" s="146" t="s">
        <v>606</v>
      </c>
      <c r="BL16" s="409">
        <v>7.3</v>
      </c>
      <c r="BM16" s="93" t="s">
        <v>461</v>
      </c>
      <c r="BN16" s="143" t="s">
        <v>462</v>
      </c>
      <c r="BO16" s="178" t="s">
        <v>608</v>
      </c>
      <c r="BP16" s="409">
        <v>7.3</v>
      </c>
      <c r="BQ16" s="102" t="s">
        <v>12</v>
      </c>
      <c r="BR16" s="116" t="s">
        <v>175</v>
      </c>
      <c r="BS16" s="178"/>
      <c r="BT16" s="409">
        <v>7.3</v>
      </c>
      <c r="BU16" s="453" t="s">
        <v>74</v>
      </c>
      <c r="BV16" s="454">
        <v>0</v>
      </c>
      <c r="BW16" s="178"/>
      <c r="BX16" s="368"/>
      <c r="BY16" s="453" t="s">
        <v>74</v>
      </c>
      <c r="BZ16" s="454">
        <v>0</v>
      </c>
      <c r="CA16" s="178"/>
      <c r="CB16" s="368"/>
      <c r="CC16" s="102" t="s">
        <v>12</v>
      </c>
      <c r="CD16" s="116" t="s">
        <v>175</v>
      </c>
      <c r="CE16" s="178"/>
      <c r="CF16" s="409">
        <v>7.3</v>
      </c>
      <c r="CG16" s="90" t="s">
        <v>451</v>
      </c>
      <c r="CH16" s="148" t="s">
        <v>360</v>
      </c>
      <c r="CI16" s="146" t="s">
        <v>606</v>
      </c>
      <c r="CJ16" s="409">
        <v>7.3</v>
      </c>
      <c r="CK16" s="453" t="s">
        <v>74</v>
      </c>
      <c r="CL16" s="454">
        <v>0</v>
      </c>
      <c r="CM16" s="178"/>
      <c r="CN16" s="368"/>
      <c r="CO16" s="93" t="s">
        <v>461</v>
      </c>
      <c r="CP16" s="143" t="s">
        <v>462</v>
      </c>
      <c r="CQ16" s="146" t="s">
        <v>609</v>
      </c>
      <c r="CR16" s="409">
        <v>7.3</v>
      </c>
      <c r="CS16" s="160" t="s">
        <v>341</v>
      </c>
      <c r="CT16" s="161" t="s">
        <v>342</v>
      </c>
      <c r="CU16" s="178"/>
      <c r="CV16" s="409">
        <v>7.3</v>
      </c>
      <c r="CW16" s="453" t="s">
        <v>74</v>
      </c>
      <c r="CX16" s="454">
        <v>0</v>
      </c>
      <c r="CY16" s="178"/>
      <c r="CZ16" s="178"/>
      <c r="DA16" s="90" t="s">
        <v>451</v>
      </c>
      <c r="DB16" s="148" t="s">
        <v>360</v>
      </c>
      <c r="DC16" s="146" t="s">
        <v>615</v>
      </c>
      <c r="DD16" s="409">
        <v>7.3</v>
      </c>
      <c r="DE16" s="102" t="s">
        <v>12</v>
      </c>
      <c r="DF16" s="116" t="s">
        <v>175</v>
      </c>
      <c r="DG16" s="178"/>
      <c r="DH16" s="409">
        <v>7.3</v>
      </c>
      <c r="DI16" s="178"/>
      <c r="DJ16" s="178"/>
      <c r="DK16" s="178"/>
      <c r="DL16" s="178"/>
      <c r="DM16" s="178"/>
      <c r="DN16" s="178"/>
      <c r="DO16" s="178"/>
      <c r="DP16" s="178"/>
      <c r="DQ16" s="149" t="s">
        <v>577</v>
      </c>
      <c r="DR16" s="150" t="s">
        <v>578</v>
      </c>
      <c r="DS16" s="178"/>
      <c r="DT16" s="178">
        <v>15</v>
      </c>
      <c r="DU16" s="178"/>
      <c r="DV16" s="178"/>
      <c r="DW16" s="178"/>
      <c r="DX16" s="178"/>
      <c r="DY16" s="178"/>
      <c r="DZ16" s="178"/>
      <c r="EA16" s="178"/>
      <c r="EB16" s="178"/>
      <c r="EC16" s="178"/>
      <c r="ED16" s="178"/>
      <c r="EE16" s="178"/>
      <c r="EF16" s="178"/>
      <c r="EG16" s="178"/>
      <c r="EH16" s="178"/>
      <c r="EI16" s="178"/>
      <c r="EJ16" s="178"/>
      <c r="EK16" s="178"/>
      <c r="EL16" s="178"/>
      <c r="EM16" s="178"/>
      <c r="EN16" s="178"/>
      <c r="EO16" s="178"/>
      <c r="EP16" s="178"/>
      <c r="EQ16" s="178"/>
      <c r="ER16" s="178"/>
      <c r="ES16" s="178"/>
      <c r="ET16" s="178"/>
      <c r="EU16" s="178"/>
      <c r="EV16" s="178"/>
      <c r="EW16" s="178"/>
      <c r="EX16" s="178"/>
      <c r="EY16" s="178"/>
      <c r="EZ16" s="178"/>
      <c r="FA16" s="178"/>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c r="GB16" s="178"/>
      <c r="GC16" s="178"/>
      <c r="GD16" s="178"/>
      <c r="GE16" s="178"/>
      <c r="GF16" s="178"/>
      <c r="GG16" s="178"/>
      <c r="GH16" s="178"/>
      <c r="GI16" s="178"/>
      <c r="GJ16" s="178"/>
      <c r="GK16" s="178"/>
      <c r="GL16" s="178"/>
      <c r="GM16" s="178"/>
      <c r="GN16" s="178"/>
      <c r="GO16" s="178"/>
      <c r="GP16" s="178"/>
      <c r="GQ16" s="178"/>
      <c r="GR16" s="178"/>
      <c r="GS16" s="178"/>
      <c r="GT16" s="178"/>
      <c r="GU16" s="178"/>
      <c r="GV16" s="178"/>
      <c r="GY16"/>
    </row>
    <row r="17" spans="1:207" ht="15.75">
      <c r="A17" s="114">
        <f t="shared" si="0"/>
        <v>6</v>
      </c>
      <c r="B17" s="491"/>
      <c r="C17" s="492"/>
      <c r="D17" s="357">
        <v>43106</v>
      </c>
      <c r="E17" s="393"/>
      <c r="F17" s="178"/>
      <c r="G17" s="178"/>
      <c r="H17" s="368"/>
      <c r="I17" s="352"/>
      <c r="J17" s="178"/>
      <c r="K17" s="178"/>
      <c r="L17" s="409"/>
      <c r="M17" s="393"/>
      <c r="N17" s="178"/>
      <c r="O17" s="178"/>
      <c r="P17" s="368"/>
      <c r="Q17" s="393"/>
      <c r="R17" s="178"/>
      <c r="S17" s="178"/>
      <c r="T17" s="368"/>
      <c r="U17" s="352"/>
      <c r="V17" s="178"/>
      <c r="W17" s="178"/>
      <c r="X17" s="409"/>
      <c r="Y17" s="393"/>
      <c r="Z17" s="178"/>
      <c r="AA17" s="178"/>
      <c r="AB17" s="368"/>
      <c r="AC17" s="352"/>
      <c r="AD17" s="178"/>
      <c r="AE17" s="178"/>
      <c r="AF17" s="409"/>
      <c r="AG17" s="393"/>
      <c r="AH17" s="178"/>
      <c r="AI17" s="178"/>
      <c r="AJ17" s="368"/>
      <c r="AK17" s="352"/>
      <c r="AL17" s="178"/>
      <c r="AM17" s="178"/>
      <c r="AN17" s="409"/>
      <c r="AO17" s="393"/>
      <c r="AP17" s="178"/>
      <c r="AQ17" s="178"/>
      <c r="AR17" s="368"/>
      <c r="AS17" s="393"/>
      <c r="AT17" s="178"/>
      <c r="AU17" s="178"/>
      <c r="AV17" s="368"/>
      <c r="AW17" s="393"/>
      <c r="AX17" s="178"/>
      <c r="AY17" s="178"/>
      <c r="AZ17" s="368"/>
      <c r="BA17" s="393"/>
      <c r="BB17" s="178"/>
      <c r="BC17" s="178"/>
      <c r="BD17" s="368"/>
      <c r="BE17" s="393"/>
      <c r="BF17" s="178"/>
      <c r="BG17" s="178"/>
      <c r="BH17" s="368"/>
      <c r="BI17" s="393"/>
      <c r="BJ17" s="178"/>
      <c r="BK17" s="178"/>
      <c r="BL17" s="368"/>
      <c r="BM17" s="393"/>
      <c r="BN17" s="178"/>
      <c r="BO17" s="178"/>
      <c r="BP17" s="368"/>
      <c r="BQ17" s="393"/>
      <c r="BR17" s="178"/>
      <c r="BS17" s="178"/>
      <c r="BT17" s="368"/>
      <c r="BU17" s="393"/>
      <c r="BV17" s="178"/>
      <c r="BW17" s="178"/>
      <c r="BX17" s="368"/>
      <c r="BY17" s="393"/>
      <c r="BZ17" s="178"/>
      <c r="CA17" s="178"/>
      <c r="CB17" s="368"/>
      <c r="CC17" s="393"/>
      <c r="CD17" s="178"/>
      <c r="CE17" s="178"/>
      <c r="CF17" s="368"/>
      <c r="CG17" s="393"/>
      <c r="CH17" s="178"/>
      <c r="CI17" s="178"/>
      <c r="CJ17" s="368"/>
      <c r="CK17" s="393"/>
      <c r="CL17" s="178"/>
      <c r="CM17" s="178"/>
      <c r="CN17" s="368"/>
      <c r="CO17" s="393"/>
      <c r="CP17" s="178"/>
      <c r="CQ17" s="178"/>
      <c r="CR17" s="368"/>
      <c r="CS17" s="352"/>
      <c r="CT17" s="178"/>
      <c r="CU17" s="178"/>
      <c r="CV17" s="178"/>
      <c r="CW17" s="178"/>
      <c r="CX17" s="178"/>
      <c r="CY17" s="178"/>
      <c r="CZ17" s="178"/>
      <c r="DA17" s="178"/>
      <c r="DB17" s="178"/>
      <c r="DC17" s="178"/>
      <c r="DD17" s="178"/>
      <c r="DE17" s="178"/>
      <c r="DF17" s="178"/>
      <c r="DG17" s="178"/>
      <c r="DH17" s="178"/>
      <c r="DI17" s="178"/>
      <c r="DJ17" s="178"/>
      <c r="DK17" s="178"/>
      <c r="DL17" s="178"/>
      <c r="DM17" s="178"/>
      <c r="DN17" s="178"/>
      <c r="DO17" s="178"/>
      <c r="DP17" s="178"/>
      <c r="DQ17" s="178"/>
      <c r="DR17" s="178"/>
      <c r="DS17" s="178"/>
      <c r="DT17" s="178"/>
      <c r="DU17" s="178"/>
      <c r="DV17" s="178"/>
      <c r="DW17" s="178"/>
      <c r="DX17" s="178"/>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c r="GK17" s="178"/>
      <c r="GL17" s="178"/>
      <c r="GM17" s="178"/>
      <c r="GN17" s="178"/>
      <c r="GO17" s="178"/>
      <c r="GP17" s="178"/>
      <c r="GQ17" s="178"/>
      <c r="GR17" s="178"/>
      <c r="GS17" s="178"/>
      <c r="GT17" s="178"/>
      <c r="GU17" s="178"/>
      <c r="GV17" s="178"/>
      <c r="GY17"/>
    </row>
    <row r="18" spans="1:207" ht="15.75">
      <c r="A18" s="114">
        <f t="shared" si="0"/>
        <v>7</v>
      </c>
      <c r="B18" s="491"/>
      <c r="C18" s="492"/>
      <c r="D18" s="357">
        <v>43107</v>
      </c>
      <c r="E18" s="393"/>
      <c r="F18" s="178"/>
      <c r="G18" s="178"/>
      <c r="H18" s="368"/>
      <c r="I18" s="352"/>
      <c r="J18" s="178"/>
      <c r="K18" s="178"/>
      <c r="L18" s="409"/>
      <c r="M18" s="393"/>
      <c r="N18" s="178"/>
      <c r="O18" s="178"/>
      <c r="P18" s="368"/>
      <c r="Q18" s="393"/>
      <c r="R18" s="178"/>
      <c r="S18" s="178"/>
      <c r="T18" s="368"/>
      <c r="U18" s="352"/>
      <c r="V18" s="178"/>
      <c r="W18" s="178"/>
      <c r="X18" s="409"/>
      <c r="Y18" s="393"/>
      <c r="Z18" s="178"/>
      <c r="AA18" s="178"/>
      <c r="AB18" s="368"/>
      <c r="AC18" s="352"/>
      <c r="AD18" s="178"/>
      <c r="AE18" s="178"/>
      <c r="AF18" s="409"/>
      <c r="AG18" s="393"/>
      <c r="AH18" s="178"/>
      <c r="AI18" s="178"/>
      <c r="AJ18" s="368"/>
      <c r="AK18" s="352"/>
      <c r="AL18" s="178"/>
      <c r="AM18" s="178"/>
      <c r="AN18" s="409"/>
      <c r="AO18" s="393"/>
      <c r="AP18" s="178"/>
      <c r="AQ18" s="178"/>
      <c r="AR18" s="368"/>
      <c r="AS18" s="393"/>
      <c r="AT18" s="178"/>
      <c r="AU18" s="178"/>
      <c r="AV18" s="368"/>
      <c r="AW18" s="393"/>
      <c r="AX18" s="178"/>
      <c r="AY18" s="178"/>
      <c r="AZ18" s="368"/>
      <c r="BA18" s="393"/>
      <c r="BB18" s="178"/>
      <c r="BC18" s="178"/>
      <c r="BD18" s="368"/>
      <c r="BE18" s="393"/>
      <c r="BF18" s="178"/>
      <c r="BG18" s="178"/>
      <c r="BH18" s="368"/>
      <c r="BI18" s="393"/>
      <c r="BJ18" s="178"/>
      <c r="BK18" s="178"/>
      <c r="BL18" s="368"/>
      <c r="BM18" s="393"/>
      <c r="BN18" s="178"/>
      <c r="BO18" s="178"/>
      <c r="BP18" s="368"/>
      <c r="BQ18" s="393"/>
      <c r="BR18" s="178"/>
      <c r="BS18" s="178"/>
      <c r="BT18" s="368"/>
      <c r="BU18" s="393"/>
      <c r="BV18" s="178"/>
      <c r="BW18" s="178"/>
      <c r="BX18" s="368"/>
      <c r="BY18" s="393"/>
      <c r="BZ18" s="178"/>
      <c r="CA18" s="178"/>
      <c r="CB18" s="368"/>
      <c r="CC18" s="393"/>
      <c r="CD18" s="178"/>
      <c r="CE18" s="178"/>
      <c r="CF18" s="368"/>
      <c r="CG18" s="393"/>
      <c r="CH18" s="178"/>
      <c r="CI18" s="178"/>
      <c r="CJ18" s="368"/>
      <c r="CK18" s="393"/>
      <c r="CL18" s="178"/>
      <c r="CM18" s="178"/>
      <c r="CN18" s="368"/>
      <c r="CO18" s="393"/>
      <c r="CP18" s="178"/>
      <c r="CQ18" s="178"/>
      <c r="CR18" s="368"/>
      <c r="CS18" s="352"/>
      <c r="CT18" s="178"/>
      <c r="CU18" s="178"/>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Y18"/>
    </row>
    <row r="19" spans="1:207" ht="70.5">
      <c r="A19" s="114">
        <f t="shared" si="0"/>
        <v>1</v>
      </c>
      <c r="B19" s="491"/>
      <c r="C19" s="492"/>
      <c r="D19" s="357">
        <v>43108</v>
      </c>
      <c r="E19" s="93" t="s">
        <v>461</v>
      </c>
      <c r="F19" s="143" t="s">
        <v>462</v>
      </c>
      <c r="G19" s="146" t="s">
        <v>616</v>
      </c>
      <c r="H19" s="409">
        <v>7.3</v>
      </c>
      <c r="I19" s="453" t="s">
        <v>74</v>
      </c>
      <c r="J19" s="454">
        <v>0</v>
      </c>
      <c r="K19" s="178"/>
      <c r="L19" s="409"/>
      <c r="M19" s="55" t="s">
        <v>73</v>
      </c>
      <c r="N19" s="197"/>
      <c r="O19" s="178"/>
      <c r="P19" s="368"/>
      <c r="Q19" s="102" t="s">
        <v>12</v>
      </c>
      <c r="R19" s="116" t="s">
        <v>175</v>
      </c>
      <c r="S19" s="178"/>
      <c r="T19" s="409">
        <v>7.3</v>
      </c>
      <c r="U19" s="102" t="s">
        <v>12</v>
      </c>
      <c r="V19" s="116" t="s">
        <v>175</v>
      </c>
      <c r="W19" s="178"/>
      <c r="X19" s="409">
        <v>7.3</v>
      </c>
      <c r="Y19" s="453" t="s">
        <v>74</v>
      </c>
      <c r="Z19" s="454">
        <v>0</v>
      </c>
      <c r="AA19" s="178"/>
      <c r="AB19" s="368"/>
      <c r="AC19" s="102" t="s">
        <v>12</v>
      </c>
      <c r="AD19" s="116" t="s">
        <v>175</v>
      </c>
      <c r="AE19" s="178"/>
      <c r="AF19" s="409">
        <v>7.3</v>
      </c>
      <c r="AG19" s="453" t="s">
        <v>74</v>
      </c>
      <c r="AH19" s="454">
        <v>0</v>
      </c>
      <c r="AI19" s="178"/>
      <c r="AJ19" s="368"/>
      <c r="AK19" s="149" t="s">
        <v>577</v>
      </c>
      <c r="AL19" s="150" t="s">
        <v>578</v>
      </c>
      <c r="AM19" s="146" t="s">
        <v>614</v>
      </c>
      <c r="AN19" s="409">
        <v>7.3</v>
      </c>
      <c r="AO19" s="93" t="s">
        <v>461</v>
      </c>
      <c r="AP19" s="143" t="s">
        <v>462</v>
      </c>
      <c r="AQ19" s="178" t="s">
        <v>608</v>
      </c>
      <c r="AR19" s="409">
        <v>7.3</v>
      </c>
      <c r="AS19" s="453" t="s">
        <v>74</v>
      </c>
      <c r="AT19" s="454">
        <v>0</v>
      </c>
      <c r="AU19" s="178"/>
      <c r="AV19" s="368"/>
      <c r="AW19" s="55" t="s">
        <v>73</v>
      </c>
      <c r="AX19" s="178"/>
      <c r="AY19" s="178"/>
      <c r="AZ19" s="368"/>
      <c r="BA19" s="93" t="s">
        <v>461</v>
      </c>
      <c r="BB19" s="143" t="s">
        <v>462</v>
      </c>
      <c r="BC19" s="146" t="s">
        <v>617</v>
      </c>
      <c r="BD19" s="409">
        <v>7.3</v>
      </c>
      <c r="BE19" s="151" t="s">
        <v>433</v>
      </c>
      <c r="BF19" s="152" t="s">
        <v>442</v>
      </c>
      <c r="BG19" s="146" t="s">
        <v>613</v>
      </c>
      <c r="BH19" s="368">
        <v>7.3</v>
      </c>
      <c r="BI19" s="453" t="s">
        <v>74</v>
      </c>
      <c r="BJ19" s="454">
        <v>0</v>
      </c>
      <c r="BK19" s="146"/>
      <c r="BL19" s="368"/>
      <c r="BM19" s="93" t="s">
        <v>461</v>
      </c>
      <c r="BN19" s="143" t="s">
        <v>462</v>
      </c>
      <c r="BO19" s="146" t="s">
        <v>616</v>
      </c>
      <c r="BP19" s="409">
        <v>7.3</v>
      </c>
      <c r="BQ19" s="102" t="s">
        <v>12</v>
      </c>
      <c r="BR19" s="116" t="s">
        <v>175</v>
      </c>
      <c r="BS19" s="178"/>
      <c r="BT19" s="409">
        <v>7.3</v>
      </c>
      <c r="BU19" s="453" t="s">
        <v>74</v>
      </c>
      <c r="BV19" s="454">
        <v>0</v>
      </c>
      <c r="BW19" s="178"/>
      <c r="BX19" s="368"/>
      <c r="BY19" s="453" t="s">
        <v>74</v>
      </c>
      <c r="BZ19" s="454">
        <v>0</v>
      </c>
      <c r="CA19" s="178"/>
      <c r="CB19" s="368"/>
      <c r="CC19" s="102" t="s">
        <v>12</v>
      </c>
      <c r="CD19" s="116" t="s">
        <v>175</v>
      </c>
      <c r="CE19" s="178"/>
      <c r="CF19" s="409">
        <v>7.3</v>
      </c>
      <c r="CG19" s="151" t="s">
        <v>433</v>
      </c>
      <c r="CH19" s="152" t="s">
        <v>442</v>
      </c>
      <c r="CI19" s="146" t="s">
        <v>613</v>
      </c>
      <c r="CJ19" s="368">
        <v>7.3</v>
      </c>
      <c r="CK19" s="453" t="s">
        <v>74</v>
      </c>
      <c r="CL19" s="454">
        <v>0</v>
      </c>
      <c r="CM19" s="178"/>
      <c r="CN19" s="368"/>
      <c r="CO19" s="453" t="s">
        <v>74</v>
      </c>
      <c r="CP19" s="454">
        <v>0</v>
      </c>
      <c r="CQ19" s="178"/>
      <c r="CR19" s="368"/>
      <c r="CS19" s="151" t="s">
        <v>433</v>
      </c>
      <c r="CT19" s="152" t="s">
        <v>442</v>
      </c>
      <c r="CU19" s="146" t="s">
        <v>613</v>
      </c>
      <c r="CV19" s="368">
        <v>7.3</v>
      </c>
      <c r="CW19" s="141" t="s">
        <v>588</v>
      </c>
      <c r="CX19" s="142" t="s">
        <v>589</v>
      </c>
      <c r="CY19" s="146" t="s">
        <v>617</v>
      </c>
      <c r="CZ19" s="409">
        <v>7.3</v>
      </c>
      <c r="DA19" s="453" t="s">
        <v>74</v>
      </c>
      <c r="DB19" s="454">
        <v>0</v>
      </c>
      <c r="DC19" s="146"/>
      <c r="DD19" s="409"/>
      <c r="DE19" s="102" t="s">
        <v>12</v>
      </c>
      <c r="DF19" s="116" t="s">
        <v>175</v>
      </c>
      <c r="DG19" s="178"/>
      <c r="DH19" s="409">
        <v>7.3</v>
      </c>
      <c r="DI19" s="178"/>
      <c r="DJ19" s="178"/>
      <c r="DK19" s="178"/>
      <c r="DL19" s="178"/>
      <c r="DM19" s="178"/>
      <c r="DN19" s="178"/>
      <c r="DO19" s="178"/>
      <c r="DP19" s="178"/>
      <c r="DQ19" s="149" t="s">
        <v>577</v>
      </c>
      <c r="DR19" s="150" t="s">
        <v>578</v>
      </c>
      <c r="DS19" s="178"/>
      <c r="DT19" s="178"/>
      <c r="DU19" s="178"/>
      <c r="DV19" s="178"/>
      <c r="DW19" s="178"/>
      <c r="DX19" s="178"/>
      <c r="DY19" s="178"/>
      <c r="DZ19" s="178"/>
      <c r="EA19" s="178"/>
      <c r="EB19" s="178"/>
      <c r="EC19" s="151" t="s">
        <v>433</v>
      </c>
      <c r="ED19" s="152" t="s">
        <v>442</v>
      </c>
      <c r="EE19" s="178"/>
      <c r="EF19" s="178">
        <v>14</v>
      </c>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Y19"/>
    </row>
    <row r="20" spans="1:207" ht="78" customHeight="1">
      <c r="A20" s="114">
        <f t="shared" si="0"/>
        <v>2</v>
      </c>
      <c r="B20" s="491"/>
      <c r="C20" s="492"/>
      <c r="D20" s="357">
        <v>43109</v>
      </c>
      <c r="E20" s="93" t="s">
        <v>461</v>
      </c>
      <c r="F20" s="143" t="s">
        <v>462</v>
      </c>
      <c r="G20" s="146" t="s">
        <v>618</v>
      </c>
      <c r="H20" s="409">
        <v>7.3</v>
      </c>
      <c r="I20" s="141" t="s">
        <v>411</v>
      </c>
      <c r="J20" s="142" t="s">
        <v>412</v>
      </c>
      <c r="K20" s="178"/>
      <c r="L20" s="409">
        <v>7.3</v>
      </c>
      <c r="M20" s="55" t="s">
        <v>73</v>
      </c>
      <c r="N20" s="197"/>
      <c r="O20" s="178"/>
      <c r="P20" s="368"/>
      <c r="Q20" s="102" t="s">
        <v>12</v>
      </c>
      <c r="R20" s="116" t="s">
        <v>175</v>
      </c>
      <c r="S20" s="178"/>
      <c r="T20" s="409">
        <v>7.3</v>
      </c>
      <c r="U20" s="102" t="s">
        <v>12</v>
      </c>
      <c r="V20" s="116" t="s">
        <v>175</v>
      </c>
      <c r="W20" s="178"/>
      <c r="X20" s="409">
        <v>7.3</v>
      </c>
      <c r="Y20" s="453" t="s">
        <v>74</v>
      </c>
      <c r="Z20" s="454">
        <v>0</v>
      </c>
      <c r="AA20" s="178"/>
      <c r="AB20" s="368"/>
      <c r="AC20" s="102" t="s">
        <v>12</v>
      </c>
      <c r="AD20" s="116" t="s">
        <v>175</v>
      </c>
      <c r="AE20" s="178"/>
      <c r="AF20" s="409">
        <v>7.3</v>
      </c>
      <c r="AG20" s="453" t="s">
        <v>74</v>
      </c>
      <c r="AH20" s="454">
        <v>0</v>
      </c>
      <c r="AI20" s="178"/>
      <c r="AJ20" s="368"/>
      <c r="AK20" s="149" t="s">
        <v>577</v>
      </c>
      <c r="AL20" s="150" t="s">
        <v>578</v>
      </c>
      <c r="AM20" s="146" t="s">
        <v>614</v>
      </c>
      <c r="AN20" s="409">
        <v>7.3</v>
      </c>
      <c r="AO20" s="93" t="s">
        <v>461</v>
      </c>
      <c r="AP20" s="143" t="s">
        <v>462</v>
      </c>
      <c r="AQ20" s="178" t="s">
        <v>608</v>
      </c>
      <c r="AR20" s="409">
        <v>7.3</v>
      </c>
      <c r="AS20" s="453" t="s">
        <v>74</v>
      </c>
      <c r="AT20" s="454">
        <v>0</v>
      </c>
      <c r="AU20" s="146"/>
      <c r="AV20" s="368"/>
      <c r="AW20" s="55" t="s">
        <v>73</v>
      </c>
      <c r="AX20" s="178"/>
      <c r="AY20" s="178"/>
      <c r="AZ20" s="368"/>
      <c r="BA20" s="144" t="s">
        <v>586</v>
      </c>
      <c r="BB20" s="145" t="s">
        <v>587</v>
      </c>
      <c r="BC20" s="146" t="s">
        <v>619</v>
      </c>
      <c r="BD20" s="409">
        <v>7.3</v>
      </c>
      <c r="BE20" s="151" t="s">
        <v>433</v>
      </c>
      <c r="BF20" s="152" t="s">
        <v>442</v>
      </c>
      <c r="BG20" s="146" t="s">
        <v>613</v>
      </c>
      <c r="BH20" s="368">
        <v>7.3</v>
      </c>
      <c r="BI20" s="453" t="s">
        <v>74</v>
      </c>
      <c r="BJ20" s="454">
        <v>0</v>
      </c>
      <c r="BK20" s="146"/>
      <c r="BL20" s="368"/>
      <c r="BM20" s="93" t="s">
        <v>461</v>
      </c>
      <c r="BN20" s="143" t="s">
        <v>462</v>
      </c>
      <c r="BO20" s="146" t="s">
        <v>618</v>
      </c>
      <c r="BP20" s="409">
        <v>7.3</v>
      </c>
      <c r="BQ20" s="102" t="s">
        <v>12</v>
      </c>
      <c r="BR20" s="116" t="s">
        <v>175</v>
      </c>
      <c r="BS20" s="178"/>
      <c r="BT20" s="409">
        <v>7.3</v>
      </c>
      <c r="BU20" s="144" t="s">
        <v>586</v>
      </c>
      <c r="BV20" s="145" t="s">
        <v>587</v>
      </c>
      <c r="BW20" s="146" t="s">
        <v>619</v>
      </c>
      <c r="BX20" s="409">
        <v>7.3</v>
      </c>
      <c r="BY20" s="90" t="s">
        <v>451</v>
      </c>
      <c r="BZ20" s="148" t="s">
        <v>360</v>
      </c>
      <c r="CA20" s="146" t="s">
        <v>615</v>
      </c>
      <c r="CB20" s="409">
        <v>7.3</v>
      </c>
      <c r="CC20" s="453" t="s">
        <v>74</v>
      </c>
      <c r="CD20" s="454">
        <v>0</v>
      </c>
      <c r="CE20" s="178"/>
      <c r="CF20" s="409"/>
      <c r="CG20" s="151" t="s">
        <v>433</v>
      </c>
      <c r="CH20" s="152" t="s">
        <v>442</v>
      </c>
      <c r="CI20" s="146" t="s">
        <v>613</v>
      </c>
      <c r="CJ20" s="368">
        <v>7.3</v>
      </c>
      <c r="CK20" s="453" t="s">
        <v>74</v>
      </c>
      <c r="CL20" s="454">
        <v>0</v>
      </c>
      <c r="CM20" s="146"/>
      <c r="CN20" s="368"/>
      <c r="CO20" s="453" t="s">
        <v>74</v>
      </c>
      <c r="CP20" s="454">
        <v>0</v>
      </c>
      <c r="CQ20" s="146"/>
      <c r="CR20" s="368"/>
      <c r="CS20" s="151" t="s">
        <v>433</v>
      </c>
      <c r="CT20" s="152" t="s">
        <v>442</v>
      </c>
      <c r="CU20" s="146" t="s">
        <v>613</v>
      </c>
      <c r="CV20" s="368">
        <v>7.3</v>
      </c>
      <c r="CW20" s="453" t="s">
        <v>74</v>
      </c>
      <c r="CX20" s="454">
        <v>0</v>
      </c>
      <c r="CY20" s="178"/>
      <c r="CZ20" s="178"/>
      <c r="DA20" s="90" t="s">
        <v>451</v>
      </c>
      <c r="DB20" s="148" t="s">
        <v>360</v>
      </c>
      <c r="DC20" s="146" t="s">
        <v>615</v>
      </c>
      <c r="DD20" s="409">
        <v>7.3</v>
      </c>
      <c r="DE20" s="102" t="s">
        <v>12</v>
      </c>
      <c r="DF20" s="116" t="s">
        <v>175</v>
      </c>
      <c r="DG20" s="178"/>
      <c r="DH20" s="409">
        <v>7.3</v>
      </c>
      <c r="DI20" s="178"/>
      <c r="DJ20" s="178"/>
      <c r="DK20" s="178"/>
      <c r="DL20" s="178"/>
      <c r="DM20" s="178"/>
      <c r="DN20" s="178"/>
      <c r="DO20" s="178"/>
      <c r="DP20" s="178"/>
      <c r="DQ20" s="149" t="s">
        <v>577</v>
      </c>
      <c r="DR20" s="150" t="s">
        <v>578</v>
      </c>
      <c r="DS20" s="178"/>
      <c r="DT20" s="178"/>
      <c r="DU20" s="178"/>
      <c r="DV20" s="178"/>
      <c r="DW20" s="178"/>
      <c r="DX20" s="178"/>
      <c r="DY20" s="178"/>
      <c r="DZ20" s="178"/>
      <c r="EA20" s="178"/>
      <c r="EB20" s="178"/>
      <c r="EC20" s="151" t="s">
        <v>433</v>
      </c>
      <c r="ED20" s="152" t="s">
        <v>442</v>
      </c>
      <c r="EE20" s="178"/>
      <c r="EF20" s="178">
        <v>20</v>
      </c>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c r="GI20" s="178"/>
      <c r="GJ20" s="178"/>
      <c r="GK20" s="178"/>
      <c r="GL20" s="178"/>
      <c r="GM20" s="178"/>
      <c r="GN20" s="178"/>
      <c r="GO20" s="178"/>
      <c r="GP20" s="178"/>
      <c r="GQ20" s="178"/>
      <c r="GR20" s="178"/>
      <c r="GS20" s="178"/>
      <c r="GT20" s="178"/>
      <c r="GU20" s="178"/>
      <c r="GV20" s="178"/>
      <c r="GY20"/>
    </row>
    <row r="21" spans="1:207" ht="67.5">
      <c r="A21" s="114">
        <f t="shared" si="0"/>
        <v>3</v>
      </c>
      <c r="B21" s="491"/>
      <c r="C21" s="492"/>
      <c r="D21" s="357">
        <v>43110</v>
      </c>
      <c r="E21" s="93" t="s">
        <v>461</v>
      </c>
      <c r="F21" s="143" t="s">
        <v>462</v>
      </c>
      <c r="G21" s="146" t="s">
        <v>618</v>
      </c>
      <c r="H21" s="409">
        <v>7.3</v>
      </c>
      <c r="I21" s="141" t="s">
        <v>411</v>
      </c>
      <c r="J21" s="142" t="s">
        <v>412</v>
      </c>
      <c r="K21" s="178"/>
      <c r="L21" s="409">
        <v>7.3</v>
      </c>
      <c r="M21" s="55" t="s">
        <v>73</v>
      </c>
      <c r="N21" s="197"/>
      <c r="O21" s="178"/>
      <c r="P21" s="368"/>
      <c r="Q21" s="102" t="s">
        <v>12</v>
      </c>
      <c r="R21" s="116" t="s">
        <v>175</v>
      </c>
      <c r="S21" s="178"/>
      <c r="T21" s="409">
        <v>7.3</v>
      </c>
      <c r="U21" s="102" t="s">
        <v>12</v>
      </c>
      <c r="V21" s="116" t="s">
        <v>175</v>
      </c>
      <c r="W21" s="178"/>
      <c r="X21" s="409">
        <v>7.3</v>
      </c>
      <c r="Y21" s="453" t="s">
        <v>74</v>
      </c>
      <c r="Z21" s="454">
        <v>0</v>
      </c>
      <c r="AA21" s="178"/>
      <c r="AB21" s="368"/>
      <c r="AC21" s="102" t="s">
        <v>12</v>
      </c>
      <c r="AD21" s="116" t="s">
        <v>175</v>
      </c>
      <c r="AE21" s="178"/>
      <c r="AF21" s="409">
        <v>7.3</v>
      </c>
      <c r="AG21" s="453" t="s">
        <v>74</v>
      </c>
      <c r="AH21" s="454">
        <v>0</v>
      </c>
      <c r="AI21" s="178"/>
      <c r="AJ21" s="368"/>
      <c r="AK21" s="149" t="s">
        <v>577</v>
      </c>
      <c r="AL21" s="150" t="s">
        <v>578</v>
      </c>
      <c r="AM21" s="178"/>
      <c r="AN21" s="409">
        <v>7.3</v>
      </c>
      <c r="AO21" s="428"/>
      <c r="AP21" s="380"/>
      <c r="AQ21" s="178"/>
      <c r="AR21" s="368"/>
      <c r="AS21" s="453" t="s">
        <v>74</v>
      </c>
      <c r="AT21" s="454">
        <v>0</v>
      </c>
      <c r="AU21" s="178"/>
      <c r="AV21" s="368"/>
      <c r="AW21" s="55" t="s">
        <v>73</v>
      </c>
      <c r="AX21" s="178"/>
      <c r="AY21" s="178"/>
      <c r="AZ21" s="368"/>
      <c r="BA21" s="428"/>
      <c r="BB21" s="380"/>
      <c r="BC21" s="178"/>
      <c r="BD21" s="368"/>
      <c r="BE21" s="151" t="s">
        <v>433</v>
      </c>
      <c r="BF21" s="152" t="s">
        <v>442</v>
      </c>
      <c r="BG21" s="146" t="s">
        <v>613</v>
      </c>
      <c r="BH21" s="368">
        <v>7.3</v>
      </c>
      <c r="BI21" s="453" t="s">
        <v>74</v>
      </c>
      <c r="BJ21" s="454">
        <v>0</v>
      </c>
      <c r="BK21" s="146"/>
      <c r="BL21" s="368"/>
      <c r="BM21" s="394"/>
      <c r="BN21" s="202"/>
      <c r="BO21" s="146"/>
      <c r="BP21" s="368"/>
      <c r="BQ21" s="102" t="s">
        <v>12</v>
      </c>
      <c r="BR21" s="116" t="s">
        <v>175</v>
      </c>
      <c r="BS21" s="178"/>
      <c r="BT21" s="409">
        <v>7.3</v>
      </c>
      <c r="BU21" s="428"/>
      <c r="BV21" s="380"/>
      <c r="BW21" s="178"/>
      <c r="BX21" s="368"/>
      <c r="BY21" s="428"/>
      <c r="BZ21" s="380"/>
      <c r="CA21" s="178"/>
      <c r="CB21" s="368"/>
      <c r="CC21" s="453" t="s">
        <v>74</v>
      </c>
      <c r="CD21" s="454">
        <v>0</v>
      </c>
      <c r="CE21" s="178"/>
      <c r="CF21" s="409"/>
      <c r="CG21" s="151" t="s">
        <v>433</v>
      </c>
      <c r="CH21" s="152" t="s">
        <v>442</v>
      </c>
      <c r="CI21" s="146" t="s">
        <v>613</v>
      </c>
      <c r="CJ21" s="368">
        <v>7.3</v>
      </c>
      <c r="CK21" s="453" t="s">
        <v>74</v>
      </c>
      <c r="CL21" s="454">
        <v>0</v>
      </c>
      <c r="CM21" s="146"/>
      <c r="CN21" s="368"/>
      <c r="CO21" s="453" t="s">
        <v>74</v>
      </c>
      <c r="CP21" s="454">
        <v>0</v>
      </c>
      <c r="CQ21" s="146"/>
      <c r="CR21" s="368"/>
      <c r="CS21" s="151" t="s">
        <v>433</v>
      </c>
      <c r="CT21" s="152" t="s">
        <v>442</v>
      </c>
      <c r="CU21" s="146" t="s">
        <v>613</v>
      </c>
      <c r="CV21" s="368">
        <v>7.3</v>
      </c>
      <c r="CY21" s="178"/>
      <c r="CZ21" s="178"/>
      <c r="DA21" s="203"/>
      <c r="DB21" s="204"/>
      <c r="DC21" s="178"/>
      <c r="DD21" s="178"/>
      <c r="DE21" s="102" t="s">
        <v>12</v>
      </c>
      <c r="DF21" s="116" t="s">
        <v>175</v>
      </c>
      <c r="DG21" s="178"/>
      <c r="DH21" s="409">
        <v>7.3</v>
      </c>
      <c r="DI21" s="178"/>
      <c r="DJ21" s="178"/>
      <c r="DK21" s="178"/>
      <c r="DL21" s="178"/>
      <c r="DM21" s="178"/>
      <c r="DN21" s="178"/>
      <c r="DO21" s="178"/>
      <c r="DP21" s="178"/>
      <c r="DQ21" s="149" t="s">
        <v>577</v>
      </c>
      <c r="DR21" s="150" t="s">
        <v>578</v>
      </c>
      <c r="DS21" s="178"/>
      <c r="DT21" s="178"/>
      <c r="DU21" s="178"/>
      <c r="DV21" s="178"/>
      <c r="DW21" s="178"/>
      <c r="DX21" s="178"/>
      <c r="DY21" s="178"/>
      <c r="DZ21" s="178"/>
      <c r="EA21" s="178"/>
      <c r="EB21" s="178"/>
      <c r="EC21" s="151" t="s">
        <v>433</v>
      </c>
      <c r="ED21" s="152" t="s">
        <v>442</v>
      </c>
      <c r="EE21" s="178"/>
      <c r="EF21" s="178">
        <v>20</v>
      </c>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Y21"/>
    </row>
    <row r="22" spans="1:207" ht="67.5">
      <c r="A22" s="114">
        <f t="shared" si="0"/>
        <v>4</v>
      </c>
      <c r="B22" s="491"/>
      <c r="C22" s="492"/>
      <c r="D22" s="357">
        <v>43111</v>
      </c>
      <c r="E22" s="465" t="str">
        <f>IF("CA" = [1]Congé!$H$7:$H$738, "absent", "il est la ")</f>
        <v xml:space="preserve">il est la </v>
      </c>
      <c r="F22" s="202"/>
      <c r="G22" s="178"/>
      <c r="H22" s="368"/>
      <c r="I22" s="352"/>
      <c r="J22" s="202"/>
      <c r="K22" s="178"/>
      <c r="L22" s="409"/>
      <c r="M22" s="55" t="s">
        <v>73</v>
      </c>
      <c r="N22" s="197"/>
      <c r="O22" s="178"/>
      <c r="P22" s="368"/>
      <c r="Q22" s="102" t="s">
        <v>12</v>
      </c>
      <c r="R22" s="116" t="s">
        <v>175</v>
      </c>
      <c r="S22" s="178"/>
      <c r="T22" s="409">
        <v>7.3</v>
      </c>
      <c r="U22" s="102" t="s">
        <v>12</v>
      </c>
      <c r="V22" s="116" t="s">
        <v>175</v>
      </c>
      <c r="W22" s="178"/>
      <c r="X22" s="409">
        <v>7.3</v>
      </c>
      <c r="Y22" s="453" t="s">
        <v>74</v>
      </c>
      <c r="Z22" s="454">
        <v>0</v>
      </c>
      <c r="AA22" s="178"/>
      <c r="AB22" s="368"/>
      <c r="AC22" s="102" t="s">
        <v>12</v>
      </c>
      <c r="AD22" s="116" t="s">
        <v>175</v>
      </c>
      <c r="AE22" s="178"/>
      <c r="AF22" s="409">
        <v>7.3</v>
      </c>
      <c r="AG22" s="453" t="s">
        <v>74</v>
      </c>
      <c r="AH22" s="454">
        <v>0</v>
      </c>
      <c r="AI22" s="178"/>
      <c r="AJ22" s="368"/>
      <c r="AK22" s="149" t="s">
        <v>577</v>
      </c>
      <c r="AL22" s="150" t="s">
        <v>578</v>
      </c>
      <c r="AM22" s="178"/>
      <c r="AN22" s="409">
        <v>7.3</v>
      </c>
      <c r="AO22" s="394"/>
      <c r="AP22" s="202"/>
      <c r="AQ22" s="178"/>
      <c r="AR22" s="368"/>
      <c r="AS22" s="453" t="s">
        <v>74</v>
      </c>
      <c r="AT22" s="454">
        <v>0</v>
      </c>
      <c r="AU22" s="178"/>
      <c r="AV22" s="368"/>
      <c r="AW22" s="393"/>
      <c r="AX22" s="178"/>
      <c r="AY22" s="178"/>
      <c r="AZ22" s="368"/>
      <c r="BA22" s="436"/>
      <c r="BB22" s="202"/>
      <c r="BC22" s="178"/>
      <c r="BD22" s="368"/>
      <c r="BE22" s="151" t="s">
        <v>433</v>
      </c>
      <c r="BF22" s="152" t="s">
        <v>442</v>
      </c>
      <c r="BG22" s="146" t="s">
        <v>613</v>
      </c>
      <c r="BH22" s="368">
        <v>7.3</v>
      </c>
      <c r="BI22" s="453" t="s">
        <v>74</v>
      </c>
      <c r="BJ22" s="454">
        <v>0</v>
      </c>
      <c r="BK22" s="146"/>
      <c r="BL22" s="368"/>
      <c r="BM22" s="398"/>
      <c r="BN22" s="202"/>
      <c r="BO22" s="178"/>
      <c r="BP22" s="368"/>
      <c r="BQ22" s="102" t="s">
        <v>12</v>
      </c>
      <c r="BR22" s="116" t="s">
        <v>175</v>
      </c>
      <c r="BS22" s="178"/>
      <c r="BT22" s="409">
        <v>7.3</v>
      </c>
      <c r="BU22" s="436"/>
      <c r="BV22" s="202"/>
      <c r="BW22" s="178"/>
      <c r="BX22" s="368"/>
      <c r="BY22" s="398"/>
      <c r="BZ22" s="202"/>
      <c r="CA22" s="178"/>
      <c r="CB22" s="368"/>
      <c r="CC22" s="453" t="s">
        <v>74</v>
      </c>
      <c r="CD22" s="454">
        <v>0</v>
      </c>
      <c r="CE22" s="178"/>
      <c r="CF22" s="409"/>
      <c r="CG22" s="151" t="s">
        <v>433</v>
      </c>
      <c r="CH22" s="152" t="s">
        <v>442</v>
      </c>
      <c r="CI22" s="146" t="s">
        <v>613</v>
      </c>
      <c r="CJ22" s="368">
        <v>7.3</v>
      </c>
      <c r="CK22" s="453" t="s">
        <v>74</v>
      </c>
      <c r="CL22" s="454">
        <v>0</v>
      </c>
      <c r="CM22" s="146"/>
      <c r="CN22" s="368"/>
      <c r="CO22" s="453" t="s">
        <v>74</v>
      </c>
      <c r="CP22" s="454">
        <v>0</v>
      </c>
      <c r="CQ22" s="146"/>
      <c r="CR22" s="368"/>
      <c r="CS22" s="151" t="s">
        <v>433</v>
      </c>
      <c r="CT22" s="152" t="s">
        <v>442</v>
      </c>
      <c r="CU22" s="146" t="s">
        <v>613</v>
      </c>
      <c r="CV22" s="368">
        <v>7.3</v>
      </c>
      <c r="CW22" s="164"/>
      <c r="CX22" s="202"/>
      <c r="CY22" s="146"/>
      <c r="CZ22" s="178"/>
      <c r="DA22" s="203"/>
      <c r="DB22" s="204"/>
      <c r="DC22" s="178"/>
      <c r="DD22" s="178"/>
      <c r="DE22" s="102" t="s">
        <v>12</v>
      </c>
      <c r="DF22" s="116" t="s">
        <v>175</v>
      </c>
      <c r="DG22" s="178"/>
      <c r="DH22" s="409">
        <v>7.3</v>
      </c>
      <c r="DI22" s="178"/>
      <c r="DJ22" s="178"/>
      <c r="DK22" s="178"/>
      <c r="DL22" s="178"/>
      <c r="DM22" s="178"/>
      <c r="DN22" s="178"/>
      <c r="DO22" s="178"/>
      <c r="DP22" s="178"/>
      <c r="DQ22" s="149" t="s">
        <v>577</v>
      </c>
      <c r="DR22" s="150" t="s">
        <v>578</v>
      </c>
      <c r="DS22" s="178"/>
      <c r="DT22" s="178"/>
      <c r="DU22" s="178"/>
      <c r="DV22" s="178"/>
      <c r="DW22" s="178"/>
      <c r="DX22" s="178"/>
      <c r="DY22" s="178"/>
      <c r="DZ22" s="178"/>
      <c r="EA22" s="178"/>
      <c r="EB22" s="178"/>
      <c r="EC22" s="151" t="s">
        <v>433</v>
      </c>
      <c r="ED22" s="152" t="s">
        <v>442</v>
      </c>
      <c r="EE22" s="178"/>
      <c r="EF22" s="178">
        <v>20</v>
      </c>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Y22"/>
    </row>
    <row r="23" spans="1:207" ht="67.5">
      <c r="A23" s="114">
        <f t="shared" si="0"/>
        <v>5</v>
      </c>
      <c r="B23" s="491"/>
      <c r="C23" s="492"/>
      <c r="D23" s="357">
        <v>43112</v>
      </c>
      <c r="E23" s="465" t="str">
        <f>IF("CA" = [1]Congé!$H$7:$H$738, "absent", "il est la ")</f>
        <v xml:space="preserve">il est la </v>
      </c>
      <c r="F23" s="465"/>
      <c r="G23" s="465"/>
      <c r="H23" s="465"/>
      <c r="I23" s="465"/>
      <c r="J23" s="465"/>
      <c r="K23" s="465"/>
      <c r="L23" s="465"/>
      <c r="M23" s="465"/>
      <c r="N23" s="465"/>
      <c r="O23" s="465"/>
      <c r="P23" s="465"/>
      <c r="Q23" s="102" t="s">
        <v>12</v>
      </c>
      <c r="R23" s="116" t="s">
        <v>175</v>
      </c>
      <c r="S23" s="178"/>
      <c r="T23" s="409">
        <v>7.3</v>
      </c>
      <c r="U23" s="102" t="s">
        <v>12</v>
      </c>
      <c r="V23" s="116" t="s">
        <v>175</v>
      </c>
      <c r="W23" s="178"/>
      <c r="X23" s="409">
        <v>7.3</v>
      </c>
      <c r="Y23" s="453" t="s">
        <v>74</v>
      </c>
      <c r="Z23" s="454">
        <v>0</v>
      </c>
      <c r="AA23" s="178"/>
      <c r="AB23" s="368"/>
      <c r="AC23" s="102" t="s">
        <v>12</v>
      </c>
      <c r="AD23" s="116" t="s">
        <v>175</v>
      </c>
      <c r="AE23" s="178"/>
      <c r="AF23" s="409">
        <v>7.3</v>
      </c>
      <c r="AG23" s="453" t="s">
        <v>74</v>
      </c>
      <c r="AH23" s="454">
        <v>0</v>
      </c>
      <c r="AI23" s="178"/>
      <c r="AJ23" s="368"/>
      <c r="AK23" s="453" t="s">
        <v>74</v>
      </c>
      <c r="AL23" s="454">
        <v>0</v>
      </c>
      <c r="AM23" s="178"/>
      <c r="AN23" s="409"/>
      <c r="AO23" s="394"/>
      <c r="AP23" s="202"/>
      <c r="AQ23" s="178"/>
      <c r="AR23" s="368"/>
      <c r="AS23" s="453" t="s">
        <v>74</v>
      </c>
      <c r="AT23" s="454">
        <v>0</v>
      </c>
      <c r="AU23" s="178"/>
      <c r="AV23" s="368"/>
      <c r="AW23" s="393"/>
      <c r="AX23" s="178"/>
      <c r="AY23" s="178"/>
      <c r="AZ23" s="368"/>
      <c r="BA23" s="453" t="s">
        <v>74</v>
      </c>
      <c r="BB23" s="454">
        <v>0</v>
      </c>
      <c r="BC23" s="178"/>
      <c r="BD23" s="368"/>
      <c r="BE23" s="151" t="s">
        <v>433</v>
      </c>
      <c r="BF23" s="152" t="s">
        <v>442</v>
      </c>
      <c r="BG23" s="146" t="s">
        <v>613</v>
      </c>
      <c r="BH23" s="368">
        <v>7.3</v>
      </c>
      <c r="BI23" s="151" t="s">
        <v>433</v>
      </c>
      <c r="BJ23" s="152" t="s">
        <v>442</v>
      </c>
      <c r="BK23" s="146" t="s">
        <v>613</v>
      </c>
      <c r="BL23" s="368">
        <v>7.3</v>
      </c>
      <c r="BM23" s="398"/>
      <c r="BN23" s="202"/>
      <c r="BO23" s="178"/>
      <c r="BP23" s="368"/>
      <c r="BQ23" s="102" t="s">
        <v>12</v>
      </c>
      <c r="BR23" s="116" t="s">
        <v>175</v>
      </c>
      <c r="BS23" s="178"/>
      <c r="BT23" s="409">
        <v>7.3</v>
      </c>
      <c r="BU23" s="436"/>
      <c r="BV23" s="202"/>
      <c r="BW23" s="178"/>
      <c r="BX23" s="368"/>
      <c r="BY23" s="398"/>
      <c r="BZ23" s="202"/>
      <c r="CA23" s="178"/>
      <c r="CB23" s="368"/>
      <c r="CC23" s="453" t="s">
        <v>74</v>
      </c>
      <c r="CD23" s="454">
        <v>0</v>
      </c>
      <c r="CE23" s="178"/>
      <c r="CF23" s="409"/>
      <c r="CG23" s="151" t="s">
        <v>433</v>
      </c>
      <c r="CH23" s="152" t="s">
        <v>442</v>
      </c>
      <c r="CI23" s="146" t="s">
        <v>613</v>
      </c>
      <c r="CJ23" s="368">
        <v>7.3</v>
      </c>
      <c r="CK23" s="463"/>
      <c r="CL23" s="464"/>
      <c r="CM23" s="146"/>
      <c r="CN23" s="368"/>
      <c r="CO23" s="453" t="s">
        <v>74</v>
      </c>
      <c r="CP23" s="454">
        <v>0</v>
      </c>
      <c r="CQ23" s="178"/>
      <c r="CR23" s="368"/>
      <c r="CS23" s="151" t="s">
        <v>433</v>
      </c>
      <c r="CT23" s="152" t="s">
        <v>442</v>
      </c>
      <c r="CU23" s="146" t="s">
        <v>613</v>
      </c>
      <c r="CV23" s="368">
        <v>7.3</v>
      </c>
      <c r="CW23" s="164"/>
      <c r="CX23" s="202"/>
      <c r="CY23" s="178"/>
      <c r="CZ23" s="178"/>
      <c r="DA23" s="203"/>
      <c r="DB23" s="204"/>
      <c r="DC23" s="178"/>
      <c r="DD23" s="178"/>
      <c r="DE23" s="102" t="s">
        <v>12</v>
      </c>
      <c r="DF23" s="116" t="s">
        <v>175</v>
      </c>
      <c r="DG23" s="178"/>
      <c r="DH23" s="409">
        <v>7.3</v>
      </c>
      <c r="DI23" s="178"/>
      <c r="DJ23" s="178"/>
      <c r="DK23" s="178"/>
      <c r="DL23" s="178"/>
      <c r="DM23" s="178"/>
      <c r="DN23" s="178"/>
      <c r="DO23" s="178"/>
      <c r="DP23" s="178"/>
      <c r="DQ23" s="149" t="s">
        <v>577</v>
      </c>
      <c r="DR23" s="150" t="s">
        <v>578</v>
      </c>
      <c r="DS23" s="178"/>
      <c r="DT23" s="178"/>
      <c r="DU23" s="178"/>
      <c r="DV23" s="178"/>
      <c r="DW23" s="178"/>
      <c r="DX23" s="178"/>
      <c r="DY23" s="178"/>
      <c r="DZ23" s="178"/>
      <c r="EA23" s="178"/>
      <c r="EB23" s="178"/>
      <c r="EC23" s="151" t="s">
        <v>433</v>
      </c>
      <c r="ED23" s="152" t="s">
        <v>442</v>
      </c>
      <c r="EE23" s="178"/>
      <c r="EF23" s="178">
        <v>6</v>
      </c>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Y23"/>
    </row>
    <row r="24" spans="1:207" ht="15.75">
      <c r="A24" s="114">
        <f t="shared" si="0"/>
        <v>6</v>
      </c>
      <c r="B24" s="491"/>
      <c r="C24" s="492"/>
      <c r="D24" s="357">
        <v>43113</v>
      </c>
      <c r="E24" s="465" t="str">
        <f>IF("CA" = [1]Congé!$H$7:$H$738, "absent", "il est la ")</f>
        <v xml:space="preserve">il est la </v>
      </c>
      <c r="F24" s="178"/>
      <c r="G24" s="178"/>
      <c r="H24" s="368"/>
      <c r="I24" s="352"/>
      <c r="J24" s="178"/>
      <c r="K24" s="178"/>
      <c r="L24" s="409"/>
      <c r="M24" s="393"/>
      <c r="N24" s="178"/>
      <c r="O24" s="178"/>
      <c r="P24" s="368"/>
      <c r="Q24" s="393"/>
      <c r="R24" s="178"/>
      <c r="S24" s="178"/>
      <c r="T24" s="368"/>
      <c r="U24" s="352"/>
      <c r="V24" s="178"/>
      <c r="W24" s="178"/>
      <c r="X24" s="409"/>
      <c r="Y24" s="393"/>
      <c r="Z24" s="178"/>
      <c r="AA24" s="178"/>
      <c r="AB24" s="368"/>
      <c r="AC24" s="352"/>
      <c r="AD24" s="178"/>
      <c r="AE24" s="178"/>
      <c r="AF24" s="409"/>
      <c r="AG24" s="393"/>
      <c r="AH24" s="178"/>
      <c r="AI24" s="178"/>
      <c r="AJ24" s="368"/>
      <c r="AK24" s="352"/>
      <c r="AL24" s="178"/>
      <c r="AM24" s="178"/>
      <c r="AN24" s="409"/>
      <c r="AO24" s="393"/>
      <c r="AP24" s="178"/>
      <c r="AQ24" s="178"/>
      <c r="AR24" s="368"/>
      <c r="AS24" s="393"/>
      <c r="AT24" s="178"/>
      <c r="AU24" s="178"/>
      <c r="AV24" s="368"/>
      <c r="AW24" s="393"/>
      <c r="AX24" s="178"/>
      <c r="AY24" s="178"/>
      <c r="AZ24" s="368"/>
      <c r="BA24" s="393"/>
      <c r="BB24" s="178"/>
      <c r="BC24" s="178"/>
      <c r="BD24" s="368"/>
      <c r="BE24" s="393"/>
      <c r="BF24" s="178"/>
      <c r="BG24" s="178"/>
      <c r="BH24" s="368"/>
      <c r="BI24" s="393"/>
      <c r="BJ24" s="178"/>
      <c r="BK24" s="178"/>
      <c r="BL24" s="368"/>
      <c r="BM24" s="393"/>
      <c r="BN24" s="178"/>
      <c r="BO24" s="178"/>
      <c r="BP24" s="368"/>
      <c r="BQ24" s="393"/>
      <c r="BR24" s="178"/>
      <c r="BS24" s="178"/>
      <c r="BT24" s="368"/>
      <c r="BU24" s="393"/>
      <c r="BV24" s="178"/>
      <c r="BW24" s="178"/>
      <c r="BX24" s="368"/>
      <c r="BY24" s="393"/>
      <c r="BZ24" s="178"/>
      <c r="CA24" s="178"/>
      <c r="CB24" s="368"/>
      <c r="CC24" s="393"/>
      <c r="CD24" s="178"/>
      <c r="CE24" s="178"/>
      <c r="CF24" s="368"/>
      <c r="CG24" s="393"/>
      <c r="CH24" s="178"/>
      <c r="CI24" s="178"/>
      <c r="CJ24" s="368"/>
      <c r="CK24" s="393"/>
      <c r="CL24" s="178"/>
      <c r="CM24" s="178"/>
      <c r="CN24" s="368"/>
      <c r="CO24" s="393"/>
      <c r="CP24" s="178"/>
      <c r="CQ24" s="178"/>
      <c r="CR24" s="368"/>
      <c r="CS24" s="352"/>
      <c r="CT24" s="178"/>
      <c r="CU24" s="178"/>
      <c r="CV24" s="178"/>
      <c r="CW24" s="178"/>
      <c r="CX24" s="178"/>
      <c r="CY24" s="178"/>
      <c r="CZ24" s="178"/>
      <c r="DA24" s="178"/>
      <c r="DB24" s="178"/>
      <c r="DC24" s="178"/>
      <c r="DD24" s="178"/>
      <c r="DE24" s="178"/>
      <c r="DF24" s="178"/>
      <c r="DG24" s="178"/>
      <c r="DH24" s="178"/>
      <c r="DI24" s="178"/>
      <c r="DJ24" s="178"/>
      <c r="DK24" s="178"/>
      <c r="DL24" s="178"/>
      <c r="DM24" s="178"/>
      <c r="DN24" s="178"/>
      <c r="DO24" s="178"/>
      <c r="DP24" s="178"/>
      <c r="DQ24" s="178"/>
      <c r="DR24" s="178"/>
      <c r="DS24" s="178"/>
      <c r="DT24" s="178"/>
      <c r="DU24" s="178"/>
      <c r="DV24" s="178"/>
      <c r="DW24" s="178"/>
      <c r="DX24" s="178"/>
      <c r="DY24" s="178"/>
      <c r="DZ24" s="178"/>
      <c r="EA24" s="178"/>
      <c r="EB24" s="178"/>
      <c r="EC24" s="178"/>
      <c r="ED24" s="178"/>
      <c r="EE24" s="178"/>
      <c r="EF24" s="178"/>
      <c r="EG24" s="178"/>
      <c r="EH24" s="178"/>
      <c r="EI24" s="178"/>
      <c r="EJ24" s="178"/>
      <c r="EK24" s="178"/>
      <c r="EL24" s="178"/>
      <c r="EM24" s="178"/>
      <c r="EN24" s="178"/>
      <c r="EO24" s="178"/>
      <c r="EP24" s="178"/>
      <c r="EQ24" s="178"/>
      <c r="ER24" s="178"/>
      <c r="ES24" s="178"/>
      <c r="ET24" s="178"/>
      <c r="EU24" s="178"/>
      <c r="EV24" s="178"/>
      <c r="EW24" s="178"/>
      <c r="EX24" s="178"/>
      <c r="EY24" s="178"/>
      <c r="EZ24" s="178"/>
      <c r="FA24" s="178"/>
      <c r="FB24" s="178"/>
      <c r="FC24" s="178"/>
      <c r="FD24" s="178"/>
      <c r="FE24" s="178"/>
      <c r="FF24" s="178"/>
      <c r="FG24" s="178"/>
      <c r="FH24" s="178"/>
      <c r="FI24" s="178"/>
      <c r="FJ24" s="178"/>
      <c r="FK24" s="178"/>
      <c r="FL24" s="178"/>
      <c r="FM24" s="178"/>
      <c r="FN24" s="178"/>
      <c r="FO24" s="178"/>
      <c r="FP24" s="178"/>
      <c r="FQ24" s="178"/>
      <c r="FR24" s="178"/>
      <c r="FS24" s="178"/>
      <c r="FT24" s="178"/>
      <c r="FU24" s="178"/>
      <c r="FV24" s="178"/>
      <c r="FW24" s="178"/>
      <c r="FX24" s="178"/>
      <c r="FY24" s="178"/>
      <c r="FZ24" s="178"/>
      <c r="GA24" s="178"/>
      <c r="GB24" s="178"/>
      <c r="GC24" s="178"/>
      <c r="GD24" s="178"/>
      <c r="GE24" s="178"/>
      <c r="GF24" s="178"/>
      <c r="GG24" s="178"/>
      <c r="GH24" s="178"/>
      <c r="GI24" s="178"/>
      <c r="GJ24" s="178"/>
      <c r="GK24" s="178"/>
      <c r="GL24" s="178"/>
      <c r="GM24" s="178"/>
      <c r="GN24" s="178"/>
      <c r="GO24" s="178"/>
      <c r="GP24" s="178"/>
      <c r="GQ24" s="178"/>
      <c r="GR24" s="178"/>
      <c r="GS24" s="178"/>
      <c r="GT24" s="178"/>
      <c r="GU24" s="178"/>
      <c r="GV24" s="178"/>
      <c r="GY24"/>
    </row>
    <row r="25" spans="1:207" ht="15.75">
      <c r="A25" s="114">
        <f t="shared" si="0"/>
        <v>7</v>
      </c>
      <c r="B25" s="491"/>
      <c r="C25" s="492"/>
      <c r="D25" s="357">
        <v>43114</v>
      </c>
      <c r="E25" s="465" t="str">
        <f>IF("CA" = [1]Congé!$H$7:$H$738, "absent", "il est la ")</f>
        <v xml:space="preserve">il est la </v>
      </c>
      <c r="F25" s="178"/>
      <c r="G25" s="178"/>
      <c r="H25" s="368"/>
      <c r="I25" s="352"/>
      <c r="J25" s="178"/>
      <c r="K25" s="178"/>
      <c r="L25" s="409"/>
      <c r="M25" s="393"/>
      <c r="N25" s="178"/>
      <c r="O25" s="178"/>
      <c r="P25" s="368"/>
      <c r="Q25" s="393"/>
      <c r="R25" s="178"/>
      <c r="S25" s="178"/>
      <c r="T25" s="368"/>
      <c r="U25" s="352"/>
      <c r="V25" s="178"/>
      <c r="W25" s="178"/>
      <c r="X25" s="409"/>
      <c r="Y25" s="393"/>
      <c r="Z25" s="178"/>
      <c r="AA25" s="178"/>
      <c r="AB25" s="368"/>
      <c r="AC25" s="352"/>
      <c r="AD25" s="178"/>
      <c r="AE25" s="178"/>
      <c r="AF25" s="409"/>
      <c r="AG25" s="393"/>
      <c r="AH25" s="178"/>
      <c r="AI25" s="178"/>
      <c r="AJ25" s="368"/>
      <c r="AK25" s="352"/>
      <c r="AL25" s="178"/>
      <c r="AM25" s="178"/>
      <c r="AN25" s="409"/>
      <c r="AO25" s="393"/>
      <c r="AP25" s="178"/>
      <c r="AQ25" s="178"/>
      <c r="AR25" s="368"/>
      <c r="AS25" s="393"/>
      <c r="AT25" s="178"/>
      <c r="AU25" s="178"/>
      <c r="AV25" s="368"/>
      <c r="AW25" s="393"/>
      <c r="AX25" s="178"/>
      <c r="AY25" s="178"/>
      <c r="AZ25" s="368"/>
      <c r="BA25" s="393"/>
      <c r="BB25" s="178"/>
      <c r="BC25" s="178"/>
      <c r="BD25" s="368"/>
      <c r="BE25" s="393"/>
      <c r="BF25" s="178"/>
      <c r="BG25" s="178"/>
      <c r="BH25" s="368"/>
      <c r="BI25" s="393"/>
      <c r="BJ25" s="178"/>
      <c r="BK25" s="178"/>
      <c r="BL25" s="368"/>
      <c r="BM25" s="393"/>
      <c r="BN25" s="178"/>
      <c r="BO25" s="178"/>
      <c r="BP25" s="368"/>
      <c r="BQ25" s="393"/>
      <c r="BR25" s="178"/>
      <c r="BS25" s="178"/>
      <c r="BT25" s="368"/>
      <c r="BU25" s="393"/>
      <c r="BV25" s="178"/>
      <c r="BW25" s="178"/>
      <c r="BX25" s="368"/>
      <c r="BY25" s="393"/>
      <c r="BZ25" s="178"/>
      <c r="CA25" s="178"/>
      <c r="CB25" s="368"/>
      <c r="CC25" s="393"/>
      <c r="CD25" s="178"/>
      <c r="CE25" s="178"/>
      <c r="CF25" s="368"/>
      <c r="CG25" s="393"/>
      <c r="CH25" s="178"/>
      <c r="CI25" s="178"/>
      <c r="CJ25" s="368"/>
      <c r="CK25" s="393"/>
      <c r="CL25" s="178"/>
      <c r="CM25" s="178"/>
      <c r="CN25" s="368"/>
      <c r="CO25" s="393"/>
      <c r="CP25" s="178"/>
      <c r="CQ25" s="178"/>
      <c r="CR25" s="368"/>
      <c r="CS25" s="352"/>
      <c r="CT25" s="178"/>
      <c r="CU25" s="178"/>
      <c r="CV25" s="178"/>
      <c r="CW25" s="178"/>
      <c r="CX25" s="178"/>
      <c r="CY25" s="178"/>
      <c r="CZ25" s="178"/>
      <c r="DA25" s="178"/>
      <c r="DB25" s="178"/>
      <c r="DC25" s="178"/>
      <c r="DD25" s="178"/>
      <c r="DE25" s="178"/>
      <c r="DF25" s="178"/>
      <c r="DG25" s="178"/>
      <c r="DH25" s="178"/>
      <c r="DI25" s="178"/>
      <c r="DJ25" s="178"/>
      <c r="DK25" s="178"/>
      <c r="DL25" s="178"/>
      <c r="DM25" s="178"/>
      <c r="DN25" s="178"/>
      <c r="DO25" s="178"/>
      <c r="DP25" s="178"/>
      <c r="DQ25" s="178"/>
      <c r="DR25" s="178"/>
      <c r="DS25" s="178"/>
      <c r="DT25" s="178"/>
      <c r="DU25" s="178"/>
      <c r="DV25" s="178"/>
      <c r="DW25" s="178"/>
      <c r="DX25" s="178"/>
      <c r="DY25" s="178"/>
      <c r="DZ25" s="178"/>
      <c r="EA25" s="178"/>
      <c r="EB25" s="178"/>
      <c r="EC25" s="178"/>
      <c r="ED25" s="178"/>
      <c r="EE25" s="178"/>
      <c r="EF25" s="178"/>
      <c r="EG25" s="178"/>
      <c r="EH25" s="178"/>
      <c r="EI25" s="178"/>
      <c r="EJ25" s="178"/>
      <c r="EK25" s="178"/>
      <c r="EL25" s="178"/>
      <c r="EM25" s="178"/>
      <c r="EN25" s="178"/>
      <c r="EO25" s="178"/>
      <c r="EP25" s="178"/>
      <c r="EQ25" s="178"/>
      <c r="ER25" s="178"/>
      <c r="ES25" s="178"/>
      <c r="ET25" s="178"/>
      <c r="EU25" s="178"/>
      <c r="EV25" s="178"/>
      <c r="EW25" s="178"/>
      <c r="EX25" s="178"/>
      <c r="EY25" s="178"/>
      <c r="EZ25" s="178"/>
      <c r="FA25" s="178"/>
      <c r="FB25" s="178"/>
      <c r="FC25" s="178"/>
      <c r="FD25" s="178"/>
      <c r="FE25" s="178"/>
      <c r="FF25" s="178"/>
      <c r="FG25" s="178"/>
      <c r="FH25" s="178"/>
      <c r="FI25" s="178"/>
      <c r="FJ25" s="178"/>
      <c r="FK25" s="178"/>
      <c r="FL25" s="178"/>
      <c r="FM25" s="178"/>
      <c r="FN25" s="178"/>
      <c r="FO25" s="178"/>
      <c r="FP25" s="178"/>
      <c r="FQ25" s="178"/>
      <c r="FR25" s="178"/>
      <c r="FS25" s="178"/>
      <c r="FT25" s="178"/>
      <c r="FU25" s="178"/>
      <c r="FV25" s="178"/>
      <c r="FW25" s="178"/>
      <c r="FX25" s="178"/>
      <c r="FY25" s="178"/>
      <c r="FZ25" s="178"/>
      <c r="GA25" s="178"/>
      <c r="GB25" s="178"/>
      <c r="GC25" s="178"/>
      <c r="GD25" s="178"/>
      <c r="GE25" s="178"/>
      <c r="GF25" s="178"/>
      <c r="GG25" s="178"/>
      <c r="GH25" s="178"/>
      <c r="GI25" s="178"/>
      <c r="GJ25" s="178"/>
      <c r="GK25" s="178"/>
      <c r="GL25" s="178"/>
      <c r="GM25" s="178"/>
      <c r="GN25" s="178"/>
      <c r="GO25" s="178"/>
      <c r="GP25" s="178"/>
      <c r="GQ25" s="178"/>
      <c r="GR25" s="178"/>
      <c r="GS25" s="178"/>
      <c r="GT25" s="178"/>
      <c r="GU25" s="178"/>
      <c r="GV25" s="178"/>
      <c r="GY25"/>
    </row>
    <row r="26" spans="1:207" ht="57">
      <c r="A26" s="114">
        <f t="shared" si="0"/>
        <v>1</v>
      </c>
      <c r="B26" s="491"/>
      <c r="C26" s="492"/>
      <c r="D26" s="357">
        <v>43115</v>
      </c>
      <c r="E26" s="465" t="str">
        <f>IF("CA" = [1]Congé!$H$7:$H$738, "absent", "il est la ")</f>
        <v xml:space="preserve">il est la </v>
      </c>
      <c r="F26" s="202"/>
      <c r="G26" s="178"/>
      <c r="H26" s="368"/>
      <c r="I26" s="371"/>
      <c r="J26" s="176"/>
      <c r="K26" s="178"/>
      <c r="L26" s="409"/>
      <c r="M26" s="394"/>
      <c r="N26" s="197"/>
      <c r="O26" s="178"/>
      <c r="P26" s="368"/>
      <c r="Q26" s="427"/>
      <c r="R26" s="204"/>
      <c r="S26" s="178"/>
      <c r="T26" s="368"/>
      <c r="U26" s="389"/>
      <c r="V26" s="204"/>
      <c r="W26" s="178"/>
      <c r="X26" s="409"/>
      <c r="Y26" s="182"/>
      <c r="Z26" s="176"/>
      <c r="AA26" s="178"/>
      <c r="AB26" s="368"/>
      <c r="AC26" s="371"/>
      <c r="AD26" s="176"/>
      <c r="AE26" s="178"/>
      <c r="AF26" s="409"/>
      <c r="AG26" s="427"/>
      <c r="AH26" s="204"/>
      <c r="AI26" s="178"/>
      <c r="AJ26" s="368"/>
      <c r="AK26" s="373"/>
      <c r="AL26" s="202"/>
      <c r="AM26" s="178"/>
      <c r="AN26" s="409"/>
      <c r="AO26" s="428"/>
      <c r="AP26" s="380"/>
      <c r="AQ26" s="178"/>
      <c r="AR26" s="368"/>
      <c r="AS26" s="453" t="s">
        <v>74</v>
      </c>
      <c r="AT26" s="454">
        <v>0</v>
      </c>
      <c r="AU26" s="178"/>
      <c r="AV26" s="368"/>
      <c r="AW26" s="393"/>
      <c r="AX26" s="178"/>
      <c r="AY26" s="178"/>
      <c r="AZ26" s="368"/>
      <c r="BA26" s="428"/>
      <c r="BB26" s="380"/>
      <c r="BC26" s="178"/>
      <c r="BD26" s="368"/>
      <c r="BE26" s="182"/>
      <c r="BF26" s="176"/>
      <c r="BG26" s="178"/>
      <c r="BH26" s="368"/>
      <c r="BI26" s="427"/>
      <c r="BJ26" s="204"/>
      <c r="BK26" s="178"/>
      <c r="BL26" s="368"/>
      <c r="BM26" s="182"/>
      <c r="BN26" s="176"/>
      <c r="BO26" s="178"/>
      <c r="BP26" s="368"/>
      <c r="BQ26" s="427"/>
      <c r="BR26" s="204"/>
      <c r="BS26" s="146"/>
      <c r="BT26" s="368"/>
      <c r="BU26" s="436"/>
      <c r="BV26" s="202"/>
      <c r="BW26" s="178"/>
      <c r="BX26" s="368"/>
      <c r="BY26" s="398"/>
      <c r="BZ26" s="202"/>
      <c r="CA26" s="178"/>
      <c r="CB26" s="368"/>
      <c r="CC26" s="431"/>
      <c r="CD26" s="382"/>
      <c r="CE26" s="178"/>
      <c r="CF26" s="368"/>
      <c r="CG26" s="394"/>
      <c r="CH26" s="202"/>
      <c r="CI26" s="178"/>
      <c r="CJ26" s="368"/>
      <c r="CK26" s="182"/>
      <c r="CL26" s="176"/>
      <c r="CM26" s="178"/>
      <c r="CN26" s="368"/>
      <c r="CO26" s="398"/>
      <c r="CP26" s="202"/>
      <c r="CQ26" s="178"/>
      <c r="CR26" s="368"/>
      <c r="CS26" s="373"/>
      <c r="CT26" s="178"/>
      <c r="CU26" s="178"/>
      <c r="CV26" s="178"/>
      <c r="CW26" s="164"/>
      <c r="CX26" s="202"/>
      <c r="CY26" s="178"/>
      <c r="CZ26" s="178"/>
      <c r="DA26" s="175"/>
      <c r="DB26" s="176"/>
      <c r="DC26" s="178"/>
      <c r="DD26" s="178"/>
      <c r="DE26" s="381"/>
      <c r="DF26" s="383"/>
      <c r="DG26" s="178"/>
      <c r="DH26" s="178"/>
      <c r="DI26" s="178"/>
      <c r="DJ26" s="178"/>
      <c r="DK26" s="178"/>
      <c r="DL26" s="178"/>
      <c r="DM26" s="178"/>
      <c r="DN26" s="178"/>
      <c r="DO26" s="178"/>
      <c r="DP26" s="178"/>
      <c r="DQ26" s="178"/>
      <c r="DR26" s="178"/>
      <c r="DS26" s="178"/>
      <c r="DT26" s="178"/>
      <c r="DU26" s="178"/>
      <c r="DV26" s="178"/>
      <c r="DW26" s="178"/>
      <c r="DX26" s="178"/>
      <c r="DY26" s="178"/>
      <c r="DZ26" s="178"/>
      <c r="EA26" s="178"/>
      <c r="EB26" s="178"/>
      <c r="EC26" s="151" t="s">
        <v>433</v>
      </c>
      <c r="ED26" s="152" t="s">
        <v>442</v>
      </c>
      <c r="EE26" s="178"/>
      <c r="EF26" s="178">
        <v>14</v>
      </c>
      <c r="EG26" s="178"/>
      <c r="EH26" s="178"/>
      <c r="EI26" s="178"/>
      <c r="EJ26" s="178"/>
      <c r="EK26" s="178"/>
      <c r="EL26" s="178"/>
      <c r="EM26" s="178"/>
      <c r="EN26" s="178"/>
      <c r="EO26" s="178"/>
      <c r="EP26" s="178"/>
      <c r="EQ26" s="178"/>
      <c r="ER26" s="178"/>
      <c r="ES26" s="178"/>
      <c r="ET26" s="178"/>
      <c r="EU26" s="178"/>
      <c r="EV26" s="178"/>
      <c r="EW26" s="178"/>
      <c r="EX26" s="178"/>
      <c r="EY26" s="178"/>
      <c r="EZ26" s="178"/>
      <c r="FA26" s="178"/>
      <c r="FB26" s="178"/>
      <c r="FC26" s="178"/>
      <c r="FD26" s="178"/>
      <c r="FE26" s="178"/>
      <c r="FF26" s="178"/>
      <c r="FG26" s="178"/>
      <c r="FH26" s="178"/>
      <c r="FI26" s="178"/>
      <c r="FJ26" s="178"/>
      <c r="FK26" s="178"/>
      <c r="FL26" s="178"/>
      <c r="FM26" s="178"/>
      <c r="FN26" s="178"/>
      <c r="FO26" s="178"/>
      <c r="FP26" s="178"/>
      <c r="FQ26" s="178"/>
      <c r="FR26" s="178"/>
      <c r="FS26" s="178"/>
      <c r="FT26" s="178"/>
      <c r="FU26" s="178"/>
      <c r="FV26" s="178"/>
      <c r="FW26" s="178"/>
      <c r="FX26" s="178"/>
      <c r="FY26" s="178"/>
      <c r="FZ26" s="178"/>
      <c r="GA26" s="178"/>
      <c r="GB26" s="178"/>
      <c r="GC26" s="178"/>
      <c r="GD26" s="178"/>
      <c r="GE26" s="178"/>
      <c r="GF26" s="178"/>
      <c r="GG26" s="178"/>
      <c r="GH26" s="178"/>
      <c r="GI26" s="178"/>
      <c r="GJ26" s="178"/>
      <c r="GK26" s="178"/>
      <c r="GL26" s="178"/>
      <c r="GM26" s="178"/>
      <c r="GN26" s="178"/>
      <c r="GO26" s="178"/>
      <c r="GP26" s="178"/>
      <c r="GQ26" s="178"/>
      <c r="GR26" s="178"/>
      <c r="GS26" s="178"/>
      <c r="GT26" s="178"/>
      <c r="GU26" s="178"/>
      <c r="GV26" s="178"/>
      <c r="GY26"/>
    </row>
    <row r="27" spans="1:207" ht="57">
      <c r="A27" s="114">
        <f t="shared" si="0"/>
        <v>2</v>
      </c>
      <c r="B27" s="491"/>
      <c r="C27" s="492"/>
      <c r="D27" s="357">
        <v>43116</v>
      </c>
      <c r="E27" s="465" t="str">
        <f>IF("CA" = [1]Congé!$H$7:$H$738, "absent", "il est la ")</f>
        <v xml:space="preserve">il est la </v>
      </c>
      <c r="F27" s="202"/>
      <c r="G27" s="178"/>
      <c r="H27" s="368"/>
      <c r="I27" s="370"/>
      <c r="J27" s="202"/>
      <c r="K27" s="178"/>
      <c r="L27" s="409"/>
      <c r="M27" s="394"/>
      <c r="N27" s="197"/>
      <c r="O27" s="178"/>
      <c r="P27" s="368"/>
      <c r="Q27" s="427"/>
      <c r="R27" s="204"/>
      <c r="S27" s="178"/>
      <c r="T27" s="368"/>
      <c r="U27" s="389"/>
      <c r="V27" s="204"/>
      <c r="W27" s="178"/>
      <c r="X27" s="409"/>
      <c r="Y27" s="182"/>
      <c r="Z27" s="176"/>
      <c r="AA27" s="178"/>
      <c r="AB27" s="368"/>
      <c r="AC27" s="389"/>
      <c r="AD27" s="204"/>
      <c r="AE27" s="178"/>
      <c r="AF27" s="409"/>
      <c r="AG27" s="427"/>
      <c r="AH27" s="204"/>
      <c r="AI27" s="178"/>
      <c r="AJ27" s="368"/>
      <c r="AK27" s="373"/>
      <c r="AL27" s="202"/>
      <c r="AM27" s="178"/>
      <c r="AN27" s="409"/>
      <c r="AO27" s="428"/>
      <c r="AP27" s="380"/>
      <c r="AQ27" s="178"/>
      <c r="AR27" s="368"/>
      <c r="AS27" s="453" t="s">
        <v>74</v>
      </c>
      <c r="AT27" s="454">
        <v>0</v>
      </c>
      <c r="AU27" s="178"/>
      <c r="AV27" s="368"/>
      <c r="AW27" s="393"/>
      <c r="AX27" s="178"/>
      <c r="AY27" s="178"/>
      <c r="AZ27" s="368"/>
      <c r="BA27" s="428"/>
      <c r="BB27" s="380"/>
      <c r="BC27" s="178"/>
      <c r="BD27" s="368"/>
      <c r="BE27" s="182"/>
      <c r="BF27" s="176"/>
      <c r="BG27" s="178"/>
      <c r="BH27" s="368"/>
      <c r="BI27" s="427"/>
      <c r="BJ27" s="204"/>
      <c r="BK27" s="178"/>
      <c r="BL27" s="368"/>
      <c r="BM27" s="398"/>
      <c r="BN27" s="202"/>
      <c r="BO27" s="178"/>
      <c r="BP27" s="368"/>
      <c r="BQ27" s="427"/>
      <c r="BR27" s="204"/>
      <c r="BS27" s="146"/>
      <c r="BT27" s="368"/>
      <c r="BU27" s="436"/>
      <c r="BV27" s="202"/>
      <c r="BW27" s="178"/>
      <c r="BX27" s="368"/>
      <c r="BY27" s="398"/>
      <c r="BZ27" s="202"/>
      <c r="CA27" s="178"/>
      <c r="CB27" s="368"/>
      <c r="CC27" s="398"/>
      <c r="CD27" s="202"/>
      <c r="CE27" s="178"/>
      <c r="CF27" s="368"/>
      <c r="CG27" s="394"/>
      <c r="CH27" s="202"/>
      <c r="CI27" s="178"/>
      <c r="CJ27" s="368"/>
      <c r="CK27" s="398"/>
      <c r="CL27" s="202"/>
      <c r="CM27" s="178"/>
      <c r="CN27" s="368"/>
      <c r="CO27" s="182"/>
      <c r="CP27" s="176"/>
      <c r="CQ27" s="178"/>
      <c r="CR27" s="368"/>
      <c r="CS27" s="373"/>
      <c r="CT27" s="178"/>
      <c r="CU27" s="178"/>
      <c r="CV27" s="178"/>
      <c r="CW27" s="181"/>
      <c r="CX27" s="202"/>
      <c r="CY27" s="178"/>
      <c r="CZ27" s="178"/>
      <c r="DA27" s="203"/>
      <c r="DB27" s="204"/>
      <c r="DC27" s="178"/>
      <c r="DD27" s="178"/>
      <c r="DE27" s="381"/>
      <c r="DF27" s="383"/>
      <c r="DG27" s="178"/>
      <c r="DH27" s="178"/>
      <c r="DI27" s="178"/>
      <c r="DJ27" s="178"/>
      <c r="DK27" s="178"/>
      <c r="DL27" s="178"/>
      <c r="DM27" s="178"/>
      <c r="DN27" s="178"/>
      <c r="DO27" s="178"/>
      <c r="DP27" s="178"/>
      <c r="DQ27" s="178"/>
      <c r="DR27" s="178"/>
      <c r="DS27" s="178"/>
      <c r="DT27" s="178"/>
      <c r="DU27" s="178"/>
      <c r="DV27" s="178"/>
      <c r="DW27" s="178"/>
      <c r="DX27" s="178"/>
      <c r="DY27" s="178"/>
      <c r="DZ27" s="178"/>
      <c r="EA27" s="178"/>
      <c r="EB27" s="178"/>
      <c r="EC27" s="151" t="s">
        <v>433</v>
      </c>
      <c r="ED27" s="152" t="s">
        <v>442</v>
      </c>
      <c r="EE27" s="178"/>
      <c r="EF27" s="178">
        <v>20</v>
      </c>
      <c r="EG27" s="178"/>
      <c r="EH27" s="178"/>
      <c r="EI27" s="178"/>
      <c r="EJ27" s="178"/>
      <c r="EK27" s="178"/>
      <c r="EL27" s="178"/>
      <c r="EM27" s="178"/>
      <c r="EN27" s="178"/>
      <c r="EO27" s="178"/>
      <c r="EP27" s="178"/>
      <c r="EQ27" s="178"/>
      <c r="ER27" s="178"/>
      <c r="ES27" s="178"/>
      <c r="ET27" s="178"/>
      <c r="EU27" s="178"/>
      <c r="EV27" s="178"/>
      <c r="EW27" s="178"/>
      <c r="EX27" s="178"/>
      <c r="EY27" s="178"/>
      <c r="EZ27" s="178"/>
      <c r="FA27" s="178"/>
      <c r="FB27" s="178"/>
      <c r="FC27" s="178"/>
      <c r="FD27" s="178"/>
      <c r="FE27" s="178"/>
      <c r="FF27" s="178"/>
      <c r="FG27" s="178"/>
      <c r="FH27" s="178"/>
      <c r="FI27" s="178"/>
      <c r="FJ27" s="178"/>
      <c r="FK27" s="178"/>
      <c r="FL27" s="178"/>
      <c r="FM27" s="178"/>
      <c r="FN27" s="178"/>
      <c r="FO27" s="178"/>
      <c r="FP27" s="178"/>
      <c r="FQ27" s="178"/>
      <c r="FR27" s="178"/>
      <c r="FS27" s="178"/>
      <c r="FT27" s="178"/>
      <c r="FU27" s="178"/>
      <c r="FV27" s="178"/>
      <c r="FW27" s="178"/>
      <c r="FX27" s="178"/>
      <c r="FY27" s="178"/>
      <c r="FZ27" s="178"/>
      <c r="GA27" s="178"/>
      <c r="GB27" s="178"/>
      <c r="GC27" s="178"/>
      <c r="GD27" s="178"/>
      <c r="GE27" s="178"/>
      <c r="GF27" s="178"/>
      <c r="GG27" s="178"/>
      <c r="GH27" s="178"/>
      <c r="GI27" s="178"/>
      <c r="GJ27" s="178"/>
      <c r="GK27" s="178"/>
      <c r="GL27" s="178"/>
      <c r="GM27" s="178"/>
      <c r="GN27" s="178"/>
      <c r="GO27" s="178"/>
      <c r="GP27" s="178"/>
      <c r="GQ27" s="178"/>
      <c r="GR27" s="178"/>
      <c r="GS27" s="178"/>
      <c r="GT27" s="178"/>
      <c r="GU27" s="178"/>
      <c r="GV27" s="178"/>
      <c r="GY27"/>
    </row>
    <row r="28" spans="1:207" ht="18.75">
      <c r="A28" s="114">
        <f t="shared" si="0"/>
        <v>3</v>
      </c>
      <c r="B28" s="491"/>
      <c r="C28" s="492"/>
      <c r="D28" s="357">
        <v>43117</v>
      </c>
      <c r="E28" s="465" t="str">
        <f>IF("CA" = [1]Congé!$H$7:$H$738, "absent", "il est la ")</f>
        <v xml:space="preserve">il est la </v>
      </c>
      <c r="F28" s="202"/>
      <c r="G28" s="178"/>
      <c r="H28" s="368"/>
      <c r="I28" s="371"/>
      <c r="J28" s="176"/>
      <c r="K28" s="178"/>
      <c r="L28" s="409"/>
      <c r="M28" s="394"/>
      <c r="N28" s="197"/>
      <c r="O28" s="178"/>
      <c r="P28" s="368"/>
      <c r="Q28" s="427"/>
      <c r="R28" s="204"/>
      <c r="S28" s="178"/>
      <c r="T28" s="368"/>
      <c r="U28" s="371"/>
      <c r="V28" s="176"/>
      <c r="W28" s="178"/>
      <c r="X28" s="409"/>
      <c r="Y28" s="182"/>
      <c r="Z28" s="176"/>
      <c r="AA28" s="178"/>
      <c r="AB28" s="368"/>
      <c r="AC28" s="371"/>
      <c r="AD28" s="176"/>
      <c r="AE28" s="178"/>
      <c r="AF28" s="409"/>
      <c r="AG28" s="427"/>
      <c r="AH28" s="204"/>
      <c r="AI28" s="178"/>
      <c r="AJ28" s="368"/>
      <c r="AK28" s="373"/>
      <c r="AL28" s="202"/>
      <c r="AM28" s="178"/>
      <c r="AN28" s="409"/>
      <c r="AO28" s="428"/>
      <c r="AP28" s="380"/>
      <c r="AQ28" s="178"/>
      <c r="AR28" s="368"/>
      <c r="AS28" s="453" t="s">
        <v>74</v>
      </c>
      <c r="AT28" s="454">
        <v>0</v>
      </c>
      <c r="AU28" s="178"/>
      <c r="AV28" s="368"/>
      <c r="AW28" s="393"/>
      <c r="AX28" s="178"/>
      <c r="AY28" s="178"/>
      <c r="AZ28" s="368"/>
      <c r="BA28" s="428"/>
      <c r="BB28" s="380"/>
      <c r="BC28" s="178"/>
      <c r="BD28" s="368"/>
      <c r="BE28" s="182"/>
      <c r="BF28" s="176"/>
      <c r="BG28" s="178"/>
      <c r="BH28" s="368"/>
      <c r="BI28" s="427"/>
      <c r="BJ28" s="204"/>
      <c r="BK28" s="178"/>
      <c r="BL28" s="368"/>
      <c r="BM28" s="398"/>
      <c r="BN28" s="202"/>
      <c r="BO28" s="178"/>
      <c r="BP28" s="368"/>
      <c r="BQ28" s="427"/>
      <c r="BR28" s="204"/>
      <c r="BS28" s="146"/>
      <c r="BT28" s="368"/>
      <c r="BU28" s="428"/>
      <c r="BV28" s="380"/>
      <c r="BW28" s="178"/>
      <c r="BX28" s="368"/>
      <c r="BY28" s="398"/>
      <c r="BZ28" s="202"/>
      <c r="CA28" s="178"/>
      <c r="CB28" s="368"/>
      <c r="CC28" s="398"/>
      <c r="CD28" s="202"/>
      <c r="CE28" s="178"/>
      <c r="CF28" s="368"/>
      <c r="CG28" s="394"/>
      <c r="CH28" s="202"/>
      <c r="CI28" s="178"/>
      <c r="CJ28" s="368"/>
      <c r="CK28" s="398"/>
      <c r="CL28" s="202"/>
      <c r="CM28" s="178"/>
      <c r="CN28" s="368"/>
      <c r="CO28" s="398"/>
      <c r="CP28" s="202"/>
      <c r="CQ28" s="178"/>
      <c r="CR28" s="368"/>
      <c r="CS28" s="373"/>
      <c r="CT28" s="178"/>
      <c r="CU28" s="178"/>
      <c r="CV28" s="178"/>
      <c r="CW28" s="175"/>
      <c r="CX28" s="176"/>
      <c r="CY28" s="178"/>
      <c r="CZ28" s="178"/>
      <c r="DA28" s="203"/>
      <c r="DB28" s="204"/>
      <c r="DC28" s="178"/>
      <c r="DD28" s="178"/>
      <c r="DE28" s="384"/>
      <c r="DF28" s="202"/>
      <c r="DG28" s="178"/>
      <c r="DH28" s="178"/>
      <c r="DI28" s="178"/>
      <c r="DJ28" s="178"/>
      <c r="DK28" s="178"/>
      <c r="DL28" s="178"/>
      <c r="DM28" s="178"/>
      <c r="DN28" s="178"/>
      <c r="DO28" s="178"/>
      <c r="DP28" s="178"/>
      <c r="DQ28" s="178"/>
      <c r="DR28" s="178"/>
      <c r="DS28" s="178"/>
      <c r="DT28" s="178"/>
      <c r="DU28" s="178"/>
      <c r="DV28" s="178"/>
      <c r="DW28" s="178"/>
      <c r="DX28" s="178"/>
      <c r="DY28" s="178"/>
      <c r="DZ28" s="178"/>
      <c r="EA28" s="178"/>
      <c r="EB28" s="178"/>
      <c r="EC28" s="178"/>
      <c r="ED28" s="178"/>
      <c r="EE28" s="178"/>
      <c r="EF28" s="178"/>
      <c r="EG28" s="178"/>
      <c r="EH28" s="178"/>
      <c r="EI28" s="178"/>
      <c r="EJ28" s="178"/>
      <c r="EK28" s="178"/>
      <c r="EL28" s="178"/>
      <c r="EM28" s="178"/>
      <c r="EN28" s="178"/>
      <c r="EO28" s="178"/>
      <c r="EP28" s="178"/>
      <c r="EQ28" s="178"/>
      <c r="ER28" s="178"/>
      <c r="ES28" s="178"/>
      <c r="ET28" s="178"/>
      <c r="EU28" s="178"/>
      <c r="EV28" s="178"/>
      <c r="EW28" s="178"/>
      <c r="EX28" s="178"/>
      <c r="EY28" s="178"/>
      <c r="EZ28" s="178"/>
      <c r="FA28" s="178"/>
      <c r="FB28" s="178"/>
      <c r="FC28" s="178"/>
      <c r="FD28" s="178"/>
      <c r="FE28" s="178"/>
      <c r="FF28" s="178"/>
      <c r="FG28" s="178"/>
      <c r="FH28" s="178"/>
      <c r="FI28" s="178"/>
      <c r="FJ28" s="178"/>
      <c r="FK28" s="178"/>
      <c r="FL28" s="178"/>
      <c r="FM28" s="178"/>
      <c r="FN28" s="178"/>
      <c r="FO28" s="178"/>
      <c r="FP28" s="178"/>
      <c r="FQ28" s="178"/>
      <c r="FR28" s="178"/>
      <c r="FS28" s="178"/>
      <c r="FT28" s="178"/>
      <c r="FU28" s="178"/>
      <c r="FV28" s="178"/>
      <c r="FW28" s="178"/>
      <c r="FX28" s="178"/>
      <c r="FY28" s="178"/>
      <c r="FZ28" s="178"/>
      <c r="GA28" s="178"/>
      <c r="GB28" s="178"/>
      <c r="GC28" s="178"/>
      <c r="GD28" s="178"/>
      <c r="GE28" s="178"/>
      <c r="GF28" s="178"/>
      <c r="GG28" s="178"/>
      <c r="GH28" s="178"/>
      <c r="GI28" s="178"/>
      <c r="GJ28" s="178"/>
      <c r="GK28" s="178"/>
      <c r="GL28" s="178"/>
      <c r="GM28" s="178"/>
      <c r="GN28" s="178"/>
      <c r="GO28" s="178"/>
      <c r="GP28" s="178"/>
      <c r="GQ28" s="178"/>
      <c r="GR28" s="178"/>
      <c r="GS28" s="178"/>
      <c r="GT28" s="178"/>
      <c r="GU28" s="178"/>
      <c r="GV28" s="178"/>
      <c r="GY28"/>
    </row>
    <row r="29" spans="1:207" ht="18.75">
      <c r="A29" s="114">
        <f t="shared" si="0"/>
        <v>4</v>
      </c>
      <c r="B29" s="491"/>
      <c r="C29" s="492"/>
      <c r="D29" s="357">
        <v>43118</v>
      </c>
      <c r="E29" s="465" t="str">
        <f>IF("CA" = [1]Congé!$H$7:$H$738, E6, "il est la ")</f>
        <v xml:space="preserve">il est la </v>
      </c>
      <c r="F29" s="202"/>
      <c r="G29" s="178"/>
      <c r="H29" s="368"/>
      <c r="I29" s="370"/>
      <c r="J29" s="202"/>
      <c r="K29" s="178"/>
      <c r="L29" s="409"/>
      <c r="M29" s="394"/>
      <c r="N29" s="197"/>
      <c r="O29" s="178"/>
      <c r="P29" s="368"/>
      <c r="Q29" s="427"/>
      <c r="R29" s="204"/>
      <c r="S29" s="178"/>
      <c r="T29" s="368"/>
      <c r="U29" s="389"/>
      <c r="V29" s="204"/>
      <c r="W29" s="178"/>
      <c r="X29" s="409"/>
      <c r="Y29" s="182"/>
      <c r="Z29" s="176"/>
      <c r="AA29" s="178"/>
      <c r="AB29" s="368"/>
      <c r="AC29" s="389"/>
      <c r="AD29" s="204"/>
      <c r="AE29" s="178"/>
      <c r="AF29" s="409"/>
      <c r="AG29" s="431"/>
      <c r="AH29" s="382"/>
      <c r="AI29" s="178"/>
      <c r="AJ29" s="368"/>
      <c r="AK29" s="373"/>
      <c r="AL29" s="202"/>
      <c r="AM29" s="178"/>
      <c r="AN29" s="409"/>
      <c r="AO29" s="428"/>
      <c r="AP29" s="380"/>
      <c r="AQ29" s="178"/>
      <c r="AR29" s="368"/>
      <c r="AS29" s="398"/>
      <c r="AT29" s="202"/>
      <c r="AU29" s="178"/>
      <c r="AV29" s="368"/>
      <c r="AW29" s="393"/>
      <c r="AX29" s="178"/>
      <c r="AY29" s="178"/>
      <c r="AZ29" s="368"/>
      <c r="BA29" s="182"/>
      <c r="BB29" s="176"/>
      <c r="BC29" s="178"/>
      <c r="BD29" s="368"/>
      <c r="BE29" s="182"/>
      <c r="BF29" s="176"/>
      <c r="BG29" s="178"/>
      <c r="BH29" s="368"/>
      <c r="BI29" s="427"/>
      <c r="BJ29" s="204"/>
      <c r="BK29" s="178"/>
      <c r="BL29" s="368"/>
      <c r="BM29" s="398"/>
      <c r="BN29" s="202"/>
      <c r="BO29" s="178"/>
      <c r="BP29" s="368"/>
      <c r="BQ29" s="427"/>
      <c r="BR29" s="204"/>
      <c r="BS29" s="146"/>
      <c r="BT29" s="368"/>
      <c r="BU29" s="436"/>
      <c r="BV29" s="202"/>
      <c r="BW29" s="178"/>
      <c r="BX29" s="368"/>
      <c r="BY29" s="398"/>
      <c r="BZ29" s="202"/>
      <c r="CA29" s="178"/>
      <c r="CB29" s="368"/>
      <c r="CC29" s="431"/>
      <c r="CD29" s="382"/>
      <c r="CE29" s="178"/>
      <c r="CF29" s="368"/>
      <c r="CG29" s="394"/>
      <c r="CH29" s="202"/>
      <c r="CI29" s="178"/>
      <c r="CJ29" s="368"/>
      <c r="CK29" s="398"/>
      <c r="CL29" s="202"/>
      <c r="CM29" s="178"/>
      <c r="CN29" s="368"/>
      <c r="CO29" s="398"/>
      <c r="CP29" s="202"/>
      <c r="CQ29" s="178"/>
      <c r="CR29" s="368"/>
      <c r="CS29" s="373"/>
      <c r="CT29" s="178"/>
      <c r="CU29" s="178"/>
      <c r="CV29" s="178"/>
      <c r="CW29" s="181"/>
      <c r="CX29" s="202"/>
      <c r="CY29" s="178"/>
      <c r="CZ29" s="178"/>
      <c r="DA29" s="203"/>
      <c r="DB29" s="204"/>
      <c r="DC29" s="178"/>
      <c r="DD29" s="178"/>
      <c r="DE29" s="384"/>
      <c r="DF29" s="202"/>
      <c r="DG29" s="178"/>
      <c r="DH29" s="178"/>
      <c r="DI29" s="178"/>
      <c r="DJ29" s="178"/>
      <c r="DK29" s="178"/>
      <c r="DL29" s="178"/>
      <c r="DM29" s="178"/>
      <c r="DN29" s="178"/>
      <c r="DO29" s="178"/>
      <c r="DP29" s="178"/>
      <c r="DQ29" s="178"/>
      <c r="DR29" s="178"/>
      <c r="DS29" s="178"/>
      <c r="DT29" s="178"/>
      <c r="DU29" s="178"/>
      <c r="DV29" s="178"/>
      <c r="DW29" s="178"/>
      <c r="DX29" s="178"/>
      <c r="DY29" s="178"/>
      <c r="DZ29" s="178"/>
      <c r="EA29" s="178"/>
      <c r="EB29" s="178"/>
      <c r="EC29" s="178"/>
      <c r="ED29" s="178"/>
      <c r="EE29" s="178"/>
      <c r="EF29" s="178"/>
      <c r="EG29" s="178"/>
      <c r="EH29" s="178"/>
      <c r="EI29" s="178"/>
      <c r="EJ29" s="178"/>
      <c r="EK29" s="178"/>
      <c r="EL29" s="178"/>
      <c r="EM29" s="178"/>
      <c r="EN29" s="178"/>
      <c r="EO29" s="178"/>
      <c r="EP29" s="178"/>
      <c r="EQ29" s="178"/>
      <c r="ER29" s="178"/>
      <c r="ES29" s="178"/>
      <c r="ET29" s="178"/>
      <c r="EU29" s="178"/>
      <c r="EV29" s="178"/>
      <c r="EW29" s="178"/>
      <c r="EX29" s="178"/>
      <c r="EY29" s="178"/>
      <c r="EZ29" s="178"/>
      <c r="FA29" s="178"/>
      <c r="FB29" s="178"/>
      <c r="FC29" s="178"/>
      <c r="FD29" s="178"/>
      <c r="FE29" s="178"/>
      <c r="FF29" s="178"/>
      <c r="FG29" s="178"/>
      <c r="FH29" s="178"/>
      <c r="FI29" s="178"/>
      <c r="FJ29" s="178"/>
      <c r="FK29" s="178"/>
      <c r="FL29" s="178"/>
      <c r="FM29" s="178"/>
      <c r="FN29" s="178"/>
      <c r="FO29" s="178"/>
      <c r="FP29" s="178"/>
      <c r="FQ29" s="178"/>
      <c r="FR29" s="178"/>
      <c r="FS29" s="178"/>
      <c r="FT29" s="178"/>
      <c r="FU29" s="178"/>
      <c r="FV29" s="178"/>
      <c r="FW29" s="178"/>
      <c r="FX29" s="178"/>
      <c r="FY29" s="178"/>
      <c r="FZ29" s="178"/>
      <c r="GA29" s="178"/>
      <c r="GB29" s="178"/>
      <c r="GC29" s="178"/>
      <c r="GD29" s="178"/>
      <c r="GE29" s="178"/>
      <c r="GF29" s="178"/>
      <c r="GG29" s="178"/>
      <c r="GH29" s="178"/>
      <c r="GI29" s="178"/>
      <c r="GJ29" s="178"/>
      <c r="GK29" s="178"/>
      <c r="GL29" s="178"/>
      <c r="GM29" s="178"/>
      <c r="GN29" s="178"/>
      <c r="GO29" s="178"/>
      <c r="GP29" s="178"/>
      <c r="GQ29" s="178"/>
      <c r="GR29" s="178"/>
      <c r="GS29" s="178"/>
      <c r="GT29" s="178"/>
      <c r="GU29" s="178"/>
      <c r="GV29" s="178"/>
      <c r="GY29"/>
    </row>
    <row r="30" spans="1:207" ht="18.75">
      <c r="A30" s="114">
        <f t="shared" si="0"/>
        <v>5</v>
      </c>
      <c r="B30" s="491"/>
      <c r="C30" s="492"/>
      <c r="D30" s="357">
        <v>43119</v>
      </c>
      <c r="E30" s="465" t="str">
        <f>IF("CA" = [1]Congé!$H$7:$H$738, "absent", "il est la ")</f>
        <v xml:space="preserve">il est la </v>
      </c>
      <c r="F30" s="202"/>
      <c r="G30" s="178"/>
      <c r="H30" s="368"/>
      <c r="I30" s="370"/>
      <c r="J30" s="202"/>
      <c r="K30" s="178"/>
      <c r="L30" s="409"/>
      <c r="M30" s="394"/>
      <c r="N30" s="197"/>
      <c r="O30" s="178"/>
      <c r="P30" s="368"/>
      <c r="Q30" s="427"/>
      <c r="R30" s="204"/>
      <c r="S30" s="178"/>
      <c r="T30" s="368"/>
      <c r="U30" s="389"/>
      <c r="V30" s="204"/>
      <c r="W30" s="178"/>
      <c r="X30" s="409"/>
      <c r="Y30" s="182"/>
      <c r="Z30" s="176"/>
      <c r="AA30" s="178"/>
      <c r="AB30" s="368"/>
      <c r="AC30" s="371"/>
      <c r="AD30" s="176"/>
      <c r="AE30" s="178"/>
      <c r="AF30" s="409"/>
      <c r="AG30" s="431"/>
      <c r="AH30" s="382"/>
      <c r="AI30" s="178"/>
      <c r="AJ30" s="368"/>
      <c r="AK30" s="371"/>
      <c r="AL30" s="176"/>
      <c r="AM30" s="178"/>
      <c r="AN30" s="409"/>
      <c r="AO30" s="428"/>
      <c r="AP30" s="380"/>
      <c r="AQ30" s="178"/>
      <c r="AR30" s="368"/>
      <c r="AS30" s="398"/>
      <c r="AT30" s="202"/>
      <c r="AU30" s="178"/>
      <c r="AV30" s="368"/>
      <c r="AW30" s="393"/>
      <c r="AX30" s="178"/>
      <c r="AY30" s="178"/>
      <c r="AZ30" s="368"/>
      <c r="BA30" s="394"/>
      <c r="BB30" s="202"/>
      <c r="BC30" s="178"/>
      <c r="BD30" s="368"/>
      <c r="BE30" s="182"/>
      <c r="BF30" s="176"/>
      <c r="BG30" s="178"/>
      <c r="BH30" s="368"/>
      <c r="BI30" s="427"/>
      <c r="BJ30" s="204"/>
      <c r="BK30" s="178"/>
      <c r="BL30" s="368"/>
      <c r="BM30" s="398"/>
      <c r="BN30" s="202"/>
      <c r="BO30" s="178"/>
      <c r="BP30" s="368"/>
      <c r="BQ30" s="427"/>
      <c r="BR30" s="204"/>
      <c r="BS30" s="146"/>
      <c r="BT30" s="368"/>
      <c r="BU30" s="394"/>
      <c r="BV30" s="202"/>
      <c r="BW30" s="178"/>
      <c r="BX30" s="368"/>
      <c r="BY30" s="398"/>
      <c r="BZ30" s="202"/>
      <c r="CA30" s="178"/>
      <c r="CB30" s="368"/>
      <c r="CC30" s="431"/>
      <c r="CD30" s="382"/>
      <c r="CE30" s="178"/>
      <c r="CF30" s="368"/>
      <c r="CG30" s="182"/>
      <c r="CH30" s="176"/>
      <c r="CI30" s="178"/>
      <c r="CJ30" s="368"/>
      <c r="CK30" s="398"/>
      <c r="CL30" s="202"/>
      <c r="CM30" s="178"/>
      <c r="CN30" s="368"/>
      <c r="CO30" s="398"/>
      <c r="CP30" s="202"/>
      <c r="CQ30" s="178"/>
      <c r="CR30" s="368"/>
      <c r="CS30" s="373"/>
      <c r="CT30" s="178"/>
      <c r="CU30" s="178"/>
      <c r="CV30" s="178"/>
      <c r="CW30" s="181"/>
      <c r="CX30" s="202"/>
      <c r="CY30" s="178"/>
      <c r="CZ30" s="178"/>
      <c r="DA30" s="203"/>
      <c r="DB30" s="204"/>
      <c r="DC30" s="178"/>
      <c r="DD30" s="178"/>
      <c r="DE30" s="384"/>
      <c r="DF30" s="202"/>
      <c r="DG30" s="178"/>
      <c r="DH30" s="178"/>
      <c r="DI30" s="178"/>
      <c r="DJ30" s="178"/>
      <c r="DK30" s="178"/>
      <c r="DL30" s="178"/>
      <c r="DM30" s="178"/>
      <c r="DN30" s="178"/>
      <c r="DO30" s="178"/>
      <c r="DP30" s="178"/>
      <c r="DQ30" s="178"/>
      <c r="DR30" s="178"/>
      <c r="DS30" s="178"/>
      <c r="DT30" s="178"/>
      <c r="DU30" s="178"/>
      <c r="DV30" s="178"/>
      <c r="DW30" s="178"/>
      <c r="DX30" s="178"/>
      <c r="DY30" s="178"/>
      <c r="DZ30" s="178"/>
      <c r="EA30" s="178"/>
      <c r="EB30" s="178"/>
      <c r="EC30" s="178"/>
      <c r="ED30" s="178"/>
      <c r="EE30" s="178"/>
      <c r="EF30" s="178"/>
      <c r="EG30" s="178"/>
      <c r="EH30" s="178"/>
      <c r="EI30" s="178"/>
      <c r="EJ30" s="178"/>
      <c r="EK30" s="178"/>
      <c r="EL30" s="178"/>
      <c r="EM30" s="178"/>
      <c r="EN30" s="178"/>
      <c r="EO30" s="178"/>
      <c r="EP30" s="178"/>
      <c r="EQ30" s="178"/>
      <c r="ER30" s="178"/>
      <c r="ES30" s="178"/>
      <c r="ET30" s="178"/>
      <c r="EU30" s="178"/>
      <c r="EV30" s="178"/>
      <c r="EW30" s="178"/>
      <c r="EX30" s="178"/>
      <c r="EY30" s="178"/>
      <c r="EZ30" s="178"/>
      <c r="FA30" s="178"/>
      <c r="FB30" s="178"/>
      <c r="FC30" s="178"/>
      <c r="FD30" s="178"/>
      <c r="FE30" s="178"/>
      <c r="FF30" s="178"/>
      <c r="FG30" s="178"/>
      <c r="FH30" s="178"/>
      <c r="FI30" s="178"/>
      <c r="FJ30" s="178"/>
      <c r="FK30" s="178"/>
      <c r="FL30" s="178"/>
      <c r="FM30" s="178"/>
      <c r="FN30" s="178"/>
      <c r="FO30" s="178"/>
      <c r="FP30" s="178"/>
      <c r="FQ30" s="178"/>
      <c r="FR30" s="178"/>
      <c r="FS30" s="178"/>
      <c r="FT30" s="178"/>
      <c r="FU30" s="178"/>
      <c r="FV30" s="178"/>
      <c r="FW30" s="178"/>
      <c r="FX30" s="178"/>
      <c r="FY30" s="178"/>
      <c r="FZ30" s="178"/>
      <c r="GA30" s="178"/>
      <c r="GB30" s="178"/>
      <c r="GC30" s="178"/>
      <c r="GD30" s="178"/>
      <c r="GE30" s="178"/>
      <c r="GF30" s="178"/>
      <c r="GG30" s="178"/>
      <c r="GH30" s="178"/>
      <c r="GI30" s="178"/>
      <c r="GJ30" s="178"/>
      <c r="GK30" s="178"/>
      <c r="GL30" s="178"/>
      <c r="GM30" s="178"/>
      <c r="GN30" s="178"/>
      <c r="GO30" s="178"/>
      <c r="GP30" s="178"/>
      <c r="GQ30" s="178"/>
      <c r="GR30" s="178"/>
      <c r="GS30" s="178"/>
      <c r="GT30" s="178"/>
      <c r="GU30" s="178"/>
      <c r="GV30" s="178"/>
      <c r="GY30"/>
    </row>
    <row r="31" spans="1:207" ht="15.75">
      <c r="A31" s="114">
        <f t="shared" si="0"/>
        <v>6</v>
      </c>
      <c r="B31" s="491"/>
      <c r="C31" s="492"/>
      <c r="D31" s="357">
        <v>43120</v>
      </c>
      <c r="E31" s="465" t="str">
        <f>IF("CA" = [1]Congé!$H$7:$H$738, "absent", "il est la ")</f>
        <v xml:space="preserve">il est la </v>
      </c>
      <c r="F31" s="178"/>
      <c r="G31" s="178"/>
      <c r="H31" s="368"/>
      <c r="I31" s="352"/>
      <c r="J31" s="178"/>
      <c r="K31" s="178"/>
      <c r="L31" s="409"/>
      <c r="M31" s="393"/>
      <c r="N31" s="178"/>
      <c r="O31" s="178"/>
      <c r="P31" s="368"/>
      <c r="Q31" s="393"/>
      <c r="R31" s="178"/>
      <c r="S31" s="178"/>
      <c r="T31" s="368"/>
      <c r="U31" s="352"/>
      <c r="V31" s="178"/>
      <c r="W31" s="178"/>
      <c r="X31" s="409"/>
      <c r="Y31" s="393"/>
      <c r="Z31" s="178"/>
      <c r="AA31" s="178"/>
      <c r="AB31" s="368"/>
      <c r="AC31" s="352"/>
      <c r="AD31" s="178"/>
      <c r="AE31" s="178"/>
      <c r="AF31" s="409"/>
      <c r="AG31" s="393"/>
      <c r="AH31" s="178"/>
      <c r="AI31" s="178"/>
      <c r="AJ31" s="368"/>
      <c r="AK31" s="352"/>
      <c r="AL31" s="178"/>
      <c r="AM31" s="178"/>
      <c r="AN31" s="409"/>
      <c r="AO31" s="393"/>
      <c r="AP31" s="178"/>
      <c r="AQ31" s="178"/>
      <c r="AR31" s="368"/>
      <c r="AS31" s="393"/>
      <c r="AT31" s="178"/>
      <c r="AU31" s="178"/>
      <c r="AV31" s="368"/>
      <c r="AW31" s="393"/>
      <c r="AX31" s="178"/>
      <c r="AY31" s="178"/>
      <c r="AZ31" s="368"/>
      <c r="BA31" s="393"/>
      <c r="BB31" s="178"/>
      <c r="BC31" s="178"/>
      <c r="BD31" s="368"/>
      <c r="BE31" s="393"/>
      <c r="BF31" s="178"/>
      <c r="BG31" s="178"/>
      <c r="BH31" s="368"/>
      <c r="BI31" s="393"/>
      <c r="BJ31" s="178"/>
      <c r="BK31" s="178"/>
      <c r="BL31" s="368"/>
      <c r="BM31" s="393"/>
      <c r="BN31" s="178"/>
      <c r="BO31" s="178"/>
      <c r="BP31" s="368"/>
      <c r="BQ31" s="393"/>
      <c r="BR31" s="178"/>
      <c r="BS31" s="178"/>
      <c r="BT31" s="368"/>
      <c r="BU31" s="393"/>
      <c r="BV31" s="178"/>
      <c r="BW31" s="178"/>
      <c r="BX31" s="368"/>
      <c r="BY31" s="393"/>
      <c r="BZ31" s="178"/>
      <c r="CA31" s="178"/>
      <c r="CB31" s="368"/>
      <c r="CC31" s="393"/>
      <c r="CD31" s="178"/>
      <c r="CE31" s="178"/>
      <c r="CF31" s="368"/>
      <c r="CG31" s="393"/>
      <c r="CH31" s="178"/>
      <c r="CI31" s="178"/>
      <c r="CJ31" s="368"/>
      <c r="CK31" s="393"/>
      <c r="CL31" s="178"/>
      <c r="CM31" s="178"/>
      <c r="CN31" s="368"/>
      <c r="CO31" s="393"/>
      <c r="CP31" s="178"/>
      <c r="CQ31" s="178"/>
      <c r="CR31" s="368"/>
      <c r="CS31" s="352"/>
      <c r="CT31" s="178"/>
      <c r="CU31" s="178"/>
      <c r="CV31" s="178"/>
      <c r="CW31" s="178"/>
      <c r="CX31" s="178"/>
      <c r="CY31" s="178"/>
      <c r="CZ31" s="178"/>
      <c r="DA31" s="178"/>
      <c r="DB31" s="178"/>
      <c r="DC31" s="178"/>
      <c r="DD31" s="178"/>
      <c r="DE31" s="178"/>
      <c r="DF31" s="178"/>
      <c r="DG31" s="178"/>
      <c r="DH31" s="178"/>
      <c r="DI31" s="178"/>
      <c r="DJ31" s="178"/>
      <c r="DK31" s="178"/>
      <c r="DL31" s="178"/>
      <c r="DM31" s="178"/>
      <c r="DN31" s="178"/>
      <c r="DO31" s="178"/>
      <c r="DP31" s="178"/>
      <c r="DQ31" s="178"/>
      <c r="DR31" s="178"/>
      <c r="DS31" s="178"/>
      <c r="DT31" s="178"/>
      <c r="DU31" s="178"/>
      <c r="DV31" s="178"/>
      <c r="DW31" s="178"/>
      <c r="DX31" s="178"/>
      <c r="DY31" s="178"/>
      <c r="DZ31" s="178"/>
      <c r="EA31" s="178"/>
      <c r="EB31" s="178"/>
      <c r="EC31" s="178"/>
      <c r="ED31" s="178"/>
      <c r="EE31" s="178"/>
      <c r="EF31" s="178"/>
      <c r="EG31" s="178"/>
      <c r="EH31" s="178"/>
      <c r="EI31" s="178"/>
      <c r="EJ31" s="178"/>
      <c r="EK31" s="178"/>
      <c r="EL31" s="178"/>
      <c r="EM31" s="178"/>
      <c r="EN31" s="178"/>
      <c r="EO31" s="178"/>
      <c r="EP31" s="178"/>
      <c r="EQ31" s="178"/>
      <c r="ER31" s="178"/>
      <c r="ES31" s="178"/>
      <c r="ET31" s="178"/>
      <c r="EU31" s="178"/>
      <c r="EV31" s="178"/>
      <c r="EW31" s="178"/>
      <c r="EX31" s="178"/>
      <c r="EY31" s="178"/>
      <c r="EZ31" s="178"/>
      <c r="FA31" s="178"/>
      <c r="FB31" s="178"/>
      <c r="FC31" s="178"/>
      <c r="FD31" s="178"/>
      <c r="FE31" s="178"/>
      <c r="FF31" s="178"/>
      <c r="FG31" s="178"/>
      <c r="FH31" s="178"/>
      <c r="FI31" s="178"/>
      <c r="FJ31" s="178"/>
      <c r="FK31" s="178"/>
      <c r="FL31" s="178"/>
      <c r="FM31" s="178"/>
      <c r="FN31" s="178"/>
      <c r="FO31" s="178"/>
      <c r="FP31" s="178"/>
      <c r="FQ31" s="178"/>
      <c r="FR31" s="178"/>
      <c r="FS31" s="178"/>
      <c r="FT31" s="178"/>
      <c r="FU31" s="178"/>
      <c r="FV31" s="178"/>
      <c r="FW31" s="178"/>
      <c r="FX31" s="178"/>
      <c r="FY31" s="178"/>
      <c r="FZ31" s="178"/>
      <c r="GA31" s="178"/>
      <c r="GB31" s="178"/>
      <c r="GC31" s="178"/>
      <c r="GD31" s="178"/>
      <c r="GE31" s="178"/>
      <c r="GF31" s="178"/>
      <c r="GG31" s="178"/>
      <c r="GH31" s="178"/>
      <c r="GI31" s="178"/>
      <c r="GJ31" s="178"/>
      <c r="GK31" s="178"/>
      <c r="GL31" s="178"/>
      <c r="GM31" s="178"/>
      <c r="GN31" s="178"/>
      <c r="GO31" s="178"/>
      <c r="GP31" s="178"/>
      <c r="GQ31" s="178"/>
      <c r="GR31" s="178"/>
      <c r="GS31" s="178"/>
      <c r="GT31" s="178"/>
      <c r="GU31" s="178"/>
      <c r="GV31" s="178"/>
      <c r="GY31"/>
    </row>
    <row r="32" spans="1:207" ht="15.75">
      <c r="A32" s="114">
        <f t="shared" si="0"/>
        <v>7</v>
      </c>
      <c r="B32" s="491"/>
      <c r="C32" s="492"/>
      <c r="D32" s="357">
        <v>43121</v>
      </c>
      <c r="E32" s="465" t="str">
        <f>IF("CA" = [1]Congé!$H$7:$H$738, "absent", "il est la ")</f>
        <v xml:space="preserve">il est la </v>
      </c>
      <c r="F32" s="178"/>
      <c r="G32" s="178"/>
      <c r="H32" s="368"/>
      <c r="I32" s="352"/>
      <c r="J32" s="178"/>
      <c r="K32" s="178"/>
      <c r="L32" s="409"/>
      <c r="M32" s="393"/>
      <c r="N32" s="178"/>
      <c r="O32" s="178"/>
      <c r="P32" s="368"/>
      <c r="Q32" s="393"/>
      <c r="R32" s="178"/>
      <c r="S32" s="178"/>
      <c r="T32" s="368"/>
      <c r="U32" s="352"/>
      <c r="V32" s="178"/>
      <c r="W32" s="178"/>
      <c r="X32" s="409"/>
      <c r="Y32" s="393"/>
      <c r="Z32" s="178"/>
      <c r="AA32" s="178"/>
      <c r="AB32" s="368"/>
      <c r="AC32" s="352"/>
      <c r="AD32" s="178"/>
      <c r="AE32" s="178"/>
      <c r="AF32" s="409"/>
      <c r="AG32" s="393"/>
      <c r="AH32" s="178"/>
      <c r="AI32" s="178"/>
      <c r="AJ32" s="368"/>
      <c r="AK32" s="352"/>
      <c r="AL32" s="178"/>
      <c r="AM32" s="178"/>
      <c r="AN32" s="409"/>
      <c r="AO32" s="393"/>
      <c r="AP32" s="178"/>
      <c r="AQ32" s="178"/>
      <c r="AR32" s="368"/>
      <c r="AS32" s="393"/>
      <c r="AT32" s="178"/>
      <c r="AU32" s="178"/>
      <c r="AV32" s="368"/>
      <c r="AW32" s="393"/>
      <c r="AX32" s="178"/>
      <c r="AY32" s="178"/>
      <c r="AZ32" s="368"/>
      <c r="BA32" s="393"/>
      <c r="BB32" s="178"/>
      <c r="BC32" s="178"/>
      <c r="BD32" s="368"/>
      <c r="BE32" s="393"/>
      <c r="BF32" s="178"/>
      <c r="BG32" s="178"/>
      <c r="BH32" s="368"/>
      <c r="BI32" s="393"/>
      <c r="BJ32" s="178"/>
      <c r="BK32" s="178"/>
      <c r="BL32" s="368"/>
      <c r="BM32" s="393"/>
      <c r="BN32" s="178"/>
      <c r="BO32" s="178"/>
      <c r="BP32" s="368"/>
      <c r="BQ32" s="393"/>
      <c r="BR32" s="178"/>
      <c r="BS32" s="178"/>
      <c r="BT32" s="368"/>
      <c r="BU32" s="393"/>
      <c r="BV32" s="178"/>
      <c r="BW32" s="178"/>
      <c r="BX32" s="368"/>
      <c r="BY32" s="393"/>
      <c r="BZ32" s="178"/>
      <c r="CA32" s="178"/>
      <c r="CB32" s="368"/>
      <c r="CC32" s="393"/>
      <c r="CD32" s="178"/>
      <c r="CE32" s="178"/>
      <c r="CF32" s="368"/>
      <c r="CG32" s="393"/>
      <c r="CH32" s="178"/>
      <c r="CI32" s="178"/>
      <c r="CJ32" s="368"/>
      <c r="CK32" s="393"/>
      <c r="CL32" s="178"/>
      <c r="CM32" s="178"/>
      <c r="CN32" s="368"/>
      <c r="CO32" s="393"/>
      <c r="CP32" s="178"/>
      <c r="CQ32" s="178"/>
      <c r="CR32" s="368"/>
      <c r="CS32" s="352"/>
      <c r="CT32" s="178"/>
      <c r="CU32" s="178"/>
      <c r="CV32" s="178"/>
      <c r="CW32" s="178"/>
      <c r="CX32" s="178"/>
      <c r="CY32" s="178"/>
      <c r="CZ32" s="178"/>
      <c r="DA32" s="178"/>
      <c r="DB32" s="178"/>
      <c r="DC32" s="178"/>
      <c r="DD32" s="178"/>
      <c r="DE32" s="178"/>
      <c r="DF32" s="178"/>
      <c r="DG32" s="178"/>
      <c r="DH32" s="178"/>
      <c r="DI32" s="178"/>
      <c r="DJ32" s="178"/>
      <c r="DK32" s="178"/>
      <c r="DL32" s="178"/>
      <c r="DM32" s="178"/>
      <c r="DN32" s="178"/>
      <c r="DO32" s="178"/>
      <c r="DP32" s="178"/>
      <c r="DQ32" s="178"/>
      <c r="DR32" s="178"/>
      <c r="DS32" s="178"/>
      <c r="DT32" s="178"/>
      <c r="DU32" s="178"/>
      <c r="DV32" s="178"/>
      <c r="DW32" s="178"/>
      <c r="DX32" s="178"/>
      <c r="DY32" s="178"/>
      <c r="DZ32" s="178"/>
      <c r="EA32" s="178"/>
      <c r="EB32" s="178"/>
      <c r="EC32" s="178"/>
      <c r="ED32" s="178"/>
      <c r="EE32" s="178"/>
      <c r="EF32" s="178"/>
      <c r="EG32" s="178"/>
      <c r="EH32" s="178"/>
      <c r="EI32" s="178"/>
      <c r="EJ32" s="178"/>
      <c r="EK32" s="178"/>
      <c r="EL32" s="178"/>
      <c r="EM32" s="178"/>
      <c r="EN32" s="178"/>
      <c r="EO32" s="178"/>
      <c r="EP32" s="178"/>
      <c r="EQ32" s="178"/>
      <c r="ER32" s="178"/>
      <c r="ES32" s="178"/>
      <c r="ET32" s="178"/>
      <c r="EU32" s="178"/>
      <c r="EV32" s="178"/>
      <c r="EW32" s="178"/>
      <c r="EX32" s="178"/>
      <c r="EY32" s="178"/>
      <c r="EZ32" s="178"/>
      <c r="FA32" s="178"/>
      <c r="FB32" s="178"/>
      <c r="FC32" s="178"/>
      <c r="FD32" s="178"/>
      <c r="FE32" s="178"/>
      <c r="FF32" s="178"/>
      <c r="FG32" s="178"/>
      <c r="FH32" s="178"/>
      <c r="FI32" s="178"/>
      <c r="FJ32" s="178"/>
      <c r="FK32" s="178"/>
      <c r="FL32" s="178"/>
      <c r="FM32" s="178"/>
      <c r="FN32" s="178"/>
      <c r="FO32" s="178"/>
      <c r="FP32" s="178"/>
      <c r="FQ32" s="178"/>
      <c r="FR32" s="178"/>
      <c r="FS32" s="178"/>
      <c r="FT32" s="178"/>
      <c r="FU32" s="178"/>
      <c r="FV32" s="178"/>
      <c r="FW32" s="178"/>
      <c r="FX32" s="178"/>
      <c r="FY32" s="178"/>
      <c r="FZ32" s="178"/>
      <c r="GA32" s="178"/>
      <c r="GB32" s="178"/>
      <c r="GC32" s="178"/>
      <c r="GD32" s="178"/>
      <c r="GE32" s="178"/>
      <c r="GF32" s="178"/>
      <c r="GG32" s="178"/>
      <c r="GH32" s="178"/>
      <c r="GI32" s="178"/>
      <c r="GJ32" s="178"/>
      <c r="GK32" s="178"/>
      <c r="GL32" s="178"/>
      <c r="GM32" s="178"/>
      <c r="GN32" s="178"/>
      <c r="GO32" s="178"/>
      <c r="GP32" s="178"/>
      <c r="GQ32" s="178"/>
      <c r="GR32" s="178"/>
      <c r="GS32" s="178"/>
      <c r="GT32" s="178"/>
      <c r="GU32" s="178"/>
      <c r="GV32" s="178"/>
      <c r="GY32"/>
    </row>
    <row r="33" spans="1:207" ht="18.75">
      <c r="A33" s="114">
        <f t="shared" si="0"/>
        <v>1</v>
      </c>
      <c r="B33" s="491"/>
      <c r="C33" s="492"/>
      <c r="D33" s="357">
        <v>43122</v>
      </c>
      <c r="E33" s="465" t="str">
        <f>IF("CA" = [1]Congé!$H$7:$H$738, "absent", "il est la ")</f>
        <v xml:space="preserve">il est la </v>
      </c>
      <c r="F33" s="202"/>
      <c r="G33" s="178"/>
      <c r="H33" s="368"/>
      <c r="I33" s="370"/>
      <c r="J33" s="202"/>
      <c r="K33" s="178"/>
      <c r="L33" s="409"/>
      <c r="M33" s="394"/>
      <c r="N33" s="178"/>
      <c r="O33" s="178"/>
      <c r="P33" s="368"/>
      <c r="Q33" s="427"/>
      <c r="R33" s="204"/>
      <c r="S33" s="178"/>
      <c r="T33" s="368"/>
      <c r="U33" s="389"/>
      <c r="V33" s="204"/>
      <c r="W33" s="178"/>
      <c r="X33" s="409"/>
      <c r="Y33" s="428"/>
      <c r="Z33" s="380"/>
      <c r="AA33" s="178"/>
      <c r="AB33" s="368"/>
      <c r="AC33" s="389"/>
      <c r="AD33" s="204"/>
      <c r="AE33" s="178"/>
      <c r="AF33" s="409"/>
      <c r="AG33" s="431"/>
      <c r="AH33" s="382"/>
      <c r="AI33" s="178"/>
      <c r="AJ33" s="368"/>
      <c r="AK33" s="373"/>
      <c r="AL33" s="202"/>
      <c r="AM33" s="178"/>
      <c r="AN33" s="409"/>
      <c r="AO33" s="182"/>
      <c r="AP33" s="176"/>
      <c r="AQ33" s="178"/>
      <c r="AR33" s="368"/>
      <c r="AS33" s="398"/>
      <c r="AT33" s="202"/>
      <c r="AU33" s="178"/>
      <c r="AV33" s="368"/>
      <c r="AW33" s="393"/>
      <c r="AX33" s="178"/>
      <c r="AY33" s="178"/>
      <c r="AZ33" s="368"/>
      <c r="BA33" s="182"/>
      <c r="BB33" s="176"/>
      <c r="BC33" s="178"/>
      <c r="BD33" s="368"/>
      <c r="BE33" s="182"/>
      <c r="BF33" s="176"/>
      <c r="BG33" s="178"/>
      <c r="BH33" s="368"/>
      <c r="BI33" s="427"/>
      <c r="BJ33" s="204"/>
      <c r="BK33" s="178"/>
      <c r="BL33" s="368"/>
      <c r="BM33" s="398"/>
      <c r="BN33" s="202"/>
      <c r="BO33" s="178"/>
      <c r="BP33" s="368"/>
      <c r="BQ33" s="427"/>
      <c r="BR33" s="204"/>
      <c r="BS33" s="146"/>
      <c r="BT33" s="368"/>
      <c r="BU33" s="394"/>
      <c r="BV33" s="202"/>
      <c r="BW33" s="178"/>
      <c r="BX33" s="368"/>
      <c r="BY33" s="398"/>
      <c r="BZ33" s="202"/>
      <c r="CA33" s="178"/>
      <c r="CB33" s="368"/>
      <c r="CC33" s="431"/>
      <c r="CD33" s="382"/>
      <c r="CE33" s="178"/>
      <c r="CF33" s="368"/>
      <c r="CG33" s="394"/>
      <c r="CH33" s="202"/>
      <c r="CI33" s="178"/>
      <c r="CJ33" s="368"/>
      <c r="CK33" s="182"/>
      <c r="CL33" s="176"/>
      <c r="CM33" s="178"/>
      <c r="CN33" s="368"/>
      <c r="CO33" s="182"/>
      <c r="CP33" s="176"/>
      <c r="CQ33" s="178"/>
      <c r="CR33" s="368"/>
      <c r="CS33" s="373"/>
      <c r="CT33" s="178"/>
      <c r="CU33" s="178"/>
      <c r="CV33" s="178"/>
      <c r="CW33" s="384"/>
      <c r="CX33" s="202"/>
      <c r="CY33" s="178"/>
      <c r="CZ33" s="178"/>
      <c r="DA33" s="203"/>
      <c r="DB33" s="204"/>
      <c r="DC33" s="178"/>
      <c r="DD33" s="178"/>
      <c r="DE33" s="164"/>
      <c r="DF33" s="383"/>
      <c r="DG33" s="178"/>
      <c r="DH33" s="178"/>
      <c r="DI33" s="178"/>
      <c r="DJ33" s="178"/>
      <c r="DK33" s="178"/>
      <c r="DL33" s="178"/>
      <c r="DM33" s="178"/>
      <c r="DN33" s="178"/>
      <c r="DO33" s="178"/>
      <c r="DP33" s="178"/>
      <c r="DQ33" s="178"/>
      <c r="DR33" s="178"/>
      <c r="DS33" s="178"/>
      <c r="DT33" s="178"/>
      <c r="DU33" s="178"/>
      <c r="DV33" s="178"/>
      <c r="DW33" s="178"/>
      <c r="DX33" s="178"/>
      <c r="DY33" s="178"/>
      <c r="DZ33" s="178"/>
      <c r="EA33" s="178"/>
      <c r="EB33" s="178"/>
      <c r="EC33" s="178"/>
      <c r="ED33" s="178"/>
      <c r="EE33" s="178"/>
      <c r="EF33" s="178"/>
      <c r="EG33" s="178"/>
      <c r="EH33" s="178"/>
      <c r="EI33" s="178"/>
      <c r="EJ33" s="178"/>
      <c r="EK33" s="178"/>
      <c r="EL33" s="178"/>
      <c r="EM33" s="178"/>
      <c r="EN33" s="178"/>
      <c r="EO33" s="178"/>
      <c r="EP33" s="178"/>
      <c r="EQ33" s="178"/>
      <c r="ER33" s="178"/>
      <c r="ES33" s="178"/>
      <c r="ET33" s="178"/>
      <c r="EU33" s="178"/>
      <c r="EV33" s="178"/>
      <c r="EW33" s="178"/>
      <c r="EX33" s="178"/>
      <c r="EY33" s="178"/>
      <c r="EZ33" s="178"/>
      <c r="FA33" s="178"/>
      <c r="FB33" s="178"/>
      <c r="FC33" s="178"/>
      <c r="FD33" s="178"/>
      <c r="FE33" s="178"/>
      <c r="FF33" s="178"/>
      <c r="FG33" s="178"/>
      <c r="FH33" s="178"/>
      <c r="FI33" s="178"/>
      <c r="FJ33" s="178"/>
      <c r="FK33" s="178"/>
      <c r="FL33" s="178"/>
      <c r="FM33" s="178"/>
      <c r="FN33" s="178"/>
      <c r="FO33" s="178"/>
      <c r="FP33" s="178"/>
      <c r="FQ33" s="178"/>
      <c r="FR33" s="178"/>
      <c r="FS33" s="178"/>
      <c r="FT33" s="178"/>
      <c r="FU33" s="178"/>
      <c r="FV33" s="178"/>
      <c r="FW33" s="178"/>
      <c r="FX33" s="178"/>
      <c r="FY33" s="178"/>
      <c r="FZ33" s="178"/>
      <c r="GA33" s="178"/>
      <c r="GB33" s="178"/>
      <c r="GC33" s="178"/>
      <c r="GD33" s="178"/>
      <c r="GE33" s="178"/>
      <c r="GF33" s="178"/>
      <c r="GG33" s="178"/>
      <c r="GH33" s="178"/>
      <c r="GI33" s="178"/>
      <c r="GJ33" s="178"/>
      <c r="GK33" s="178"/>
      <c r="GL33" s="178"/>
      <c r="GM33" s="178"/>
      <c r="GN33" s="178"/>
      <c r="GO33" s="178"/>
      <c r="GP33" s="178"/>
      <c r="GQ33" s="178"/>
      <c r="GR33" s="178"/>
      <c r="GS33" s="178"/>
      <c r="GT33" s="178"/>
      <c r="GU33" s="178"/>
      <c r="GV33" s="178"/>
      <c r="GY33"/>
    </row>
    <row r="34" spans="1:207" ht="18.75">
      <c r="A34" s="114">
        <f t="shared" si="0"/>
        <v>2</v>
      </c>
      <c r="B34" s="491"/>
      <c r="C34" s="492"/>
      <c r="D34" s="357">
        <v>43123</v>
      </c>
      <c r="E34" s="465" t="str">
        <f>IF("CA" = [1]Congé!$H$7:$H$738, "absent", "il est la ")</f>
        <v xml:space="preserve">il est la </v>
      </c>
      <c r="F34" s="202"/>
      <c r="G34" s="178"/>
      <c r="H34" s="368"/>
      <c r="I34" s="371"/>
      <c r="J34" s="176"/>
      <c r="K34" s="178"/>
      <c r="L34" s="409"/>
      <c r="M34" s="394"/>
      <c r="N34" s="178"/>
      <c r="O34" s="178"/>
      <c r="P34" s="368"/>
      <c r="Q34" s="427"/>
      <c r="R34" s="204"/>
      <c r="S34" s="178"/>
      <c r="T34" s="368"/>
      <c r="U34" s="389"/>
      <c r="V34" s="204"/>
      <c r="W34" s="178"/>
      <c r="X34" s="409"/>
      <c r="Y34" s="428"/>
      <c r="Z34" s="380"/>
      <c r="AA34" s="178"/>
      <c r="AB34" s="368"/>
      <c r="AC34" s="371"/>
      <c r="AD34" s="176"/>
      <c r="AE34" s="178"/>
      <c r="AF34" s="409"/>
      <c r="AG34" s="431"/>
      <c r="AH34" s="382"/>
      <c r="AI34" s="178"/>
      <c r="AJ34" s="368"/>
      <c r="AK34" s="373"/>
      <c r="AL34" s="202"/>
      <c r="AM34" s="178"/>
      <c r="AN34" s="409"/>
      <c r="AO34" s="182"/>
      <c r="AP34" s="176"/>
      <c r="AQ34" s="178"/>
      <c r="AR34" s="368"/>
      <c r="AS34" s="398"/>
      <c r="AT34" s="202"/>
      <c r="AU34" s="178"/>
      <c r="AV34" s="368"/>
      <c r="AW34" s="393"/>
      <c r="AX34" s="178"/>
      <c r="AY34" s="178"/>
      <c r="AZ34" s="368"/>
      <c r="BA34" s="394"/>
      <c r="BB34" s="202"/>
      <c r="BC34" s="178"/>
      <c r="BD34" s="368"/>
      <c r="BE34" s="182"/>
      <c r="BF34" s="176"/>
      <c r="BG34" s="178"/>
      <c r="BH34" s="368"/>
      <c r="BI34" s="427"/>
      <c r="BJ34" s="204"/>
      <c r="BK34" s="178"/>
      <c r="BL34" s="368"/>
      <c r="BM34" s="398"/>
      <c r="BN34" s="202"/>
      <c r="BO34" s="178"/>
      <c r="BP34" s="368"/>
      <c r="BQ34" s="427"/>
      <c r="BR34" s="204"/>
      <c r="BS34" s="146"/>
      <c r="BT34" s="368"/>
      <c r="BU34" s="394"/>
      <c r="BV34" s="202"/>
      <c r="BW34" s="178"/>
      <c r="BX34" s="368"/>
      <c r="BY34" s="398"/>
      <c r="BZ34" s="202"/>
      <c r="CA34" s="178"/>
      <c r="CB34" s="368"/>
      <c r="CC34" s="431"/>
      <c r="CD34" s="382"/>
      <c r="CE34" s="178"/>
      <c r="CF34" s="368"/>
      <c r="CG34" s="394"/>
      <c r="CH34" s="202"/>
      <c r="CI34" s="178"/>
      <c r="CJ34" s="368"/>
      <c r="CK34" s="182"/>
      <c r="CL34" s="176"/>
      <c r="CM34" s="178"/>
      <c r="CN34" s="368"/>
      <c r="CO34" s="398"/>
      <c r="CP34" s="202"/>
      <c r="CQ34" s="178"/>
      <c r="CR34" s="368"/>
      <c r="CS34" s="371"/>
      <c r="CT34" s="176"/>
      <c r="CU34" s="178"/>
      <c r="CV34" s="178"/>
      <c r="CW34" s="175"/>
      <c r="CX34" s="176"/>
      <c r="CY34" s="178"/>
      <c r="CZ34" s="178"/>
      <c r="DA34" s="203"/>
      <c r="DB34" s="204"/>
      <c r="DC34" s="178"/>
      <c r="DD34" s="178"/>
      <c r="DE34" s="164"/>
      <c r="DF34" s="383"/>
      <c r="DG34" s="178"/>
      <c r="DH34" s="178"/>
      <c r="DI34" s="178"/>
      <c r="DJ34" s="178"/>
      <c r="DK34" s="178"/>
      <c r="DL34" s="178"/>
      <c r="DM34" s="178"/>
      <c r="DN34" s="178"/>
      <c r="DO34" s="178"/>
      <c r="DP34" s="178"/>
      <c r="DQ34" s="178"/>
      <c r="DR34" s="178"/>
      <c r="DS34" s="178"/>
      <c r="DT34" s="178"/>
      <c r="DU34" s="178"/>
      <c r="DV34" s="178"/>
      <c r="DW34" s="178"/>
      <c r="DX34" s="178"/>
      <c r="DY34" s="178"/>
      <c r="DZ34" s="178"/>
      <c r="EA34" s="178"/>
      <c r="EB34" s="178"/>
      <c r="EC34" s="178"/>
      <c r="ED34" s="178"/>
      <c r="EE34" s="178"/>
      <c r="EF34" s="178"/>
      <c r="EG34" s="178"/>
      <c r="EH34" s="178"/>
      <c r="EI34" s="178"/>
      <c r="EJ34" s="178"/>
      <c r="EK34" s="178"/>
      <c r="EL34" s="178"/>
      <c r="EM34" s="178"/>
      <c r="EN34" s="178"/>
      <c r="EO34" s="178"/>
      <c r="EP34" s="178"/>
      <c r="EQ34" s="178"/>
      <c r="ER34" s="178"/>
      <c r="ES34" s="178"/>
      <c r="ET34" s="178"/>
      <c r="EU34" s="178"/>
      <c r="EV34" s="178"/>
      <c r="EW34" s="178"/>
      <c r="EX34" s="178"/>
      <c r="EY34" s="178"/>
      <c r="EZ34" s="178"/>
      <c r="FA34" s="178"/>
      <c r="FB34" s="178"/>
      <c r="FC34" s="178"/>
      <c r="FD34" s="178"/>
      <c r="FE34" s="178"/>
      <c r="FF34" s="178"/>
      <c r="FG34" s="178"/>
      <c r="FH34" s="178"/>
      <c r="FI34" s="178"/>
      <c r="FJ34" s="178"/>
      <c r="FK34" s="178"/>
      <c r="FL34" s="178"/>
      <c r="FM34" s="178"/>
      <c r="FN34" s="178"/>
      <c r="FO34" s="178"/>
      <c r="FP34" s="178"/>
      <c r="FQ34" s="178"/>
      <c r="FR34" s="178"/>
      <c r="FS34" s="178"/>
      <c r="FT34" s="178"/>
      <c r="FU34" s="178"/>
      <c r="FV34" s="178"/>
      <c r="FW34" s="178"/>
      <c r="FX34" s="178"/>
      <c r="FY34" s="178"/>
      <c r="FZ34" s="178"/>
      <c r="GA34" s="178"/>
      <c r="GB34" s="178"/>
      <c r="GC34" s="178"/>
      <c r="GD34" s="178"/>
      <c r="GE34" s="178"/>
      <c r="GF34" s="178"/>
      <c r="GG34" s="178"/>
      <c r="GH34" s="178"/>
      <c r="GI34" s="178"/>
      <c r="GJ34" s="178"/>
      <c r="GK34" s="178"/>
      <c r="GL34" s="178"/>
      <c r="GM34" s="178"/>
      <c r="GN34" s="178"/>
      <c r="GO34" s="178"/>
      <c r="GP34" s="178"/>
      <c r="GQ34" s="178"/>
      <c r="GR34" s="178"/>
      <c r="GS34" s="178"/>
      <c r="GT34" s="178"/>
      <c r="GU34" s="178"/>
      <c r="GV34" s="178"/>
      <c r="GY34"/>
    </row>
    <row r="35" spans="1:207" ht="15.75">
      <c r="A35" s="114">
        <f t="shared" si="0"/>
        <v>3</v>
      </c>
      <c r="B35" s="493"/>
      <c r="C35" s="494"/>
      <c r="D35" s="357">
        <v>43124</v>
      </c>
      <c r="E35" s="465" t="str">
        <f>IF("CA" = [1]Congé!$H$7:$H$738, "absent", "il est la ")</f>
        <v xml:space="preserve">il est la </v>
      </c>
      <c r="F35" s="178"/>
      <c r="G35" s="178"/>
      <c r="H35" s="368"/>
      <c r="I35" s="352"/>
      <c r="J35" s="178"/>
      <c r="K35" s="178"/>
      <c r="L35" s="409"/>
      <c r="M35" s="393"/>
      <c r="N35" s="178"/>
      <c r="O35" s="178"/>
      <c r="P35" s="368"/>
      <c r="Q35" s="393"/>
      <c r="R35" s="178"/>
      <c r="S35" s="178"/>
      <c r="T35" s="368"/>
      <c r="U35" s="352"/>
      <c r="V35" s="178"/>
      <c r="W35" s="178"/>
      <c r="X35" s="409"/>
      <c r="Y35" s="393"/>
      <c r="Z35" s="178"/>
      <c r="AA35" s="178"/>
      <c r="AB35" s="368"/>
      <c r="AC35" s="352"/>
      <c r="AD35" s="178"/>
      <c r="AE35" s="178"/>
      <c r="AF35" s="409"/>
      <c r="AG35" s="393"/>
      <c r="AH35" s="178"/>
      <c r="AI35" s="178"/>
      <c r="AJ35" s="368"/>
      <c r="AK35" s="352"/>
      <c r="AL35" s="178"/>
      <c r="AM35" s="178"/>
      <c r="AN35" s="409"/>
      <c r="AO35" s="393"/>
      <c r="AP35" s="178"/>
      <c r="AQ35" s="178"/>
      <c r="AR35" s="368"/>
      <c r="AS35" s="393"/>
      <c r="AT35" s="178"/>
      <c r="AU35" s="178"/>
      <c r="AV35" s="368"/>
      <c r="AW35" s="393"/>
      <c r="AX35" s="178"/>
      <c r="AY35" s="178"/>
      <c r="AZ35" s="368"/>
      <c r="BA35" s="393"/>
      <c r="BB35" s="178"/>
      <c r="BC35" s="178"/>
      <c r="BD35" s="368"/>
      <c r="BE35" s="393"/>
      <c r="BF35" s="178"/>
      <c r="BG35" s="178"/>
      <c r="BH35" s="368"/>
      <c r="BI35" s="393"/>
      <c r="BJ35" s="178"/>
      <c r="BK35" s="178"/>
      <c r="BL35" s="368"/>
      <c r="BM35" s="393"/>
      <c r="BN35" s="178"/>
      <c r="BO35" s="178"/>
      <c r="BP35" s="368"/>
      <c r="BQ35" s="393"/>
      <c r="BR35" s="178"/>
      <c r="BS35" s="178"/>
      <c r="BT35" s="368"/>
      <c r="BU35" s="393"/>
      <c r="BV35" s="178"/>
      <c r="BW35" s="178"/>
      <c r="BX35" s="368"/>
      <c r="BY35" s="393"/>
      <c r="BZ35" s="178"/>
      <c r="CA35" s="178"/>
      <c r="CB35" s="368"/>
      <c r="CC35" s="393"/>
      <c r="CD35" s="178"/>
      <c r="CE35" s="178"/>
      <c r="CF35" s="368"/>
      <c r="CG35" s="393"/>
      <c r="CH35" s="178"/>
      <c r="CI35" s="178"/>
      <c r="CJ35" s="368"/>
      <c r="CK35" s="393"/>
      <c r="CL35" s="178"/>
      <c r="CM35" s="178"/>
      <c r="CN35" s="368"/>
      <c r="CO35" s="393"/>
      <c r="CP35" s="178"/>
      <c r="CQ35" s="178"/>
      <c r="CR35" s="368"/>
      <c r="CS35" s="352"/>
      <c r="CT35" s="178"/>
      <c r="CU35" s="178"/>
      <c r="CV35" s="178"/>
      <c r="CW35" s="178"/>
      <c r="CX35" s="178"/>
      <c r="CY35" s="178"/>
      <c r="CZ35" s="178"/>
      <c r="DA35" s="178"/>
      <c r="DB35" s="178"/>
      <c r="DC35" s="178"/>
      <c r="DD35" s="178"/>
      <c r="DE35" s="178"/>
      <c r="DF35" s="178"/>
      <c r="DG35" s="178"/>
      <c r="DH35" s="178"/>
      <c r="DI35" s="178"/>
      <c r="DJ35" s="178"/>
      <c r="DK35" s="178"/>
      <c r="DL35" s="178"/>
      <c r="DM35" s="178"/>
      <c r="DN35" s="178"/>
      <c r="DO35" s="178"/>
      <c r="DP35" s="178"/>
      <c r="DQ35" s="178"/>
      <c r="DR35" s="178"/>
      <c r="DS35" s="178"/>
      <c r="DT35" s="178"/>
      <c r="DU35" s="178"/>
      <c r="DV35" s="178"/>
      <c r="DW35" s="178"/>
      <c r="DX35" s="178"/>
      <c r="DY35" s="178"/>
      <c r="DZ35" s="178"/>
      <c r="EA35" s="178"/>
      <c r="EB35" s="178"/>
      <c r="EC35" s="178"/>
      <c r="ED35" s="178"/>
      <c r="EE35" s="178"/>
      <c r="EF35" s="178"/>
      <c r="EG35" s="178"/>
      <c r="EH35" s="178"/>
      <c r="EI35" s="178"/>
      <c r="EJ35" s="178"/>
      <c r="EK35" s="178"/>
      <c r="EL35" s="178"/>
      <c r="EM35" s="178"/>
      <c r="EN35" s="178"/>
      <c r="EO35" s="178"/>
      <c r="EP35" s="178"/>
      <c r="EQ35" s="178"/>
      <c r="ER35" s="178"/>
      <c r="ES35" s="178"/>
      <c r="ET35" s="178"/>
      <c r="EU35" s="178"/>
      <c r="EV35" s="178"/>
      <c r="EW35" s="178"/>
      <c r="EX35" s="178"/>
      <c r="EY35" s="178"/>
      <c r="EZ35" s="178"/>
      <c r="FA35" s="178"/>
      <c r="FB35" s="178"/>
      <c r="FC35" s="178"/>
      <c r="FD35" s="178"/>
      <c r="FE35" s="178"/>
      <c r="FF35" s="178"/>
      <c r="FG35" s="178"/>
      <c r="FH35" s="178"/>
      <c r="FI35" s="178"/>
      <c r="FJ35" s="178"/>
      <c r="FK35" s="178"/>
      <c r="FL35" s="178"/>
      <c r="FM35" s="178"/>
      <c r="FN35" s="178"/>
      <c r="FO35" s="178"/>
      <c r="FP35" s="178"/>
      <c r="FQ35" s="178"/>
      <c r="FR35" s="178"/>
      <c r="FS35" s="178"/>
      <c r="FT35" s="178"/>
      <c r="FU35" s="178"/>
      <c r="FV35" s="178"/>
      <c r="FW35" s="178"/>
      <c r="FX35" s="178"/>
      <c r="FY35" s="178"/>
      <c r="FZ35" s="178"/>
      <c r="GA35" s="178"/>
      <c r="GB35" s="178"/>
      <c r="GC35" s="178"/>
      <c r="GD35" s="178"/>
      <c r="GE35" s="178"/>
      <c r="GF35" s="178"/>
      <c r="GG35" s="178"/>
      <c r="GH35" s="178"/>
      <c r="GI35" s="178"/>
      <c r="GJ35" s="178"/>
      <c r="GK35" s="178"/>
      <c r="GL35" s="178"/>
      <c r="GM35" s="178"/>
      <c r="GN35" s="178"/>
      <c r="GO35" s="178"/>
      <c r="GP35" s="178"/>
      <c r="GQ35" s="178"/>
      <c r="GR35" s="178"/>
      <c r="GS35" s="178"/>
      <c r="GT35" s="178"/>
      <c r="GU35" s="178"/>
      <c r="GV35" s="178"/>
      <c r="GY35"/>
    </row>
    <row r="36" spans="1:207" ht="18.75">
      <c r="A36" s="114">
        <f t="shared" si="0"/>
        <v>4</v>
      </c>
      <c r="B36" s="511" t="s">
        <v>59</v>
      </c>
      <c r="C36" s="511"/>
      <c r="D36" s="357">
        <v>43125</v>
      </c>
      <c r="E36" s="465" t="str">
        <f>IF("CA" = [1]Congé!$H$7:$H$738, "absent", "il est la ")</f>
        <v xml:space="preserve">il est la </v>
      </c>
      <c r="F36" s="202"/>
      <c r="G36" s="178"/>
      <c r="H36" s="368"/>
      <c r="I36" s="390"/>
      <c r="J36" s="202"/>
      <c r="K36" s="178"/>
      <c r="L36" s="409"/>
      <c r="M36" s="394"/>
      <c r="N36" s="178"/>
      <c r="O36" s="178"/>
      <c r="P36" s="368"/>
      <c r="Q36" s="427"/>
      <c r="R36" s="204"/>
      <c r="S36" s="178"/>
      <c r="T36" s="368"/>
      <c r="U36" s="389"/>
      <c r="V36" s="204"/>
      <c r="W36" s="178"/>
      <c r="X36" s="409"/>
      <c r="Y36" s="428"/>
      <c r="Z36" s="380"/>
      <c r="AA36" s="178"/>
      <c r="AB36" s="368"/>
      <c r="AC36" s="389"/>
      <c r="AD36" s="204"/>
      <c r="AE36" s="178"/>
      <c r="AF36" s="409"/>
      <c r="AG36" s="431"/>
      <c r="AH36" s="382"/>
      <c r="AI36" s="178"/>
      <c r="AJ36" s="368"/>
      <c r="AK36" s="373"/>
      <c r="AL36" s="202"/>
      <c r="AM36" s="178"/>
      <c r="AN36" s="409"/>
      <c r="AO36" s="182"/>
      <c r="AP36" s="176"/>
      <c r="AQ36" s="178"/>
      <c r="AR36" s="368"/>
      <c r="AS36" s="398"/>
      <c r="AT36" s="202"/>
      <c r="AU36" s="178"/>
      <c r="AV36" s="368"/>
      <c r="AW36" s="393"/>
      <c r="AX36" s="178"/>
      <c r="AY36" s="178"/>
      <c r="AZ36" s="368"/>
      <c r="BA36" s="394"/>
      <c r="BB36" s="202"/>
      <c r="BC36" s="178"/>
      <c r="BD36" s="368"/>
      <c r="BE36" s="182"/>
      <c r="BF36" s="176"/>
      <c r="BG36" s="178"/>
      <c r="BH36" s="368"/>
      <c r="BI36" s="427"/>
      <c r="BJ36" s="204"/>
      <c r="BK36" s="178"/>
      <c r="BL36" s="368"/>
      <c r="BM36" s="398"/>
      <c r="BN36" s="202"/>
      <c r="BO36" s="178"/>
      <c r="BP36" s="368"/>
      <c r="BQ36" s="427"/>
      <c r="BR36" s="204"/>
      <c r="BS36" s="146"/>
      <c r="BT36" s="368"/>
      <c r="BU36" s="394"/>
      <c r="BV36" s="202"/>
      <c r="BW36" s="178"/>
      <c r="BX36" s="368"/>
      <c r="BY36" s="398"/>
      <c r="BZ36" s="202"/>
      <c r="CA36" s="178"/>
      <c r="CB36" s="368"/>
      <c r="CC36" s="431"/>
      <c r="CD36" s="382"/>
      <c r="CE36" s="178"/>
      <c r="CF36" s="368"/>
      <c r="CG36" s="394"/>
      <c r="CH36" s="202"/>
      <c r="CI36" s="178"/>
      <c r="CJ36" s="368"/>
      <c r="CK36" s="182"/>
      <c r="CL36" s="176"/>
      <c r="CM36" s="178"/>
      <c r="CN36" s="368"/>
      <c r="CO36" s="398"/>
      <c r="CP36" s="202"/>
      <c r="CQ36" s="178"/>
      <c r="CR36" s="368"/>
      <c r="CS36" s="373"/>
      <c r="CT36" s="178"/>
      <c r="CU36" s="178"/>
      <c r="CV36" s="178"/>
      <c r="CW36" s="175"/>
      <c r="CX36" s="176"/>
      <c r="CY36" s="178"/>
      <c r="CZ36" s="178"/>
      <c r="DA36" s="203"/>
      <c r="DB36" s="204"/>
      <c r="DC36" s="178"/>
      <c r="DD36" s="178"/>
      <c r="DE36" s="164"/>
      <c r="DF36" s="383"/>
      <c r="DG36" s="178"/>
      <c r="DH36" s="178"/>
      <c r="DI36" s="178"/>
      <c r="DJ36" s="178"/>
      <c r="DK36" s="178"/>
      <c r="DL36" s="178"/>
      <c r="DM36" s="178"/>
      <c r="DN36" s="178"/>
      <c r="DO36" s="178"/>
      <c r="DP36" s="178"/>
      <c r="DQ36" s="178"/>
      <c r="DR36" s="178"/>
      <c r="DS36" s="178"/>
      <c r="DT36" s="178"/>
      <c r="DU36" s="178"/>
      <c r="DV36" s="178"/>
      <c r="DW36" s="178"/>
      <c r="DX36" s="178"/>
      <c r="DY36" s="178"/>
      <c r="DZ36" s="178"/>
      <c r="EA36" s="178"/>
      <c r="EB36" s="178"/>
      <c r="EC36" s="178"/>
      <c r="ED36" s="178"/>
      <c r="EE36" s="178"/>
      <c r="EF36" s="178"/>
      <c r="EG36" s="178"/>
      <c r="EH36" s="178"/>
      <c r="EI36" s="178"/>
      <c r="EJ36" s="178"/>
      <c r="EK36" s="178"/>
      <c r="EL36" s="178"/>
      <c r="EM36" s="178"/>
      <c r="EN36" s="178"/>
      <c r="EO36" s="178"/>
      <c r="EP36" s="178"/>
      <c r="EQ36" s="178"/>
      <c r="ER36" s="178"/>
      <c r="ES36" s="178"/>
      <c r="ET36" s="178"/>
      <c r="EU36" s="178"/>
      <c r="EV36" s="178"/>
      <c r="EW36" s="178"/>
      <c r="EX36" s="178"/>
      <c r="EY36" s="178"/>
      <c r="EZ36" s="178"/>
      <c r="FA36" s="178"/>
      <c r="FB36" s="178"/>
      <c r="FC36" s="178"/>
      <c r="FD36" s="178"/>
      <c r="FE36" s="178"/>
      <c r="FF36" s="178"/>
      <c r="FG36" s="178"/>
      <c r="FH36" s="178"/>
      <c r="FI36" s="178"/>
      <c r="FJ36" s="178"/>
      <c r="FK36" s="178"/>
      <c r="FL36" s="178"/>
      <c r="FM36" s="178"/>
      <c r="FN36" s="178"/>
      <c r="FO36" s="178"/>
      <c r="FP36" s="178"/>
      <c r="FQ36" s="178"/>
      <c r="FR36" s="178"/>
      <c r="FS36" s="178"/>
      <c r="FT36" s="178"/>
      <c r="FU36" s="178"/>
      <c r="FV36" s="178"/>
      <c r="FW36" s="178"/>
      <c r="FX36" s="178"/>
      <c r="FY36" s="178"/>
      <c r="FZ36" s="178"/>
      <c r="GA36" s="178"/>
      <c r="GB36" s="178"/>
      <c r="GC36" s="178"/>
      <c r="GD36" s="178"/>
      <c r="GE36" s="178"/>
      <c r="GF36" s="178"/>
      <c r="GG36" s="178"/>
      <c r="GH36" s="178"/>
      <c r="GI36" s="178"/>
      <c r="GJ36" s="178"/>
      <c r="GK36" s="178"/>
      <c r="GL36" s="178"/>
      <c r="GM36" s="178"/>
      <c r="GN36" s="178"/>
      <c r="GO36" s="178"/>
      <c r="GP36" s="178"/>
      <c r="GQ36" s="178"/>
      <c r="GR36" s="178"/>
      <c r="GS36" s="178"/>
      <c r="GT36" s="178"/>
      <c r="GU36" s="178"/>
      <c r="GV36" s="178"/>
      <c r="GY36"/>
    </row>
    <row r="37" spans="1:207" ht="18.75">
      <c r="A37" s="114">
        <f t="shared" si="0"/>
        <v>5</v>
      </c>
      <c r="B37" s="511"/>
      <c r="C37" s="511"/>
      <c r="D37" s="357">
        <v>43126</v>
      </c>
      <c r="E37" s="465" t="str">
        <f>IF("CA" = [1]Congé!$H$7:$H$738, "absent", "il est la ")</f>
        <v xml:space="preserve">il est la </v>
      </c>
      <c r="F37" s="202"/>
      <c r="G37" s="178"/>
      <c r="H37" s="368"/>
      <c r="I37" s="390"/>
      <c r="J37" s="202"/>
      <c r="K37" s="178"/>
      <c r="L37" s="409"/>
      <c r="M37" s="394"/>
      <c r="N37" s="178"/>
      <c r="O37" s="178"/>
      <c r="P37" s="368"/>
      <c r="Q37" s="427"/>
      <c r="R37" s="204"/>
      <c r="S37" s="178"/>
      <c r="T37" s="368"/>
      <c r="U37" s="389"/>
      <c r="V37" s="204"/>
      <c r="W37" s="178"/>
      <c r="X37" s="409"/>
      <c r="Y37" s="428"/>
      <c r="Z37" s="380"/>
      <c r="AA37" s="178"/>
      <c r="AB37" s="368"/>
      <c r="AC37" s="371"/>
      <c r="AD37" s="176"/>
      <c r="AE37" s="178"/>
      <c r="AF37" s="409"/>
      <c r="AG37" s="431"/>
      <c r="AH37" s="382"/>
      <c r="AI37" s="178"/>
      <c r="AJ37" s="368"/>
      <c r="AK37" s="373"/>
      <c r="AL37" s="202"/>
      <c r="AM37" s="178"/>
      <c r="AN37" s="409"/>
      <c r="AO37" s="182"/>
      <c r="AP37" s="176"/>
      <c r="AQ37" s="178"/>
      <c r="AR37" s="368"/>
      <c r="AS37" s="398"/>
      <c r="AT37" s="202"/>
      <c r="AU37" s="178"/>
      <c r="AV37" s="368"/>
      <c r="AW37" s="393"/>
      <c r="AX37" s="178"/>
      <c r="AY37" s="178"/>
      <c r="AZ37" s="368"/>
      <c r="BA37" s="394"/>
      <c r="BB37" s="202"/>
      <c r="BC37" s="178"/>
      <c r="BD37" s="368"/>
      <c r="BE37" s="182"/>
      <c r="BF37" s="176"/>
      <c r="BG37" s="178"/>
      <c r="BH37" s="368"/>
      <c r="BI37" s="427"/>
      <c r="BJ37" s="204"/>
      <c r="BK37" s="178"/>
      <c r="BL37" s="368"/>
      <c r="BM37" s="398"/>
      <c r="BN37" s="202"/>
      <c r="BO37" s="178"/>
      <c r="BP37" s="368"/>
      <c r="BQ37" s="427"/>
      <c r="BR37" s="204"/>
      <c r="BS37" s="146"/>
      <c r="BT37" s="368"/>
      <c r="BU37" s="394"/>
      <c r="BV37" s="202"/>
      <c r="BW37" s="178"/>
      <c r="BX37" s="368"/>
      <c r="BY37" s="398"/>
      <c r="BZ37" s="202"/>
      <c r="CA37" s="178"/>
      <c r="CB37" s="368"/>
      <c r="CC37" s="431"/>
      <c r="CD37" s="382"/>
      <c r="CE37" s="178"/>
      <c r="CF37" s="368"/>
      <c r="CG37" s="394"/>
      <c r="CH37" s="202"/>
      <c r="CI37" s="178"/>
      <c r="CJ37" s="368"/>
      <c r="CK37" s="182"/>
      <c r="CL37" s="176"/>
      <c r="CM37" s="178"/>
      <c r="CN37" s="368"/>
      <c r="CO37" s="182"/>
      <c r="CP37" s="176"/>
      <c r="CQ37" s="178"/>
      <c r="CR37" s="368"/>
      <c r="CS37" s="373"/>
      <c r="CT37" s="178"/>
      <c r="CU37" s="178"/>
      <c r="CV37" s="178"/>
      <c r="CW37" s="175"/>
      <c r="CX37" s="176"/>
      <c r="CY37" s="178"/>
      <c r="CZ37" s="178"/>
      <c r="DA37" s="203"/>
      <c r="DB37" s="204"/>
      <c r="DC37" s="178"/>
      <c r="DD37" s="178"/>
      <c r="DE37" s="164"/>
      <c r="DF37" s="383"/>
      <c r="DG37" s="178"/>
      <c r="DH37" s="178"/>
      <c r="DI37" s="178"/>
      <c r="DJ37" s="178"/>
      <c r="DK37" s="178"/>
      <c r="DL37" s="178"/>
      <c r="DM37" s="178"/>
      <c r="DN37" s="178"/>
      <c r="DO37" s="178"/>
      <c r="DP37" s="178"/>
      <c r="DQ37" s="178"/>
      <c r="DR37" s="178"/>
      <c r="DS37" s="178"/>
      <c r="DT37" s="178"/>
      <c r="DU37" s="178"/>
      <c r="DV37" s="178"/>
      <c r="DW37" s="178"/>
      <c r="DX37" s="178"/>
      <c r="DY37" s="178"/>
      <c r="DZ37" s="178"/>
      <c r="EA37" s="178"/>
      <c r="EB37" s="178"/>
      <c r="EC37" s="178"/>
      <c r="ED37" s="178"/>
      <c r="EE37" s="178"/>
      <c r="EF37" s="178"/>
      <c r="EG37" s="178"/>
      <c r="EH37" s="178"/>
      <c r="EI37" s="178"/>
      <c r="EJ37" s="178"/>
      <c r="EK37" s="178"/>
      <c r="EL37" s="178"/>
      <c r="EM37" s="178"/>
      <c r="EN37" s="178"/>
      <c r="EO37" s="178"/>
      <c r="EP37" s="178"/>
      <c r="EQ37" s="178"/>
      <c r="ER37" s="178"/>
      <c r="ES37" s="178"/>
      <c r="ET37" s="178"/>
      <c r="EU37" s="178"/>
      <c r="EV37" s="178"/>
      <c r="EW37" s="178"/>
      <c r="EX37" s="178"/>
      <c r="EY37" s="178"/>
      <c r="EZ37" s="178"/>
      <c r="FA37" s="178"/>
      <c r="FB37" s="178"/>
      <c r="FC37" s="178"/>
      <c r="FD37" s="178"/>
      <c r="FE37" s="178"/>
      <c r="FF37" s="178"/>
      <c r="FG37" s="178"/>
      <c r="FH37" s="178"/>
      <c r="FI37" s="178"/>
      <c r="FJ37" s="178"/>
      <c r="FK37" s="178"/>
      <c r="FL37" s="178"/>
      <c r="FM37" s="178"/>
      <c r="FN37" s="178"/>
      <c r="FO37" s="178"/>
      <c r="FP37" s="178"/>
      <c r="FQ37" s="178"/>
      <c r="FR37" s="178"/>
      <c r="FS37" s="178"/>
      <c r="FT37" s="178"/>
      <c r="FU37" s="178"/>
      <c r="FV37" s="178"/>
      <c r="FW37" s="178"/>
      <c r="FX37" s="178"/>
      <c r="FY37" s="178"/>
      <c r="FZ37" s="178"/>
      <c r="GA37" s="178"/>
      <c r="GB37" s="178"/>
      <c r="GC37" s="178"/>
      <c r="GD37" s="178"/>
      <c r="GE37" s="178"/>
      <c r="GF37" s="178"/>
      <c r="GG37" s="178"/>
      <c r="GH37" s="178"/>
      <c r="GI37" s="178"/>
      <c r="GJ37" s="178"/>
      <c r="GK37" s="178"/>
      <c r="GL37" s="178"/>
      <c r="GM37" s="178"/>
      <c r="GN37" s="178"/>
      <c r="GO37" s="178"/>
      <c r="GP37" s="178"/>
      <c r="GQ37" s="178"/>
      <c r="GR37" s="178"/>
      <c r="GS37" s="178"/>
      <c r="GT37" s="178"/>
      <c r="GU37" s="178"/>
      <c r="GV37" s="178"/>
      <c r="GY37"/>
    </row>
    <row r="38" spans="1:207" ht="15.75">
      <c r="A38" s="114">
        <f t="shared" si="0"/>
        <v>6</v>
      </c>
      <c r="B38" s="511"/>
      <c r="C38" s="511"/>
      <c r="D38" s="357">
        <v>43127</v>
      </c>
      <c r="E38" s="465" t="str">
        <f>IF("CA" = [1]Congé!$H$7:$H$738, "absent", "il est la ")</f>
        <v xml:space="preserve">il est la </v>
      </c>
      <c r="F38" s="178"/>
      <c r="G38" s="178"/>
      <c r="H38" s="368"/>
      <c r="I38" s="352"/>
      <c r="J38" s="178"/>
      <c r="K38" s="178"/>
      <c r="L38" s="409"/>
      <c r="M38" s="393"/>
      <c r="N38" s="178"/>
      <c r="O38" s="178"/>
      <c r="P38" s="368"/>
      <c r="Q38" s="393"/>
      <c r="R38" s="178"/>
      <c r="S38" s="178"/>
      <c r="T38" s="368"/>
      <c r="U38" s="352"/>
      <c r="V38" s="178"/>
      <c r="W38" s="178"/>
      <c r="X38" s="409"/>
      <c r="Y38" s="393"/>
      <c r="Z38" s="178"/>
      <c r="AA38" s="178"/>
      <c r="AB38" s="368"/>
      <c r="AC38" s="352"/>
      <c r="AD38" s="178"/>
      <c r="AE38" s="178"/>
      <c r="AF38" s="409"/>
      <c r="AG38" s="393"/>
      <c r="AH38" s="178"/>
      <c r="AI38" s="178"/>
      <c r="AJ38" s="368"/>
      <c r="AK38" s="352"/>
      <c r="AL38" s="178"/>
      <c r="AM38" s="178"/>
      <c r="AN38" s="409"/>
      <c r="AO38" s="393"/>
      <c r="AP38" s="178"/>
      <c r="AQ38" s="178"/>
      <c r="AR38" s="368"/>
      <c r="AS38" s="393"/>
      <c r="AT38" s="178"/>
      <c r="AU38" s="178"/>
      <c r="AV38" s="368"/>
      <c r="AW38" s="393"/>
      <c r="AX38" s="178"/>
      <c r="AY38" s="178"/>
      <c r="AZ38" s="368"/>
      <c r="BA38" s="393"/>
      <c r="BB38" s="178"/>
      <c r="BC38" s="178"/>
      <c r="BD38" s="368"/>
      <c r="BE38" s="393"/>
      <c r="BF38" s="178"/>
      <c r="BG38" s="178"/>
      <c r="BH38" s="368"/>
      <c r="BI38" s="393"/>
      <c r="BJ38" s="178"/>
      <c r="BK38" s="178"/>
      <c r="BL38" s="368"/>
      <c r="BM38" s="393"/>
      <c r="BN38" s="178"/>
      <c r="BO38" s="178"/>
      <c r="BP38" s="368"/>
      <c r="BQ38" s="393"/>
      <c r="BR38" s="178"/>
      <c r="BS38" s="178"/>
      <c r="BT38" s="368"/>
      <c r="BU38" s="393"/>
      <c r="BV38" s="178"/>
      <c r="BW38" s="178"/>
      <c r="BX38" s="368"/>
      <c r="BY38" s="393"/>
      <c r="BZ38" s="178"/>
      <c r="CA38" s="178"/>
      <c r="CB38" s="368"/>
      <c r="CC38" s="393"/>
      <c r="CD38" s="178"/>
      <c r="CE38" s="178"/>
      <c r="CF38" s="368"/>
      <c r="CG38" s="393"/>
      <c r="CH38" s="178"/>
      <c r="CI38" s="178"/>
      <c r="CJ38" s="368"/>
      <c r="CK38" s="393"/>
      <c r="CL38" s="178"/>
      <c r="CM38" s="178"/>
      <c r="CN38" s="368"/>
      <c r="CO38" s="393"/>
      <c r="CP38" s="178"/>
      <c r="CQ38" s="178"/>
      <c r="CR38" s="368"/>
      <c r="CS38" s="352"/>
      <c r="CT38" s="178"/>
      <c r="CU38" s="178"/>
      <c r="CV38" s="178"/>
      <c r="CW38" s="178"/>
      <c r="CX38" s="178"/>
      <c r="CY38" s="178"/>
      <c r="CZ38" s="178"/>
      <c r="DA38" s="178"/>
      <c r="DB38" s="178"/>
      <c r="DC38" s="178"/>
      <c r="DD38" s="178"/>
      <c r="DE38" s="178"/>
      <c r="DF38" s="178"/>
      <c r="DG38" s="178"/>
      <c r="DH38" s="178"/>
      <c r="DI38" s="178"/>
      <c r="DJ38" s="178"/>
      <c r="DK38" s="178"/>
      <c r="DL38" s="178"/>
      <c r="DM38" s="178"/>
      <c r="DN38" s="178"/>
      <c r="DO38" s="178"/>
      <c r="DP38" s="178"/>
      <c r="DQ38" s="178"/>
      <c r="DR38" s="178"/>
      <c r="DS38" s="178"/>
      <c r="DT38" s="178"/>
      <c r="DU38" s="178"/>
      <c r="DV38" s="178"/>
      <c r="DW38" s="178"/>
      <c r="DX38" s="178"/>
      <c r="DY38" s="178"/>
      <c r="DZ38" s="178"/>
      <c r="EA38" s="178"/>
      <c r="EB38" s="178"/>
      <c r="EC38" s="178"/>
      <c r="ED38" s="178"/>
      <c r="EE38" s="178"/>
      <c r="EF38" s="178"/>
      <c r="EG38" s="178"/>
      <c r="EH38" s="178"/>
      <c r="EI38" s="178"/>
      <c r="EJ38" s="178"/>
      <c r="EK38" s="178"/>
      <c r="EL38" s="178"/>
      <c r="EM38" s="178"/>
      <c r="EN38" s="178"/>
      <c r="EO38" s="178"/>
      <c r="EP38" s="178"/>
      <c r="EQ38" s="178"/>
      <c r="ER38" s="178"/>
      <c r="ES38" s="178"/>
      <c r="ET38" s="178"/>
      <c r="EU38" s="178"/>
      <c r="EV38" s="178"/>
      <c r="EW38" s="178"/>
      <c r="EX38" s="178"/>
      <c r="EY38" s="178"/>
      <c r="EZ38" s="178"/>
      <c r="FA38" s="178"/>
      <c r="FB38" s="178"/>
      <c r="FC38" s="178"/>
      <c r="FD38" s="178"/>
      <c r="FE38" s="178"/>
      <c r="FF38" s="178"/>
      <c r="FG38" s="178"/>
      <c r="FH38" s="178"/>
      <c r="FI38" s="178"/>
      <c r="FJ38" s="178"/>
      <c r="FK38" s="178"/>
      <c r="FL38" s="178"/>
      <c r="FM38" s="178"/>
      <c r="FN38" s="178"/>
      <c r="FO38" s="178"/>
      <c r="FP38" s="178"/>
      <c r="FQ38" s="178"/>
      <c r="FR38" s="178"/>
      <c r="FS38" s="178"/>
      <c r="FT38" s="178"/>
      <c r="FU38" s="178"/>
      <c r="FV38" s="178"/>
      <c r="FW38" s="178"/>
      <c r="FX38" s="178"/>
      <c r="FY38" s="178"/>
      <c r="FZ38" s="178"/>
      <c r="GA38" s="178"/>
      <c r="GB38" s="178"/>
      <c r="GC38" s="178"/>
      <c r="GD38" s="178"/>
      <c r="GE38" s="178"/>
      <c r="GF38" s="178"/>
      <c r="GG38" s="178"/>
      <c r="GH38" s="178"/>
      <c r="GI38" s="178"/>
      <c r="GJ38" s="178"/>
      <c r="GK38" s="178"/>
      <c r="GL38" s="178"/>
      <c r="GM38" s="178"/>
      <c r="GN38" s="178"/>
      <c r="GO38" s="178"/>
      <c r="GP38" s="178"/>
      <c r="GQ38" s="178"/>
      <c r="GR38" s="178"/>
      <c r="GS38" s="178"/>
      <c r="GT38" s="178"/>
      <c r="GU38" s="178"/>
      <c r="GV38" s="178"/>
      <c r="GY38"/>
    </row>
    <row r="39" spans="1:207" ht="15.75">
      <c r="A39" s="114">
        <f t="shared" si="0"/>
        <v>7</v>
      </c>
      <c r="B39" s="511"/>
      <c r="C39" s="511"/>
      <c r="D39" s="357">
        <v>43128</v>
      </c>
      <c r="E39" s="465" t="str">
        <f>IF("CA" = [1]Congé!$H$7:$H$738, "absent", "il est la ")</f>
        <v xml:space="preserve">il est la </v>
      </c>
      <c r="F39" s="178"/>
      <c r="G39" s="178"/>
      <c r="H39" s="368"/>
      <c r="I39" s="352"/>
      <c r="J39" s="178"/>
      <c r="K39" s="178"/>
      <c r="L39" s="409"/>
      <c r="M39" s="393"/>
      <c r="N39" s="178"/>
      <c r="O39" s="178"/>
      <c r="P39" s="368"/>
      <c r="Q39" s="393"/>
      <c r="R39" s="178"/>
      <c r="S39" s="178"/>
      <c r="T39" s="368"/>
      <c r="U39" s="352"/>
      <c r="V39" s="178"/>
      <c r="W39" s="178"/>
      <c r="X39" s="409"/>
      <c r="Y39" s="393"/>
      <c r="Z39" s="178"/>
      <c r="AA39" s="178"/>
      <c r="AB39" s="368"/>
      <c r="AC39" s="352"/>
      <c r="AD39" s="178"/>
      <c r="AE39" s="178"/>
      <c r="AF39" s="409"/>
      <c r="AG39" s="393"/>
      <c r="AH39" s="178"/>
      <c r="AI39" s="178"/>
      <c r="AJ39" s="368"/>
      <c r="AK39" s="352"/>
      <c r="AL39" s="178"/>
      <c r="AM39" s="178"/>
      <c r="AN39" s="409"/>
      <c r="AO39" s="393"/>
      <c r="AP39" s="178"/>
      <c r="AQ39" s="178"/>
      <c r="AR39" s="368"/>
      <c r="AS39" s="393"/>
      <c r="AT39" s="178"/>
      <c r="AU39" s="178"/>
      <c r="AV39" s="368"/>
      <c r="AW39" s="393"/>
      <c r="AX39" s="178"/>
      <c r="AY39" s="178"/>
      <c r="AZ39" s="368"/>
      <c r="BA39" s="393"/>
      <c r="BB39" s="178"/>
      <c r="BC39" s="178"/>
      <c r="BD39" s="368"/>
      <c r="BE39" s="393"/>
      <c r="BF39" s="178"/>
      <c r="BG39" s="178"/>
      <c r="BH39" s="368"/>
      <c r="BI39" s="393"/>
      <c r="BJ39" s="178"/>
      <c r="BK39" s="178"/>
      <c r="BL39" s="368"/>
      <c r="BM39" s="393"/>
      <c r="BN39" s="178"/>
      <c r="BO39" s="178"/>
      <c r="BP39" s="368"/>
      <c r="BQ39" s="393"/>
      <c r="BR39" s="178"/>
      <c r="BS39" s="178"/>
      <c r="BT39" s="368"/>
      <c r="BU39" s="393"/>
      <c r="BV39" s="178"/>
      <c r="BW39" s="178"/>
      <c r="BX39" s="368"/>
      <c r="BY39" s="393"/>
      <c r="BZ39" s="178"/>
      <c r="CA39" s="178"/>
      <c r="CB39" s="368"/>
      <c r="CC39" s="393"/>
      <c r="CD39" s="178"/>
      <c r="CE39" s="178"/>
      <c r="CF39" s="368"/>
      <c r="CG39" s="393"/>
      <c r="CH39" s="178"/>
      <c r="CI39" s="178"/>
      <c r="CJ39" s="368"/>
      <c r="CK39" s="393"/>
      <c r="CL39" s="178"/>
      <c r="CM39" s="178"/>
      <c r="CN39" s="368"/>
      <c r="CO39" s="393"/>
      <c r="CP39" s="178"/>
      <c r="CQ39" s="178"/>
      <c r="CR39" s="368"/>
      <c r="CS39" s="352"/>
      <c r="CT39" s="178"/>
      <c r="CU39" s="178"/>
      <c r="CV39" s="178"/>
      <c r="CW39" s="178"/>
      <c r="CX39" s="178"/>
      <c r="CY39" s="178"/>
      <c r="CZ39" s="178"/>
      <c r="DA39" s="178"/>
      <c r="DB39" s="178"/>
      <c r="DC39" s="178"/>
      <c r="DD39" s="178"/>
      <c r="DE39" s="178"/>
      <c r="DF39" s="178"/>
      <c r="DG39" s="178"/>
      <c r="DH39" s="178"/>
      <c r="DI39" s="178"/>
      <c r="DJ39" s="178"/>
      <c r="DK39" s="178"/>
      <c r="DL39" s="178"/>
      <c r="DM39" s="178"/>
      <c r="DN39" s="178"/>
      <c r="DO39" s="178"/>
      <c r="DP39" s="178"/>
      <c r="DQ39" s="178"/>
      <c r="DR39" s="178"/>
      <c r="DS39" s="178"/>
      <c r="DT39" s="178"/>
      <c r="DU39" s="178"/>
      <c r="DV39" s="178"/>
      <c r="DW39" s="178"/>
      <c r="DX39" s="178"/>
      <c r="DY39" s="178"/>
      <c r="DZ39" s="178"/>
      <c r="EA39" s="178"/>
      <c r="EB39" s="178"/>
      <c r="EC39" s="178"/>
      <c r="ED39" s="178"/>
      <c r="EE39" s="178"/>
      <c r="EF39" s="178"/>
      <c r="EG39" s="178"/>
      <c r="EH39" s="178"/>
      <c r="EI39" s="178"/>
      <c r="EJ39" s="178"/>
      <c r="EK39" s="178"/>
      <c r="EL39" s="178"/>
      <c r="EM39" s="178"/>
      <c r="EN39" s="178"/>
      <c r="EO39" s="178"/>
      <c r="EP39" s="178"/>
      <c r="EQ39" s="178"/>
      <c r="ER39" s="178"/>
      <c r="ES39" s="178"/>
      <c r="ET39" s="178"/>
      <c r="EU39" s="178"/>
      <c r="EV39" s="178"/>
      <c r="EW39" s="178"/>
      <c r="EX39" s="178"/>
      <c r="EY39" s="178"/>
      <c r="EZ39" s="178"/>
      <c r="FA39" s="178"/>
      <c r="FB39" s="178"/>
      <c r="FC39" s="178"/>
      <c r="FD39" s="178"/>
      <c r="FE39" s="178"/>
      <c r="FF39" s="178"/>
      <c r="FG39" s="178"/>
      <c r="FH39" s="178"/>
      <c r="FI39" s="178"/>
      <c r="FJ39" s="178"/>
      <c r="FK39" s="178"/>
      <c r="FL39" s="178"/>
      <c r="FM39" s="178"/>
      <c r="FN39" s="178"/>
      <c r="FO39" s="178"/>
      <c r="FP39" s="178"/>
      <c r="FQ39" s="178"/>
      <c r="FR39" s="178"/>
      <c r="FS39" s="178"/>
      <c r="FT39" s="178"/>
      <c r="FU39" s="178"/>
      <c r="FV39" s="178"/>
      <c r="FW39" s="178"/>
      <c r="FX39" s="178"/>
      <c r="FY39" s="178"/>
      <c r="FZ39" s="178"/>
      <c r="GA39" s="178"/>
      <c r="GB39" s="178"/>
      <c r="GC39" s="178"/>
      <c r="GD39" s="178"/>
      <c r="GE39" s="178"/>
      <c r="GF39" s="178"/>
      <c r="GG39" s="178"/>
      <c r="GH39" s="178"/>
      <c r="GI39" s="178"/>
      <c r="GJ39" s="178"/>
      <c r="GK39" s="178"/>
      <c r="GL39" s="178"/>
      <c r="GM39" s="178"/>
      <c r="GN39" s="178"/>
      <c r="GO39" s="178"/>
      <c r="GP39" s="178"/>
      <c r="GQ39" s="178"/>
      <c r="GR39" s="178"/>
      <c r="GS39" s="178"/>
      <c r="GT39" s="178"/>
      <c r="GU39" s="178"/>
      <c r="GV39" s="178"/>
      <c r="GY39"/>
    </row>
    <row r="40" spans="1:207" ht="15.75">
      <c r="A40" s="114">
        <f t="shared" si="0"/>
        <v>1</v>
      </c>
      <c r="B40" s="511"/>
      <c r="C40" s="511"/>
      <c r="D40" s="357">
        <v>43129</v>
      </c>
      <c r="E40" s="465" t="str">
        <f>IF("CA" = [1]Congé!$H$7:$H$738, "absent", "il est la ")</f>
        <v xml:space="preserve">il est la </v>
      </c>
      <c r="F40" s="178"/>
      <c r="G40" s="178"/>
      <c r="H40" s="368"/>
      <c r="I40" s="352"/>
      <c r="J40" s="178"/>
      <c r="K40" s="178"/>
      <c r="L40" s="409"/>
      <c r="M40" s="393"/>
      <c r="N40" s="178"/>
      <c r="O40" s="178"/>
      <c r="P40" s="368"/>
      <c r="Q40" s="393"/>
      <c r="R40" s="178"/>
      <c r="S40" s="178"/>
      <c r="T40" s="368"/>
      <c r="U40" s="352"/>
      <c r="V40" s="178"/>
      <c r="W40" s="178"/>
      <c r="X40" s="409"/>
      <c r="Y40" s="393"/>
      <c r="Z40" s="178"/>
      <c r="AA40" s="178"/>
      <c r="AB40" s="368"/>
      <c r="AC40" s="352"/>
      <c r="AD40" s="178"/>
      <c r="AE40" s="178"/>
      <c r="AF40" s="409"/>
      <c r="AG40" s="393"/>
      <c r="AH40" s="178"/>
      <c r="AI40" s="178"/>
      <c r="AJ40" s="368"/>
      <c r="AK40" s="352"/>
      <c r="AL40" s="178"/>
      <c r="AM40" s="178"/>
      <c r="AN40" s="409"/>
      <c r="AO40" s="393"/>
      <c r="AP40" s="178"/>
      <c r="AQ40" s="178"/>
      <c r="AR40" s="368"/>
      <c r="AS40" s="393"/>
      <c r="AT40" s="178"/>
      <c r="AU40" s="178"/>
      <c r="AV40" s="368"/>
      <c r="AW40" s="393"/>
      <c r="AX40" s="178"/>
      <c r="AY40" s="178"/>
      <c r="AZ40" s="368"/>
      <c r="BA40" s="393"/>
      <c r="BB40" s="178"/>
      <c r="BC40" s="178"/>
      <c r="BD40" s="368"/>
      <c r="BE40" s="393"/>
      <c r="BF40" s="178"/>
      <c r="BG40" s="178"/>
      <c r="BH40" s="368"/>
      <c r="BI40" s="393"/>
      <c r="BJ40" s="178"/>
      <c r="BK40" s="178"/>
      <c r="BL40" s="368"/>
      <c r="BM40" s="393"/>
      <c r="BN40" s="178"/>
      <c r="BO40" s="178"/>
      <c r="BP40" s="368"/>
      <c r="BQ40" s="393"/>
      <c r="BR40" s="178"/>
      <c r="BS40" s="178"/>
      <c r="BT40" s="368"/>
      <c r="BU40" s="393"/>
      <c r="BV40" s="178"/>
      <c r="BW40" s="178"/>
      <c r="BX40" s="368"/>
      <c r="BY40" s="393"/>
      <c r="BZ40" s="178"/>
      <c r="CA40" s="178"/>
      <c r="CB40" s="368"/>
      <c r="CC40" s="393"/>
      <c r="CD40" s="178"/>
      <c r="CE40" s="178"/>
      <c r="CF40" s="368"/>
      <c r="CG40" s="393"/>
      <c r="CH40" s="178"/>
      <c r="CI40" s="178"/>
      <c r="CJ40" s="368"/>
      <c r="CK40" s="393"/>
      <c r="CL40" s="178"/>
      <c r="CM40" s="178"/>
      <c r="CN40" s="368"/>
      <c r="CO40" s="393"/>
      <c r="CP40" s="178"/>
      <c r="CQ40" s="178"/>
      <c r="CR40" s="368"/>
      <c r="CS40" s="352"/>
      <c r="CT40" s="178"/>
      <c r="CU40" s="178"/>
      <c r="CV40" s="178"/>
      <c r="CW40" s="178"/>
      <c r="CX40" s="178"/>
      <c r="CY40" s="178"/>
      <c r="CZ40" s="178"/>
      <c r="DA40" s="178"/>
      <c r="DB40" s="178"/>
      <c r="DC40" s="178"/>
      <c r="DD40" s="178"/>
      <c r="DE40" s="178"/>
      <c r="DF40" s="178"/>
      <c r="DG40" s="178"/>
      <c r="DH40" s="178"/>
      <c r="DI40" s="178"/>
      <c r="DJ40" s="178"/>
      <c r="DK40" s="178"/>
      <c r="DL40" s="178"/>
      <c r="DM40" s="178"/>
      <c r="DN40" s="178"/>
      <c r="DO40" s="178"/>
      <c r="DP40" s="178"/>
      <c r="DQ40" s="178"/>
      <c r="DR40" s="178"/>
      <c r="DS40" s="178"/>
      <c r="DT40" s="178"/>
      <c r="DU40" s="178"/>
      <c r="DV40" s="178"/>
      <c r="DW40" s="178"/>
      <c r="DX40" s="178"/>
      <c r="DY40" s="178"/>
      <c r="DZ40" s="178"/>
      <c r="EA40" s="178"/>
      <c r="EB40" s="178"/>
      <c r="EC40" s="178"/>
      <c r="ED40" s="178"/>
      <c r="EE40" s="178"/>
      <c r="EF40" s="178"/>
      <c r="EG40" s="178"/>
      <c r="EH40" s="178"/>
      <c r="EI40" s="178"/>
      <c r="EJ40" s="178"/>
      <c r="EK40" s="178"/>
      <c r="EL40" s="178"/>
      <c r="EM40" s="178"/>
      <c r="EN40" s="178"/>
      <c r="EO40" s="178"/>
      <c r="EP40" s="178"/>
      <c r="EQ40" s="178"/>
      <c r="ER40" s="178"/>
      <c r="ES40" s="178"/>
      <c r="ET40" s="178"/>
      <c r="EU40" s="178"/>
      <c r="EV40" s="178"/>
      <c r="EW40" s="178"/>
      <c r="EX40" s="178"/>
      <c r="EY40" s="178"/>
      <c r="EZ40" s="178"/>
      <c r="FA40" s="178"/>
      <c r="FB40" s="178"/>
      <c r="FC40" s="178"/>
      <c r="FD40" s="178"/>
      <c r="FE40" s="178"/>
      <c r="FF40" s="178"/>
      <c r="FG40" s="178"/>
      <c r="FH40" s="178"/>
      <c r="FI40" s="178"/>
      <c r="FJ40" s="178"/>
      <c r="FK40" s="178"/>
      <c r="FL40" s="178"/>
      <c r="FM40" s="178"/>
      <c r="FN40" s="178"/>
      <c r="FO40" s="178"/>
      <c r="FP40" s="178"/>
      <c r="FQ40" s="178"/>
      <c r="FR40" s="178"/>
      <c r="FS40" s="178"/>
      <c r="FT40" s="178"/>
      <c r="FU40" s="178"/>
      <c r="FV40" s="178"/>
      <c r="FW40" s="178"/>
      <c r="FX40" s="178"/>
      <c r="FY40" s="178"/>
      <c r="FZ40" s="178"/>
      <c r="GA40" s="178"/>
      <c r="GB40" s="178"/>
      <c r="GC40" s="178"/>
      <c r="GD40" s="178"/>
      <c r="GE40" s="178"/>
      <c r="GF40" s="178"/>
      <c r="GG40" s="178"/>
      <c r="GH40" s="178"/>
      <c r="GI40" s="178"/>
      <c r="GJ40" s="178"/>
      <c r="GK40" s="178"/>
      <c r="GL40" s="178"/>
      <c r="GM40" s="178"/>
      <c r="GN40" s="178"/>
      <c r="GO40" s="178"/>
      <c r="GP40" s="178"/>
      <c r="GQ40" s="178"/>
      <c r="GR40" s="178"/>
      <c r="GS40" s="178"/>
      <c r="GT40" s="178"/>
      <c r="GU40" s="178"/>
      <c r="GV40" s="178"/>
      <c r="GY40"/>
    </row>
    <row r="41" spans="1:207" ht="18.75">
      <c r="A41" s="114">
        <f t="shared" si="0"/>
        <v>2</v>
      </c>
      <c r="B41" s="511"/>
      <c r="C41" s="511"/>
      <c r="D41" s="357">
        <v>43130</v>
      </c>
      <c r="E41" s="465" t="str">
        <f>IF("CA" = [1]Congé!$H$7:$H$738, "absent", "il est la ")</f>
        <v xml:space="preserve">il est la </v>
      </c>
      <c r="F41" s="202"/>
      <c r="G41" s="178"/>
      <c r="H41" s="368"/>
      <c r="I41" s="390"/>
      <c r="J41" s="202"/>
      <c r="K41" s="178"/>
      <c r="L41" s="409"/>
      <c r="M41" s="394"/>
      <c r="N41" s="178"/>
      <c r="O41" s="178"/>
      <c r="P41" s="368"/>
      <c r="Q41" s="427"/>
      <c r="R41" s="204"/>
      <c r="S41" s="178"/>
      <c r="T41" s="368"/>
      <c r="U41" s="389"/>
      <c r="V41" s="204"/>
      <c r="W41" s="178"/>
      <c r="X41" s="409"/>
      <c r="Y41" s="182"/>
      <c r="Z41" s="176"/>
      <c r="AA41" s="178"/>
      <c r="AB41" s="368"/>
      <c r="AC41" s="371"/>
      <c r="AD41" s="176"/>
      <c r="AE41" s="178"/>
      <c r="AF41" s="409"/>
      <c r="AG41" s="431"/>
      <c r="AH41" s="382"/>
      <c r="AI41" s="178"/>
      <c r="AJ41" s="368"/>
      <c r="AK41" s="373"/>
      <c r="AL41" s="202"/>
      <c r="AM41" s="178"/>
      <c r="AN41" s="409"/>
      <c r="AO41" s="428"/>
      <c r="AP41" s="380"/>
      <c r="AQ41" s="146"/>
      <c r="AR41" s="368"/>
      <c r="AS41" s="398"/>
      <c r="AT41" s="202"/>
      <c r="AU41" s="178"/>
      <c r="AV41" s="368"/>
      <c r="AW41" s="393"/>
      <c r="AX41" s="178"/>
      <c r="AY41" s="178"/>
      <c r="AZ41" s="368"/>
      <c r="BA41" s="182"/>
      <c r="BB41" s="176"/>
      <c r="BC41" s="178"/>
      <c r="BD41" s="368"/>
      <c r="BE41" s="182"/>
      <c r="BF41" s="176"/>
      <c r="BG41" s="178"/>
      <c r="BH41" s="368"/>
      <c r="BI41" s="427"/>
      <c r="BJ41" s="204"/>
      <c r="BK41" s="178"/>
      <c r="BL41" s="368"/>
      <c r="BM41" s="398"/>
      <c r="BN41" s="202"/>
      <c r="BO41" s="178"/>
      <c r="BP41" s="368"/>
      <c r="BQ41" s="427"/>
      <c r="BR41" s="204"/>
      <c r="BS41" s="146"/>
      <c r="BT41" s="368"/>
      <c r="BU41" s="394"/>
      <c r="BV41" s="202"/>
      <c r="BW41" s="146"/>
      <c r="BX41" s="368"/>
      <c r="BY41" s="398"/>
      <c r="BZ41" s="202"/>
      <c r="CA41" s="178"/>
      <c r="CB41" s="368"/>
      <c r="CC41" s="182"/>
      <c r="CD41" s="176"/>
      <c r="CE41" s="178"/>
      <c r="CF41" s="368"/>
      <c r="CG41" s="394"/>
      <c r="CH41" s="202"/>
      <c r="CI41" s="178"/>
      <c r="CJ41" s="368"/>
      <c r="CK41" s="182"/>
      <c r="CL41" s="176"/>
      <c r="CM41" s="178"/>
      <c r="CN41" s="368"/>
      <c r="CO41" s="398"/>
      <c r="CP41" s="202"/>
      <c r="CQ41" s="178"/>
      <c r="CR41" s="368"/>
      <c r="CS41" s="373"/>
      <c r="CT41" s="178"/>
      <c r="CU41" s="178"/>
      <c r="CV41" s="178"/>
      <c r="CW41" s="384"/>
      <c r="CX41" s="202"/>
      <c r="CY41" s="178"/>
      <c r="CZ41" s="178"/>
      <c r="DA41" s="175"/>
      <c r="DB41" s="176"/>
      <c r="DC41" s="178"/>
      <c r="DD41" s="178"/>
      <c r="DE41" s="164"/>
      <c r="DF41" s="383"/>
      <c r="DG41" s="178"/>
      <c r="DH41" s="178"/>
      <c r="DI41" s="178"/>
      <c r="DJ41" s="178"/>
      <c r="DK41" s="178"/>
      <c r="DL41" s="178"/>
      <c r="DM41" s="178"/>
      <c r="DN41" s="178"/>
      <c r="DO41" s="178"/>
      <c r="DP41" s="178"/>
      <c r="DQ41" s="178"/>
      <c r="DR41" s="178"/>
      <c r="DS41" s="178"/>
      <c r="DT41" s="178"/>
      <c r="DU41" s="178"/>
      <c r="DV41" s="178"/>
      <c r="DW41" s="178"/>
      <c r="DX41" s="178"/>
      <c r="DY41" s="178"/>
      <c r="DZ41" s="178"/>
      <c r="EA41" s="178"/>
      <c r="EB41" s="178"/>
      <c r="EC41" s="178"/>
      <c r="ED41" s="178"/>
      <c r="EE41" s="178"/>
      <c r="EF41" s="178"/>
      <c r="EG41" s="178"/>
      <c r="EH41" s="178"/>
      <c r="EI41" s="178"/>
      <c r="EJ41" s="178"/>
      <c r="EK41" s="178"/>
      <c r="EL41" s="178"/>
      <c r="EM41" s="178"/>
      <c r="EN41" s="178"/>
      <c r="EO41" s="178"/>
      <c r="EP41" s="178"/>
      <c r="EQ41" s="178"/>
      <c r="ER41" s="178"/>
      <c r="ES41" s="178"/>
      <c r="ET41" s="178"/>
      <c r="EU41" s="178"/>
      <c r="EV41" s="178"/>
      <c r="EW41" s="178"/>
      <c r="EX41" s="178"/>
      <c r="EY41" s="178"/>
      <c r="EZ41" s="178"/>
      <c r="FA41" s="178"/>
      <c r="FB41" s="178"/>
      <c r="FC41" s="178"/>
      <c r="FD41" s="178"/>
      <c r="FE41" s="178"/>
      <c r="FF41" s="178"/>
      <c r="FG41" s="178"/>
      <c r="FH41" s="178"/>
      <c r="FI41" s="178"/>
      <c r="FJ41" s="178"/>
      <c r="FK41" s="178"/>
      <c r="FL41" s="178"/>
      <c r="FM41" s="178"/>
      <c r="FN41" s="178"/>
      <c r="FO41" s="178"/>
      <c r="FP41" s="178"/>
      <c r="FQ41" s="178"/>
      <c r="FR41" s="178"/>
      <c r="FS41" s="178"/>
      <c r="FT41" s="178"/>
      <c r="FU41" s="178"/>
      <c r="FV41" s="178"/>
      <c r="FW41" s="178"/>
      <c r="FX41" s="178"/>
      <c r="FY41" s="178"/>
      <c r="FZ41" s="178"/>
      <c r="GA41" s="178"/>
      <c r="GB41" s="178"/>
      <c r="GC41" s="178"/>
      <c r="GD41" s="178"/>
      <c r="GE41" s="178"/>
      <c r="GF41" s="178"/>
      <c r="GG41" s="178"/>
      <c r="GH41" s="178"/>
      <c r="GI41" s="178"/>
      <c r="GJ41" s="178"/>
      <c r="GK41" s="178"/>
      <c r="GL41" s="178"/>
      <c r="GM41" s="178"/>
      <c r="GN41" s="178"/>
      <c r="GO41" s="178"/>
      <c r="GP41" s="178"/>
      <c r="GQ41" s="178"/>
      <c r="GR41" s="178"/>
      <c r="GS41" s="178"/>
      <c r="GT41" s="178"/>
      <c r="GU41" s="178"/>
      <c r="GV41" s="178"/>
      <c r="GY41"/>
    </row>
    <row r="42" spans="1:207" ht="18.75">
      <c r="A42" s="114">
        <f t="shared" si="0"/>
        <v>3</v>
      </c>
      <c r="B42" s="511"/>
      <c r="C42" s="511"/>
      <c r="D42" s="357">
        <v>43131</v>
      </c>
      <c r="E42" s="465" t="str">
        <f>IF("CA" = [1]Congé!$H$7:$H$738, "absent", "il est la ")</f>
        <v xml:space="preserve">il est la </v>
      </c>
      <c r="F42" s="202"/>
      <c r="G42" s="178"/>
      <c r="H42" s="368"/>
      <c r="I42" s="390"/>
      <c r="J42" s="202"/>
      <c r="K42" s="178"/>
      <c r="L42" s="409"/>
      <c r="M42" s="394"/>
      <c r="N42" s="178"/>
      <c r="O42" s="178"/>
      <c r="P42" s="368"/>
      <c r="Q42" s="427"/>
      <c r="R42" s="204"/>
      <c r="S42" s="178"/>
      <c r="T42" s="368"/>
      <c r="U42" s="389"/>
      <c r="V42" s="204"/>
      <c r="W42" s="178"/>
      <c r="X42" s="409"/>
      <c r="Y42" s="428"/>
      <c r="Z42" s="380"/>
      <c r="AA42" s="178"/>
      <c r="AB42" s="368"/>
      <c r="AC42" s="389"/>
      <c r="AD42" s="204"/>
      <c r="AE42" s="178"/>
      <c r="AF42" s="409"/>
      <c r="AG42" s="431"/>
      <c r="AH42" s="382"/>
      <c r="AI42" s="178"/>
      <c r="AJ42" s="368"/>
      <c r="AK42" s="373"/>
      <c r="AL42" s="202"/>
      <c r="AM42" s="178"/>
      <c r="AN42" s="409"/>
      <c r="AO42" s="394"/>
      <c r="AP42" s="202"/>
      <c r="AQ42" s="146"/>
      <c r="AR42" s="368"/>
      <c r="AS42" s="394"/>
      <c r="AT42" s="202"/>
      <c r="AU42" s="146"/>
      <c r="AV42" s="368"/>
      <c r="AW42" s="393"/>
      <c r="AX42" s="178"/>
      <c r="AY42" s="178"/>
      <c r="AZ42" s="368"/>
      <c r="BA42" s="394"/>
      <c r="BB42" s="202"/>
      <c r="BC42" s="146"/>
      <c r="BD42" s="368"/>
      <c r="BE42" s="182"/>
      <c r="BF42" s="176"/>
      <c r="BG42" s="178"/>
      <c r="BH42" s="368"/>
      <c r="BI42" s="427"/>
      <c r="BJ42" s="204"/>
      <c r="BK42" s="178"/>
      <c r="BL42" s="368"/>
      <c r="BM42" s="398"/>
      <c r="BN42" s="202"/>
      <c r="BO42" s="178"/>
      <c r="BP42" s="368"/>
      <c r="BQ42" s="427"/>
      <c r="BR42" s="204"/>
      <c r="BS42" s="146"/>
      <c r="BT42" s="368"/>
      <c r="BU42" s="394"/>
      <c r="BV42" s="202"/>
      <c r="BW42" s="146"/>
      <c r="BX42" s="368"/>
      <c r="BY42" s="398"/>
      <c r="BZ42" s="202"/>
      <c r="CA42" s="178"/>
      <c r="CB42" s="368"/>
      <c r="CC42" s="431"/>
      <c r="CD42" s="382"/>
      <c r="CE42" s="146"/>
      <c r="CF42" s="368"/>
      <c r="CG42" s="182"/>
      <c r="CH42" s="176"/>
      <c r="CI42" s="178"/>
      <c r="CJ42" s="368"/>
      <c r="CK42" s="394"/>
      <c r="CL42" s="202"/>
      <c r="CM42" s="146"/>
      <c r="CN42" s="368"/>
      <c r="CO42" s="182"/>
      <c r="CP42" s="176"/>
      <c r="CQ42" s="178"/>
      <c r="CR42" s="368"/>
      <c r="CS42" s="373"/>
      <c r="CT42" s="178"/>
      <c r="CU42" s="178"/>
      <c r="CV42" s="178"/>
      <c r="CW42" s="164"/>
      <c r="CX42" s="383"/>
      <c r="CY42" s="146"/>
      <c r="CZ42" s="178"/>
      <c r="DA42" s="175"/>
      <c r="DB42" s="176"/>
      <c r="DC42" s="178"/>
      <c r="DD42" s="178"/>
      <c r="DE42" s="164"/>
      <c r="DF42" s="383"/>
      <c r="DG42" s="178"/>
      <c r="DH42" s="178"/>
      <c r="DI42" s="178"/>
      <c r="DJ42" s="178"/>
      <c r="DK42" s="178"/>
      <c r="DL42" s="178"/>
      <c r="DM42" s="178"/>
      <c r="DN42" s="178"/>
      <c r="DO42" s="178"/>
      <c r="DP42" s="178"/>
      <c r="DQ42" s="178"/>
      <c r="DR42" s="178"/>
      <c r="DS42" s="178"/>
      <c r="DT42" s="178"/>
      <c r="DU42" s="178"/>
      <c r="DV42" s="178"/>
      <c r="DW42" s="178"/>
      <c r="DX42" s="178"/>
      <c r="DY42" s="178"/>
      <c r="DZ42" s="178"/>
      <c r="EA42" s="178"/>
      <c r="EB42" s="178"/>
      <c r="EC42" s="178"/>
      <c r="ED42" s="178"/>
      <c r="EE42" s="178"/>
      <c r="EF42" s="178"/>
      <c r="EG42" s="178"/>
      <c r="EH42" s="178"/>
      <c r="EI42" s="178"/>
      <c r="EJ42" s="178"/>
      <c r="EK42" s="178"/>
      <c r="EL42" s="178"/>
      <c r="EM42" s="178"/>
      <c r="EN42" s="178"/>
      <c r="EO42" s="178"/>
      <c r="EP42" s="178"/>
      <c r="EQ42" s="178"/>
      <c r="ER42" s="178"/>
      <c r="ES42" s="178"/>
      <c r="ET42" s="178"/>
      <c r="EU42" s="178"/>
      <c r="EV42" s="178"/>
      <c r="EW42" s="178"/>
      <c r="EX42" s="178"/>
      <c r="EY42" s="178"/>
      <c r="EZ42" s="178"/>
      <c r="FA42" s="178"/>
      <c r="FB42" s="178"/>
      <c r="FC42" s="178"/>
      <c r="FD42" s="178"/>
      <c r="FE42" s="178"/>
      <c r="FF42" s="178"/>
      <c r="FG42" s="178"/>
      <c r="FH42" s="178"/>
      <c r="FI42" s="178"/>
      <c r="FJ42" s="178"/>
      <c r="FK42" s="178"/>
      <c r="FL42" s="178"/>
      <c r="FM42" s="178"/>
      <c r="FN42" s="178"/>
      <c r="FO42" s="178"/>
      <c r="FP42" s="178"/>
      <c r="FQ42" s="178"/>
      <c r="FR42" s="178"/>
      <c r="FS42" s="178"/>
      <c r="FT42" s="178"/>
      <c r="FU42" s="178"/>
      <c r="FV42" s="178"/>
      <c r="FW42" s="178"/>
      <c r="FX42" s="178"/>
      <c r="FY42" s="178"/>
      <c r="FZ42" s="178"/>
      <c r="GA42" s="178"/>
      <c r="GB42" s="178"/>
      <c r="GC42" s="178"/>
      <c r="GD42" s="178"/>
      <c r="GE42" s="178"/>
      <c r="GF42" s="178"/>
      <c r="GG42" s="178"/>
      <c r="GH42" s="178"/>
      <c r="GI42" s="178"/>
      <c r="GJ42" s="178"/>
      <c r="GK42" s="178"/>
      <c r="GL42" s="178"/>
      <c r="GM42" s="178"/>
      <c r="GN42" s="178"/>
      <c r="GO42" s="178"/>
      <c r="GP42" s="178"/>
      <c r="GQ42" s="178"/>
      <c r="GR42" s="178"/>
      <c r="GS42" s="178"/>
      <c r="GT42" s="178"/>
      <c r="GU42" s="178"/>
      <c r="GV42" s="178"/>
      <c r="GY42"/>
    </row>
    <row r="43" spans="1:207" ht="18.75">
      <c r="A43" s="114">
        <f t="shared" si="0"/>
        <v>4</v>
      </c>
      <c r="B43" s="511"/>
      <c r="C43" s="511"/>
      <c r="D43" s="357">
        <v>43132</v>
      </c>
      <c r="E43" s="465" t="str">
        <f>IF("CA" = [1]Congé!$H$7:$H$738, "absent", "il est la ")</f>
        <v xml:space="preserve">il est la </v>
      </c>
      <c r="F43" s="202"/>
      <c r="G43" s="178"/>
      <c r="H43" s="368"/>
      <c r="I43" s="371"/>
      <c r="J43" s="176"/>
      <c r="K43" s="178"/>
      <c r="L43" s="409"/>
      <c r="M43" s="394"/>
      <c r="N43" s="178"/>
      <c r="O43" s="178"/>
      <c r="P43" s="368"/>
      <c r="Q43" s="427"/>
      <c r="R43" s="204"/>
      <c r="S43" s="178"/>
      <c r="T43" s="368"/>
      <c r="U43" s="389"/>
      <c r="V43" s="204"/>
      <c r="W43" s="178"/>
      <c r="X43" s="409"/>
      <c r="Y43" s="428"/>
      <c r="Z43" s="380"/>
      <c r="AA43" s="178"/>
      <c r="AB43" s="368"/>
      <c r="AC43" s="371"/>
      <c r="AD43" s="176"/>
      <c r="AE43" s="178"/>
      <c r="AF43" s="409"/>
      <c r="AG43" s="431"/>
      <c r="AH43" s="382"/>
      <c r="AI43" s="178"/>
      <c r="AJ43" s="368"/>
      <c r="AK43" s="371"/>
      <c r="AL43" s="176"/>
      <c r="AM43" s="178"/>
      <c r="AN43" s="409"/>
      <c r="AO43" s="394"/>
      <c r="AP43" s="202"/>
      <c r="AQ43" s="146"/>
      <c r="AR43" s="368"/>
      <c r="AS43" s="394"/>
      <c r="AT43" s="202"/>
      <c r="AU43" s="146"/>
      <c r="AV43" s="368"/>
      <c r="AW43" s="393"/>
      <c r="AX43" s="178"/>
      <c r="AY43" s="178"/>
      <c r="AZ43" s="368"/>
      <c r="BA43" s="394"/>
      <c r="BB43" s="202"/>
      <c r="BC43" s="146"/>
      <c r="BD43" s="368"/>
      <c r="BE43" s="182"/>
      <c r="BF43" s="176"/>
      <c r="BG43" s="178"/>
      <c r="BH43" s="368"/>
      <c r="BI43" s="427"/>
      <c r="BJ43" s="204"/>
      <c r="BK43" s="178"/>
      <c r="BL43" s="368"/>
      <c r="BM43" s="398"/>
      <c r="BN43" s="202"/>
      <c r="BO43" s="178"/>
      <c r="BP43" s="368"/>
      <c r="BQ43" s="427"/>
      <c r="BR43" s="204"/>
      <c r="BS43" s="146"/>
      <c r="BT43" s="368"/>
      <c r="BU43" s="394"/>
      <c r="BV43" s="202"/>
      <c r="BW43" s="146"/>
      <c r="BX43" s="368"/>
      <c r="BY43" s="398"/>
      <c r="BZ43" s="202"/>
      <c r="CA43" s="178"/>
      <c r="CB43" s="368"/>
      <c r="CC43" s="431"/>
      <c r="CD43" s="382"/>
      <c r="CE43" s="146"/>
      <c r="CF43" s="368"/>
      <c r="CG43" s="394"/>
      <c r="CH43" s="202"/>
      <c r="CI43" s="146"/>
      <c r="CJ43" s="368"/>
      <c r="CK43" s="394"/>
      <c r="CL43" s="202"/>
      <c r="CM43" s="146"/>
      <c r="CN43" s="368"/>
      <c r="CO43" s="398"/>
      <c r="CP43" s="202"/>
      <c r="CQ43" s="178"/>
      <c r="CR43" s="368"/>
      <c r="CS43" s="373"/>
      <c r="CT43" s="178"/>
      <c r="CU43" s="178"/>
      <c r="CV43" s="178"/>
      <c r="CW43" s="164"/>
      <c r="CX43" s="383"/>
      <c r="CY43" s="146"/>
      <c r="CZ43" s="178"/>
      <c r="DA43" s="203"/>
      <c r="DB43" s="204"/>
      <c r="DC43" s="178"/>
      <c r="DD43" s="178"/>
      <c r="DE43" s="175"/>
      <c r="DF43" s="176"/>
      <c r="DG43" s="178"/>
      <c r="DH43" s="178"/>
      <c r="DI43" s="178"/>
      <c r="DJ43" s="178"/>
      <c r="DK43" s="178"/>
      <c r="DL43" s="178"/>
      <c r="DM43" s="178"/>
      <c r="DN43" s="178"/>
      <c r="DO43" s="178"/>
      <c r="DP43" s="178"/>
      <c r="DQ43" s="178"/>
      <c r="DR43" s="178"/>
      <c r="DS43" s="178"/>
      <c r="DT43" s="178"/>
      <c r="DU43" s="178"/>
      <c r="DV43" s="178"/>
      <c r="DW43" s="178"/>
      <c r="DX43" s="178"/>
      <c r="DY43" s="178"/>
      <c r="DZ43" s="178"/>
      <c r="EA43" s="178"/>
      <c r="EB43" s="178"/>
      <c r="EC43" s="178"/>
      <c r="ED43" s="178"/>
      <c r="EE43" s="178"/>
      <c r="EF43" s="178"/>
      <c r="EG43" s="178"/>
      <c r="EH43" s="178"/>
      <c r="EI43" s="178"/>
      <c r="EJ43" s="178"/>
      <c r="EK43" s="178"/>
      <c r="EL43" s="178"/>
      <c r="EM43" s="178"/>
      <c r="EN43" s="178"/>
      <c r="EO43" s="178"/>
      <c r="EP43" s="178"/>
      <c r="EQ43" s="178"/>
      <c r="ER43" s="178"/>
      <c r="ES43" s="178"/>
      <c r="ET43" s="178"/>
      <c r="EU43" s="178"/>
      <c r="EV43" s="178"/>
      <c r="EW43" s="178"/>
      <c r="EX43" s="178"/>
      <c r="EY43" s="178"/>
      <c r="EZ43" s="178"/>
      <c r="FA43" s="178"/>
      <c r="FB43" s="178"/>
      <c r="FC43" s="178"/>
      <c r="FD43" s="178"/>
      <c r="FE43" s="178"/>
      <c r="FF43" s="178"/>
      <c r="FG43" s="178"/>
      <c r="FH43" s="178"/>
      <c r="FI43" s="178"/>
      <c r="FJ43" s="178"/>
      <c r="FK43" s="178"/>
      <c r="FL43" s="178"/>
      <c r="FM43" s="178"/>
      <c r="FN43" s="178"/>
      <c r="FO43" s="178"/>
      <c r="FP43" s="178"/>
      <c r="FQ43" s="178"/>
      <c r="FR43" s="178"/>
      <c r="FS43" s="178"/>
      <c r="FT43" s="178"/>
      <c r="FU43" s="178"/>
      <c r="FV43" s="178"/>
      <c r="FW43" s="178"/>
      <c r="FX43" s="178"/>
      <c r="FY43" s="178"/>
      <c r="FZ43" s="178"/>
      <c r="GA43" s="178"/>
      <c r="GB43" s="178"/>
      <c r="GC43" s="178"/>
      <c r="GD43" s="178"/>
      <c r="GE43" s="178"/>
      <c r="GF43" s="178"/>
      <c r="GG43" s="178"/>
      <c r="GH43" s="178"/>
      <c r="GI43" s="178"/>
      <c r="GJ43" s="178"/>
      <c r="GK43" s="178"/>
      <c r="GL43" s="178"/>
      <c r="GM43" s="178"/>
      <c r="GN43" s="178"/>
      <c r="GO43" s="178"/>
      <c r="GP43" s="178"/>
      <c r="GQ43" s="178"/>
      <c r="GR43" s="178"/>
      <c r="GS43" s="178"/>
      <c r="GT43" s="178"/>
      <c r="GU43" s="178"/>
      <c r="GV43" s="178"/>
      <c r="GY43"/>
    </row>
    <row r="44" spans="1:207" ht="18.75">
      <c r="A44" s="114">
        <f t="shared" si="0"/>
        <v>5</v>
      </c>
      <c r="B44" s="511"/>
      <c r="C44" s="511"/>
      <c r="D44" s="357">
        <v>43133</v>
      </c>
      <c r="E44" s="465" t="str">
        <f>IF("CA" = [1]Congé!$H$7:$H$738, "absent", "il est la ")</f>
        <v xml:space="preserve">il est la </v>
      </c>
      <c r="F44" s="202"/>
      <c r="G44" s="178"/>
      <c r="H44" s="368"/>
      <c r="I44" s="390"/>
      <c r="J44" s="202"/>
      <c r="K44" s="178"/>
      <c r="L44" s="409"/>
      <c r="M44" s="394"/>
      <c r="N44" s="178"/>
      <c r="O44" s="178"/>
      <c r="P44" s="368"/>
      <c r="Q44" s="427"/>
      <c r="R44" s="204"/>
      <c r="S44" s="178"/>
      <c r="T44" s="368"/>
      <c r="U44" s="389"/>
      <c r="V44" s="204"/>
      <c r="W44" s="178"/>
      <c r="X44" s="409"/>
      <c r="Y44" s="428"/>
      <c r="Z44" s="380"/>
      <c r="AA44" s="178"/>
      <c r="AB44" s="368"/>
      <c r="AC44" s="389"/>
      <c r="AD44" s="204"/>
      <c r="AE44" s="178"/>
      <c r="AF44" s="409"/>
      <c r="AG44" s="431"/>
      <c r="AH44" s="382"/>
      <c r="AI44" s="178"/>
      <c r="AJ44" s="368"/>
      <c r="AK44" s="373"/>
      <c r="AL44" s="202"/>
      <c r="AM44" s="178"/>
      <c r="AN44" s="409"/>
      <c r="AO44" s="394"/>
      <c r="AP44" s="202"/>
      <c r="AQ44" s="178"/>
      <c r="AR44" s="368"/>
      <c r="AS44" s="394"/>
      <c r="AT44" s="202"/>
      <c r="AU44" s="146"/>
      <c r="AV44" s="368"/>
      <c r="AW44" s="393"/>
      <c r="AX44" s="178"/>
      <c r="AY44" s="178"/>
      <c r="AZ44" s="368"/>
      <c r="BA44" s="398"/>
      <c r="BB44" s="202"/>
      <c r="BC44" s="178"/>
      <c r="BD44" s="368"/>
      <c r="BE44" s="182"/>
      <c r="BF44" s="176"/>
      <c r="BG44" s="178"/>
      <c r="BH44" s="368"/>
      <c r="BI44" s="427"/>
      <c r="BJ44" s="204"/>
      <c r="BK44" s="178"/>
      <c r="BL44" s="368"/>
      <c r="BM44" s="398"/>
      <c r="BN44" s="202"/>
      <c r="BO44" s="178"/>
      <c r="BP44" s="368"/>
      <c r="BQ44" s="427"/>
      <c r="BR44" s="204"/>
      <c r="BS44" s="146"/>
      <c r="BT44" s="368"/>
      <c r="BU44" s="398"/>
      <c r="BV44" s="202"/>
      <c r="BW44" s="178"/>
      <c r="BX44" s="368"/>
      <c r="BY44" s="398"/>
      <c r="BZ44" s="202"/>
      <c r="CA44" s="178"/>
      <c r="CB44" s="368"/>
      <c r="CC44" s="431"/>
      <c r="CD44" s="382"/>
      <c r="CE44" s="146"/>
      <c r="CF44" s="368"/>
      <c r="CG44" s="182"/>
      <c r="CH44" s="176"/>
      <c r="CI44" s="178"/>
      <c r="CJ44" s="368"/>
      <c r="CK44" s="394"/>
      <c r="CL44" s="202"/>
      <c r="CM44" s="178"/>
      <c r="CN44" s="368"/>
      <c r="CO44" s="182"/>
      <c r="CP44" s="176"/>
      <c r="CQ44" s="178"/>
      <c r="CR44" s="368"/>
      <c r="CS44" s="373"/>
      <c r="CT44" s="178"/>
      <c r="CU44" s="178"/>
      <c r="CV44" s="178"/>
      <c r="CW44" s="164"/>
      <c r="CX44" s="383"/>
      <c r="CY44" s="146"/>
      <c r="CZ44" s="178"/>
      <c r="DA44" s="203"/>
      <c r="DB44" s="204"/>
      <c r="DC44" s="178"/>
      <c r="DD44" s="178"/>
      <c r="DE44" s="164"/>
      <c r="DF44" s="202"/>
      <c r="DG44" s="178"/>
      <c r="DH44" s="178"/>
      <c r="DI44" s="178"/>
      <c r="DJ44" s="178"/>
      <c r="DK44" s="178"/>
      <c r="DL44" s="178"/>
      <c r="DM44" s="178"/>
      <c r="DN44" s="178"/>
      <c r="DO44" s="178"/>
      <c r="DP44" s="178"/>
      <c r="DQ44" s="178"/>
      <c r="DR44" s="178"/>
      <c r="DS44" s="178"/>
      <c r="DT44" s="178"/>
      <c r="DU44" s="178"/>
      <c r="DV44" s="178"/>
      <c r="DW44" s="178"/>
      <c r="DX44" s="178"/>
      <c r="DY44" s="178"/>
      <c r="DZ44" s="178"/>
      <c r="EA44" s="178"/>
      <c r="EB44" s="178"/>
      <c r="EC44" s="178"/>
      <c r="ED44" s="178"/>
      <c r="EE44" s="178"/>
      <c r="EF44" s="178"/>
      <c r="EG44" s="178"/>
      <c r="EH44" s="178"/>
      <c r="EI44" s="178"/>
      <c r="EJ44" s="178"/>
      <c r="EK44" s="178"/>
      <c r="EL44" s="178"/>
      <c r="EM44" s="178"/>
      <c r="EN44" s="178"/>
      <c r="EO44" s="178"/>
      <c r="EP44" s="178"/>
      <c r="EQ44" s="178"/>
      <c r="ER44" s="178"/>
      <c r="ES44" s="178"/>
      <c r="ET44" s="178"/>
      <c r="EU44" s="178"/>
      <c r="EV44" s="178"/>
      <c r="EW44" s="178"/>
      <c r="EX44" s="178"/>
      <c r="EY44" s="178"/>
      <c r="EZ44" s="178"/>
      <c r="FA44" s="178"/>
      <c r="FB44" s="178"/>
      <c r="FC44" s="178"/>
      <c r="FD44" s="178"/>
      <c r="FE44" s="178"/>
      <c r="FF44" s="178"/>
      <c r="FG44" s="178"/>
      <c r="FH44" s="178"/>
      <c r="FI44" s="178"/>
      <c r="FJ44" s="178"/>
      <c r="FK44" s="178"/>
      <c r="FL44" s="178"/>
      <c r="FM44" s="178"/>
      <c r="FN44" s="178"/>
      <c r="FO44" s="178"/>
      <c r="FP44" s="178"/>
      <c r="FQ44" s="178"/>
      <c r="FR44" s="178"/>
      <c r="FS44" s="178"/>
      <c r="FT44" s="178"/>
      <c r="FU44" s="178"/>
      <c r="FV44" s="178"/>
      <c r="FW44" s="178"/>
      <c r="FX44" s="178"/>
      <c r="FY44" s="178"/>
      <c r="FZ44" s="178"/>
      <c r="GA44" s="178"/>
      <c r="GB44" s="178"/>
      <c r="GC44" s="178"/>
      <c r="GD44" s="178"/>
      <c r="GE44" s="178"/>
      <c r="GF44" s="178"/>
      <c r="GG44" s="178"/>
      <c r="GH44" s="178"/>
      <c r="GI44" s="178"/>
      <c r="GJ44" s="178"/>
      <c r="GK44" s="178"/>
      <c r="GL44" s="178"/>
      <c r="GM44" s="178"/>
      <c r="GN44" s="178"/>
      <c r="GO44" s="178"/>
      <c r="GP44" s="178"/>
      <c r="GQ44" s="178"/>
      <c r="GR44" s="178"/>
      <c r="GS44" s="178"/>
      <c r="GT44" s="178"/>
      <c r="GU44" s="178"/>
      <c r="GV44" s="178"/>
      <c r="GY44"/>
    </row>
    <row r="45" spans="1:207" ht="15.75">
      <c r="A45" s="114">
        <f t="shared" si="0"/>
        <v>6</v>
      </c>
      <c r="B45" s="511"/>
      <c r="C45" s="511"/>
      <c r="D45" s="357">
        <v>43134</v>
      </c>
      <c r="E45" s="465" t="str">
        <f>IF("CA" = [1]Congé!$H$7:$H$738, "absent", "il est la ")</f>
        <v xml:space="preserve">il est la </v>
      </c>
      <c r="F45" s="178"/>
      <c r="G45" s="178"/>
      <c r="H45" s="368"/>
      <c r="I45" s="352"/>
      <c r="J45" s="178"/>
      <c r="K45" s="178"/>
      <c r="L45" s="409"/>
      <c r="M45" s="393"/>
      <c r="N45" s="178"/>
      <c r="O45" s="178"/>
      <c r="P45" s="368"/>
      <c r="Q45" s="393"/>
      <c r="R45" s="178"/>
      <c r="S45" s="178"/>
      <c r="T45" s="368"/>
      <c r="U45" s="352"/>
      <c r="V45" s="178"/>
      <c r="W45" s="178"/>
      <c r="X45" s="409"/>
      <c r="Y45" s="393"/>
      <c r="Z45" s="178"/>
      <c r="AA45" s="178"/>
      <c r="AB45" s="368"/>
      <c r="AC45" s="352"/>
      <c r="AD45" s="178"/>
      <c r="AE45" s="178"/>
      <c r="AF45" s="409"/>
      <c r="AG45" s="393"/>
      <c r="AH45" s="178"/>
      <c r="AI45" s="178"/>
      <c r="AJ45" s="368"/>
      <c r="AK45" s="352"/>
      <c r="AL45" s="178"/>
      <c r="AM45" s="178"/>
      <c r="AN45" s="409"/>
      <c r="AO45" s="393"/>
      <c r="AP45" s="178"/>
      <c r="AQ45" s="178"/>
      <c r="AR45" s="368"/>
      <c r="AS45" s="393"/>
      <c r="AT45" s="178"/>
      <c r="AU45" s="178"/>
      <c r="AV45" s="368"/>
      <c r="AW45" s="393"/>
      <c r="AX45" s="178"/>
      <c r="AY45" s="178"/>
      <c r="AZ45" s="368"/>
      <c r="BA45" s="393"/>
      <c r="BB45" s="178"/>
      <c r="BC45" s="178"/>
      <c r="BD45" s="368"/>
      <c r="BE45" s="393"/>
      <c r="BF45" s="178"/>
      <c r="BG45" s="178"/>
      <c r="BH45" s="368"/>
      <c r="BI45" s="393"/>
      <c r="BJ45" s="178"/>
      <c r="BK45" s="178"/>
      <c r="BL45" s="368"/>
      <c r="BM45" s="393"/>
      <c r="BN45" s="178"/>
      <c r="BO45" s="178"/>
      <c r="BP45" s="368"/>
      <c r="BQ45" s="393"/>
      <c r="BR45" s="178"/>
      <c r="BS45" s="178"/>
      <c r="BT45" s="368"/>
      <c r="BU45" s="393"/>
      <c r="BV45" s="178"/>
      <c r="BW45" s="178"/>
      <c r="BX45" s="368"/>
      <c r="BY45" s="393"/>
      <c r="BZ45" s="178"/>
      <c r="CA45" s="178"/>
      <c r="CB45" s="368"/>
      <c r="CC45" s="393"/>
      <c r="CD45" s="178"/>
      <c r="CE45" s="178"/>
      <c r="CF45" s="368"/>
      <c r="CG45" s="393"/>
      <c r="CH45" s="178"/>
      <c r="CI45" s="178"/>
      <c r="CJ45" s="368"/>
      <c r="CK45" s="393"/>
      <c r="CL45" s="178"/>
      <c r="CM45" s="178"/>
      <c r="CN45" s="368"/>
      <c r="CO45" s="393"/>
      <c r="CP45" s="178"/>
      <c r="CQ45" s="178"/>
      <c r="CR45" s="368"/>
      <c r="CS45" s="352"/>
      <c r="CT45" s="178"/>
      <c r="CU45" s="178"/>
      <c r="CV45" s="178"/>
      <c r="CW45" s="178"/>
      <c r="CX45" s="178"/>
      <c r="CY45" s="178"/>
      <c r="CZ45" s="178"/>
      <c r="DA45" s="178"/>
      <c r="DB45" s="178"/>
      <c r="DC45" s="178"/>
      <c r="DD45" s="178"/>
      <c r="DE45" s="178"/>
      <c r="DF45" s="178"/>
      <c r="DG45" s="178"/>
      <c r="DH45" s="178"/>
      <c r="DI45" s="178"/>
      <c r="DJ45" s="178"/>
      <c r="DK45" s="178"/>
      <c r="DL45" s="178"/>
      <c r="DM45" s="178"/>
      <c r="DN45" s="178"/>
      <c r="DO45" s="178"/>
      <c r="DP45" s="178"/>
      <c r="DQ45" s="178"/>
      <c r="DR45" s="178"/>
      <c r="DS45" s="178"/>
      <c r="DT45" s="178"/>
      <c r="DU45" s="178"/>
      <c r="DV45" s="178"/>
      <c r="DW45" s="178"/>
      <c r="DX45" s="178"/>
      <c r="DY45" s="178"/>
      <c r="DZ45" s="178"/>
      <c r="EA45" s="178"/>
      <c r="EB45" s="178"/>
      <c r="EC45" s="178"/>
      <c r="ED45" s="178"/>
      <c r="EE45" s="178"/>
      <c r="EF45" s="178"/>
      <c r="EG45" s="178"/>
      <c r="EH45" s="178"/>
      <c r="EI45" s="178"/>
      <c r="EJ45" s="178"/>
      <c r="EK45" s="178"/>
      <c r="EL45" s="178"/>
      <c r="EM45" s="178"/>
      <c r="EN45" s="178"/>
      <c r="EO45" s="178"/>
      <c r="EP45" s="178"/>
      <c r="EQ45" s="178"/>
      <c r="ER45" s="178"/>
      <c r="ES45" s="178"/>
      <c r="ET45" s="178"/>
      <c r="EU45" s="178"/>
      <c r="EV45" s="178"/>
      <c r="EW45" s="178"/>
      <c r="EX45" s="178"/>
      <c r="EY45" s="178"/>
      <c r="EZ45" s="178"/>
      <c r="FA45" s="178"/>
      <c r="FB45" s="178"/>
      <c r="FC45" s="178"/>
      <c r="FD45" s="178"/>
      <c r="FE45" s="178"/>
      <c r="FF45" s="178"/>
      <c r="FG45" s="178"/>
      <c r="FH45" s="178"/>
      <c r="FI45" s="178"/>
      <c r="FJ45" s="178"/>
      <c r="FK45" s="178"/>
      <c r="FL45" s="178"/>
      <c r="FM45" s="178"/>
      <c r="FN45" s="178"/>
      <c r="FO45" s="178"/>
      <c r="FP45" s="178"/>
      <c r="FQ45" s="178"/>
      <c r="FR45" s="178"/>
      <c r="FS45" s="178"/>
      <c r="FT45" s="178"/>
      <c r="FU45" s="178"/>
      <c r="FV45" s="178"/>
      <c r="FW45" s="178"/>
      <c r="FX45" s="178"/>
      <c r="FY45" s="178"/>
      <c r="FZ45" s="178"/>
      <c r="GA45" s="178"/>
      <c r="GB45" s="178"/>
      <c r="GC45" s="178"/>
      <c r="GD45" s="178"/>
      <c r="GE45" s="178"/>
      <c r="GF45" s="178"/>
      <c r="GG45" s="178"/>
      <c r="GH45" s="178"/>
      <c r="GI45" s="178"/>
      <c r="GJ45" s="178"/>
      <c r="GK45" s="178"/>
      <c r="GL45" s="178"/>
      <c r="GM45" s="178"/>
      <c r="GN45" s="178"/>
      <c r="GO45" s="178"/>
      <c r="GP45" s="178"/>
      <c r="GQ45" s="178"/>
      <c r="GR45" s="178"/>
      <c r="GS45" s="178"/>
      <c r="GT45" s="178"/>
      <c r="GU45" s="178"/>
      <c r="GV45" s="178"/>
      <c r="GY45"/>
    </row>
    <row r="46" spans="1:207" ht="15.75">
      <c r="A46" s="114">
        <f t="shared" si="0"/>
        <v>7</v>
      </c>
      <c r="B46" s="511"/>
      <c r="C46" s="511"/>
      <c r="D46" s="357">
        <v>43135</v>
      </c>
      <c r="E46" s="465" t="str">
        <f>IF("CA" = [1]Congé!$H$7:$H$738, "absent", "il est la ")</f>
        <v xml:space="preserve">il est la </v>
      </c>
      <c r="F46" s="178"/>
      <c r="G46" s="178"/>
      <c r="H46" s="368"/>
      <c r="I46" s="352"/>
      <c r="J46" s="178"/>
      <c r="K46" s="178"/>
      <c r="L46" s="409"/>
      <c r="M46" s="393"/>
      <c r="N46" s="178"/>
      <c r="O46" s="178"/>
      <c r="P46" s="368"/>
      <c r="Q46" s="393"/>
      <c r="R46" s="178"/>
      <c r="S46" s="178"/>
      <c r="T46" s="368"/>
      <c r="U46" s="352"/>
      <c r="V46" s="178"/>
      <c r="W46" s="178"/>
      <c r="X46" s="409"/>
      <c r="Y46" s="393"/>
      <c r="Z46" s="178"/>
      <c r="AA46" s="178"/>
      <c r="AB46" s="368"/>
      <c r="AC46" s="352"/>
      <c r="AD46" s="178"/>
      <c r="AE46" s="178"/>
      <c r="AF46" s="409"/>
      <c r="AG46" s="393"/>
      <c r="AH46" s="178"/>
      <c r="AI46" s="178"/>
      <c r="AJ46" s="368"/>
      <c r="AK46" s="352"/>
      <c r="AL46" s="178"/>
      <c r="AM46" s="178"/>
      <c r="AN46" s="409"/>
      <c r="AO46" s="393"/>
      <c r="AP46" s="178"/>
      <c r="AQ46" s="178"/>
      <c r="AR46" s="368"/>
      <c r="AS46" s="393"/>
      <c r="AT46" s="178"/>
      <c r="AU46" s="178"/>
      <c r="AV46" s="368"/>
      <c r="AW46" s="393"/>
      <c r="AX46" s="178"/>
      <c r="AY46" s="178"/>
      <c r="AZ46" s="368"/>
      <c r="BA46" s="393"/>
      <c r="BB46" s="178"/>
      <c r="BC46" s="178"/>
      <c r="BD46" s="368"/>
      <c r="BE46" s="393"/>
      <c r="BF46" s="178"/>
      <c r="BG46" s="178"/>
      <c r="BH46" s="368"/>
      <c r="BI46" s="393"/>
      <c r="BJ46" s="178"/>
      <c r="BK46" s="178"/>
      <c r="BL46" s="368"/>
      <c r="BM46" s="393"/>
      <c r="BN46" s="178"/>
      <c r="BO46" s="178"/>
      <c r="BP46" s="368"/>
      <c r="BQ46" s="393"/>
      <c r="BR46" s="178"/>
      <c r="BS46" s="178"/>
      <c r="BT46" s="368"/>
      <c r="BU46" s="393"/>
      <c r="BV46" s="178"/>
      <c r="BW46" s="178"/>
      <c r="BX46" s="368"/>
      <c r="BY46" s="393"/>
      <c r="BZ46" s="178"/>
      <c r="CA46" s="178"/>
      <c r="CB46" s="368"/>
      <c r="CC46" s="393"/>
      <c r="CD46" s="178"/>
      <c r="CE46" s="178"/>
      <c r="CF46" s="368"/>
      <c r="CG46" s="393"/>
      <c r="CH46" s="178"/>
      <c r="CI46" s="178"/>
      <c r="CJ46" s="368"/>
      <c r="CK46" s="393"/>
      <c r="CL46" s="178"/>
      <c r="CM46" s="178"/>
      <c r="CN46" s="368"/>
      <c r="CO46" s="393"/>
      <c r="CP46" s="178"/>
      <c r="CQ46" s="178"/>
      <c r="CR46" s="368"/>
      <c r="CS46" s="352"/>
      <c r="CT46" s="178"/>
      <c r="CU46" s="178"/>
      <c r="CV46" s="178"/>
      <c r="CW46" s="178"/>
      <c r="CX46" s="178"/>
      <c r="CY46" s="178"/>
      <c r="CZ46" s="178"/>
      <c r="DA46" s="178"/>
      <c r="DB46" s="178"/>
      <c r="DC46" s="178"/>
      <c r="DD46" s="178"/>
      <c r="DE46" s="178"/>
      <c r="DF46" s="178"/>
      <c r="DG46" s="178"/>
      <c r="DH46" s="178"/>
      <c r="DI46" s="178"/>
      <c r="DJ46" s="178"/>
      <c r="DK46" s="178"/>
      <c r="DL46" s="178"/>
      <c r="DM46" s="178"/>
      <c r="DN46" s="178"/>
      <c r="DO46" s="178"/>
      <c r="DP46" s="178"/>
      <c r="DQ46" s="178"/>
      <c r="DR46" s="178"/>
      <c r="DS46" s="178"/>
      <c r="DT46" s="178"/>
      <c r="DU46" s="178"/>
      <c r="DV46" s="178"/>
      <c r="DW46" s="178"/>
      <c r="DX46" s="178"/>
      <c r="DY46" s="178"/>
      <c r="DZ46" s="178"/>
      <c r="EA46" s="178"/>
      <c r="EB46" s="178"/>
      <c r="EC46" s="178"/>
      <c r="ED46" s="178"/>
      <c r="EE46" s="178"/>
      <c r="EF46" s="178"/>
      <c r="EG46" s="178"/>
      <c r="EH46" s="178"/>
      <c r="EI46" s="178"/>
      <c r="EJ46" s="178"/>
      <c r="EK46" s="178"/>
      <c r="EL46" s="178"/>
      <c r="EM46" s="178"/>
      <c r="EN46" s="178"/>
      <c r="EO46" s="178"/>
      <c r="EP46" s="178"/>
      <c r="EQ46" s="178"/>
      <c r="ER46" s="178"/>
      <c r="ES46" s="178"/>
      <c r="ET46" s="178"/>
      <c r="EU46" s="178"/>
      <c r="EV46" s="178"/>
      <c r="EW46" s="178"/>
      <c r="EX46" s="178"/>
      <c r="EY46" s="178"/>
      <c r="EZ46" s="178"/>
      <c r="FA46" s="178"/>
      <c r="FB46" s="178"/>
      <c r="FC46" s="178"/>
      <c r="FD46" s="178"/>
      <c r="FE46" s="178"/>
      <c r="FF46" s="178"/>
      <c r="FG46" s="178"/>
      <c r="FH46" s="178"/>
      <c r="FI46" s="178"/>
      <c r="FJ46" s="178"/>
      <c r="FK46" s="178"/>
      <c r="FL46" s="178"/>
      <c r="FM46" s="178"/>
      <c r="FN46" s="178"/>
      <c r="FO46" s="178"/>
      <c r="FP46" s="178"/>
      <c r="FQ46" s="178"/>
      <c r="FR46" s="178"/>
      <c r="FS46" s="178"/>
      <c r="FT46" s="178"/>
      <c r="FU46" s="178"/>
      <c r="FV46" s="178"/>
      <c r="FW46" s="178"/>
      <c r="FX46" s="178"/>
      <c r="FY46" s="178"/>
      <c r="FZ46" s="178"/>
      <c r="GA46" s="178"/>
      <c r="GB46" s="178"/>
      <c r="GC46" s="178"/>
      <c r="GD46" s="178"/>
      <c r="GE46" s="178"/>
      <c r="GF46" s="178"/>
      <c r="GG46" s="178"/>
      <c r="GH46" s="178"/>
      <c r="GI46" s="178"/>
      <c r="GJ46" s="178"/>
      <c r="GK46" s="178"/>
      <c r="GL46" s="178"/>
      <c r="GM46" s="178"/>
      <c r="GN46" s="178"/>
      <c r="GO46" s="178"/>
      <c r="GP46" s="178"/>
      <c r="GQ46" s="178"/>
      <c r="GR46" s="178"/>
      <c r="GS46" s="178"/>
      <c r="GT46" s="178"/>
      <c r="GU46" s="178"/>
      <c r="GV46" s="178"/>
      <c r="GY46"/>
    </row>
    <row r="47" spans="1:207" ht="15.75">
      <c r="A47" s="114">
        <f t="shared" si="0"/>
        <v>1</v>
      </c>
      <c r="B47" s="511"/>
      <c r="C47" s="511"/>
      <c r="D47" s="357">
        <v>43136</v>
      </c>
      <c r="E47" s="465" t="str">
        <f>IF("CA" = [1]Congé!$H$7:$H$738, "absent", "il est la ")</f>
        <v xml:space="preserve">il est la </v>
      </c>
      <c r="F47" s="178"/>
      <c r="G47" s="178"/>
      <c r="H47" s="368"/>
      <c r="I47" s="352"/>
      <c r="J47" s="178"/>
      <c r="K47" s="178"/>
      <c r="L47" s="409"/>
      <c r="M47" s="393"/>
      <c r="N47" s="178"/>
      <c r="O47" s="178"/>
      <c r="P47" s="368"/>
      <c r="Q47" s="393"/>
      <c r="R47" s="178"/>
      <c r="S47" s="178"/>
      <c r="T47" s="368"/>
      <c r="U47" s="352"/>
      <c r="V47" s="178"/>
      <c r="W47" s="178"/>
      <c r="X47" s="409"/>
      <c r="Y47" s="393"/>
      <c r="Z47" s="178"/>
      <c r="AA47" s="178"/>
      <c r="AB47" s="368"/>
      <c r="AC47" s="352"/>
      <c r="AD47" s="178"/>
      <c r="AE47" s="178"/>
      <c r="AF47" s="409"/>
      <c r="AG47" s="393"/>
      <c r="AH47" s="178"/>
      <c r="AI47" s="178"/>
      <c r="AJ47" s="368"/>
      <c r="AK47" s="352"/>
      <c r="AL47" s="178"/>
      <c r="AM47" s="178"/>
      <c r="AN47" s="409"/>
      <c r="AO47" s="393"/>
      <c r="AP47" s="178"/>
      <c r="AQ47" s="178"/>
      <c r="AR47" s="368"/>
      <c r="AS47" s="393"/>
      <c r="AT47" s="178"/>
      <c r="AU47" s="178"/>
      <c r="AV47" s="368"/>
      <c r="AW47" s="393"/>
      <c r="AX47" s="178"/>
      <c r="AY47" s="178"/>
      <c r="AZ47" s="368"/>
      <c r="BA47" s="393"/>
      <c r="BB47" s="178"/>
      <c r="BC47" s="178"/>
      <c r="BD47" s="368"/>
      <c r="BE47" s="393"/>
      <c r="BF47" s="178"/>
      <c r="BG47" s="178"/>
      <c r="BH47" s="368"/>
      <c r="BI47" s="393"/>
      <c r="BJ47" s="178"/>
      <c r="BK47" s="178"/>
      <c r="BL47" s="368"/>
      <c r="BM47" s="393"/>
      <c r="BN47" s="178"/>
      <c r="BO47" s="178"/>
      <c r="BP47" s="368"/>
      <c r="BQ47" s="393"/>
      <c r="BR47" s="178"/>
      <c r="BS47" s="178"/>
      <c r="BT47" s="368"/>
      <c r="BU47" s="393"/>
      <c r="BV47" s="178"/>
      <c r="BW47" s="178"/>
      <c r="BX47" s="368"/>
      <c r="BY47" s="393"/>
      <c r="BZ47" s="178"/>
      <c r="CA47" s="178"/>
      <c r="CB47" s="368"/>
      <c r="CC47" s="393"/>
      <c r="CD47" s="178"/>
      <c r="CE47" s="178"/>
      <c r="CF47" s="368"/>
      <c r="CG47" s="393"/>
      <c r="CH47" s="178"/>
      <c r="CI47" s="178"/>
      <c r="CJ47" s="368"/>
      <c r="CK47" s="393"/>
      <c r="CL47" s="178"/>
      <c r="CM47" s="178"/>
      <c r="CN47" s="368"/>
      <c r="CO47" s="393"/>
      <c r="CP47" s="178"/>
      <c r="CQ47" s="178"/>
      <c r="CR47" s="368"/>
      <c r="CS47" s="352"/>
      <c r="CT47" s="178"/>
      <c r="CU47" s="178"/>
      <c r="CV47" s="178"/>
      <c r="CW47" s="178"/>
      <c r="CX47" s="178"/>
      <c r="CY47" s="178"/>
      <c r="CZ47" s="178"/>
      <c r="DA47" s="178"/>
      <c r="DB47" s="178"/>
      <c r="DC47" s="178"/>
      <c r="DD47" s="178"/>
      <c r="DE47" s="178"/>
      <c r="DF47" s="178"/>
      <c r="DG47" s="178"/>
      <c r="DH47" s="178"/>
      <c r="DI47" s="178"/>
      <c r="DJ47" s="178"/>
      <c r="DK47" s="178"/>
      <c r="DL47" s="178"/>
      <c r="DM47" s="178"/>
      <c r="DN47" s="178"/>
      <c r="DO47" s="178"/>
      <c r="DP47" s="178"/>
      <c r="DQ47" s="178"/>
      <c r="DR47" s="178"/>
      <c r="DS47" s="178"/>
      <c r="DT47" s="178"/>
      <c r="DU47" s="178"/>
      <c r="DV47" s="178"/>
      <c r="DW47" s="178"/>
      <c r="DX47" s="178"/>
      <c r="DY47" s="178"/>
      <c r="DZ47" s="178"/>
      <c r="EA47" s="178"/>
      <c r="EB47" s="178"/>
      <c r="EC47" s="178"/>
      <c r="ED47" s="178"/>
      <c r="EE47" s="178"/>
      <c r="EF47" s="178"/>
      <c r="EG47" s="178"/>
      <c r="EH47" s="178"/>
      <c r="EI47" s="178"/>
      <c r="EJ47" s="178"/>
      <c r="EK47" s="178"/>
      <c r="EL47" s="178"/>
      <c r="EM47" s="178"/>
      <c r="EN47" s="178"/>
      <c r="EO47" s="178"/>
      <c r="EP47" s="178"/>
      <c r="EQ47" s="178"/>
      <c r="ER47" s="178"/>
      <c r="ES47" s="178"/>
      <c r="ET47" s="178"/>
      <c r="EU47" s="178"/>
      <c r="EV47" s="178"/>
      <c r="EW47" s="178"/>
      <c r="EX47" s="178"/>
      <c r="EY47" s="178"/>
      <c r="EZ47" s="178"/>
      <c r="FA47" s="178"/>
      <c r="FB47" s="178"/>
      <c r="FC47" s="178"/>
      <c r="FD47" s="178"/>
      <c r="FE47" s="178"/>
      <c r="FF47" s="178"/>
      <c r="FG47" s="178"/>
      <c r="FH47" s="178"/>
      <c r="FI47" s="178"/>
      <c r="FJ47" s="178"/>
      <c r="FK47" s="178"/>
      <c r="FL47" s="178"/>
      <c r="FM47" s="178"/>
      <c r="FN47" s="178"/>
      <c r="FO47" s="178"/>
      <c r="FP47" s="178"/>
      <c r="FQ47" s="178"/>
      <c r="FR47" s="178"/>
      <c r="FS47" s="178"/>
      <c r="FT47" s="178"/>
      <c r="FU47" s="178"/>
      <c r="FV47" s="178"/>
      <c r="FW47" s="178"/>
      <c r="FX47" s="178"/>
      <c r="FY47" s="178"/>
      <c r="FZ47" s="178"/>
      <c r="GA47" s="178"/>
      <c r="GB47" s="178"/>
      <c r="GC47" s="178"/>
      <c r="GD47" s="178"/>
      <c r="GE47" s="178"/>
      <c r="GF47" s="178"/>
      <c r="GG47" s="178"/>
      <c r="GH47" s="178"/>
      <c r="GI47" s="178"/>
      <c r="GJ47" s="178"/>
      <c r="GK47" s="178"/>
      <c r="GL47" s="178"/>
      <c r="GM47" s="178"/>
      <c r="GN47" s="178"/>
      <c r="GO47" s="178"/>
      <c r="GP47" s="178"/>
      <c r="GQ47" s="178"/>
      <c r="GR47" s="178"/>
      <c r="GS47" s="178"/>
      <c r="GT47" s="178"/>
      <c r="GU47" s="178"/>
      <c r="GV47" s="178"/>
      <c r="GY47"/>
    </row>
    <row r="48" spans="1:207" ht="15.75">
      <c r="A48" s="114">
        <f t="shared" si="0"/>
        <v>2</v>
      </c>
      <c r="B48" s="511"/>
      <c r="C48" s="511"/>
      <c r="D48" s="357">
        <v>43137</v>
      </c>
      <c r="E48" s="465" t="str">
        <f>IF("CA" = [1]Congé!$H$7:$H$738, "absent", "il est la ")</f>
        <v xml:space="preserve">il est la </v>
      </c>
      <c r="F48" s="176"/>
      <c r="G48" s="178"/>
      <c r="H48" s="368"/>
      <c r="I48" s="390"/>
      <c r="J48" s="202"/>
      <c r="K48" s="178"/>
      <c r="L48" s="409"/>
      <c r="M48" s="394"/>
      <c r="N48" s="178"/>
      <c r="O48" s="178"/>
      <c r="P48" s="368"/>
      <c r="Q48" s="427"/>
      <c r="R48" s="204"/>
      <c r="S48" s="178"/>
      <c r="T48" s="368"/>
      <c r="U48" s="389"/>
      <c r="V48" s="204"/>
      <c r="W48" s="178"/>
      <c r="X48" s="409"/>
      <c r="Y48" s="428"/>
      <c r="Z48" s="380"/>
      <c r="AA48" s="178"/>
      <c r="AB48" s="368"/>
      <c r="AC48" s="389"/>
      <c r="AD48" s="204"/>
      <c r="AE48" s="178"/>
      <c r="AF48" s="409"/>
      <c r="AG48" s="394"/>
      <c r="AH48" s="202"/>
      <c r="AI48" s="178"/>
      <c r="AJ48" s="368"/>
      <c r="AK48" s="373"/>
      <c r="AL48" s="202"/>
      <c r="AM48" s="178"/>
      <c r="AN48" s="409"/>
      <c r="AO48" s="394"/>
      <c r="AP48" s="202"/>
      <c r="AQ48" s="178"/>
      <c r="AR48" s="368"/>
      <c r="AS48" s="182"/>
      <c r="AT48" s="176"/>
      <c r="AU48" s="178"/>
      <c r="AV48" s="368"/>
      <c r="AW48" s="393"/>
      <c r="AX48" s="178"/>
      <c r="AY48" s="178"/>
      <c r="AZ48" s="368"/>
      <c r="BA48" s="182"/>
      <c r="BB48" s="176"/>
      <c r="BC48" s="178"/>
      <c r="BD48" s="368"/>
      <c r="BE48" s="182"/>
      <c r="BF48" s="176"/>
      <c r="BG48" s="178"/>
      <c r="BH48" s="368"/>
      <c r="BI48" s="427"/>
      <c r="BJ48" s="204"/>
      <c r="BK48" s="178"/>
      <c r="BL48" s="368"/>
      <c r="BM48" s="182"/>
      <c r="BN48" s="176"/>
      <c r="BO48" s="178"/>
      <c r="BP48" s="368"/>
      <c r="BQ48" s="427"/>
      <c r="BR48" s="204"/>
      <c r="BS48" s="146"/>
      <c r="BT48" s="368"/>
      <c r="BU48" s="182"/>
      <c r="BV48" s="176"/>
      <c r="BW48" s="178"/>
      <c r="BX48" s="368"/>
      <c r="BY48" s="394"/>
      <c r="BZ48" s="202"/>
      <c r="CA48" s="178"/>
      <c r="CB48" s="368"/>
      <c r="CC48" s="431"/>
      <c r="CD48" s="382"/>
      <c r="CE48" s="146"/>
      <c r="CF48" s="368"/>
      <c r="CG48" s="394"/>
      <c r="CH48" s="202"/>
      <c r="CI48" s="178"/>
      <c r="CJ48" s="368"/>
      <c r="CK48" s="182"/>
      <c r="CL48" s="176"/>
      <c r="CM48" s="178"/>
      <c r="CN48" s="368"/>
      <c r="CO48" s="427"/>
      <c r="CP48" s="204"/>
      <c r="CQ48" s="178"/>
      <c r="CR48" s="368"/>
      <c r="CS48" s="373"/>
      <c r="CT48" s="178"/>
      <c r="CU48" s="178"/>
      <c r="CV48" s="178"/>
      <c r="CW48" s="175"/>
      <c r="CX48" s="176"/>
      <c r="CY48" s="178"/>
      <c r="CZ48" s="178"/>
      <c r="DA48" s="203"/>
      <c r="DB48" s="204"/>
      <c r="DC48" s="178"/>
      <c r="DD48" s="178"/>
      <c r="DE48" s="164"/>
      <c r="DF48" s="202"/>
      <c r="DG48" s="178"/>
      <c r="DH48" s="178"/>
      <c r="DI48" s="178"/>
      <c r="DJ48" s="178"/>
      <c r="DK48" s="178"/>
      <c r="DL48" s="178"/>
      <c r="DM48" s="178"/>
      <c r="DN48" s="178"/>
      <c r="DO48" s="178"/>
      <c r="DP48" s="178"/>
      <c r="DQ48" s="178"/>
      <c r="DR48" s="178"/>
      <c r="DS48" s="178"/>
      <c r="DT48" s="178"/>
      <c r="DU48" s="178"/>
      <c r="DV48" s="178"/>
      <c r="DW48" s="178"/>
      <c r="DX48" s="178"/>
      <c r="DY48" s="178"/>
      <c r="DZ48" s="178"/>
      <c r="EA48" s="178"/>
      <c r="EB48" s="178"/>
      <c r="EC48" s="178"/>
      <c r="ED48" s="178"/>
      <c r="EE48" s="178"/>
      <c r="EF48" s="178"/>
      <c r="EG48" s="178"/>
      <c r="EH48" s="178"/>
      <c r="EI48" s="178"/>
      <c r="EJ48" s="178"/>
      <c r="EK48" s="178"/>
      <c r="EL48" s="178"/>
      <c r="EM48" s="178"/>
      <c r="EN48" s="178"/>
      <c r="EO48" s="178"/>
      <c r="EP48" s="178"/>
      <c r="EQ48" s="178"/>
      <c r="ER48" s="178"/>
      <c r="ES48" s="178"/>
      <c r="ET48" s="178"/>
      <c r="EU48" s="178"/>
      <c r="EV48" s="178"/>
      <c r="EW48" s="178"/>
      <c r="EX48" s="178"/>
      <c r="EY48" s="178"/>
      <c r="EZ48" s="178"/>
      <c r="FA48" s="178"/>
      <c r="FB48" s="178"/>
      <c r="FC48" s="178"/>
      <c r="FD48" s="178"/>
      <c r="FE48" s="178"/>
      <c r="FF48" s="178"/>
      <c r="FG48" s="178"/>
      <c r="FH48" s="178"/>
      <c r="FI48" s="178"/>
      <c r="FJ48" s="178"/>
      <c r="FK48" s="178"/>
      <c r="FL48" s="178"/>
      <c r="FM48" s="178"/>
      <c r="FN48" s="178"/>
      <c r="FO48" s="178"/>
      <c r="FP48" s="178"/>
      <c r="FQ48" s="178"/>
      <c r="FR48" s="178"/>
      <c r="FS48" s="178"/>
      <c r="FT48" s="178"/>
      <c r="FU48" s="178"/>
      <c r="FV48" s="178"/>
      <c r="FW48" s="178"/>
      <c r="FX48" s="178"/>
      <c r="FY48" s="178"/>
      <c r="FZ48" s="178"/>
      <c r="GA48" s="178"/>
      <c r="GB48" s="178"/>
      <c r="GC48" s="178"/>
      <c r="GD48" s="178"/>
      <c r="GE48" s="178"/>
      <c r="GF48" s="178"/>
      <c r="GG48" s="178"/>
      <c r="GH48" s="178"/>
      <c r="GI48" s="178"/>
      <c r="GJ48" s="178"/>
      <c r="GK48" s="178"/>
      <c r="GL48" s="178"/>
      <c r="GM48" s="178"/>
      <c r="GN48" s="178"/>
      <c r="GO48" s="178"/>
      <c r="GP48" s="178"/>
      <c r="GQ48" s="178"/>
      <c r="GR48" s="178"/>
      <c r="GS48" s="178"/>
      <c r="GT48" s="178"/>
      <c r="GU48" s="178"/>
      <c r="GV48" s="178"/>
      <c r="GY48"/>
    </row>
    <row r="49" spans="1:207" ht="18.75">
      <c r="A49" s="114">
        <f t="shared" si="0"/>
        <v>3</v>
      </c>
      <c r="B49" s="511"/>
      <c r="C49" s="511"/>
      <c r="D49" s="357">
        <v>43138</v>
      </c>
      <c r="E49" s="465" t="str">
        <f>IF("CA" = [1]Congé!$H$7:$H$738, "absent", "il est la ")</f>
        <v xml:space="preserve">il est la </v>
      </c>
      <c r="F49" s="176"/>
      <c r="G49" s="178"/>
      <c r="H49" s="368"/>
      <c r="I49" s="390"/>
      <c r="J49" s="202"/>
      <c r="K49" s="178"/>
      <c r="L49" s="409"/>
      <c r="M49" s="394"/>
      <c r="N49" s="178"/>
      <c r="O49" s="178"/>
      <c r="P49" s="368"/>
      <c r="Q49" s="427"/>
      <c r="R49" s="204"/>
      <c r="S49" s="178"/>
      <c r="T49" s="368"/>
      <c r="U49" s="389"/>
      <c r="V49" s="204"/>
      <c r="W49" s="178"/>
      <c r="X49" s="409"/>
      <c r="Y49" s="428"/>
      <c r="Z49" s="380"/>
      <c r="AA49" s="178"/>
      <c r="AB49" s="368"/>
      <c r="AC49" s="371"/>
      <c r="AD49" s="176"/>
      <c r="AE49" s="178"/>
      <c r="AF49" s="409"/>
      <c r="AG49" s="431"/>
      <c r="AH49" s="382"/>
      <c r="AI49" s="178"/>
      <c r="AJ49" s="368"/>
      <c r="AK49" s="373"/>
      <c r="AL49" s="196"/>
      <c r="AM49" s="146"/>
      <c r="AN49" s="409"/>
      <c r="AO49" s="394"/>
      <c r="AP49" s="202"/>
      <c r="AQ49" s="146"/>
      <c r="AR49" s="368"/>
      <c r="AS49" s="182"/>
      <c r="AT49" s="176"/>
      <c r="AU49" s="178"/>
      <c r="AV49" s="368"/>
      <c r="AW49" s="393"/>
      <c r="AX49" s="178"/>
      <c r="AY49" s="178"/>
      <c r="AZ49" s="368"/>
      <c r="BA49" s="394"/>
      <c r="BB49" s="202"/>
      <c r="BC49" s="146"/>
      <c r="BD49" s="368"/>
      <c r="BE49" s="182"/>
      <c r="BF49" s="176"/>
      <c r="BG49" s="178"/>
      <c r="BH49" s="368"/>
      <c r="BI49" s="427"/>
      <c r="BJ49" s="204"/>
      <c r="BK49" s="178"/>
      <c r="BL49" s="368"/>
      <c r="BM49" s="428"/>
      <c r="BN49" s="386"/>
      <c r="BO49" s="146"/>
      <c r="BP49" s="368"/>
      <c r="BQ49" s="182"/>
      <c r="BR49" s="176"/>
      <c r="BS49" s="146"/>
      <c r="BT49" s="368"/>
      <c r="BU49" s="182"/>
      <c r="BV49" s="176"/>
      <c r="BW49" s="178"/>
      <c r="BX49" s="368"/>
      <c r="BY49" s="398"/>
      <c r="BZ49" s="202"/>
      <c r="CA49" s="178"/>
      <c r="CB49" s="368"/>
      <c r="CC49" s="431"/>
      <c r="CD49" s="382"/>
      <c r="CE49" s="146"/>
      <c r="CF49" s="368"/>
      <c r="CG49" s="431"/>
      <c r="CH49" s="382"/>
      <c r="CI49" s="178"/>
      <c r="CJ49" s="368"/>
      <c r="CK49" s="394"/>
      <c r="CL49" s="196"/>
      <c r="CM49" s="146"/>
      <c r="CN49" s="368"/>
      <c r="CO49" s="182"/>
      <c r="CP49" s="176"/>
      <c r="CQ49" s="178"/>
      <c r="CR49" s="368"/>
      <c r="CS49" s="373"/>
      <c r="CT49" s="178"/>
      <c r="CU49" s="178"/>
      <c r="CV49" s="178"/>
      <c r="CW49" s="203"/>
      <c r="CX49" s="204"/>
      <c r="CY49" s="178"/>
      <c r="CZ49" s="178"/>
      <c r="DA49" s="203"/>
      <c r="DB49" s="204"/>
      <c r="DC49" s="178"/>
      <c r="DD49" s="178"/>
      <c r="DE49" s="164"/>
      <c r="DF49" s="202"/>
      <c r="DG49" s="146"/>
      <c r="DH49" s="178"/>
      <c r="DI49" s="178"/>
      <c r="DJ49" s="178"/>
      <c r="DK49" s="178"/>
      <c r="DL49" s="178"/>
      <c r="DM49" s="178"/>
      <c r="DN49" s="178"/>
      <c r="DO49" s="178"/>
      <c r="DP49" s="178"/>
      <c r="DQ49" s="178"/>
      <c r="DR49" s="178"/>
      <c r="DS49" s="178"/>
      <c r="DT49" s="178"/>
      <c r="DU49" s="178"/>
      <c r="DV49" s="178"/>
      <c r="DW49" s="178"/>
      <c r="DX49" s="178"/>
      <c r="DY49" s="178"/>
      <c r="DZ49" s="178"/>
      <c r="EA49" s="178"/>
      <c r="EB49" s="178"/>
      <c r="EC49" s="178"/>
      <c r="ED49" s="178"/>
      <c r="EE49" s="178"/>
      <c r="EF49" s="178"/>
      <c r="EG49" s="178"/>
      <c r="EH49" s="178"/>
      <c r="EI49" s="178"/>
      <c r="EJ49" s="178"/>
      <c r="EK49" s="178"/>
      <c r="EL49" s="178"/>
      <c r="EM49" s="178"/>
      <c r="EN49" s="178"/>
      <c r="EO49" s="178"/>
      <c r="EP49" s="178"/>
      <c r="EQ49" s="178"/>
      <c r="ER49" s="178"/>
      <c r="ES49" s="178"/>
      <c r="ET49" s="178"/>
      <c r="EU49" s="178"/>
      <c r="EV49" s="178"/>
      <c r="EW49" s="178"/>
      <c r="EX49" s="178"/>
      <c r="EY49" s="178"/>
      <c r="EZ49" s="178"/>
      <c r="FA49" s="178"/>
      <c r="FB49" s="178"/>
      <c r="FC49" s="178"/>
      <c r="FD49" s="178"/>
      <c r="FE49" s="178"/>
      <c r="FF49" s="178"/>
      <c r="FG49" s="178"/>
      <c r="FH49" s="178"/>
      <c r="FI49" s="178"/>
      <c r="FJ49" s="178"/>
      <c r="FK49" s="178"/>
      <c r="FL49" s="178"/>
      <c r="FM49" s="178"/>
      <c r="FN49" s="178"/>
      <c r="FO49" s="178"/>
      <c r="FP49" s="178"/>
      <c r="FQ49" s="178"/>
      <c r="FR49" s="178"/>
      <c r="FS49" s="178"/>
      <c r="FT49" s="178"/>
      <c r="FU49" s="178"/>
      <c r="FV49" s="178"/>
      <c r="FW49" s="178"/>
      <c r="FX49" s="178"/>
      <c r="FY49" s="178"/>
      <c r="FZ49" s="178"/>
      <c r="GA49" s="178"/>
      <c r="GB49" s="178"/>
      <c r="GC49" s="178"/>
      <c r="GD49" s="178"/>
      <c r="GE49" s="178"/>
      <c r="GF49" s="178"/>
      <c r="GG49" s="178"/>
      <c r="GH49" s="178"/>
      <c r="GI49" s="178"/>
      <c r="GJ49" s="178"/>
      <c r="GK49" s="178"/>
      <c r="GL49" s="178"/>
      <c r="GM49" s="178"/>
      <c r="GN49" s="178"/>
      <c r="GO49" s="178"/>
      <c r="GP49" s="178"/>
      <c r="GQ49" s="178"/>
      <c r="GR49" s="178"/>
      <c r="GS49" s="178"/>
      <c r="GT49" s="178"/>
      <c r="GU49" s="178"/>
      <c r="GV49" s="178"/>
      <c r="GY49"/>
    </row>
    <row r="50" spans="1:207" ht="15.75">
      <c r="A50" s="114">
        <f t="shared" si="0"/>
        <v>4</v>
      </c>
      <c r="B50" s="511"/>
      <c r="C50" s="511"/>
      <c r="D50" s="357">
        <v>43139</v>
      </c>
      <c r="E50" s="465" t="str">
        <f>IF("CA" = [1]Congé!$H$7:$H$738, "absent", "il est la ")</f>
        <v xml:space="preserve">il est la </v>
      </c>
      <c r="F50" s="176"/>
      <c r="G50" s="178"/>
      <c r="H50" s="368"/>
      <c r="I50" s="390"/>
      <c r="J50" s="202"/>
      <c r="K50" s="178"/>
      <c r="L50" s="409"/>
      <c r="M50" s="394"/>
      <c r="N50" s="178"/>
      <c r="O50" s="178"/>
      <c r="P50" s="368"/>
      <c r="Q50" s="427"/>
      <c r="R50" s="204"/>
      <c r="S50" s="178"/>
      <c r="T50" s="368"/>
      <c r="U50" s="389"/>
      <c r="V50" s="204"/>
      <c r="W50" s="178"/>
      <c r="X50" s="409"/>
      <c r="Y50" s="429"/>
      <c r="Z50" s="382"/>
      <c r="AA50" s="146"/>
      <c r="AB50" s="368"/>
      <c r="AC50" s="371"/>
      <c r="AD50" s="176"/>
      <c r="AE50" s="178"/>
      <c r="AF50" s="409"/>
      <c r="AG50" s="431"/>
      <c r="AH50" s="382"/>
      <c r="AI50" s="178"/>
      <c r="AJ50" s="368"/>
      <c r="AK50" s="390"/>
      <c r="AL50" s="202"/>
      <c r="AM50" s="146"/>
      <c r="AN50" s="409"/>
      <c r="AO50" s="394"/>
      <c r="AP50" s="202"/>
      <c r="AQ50" s="146"/>
      <c r="AR50" s="368"/>
      <c r="AS50" s="182"/>
      <c r="AT50" s="176"/>
      <c r="AU50" s="178"/>
      <c r="AV50" s="368"/>
      <c r="AW50" s="393"/>
      <c r="AX50" s="178"/>
      <c r="AY50" s="178"/>
      <c r="AZ50" s="368"/>
      <c r="BA50" s="429"/>
      <c r="BB50" s="382"/>
      <c r="BC50" s="146"/>
      <c r="BD50" s="368"/>
      <c r="BE50" s="182"/>
      <c r="BF50" s="176"/>
      <c r="BG50" s="178"/>
      <c r="BH50" s="368"/>
      <c r="BI50" s="427"/>
      <c r="BJ50" s="204"/>
      <c r="BK50" s="178"/>
      <c r="BL50" s="368"/>
      <c r="BM50" s="429"/>
      <c r="BN50" s="202"/>
      <c r="BO50" s="178"/>
      <c r="BP50" s="368"/>
      <c r="BQ50" s="182"/>
      <c r="BR50" s="176"/>
      <c r="BS50" s="146"/>
      <c r="BT50" s="368"/>
      <c r="BU50" s="182"/>
      <c r="BV50" s="176"/>
      <c r="BW50" s="178"/>
      <c r="BX50" s="368"/>
      <c r="BY50" s="429"/>
      <c r="BZ50" s="202"/>
      <c r="CA50" s="178"/>
      <c r="CB50" s="368"/>
      <c r="CC50" s="431"/>
      <c r="CD50" s="382"/>
      <c r="CE50" s="146"/>
      <c r="CF50" s="368"/>
      <c r="CG50" s="431"/>
      <c r="CH50" s="382"/>
      <c r="CI50" s="178"/>
      <c r="CJ50" s="368"/>
      <c r="CK50" s="429"/>
      <c r="CL50" s="202"/>
      <c r="CM50" s="178"/>
      <c r="CN50" s="368"/>
      <c r="CO50" s="429"/>
      <c r="CP50" s="202"/>
      <c r="CQ50" s="146"/>
      <c r="CR50" s="368"/>
      <c r="CS50" s="373"/>
      <c r="CT50" s="178"/>
      <c r="CU50" s="178"/>
      <c r="CV50" s="178"/>
      <c r="CW50" s="385"/>
      <c r="CX50" s="382"/>
      <c r="CY50" s="146"/>
      <c r="CZ50" s="178"/>
      <c r="DA50" s="203"/>
      <c r="DB50" s="204"/>
      <c r="DC50" s="178"/>
      <c r="DD50" s="178"/>
      <c r="DE50" s="385"/>
      <c r="DF50" s="382"/>
      <c r="DG50" s="146"/>
      <c r="DH50" s="178"/>
      <c r="DI50" s="178"/>
      <c r="DJ50" s="178"/>
      <c r="DK50" s="178"/>
      <c r="DL50" s="178"/>
      <c r="DM50" s="178"/>
      <c r="DN50" s="178"/>
      <c r="DO50" s="178"/>
      <c r="DP50" s="178"/>
      <c r="DQ50" s="178"/>
      <c r="DR50" s="178"/>
      <c r="DS50" s="178"/>
      <c r="DT50" s="178"/>
      <c r="DU50" s="178"/>
      <c r="DV50" s="178"/>
      <c r="DW50" s="178"/>
      <c r="DX50" s="178"/>
      <c r="DY50" s="178"/>
      <c r="DZ50" s="178"/>
      <c r="EA50" s="178"/>
      <c r="EB50" s="178"/>
      <c r="EC50" s="178"/>
      <c r="ED50" s="178"/>
      <c r="EE50" s="178"/>
      <c r="EF50" s="178"/>
      <c r="EG50" s="178"/>
      <c r="EH50" s="178"/>
      <c r="EI50" s="178"/>
      <c r="EJ50" s="178"/>
      <c r="EK50" s="178"/>
      <c r="EL50" s="178"/>
      <c r="EM50" s="178"/>
      <c r="EN50" s="178"/>
      <c r="EO50" s="178"/>
      <c r="EP50" s="178"/>
      <c r="EQ50" s="178"/>
      <c r="ER50" s="178"/>
      <c r="ES50" s="178"/>
      <c r="ET50" s="178"/>
      <c r="EU50" s="178"/>
      <c r="EV50" s="178"/>
      <c r="EW50" s="178"/>
      <c r="EX50" s="178"/>
      <c r="EY50" s="178"/>
      <c r="EZ50" s="178"/>
      <c r="FA50" s="178"/>
      <c r="FB50" s="178"/>
      <c r="FC50" s="178"/>
      <c r="FD50" s="178"/>
      <c r="FE50" s="178"/>
      <c r="FF50" s="178"/>
      <c r="FG50" s="178"/>
      <c r="FH50" s="178"/>
      <c r="FI50" s="178"/>
      <c r="FJ50" s="178"/>
      <c r="FK50" s="178"/>
      <c r="FL50" s="178"/>
      <c r="FM50" s="178"/>
      <c r="FN50" s="178"/>
      <c r="FO50" s="178"/>
      <c r="FP50" s="178"/>
      <c r="FQ50" s="178"/>
      <c r="FR50" s="178"/>
      <c r="FS50" s="178"/>
      <c r="FT50" s="178"/>
      <c r="FU50" s="178"/>
      <c r="FV50" s="178"/>
      <c r="FW50" s="178"/>
      <c r="FX50" s="178"/>
      <c r="FY50" s="178"/>
      <c r="FZ50" s="178"/>
      <c r="GA50" s="178"/>
      <c r="GB50" s="178"/>
      <c r="GC50" s="178"/>
      <c r="GD50" s="178"/>
      <c r="GE50" s="178"/>
      <c r="GF50" s="178"/>
      <c r="GG50" s="178"/>
      <c r="GH50" s="178"/>
      <c r="GI50" s="178"/>
      <c r="GJ50" s="178"/>
      <c r="GK50" s="178"/>
      <c r="GL50" s="178"/>
      <c r="GM50" s="178"/>
      <c r="GN50" s="178"/>
      <c r="GO50" s="178"/>
      <c r="GP50" s="178"/>
      <c r="GQ50" s="178"/>
      <c r="GR50" s="178"/>
      <c r="GS50" s="178"/>
      <c r="GT50" s="178"/>
      <c r="GU50" s="178"/>
      <c r="GV50" s="178"/>
      <c r="GY50"/>
    </row>
    <row r="51" spans="1:207" ht="15.75">
      <c r="A51" s="114">
        <f t="shared" si="0"/>
        <v>5</v>
      </c>
      <c r="B51" s="511"/>
      <c r="C51" s="511"/>
      <c r="D51" s="357">
        <v>43140</v>
      </c>
      <c r="E51" s="465" t="str">
        <f>IF("CA" = [1]Congé!$H$7:$H$738, "absent", "il est la ")</f>
        <v xml:space="preserve">il est la </v>
      </c>
      <c r="F51" s="176"/>
      <c r="G51" s="178"/>
      <c r="H51" s="368"/>
      <c r="I51" s="371"/>
      <c r="J51" s="176"/>
      <c r="K51" s="178"/>
      <c r="L51" s="409"/>
      <c r="M51" s="394"/>
      <c r="N51" s="178"/>
      <c r="O51" s="178"/>
      <c r="P51" s="368"/>
      <c r="Q51" s="427"/>
      <c r="R51" s="204"/>
      <c r="S51" s="178"/>
      <c r="T51" s="368"/>
      <c r="U51" s="389"/>
      <c r="V51" s="204"/>
      <c r="W51" s="178"/>
      <c r="X51" s="409"/>
      <c r="Y51" s="428"/>
      <c r="Z51" s="380"/>
      <c r="AA51" s="146"/>
      <c r="AB51" s="368"/>
      <c r="AC51" s="371"/>
      <c r="AD51" s="176"/>
      <c r="AE51" s="175"/>
      <c r="AF51" s="198"/>
      <c r="AG51" s="431"/>
      <c r="AH51" s="382"/>
      <c r="AI51" s="178"/>
      <c r="AJ51" s="368"/>
      <c r="AK51" s="371"/>
      <c r="AL51" s="176"/>
      <c r="AM51" s="178"/>
      <c r="AN51" s="409"/>
      <c r="AO51" s="394"/>
      <c r="AP51" s="202"/>
      <c r="AQ51" s="146"/>
      <c r="AR51" s="368"/>
      <c r="AS51" s="182"/>
      <c r="AT51" s="176"/>
      <c r="AU51" s="178"/>
      <c r="AV51" s="368"/>
      <c r="AW51" s="393"/>
      <c r="AX51" s="178"/>
      <c r="AY51" s="178"/>
      <c r="AZ51" s="368"/>
      <c r="BA51" s="429"/>
      <c r="BB51" s="382"/>
      <c r="BC51" s="146"/>
      <c r="BD51" s="368"/>
      <c r="BE51" s="182"/>
      <c r="BF51" s="176"/>
      <c r="BG51" s="178"/>
      <c r="BH51" s="368"/>
      <c r="BI51" s="427"/>
      <c r="BJ51" s="204"/>
      <c r="BK51" s="178"/>
      <c r="BL51" s="368"/>
      <c r="BM51" s="429"/>
      <c r="BN51" s="202"/>
      <c r="BO51" s="178"/>
      <c r="BP51" s="368"/>
      <c r="BQ51" s="427"/>
      <c r="BR51" s="204"/>
      <c r="BS51" s="146"/>
      <c r="BT51" s="368"/>
      <c r="BU51" s="182"/>
      <c r="BV51" s="176"/>
      <c r="BW51" s="178"/>
      <c r="BX51" s="368"/>
      <c r="BY51" s="429"/>
      <c r="BZ51" s="202"/>
      <c r="CA51" s="178"/>
      <c r="CB51" s="368"/>
      <c r="CC51" s="429"/>
      <c r="CD51" s="202"/>
      <c r="CE51" s="146"/>
      <c r="CF51" s="368"/>
      <c r="CG51" s="429"/>
      <c r="CH51" s="202"/>
      <c r="CI51" s="178"/>
      <c r="CJ51" s="368"/>
      <c r="CK51" s="429"/>
      <c r="CL51" s="202"/>
      <c r="CM51" s="178"/>
      <c r="CN51" s="368"/>
      <c r="CO51" s="429"/>
      <c r="CP51" s="202"/>
      <c r="CQ51" s="146"/>
      <c r="CR51" s="368"/>
      <c r="CS51" s="373"/>
      <c r="CT51" s="178"/>
      <c r="CU51" s="178"/>
      <c r="CV51" s="178"/>
      <c r="CW51" s="385"/>
      <c r="CX51" s="382"/>
      <c r="CY51" s="146"/>
      <c r="CZ51" s="178"/>
      <c r="DA51" s="203"/>
      <c r="DB51" s="204"/>
      <c r="DC51" s="178"/>
      <c r="DD51" s="178"/>
      <c r="DE51" s="385"/>
      <c r="DF51" s="382"/>
      <c r="DG51" s="146"/>
      <c r="DH51" s="178"/>
      <c r="DI51" s="178"/>
      <c r="DJ51" s="178"/>
      <c r="DK51" s="178"/>
      <c r="DL51" s="178"/>
      <c r="DM51" s="178"/>
      <c r="DN51" s="178"/>
      <c r="DO51" s="178"/>
      <c r="DP51" s="178"/>
      <c r="DQ51" s="178"/>
      <c r="DR51" s="178"/>
      <c r="DS51" s="178"/>
      <c r="DT51" s="178"/>
      <c r="DU51" s="178"/>
      <c r="DV51" s="178"/>
      <c r="DW51" s="178"/>
      <c r="DX51" s="178"/>
      <c r="DY51" s="178"/>
      <c r="DZ51" s="178"/>
      <c r="EA51" s="178"/>
      <c r="EB51" s="178"/>
      <c r="EC51" s="178"/>
      <c r="ED51" s="178"/>
      <c r="EE51" s="178"/>
      <c r="EF51" s="178"/>
      <c r="EG51" s="178"/>
      <c r="EH51" s="178"/>
      <c r="EI51" s="178"/>
      <c r="EJ51" s="178"/>
      <c r="EK51" s="178"/>
      <c r="EL51" s="178"/>
      <c r="EM51" s="178"/>
      <c r="EN51" s="178"/>
      <c r="EO51" s="178"/>
      <c r="EP51" s="178"/>
      <c r="EQ51" s="178"/>
      <c r="ER51" s="178"/>
      <c r="ES51" s="178"/>
      <c r="ET51" s="178"/>
      <c r="EU51" s="178"/>
      <c r="EV51" s="178"/>
      <c r="EW51" s="178"/>
      <c r="EX51" s="178"/>
      <c r="EY51" s="178"/>
      <c r="EZ51" s="178"/>
      <c r="FA51" s="178"/>
      <c r="FB51" s="178"/>
      <c r="FC51" s="178"/>
      <c r="FD51" s="178"/>
      <c r="FE51" s="178"/>
      <c r="FF51" s="178"/>
      <c r="FG51" s="178"/>
      <c r="FH51" s="178"/>
      <c r="FI51" s="178"/>
      <c r="FJ51" s="178"/>
      <c r="FK51" s="178"/>
      <c r="FL51" s="178"/>
      <c r="FM51" s="178"/>
      <c r="FN51" s="178"/>
      <c r="FO51" s="178"/>
      <c r="FP51" s="178"/>
      <c r="FQ51" s="178"/>
      <c r="FR51" s="178"/>
      <c r="FS51" s="178"/>
      <c r="FT51" s="178"/>
      <c r="FU51" s="178"/>
      <c r="FV51" s="178"/>
      <c r="FW51" s="178"/>
      <c r="FX51" s="178"/>
      <c r="FY51" s="178"/>
      <c r="FZ51" s="178"/>
      <c r="GA51" s="178"/>
      <c r="GB51" s="178"/>
      <c r="GC51" s="178"/>
      <c r="GD51" s="178"/>
      <c r="GE51" s="178"/>
      <c r="GF51" s="178"/>
      <c r="GG51" s="178"/>
      <c r="GH51" s="178"/>
      <c r="GI51" s="178"/>
      <c r="GJ51" s="178"/>
      <c r="GK51" s="178"/>
      <c r="GL51" s="178"/>
      <c r="GM51" s="178"/>
      <c r="GN51" s="178"/>
      <c r="GO51" s="178"/>
      <c r="GP51" s="178"/>
      <c r="GQ51" s="178"/>
      <c r="GR51" s="178"/>
      <c r="GS51" s="178"/>
      <c r="GT51" s="178"/>
      <c r="GU51" s="178"/>
      <c r="GV51" s="178"/>
      <c r="GY51"/>
    </row>
    <row r="52" spans="1:207" ht="15.75">
      <c r="A52" s="114">
        <f t="shared" si="0"/>
        <v>6</v>
      </c>
      <c r="B52" s="511"/>
      <c r="C52" s="511"/>
      <c r="D52" s="357">
        <v>43141</v>
      </c>
      <c r="E52" s="465" t="str">
        <f>IF("CA" = [1]Congé!$H$7:$H$738, "absent", "il est la ")</f>
        <v xml:space="preserve">il est la </v>
      </c>
      <c r="F52" s="178"/>
      <c r="G52" s="178"/>
      <c r="H52" s="368"/>
      <c r="I52" s="352"/>
      <c r="J52" s="178"/>
      <c r="K52" s="178"/>
      <c r="L52" s="409"/>
      <c r="M52" s="393"/>
      <c r="N52" s="178"/>
      <c r="O52" s="178"/>
      <c r="P52" s="368"/>
      <c r="Q52" s="393"/>
      <c r="R52" s="178"/>
      <c r="S52" s="178"/>
      <c r="T52" s="368"/>
      <c r="U52" s="352"/>
      <c r="V52" s="178"/>
      <c r="W52" s="178"/>
      <c r="X52" s="409"/>
      <c r="Y52" s="393"/>
      <c r="Z52" s="178"/>
      <c r="AA52" s="178"/>
      <c r="AB52" s="368"/>
      <c r="AC52" s="352"/>
      <c r="AD52" s="178"/>
      <c r="AE52" s="178"/>
      <c r="AF52" s="409"/>
      <c r="AG52" s="393"/>
      <c r="AH52" s="178"/>
      <c r="AI52" s="178"/>
      <c r="AJ52" s="368"/>
      <c r="AK52" s="352"/>
      <c r="AL52" s="178"/>
      <c r="AM52" s="178"/>
      <c r="AN52" s="409"/>
      <c r="AO52" s="393"/>
      <c r="AP52" s="178"/>
      <c r="AQ52" s="178"/>
      <c r="AR52" s="368"/>
      <c r="AS52" s="393"/>
      <c r="AT52" s="178"/>
      <c r="AU52" s="178"/>
      <c r="AV52" s="368"/>
      <c r="AW52" s="393"/>
      <c r="AX52" s="178"/>
      <c r="AY52" s="178"/>
      <c r="AZ52" s="368"/>
      <c r="BA52" s="393"/>
      <c r="BB52" s="178"/>
      <c r="BC52" s="178"/>
      <c r="BD52" s="368"/>
      <c r="BE52" s="393"/>
      <c r="BF52" s="178"/>
      <c r="BG52" s="178"/>
      <c r="BH52" s="368"/>
      <c r="BI52" s="393"/>
      <c r="BJ52" s="178"/>
      <c r="BK52" s="178"/>
      <c r="BL52" s="368"/>
      <c r="BM52" s="393"/>
      <c r="BN52" s="178"/>
      <c r="BO52" s="178"/>
      <c r="BP52" s="368"/>
      <c r="BQ52" s="393"/>
      <c r="BR52" s="178"/>
      <c r="BS52" s="178"/>
      <c r="BT52" s="368"/>
      <c r="BU52" s="393"/>
      <c r="BV52" s="178"/>
      <c r="BW52" s="178"/>
      <c r="BX52" s="368"/>
      <c r="BY52" s="393"/>
      <c r="BZ52" s="178"/>
      <c r="CA52" s="178"/>
      <c r="CB52" s="368"/>
      <c r="CC52" s="393"/>
      <c r="CD52" s="178"/>
      <c r="CE52" s="178"/>
      <c r="CF52" s="368"/>
      <c r="CG52" s="393"/>
      <c r="CH52" s="178"/>
      <c r="CI52" s="178"/>
      <c r="CJ52" s="368"/>
      <c r="CK52" s="393"/>
      <c r="CL52" s="178"/>
      <c r="CM52" s="178"/>
      <c r="CN52" s="368"/>
      <c r="CO52" s="393"/>
      <c r="CP52" s="178"/>
      <c r="CQ52" s="178"/>
      <c r="CR52" s="368"/>
      <c r="CS52" s="352"/>
      <c r="CT52" s="178"/>
      <c r="CU52" s="178"/>
      <c r="CV52" s="178"/>
      <c r="CW52" s="178"/>
      <c r="CX52" s="178"/>
      <c r="CY52" s="178"/>
      <c r="CZ52" s="178"/>
      <c r="DA52" s="178"/>
      <c r="DB52" s="178"/>
      <c r="DC52" s="178"/>
      <c r="DD52" s="178"/>
      <c r="DE52" s="178"/>
      <c r="DF52" s="178"/>
      <c r="DG52" s="178"/>
      <c r="DH52" s="178"/>
      <c r="DI52" s="178"/>
      <c r="DJ52" s="178"/>
      <c r="DK52" s="178"/>
      <c r="DL52" s="178"/>
      <c r="DM52" s="178"/>
      <c r="DN52" s="178"/>
      <c r="DO52" s="178"/>
      <c r="DP52" s="178"/>
      <c r="DQ52" s="178"/>
      <c r="DR52" s="178"/>
      <c r="DS52" s="178"/>
      <c r="DT52" s="178"/>
      <c r="DU52" s="178"/>
      <c r="DV52" s="178"/>
      <c r="DW52" s="178"/>
      <c r="DX52" s="178"/>
      <c r="DY52" s="178"/>
      <c r="DZ52" s="178"/>
      <c r="EA52" s="178"/>
      <c r="EB52" s="178"/>
      <c r="EC52" s="178"/>
      <c r="ED52" s="178"/>
      <c r="EE52" s="178"/>
      <c r="EF52" s="178"/>
      <c r="EG52" s="178"/>
      <c r="EH52" s="178"/>
      <c r="EI52" s="178"/>
      <c r="EJ52" s="178"/>
      <c r="EK52" s="178"/>
      <c r="EL52" s="178"/>
      <c r="EM52" s="178"/>
      <c r="EN52" s="178"/>
      <c r="EO52" s="178"/>
      <c r="EP52" s="178"/>
      <c r="EQ52" s="178"/>
      <c r="ER52" s="178"/>
      <c r="ES52" s="178"/>
      <c r="ET52" s="178"/>
      <c r="EU52" s="178"/>
      <c r="EV52" s="178"/>
      <c r="EW52" s="178"/>
      <c r="EX52" s="178"/>
      <c r="EY52" s="178"/>
      <c r="EZ52" s="178"/>
      <c r="FA52" s="178"/>
      <c r="FB52" s="178"/>
      <c r="FC52" s="178"/>
      <c r="FD52" s="178"/>
      <c r="FE52" s="178"/>
      <c r="FF52" s="178"/>
      <c r="FG52" s="178"/>
      <c r="FH52" s="178"/>
      <c r="FI52" s="178"/>
      <c r="FJ52" s="178"/>
      <c r="FK52" s="178"/>
      <c r="FL52" s="178"/>
      <c r="FM52" s="178"/>
      <c r="FN52" s="178"/>
      <c r="FO52" s="178"/>
      <c r="FP52" s="178"/>
      <c r="FQ52" s="178"/>
      <c r="FR52" s="178"/>
      <c r="FS52" s="178"/>
      <c r="FT52" s="178"/>
      <c r="FU52" s="178"/>
      <c r="FV52" s="178"/>
      <c r="FW52" s="178"/>
      <c r="FX52" s="178"/>
      <c r="FY52" s="178"/>
      <c r="FZ52" s="178"/>
      <c r="GA52" s="178"/>
      <c r="GB52" s="178"/>
      <c r="GC52" s="178"/>
      <c r="GD52" s="178"/>
      <c r="GE52" s="178"/>
      <c r="GF52" s="178"/>
      <c r="GG52" s="178"/>
      <c r="GH52" s="178"/>
      <c r="GI52" s="178"/>
      <c r="GJ52" s="178"/>
      <c r="GK52" s="178"/>
      <c r="GL52" s="178"/>
      <c r="GM52" s="178"/>
      <c r="GN52" s="178"/>
      <c r="GO52" s="178"/>
      <c r="GP52" s="178"/>
      <c r="GQ52" s="178"/>
      <c r="GR52" s="178"/>
      <c r="GS52" s="178"/>
      <c r="GT52" s="178"/>
      <c r="GU52" s="178"/>
      <c r="GV52" s="178"/>
      <c r="GY52"/>
    </row>
    <row r="53" spans="1:207" ht="15.75">
      <c r="A53" s="114">
        <f t="shared" si="0"/>
        <v>7</v>
      </c>
      <c r="B53" s="511"/>
      <c r="C53" s="511"/>
      <c r="D53" s="357">
        <v>43142</v>
      </c>
      <c r="E53" s="465" t="str">
        <f>IF("CA" = [1]Congé!$H$7:$H$738, "absent", "il est la ")</f>
        <v xml:space="preserve">il est la </v>
      </c>
      <c r="F53" s="178"/>
      <c r="G53" s="178"/>
      <c r="H53" s="368"/>
      <c r="I53" s="352"/>
      <c r="J53" s="178"/>
      <c r="K53" s="178"/>
      <c r="L53" s="409"/>
      <c r="M53" s="393"/>
      <c r="N53" s="178"/>
      <c r="O53" s="178"/>
      <c r="P53" s="368"/>
      <c r="Q53" s="393"/>
      <c r="R53" s="178"/>
      <c r="S53" s="178"/>
      <c r="T53" s="368"/>
      <c r="U53" s="352"/>
      <c r="V53" s="178"/>
      <c r="W53" s="178"/>
      <c r="X53" s="409"/>
      <c r="Y53" s="393"/>
      <c r="Z53" s="178"/>
      <c r="AA53" s="178"/>
      <c r="AB53" s="368"/>
      <c r="AC53" s="352"/>
      <c r="AD53" s="178"/>
      <c r="AE53" s="178"/>
      <c r="AF53" s="409"/>
      <c r="AG53" s="393"/>
      <c r="AH53" s="178"/>
      <c r="AI53" s="178"/>
      <c r="AJ53" s="368"/>
      <c r="AK53" s="352"/>
      <c r="AL53" s="178"/>
      <c r="AM53" s="178"/>
      <c r="AN53" s="409"/>
      <c r="AO53" s="393"/>
      <c r="AP53" s="178"/>
      <c r="AQ53" s="178"/>
      <c r="AR53" s="368"/>
      <c r="AS53" s="393"/>
      <c r="AT53" s="178"/>
      <c r="AU53" s="178"/>
      <c r="AV53" s="368"/>
      <c r="AW53" s="393"/>
      <c r="AX53" s="178"/>
      <c r="AY53" s="178"/>
      <c r="AZ53" s="368"/>
      <c r="BA53" s="393"/>
      <c r="BB53" s="178"/>
      <c r="BC53" s="178"/>
      <c r="BD53" s="368"/>
      <c r="BE53" s="393"/>
      <c r="BF53" s="178"/>
      <c r="BG53" s="178"/>
      <c r="BH53" s="368"/>
      <c r="BI53" s="393"/>
      <c r="BJ53" s="178"/>
      <c r="BK53" s="178"/>
      <c r="BL53" s="368"/>
      <c r="BM53" s="393"/>
      <c r="BN53" s="178"/>
      <c r="BO53" s="178"/>
      <c r="BP53" s="368"/>
      <c r="BQ53" s="393"/>
      <c r="BR53" s="178"/>
      <c r="BS53" s="178"/>
      <c r="BT53" s="368"/>
      <c r="BU53" s="393"/>
      <c r="BV53" s="178"/>
      <c r="BW53" s="178"/>
      <c r="BX53" s="368"/>
      <c r="BY53" s="393"/>
      <c r="BZ53" s="178"/>
      <c r="CA53" s="178"/>
      <c r="CB53" s="368"/>
      <c r="CC53" s="393"/>
      <c r="CD53" s="178"/>
      <c r="CE53" s="178"/>
      <c r="CF53" s="368"/>
      <c r="CG53" s="393"/>
      <c r="CH53" s="178"/>
      <c r="CI53" s="178"/>
      <c r="CJ53" s="368"/>
      <c r="CK53" s="393"/>
      <c r="CL53" s="178"/>
      <c r="CM53" s="178"/>
      <c r="CN53" s="368"/>
      <c r="CO53" s="393"/>
      <c r="CP53" s="178"/>
      <c r="CQ53" s="178"/>
      <c r="CR53" s="368"/>
      <c r="CS53" s="352"/>
      <c r="CT53" s="178"/>
      <c r="CU53" s="178"/>
      <c r="CV53" s="178"/>
      <c r="CW53" s="178"/>
      <c r="CX53" s="178"/>
      <c r="CY53" s="178"/>
      <c r="CZ53" s="178"/>
      <c r="DA53" s="178"/>
      <c r="DB53" s="178"/>
      <c r="DC53" s="178"/>
      <c r="DD53" s="178"/>
      <c r="DE53" s="178"/>
      <c r="DF53" s="178"/>
      <c r="DG53" s="178"/>
      <c r="DH53" s="178"/>
      <c r="DI53" s="178"/>
      <c r="DJ53" s="178"/>
      <c r="DK53" s="178"/>
      <c r="DL53" s="178"/>
      <c r="DM53" s="178"/>
      <c r="DN53" s="178"/>
      <c r="DO53" s="178"/>
      <c r="DP53" s="178"/>
      <c r="DQ53" s="178"/>
      <c r="DR53" s="178"/>
      <c r="DS53" s="178"/>
      <c r="DT53" s="178"/>
      <c r="DU53" s="178"/>
      <c r="DV53" s="178"/>
      <c r="DW53" s="178"/>
      <c r="DX53" s="178"/>
      <c r="DY53" s="178"/>
      <c r="DZ53" s="178"/>
      <c r="EA53" s="178"/>
      <c r="EB53" s="178"/>
      <c r="EC53" s="178"/>
      <c r="ED53" s="178"/>
      <c r="EE53" s="178"/>
      <c r="EF53" s="178"/>
      <c r="EG53" s="178"/>
      <c r="EH53" s="178"/>
      <c r="EI53" s="178"/>
      <c r="EJ53" s="178"/>
      <c r="EK53" s="178"/>
      <c r="EL53" s="178"/>
      <c r="EM53" s="178"/>
      <c r="EN53" s="178"/>
      <c r="EO53" s="178"/>
      <c r="EP53" s="178"/>
      <c r="EQ53" s="178"/>
      <c r="ER53" s="178"/>
      <c r="ES53" s="178"/>
      <c r="ET53" s="178"/>
      <c r="EU53" s="178"/>
      <c r="EV53" s="178"/>
      <c r="EW53" s="178"/>
      <c r="EX53" s="178"/>
      <c r="EY53" s="178"/>
      <c r="EZ53" s="178"/>
      <c r="FA53" s="178"/>
      <c r="FB53" s="178"/>
      <c r="FC53" s="178"/>
      <c r="FD53" s="178"/>
      <c r="FE53" s="178"/>
      <c r="FF53" s="178"/>
      <c r="FG53" s="178"/>
      <c r="FH53" s="178"/>
      <c r="FI53" s="178"/>
      <c r="FJ53" s="178"/>
      <c r="FK53" s="178"/>
      <c r="FL53" s="178"/>
      <c r="FM53" s="178"/>
      <c r="FN53" s="178"/>
      <c r="FO53" s="178"/>
      <c r="FP53" s="178"/>
      <c r="FQ53" s="178"/>
      <c r="FR53" s="178"/>
      <c r="FS53" s="178"/>
      <c r="FT53" s="178"/>
      <c r="FU53" s="178"/>
      <c r="FV53" s="178"/>
      <c r="FW53" s="178"/>
      <c r="FX53" s="178"/>
      <c r="FY53" s="178"/>
      <c r="FZ53" s="178"/>
      <c r="GA53" s="178"/>
      <c r="GB53" s="178"/>
      <c r="GC53" s="178"/>
      <c r="GD53" s="178"/>
      <c r="GE53" s="178"/>
      <c r="GF53" s="178"/>
      <c r="GG53" s="178"/>
      <c r="GH53" s="178"/>
      <c r="GI53" s="178"/>
      <c r="GJ53" s="178"/>
      <c r="GK53" s="178"/>
      <c r="GL53" s="178"/>
      <c r="GM53" s="178"/>
      <c r="GN53" s="178"/>
      <c r="GO53" s="178"/>
      <c r="GP53" s="178"/>
      <c r="GQ53" s="178"/>
      <c r="GR53" s="178"/>
      <c r="GS53" s="178"/>
      <c r="GT53" s="178"/>
      <c r="GU53" s="178"/>
      <c r="GV53" s="178"/>
      <c r="GY53"/>
    </row>
    <row r="54" spans="1:207" ht="15.75">
      <c r="A54" s="114">
        <f t="shared" si="0"/>
        <v>1</v>
      </c>
      <c r="B54" s="511"/>
      <c r="C54" s="511"/>
      <c r="D54" s="357">
        <v>43143</v>
      </c>
      <c r="E54" s="465" t="str">
        <f>IF("CA" = [1]Congé!$H$7:$H$738, "absent", "il est la ")</f>
        <v xml:space="preserve">il est la </v>
      </c>
      <c r="F54" s="178"/>
      <c r="G54" s="178"/>
      <c r="H54" s="368"/>
      <c r="I54" s="352"/>
      <c r="J54" s="178"/>
      <c r="K54" s="178"/>
      <c r="L54" s="409"/>
      <c r="M54" s="393"/>
      <c r="N54" s="178"/>
      <c r="O54" s="178"/>
      <c r="P54" s="368"/>
      <c r="Q54" s="393"/>
      <c r="R54" s="178"/>
      <c r="S54" s="178"/>
      <c r="T54" s="368"/>
      <c r="U54" s="352"/>
      <c r="V54" s="178"/>
      <c r="W54" s="178"/>
      <c r="X54" s="409"/>
      <c r="Y54" s="393"/>
      <c r="Z54" s="178"/>
      <c r="AA54" s="178"/>
      <c r="AB54" s="368"/>
      <c r="AC54" s="352"/>
      <c r="AD54" s="178"/>
      <c r="AE54" s="178"/>
      <c r="AF54" s="409"/>
      <c r="AG54" s="393"/>
      <c r="AH54" s="178"/>
      <c r="AI54" s="178"/>
      <c r="AJ54" s="368"/>
      <c r="AK54" s="352"/>
      <c r="AL54" s="178"/>
      <c r="AM54" s="178"/>
      <c r="AN54" s="409"/>
      <c r="AO54" s="393"/>
      <c r="AP54" s="178"/>
      <c r="AQ54" s="178"/>
      <c r="AR54" s="368"/>
      <c r="AS54" s="393"/>
      <c r="AT54" s="178"/>
      <c r="AU54" s="178"/>
      <c r="AV54" s="368"/>
      <c r="AW54" s="393"/>
      <c r="AX54" s="178"/>
      <c r="AY54" s="178"/>
      <c r="AZ54" s="368"/>
      <c r="BA54" s="393"/>
      <c r="BB54" s="178"/>
      <c r="BC54" s="178"/>
      <c r="BD54" s="368"/>
      <c r="BE54" s="393"/>
      <c r="BF54" s="178"/>
      <c r="BG54" s="178"/>
      <c r="BH54" s="368"/>
      <c r="BI54" s="393"/>
      <c r="BJ54" s="178"/>
      <c r="BK54" s="178"/>
      <c r="BL54" s="368"/>
      <c r="BM54" s="393"/>
      <c r="BN54" s="178"/>
      <c r="BO54" s="178"/>
      <c r="BP54" s="368"/>
      <c r="BQ54" s="393"/>
      <c r="BR54" s="178"/>
      <c r="BS54" s="178"/>
      <c r="BT54" s="368"/>
      <c r="BU54" s="393"/>
      <c r="BV54" s="178"/>
      <c r="BW54" s="178"/>
      <c r="BX54" s="368"/>
      <c r="BY54" s="393"/>
      <c r="BZ54" s="178"/>
      <c r="CA54" s="178"/>
      <c r="CB54" s="368"/>
      <c r="CC54" s="393"/>
      <c r="CD54" s="178"/>
      <c r="CE54" s="178"/>
      <c r="CF54" s="368"/>
      <c r="CG54" s="393"/>
      <c r="CH54" s="178"/>
      <c r="CI54" s="178"/>
      <c r="CJ54" s="368"/>
      <c r="CK54" s="393"/>
      <c r="CL54" s="178"/>
      <c r="CM54" s="178"/>
      <c r="CN54" s="368"/>
      <c r="CO54" s="393"/>
      <c r="CP54" s="178"/>
      <c r="CQ54" s="178"/>
      <c r="CR54" s="368"/>
      <c r="CS54" s="352"/>
      <c r="CT54" s="178"/>
      <c r="CU54" s="178"/>
      <c r="CV54" s="178"/>
      <c r="CW54" s="178"/>
      <c r="CX54" s="178"/>
      <c r="CY54" s="178"/>
      <c r="CZ54" s="178"/>
      <c r="DA54" s="178"/>
      <c r="DB54" s="178"/>
      <c r="DC54" s="178"/>
      <c r="DD54" s="178"/>
      <c r="DE54" s="178"/>
      <c r="DF54" s="178"/>
      <c r="DG54" s="178"/>
      <c r="DH54" s="178"/>
      <c r="DI54" s="178"/>
      <c r="DJ54" s="178"/>
      <c r="DK54" s="178"/>
      <c r="DL54" s="178"/>
      <c r="DM54" s="178"/>
      <c r="DN54" s="178"/>
      <c r="DO54" s="178"/>
      <c r="DP54" s="178"/>
      <c r="DQ54" s="178"/>
      <c r="DR54" s="178"/>
      <c r="DS54" s="178"/>
      <c r="DT54" s="178"/>
      <c r="DU54" s="178"/>
      <c r="DV54" s="178"/>
      <c r="DW54" s="178"/>
      <c r="DX54" s="178"/>
      <c r="DY54" s="178"/>
      <c r="DZ54" s="178"/>
      <c r="EA54" s="178"/>
      <c r="EB54" s="178"/>
      <c r="EC54" s="178"/>
      <c r="ED54" s="178"/>
      <c r="EE54" s="178"/>
      <c r="EF54" s="178"/>
      <c r="EG54" s="178"/>
      <c r="EH54" s="178"/>
      <c r="EI54" s="178"/>
      <c r="EJ54" s="178"/>
      <c r="EK54" s="178"/>
      <c r="EL54" s="178"/>
      <c r="EM54" s="178"/>
      <c r="EN54" s="178"/>
      <c r="EO54" s="178"/>
      <c r="EP54" s="178"/>
      <c r="EQ54" s="178"/>
      <c r="ER54" s="178"/>
      <c r="ES54" s="178"/>
      <c r="ET54" s="178"/>
      <c r="EU54" s="178"/>
      <c r="EV54" s="178"/>
      <c r="EW54" s="178"/>
      <c r="EX54" s="178"/>
      <c r="EY54" s="178"/>
      <c r="EZ54" s="178"/>
      <c r="FA54" s="178"/>
      <c r="FB54" s="178"/>
      <c r="FC54" s="178"/>
      <c r="FD54" s="178"/>
      <c r="FE54" s="178"/>
      <c r="FF54" s="178"/>
      <c r="FG54" s="178"/>
      <c r="FH54" s="178"/>
      <c r="FI54" s="178"/>
      <c r="FJ54" s="178"/>
      <c r="FK54" s="178"/>
      <c r="FL54" s="178"/>
      <c r="FM54" s="178"/>
      <c r="FN54" s="178"/>
      <c r="FO54" s="178"/>
      <c r="FP54" s="178"/>
      <c r="FQ54" s="178"/>
      <c r="FR54" s="178"/>
      <c r="FS54" s="178"/>
      <c r="FT54" s="178"/>
      <c r="FU54" s="178"/>
      <c r="FV54" s="178"/>
      <c r="FW54" s="178"/>
      <c r="FX54" s="178"/>
      <c r="FY54" s="178"/>
      <c r="FZ54" s="178"/>
      <c r="GA54" s="178"/>
      <c r="GB54" s="178"/>
      <c r="GC54" s="178"/>
      <c r="GD54" s="178"/>
      <c r="GE54" s="178"/>
      <c r="GF54" s="178"/>
      <c r="GG54" s="178"/>
      <c r="GH54" s="178"/>
      <c r="GI54" s="178"/>
      <c r="GJ54" s="178"/>
      <c r="GK54" s="178"/>
      <c r="GL54" s="178"/>
      <c r="GM54" s="178"/>
      <c r="GN54" s="178"/>
      <c r="GO54" s="178"/>
      <c r="GP54" s="178"/>
      <c r="GQ54" s="178"/>
      <c r="GR54" s="178"/>
      <c r="GS54" s="178"/>
      <c r="GT54" s="178"/>
      <c r="GU54" s="178"/>
      <c r="GV54" s="178"/>
      <c r="GY54"/>
    </row>
    <row r="55" spans="1:207" ht="15.75">
      <c r="A55" s="114">
        <f t="shared" si="0"/>
        <v>2</v>
      </c>
      <c r="B55" s="511"/>
      <c r="C55" s="511"/>
      <c r="D55" s="357">
        <v>43144</v>
      </c>
      <c r="E55" s="465" t="str">
        <f>IF("CA" = [1]Congé!$H$7:$H$738, "absent", "il est la ")</f>
        <v xml:space="preserve">il est la </v>
      </c>
      <c r="F55" s="202"/>
      <c r="G55" s="178"/>
      <c r="H55" s="368"/>
      <c r="I55" s="390"/>
      <c r="J55" s="202"/>
      <c r="K55" s="178"/>
      <c r="L55" s="409"/>
      <c r="M55" s="394"/>
      <c r="N55" s="178"/>
      <c r="O55" s="178"/>
      <c r="P55" s="368"/>
      <c r="Q55" s="182"/>
      <c r="R55" s="176"/>
      <c r="S55" s="178"/>
      <c r="T55" s="368"/>
      <c r="U55" s="389"/>
      <c r="V55" s="204"/>
      <c r="W55" s="178"/>
      <c r="X55" s="409"/>
      <c r="Y55" s="427"/>
      <c r="Z55" s="380"/>
      <c r="AA55" s="178"/>
      <c r="AB55" s="368"/>
      <c r="AC55" s="371"/>
      <c r="AD55" s="176"/>
      <c r="AE55" s="175"/>
      <c r="AF55" s="198"/>
      <c r="AG55" s="431"/>
      <c r="AH55" s="382"/>
      <c r="AI55" s="178"/>
      <c r="AJ55" s="368"/>
      <c r="AK55" s="373"/>
      <c r="AL55" s="202"/>
      <c r="AM55" s="178"/>
      <c r="AN55" s="409"/>
      <c r="AO55" s="394"/>
      <c r="AP55" s="202"/>
      <c r="AQ55" s="178"/>
      <c r="AR55" s="368"/>
      <c r="AS55" s="394"/>
      <c r="AT55" s="202"/>
      <c r="AU55" s="178"/>
      <c r="AV55" s="368"/>
      <c r="AW55" s="393"/>
      <c r="AX55" s="178"/>
      <c r="AY55" s="178"/>
      <c r="AZ55" s="368"/>
      <c r="BA55" s="429"/>
      <c r="BB55" s="382"/>
      <c r="BC55" s="199"/>
      <c r="BD55" s="368"/>
      <c r="BE55" s="182"/>
      <c r="BF55" s="176"/>
      <c r="BG55" s="178"/>
      <c r="BH55" s="368"/>
      <c r="BI55" s="427"/>
      <c r="BJ55" s="204"/>
      <c r="BK55" s="178"/>
      <c r="BL55" s="368"/>
      <c r="BM55" s="429"/>
      <c r="BN55" s="202"/>
      <c r="BO55" s="199"/>
      <c r="BP55" s="368"/>
      <c r="BQ55" s="427"/>
      <c r="BR55" s="204"/>
      <c r="BS55" s="146"/>
      <c r="BT55" s="368"/>
      <c r="BU55" s="429"/>
      <c r="BV55" s="382"/>
      <c r="BW55" s="199"/>
      <c r="BX55" s="368"/>
      <c r="BY55" s="429"/>
      <c r="BZ55" s="202"/>
      <c r="CA55" s="178"/>
      <c r="CB55" s="368"/>
      <c r="CC55" s="182"/>
      <c r="CD55" s="176"/>
      <c r="CE55" s="178"/>
      <c r="CF55" s="368"/>
      <c r="CG55" s="429"/>
      <c r="CH55" s="202"/>
      <c r="CI55" s="146"/>
      <c r="CJ55" s="368"/>
      <c r="CK55" s="429"/>
      <c r="CL55" s="202"/>
      <c r="CM55" s="199"/>
      <c r="CN55" s="368"/>
      <c r="CO55" s="429"/>
      <c r="CP55" s="202"/>
      <c r="CQ55" s="146"/>
      <c r="CR55" s="368"/>
      <c r="CS55" s="373"/>
      <c r="CT55" s="178"/>
      <c r="CU55" s="178"/>
      <c r="CV55" s="178"/>
      <c r="CW55" s="175"/>
      <c r="CX55" s="176"/>
      <c r="CY55" s="178"/>
      <c r="CZ55" s="178"/>
      <c r="DA55" s="203"/>
      <c r="DB55" s="204"/>
      <c r="DC55" s="178"/>
      <c r="DD55" s="178"/>
      <c r="DE55" s="175"/>
      <c r="DF55" s="176"/>
      <c r="DG55" s="178"/>
      <c r="DH55" s="178"/>
      <c r="DI55" s="178"/>
      <c r="DJ55" s="178"/>
      <c r="DK55" s="178"/>
      <c r="DL55" s="178"/>
      <c r="DM55" s="178"/>
      <c r="DN55" s="178"/>
      <c r="DO55" s="178"/>
      <c r="DP55" s="178"/>
      <c r="DQ55" s="178"/>
      <c r="DR55" s="178"/>
      <c r="DS55" s="178"/>
      <c r="DT55" s="178"/>
      <c r="DU55" s="178"/>
      <c r="DV55" s="178"/>
      <c r="DW55" s="178"/>
      <c r="DX55" s="178"/>
      <c r="DY55" s="178"/>
      <c r="DZ55" s="178"/>
      <c r="EA55" s="178"/>
      <c r="EB55" s="178"/>
      <c r="EC55" s="178"/>
      <c r="ED55" s="178"/>
      <c r="EE55" s="178"/>
      <c r="EF55" s="178"/>
      <c r="EG55" s="178"/>
      <c r="EH55" s="178"/>
      <c r="EI55" s="178"/>
      <c r="EJ55" s="178"/>
      <c r="EK55" s="178"/>
      <c r="EL55" s="178"/>
      <c r="EM55" s="178"/>
      <c r="EN55" s="178"/>
      <c r="EO55" s="178"/>
      <c r="EP55" s="178"/>
      <c r="EQ55" s="178"/>
      <c r="ER55" s="178"/>
      <c r="ES55" s="178"/>
      <c r="ET55" s="178"/>
      <c r="EU55" s="178"/>
      <c r="EV55" s="178"/>
      <c r="EW55" s="178"/>
      <c r="EX55" s="178"/>
      <c r="EY55" s="178"/>
      <c r="EZ55" s="178"/>
      <c r="FA55" s="178"/>
      <c r="FB55" s="178"/>
      <c r="FC55" s="178"/>
      <c r="FD55" s="178"/>
      <c r="FE55" s="178"/>
      <c r="FF55" s="178"/>
      <c r="FG55" s="178"/>
      <c r="FH55" s="178"/>
      <c r="FI55" s="178"/>
      <c r="FJ55" s="178"/>
      <c r="FK55" s="178"/>
      <c r="FL55" s="178"/>
      <c r="FM55" s="178"/>
      <c r="FN55" s="178"/>
      <c r="FO55" s="178"/>
      <c r="FP55" s="178"/>
      <c r="FQ55" s="178"/>
      <c r="FR55" s="178"/>
      <c r="FS55" s="178"/>
      <c r="FT55" s="178"/>
      <c r="FU55" s="178"/>
      <c r="FV55" s="178"/>
      <c r="FW55" s="178"/>
      <c r="FX55" s="178"/>
      <c r="FY55" s="178"/>
      <c r="FZ55" s="178"/>
      <c r="GA55" s="178"/>
      <c r="GB55" s="178"/>
      <c r="GC55" s="178"/>
      <c r="GD55" s="178"/>
      <c r="GE55" s="178"/>
      <c r="GF55" s="178"/>
      <c r="GG55" s="178"/>
      <c r="GH55" s="178"/>
      <c r="GI55" s="178"/>
      <c r="GJ55" s="178"/>
      <c r="GK55" s="178"/>
      <c r="GL55" s="178"/>
      <c r="GM55" s="178"/>
      <c r="GN55" s="178"/>
      <c r="GO55" s="178"/>
      <c r="GP55" s="178"/>
      <c r="GQ55" s="178"/>
      <c r="GR55" s="178"/>
      <c r="GS55" s="178"/>
      <c r="GT55" s="178"/>
      <c r="GU55" s="178"/>
      <c r="GV55" s="178"/>
      <c r="GY55"/>
    </row>
    <row r="56" spans="1:207" ht="15.75">
      <c r="A56" s="114">
        <f t="shared" si="0"/>
        <v>3</v>
      </c>
      <c r="B56" s="511"/>
      <c r="C56" s="511"/>
      <c r="D56" s="357">
        <v>43145</v>
      </c>
      <c r="E56" s="465" t="str">
        <f>IF("CA" = [1]Congé!$H$7:$H$738, "absent", "il est la ")</f>
        <v xml:space="preserve">il est la </v>
      </c>
      <c r="F56" s="202"/>
      <c r="G56" s="178"/>
      <c r="H56" s="368"/>
      <c r="I56" s="390"/>
      <c r="J56" s="202"/>
      <c r="K56" s="178"/>
      <c r="L56" s="409"/>
      <c r="M56" s="394"/>
      <c r="N56" s="178"/>
      <c r="O56" s="178"/>
      <c r="P56" s="368"/>
      <c r="Q56" s="182"/>
      <c r="R56" s="176"/>
      <c r="S56" s="178"/>
      <c r="T56" s="368"/>
      <c r="U56" s="389"/>
      <c r="V56" s="204"/>
      <c r="W56" s="178"/>
      <c r="X56" s="409"/>
      <c r="Y56" s="427"/>
      <c r="Z56" s="380"/>
      <c r="AA56" s="178"/>
      <c r="AB56" s="368"/>
      <c r="AC56" s="389"/>
      <c r="AD56" s="204"/>
      <c r="AE56" s="178"/>
      <c r="AF56" s="409"/>
      <c r="AG56" s="431"/>
      <c r="AH56" s="382"/>
      <c r="AI56" s="178"/>
      <c r="AJ56" s="368"/>
      <c r="AK56" s="373"/>
      <c r="AL56" s="202"/>
      <c r="AM56" s="178"/>
      <c r="AN56" s="409"/>
      <c r="AO56" s="394"/>
      <c r="AP56" s="202"/>
      <c r="AQ56" s="178"/>
      <c r="AR56" s="368"/>
      <c r="AS56" s="394"/>
      <c r="AT56" s="202"/>
      <c r="AU56" s="178"/>
      <c r="AV56" s="368"/>
      <c r="AW56" s="393"/>
      <c r="AX56" s="178"/>
      <c r="AY56" s="178"/>
      <c r="AZ56" s="368"/>
      <c r="BA56" s="429"/>
      <c r="BB56" s="382"/>
      <c r="BC56" s="199"/>
      <c r="BD56" s="368"/>
      <c r="BE56" s="182"/>
      <c r="BF56" s="176"/>
      <c r="BG56" s="146"/>
      <c r="BH56" s="368"/>
      <c r="BI56" s="427"/>
      <c r="BJ56" s="204"/>
      <c r="BK56" s="178"/>
      <c r="BL56" s="368"/>
      <c r="BM56" s="429"/>
      <c r="BN56" s="202"/>
      <c r="BO56" s="199"/>
      <c r="BP56" s="368"/>
      <c r="BQ56" s="182"/>
      <c r="BR56" s="176"/>
      <c r="BS56" s="146"/>
      <c r="BT56" s="368"/>
      <c r="BU56" s="394"/>
      <c r="BV56" s="202"/>
      <c r="BW56" s="178"/>
      <c r="BX56" s="368"/>
      <c r="BY56" s="429"/>
      <c r="BZ56" s="202"/>
      <c r="CA56" s="199"/>
      <c r="CB56" s="368"/>
      <c r="CC56" s="182"/>
      <c r="CD56" s="176"/>
      <c r="CE56" s="178"/>
      <c r="CF56" s="368"/>
      <c r="CG56" s="394"/>
      <c r="CH56" s="202"/>
      <c r="CI56" s="178"/>
      <c r="CJ56" s="368"/>
      <c r="CK56" s="182"/>
      <c r="CL56" s="176"/>
      <c r="CM56" s="146"/>
      <c r="CN56" s="368"/>
      <c r="CO56" s="429"/>
      <c r="CP56" s="202"/>
      <c r="CQ56" s="146"/>
      <c r="CR56" s="368"/>
      <c r="CS56" s="373"/>
      <c r="CT56" s="178"/>
      <c r="CU56" s="178"/>
      <c r="CV56" s="178"/>
      <c r="CW56" s="175"/>
      <c r="CX56" s="176"/>
      <c r="CY56" s="146"/>
      <c r="CZ56" s="178"/>
      <c r="DA56" s="203"/>
      <c r="DB56" s="204"/>
      <c r="DC56" s="178"/>
      <c r="DD56" s="178"/>
      <c r="DE56" s="175"/>
      <c r="DF56" s="176"/>
      <c r="DG56" s="146"/>
      <c r="DH56" s="178"/>
      <c r="DI56" s="178"/>
      <c r="DJ56" s="178"/>
      <c r="DK56" s="178"/>
      <c r="DL56" s="178"/>
      <c r="DM56" s="178"/>
      <c r="DN56" s="178"/>
      <c r="DO56" s="178"/>
      <c r="DP56" s="178"/>
      <c r="DQ56" s="178"/>
      <c r="DR56" s="178"/>
      <c r="DS56" s="178"/>
      <c r="DT56" s="178"/>
      <c r="DU56" s="178"/>
      <c r="DV56" s="178"/>
      <c r="DW56" s="178"/>
      <c r="DX56" s="178"/>
      <c r="DY56" s="178"/>
      <c r="DZ56" s="178"/>
      <c r="EA56" s="178"/>
      <c r="EB56" s="178"/>
      <c r="EC56" s="178"/>
      <c r="ED56" s="178"/>
      <c r="EE56" s="178"/>
      <c r="EF56" s="178"/>
      <c r="EG56" s="178"/>
      <c r="EH56" s="178"/>
      <c r="EI56" s="178"/>
      <c r="EJ56" s="178"/>
      <c r="EK56" s="178"/>
      <c r="EL56" s="178"/>
      <c r="EM56" s="178"/>
      <c r="EN56" s="178"/>
      <c r="EO56" s="178"/>
      <c r="EP56" s="178"/>
      <c r="EQ56" s="178"/>
      <c r="ER56" s="178"/>
      <c r="ES56" s="178"/>
      <c r="ET56" s="178"/>
      <c r="EU56" s="178"/>
      <c r="EV56" s="178"/>
      <c r="EW56" s="178"/>
      <c r="EX56" s="178"/>
      <c r="EY56" s="178"/>
      <c r="EZ56" s="178"/>
      <c r="FA56" s="178"/>
      <c r="FB56" s="178"/>
      <c r="FC56" s="178"/>
      <c r="FD56" s="178"/>
      <c r="FE56" s="178"/>
      <c r="FF56" s="178"/>
      <c r="FG56" s="178"/>
      <c r="FH56" s="178"/>
      <c r="FI56" s="178"/>
      <c r="FJ56" s="178"/>
      <c r="FK56" s="178"/>
      <c r="FL56" s="178"/>
      <c r="FM56" s="178"/>
      <c r="FN56" s="178"/>
      <c r="FO56" s="178"/>
      <c r="FP56" s="178"/>
      <c r="FQ56" s="178"/>
      <c r="FR56" s="178"/>
      <c r="FS56" s="178"/>
      <c r="FT56" s="178"/>
      <c r="FU56" s="178"/>
      <c r="FV56" s="178"/>
      <c r="FW56" s="178"/>
      <c r="FX56" s="178"/>
      <c r="FY56" s="178"/>
      <c r="FZ56" s="178"/>
      <c r="GA56" s="178"/>
      <c r="GB56" s="178"/>
      <c r="GC56" s="178"/>
      <c r="GD56" s="178"/>
      <c r="GE56" s="178"/>
      <c r="GF56" s="178"/>
      <c r="GG56" s="178"/>
      <c r="GH56" s="178"/>
      <c r="GI56" s="178"/>
      <c r="GJ56" s="178"/>
      <c r="GK56" s="178"/>
      <c r="GL56" s="178"/>
      <c r="GM56" s="178"/>
      <c r="GN56" s="178"/>
      <c r="GO56" s="178"/>
      <c r="GP56" s="178"/>
      <c r="GQ56" s="178"/>
      <c r="GR56" s="178"/>
      <c r="GS56" s="178"/>
      <c r="GT56" s="178"/>
      <c r="GU56" s="178"/>
      <c r="GV56" s="178"/>
      <c r="GY56"/>
    </row>
    <row r="57" spans="1:207" ht="15.75">
      <c r="A57" s="114">
        <f t="shared" si="0"/>
        <v>4</v>
      </c>
      <c r="B57" s="511"/>
      <c r="C57" s="511"/>
      <c r="D57" s="357">
        <v>43146</v>
      </c>
      <c r="E57" s="465" t="str">
        <f>IF("CA" = [1]Congé!$H$7:$H$738, "absent", "il est la ")</f>
        <v xml:space="preserve">il est la </v>
      </c>
      <c r="F57" s="202"/>
      <c r="G57" s="178"/>
      <c r="H57" s="368"/>
      <c r="I57" s="390"/>
      <c r="J57" s="202"/>
      <c r="K57" s="178"/>
      <c r="L57" s="409"/>
      <c r="M57" s="394"/>
      <c r="N57" s="178"/>
      <c r="O57" s="178"/>
      <c r="P57" s="368"/>
      <c r="Q57" s="182"/>
      <c r="R57" s="176"/>
      <c r="S57" s="178"/>
      <c r="T57" s="368"/>
      <c r="U57" s="389"/>
      <c r="V57" s="204"/>
      <c r="W57" s="178"/>
      <c r="X57" s="409"/>
      <c r="Y57" s="427"/>
      <c r="Z57" s="380"/>
      <c r="AA57" s="178"/>
      <c r="AB57" s="368"/>
      <c r="AC57" s="371"/>
      <c r="AD57" s="176"/>
      <c r="AE57" s="175"/>
      <c r="AF57" s="198"/>
      <c r="AG57" s="431"/>
      <c r="AH57" s="382"/>
      <c r="AI57" s="178"/>
      <c r="AJ57" s="368"/>
      <c r="AK57" s="373"/>
      <c r="AL57" s="202"/>
      <c r="AM57" s="178"/>
      <c r="AN57" s="409"/>
      <c r="AO57" s="394"/>
      <c r="AP57" s="202"/>
      <c r="AQ57" s="178"/>
      <c r="AR57" s="368"/>
      <c r="AS57" s="394"/>
      <c r="AT57" s="202"/>
      <c r="AU57" s="178"/>
      <c r="AV57" s="368"/>
      <c r="AW57" s="393"/>
      <c r="AX57" s="178"/>
      <c r="AY57" s="178"/>
      <c r="AZ57" s="368"/>
      <c r="BA57" s="429"/>
      <c r="BB57" s="382"/>
      <c r="BC57" s="199"/>
      <c r="BD57" s="368"/>
      <c r="BE57" s="182"/>
      <c r="BF57" s="176"/>
      <c r="BG57" s="146"/>
      <c r="BH57" s="368"/>
      <c r="BI57" s="427"/>
      <c r="BJ57" s="204"/>
      <c r="BK57" s="178"/>
      <c r="BL57" s="368"/>
      <c r="BM57" s="429"/>
      <c r="BN57" s="202"/>
      <c r="BO57" s="146"/>
      <c r="BP57" s="368"/>
      <c r="BQ57" s="182"/>
      <c r="BR57" s="176"/>
      <c r="BS57" s="178"/>
      <c r="BT57" s="368"/>
      <c r="BU57" s="394"/>
      <c r="BV57" s="202"/>
      <c r="BW57" s="178"/>
      <c r="BX57" s="368"/>
      <c r="BY57" s="429"/>
      <c r="BZ57" s="202"/>
      <c r="CA57" s="178"/>
      <c r="CB57" s="368"/>
      <c r="CC57" s="182"/>
      <c r="CD57" s="176"/>
      <c r="CE57" s="178"/>
      <c r="CF57" s="368"/>
      <c r="CG57" s="394"/>
      <c r="CH57" s="202"/>
      <c r="CI57" s="178"/>
      <c r="CJ57" s="368"/>
      <c r="CK57" s="394"/>
      <c r="CL57" s="202"/>
      <c r="CM57" s="178"/>
      <c r="CN57" s="368"/>
      <c r="CO57" s="429"/>
      <c r="CP57" s="202"/>
      <c r="CQ57" s="146"/>
      <c r="CR57" s="368"/>
      <c r="CS57" s="373"/>
      <c r="CT57" s="178"/>
      <c r="CU57" s="178"/>
      <c r="CV57" s="178"/>
      <c r="CW57" s="175"/>
      <c r="CX57" s="176"/>
      <c r="CY57" s="146"/>
      <c r="CZ57" s="178"/>
      <c r="DA57" s="203"/>
      <c r="DB57" s="204"/>
      <c r="DC57" s="178"/>
      <c r="DD57" s="178"/>
      <c r="DE57" s="175"/>
      <c r="DF57" s="176"/>
      <c r="DG57" s="146"/>
      <c r="DH57" s="178"/>
      <c r="DI57" s="178"/>
      <c r="DJ57" s="178"/>
      <c r="DK57" s="178"/>
      <c r="DL57" s="178"/>
      <c r="DM57" s="178"/>
      <c r="DN57" s="178"/>
      <c r="DO57" s="178"/>
      <c r="DP57" s="178"/>
      <c r="DQ57" s="178"/>
      <c r="DR57" s="178"/>
      <c r="DS57" s="178"/>
      <c r="DT57" s="178"/>
      <c r="DU57" s="178"/>
      <c r="DV57" s="178"/>
      <c r="DW57" s="178"/>
      <c r="DX57" s="178"/>
      <c r="DY57" s="178"/>
      <c r="DZ57" s="178"/>
      <c r="EA57" s="178"/>
      <c r="EB57" s="178"/>
      <c r="EC57" s="178"/>
      <c r="ED57" s="178"/>
      <c r="EE57" s="178"/>
      <c r="EF57" s="178"/>
      <c r="EG57" s="178"/>
      <c r="EH57" s="178"/>
      <c r="EI57" s="178"/>
      <c r="EJ57" s="178"/>
      <c r="EK57" s="178"/>
      <c r="EL57" s="178"/>
      <c r="EM57" s="178"/>
      <c r="EN57" s="178"/>
      <c r="EO57" s="178"/>
      <c r="EP57" s="178"/>
      <c r="EQ57" s="178"/>
      <c r="ER57" s="178"/>
      <c r="ES57" s="178"/>
      <c r="ET57" s="178"/>
      <c r="EU57" s="178"/>
      <c r="EV57" s="178"/>
      <c r="EW57" s="178"/>
      <c r="EX57" s="178"/>
      <c r="EY57" s="178"/>
      <c r="EZ57" s="178"/>
      <c r="FA57" s="178"/>
      <c r="FB57" s="178"/>
      <c r="FC57" s="178"/>
      <c r="FD57" s="178"/>
      <c r="FE57" s="178"/>
      <c r="FF57" s="178"/>
      <c r="FG57" s="178"/>
      <c r="FH57" s="178"/>
      <c r="FI57" s="178"/>
      <c r="FJ57" s="178"/>
      <c r="FK57" s="178"/>
      <c r="FL57" s="178"/>
      <c r="FM57" s="178"/>
      <c r="FN57" s="178"/>
      <c r="FO57" s="178"/>
      <c r="FP57" s="178"/>
      <c r="FQ57" s="178"/>
      <c r="FR57" s="178"/>
      <c r="FS57" s="178"/>
      <c r="FT57" s="178"/>
      <c r="FU57" s="178"/>
      <c r="FV57" s="178"/>
      <c r="FW57" s="178"/>
      <c r="FX57" s="178"/>
      <c r="FY57" s="178"/>
      <c r="FZ57" s="178"/>
      <c r="GA57" s="178"/>
      <c r="GB57" s="178"/>
      <c r="GC57" s="178"/>
      <c r="GD57" s="178"/>
      <c r="GE57" s="178"/>
      <c r="GF57" s="178"/>
      <c r="GG57" s="178"/>
      <c r="GH57" s="178"/>
      <c r="GI57" s="178"/>
      <c r="GJ57" s="178"/>
      <c r="GK57" s="178"/>
      <c r="GL57" s="178"/>
      <c r="GM57" s="178"/>
      <c r="GN57" s="178"/>
      <c r="GO57" s="178"/>
      <c r="GP57" s="178"/>
      <c r="GQ57" s="178"/>
      <c r="GR57" s="178"/>
      <c r="GS57" s="178"/>
      <c r="GT57" s="178"/>
      <c r="GU57" s="178"/>
      <c r="GV57" s="178"/>
      <c r="GY57"/>
    </row>
    <row r="58" spans="1:207" ht="15.75">
      <c r="A58" s="114">
        <f t="shared" si="0"/>
        <v>5</v>
      </c>
      <c r="B58" s="511"/>
      <c r="C58" s="511"/>
      <c r="D58" s="357">
        <v>43147</v>
      </c>
      <c r="E58" s="465" t="str">
        <f>IF("CA" = [1]Congé!$H$7:$H$738, "absent", "il est la ")</f>
        <v xml:space="preserve">il est la </v>
      </c>
      <c r="F58" s="202"/>
      <c r="G58" s="178"/>
      <c r="H58" s="368"/>
      <c r="I58" s="371"/>
      <c r="J58" s="176"/>
      <c r="K58" s="178"/>
      <c r="L58" s="409"/>
      <c r="M58" s="394"/>
      <c r="N58" s="178"/>
      <c r="O58" s="178"/>
      <c r="P58" s="368"/>
      <c r="Q58" s="182"/>
      <c r="R58" s="176"/>
      <c r="S58" s="178"/>
      <c r="T58" s="368"/>
      <c r="U58" s="389"/>
      <c r="V58" s="204"/>
      <c r="W58" s="178"/>
      <c r="X58" s="409"/>
      <c r="Y58" s="430"/>
      <c r="Z58" s="387"/>
      <c r="AA58" s="146"/>
      <c r="AB58" s="368"/>
      <c r="AC58" s="389"/>
      <c r="AD58" s="204"/>
      <c r="AE58" s="178"/>
      <c r="AF58" s="409"/>
      <c r="AG58" s="182"/>
      <c r="AH58" s="176"/>
      <c r="AI58" s="178"/>
      <c r="AJ58" s="368"/>
      <c r="AK58" s="373"/>
      <c r="AL58" s="202"/>
      <c r="AM58" s="178"/>
      <c r="AN58" s="409"/>
      <c r="AO58" s="394"/>
      <c r="AP58" s="202"/>
      <c r="AQ58" s="178"/>
      <c r="AR58" s="368"/>
      <c r="AS58" s="394"/>
      <c r="AT58" s="202"/>
      <c r="AU58" s="178"/>
      <c r="AV58" s="368"/>
      <c r="AW58" s="393"/>
      <c r="AX58" s="178"/>
      <c r="AY58" s="178"/>
      <c r="AZ58" s="368"/>
      <c r="BA58" s="429"/>
      <c r="BB58" s="382"/>
      <c r="BC58" s="199"/>
      <c r="BD58" s="368"/>
      <c r="BE58" s="182"/>
      <c r="BF58" s="176"/>
      <c r="BG58" s="146"/>
      <c r="BH58" s="368"/>
      <c r="BI58" s="427"/>
      <c r="BJ58" s="204"/>
      <c r="BK58" s="178"/>
      <c r="BL58" s="368"/>
      <c r="BM58" s="427"/>
      <c r="BN58" s="380"/>
      <c r="BO58" s="178"/>
      <c r="BP58" s="368"/>
      <c r="BQ58" s="427"/>
      <c r="BR58" s="204"/>
      <c r="BS58" s="146"/>
      <c r="BT58" s="368"/>
      <c r="BU58" s="429"/>
      <c r="BV58" s="382"/>
      <c r="BW58" s="199"/>
      <c r="BX58" s="368"/>
      <c r="BY58" s="429"/>
      <c r="BZ58" s="202"/>
      <c r="CA58" s="178"/>
      <c r="CB58" s="368"/>
      <c r="CC58" s="182"/>
      <c r="CD58" s="176"/>
      <c r="CE58" s="178"/>
      <c r="CF58" s="368"/>
      <c r="CG58" s="394"/>
      <c r="CH58" s="202"/>
      <c r="CI58" s="178"/>
      <c r="CJ58" s="368"/>
      <c r="CK58" s="394"/>
      <c r="CL58" s="202"/>
      <c r="CM58" s="178"/>
      <c r="CN58" s="368"/>
      <c r="CO58" s="427"/>
      <c r="CP58" s="380"/>
      <c r="CQ58" s="178"/>
      <c r="CR58" s="368"/>
      <c r="CS58" s="389"/>
      <c r="CT58" s="380"/>
      <c r="CU58" s="146"/>
      <c r="CV58" s="178"/>
      <c r="CW58" s="164"/>
      <c r="CX58" s="202"/>
      <c r="CY58" s="146"/>
      <c r="CZ58" s="178"/>
      <c r="DA58" s="203"/>
      <c r="DB58" s="204"/>
      <c r="DC58" s="178"/>
      <c r="DD58" s="178"/>
      <c r="DE58" s="203"/>
      <c r="DF58" s="380"/>
      <c r="DG58" s="146"/>
      <c r="DH58" s="178"/>
      <c r="DI58" s="178"/>
      <c r="DJ58" s="178"/>
      <c r="DK58" s="178"/>
      <c r="DL58" s="178"/>
      <c r="DM58" s="178"/>
      <c r="DN58" s="178"/>
      <c r="DO58" s="178"/>
      <c r="DP58" s="178"/>
      <c r="DQ58" s="178"/>
      <c r="DR58" s="178"/>
      <c r="DS58" s="178"/>
      <c r="DT58" s="178"/>
      <c r="DU58" s="178"/>
      <c r="DV58" s="178"/>
      <c r="DW58" s="178"/>
      <c r="DX58" s="178"/>
      <c r="DY58" s="178"/>
      <c r="DZ58" s="178"/>
      <c r="EA58" s="178"/>
      <c r="EB58" s="178"/>
      <c r="EC58" s="178"/>
      <c r="ED58" s="178"/>
      <c r="EE58" s="178"/>
      <c r="EF58" s="178"/>
      <c r="EG58" s="178"/>
      <c r="EH58" s="178"/>
      <c r="EI58" s="178"/>
      <c r="EJ58" s="178"/>
      <c r="EK58" s="178"/>
      <c r="EL58" s="178"/>
      <c r="EM58" s="178"/>
      <c r="EN58" s="178"/>
      <c r="EO58" s="178"/>
      <c r="EP58" s="178"/>
      <c r="EQ58" s="178"/>
      <c r="ER58" s="178"/>
      <c r="ES58" s="178"/>
      <c r="ET58" s="178"/>
      <c r="EU58" s="178"/>
      <c r="EV58" s="178"/>
      <c r="EW58" s="178"/>
      <c r="EX58" s="178"/>
      <c r="EY58" s="178"/>
      <c r="EZ58" s="178"/>
      <c r="FA58" s="178"/>
      <c r="FB58" s="178"/>
      <c r="FC58" s="178"/>
      <c r="FD58" s="178"/>
      <c r="FE58" s="178"/>
      <c r="FF58" s="178"/>
      <c r="FG58" s="178"/>
      <c r="FH58" s="178"/>
      <c r="FI58" s="178"/>
      <c r="FJ58" s="178"/>
      <c r="FK58" s="178"/>
      <c r="FL58" s="178"/>
      <c r="FM58" s="178"/>
      <c r="FN58" s="178"/>
      <c r="FO58" s="178"/>
      <c r="FP58" s="178"/>
      <c r="FQ58" s="178"/>
      <c r="FR58" s="178"/>
      <c r="FS58" s="178"/>
      <c r="FT58" s="178"/>
      <c r="FU58" s="178"/>
      <c r="FV58" s="178"/>
      <c r="FW58" s="178"/>
      <c r="FX58" s="178"/>
      <c r="FY58" s="178"/>
      <c r="FZ58" s="178"/>
      <c r="GA58" s="178"/>
      <c r="GB58" s="178"/>
      <c r="GC58" s="178"/>
      <c r="GD58" s="178"/>
      <c r="GE58" s="178"/>
      <c r="GF58" s="178"/>
      <c r="GG58" s="178"/>
      <c r="GH58" s="178"/>
      <c r="GI58" s="178"/>
      <c r="GJ58" s="178"/>
      <c r="GK58" s="178"/>
      <c r="GL58" s="178"/>
      <c r="GM58" s="178"/>
      <c r="GN58" s="178"/>
      <c r="GO58" s="178"/>
      <c r="GP58" s="178"/>
      <c r="GQ58" s="178"/>
      <c r="GR58" s="178"/>
      <c r="GS58" s="178"/>
      <c r="GT58" s="178"/>
      <c r="GU58" s="178"/>
      <c r="GV58" s="178"/>
      <c r="GY58"/>
    </row>
    <row r="59" spans="1:207" ht="15.75">
      <c r="A59" s="114">
        <f t="shared" si="0"/>
        <v>6</v>
      </c>
      <c r="B59" s="511"/>
      <c r="C59" s="511"/>
      <c r="D59" s="357">
        <v>43148</v>
      </c>
      <c r="E59" s="465" t="str">
        <f>IF("CA" = [1]Congé!$H$7:$H$738, "absent", "il est la ")</f>
        <v xml:space="preserve">il est la </v>
      </c>
      <c r="F59" s="146"/>
      <c r="G59" s="146"/>
      <c r="H59" s="396"/>
      <c r="I59" s="372"/>
      <c r="J59" s="146"/>
      <c r="K59" s="146"/>
      <c r="L59" s="410"/>
      <c r="M59" s="395"/>
      <c r="N59" s="146"/>
      <c r="O59" s="146"/>
      <c r="P59" s="396"/>
      <c r="Q59" s="395"/>
      <c r="R59" s="146"/>
      <c r="S59" s="146"/>
      <c r="T59" s="396"/>
      <c r="U59" s="372"/>
      <c r="V59" s="146"/>
      <c r="W59" s="146"/>
      <c r="X59" s="410"/>
      <c r="Y59" s="395"/>
      <c r="Z59" s="146"/>
      <c r="AA59" s="146"/>
      <c r="AB59" s="396"/>
      <c r="AC59" s="372"/>
      <c r="AD59" s="146"/>
      <c r="AE59" s="146"/>
      <c r="AF59" s="410"/>
      <c r="AG59" s="395"/>
      <c r="AH59" s="146"/>
      <c r="AI59" s="146"/>
      <c r="AJ59" s="396"/>
      <c r="AK59" s="372"/>
      <c r="AL59" s="146"/>
      <c r="AM59" s="146"/>
      <c r="AN59" s="410"/>
      <c r="AO59" s="395"/>
      <c r="AP59" s="146"/>
      <c r="AQ59" s="146"/>
      <c r="AR59" s="396"/>
      <c r="AS59" s="395"/>
      <c r="AT59" s="146"/>
      <c r="AU59" s="146"/>
      <c r="AV59" s="396"/>
      <c r="AW59" s="395"/>
      <c r="AX59" s="146"/>
      <c r="AY59" s="146"/>
      <c r="AZ59" s="396"/>
      <c r="BA59" s="395"/>
      <c r="BB59" s="146"/>
      <c r="BC59" s="146"/>
      <c r="BD59" s="396"/>
      <c r="BE59" s="395"/>
      <c r="BF59" s="146"/>
      <c r="BG59" s="146"/>
      <c r="BH59" s="396"/>
      <c r="BI59" s="395"/>
      <c r="BJ59" s="146"/>
      <c r="BK59" s="146"/>
      <c r="BL59" s="396"/>
      <c r="BM59" s="395"/>
      <c r="BN59" s="146"/>
      <c r="BO59" s="146"/>
      <c r="BP59" s="396"/>
      <c r="BQ59" s="395"/>
      <c r="BR59" s="146"/>
      <c r="BS59" s="146"/>
      <c r="BT59" s="396"/>
      <c r="BU59" s="395"/>
      <c r="BV59" s="146"/>
      <c r="BW59" s="146"/>
      <c r="BX59" s="396"/>
      <c r="BY59" s="395"/>
      <c r="BZ59" s="146"/>
      <c r="CA59" s="146"/>
      <c r="CB59" s="396"/>
      <c r="CC59" s="395"/>
      <c r="CD59" s="146"/>
      <c r="CE59" s="146"/>
      <c r="CF59" s="396"/>
      <c r="CG59" s="395"/>
      <c r="CH59" s="146"/>
      <c r="CI59" s="146"/>
      <c r="CJ59" s="396"/>
      <c r="CK59" s="395"/>
      <c r="CL59" s="146"/>
      <c r="CM59" s="146"/>
      <c r="CN59" s="396"/>
      <c r="CO59" s="395"/>
      <c r="CP59" s="146"/>
      <c r="CQ59" s="146"/>
      <c r="CR59" s="396"/>
      <c r="CS59" s="372"/>
      <c r="CT59" s="146"/>
      <c r="CU59" s="146"/>
      <c r="CV59" s="146"/>
      <c r="CW59" s="146"/>
      <c r="CX59" s="146"/>
      <c r="CY59" s="146"/>
      <c r="CZ59" s="146"/>
      <c r="DA59" s="146"/>
      <c r="DB59" s="146"/>
      <c r="DC59" s="146"/>
      <c r="DD59" s="146"/>
      <c r="DE59" s="146"/>
      <c r="DF59" s="146"/>
      <c r="DG59" s="146"/>
      <c r="DH59" s="178"/>
      <c r="DI59" s="178"/>
      <c r="DJ59" s="178"/>
      <c r="DK59" s="178"/>
      <c r="DL59" s="178"/>
      <c r="DM59" s="178"/>
      <c r="DN59" s="178"/>
      <c r="DO59" s="178"/>
      <c r="DP59" s="178"/>
      <c r="DQ59" s="178"/>
      <c r="DR59" s="178"/>
      <c r="DS59" s="178"/>
      <c r="DT59" s="178"/>
      <c r="DU59" s="178"/>
      <c r="DV59" s="178"/>
      <c r="DW59" s="178"/>
      <c r="DX59" s="178"/>
      <c r="DY59" s="178"/>
      <c r="DZ59" s="178"/>
      <c r="EA59" s="178"/>
      <c r="EB59" s="178"/>
      <c r="EC59" s="178"/>
      <c r="ED59" s="178"/>
      <c r="EE59" s="178"/>
      <c r="EF59" s="178"/>
      <c r="EG59" s="178"/>
      <c r="EH59" s="178"/>
      <c r="EI59" s="178"/>
      <c r="EJ59" s="178"/>
      <c r="EK59" s="178"/>
      <c r="EL59" s="178"/>
      <c r="EM59" s="178"/>
      <c r="EN59" s="178"/>
      <c r="EO59" s="178"/>
      <c r="EP59" s="178"/>
      <c r="EQ59" s="178"/>
      <c r="ER59" s="178"/>
      <c r="ES59" s="178"/>
      <c r="ET59" s="178"/>
      <c r="EU59" s="178"/>
      <c r="EV59" s="178"/>
      <c r="EW59" s="178"/>
      <c r="EX59" s="178"/>
      <c r="EY59" s="178"/>
      <c r="EZ59" s="178"/>
      <c r="FA59" s="178"/>
      <c r="FB59" s="178"/>
      <c r="FC59" s="178"/>
      <c r="FD59" s="178"/>
      <c r="FE59" s="178"/>
      <c r="FF59" s="178"/>
      <c r="FG59" s="178"/>
      <c r="FH59" s="178"/>
      <c r="FI59" s="178"/>
      <c r="FJ59" s="178"/>
      <c r="FK59" s="178"/>
      <c r="FL59" s="178"/>
      <c r="FM59" s="178"/>
      <c r="FN59" s="178"/>
      <c r="FO59" s="178"/>
      <c r="FP59" s="178"/>
      <c r="FQ59" s="178"/>
      <c r="FR59" s="178"/>
      <c r="FS59" s="178"/>
      <c r="FT59" s="178"/>
      <c r="FU59" s="178"/>
      <c r="FV59" s="178"/>
      <c r="FW59" s="178"/>
      <c r="FX59" s="178"/>
      <c r="FY59" s="178"/>
      <c r="FZ59" s="178"/>
      <c r="GA59" s="178"/>
      <c r="GB59" s="178"/>
      <c r="GC59" s="178"/>
      <c r="GD59" s="178"/>
      <c r="GE59" s="178"/>
      <c r="GF59" s="178"/>
      <c r="GG59" s="178"/>
      <c r="GH59" s="178"/>
      <c r="GI59" s="178"/>
      <c r="GJ59" s="178"/>
      <c r="GK59" s="178"/>
      <c r="GL59" s="178"/>
      <c r="GM59" s="178"/>
      <c r="GN59" s="178"/>
      <c r="GO59" s="178"/>
      <c r="GP59" s="178"/>
      <c r="GQ59" s="178"/>
      <c r="GR59" s="178"/>
      <c r="GS59" s="178"/>
      <c r="GT59" s="178"/>
      <c r="GU59" s="178"/>
      <c r="GV59" s="178"/>
      <c r="GY59"/>
    </row>
    <row r="60" spans="1:207" ht="15.75">
      <c r="A60" s="114">
        <f t="shared" si="0"/>
        <v>7</v>
      </c>
      <c r="B60" s="511"/>
      <c r="C60" s="511"/>
      <c r="D60" s="357">
        <v>43149</v>
      </c>
      <c r="E60" s="465" t="str">
        <f>IF("CA" = [1]Congé!$H$7:$H$738, "absent", "il est la ")</f>
        <v xml:space="preserve">il est la </v>
      </c>
      <c r="F60" s="178"/>
      <c r="G60" s="178"/>
      <c r="H60" s="368"/>
      <c r="I60" s="352"/>
      <c r="J60" s="178"/>
      <c r="K60" s="178"/>
      <c r="L60" s="409"/>
      <c r="M60" s="393"/>
      <c r="N60" s="178"/>
      <c r="O60" s="178"/>
      <c r="P60" s="368"/>
      <c r="Q60" s="393"/>
      <c r="R60" s="178"/>
      <c r="S60" s="178"/>
      <c r="T60" s="368"/>
      <c r="U60" s="352"/>
      <c r="V60" s="178"/>
      <c r="W60" s="178"/>
      <c r="X60" s="409"/>
      <c r="Y60" s="393"/>
      <c r="Z60" s="178"/>
      <c r="AA60" s="178"/>
      <c r="AB60" s="368"/>
      <c r="AC60" s="352"/>
      <c r="AD60" s="178"/>
      <c r="AE60" s="178"/>
      <c r="AF60" s="409"/>
      <c r="AG60" s="393"/>
      <c r="AH60" s="178"/>
      <c r="AI60" s="178"/>
      <c r="AJ60" s="368"/>
      <c r="AK60" s="352"/>
      <c r="AL60" s="178"/>
      <c r="AM60" s="178"/>
      <c r="AN60" s="409"/>
      <c r="AO60" s="393"/>
      <c r="AP60" s="178"/>
      <c r="AQ60" s="178"/>
      <c r="AR60" s="368"/>
      <c r="AS60" s="393"/>
      <c r="AT60" s="178"/>
      <c r="AU60" s="178"/>
      <c r="AV60" s="368"/>
      <c r="AW60" s="393"/>
      <c r="AX60" s="178"/>
      <c r="AY60" s="178"/>
      <c r="AZ60" s="368"/>
      <c r="BA60" s="393"/>
      <c r="BB60" s="178"/>
      <c r="BC60" s="178"/>
      <c r="BD60" s="368"/>
      <c r="BE60" s="393"/>
      <c r="BF60" s="178"/>
      <c r="BG60" s="178"/>
      <c r="BH60" s="368"/>
      <c r="BI60" s="393"/>
      <c r="BJ60" s="178"/>
      <c r="BK60" s="178"/>
      <c r="BL60" s="368"/>
      <c r="BM60" s="393"/>
      <c r="BN60" s="178"/>
      <c r="BO60" s="178"/>
      <c r="BP60" s="368"/>
      <c r="BQ60" s="393"/>
      <c r="BR60" s="178"/>
      <c r="BS60" s="178"/>
      <c r="BT60" s="368"/>
      <c r="BU60" s="393"/>
      <c r="BV60" s="178"/>
      <c r="BW60" s="178"/>
      <c r="BX60" s="368"/>
      <c r="BY60" s="393"/>
      <c r="BZ60" s="178"/>
      <c r="CA60" s="178"/>
      <c r="CB60" s="368"/>
      <c r="CC60" s="393"/>
      <c r="CD60" s="178"/>
      <c r="CE60" s="178"/>
      <c r="CF60" s="368"/>
      <c r="CG60" s="393"/>
      <c r="CH60" s="178"/>
      <c r="CI60" s="178"/>
      <c r="CJ60" s="368"/>
      <c r="CK60" s="393"/>
      <c r="CL60" s="178"/>
      <c r="CM60" s="178"/>
      <c r="CN60" s="368"/>
      <c r="CO60" s="393"/>
      <c r="CP60" s="178"/>
      <c r="CQ60" s="178"/>
      <c r="CR60" s="368"/>
      <c r="CS60" s="352"/>
      <c r="CT60" s="178"/>
      <c r="CU60" s="178"/>
      <c r="CV60" s="178"/>
      <c r="CW60" s="178"/>
      <c r="CX60" s="178"/>
      <c r="CY60" s="178"/>
      <c r="CZ60" s="178"/>
      <c r="DA60" s="178"/>
      <c r="DB60" s="178"/>
      <c r="DC60" s="178"/>
      <c r="DD60" s="178"/>
      <c r="DE60" s="178"/>
      <c r="DF60" s="178"/>
      <c r="DG60" s="178"/>
      <c r="DH60" s="178"/>
      <c r="DI60" s="178"/>
      <c r="DJ60" s="178"/>
      <c r="DK60" s="178"/>
      <c r="DL60" s="178"/>
      <c r="DM60" s="178"/>
      <c r="DN60" s="178"/>
      <c r="DO60" s="178"/>
      <c r="DP60" s="178"/>
      <c r="DQ60" s="178"/>
      <c r="DR60" s="178"/>
      <c r="DS60" s="178"/>
      <c r="DT60" s="178"/>
      <c r="DU60" s="178"/>
      <c r="DV60" s="178"/>
      <c r="DW60" s="178"/>
      <c r="DX60" s="178"/>
      <c r="DY60" s="178"/>
      <c r="DZ60" s="178"/>
      <c r="EA60" s="178"/>
      <c r="EB60" s="178"/>
      <c r="EC60" s="178"/>
      <c r="ED60" s="178"/>
      <c r="EE60" s="178"/>
      <c r="EF60" s="178"/>
      <c r="EG60" s="178"/>
      <c r="EH60" s="178"/>
      <c r="EI60" s="178"/>
      <c r="EJ60" s="178"/>
      <c r="EK60" s="178"/>
      <c r="EL60" s="178"/>
      <c r="EM60" s="178"/>
      <c r="EN60" s="178"/>
      <c r="EO60" s="178"/>
      <c r="EP60" s="178"/>
      <c r="EQ60" s="178"/>
      <c r="ER60" s="178"/>
      <c r="ES60" s="178"/>
      <c r="ET60" s="178"/>
      <c r="EU60" s="178"/>
      <c r="EV60" s="178"/>
      <c r="EW60" s="178"/>
      <c r="EX60" s="178"/>
      <c r="EY60" s="178"/>
      <c r="EZ60" s="178"/>
      <c r="FA60" s="178"/>
      <c r="FB60" s="178"/>
      <c r="FC60" s="178"/>
      <c r="FD60" s="178"/>
      <c r="FE60" s="178"/>
      <c r="FF60" s="178"/>
      <c r="FG60" s="178"/>
      <c r="FH60" s="178"/>
      <c r="FI60" s="178"/>
      <c r="FJ60" s="178"/>
      <c r="FK60" s="178"/>
      <c r="FL60" s="178"/>
      <c r="FM60" s="178"/>
      <c r="FN60" s="178"/>
      <c r="FO60" s="178"/>
      <c r="FP60" s="178"/>
      <c r="FQ60" s="178"/>
      <c r="FR60" s="178"/>
      <c r="FS60" s="178"/>
      <c r="FT60" s="178"/>
      <c r="FU60" s="178"/>
      <c r="FV60" s="178"/>
      <c r="FW60" s="178"/>
      <c r="FX60" s="178"/>
      <c r="FY60" s="178"/>
      <c r="FZ60" s="178"/>
      <c r="GA60" s="178"/>
      <c r="GB60" s="178"/>
      <c r="GC60" s="178"/>
      <c r="GD60" s="178"/>
      <c r="GE60" s="178"/>
      <c r="GF60" s="178"/>
      <c r="GG60" s="178"/>
      <c r="GH60" s="178"/>
      <c r="GI60" s="178"/>
      <c r="GJ60" s="178"/>
      <c r="GK60" s="178"/>
      <c r="GL60" s="178"/>
      <c r="GM60" s="178"/>
      <c r="GN60" s="178"/>
      <c r="GO60" s="178"/>
      <c r="GP60" s="178"/>
      <c r="GQ60" s="178"/>
      <c r="GR60" s="178"/>
      <c r="GS60" s="178"/>
      <c r="GT60" s="178"/>
      <c r="GU60" s="178"/>
      <c r="GV60" s="178"/>
      <c r="GY60"/>
    </row>
    <row r="61" spans="1:207" ht="15.75">
      <c r="A61" s="114">
        <f t="shared" si="0"/>
        <v>1</v>
      </c>
      <c r="B61" s="511"/>
      <c r="C61" s="511"/>
      <c r="D61" s="357">
        <v>43150</v>
      </c>
      <c r="E61" s="465" t="str">
        <f>IF("CA" = [1]Congé!$H$7:$H$738, "absent", "il est la ")</f>
        <v xml:space="preserve">il est la </v>
      </c>
      <c r="F61" s="178"/>
      <c r="G61" s="178"/>
      <c r="H61" s="368"/>
      <c r="I61" s="352"/>
      <c r="J61" s="178"/>
      <c r="K61" s="178"/>
      <c r="L61" s="409"/>
      <c r="M61" s="393"/>
      <c r="N61" s="178"/>
      <c r="O61" s="178"/>
      <c r="P61" s="368"/>
      <c r="Q61" s="393"/>
      <c r="R61" s="178"/>
      <c r="S61" s="178"/>
      <c r="T61" s="368"/>
      <c r="U61" s="352"/>
      <c r="V61" s="178"/>
      <c r="W61" s="178"/>
      <c r="X61" s="409"/>
      <c r="Y61" s="393"/>
      <c r="Z61" s="178"/>
      <c r="AA61" s="178"/>
      <c r="AB61" s="368"/>
      <c r="AC61" s="352"/>
      <c r="AD61" s="178"/>
      <c r="AE61" s="178"/>
      <c r="AF61" s="409"/>
      <c r="AG61" s="393"/>
      <c r="AH61" s="178"/>
      <c r="AI61" s="178"/>
      <c r="AJ61" s="368"/>
      <c r="AK61" s="352"/>
      <c r="AL61" s="178"/>
      <c r="AM61" s="178"/>
      <c r="AN61" s="409"/>
      <c r="AO61" s="393"/>
      <c r="AP61" s="178"/>
      <c r="AQ61" s="178"/>
      <c r="AR61" s="368"/>
      <c r="AS61" s="393"/>
      <c r="AT61" s="178"/>
      <c r="AU61" s="178"/>
      <c r="AV61" s="368"/>
      <c r="AW61" s="393"/>
      <c r="AX61" s="178"/>
      <c r="AY61" s="178"/>
      <c r="AZ61" s="368"/>
      <c r="BA61" s="393"/>
      <c r="BB61" s="178"/>
      <c r="BC61" s="178"/>
      <c r="BD61" s="368"/>
      <c r="BE61" s="393"/>
      <c r="BF61" s="178"/>
      <c r="BG61" s="178"/>
      <c r="BH61" s="368"/>
      <c r="BI61" s="393"/>
      <c r="BJ61" s="178"/>
      <c r="BK61" s="178"/>
      <c r="BL61" s="368"/>
      <c r="BM61" s="393"/>
      <c r="BN61" s="178"/>
      <c r="BO61" s="178"/>
      <c r="BP61" s="368"/>
      <c r="BQ61" s="393"/>
      <c r="BR61" s="178"/>
      <c r="BS61" s="178"/>
      <c r="BT61" s="368"/>
      <c r="BU61" s="393"/>
      <c r="BV61" s="178"/>
      <c r="BW61" s="178"/>
      <c r="BX61" s="368"/>
      <c r="BY61" s="393"/>
      <c r="BZ61" s="178"/>
      <c r="CA61" s="178"/>
      <c r="CB61" s="368"/>
      <c r="CC61" s="393"/>
      <c r="CD61" s="178"/>
      <c r="CE61" s="178"/>
      <c r="CF61" s="368"/>
      <c r="CG61" s="393"/>
      <c r="CH61" s="178"/>
      <c r="CI61" s="178"/>
      <c r="CJ61" s="368"/>
      <c r="CK61" s="393"/>
      <c r="CL61" s="178"/>
      <c r="CM61" s="178"/>
      <c r="CN61" s="368"/>
      <c r="CO61" s="393"/>
      <c r="CP61" s="178"/>
      <c r="CQ61" s="178"/>
      <c r="CR61" s="368"/>
      <c r="CS61" s="352"/>
      <c r="CT61" s="178"/>
      <c r="CU61" s="178"/>
      <c r="CV61" s="178"/>
      <c r="CW61" s="178"/>
      <c r="CX61" s="178"/>
      <c r="CY61" s="178"/>
      <c r="CZ61" s="178"/>
      <c r="DA61" s="178"/>
      <c r="DB61" s="178"/>
      <c r="DC61" s="178"/>
      <c r="DD61" s="178"/>
      <c r="DE61" s="178"/>
      <c r="DF61" s="178"/>
      <c r="DG61" s="178"/>
      <c r="DH61" s="178"/>
      <c r="DI61" s="178"/>
      <c r="DJ61" s="178"/>
      <c r="DK61" s="178"/>
      <c r="DL61" s="178"/>
      <c r="DM61" s="178"/>
      <c r="DN61" s="178"/>
      <c r="DO61" s="178"/>
      <c r="DP61" s="178"/>
      <c r="DQ61" s="178"/>
      <c r="DR61" s="178"/>
      <c r="DS61" s="178"/>
      <c r="DT61" s="178"/>
      <c r="DU61" s="178"/>
      <c r="DV61" s="178"/>
      <c r="DW61" s="178"/>
      <c r="DX61" s="178"/>
      <c r="DY61" s="178"/>
      <c r="DZ61" s="178"/>
      <c r="EA61" s="178"/>
      <c r="EB61" s="178"/>
      <c r="EC61" s="178"/>
      <c r="ED61" s="178"/>
      <c r="EE61" s="178"/>
      <c r="EF61" s="178"/>
      <c r="EG61" s="178"/>
      <c r="EH61" s="178"/>
      <c r="EI61" s="178"/>
      <c r="EJ61" s="178"/>
      <c r="EK61" s="178"/>
      <c r="EL61" s="178"/>
      <c r="EM61" s="178"/>
      <c r="EN61" s="178"/>
      <c r="EO61" s="178"/>
      <c r="EP61" s="178"/>
      <c r="EQ61" s="178"/>
      <c r="ER61" s="178"/>
      <c r="ES61" s="178"/>
      <c r="ET61" s="178"/>
      <c r="EU61" s="178"/>
      <c r="EV61" s="178"/>
      <c r="EW61" s="178"/>
      <c r="EX61" s="178"/>
      <c r="EY61" s="178"/>
      <c r="EZ61" s="178"/>
      <c r="FA61" s="178"/>
      <c r="FB61" s="178"/>
      <c r="FC61" s="178"/>
      <c r="FD61" s="178"/>
      <c r="FE61" s="178"/>
      <c r="FF61" s="178"/>
      <c r="FG61" s="178"/>
      <c r="FH61" s="178"/>
      <c r="FI61" s="178"/>
      <c r="FJ61" s="178"/>
      <c r="FK61" s="178"/>
      <c r="FL61" s="178"/>
      <c r="FM61" s="178"/>
      <c r="FN61" s="178"/>
      <c r="FO61" s="178"/>
      <c r="FP61" s="178"/>
      <c r="FQ61" s="178"/>
      <c r="FR61" s="178"/>
      <c r="FS61" s="178"/>
      <c r="FT61" s="178"/>
      <c r="FU61" s="178"/>
      <c r="FV61" s="178"/>
      <c r="FW61" s="178"/>
      <c r="FX61" s="178"/>
      <c r="FY61" s="178"/>
      <c r="FZ61" s="178"/>
      <c r="GA61" s="178"/>
      <c r="GB61" s="178"/>
      <c r="GC61" s="178"/>
      <c r="GD61" s="178"/>
      <c r="GE61" s="178"/>
      <c r="GF61" s="178"/>
      <c r="GG61" s="178"/>
      <c r="GH61" s="178"/>
      <c r="GI61" s="178"/>
      <c r="GJ61" s="178"/>
      <c r="GK61" s="178"/>
      <c r="GL61" s="178"/>
      <c r="GM61" s="178"/>
      <c r="GN61" s="178"/>
      <c r="GO61" s="178"/>
      <c r="GP61" s="178"/>
      <c r="GQ61" s="178"/>
      <c r="GR61" s="178"/>
      <c r="GS61" s="178"/>
      <c r="GT61" s="178"/>
      <c r="GU61" s="178"/>
      <c r="GV61" s="178"/>
      <c r="GY61"/>
    </row>
    <row r="62" spans="1:207" ht="18.75">
      <c r="A62" s="114">
        <f t="shared" si="0"/>
        <v>2</v>
      </c>
      <c r="B62" s="511"/>
      <c r="C62" s="511"/>
      <c r="D62" s="357">
        <v>43151</v>
      </c>
      <c r="E62" s="465" t="str">
        <f>IF("CA" = [1]Congé!$H$7:$H$738, "absent", "il est la ")</f>
        <v xml:space="preserve">il est la </v>
      </c>
      <c r="F62" s="202"/>
      <c r="G62" s="178"/>
      <c r="H62" s="368"/>
      <c r="I62" s="390"/>
      <c r="J62" s="202"/>
      <c r="K62" s="178"/>
      <c r="L62" s="409"/>
      <c r="M62" s="182"/>
      <c r="N62" s="176"/>
      <c r="O62" s="178"/>
      <c r="P62" s="368"/>
      <c r="Q62" s="427"/>
      <c r="R62" s="204"/>
      <c r="S62" s="178"/>
      <c r="T62" s="368"/>
      <c r="U62" s="389"/>
      <c r="V62" s="204"/>
      <c r="W62" s="178"/>
      <c r="X62" s="409"/>
      <c r="Y62" s="430"/>
      <c r="Z62" s="387"/>
      <c r="AA62" s="178"/>
      <c r="AB62" s="368"/>
      <c r="AC62" s="389"/>
      <c r="AD62" s="204"/>
      <c r="AE62" s="178"/>
      <c r="AF62" s="409"/>
      <c r="AG62" s="431"/>
      <c r="AH62" s="382"/>
      <c r="AI62" s="178"/>
      <c r="AJ62" s="368"/>
      <c r="AK62" s="373"/>
      <c r="AL62" s="202"/>
      <c r="AM62" s="146"/>
      <c r="AN62" s="409"/>
      <c r="AO62" s="394"/>
      <c r="AP62" s="202"/>
      <c r="AQ62" s="178"/>
      <c r="AR62" s="368"/>
      <c r="AS62" s="427"/>
      <c r="AT62" s="380"/>
      <c r="AU62" s="178"/>
      <c r="AV62" s="368"/>
      <c r="AW62" s="393"/>
      <c r="AX62" s="178"/>
      <c r="AY62" s="178"/>
      <c r="AZ62" s="368"/>
      <c r="BA62" s="429"/>
      <c r="BB62" s="382"/>
      <c r="BC62" s="199"/>
      <c r="BD62" s="368"/>
      <c r="BE62" s="182"/>
      <c r="BF62" s="176"/>
      <c r="BG62" s="178"/>
      <c r="BH62" s="368"/>
      <c r="BI62" s="427"/>
      <c r="BJ62" s="204"/>
      <c r="BK62" s="178"/>
      <c r="BL62" s="368"/>
      <c r="BM62" s="427"/>
      <c r="BN62" s="380"/>
      <c r="BO62" s="178"/>
      <c r="BP62" s="368"/>
      <c r="BQ62" s="427"/>
      <c r="BR62" s="204"/>
      <c r="BS62" s="178"/>
      <c r="BT62" s="368"/>
      <c r="BU62" s="427"/>
      <c r="BV62" s="380"/>
      <c r="BW62" s="178"/>
      <c r="BX62" s="368"/>
      <c r="BY62" s="398"/>
      <c r="BZ62" s="202"/>
      <c r="CA62" s="178"/>
      <c r="CB62" s="368"/>
      <c r="CC62" s="427"/>
      <c r="CD62" s="380"/>
      <c r="CE62" s="178"/>
      <c r="CF62" s="368"/>
      <c r="CG62" s="431"/>
      <c r="CH62" s="382"/>
      <c r="CI62" s="178"/>
      <c r="CJ62" s="368"/>
      <c r="CK62" s="394"/>
      <c r="CL62" s="202"/>
      <c r="CM62" s="146"/>
      <c r="CN62" s="368"/>
      <c r="CO62" s="394"/>
      <c r="CP62" s="202"/>
      <c r="CQ62" s="146"/>
      <c r="CR62" s="368"/>
      <c r="CS62" s="373"/>
      <c r="CT62" s="178"/>
      <c r="CU62" s="178"/>
      <c r="CV62" s="178"/>
      <c r="CW62" s="164"/>
      <c r="CX62" s="202"/>
      <c r="CY62" s="146"/>
      <c r="CZ62" s="178"/>
      <c r="DA62" s="203"/>
      <c r="DB62" s="204"/>
      <c r="DC62" s="178"/>
      <c r="DD62" s="178"/>
      <c r="DE62" s="164"/>
      <c r="DF62" s="202"/>
      <c r="DG62" s="146"/>
      <c r="DH62" s="178"/>
      <c r="DI62" s="178"/>
      <c r="DJ62" s="178"/>
      <c r="DK62" s="178"/>
      <c r="DL62" s="178"/>
      <c r="DM62" s="178"/>
      <c r="DN62" s="178"/>
      <c r="DO62" s="178"/>
      <c r="DP62" s="178"/>
      <c r="DQ62" s="178"/>
      <c r="DR62" s="178"/>
      <c r="DS62" s="178"/>
      <c r="DT62" s="178"/>
      <c r="DU62" s="178"/>
      <c r="DV62" s="178"/>
      <c r="DW62" s="178"/>
      <c r="DX62" s="178"/>
      <c r="DY62" s="178"/>
      <c r="DZ62" s="178"/>
      <c r="EA62" s="178"/>
      <c r="EB62" s="178"/>
      <c r="EC62" s="178"/>
      <c r="ED62" s="178"/>
      <c r="EE62" s="178"/>
      <c r="EF62" s="178"/>
      <c r="EG62" s="178"/>
      <c r="EH62" s="178"/>
      <c r="EI62" s="178"/>
      <c r="EJ62" s="178"/>
      <c r="EK62" s="178"/>
      <c r="EL62" s="178"/>
      <c r="EM62" s="178"/>
      <c r="EN62" s="178"/>
      <c r="EO62" s="178"/>
      <c r="EP62" s="178"/>
      <c r="EQ62" s="178"/>
      <c r="ER62" s="178"/>
      <c r="ES62" s="178"/>
      <c r="ET62" s="178"/>
      <c r="EU62" s="178"/>
      <c r="EV62" s="178"/>
      <c r="EW62" s="178"/>
      <c r="EX62" s="178"/>
      <c r="EY62" s="178"/>
      <c r="EZ62" s="178"/>
      <c r="FA62" s="178"/>
      <c r="FB62" s="178"/>
      <c r="FC62" s="178"/>
      <c r="FD62" s="178"/>
      <c r="FE62" s="178"/>
      <c r="FF62" s="178"/>
      <c r="FG62" s="178"/>
      <c r="FH62" s="178"/>
      <c r="FI62" s="178"/>
      <c r="FJ62" s="178"/>
      <c r="FK62" s="178"/>
      <c r="FL62" s="178"/>
      <c r="FM62" s="178"/>
      <c r="FN62" s="178"/>
      <c r="FO62" s="178"/>
      <c r="FP62" s="178"/>
      <c r="FQ62" s="178"/>
      <c r="FR62" s="178"/>
      <c r="FS62" s="178"/>
      <c r="FT62" s="178"/>
      <c r="FU62" s="178"/>
      <c r="FV62" s="178"/>
      <c r="FW62" s="178"/>
      <c r="FX62" s="178"/>
      <c r="FY62" s="178"/>
      <c r="FZ62" s="178"/>
      <c r="GA62" s="178"/>
      <c r="GB62" s="178"/>
      <c r="GC62" s="178"/>
      <c r="GD62" s="178"/>
      <c r="GE62" s="178"/>
      <c r="GF62" s="178"/>
      <c r="GG62" s="178"/>
      <c r="GH62" s="178"/>
      <c r="GI62" s="178"/>
      <c r="GJ62" s="178"/>
      <c r="GK62" s="178"/>
      <c r="GL62" s="178"/>
      <c r="GM62" s="178"/>
      <c r="GN62" s="178"/>
      <c r="GO62" s="178"/>
      <c r="GP62" s="178"/>
      <c r="GQ62" s="178"/>
      <c r="GR62" s="178"/>
      <c r="GS62" s="178"/>
      <c r="GT62" s="178"/>
      <c r="GU62" s="178"/>
      <c r="GV62" s="178"/>
      <c r="GY62"/>
    </row>
    <row r="63" spans="1:207" ht="18.75">
      <c r="A63" s="114">
        <f t="shared" si="0"/>
        <v>3</v>
      </c>
      <c r="B63" s="511"/>
      <c r="C63" s="511"/>
      <c r="D63" s="357">
        <v>43152</v>
      </c>
      <c r="E63" s="465" t="str">
        <f>IF("CA" = [1]Congé!$H$7:$H$738, "absent", "il est la ")</f>
        <v xml:space="preserve">il est la </v>
      </c>
      <c r="F63" s="202"/>
      <c r="G63" s="178"/>
      <c r="H63" s="368"/>
      <c r="I63" s="390"/>
      <c r="J63" s="202"/>
      <c r="K63" s="178"/>
      <c r="L63" s="409"/>
      <c r="M63" s="394"/>
      <c r="N63" s="178"/>
      <c r="O63" s="178"/>
      <c r="P63" s="368"/>
      <c r="Q63" s="427"/>
      <c r="R63" s="204"/>
      <c r="S63" s="178"/>
      <c r="T63" s="368"/>
      <c r="U63" s="389"/>
      <c r="V63" s="204"/>
      <c r="W63" s="178"/>
      <c r="X63" s="409"/>
      <c r="Y63" s="430"/>
      <c r="Z63" s="387"/>
      <c r="AA63" s="178"/>
      <c r="AB63" s="368"/>
      <c r="AC63" s="371"/>
      <c r="AD63" s="176"/>
      <c r="AE63" s="178"/>
      <c r="AF63" s="409"/>
      <c r="AG63" s="431"/>
      <c r="AH63" s="382"/>
      <c r="AI63" s="178"/>
      <c r="AJ63" s="368"/>
      <c r="AK63" s="373"/>
      <c r="AL63" s="202"/>
      <c r="AM63" s="146"/>
      <c r="AN63" s="409"/>
      <c r="AO63" s="394"/>
      <c r="AP63" s="202"/>
      <c r="AQ63" s="178"/>
      <c r="AR63" s="368"/>
      <c r="AS63" s="427"/>
      <c r="AT63" s="380"/>
      <c r="AU63" s="178"/>
      <c r="AV63" s="368"/>
      <c r="AW63" s="393"/>
      <c r="AX63" s="178"/>
      <c r="AY63" s="178"/>
      <c r="AZ63" s="368"/>
      <c r="BA63" s="394"/>
      <c r="BB63" s="202"/>
      <c r="BC63" s="178"/>
      <c r="BD63" s="368"/>
      <c r="BE63" s="394"/>
      <c r="BF63" s="202"/>
      <c r="BG63" s="178"/>
      <c r="BH63" s="368"/>
      <c r="BI63" s="427"/>
      <c r="BJ63" s="204"/>
      <c r="BK63" s="178"/>
      <c r="BL63" s="368"/>
      <c r="BM63" s="398"/>
      <c r="BN63" s="202"/>
      <c r="BO63" s="178"/>
      <c r="BP63" s="368"/>
      <c r="BQ63" s="427"/>
      <c r="BR63" s="204"/>
      <c r="BS63" s="178"/>
      <c r="BT63" s="368"/>
      <c r="BU63" s="427"/>
      <c r="BV63" s="380"/>
      <c r="BW63" s="178"/>
      <c r="BX63" s="368"/>
      <c r="BY63" s="398"/>
      <c r="BZ63" s="202"/>
      <c r="CA63" s="178"/>
      <c r="CB63" s="368"/>
      <c r="CC63" s="427"/>
      <c r="CD63" s="380"/>
      <c r="CE63" s="178"/>
      <c r="CF63" s="368"/>
      <c r="CG63" s="431"/>
      <c r="CH63" s="382"/>
      <c r="CI63" s="178"/>
      <c r="CJ63" s="368"/>
      <c r="CK63" s="394"/>
      <c r="CL63" s="202"/>
      <c r="CM63" s="178"/>
      <c r="CN63" s="368"/>
      <c r="CO63" s="182"/>
      <c r="CP63" s="176"/>
      <c r="CQ63" s="178"/>
      <c r="CR63" s="368"/>
      <c r="CS63" s="373"/>
      <c r="CT63" s="178"/>
      <c r="CU63" s="178"/>
      <c r="CV63" s="178"/>
      <c r="CW63" s="164"/>
      <c r="CX63" s="202"/>
      <c r="CY63" s="146"/>
      <c r="CZ63" s="178"/>
      <c r="DA63" s="203"/>
      <c r="DB63" s="204"/>
      <c r="DC63" s="178"/>
      <c r="DD63" s="178"/>
      <c r="DE63" s="181"/>
      <c r="DF63" s="202"/>
      <c r="DG63" s="178"/>
      <c r="DH63" s="178"/>
      <c r="DI63" s="178"/>
      <c r="DJ63" s="178"/>
      <c r="DK63" s="178"/>
      <c r="DL63" s="178"/>
      <c r="DM63" s="178"/>
      <c r="DN63" s="178"/>
      <c r="DO63" s="178"/>
      <c r="DP63" s="178"/>
      <c r="DQ63" s="178"/>
      <c r="DR63" s="178"/>
      <c r="DS63" s="178"/>
      <c r="DT63" s="178"/>
      <c r="DU63" s="178"/>
      <c r="DV63" s="178"/>
      <c r="DW63" s="178"/>
      <c r="DX63" s="178"/>
      <c r="DY63" s="178"/>
      <c r="DZ63" s="178"/>
      <c r="EA63" s="178"/>
      <c r="EB63" s="178"/>
      <c r="EC63" s="178"/>
      <c r="ED63" s="178"/>
      <c r="EE63" s="178"/>
      <c r="EF63" s="178"/>
      <c r="EG63" s="178"/>
      <c r="EH63" s="178"/>
      <c r="EI63" s="178"/>
      <c r="EJ63" s="178"/>
      <c r="EK63" s="178"/>
      <c r="EL63" s="178"/>
      <c r="EM63" s="178"/>
      <c r="EN63" s="178"/>
      <c r="EO63" s="178"/>
      <c r="EP63" s="178"/>
      <c r="EQ63" s="178"/>
      <c r="ER63" s="178"/>
      <c r="ES63" s="178"/>
      <c r="ET63" s="178"/>
      <c r="EU63" s="178"/>
      <c r="EV63" s="178"/>
      <c r="EW63" s="178"/>
      <c r="EX63" s="178"/>
      <c r="EY63" s="178"/>
      <c r="EZ63" s="178"/>
      <c r="FA63" s="178"/>
      <c r="FB63" s="178"/>
      <c r="FC63" s="178"/>
      <c r="FD63" s="178"/>
      <c r="FE63" s="178"/>
      <c r="FF63" s="178"/>
      <c r="FG63" s="178"/>
      <c r="FH63" s="178"/>
      <c r="FI63" s="178"/>
      <c r="FJ63" s="178"/>
      <c r="FK63" s="178"/>
      <c r="FL63" s="178"/>
      <c r="FM63" s="178"/>
      <c r="FN63" s="178"/>
      <c r="FO63" s="178"/>
      <c r="FP63" s="178"/>
      <c r="FQ63" s="178"/>
      <c r="FR63" s="178"/>
      <c r="FS63" s="178"/>
      <c r="FT63" s="178"/>
      <c r="FU63" s="178"/>
      <c r="FV63" s="178"/>
      <c r="FW63" s="178"/>
      <c r="FX63" s="178"/>
      <c r="FY63" s="178"/>
      <c r="FZ63" s="178"/>
      <c r="GA63" s="178"/>
      <c r="GB63" s="178"/>
      <c r="GC63" s="178"/>
      <c r="GD63" s="178"/>
      <c r="GE63" s="178"/>
      <c r="GF63" s="178"/>
      <c r="GG63" s="178"/>
      <c r="GH63" s="178"/>
      <c r="GI63" s="178"/>
      <c r="GJ63" s="178"/>
      <c r="GK63" s="178"/>
      <c r="GL63" s="178"/>
      <c r="GM63" s="178"/>
      <c r="GN63" s="178"/>
      <c r="GO63" s="178"/>
      <c r="GP63" s="178"/>
      <c r="GQ63" s="178"/>
      <c r="GR63" s="178"/>
      <c r="GS63" s="178"/>
      <c r="GT63" s="178"/>
      <c r="GU63" s="178"/>
      <c r="GV63" s="178"/>
      <c r="GY63"/>
    </row>
    <row r="64" spans="1:207" ht="18.75">
      <c r="A64" s="114">
        <f t="shared" si="0"/>
        <v>4</v>
      </c>
      <c r="B64" s="511"/>
      <c r="C64" s="511"/>
      <c r="D64" s="357">
        <v>43153</v>
      </c>
      <c r="E64" s="465" t="str">
        <f>IF("CA" = [1]Congé!$H$7:$H$738, "absent", "il est la ")</f>
        <v xml:space="preserve">il est la </v>
      </c>
      <c r="F64" s="176"/>
      <c r="G64" s="178"/>
      <c r="H64" s="368"/>
      <c r="I64" s="390"/>
      <c r="J64" s="202"/>
      <c r="K64" s="178"/>
      <c r="L64" s="409"/>
      <c r="M64" s="394"/>
      <c r="N64" s="178"/>
      <c r="O64" s="178"/>
      <c r="P64" s="368"/>
      <c r="Q64" s="427"/>
      <c r="R64" s="204"/>
      <c r="S64" s="178"/>
      <c r="T64" s="368"/>
      <c r="U64" s="389"/>
      <c r="V64" s="204"/>
      <c r="W64" s="178"/>
      <c r="X64" s="409"/>
      <c r="Y64" s="430"/>
      <c r="Z64" s="387"/>
      <c r="AA64" s="178"/>
      <c r="AB64" s="368"/>
      <c r="AC64" s="389"/>
      <c r="AD64" s="204"/>
      <c r="AE64" s="178"/>
      <c r="AF64" s="409"/>
      <c r="AG64" s="431"/>
      <c r="AH64" s="382"/>
      <c r="AI64" s="178"/>
      <c r="AJ64" s="368"/>
      <c r="AK64" s="371"/>
      <c r="AL64" s="176"/>
      <c r="AM64" s="178"/>
      <c r="AN64" s="409"/>
      <c r="AO64" s="394"/>
      <c r="AP64" s="202"/>
      <c r="AQ64" s="146"/>
      <c r="AR64" s="368"/>
      <c r="AS64" s="427"/>
      <c r="AT64" s="380"/>
      <c r="AU64" s="178"/>
      <c r="AV64" s="368"/>
      <c r="AW64" s="393"/>
      <c r="AX64" s="178"/>
      <c r="AY64" s="178"/>
      <c r="AZ64" s="368"/>
      <c r="BA64" s="429"/>
      <c r="BB64" s="382"/>
      <c r="BC64" s="146"/>
      <c r="BD64" s="368"/>
      <c r="BE64" s="182"/>
      <c r="BF64" s="176"/>
      <c r="BG64" s="178"/>
      <c r="BH64" s="368"/>
      <c r="BI64" s="427"/>
      <c r="BJ64" s="204"/>
      <c r="BK64" s="178"/>
      <c r="BL64" s="368"/>
      <c r="BM64" s="429"/>
      <c r="BN64" s="202"/>
      <c r="BO64" s="178"/>
      <c r="BP64" s="368"/>
      <c r="BQ64" s="427"/>
      <c r="BR64" s="204"/>
      <c r="BS64" s="178"/>
      <c r="BT64" s="368"/>
      <c r="BU64" s="427"/>
      <c r="BV64" s="380"/>
      <c r="BW64" s="178"/>
      <c r="BX64" s="368"/>
      <c r="BY64" s="398"/>
      <c r="BZ64" s="202"/>
      <c r="CA64" s="178"/>
      <c r="CB64" s="368"/>
      <c r="CC64" s="427"/>
      <c r="CD64" s="380"/>
      <c r="CE64" s="178"/>
      <c r="CF64" s="368"/>
      <c r="CG64" s="182"/>
      <c r="CH64" s="176"/>
      <c r="CI64" s="178"/>
      <c r="CJ64" s="368"/>
      <c r="CK64" s="394"/>
      <c r="CL64" s="202"/>
      <c r="CM64" s="146"/>
      <c r="CN64" s="368"/>
      <c r="CO64" s="182"/>
      <c r="CP64" s="176"/>
      <c r="CQ64" s="178"/>
      <c r="CR64" s="368"/>
      <c r="CS64" s="373"/>
      <c r="CT64" s="178"/>
      <c r="CU64" s="178"/>
      <c r="CV64" s="178"/>
      <c r="CW64" s="164"/>
      <c r="CX64" s="202"/>
      <c r="CY64" s="146"/>
      <c r="CZ64" s="178"/>
      <c r="DA64" s="203"/>
      <c r="DB64" s="204"/>
      <c r="DC64" s="178"/>
      <c r="DD64" s="178"/>
      <c r="DE64" s="164"/>
      <c r="DF64" s="202"/>
      <c r="DG64" s="146"/>
      <c r="DH64" s="178"/>
      <c r="DI64" s="178"/>
      <c r="DJ64" s="178"/>
      <c r="DK64" s="178"/>
      <c r="DL64" s="178"/>
      <c r="DM64" s="178"/>
      <c r="DN64" s="178"/>
      <c r="DO64" s="178"/>
      <c r="DP64" s="178"/>
      <c r="DQ64" s="178"/>
      <c r="DR64" s="178"/>
      <c r="DS64" s="178"/>
      <c r="DT64" s="178"/>
      <c r="DU64" s="178"/>
      <c r="DV64" s="178"/>
      <c r="DW64" s="178"/>
      <c r="DX64" s="178"/>
      <c r="DY64" s="178"/>
      <c r="DZ64" s="178"/>
      <c r="EA64" s="178"/>
      <c r="EB64" s="178"/>
      <c r="EC64" s="178"/>
      <c r="ED64" s="178"/>
      <c r="EE64" s="178"/>
      <c r="EF64" s="178"/>
      <c r="EG64" s="178"/>
      <c r="EH64" s="178"/>
      <c r="EI64" s="178"/>
      <c r="EJ64" s="178"/>
      <c r="EK64" s="178"/>
      <c r="EL64" s="178"/>
      <c r="EM64" s="178"/>
      <c r="EN64" s="178"/>
      <c r="EO64" s="178"/>
      <c r="EP64" s="178"/>
      <c r="EQ64" s="178"/>
      <c r="ER64" s="178"/>
      <c r="ES64" s="178"/>
      <c r="ET64" s="178"/>
      <c r="EU64" s="178"/>
      <c r="EV64" s="178"/>
      <c r="EW64" s="178"/>
      <c r="EX64" s="178"/>
      <c r="EY64" s="178"/>
      <c r="EZ64" s="178"/>
      <c r="FA64" s="178"/>
      <c r="FB64" s="178"/>
      <c r="FC64" s="178"/>
      <c r="FD64" s="178"/>
      <c r="FE64" s="178"/>
      <c r="FF64" s="178"/>
      <c r="FG64" s="178"/>
      <c r="FH64" s="178"/>
      <c r="FI64" s="178"/>
      <c r="FJ64" s="178"/>
      <c r="FK64" s="178"/>
      <c r="FL64" s="178"/>
      <c r="FM64" s="178"/>
      <c r="FN64" s="178"/>
      <c r="FO64" s="178"/>
      <c r="FP64" s="178"/>
      <c r="FQ64" s="178"/>
      <c r="FR64" s="178"/>
      <c r="FS64" s="178"/>
      <c r="FT64" s="178"/>
      <c r="FU64" s="178"/>
      <c r="FV64" s="178"/>
      <c r="FW64" s="178"/>
      <c r="FX64" s="178"/>
      <c r="FY64" s="178"/>
      <c r="FZ64" s="178"/>
      <c r="GA64" s="178"/>
      <c r="GB64" s="178"/>
      <c r="GC64" s="178"/>
      <c r="GD64" s="178"/>
      <c r="GE64" s="178"/>
      <c r="GF64" s="178"/>
      <c r="GG64" s="178"/>
      <c r="GH64" s="178"/>
      <c r="GI64" s="178"/>
      <c r="GJ64" s="178"/>
      <c r="GK64" s="178"/>
      <c r="GL64" s="178"/>
      <c r="GM64" s="178"/>
      <c r="GN64" s="178"/>
      <c r="GO64" s="178"/>
      <c r="GP64" s="178"/>
      <c r="GQ64" s="178"/>
      <c r="GR64" s="178"/>
      <c r="GS64" s="178"/>
      <c r="GT64" s="178"/>
      <c r="GU64" s="178"/>
      <c r="GV64" s="178"/>
      <c r="GY64"/>
    </row>
    <row r="65" spans="1:207" ht="18.75">
      <c r="A65" s="114">
        <f t="shared" si="0"/>
        <v>5</v>
      </c>
      <c r="B65" s="511"/>
      <c r="C65" s="511"/>
      <c r="D65" s="357">
        <v>43154</v>
      </c>
      <c r="E65" s="465" t="str">
        <f>IF("CA" = [1]Congé!$H$7:$H$738, "absent", "il est la ")</f>
        <v xml:space="preserve">il est la </v>
      </c>
      <c r="F65" s="202"/>
      <c r="G65" s="178"/>
      <c r="H65" s="368"/>
      <c r="I65" s="390"/>
      <c r="J65" s="202"/>
      <c r="K65" s="178"/>
      <c r="L65" s="409"/>
      <c r="M65" s="394"/>
      <c r="N65" s="178"/>
      <c r="O65" s="178"/>
      <c r="P65" s="368"/>
      <c r="Q65" s="427"/>
      <c r="R65" s="204"/>
      <c r="S65" s="178"/>
      <c r="T65" s="368"/>
      <c r="U65" s="389"/>
      <c r="V65" s="204"/>
      <c r="W65" s="178"/>
      <c r="X65" s="409"/>
      <c r="Y65" s="428"/>
      <c r="Z65" s="380"/>
      <c r="AA65" s="178"/>
      <c r="AB65" s="368"/>
      <c r="AC65" s="371"/>
      <c r="AD65" s="176"/>
      <c r="AE65" s="178"/>
      <c r="AF65" s="409"/>
      <c r="AG65" s="431"/>
      <c r="AH65" s="382"/>
      <c r="AI65" s="178"/>
      <c r="AJ65" s="368"/>
      <c r="AK65" s="373"/>
      <c r="AL65" s="202"/>
      <c r="AM65" s="178"/>
      <c r="AN65" s="409"/>
      <c r="AO65" s="394"/>
      <c r="AP65" s="202"/>
      <c r="AQ65" s="178"/>
      <c r="AR65" s="368"/>
      <c r="AS65" s="427"/>
      <c r="AT65" s="380"/>
      <c r="AU65" s="178"/>
      <c r="AV65" s="368"/>
      <c r="AW65" s="393"/>
      <c r="AX65" s="178"/>
      <c r="AY65" s="178"/>
      <c r="AZ65" s="368"/>
      <c r="BA65" s="394"/>
      <c r="BB65" s="202"/>
      <c r="BC65" s="178"/>
      <c r="BD65" s="368"/>
      <c r="BE65" s="394"/>
      <c r="BF65" s="202"/>
      <c r="BG65" s="178"/>
      <c r="BH65" s="368"/>
      <c r="BI65" s="427"/>
      <c r="BJ65" s="204"/>
      <c r="BK65" s="178"/>
      <c r="BL65" s="368"/>
      <c r="BM65" s="398"/>
      <c r="BN65" s="202"/>
      <c r="BO65" s="178"/>
      <c r="BP65" s="368"/>
      <c r="BQ65" s="427"/>
      <c r="BR65" s="204"/>
      <c r="BS65" s="178"/>
      <c r="BT65" s="368"/>
      <c r="BU65" s="427"/>
      <c r="BV65" s="380"/>
      <c r="BW65" s="178"/>
      <c r="BX65" s="368"/>
      <c r="BY65" s="398"/>
      <c r="BZ65" s="202"/>
      <c r="CA65" s="178"/>
      <c r="CB65" s="368"/>
      <c r="CC65" s="182"/>
      <c r="CD65" s="176"/>
      <c r="CE65" s="178"/>
      <c r="CF65" s="368"/>
      <c r="CG65" s="394"/>
      <c r="CH65" s="202"/>
      <c r="CI65" s="178"/>
      <c r="CJ65" s="368"/>
      <c r="CK65" s="394"/>
      <c r="CL65" s="202"/>
      <c r="CM65" s="146"/>
      <c r="CN65" s="368"/>
      <c r="CO65" s="394"/>
      <c r="CP65" s="202"/>
      <c r="CQ65" s="178"/>
      <c r="CR65" s="368"/>
      <c r="CS65" s="373"/>
      <c r="CT65" s="178"/>
      <c r="CU65" s="178"/>
      <c r="CV65" s="178"/>
      <c r="CW65" s="164"/>
      <c r="CX65" s="202"/>
      <c r="CY65" s="146"/>
      <c r="CZ65" s="178"/>
      <c r="DA65" s="203"/>
      <c r="DB65" s="204"/>
      <c r="DC65" s="178"/>
      <c r="DD65" s="178"/>
      <c r="DE65" s="164"/>
      <c r="DF65" s="202"/>
      <c r="DG65" s="146"/>
      <c r="DH65" s="178"/>
      <c r="DI65" s="178"/>
      <c r="DJ65" s="178"/>
      <c r="DK65" s="178"/>
      <c r="DL65" s="178"/>
      <c r="DM65" s="178"/>
      <c r="DN65" s="178"/>
      <c r="DO65" s="178"/>
      <c r="DP65" s="178"/>
      <c r="DQ65" s="178"/>
      <c r="DR65" s="178"/>
      <c r="DS65" s="178"/>
      <c r="DT65" s="178"/>
      <c r="DU65" s="178"/>
      <c r="DV65" s="178"/>
      <c r="DW65" s="178"/>
      <c r="DX65" s="178"/>
      <c r="DY65" s="178"/>
      <c r="DZ65" s="178"/>
      <c r="EA65" s="178"/>
      <c r="EB65" s="178"/>
      <c r="EC65" s="178"/>
      <c r="ED65" s="178"/>
      <c r="EE65" s="178"/>
      <c r="EF65" s="178"/>
      <c r="EG65" s="178"/>
      <c r="EH65" s="178"/>
      <c r="EI65" s="178"/>
      <c r="EJ65" s="178"/>
      <c r="EK65" s="178"/>
      <c r="EL65" s="178"/>
      <c r="EM65" s="178"/>
      <c r="EN65" s="178"/>
      <c r="EO65" s="178"/>
      <c r="EP65" s="178"/>
      <c r="EQ65" s="178"/>
      <c r="ER65" s="178"/>
      <c r="ES65" s="178"/>
      <c r="ET65" s="178"/>
      <c r="EU65" s="178"/>
      <c r="EV65" s="178"/>
      <c r="EW65" s="178"/>
      <c r="EX65" s="178"/>
      <c r="EY65" s="178"/>
      <c r="EZ65" s="178"/>
      <c r="FA65" s="178"/>
      <c r="FB65" s="178"/>
      <c r="FC65" s="178"/>
      <c r="FD65" s="178"/>
      <c r="FE65" s="178"/>
      <c r="FF65" s="178"/>
      <c r="FG65" s="178"/>
      <c r="FH65" s="178"/>
      <c r="FI65" s="178"/>
      <c r="FJ65" s="178"/>
      <c r="FK65" s="178"/>
      <c r="FL65" s="178"/>
      <c r="FM65" s="178"/>
      <c r="FN65" s="178"/>
      <c r="FO65" s="178"/>
      <c r="FP65" s="178"/>
      <c r="FQ65" s="178"/>
      <c r="FR65" s="178"/>
      <c r="FS65" s="178"/>
      <c r="FT65" s="178"/>
      <c r="FU65" s="178"/>
      <c r="FV65" s="178"/>
      <c r="FW65" s="178"/>
      <c r="FX65" s="178"/>
      <c r="FY65" s="178"/>
      <c r="FZ65" s="178"/>
      <c r="GA65" s="178"/>
      <c r="GB65" s="178"/>
      <c r="GC65" s="178"/>
      <c r="GD65" s="178"/>
      <c r="GE65" s="178"/>
      <c r="GF65" s="178"/>
      <c r="GG65" s="178"/>
      <c r="GH65" s="178"/>
      <c r="GI65" s="178"/>
      <c r="GJ65" s="178"/>
      <c r="GK65" s="178"/>
      <c r="GL65" s="178"/>
      <c r="GM65" s="178"/>
      <c r="GN65" s="178"/>
      <c r="GO65" s="178"/>
      <c r="GP65" s="178"/>
      <c r="GQ65" s="178"/>
      <c r="GR65" s="178"/>
      <c r="GS65" s="178"/>
      <c r="GT65" s="178"/>
      <c r="GU65" s="178"/>
      <c r="GV65" s="178"/>
      <c r="GY65"/>
    </row>
    <row r="66" spans="1:207" ht="15.75">
      <c r="A66" s="114">
        <f t="shared" si="0"/>
        <v>6</v>
      </c>
      <c r="B66" s="511"/>
      <c r="C66" s="511"/>
      <c r="D66" s="357">
        <v>43155</v>
      </c>
      <c r="E66" s="465" t="str">
        <f>IF("CA" = [1]Congé!$H$7:$H$738, "absent", "il est la ")</f>
        <v xml:space="preserve">il est la </v>
      </c>
      <c r="F66" s="178"/>
      <c r="G66" s="178"/>
      <c r="H66" s="368"/>
      <c r="I66" s="352"/>
      <c r="J66" s="178"/>
      <c r="K66" s="178"/>
      <c r="L66" s="409"/>
      <c r="M66" s="393"/>
      <c r="N66" s="178"/>
      <c r="O66" s="178"/>
      <c r="P66" s="368"/>
      <c r="Q66" s="393"/>
      <c r="R66" s="178"/>
      <c r="S66" s="178"/>
      <c r="T66" s="368"/>
      <c r="U66" s="352"/>
      <c r="V66" s="178"/>
      <c r="W66" s="178"/>
      <c r="X66" s="409"/>
      <c r="Y66" s="393"/>
      <c r="Z66" s="178"/>
      <c r="AA66" s="178"/>
      <c r="AB66" s="368"/>
      <c r="AC66" s="352"/>
      <c r="AD66" s="178"/>
      <c r="AE66" s="178"/>
      <c r="AF66" s="409"/>
      <c r="AG66" s="393"/>
      <c r="AH66" s="178"/>
      <c r="AI66" s="178"/>
      <c r="AJ66" s="368"/>
      <c r="AK66" s="352"/>
      <c r="AL66" s="178"/>
      <c r="AM66" s="178"/>
      <c r="AN66" s="409"/>
      <c r="AO66" s="393"/>
      <c r="AP66" s="178"/>
      <c r="AQ66" s="178"/>
      <c r="AR66" s="368"/>
      <c r="AS66" s="393"/>
      <c r="AT66" s="178"/>
      <c r="AU66" s="178"/>
      <c r="AV66" s="368"/>
      <c r="AW66" s="393"/>
      <c r="AX66" s="178"/>
      <c r="AY66" s="178"/>
      <c r="AZ66" s="368"/>
      <c r="BA66" s="393"/>
      <c r="BB66" s="178"/>
      <c r="BC66" s="178"/>
      <c r="BD66" s="368"/>
      <c r="BE66" s="393"/>
      <c r="BF66" s="178"/>
      <c r="BG66" s="178"/>
      <c r="BH66" s="368"/>
      <c r="BI66" s="393"/>
      <c r="BJ66" s="178"/>
      <c r="BK66" s="178"/>
      <c r="BL66" s="368"/>
      <c r="BM66" s="393"/>
      <c r="BN66" s="178"/>
      <c r="BO66" s="178"/>
      <c r="BP66" s="368"/>
      <c r="BQ66" s="393"/>
      <c r="BR66" s="178"/>
      <c r="BS66" s="178"/>
      <c r="BT66" s="368"/>
      <c r="BU66" s="393"/>
      <c r="BV66" s="178"/>
      <c r="BW66" s="178"/>
      <c r="BX66" s="368"/>
      <c r="BY66" s="393"/>
      <c r="BZ66" s="178"/>
      <c r="CA66" s="178"/>
      <c r="CB66" s="368"/>
      <c r="CC66" s="393"/>
      <c r="CD66" s="178"/>
      <c r="CE66" s="178"/>
      <c r="CF66" s="368"/>
      <c r="CG66" s="393"/>
      <c r="CH66" s="178"/>
      <c r="CI66" s="178"/>
      <c r="CJ66" s="368"/>
      <c r="CK66" s="393"/>
      <c r="CL66" s="178"/>
      <c r="CM66" s="178"/>
      <c r="CN66" s="368"/>
      <c r="CO66" s="393"/>
      <c r="CP66" s="178"/>
      <c r="CQ66" s="178"/>
      <c r="CR66" s="368"/>
      <c r="CS66" s="352"/>
      <c r="CT66" s="178"/>
      <c r="CU66" s="178"/>
      <c r="CV66" s="178"/>
      <c r="CW66" s="178"/>
      <c r="CX66" s="178"/>
      <c r="CY66" s="178"/>
      <c r="CZ66" s="178"/>
      <c r="DA66" s="178"/>
      <c r="DB66" s="178"/>
      <c r="DC66" s="178"/>
      <c r="DD66" s="178"/>
      <c r="DE66" s="178"/>
      <c r="DF66" s="178"/>
      <c r="DG66" s="178"/>
      <c r="DH66" s="178"/>
      <c r="DI66" s="178"/>
      <c r="DJ66" s="178"/>
      <c r="DK66" s="178"/>
      <c r="DL66" s="178"/>
      <c r="DM66" s="178"/>
      <c r="DN66" s="178"/>
      <c r="DO66" s="178"/>
      <c r="DP66" s="178"/>
      <c r="DQ66" s="178"/>
      <c r="DR66" s="178"/>
      <c r="DS66" s="178"/>
      <c r="DT66" s="178"/>
      <c r="DU66" s="178"/>
      <c r="DV66" s="178"/>
      <c r="DW66" s="178"/>
      <c r="DX66" s="178"/>
      <c r="DY66" s="178"/>
      <c r="DZ66" s="178"/>
      <c r="EA66" s="178"/>
      <c r="EB66" s="178"/>
      <c r="EC66" s="178"/>
      <c r="ED66" s="178"/>
      <c r="EE66" s="178"/>
      <c r="EF66" s="178"/>
      <c r="EG66" s="178"/>
      <c r="EH66" s="178"/>
      <c r="EI66" s="178"/>
      <c r="EJ66" s="178"/>
      <c r="EK66" s="178"/>
      <c r="EL66" s="178"/>
      <c r="EM66" s="178"/>
      <c r="EN66" s="178"/>
      <c r="EO66" s="178"/>
      <c r="EP66" s="178"/>
      <c r="EQ66" s="178"/>
      <c r="ER66" s="178"/>
      <c r="ES66" s="178"/>
      <c r="ET66" s="178"/>
      <c r="EU66" s="178"/>
      <c r="EV66" s="178"/>
      <c r="EW66" s="178"/>
      <c r="EX66" s="178"/>
      <c r="EY66" s="178"/>
      <c r="EZ66" s="178"/>
      <c r="FA66" s="178"/>
      <c r="FB66" s="178"/>
      <c r="FC66" s="178"/>
      <c r="FD66" s="178"/>
      <c r="FE66" s="178"/>
      <c r="FF66" s="178"/>
      <c r="FG66" s="178"/>
      <c r="FH66" s="178"/>
      <c r="FI66" s="178"/>
      <c r="FJ66" s="178"/>
      <c r="FK66" s="178"/>
      <c r="FL66" s="178"/>
      <c r="FM66" s="178"/>
      <c r="FN66" s="178"/>
      <c r="FO66" s="178"/>
      <c r="FP66" s="178"/>
      <c r="FQ66" s="178"/>
      <c r="FR66" s="178"/>
      <c r="FS66" s="178"/>
      <c r="FT66" s="178"/>
      <c r="FU66" s="178"/>
      <c r="FV66" s="178"/>
      <c r="FW66" s="178"/>
      <c r="FX66" s="178"/>
      <c r="FY66" s="178"/>
      <c r="FZ66" s="178"/>
      <c r="GA66" s="178"/>
      <c r="GB66" s="178"/>
      <c r="GC66" s="178"/>
      <c r="GD66" s="178"/>
      <c r="GE66" s="178"/>
      <c r="GF66" s="178"/>
      <c r="GG66" s="178"/>
      <c r="GH66" s="178"/>
      <c r="GI66" s="178"/>
      <c r="GJ66" s="178"/>
      <c r="GK66" s="178"/>
      <c r="GL66" s="178"/>
      <c r="GM66" s="178"/>
      <c r="GN66" s="178"/>
      <c r="GO66" s="178"/>
      <c r="GP66" s="178"/>
      <c r="GQ66" s="178"/>
      <c r="GR66" s="178"/>
      <c r="GS66" s="178"/>
      <c r="GT66" s="178"/>
      <c r="GU66" s="178"/>
      <c r="GV66" s="178"/>
      <c r="GY66"/>
    </row>
    <row r="67" spans="1:207" ht="15.75">
      <c r="A67" s="114">
        <f t="shared" si="0"/>
        <v>7</v>
      </c>
      <c r="B67" s="489" t="s">
        <v>60</v>
      </c>
      <c r="C67" s="490"/>
      <c r="D67" s="357">
        <v>43156</v>
      </c>
      <c r="E67" s="465" t="str">
        <f>IF("CA" = [1]Congé!$H$7:$H$738, "absent", "il est la ")</f>
        <v xml:space="preserve">il est la </v>
      </c>
      <c r="F67" s="178"/>
      <c r="G67" s="178"/>
      <c r="H67" s="368"/>
      <c r="I67" s="352"/>
      <c r="J67" s="178"/>
      <c r="K67" s="178"/>
      <c r="L67" s="409"/>
      <c r="M67" s="393"/>
      <c r="N67" s="178"/>
      <c r="O67" s="178"/>
      <c r="P67" s="368"/>
      <c r="Q67" s="393"/>
      <c r="R67" s="178"/>
      <c r="S67" s="178"/>
      <c r="T67" s="368"/>
      <c r="U67" s="352"/>
      <c r="V67" s="178"/>
      <c r="W67" s="178"/>
      <c r="X67" s="409"/>
      <c r="Y67" s="393"/>
      <c r="Z67" s="178"/>
      <c r="AA67" s="178"/>
      <c r="AB67" s="368"/>
      <c r="AC67" s="352"/>
      <c r="AD67" s="178"/>
      <c r="AE67" s="178"/>
      <c r="AF67" s="409"/>
      <c r="AG67" s="393"/>
      <c r="AH67" s="178"/>
      <c r="AI67" s="178"/>
      <c r="AJ67" s="368"/>
      <c r="AK67" s="352"/>
      <c r="AL67" s="178"/>
      <c r="AM67" s="178"/>
      <c r="AN67" s="409"/>
      <c r="AO67" s="393"/>
      <c r="AP67" s="178"/>
      <c r="AQ67" s="178"/>
      <c r="AR67" s="368"/>
      <c r="AS67" s="393"/>
      <c r="AT67" s="178"/>
      <c r="AU67" s="178"/>
      <c r="AV67" s="368"/>
      <c r="AW67" s="393"/>
      <c r="AX67" s="178"/>
      <c r="AY67" s="178"/>
      <c r="AZ67" s="368"/>
      <c r="BA67" s="393"/>
      <c r="BB67" s="178"/>
      <c r="BC67" s="178"/>
      <c r="BD67" s="368"/>
      <c r="BE67" s="393"/>
      <c r="BF67" s="178"/>
      <c r="BG67" s="178"/>
      <c r="BH67" s="368"/>
      <c r="BI67" s="393"/>
      <c r="BJ67" s="178"/>
      <c r="BK67" s="178"/>
      <c r="BL67" s="368"/>
      <c r="BM67" s="393"/>
      <c r="BN67" s="178"/>
      <c r="BO67" s="178"/>
      <c r="BP67" s="368"/>
      <c r="BQ67" s="393"/>
      <c r="BR67" s="178"/>
      <c r="BS67" s="178"/>
      <c r="BT67" s="368"/>
      <c r="BU67" s="393"/>
      <c r="BV67" s="178"/>
      <c r="BW67" s="178"/>
      <c r="BX67" s="368"/>
      <c r="BY67" s="393"/>
      <c r="BZ67" s="178"/>
      <c r="CA67" s="178"/>
      <c r="CB67" s="368"/>
      <c r="CC67" s="393"/>
      <c r="CD67" s="178"/>
      <c r="CE67" s="178"/>
      <c r="CF67" s="368"/>
      <c r="CG67" s="393"/>
      <c r="CH67" s="178"/>
      <c r="CI67" s="178"/>
      <c r="CJ67" s="368"/>
      <c r="CK67" s="393"/>
      <c r="CL67" s="178"/>
      <c r="CM67" s="178"/>
      <c r="CN67" s="368"/>
      <c r="CO67" s="393"/>
      <c r="CP67" s="178"/>
      <c r="CQ67" s="178"/>
      <c r="CR67" s="368"/>
      <c r="CS67" s="352"/>
      <c r="CT67" s="178"/>
      <c r="CU67" s="178"/>
      <c r="CV67" s="178"/>
      <c r="CW67" s="178"/>
      <c r="CX67" s="178"/>
      <c r="CY67" s="178"/>
      <c r="CZ67" s="178"/>
      <c r="DA67" s="178"/>
      <c r="DB67" s="178"/>
      <c r="DC67" s="178"/>
      <c r="DD67" s="178"/>
      <c r="DE67" s="178"/>
      <c r="DF67" s="178"/>
      <c r="DG67" s="178"/>
      <c r="DH67" s="178"/>
      <c r="DI67" s="178"/>
      <c r="DJ67" s="178"/>
      <c r="DK67" s="178"/>
      <c r="DL67" s="178"/>
      <c r="DM67" s="178"/>
      <c r="DN67" s="178"/>
      <c r="DO67" s="178"/>
      <c r="DP67" s="178"/>
      <c r="DQ67" s="178"/>
      <c r="DR67" s="178"/>
      <c r="DS67" s="178"/>
      <c r="DT67" s="178"/>
      <c r="DU67" s="178"/>
      <c r="DV67" s="178"/>
      <c r="DW67" s="178"/>
      <c r="DX67" s="178"/>
      <c r="DY67" s="178"/>
      <c r="DZ67" s="178"/>
      <c r="EA67" s="178"/>
      <c r="EB67" s="178"/>
      <c r="EC67" s="178"/>
      <c r="ED67" s="178"/>
      <c r="EE67" s="178"/>
      <c r="EF67" s="178"/>
      <c r="EG67" s="178"/>
      <c r="EH67" s="178"/>
      <c r="EI67" s="178"/>
      <c r="EJ67" s="178"/>
      <c r="EK67" s="178"/>
      <c r="EL67" s="178"/>
      <c r="EM67" s="178"/>
      <c r="EN67" s="178"/>
      <c r="EO67" s="178"/>
      <c r="EP67" s="178"/>
      <c r="EQ67" s="178"/>
      <c r="ER67" s="178"/>
      <c r="ES67" s="178"/>
      <c r="ET67" s="178"/>
      <c r="EU67" s="178"/>
      <c r="EV67" s="178"/>
      <c r="EW67" s="178"/>
      <c r="EX67" s="178"/>
      <c r="EY67" s="178"/>
      <c r="EZ67" s="178"/>
      <c r="FA67" s="178"/>
      <c r="FB67" s="178"/>
      <c r="FC67" s="178"/>
      <c r="FD67" s="178"/>
      <c r="FE67" s="178"/>
      <c r="FF67" s="178"/>
      <c r="FG67" s="178"/>
      <c r="FH67" s="178"/>
      <c r="FI67" s="178"/>
      <c r="FJ67" s="178"/>
      <c r="FK67" s="178"/>
      <c r="FL67" s="178"/>
      <c r="FM67" s="178"/>
      <c r="FN67" s="178"/>
      <c r="FO67" s="178"/>
      <c r="FP67" s="178"/>
      <c r="FQ67" s="178"/>
      <c r="FR67" s="178"/>
      <c r="FS67" s="178"/>
      <c r="FT67" s="178"/>
      <c r="FU67" s="178"/>
      <c r="FV67" s="178"/>
      <c r="FW67" s="178"/>
      <c r="FX67" s="178"/>
      <c r="FY67" s="178"/>
      <c r="FZ67" s="178"/>
      <c r="GA67" s="178"/>
      <c r="GB67" s="178"/>
      <c r="GC67" s="178"/>
      <c r="GD67" s="178"/>
      <c r="GE67" s="178"/>
      <c r="GF67" s="178"/>
      <c r="GG67" s="178"/>
      <c r="GH67" s="178"/>
      <c r="GI67" s="178"/>
      <c r="GJ67" s="178"/>
      <c r="GK67" s="178"/>
      <c r="GL67" s="178"/>
      <c r="GM67" s="178"/>
      <c r="GN67" s="178"/>
      <c r="GO67" s="178"/>
      <c r="GP67" s="178"/>
      <c r="GQ67" s="178"/>
      <c r="GR67" s="178"/>
      <c r="GS67" s="178"/>
      <c r="GT67" s="178"/>
      <c r="GU67" s="178"/>
      <c r="GV67" s="178"/>
      <c r="GY67"/>
    </row>
    <row r="68" spans="1:207" ht="15.75">
      <c r="A68" s="114">
        <f t="shared" si="0"/>
        <v>1</v>
      </c>
      <c r="B68" s="491"/>
      <c r="C68" s="492"/>
      <c r="D68" s="357">
        <v>43157</v>
      </c>
      <c r="E68" s="465" t="str">
        <f>IF("CA" = [1]Congé!$H$7:$H$738, "absent", "il est la ")</f>
        <v xml:space="preserve">il est la </v>
      </c>
      <c r="F68" s="178"/>
      <c r="G68" s="178"/>
      <c r="H68" s="368"/>
      <c r="I68" s="352"/>
      <c r="J68" s="178"/>
      <c r="K68" s="178"/>
      <c r="L68" s="409"/>
      <c r="M68" s="393"/>
      <c r="N68" s="178"/>
      <c r="O68" s="178"/>
      <c r="P68" s="368"/>
      <c r="Q68" s="393"/>
      <c r="R68" s="178"/>
      <c r="S68" s="178"/>
      <c r="T68" s="368"/>
      <c r="U68" s="352"/>
      <c r="V68" s="178"/>
      <c r="W68" s="178"/>
      <c r="X68" s="409"/>
      <c r="Y68" s="393"/>
      <c r="Z68" s="178"/>
      <c r="AA68" s="178"/>
      <c r="AB68" s="368"/>
      <c r="AC68" s="352"/>
      <c r="AD68" s="178"/>
      <c r="AE68" s="178"/>
      <c r="AF68" s="409"/>
      <c r="AG68" s="393"/>
      <c r="AH68" s="178"/>
      <c r="AI68" s="178"/>
      <c r="AJ68" s="368"/>
      <c r="AK68" s="352"/>
      <c r="AL68" s="178"/>
      <c r="AM68" s="178"/>
      <c r="AN68" s="409"/>
      <c r="AO68" s="393"/>
      <c r="AP68" s="178"/>
      <c r="AQ68" s="178"/>
      <c r="AR68" s="368"/>
      <c r="AS68" s="393"/>
      <c r="AT68" s="178"/>
      <c r="AU68" s="178"/>
      <c r="AV68" s="368"/>
      <c r="AW68" s="393"/>
      <c r="AX68" s="178"/>
      <c r="AY68" s="178"/>
      <c r="AZ68" s="368"/>
      <c r="BA68" s="393"/>
      <c r="BB68" s="178"/>
      <c r="BC68" s="178"/>
      <c r="BD68" s="368"/>
      <c r="BE68" s="393"/>
      <c r="BF68" s="178"/>
      <c r="BG68" s="178"/>
      <c r="BH68" s="368"/>
      <c r="BI68" s="393"/>
      <c r="BJ68" s="178"/>
      <c r="BK68" s="178"/>
      <c r="BL68" s="368"/>
      <c r="BM68" s="393"/>
      <c r="BN68" s="178"/>
      <c r="BO68" s="178"/>
      <c r="BP68" s="368"/>
      <c r="BQ68" s="393"/>
      <c r="BR68" s="178"/>
      <c r="BS68" s="178"/>
      <c r="BT68" s="368"/>
      <c r="BU68" s="393"/>
      <c r="BV68" s="178"/>
      <c r="BW68" s="178"/>
      <c r="BX68" s="368"/>
      <c r="BY68" s="393"/>
      <c r="BZ68" s="178"/>
      <c r="CA68" s="178"/>
      <c r="CB68" s="368"/>
      <c r="CC68" s="393"/>
      <c r="CD68" s="178"/>
      <c r="CE68" s="178"/>
      <c r="CF68" s="368"/>
      <c r="CG68" s="393"/>
      <c r="CH68" s="178"/>
      <c r="CI68" s="178"/>
      <c r="CJ68" s="368"/>
      <c r="CK68" s="393"/>
      <c r="CL68" s="178"/>
      <c r="CM68" s="178"/>
      <c r="CN68" s="368"/>
      <c r="CO68" s="393"/>
      <c r="CP68" s="178"/>
      <c r="CQ68" s="178"/>
      <c r="CR68" s="368"/>
      <c r="CS68" s="352"/>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8"/>
      <c r="DV68" s="178"/>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8"/>
      <c r="GD68" s="178"/>
      <c r="GE68" s="178"/>
      <c r="GF68" s="178"/>
      <c r="GG68" s="178"/>
      <c r="GH68" s="178"/>
      <c r="GI68" s="178"/>
      <c r="GJ68" s="178"/>
      <c r="GK68" s="178"/>
      <c r="GL68" s="178"/>
      <c r="GM68" s="178"/>
      <c r="GN68" s="178"/>
      <c r="GO68" s="178"/>
      <c r="GP68" s="178"/>
      <c r="GQ68" s="178"/>
      <c r="GR68" s="178"/>
      <c r="GS68" s="178"/>
      <c r="GT68" s="178"/>
      <c r="GU68" s="178"/>
      <c r="GV68" s="178"/>
      <c r="GY68"/>
    </row>
    <row r="69" spans="1:207" ht="18.75">
      <c r="A69" s="114">
        <f t="shared" si="0"/>
        <v>2</v>
      </c>
      <c r="B69" s="491"/>
      <c r="C69" s="492"/>
      <c r="D69" s="357">
        <v>43158</v>
      </c>
      <c r="E69" s="465" t="str">
        <f>IF("CA" = [1]Congé!$H$7:$H$738, "absent", "il est la ")</f>
        <v xml:space="preserve">il est la </v>
      </c>
      <c r="F69" s="202"/>
      <c r="G69" s="178"/>
      <c r="H69" s="368"/>
      <c r="I69" s="370"/>
      <c r="J69" s="202"/>
      <c r="K69" s="178"/>
      <c r="L69" s="409"/>
      <c r="M69" s="394"/>
      <c r="N69" s="178"/>
      <c r="O69" s="178"/>
      <c r="P69" s="368"/>
      <c r="Q69" s="427"/>
      <c r="R69" s="204"/>
      <c r="S69" s="178"/>
      <c r="T69" s="368"/>
      <c r="U69" s="389"/>
      <c r="V69" s="204"/>
      <c r="W69" s="178"/>
      <c r="X69" s="409"/>
      <c r="Y69" s="428"/>
      <c r="Z69" s="380"/>
      <c r="AA69" s="146"/>
      <c r="AB69" s="368"/>
      <c r="AC69" s="371"/>
      <c r="AD69" s="176"/>
      <c r="AE69" s="178"/>
      <c r="AF69" s="409"/>
      <c r="AG69" s="431"/>
      <c r="AH69" s="382"/>
      <c r="AI69" s="178"/>
      <c r="AJ69" s="368"/>
      <c r="AK69" s="373"/>
      <c r="AL69" s="202"/>
      <c r="AM69" s="178"/>
      <c r="AN69" s="409"/>
      <c r="AO69" s="182"/>
      <c r="AP69" s="176"/>
      <c r="AQ69" s="178"/>
      <c r="AR69" s="368"/>
      <c r="AS69" s="427"/>
      <c r="AT69" s="380"/>
      <c r="AU69" s="178"/>
      <c r="AV69" s="368"/>
      <c r="AW69" s="393"/>
      <c r="AX69" s="178"/>
      <c r="AY69" s="178"/>
      <c r="AZ69" s="368"/>
      <c r="BA69" s="429"/>
      <c r="BB69" s="382"/>
      <c r="BC69" s="146"/>
      <c r="BD69" s="368"/>
      <c r="BE69" s="427"/>
      <c r="BF69" s="380"/>
      <c r="BG69" s="178"/>
      <c r="BH69" s="368"/>
      <c r="BI69" s="427"/>
      <c r="BJ69" s="204"/>
      <c r="BK69" s="178"/>
      <c r="BL69" s="368"/>
      <c r="BM69" s="398"/>
      <c r="BN69" s="202"/>
      <c r="BO69" s="178"/>
      <c r="BP69" s="368"/>
      <c r="BQ69" s="427"/>
      <c r="BR69" s="204"/>
      <c r="BS69" s="178"/>
      <c r="BT69" s="368"/>
      <c r="BU69" s="394"/>
      <c r="BV69" s="202"/>
      <c r="BW69" s="146"/>
      <c r="BX69" s="368"/>
      <c r="BY69" s="398"/>
      <c r="BZ69" s="202"/>
      <c r="CA69" s="178"/>
      <c r="CB69" s="368"/>
      <c r="CC69" s="427"/>
      <c r="CD69" s="380"/>
      <c r="CE69" s="178"/>
      <c r="CF69" s="368"/>
      <c r="CG69" s="394"/>
      <c r="CH69" s="202"/>
      <c r="CI69" s="146"/>
      <c r="CJ69" s="368"/>
      <c r="CK69" s="182"/>
      <c r="CL69" s="176"/>
      <c r="CM69" s="146"/>
      <c r="CN69" s="368"/>
      <c r="CO69" s="182"/>
      <c r="CP69" s="176"/>
      <c r="CQ69" s="178"/>
      <c r="CR69" s="368"/>
      <c r="CS69" s="373"/>
      <c r="CT69" s="178"/>
      <c r="CU69" s="178"/>
      <c r="CV69" s="178"/>
      <c r="CW69" s="164"/>
      <c r="CX69" s="383"/>
      <c r="CY69" s="146"/>
      <c r="CZ69" s="178"/>
      <c r="DA69" s="203"/>
      <c r="DB69" s="204"/>
      <c r="DC69" s="178"/>
      <c r="DD69" s="178"/>
      <c r="DE69" s="164"/>
      <c r="DF69" s="202"/>
      <c r="DG69" s="146"/>
      <c r="DH69" s="178"/>
      <c r="DI69" s="178"/>
      <c r="DJ69" s="178"/>
      <c r="DK69" s="178"/>
      <c r="DL69" s="178"/>
      <c r="DM69" s="178"/>
      <c r="DN69" s="178"/>
      <c r="DO69" s="178"/>
      <c r="DP69" s="178"/>
      <c r="DQ69" s="178"/>
      <c r="DR69" s="178"/>
      <c r="DS69" s="178"/>
      <c r="DT69" s="178"/>
      <c r="DU69" s="178"/>
      <c r="DV69" s="178"/>
      <c r="DW69" s="178"/>
      <c r="DX69" s="178"/>
      <c r="DY69" s="178"/>
      <c r="DZ69" s="178"/>
      <c r="EA69" s="178"/>
      <c r="EB69" s="178"/>
      <c r="EC69" s="178"/>
      <c r="ED69" s="178"/>
      <c r="EE69" s="178"/>
      <c r="EF69" s="178"/>
      <c r="EG69" s="178"/>
      <c r="EH69" s="178"/>
      <c r="EI69" s="178"/>
      <c r="EJ69" s="178"/>
      <c r="EK69" s="178"/>
      <c r="EL69" s="178"/>
      <c r="EM69" s="178"/>
      <c r="EN69" s="178"/>
      <c r="EO69" s="178"/>
      <c r="EP69" s="178"/>
      <c r="EQ69" s="178"/>
      <c r="ER69" s="178"/>
      <c r="ES69" s="178"/>
      <c r="ET69" s="178"/>
      <c r="EU69" s="178"/>
      <c r="EV69" s="178"/>
      <c r="EW69" s="178"/>
      <c r="EX69" s="178"/>
      <c r="EY69" s="178"/>
      <c r="EZ69" s="178"/>
      <c r="FA69" s="178"/>
      <c r="FB69" s="178"/>
      <c r="FC69" s="178"/>
      <c r="FD69" s="178"/>
      <c r="FE69" s="178"/>
      <c r="FF69" s="178"/>
      <c r="FG69" s="178"/>
      <c r="FH69" s="178"/>
      <c r="FI69" s="178"/>
      <c r="FJ69" s="178"/>
      <c r="FK69" s="178"/>
      <c r="FL69" s="178"/>
      <c r="FM69" s="178"/>
      <c r="FN69" s="178"/>
      <c r="FO69" s="178"/>
      <c r="FP69" s="178"/>
      <c r="FQ69" s="178"/>
      <c r="FR69" s="178"/>
      <c r="FS69" s="178"/>
      <c r="FT69" s="178"/>
      <c r="FU69" s="178"/>
      <c r="FV69" s="178"/>
      <c r="FW69" s="178"/>
      <c r="FX69" s="178"/>
      <c r="FY69" s="178"/>
      <c r="FZ69" s="178"/>
      <c r="GA69" s="178"/>
      <c r="GB69" s="178"/>
      <c r="GC69" s="178"/>
      <c r="GD69" s="178"/>
      <c r="GE69" s="178"/>
      <c r="GF69" s="178"/>
      <c r="GG69" s="178"/>
      <c r="GH69" s="178"/>
      <c r="GI69" s="178"/>
      <c r="GJ69" s="178"/>
      <c r="GK69" s="178"/>
      <c r="GL69" s="178"/>
      <c r="GM69" s="178"/>
      <c r="GN69" s="178"/>
      <c r="GO69" s="178"/>
      <c r="GP69" s="178"/>
      <c r="GQ69" s="178"/>
      <c r="GR69" s="178"/>
      <c r="GS69" s="178"/>
      <c r="GT69" s="178"/>
      <c r="GU69" s="178"/>
      <c r="GV69" s="178"/>
      <c r="GY69"/>
    </row>
    <row r="70" spans="1:207" ht="18.75">
      <c r="A70" s="114">
        <f t="shared" ref="A70:A133" si="1">WEEKDAY($D70,2)</f>
        <v>3</v>
      </c>
      <c r="B70" s="491"/>
      <c r="C70" s="492"/>
      <c r="D70" s="357">
        <v>43159</v>
      </c>
      <c r="E70" s="465" t="str">
        <f>IF("CA" = [1]Congé!$H$7:$H$738, "absent", "il est la ")</f>
        <v xml:space="preserve">il est la </v>
      </c>
      <c r="F70" s="202"/>
      <c r="G70" s="178"/>
      <c r="H70" s="368"/>
      <c r="I70" s="370"/>
      <c r="J70" s="202"/>
      <c r="K70" s="178"/>
      <c r="L70" s="409"/>
      <c r="M70" s="394"/>
      <c r="N70" s="178"/>
      <c r="O70" s="178"/>
      <c r="P70" s="368"/>
      <c r="Q70" s="427"/>
      <c r="R70" s="204"/>
      <c r="S70" s="178"/>
      <c r="T70" s="368"/>
      <c r="U70" s="389"/>
      <c r="V70" s="204"/>
      <c r="W70" s="178"/>
      <c r="X70" s="409"/>
      <c r="Y70" s="428"/>
      <c r="Z70" s="380"/>
      <c r="AA70" s="146"/>
      <c r="AB70" s="368"/>
      <c r="AC70" s="389"/>
      <c r="AD70" s="204"/>
      <c r="AE70" s="178"/>
      <c r="AF70" s="409"/>
      <c r="AG70" s="431"/>
      <c r="AH70" s="382"/>
      <c r="AI70" s="178"/>
      <c r="AJ70" s="368"/>
      <c r="AK70" s="371"/>
      <c r="AL70" s="176"/>
      <c r="AM70" s="178"/>
      <c r="AN70" s="409"/>
      <c r="AO70" s="182"/>
      <c r="AP70" s="176"/>
      <c r="AQ70" s="178"/>
      <c r="AR70" s="368"/>
      <c r="AS70" s="182"/>
      <c r="AT70" s="176"/>
      <c r="AU70" s="178"/>
      <c r="AV70" s="368"/>
      <c r="AW70" s="393"/>
      <c r="AX70" s="178"/>
      <c r="AY70" s="178"/>
      <c r="AZ70" s="368"/>
      <c r="BA70" s="394"/>
      <c r="BB70" s="202"/>
      <c r="BC70" s="146"/>
      <c r="BD70" s="368"/>
      <c r="BE70" s="427"/>
      <c r="BF70" s="380"/>
      <c r="BG70" s="178"/>
      <c r="BH70" s="368"/>
      <c r="BI70" s="427"/>
      <c r="BJ70" s="204"/>
      <c r="BK70" s="178"/>
      <c r="BL70" s="368"/>
      <c r="BM70" s="398"/>
      <c r="BN70" s="202"/>
      <c r="BO70" s="178"/>
      <c r="BP70" s="368"/>
      <c r="BQ70" s="427"/>
      <c r="BR70" s="204"/>
      <c r="BS70" s="178"/>
      <c r="BT70" s="368"/>
      <c r="BU70" s="394"/>
      <c r="BV70" s="202"/>
      <c r="BW70" s="146"/>
      <c r="BX70" s="368"/>
      <c r="BY70" s="182"/>
      <c r="BZ70" s="176"/>
      <c r="CA70" s="178"/>
      <c r="CB70" s="368"/>
      <c r="CC70" s="427"/>
      <c r="CD70" s="380"/>
      <c r="CE70" s="178"/>
      <c r="CF70" s="368"/>
      <c r="CG70" s="394"/>
      <c r="CH70" s="202"/>
      <c r="CI70" s="146"/>
      <c r="CJ70" s="368"/>
      <c r="CK70" s="394"/>
      <c r="CL70" s="202"/>
      <c r="CM70" s="146"/>
      <c r="CN70" s="368"/>
      <c r="CO70" s="427"/>
      <c r="CP70" s="380"/>
      <c r="CQ70" s="178"/>
      <c r="CR70" s="368"/>
      <c r="CS70" s="373"/>
      <c r="CT70" s="178"/>
      <c r="CU70" s="178"/>
      <c r="CV70" s="178"/>
      <c r="CW70" s="164"/>
      <c r="CX70" s="383"/>
      <c r="CY70" s="146"/>
      <c r="CZ70" s="178"/>
      <c r="DA70" s="203"/>
      <c r="DB70" s="204"/>
      <c r="DC70" s="178"/>
      <c r="DD70" s="178"/>
      <c r="DE70" s="381"/>
      <c r="DF70" s="380"/>
      <c r="DG70" s="146"/>
      <c r="DH70" s="178"/>
      <c r="DI70" s="178"/>
      <c r="DJ70" s="178"/>
      <c r="DK70" s="178"/>
      <c r="DL70" s="178"/>
      <c r="DM70" s="178"/>
      <c r="DN70" s="178"/>
      <c r="DO70" s="178"/>
      <c r="DP70" s="178"/>
      <c r="DQ70" s="178"/>
      <c r="DR70" s="178"/>
      <c r="DS70" s="178"/>
      <c r="DT70" s="178"/>
      <c r="DU70" s="178"/>
      <c r="DV70" s="178"/>
      <c r="DW70" s="178"/>
      <c r="DX70" s="178"/>
      <c r="DY70" s="178"/>
      <c r="DZ70" s="178"/>
      <c r="EA70" s="178"/>
      <c r="EB70" s="178"/>
      <c r="EC70" s="178"/>
      <c r="ED70" s="178"/>
      <c r="EE70" s="178"/>
      <c r="EF70" s="178"/>
      <c r="EG70" s="178"/>
      <c r="EH70" s="178"/>
      <c r="EI70" s="178"/>
      <c r="EJ70" s="178"/>
      <c r="EK70" s="178"/>
      <c r="EL70" s="178"/>
      <c r="EM70" s="178"/>
      <c r="EN70" s="178"/>
      <c r="EO70" s="178"/>
      <c r="EP70" s="178"/>
      <c r="EQ70" s="178"/>
      <c r="ER70" s="178"/>
      <c r="ES70" s="178"/>
      <c r="ET70" s="178"/>
      <c r="EU70" s="178"/>
      <c r="EV70" s="178"/>
      <c r="EW70" s="178"/>
      <c r="EX70" s="178"/>
      <c r="EY70" s="178"/>
      <c r="EZ70" s="178"/>
      <c r="FA70" s="178"/>
      <c r="FB70" s="178"/>
      <c r="FC70" s="178"/>
      <c r="FD70" s="178"/>
      <c r="FE70" s="178"/>
      <c r="FF70" s="178"/>
      <c r="FG70" s="178"/>
      <c r="FH70" s="178"/>
      <c r="FI70" s="178"/>
      <c r="FJ70" s="178"/>
      <c r="FK70" s="178"/>
      <c r="FL70" s="178"/>
      <c r="FM70" s="178"/>
      <c r="FN70" s="178"/>
      <c r="FO70" s="178"/>
      <c r="FP70" s="178"/>
      <c r="FQ70" s="178"/>
      <c r="FR70" s="178"/>
      <c r="FS70" s="178"/>
      <c r="FT70" s="178"/>
      <c r="FU70" s="178"/>
      <c r="FV70" s="178"/>
      <c r="FW70" s="178"/>
      <c r="FX70" s="178"/>
      <c r="FY70" s="178"/>
      <c r="FZ70" s="178"/>
      <c r="GA70" s="178"/>
      <c r="GB70" s="178"/>
      <c r="GC70" s="178"/>
      <c r="GD70" s="178"/>
      <c r="GE70" s="178"/>
      <c r="GF70" s="178"/>
      <c r="GG70" s="178"/>
      <c r="GH70" s="178"/>
      <c r="GI70" s="178"/>
      <c r="GJ70" s="178"/>
      <c r="GK70" s="178"/>
      <c r="GL70" s="178"/>
      <c r="GM70" s="178"/>
      <c r="GN70" s="178"/>
      <c r="GO70" s="178"/>
      <c r="GP70" s="178"/>
      <c r="GQ70" s="178"/>
      <c r="GR70" s="178"/>
      <c r="GS70" s="178"/>
      <c r="GT70" s="178"/>
      <c r="GU70" s="178"/>
      <c r="GV70" s="178"/>
      <c r="GY70"/>
    </row>
    <row r="71" spans="1:207" ht="18.75">
      <c r="A71" s="114">
        <f t="shared" si="1"/>
        <v>4</v>
      </c>
      <c r="B71" s="491"/>
      <c r="C71" s="492"/>
      <c r="D71" s="357">
        <v>43160</v>
      </c>
      <c r="E71" s="465" t="str">
        <f>IF("CA" = [1]Congé!$H$7:$H$738, "absent", "il est la ")</f>
        <v xml:space="preserve">il est la </v>
      </c>
      <c r="F71" s="202"/>
      <c r="G71" s="178"/>
      <c r="H71" s="368"/>
      <c r="I71" s="371"/>
      <c r="J71" s="176"/>
      <c r="K71" s="178"/>
      <c r="L71" s="409"/>
      <c r="M71" s="394"/>
      <c r="N71" s="178"/>
      <c r="O71" s="178"/>
      <c r="P71" s="368"/>
      <c r="Q71" s="427"/>
      <c r="R71" s="204"/>
      <c r="S71" s="178"/>
      <c r="T71" s="368"/>
      <c r="U71" s="389"/>
      <c r="V71" s="204"/>
      <c r="W71" s="178"/>
      <c r="X71" s="409"/>
      <c r="Y71" s="428"/>
      <c r="Z71" s="380"/>
      <c r="AA71" s="146"/>
      <c r="AB71" s="368"/>
      <c r="AC71" s="371"/>
      <c r="AD71" s="176"/>
      <c r="AE71" s="178"/>
      <c r="AF71" s="409"/>
      <c r="AG71" s="431"/>
      <c r="AH71" s="382"/>
      <c r="AI71" s="178"/>
      <c r="AJ71" s="368"/>
      <c r="AK71" s="371"/>
      <c r="AL71" s="176"/>
      <c r="AM71" s="178"/>
      <c r="AN71" s="409"/>
      <c r="AO71" s="182"/>
      <c r="AP71" s="176"/>
      <c r="AQ71" s="178"/>
      <c r="AR71" s="368"/>
      <c r="AS71" s="394"/>
      <c r="AT71" s="202"/>
      <c r="AU71" s="146"/>
      <c r="AV71" s="368"/>
      <c r="AW71" s="393"/>
      <c r="AX71" s="178"/>
      <c r="AY71" s="178"/>
      <c r="AZ71" s="368"/>
      <c r="BA71" s="394"/>
      <c r="BB71" s="202"/>
      <c r="BC71" s="146"/>
      <c r="BD71" s="368"/>
      <c r="BE71" s="427"/>
      <c r="BF71" s="380"/>
      <c r="BG71" s="178"/>
      <c r="BH71" s="368"/>
      <c r="BI71" s="427"/>
      <c r="BJ71" s="204"/>
      <c r="BK71" s="178"/>
      <c r="BL71" s="368"/>
      <c r="BM71" s="182"/>
      <c r="BN71" s="176"/>
      <c r="BO71" s="178"/>
      <c r="BP71" s="368"/>
      <c r="BQ71" s="427"/>
      <c r="BR71" s="204"/>
      <c r="BS71" s="178"/>
      <c r="BT71" s="368"/>
      <c r="BU71" s="394"/>
      <c r="BV71" s="202"/>
      <c r="BW71" s="146"/>
      <c r="BX71" s="368"/>
      <c r="BY71" s="398"/>
      <c r="BZ71" s="202"/>
      <c r="CA71" s="178"/>
      <c r="CB71" s="368"/>
      <c r="CC71" s="427"/>
      <c r="CD71" s="380"/>
      <c r="CE71" s="178"/>
      <c r="CF71" s="368"/>
      <c r="CG71" s="182"/>
      <c r="CH71" s="176"/>
      <c r="CI71" s="178"/>
      <c r="CJ71" s="368"/>
      <c r="CK71" s="394"/>
      <c r="CL71" s="202"/>
      <c r="CM71" s="146"/>
      <c r="CN71" s="368"/>
      <c r="CO71" s="427"/>
      <c r="CP71" s="380"/>
      <c r="CQ71" s="178"/>
      <c r="CR71" s="368"/>
      <c r="CS71" s="373"/>
      <c r="CT71" s="178"/>
      <c r="CU71" s="178"/>
      <c r="CV71" s="178"/>
      <c r="CW71" s="164"/>
      <c r="CX71" s="383"/>
      <c r="CY71" s="146"/>
      <c r="CZ71" s="178"/>
      <c r="DA71" s="175"/>
      <c r="DB71" s="176"/>
      <c r="DC71" s="178"/>
      <c r="DD71" s="178"/>
      <c r="DE71" s="175"/>
      <c r="DF71" s="176"/>
      <c r="DG71" s="146"/>
      <c r="DH71" s="178"/>
      <c r="DI71" s="178"/>
      <c r="DJ71" s="178"/>
      <c r="DK71" s="178"/>
      <c r="DL71" s="178"/>
      <c r="DM71" s="178"/>
      <c r="DN71" s="178"/>
      <c r="DO71" s="178"/>
      <c r="DP71" s="178"/>
      <c r="DQ71" s="178"/>
      <c r="DR71" s="178"/>
      <c r="DS71" s="178"/>
      <c r="DT71" s="178"/>
      <c r="DU71" s="178"/>
      <c r="DV71" s="178"/>
      <c r="DW71" s="178"/>
      <c r="DX71" s="178"/>
      <c r="DY71" s="178"/>
      <c r="DZ71" s="178"/>
      <c r="EA71" s="178"/>
      <c r="EB71" s="178"/>
      <c r="EC71" s="178"/>
      <c r="ED71" s="178"/>
      <c r="EE71" s="178"/>
      <c r="EF71" s="178"/>
      <c r="EG71" s="178"/>
      <c r="EH71" s="178"/>
      <c r="EI71" s="178"/>
      <c r="EJ71" s="178"/>
      <c r="EK71" s="178"/>
      <c r="EL71" s="178"/>
      <c r="EM71" s="178"/>
      <c r="EN71" s="178"/>
      <c r="EO71" s="178"/>
      <c r="EP71" s="178"/>
      <c r="EQ71" s="178"/>
      <c r="ER71" s="178"/>
      <c r="ES71" s="178"/>
      <c r="ET71" s="178"/>
      <c r="EU71" s="178"/>
      <c r="EV71" s="178"/>
      <c r="EW71" s="178"/>
      <c r="EX71" s="178"/>
      <c r="EY71" s="178"/>
      <c r="EZ71" s="178"/>
      <c r="FA71" s="178"/>
      <c r="FB71" s="178"/>
      <c r="FC71" s="178"/>
      <c r="FD71" s="178"/>
      <c r="FE71" s="178"/>
      <c r="FF71" s="178"/>
      <c r="FG71" s="178"/>
      <c r="FH71" s="178"/>
      <c r="FI71" s="178"/>
      <c r="FJ71" s="178"/>
      <c r="FK71" s="178"/>
      <c r="FL71" s="178"/>
      <c r="FM71" s="178"/>
      <c r="FN71" s="178"/>
      <c r="FO71" s="178"/>
      <c r="FP71" s="178"/>
      <c r="FQ71" s="178"/>
      <c r="FR71" s="178"/>
      <c r="FS71" s="178"/>
      <c r="FT71" s="178"/>
      <c r="FU71" s="178"/>
      <c r="FV71" s="178"/>
      <c r="FW71" s="178"/>
      <c r="FX71" s="178"/>
      <c r="FY71" s="178"/>
      <c r="FZ71" s="178"/>
      <c r="GA71" s="178"/>
      <c r="GB71" s="178"/>
      <c r="GC71" s="178"/>
      <c r="GD71" s="178"/>
      <c r="GE71" s="178"/>
      <c r="GF71" s="178"/>
      <c r="GG71" s="178"/>
      <c r="GH71" s="178"/>
      <c r="GI71" s="178"/>
      <c r="GJ71" s="178"/>
      <c r="GK71" s="178"/>
      <c r="GL71" s="178"/>
      <c r="GM71" s="178"/>
      <c r="GN71" s="178"/>
      <c r="GO71" s="178"/>
      <c r="GP71" s="178"/>
      <c r="GQ71" s="178"/>
      <c r="GR71" s="178"/>
      <c r="GS71" s="178"/>
      <c r="GT71" s="178"/>
      <c r="GU71" s="178"/>
      <c r="GV71" s="178"/>
      <c r="GY71"/>
    </row>
    <row r="72" spans="1:207" ht="18.75">
      <c r="A72" s="114">
        <f t="shared" si="1"/>
        <v>5</v>
      </c>
      <c r="B72" s="491"/>
      <c r="C72" s="492"/>
      <c r="D72" s="357">
        <v>43161</v>
      </c>
      <c r="E72" s="465" t="str">
        <f>IF("CA" = [1]Congé!$H$7:$H$738, "absent", "il est la ")</f>
        <v xml:space="preserve">il est la </v>
      </c>
      <c r="F72" s="176"/>
      <c r="G72" s="178"/>
      <c r="H72" s="368"/>
      <c r="I72" s="371"/>
      <c r="J72" s="176"/>
      <c r="K72" s="178"/>
      <c r="L72" s="409"/>
      <c r="M72" s="394"/>
      <c r="N72" s="178"/>
      <c r="O72" s="178"/>
      <c r="P72" s="368"/>
      <c r="Q72" s="427"/>
      <c r="R72" s="204"/>
      <c r="S72" s="178"/>
      <c r="T72" s="368"/>
      <c r="U72" s="389"/>
      <c r="V72" s="204"/>
      <c r="W72" s="178"/>
      <c r="X72" s="409"/>
      <c r="Y72" s="428"/>
      <c r="Z72" s="380"/>
      <c r="AA72" s="146"/>
      <c r="AB72" s="368"/>
      <c r="AC72" s="371"/>
      <c r="AD72" s="176"/>
      <c r="AE72" s="178"/>
      <c r="AF72" s="409"/>
      <c r="AG72" s="431"/>
      <c r="AH72" s="382"/>
      <c r="AI72" s="178"/>
      <c r="AJ72" s="368"/>
      <c r="AK72" s="371"/>
      <c r="AL72" s="176"/>
      <c r="AM72" s="178"/>
      <c r="AN72" s="409"/>
      <c r="AO72" s="182"/>
      <c r="AP72" s="176"/>
      <c r="AQ72" s="178"/>
      <c r="AR72" s="368"/>
      <c r="AS72" s="394"/>
      <c r="AT72" s="202"/>
      <c r="AU72" s="146"/>
      <c r="AV72" s="368"/>
      <c r="AW72" s="393"/>
      <c r="AX72" s="178"/>
      <c r="AY72" s="178"/>
      <c r="AZ72" s="368"/>
      <c r="BA72" s="428"/>
      <c r="BB72" s="380"/>
      <c r="BC72" s="146"/>
      <c r="BD72" s="368"/>
      <c r="BE72" s="398"/>
      <c r="BF72" s="202"/>
      <c r="BG72" s="178"/>
      <c r="BH72" s="368"/>
      <c r="BI72" s="427"/>
      <c r="BJ72" s="204"/>
      <c r="BK72" s="178"/>
      <c r="BL72" s="368"/>
      <c r="BM72" s="182"/>
      <c r="BN72" s="176"/>
      <c r="BO72" s="178"/>
      <c r="BP72" s="368"/>
      <c r="BQ72" s="427"/>
      <c r="BR72" s="204"/>
      <c r="BS72" s="178"/>
      <c r="BT72" s="368"/>
      <c r="BU72" s="394"/>
      <c r="BV72" s="202"/>
      <c r="BW72" s="146"/>
      <c r="BX72" s="368"/>
      <c r="BY72" s="398"/>
      <c r="BZ72" s="202"/>
      <c r="CA72" s="178"/>
      <c r="CB72" s="368"/>
      <c r="CC72" s="394"/>
      <c r="CD72" s="202"/>
      <c r="CE72" s="178"/>
      <c r="CF72" s="368"/>
      <c r="CG72" s="394"/>
      <c r="CH72" s="202"/>
      <c r="CI72" s="146"/>
      <c r="CJ72" s="368"/>
      <c r="CK72" s="394"/>
      <c r="CL72" s="202"/>
      <c r="CM72" s="146"/>
      <c r="CN72" s="368"/>
      <c r="CO72" s="398"/>
      <c r="CP72" s="202"/>
      <c r="CQ72" s="178"/>
      <c r="CR72" s="368"/>
      <c r="CS72" s="373"/>
      <c r="CT72" s="178"/>
      <c r="CU72" s="178"/>
      <c r="CV72" s="178"/>
      <c r="CW72" s="164"/>
      <c r="CX72" s="383"/>
      <c r="CY72" s="146"/>
      <c r="CZ72" s="178"/>
      <c r="DA72" s="203"/>
      <c r="DB72" s="204"/>
      <c r="DC72" s="178"/>
      <c r="DD72" s="178"/>
      <c r="DE72" s="381"/>
      <c r="DF72" s="380"/>
      <c r="DG72" s="146"/>
      <c r="DH72" s="178"/>
      <c r="DI72" s="181"/>
      <c r="DJ72" s="202"/>
      <c r="DK72" s="178"/>
      <c r="DL72" s="178"/>
      <c r="DM72" s="178"/>
      <c r="DN72" s="178"/>
      <c r="DO72" s="178"/>
      <c r="DP72" s="178"/>
      <c r="DQ72" s="178"/>
      <c r="DR72" s="178"/>
      <c r="DS72" s="178"/>
      <c r="DT72" s="178"/>
      <c r="DU72" s="178"/>
      <c r="DV72" s="178"/>
      <c r="DW72" s="178"/>
      <c r="DX72" s="178"/>
      <c r="DY72" s="178"/>
      <c r="DZ72" s="178"/>
      <c r="EA72" s="178"/>
      <c r="EB72" s="178"/>
      <c r="EC72" s="178"/>
      <c r="ED72" s="178"/>
      <c r="EE72" s="178"/>
      <c r="EF72" s="178"/>
      <c r="EG72" s="178"/>
      <c r="EH72" s="178"/>
      <c r="EI72" s="178"/>
      <c r="EJ72" s="178"/>
      <c r="EK72" s="178"/>
      <c r="EL72" s="178"/>
      <c r="EM72" s="178"/>
      <c r="EN72" s="178"/>
      <c r="EO72" s="178"/>
      <c r="EP72" s="178"/>
      <c r="EQ72" s="178"/>
      <c r="ER72" s="178"/>
      <c r="ES72" s="178"/>
      <c r="ET72" s="178"/>
      <c r="EU72" s="178"/>
      <c r="EV72" s="178"/>
      <c r="EW72" s="178"/>
      <c r="EX72" s="178"/>
      <c r="EY72" s="178"/>
      <c r="EZ72" s="178"/>
      <c r="FA72" s="178"/>
      <c r="FB72" s="178"/>
      <c r="FC72" s="178"/>
      <c r="FD72" s="178"/>
      <c r="FE72" s="178"/>
      <c r="FF72" s="178"/>
      <c r="FG72" s="178"/>
      <c r="FH72" s="178"/>
      <c r="FI72" s="178"/>
      <c r="FJ72" s="178"/>
      <c r="FK72" s="178"/>
      <c r="FL72" s="178"/>
      <c r="FM72" s="178"/>
      <c r="FN72" s="178"/>
      <c r="FO72" s="178"/>
      <c r="FP72" s="178"/>
      <c r="FQ72" s="178"/>
      <c r="FR72" s="178"/>
      <c r="FS72" s="178"/>
      <c r="FT72" s="178"/>
      <c r="FU72" s="178"/>
      <c r="FV72" s="178"/>
      <c r="FW72" s="178"/>
      <c r="FX72" s="178"/>
      <c r="FY72" s="178"/>
      <c r="FZ72" s="178"/>
      <c r="GA72" s="178"/>
      <c r="GB72" s="178"/>
      <c r="GC72" s="178"/>
      <c r="GD72" s="178"/>
      <c r="GE72" s="178"/>
      <c r="GF72" s="178"/>
      <c r="GG72" s="178"/>
      <c r="GH72" s="178"/>
      <c r="GI72" s="178"/>
      <c r="GJ72" s="178"/>
      <c r="GK72" s="178"/>
      <c r="GL72" s="178"/>
      <c r="GM72" s="178"/>
      <c r="GN72" s="178"/>
      <c r="GO72" s="178"/>
      <c r="GP72" s="178"/>
      <c r="GQ72" s="178"/>
      <c r="GR72" s="178"/>
      <c r="GS72" s="178"/>
      <c r="GT72" s="178"/>
      <c r="GU72" s="178"/>
      <c r="GV72" s="178"/>
      <c r="GY72"/>
    </row>
    <row r="73" spans="1:207" ht="15.75">
      <c r="A73" s="114">
        <f t="shared" si="1"/>
        <v>6</v>
      </c>
      <c r="B73" s="491"/>
      <c r="C73" s="492"/>
      <c r="D73" s="357">
        <v>43162</v>
      </c>
      <c r="E73" s="465" t="str">
        <f>IF("CA" = [1]Congé!$H$7:$H$738, "absent", "il est la ")</f>
        <v xml:space="preserve">il est la </v>
      </c>
      <c r="F73" s="178"/>
      <c r="G73" s="178"/>
      <c r="H73" s="368"/>
      <c r="I73" s="352"/>
      <c r="J73" s="178"/>
      <c r="K73" s="178"/>
      <c r="L73" s="409"/>
      <c r="M73" s="393"/>
      <c r="N73" s="178"/>
      <c r="O73" s="178"/>
      <c r="P73" s="368"/>
      <c r="Q73" s="393"/>
      <c r="R73" s="178"/>
      <c r="S73" s="178"/>
      <c r="T73" s="368"/>
      <c r="U73" s="352"/>
      <c r="V73" s="178"/>
      <c r="W73" s="178"/>
      <c r="X73" s="409"/>
      <c r="Y73" s="393"/>
      <c r="Z73" s="178"/>
      <c r="AA73" s="178"/>
      <c r="AB73" s="368"/>
      <c r="AC73" s="352"/>
      <c r="AD73" s="178"/>
      <c r="AE73" s="178"/>
      <c r="AF73" s="409"/>
      <c r="AG73" s="393"/>
      <c r="AH73" s="178"/>
      <c r="AI73" s="178"/>
      <c r="AJ73" s="368"/>
      <c r="AK73" s="352"/>
      <c r="AL73" s="178"/>
      <c r="AM73" s="178"/>
      <c r="AN73" s="409"/>
      <c r="AO73" s="393"/>
      <c r="AP73" s="178"/>
      <c r="AQ73" s="178"/>
      <c r="AR73" s="368"/>
      <c r="AS73" s="393"/>
      <c r="AT73" s="178"/>
      <c r="AU73" s="178"/>
      <c r="AV73" s="368"/>
      <c r="AW73" s="393"/>
      <c r="AX73" s="178"/>
      <c r="AY73" s="178"/>
      <c r="AZ73" s="368"/>
      <c r="BA73" s="393"/>
      <c r="BB73" s="178"/>
      <c r="BC73" s="178"/>
      <c r="BD73" s="368"/>
      <c r="BE73" s="393"/>
      <c r="BF73" s="178"/>
      <c r="BG73" s="178"/>
      <c r="BH73" s="368"/>
      <c r="BI73" s="393"/>
      <c r="BJ73" s="178"/>
      <c r="BK73" s="178"/>
      <c r="BL73" s="368"/>
      <c r="BM73" s="393"/>
      <c r="BN73" s="178"/>
      <c r="BO73" s="178"/>
      <c r="BP73" s="368"/>
      <c r="BQ73" s="393"/>
      <c r="BR73" s="178"/>
      <c r="BS73" s="178"/>
      <c r="BT73" s="368"/>
      <c r="BU73" s="393"/>
      <c r="BV73" s="178"/>
      <c r="BW73" s="178"/>
      <c r="BX73" s="368"/>
      <c r="BY73" s="393"/>
      <c r="BZ73" s="178"/>
      <c r="CA73" s="178"/>
      <c r="CB73" s="368"/>
      <c r="CC73" s="393"/>
      <c r="CD73" s="178"/>
      <c r="CE73" s="178"/>
      <c r="CF73" s="368"/>
      <c r="CG73" s="393"/>
      <c r="CH73" s="178"/>
      <c r="CI73" s="178"/>
      <c r="CJ73" s="368"/>
      <c r="CK73" s="393"/>
      <c r="CL73" s="178"/>
      <c r="CM73" s="178"/>
      <c r="CN73" s="368"/>
      <c r="CO73" s="393"/>
      <c r="CP73" s="178"/>
      <c r="CQ73" s="178"/>
      <c r="CR73" s="368"/>
      <c r="CS73" s="352"/>
      <c r="CT73" s="178"/>
      <c r="CU73" s="178"/>
      <c r="CV73" s="178"/>
      <c r="CW73" s="178"/>
      <c r="CX73" s="178"/>
      <c r="CY73" s="178"/>
      <c r="CZ73" s="178"/>
      <c r="DA73" s="178"/>
      <c r="DB73" s="178"/>
      <c r="DC73" s="178"/>
      <c r="DD73" s="178"/>
      <c r="DE73" s="178"/>
      <c r="DF73" s="178"/>
      <c r="DG73" s="178"/>
      <c r="DH73" s="178"/>
      <c r="DI73" s="178"/>
      <c r="DJ73" s="178"/>
      <c r="DK73" s="178"/>
      <c r="DL73" s="178"/>
      <c r="DM73" s="178"/>
      <c r="DN73" s="178"/>
      <c r="DO73" s="178"/>
      <c r="DP73" s="178"/>
      <c r="DQ73" s="178"/>
      <c r="DR73" s="178"/>
      <c r="DS73" s="178"/>
      <c r="DT73" s="178"/>
      <c r="DU73" s="178"/>
      <c r="DV73" s="178"/>
      <c r="DW73" s="178"/>
      <c r="DX73" s="178"/>
      <c r="DY73" s="178"/>
      <c r="DZ73" s="178"/>
      <c r="EA73" s="178"/>
      <c r="EB73" s="178"/>
      <c r="EC73" s="178"/>
      <c r="ED73" s="178"/>
      <c r="EE73" s="178"/>
      <c r="EF73" s="178"/>
      <c r="EG73" s="178"/>
      <c r="EH73" s="178"/>
      <c r="EI73" s="178"/>
      <c r="EJ73" s="178"/>
      <c r="EK73" s="178"/>
      <c r="EL73" s="178"/>
      <c r="EM73" s="178"/>
      <c r="EN73" s="178"/>
      <c r="EO73" s="178"/>
      <c r="EP73" s="178"/>
      <c r="EQ73" s="178"/>
      <c r="ER73" s="178"/>
      <c r="ES73" s="178"/>
      <c r="ET73" s="178"/>
      <c r="EU73" s="178"/>
      <c r="EV73" s="178"/>
      <c r="EW73" s="178"/>
      <c r="EX73" s="178"/>
      <c r="EY73" s="178"/>
      <c r="EZ73" s="178"/>
      <c r="FA73" s="178"/>
      <c r="FB73" s="178"/>
      <c r="FC73" s="178"/>
      <c r="FD73" s="178"/>
      <c r="FE73" s="178"/>
      <c r="FF73" s="178"/>
      <c r="FG73" s="178"/>
      <c r="FH73" s="178"/>
      <c r="FI73" s="178"/>
      <c r="FJ73" s="178"/>
      <c r="FK73" s="178"/>
      <c r="FL73" s="178"/>
      <c r="FM73" s="178"/>
      <c r="FN73" s="178"/>
      <c r="FO73" s="178"/>
      <c r="FP73" s="178"/>
      <c r="FQ73" s="178"/>
      <c r="FR73" s="178"/>
      <c r="FS73" s="178"/>
      <c r="FT73" s="178"/>
      <c r="FU73" s="178"/>
      <c r="FV73" s="178"/>
      <c r="FW73" s="178"/>
      <c r="FX73" s="178"/>
      <c r="FY73" s="178"/>
      <c r="FZ73" s="178"/>
      <c r="GA73" s="178"/>
      <c r="GB73" s="178"/>
      <c r="GC73" s="178"/>
      <c r="GD73" s="178"/>
      <c r="GE73" s="178"/>
      <c r="GF73" s="178"/>
      <c r="GG73" s="178"/>
      <c r="GH73" s="178"/>
      <c r="GI73" s="178"/>
      <c r="GJ73" s="178"/>
      <c r="GK73" s="178"/>
      <c r="GL73" s="178"/>
      <c r="GM73" s="178"/>
      <c r="GN73" s="178"/>
      <c r="GO73" s="178"/>
      <c r="GP73" s="178"/>
      <c r="GQ73" s="178"/>
      <c r="GR73" s="178"/>
      <c r="GS73" s="178"/>
      <c r="GT73" s="178"/>
      <c r="GU73" s="178"/>
      <c r="GV73" s="178"/>
      <c r="GY73"/>
    </row>
    <row r="74" spans="1:207" ht="15.75">
      <c r="A74" s="114">
        <f t="shared" si="1"/>
        <v>7</v>
      </c>
      <c r="B74" s="491"/>
      <c r="C74" s="492"/>
      <c r="D74" s="357">
        <v>43163</v>
      </c>
      <c r="E74" s="465" t="str">
        <f>IF("CA" = [1]Congé!$H$7:$H$738, "absent", "il est la ")</f>
        <v xml:space="preserve">il est la </v>
      </c>
      <c r="F74" s="178"/>
      <c r="G74" s="178"/>
      <c r="H74" s="368"/>
      <c r="I74" s="352"/>
      <c r="J74" s="178"/>
      <c r="K74" s="178"/>
      <c r="L74" s="409"/>
      <c r="M74" s="393"/>
      <c r="N74" s="178"/>
      <c r="O74" s="178"/>
      <c r="P74" s="368"/>
      <c r="Q74" s="393"/>
      <c r="R74" s="178"/>
      <c r="S74" s="178"/>
      <c r="T74" s="368"/>
      <c r="U74" s="352"/>
      <c r="V74" s="178"/>
      <c r="W74" s="178"/>
      <c r="X74" s="409"/>
      <c r="Y74" s="393"/>
      <c r="Z74" s="178"/>
      <c r="AA74" s="178"/>
      <c r="AB74" s="368"/>
      <c r="AC74" s="352"/>
      <c r="AD74" s="178"/>
      <c r="AE74" s="178"/>
      <c r="AF74" s="409"/>
      <c r="AG74" s="393"/>
      <c r="AH74" s="178"/>
      <c r="AI74" s="178"/>
      <c r="AJ74" s="368"/>
      <c r="AK74" s="352"/>
      <c r="AL74" s="178"/>
      <c r="AM74" s="178"/>
      <c r="AN74" s="409"/>
      <c r="AO74" s="393"/>
      <c r="AP74" s="178"/>
      <c r="AQ74" s="178"/>
      <c r="AR74" s="368"/>
      <c r="AS74" s="393"/>
      <c r="AT74" s="178"/>
      <c r="AU74" s="178"/>
      <c r="AV74" s="368"/>
      <c r="AW74" s="393"/>
      <c r="AX74" s="178"/>
      <c r="AY74" s="178"/>
      <c r="AZ74" s="368"/>
      <c r="BA74" s="393"/>
      <c r="BB74" s="178"/>
      <c r="BC74" s="178"/>
      <c r="BD74" s="368"/>
      <c r="BE74" s="393"/>
      <c r="BF74" s="178"/>
      <c r="BG74" s="178"/>
      <c r="BH74" s="368"/>
      <c r="BI74" s="393"/>
      <c r="BJ74" s="178"/>
      <c r="BK74" s="178"/>
      <c r="BL74" s="368"/>
      <c r="BM74" s="393"/>
      <c r="BN74" s="178"/>
      <c r="BO74" s="178"/>
      <c r="BP74" s="368"/>
      <c r="BQ74" s="393"/>
      <c r="BR74" s="178"/>
      <c r="BS74" s="178"/>
      <c r="BT74" s="368"/>
      <c r="BU74" s="393"/>
      <c r="BV74" s="178"/>
      <c r="BW74" s="178"/>
      <c r="BX74" s="368"/>
      <c r="BY74" s="393"/>
      <c r="BZ74" s="178"/>
      <c r="CA74" s="178"/>
      <c r="CB74" s="368"/>
      <c r="CC74" s="393"/>
      <c r="CD74" s="178"/>
      <c r="CE74" s="178"/>
      <c r="CF74" s="368"/>
      <c r="CG74" s="393"/>
      <c r="CH74" s="178"/>
      <c r="CI74" s="178"/>
      <c r="CJ74" s="368"/>
      <c r="CK74" s="393"/>
      <c r="CL74" s="178"/>
      <c r="CM74" s="178"/>
      <c r="CN74" s="368"/>
      <c r="CO74" s="393"/>
      <c r="CP74" s="178"/>
      <c r="CQ74" s="178"/>
      <c r="CR74" s="368"/>
      <c r="CS74" s="352"/>
      <c r="CT74" s="178"/>
      <c r="CU74" s="178"/>
      <c r="CV74" s="178"/>
      <c r="CW74" s="178"/>
      <c r="CX74" s="178"/>
      <c r="CY74" s="178"/>
      <c r="CZ74" s="178"/>
      <c r="DA74" s="178"/>
      <c r="DB74" s="178"/>
      <c r="DC74" s="178"/>
      <c r="DD74" s="178"/>
      <c r="DE74" s="178"/>
      <c r="DF74" s="178"/>
      <c r="DG74" s="178"/>
      <c r="DH74" s="178"/>
      <c r="DI74" s="178"/>
      <c r="DJ74" s="178"/>
      <c r="DK74" s="178"/>
      <c r="DL74" s="178"/>
      <c r="DM74" s="178"/>
      <c r="DN74" s="178"/>
      <c r="DO74" s="178"/>
      <c r="DP74" s="178"/>
      <c r="DQ74" s="178"/>
      <c r="DR74" s="178"/>
      <c r="DS74" s="178"/>
      <c r="DT74" s="178"/>
      <c r="DU74" s="178"/>
      <c r="DV74" s="178"/>
      <c r="DW74" s="178"/>
      <c r="DX74" s="178"/>
      <c r="DY74" s="178"/>
      <c r="DZ74" s="178"/>
      <c r="EA74" s="178"/>
      <c r="EB74" s="178"/>
      <c r="EC74" s="178"/>
      <c r="ED74" s="178"/>
      <c r="EE74" s="178"/>
      <c r="EF74" s="178"/>
      <c r="EG74" s="178"/>
      <c r="EH74" s="178"/>
      <c r="EI74" s="178"/>
      <c r="EJ74" s="178"/>
      <c r="EK74" s="178"/>
      <c r="EL74" s="178"/>
      <c r="EM74" s="178"/>
      <c r="EN74" s="178"/>
      <c r="EO74" s="178"/>
      <c r="EP74" s="178"/>
      <c r="EQ74" s="178"/>
      <c r="ER74" s="178"/>
      <c r="ES74" s="178"/>
      <c r="ET74" s="178"/>
      <c r="EU74" s="178"/>
      <c r="EV74" s="178"/>
      <c r="EW74" s="178"/>
      <c r="EX74" s="178"/>
      <c r="EY74" s="178"/>
      <c r="EZ74" s="178"/>
      <c r="FA74" s="178"/>
      <c r="FB74" s="178"/>
      <c r="FC74" s="178"/>
      <c r="FD74" s="178"/>
      <c r="FE74" s="178"/>
      <c r="FF74" s="178"/>
      <c r="FG74" s="178"/>
      <c r="FH74" s="178"/>
      <c r="FI74" s="178"/>
      <c r="FJ74" s="178"/>
      <c r="FK74" s="178"/>
      <c r="FL74" s="178"/>
      <c r="FM74" s="178"/>
      <c r="FN74" s="178"/>
      <c r="FO74" s="178"/>
      <c r="FP74" s="178"/>
      <c r="FQ74" s="178"/>
      <c r="FR74" s="178"/>
      <c r="FS74" s="178"/>
      <c r="FT74" s="178"/>
      <c r="FU74" s="178"/>
      <c r="FV74" s="178"/>
      <c r="FW74" s="178"/>
      <c r="FX74" s="178"/>
      <c r="FY74" s="178"/>
      <c r="FZ74" s="178"/>
      <c r="GA74" s="178"/>
      <c r="GB74" s="178"/>
      <c r="GC74" s="178"/>
      <c r="GD74" s="178"/>
      <c r="GE74" s="178"/>
      <c r="GF74" s="178"/>
      <c r="GG74" s="178"/>
      <c r="GH74" s="178"/>
      <c r="GI74" s="178"/>
      <c r="GJ74" s="178"/>
      <c r="GK74" s="178"/>
      <c r="GL74" s="178"/>
      <c r="GM74" s="178"/>
      <c r="GN74" s="178"/>
      <c r="GO74" s="178"/>
      <c r="GP74" s="178"/>
      <c r="GQ74" s="178"/>
      <c r="GR74" s="178"/>
      <c r="GS74" s="178"/>
      <c r="GT74" s="178"/>
      <c r="GU74" s="178"/>
      <c r="GV74" s="178"/>
      <c r="GY74"/>
    </row>
    <row r="75" spans="1:207" ht="15.75">
      <c r="A75" s="114">
        <f t="shared" si="1"/>
        <v>1</v>
      </c>
      <c r="B75" s="491"/>
      <c r="C75" s="492"/>
      <c r="D75" s="357">
        <v>43164</v>
      </c>
      <c r="E75" s="465" t="str">
        <f>IF("CA" = [1]Congé!$H$7:$H$738, "absent", "il est la ")</f>
        <v xml:space="preserve">il est la </v>
      </c>
      <c r="F75" s="178"/>
      <c r="G75" s="178"/>
      <c r="H75" s="368"/>
      <c r="I75" s="352"/>
      <c r="J75" s="178"/>
      <c r="K75" s="178"/>
      <c r="L75" s="409"/>
      <c r="M75" s="393"/>
      <c r="N75" s="178"/>
      <c r="O75" s="178"/>
      <c r="P75" s="368"/>
      <c r="Q75" s="393"/>
      <c r="R75" s="178"/>
      <c r="S75" s="178"/>
      <c r="T75" s="368"/>
      <c r="U75" s="352"/>
      <c r="V75" s="178"/>
      <c r="W75" s="178"/>
      <c r="X75" s="409"/>
      <c r="Y75" s="393"/>
      <c r="Z75" s="178"/>
      <c r="AA75" s="178"/>
      <c r="AB75" s="368"/>
      <c r="AC75" s="352"/>
      <c r="AD75" s="178"/>
      <c r="AE75" s="178"/>
      <c r="AF75" s="409"/>
      <c r="AG75" s="393"/>
      <c r="AH75" s="178"/>
      <c r="AI75" s="178"/>
      <c r="AJ75" s="368"/>
      <c r="AK75" s="352"/>
      <c r="AL75" s="178"/>
      <c r="AM75" s="178"/>
      <c r="AN75" s="409"/>
      <c r="AO75" s="393"/>
      <c r="AP75" s="178"/>
      <c r="AQ75" s="178"/>
      <c r="AR75" s="368"/>
      <c r="AS75" s="393"/>
      <c r="AT75" s="178"/>
      <c r="AU75" s="178"/>
      <c r="AV75" s="368"/>
      <c r="AW75" s="393"/>
      <c r="AX75" s="178"/>
      <c r="AY75" s="178"/>
      <c r="AZ75" s="368"/>
      <c r="BA75" s="393"/>
      <c r="BB75" s="178"/>
      <c r="BC75" s="178"/>
      <c r="BD75" s="368"/>
      <c r="BE75" s="393"/>
      <c r="BF75" s="178"/>
      <c r="BG75" s="178"/>
      <c r="BH75" s="368"/>
      <c r="BI75" s="393"/>
      <c r="BJ75" s="178"/>
      <c r="BK75" s="178"/>
      <c r="BL75" s="368"/>
      <c r="BM75" s="393"/>
      <c r="BN75" s="178"/>
      <c r="BO75" s="178"/>
      <c r="BP75" s="368"/>
      <c r="BQ75" s="393"/>
      <c r="BR75" s="178"/>
      <c r="BS75" s="178"/>
      <c r="BT75" s="368"/>
      <c r="BU75" s="393"/>
      <c r="BV75" s="178"/>
      <c r="BW75" s="178"/>
      <c r="BX75" s="368"/>
      <c r="BY75" s="393"/>
      <c r="BZ75" s="178"/>
      <c r="CA75" s="178"/>
      <c r="CB75" s="368"/>
      <c r="CC75" s="393"/>
      <c r="CD75" s="178"/>
      <c r="CE75" s="178"/>
      <c r="CF75" s="368"/>
      <c r="CG75" s="393"/>
      <c r="CH75" s="178"/>
      <c r="CI75" s="178"/>
      <c r="CJ75" s="368"/>
      <c r="CK75" s="393"/>
      <c r="CL75" s="178"/>
      <c r="CM75" s="178"/>
      <c r="CN75" s="368"/>
      <c r="CO75" s="393"/>
      <c r="CP75" s="178"/>
      <c r="CQ75" s="178"/>
      <c r="CR75" s="368"/>
      <c r="CS75" s="352"/>
      <c r="CT75" s="178"/>
      <c r="CU75" s="178"/>
      <c r="CV75" s="178"/>
      <c r="CW75" s="178"/>
      <c r="CX75" s="178"/>
      <c r="CY75" s="178"/>
      <c r="CZ75" s="178"/>
      <c r="DA75" s="178"/>
      <c r="DB75" s="178"/>
      <c r="DC75" s="178"/>
      <c r="DD75" s="178"/>
      <c r="DE75" s="178"/>
      <c r="DF75" s="178"/>
      <c r="DG75" s="178"/>
      <c r="DH75" s="178"/>
      <c r="DI75" s="178"/>
      <c r="DJ75" s="178"/>
      <c r="DK75" s="178"/>
      <c r="DL75" s="178"/>
      <c r="DM75" s="178"/>
      <c r="DN75" s="178"/>
      <c r="DO75" s="178"/>
      <c r="DP75" s="178"/>
      <c r="DQ75" s="178"/>
      <c r="DR75" s="178"/>
      <c r="DS75" s="178"/>
      <c r="DT75" s="178"/>
      <c r="DU75" s="178"/>
      <c r="DV75" s="178"/>
      <c r="DW75" s="178"/>
      <c r="DX75" s="178"/>
      <c r="DY75" s="178"/>
      <c r="DZ75" s="178"/>
      <c r="EA75" s="178"/>
      <c r="EB75" s="178"/>
      <c r="EC75" s="178"/>
      <c r="ED75" s="178"/>
      <c r="EE75" s="178"/>
      <c r="EF75" s="178"/>
      <c r="EG75" s="178"/>
      <c r="EH75" s="178"/>
      <c r="EI75" s="178"/>
      <c r="EJ75" s="178"/>
      <c r="EK75" s="178"/>
      <c r="EL75" s="178"/>
      <c r="EM75" s="178"/>
      <c r="EN75" s="178"/>
      <c r="EO75" s="178"/>
      <c r="EP75" s="178"/>
      <c r="EQ75" s="178"/>
      <c r="ER75" s="178"/>
      <c r="ES75" s="178"/>
      <c r="ET75" s="178"/>
      <c r="EU75" s="178"/>
      <c r="EV75" s="178"/>
      <c r="EW75" s="178"/>
      <c r="EX75" s="178"/>
      <c r="EY75" s="178"/>
      <c r="EZ75" s="178"/>
      <c r="FA75" s="178"/>
      <c r="FB75" s="178"/>
      <c r="FC75" s="178"/>
      <c r="FD75" s="178"/>
      <c r="FE75" s="178"/>
      <c r="FF75" s="178"/>
      <c r="FG75" s="178"/>
      <c r="FH75" s="178"/>
      <c r="FI75" s="178"/>
      <c r="FJ75" s="178"/>
      <c r="FK75" s="178"/>
      <c r="FL75" s="178"/>
      <c r="FM75" s="178"/>
      <c r="FN75" s="178"/>
      <c r="FO75" s="178"/>
      <c r="FP75" s="178"/>
      <c r="FQ75" s="178"/>
      <c r="FR75" s="178"/>
      <c r="FS75" s="178"/>
      <c r="FT75" s="178"/>
      <c r="FU75" s="178"/>
      <c r="FV75" s="178"/>
      <c r="FW75" s="178"/>
      <c r="FX75" s="178"/>
      <c r="FY75" s="178"/>
      <c r="FZ75" s="178"/>
      <c r="GA75" s="178"/>
      <c r="GB75" s="178"/>
      <c r="GC75" s="178"/>
      <c r="GD75" s="178"/>
      <c r="GE75" s="178"/>
      <c r="GF75" s="178"/>
      <c r="GG75" s="178"/>
      <c r="GH75" s="178"/>
      <c r="GI75" s="178"/>
      <c r="GJ75" s="178"/>
      <c r="GK75" s="178"/>
      <c r="GL75" s="178"/>
      <c r="GM75" s="178"/>
      <c r="GN75" s="178"/>
      <c r="GO75" s="178"/>
      <c r="GP75" s="178"/>
      <c r="GQ75" s="178"/>
      <c r="GR75" s="178"/>
      <c r="GS75" s="178"/>
      <c r="GT75" s="178"/>
      <c r="GU75" s="178"/>
      <c r="GV75" s="178"/>
      <c r="GY75"/>
    </row>
    <row r="76" spans="1:207" ht="18.75">
      <c r="A76" s="114">
        <f t="shared" si="1"/>
        <v>2</v>
      </c>
      <c r="B76" s="491"/>
      <c r="C76" s="492"/>
      <c r="D76" s="357">
        <v>43165</v>
      </c>
      <c r="E76" s="465" t="str">
        <f>IF("CA" = [1]Congé!$H$7:$H$738, "absent", "il est la ")</f>
        <v xml:space="preserve">il est la </v>
      </c>
      <c r="F76" s="202"/>
      <c r="G76" s="178"/>
      <c r="H76" s="368"/>
      <c r="I76" s="371"/>
      <c r="J76" s="176"/>
      <c r="K76" s="178"/>
      <c r="L76" s="409"/>
      <c r="M76" s="182"/>
      <c r="N76" s="176"/>
      <c r="O76" s="178"/>
      <c r="P76" s="368"/>
      <c r="Q76" s="427"/>
      <c r="R76" s="204"/>
      <c r="S76" s="178"/>
      <c r="T76" s="368"/>
      <c r="U76" s="371"/>
      <c r="V76" s="176"/>
      <c r="W76" s="178"/>
      <c r="X76" s="409"/>
      <c r="Y76" s="428"/>
      <c r="Z76" s="380"/>
      <c r="AA76" s="178"/>
      <c r="AB76" s="368"/>
      <c r="AC76" s="371"/>
      <c r="AD76" s="176"/>
      <c r="AE76" s="178"/>
      <c r="AF76" s="409"/>
      <c r="AG76" s="431"/>
      <c r="AH76" s="382"/>
      <c r="AI76" s="178"/>
      <c r="AJ76" s="368"/>
      <c r="AK76" s="373"/>
      <c r="AL76" s="202"/>
      <c r="AM76" s="146"/>
      <c r="AN76" s="409"/>
      <c r="AO76" s="182"/>
      <c r="AP76" s="176"/>
      <c r="AQ76" s="178"/>
      <c r="AR76" s="368"/>
      <c r="AS76" s="394"/>
      <c r="AT76" s="202"/>
      <c r="AU76" s="146"/>
      <c r="AV76" s="368"/>
      <c r="AW76" s="393"/>
      <c r="AX76" s="178"/>
      <c r="AY76" s="178"/>
      <c r="AZ76" s="368"/>
      <c r="BA76" s="428"/>
      <c r="BB76" s="380"/>
      <c r="BC76" s="178"/>
      <c r="BD76" s="368"/>
      <c r="BE76" s="182"/>
      <c r="BF76" s="176"/>
      <c r="BG76" s="178"/>
      <c r="BH76" s="368"/>
      <c r="BI76" s="427"/>
      <c r="BJ76" s="204"/>
      <c r="BK76" s="178"/>
      <c r="BL76" s="368"/>
      <c r="BM76" s="398"/>
      <c r="BN76" s="202"/>
      <c r="BO76" s="146"/>
      <c r="BP76" s="368"/>
      <c r="BQ76" s="427"/>
      <c r="BR76" s="204"/>
      <c r="BS76" s="178"/>
      <c r="BT76" s="368"/>
      <c r="BU76" s="428"/>
      <c r="BV76" s="380"/>
      <c r="BW76" s="178"/>
      <c r="BX76" s="368"/>
      <c r="BY76" s="398"/>
      <c r="BZ76" s="202"/>
      <c r="CA76" s="178"/>
      <c r="CB76" s="368"/>
      <c r="CC76" s="398"/>
      <c r="CD76" s="202"/>
      <c r="CE76" s="146"/>
      <c r="CF76" s="368"/>
      <c r="CG76" s="428"/>
      <c r="CH76" s="380"/>
      <c r="CI76" s="178"/>
      <c r="CJ76" s="368"/>
      <c r="CK76" s="182"/>
      <c r="CL76" s="176"/>
      <c r="CM76" s="146"/>
      <c r="CN76" s="368"/>
      <c r="CO76" s="398"/>
      <c r="CP76" s="202"/>
      <c r="CQ76" s="146"/>
      <c r="CR76" s="368"/>
      <c r="CS76" s="373"/>
      <c r="CT76" s="178"/>
      <c r="CU76" s="178"/>
      <c r="CV76" s="178"/>
      <c r="CW76" s="381"/>
      <c r="CX76" s="380"/>
      <c r="CY76" s="178"/>
      <c r="CZ76" s="178"/>
      <c r="DA76" s="203"/>
      <c r="DB76" s="204"/>
      <c r="DC76" s="178"/>
      <c r="DD76" s="178"/>
      <c r="DE76" s="381"/>
      <c r="DF76" s="380"/>
      <c r="DG76" s="178"/>
      <c r="DH76" s="178"/>
      <c r="DI76" s="181"/>
      <c r="DJ76" s="202"/>
      <c r="DK76" s="146"/>
      <c r="DL76" s="178"/>
      <c r="DM76" s="181"/>
      <c r="DN76" s="202"/>
      <c r="DO76" s="146"/>
      <c r="DP76" s="178"/>
      <c r="DQ76" s="178"/>
      <c r="DR76" s="178"/>
      <c r="DS76" s="178"/>
      <c r="DT76" s="178"/>
      <c r="DU76" s="178"/>
      <c r="DV76" s="178"/>
      <c r="DW76" s="178"/>
      <c r="DX76" s="178"/>
      <c r="DY76" s="178"/>
      <c r="DZ76" s="178"/>
      <c r="EA76" s="178"/>
      <c r="EB76" s="178"/>
      <c r="EC76" s="178"/>
      <c r="ED76" s="178"/>
      <c r="EE76" s="178"/>
      <c r="EF76" s="178"/>
      <c r="EG76" s="178"/>
      <c r="EH76" s="178"/>
      <c r="EI76" s="178"/>
      <c r="EJ76" s="178"/>
      <c r="EK76" s="178"/>
      <c r="EL76" s="178"/>
      <c r="EM76" s="178"/>
      <c r="EN76" s="178"/>
      <c r="EO76" s="178"/>
      <c r="EP76" s="178"/>
      <c r="EQ76" s="178"/>
      <c r="ER76" s="178"/>
      <c r="ES76" s="178"/>
      <c r="ET76" s="178"/>
      <c r="EU76" s="178"/>
      <c r="EV76" s="178"/>
      <c r="EW76" s="178"/>
      <c r="EX76" s="178"/>
      <c r="EY76" s="178"/>
      <c r="EZ76" s="178"/>
      <c r="FA76" s="178"/>
      <c r="FB76" s="178"/>
      <c r="FC76" s="178"/>
      <c r="FD76" s="178"/>
      <c r="FE76" s="178"/>
      <c r="FF76" s="178"/>
      <c r="FG76" s="178"/>
      <c r="FH76" s="178"/>
      <c r="FI76" s="178"/>
      <c r="FJ76" s="178"/>
      <c r="FK76" s="178"/>
      <c r="FL76" s="178"/>
      <c r="FM76" s="178"/>
      <c r="FN76" s="178"/>
      <c r="FO76" s="178"/>
      <c r="FP76" s="178"/>
      <c r="FQ76" s="178"/>
      <c r="FR76" s="178"/>
      <c r="FS76" s="178"/>
      <c r="FT76" s="178"/>
      <c r="FU76" s="178"/>
      <c r="FV76" s="178"/>
      <c r="FW76" s="178"/>
      <c r="FX76" s="178"/>
      <c r="FY76" s="178"/>
      <c r="FZ76" s="178"/>
      <c r="GA76" s="178"/>
      <c r="GB76" s="178"/>
      <c r="GC76" s="178"/>
      <c r="GD76" s="178"/>
      <c r="GE76" s="178"/>
      <c r="GF76" s="178"/>
      <c r="GG76" s="178"/>
      <c r="GH76" s="178"/>
      <c r="GI76" s="178"/>
      <c r="GJ76" s="178"/>
      <c r="GK76" s="178"/>
      <c r="GL76" s="178"/>
      <c r="GM76" s="178"/>
      <c r="GN76" s="178"/>
      <c r="GO76" s="178"/>
      <c r="GP76" s="178"/>
      <c r="GQ76" s="178"/>
      <c r="GR76" s="178"/>
      <c r="GS76" s="178"/>
      <c r="GT76" s="178"/>
      <c r="GU76" s="178"/>
      <c r="GV76" s="178"/>
      <c r="GY76"/>
    </row>
    <row r="77" spans="1:207" ht="18.75">
      <c r="A77" s="114">
        <f t="shared" si="1"/>
        <v>3</v>
      </c>
      <c r="B77" s="491"/>
      <c r="C77" s="492"/>
      <c r="D77" s="357">
        <v>43166</v>
      </c>
      <c r="E77" s="465" t="str">
        <f>IF("CA" = [1]Congé!$H$7:$H$738, "absent", "il est la ")</f>
        <v xml:space="preserve">il est la </v>
      </c>
      <c r="F77" s="202"/>
      <c r="G77" s="178"/>
      <c r="H77" s="368"/>
      <c r="I77" s="371"/>
      <c r="J77" s="176"/>
      <c r="K77" s="178"/>
      <c r="L77" s="409"/>
      <c r="M77" s="394"/>
      <c r="N77" s="178"/>
      <c r="O77" s="178"/>
      <c r="P77" s="368"/>
      <c r="Q77" s="427"/>
      <c r="R77" s="204"/>
      <c r="S77" s="178"/>
      <c r="T77" s="368"/>
      <c r="U77" s="389"/>
      <c r="V77" s="204"/>
      <c r="W77" s="178"/>
      <c r="X77" s="409"/>
      <c r="Y77" s="428"/>
      <c r="Z77" s="380"/>
      <c r="AA77" s="178"/>
      <c r="AB77" s="368"/>
      <c r="AC77" s="371"/>
      <c r="AD77" s="176"/>
      <c r="AE77" s="178"/>
      <c r="AF77" s="409"/>
      <c r="AG77" s="431"/>
      <c r="AH77" s="382"/>
      <c r="AI77" s="178"/>
      <c r="AJ77" s="368"/>
      <c r="AK77" s="371"/>
      <c r="AL77" s="176"/>
      <c r="AM77" s="146"/>
      <c r="AN77" s="409"/>
      <c r="AO77" s="182"/>
      <c r="AP77" s="176"/>
      <c r="AQ77" s="178"/>
      <c r="AR77" s="368"/>
      <c r="AS77" s="394"/>
      <c r="AT77" s="202"/>
      <c r="AU77" s="146"/>
      <c r="AV77" s="368"/>
      <c r="AW77" s="393"/>
      <c r="AX77" s="178"/>
      <c r="AY77" s="178"/>
      <c r="AZ77" s="368"/>
      <c r="BA77" s="428"/>
      <c r="BB77" s="380"/>
      <c r="BC77" s="178"/>
      <c r="BD77" s="368"/>
      <c r="BE77" s="182"/>
      <c r="BF77" s="176"/>
      <c r="BG77" s="178"/>
      <c r="BH77" s="368"/>
      <c r="BI77" s="427"/>
      <c r="BJ77" s="204"/>
      <c r="BK77" s="178"/>
      <c r="BL77" s="368"/>
      <c r="BM77" s="182"/>
      <c r="BN77" s="176"/>
      <c r="BO77" s="146"/>
      <c r="BP77" s="368"/>
      <c r="BQ77" s="427"/>
      <c r="BR77" s="204"/>
      <c r="BS77" s="178"/>
      <c r="BT77" s="368"/>
      <c r="BU77" s="428"/>
      <c r="BV77" s="380"/>
      <c r="BW77" s="178"/>
      <c r="BX77" s="368"/>
      <c r="BY77" s="398"/>
      <c r="BZ77" s="202"/>
      <c r="CA77" s="178"/>
      <c r="CB77" s="368"/>
      <c r="CC77" s="398"/>
      <c r="CD77" s="202"/>
      <c r="CE77" s="146"/>
      <c r="CF77" s="368"/>
      <c r="CG77" s="428"/>
      <c r="CH77" s="380"/>
      <c r="CI77" s="178"/>
      <c r="CJ77" s="368"/>
      <c r="CK77" s="398"/>
      <c r="CL77" s="202"/>
      <c r="CM77" s="146"/>
      <c r="CN77" s="368"/>
      <c r="CO77" s="182"/>
      <c r="CP77" s="176"/>
      <c r="CQ77" s="146"/>
      <c r="CR77" s="368"/>
      <c r="CS77" s="373"/>
      <c r="CT77" s="178"/>
      <c r="CU77" s="178"/>
      <c r="CV77" s="178"/>
      <c r="CW77" s="381"/>
      <c r="CX77" s="380"/>
      <c r="CY77" s="178"/>
      <c r="CZ77" s="178"/>
      <c r="DA77" s="203"/>
      <c r="DB77" s="204"/>
      <c r="DC77" s="178"/>
      <c r="DD77" s="178"/>
      <c r="DE77" s="381"/>
      <c r="DF77" s="380"/>
      <c r="DG77" s="178"/>
      <c r="DH77" s="178"/>
      <c r="DI77" s="181"/>
      <c r="DJ77" s="202"/>
      <c r="DK77" s="146"/>
      <c r="DL77" s="178"/>
      <c r="DM77" s="181"/>
      <c r="DN77" s="202"/>
      <c r="DO77" s="146"/>
      <c r="DP77" s="178"/>
      <c r="DQ77" s="178"/>
      <c r="DR77" s="178"/>
      <c r="DS77" s="178"/>
      <c r="DT77" s="178"/>
      <c r="DU77" s="178"/>
      <c r="DV77" s="178"/>
      <c r="DW77" s="178"/>
      <c r="DX77" s="178"/>
      <c r="DY77" s="178"/>
      <c r="DZ77" s="178"/>
      <c r="EA77" s="178"/>
      <c r="EB77" s="178"/>
      <c r="EC77" s="178"/>
      <c r="ED77" s="178"/>
      <c r="EE77" s="178"/>
      <c r="EF77" s="178"/>
      <c r="EG77" s="178"/>
      <c r="EH77" s="178"/>
      <c r="EI77" s="178"/>
      <c r="EJ77" s="178"/>
      <c r="EK77" s="178"/>
      <c r="EL77" s="178"/>
      <c r="EM77" s="178"/>
      <c r="EN77" s="178"/>
      <c r="EO77" s="178"/>
      <c r="EP77" s="178"/>
      <c r="EQ77" s="178"/>
      <c r="ER77" s="178"/>
      <c r="ES77" s="178"/>
      <c r="ET77" s="178"/>
      <c r="EU77" s="178"/>
      <c r="EV77" s="178"/>
      <c r="EW77" s="178"/>
      <c r="EX77" s="178"/>
      <c r="EY77" s="178"/>
      <c r="EZ77" s="178"/>
      <c r="FA77" s="178"/>
      <c r="FB77" s="178"/>
      <c r="FC77" s="178"/>
      <c r="FD77" s="178"/>
      <c r="FE77" s="178"/>
      <c r="FF77" s="178"/>
      <c r="FG77" s="178"/>
      <c r="FH77" s="178"/>
      <c r="FI77" s="178"/>
      <c r="FJ77" s="178"/>
      <c r="FK77" s="178"/>
      <c r="FL77" s="178"/>
      <c r="FM77" s="178"/>
      <c r="FN77" s="178"/>
      <c r="FO77" s="178"/>
      <c r="FP77" s="178"/>
      <c r="FQ77" s="178"/>
      <c r="FR77" s="178"/>
      <c r="FS77" s="178"/>
      <c r="FT77" s="178"/>
      <c r="FU77" s="178"/>
      <c r="FV77" s="178"/>
      <c r="FW77" s="178"/>
      <c r="FX77" s="178"/>
      <c r="FY77" s="178"/>
      <c r="FZ77" s="178"/>
      <c r="GA77" s="178"/>
      <c r="GB77" s="178"/>
      <c r="GC77" s="178"/>
      <c r="GD77" s="178"/>
      <c r="GE77" s="178"/>
      <c r="GF77" s="178"/>
      <c r="GG77" s="178"/>
      <c r="GH77" s="178"/>
      <c r="GI77" s="178"/>
      <c r="GJ77" s="178"/>
      <c r="GK77" s="178"/>
      <c r="GL77" s="178"/>
      <c r="GM77" s="178"/>
      <c r="GN77" s="178"/>
      <c r="GO77" s="178"/>
      <c r="GP77" s="178"/>
      <c r="GQ77" s="178"/>
      <c r="GR77" s="178"/>
      <c r="GS77" s="178"/>
      <c r="GT77" s="178"/>
      <c r="GU77" s="178"/>
      <c r="GV77" s="178"/>
      <c r="GY77"/>
    </row>
    <row r="78" spans="1:207" ht="18.75">
      <c r="A78" s="114">
        <f t="shared" si="1"/>
        <v>4</v>
      </c>
      <c r="B78" s="491"/>
      <c r="C78" s="492"/>
      <c r="D78" s="357">
        <v>43167</v>
      </c>
      <c r="E78" s="465" t="str">
        <f>IF("CA" = [1]Congé!$H$7:$H$738, "absent", "il est la ")</f>
        <v xml:space="preserve">il est la </v>
      </c>
      <c r="F78" s="202"/>
      <c r="G78" s="178"/>
      <c r="H78" s="368"/>
      <c r="I78" s="371"/>
      <c r="J78" s="176"/>
      <c r="K78" s="178"/>
      <c r="L78" s="409"/>
      <c r="M78" s="394"/>
      <c r="N78" s="178"/>
      <c r="O78" s="178"/>
      <c r="P78" s="368"/>
      <c r="Q78" s="427"/>
      <c r="R78" s="204"/>
      <c r="S78" s="178"/>
      <c r="T78" s="368"/>
      <c r="U78" s="389"/>
      <c r="V78" s="204"/>
      <c r="W78" s="178"/>
      <c r="X78" s="409"/>
      <c r="Y78" s="428"/>
      <c r="Z78" s="380"/>
      <c r="AA78" s="178"/>
      <c r="AB78" s="368"/>
      <c r="AC78" s="389"/>
      <c r="AD78" s="204"/>
      <c r="AE78" s="178"/>
      <c r="AF78" s="409"/>
      <c r="AG78" s="431"/>
      <c r="AH78" s="382"/>
      <c r="AI78" s="178"/>
      <c r="AJ78" s="368"/>
      <c r="AK78" s="371"/>
      <c r="AL78" s="176"/>
      <c r="AM78" s="178"/>
      <c r="AN78" s="409"/>
      <c r="AO78" s="182"/>
      <c r="AP78" s="176"/>
      <c r="AQ78" s="178"/>
      <c r="AR78" s="368"/>
      <c r="AS78" s="394"/>
      <c r="AT78" s="202"/>
      <c r="AU78" s="146"/>
      <c r="AV78" s="368"/>
      <c r="AW78" s="393"/>
      <c r="AX78" s="178"/>
      <c r="AY78" s="178"/>
      <c r="AZ78" s="368"/>
      <c r="BA78" s="428"/>
      <c r="BB78" s="380"/>
      <c r="BC78" s="178"/>
      <c r="BD78" s="368"/>
      <c r="BE78" s="428"/>
      <c r="BF78" s="380"/>
      <c r="BG78" s="178"/>
      <c r="BH78" s="368"/>
      <c r="BI78" s="427"/>
      <c r="BJ78" s="204"/>
      <c r="BK78" s="178"/>
      <c r="BL78" s="368"/>
      <c r="BM78" s="182"/>
      <c r="BN78" s="176"/>
      <c r="BO78" s="146"/>
      <c r="BP78" s="368"/>
      <c r="BQ78" s="427"/>
      <c r="BR78" s="204"/>
      <c r="BS78" s="178"/>
      <c r="BT78" s="368"/>
      <c r="BU78" s="428"/>
      <c r="BV78" s="380"/>
      <c r="BW78" s="178"/>
      <c r="BX78" s="368"/>
      <c r="BY78" s="398"/>
      <c r="BZ78" s="202"/>
      <c r="CA78" s="178"/>
      <c r="CB78" s="368"/>
      <c r="CC78" s="398"/>
      <c r="CD78" s="202"/>
      <c r="CE78" s="146"/>
      <c r="CF78" s="368"/>
      <c r="CG78" s="428"/>
      <c r="CH78" s="380"/>
      <c r="CI78" s="178"/>
      <c r="CJ78" s="368"/>
      <c r="CK78" s="182"/>
      <c r="CL78" s="176"/>
      <c r="CM78" s="146"/>
      <c r="CN78" s="368"/>
      <c r="CO78" s="182"/>
      <c r="CP78" s="176"/>
      <c r="CQ78" s="146"/>
      <c r="CR78" s="368"/>
      <c r="CS78" s="373"/>
      <c r="CT78" s="178"/>
      <c r="CU78" s="178"/>
      <c r="CV78" s="178"/>
      <c r="CW78" s="381"/>
      <c r="CX78" s="380"/>
      <c r="CY78" s="178"/>
      <c r="CZ78" s="178"/>
      <c r="DA78" s="203"/>
      <c r="DB78" s="204"/>
      <c r="DC78" s="178"/>
      <c r="DD78" s="178"/>
      <c r="DE78" s="381"/>
      <c r="DF78" s="380"/>
      <c r="DG78" s="178"/>
      <c r="DH78" s="178"/>
      <c r="DI78" s="181"/>
      <c r="DJ78" s="202"/>
      <c r="DK78" s="146"/>
      <c r="DL78" s="178"/>
      <c r="DM78" s="181"/>
      <c r="DN78" s="202"/>
      <c r="DO78" s="146"/>
      <c r="DP78" s="178"/>
      <c r="DQ78" s="178"/>
      <c r="DR78" s="178"/>
      <c r="DS78" s="178"/>
      <c r="DT78" s="178"/>
      <c r="DU78" s="178"/>
      <c r="DV78" s="178"/>
      <c r="DW78" s="178"/>
      <c r="DX78" s="178"/>
      <c r="DY78" s="178"/>
      <c r="DZ78" s="178"/>
      <c r="EA78" s="178"/>
      <c r="EB78" s="178"/>
      <c r="EC78" s="178"/>
      <c r="ED78" s="178"/>
      <c r="EE78" s="178"/>
      <c r="EF78" s="178"/>
      <c r="EG78" s="178"/>
      <c r="EH78" s="178"/>
      <c r="EI78" s="178"/>
      <c r="EJ78" s="178"/>
      <c r="EK78" s="178"/>
      <c r="EL78" s="178"/>
      <c r="EM78" s="178"/>
      <c r="EN78" s="178"/>
      <c r="EO78" s="178"/>
      <c r="EP78" s="178"/>
      <c r="EQ78" s="178"/>
      <c r="ER78" s="178"/>
      <c r="ES78" s="178"/>
      <c r="ET78" s="178"/>
      <c r="EU78" s="178"/>
      <c r="EV78" s="178"/>
      <c r="EW78" s="178"/>
      <c r="EX78" s="178"/>
      <c r="EY78" s="178"/>
      <c r="EZ78" s="178"/>
      <c r="FA78" s="178"/>
      <c r="FB78" s="178"/>
      <c r="FC78" s="178"/>
      <c r="FD78" s="178"/>
      <c r="FE78" s="178"/>
      <c r="FF78" s="178"/>
      <c r="FG78" s="178"/>
      <c r="FH78" s="178"/>
      <c r="FI78" s="178"/>
      <c r="FJ78" s="178"/>
      <c r="FK78" s="178"/>
      <c r="FL78" s="178"/>
      <c r="FM78" s="178"/>
      <c r="FN78" s="178"/>
      <c r="FO78" s="178"/>
      <c r="FP78" s="178"/>
      <c r="FQ78" s="178"/>
      <c r="FR78" s="178"/>
      <c r="FS78" s="178"/>
      <c r="FT78" s="178"/>
      <c r="FU78" s="178"/>
      <c r="FV78" s="178"/>
      <c r="FW78" s="178"/>
      <c r="FX78" s="178"/>
      <c r="FY78" s="178"/>
      <c r="FZ78" s="178"/>
      <c r="GA78" s="178"/>
      <c r="GB78" s="178"/>
      <c r="GC78" s="178"/>
      <c r="GD78" s="178"/>
      <c r="GE78" s="178"/>
      <c r="GF78" s="178"/>
      <c r="GG78" s="178"/>
      <c r="GH78" s="178"/>
      <c r="GI78" s="178"/>
      <c r="GJ78" s="178"/>
      <c r="GK78" s="178"/>
      <c r="GL78" s="178"/>
      <c r="GM78" s="178"/>
      <c r="GN78" s="178"/>
      <c r="GO78" s="178"/>
      <c r="GP78" s="178"/>
      <c r="GQ78" s="178"/>
      <c r="GR78" s="178"/>
      <c r="GS78" s="178"/>
      <c r="GT78" s="178"/>
      <c r="GU78" s="178"/>
      <c r="GV78" s="178"/>
      <c r="GY78"/>
    </row>
    <row r="79" spans="1:207" ht="18.75">
      <c r="A79" s="114">
        <f t="shared" si="1"/>
        <v>5</v>
      </c>
      <c r="B79" s="491"/>
      <c r="C79" s="492"/>
      <c r="D79" s="357">
        <v>43168</v>
      </c>
      <c r="E79" s="465" t="str">
        <f>IF("CA" = [1]Congé!$H$7:$H$738, "absent", "il est la ")</f>
        <v xml:space="preserve">il est la </v>
      </c>
      <c r="F79" s="202"/>
      <c r="G79" s="178"/>
      <c r="H79" s="368"/>
      <c r="I79" s="371"/>
      <c r="J79" s="176"/>
      <c r="K79" s="178"/>
      <c r="L79" s="409"/>
      <c r="M79" s="394"/>
      <c r="N79" s="178"/>
      <c r="O79" s="178"/>
      <c r="P79" s="368"/>
      <c r="Q79" s="427"/>
      <c r="R79" s="204"/>
      <c r="S79" s="178"/>
      <c r="T79" s="368"/>
      <c r="U79" s="389"/>
      <c r="V79" s="204"/>
      <c r="W79" s="178"/>
      <c r="X79" s="409"/>
      <c r="Y79" s="428"/>
      <c r="Z79" s="380"/>
      <c r="AA79" s="178"/>
      <c r="AB79" s="368"/>
      <c r="AC79" s="371"/>
      <c r="AD79" s="176"/>
      <c r="AE79" s="178"/>
      <c r="AF79" s="409"/>
      <c r="AG79" s="431"/>
      <c r="AH79" s="382"/>
      <c r="AI79" s="178"/>
      <c r="AJ79" s="368"/>
      <c r="AK79" s="373"/>
      <c r="AL79" s="202"/>
      <c r="AM79" s="178"/>
      <c r="AN79" s="409"/>
      <c r="AO79" s="394"/>
      <c r="AP79" s="202"/>
      <c r="AQ79" s="178"/>
      <c r="AR79" s="368"/>
      <c r="AS79" s="394"/>
      <c r="AT79" s="202"/>
      <c r="AU79" s="146"/>
      <c r="AV79" s="368"/>
      <c r="AW79" s="393"/>
      <c r="AX79" s="178"/>
      <c r="AY79" s="178"/>
      <c r="AZ79" s="368"/>
      <c r="BA79" s="428"/>
      <c r="BB79" s="380"/>
      <c r="BC79" s="178"/>
      <c r="BD79" s="368"/>
      <c r="BE79" s="428"/>
      <c r="BF79" s="380"/>
      <c r="BG79" s="178"/>
      <c r="BH79" s="368"/>
      <c r="BI79" s="427"/>
      <c r="BJ79" s="204"/>
      <c r="BK79" s="178"/>
      <c r="BL79" s="368"/>
      <c r="BM79" s="182"/>
      <c r="BN79" s="176"/>
      <c r="BO79" s="146"/>
      <c r="BP79" s="368"/>
      <c r="BQ79" s="427"/>
      <c r="BR79" s="204"/>
      <c r="BS79" s="178"/>
      <c r="BT79" s="368"/>
      <c r="BU79" s="428"/>
      <c r="BV79" s="380"/>
      <c r="BW79" s="178"/>
      <c r="BX79" s="368"/>
      <c r="BY79" s="398"/>
      <c r="BZ79" s="202"/>
      <c r="CA79" s="178"/>
      <c r="CB79" s="368"/>
      <c r="CC79" s="398"/>
      <c r="CD79" s="202"/>
      <c r="CE79" s="146"/>
      <c r="CF79" s="368"/>
      <c r="CG79" s="428"/>
      <c r="CH79" s="380"/>
      <c r="CI79" s="178"/>
      <c r="CJ79" s="368"/>
      <c r="CK79" s="182"/>
      <c r="CL79" s="176"/>
      <c r="CM79" s="146"/>
      <c r="CN79" s="368"/>
      <c r="CO79" s="398"/>
      <c r="CP79" s="202"/>
      <c r="CQ79" s="146"/>
      <c r="CR79" s="368"/>
      <c r="CS79" s="373"/>
      <c r="CT79" s="178"/>
      <c r="CU79" s="178"/>
      <c r="CV79" s="178"/>
      <c r="CW79" s="381"/>
      <c r="CX79" s="380"/>
      <c r="CY79" s="178"/>
      <c r="CZ79" s="178"/>
      <c r="DA79" s="203"/>
      <c r="DB79" s="204"/>
      <c r="DC79" s="178"/>
      <c r="DD79" s="178"/>
      <c r="DE79" s="381"/>
      <c r="DF79" s="380"/>
      <c r="DG79" s="178"/>
      <c r="DH79" s="178"/>
      <c r="DI79" s="181"/>
      <c r="DJ79" s="202"/>
      <c r="DK79" s="146"/>
      <c r="DL79" s="178"/>
      <c r="DM79" s="181"/>
      <c r="DN79" s="202"/>
      <c r="DO79" s="146"/>
      <c r="DP79" s="178"/>
      <c r="DQ79" s="178"/>
      <c r="DR79" s="178"/>
      <c r="DS79" s="178"/>
      <c r="DT79" s="178"/>
      <c r="DU79" s="178"/>
      <c r="DV79" s="178"/>
      <c r="DW79" s="178"/>
      <c r="DX79" s="178"/>
      <c r="DY79" s="178"/>
      <c r="DZ79" s="178"/>
      <c r="EA79" s="178"/>
      <c r="EB79" s="178"/>
      <c r="EC79" s="178"/>
      <c r="ED79" s="178"/>
      <c r="EE79" s="178"/>
      <c r="EF79" s="178"/>
      <c r="EG79" s="178"/>
      <c r="EH79" s="178"/>
      <c r="EI79" s="178"/>
      <c r="EJ79" s="178"/>
      <c r="EK79" s="178"/>
      <c r="EL79" s="178"/>
      <c r="EM79" s="178"/>
      <c r="EN79" s="178"/>
      <c r="EO79" s="178"/>
      <c r="EP79" s="178"/>
      <c r="EQ79" s="178"/>
      <c r="ER79" s="178"/>
      <c r="ES79" s="178"/>
      <c r="ET79" s="178"/>
      <c r="EU79" s="178"/>
      <c r="EV79" s="178"/>
      <c r="EW79" s="178"/>
      <c r="EX79" s="178"/>
      <c r="EY79" s="178"/>
      <c r="EZ79" s="178"/>
      <c r="FA79" s="178"/>
      <c r="FB79" s="178"/>
      <c r="FC79" s="178"/>
      <c r="FD79" s="178"/>
      <c r="FE79" s="178"/>
      <c r="FF79" s="178"/>
      <c r="FG79" s="178"/>
      <c r="FH79" s="178"/>
      <c r="FI79" s="178"/>
      <c r="FJ79" s="178"/>
      <c r="FK79" s="178"/>
      <c r="FL79" s="178"/>
      <c r="FM79" s="178"/>
      <c r="FN79" s="178"/>
      <c r="FO79" s="178"/>
      <c r="FP79" s="178"/>
      <c r="FQ79" s="178"/>
      <c r="FR79" s="178"/>
      <c r="FS79" s="178"/>
      <c r="FT79" s="178"/>
      <c r="FU79" s="178"/>
      <c r="FV79" s="178"/>
      <c r="FW79" s="178"/>
      <c r="FX79" s="178"/>
      <c r="FY79" s="178"/>
      <c r="FZ79" s="178"/>
      <c r="GA79" s="178"/>
      <c r="GB79" s="178"/>
      <c r="GC79" s="178"/>
      <c r="GD79" s="178"/>
      <c r="GE79" s="178"/>
      <c r="GF79" s="178"/>
      <c r="GG79" s="178"/>
      <c r="GH79" s="178"/>
      <c r="GI79" s="178"/>
      <c r="GJ79" s="178"/>
      <c r="GK79" s="178"/>
      <c r="GL79" s="178"/>
      <c r="GM79" s="178"/>
      <c r="GN79" s="178"/>
      <c r="GO79" s="178"/>
      <c r="GP79" s="178"/>
      <c r="GQ79" s="178"/>
      <c r="GR79" s="178"/>
      <c r="GS79" s="178"/>
      <c r="GT79" s="178"/>
      <c r="GU79" s="178"/>
      <c r="GV79" s="178"/>
      <c r="GY79"/>
    </row>
    <row r="80" spans="1:207" ht="15.75">
      <c r="A80" s="114">
        <f t="shared" si="1"/>
        <v>6</v>
      </c>
      <c r="B80" s="491"/>
      <c r="C80" s="492"/>
      <c r="D80" s="357">
        <v>43169</v>
      </c>
      <c r="E80" s="465" t="str">
        <f>IF("CA" = [1]Congé!$H$7:$H$738, "absent", "il est la ")</f>
        <v xml:space="preserve">il est la </v>
      </c>
      <c r="F80" s="178"/>
      <c r="G80" s="178"/>
      <c r="H80" s="368"/>
      <c r="I80" s="352"/>
      <c r="J80" s="178"/>
      <c r="K80" s="178"/>
      <c r="L80" s="409"/>
      <c r="M80" s="393"/>
      <c r="N80" s="178"/>
      <c r="O80" s="178"/>
      <c r="P80" s="368"/>
      <c r="Q80" s="393"/>
      <c r="R80" s="178"/>
      <c r="S80" s="178"/>
      <c r="T80" s="368"/>
      <c r="U80" s="352"/>
      <c r="V80" s="178"/>
      <c r="W80" s="178"/>
      <c r="X80" s="409"/>
      <c r="Y80" s="393"/>
      <c r="Z80" s="178"/>
      <c r="AA80" s="178"/>
      <c r="AB80" s="368"/>
      <c r="AC80" s="352"/>
      <c r="AD80" s="178"/>
      <c r="AE80" s="178"/>
      <c r="AF80" s="409"/>
      <c r="AG80" s="393"/>
      <c r="AH80" s="178"/>
      <c r="AI80" s="178"/>
      <c r="AJ80" s="368"/>
      <c r="AK80" s="352"/>
      <c r="AL80" s="178"/>
      <c r="AM80" s="178"/>
      <c r="AN80" s="409"/>
      <c r="AO80" s="393"/>
      <c r="AP80" s="178"/>
      <c r="AQ80" s="178"/>
      <c r="AR80" s="368"/>
      <c r="AS80" s="393"/>
      <c r="AT80" s="178"/>
      <c r="AU80" s="178"/>
      <c r="AV80" s="368"/>
      <c r="AW80" s="393"/>
      <c r="AX80" s="178"/>
      <c r="AY80" s="178"/>
      <c r="AZ80" s="368"/>
      <c r="BA80" s="393"/>
      <c r="BB80" s="178"/>
      <c r="BC80" s="178"/>
      <c r="BD80" s="368"/>
      <c r="BE80" s="393"/>
      <c r="BF80" s="178"/>
      <c r="BG80" s="178"/>
      <c r="BH80" s="368"/>
      <c r="BI80" s="393"/>
      <c r="BJ80" s="178"/>
      <c r="BK80" s="178"/>
      <c r="BL80" s="368"/>
      <c r="BM80" s="393"/>
      <c r="BN80" s="178"/>
      <c r="BO80" s="178"/>
      <c r="BP80" s="368"/>
      <c r="BQ80" s="393"/>
      <c r="BR80" s="178"/>
      <c r="BS80" s="178"/>
      <c r="BT80" s="368"/>
      <c r="BU80" s="393"/>
      <c r="BV80" s="178"/>
      <c r="BW80" s="178"/>
      <c r="BX80" s="368"/>
      <c r="BY80" s="393"/>
      <c r="BZ80" s="178"/>
      <c r="CA80" s="178"/>
      <c r="CB80" s="368"/>
      <c r="CC80" s="393"/>
      <c r="CD80" s="178"/>
      <c r="CE80" s="178"/>
      <c r="CF80" s="368"/>
      <c r="CG80" s="393"/>
      <c r="CH80" s="178"/>
      <c r="CI80" s="178"/>
      <c r="CJ80" s="368"/>
      <c r="CK80" s="393"/>
      <c r="CL80" s="178"/>
      <c r="CM80" s="178"/>
      <c r="CN80" s="368"/>
      <c r="CO80" s="393"/>
      <c r="CP80" s="178"/>
      <c r="CQ80" s="178"/>
      <c r="CR80" s="368"/>
      <c r="CS80" s="352"/>
      <c r="CT80" s="178"/>
      <c r="CU80" s="178"/>
      <c r="CV80" s="178"/>
      <c r="CW80" s="178"/>
      <c r="CX80" s="178"/>
      <c r="CY80" s="178"/>
      <c r="CZ80" s="178"/>
      <c r="DA80" s="178"/>
      <c r="DB80" s="178"/>
      <c r="DC80" s="178"/>
      <c r="DD80" s="178"/>
      <c r="DE80" s="178"/>
      <c r="DF80" s="178"/>
      <c r="DG80" s="178"/>
      <c r="DH80" s="178"/>
      <c r="DI80" s="178"/>
      <c r="DJ80" s="178"/>
      <c r="DK80" s="178"/>
      <c r="DL80" s="178"/>
      <c r="DM80" s="178"/>
      <c r="DN80" s="178"/>
      <c r="DO80" s="178"/>
      <c r="DP80" s="178"/>
      <c r="DQ80" s="178"/>
      <c r="DR80" s="178"/>
      <c r="DS80" s="178"/>
      <c r="DT80" s="178"/>
      <c r="DU80" s="178"/>
      <c r="DV80" s="178"/>
      <c r="DW80" s="178"/>
      <c r="DX80" s="178"/>
      <c r="DY80" s="178"/>
      <c r="DZ80" s="178"/>
      <c r="EA80" s="178"/>
      <c r="EB80" s="178"/>
      <c r="EC80" s="178"/>
      <c r="ED80" s="178"/>
      <c r="EE80" s="178"/>
      <c r="EF80" s="178"/>
      <c r="EG80" s="178"/>
      <c r="EH80" s="178"/>
      <c r="EI80" s="178"/>
      <c r="EJ80" s="178"/>
      <c r="EK80" s="178"/>
      <c r="EL80" s="178"/>
      <c r="EM80" s="178"/>
      <c r="EN80" s="178"/>
      <c r="EO80" s="178"/>
      <c r="EP80" s="178"/>
      <c r="EQ80" s="178"/>
      <c r="ER80" s="178"/>
      <c r="ES80" s="178"/>
      <c r="ET80" s="178"/>
      <c r="EU80" s="178"/>
      <c r="EV80" s="178"/>
      <c r="EW80" s="178"/>
      <c r="EX80" s="178"/>
      <c r="EY80" s="178"/>
      <c r="EZ80" s="178"/>
      <c r="FA80" s="178"/>
      <c r="FB80" s="178"/>
      <c r="FC80" s="178"/>
      <c r="FD80" s="178"/>
      <c r="FE80" s="178"/>
      <c r="FF80" s="178"/>
      <c r="FG80" s="178"/>
      <c r="FH80" s="178"/>
      <c r="FI80" s="178"/>
      <c r="FJ80" s="178"/>
      <c r="FK80" s="178"/>
      <c r="FL80" s="178"/>
      <c r="FM80" s="178"/>
      <c r="FN80" s="178"/>
      <c r="FO80" s="178"/>
      <c r="FP80" s="178"/>
      <c r="FQ80" s="178"/>
      <c r="FR80" s="178"/>
      <c r="FS80" s="178"/>
      <c r="FT80" s="178"/>
      <c r="FU80" s="178"/>
      <c r="FV80" s="178"/>
      <c r="FW80" s="178"/>
      <c r="FX80" s="178"/>
      <c r="FY80" s="178"/>
      <c r="FZ80" s="178"/>
      <c r="GA80" s="178"/>
      <c r="GB80" s="178"/>
      <c r="GC80" s="178"/>
      <c r="GD80" s="178"/>
      <c r="GE80" s="178"/>
      <c r="GF80" s="178"/>
      <c r="GG80" s="178"/>
      <c r="GH80" s="178"/>
      <c r="GI80" s="178"/>
      <c r="GJ80" s="178"/>
      <c r="GK80" s="178"/>
      <c r="GL80" s="178"/>
      <c r="GM80" s="178"/>
      <c r="GN80" s="178"/>
      <c r="GO80" s="178"/>
      <c r="GP80" s="178"/>
      <c r="GQ80" s="178"/>
      <c r="GR80" s="178"/>
      <c r="GS80" s="178"/>
      <c r="GT80" s="178"/>
      <c r="GU80" s="178"/>
      <c r="GV80" s="178"/>
      <c r="GY80"/>
    </row>
    <row r="81" spans="1:207" ht="15.75">
      <c r="A81" s="114">
        <f t="shared" si="1"/>
        <v>7</v>
      </c>
      <c r="B81" s="491"/>
      <c r="C81" s="492"/>
      <c r="D81" s="357">
        <v>43170</v>
      </c>
      <c r="E81" s="465" t="str">
        <f>IF("CA" = [1]Congé!$H$7:$H$738, "absent", "il est la ")</f>
        <v xml:space="preserve">il est la </v>
      </c>
      <c r="F81" s="178"/>
      <c r="G81" s="178"/>
      <c r="H81" s="368"/>
      <c r="I81" s="352"/>
      <c r="J81" s="178"/>
      <c r="K81" s="178"/>
      <c r="L81" s="409"/>
      <c r="M81" s="393"/>
      <c r="N81" s="178"/>
      <c r="O81" s="178"/>
      <c r="P81" s="368"/>
      <c r="Q81" s="393"/>
      <c r="R81" s="178"/>
      <c r="S81" s="178"/>
      <c r="T81" s="368"/>
      <c r="U81" s="352"/>
      <c r="V81" s="178"/>
      <c r="W81" s="178"/>
      <c r="X81" s="409"/>
      <c r="Y81" s="393"/>
      <c r="Z81" s="178"/>
      <c r="AA81" s="178"/>
      <c r="AB81" s="368"/>
      <c r="AC81" s="352"/>
      <c r="AD81" s="178"/>
      <c r="AE81" s="178"/>
      <c r="AF81" s="409"/>
      <c r="AG81" s="393"/>
      <c r="AH81" s="178"/>
      <c r="AI81" s="178"/>
      <c r="AJ81" s="368"/>
      <c r="AK81" s="352"/>
      <c r="AL81" s="178"/>
      <c r="AM81" s="178"/>
      <c r="AN81" s="409"/>
      <c r="AO81" s="393"/>
      <c r="AP81" s="178"/>
      <c r="AQ81" s="178"/>
      <c r="AR81" s="368"/>
      <c r="AS81" s="393"/>
      <c r="AT81" s="178"/>
      <c r="AU81" s="178"/>
      <c r="AV81" s="368"/>
      <c r="AW81" s="393"/>
      <c r="AX81" s="178"/>
      <c r="AY81" s="178"/>
      <c r="AZ81" s="368"/>
      <c r="BA81" s="393"/>
      <c r="BB81" s="178"/>
      <c r="BC81" s="178"/>
      <c r="BD81" s="368"/>
      <c r="BE81" s="393"/>
      <c r="BF81" s="178"/>
      <c r="BG81" s="178"/>
      <c r="BH81" s="368"/>
      <c r="BI81" s="393"/>
      <c r="BJ81" s="178"/>
      <c r="BK81" s="178"/>
      <c r="BL81" s="368"/>
      <c r="BM81" s="393"/>
      <c r="BN81" s="178"/>
      <c r="BO81" s="178"/>
      <c r="BP81" s="368"/>
      <c r="BQ81" s="393"/>
      <c r="BR81" s="178"/>
      <c r="BS81" s="178"/>
      <c r="BT81" s="368"/>
      <c r="BU81" s="393"/>
      <c r="BV81" s="178"/>
      <c r="BW81" s="178"/>
      <c r="BX81" s="368"/>
      <c r="BY81" s="393"/>
      <c r="BZ81" s="178"/>
      <c r="CA81" s="178"/>
      <c r="CB81" s="368"/>
      <c r="CC81" s="393"/>
      <c r="CD81" s="178"/>
      <c r="CE81" s="178"/>
      <c r="CF81" s="368"/>
      <c r="CG81" s="393"/>
      <c r="CH81" s="178"/>
      <c r="CI81" s="178"/>
      <c r="CJ81" s="368"/>
      <c r="CK81" s="393"/>
      <c r="CL81" s="178"/>
      <c r="CM81" s="178"/>
      <c r="CN81" s="368"/>
      <c r="CO81" s="393"/>
      <c r="CP81" s="178"/>
      <c r="CQ81" s="178"/>
      <c r="CR81" s="368"/>
      <c r="CS81" s="352"/>
      <c r="CT81" s="178"/>
      <c r="CU81" s="178"/>
      <c r="CV81" s="178"/>
      <c r="CW81" s="178"/>
      <c r="CX81" s="178"/>
      <c r="CY81" s="178"/>
      <c r="CZ81" s="178"/>
      <c r="DA81" s="178"/>
      <c r="DB81" s="178"/>
      <c r="DC81" s="178"/>
      <c r="DD81" s="178"/>
      <c r="DE81" s="178"/>
      <c r="DF81" s="178"/>
      <c r="DG81" s="178"/>
      <c r="DH81" s="178"/>
      <c r="DI81" s="178"/>
      <c r="DJ81" s="178"/>
      <c r="DK81" s="178"/>
      <c r="DL81" s="178"/>
      <c r="DM81" s="178"/>
      <c r="DN81" s="178"/>
      <c r="DO81" s="178"/>
      <c r="DP81" s="178"/>
      <c r="DQ81" s="178"/>
      <c r="DR81" s="178"/>
      <c r="DS81" s="178"/>
      <c r="DT81" s="178"/>
      <c r="DU81" s="178"/>
      <c r="DV81" s="178"/>
      <c r="DW81" s="178"/>
      <c r="DX81" s="178"/>
      <c r="DY81" s="178"/>
      <c r="DZ81" s="178"/>
      <c r="EA81" s="178"/>
      <c r="EB81" s="178"/>
      <c r="EC81" s="178"/>
      <c r="ED81" s="178"/>
      <c r="EE81" s="178"/>
      <c r="EF81" s="178"/>
      <c r="EG81" s="178"/>
      <c r="EH81" s="178"/>
      <c r="EI81" s="178"/>
      <c r="EJ81" s="178"/>
      <c r="EK81" s="178"/>
      <c r="EL81" s="178"/>
      <c r="EM81" s="178"/>
      <c r="EN81" s="178"/>
      <c r="EO81" s="178"/>
      <c r="EP81" s="178"/>
      <c r="EQ81" s="178"/>
      <c r="ER81" s="178"/>
      <c r="ES81" s="178"/>
      <c r="ET81" s="178"/>
      <c r="EU81" s="178"/>
      <c r="EV81" s="178"/>
      <c r="EW81" s="178"/>
      <c r="EX81" s="178"/>
      <c r="EY81" s="178"/>
      <c r="EZ81" s="178"/>
      <c r="FA81" s="178"/>
      <c r="FB81" s="178"/>
      <c r="FC81" s="178"/>
      <c r="FD81" s="178"/>
      <c r="FE81" s="178"/>
      <c r="FF81" s="178"/>
      <c r="FG81" s="178"/>
      <c r="FH81" s="178"/>
      <c r="FI81" s="178"/>
      <c r="FJ81" s="178"/>
      <c r="FK81" s="178"/>
      <c r="FL81" s="178"/>
      <c r="FM81" s="178"/>
      <c r="FN81" s="178"/>
      <c r="FO81" s="178"/>
      <c r="FP81" s="178"/>
      <c r="FQ81" s="178"/>
      <c r="FR81" s="178"/>
      <c r="FS81" s="178"/>
      <c r="FT81" s="178"/>
      <c r="FU81" s="178"/>
      <c r="FV81" s="178"/>
      <c r="FW81" s="178"/>
      <c r="FX81" s="178"/>
      <c r="FY81" s="178"/>
      <c r="FZ81" s="178"/>
      <c r="GA81" s="178"/>
      <c r="GB81" s="178"/>
      <c r="GC81" s="178"/>
      <c r="GD81" s="178"/>
      <c r="GE81" s="178"/>
      <c r="GF81" s="178"/>
      <c r="GG81" s="178"/>
      <c r="GH81" s="178"/>
      <c r="GI81" s="178"/>
      <c r="GJ81" s="178"/>
      <c r="GK81" s="178"/>
      <c r="GL81" s="178"/>
      <c r="GM81" s="178"/>
      <c r="GN81" s="178"/>
      <c r="GO81" s="178"/>
      <c r="GP81" s="178"/>
      <c r="GQ81" s="178"/>
      <c r="GR81" s="178"/>
      <c r="GS81" s="178"/>
      <c r="GT81" s="178"/>
      <c r="GU81" s="178"/>
      <c r="GV81" s="178"/>
      <c r="GY81"/>
    </row>
    <row r="82" spans="1:207" ht="15.75">
      <c r="A82" s="114">
        <f t="shared" si="1"/>
        <v>1</v>
      </c>
      <c r="B82" s="491"/>
      <c r="C82" s="492"/>
      <c r="D82" s="357">
        <v>43171</v>
      </c>
      <c r="E82" s="465" t="str">
        <f>IF("CA" = [1]Congé!$H$7:$H$738, "absent", "il est la ")</f>
        <v xml:space="preserve">il est la </v>
      </c>
      <c r="F82" s="178"/>
      <c r="G82" s="178"/>
      <c r="H82" s="368"/>
      <c r="I82" s="352"/>
      <c r="J82" s="178"/>
      <c r="K82" s="178"/>
      <c r="L82" s="409"/>
      <c r="M82" s="393"/>
      <c r="N82" s="178"/>
      <c r="O82" s="178"/>
      <c r="P82" s="368"/>
      <c r="Q82" s="393"/>
      <c r="R82" s="178"/>
      <c r="S82" s="178"/>
      <c r="T82" s="368"/>
      <c r="U82" s="352"/>
      <c r="V82" s="178"/>
      <c r="W82" s="178"/>
      <c r="X82" s="409"/>
      <c r="Y82" s="393"/>
      <c r="Z82" s="178"/>
      <c r="AA82" s="178"/>
      <c r="AB82" s="368"/>
      <c r="AC82" s="352"/>
      <c r="AD82" s="178"/>
      <c r="AE82" s="178"/>
      <c r="AF82" s="409"/>
      <c r="AG82" s="393"/>
      <c r="AH82" s="178"/>
      <c r="AI82" s="178"/>
      <c r="AJ82" s="368"/>
      <c r="AK82" s="352"/>
      <c r="AL82" s="178"/>
      <c r="AM82" s="178"/>
      <c r="AN82" s="409"/>
      <c r="AO82" s="393"/>
      <c r="AP82" s="178"/>
      <c r="AQ82" s="178"/>
      <c r="AR82" s="368"/>
      <c r="AS82" s="393"/>
      <c r="AT82" s="178"/>
      <c r="AU82" s="178"/>
      <c r="AV82" s="368"/>
      <c r="AW82" s="393"/>
      <c r="AX82" s="178"/>
      <c r="AY82" s="178"/>
      <c r="AZ82" s="368"/>
      <c r="BA82" s="393"/>
      <c r="BB82" s="178"/>
      <c r="BC82" s="178"/>
      <c r="BD82" s="368"/>
      <c r="BE82" s="393"/>
      <c r="BF82" s="178"/>
      <c r="BG82" s="178"/>
      <c r="BH82" s="368"/>
      <c r="BI82" s="393"/>
      <c r="BJ82" s="178"/>
      <c r="BK82" s="178"/>
      <c r="BL82" s="368"/>
      <c r="BM82" s="393"/>
      <c r="BN82" s="178"/>
      <c r="BO82" s="178"/>
      <c r="BP82" s="368"/>
      <c r="BQ82" s="393"/>
      <c r="BR82" s="178"/>
      <c r="BS82" s="178"/>
      <c r="BT82" s="368"/>
      <c r="BU82" s="393"/>
      <c r="BV82" s="178"/>
      <c r="BW82" s="178"/>
      <c r="BX82" s="368"/>
      <c r="BY82" s="393"/>
      <c r="BZ82" s="178"/>
      <c r="CA82" s="178"/>
      <c r="CB82" s="368"/>
      <c r="CC82" s="393"/>
      <c r="CD82" s="178"/>
      <c r="CE82" s="178"/>
      <c r="CF82" s="368"/>
      <c r="CG82" s="393"/>
      <c r="CH82" s="178"/>
      <c r="CI82" s="178"/>
      <c r="CJ82" s="368"/>
      <c r="CK82" s="393"/>
      <c r="CL82" s="178"/>
      <c r="CM82" s="178"/>
      <c r="CN82" s="368"/>
      <c r="CO82" s="393"/>
      <c r="CP82" s="178"/>
      <c r="CQ82" s="178"/>
      <c r="CR82" s="368"/>
      <c r="CS82" s="352"/>
      <c r="CT82" s="178"/>
      <c r="CU82" s="178"/>
      <c r="CV82" s="178"/>
      <c r="CW82" s="178"/>
      <c r="CX82" s="178"/>
      <c r="CY82" s="178"/>
      <c r="CZ82" s="178"/>
      <c r="DA82" s="178"/>
      <c r="DB82" s="178"/>
      <c r="DC82" s="178"/>
      <c r="DD82" s="178"/>
      <c r="DE82" s="178"/>
      <c r="DF82" s="178"/>
      <c r="DG82" s="178"/>
      <c r="DH82" s="178"/>
      <c r="DI82" s="178"/>
      <c r="DJ82" s="178"/>
      <c r="DK82" s="178"/>
      <c r="DL82" s="178"/>
      <c r="DM82" s="178"/>
      <c r="DN82" s="178"/>
      <c r="DO82" s="178"/>
      <c r="DP82" s="178"/>
      <c r="DQ82" s="178"/>
      <c r="DR82" s="178"/>
      <c r="DS82" s="178"/>
      <c r="DT82" s="178"/>
      <c r="DU82" s="178"/>
      <c r="DV82" s="178"/>
      <c r="DW82" s="178"/>
      <c r="DX82" s="178"/>
      <c r="DY82" s="178"/>
      <c r="DZ82" s="178"/>
      <c r="EA82" s="178"/>
      <c r="EB82" s="178"/>
      <c r="EC82" s="178"/>
      <c r="ED82" s="178"/>
      <c r="EE82" s="178"/>
      <c r="EF82" s="178"/>
      <c r="EG82" s="178"/>
      <c r="EH82" s="178"/>
      <c r="EI82" s="178"/>
      <c r="EJ82" s="178"/>
      <c r="EK82" s="178"/>
      <c r="EL82" s="178"/>
      <c r="EM82" s="178"/>
      <c r="EN82" s="178"/>
      <c r="EO82" s="178"/>
      <c r="EP82" s="178"/>
      <c r="EQ82" s="178"/>
      <c r="ER82" s="178"/>
      <c r="ES82" s="178"/>
      <c r="ET82" s="178"/>
      <c r="EU82" s="178"/>
      <c r="EV82" s="178"/>
      <c r="EW82" s="178"/>
      <c r="EX82" s="178"/>
      <c r="EY82" s="178"/>
      <c r="EZ82" s="178"/>
      <c r="FA82" s="178"/>
      <c r="FB82" s="178"/>
      <c r="FC82" s="178"/>
      <c r="FD82" s="178"/>
      <c r="FE82" s="178"/>
      <c r="FF82" s="178"/>
      <c r="FG82" s="178"/>
      <c r="FH82" s="178"/>
      <c r="FI82" s="178"/>
      <c r="FJ82" s="178"/>
      <c r="FK82" s="178"/>
      <c r="FL82" s="178"/>
      <c r="FM82" s="178"/>
      <c r="FN82" s="178"/>
      <c r="FO82" s="178"/>
      <c r="FP82" s="178"/>
      <c r="FQ82" s="178"/>
      <c r="FR82" s="178"/>
      <c r="FS82" s="178"/>
      <c r="FT82" s="178"/>
      <c r="FU82" s="178"/>
      <c r="FV82" s="178"/>
      <c r="FW82" s="178"/>
      <c r="FX82" s="178"/>
      <c r="FY82" s="178"/>
      <c r="FZ82" s="178"/>
      <c r="GA82" s="178"/>
      <c r="GB82" s="178"/>
      <c r="GC82" s="178"/>
      <c r="GD82" s="178"/>
      <c r="GE82" s="178"/>
      <c r="GF82" s="178"/>
      <c r="GG82" s="178"/>
      <c r="GH82" s="178"/>
      <c r="GI82" s="178"/>
      <c r="GJ82" s="178"/>
      <c r="GK82" s="178"/>
      <c r="GL82" s="178"/>
      <c r="GM82" s="178"/>
      <c r="GN82" s="178"/>
      <c r="GO82" s="178"/>
      <c r="GP82" s="178"/>
      <c r="GQ82" s="178"/>
      <c r="GR82" s="178"/>
      <c r="GS82" s="178"/>
      <c r="GT82" s="178"/>
      <c r="GU82" s="178"/>
      <c r="GV82" s="178"/>
      <c r="GY82"/>
    </row>
    <row r="83" spans="1:207" ht="15.75">
      <c r="A83" s="114">
        <f t="shared" si="1"/>
        <v>2</v>
      </c>
      <c r="B83" s="491"/>
      <c r="C83" s="492"/>
      <c r="D83" s="357">
        <v>43172</v>
      </c>
      <c r="E83" s="465" t="str">
        <f>IF("CA" = [1]Congé!$H$7:$H$738, "absent", "il est la ")</f>
        <v xml:space="preserve">il est la </v>
      </c>
      <c r="F83" s="164"/>
      <c r="G83" s="164"/>
      <c r="H83" s="397"/>
      <c r="I83" s="373"/>
      <c r="J83" s="164"/>
      <c r="K83" s="164"/>
      <c r="L83" s="411"/>
      <c r="M83" s="394"/>
      <c r="N83" s="164"/>
      <c r="O83" s="164"/>
      <c r="P83" s="397"/>
      <c r="Q83" s="394"/>
      <c r="R83" s="164"/>
      <c r="S83" s="164"/>
      <c r="T83" s="397"/>
      <c r="U83" s="373"/>
      <c r="V83" s="164"/>
      <c r="W83" s="164"/>
      <c r="X83" s="411"/>
      <c r="Y83" s="394"/>
      <c r="Z83" s="164"/>
      <c r="AA83" s="164"/>
      <c r="AB83" s="397"/>
      <c r="AC83" s="373"/>
      <c r="AD83" s="164"/>
      <c r="AE83" s="164"/>
      <c r="AF83" s="411"/>
      <c r="AG83" s="394"/>
      <c r="AH83" s="164"/>
      <c r="AI83" s="164"/>
      <c r="AJ83" s="397"/>
      <c r="AK83" s="373"/>
      <c r="AL83" s="164"/>
      <c r="AM83" s="164"/>
      <c r="AN83" s="411"/>
      <c r="AO83" s="394"/>
      <c r="AP83" s="164"/>
      <c r="AQ83" s="164"/>
      <c r="AR83" s="397"/>
      <c r="AS83" s="394"/>
      <c r="AT83" s="164"/>
      <c r="AU83" s="164"/>
      <c r="AV83" s="397"/>
      <c r="AW83" s="394"/>
      <c r="AX83" s="164"/>
      <c r="AY83" s="164"/>
      <c r="AZ83" s="397"/>
      <c r="BA83" s="394"/>
      <c r="BB83" s="164"/>
      <c r="BC83" s="164"/>
      <c r="BD83" s="397"/>
      <c r="BE83" s="394"/>
      <c r="BF83" s="164"/>
      <c r="BG83" s="164"/>
      <c r="BH83" s="397"/>
      <c r="BI83" s="394"/>
      <c r="BJ83" s="164"/>
      <c r="BK83" s="164"/>
      <c r="BL83" s="397"/>
      <c r="BM83" s="394"/>
      <c r="BN83" s="164"/>
      <c r="BO83" s="164"/>
      <c r="BP83" s="397"/>
      <c r="BQ83" s="394"/>
      <c r="BR83" s="164"/>
      <c r="BS83" s="164"/>
      <c r="BT83" s="397"/>
      <c r="BU83" s="394"/>
      <c r="BV83" s="164"/>
      <c r="BW83" s="164"/>
      <c r="BX83" s="397"/>
      <c r="BY83" s="394"/>
      <c r="BZ83" s="164"/>
      <c r="CA83" s="164"/>
      <c r="CB83" s="397"/>
      <c r="CC83" s="394"/>
      <c r="CD83" s="164"/>
      <c r="CE83" s="164"/>
      <c r="CF83" s="397"/>
      <c r="CG83" s="394"/>
      <c r="CH83" s="164"/>
      <c r="CI83" s="164"/>
      <c r="CJ83" s="397"/>
      <c r="CK83" s="394"/>
      <c r="CL83" s="164"/>
      <c r="CM83" s="164"/>
      <c r="CN83" s="397"/>
      <c r="CO83" s="394"/>
      <c r="CP83" s="164"/>
      <c r="CQ83" s="164"/>
      <c r="CR83" s="397"/>
      <c r="CS83" s="373"/>
      <c r="CT83" s="164"/>
      <c r="CU83" s="164"/>
      <c r="CV83" s="164"/>
      <c r="CW83" s="164"/>
      <c r="CX83" s="164"/>
      <c r="CY83" s="164"/>
      <c r="CZ83" s="164"/>
      <c r="DA83" s="164"/>
      <c r="DB83" s="164"/>
      <c r="DC83" s="164"/>
      <c r="DD83" s="164"/>
      <c r="DE83" s="164"/>
      <c r="DF83" s="164"/>
      <c r="DG83" s="164"/>
      <c r="DH83" s="164"/>
      <c r="DI83" s="164"/>
      <c r="DJ83" s="164"/>
      <c r="DK83" s="164"/>
      <c r="DL83" s="164"/>
      <c r="DM83" s="164"/>
      <c r="DN83" s="164"/>
      <c r="DO83" s="164"/>
      <c r="DP83" s="164"/>
      <c r="DQ83" s="164"/>
      <c r="DR83" s="164"/>
      <c r="DS83" s="164"/>
      <c r="DT83" s="164"/>
      <c r="DU83" s="164"/>
      <c r="DV83" s="164"/>
      <c r="DW83" s="164"/>
      <c r="DX83" s="164"/>
      <c r="DY83" s="164"/>
      <c r="DZ83" s="164"/>
      <c r="EA83" s="164"/>
      <c r="EB83" s="164"/>
      <c r="EC83" s="164"/>
      <c r="ED83" s="164"/>
      <c r="EE83" s="164"/>
      <c r="EF83" s="164"/>
      <c r="EG83" s="164"/>
      <c r="EH83" s="164"/>
      <c r="EI83" s="164"/>
      <c r="EJ83" s="164"/>
      <c r="EK83" s="164"/>
      <c r="EL83" s="164"/>
      <c r="EM83" s="164"/>
      <c r="EN83" s="164"/>
      <c r="EO83" s="164"/>
      <c r="EP83" s="164"/>
      <c r="EQ83" s="164"/>
      <c r="ER83" s="164"/>
      <c r="ES83" s="164"/>
      <c r="ET83" s="164"/>
      <c r="EU83" s="164"/>
      <c r="EV83" s="164"/>
      <c r="EW83" s="164"/>
      <c r="EX83" s="164"/>
      <c r="EY83" s="164"/>
      <c r="EZ83" s="164"/>
      <c r="FA83" s="178"/>
      <c r="FB83" s="178"/>
      <c r="FC83" s="178"/>
      <c r="FD83" s="178"/>
      <c r="FE83" s="178"/>
      <c r="FF83" s="178"/>
      <c r="FG83" s="178"/>
      <c r="FH83" s="178"/>
      <c r="FI83" s="178"/>
      <c r="FJ83" s="178"/>
      <c r="FK83" s="178"/>
      <c r="FL83" s="178"/>
      <c r="FM83" s="178"/>
      <c r="FN83" s="178"/>
      <c r="FO83" s="178"/>
      <c r="FP83" s="178"/>
      <c r="FQ83" s="178"/>
      <c r="FR83" s="178"/>
      <c r="FS83" s="178"/>
      <c r="FT83" s="178"/>
      <c r="FU83" s="178"/>
      <c r="FV83" s="178"/>
      <c r="FW83" s="178"/>
      <c r="FX83" s="178"/>
      <c r="FY83" s="178"/>
      <c r="FZ83" s="178"/>
      <c r="GA83" s="178"/>
      <c r="GB83" s="178"/>
      <c r="GC83" s="178"/>
      <c r="GD83" s="178"/>
      <c r="GE83" s="178"/>
      <c r="GF83" s="178"/>
      <c r="GG83" s="178"/>
      <c r="GH83" s="178"/>
      <c r="GI83" s="178"/>
      <c r="GJ83" s="178"/>
      <c r="GK83" s="178"/>
      <c r="GL83" s="178"/>
      <c r="GM83" s="178"/>
      <c r="GN83" s="178"/>
      <c r="GO83" s="178"/>
      <c r="GP83" s="178"/>
      <c r="GQ83" s="178"/>
      <c r="GR83" s="178"/>
      <c r="GS83" s="178"/>
      <c r="GT83" s="178"/>
      <c r="GU83" s="178"/>
      <c r="GV83" s="178"/>
      <c r="GY83"/>
    </row>
    <row r="84" spans="1:207" ht="15.75">
      <c r="A84" s="114">
        <f t="shared" si="1"/>
        <v>3</v>
      </c>
      <c r="B84" s="491"/>
      <c r="C84" s="492"/>
      <c r="D84" s="357">
        <v>43173</v>
      </c>
      <c r="E84" s="465" t="str">
        <f>IF("CA" = [1]Congé!$H$7:$H$738, "absent", "il est la ")</f>
        <v xml:space="preserve">il est la </v>
      </c>
      <c r="F84" s="164"/>
      <c r="G84" s="164"/>
      <c r="H84" s="397"/>
      <c r="I84" s="373"/>
      <c r="J84" s="164"/>
      <c r="K84" s="164"/>
      <c r="L84" s="411"/>
      <c r="M84" s="394"/>
      <c r="N84" s="164"/>
      <c r="O84" s="164"/>
      <c r="P84" s="397"/>
      <c r="Q84" s="394"/>
      <c r="R84" s="164"/>
      <c r="S84" s="164"/>
      <c r="T84" s="397"/>
      <c r="U84" s="373"/>
      <c r="V84" s="164"/>
      <c r="W84" s="164"/>
      <c r="X84" s="411"/>
      <c r="Y84" s="394"/>
      <c r="Z84" s="164"/>
      <c r="AA84" s="164"/>
      <c r="AB84" s="397"/>
      <c r="AC84" s="373"/>
      <c r="AD84" s="164"/>
      <c r="AE84" s="164"/>
      <c r="AF84" s="411"/>
      <c r="AG84" s="394"/>
      <c r="AH84" s="164"/>
      <c r="AI84" s="164"/>
      <c r="AJ84" s="397"/>
      <c r="AK84" s="373"/>
      <c r="AL84" s="164"/>
      <c r="AM84" s="164"/>
      <c r="AN84" s="411"/>
      <c r="AO84" s="394"/>
      <c r="AP84" s="164"/>
      <c r="AQ84" s="164"/>
      <c r="AR84" s="397"/>
      <c r="AS84" s="394"/>
      <c r="AT84" s="164"/>
      <c r="AU84" s="164"/>
      <c r="AV84" s="397"/>
      <c r="AW84" s="394"/>
      <c r="AX84" s="164"/>
      <c r="AY84" s="164"/>
      <c r="AZ84" s="397"/>
      <c r="BA84" s="394"/>
      <c r="BB84" s="164"/>
      <c r="BC84" s="164"/>
      <c r="BD84" s="397"/>
      <c r="BE84" s="394"/>
      <c r="BF84" s="164"/>
      <c r="BG84" s="164"/>
      <c r="BH84" s="397"/>
      <c r="BI84" s="394"/>
      <c r="BJ84" s="164"/>
      <c r="BK84" s="164"/>
      <c r="BL84" s="397"/>
      <c r="BM84" s="394"/>
      <c r="BN84" s="164"/>
      <c r="BO84" s="164"/>
      <c r="BP84" s="397"/>
      <c r="BQ84" s="394"/>
      <c r="BR84" s="164"/>
      <c r="BS84" s="164"/>
      <c r="BT84" s="397"/>
      <c r="BU84" s="394"/>
      <c r="BV84" s="164"/>
      <c r="BW84" s="164"/>
      <c r="BX84" s="397"/>
      <c r="BY84" s="394"/>
      <c r="BZ84" s="164"/>
      <c r="CA84" s="164"/>
      <c r="CB84" s="397"/>
      <c r="CC84" s="394"/>
      <c r="CD84" s="164"/>
      <c r="CE84" s="164"/>
      <c r="CF84" s="397"/>
      <c r="CG84" s="394"/>
      <c r="CH84" s="164"/>
      <c r="CI84" s="164"/>
      <c r="CJ84" s="397"/>
      <c r="CK84" s="394"/>
      <c r="CL84" s="164"/>
      <c r="CM84" s="164"/>
      <c r="CN84" s="397"/>
      <c r="CO84" s="394"/>
      <c r="CP84" s="164"/>
      <c r="CQ84" s="164"/>
      <c r="CR84" s="397"/>
      <c r="CS84" s="373"/>
      <c r="CT84" s="164"/>
      <c r="CU84" s="164"/>
      <c r="CV84" s="164"/>
      <c r="CW84" s="164"/>
      <c r="CX84" s="164"/>
      <c r="CY84" s="164"/>
      <c r="CZ84" s="164"/>
      <c r="DA84" s="164"/>
      <c r="DB84" s="164"/>
      <c r="DC84" s="164"/>
      <c r="DD84" s="164"/>
      <c r="DE84" s="164"/>
      <c r="DF84" s="164"/>
      <c r="DG84" s="164"/>
      <c r="DH84" s="164"/>
      <c r="DI84" s="164"/>
      <c r="DJ84" s="164"/>
      <c r="DK84" s="164"/>
      <c r="DL84" s="164"/>
      <c r="DM84" s="164"/>
      <c r="DN84" s="164"/>
      <c r="DO84" s="164"/>
      <c r="DP84" s="164"/>
      <c r="DQ84" s="164"/>
      <c r="DR84" s="164"/>
      <c r="DS84" s="164"/>
      <c r="DT84" s="164"/>
      <c r="DU84" s="164"/>
      <c r="DV84" s="164"/>
      <c r="DW84" s="164"/>
      <c r="DX84" s="164"/>
      <c r="DY84" s="164"/>
      <c r="DZ84" s="164"/>
      <c r="EA84" s="164"/>
      <c r="EB84" s="164"/>
      <c r="EC84" s="164"/>
      <c r="ED84" s="164"/>
      <c r="EE84" s="164"/>
      <c r="EF84" s="164"/>
      <c r="EG84" s="164"/>
      <c r="EH84" s="164"/>
      <c r="EI84" s="164"/>
      <c r="EJ84" s="164"/>
      <c r="EK84" s="164"/>
      <c r="EL84" s="164"/>
      <c r="EM84" s="164"/>
      <c r="EN84" s="164"/>
      <c r="EO84" s="164"/>
      <c r="EP84" s="164"/>
      <c r="EQ84" s="164"/>
      <c r="ER84" s="164"/>
      <c r="ES84" s="164"/>
      <c r="ET84" s="164"/>
      <c r="EU84" s="164"/>
      <c r="EV84" s="164"/>
      <c r="EW84" s="164"/>
      <c r="EX84" s="164"/>
      <c r="EY84" s="164"/>
      <c r="EZ84" s="164"/>
      <c r="FA84" s="178"/>
      <c r="FB84" s="178"/>
      <c r="FC84" s="178"/>
      <c r="FD84" s="178"/>
      <c r="FE84" s="178"/>
      <c r="FF84" s="178"/>
      <c r="FG84" s="178"/>
      <c r="FH84" s="178"/>
      <c r="FI84" s="178"/>
      <c r="FJ84" s="178"/>
      <c r="FK84" s="178"/>
      <c r="FL84" s="178"/>
      <c r="FM84" s="178"/>
      <c r="FN84" s="178"/>
      <c r="FO84" s="178"/>
      <c r="FP84" s="178"/>
      <c r="FQ84" s="178"/>
      <c r="FR84" s="178"/>
      <c r="FS84" s="178"/>
      <c r="FT84" s="178"/>
      <c r="FU84" s="178"/>
      <c r="FV84" s="178"/>
      <c r="FW84" s="178"/>
      <c r="FX84" s="178"/>
      <c r="FY84" s="178"/>
      <c r="FZ84" s="178"/>
      <c r="GA84" s="178"/>
      <c r="GB84" s="178"/>
      <c r="GC84" s="178"/>
      <c r="GD84" s="178"/>
      <c r="GE84" s="178"/>
      <c r="GF84" s="178"/>
      <c r="GG84" s="178"/>
      <c r="GH84" s="178"/>
      <c r="GI84" s="178"/>
      <c r="GJ84" s="178"/>
      <c r="GK84" s="178"/>
      <c r="GL84" s="178"/>
      <c r="GM84" s="178"/>
      <c r="GN84" s="178"/>
      <c r="GO84" s="178"/>
      <c r="GP84" s="178"/>
      <c r="GQ84" s="178"/>
      <c r="GR84" s="178"/>
      <c r="GS84" s="178"/>
      <c r="GT84" s="178"/>
      <c r="GU84" s="178"/>
      <c r="GV84" s="178"/>
      <c r="GY84"/>
    </row>
    <row r="85" spans="1:207" ht="15.75">
      <c r="A85" s="114">
        <f t="shared" si="1"/>
        <v>4</v>
      </c>
      <c r="B85" s="491"/>
      <c r="C85" s="492"/>
      <c r="D85" s="357">
        <v>43174</v>
      </c>
      <c r="E85" s="465" t="str">
        <f>IF("CA" = [1]Congé!$H$7:$H$738, "absent", "il est la ")</f>
        <v xml:space="preserve">il est la </v>
      </c>
      <c r="F85" s="164"/>
      <c r="G85" s="164"/>
      <c r="H85" s="397"/>
      <c r="I85" s="373"/>
      <c r="J85" s="164"/>
      <c r="K85" s="164"/>
      <c r="L85" s="411"/>
      <c r="M85" s="394"/>
      <c r="N85" s="164"/>
      <c r="O85" s="164"/>
      <c r="P85" s="397"/>
      <c r="Q85" s="394"/>
      <c r="R85" s="164"/>
      <c r="S85" s="164"/>
      <c r="T85" s="397"/>
      <c r="U85" s="373"/>
      <c r="V85" s="164"/>
      <c r="W85" s="164"/>
      <c r="X85" s="411"/>
      <c r="Y85" s="394"/>
      <c r="Z85" s="164"/>
      <c r="AA85" s="164"/>
      <c r="AB85" s="397"/>
      <c r="AC85" s="373"/>
      <c r="AD85" s="164"/>
      <c r="AE85" s="164"/>
      <c r="AF85" s="411"/>
      <c r="AG85" s="394"/>
      <c r="AH85" s="164"/>
      <c r="AI85" s="164"/>
      <c r="AJ85" s="397"/>
      <c r="AK85" s="373"/>
      <c r="AL85" s="164"/>
      <c r="AM85" s="164"/>
      <c r="AN85" s="411"/>
      <c r="AO85" s="394"/>
      <c r="AP85" s="164"/>
      <c r="AQ85" s="164"/>
      <c r="AR85" s="397"/>
      <c r="AS85" s="394"/>
      <c r="AT85" s="164"/>
      <c r="AU85" s="164"/>
      <c r="AV85" s="397"/>
      <c r="AW85" s="394"/>
      <c r="AX85" s="164"/>
      <c r="AY85" s="164"/>
      <c r="AZ85" s="397"/>
      <c r="BA85" s="394"/>
      <c r="BB85" s="164"/>
      <c r="BC85" s="164"/>
      <c r="BD85" s="397"/>
      <c r="BE85" s="394"/>
      <c r="BF85" s="164"/>
      <c r="BG85" s="164"/>
      <c r="BH85" s="397"/>
      <c r="BI85" s="394"/>
      <c r="BJ85" s="164"/>
      <c r="BK85" s="164"/>
      <c r="BL85" s="397"/>
      <c r="BM85" s="394"/>
      <c r="BN85" s="164"/>
      <c r="BO85" s="164"/>
      <c r="BP85" s="397"/>
      <c r="BQ85" s="394"/>
      <c r="BR85" s="164"/>
      <c r="BS85" s="164"/>
      <c r="BT85" s="397"/>
      <c r="BU85" s="394"/>
      <c r="BV85" s="164"/>
      <c r="BW85" s="164"/>
      <c r="BX85" s="397"/>
      <c r="BY85" s="394"/>
      <c r="BZ85" s="164"/>
      <c r="CA85" s="164"/>
      <c r="CB85" s="397"/>
      <c r="CC85" s="394"/>
      <c r="CD85" s="164"/>
      <c r="CE85" s="164"/>
      <c r="CF85" s="397"/>
      <c r="CG85" s="394"/>
      <c r="CH85" s="164"/>
      <c r="CI85" s="164"/>
      <c r="CJ85" s="397"/>
      <c r="CK85" s="394"/>
      <c r="CL85" s="164"/>
      <c r="CM85" s="164"/>
      <c r="CN85" s="397"/>
      <c r="CO85" s="394"/>
      <c r="CP85" s="164"/>
      <c r="CQ85" s="164"/>
      <c r="CR85" s="397"/>
      <c r="CS85" s="373"/>
      <c r="CT85" s="164"/>
      <c r="CU85" s="164"/>
      <c r="CV85" s="164"/>
      <c r="CW85" s="164"/>
      <c r="CX85" s="164"/>
      <c r="CY85" s="164"/>
      <c r="CZ85" s="164"/>
      <c r="DA85" s="164"/>
      <c r="DB85" s="164"/>
      <c r="DC85" s="164"/>
      <c r="DD85" s="164"/>
      <c r="DE85" s="164"/>
      <c r="DF85" s="164"/>
      <c r="DG85" s="164"/>
      <c r="DH85" s="164"/>
      <c r="DI85" s="164"/>
      <c r="DJ85" s="164"/>
      <c r="DK85" s="164"/>
      <c r="DL85" s="164"/>
      <c r="DM85" s="164"/>
      <c r="DN85" s="164"/>
      <c r="DO85" s="164"/>
      <c r="DP85" s="164"/>
      <c r="DQ85" s="164"/>
      <c r="DR85" s="164"/>
      <c r="DS85" s="164"/>
      <c r="DT85" s="164"/>
      <c r="DU85" s="164"/>
      <c r="DV85" s="164"/>
      <c r="DW85" s="164"/>
      <c r="DX85" s="164"/>
      <c r="DY85" s="164"/>
      <c r="DZ85" s="164"/>
      <c r="EA85" s="164"/>
      <c r="EB85" s="164"/>
      <c r="EC85" s="164"/>
      <c r="ED85" s="164"/>
      <c r="EE85" s="164"/>
      <c r="EF85" s="164"/>
      <c r="EG85" s="164"/>
      <c r="EH85" s="164"/>
      <c r="EI85" s="164"/>
      <c r="EJ85" s="164"/>
      <c r="EK85" s="164"/>
      <c r="EL85" s="164"/>
      <c r="EM85" s="164"/>
      <c r="EN85" s="164"/>
      <c r="EO85" s="164"/>
      <c r="EP85" s="164"/>
      <c r="EQ85" s="164"/>
      <c r="ER85" s="164"/>
      <c r="ES85" s="164"/>
      <c r="ET85" s="164"/>
      <c r="EU85" s="164"/>
      <c r="EV85" s="164"/>
      <c r="EW85" s="164"/>
      <c r="EX85" s="164"/>
      <c r="EY85" s="164"/>
      <c r="EZ85" s="164"/>
      <c r="FA85" s="178"/>
      <c r="FB85" s="178"/>
      <c r="FC85" s="178"/>
      <c r="FD85" s="178"/>
      <c r="FE85" s="178"/>
      <c r="FF85" s="178"/>
      <c r="FG85" s="178"/>
      <c r="FH85" s="178"/>
      <c r="FI85" s="178"/>
      <c r="FJ85" s="178"/>
      <c r="FK85" s="178"/>
      <c r="FL85" s="178"/>
      <c r="FM85" s="178"/>
      <c r="FN85" s="178"/>
      <c r="FO85" s="178"/>
      <c r="FP85" s="178"/>
      <c r="FQ85" s="178"/>
      <c r="FR85" s="178"/>
      <c r="FS85" s="178"/>
      <c r="FT85" s="178"/>
      <c r="FU85" s="178"/>
      <c r="FV85" s="178"/>
      <c r="FW85" s="178"/>
      <c r="FX85" s="178"/>
      <c r="FY85" s="178"/>
      <c r="FZ85" s="178"/>
      <c r="GA85" s="178"/>
      <c r="GB85" s="178"/>
      <c r="GC85" s="178"/>
      <c r="GD85" s="178"/>
      <c r="GE85" s="178"/>
      <c r="GF85" s="178"/>
      <c r="GG85" s="178"/>
      <c r="GH85" s="178"/>
      <c r="GI85" s="178"/>
      <c r="GJ85" s="178"/>
      <c r="GK85" s="178"/>
      <c r="GL85" s="178"/>
      <c r="GM85" s="178"/>
      <c r="GN85" s="178"/>
      <c r="GO85" s="178"/>
      <c r="GP85" s="178"/>
      <c r="GQ85" s="178"/>
      <c r="GR85" s="178"/>
      <c r="GS85" s="178"/>
      <c r="GT85" s="178"/>
      <c r="GU85" s="178"/>
      <c r="GV85" s="178"/>
      <c r="GY85"/>
    </row>
    <row r="86" spans="1:207" ht="15.75">
      <c r="A86" s="114">
        <f t="shared" si="1"/>
        <v>5</v>
      </c>
      <c r="B86" s="491"/>
      <c r="C86" s="492"/>
      <c r="D86" s="357">
        <v>43175</v>
      </c>
      <c r="E86" s="465" t="str">
        <f>IF("CA" = [1]Congé!$H$7:$H$738, "absent", "il est la ")</f>
        <v xml:space="preserve">il est la </v>
      </c>
      <c r="F86" s="164"/>
      <c r="G86" s="164"/>
      <c r="H86" s="397"/>
      <c r="I86" s="373"/>
      <c r="J86" s="164"/>
      <c r="K86" s="164"/>
      <c r="L86" s="411"/>
      <c r="M86" s="394"/>
      <c r="N86" s="164"/>
      <c r="O86" s="164"/>
      <c r="P86" s="397"/>
      <c r="Q86" s="394"/>
      <c r="R86" s="164"/>
      <c r="S86" s="164"/>
      <c r="T86" s="397"/>
      <c r="U86" s="373"/>
      <c r="V86" s="164"/>
      <c r="W86" s="164"/>
      <c r="X86" s="411"/>
      <c r="Y86" s="394"/>
      <c r="Z86" s="164"/>
      <c r="AA86" s="164"/>
      <c r="AB86" s="397"/>
      <c r="AC86" s="373"/>
      <c r="AD86" s="164"/>
      <c r="AE86" s="164"/>
      <c r="AF86" s="411"/>
      <c r="AG86" s="394"/>
      <c r="AH86" s="164"/>
      <c r="AI86" s="164"/>
      <c r="AJ86" s="397"/>
      <c r="AK86" s="373"/>
      <c r="AL86" s="164"/>
      <c r="AM86" s="164"/>
      <c r="AN86" s="411"/>
      <c r="AO86" s="394"/>
      <c r="AP86" s="164"/>
      <c r="AQ86" s="164"/>
      <c r="AR86" s="397"/>
      <c r="AS86" s="394"/>
      <c r="AT86" s="164"/>
      <c r="AU86" s="164"/>
      <c r="AV86" s="397"/>
      <c r="AW86" s="394"/>
      <c r="AX86" s="164"/>
      <c r="AY86" s="164"/>
      <c r="AZ86" s="397"/>
      <c r="BA86" s="394"/>
      <c r="BB86" s="164"/>
      <c r="BC86" s="164"/>
      <c r="BD86" s="397"/>
      <c r="BE86" s="394"/>
      <c r="BF86" s="164"/>
      <c r="BG86" s="164"/>
      <c r="BH86" s="397"/>
      <c r="BI86" s="394"/>
      <c r="BJ86" s="164"/>
      <c r="BK86" s="164"/>
      <c r="BL86" s="397"/>
      <c r="BM86" s="394"/>
      <c r="BN86" s="164"/>
      <c r="BO86" s="164"/>
      <c r="BP86" s="397"/>
      <c r="BQ86" s="394"/>
      <c r="BR86" s="164"/>
      <c r="BS86" s="164"/>
      <c r="BT86" s="397"/>
      <c r="BU86" s="394"/>
      <c r="BV86" s="164"/>
      <c r="BW86" s="164"/>
      <c r="BX86" s="397"/>
      <c r="BY86" s="394"/>
      <c r="BZ86" s="164"/>
      <c r="CA86" s="164"/>
      <c r="CB86" s="397"/>
      <c r="CC86" s="394"/>
      <c r="CD86" s="164"/>
      <c r="CE86" s="164"/>
      <c r="CF86" s="397"/>
      <c r="CG86" s="394"/>
      <c r="CH86" s="164"/>
      <c r="CI86" s="164"/>
      <c r="CJ86" s="397"/>
      <c r="CK86" s="394"/>
      <c r="CL86" s="164"/>
      <c r="CM86" s="164"/>
      <c r="CN86" s="397"/>
      <c r="CO86" s="394"/>
      <c r="CP86" s="164"/>
      <c r="CQ86" s="164"/>
      <c r="CR86" s="397"/>
      <c r="CS86" s="373"/>
      <c r="CT86" s="164"/>
      <c r="CU86" s="164"/>
      <c r="CV86" s="164"/>
      <c r="CW86" s="164"/>
      <c r="CX86" s="164"/>
      <c r="CY86" s="164"/>
      <c r="CZ86" s="164"/>
      <c r="DA86" s="164"/>
      <c r="DB86" s="164"/>
      <c r="DC86" s="164"/>
      <c r="DD86" s="164"/>
      <c r="DE86" s="164"/>
      <c r="DF86" s="164"/>
      <c r="DG86" s="164"/>
      <c r="DH86" s="164"/>
      <c r="DI86" s="164"/>
      <c r="DJ86" s="164"/>
      <c r="DK86" s="164"/>
      <c r="DL86" s="164"/>
      <c r="DM86" s="164"/>
      <c r="DN86" s="164"/>
      <c r="DO86" s="164"/>
      <c r="DP86" s="164"/>
      <c r="DQ86" s="164"/>
      <c r="DR86" s="164"/>
      <c r="DS86" s="164"/>
      <c r="DT86" s="164"/>
      <c r="DU86" s="164"/>
      <c r="DV86" s="164"/>
      <c r="DW86" s="164"/>
      <c r="DX86" s="164"/>
      <c r="DY86" s="164"/>
      <c r="DZ86" s="164"/>
      <c r="EA86" s="164"/>
      <c r="EB86" s="164"/>
      <c r="EC86" s="164"/>
      <c r="ED86" s="164"/>
      <c r="EE86" s="164"/>
      <c r="EF86" s="164"/>
      <c r="EG86" s="164"/>
      <c r="EH86" s="164"/>
      <c r="EI86" s="164"/>
      <c r="EJ86" s="164"/>
      <c r="EK86" s="164"/>
      <c r="EL86" s="164"/>
      <c r="EM86" s="164"/>
      <c r="EN86" s="164"/>
      <c r="EO86" s="164"/>
      <c r="EP86" s="164"/>
      <c r="EQ86" s="164"/>
      <c r="ER86" s="164"/>
      <c r="ES86" s="164"/>
      <c r="ET86" s="164"/>
      <c r="EU86" s="164"/>
      <c r="EV86" s="164"/>
      <c r="EW86" s="164"/>
      <c r="EX86" s="164"/>
      <c r="EY86" s="164"/>
      <c r="EZ86" s="164"/>
      <c r="FA86" s="178"/>
      <c r="FB86" s="178"/>
      <c r="FC86" s="178"/>
      <c r="FD86" s="178"/>
      <c r="FE86" s="178"/>
      <c r="FF86" s="178"/>
      <c r="FG86" s="178"/>
      <c r="FH86" s="178"/>
      <c r="FI86" s="178"/>
      <c r="FJ86" s="178"/>
      <c r="FK86" s="178"/>
      <c r="FL86" s="178"/>
      <c r="FM86" s="178"/>
      <c r="FN86" s="178"/>
      <c r="FO86" s="178"/>
      <c r="FP86" s="178"/>
      <c r="FQ86" s="178"/>
      <c r="FR86" s="178"/>
      <c r="FS86" s="178"/>
      <c r="FT86" s="178"/>
      <c r="FU86" s="178"/>
      <c r="FV86" s="178"/>
      <c r="FW86" s="178"/>
      <c r="FX86" s="178"/>
      <c r="FY86" s="178"/>
      <c r="FZ86" s="178"/>
      <c r="GA86" s="178"/>
      <c r="GB86" s="178"/>
      <c r="GC86" s="178"/>
      <c r="GD86" s="178"/>
      <c r="GE86" s="178"/>
      <c r="GF86" s="178"/>
      <c r="GG86" s="178"/>
      <c r="GH86" s="178"/>
      <c r="GI86" s="178"/>
      <c r="GJ86" s="178"/>
      <c r="GK86" s="178"/>
      <c r="GL86" s="178"/>
      <c r="GM86" s="178"/>
      <c r="GN86" s="178"/>
      <c r="GO86" s="178"/>
      <c r="GP86" s="178"/>
      <c r="GQ86" s="178"/>
      <c r="GR86" s="178"/>
      <c r="GS86" s="178"/>
      <c r="GT86" s="178"/>
      <c r="GU86" s="178"/>
      <c r="GV86" s="178"/>
      <c r="GY86"/>
    </row>
    <row r="87" spans="1:207" ht="15.75">
      <c r="A87" s="114">
        <f t="shared" si="1"/>
        <v>6</v>
      </c>
      <c r="B87" s="491"/>
      <c r="C87" s="492"/>
      <c r="D87" s="357">
        <v>43176</v>
      </c>
      <c r="E87" s="465" t="str">
        <f>IF("CA" = [1]Congé!$H$7:$H$738, "absent", "il est la ")</f>
        <v xml:space="preserve">il est la </v>
      </c>
      <c r="F87" s="146"/>
      <c r="G87" s="146"/>
      <c r="H87" s="396"/>
      <c r="I87" s="372"/>
      <c r="J87" s="146"/>
      <c r="K87" s="146"/>
      <c r="L87" s="410"/>
      <c r="M87" s="395"/>
      <c r="N87" s="146"/>
      <c r="O87" s="146"/>
      <c r="P87" s="396"/>
      <c r="Q87" s="395"/>
      <c r="R87" s="146"/>
      <c r="S87" s="146"/>
      <c r="T87" s="396"/>
      <c r="U87" s="372"/>
      <c r="V87" s="146"/>
      <c r="W87" s="146"/>
      <c r="X87" s="410"/>
      <c r="Y87" s="395"/>
      <c r="Z87" s="146"/>
      <c r="AA87" s="146"/>
      <c r="AB87" s="396"/>
      <c r="AC87" s="372"/>
      <c r="AD87" s="146"/>
      <c r="AE87" s="146"/>
      <c r="AF87" s="410"/>
      <c r="AG87" s="395"/>
      <c r="AH87" s="146"/>
      <c r="AI87" s="146"/>
      <c r="AJ87" s="396"/>
      <c r="AK87" s="372"/>
      <c r="AL87" s="146"/>
      <c r="AM87" s="146"/>
      <c r="AN87" s="410"/>
      <c r="AO87" s="395"/>
      <c r="AP87" s="146"/>
      <c r="AQ87" s="146"/>
      <c r="AR87" s="396"/>
      <c r="AS87" s="395"/>
      <c r="AT87" s="146"/>
      <c r="AU87" s="146"/>
      <c r="AV87" s="396"/>
      <c r="AW87" s="395"/>
      <c r="AX87" s="146"/>
      <c r="AY87" s="146"/>
      <c r="AZ87" s="396"/>
      <c r="BA87" s="395"/>
      <c r="BB87" s="146"/>
      <c r="BC87" s="146"/>
      <c r="BD87" s="396"/>
      <c r="BE87" s="395"/>
      <c r="BF87" s="146"/>
      <c r="BG87" s="146"/>
      <c r="BH87" s="396"/>
      <c r="BI87" s="395"/>
      <c r="BJ87" s="146"/>
      <c r="BK87" s="146"/>
      <c r="BL87" s="396"/>
      <c r="BM87" s="395"/>
      <c r="BN87" s="146"/>
      <c r="BO87" s="146"/>
      <c r="BP87" s="396"/>
      <c r="BQ87" s="395"/>
      <c r="BR87" s="146"/>
      <c r="BS87" s="146"/>
      <c r="BT87" s="396"/>
      <c r="BU87" s="395"/>
      <c r="BV87" s="146"/>
      <c r="BW87" s="146"/>
      <c r="BX87" s="396"/>
      <c r="BY87" s="395"/>
      <c r="BZ87" s="146"/>
      <c r="CA87" s="146"/>
      <c r="CB87" s="396"/>
      <c r="CC87" s="395"/>
      <c r="CD87" s="146"/>
      <c r="CE87" s="146"/>
      <c r="CF87" s="396"/>
      <c r="CG87" s="395"/>
      <c r="CH87" s="146"/>
      <c r="CI87" s="146"/>
      <c r="CJ87" s="396"/>
      <c r="CK87" s="395"/>
      <c r="CL87" s="146"/>
      <c r="CM87" s="146"/>
      <c r="CN87" s="396"/>
      <c r="CO87" s="395"/>
      <c r="CP87" s="146"/>
      <c r="CQ87" s="146"/>
      <c r="CR87" s="396"/>
      <c r="CS87" s="372"/>
      <c r="CT87" s="146"/>
      <c r="CU87" s="146"/>
      <c r="CV87" s="146"/>
      <c r="CW87" s="146"/>
      <c r="CX87" s="146"/>
      <c r="CY87" s="146"/>
      <c r="CZ87" s="146"/>
      <c r="DA87" s="146"/>
      <c r="DB87" s="146"/>
      <c r="DC87" s="146"/>
      <c r="DD87" s="146"/>
      <c r="DE87" s="146"/>
      <c r="DF87" s="146"/>
      <c r="DG87" s="146"/>
      <c r="DH87" s="146"/>
      <c r="DI87" s="146"/>
      <c r="DJ87" s="146"/>
      <c r="DK87" s="146"/>
      <c r="DL87" s="146"/>
      <c r="DM87" s="146"/>
      <c r="DN87" s="146"/>
      <c r="DO87" s="146"/>
      <c r="DP87" s="146"/>
      <c r="DQ87" s="146"/>
      <c r="DR87" s="146"/>
      <c r="DS87" s="146"/>
      <c r="DT87" s="146"/>
      <c r="DU87" s="146"/>
      <c r="DV87" s="146"/>
      <c r="DW87" s="146"/>
      <c r="DX87" s="146"/>
      <c r="DY87" s="146"/>
      <c r="DZ87" s="146"/>
      <c r="EA87" s="146"/>
      <c r="EB87" s="146"/>
      <c r="EC87" s="146"/>
      <c r="ED87" s="146"/>
      <c r="EE87" s="146"/>
      <c r="EF87" s="146"/>
      <c r="EG87" s="146"/>
      <c r="EH87" s="146"/>
      <c r="EI87" s="146"/>
      <c r="EJ87" s="146"/>
      <c r="EK87" s="146"/>
      <c r="EL87" s="146"/>
      <c r="EM87" s="146"/>
      <c r="EN87" s="146"/>
      <c r="EO87" s="146"/>
      <c r="EP87" s="146"/>
      <c r="EQ87" s="146"/>
      <c r="ER87" s="146"/>
      <c r="ES87" s="146"/>
      <c r="ET87" s="146"/>
      <c r="EU87" s="146"/>
      <c r="EV87" s="146"/>
      <c r="EW87" s="146"/>
      <c r="EX87" s="146"/>
      <c r="EY87" s="146"/>
      <c r="EZ87" s="146"/>
      <c r="FA87" s="178"/>
      <c r="FB87" s="178"/>
      <c r="FC87" s="178"/>
      <c r="FD87" s="178"/>
      <c r="FE87" s="178"/>
      <c r="FF87" s="178"/>
      <c r="FG87" s="178"/>
      <c r="FH87" s="178"/>
      <c r="FI87" s="178"/>
      <c r="FJ87" s="178"/>
      <c r="FK87" s="178"/>
      <c r="FL87" s="178"/>
      <c r="FM87" s="178"/>
      <c r="FN87" s="178"/>
      <c r="FO87" s="178"/>
      <c r="FP87" s="178"/>
      <c r="FQ87" s="178"/>
      <c r="FR87" s="178"/>
      <c r="FS87" s="178"/>
      <c r="FT87" s="178"/>
      <c r="FU87" s="178"/>
      <c r="FV87" s="178"/>
      <c r="FW87" s="178"/>
      <c r="FX87" s="178"/>
      <c r="FY87" s="178"/>
      <c r="FZ87" s="178"/>
      <c r="GA87" s="178"/>
      <c r="GB87" s="178"/>
      <c r="GC87" s="178"/>
      <c r="GD87" s="178"/>
      <c r="GE87" s="178"/>
      <c r="GF87" s="178"/>
      <c r="GG87" s="178"/>
      <c r="GH87" s="178"/>
      <c r="GI87" s="178"/>
      <c r="GJ87" s="178"/>
      <c r="GK87" s="178"/>
      <c r="GL87" s="178"/>
      <c r="GM87" s="178"/>
      <c r="GN87" s="178"/>
      <c r="GO87" s="178"/>
      <c r="GP87" s="178"/>
      <c r="GQ87" s="178"/>
      <c r="GR87" s="178"/>
      <c r="GS87" s="178"/>
      <c r="GT87" s="178"/>
      <c r="GU87" s="178"/>
      <c r="GV87" s="178"/>
      <c r="GY87"/>
    </row>
    <row r="88" spans="1:207" ht="15.75">
      <c r="A88" s="114">
        <f t="shared" si="1"/>
        <v>7</v>
      </c>
      <c r="B88" s="491"/>
      <c r="C88" s="492"/>
      <c r="D88" s="357">
        <v>43177</v>
      </c>
      <c r="E88" s="465" t="str">
        <f>IF("CA" = [1]Congé!$H$7:$H$738, "absent", "il est la ")</f>
        <v xml:space="preserve">il est la </v>
      </c>
      <c r="F88" s="178"/>
      <c r="G88" s="178"/>
      <c r="H88" s="368"/>
      <c r="I88" s="352"/>
      <c r="J88" s="178"/>
      <c r="K88" s="178"/>
      <c r="L88" s="409"/>
      <c r="M88" s="393"/>
      <c r="N88" s="178"/>
      <c r="O88" s="178"/>
      <c r="P88" s="368"/>
      <c r="Q88" s="393"/>
      <c r="R88" s="178"/>
      <c r="S88" s="178"/>
      <c r="T88" s="368"/>
      <c r="U88" s="352"/>
      <c r="V88" s="178"/>
      <c r="W88" s="178"/>
      <c r="X88" s="409"/>
      <c r="Y88" s="393"/>
      <c r="Z88" s="178"/>
      <c r="AA88" s="178"/>
      <c r="AB88" s="368"/>
      <c r="AC88" s="352"/>
      <c r="AD88" s="178"/>
      <c r="AE88" s="178"/>
      <c r="AF88" s="409"/>
      <c r="AG88" s="393"/>
      <c r="AH88" s="178"/>
      <c r="AI88" s="178"/>
      <c r="AJ88" s="368"/>
      <c r="AK88" s="352"/>
      <c r="AL88" s="178"/>
      <c r="AM88" s="178"/>
      <c r="AN88" s="409"/>
      <c r="AO88" s="393"/>
      <c r="AP88" s="178"/>
      <c r="AQ88" s="178"/>
      <c r="AR88" s="368"/>
      <c r="AS88" s="393"/>
      <c r="AT88" s="178"/>
      <c r="AU88" s="178"/>
      <c r="AV88" s="368"/>
      <c r="AW88" s="393"/>
      <c r="AX88" s="178"/>
      <c r="AY88" s="178"/>
      <c r="AZ88" s="368"/>
      <c r="BA88" s="393"/>
      <c r="BB88" s="178"/>
      <c r="BC88" s="178"/>
      <c r="BD88" s="368"/>
      <c r="BE88" s="393"/>
      <c r="BF88" s="178"/>
      <c r="BG88" s="178"/>
      <c r="BH88" s="368"/>
      <c r="BI88" s="393"/>
      <c r="BJ88" s="178"/>
      <c r="BK88" s="178"/>
      <c r="BL88" s="368"/>
      <c r="BM88" s="393"/>
      <c r="BN88" s="178"/>
      <c r="BO88" s="178"/>
      <c r="BP88" s="368"/>
      <c r="BQ88" s="393"/>
      <c r="BR88" s="178"/>
      <c r="BS88" s="178"/>
      <c r="BT88" s="368"/>
      <c r="BU88" s="393"/>
      <c r="BV88" s="178"/>
      <c r="BW88" s="178"/>
      <c r="BX88" s="368"/>
      <c r="BY88" s="393"/>
      <c r="BZ88" s="178"/>
      <c r="CA88" s="178"/>
      <c r="CB88" s="368"/>
      <c r="CC88" s="393"/>
      <c r="CD88" s="178"/>
      <c r="CE88" s="178"/>
      <c r="CF88" s="368"/>
      <c r="CG88" s="393"/>
      <c r="CH88" s="178"/>
      <c r="CI88" s="178"/>
      <c r="CJ88" s="368"/>
      <c r="CK88" s="393"/>
      <c r="CL88" s="178"/>
      <c r="CM88" s="178"/>
      <c r="CN88" s="368"/>
      <c r="CO88" s="393"/>
      <c r="CP88" s="178"/>
      <c r="CQ88" s="178"/>
      <c r="CR88" s="368"/>
      <c r="CS88" s="352"/>
      <c r="CT88" s="178"/>
      <c r="CU88" s="178"/>
      <c r="CV88" s="178"/>
      <c r="CW88" s="178"/>
      <c r="CX88" s="178"/>
      <c r="CY88" s="178"/>
      <c r="CZ88" s="178"/>
      <c r="DA88" s="178"/>
      <c r="DB88" s="178"/>
      <c r="DC88" s="178"/>
      <c r="DD88" s="178"/>
      <c r="DE88" s="178"/>
      <c r="DF88" s="178"/>
      <c r="DG88" s="178"/>
      <c r="DH88" s="178"/>
      <c r="DI88" s="178"/>
      <c r="DJ88" s="178"/>
      <c r="DK88" s="178"/>
      <c r="DL88" s="178"/>
      <c r="DM88" s="178"/>
      <c r="DN88" s="178"/>
      <c r="DO88" s="178"/>
      <c r="DP88" s="178"/>
      <c r="DQ88" s="178"/>
      <c r="DR88" s="178"/>
      <c r="DS88" s="178"/>
      <c r="DT88" s="178"/>
      <c r="DU88" s="178"/>
      <c r="DV88" s="178"/>
      <c r="DW88" s="178"/>
      <c r="DX88" s="178"/>
      <c r="DY88" s="178"/>
      <c r="DZ88" s="178"/>
      <c r="EA88" s="178"/>
      <c r="EB88" s="178"/>
      <c r="EC88" s="178"/>
      <c r="ED88" s="178"/>
      <c r="EE88" s="178"/>
      <c r="EF88" s="178"/>
      <c r="EG88" s="178"/>
      <c r="EH88" s="178"/>
      <c r="EI88" s="178"/>
      <c r="EJ88" s="178"/>
      <c r="EK88" s="178"/>
      <c r="EL88" s="178"/>
      <c r="EM88" s="178"/>
      <c r="EN88" s="178"/>
      <c r="EO88" s="178"/>
      <c r="EP88" s="178"/>
      <c r="EQ88" s="178"/>
      <c r="ER88" s="178"/>
      <c r="ES88" s="178"/>
      <c r="ET88" s="178"/>
      <c r="EU88" s="178"/>
      <c r="EV88" s="178"/>
      <c r="EW88" s="178"/>
      <c r="EX88" s="178"/>
      <c r="EY88" s="178"/>
      <c r="EZ88" s="178"/>
      <c r="FA88" s="178"/>
      <c r="FB88" s="178"/>
      <c r="FC88" s="178"/>
      <c r="FD88" s="178"/>
      <c r="FE88" s="178"/>
      <c r="FF88" s="178"/>
      <c r="FG88" s="178"/>
      <c r="FH88" s="178"/>
      <c r="FI88" s="178"/>
      <c r="FJ88" s="178"/>
      <c r="FK88" s="178"/>
      <c r="FL88" s="178"/>
      <c r="FM88" s="178"/>
      <c r="FN88" s="178"/>
      <c r="FO88" s="178"/>
      <c r="FP88" s="178"/>
      <c r="FQ88" s="178"/>
      <c r="FR88" s="178"/>
      <c r="FS88" s="178"/>
      <c r="FT88" s="178"/>
      <c r="FU88" s="178"/>
      <c r="FV88" s="178"/>
      <c r="FW88" s="178"/>
      <c r="FX88" s="178"/>
      <c r="FY88" s="178"/>
      <c r="FZ88" s="178"/>
      <c r="GA88" s="178"/>
      <c r="GB88" s="178"/>
      <c r="GC88" s="178"/>
      <c r="GD88" s="178"/>
      <c r="GE88" s="178"/>
      <c r="GF88" s="178"/>
      <c r="GG88" s="178"/>
      <c r="GH88" s="178"/>
      <c r="GI88" s="178"/>
      <c r="GJ88" s="178"/>
      <c r="GK88" s="178"/>
      <c r="GL88" s="178"/>
      <c r="GM88" s="178"/>
      <c r="GN88" s="178"/>
      <c r="GO88" s="178"/>
      <c r="GP88" s="178"/>
      <c r="GQ88" s="178"/>
      <c r="GR88" s="178"/>
      <c r="GS88" s="178"/>
      <c r="GT88" s="178"/>
      <c r="GU88" s="178"/>
      <c r="GV88" s="178"/>
      <c r="GY88"/>
    </row>
    <row r="89" spans="1:207" ht="15.75">
      <c r="A89" s="114">
        <f t="shared" si="1"/>
        <v>1</v>
      </c>
      <c r="B89" s="491"/>
      <c r="C89" s="492"/>
      <c r="D89" s="357">
        <v>43178</v>
      </c>
      <c r="E89" s="465" t="str">
        <f>IF("CA" = [1]Congé!$H$7:$H$738, "absent", "il est la ")</f>
        <v xml:space="preserve">il est la </v>
      </c>
      <c r="F89" s="178"/>
      <c r="G89" s="178"/>
      <c r="H89" s="368"/>
      <c r="I89" s="352"/>
      <c r="J89" s="178"/>
      <c r="K89" s="178"/>
      <c r="L89" s="409"/>
      <c r="M89" s="393"/>
      <c r="N89" s="178"/>
      <c r="O89" s="178"/>
      <c r="P89" s="368"/>
      <c r="Q89" s="393"/>
      <c r="R89" s="178"/>
      <c r="S89" s="178"/>
      <c r="T89" s="368"/>
      <c r="U89" s="352"/>
      <c r="V89" s="178"/>
      <c r="W89" s="178"/>
      <c r="X89" s="409"/>
      <c r="Y89" s="393"/>
      <c r="Z89" s="178"/>
      <c r="AA89" s="178"/>
      <c r="AB89" s="368"/>
      <c r="AC89" s="352"/>
      <c r="AD89" s="178"/>
      <c r="AE89" s="178"/>
      <c r="AF89" s="409"/>
      <c r="AG89" s="393"/>
      <c r="AH89" s="178"/>
      <c r="AI89" s="178"/>
      <c r="AJ89" s="368"/>
      <c r="AK89" s="352"/>
      <c r="AL89" s="178"/>
      <c r="AM89" s="178"/>
      <c r="AN89" s="409"/>
      <c r="AO89" s="393"/>
      <c r="AP89" s="178"/>
      <c r="AQ89" s="178"/>
      <c r="AR89" s="368"/>
      <c r="AS89" s="393"/>
      <c r="AT89" s="178"/>
      <c r="AU89" s="178"/>
      <c r="AV89" s="368"/>
      <c r="AW89" s="393"/>
      <c r="AX89" s="178"/>
      <c r="AY89" s="178"/>
      <c r="AZ89" s="368"/>
      <c r="BA89" s="393"/>
      <c r="BB89" s="178"/>
      <c r="BC89" s="178"/>
      <c r="BD89" s="368"/>
      <c r="BE89" s="393"/>
      <c r="BF89" s="178"/>
      <c r="BG89" s="178"/>
      <c r="BH89" s="368"/>
      <c r="BI89" s="393"/>
      <c r="BJ89" s="178"/>
      <c r="BK89" s="178"/>
      <c r="BL89" s="368"/>
      <c r="BM89" s="393"/>
      <c r="BN89" s="178"/>
      <c r="BO89" s="178"/>
      <c r="BP89" s="368"/>
      <c r="BQ89" s="393"/>
      <c r="BR89" s="178"/>
      <c r="BS89" s="178"/>
      <c r="BT89" s="368"/>
      <c r="BU89" s="393"/>
      <c r="BV89" s="178"/>
      <c r="BW89" s="178"/>
      <c r="BX89" s="368"/>
      <c r="BY89" s="393"/>
      <c r="BZ89" s="178"/>
      <c r="CA89" s="178"/>
      <c r="CB89" s="368"/>
      <c r="CC89" s="393"/>
      <c r="CD89" s="178"/>
      <c r="CE89" s="178"/>
      <c r="CF89" s="368"/>
      <c r="CG89" s="393"/>
      <c r="CH89" s="178"/>
      <c r="CI89" s="178"/>
      <c r="CJ89" s="368"/>
      <c r="CK89" s="393"/>
      <c r="CL89" s="178"/>
      <c r="CM89" s="178"/>
      <c r="CN89" s="368"/>
      <c r="CO89" s="393"/>
      <c r="CP89" s="178"/>
      <c r="CQ89" s="178"/>
      <c r="CR89" s="368"/>
      <c r="CS89" s="352"/>
      <c r="CT89" s="178"/>
      <c r="CU89" s="178"/>
      <c r="CV89" s="178"/>
      <c r="CW89" s="178"/>
      <c r="CX89" s="178"/>
      <c r="CY89" s="178"/>
      <c r="CZ89" s="178"/>
      <c r="DA89" s="178"/>
      <c r="DB89" s="178"/>
      <c r="DC89" s="178"/>
      <c r="DD89" s="178"/>
      <c r="DE89" s="178"/>
      <c r="DF89" s="178"/>
      <c r="DG89" s="178"/>
      <c r="DH89" s="178"/>
      <c r="DI89" s="178"/>
      <c r="DJ89" s="178"/>
      <c r="DK89" s="178"/>
      <c r="DL89" s="178"/>
      <c r="DM89" s="178"/>
      <c r="DN89" s="178"/>
      <c r="DO89" s="178"/>
      <c r="DP89" s="178"/>
      <c r="DQ89" s="178"/>
      <c r="DR89" s="178"/>
      <c r="DS89" s="178"/>
      <c r="DT89" s="178"/>
      <c r="DU89" s="178"/>
      <c r="DV89" s="178"/>
      <c r="DW89" s="178"/>
      <c r="DX89" s="178"/>
      <c r="DY89" s="178"/>
      <c r="DZ89" s="178"/>
      <c r="EA89" s="178"/>
      <c r="EB89" s="178"/>
      <c r="EC89" s="178"/>
      <c r="ED89" s="178"/>
      <c r="EE89" s="178"/>
      <c r="EF89" s="178"/>
      <c r="EG89" s="178"/>
      <c r="EH89" s="178"/>
      <c r="EI89" s="178"/>
      <c r="EJ89" s="178"/>
      <c r="EK89" s="178"/>
      <c r="EL89" s="178"/>
      <c r="EM89" s="178"/>
      <c r="EN89" s="178"/>
      <c r="EO89" s="178"/>
      <c r="EP89" s="178"/>
      <c r="EQ89" s="178"/>
      <c r="ER89" s="178"/>
      <c r="ES89" s="178"/>
      <c r="ET89" s="178"/>
      <c r="EU89" s="178"/>
      <c r="EV89" s="178"/>
      <c r="EW89" s="178"/>
      <c r="EX89" s="178"/>
      <c r="EY89" s="178"/>
      <c r="EZ89" s="178"/>
      <c r="FA89" s="178"/>
      <c r="FB89" s="178"/>
      <c r="FC89" s="178"/>
      <c r="FD89" s="178"/>
      <c r="FE89" s="178"/>
      <c r="FF89" s="178"/>
      <c r="FG89" s="178"/>
      <c r="FH89" s="178"/>
      <c r="FI89" s="178"/>
      <c r="FJ89" s="178"/>
      <c r="FK89" s="178"/>
      <c r="FL89" s="178"/>
      <c r="FM89" s="178"/>
      <c r="FN89" s="178"/>
      <c r="FO89" s="178"/>
      <c r="FP89" s="178"/>
      <c r="FQ89" s="178"/>
      <c r="FR89" s="178"/>
      <c r="FS89" s="178"/>
      <c r="FT89" s="178"/>
      <c r="FU89" s="178"/>
      <c r="FV89" s="178"/>
      <c r="FW89" s="178"/>
      <c r="FX89" s="178"/>
      <c r="FY89" s="178"/>
      <c r="FZ89" s="178"/>
      <c r="GA89" s="178"/>
      <c r="GB89" s="178"/>
      <c r="GC89" s="178"/>
      <c r="GD89" s="178"/>
      <c r="GE89" s="178"/>
      <c r="GF89" s="178"/>
      <c r="GG89" s="178"/>
      <c r="GH89" s="178"/>
      <c r="GI89" s="178"/>
      <c r="GJ89" s="178"/>
      <c r="GK89" s="178"/>
      <c r="GL89" s="178"/>
      <c r="GM89" s="178"/>
      <c r="GN89" s="178"/>
      <c r="GO89" s="178"/>
      <c r="GP89" s="178"/>
      <c r="GQ89" s="178"/>
      <c r="GR89" s="178"/>
      <c r="GS89" s="178"/>
      <c r="GT89" s="178"/>
      <c r="GU89" s="178"/>
      <c r="GV89" s="178"/>
      <c r="GY89"/>
    </row>
    <row r="90" spans="1:207" ht="15.75">
      <c r="A90" s="114">
        <f t="shared" si="1"/>
        <v>2</v>
      </c>
      <c r="B90" s="491"/>
      <c r="C90" s="492"/>
      <c r="D90" s="357">
        <v>43179</v>
      </c>
      <c r="E90" s="465" t="str">
        <f>IF("CA" = [1]Congé!$H$7:$H$738, "absent", "il est la ")</f>
        <v xml:space="preserve">il est la </v>
      </c>
      <c r="F90" s="164"/>
      <c r="G90" s="164"/>
      <c r="H90" s="397"/>
      <c r="I90" s="373"/>
      <c r="J90" s="164"/>
      <c r="K90" s="164"/>
      <c r="L90" s="411"/>
      <c r="M90" s="394"/>
      <c r="N90" s="164"/>
      <c r="O90" s="164"/>
      <c r="P90" s="397"/>
      <c r="Q90" s="394"/>
      <c r="R90" s="164"/>
      <c r="S90" s="164"/>
      <c r="T90" s="397"/>
      <c r="U90" s="373"/>
      <c r="V90" s="164"/>
      <c r="W90" s="164"/>
      <c r="X90" s="411"/>
      <c r="Y90" s="394"/>
      <c r="Z90" s="164"/>
      <c r="AA90" s="164"/>
      <c r="AB90" s="397"/>
      <c r="AC90" s="373"/>
      <c r="AD90" s="164"/>
      <c r="AE90" s="164"/>
      <c r="AF90" s="411"/>
      <c r="AG90" s="394"/>
      <c r="AH90" s="164"/>
      <c r="AI90" s="164"/>
      <c r="AJ90" s="397"/>
      <c r="AK90" s="373"/>
      <c r="AL90" s="164"/>
      <c r="AM90" s="164"/>
      <c r="AN90" s="411"/>
      <c r="AO90" s="394"/>
      <c r="AP90" s="164"/>
      <c r="AQ90" s="164"/>
      <c r="AR90" s="397"/>
      <c r="AS90" s="394"/>
      <c r="AT90" s="164"/>
      <c r="AU90" s="164"/>
      <c r="AV90" s="397"/>
      <c r="AW90" s="394"/>
      <c r="AX90" s="164"/>
      <c r="AY90" s="164"/>
      <c r="AZ90" s="397"/>
      <c r="BA90" s="394"/>
      <c r="BB90" s="164"/>
      <c r="BC90" s="164"/>
      <c r="BD90" s="397"/>
      <c r="BE90" s="394"/>
      <c r="BF90" s="164"/>
      <c r="BG90" s="164"/>
      <c r="BH90" s="397"/>
      <c r="BI90" s="394"/>
      <c r="BJ90" s="164"/>
      <c r="BK90" s="164"/>
      <c r="BL90" s="397"/>
      <c r="BM90" s="394"/>
      <c r="BN90" s="164"/>
      <c r="BO90" s="164"/>
      <c r="BP90" s="397"/>
      <c r="BQ90" s="394"/>
      <c r="BR90" s="164"/>
      <c r="BS90" s="164"/>
      <c r="BT90" s="397"/>
      <c r="BU90" s="394"/>
      <c r="BV90" s="164"/>
      <c r="BW90" s="164"/>
      <c r="BX90" s="397"/>
      <c r="BY90" s="394"/>
      <c r="BZ90" s="164"/>
      <c r="CA90" s="164"/>
      <c r="CB90" s="397"/>
      <c r="CC90" s="394"/>
      <c r="CD90" s="164"/>
      <c r="CE90" s="164"/>
      <c r="CF90" s="397"/>
      <c r="CG90" s="394"/>
      <c r="CH90" s="164"/>
      <c r="CI90" s="164"/>
      <c r="CJ90" s="397"/>
      <c r="CK90" s="394"/>
      <c r="CL90" s="164"/>
      <c r="CM90" s="164"/>
      <c r="CN90" s="397"/>
      <c r="CO90" s="394"/>
      <c r="CP90" s="164"/>
      <c r="CQ90" s="164"/>
      <c r="CR90" s="397"/>
      <c r="CS90" s="373"/>
      <c r="CT90" s="164"/>
      <c r="CU90" s="164"/>
      <c r="CV90" s="164"/>
      <c r="CW90" s="164"/>
      <c r="CX90" s="164"/>
      <c r="CY90" s="164"/>
      <c r="CZ90" s="164"/>
      <c r="DA90" s="164"/>
      <c r="DB90" s="164"/>
      <c r="DC90" s="164"/>
      <c r="DD90" s="164"/>
      <c r="DE90" s="164"/>
      <c r="DF90" s="164"/>
      <c r="DG90" s="164"/>
      <c r="DH90" s="164"/>
      <c r="DI90" s="164"/>
      <c r="DJ90" s="164"/>
      <c r="DK90" s="164"/>
      <c r="DL90" s="164"/>
      <c r="DM90" s="164"/>
      <c r="DN90" s="164"/>
      <c r="DO90" s="164"/>
      <c r="DP90" s="164"/>
      <c r="DQ90" s="164"/>
      <c r="DR90" s="164"/>
      <c r="DS90" s="164"/>
      <c r="DT90" s="164"/>
      <c r="DU90" s="164"/>
      <c r="DV90" s="164"/>
      <c r="DW90" s="164"/>
      <c r="DX90" s="164"/>
      <c r="DY90" s="164"/>
      <c r="DZ90" s="164"/>
      <c r="EA90" s="164"/>
      <c r="EB90" s="164"/>
      <c r="EC90" s="164"/>
      <c r="ED90" s="164"/>
      <c r="EE90" s="164"/>
      <c r="EF90" s="164"/>
      <c r="EG90" s="164"/>
      <c r="EH90" s="164"/>
      <c r="EI90" s="164"/>
      <c r="EJ90" s="164"/>
      <c r="EK90" s="164"/>
      <c r="EL90" s="164"/>
      <c r="EM90" s="164"/>
      <c r="EN90" s="164"/>
      <c r="EO90" s="164"/>
      <c r="EP90" s="164"/>
      <c r="EQ90" s="164"/>
      <c r="ER90" s="164"/>
      <c r="ES90" s="164"/>
      <c r="ET90" s="164"/>
      <c r="EU90" s="164"/>
      <c r="EV90" s="164"/>
      <c r="EW90" s="164"/>
      <c r="EX90" s="164"/>
      <c r="EY90" s="164"/>
      <c r="EZ90" s="164"/>
      <c r="FA90" s="178"/>
      <c r="FB90" s="178"/>
      <c r="FC90" s="178"/>
      <c r="FD90" s="178"/>
      <c r="FE90" s="178"/>
      <c r="FF90" s="178"/>
      <c r="FG90" s="178"/>
      <c r="FH90" s="178"/>
      <c r="FI90" s="178"/>
      <c r="FJ90" s="178"/>
      <c r="FK90" s="178"/>
      <c r="FL90" s="178"/>
      <c r="FM90" s="178"/>
      <c r="FN90" s="178"/>
      <c r="FO90" s="178"/>
      <c r="FP90" s="178"/>
      <c r="FQ90" s="178"/>
      <c r="FR90" s="178"/>
      <c r="FS90" s="178"/>
      <c r="FT90" s="178"/>
      <c r="FU90" s="178"/>
      <c r="FV90" s="178"/>
      <c r="FW90" s="178"/>
      <c r="FX90" s="178"/>
      <c r="FY90" s="178"/>
      <c r="FZ90" s="178"/>
      <c r="GA90" s="178"/>
      <c r="GB90" s="178"/>
      <c r="GC90" s="178"/>
      <c r="GD90" s="178"/>
      <c r="GE90" s="178"/>
      <c r="GF90" s="178"/>
      <c r="GG90" s="178"/>
      <c r="GH90" s="178"/>
      <c r="GI90" s="178"/>
      <c r="GJ90" s="178"/>
      <c r="GK90" s="178"/>
      <c r="GL90" s="178"/>
      <c r="GM90" s="178"/>
      <c r="GN90" s="178"/>
      <c r="GO90" s="178"/>
      <c r="GP90" s="178"/>
      <c r="GQ90" s="178"/>
      <c r="GR90" s="178"/>
      <c r="GS90" s="178"/>
      <c r="GT90" s="178"/>
      <c r="GU90" s="178"/>
      <c r="GV90" s="178"/>
      <c r="GY90"/>
    </row>
    <row r="91" spans="1:207" ht="15.75">
      <c r="A91" s="114">
        <f t="shared" si="1"/>
        <v>3</v>
      </c>
      <c r="B91" s="491"/>
      <c r="C91" s="492"/>
      <c r="D91" s="357">
        <v>43180</v>
      </c>
      <c r="E91" s="465" t="str">
        <f>IF("CA" = [1]Congé!$H$7:$H$738, "absent", "il est la ")</f>
        <v xml:space="preserve">il est la </v>
      </c>
      <c r="F91" s="164"/>
      <c r="G91" s="164"/>
      <c r="H91" s="397"/>
      <c r="I91" s="373"/>
      <c r="J91" s="164"/>
      <c r="K91" s="164"/>
      <c r="L91" s="411"/>
      <c r="M91" s="394"/>
      <c r="N91" s="164"/>
      <c r="O91" s="164"/>
      <c r="P91" s="397"/>
      <c r="Q91" s="394"/>
      <c r="R91" s="164"/>
      <c r="S91" s="164"/>
      <c r="T91" s="397"/>
      <c r="U91" s="373"/>
      <c r="V91" s="164"/>
      <c r="W91" s="164"/>
      <c r="X91" s="411"/>
      <c r="Y91" s="394"/>
      <c r="Z91" s="164"/>
      <c r="AA91" s="164"/>
      <c r="AB91" s="397"/>
      <c r="AC91" s="373"/>
      <c r="AD91" s="164"/>
      <c r="AE91" s="164"/>
      <c r="AF91" s="411"/>
      <c r="AG91" s="394"/>
      <c r="AH91" s="164"/>
      <c r="AI91" s="164"/>
      <c r="AJ91" s="397"/>
      <c r="AK91" s="373"/>
      <c r="AL91" s="164"/>
      <c r="AM91" s="164"/>
      <c r="AN91" s="411"/>
      <c r="AO91" s="394"/>
      <c r="AP91" s="164"/>
      <c r="AQ91" s="164"/>
      <c r="AR91" s="397"/>
      <c r="AS91" s="394"/>
      <c r="AT91" s="164"/>
      <c r="AU91" s="164"/>
      <c r="AV91" s="397"/>
      <c r="AW91" s="394"/>
      <c r="AX91" s="164"/>
      <c r="AY91" s="164"/>
      <c r="AZ91" s="397"/>
      <c r="BA91" s="394"/>
      <c r="BB91" s="164"/>
      <c r="BC91" s="164"/>
      <c r="BD91" s="397"/>
      <c r="BE91" s="394"/>
      <c r="BF91" s="164"/>
      <c r="BG91" s="164"/>
      <c r="BH91" s="397"/>
      <c r="BI91" s="394"/>
      <c r="BJ91" s="164"/>
      <c r="BK91" s="164"/>
      <c r="BL91" s="397"/>
      <c r="BM91" s="394"/>
      <c r="BN91" s="164"/>
      <c r="BO91" s="164"/>
      <c r="BP91" s="397"/>
      <c r="BQ91" s="394"/>
      <c r="BR91" s="164"/>
      <c r="BS91" s="164"/>
      <c r="BT91" s="397"/>
      <c r="BU91" s="394"/>
      <c r="BV91" s="164"/>
      <c r="BW91" s="164"/>
      <c r="BX91" s="397"/>
      <c r="BY91" s="394"/>
      <c r="BZ91" s="164"/>
      <c r="CA91" s="164"/>
      <c r="CB91" s="397"/>
      <c r="CC91" s="394"/>
      <c r="CD91" s="164"/>
      <c r="CE91" s="164"/>
      <c r="CF91" s="397"/>
      <c r="CG91" s="394"/>
      <c r="CH91" s="164"/>
      <c r="CI91" s="164"/>
      <c r="CJ91" s="397"/>
      <c r="CK91" s="394"/>
      <c r="CL91" s="164"/>
      <c r="CM91" s="164"/>
      <c r="CN91" s="397"/>
      <c r="CO91" s="394"/>
      <c r="CP91" s="164"/>
      <c r="CQ91" s="164"/>
      <c r="CR91" s="397"/>
      <c r="CS91" s="373"/>
      <c r="CT91" s="164"/>
      <c r="CU91" s="164"/>
      <c r="CV91" s="164"/>
      <c r="CW91" s="164"/>
      <c r="CX91" s="164"/>
      <c r="CY91" s="164"/>
      <c r="CZ91" s="164"/>
      <c r="DA91" s="164"/>
      <c r="DB91" s="164"/>
      <c r="DC91" s="164"/>
      <c r="DD91" s="164"/>
      <c r="DE91" s="164"/>
      <c r="DF91" s="164"/>
      <c r="DG91" s="164"/>
      <c r="DH91" s="164"/>
      <c r="DI91" s="164"/>
      <c r="DJ91" s="164"/>
      <c r="DK91" s="164"/>
      <c r="DL91" s="164"/>
      <c r="DM91" s="164"/>
      <c r="DN91" s="164"/>
      <c r="DO91" s="164"/>
      <c r="DP91" s="164"/>
      <c r="DQ91" s="164"/>
      <c r="DR91" s="164"/>
      <c r="DS91" s="164"/>
      <c r="DT91" s="164"/>
      <c r="DU91" s="164"/>
      <c r="DV91" s="164"/>
      <c r="DW91" s="164"/>
      <c r="DX91" s="164"/>
      <c r="DY91" s="164"/>
      <c r="DZ91" s="164"/>
      <c r="EA91" s="164"/>
      <c r="EB91" s="164"/>
      <c r="EC91" s="164"/>
      <c r="ED91" s="164"/>
      <c r="EE91" s="164"/>
      <c r="EF91" s="164"/>
      <c r="EG91" s="164"/>
      <c r="EH91" s="164"/>
      <c r="EI91" s="164"/>
      <c r="EJ91" s="164"/>
      <c r="EK91" s="164"/>
      <c r="EL91" s="164"/>
      <c r="EM91" s="164"/>
      <c r="EN91" s="164"/>
      <c r="EO91" s="164"/>
      <c r="EP91" s="164"/>
      <c r="EQ91" s="164"/>
      <c r="ER91" s="164"/>
      <c r="ES91" s="164"/>
      <c r="ET91" s="164"/>
      <c r="EU91" s="164"/>
      <c r="EV91" s="164"/>
      <c r="EW91" s="164"/>
      <c r="EX91" s="164"/>
      <c r="EY91" s="164"/>
      <c r="EZ91" s="164"/>
      <c r="FA91" s="178"/>
      <c r="FB91" s="178"/>
      <c r="FC91" s="178"/>
      <c r="FD91" s="178"/>
      <c r="FE91" s="178"/>
      <c r="FF91" s="178"/>
      <c r="FG91" s="178"/>
      <c r="FH91" s="178"/>
      <c r="FI91" s="178"/>
      <c r="FJ91" s="178"/>
      <c r="FK91" s="178"/>
      <c r="FL91" s="178"/>
      <c r="FM91" s="178"/>
      <c r="FN91" s="178"/>
      <c r="FO91" s="178"/>
      <c r="FP91" s="178"/>
      <c r="FQ91" s="178"/>
      <c r="FR91" s="178"/>
      <c r="FS91" s="178"/>
      <c r="FT91" s="178"/>
      <c r="FU91" s="178"/>
      <c r="FV91" s="178"/>
      <c r="FW91" s="178"/>
      <c r="FX91" s="178"/>
      <c r="FY91" s="178"/>
      <c r="FZ91" s="178"/>
      <c r="GA91" s="178"/>
      <c r="GB91" s="178"/>
      <c r="GC91" s="178"/>
      <c r="GD91" s="178"/>
      <c r="GE91" s="178"/>
      <c r="GF91" s="178"/>
      <c r="GG91" s="178"/>
      <c r="GH91" s="178"/>
      <c r="GI91" s="178"/>
      <c r="GJ91" s="178"/>
      <c r="GK91" s="178"/>
      <c r="GL91" s="178"/>
      <c r="GM91" s="178"/>
      <c r="GN91" s="178"/>
      <c r="GO91" s="178"/>
      <c r="GP91" s="178"/>
      <c r="GQ91" s="178"/>
      <c r="GR91" s="178"/>
      <c r="GS91" s="178"/>
      <c r="GT91" s="178"/>
      <c r="GU91" s="178"/>
      <c r="GV91" s="178"/>
      <c r="GY91"/>
    </row>
    <row r="92" spans="1:207" ht="15.75">
      <c r="A92" s="114">
        <f t="shared" si="1"/>
        <v>4</v>
      </c>
      <c r="B92" s="491"/>
      <c r="C92" s="492"/>
      <c r="D92" s="357">
        <v>43181</v>
      </c>
      <c r="E92" s="465" t="str">
        <f>IF("CA" = [1]Congé!$H$7:$H$738, "absent", "il est la ")</f>
        <v xml:space="preserve">il est la </v>
      </c>
      <c r="F92" s="164"/>
      <c r="G92" s="164"/>
      <c r="H92" s="397"/>
      <c r="I92" s="373"/>
      <c r="J92" s="164"/>
      <c r="K92" s="164"/>
      <c r="L92" s="411"/>
      <c r="M92" s="394"/>
      <c r="N92" s="164"/>
      <c r="O92" s="164"/>
      <c r="P92" s="397"/>
      <c r="Q92" s="394"/>
      <c r="R92" s="164"/>
      <c r="S92" s="164"/>
      <c r="T92" s="397"/>
      <c r="U92" s="373"/>
      <c r="V92" s="164"/>
      <c r="W92" s="164"/>
      <c r="X92" s="411"/>
      <c r="Y92" s="394"/>
      <c r="Z92" s="164"/>
      <c r="AA92" s="164"/>
      <c r="AB92" s="397"/>
      <c r="AC92" s="373"/>
      <c r="AD92" s="164"/>
      <c r="AE92" s="164"/>
      <c r="AF92" s="411"/>
      <c r="AG92" s="394"/>
      <c r="AH92" s="164"/>
      <c r="AI92" s="164"/>
      <c r="AJ92" s="397"/>
      <c r="AK92" s="373"/>
      <c r="AL92" s="164"/>
      <c r="AM92" s="164"/>
      <c r="AN92" s="411"/>
      <c r="AO92" s="394"/>
      <c r="AP92" s="164"/>
      <c r="AQ92" s="164"/>
      <c r="AR92" s="397"/>
      <c r="AS92" s="394"/>
      <c r="AT92" s="164"/>
      <c r="AU92" s="164"/>
      <c r="AV92" s="397"/>
      <c r="AW92" s="394"/>
      <c r="AX92" s="164"/>
      <c r="AY92" s="164"/>
      <c r="AZ92" s="397"/>
      <c r="BA92" s="394"/>
      <c r="BB92" s="164"/>
      <c r="BC92" s="164"/>
      <c r="BD92" s="397"/>
      <c r="BE92" s="394"/>
      <c r="BF92" s="164"/>
      <c r="BG92" s="164"/>
      <c r="BH92" s="397"/>
      <c r="BI92" s="394"/>
      <c r="BJ92" s="164"/>
      <c r="BK92" s="164"/>
      <c r="BL92" s="397"/>
      <c r="BM92" s="394"/>
      <c r="BN92" s="164"/>
      <c r="BO92" s="164"/>
      <c r="BP92" s="397"/>
      <c r="BQ92" s="394"/>
      <c r="BR92" s="164"/>
      <c r="BS92" s="164"/>
      <c r="BT92" s="397"/>
      <c r="BU92" s="394"/>
      <c r="BV92" s="164"/>
      <c r="BW92" s="164"/>
      <c r="BX92" s="397"/>
      <c r="BY92" s="394"/>
      <c r="BZ92" s="164"/>
      <c r="CA92" s="164"/>
      <c r="CB92" s="397"/>
      <c r="CC92" s="394"/>
      <c r="CD92" s="164"/>
      <c r="CE92" s="164"/>
      <c r="CF92" s="397"/>
      <c r="CG92" s="394"/>
      <c r="CH92" s="164"/>
      <c r="CI92" s="164"/>
      <c r="CJ92" s="397"/>
      <c r="CK92" s="394"/>
      <c r="CL92" s="164"/>
      <c r="CM92" s="164"/>
      <c r="CN92" s="397"/>
      <c r="CO92" s="394"/>
      <c r="CP92" s="164"/>
      <c r="CQ92" s="164"/>
      <c r="CR92" s="397"/>
      <c r="CS92" s="373"/>
      <c r="CT92" s="164"/>
      <c r="CU92" s="164"/>
      <c r="CV92" s="164"/>
      <c r="CW92" s="164"/>
      <c r="CX92" s="164"/>
      <c r="CY92" s="164"/>
      <c r="CZ92" s="164"/>
      <c r="DA92" s="164"/>
      <c r="DB92" s="164"/>
      <c r="DC92" s="164"/>
      <c r="DD92" s="164"/>
      <c r="DE92" s="164"/>
      <c r="DF92" s="164"/>
      <c r="DG92" s="164"/>
      <c r="DH92" s="164"/>
      <c r="DI92" s="164"/>
      <c r="DJ92" s="164"/>
      <c r="DK92" s="164"/>
      <c r="DL92" s="164"/>
      <c r="DM92" s="164"/>
      <c r="DN92" s="164"/>
      <c r="DO92" s="164"/>
      <c r="DP92" s="164"/>
      <c r="DQ92" s="164"/>
      <c r="DR92" s="164"/>
      <c r="DS92" s="164"/>
      <c r="DT92" s="164"/>
      <c r="DU92" s="164"/>
      <c r="DV92" s="164"/>
      <c r="DW92" s="164"/>
      <c r="DX92" s="164"/>
      <c r="DY92" s="164"/>
      <c r="DZ92" s="164"/>
      <c r="EA92" s="164"/>
      <c r="EB92" s="164"/>
      <c r="EC92" s="164"/>
      <c r="ED92" s="164"/>
      <c r="EE92" s="164"/>
      <c r="EF92" s="164"/>
      <c r="EG92" s="164"/>
      <c r="EH92" s="164"/>
      <c r="EI92" s="164"/>
      <c r="EJ92" s="164"/>
      <c r="EK92" s="164"/>
      <c r="EL92" s="164"/>
      <c r="EM92" s="164"/>
      <c r="EN92" s="164"/>
      <c r="EO92" s="164"/>
      <c r="EP92" s="164"/>
      <c r="EQ92" s="164"/>
      <c r="ER92" s="164"/>
      <c r="ES92" s="164"/>
      <c r="ET92" s="164"/>
      <c r="EU92" s="164"/>
      <c r="EV92" s="164"/>
      <c r="EW92" s="164"/>
      <c r="EX92" s="164"/>
      <c r="EY92" s="164"/>
      <c r="EZ92" s="164"/>
      <c r="FA92" s="178"/>
      <c r="FB92" s="178"/>
      <c r="FC92" s="178"/>
      <c r="FD92" s="178"/>
      <c r="FE92" s="178"/>
      <c r="FF92" s="178"/>
      <c r="FG92" s="178"/>
      <c r="FH92" s="178"/>
      <c r="FI92" s="178"/>
      <c r="FJ92" s="178"/>
      <c r="FK92" s="178"/>
      <c r="FL92" s="178"/>
      <c r="FM92" s="178"/>
      <c r="FN92" s="178"/>
      <c r="FO92" s="178"/>
      <c r="FP92" s="178"/>
      <c r="FQ92" s="178"/>
      <c r="FR92" s="178"/>
      <c r="FS92" s="178"/>
      <c r="FT92" s="178"/>
      <c r="FU92" s="178"/>
      <c r="FV92" s="178"/>
      <c r="FW92" s="178"/>
      <c r="FX92" s="178"/>
      <c r="FY92" s="178"/>
      <c r="FZ92" s="178"/>
      <c r="GA92" s="178"/>
      <c r="GB92" s="178"/>
      <c r="GC92" s="178"/>
      <c r="GD92" s="178"/>
      <c r="GE92" s="178"/>
      <c r="GF92" s="178"/>
      <c r="GG92" s="178"/>
      <c r="GH92" s="178"/>
      <c r="GI92" s="178"/>
      <c r="GJ92" s="178"/>
      <c r="GK92" s="178"/>
      <c r="GL92" s="178"/>
      <c r="GM92" s="178"/>
      <c r="GN92" s="178"/>
      <c r="GO92" s="178"/>
      <c r="GP92" s="178"/>
      <c r="GQ92" s="178"/>
      <c r="GR92" s="178"/>
      <c r="GS92" s="178"/>
      <c r="GT92" s="178"/>
      <c r="GU92" s="178"/>
      <c r="GV92" s="178"/>
      <c r="GY92"/>
    </row>
    <row r="93" spans="1:207" ht="15.75">
      <c r="A93" s="114">
        <f t="shared" si="1"/>
        <v>5</v>
      </c>
      <c r="B93" s="491"/>
      <c r="C93" s="492"/>
      <c r="D93" s="357">
        <v>43182</v>
      </c>
      <c r="E93" s="465" t="str">
        <f>IF("CA" = [1]Congé!$H$7:$H$738, "absent", "il est la ")</f>
        <v xml:space="preserve">il est la </v>
      </c>
      <c r="F93" s="164"/>
      <c r="G93" s="164"/>
      <c r="H93" s="397"/>
      <c r="I93" s="373"/>
      <c r="J93" s="164"/>
      <c r="K93" s="164"/>
      <c r="L93" s="411"/>
      <c r="M93" s="394"/>
      <c r="N93" s="164"/>
      <c r="O93" s="164"/>
      <c r="P93" s="397"/>
      <c r="Q93" s="394"/>
      <c r="R93" s="164"/>
      <c r="S93" s="164"/>
      <c r="T93" s="397"/>
      <c r="U93" s="373"/>
      <c r="V93" s="164"/>
      <c r="W93" s="164"/>
      <c r="X93" s="411"/>
      <c r="Y93" s="394"/>
      <c r="Z93" s="164"/>
      <c r="AA93" s="164"/>
      <c r="AB93" s="397"/>
      <c r="AC93" s="373"/>
      <c r="AD93" s="164"/>
      <c r="AE93" s="164"/>
      <c r="AF93" s="411"/>
      <c r="AG93" s="394"/>
      <c r="AH93" s="164"/>
      <c r="AI93" s="164"/>
      <c r="AJ93" s="397"/>
      <c r="AK93" s="373"/>
      <c r="AL93" s="164"/>
      <c r="AM93" s="164"/>
      <c r="AN93" s="411"/>
      <c r="AO93" s="394"/>
      <c r="AP93" s="164"/>
      <c r="AQ93" s="164"/>
      <c r="AR93" s="397"/>
      <c r="AS93" s="394"/>
      <c r="AT93" s="164"/>
      <c r="AU93" s="164"/>
      <c r="AV93" s="397"/>
      <c r="AW93" s="394"/>
      <c r="AX93" s="164"/>
      <c r="AY93" s="164"/>
      <c r="AZ93" s="397"/>
      <c r="BA93" s="394"/>
      <c r="BB93" s="164"/>
      <c r="BC93" s="164"/>
      <c r="BD93" s="397"/>
      <c r="BE93" s="394"/>
      <c r="BF93" s="164"/>
      <c r="BG93" s="164"/>
      <c r="BH93" s="397"/>
      <c r="BI93" s="394"/>
      <c r="BJ93" s="164"/>
      <c r="BK93" s="164"/>
      <c r="BL93" s="397"/>
      <c r="BM93" s="394"/>
      <c r="BN93" s="164"/>
      <c r="BO93" s="164"/>
      <c r="BP93" s="397"/>
      <c r="BQ93" s="394"/>
      <c r="BR93" s="164"/>
      <c r="BS93" s="164"/>
      <c r="BT93" s="397"/>
      <c r="BU93" s="394"/>
      <c r="BV93" s="164"/>
      <c r="BW93" s="164"/>
      <c r="BX93" s="397"/>
      <c r="BY93" s="394"/>
      <c r="BZ93" s="164"/>
      <c r="CA93" s="164"/>
      <c r="CB93" s="397"/>
      <c r="CC93" s="394"/>
      <c r="CD93" s="164"/>
      <c r="CE93" s="164"/>
      <c r="CF93" s="397"/>
      <c r="CG93" s="394"/>
      <c r="CH93" s="164"/>
      <c r="CI93" s="164"/>
      <c r="CJ93" s="397"/>
      <c r="CK93" s="394"/>
      <c r="CL93" s="164"/>
      <c r="CM93" s="164"/>
      <c r="CN93" s="397"/>
      <c r="CO93" s="394"/>
      <c r="CP93" s="164"/>
      <c r="CQ93" s="164"/>
      <c r="CR93" s="397"/>
      <c r="CS93" s="373"/>
      <c r="CT93" s="164"/>
      <c r="CU93" s="164"/>
      <c r="CV93" s="164"/>
      <c r="CW93" s="164"/>
      <c r="CX93" s="164"/>
      <c r="CY93" s="164"/>
      <c r="CZ93" s="164"/>
      <c r="DA93" s="164"/>
      <c r="DB93" s="164"/>
      <c r="DC93" s="164"/>
      <c r="DD93" s="164"/>
      <c r="DE93" s="164"/>
      <c r="DF93" s="164"/>
      <c r="DG93" s="164"/>
      <c r="DH93" s="164"/>
      <c r="DI93" s="164"/>
      <c r="DJ93" s="164"/>
      <c r="DK93" s="164"/>
      <c r="DL93" s="164"/>
      <c r="DM93" s="164"/>
      <c r="DN93" s="164"/>
      <c r="DO93" s="164"/>
      <c r="DP93" s="164"/>
      <c r="DQ93" s="164"/>
      <c r="DR93" s="164"/>
      <c r="DS93" s="164"/>
      <c r="DT93" s="164"/>
      <c r="DU93" s="164"/>
      <c r="DV93" s="164"/>
      <c r="DW93" s="164"/>
      <c r="DX93" s="164"/>
      <c r="DY93" s="164"/>
      <c r="DZ93" s="164"/>
      <c r="EA93" s="164"/>
      <c r="EB93" s="164"/>
      <c r="EC93" s="164"/>
      <c r="ED93" s="164"/>
      <c r="EE93" s="164"/>
      <c r="EF93" s="164"/>
      <c r="EG93" s="164"/>
      <c r="EH93" s="164"/>
      <c r="EI93" s="164"/>
      <c r="EJ93" s="164"/>
      <c r="EK93" s="164"/>
      <c r="EL93" s="164"/>
      <c r="EM93" s="164"/>
      <c r="EN93" s="164"/>
      <c r="EO93" s="164"/>
      <c r="EP93" s="164"/>
      <c r="EQ93" s="164"/>
      <c r="ER93" s="164"/>
      <c r="ES93" s="164"/>
      <c r="ET93" s="164"/>
      <c r="EU93" s="164"/>
      <c r="EV93" s="164"/>
      <c r="EW93" s="164"/>
      <c r="EX93" s="164"/>
      <c r="EY93" s="164"/>
      <c r="EZ93" s="164"/>
      <c r="FA93" s="178"/>
      <c r="FB93" s="178"/>
      <c r="FC93" s="178"/>
      <c r="FD93" s="178"/>
      <c r="FE93" s="178"/>
      <c r="FF93" s="178"/>
      <c r="FG93" s="178"/>
      <c r="FH93" s="178"/>
      <c r="FI93" s="178"/>
      <c r="FJ93" s="178"/>
      <c r="FK93" s="178"/>
      <c r="FL93" s="178"/>
      <c r="FM93" s="178"/>
      <c r="FN93" s="178"/>
      <c r="FO93" s="178"/>
      <c r="FP93" s="178"/>
      <c r="FQ93" s="178"/>
      <c r="FR93" s="178"/>
      <c r="FS93" s="178"/>
      <c r="FT93" s="178"/>
      <c r="FU93" s="178"/>
      <c r="FV93" s="178"/>
      <c r="FW93" s="178"/>
      <c r="FX93" s="178"/>
      <c r="FY93" s="178"/>
      <c r="FZ93" s="178"/>
      <c r="GA93" s="178"/>
      <c r="GB93" s="178"/>
      <c r="GC93" s="178"/>
      <c r="GD93" s="178"/>
      <c r="GE93" s="178"/>
      <c r="GF93" s="178"/>
      <c r="GG93" s="178"/>
      <c r="GH93" s="178"/>
      <c r="GI93" s="178"/>
      <c r="GJ93" s="178"/>
      <c r="GK93" s="178"/>
      <c r="GL93" s="178"/>
      <c r="GM93" s="178"/>
      <c r="GN93" s="178"/>
      <c r="GO93" s="178"/>
      <c r="GP93" s="178"/>
      <c r="GQ93" s="178"/>
      <c r="GR93" s="178"/>
      <c r="GS93" s="178"/>
      <c r="GT93" s="178"/>
      <c r="GU93" s="178"/>
      <c r="GV93" s="178"/>
      <c r="GY93"/>
    </row>
    <row r="94" spans="1:207" ht="15.75">
      <c r="A94" s="114">
        <f t="shared" si="1"/>
        <v>6</v>
      </c>
      <c r="B94" s="493"/>
      <c r="C94" s="494"/>
      <c r="D94" s="357">
        <v>43183</v>
      </c>
      <c r="E94" s="465" t="str">
        <f>IF("CA" = [1]Congé!$H$7:$H$738, "absent", "il est la ")</f>
        <v xml:space="preserve">il est la </v>
      </c>
      <c r="F94" s="178"/>
      <c r="G94" s="178"/>
      <c r="H94" s="368"/>
      <c r="I94" s="352"/>
      <c r="J94" s="178"/>
      <c r="K94" s="178"/>
      <c r="L94" s="409"/>
      <c r="M94" s="393"/>
      <c r="N94" s="178"/>
      <c r="O94" s="178"/>
      <c r="P94" s="368"/>
      <c r="Q94" s="393"/>
      <c r="R94" s="178"/>
      <c r="S94" s="178"/>
      <c r="T94" s="368"/>
      <c r="U94" s="352"/>
      <c r="V94" s="178"/>
      <c r="W94" s="178"/>
      <c r="X94" s="409"/>
      <c r="Y94" s="393"/>
      <c r="Z94" s="178"/>
      <c r="AA94" s="178"/>
      <c r="AB94" s="368"/>
      <c r="AC94" s="352"/>
      <c r="AD94" s="178"/>
      <c r="AE94" s="178"/>
      <c r="AF94" s="409"/>
      <c r="AG94" s="393"/>
      <c r="AH94" s="178"/>
      <c r="AI94" s="178"/>
      <c r="AJ94" s="368"/>
      <c r="AK94" s="352"/>
      <c r="AL94" s="178"/>
      <c r="AM94" s="178"/>
      <c r="AN94" s="409"/>
      <c r="AO94" s="393"/>
      <c r="AP94" s="178"/>
      <c r="AQ94" s="178"/>
      <c r="AR94" s="368"/>
      <c r="AS94" s="393"/>
      <c r="AT94" s="178"/>
      <c r="AU94" s="178"/>
      <c r="AV94" s="368"/>
      <c r="AW94" s="393"/>
      <c r="AX94" s="178"/>
      <c r="AY94" s="178"/>
      <c r="AZ94" s="368"/>
      <c r="BA94" s="393"/>
      <c r="BB94" s="178"/>
      <c r="BC94" s="178"/>
      <c r="BD94" s="368"/>
      <c r="BE94" s="393"/>
      <c r="BF94" s="178"/>
      <c r="BG94" s="178"/>
      <c r="BH94" s="368"/>
      <c r="BI94" s="393"/>
      <c r="BJ94" s="178"/>
      <c r="BK94" s="178"/>
      <c r="BL94" s="368"/>
      <c r="BM94" s="393"/>
      <c r="BN94" s="178"/>
      <c r="BO94" s="178"/>
      <c r="BP94" s="368"/>
      <c r="BQ94" s="393"/>
      <c r="BR94" s="178"/>
      <c r="BS94" s="178"/>
      <c r="BT94" s="368"/>
      <c r="BU94" s="393"/>
      <c r="BV94" s="178"/>
      <c r="BW94" s="178"/>
      <c r="BX94" s="368"/>
      <c r="BY94" s="393"/>
      <c r="BZ94" s="178"/>
      <c r="CA94" s="178"/>
      <c r="CB94" s="368"/>
      <c r="CC94" s="393"/>
      <c r="CD94" s="178"/>
      <c r="CE94" s="178"/>
      <c r="CF94" s="368"/>
      <c r="CG94" s="393"/>
      <c r="CH94" s="178"/>
      <c r="CI94" s="178"/>
      <c r="CJ94" s="368"/>
      <c r="CK94" s="393"/>
      <c r="CL94" s="178"/>
      <c r="CM94" s="178"/>
      <c r="CN94" s="368"/>
      <c r="CO94" s="393"/>
      <c r="CP94" s="178"/>
      <c r="CQ94" s="178"/>
      <c r="CR94" s="368"/>
      <c r="CS94" s="352"/>
      <c r="CT94" s="178"/>
      <c r="CU94" s="178"/>
      <c r="CV94" s="178"/>
      <c r="CW94" s="178"/>
      <c r="CX94" s="178"/>
      <c r="CY94" s="178"/>
      <c r="CZ94" s="178"/>
      <c r="DA94" s="178"/>
      <c r="DB94" s="178"/>
      <c r="DC94" s="178"/>
      <c r="DD94" s="178"/>
      <c r="DE94" s="178"/>
      <c r="DF94" s="178"/>
      <c r="DG94" s="178"/>
      <c r="DH94" s="178"/>
      <c r="DI94" s="178"/>
      <c r="DJ94" s="178"/>
      <c r="DK94" s="178"/>
      <c r="DL94" s="178"/>
      <c r="DM94" s="178"/>
      <c r="DN94" s="178"/>
      <c r="DO94" s="178"/>
      <c r="DP94" s="178"/>
      <c r="DQ94" s="178"/>
      <c r="DR94" s="178"/>
      <c r="DS94" s="178"/>
      <c r="DT94" s="178"/>
      <c r="DU94" s="178"/>
      <c r="DV94" s="178"/>
      <c r="DW94" s="178"/>
      <c r="DX94" s="178"/>
      <c r="DY94" s="178"/>
      <c r="DZ94" s="178"/>
      <c r="EA94" s="178"/>
      <c r="EB94" s="178"/>
      <c r="EC94" s="178"/>
      <c r="ED94" s="178"/>
      <c r="EE94" s="178"/>
      <c r="EF94" s="178"/>
      <c r="EG94" s="178"/>
      <c r="EH94" s="178"/>
      <c r="EI94" s="178"/>
      <c r="EJ94" s="178"/>
      <c r="EK94" s="178"/>
      <c r="EL94" s="178"/>
      <c r="EM94" s="178"/>
      <c r="EN94" s="178"/>
      <c r="EO94" s="178"/>
      <c r="EP94" s="178"/>
      <c r="EQ94" s="178"/>
      <c r="ER94" s="178"/>
      <c r="ES94" s="178"/>
      <c r="ET94" s="178"/>
      <c r="EU94" s="178"/>
      <c r="EV94" s="178"/>
      <c r="EW94" s="178"/>
      <c r="EX94" s="178"/>
      <c r="EY94" s="178"/>
      <c r="EZ94" s="178"/>
      <c r="FA94" s="178"/>
      <c r="FB94" s="178"/>
      <c r="FC94" s="178"/>
      <c r="FD94" s="178"/>
      <c r="FE94" s="178"/>
      <c r="FF94" s="178"/>
      <c r="FG94" s="178"/>
      <c r="FH94" s="178"/>
      <c r="FI94" s="178"/>
      <c r="FJ94" s="178"/>
      <c r="FK94" s="178"/>
      <c r="FL94" s="178"/>
      <c r="FM94" s="178"/>
      <c r="FN94" s="178"/>
      <c r="FO94" s="178"/>
      <c r="FP94" s="178"/>
      <c r="FQ94" s="178"/>
      <c r="FR94" s="178"/>
      <c r="FS94" s="178"/>
      <c r="FT94" s="178"/>
      <c r="FU94" s="178"/>
      <c r="FV94" s="178"/>
      <c r="FW94" s="178"/>
      <c r="FX94" s="178"/>
      <c r="FY94" s="178"/>
      <c r="FZ94" s="178"/>
      <c r="GA94" s="178"/>
      <c r="GB94" s="178"/>
      <c r="GC94" s="178"/>
      <c r="GD94" s="178"/>
      <c r="GE94" s="178"/>
      <c r="GF94" s="178"/>
      <c r="GG94" s="178"/>
      <c r="GH94" s="178"/>
      <c r="GI94" s="178"/>
      <c r="GJ94" s="178"/>
      <c r="GK94" s="178"/>
      <c r="GL94" s="178"/>
      <c r="GM94" s="178"/>
      <c r="GN94" s="178"/>
      <c r="GO94" s="178"/>
      <c r="GP94" s="178"/>
      <c r="GQ94" s="178"/>
      <c r="GR94" s="178"/>
      <c r="GS94" s="178"/>
      <c r="GT94" s="178"/>
      <c r="GU94" s="178"/>
      <c r="GV94" s="178"/>
      <c r="GY94"/>
    </row>
    <row r="95" spans="1:207" ht="15.75">
      <c r="A95" s="114">
        <f t="shared" si="1"/>
        <v>7</v>
      </c>
      <c r="B95" s="489" t="s">
        <v>61</v>
      </c>
      <c r="C95" s="490"/>
      <c r="D95" s="357">
        <v>43184</v>
      </c>
      <c r="E95" s="465" t="str">
        <f>IF("CA" = [1]Congé!$H$7:$H$738, "absent", "il est la ")</f>
        <v xml:space="preserve">il est la </v>
      </c>
      <c r="F95" s="178"/>
      <c r="G95" s="178"/>
      <c r="H95" s="368"/>
      <c r="I95" s="352"/>
      <c r="J95" s="178"/>
      <c r="K95" s="178"/>
      <c r="L95" s="409"/>
      <c r="M95" s="393"/>
      <c r="N95" s="178"/>
      <c r="O95" s="178"/>
      <c r="P95" s="368"/>
      <c r="Q95" s="393"/>
      <c r="R95" s="178"/>
      <c r="S95" s="178"/>
      <c r="T95" s="368"/>
      <c r="U95" s="352"/>
      <c r="V95" s="178"/>
      <c r="W95" s="178"/>
      <c r="X95" s="409"/>
      <c r="Y95" s="393"/>
      <c r="Z95" s="178"/>
      <c r="AA95" s="178"/>
      <c r="AB95" s="368"/>
      <c r="AC95" s="352"/>
      <c r="AD95" s="178"/>
      <c r="AE95" s="178"/>
      <c r="AF95" s="409"/>
      <c r="AG95" s="393"/>
      <c r="AH95" s="178"/>
      <c r="AI95" s="178"/>
      <c r="AJ95" s="368"/>
      <c r="AK95" s="352"/>
      <c r="AL95" s="178"/>
      <c r="AM95" s="178"/>
      <c r="AN95" s="409"/>
      <c r="AO95" s="393"/>
      <c r="AP95" s="178"/>
      <c r="AQ95" s="178"/>
      <c r="AR95" s="368"/>
      <c r="AS95" s="393"/>
      <c r="AT95" s="178"/>
      <c r="AU95" s="178"/>
      <c r="AV95" s="368"/>
      <c r="AW95" s="393"/>
      <c r="AX95" s="178"/>
      <c r="AY95" s="178"/>
      <c r="AZ95" s="368"/>
      <c r="BA95" s="393"/>
      <c r="BB95" s="178"/>
      <c r="BC95" s="178"/>
      <c r="BD95" s="368"/>
      <c r="BE95" s="393"/>
      <c r="BF95" s="178"/>
      <c r="BG95" s="178"/>
      <c r="BH95" s="368"/>
      <c r="BI95" s="393"/>
      <c r="BJ95" s="178"/>
      <c r="BK95" s="178"/>
      <c r="BL95" s="368"/>
      <c r="BM95" s="393"/>
      <c r="BN95" s="178"/>
      <c r="BO95" s="178"/>
      <c r="BP95" s="368"/>
      <c r="BQ95" s="393"/>
      <c r="BR95" s="178"/>
      <c r="BS95" s="178"/>
      <c r="BT95" s="368"/>
      <c r="BU95" s="393"/>
      <c r="BV95" s="178"/>
      <c r="BW95" s="178"/>
      <c r="BX95" s="368"/>
      <c r="BY95" s="393"/>
      <c r="BZ95" s="178"/>
      <c r="CA95" s="178"/>
      <c r="CB95" s="368"/>
      <c r="CC95" s="393"/>
      <c r="CD95" s="178"/>
      <c r="CE95" s="178"/>
      <c r="CF95" s="368"/>
      <c r="CG95" s="393"/>
      <c r="CH95" s="178"/>
      <c r="CI95" s="178"/>
      <c r="CJ95" s="368"/>
      <c r="CK95" s="393"/>
      <c r="CL95" s="178"/>
      <c r="CM95" s="178"/>
      <c r="CN95" s="368"/>
      <c r="CO95" s="393"/>
      <c r="CP95" s="178"/>
      <c r="CQ95" s="178"/>
      <c r="CR95" s="368"/>
      <c r="CS95" s="352"/>
      <c r="CT95" s="178"/>
      <c r="CU95" s="178"/>
      <c r="CV95" s="178"/>
      <c r="CW95" s="178"/>
      <c r="CX95" s="178"/>
      <c r="CY95" s="178"/>
      <c r="CZ95" s="178"/>
      <c r="DA95" s="178"/>
      <c r="DB95" s="178"/>
      <c r="DC95" s="178"/>
      <c r="DD95" s="178"/>
      <c r="DE95" s="178"/>
      <c r="DF95" s="178"/>
      <c r="DG95" s="178"/>
      <c r="DH95" s="178"/>
      <c r="DI95" s="178"/>
      <c r="DJ95" s="178"/>
      <c r="DK95" s="178"/>
      <c r="DL95" s="178"/>
      <c r="DM95" s="178"/>
      <c r="DN95" s="178"/>
      <c r="DO95" s="178"/>
      <c r="DP95" s="178"/>
      <c r="DQ95" s="178"/>
      <c r="DR95" s="178"/>
      <c r="DS95" s="178"/>
      <c r="DT95" s="178"/>
      <c r="DU95" s="178"/>
      <c r="DV95" s="178"/>
      <c r="DW95" s="178"/>
      <c r="DX95" s="178"/>
      <c r="DY95" s="178"/>
      <c r="DZ95" s="178"/>
      <c r="EA95" s="178"/>
      <c r="EB95" s="178"/>
      <c r="EC95" s="178"/>
      <c r="ED95" s="178"/>
      <c r="EE95" s="178"/>
      <c r="EF95" s="178"/>
      <c r="EG95" s="178"/>
      <c r="EH95" s="178"/>
      <c r="EI95" s="178"/>
      <c r="EJ95" s="178"/>
      <c r="EK95" s="178"/>
      <c r="EL95" s="178"/>
      <c r="EM95" s="178"/>
      <c r="EN95" s="178"/>
      <c r="EO95" s="178"/>
      <c r="EP95" s="178"/>
      <c r="EQ95" s="178"/>
      <c r="ER95" s="178"/>
      <c r="ES95" s="178"/>
      <c r="ET95" s="178"/>
      <c r="EU95" s="178"/>
      <c r="EV95" s="178"/>
      <c r="EW95" s="178"/>
      <c r="EX95" s="178"/>
      <c r="EY95" s="178"/>
      <c r="EZ95" s="178"/>
      <c r="FA95" s="178"/>
      <c r="FB95" s="178"/>
      <c r="FC95" s="178"/>
      <c r="FD95" s="178"/>
      <c r="FE95" s="178"/>
      <c r="FF95" s="178"/>
      <c r="FG95" s="178"/>
      <c r="FH95" s="178"/>
      <c r="FI95" s="178"/>
      <c r="FJ95" s="178"/>
      <c r="FK95" s="178"/>
      <c r="FL95" s="178"/>
      <c r="FM95" s="178"/>
      <c r="FN95" s="178"/>
      <c r="FO95" s="178"/>
      <c r="FP95" s="178"/>
      <c r="FQ95" s="178"/>
      <c r="FR95" s="178"/>
      <c r="FS95" s="178"/>
      <c r="FT95" s="178"/>
      <c r="FU95" s="178"/>
      <c r="FV95" s="178"/>
      <c r="FW95" s="178"/>
      <c r="FX95" s="178"/>
      <c r="FY95" s="178"/>
      <c r="FZ95" s="178"/>
      <c r="GA95" s="178"/>
      <c r="GB95" s="178"/>
      <c r="GC95" s="178"/>
      <c r="GD95" s="178"/>
      <c r="GE95" s="178"/>
      <c r="GF95" s="178"/>
      <c r="GG95" s="178"/>
      <c r="GH95" s="178"/>
      <c r="GI95" s="178"/>
      <c r="GJ95" s="178"/>
      <c r="GK95" s="178"/>
      <c r="GL95" s="178"/>
      <c r="GM95" s="178"/>
      <c r="GN95" s="178"/>
      <c r="GO95" s="178"/>
      <c r="GP95" s="178"/>
      <c r="GQ95" s="178"/>
      <c r="GR95" s="178"/>
      <c r="GS95" s="178"/>
      <c r="GT95" s="178"/>
      <c r="GU95" s="178"/>
      <c r="GV95" s="178"/>
      <c r="GY95"/>
    </row>
    <row r="96" spans="1:207" ht="15.75">
      <c r="A96" s="114">
        <f t="shared" si="1"/>
        <v>1</v>
      </c>
      <c r="B96" s="491"/>
      <c r="C96" s="492"/>
      <c r="D96" s="357">
        <v>43185</v>
      </c>
      <c r="E96" s="465" t="str">
        <f>IF("CA" = [1]Congé!$H$7:$H$738, "absent", "il est la ")</f>
        <v xml:space="preserve">il est la </v>
      </c>
      <c r="F96" s="178"/>
      <c r="G96" s="178"/>
      <c r="H96" s="368"/>
      <c r="I96" s="352"/>
      <c r="J96" s="178"/>
      <c r="K96" s="178"/>
      <c r="L96" s="409"/>
      <c r="M96" s="393"/>
      <c r="N96" s="178"/>
      <c r="O96" s="178"/>
      <c r="P96" s="368"/>
      <c r="Q96" s="393"/>
      <c r="R96" s="178"/>
      <c r="S96" s="178"/>
      <c r="T96" s="368"/>
      <c r="U96" s="352"/>
      <c r="V96" s="178"/>
      <c r="W96" s="178"/>
      <c r="X96" s="409"/>
      <c r="Y96" s="393"/>
      <c r="Z96" s="178"/>
      <c r="AA96" s="178"/>
      <c r="AB96" s="368"/>
      <c r="AC96" s="352"/>
      <c r="AD96" s="178"/>
      <c r="AE96" s="178"/>
      <c r="AF96" s="409"/>
      <c r="AG96" s="393"/>
      <c r="AH96" s="178"/>
      <c r="AI96" s="178"/>
      <c r="AJ96" s="368"/>
      <c r="AK96" s="352"/>
      <c r="AL96" s="178"/>
      <c r="AM96" s="178"/>
      <c r="AN96" s="409"/>
      <c r="AO96" s="393"/>
      <c r="AP96" s="178"/>
      <c r="AQ96" s="178"/>
      <c r="AR96" s="368"/>
      <c r="AS96" s="393"/>
      <c r="AT96" s="178"/>
      <c r="AU96" s="178"/>
      <c r="AV96" s="368"/>
      <c r="AW96" s="393"/>
      <c r="AX96" s="178"/>
      <c r="AY96" s="178"/>
      <c r="AZ96" s="368"/>
      <c r="BA96" s="393"/>
      <c r="BB96" s="178"/>
      <c r="BC96" s="178"/>
      <c r="BD96" s="368"/>
      <c r="BE96" s="393"/>
      <c r="BF96" s="178"/>
      <c r="BG96" s="178"/>
      <c r="BH96" s="368"/>
      <c r="BI96" s="393"/>
      <c r="BJ96" s="178"/>
      <c r="BK96" s="178"/>
      <c r="BL96" s="368"/>
      <c r="BM96" s="393"/>
      <c r="BN96" s="178"/>
      <c r="BO96" s="178"/>
      <c r="BP96" s="368"/>
      <c r="BQ96" s="393"/>
      <c r="BR96" s="178"/>
      <c r="BS96" s="178"/>
      <c r="BT96" s="368"/>
      <c r="BU96" s="393"/>
      <c r="BV96" s="178"/>
      <c r="BW96" s="178"/>
      <c r="BX96" s="368"/>
      <c r="BY96" s="393"/>
      <c r="BZ96" s="178"/>
      <c r="CA96" s="178"/>
      <c r="CB96" s="368"/>
      <c r="CC96" s="393"/>
      <c r="CD96" s="178"/>
      <c r="CE96" s="178"/>
      <c r="CF96" s="368"/>
      <c r="CG96" s="393"/>
      <c r="CH96" s="178"/>
      <c r="CI96" s="178"/>
      <c r="CJ96" s="368"/>
      <c r="CK96" s="393"/>
      <c r="CL96" s="178"/>
      <c r="CM96" s="178"/>
      <c r="CN96" s="368"/>
      <c r="CO96" s="393"/>
      <c r="CP96" s="178"/>
      <c r="CQ96" s="178"/>
      <c r="CR96" s="368"/>
      <c r="CS96" s="352"/>
      <c r="CT96" s="178"/>
      <c r="CU96" s="178"/>
      <c r="CV96" s="178"/>
      <c r="CW96" s="178"/>
      <c r="CX96" s="178"/>
      <c r="CY96" s="178"/>
      <c r="CZ96" s="178"/>
      <c r="DA96" s="178"/>
      <c r="DB96" s="178"/>
      <c r="DC96" s="178"/>
      <c r="DD96" s="178"/>
      <c r="DE96" s="178"/>
      <c r="DF96" s="178"/>
      <c r="DG96" s="178"/>
      <c r="DH96" s="178"/>
      <c r="DI96" s="178"/>
      <c r="DJ96" s="178"/>
      <c r="DK96" s="178"/>
      <c r="DL96" s="178"/>
      <c r="DM96" s="178"/>
      <c r="DN96" s="178"/>
      <c r="DO96" s="178"/>
      <c r="DP96" s="178"/>
      <c r="DQ96" s="178"/>
      <c r="DR96" s="178"/>
      <c r="DS96" s="178"/>
      <c r="DT96" s="178"/>
      <c r="DU96" s="178"/>
      <c r="DV96" s="178"/>
      <c r="DW96" s="178"/>
      <c r="DX96" s="178"/>
      <c r="DY96" s="178"/>
      <c r="DZ96" s="178"/>
      <c r="EA96" s="178"/>
      <c r="EB96" s="178"/>
      <c r="EC96" s="178"/>
      <c r="ED96" s="178"/>
      <c r="EE96" s="178"/>
      <c r="EF96" s="178"/>
      <c r="EG96" s="178"/>
      <c r="EH96" s="178"/>
      <c r="EI96" s="178"/>
      <c r="EJ96" s="178"/>
      <c r="EK96" s="178"/>
      <c r="EL96" s="178"/>
      <c r="EM96" s="178"/>
      <c r="EN96" s="178"/>
      <c r="EO96" s="178"/>
      <c r="EP96" s="178"/>
      <c r="EQ96" s="178"/>
      <c r="ER96" s="178"/>
      <c r="ES96" s="178"/>
      <c r="ET96" s="178"/>
      <c r="EU96" s="178"/>
      <c r="EV96" s="178"/>
      <c r="EW96" s="178"/>
      <c r="EX96" s="178"/>
      <c r="EY96" s="178"/>
      <c r="EZ96" s="178"/>
      <c r="FA96" s="178"/>
      <c r="FB96" s="178"/>
      <c r="FC96" s="178"/>
      <c r="FD96" s="178"/>
      <c r="FE96" s="178"/>
      <c r="FF96" s="178"/>
      <c r="FG96" s="178"/>
      <c r="FH96" s="178"/>
      <c r="FI96" s="178"/>
      <c r="FJ96" s="178"/>
      <c r="FK96" s="178"/>
      <c r="FL96" s="178"/>
      <c r="FM96" s="178"/>
      <c r="FN96" s="178"/>
      <c r="FO96" s="178"/>
      <c r="FP96" s="178"/>
      <c r="FQ96" s="178"/>
      <c r="FR96" s="178"/>
      <c r="FS96" s="178"/>
      <c r="FT96" s="178"/>
      <c r="FU96" s="178"/>
      <c r="FV96" s="178"/>
      <c r="FW96" s="178"/>
      <c r="FX96" s="178"/>
      <c r="FY96" s="178"/>
      <c r="FZ96" s="178"/>
      <c r="GA96" s="178"/>
      <c r="GB96" s="178"/>
      <c r="GC96" s="178"/>
      <c r="GD96" s="178"/>
      <c r="GE96" s="178"/>
      <c r="GF96" s="178"/>
      <c r="GG96" s="178"/>
      <c r="GH96" s="178"/>
      <c r="GI96" s="178"/>
      <c r="GJ96" s="178"/>
      <c r="GK96" s="178"/>
      <c r="GL96" s="178"/>
      <c r="GM96" s="178"/>
      <c r="GN96" s="178"/>
      <c r="GO96" s="178"/>
      <c r="GP96" s="178"/>
      <c r="GQ96" s="178"/>
      <c r="GR96" s="178"/>
      <c r="GS96" s="178"/>
      <c r="GT96" s="178"/>
      <c r="GU96" s="178"/>
      <c r="GV96" s="178"/>
      <c r="GY96"/>
    </row>
    <row r="97" spans="1:207" ht="15.75">
      <c r="A97" s="114">
        <f t="shared" si="1"/>
        <v>2</v>
      </c>
      <c r="B97" s="491"/>
      <c r="C97" s="492"/>
      <c r="D97" s="357">
        <v>43186</v>
      </c>
      <c r="E97" s="465" t="str">
        <f>IF("CA" = [1]Congé!$H$7:$H$738, "absent", "il est la ")</f>
        <v xml:space="preserve">il est la </v>
      </c>
      <c r="F97" s="178"/>
      <c r="G97" s="178"/>
      <c r="H97" s="368"/>
      <c r="I97" s="352"/>
      <c r="J97" s="178"/>
      <c r="K97" s="178"/>
      <c r="L97" s="409"/>
      <c r="M97" s="393"/>
      <c r="N97" s="178"/>
      <c r="O97" s="178"/>
      <c r="P97" s="368"/>
      <c r="Q97" s="393"/>
      <c r="R97" s="178"/>
      <c r="S97" s="178"/>
      <c r="T97" s="368"/>
      <c r="U97" s="352"/>
      <c r="V97" s="178"/>
      <c r="W97" s="178"/>
      <c r="X97" s="409"/>
      <c r="Y97" s="393"/>
      <c r="Z97" s="178"/>
      <c r="AA97" s="178"/>
      <c r="AB97" s="368"/>
      <c r="AC97" s="352"/>
      <c r="AD97" s="178"/>
      <c r="AE97" s="178"/>
      <c r="AF97" s="409"/>
      <c r="AG97" s="393"/>
      <c r="AH97" s="178"/>
      <c r="AI97" s="178"/>
      <c r="AJ97" s="368"/>
      <c r="AK97" s="352"/>
      <c r="AL97" s="178"/>
      <c r="AM97" s="178"/>
      <c r="AN97" s="409"/>
      <c r="AO97" s="393"/>
      <c r="AP97" s="178"/>
      <c r="AQ97" s="178"/>
      <c r="AR97" s="368"/>
      <c r="AS97" s="393"/>
      <c r="AT97" s="178"/>
      <c r="AU97" s="178"/>
      <c r="AV97" s="368"/>
      <c r="AW97" s="393"/>
      <c r="AX97" s="178"/>
      <c r="AY97" s="178"/>
      <c r="AZ97" s="368"/>
      <c r="BA97" s="393"/>
      <c r="BB97" s="178"/>
      <c r="BC97" s="178"/>
      <c r="BD97" s="368"/>
      <c r="BE97" s="393"/>
      <c r="BF97" s="178"/>
      <c r="BG97" s="178"/>
      <c r="BH97" s="368"/>
      <c r="BI97" s="393"/>
      <c r="BJ97" s="178"/>
      <c r="BK97" s="178"/>
      <c r="BL97" s="368"/>
      <c r="BM97" s="393"/>
      <c r="BN97" s="178"/>
      <c r="BO97" s="178"/>
      <c r="BP97" s="368"/>
      <c r="BQ97" s="393"/>
      <c r="BR97" s="178"/>
      <c r="BS97" s="178"/>
      <c r="BT97" s="368"/>
      <c r="BU97" s="393"/>
      <c r="BV97" s="178"/>
      <c r="BW97" s="178"/>
      <c r="BX97" s="368"/>
      <c r="BY97" s="393"/>
      <c r="BZ97" s="178"/>
      <c r="CA97" s="178"/>
      <c r="CB97" s="368"/>
      <c r="CC97" s="393"/>
      <c r="CD97" s="178"/>
      <c r="CE97" s="178"/>
      <c r="CF97" s="368"/>
      <c r="CG97" s="393"/>
      <c r="CH97" s="178"/>
      <c r="CI97" s="178"/>
      <c r="CJ97" s="368"/>
      <c r="CK97" s="393"/>
      <c r="CL97" s="178"/>
      <c r="CM97" s="178"/>
      <c r="CN97" s="368"/>
      <c r="CO97" s="393"/>
      <c r="CP97" s="178"/>
      <c r="CQ97" s="178"/>
      <c r="CR97" s="368"/>
      <c r="CS97" s="352"/>
      <c r="CT97" s="178"/>
      <c r="CU97" s="178"/>
      <c r="CV97" s="178"/>
      <c r="CW97" s="178"/>
      <c r="CX97" s="178"/>
      <c r="CY97" s="178"/>
      <c r="CZ97" s="178"/>
      <c r="DA97" s="178"/>
      <c r="DB97" s="178"/>
      <c r="DC97" s="178"/>
      <c r="DD97" s="178"/>
      <c r="DE97" s="178"/>
      <c r="DF97" s="178"/>
      <c r="DG97" s="178"/>
      <c r="DH97" s="178"/>
      <c r="DI97" s="178"/>
      <c r="DJ97" s="178"/>
      <c r="DK97" s="178"/>
      <c r="DL97" s="178"/>
      <c r="DM97" s="178"/>
      <c r="DN97" s="178"/>
      <c r="DO97" s="178"/>
      <c r="DP97" s="178"/>
      <c r="DQ97" s="178"/>
      <c r="DR97" s="178"/>
      <c r="DS97" s="178"/>
      <c r="DT97" s="178"/>
      <c r="DU97" s="178"/>
      <c r="DV97" s="178"/>
      <c r="DW97" s="178"/>
      <c r="DX97" s="178"/>
      <c r="DY97" s="178"/>
      <c r="DZ97" s="178"/>
      <c r="EA97" s="178"/>
      <c r="EB97" s="178"/>
      <c r="EC97" s="178"/>
      <c r="ED97" s="178"/>
      <c r="EE97" s="178"/>
      <c r="EF97" s="178"/>
      <c r="EG97" s="178"/>
      <c r="EH97" s="178"/>
      <c r="EI97" s="178"/>
      <c r="EJ97" s="178"/>
      <c r="EK97" s="178"/>
      <c r="EL97" s="178"/>
      <c r="EM97" s="178"/>
      <c r="EN97" s="178"/>
      <c r="EO97" s="178"/>
      <c r="EP97" s="178"/>
      <c r="EQ97" s="178"/>
      <c r="ER97" s="178"/>
      <c r="ES97" s="178"/>
      <c r="ET97" s="178"/>
      <c r="EU97" s="178"/>
      <c r="EV97" s="178"/>
      <c r="EW97" s="178"/>
      <c r="EX97" s="178"/>
      <c r="EY97" s="178"/>
      <c r="EZ97" s="178"/>
      <c r="FA97" s="178"/>
      <c r="FB97" s="178"/>
      <c r="FC97" s="178"/>
      <c r="FD97" s="178"/>
      <c r="FE97" s="178"/>
      <c r="FF97" s="178"/>
      <c r="FG97" s="178"/>
      <c r="FH97" s="178"/>
      <c r="FI97" s="178"/>
      <c r="FJ97" s="178"/>
      <c r="FK97" s="178"/>
      <c r="FL97" s="178"/>
      <c r="FM97" s="178"/>
      <c r="FN97" s="178"/>
      <c r="FO97" s="178"/>
      <c r="FP97" s="178"/>
      <c r="FQ97" s="178"/>
      <c r="FR97" s="178"/>
      <c r="FS97" s="178"/>
      <c r="FT97" s="178"/>
      <c r="FU97" s="178"/>
      <c r="FV97" s="178"/>
      <c r="FW97" s="178"/>
      <c r="FX97" s="178"/>
      <c r="FY97" s="178"/>
      <c r="FZ97" s="178"/>
      <c r="GA97" s="178"/>
      <c r="GB97" s="178"/>
      <c r="GC97" s="178"/>
      <c r="GD97" s="178"/>
      <c r="GE97" s="178"/>
      <c r="GF97" s="178"/>
      <c r="GG97" s="178"/>
      <c r="GH97" s="178"/>
      <c r="GI97" s="178"/>
      <c r="GJ97" s="178"/>
      <c r="GK97" s="178"/>
      <c r="GL97" s="178"/>
      <c r="GM97" s="178"/>
      <c r="GN97" s="178"/>
      <c r="GO97" s="178"/>
      <c r="GP97" s="178"/>
      <c r="GQ97" s="178"/>
      <c r="GR97" s="178"/>
      <c r="GS97" s="178"/>
      <c r="GT97" s="178"/>
      <c r="GU97" s="178"/>
      <c r="GV97" s="178"/>
      <c r="GY97"/>
    </row>
    <row r="98" spans="1:207" ht="15.75">
      <c r="A98" s="114">
        <f t="shared" si="1"/>
        <v>3</v>
      </c>
      <c r="B98" s="491"/>
      <c r="C98" s="492"/>
      <c r="D98" s="357">
        <v>43187</v>
      </c>
      <c r="E98" s="465" t="str">
        <f>IF("CA" = [1]Congé!$H$7:$H$738, "absent", "il est la ")</f>
        <v xml:space="preserve">il est la </v>
      </c>
      <c r="F98" s="178"/>
      <c r="G98" s="178"/>
      <c r="H98" s="368"/>
      <c r="I98" s="352"/>
      <c r="J98" s="178"/>
      <c r="K98" s="178"/>
      <c r="L98" s="409"/>
      <c r="M98" s="393"/>
      <c r="N98" s="178"/>
      <c r="O98" s="178"/>
      <c r="P98" s="368"/>
      <c r="Q98" s="393"/>
      <c r="R98" s="178"/>
      <c r="S98" s="178"/>
      <c r="T98" s="368"/>
      <c r="U98" s="352"/>
      <c r="V98" s="178"/>
      <c r="W98" s="178"/>
      <c r="X98" s="409"/>
      <c r="Y98" s="393"/>
      <c r="Z98" s="178"/>
      <c r="AA98" s="178"/>
      <c r="AB98" s="368"/>
      <c r="AC98" s="352"/>
      <c r="AD98" s="178"/>
      <c r="AE98" s="178"/>
      <c r="AF98" s="409"/>
      <c r="AG98" s="393"/>
      <c r="AH98" s="178"/>
      <c r="AI98" s="178"/>
      <c r="AJ98" s="368"/>
      <c r="AK98" s="352"/>
      <c r="AL98" s="178"/>
      <c r="AM98" s="178"/>
      <c r="AN98" s="409"/>
      <c r="AO98" s="393"/>
      <c r="AP98" s="178"/>
      <c r="AQ98" s="178"/>
      <c r="AR98" s="368"/>
      <c r="AS98" s="393"/>
      <c r="AT98" s="178"/>
      <c r="AU98" s="178"/>
      <c r="AV98" s="368"/>
      <c r="AW98" s="393"/>
      <c r="AX98" s="178"/>
      <c r="AY98" s="178"/>
      <c r="AZ98" s="368"/>
      <c r="BA98" s="393"/>
      <c r="BB98" s="178"/>
      <c r="BC98" s="178"/>
      <c r="BD98" s="368"/>
      <c r="BE98" s="393"/>
      <c r="BF98" s="178"/>
      <c r="BG98" s="178"/>
      <c r="BH98" s="368"/>
      <c r="BI98" s="393"/>
      <c r="BJ98" s="178"/>
      <c r="BK98" s="178"/>
      <c r="BL98" s="368"/>
      <c r="BM98" s="393"/>
      <c r="BN98" s="178"/>
      <c r="BO98" s="178"/>
      <c r="BP98" s="368"/>
      <c r="BQ98" s="393"/>
      <c r="BR98" s="178"/>
      <c r="BS98" s="178"/>
      <c r="BT98" s="368"/>
      <c r="BU98" s="393"/>
      <c r="BV98" s="178"/>
      <c r="BW98" s="178"/>
      <c r="BX98" s="368"/>
      <c r="BY98" s="393"/>
      <c r="BZ98" s="178"/>
      <c r="CA98" s="178"/>
      <c r="CB98" s="368"/>
      <c r="CC98" s="393"/>
      <c r="CD98" s="178"/>
      <c r="CE98" s="178"/>
      <c r="CF98" s="368"/>
      <c r="CG98" s="393"/>
      <c r="CH98" s="178"/>
      <c r="CI98" s="178"/>
      <c r="CJ98" s="368"/>
      <c r="CK98" s="393"/>
      <c r="CL98" s="178"/>
      <c r="CM98" s="178"/>
      <c r="CN98" s="368"/>
      <c r="CO98" s="393"/>
      <c r="CP98" s="178"/>
      <c r="CQ98" s="178"/>
      <c r="CR98" s="368"/>
      <c r="CS98" s="352"/>
      <c r="CT98" s="178"/>
      <c r="CU98" s="178"/>
      <c r="CV98" s="178"/>
      <c r="CW98" s="178"/>
      <c r="CX98" s="178"/>
      <c r="CY98" s="178"/>
      <c r="CZ98" s="178"/>
      <c r="DA98" s="178"/>
      <c r="DB98" s="178"/>
      <c r="DC98" s="178"/>
      <c r="DD98" s="178"/>
      <c r="DE98" s="178"/>
      <c r="DF98" s="178"/>
      <c r="DG98" s="178"/>
      <c r="DH98" s="178"/>
      <c r="DI98" s="178"/>
      <c r="DJ98" s="178"/>
      <c r="DK98" s="178"/>
      <c r="DL98" s="178"/>
      <c r="DM98" s="178"/>
      <c r="DN98" s="178"/>
      <c r="DO98" s="178"/>
      <c r="DP98" s="178"/>
      <c r="DQ98" s="178"/>
      <c r="DR98" s="178"/>
      <c r="DS98" s="178"/>
      <c r="DT98" s="178"/>
      <c r="DU98" s="178"/>
      <c r="DV98" s="178"/>
      <c r="DW98" s="178"/>
      <c r="DX98" s="178"/>
      <c r="DY98" s="178"/>
      <c r="DZ98" s="178"/>
      <c r="EA98" s="178"/>
      <c r="EB98" s="178"/>
      <c r="EC98" s="178"/>
      <c r="ED98" s="178"/>
      <c r="EE98" s="178"/>
      <c r="EF98" s="178"/>
      <c r="EG98" s="178"/>
      <c r="EH98" s="178"/>
      <c r="EI98" s="178"/>
      <c r="EJ98" s="178"/>
      <c r="EK98" s="178"/>
      <c r="EL98" s="178"/>
      <c r="EM98" s="178"/>
      <c r="EN98" s="178"/>
      <c r="EO98" s="178"/>
      <c r="EP98" s="178"/>
      <c r="EQ98" s="178"/>
      <c r="ER98" s="178"/>
      <c r="ES98" s="178"/>
      <c r="ET98" s="178"/>
      <c r="EU98" s="178"/>
      <c r="EV98" s="178"/>
      <c r="EW98" s="178"/>
      <c r="EX98" s="178"/>
      <c r="EY98" s="178"/>
      <c r="EZ98" s="178"/>
      <c r="FA98" s="178"/>
      <c r="FB98" s="178"/>
      <c r="FC98" s="178"/>
      <c r="FD98" s="178"/>
      <c r="FE98" s="178"/>
      <c r="FF98" s="178"/>
      <c r="FG98" s="178"/>
      <c r="FH98" s="178"/>
      <c r="FI98" s="178"/>
      <c r="FJ98" s="178"/>
      <c r="FK98" s="178"/>
      <c r="FL98" s="178"/>
      <c r="FM98" s="178"/>
      <c r="FN98" s="178"/>
      <c r="FO98" s="178"/>
      <c r="FP98" s="178"/>
      <c r="FQ98" s="178"/>
      <c r="FR98" s="178"/>
      <c r="FS98" s="178"/>
      <c r="FT98" s="178"/>
      <c r="FU98" s="178"/>
      <c r="FV98" s="178"/>
      <c r="FW98" s="178"/>
      <c r="FX98" s="178"/>
      <c r="FY98" s="178"/>
      <c r="FZ98" s="178"/>
      <c r="GA98" s="178"/>
      <c r="GB98" s="178"/>
      <c r="GC98" s="178"/>
      <c r="GD98" s="178"/>
      <c r="GE98" s="178"/>
      <c r="GF98" s="178"/>
      <c r="GG98" s="178"/>
      <c r="GH98" s="178"/>
      <c r="GI98" s="178"/>
      <c r="GJ98" s="178"/>
      <c r="GK98" s="178"/>
      <c r="GL98" s="178"/>
      <c r="GM98" s="178"/>
      <c r="GN98" s="178"/>
      <c r="GO98" s="178"/>
      <c r="GP98" s="178"/>
      <c r="GQ98" s="178"/>
      <c r="GR98" s="178"/>
      <c r="GS98" s="178"/>
      <c r="GT98" s="178"/>
      <c r="GU98" s="178"/>
      <c r="GV98" s="178"/>
      <c r="GY98"/>
    </row>
    <row r="99" spans="1:207" ht="15.75">
      <c r="A99" s="114">
        <f t="shared" si="1"/>
        <v>4</v>
      </c>
      <c r="B99" s="491"/>
      <c r="C99" s="492"/>
      <c r="D99" s="357">
        <v>43188</v>
      </c>
      <c r="E99" s="465" t="str">
        <f>IF("CA" = [1]Congé!$H$7:$H$738, "absent", "il est la ")</f>
        <v xml:space="preserve">il est la </v>
      </c>
      <c r="F99" s="178"/>
      <c r="G99" s="178"/>
      <c r="H99" s="368"/>
      <c r="I99" s="352"/>
      <c r="J99" s="178"/>
      <c r="K99" s="178"/>
      <c r="L99" s="409"/>
      <c r="M99" s="393"/>
      <c r="N99" s="178"/>
      <c r="O99" s="178"/>
      <c r="P99" s="368"/>
      <c r="Q99" s="393"/>
      <c r="R99" s="178"/>
      <c r="S99" s="178"/>
      <c r="T99" s="368"/>
      <c r="U99" s="352"/>
      <c r="V99" s="178"/>
      <c r="W99" s="178"/>
      <c r="X99" s="409"/>
      <c r="Y99" s="393"/>
      <c r="Z99" s="178"/>
      <c r="AA99" s="178"/>
      <c r="AB99" s="368"/>
      <c r="AC99" s="352"/>
      <c r="AD99" s="178"/>
      <c r="AE99" s="178"/>
      <c r="AF99" s="409"/>
      <c r="AG99" s="393"/>
      <c r="AH99" s="178"/>
      <c r="AI99" s="178"/>
      <c r="AJ99" s="368"/>
      <c r="AK99" s="352"/>
      <c r="AL99" s="178"/>
      <c r="AM99" s="178"/>
      <c r="AN99" s="409"/>
      <c r="AO99" s="393"/>
      <c r="AP99" s="178"/>
      <c r="AQ99" s="178"/>
      <c r="AR99" s="368"/>
      <c r="AS99" s="393"/>
      <c r="AT99" s="178"/>
      <c r="AU99" s="178"/>
      <c r="AV99" s="368"/>
      <c r="AW99" s="393"/>
      <c r="AX99" s="178"/>
      <c r="AY99" s="178"/>
      <c r="AZ99" s="368"/>
      <c r="BA99" s="393"/>
      <c r="BB99" s="178"/>
      <c r="BC99" s="178"/>
      <c r="BD99" s="368"/>
      <c r="BE99" s="393"/>
      <c r="BF99" s="178"/>
      <c r="BG99" s="178"/>
      <c r="BH99" s="368"/>
      <c r="BI99" s="393"/>
      <c r="BJ99" s="178"/>
      <c r="BK99" s="178"/>
      <c r="BL99" s="368"/>
      <c r="BM99" s="393"/>
      <c r="BN99" s="178"/>
      <c r="BO99" s="178"/>
      <c r="BP99" s="368"/>
      <c r="BQ99" s="393"/>
      <c r="BR99" s="178"/>
      <c r="BS99" s="178"/>
      <c r="BT99" s="368"/>
      <c r="BU99" s="393"/>
      <c r="BV99" s="178"/>
      <c r="BW99" s="178"/>
      <c r="BX99" s="368"/>
      <c r="BY99" s="393"/>
      <c r="BZ99" s="178"/>
      <c r="CA99" s="178"/>
      <c r="CB99" s="368"/>
      <c r="CC99" s="393"/>
      <c r="CD99" s="178"/>
      <c r="CE99" s="178"/>
      <c r="CF99" s="368"/>
      <c r="CG99" s="393"/>
      <c r="CH99" s="178"/>
      <c r="CI99" s="178"/>
      <c r="CJ99" s="368"/>
      <c r="CK99" s="393"/>
      <c r="CL99" s="178"/>
      <c r="CM99" s="178"/>
      <c r="CN99" s="368"/>
      <c r="CO99" s="393"/>
      <c r="CP99" s="178"/>
      <c r="CQ99" s="178"/>
      <c r="CR99" s="368"/>
      <c r="CS99" s="352"/>
      <c r="CT99" s="178"/>
      <c r="CU99" s="178"/>
      <c r="CV99" s="178"/>
      <c r="CW99" s="178"/>
      <c r="CX99" s="178"/>
      <c r="CY99" s="178"/>
      <c r="CZ99" s="178"/>
      <c r="DA99" s="178"/>
      <c r="DB99" s="178"/>
      <c r="DC99" s="178"/>
      <c r="DD99" s="178"/>
      <c r="DE99" s="178"/>
      <c r="DF99" s="178"/>
      <c r="DG99" s="178"/>
      <c r="DH99" s="178"/>
      <c r="DI99" s="178"/>
      <c r="DJ99" s="178"/>
      <c r="DK99" s="178"/>
      <c r="DL99" s="178"/>
      <c r="DM99" s="178"/>
      <c r="DN99" s="178"/>
      <c r="DO99" s="178"/>
      <c r="DP99" s="178"/>
      <c r="DQ99" s="178"/>
      <c r="DR99" s="178"/>
      <c r="DS99" s="178"/>
      <c r="DT99" s="178"/>
      <c r="DU99" s="178"/>
      <c r="DV99" s="178"/>
      <c r="DW99" s="178"/>
      <c r="DX99" s="178"/>
      <c r="DY99" s="178"/>
      <c r="DZ99" s="178"/>
      <c r="EA99" s="178"/>
      <c r="EB99" s="178"/>
      <c r="EC99" s="178"/>
      <c r="ED99" s="178"/>
      <c r="EE99" s="178"/>
      <c r="EF99" s="178"/>
      <c r="EG99" s="178"/>
      <c r="EH99" s="178"/>
      <c r="EI99" s="178"/>
      <c r="EJ99" s="178"/>
      <c r="EK99" s="178"/>
      <c r="EL99" s="178"/>
      <c r="EM99" s="178"/>
      <c r="EN99" s="178"/>
      <c r="EO99" s="178"/>
      <c r="EP99" s="178"/>
      <c r="EQ99" s="178"/>
      <c r="ER99" s="178"/>
      <c r="ES99" s="178"/>
      <c r="ET99" s="178"/>
      <c r="EU99" s="178"/>
      <c r="EV99" s="178"/>
      <c r="EW99" s="178"/>
      <c r="EX99" s="178"/>
      <c r="EY99" s="178"/>
      <c r="EZ99" s="178"/>
      <c r="FA99" s="178"/>
      <c r="FB99" s="178"/>
      <c r="FC99" s="178"/>
      <c r="FD99" s="178"/>
      <c r="FE99" s="178"/>
      <c r="FF99" s="178"/>
      <c r="FG99" s="178"/>
      <c r="FH99" s="178"/>
      <c r="FI99" s="178"/>
      <c r="FJ99" s="178"/>
      <c r="FK99" s="178"/>
      <c r="FL99" s="178"/>
      <c r="FM99" s="178"/>
      <c r="FN99" s="178"/>
      <c r="FO99" s="178"/>
      <c r="FP99" s="178"/>
      <c r="FQ99" s="178"/>
      <c r="FR99" s="178"/>
      <c r="FS99" s="178"/>
      <c r="FT99" s="178"/>
      <c r="FU99" s="178"/>
      <c r="FV99" s="178"/>
      <c r="FW99" s="178"/>
      <c r="FX99" s="178"/>
      <c r="FY99" s="178"/>
      <c r="FZ99" s="178"/>
      <c r="GA99" s="178"/>
      <c r="GB99" s="178"/>
      <c r="GC99" s="178"/>
      <c r="GD99" s="178"/>
      <c r="GE99" s="178"/>
      <c r="GF99" s="178"/>
      <c r="GG99" s="178"/>
      <c r="GH99" s="178"/>
      <c r="GI99" s="178"/>
      <c r="GJ99" s="178"/>
      <c r="GK99" s="178"/>
      <c r="GL99" s="178"/>
      <c r="GM99" s="178"/>
      <c r="GN99" s="178"/>
      <c r="GO99" s="178"/>
      <c r="GP99" s="178"/>
      <c r="GQ99" s="178"/>
      <c r="GR99" s="178"/>
      <c r="GS99" s="178"/>
      <c r="GT99" s="178"/>
      <c r="GU99" s="178"/>
      <c r="GV99" s="178"/>
      <c r="GY99"/>
    </row>
    <row r="100" spans="1:207" ht="15.75">
      <c r="A100" s="114">
        <f t="shared" si="1"/>
        <v>5</v>
      </c>
      <c r="B100" s="491"/>
      <c r="C100" s="492"/>
      <c r="D100" s="357">
        <v>43189</v>
      </c>
      <c r="E100" s="465" t="str">
        <f>IF("CA" = [1]Congé!$H$7:$H$738, "absent", "il est la ")</f>
        <v xml:space="preserve">il est la </v>
      </c>
      <c r="F100" s="164"/>
      <c r="G100" s="164"/>
      <c r="H100" s="397"/>
      <c r="I100" s="373"/>
      <c r="J100" s="164"/>
      <c r="K100" s="164"/>
      <c r="L100" s="411"/>
      <c r="M100" s="394"/>
      <c r="N100" s="164"/>
      <c r="O100" s="164"/>
      <c r="P100" s="397"/>
      <c r="Q100" s="394"/>
      <c r="R100" s="164"/>
      <c r="S100" s="164"/>
      <c r="T100" s="397"/>
      <c r="U100" s="373"/>
      <c r="V100" s="164"/>
      <c r="W100" s="164"/>
      <c r="X100" s="411"/>
      <c r="Y100" s="394"/>
      <c r="Z100" s="164"/>
      <c r="AA100" s="164"/>
      <c r="AB100" s="397"/>
      <c r="AC100" s="373"/>
      <c r="AD100" s="164"/>
      <c r="AE100" s="164"/>
      <c r="AF100" s="411"/>
      <c r="AG100" s="394"/>
      <c r="AH100" s="164"/>
      <c r="AI100" s="164"/>
      <c r="AJ100" s="397"/>
      <c r="AK100" s="373"/>
      <c r="AL100" s="164"/>
      <c r="AM100" s="164"/>
      <c r="AN100" s="411"/>
      <c r="AO100" s="394"/>
      <c r="AP100" s="164"/>
      <c r="AQ100" s="164"/>
      <c r="AR100" s="397"/>
      <c r="AS100" s="394"/>
      <c r="AT100" s="164"/>
      <c r="AU100" s="164"/>
      <c r="AV100" s="397"/>
      <c r="AW100" s="394"/>
      <c r="AX100" s="164"/>
      <c r="AY100" s="164"/>
      <c r="AZ100" s="397"/>
      <c r="BA100" s="394"/>
      <c r="BB100" s="164"/>
      <c r="BC100" s="164"/>
      <c r="BD100" s="397"/>
      <c r="BE100" s="394"/>
      <c r="BF100" s="164"/>
      <c r="BG100" s="164"/>
      <c r="BH100" s="397"/>
      <c r="BI100" s="394"/>
      <c r="BJ100" s="164"/>
      <c r="BK100" s="164"/>
      <c r="BL100" s="397"/>
      <c r="BM100" s="394"/>
      <c r="BN100" s="164"/>
      <c r="BO100" s="164"/>
      <c r="BP100" s="397"/>
      <c r="BQ100" s="394"/>
      <c r="BR100" s="164"/>
      <c r="BS100" s="164"/>
      <c r="BT100" s="397"/>
      <c r="BU100" s="394"/>
      <c r="BV100" s="164"/>
      <c r="BW100" s="164"/>
      <c r="BX100" s="397"/>
      <c r="BY100" s="394"/>
      <c r="BZ100" s="164"/>
      <c r="CA100" s="164"/>
      <c r="CB100" s="397"/>
      <c r="CC100" s="394"/>
      <c r="CD100" s="164"/>
      <c r="CE100" s="164"/>
      <c r="CF100" s="397"/>
      <c r="CG100" s="394"/>
      <c r="CH100" s="164"/>
      <c r="CI100" s="164"/>
      <c r="CJ100" s="397"/>
      <c r="CK100" s="394"/>
      <c r="CL100" s="164"/>
      <c r="CM100" s="164"/>
      <c r="CN100" s="397"/>
      <c r="CO100" s="394"/>
      <c r="CP100" s="164"/>
      <c r="CQ100" s="164"/>
      <c r="CR100" s="397"/>
      <c r="CS100" s="373"/>
      <c r="CT100" s="164"/>
      <c r="CU100" s="164"/>
      <c r="CV100" s="164"/>
      <c r="CW100" s="164"/>
      <c r="CX100" s="164"/>
      <c r="CY100" s="164"/>
      <c r="CZ100" s="164"/>
      <c r="DA100" s="164"/>
      <c r="DB100" s="164"/>
      <c r="DC100" s="164"/>
      <c r="DD100" s="164"/>
      <c r="DE100" s="164"/>
      <c r="DF100" s="164"/>
      <c r="DG100" s="164"/>
      <c r="DH100" s="164"/>
      <c r="DI100" s="164"/>
      <c r="DJ100" s="164"/>
      <c r="DK100" s="164"/>
      <c r="DL100" s="164"/>
      <c r="DM100" s="164"/>
      <c r="DN100" s="164"/>
      <c r="DO100" s="164"/>
      <c r="DP100" s="164"/>
      <c r="DQ100" s="164"/>
      <c r="DR100" s="164"/>
      <c r="DS100" s="164"/>
      <c r="DT100" s="164"/>
      <c r="DU100" s="164"/>
      <c r="DV100" s="164"/>
      <c r="DW100" s="164"/>
      <c r="DX100" s="164"/>
      <c r="DY100" s="164"/>
      <c r="DZ100" s="164"/>
      <c r="EA100" s="164"/>
      <c r="EB100" s="164"/>
      <c r="EC100" s="164"/>
      <c r="ED100" s="164"/>
      <c r="EE100" s="164"/>
      <c r="EF100" s="164"/>
      <c r="EG100" s="164"/>
      <c r="EH100" s="164"/>
      <c r="EI100" s="164"/>
      <c r="EJ100" s="164"/>
      <c r="EK100" s="164"/>
      <c r="EL100" s="164"/>
      <c r="EM100" s="164"/>
      <c r="EN100" s="164"/>
      <c r="EO100" s="164"/>
      <c r="EP100" s="164"/>
      <c r="EQ100" s="164"/>
      <c r="ER100" s="164"/>
      <c r="ES100" s="164"/>
      <c r="ET100" s="164"/>
      <c r="EU100" s="164"/>
      <c r="EV100" s="164"/>
      <c r="EW100" s="164"/>
      <c r="EX100" s="164"/>
      <c r="EY100" s="164"/>
      <c r="EZ100" s="164"/>
      <c r="FA100" s="178"/>
      <c r="FB100" s="178"/>
      <c r="FC100" s="178"/>
      <c r="FD100" s="178"/>
      <c r="FE100" s="178"/>
      <c r="FF100" s="178"/>
      <c r="FG100" s="178"/>
      <c r="FH100" s="178"/>
      <c r="FI100" s="178"/>
      <c r="FJ100" s="178"/>
      <c r="FK100" s="178"/>
      <c r="FL100" s="178"/>
      <c r="FM100" s="178"/>
      <c r="FN100" s="178"/>
      <c r="FO100" s="178"/>
      <c r="FP100" s="178"/>
      <c r="FQ100" s="178"/>
      <c r="FR100" s="178"/>
      <c r="FS100" s="178"/>
      <c r="FT100" s="178"/>
      <c r="FU100" s="178"/>
      <c r="FV100" s="178"/>
      <c r="FW100" s="178"/>
      <c r="FX100" s="178"/>
      <c r="FY100" s="178"/>
      <c r="FZ100" s="178"/>
      <c r="GA100" s="178"/>
      <c r="GB100" s="178"/>
      <c r="GC100" s="178"/>
      <c r="GD100" s="178"/>
      <c r="GE100" s="178"/>
      <c r="GF100" s="178"/>
      <c r="GG100" s="178"/>
      <c r="GH100" s="178"/>
      <c r="GI100" s="178"/>
      <c r="GJ100" s="178"/>
      <c r="GK100" s="178"/>
      <c r="GL100" s="178"/>
      <c r="GM100" s="178"/>
      <c r="GN100" s="178"/>
      <c r="GO100" s="178"/>
      <c r="GP100" s="178"/>
      <c r="GQ100" s="178"/>
      <c r="GR100" s="178"/>
      <c r="GS100" s="178"/>
      <c r="GT100" s="178"/>
      <c r="GU100" s="178"/>
      <c r="GV100" s="178"/>
      <c r="GY100"/>
    </row>
    <row r="101" spans="1:207" ht="15.75">
      <c r="A101" s="114">
        <f t="shared" si="1"/>
        <v>6</v>
      </c>
      <c r="B101" s="491"/>
      <c r="C101" s="492"/>
      <c r="D101" s="357">
        <v>43190</v>
      </c>
      <c r="E101" s="465" t="str">
        <f>IF("CA" = [1]Congé!$H$7:$H$738, "absent", "il est la ")</f>
        <v xml:space="preserve">il est la </v>
      </c>
      <c r="F101" s="178"/>
      <c r="G101" s="178"/>
      <c r="H101" s="368"/>
      <c r="I101" s="352"/>
      <c r="J101" s="178"/>
      <c r="K101" s="178"/>
      <c r="L101" s="409"/>
      <c r="M101" s="393"/>
      <c r="N101" s="178"/>
      <c r="O101" s="178"/>
      <c r="P101" s="368"/>
      <c r="Q101" s="393"/>
      <c r="R101" s="178"/>
      <c r="S101" s="178"/>
      <c r="T101" s="368"/>
      <c r="U101" s="352"/>
      <c r="V101" s="178"/>
      <c r="W101" s="178"/>
      <c r="X101" s="409"/>
      <c r="Y101" s="393"/>
      <c r="Z101" s="178"/>
      <c r="AA101" s="178"/>
      <c r="AB101" s="368"/>
      <c r="AC101" s="352"/>
      <c r="AD101" s="178"/>
      <c r="AE101" s="178"/>
      <c r="AF101" s="409"/>
      <c r="AG101" s="393"/>
      <c r="AH101" s="178"/>
      <c r="AI101" s="178"/>
      <c r="AJ101" s="368"/>
      <c r="AK101" s="352"/>
      <c r="AL101" s="178"/>
      <c r="AM101" s="178"/>
      <c r="AN101" s="409"/>
      <c r="AO101" s="393"/>
      <c r="AP101" s="178"/>
      <c r="AQ101" s="178"/>
      <c r="AR101" s="368"/>
      <c r="AS101" s="393"/>
      <c r="AT101" s="178"/>
      <c r="AU101" s="178"/>
      <c r="AV101" s="368"/>
      <c r="AW101" s="393"/>
      <c r="AX101" s="178"/>
      <c r="AY101" s="178"/>
      <c r="AZ101" s="368"/>
      <c r="BA101" s="393"/>
      <c r="BB101" s="178"/>
      <c r="BC101" s="178"/>
      <c r="BD101" s="368"/>
      <c r="BE101" s="393"/>
      <c r="BF101" s="178"/>
      <c r="BG101" s="178"/>
      <c r="BH101" s="368"/>
      <c r="BI101" s="393"/>
      <c r="BJ101" s="178"/>
      <c r="BK101" s="178"/>
      <c r="BL101" s="368"/>
      <c r="BM101" s="393"/>
      <c r="BN101" s="178"/>
      <c r="BO101" s="178"/>
      <c r="BP101" s="368"/>
      <c r="BQ101" s="393"/>
      <c r="BR101" s="178"/>
      <c r="BS101" s="178"/>
      <c r="BT101" s="368"/>
      <c r="BU101" s="393"/>
      <c r="BV101" s="178"/>
      <c r="BW101" s="178"/>
      <c r="BX101" s="368"/>
      <c r="BY101" s="393"/>
      <c r="BZ101" s="178"/>
      <c r="CA101" s="178"/>
      <c r="CB101" s="368"/>
      <c r="CC101" s="393"/>
      <c r="CD101" s="178"/>
      <c r="CE101" s="178"/>
      <c r="CF101" s="368"/>
      <c r="CG101" s="393"/>
      <c r="CH101" s="178"/>
      <c r="CI101" s="178"/>
      <c r="CJ101" s="368"/>
      <c r="CK101" s="393"/>
      <c r="CL101" s="178"/>
      <c r="CM101" s="178"/>
      <c r="CN101" s="368"/>
      <c r="CO101" s="393"/>
      <c r="CP101" s="178"/>
      <c r="CQ101" s="178"/>
      <c r="CR101" s="368"/>
      <c r="CS101" s="352"/>
      <c r="CT101" s="178"/>
      <c r="CU101" s="178"/>
      <c r="CV101" s="178"/>
      <c r="CW101" s="178"/>
      <c r="CX101" s="178"/>
      <c r="CY101" s="178"/>
      <c r="CZ101" s="178"/>
      <c r="DA101" s="178"/>
      <c r="DB101" s="178"/>
      <c r="DC101" s="178"/>
      <c r="DD101" s="178"/>
      <c r="DE101" s="178"/>
      <c r="DF101" s="178"/>
      <c r="DG101" s="178"/>
      <c r="DH101" s="178"/>
      <c r="DI101" s="178"/>
      <c r="DJ101" s="178"/>
      <c r="DK101" s="178"/>
      <c r="DL101" s="178"/>
      <c r="DM101" s="178"/>
      <c r="DN101" s="178"/>
      <c r="DO101" s="178"/>
      <c r="DP101" s="178"/>
      <c r="DQ101" s="178"/>
      <c r="DR101" s="178"/>
      <c r="DS101" s="178"/>
      <c r="DT101" s="178"/>
      <c r="DU101" s="178"/>
      <c r="DV101" s="178"/>
      <c r="DW101" s="178"/>
      <c r="DX101" s="178"/>
      <c r="DY101" s="178"/>
      <c r="DZ101" s="178"/>
      <c r="EA101" s="178"/>
      <c r="EB101" s="178"/>
      <c r="EC101" s="178"/>
      <c r="ED101" s="178"/>
      <c r="EE101" s="178"/>
      <c r="EF101" s="178"/>
      <c r="EG101" s="178"/>
      <c r="EH101" s="178"/>
      <c r="EI101" s="178"/>
      <c r="EJ101" s="178"/>
      <c r="EK101" s="178"/>
      <c r="EL101" s="178"/>
      <c r="EM101" s="178"/>
      <c r="EN101" s="178"/>
      <c r="EO101" s="178"/>
      <c r="EP101" s="178"/>
      <c r="EQ101" s="178"/>
      <c r="ER101" s="178"/>
      <c r="ES101" s="178"/>
      <c r="ET101" s="178"/>
      <c r="EU101" s="178"/>
      <c r="EV101" s="178"/>
      <c r="EW101" s="178"/>
      <c r="EX101" s="178"/>
      <c r="EY101" s="178"/>
      <c r="EZ101" s="178"/>
      <c r="FA101" s="178"/>
      <c r="FB101" s="178"/>
      <c r="FC101" s="178"/>
      <c r="FD101" s="178"/>
      <c r="FE101" s="178"/>
      <c r="FF101" s="178"/>
      <c r="FG101" s="178"/>
      <c r="FH101" s="178"/>
      <c r="FI101" s="178"/>
      <c r="FJ101" s="178"/>
      <c r="FK101" s="178"/>
      <c r="FL101" s="178"/>
      <c r="FM101" s="178"/>
      <c r="FN101" s="178"/>
      <c r="FO101" s="178"/>
      <c r="FP101" s="178"/>
      <c r="FQ101" s="178"/>
      <c r="FR101" s="178"/>
      <c r="FS101" s="178"/>
      <c r="FT101" s="178"/>
      <c r="FU101" s="178"/>
      <c r="FV101" s="178"/>
      <c r="FW101" s="178"/>
      <c r="FX101" s="178"/>
      <c r="FY101" s="178"/>
      <c r="FZ101" s="178"/>
      <c r="GA101" s="178"/>
      <c r="GB101" s="178"/>
      <c r="GC101" s="178"/>
      <c r="GD101" s="178"/>
      <c r="GE101" s="178"/>
      <c r="GF101" s="178"/>
      <c r="GG101" s="178"/>
      <c r="GH101" s="178"/>
      <c r="GI101" s="178"/>
      <c r="GJ101" s="178"/>
      <c r="GK101" s="178"/>
      <c r="GL101" s="178"/>
      <c r="GM101" s="178"/>
      <c r="GN101" s="178"/>
      <c r="GO101" s="178"/>
      <c r="GP101" s="178"/>
      <c r="GQ101" s="178"/>
      <c r="GR101" s="178"/>
      <c r="GS101" s="178"/>
      <c r="GT101" s="178"/>
      <c r="GU101" s="178"/>
      <c r="GV101" s="178"/>
      <c r="GY101"/>
    </row>
    <row r="102" spans="1:207" ht="15.75">
      <c r="A102" s="114">
        <f t="shared" si="1"/>
        <v>7</v>
      </c>
      <c r="B102" s="491"/>
      <c r="C102" s="492"/>
      <c r="D102" s="357">
        <v>43191</v>
      </c>
      <c r="E102" s="465" t="str">
        <f>IF("CA" = [1]Congé!$H$7:$H$738, "absent", "il est la ")</f>
        <v xml:space="preserve">il est la </v>
      </c>
      <c r="F102" s="178"/>
      <c r="G102" s="178"/>
      <c r="H102" s="368"/>
      <c r="I102" s="352"/>
      <c r="J102" s="178"/>
      <c r="K102" s="178"/>
      <c r="L102" s="409"/>
      <c r="M102" s="393"/>
      <c r="N102" s="178"/>
      <c r="O102" s="178"/>
      <c r="P102" s="368"/>
      <c r="Q102" s="393"/>
      <c r="R102" s="178"/>
      <c r="S102" s="178"/>
      <c r="T102" s="368"/>
      <c r="U102" s="352"/>
      <c r="V102" s="178"/>
      <c r="W102" s="178"/>
      <c r="X102" s="409"/>
      <c r="Y102" s="393"/>
      <c r="Z102" s="178"/>
      <c r="AA102" s="178"/>
      <c r="AB102" s="368"/>
      <c r="AC102" s="352"/>
      <c r="AD102" s="178"/>
      <c r="AE102" s="178"/>
      <c r="AF102" s="409"/>
      <c r="AG102" s="393"/>
      <c r="AH102" s="178"/>
      <c r="AI102" s="178"/>
      <c r="AJ102" s="368"/>
      <c r="AK102" s="352"/>
      <c r="AL102" s="178"/>
      <c r="AM102" s="178"/>
      <c r="AN102" s="409"/>
      <c r="AO102" s="393"/>
      <c r="AP102" s="178"/>
      <c r="AQ102" s="178"/>
      <c r="AR102" s="368"/>
      <c r="AS102" s="393"/>
      <c r="AT102" s="178"/>
      <c r="AU102" s="178"/>
      <c r="AV102" s="368"/>
      <c r="AW102" s="393"/>
      <c r="AX102" s="178"/>
      <c r="AY102" s="178"/>
      <c r="AZ102" s="368"/>
      <c r="BA102" s="393"/>
      <c r="BB102" s="178"/>
      <c r="BC102" s="178"/>
      <c r="BD102" s="368"/>
      <c r="BE102" s="393"/>
      <c r="BF102" s="178"/>
      <c r="BG102" s="178"/>
      <c r="BH102" s="368"/>
      <c r="BI102" s="393"/>
      <c r="BJ102" s="178"/>
      <c r="BK102" s="178"/>
      <c r="BL102" s="368"/>
      <c r="BM102" s="393"/>
      <c r="BN102" s="178"/>
      <c r="BO102" s="178"/>
      <c r="BP102" s="368"/>
      <c r="BQ102" s="393"/>
      <c r="BR102" s="178"/>
      <c r="BS102" s="178"/>
      <c r="BT102" s="368"/>
      <c r="BU102" s="393"/>
      <c r="BV102" s="178"/>
      <c r="BW102" s="178"/>
      <c r="BX102" s="368"/>
      <c r="BY102" s="393"/>
      <c r="BZ102" s="178"/>
      <c r="CA102" s="178"/>
      <c r="CB102" s="368"/>
      <c r="CC102" s="393"/>
      <c r="CD102" s="178"/>
      <c r="CE102" s="178"/>
      <c r="CF102" s="368"/>
      <c r="CG102" s="393"/>
      <c r="CH102" s="178"/>
      <c r="CI102" s="178"/>
      <c r="CJ102" s="368"/>
      <c r="CK102" s="393"/>
      <c r="CL102" s="178"/>
      <c r="CM102" s="178"/>
      <c r="CN102" s="368"/>
      <c r="CO102" s="393"/>
      <c r="CP102" s="178"/>
      <c r="CQ102" s="178"/>
      <c r="CR102" s="368"/>
      <c r="CS102" s="352"/>
      <c r="CT102" s="178"/>
      <c r="CU102" s="178"/>
      <c r="CV102" s="178"/>
      <c r="CW102" s="178"/>
      <c r="CX102" s="178"/>
      <c r="CY102" s="178"/>
      <c r="CZ102" s="178"/>
      <c r="DA102" s="178"/>
      <c r="DB102" s="178"/>
      <c r="DC102" s="178"/>
      <c r="DD102" s="178"/>
      <c r="DE102" s="178"/>
      <c r="DF102" s="178"/>
      <c r="DG102" s="178"/>
      <c r="DH102" s="178"/>
      <c r="DI102" s="178"/>
      <c r="DJ102" s="178"/>
      <c r="DK102" s="178"/>
      <c r="DL102" s="178"/>
      <c r="DM102" s="178"/>
      <c r="DN102" s="178"/>
      <c r="DO102" s="178"/>
      <c r="DP102" s="178"/>
      <c r="DQ102" s="178"/>
      <c r="DR102" s="178"/>
      <c r="DS102" s="178"/>
      <c r="DT102" s="178"/>
      <c r="DU102" s="178"/>
      <c r="DV102" s="178"/>
      <c r="DW102" s="178"/>
      <c r="DX102" s="178"/>
      <c r="DY102" s="178"/>
      <c r="DZ102" s="178"/>
      <c r="EA102" s="178"/>
      <c r="EB102" s="178"/>
      <c r="EC102" s="178"/>
      <c r="ED102" s="178"/>
      <c r="EE102" s="178"/>
      <c r="EF102" s="178"/>
      <c r="EG102" s="178"/>
      <c r="EH102" s="178"/>
      <c r="EI102" s="178"/>
      <c r="EJ102" s="178"/>
      <c r="EK102" s="178"/>
      <c r="EL102" s="178"/>
      <c r="EM102" s="178"/>
      <c r="EN102" s="178"/>
      <c r="EO102" s="178"/>
      <c r="EP102" s="178"/>
      <c r="EQ102" s="178"/>
      <c r="ER102" s="178"/>
      <c r="ES102" s="178"/>
      <c r="ET102" s="178"/>
      <c r="EU102" s="178"/>
      <c r="EV102" s="178"/>
      <c r="EW102" s="178"/>
      <c r="EX102" s="178"/>
      <c r="EY102" s="178"/>
      <c r="EZ102" s="178"/>
      <c r="FA102" s="178"/>
      <c r="FB102" s="178"/>
      <c r="FC102" s="178"/>
      <c r="FD102" s="178"/>
      <c r="FE102" s="178"/>
      <c r="FF102" s="178"/>
      <c r="FG102" s="178"/>
      <c r="FH102" s="178"/>
      <c r="FI102" s="178"/>
      <c r="FJ102" s="178"/>
      <c r="FK102" s="178"/>
      <c r="FL102" s="178"/>
      <c r="FM102" s="178"/>
      <c r="FN102" s="178"/>
      <c r="FO102" s="178"/>
      <c r="FP102" s="178"/>
      <c r="FQ102" s="178"/>
      <c r="FR102" s="178"/>
      <c r="FS102" s="178"/>
      <c r="FT102" s="178"/>
      <c r="FU102" s="178"/>
      <c r="FV102" s="178"/>
      <c r="FW102" s="178"/>
      <c r="FX102" s="178"/>
      <c r="FY102" s="178"/>
      <c r="FZ102" s="178"/>
      <c r="GA102" s="178"/>
      <c r="GB102" s="178"/>
      <c r="GC102" s="178"/>
      <c r="GD102" s="178"/>
      <c r="GE102" s="178"/>
      <c r="GF102" s="178"/>
      <c r="GG102" s="178"/>
      <c r="GH102" s="178"/>
      <c r="GI102" s="178"/>
      <c r="GJ102" s="178"/>
      <c r="GK102" s="178"/>
      <c r="GL102" s="178"/>
      <c r="GM102" s="178"/>
      <c r="GN102" s="178"/>
      <c r="GO102" s="178"/>
      <c r="GP102" s="178"/>
      <c r="GQ102" s="178"/>
      <c r="GR102" s="178"/>
      <c r="GS102" s="178"/>
      <c r="GT102" s="178"/>
      <c r="GU102" s="178"/>
      <c r="GV102" s="178"/>
      <c r="GY102"/>
    </row>
    <row r="103" spans="1:207" ht="15.75">
      <c r="A103" s="114">
        <v>6</v>
      </c>
      <c r="B103" s="491"/>
      <c r="C103" s="492"/>
      <c r="D103" s="357">
        <v>43192</v>
      </c>
      <c r="E103" s="465" t="str">
        <f>IF("CA" = [1]Congé!$H$7:$H$738, "absent", "il est la ")</f>
        <v xml:space="preserve">il est la </v>
      </c>
      <c r="F103" s="178"/>
      <c r="G103" s="178"/>
      <c r="H103" s="368"/>
      <c r="I103" s="352"/>
      <c r="J103" s="178"/>
      <c r="K103" s="178"/>
      <c r="L103" s="409"/>
      <c r="M103" s="393"/>
      <c r="N103" s="178"/>
      <c r="O103" s="178"/>
      <c r="P103" s="368"/>
      <c r="Q103" s="393"/>
      <c r="R103" s="178"/>
      <c r="S103" s="178"/>
      <c r="T103" s="368"/>
      <c r="U103" s="352"/>
      <c r="V103" s="178"/>
      <c r="W103" s="178"/>
      <c r="X103" s="409"/>
      <c r="Y103" s="393"/>
      <c r="Z103" s="178"/>
      <c r="AA103" s="178"/>
      <c r="AB103" s="368"/>
      <c r="AC103" s="352"/>
      <c r="AD103" s="178"/>
      <c r="AE103" s="178"/>
      <c r="AF103" s="409"/>
      <c r="AG103" s="393"/>
      <c r="AH103" s="178"/>
      <c r="AI103" s="178"/>
      <c r="AJ103" s="368"/>
      <c r="AK103" s="352"/>
      <c r="AL103" s="178"/>
      <c r="AM103" s="178"/>
      <c r="AN103" s="409"/>
      <c r="AO103" s="393"/>
      <c r="AP103" s="178"/>
      <c r="AQ103" s="178"/>
      <c r="AR103" s="368"/>
      <c r="AS103" s="393"/>
      <c r="AT103" s="178"/>
      <c r="AU103" s="178"/>
      <c r="AV103" s="368"/>
      <c r="AW103" s="393"/>
      <c r="AX103" s="178"/>
      <c r="AY103" s="178"/>
      <c r="AZ103" s="368"/>
      <c r="BA103" s="393"/>
      <c r="BB103" s="178"/>
      <c r="BC103" s="178"/>
      <c r="BD103" s="368"/>
      <c r="BE103" s="393"/>
      <c r="BF103" s="178"/>
      <c r="BG103" s="178"/>
      <c r="BH103" s="368"/>
      <c r="BI103" s="393"/>
      <c r="BJ103" s="178"/>
      <c r="BK103" s="178"/>
      <c r="BL103" s="368"/>
      <c r="BM103" s="393"/>
      <c r="BN103" s="178"/>
      <c r="BO103" s="178"/>
      <c r="BP103" s="368"/>
      <c r="BQ103" s="393"/>
      <c r="BR103" s="178"/>
      <c r="BS103" s="178"/>
      <c r="BT103" s="368"/>
      <c r="BU103" s="393"/>
      <c r="BV103" s="178"/>
      <c r="BW103" s="178"/>
      <c r="BX103" s="368"/>
      <c r="BY103" s="393"/>
      <c r="BZ103" s="178"/>
      <c r="CA103" s="178"/>
      <c r="CB103" s="368"/>
      <c r="CC103" s="393"/>
      <c r="CD103" s="178"/>
      <c r="CE103" s="178"/>
      <c r="CF103" s="368"/>
      <c r="CG103" s="393"/>
      <c r="CH103" s="178"/>
      <c r="CI103" s="178"/>
      <c r="CJ103" s="368"/>
      <c r="CK103" s="393"/>
      <c r="CL103" s="178"/>
      <c r="CM103" s="178"/>
      <c r="CN103" s="368"/>
      <c r="CO103" s="393"/>
      <c r="CP103" s="178"/>
      <c r="CQ103" s="178"/>
      <c r="CR103" s="368"/>
      <c r="CS103" s="352"/>
      <c r="CT103" s="178"/>
      <c r="CU103" s="178"/>
      <c r="CV103" s="178"/>
      <c r="CW103" s="178"/>
      <c r="CX103" s="178"/>
      <c r="CY103" s="178"/>
      <c r="CZ103" s="178"/>
      <c r="DA103" s="178"/>
      <c r="DB103" s="178"/>
      <c r="DC103" s="178"/>
      <c r="DD103" s="178"/>
      <c r="DE103" s="178"/>
      <c r="DF103" s="178"/>
      <c r="DG103" s="178"/>
      <c r="DH103" s="178"/>
      <c r="DI103" s="178"/>
      <c r="DJ103" s="178"/>
      <c r="DK103" s="178"/>
      <c r="DL103" s="178"/>
      <c r="DM103" s="178"/>
      <c r="DN103" s="178"/>
      <c r="DO103" s="178"/>
      <c r="DP103" s="178"/>
      <c r="DQ103" s="178"/>
      <c r="DR103" s="178"/>
      <c r="DS103" s="178"/>
      <c r="DT103" s="178"/>
      <c r="DU103" s="178"/>
      <c r="DV103" s="178"/>
      <c r="DW103" s="178"/>
      <c r="DX103" s="178"/>
      <c r="DY103" s="178"/>
      <c r="DZ103" s="178"/>
      <c r="EA103" s="178"/>
      <c r="EB103" s="178"/>
      <c r="EC103" s="178"/>
      <c r="ED103" s="178"/>
      <c r="EE103" s="178"/>
      <c r="EF103" s="178"/>
      <c r="EG103" s="178"/>
      <c r="EH103" s="178"/>
      <c r="EI103" s="178"/>
      <c r="EJ103" s="178"/>
      <c r="EK103" s="178"/>
      <c r="EL103" s="178"/>
      <c r="EM103" s="178"/>
      <c r="EN103" s="178"/>
      <c r="EO103" s="178"/>
      <c r="EP103" s="178"/>
      <c r="EQ103" s="178"/>
      <c r="ER103" s="178"/>
      <c r="ES103" s="178"/>
      <c r="ET103" s="178"/>
      <c r="EU103" s="178"/>
      <c r="EV103" s="178"/>
      <c r="EW103" s="178"/>
      <c r="EX103" s="178"/>
      <c r="EY103" s="178"/>
      <c r="EZ103" s="178"/>
      <c r="FA103" s="178"/>
      <c r="FB103" s="178"/>
      <c r="FC103" s="178"/>
      <c r="FD103" s="178"/>
      <c r="FE103" s="178"/>
      <c r="FF103" s="178"/>
      <c r="FG103" s="178"/>
      <c r="FH103" s="178"/>
      <c r="FI103" s="178"/>
      <c r="FJ103" s="178"/>
      <c r="FK103" s="178"/>
      <c r="FL103" s="178"/>
      <c r="FM103" s="178"/>
      <c r="FN103" s="178"/>
      <c r="FO103" s="178"/>
      <c r="FP103" s="178"/>
      <c r="FQ103" s="178"/>
      <c r="FR103" s="178"/>
      <c r="FS103" s="178"/>
      <c r="FT103" s="178"/>
      <c r="FU103" s="178"/>
      <c r="FV103" s="178"/>
      <c r="FW103" s="178"/>
      <c r="FX103" s="178"/>
      <c r="FY103" s="178"/>
      <c r="FZ103" s="178"/>
      <c r="GA103" s="178"/>
      <c r="GB103" s="178"/>
      <c r="GC103" s="178"/>
      <c r="GD103" s="178"/>
      <c r="GE103" s="178"/>
      <c r="GF103" s="178"/>
      <c r="GG103" s="178"/>
      <c r="GH103" s="178"/>
      <c r="GI103" s="178"/>
      <c r="GJ103" s="178"/>
      <c r="GK103" s="178"/>
      <c r="GL103" s="178"/>
      <c r="GM103" s="178"/>
      <c r="GN103" s="178"/>
      <c r="GO103" s="178"/>
      <c r="GP103" s="178"/>
      <c r="GQ103" s="178"/>
      <c r="GR103" s="178"/>
      <c r="GS103" s="178"/>
      <c r="GT103" s="178"/>
      <c r="GU103" s="178"/>
      <c r="GV103" s="178"/>
      <c r="GY103"/>
    </row>
    <row r="104" spans="1:207" ht="15.75">
      <c r="A104" s="114">
        <f t="shared" si="1"/>
        <v>2</v>
      </c>
      <c r="B104" s="491"/>
      <c r="C104" s="492"/>
      <c r="D104" s="357">
        <v>43193</v>
      </c>
      <c r="E104" s="465" t="str">
        <f>IF("CA" = [1]Congé!$H$7:$H$738, "absent", "il est la ")</f>
        <v xml:space="preserve">il est la </v>
      </c>
      <c r="F104" s="164"/>
      <c r="G104" s="164"/>
      <c r="H104" s="397"/>
      <c r="I104" s="373"/>
      <c r="J104" s="164"/>
      <c r="K104" s="164"/>
      <c r="L104" s="411"/>
      <c r="M104" s="394"/>
      <c r="N104" s="164"/>
      <c r="O104" s="164"/>
      <c r="P104" s="397"/>
      <c r="Q104" s="394"/>
      <c r="R104" s="164"/>
      <c r="S104" s="164"/>
      <c r="T104" s="397"/>
      <c r="U104" s="373"/>
      <c r="V104" s="164"/>
      <c r="W104" s="164"/>
      <c r="X104" s="411"/>
      <c r="Y104" s="394"/>
      <c r="Z104" s="164"/>
      <c r="AA104" s="164"/>
      <c r="AB104" s="397"/>
      <c r="AC104" s="373"/>
      <c r="AD104" s="164"/>
      <c r="AE104" s="164"/>
      <c r="AF104" s="411"/>
      <c r="AG104" s="394"/>
      <c r="AH104" s="164"/>
      <c r="AI104" s="164"/>
      <c r="AJ104" s="397"/>
      <c r="AK104" s="373"/>
      <c r="AL104" s="164"/>
      <c r="AM104" s="164"/>
      <c r="AN104" s="411"/>
      <c r="AO104" s="394"/>
      <c r="AP104" s="164"/>
      <c r="AQ104" s="164"/>
      <c r="AR104" s="397"/>
      <c r="AS104" s="394"/>
      <c r="AT104" s="164"/>
      <c r="AU104" s="164"/>
      <c r="AV104" s="397"/>
      <c r="AW104" s="394"/>
      <c r="AX104" s="164"/>
      <c r="AY104" s="164"/>
      <c r="AZ104" s="397"/>
      <c r="BA104" s="394"/>
      <c r="BB104" s="164"/>
      <c r="BC104" s="164"/>
      <c r="BD104" s="397"/>
      <c r="BE104" s="394"/>
      <c r="BF104" s="164"/>
      <c r="BG104" s="164"/>
      <c r="BH104" s="397"/>
      <c r="BI104" s="394"/>
      <c r="BJ104" s="164"/>
      <c r="BK104" s="164"/>
      <c r="BL104" s="397"/>
      <c r="BM104" s="394"/>
      <c r="BN104" s="164"/>
      <c r="BO104" s="164"/>
      <c r="BP104" s="397"/>
      <c r="BQ104" s="394"/>
      <c r="BR104" s="164"/>
      <c r="BS104" s="164"/>
      <c r="BT104" s="397"/>
      <c r="BU104" s="394"/>
      <c r="BV104" s="164"/>
      <c r="BW104" s="164"/>
      <c r="BX104" s="397"/>
      <c r="BY104" s="394"/>
      <c r="BZ104" s="164"/>
      <c r="CA104" s="164"/>
      <c r="CB104" s="397"/>
      <c r="CC104" s="394"/>
      <c r="CD104" s="164"/>
      <c r="CE104" s="164"/>
      <c r="CF104" s="397"/>
      <c r="CG104" s="394"/>
      <c r="CH104" s="164"/>
      <c r="CI104" s="164"/>
      <c r="CJ104" s="397"/>
      <c r="CK104" s="394"/>
      <c r="CL104" s="164"/>
      <c r="CM104" s="164"/>
      <c r="CN104" s="397"/>
      <c r="CO104" s="394"/>
      <c r="CP104" s="164"/>
      <c r="CQ104" s="164"/>
      <c r="CR104" s="397"/>
      <c r="CS104" s="373"/>
      <c r="CT104" s="164"/>
      <c r="CU104" s="164"/>
      <c r="CV104" s="164"/>
      <c r="CW104" s="164"/>
      <c r="CX104" s="164"/>
      <c r="CY104" s="164"/>
      <c r="CZ104" s="164"/>
      <c r="DA104" s="164"/>
      <c r="DB104" s="164"/>
      <c r="DC104" s="164"/>
      <c r="DD104" s="164"/>
      <c r="DE104" s="164"/>
      <c r="DF104" s="164"/>
      <c r="DG104" s="164"/>
      <c r="DH104" s="164"/>
      <c r="DI104" s="164"/>
      <c r="DJ104" s="164"/>
      <c r="DK104" s="164"/>
      <c r="DL104" s="164"/>
      <c r="DM104" s="164"/>
      <c r="DN104" s="164"/>
      <c r="DO104" s="164"/>
      <c r="DP104" s="164"/>
      <c r="DQ104" s="164"/>
      <c r="DR104" s="164"/>
      <c r="DS104" s="164"/>
      <c r="DT104" s="164"/>
      <c r="DU104" s="164"/>
      <c r="DV104" s="164"/>
      <c r="DW104" s="164"/>
      <c r="DX104" s="164"/>
      <c r="DY104" s="164"/>
      <c r="DZ104" s="164"/>
      <c r="EA104" s="164"/>
      <c r="EB104" s="164"/>
      <c r="EC104" s="164"/>
      <c r="ED104" s="164"/>
      <c r="EE104" s="164"/>
      <c r="EF104" s="164"/>
      <c r="EG104" s="164"/>
      <c r="EH104" s="164"/>
      <c r="EI104" s="164"/>
      <c r="EJ104" s="164"/>
      <c r="EK104" s="164"/>
      <c r="EL104" s="164"/>
      <c r="EM104" s="164"/>
      <c r="EN104" s="164"/>
      <c r="EO104" s="164"/>
      <c r="EP104" s="164"/>
      <c r="EQ104" s="164"/>
      <c r="ER104" s="164"/>
      <c r="ES104" s="164"/>
      <c r="ET104" s="164"/>
      <c r="EU104" s="164"/>
      <c r="EV104" s="164"/>
      <c r="EW104" s="164"/>
      <c r="EX104" s="164"/>
      <c r="EY104" s="164"/>
      <c r="EZ104" s="164"/>
      <c r="FA104" s="178"/>
      <c r="FB104" s="178"/>
      <c r="FC104" s="178"/>
      <c r="FD104" s="178"/>
      <c r="FE104" s="178"/>
      <c r="FF104" s="178"/>
      <c r="FG104" s="178"/>
      <c r="FH104" s="178"/>
      <c r="FI104" s="178"/>
      <c r="FJ104" s="178"/>
      <c r="FK104" s="178"/>
      <c r="FL104" s="178"/>
      <c r="FM104" s="178"/>
      <c r="FN104" s="178"/>
      <c r="FO104" s="178"/>
      <c r="FP104" s="178"/>
      <c r="FQ104" s="178"/>
      <c r="FR104" s="178"/>
      <c r="FS104" s="178"/>
      <c r="FT104" s="178"/>
      <c r="FU104" s="178"/>
      <c r="FV104" s="178"/>
      <c r="FW104" s="178"/>
      <c r="FX104" s="178"/>
      <c r="FY104" s="178"/>
      <c r="FZ104" s="178"/>
      <c r="GA104" s="178"/>
      <c r="GB104" s="178"/>
      <c r="GC104" s="178"/>
      <c r="GD104" s="178"/>
      <c r="GE104" s="178"/>
      <c r="GF104" s="178"/>
      <c r="GG104" s="178"/>
      <c r="GH104" s="178"/>
      <c r="GI104" s="178"/>
      <c r="GJ104" s="178"/>
      <c r="GK104" s="178"/>
      <c r="GL104" s="178"/>
      <c r="GM104" s="178"/>
      <c r="GN104" s="178"/>
      <c r="GO104" s="178"/>
      <c r="GP104" s="178"/>
      <c r="GQ104" s="178"/>
      <c r="GR104" s="178"/>
      <c r="GS104" s="178"/>
      <c r="GT104" s="178"/>
      <c r="GU104" s="178"/>
      <c r="GV104" s="178"/>
      <c r="GY104"/>
    </row>
    <row r="105" spans="1:207" ht="15.75">
      <c r="A105" s="114">
        <f t="shared" si="1"/>
        <v>3</v>
      </c>
      <c r="B105" s="491"/>
      <c r="C105" s="492"/>
      <c r="D105" s="357">
        <v>43194</v>
      </c>
      <c r="E105" s="465" t="str">
        <f>IF("CA" = [1]Congé!$H$7:$H$738, "absent", "il est la ")</f>
        <v xml:space="preserve">il est la </v>
      </c>
      <c r="F105" s="178"/>
      <c r="G105" s="178"/>
      <c r="H105" s="368"/>
      <c r="I105" s="352"/>
      <c r="J105" s="178"/>
      <c r="K105" s="178"/>
      <c r="L105" s="409"/>
      <c r="M105" s="393"/>
      <c r="N105" s="178"/>
      <c r="O105" s="178"/>
      <c r="P105" s="368"/>
      <c r="Q105" s="393"/>
      <c r="R105" s="178"/>
      <c r="S105" s="178"/>
      <c r="T105" s="368"/>
      <c r="U105" s="352"/>
      <c r="V105" s="178"/>
      <c r="W105" s="178"/>
      <c r="X105" s="409"/>
      <c r="Y105" s="393"/>
      <c r="Z105" s="178"/>
      <c r="AA105" s="178"/>
      <c r="AB105" s="368"/>
      <c r="AC105" s="352"/>
      <c r="AD105" s="178"/>
      <c r="AE105" s="178"/>
      <c r="AF105" s="409"/>
      <c r="AG105" s="393"/>
      <c r="AH105" s="178"/>
      <c r="AI105" s="178"/>
      <c r="AJ105" s="368"/>
      <c r="AK105" s="352"/>
      <c r="AL105" s="178"/>
      <c r="AM105" s="178"/>
      <c r="AN105" s="409"/>
      <c r="AO105" s="393"/>
      <c r="AP105" s="178"/>
      <c r="AQ105" s="178"/>
      <c r="AR105" s="368"/>
      <c r="AS105" s="393"/>
      <c r="AT105" s="178"/>
      <c r="AU105" s="178"/>
      <c r="AV105" s="368"/>
      <c r="AW105" s="393"/>
      <c r="AX105" s="178"/>
      <c r="AY105" s="178"/>
      <c r="AZ105" s="368"/>
      <c r="BA105" s="393"/>
      <c r="BB105" s="178"/>
      <c r="BC105" s="178"/>
      <c r="BD105" s="368"/>
      <c r="BE105" s="393"/>
      <c r="BF105" s="178"/>
      <c r="BG105" s="178"/>
      <c r="BH105" s="368"/>
      <c r="BI105" s="393"/>
      <c r="BJ105" s="178"/>
      <c r="BK105" s="178"/>
      <c r="BL105" s="368"/>
      <c r="BM105" s="393"/>
      <c r="BN105" s="178"/>
      <c r="BO105" s="178"/>
      <c r="BP105" s="368"/>
      <c r="BQ105" s="393"/>
      <c r="BR105" s="178"/>
      <c r="BS105" s="178"/>
      <c r="BT105" s="368"/>
      <c r="BU105" s="393"/>
      <c r="BV105" s="178"/>
      <c r="BW105" s="178"/>
      <c r="BX105" s="368"/>
      <c r="BY105" s="393"/>
      <c r="BZ105" s="178"/>
      <c r="CA105" s="178"/>
      <c r="CB105" s="368"/>
      <c r="CC105" s="393"/>
      <c r="CD105" s="178"/>
      <c r="CE105" s="178"/>
      <c r="CF105" s="368"/>
      <c r="CG105" s="393"/>
      <c r="CH105" s="178"/>
      <c r="CI105" s="178"/>
      <c r="CJ105" s="368"/>
      <c r="CK105" s="393"/>
      <c r="CL105" s="178"/>
      <c r="CM105" s="178"/>
      <c r="CN105" s="368"/>
      <c r="CO105" s="393"/>
      <c r="CP105" s="178"/>
      <c r="CQ105" s="178"/>
      <c r="CR105" s="368"/>
      <c r="CS105" s="352"/>
      <c r="CT105" s="178"/>
      <c r="CU105" s="178"/>
      <c r="CV105" s="178"/>
      <c r="CW105" s="178"/>
      <c r="CX105" s="178"/>
      <c r="CY105" s="178"/>
      <c r="CZ105" s="178"/>
      <c r="DA105" s="178"/>
      <c r="DB105" s="178"/>
      <c r="DC105" s="178"/>
      <c r="DD105" s="178"/>
      <c r="DE105" s="178"/>
      <c r="DF105" s="178"/>
      <c r="DG105" s="178"/>
      <c r="DH105" s="178"/>
      <c r="DI105" s="178"/>
      <c r="DJ105" s="178"/>
      <c r="DK105" s="178"/>
      <c r="DL105" s="178"/>
      <c r="DM105" s="178"/>
      <c r="DN105" s="178"/>
      <c r="DO105" s="178"/>
      <c r="DP105" s="178"/>
      <c r="DQ105" s="178"/>
      <c r="DR105" s="178"/>
      <c r="DS105" s="178"/>
      <c r="DT105" s="178"/>
      <c r="DU105" s="178"/>
      <c r="DV105" s="178"/>
      <c r="DW105" s="178"/>
      <c r="DX105" s="178"/>
      <c r="DY105" s="178"/>
      <c r="DZ105" s="178"/>
      <c r="EA105" s="178"/>
      <c r="EB105" s="178"/>
      <c r="EC105" s="178"/>
      <c r="ED105" s="178"/>
      <c r="EE105" s="178"/>
      <c r="EF105" s="178"/>
      <c r="EG105" s="178"/>
      <c r="EH105" s="178"/>
      <c r="EI105" s="178"/>
      <c r="EJ105" s="178"/>
      <c r="EK105" s="178"/>
      <c r="EL105" s="178"/>
      <c r="EM105" s="178"/>
      <c r="EN105" s="178"/>
      <c r="EO105" s="178"/>
      <c r="EP105" s="178"/>
      <c r="EQ105" s="178"/>
      <c r="ER105" s="178"/>
      <c r="ES105" s="178"/>
      <c r="ET105" s="178"/>
      <c r="EU105" s="178"/>
      <c r="EV105" s="178"/>
      <c r="EW105" s="178"/>
      <c r="EX105" s="178"/>
      <c r="EY105" s="178"/>
      <c r="EZ105" s="178"/>
      <c r="FA105" s="178"/>
      <c r="FB105" s="178"/>
      <c r="FC105" s="178"/>
      <c r="FD105" s="178"/>
      <c r="FE105" s="178"/>
      <c r="FF105" s="178"/>
      <c r="FG105" s="178"/>
      <c r="FH105" s="178"/>
      <c r="FI105" s="178"/>
      <c r="FJ105" s="178"/>
      <c r="FK105" s="178"/>
      <c r="FL105" s="178"/>
      <c r="FM105" s="178"/>
      <c r="FN105" s="178"/>
      <c r="FO105" s="178"/>
      <c r="FP105" s="178"/>
      <c r="FQ105" s="178"/>
      <c r="FR105" s="178"/>
      <c r="FS105" s="178"/>
      <c r="FT105" s="178"/>
      <c r="FU105" s="178"/>
      <c r="FV105" s="178"/>
      <c r="FW105" s="178"/>
      <c r="FX105" s="178"/>
      <c r="FY105" s="178"/>
      <c r="FZ105" s="178"/>
      <c r="GA105" s="178"/>
      <c r="GB105" s="178"/>
      <c r="GC105" s="178"/>
      <c r="GD105" s="178"/>
      <c r="GE105" s="178"/>
      <c r="GF105" s="178"/>
      <c r="GG105" s="178"/>
      <c r="GH105" s="178"/>
      <c r="GI105" s="178"/>
      <c r="GJ105" s="178"/>
      <c r="GK105" s="178"/>
      <c r="GL105" s="178"/>
      <c r="GM105" s="178"/>
      <c r="GN105" s="178"/>
      <c r="GO105" s="178"/>
      <c r="GP105" s="178"/>
      <c r="GQ105" s="178"/>
      <c r="GR105" s="178"/>
      <c r="GS105" s="178"/>
      <c r="GT105" s="178"/>
      <c r="GU105" s="178"/>
      <c r="GV105" s="178"/>
      <c r="GY105"/>
    </row>
    <row r="106" spans="1:207" ht="15.75">
      <c r="A106" s="114">
        <f t="shared" si="1"/>
        <v>4</v>
      </c>
      <c r="B106" s="491"/>
      <c r="C106" s="492"/>
      <c r="D106" s="357">
        <v>43195</v>
      </c>
      <c r="E106" s="465" t="str">
        <f>IF("CA" = [1]Congé!$H$7:$H$738, "absent", "il est la ")</f>
        <v xml:space="preserve">il est la </v>
      </c>
      <c r="F106" s="178"/>
      <c r="G106" s="178"/>
      <c r="H106" s="368"/>
      <c r="I106" s="352"/>
      <c r="J106" s="178"/>
      <c r="K106" s="178"/>
      <c r="L106" s="409"/>
      <c r="M106" s="393"/>
      <c r="N106" s="178"/>
      <c r="O106" s="178"/>
      <c r="P106" s="368"/>
      <c r="Q106" s="393"/>
      <c r="R106" s="178"/>
      <c r="S106" s="178"/>
      <c r="T106" s="368"/>
      <c r="U106" s="352"/>
      <c r="V106" s="178"/>
      <c r="W106" s="178"/>
      <c r="X106" s="409"/>
      <c r="Y106" s="393"/>
      <c r="Z106" s="178"/>
      <c r="AA106" s="178"/>
      <c r="AB106" s="368"/>
      <c r="AC106" s="352"/>
      <c r="AD106" s="178"/>
      <c r="AE106" s="178"/>
      <c r="AF106" s="409"/>
      <c r="AG106" s="393"/>
      <c r="AH106" s="178"/>
      <c r="AI106" s="178"/>
      <c r="AJ106" s="368"/>
      <c r="AK106" s="352"/>
      <c r="AL106" s="178"/>
      <c r="AM106" s="178"/>
      <c r="AN106" s="409"/>
      <c r="AO106" s="393"/>
      <c r="AP106" s="178"/>
      <c r="AQ106" s="178"/>
      <c r="AR106" s="368"/>
      <c r="AS106" s="393"/>
      <c r="AT106" s="178"/>
      <c r="AU106" s="178"/>
      <c r="AV106" s="368"/>
      <c r="AW106" s="393"/>
      <c r="AX106" s="178"/>
      <c r="AY106" s="178"/>
      <c r="AZ106" s="368"/>
      <c r="BA106" s="393"/>
      <c r="BB106" s="178"/>
      <c r="BC106" s="178"/>
      <c r="BD106" s="368"/>
      <c r="BE106" s="393"/>
      <c r="BF106" s="178"/>
      <c r="BG106" s="178"/>
      <c r="BH106" s="368"/>
      <c r="BI106" s="393"/>
      <c r="BJ106" s="178"/>
      <c r="BK106" s="178"/>
      <c r="BL106" s="368"/>
      <c r="BM106" s="393"/>
      <c r="BN106" s="178"/>
      <c r="BO106" s="178"/>
      <c r="BP106" s="368"/>
      <c r="BQ106" s="393"/>
      <c r="BR106" s="178"/>
      <c r="BS106" s="178"/>
      <c r="BT106" s="368"/>
      <c r="BU106" s="393"/>
      <c r="BV106" s="178"/>
      <c r="BW106" s="178"/>
      <c r="BX106" s="368"/>
      <c r="BY106" s="393"/>
      <c r="BZ106" s="178"/>
      <c r="CA106" s="178"/>
      <c r="CB106" s="368"/>
      <c r="CC106" s="393"/>
      <c r="CD106" s="178"/>
      <c r="CE106" s="178"/>
      <c r="CF106" s="368"/>
      <c r="CG106" s="393"/>
      <c r="CH106" s="178"/>
      <c r="CI106" s="178"/>
      <c r="CJ106" s="368"/>
      <c r="CK106" s="393"/>
      <c r="CL106" s="178"/>
      <c r="CM106" s="178"/>
      <c r="CN106" s="368"/>
      <c r="CO106" s="393"/>
      <c r="CP106" s="178"/>
      <c r="CQ106" s="178"/>
      <c r="CR106" s="368"/>
      <c r="CS106" s="352"/>
      <c r="CT106" s="178"/>
      <c r="CU106" s="178"/>
      <c r="CV106" s="178"/>
      <c r="CW106" s="178"/>
      <c r="CX106" s="178"/>
      <c r="CY106" s="178"/>
      <c r="CZ106" s="178"/>
      <c r="DA106" s="178"/>
      <c r="DB106" s="178"/>
      <c r="DC106" s="178"/>
      <c r="DD106" s="178"/>
      <c r="DE106" s="178"/>
      <c r="DF106" s="178"/>
      <c r="DG106" s="178"/>
      <c r="DH106" s="178"/>
      <c r="DI106" s="178"/>
      <c r="DJ106" s="178"/>
      <c r="DK106" s="178"/>
      <c r="DL106" s="178"/>
      <c r="DM106" s="178"/>
      <c r="DN106" s="178"/>
      <c r="DO106" s="178"/>
      <c r="DP106" s="178"/>
      <c r="DQ106" s="178"/>
      <c r="DR106" s="178"/>
      <c r="DS106" s="178"/>
      <c r="DT106" s="178"/>
      <c r="DU106" s="178"/>
      <c r="DV106" s="178"/>
      <c r="DW106" s="178"/>
      <c r="DX106" s="178"/>
      <c r="DY106" s="178"/>
      <c r="DZ106" s="178"/>
      <c r="EA106" s="178"/>
      <c r="EB106" s="178"/>
      <c r="EC106" s="178"/>
      <c r="ED106" s="178"/>
      <c r="EE106" s="178"/>
      <c r="EF106" s="178"/>
      <c r="EG106" s="178"/>
      <c r="EH106" s="178"/>
      <c r="EI106" s="178"/>
      <c r="EJ106" s="178"/>
      <c r="EK106" s="178"/>
      <c r="EL106" s="178"/>
      <c r="EM106" s="178"/>
      <c r="EN106" s="178"/>
      <c r="EO106" s="178"/>
      <c r="EP106" s="178"/>
      <c r="EQ106" s="178"/>
      <c r="ER106" s="178"/>
      <c r="ES106" s="178"/>
      <c r="ET106" s="178"/>
      <c r="EU106" s="178"/>
      <c r="EV106" s="178"/>
      <c r="EW106" s="178"/>
      <c r="EX106" s="178"/>
      <c r="EY106" s="178"/>
      <c r="EZ106" s="178"/>
      <c r="FA106" s="178"/>
      <c r="FB106" s="178"/>
      <c r="FC106" s="178"/>
      <c r="FD106" s="178"/>
      <c r="FE106" s="178"/>
      <c r="FF106" s="178"/>
      <c r="FG106" s="178"/>
      <c r="FH106" s="178"/>
      <c r="FI106" s="178"/>
      <c r="FJ106" s="178"/>
      <c r="FK106" s="178"/>
      <c r="FL106" s="178"/>
      <c r="FM106" s="178"/>
      <c r="FN106" s="178"/>
      <c r="FO106" s="178"/>
      <c r="FP106" s="178"/>
      <c r="FQ106" s="178"/>
      <c r="FR106" s="178"/>
      <c r="FS106" s="178"/>
      <c r="FT106" s="178"/>
      <c r="FU106" s="178"/>
      <c r="FV106" s="178"/>
      <c r="FW106" s="178"/>
      <c r="FX106" s="178"/>
      <c r="FY106" s="178"/>
      <c r="FZ106" s="178"/>
      <c r="GA106" s="178"/>
      <c r="GB106" s="178"/>
      <c r="GC106" s="178"/>
      <c r="GD106" s="178"/>
      <c r="GE106" s="178"/>
      <c r="GF106" s="178"/>
      <c r="GG106" s="178"/>
      <c r="GH106" s="178"/>
      <c r="GI106" s="178"/>
      <c r="GJ106" s="178"/>
      <c r="GK106" s="178"/>
      <c r="GL106" s="178"/>
      <c r="GM106" s="178"/>
      <c r="GN106" s="178"/>
      <c r="GO106" s="178"/>
      <c r="GP106" s="178"/>
      <c r="GQ106" s="178"/>
      <c r="GR106" s="178"/>
      <c r="GS106" s="178"/>
      <c r="GT106" s="178"/>
      <c r="GU106" s="178"/>
      <c r="GV106" s="178"/>
      <c r="GY106"/>
    </row>
    <row r="107" spans="1:207" ht="15.75">
      <c r="A107" s="114">
        <f t="shared" si="1"/>
        <v>5</v>
      </c>
      <c r="B107" s="491"/>
      <c r="C107" s="492"/>
      <c r="D107" s="357">
        <v>43196</v>
      </c>
      <c r="E107" s="465" t="str">
        <f>IF("CA" = [1]Congé!$H$7:$H$738, "absent", "il est la ")</f>
        <v xml:space="preserve">il est la </v>
      </c>
      <c r="F107" s="164"/>
      <c r="G107" s="164"/>
      <c r="H107" s="397"/>
      <c r="I107" s="373"/>
      <c r="J107" s="164"/>
      <c r="K107" s="164"/>
      <c r="L107" s="411"/>
      <c r="M107" s="394"/>
      <c r="N107" s="164"/>
      <c r="O107" s="164"/>
      <c r="P107" s="397"/>
      <c r="Q107" s="394"/>
      <c r="R107" s="164"/>
      <c r="S107" s="164"/>
      <c r="T107" s="397"/>
      <c r="U107" s="373"/>
      <c r="V107" s="164"/>
      <c r="W107" s="164"/>
      <c r="X107" s="411"/>
      <c r="Y107" s="394"/>
      <c r="Z107" s="164"/>
      <c r="AA107" s="164"/>
      <c r="AB107" s="397"/>
      <c r="AC107" s="373"/>
      <c r="AD107" s="164"/>
      <c r="AE107" s="164"/>
      <c r="AF107" s="411"/>
      <c r="AG107" s="394"/>
      <c r="AH107" s="164"/>
      <c r="AI107" s="164"/>
      <c r="AJ107" s="397"/>
      <c r="AK107" s="373"/>
      <c r="AL107" s="164"/>
      <c r="AM107" s="164"/>
      <c r="AN107" s="411"/>
      <c r="AO107" s="394"/>
      <c r="AP107" s="164"/>
      <c r="AQ107" s="164"/>
      <c r="AR107" s="397"/>
      <c r="AS107" s="394"/>
      <c r="AT107" s="164"/>
      <c r="AU107" s="164"/>
      <c r="AV107" s="397"/>
      <c r="AW107" s="394"/>
      <c r="AX107" s="164"/>
      <c r="AY107" s="164"/>
      <c r="AZ107" s="397"/>
      <c r="BA107" s="394"/>
      <c r="BB107" s="164"/>
      <c r="BC107" s="164"/>
      <c r="BD107" s="397"/>
      <c r="BE107" s="394"/>
      <c r="BF107" s="164"/>
      <c r="BG107" s="164"/>
      <c r="BH107" s="397"/>
      <c r="BI107" s="394"/>
      <c r="BJ107" s="164"/>
      <c r="BK107" s="164"/>
      <c r="BL107" s="397"/>
      <c r="BM107" s="394"/>
      <c r="BN107" s="164"/>
      <c r="BO107" s="164"/>
      <c r="BP107" s="397"/>
      <c r="BQ107" s="394"/>
      <c r="BR107" s="164"/>
      <c r="BS107" s="164"/>
      <c r="BT107" s="397"/>
      <c r="BU107" s="394"/>
      <c r="BV107" s="164"/>
      <c r="BW107" s="164"/>
      <c r="BX107" s="397"/>
      <c r="BY107" s="394"/>
      <c r="BZ107" s="164"/>
      <c r="CA107" s="164"/>
      <c r="CB107" s="397"/>
      <c r="CC107" s="394"/>
      <c r="CD107" s="164"/>
      <c r="CE107" s="164"/>
      <c r="CF107" s="397"/>
      <c r="CG107" s="394"/>
      <c r="CH107" s="164"/>
      <c r="CI107" s="164"/>
      <c r="CJ107" s="397"/>
      <c r="CK107" s="394"/>
      <c r="CL107" s="164"/>
      <c r="CM107" s="164"/>
      <c r="CN107" s="397"/>
      <c r="CO107" s="394"/>
      <c r="CP107" s="164"/>
      <c r="CQ107" s="164"/>
      <c r="CR107" s="397"/>
      <c r="CS107" s="373"/>
      <c r="CT107" s="164"/>
      <c r="CU107" s="164"/>
      <c r="CV107" s="164"/>
      <c r="CW107" s="164"/>
      <c r="CX107" s="164"/>
      <c r="CY107" s="164"/>
      <c r="CZ107" s="164"/>
      <c r="DA107" s="164"/>
      <c r="DB107" s="164"/>
      <c r="DC107" s="164"/>
      <c r="DD107" s="164"/>
      <c r="DE107" s="164"/>
      <c r="DF107" s="164"/>
      <c r="DG107" s="164"/>
      <c r="DH107" s="164"/>
      <c r="DI107" s="164"/>
      <c r="DJ107" s="164"/>
      <c r="DK107" s="164"/>
      <c r="DL107" s="164"/>
      <c r="DM107" s="164"/>
      <c r="DN107" s="164"/>
      <c r="DO107" s="164"/>
      <c r="DP107" s="164"/>
      <c r="DQ107" s="164"/>
      <c r="DR107" s="164"/>
      <c r="DS107" s="164"/>
      <c r="DT107" s="164"/>
      <c r="DU107" s="164"/>
      <c r="DV107" s="164"/>
      <c r="DW107" s="164"/>
      <c r="DX107" s="164"/>
      <c r="DY107" s="164"/>
      <c r="DZ107" s="164"/>
      <c r="EA107" s="164"/>
      <c r="EB107" s="164"/>
      <c r="EC107" s="164"/>
      <c r="ED107" s="164"/>
      <c r="EE107" s="164"/>
      <c r="EF107" s="164"/>
      <c r="EG107" s="164"/>
      <c r="EH107" s="164"/>
      <c r="EI107" s="164"/>
      <c r="EJ107" s="164"/>
      <c r="EK107" s="164"/>
      <c r="EL107" s="164"/>
      <c r="EM107" s="164"/>
      <c r="EN107" s="164"/>
      <c r="EO107" s="164"/>
      <c r="EP107" s="164"/>
      <c r="EQ107" s="164"/>
      <c r="ER107" s="164"/>
      <c r="ES107" s="164"/>
      <c r="ET107" s="164"/>
      <c r="EU107" s="164"/>
      <c r="EV107" s="164"/>
      <c r="EW107" s="164"/>
      <c r="EX107" s="164"/>
      <c r="EY107" s="164"/>
      <c r="EZ107" s="164"/>
      <c r="FA107" s="178"/>
      <c r="FB107" s="178"/>
      <c r="FC107" s="178"/>
      <c r="FD107" s="178"/>
      <c r="FE107" s="178"/>
      <c r="FF107" s="178"/>
      <c r="FG107" s="178"/>
      <c r="FH107" s="178"/>
      <c r="FI107" s="178"/>
      <c r="FJ107" s="178"/>
      <c r="FK107" s="178"/>
      <c r="FL107" s="178"/>
      <c r="FM107" s="178"/>
      <c r="FN107" s="178"/>
      <c r="FO107" s="178"/>
      <c r="FP107" s="178"/>
      <c r="FQ107" s="178"/>
      <c r="FR107" s="178"/>
      <c r="FS107" s="178"/>
      <c r="FT107" s="178"/>
      <c r="FU107" s="178"/>
      <c r="FV107" s="178"/>
      <c r="FW107" s="178"/>
      <c r="FX107" s="178"/>
      <c r="FY107" s="178"/>
      <c r="FZ107" s="178"/>
      <c r="GA107" s="178"/>
      <c r="GB107" s="178"/>
      <c r="GC107" s="178"/>
      <c r="GD107" s="178"/>
      <c r="GE107" s="178"/>
      <c r="GF107" s="178"/>
      <c r="GG107" s="178"/>
      <c r="GH107" s="178"/>
      <c r="GI107" s="178"/>
      <c r="GJ107" s="178"/>
      <c r="GK107" s="178"/>
      <c r="GL107" s="178"/>
      <c r="GM107" s="178"/>
      <c r="GN107" s="178"/>
      <c r="GO107" s="178"/>
      <c r="GP107" s="178"/>
      <c r="GQ107" s="178"/>
      <c r="GR107" s="178"/>
      <c r="GS107" s="178"/>
      <c r="GT107" s="178"/>
      <c r="GU107" s="178"/>
      <c r="GV107" s="178"/>
      <c r="GY107"/>
    </row>
    <row r="108" spans="1:207" ht="15.75">
      <c r="A108" s="114">
        <f t="shared" si="1"/>
        <v>6</v>
      </c>
      <c r="B108" s="491"/>
      <c r="C108" s="492"/>
      <c r="D108" s="357">
        <v>43197</v>
      </c>
      <c r="E108" s="465" t="str">
        <f>IF("CA" = [1]Congé!$H$7:$H$738, "absent", "il est la ")</f>
        <v xml:space="preserve">il est la </v>
      </c>
      <c r="F108" s="178"/>
      <c r="G108" s="178"/>
      <c r="H108" s="368"/>
      <c r="I108" s="352"/>
      <c r="J108" s="178"/>
      <c r="K108" s="178"/>
      <c r="L108" s="409"/>
      <c r="M108" s="393"/>
      <c r="N108" s="178"/>
      <c r="O108" s="178"/>
      <c r="P108" s="368"/>
      <c r="Q108" s="393"/>
      <c r="R108" s="178"/>
      <c r="S108" s="178"/>
      <c r="T108" s="368"/>
      <c r="U108" s="352"/>
      <c r="V108" s="178"/>
      <c r="W108" s="178"/>
      <c r="X108" s="409"/>
      <c r="Y108" s="393"/>
      <c r="Z108" s="178"/>
      <c r="AA108" s="178"/>
      <c r="AB108" s="368"/>
      <c r="AC108" s="352"/>
      <c r="AD108" s="178"/>
      <c r="AE108" s="178"/>
      <c r="AF108" s="409"/>
      <c r="AG108" s="393"/>
      <c r="AH108" s="178"/>
      <c r="AI108" s="178"/>
      <c r="AJ108" s="368"/>
      <c r="AK108" s="352"/>
      <c r="AL108" s="178"/>
      <c r="AM108" s="178"/>
      <c r="AN108" s="409"/>
      <c r="AO108" s="393"/>
      <c r="AP108" s="178"/>
      <c r="AQ108" s="178"/>
      <c r="AR108" s="368"/>
      <c r="AS108" s="393"/>
      <c r="AT108" s="178"/>
      <c r="AU108" s="178"/>
      <c r="AV108" s="368"/>
      <c r="AW108" s="393"/>
      <c r="AX108" s="178"/>
      <c r="AY108" s="178"/>
      <c r="AZ108" s="368"/>
      <c r="BA108" s="393"/>
      <c r="BB108" s="178"/>
      <c r="BC108" s="178"/>
      <c r="BD108" s="368"/>
      <c r="BE108" s="393"/>
      <c r="BF108" s="178"/>
      <c r="BG108" s="178"/>
      <c r="BH108" s="368"/>
      <c r="BI108" s="393"/>
      <c r="BJ108" s="178"/>
      <c r="BK108" s="178"/>
      <c r="BL108" s="368"/>
      <c r="BM108" s="393"/>
      <c r="BN108" s="178"/>
      <c r="BO108" s="178"/>
      <c r="BP108" s="368"/>
      <c r="BQ108" s="393"/>
      <c r="BR108" s="178"/>
      <c r="BS108" s="178"/>
      <c r="BT108" s="368"/>
      <c r="BU108" s="393"/>
      <c r="BV108" s="178"/>
      <c r="BW108" s="178"/>
      <c r="BX108" s="368"/>
      <c r="BY108" s="393"/>
      <c r="BZ108" s="178"/>
      <c r="CA108" s="178"/>
      <c r="CB108" s="368"/>
      <c r="CC108" s="393"/>
      <c r="CD108" s="178"/>
      <c r="CE108" s="178"/>
      <c r="CF108" s="368"/>
      <c r="CG108" s="393"/>
      <c r="CH108" s="178"/>
      <c r="CI108" s="178"/>
      <c r="CJ108" s="368"/>
      <c r="CK108" s="393"/>
      <c r="CL108" s="178"/>
      <c r="CM108" s="178"/>
      <c r="CN108" s="368"/>
      <c r="CO108" s="393"/>
      <c r="CP108" s="178"/>
      <c r="CQ108" s="178"/>
      <c r="CR108" s="368"/>
      <c r="CS108" s="352"/>
      <c r="CT108" s="178"/>
      <c r="CU108" s="178"/>
      <c r="CV108" s="178"/>
      <c r="CW108" s="178"/>
      <c r="CX108" s="178"/>
      <c r="CY108" s="178"/>
      <c r="CZ108" s="178"/>
      <c r="DA108" s="178"/>
      <c r="DB108" s="178"/>
      <c r="DC108" s="178"/>
      <c r="DD108" s="178"/>
      <c r="DE108" s="178"/>
      <c r="DF108" s="178"/>
      <c r="DG108" s="178"/>
      <c r="DH108" s="178"/>
      <c r="DI108" s="178"/>
      <c r="DJ108" s="178"/>
      <c r="DK108" s="178"/>
      <c r="DL108" s="178"/>
      <c r="DM108" s="178"/>
      <c r="DN108" s="178"/>
      <c r="DO108" s="178"/>
      <c r="DP108" s="178"/>
      <c r="DQ108" s="178"/>
      <c r="DR108" s="178"/>
      <c r="DS108" s="178"/>
      <c r="DT108" s="178"/>
      <c r="DU108" s="178"/>
      <c r="DV108" s="178"/>
      <c r="DW108" s="178"/>
      <c r="DX108" s="178"/>
      <c r="DY108" s="178"/>
      <c r="DZ108" s="178"/>
      <c r="EA108" s="178"/>
      <c r="EB108" s="178"/>
      <c r="EC108" s="178"/>
      <c r="ED108" s="178"/>
      <c r="EE108" s="178"/>
      <c r="EF108" s="178"/>
      <c r="EG108" s="178"/>
      <c r="EH108" s="178"/>
      <c r="EI108" s="178"/>
      <c r="EJ108" s="178"/>
      <c r="EK108" s="178"/>
      <c r="EL108" s="178"/>
      <c r="EM108" s="178"/>
      <c r="EN108" s="178"/>
      <c r="EO108" s="178"/>
      <c r="EP108" s="178"/>
      <c r="EQ108" s="178"/>
      <c r="ER108" s="178"/>
      <c r="ES108" s="178"/>
      <c r="ET108" s="178"/>
      <c r="EU108" s="178"/>
      <c r="EV108" s="178"/>
      <c r="EW108" s="178"/>
      <c r="EX108" s="178"/>
      <c r="EY108" s="178"/>
      <c r="EZ108" s="178"/>
      <c r="FA108" s="178"/>
      <c r="FB108" s="178"/>
      <c r="FC108" s="178"/>
      <c r="FD108" s="178"/>
      <c r="FE108" s="178"/>
      <c r="FF108" s="178"/>
      <c r="FG108" s="178"/>
      <c r="FH108" s="178"/>
      <c r="FI108" s="178"/>
      <c r="FJ108" s="178"/>
      <c r="FK108" s="178"/>
      <c r="FL108" s="178"/>
      <c r="FM108" s="178"/>
      <c r="FN108" s="178"/>
      <c r="FO108" s="178"/>
      <c r="FP108" s="178"/>
      <c r="FQ108" s="178"/>
      <c r="FR108" s="178"/>
      <c r="FS108" s="178"/>
      <c r="FT108" s="178"/>
      <c r="FU108" s="178"/>
      <c r="FV108" s="178"/>
      <c r="FW108" s="178"/>
      <c r="FX108" s="178"/>
      <c r="FY108" s="178"/>
      <c r="FZ108" s="178"/>
      <c r="GA108" s="178"/>
      <c r="GB108" s="178"/>
      <c r="GC108" s="178"/>
      <c r="GD108" s="178"/>
      <c r="GE108" s="178"/>
      <c r="GF108" s="178"/>
      <c r="GG108" s="178"/>
      <c r="GH108" s="178"/>
      <c r="GI108" s="178"/>
      <c r="GJ108" s="178"/>
      <c r="GK108" s="178"/>
      <c r="GL108" s="178"/>
      <c r="GM108" s="178"/>
      <c r="GN108" s="178"/>
      <c r="GO108" s="178"/>
      <c r="GP108" s="178"/>
      <c r="GQ108" s="178"/>
      <c r="GR108" s="178"/>
      <c r="GS108" s="178"/>
      <c r="GT108" s="178"/>
      <c r="GU108" s="178"/>
      <c r="GV108" s="178"/>
      <c r="GY108"/>
    </row>
    <row r="109" spans="1:207" ht="15.75">
      <c r="A109" s="114">
        <f t="shared" si="1"/>
        <v>7</v>
      </c>
      <c r="B109" s="491"/>
      <c r="C109" s="492"/>
      <c r="D109" s="357">
        <v>43198</v>
      </c>
      <c r="E109" s="465" t="str">
        <f>IF("CA" = [1]Congé!$H$7:$H$738, "absent", "il est la ")</f>
        <v xml:space="preserve">il est la </v>
      </c>
      <c r="F109" s="178"/>
      <c r="G109" s="178"/>
      <c r="H109" s="368"/>
      <c r="I109" s="352"/>
      <c r="J109" s="178"/>
      <c r="K109" s="178"/>
      <c r="L109" s="409"/>
      <c r="M109" s="393"/>
      <c r="N109" s="178"/>
      <c r="O109" s="178"/>
      <c r="P109" s="368"/>
      <c r="Q109" s="393"/>
      <c r="R109" s="178"/>
      <c r="S109" s="178"/>
      <c r="T109" s="368"/>
      <c r="U109" s="352"/>
      <c r="V109" s="178"/>
      <c r="W109" s="178"/>
      <c r="X109" s="409"/>
      <c r="Y109" s="393"/>
      <c r="Z109" s="178"/>
      <c r="AA109" s="178"/>
      <c r="AB109" s="368"/>
      <c r="AC109" s="352"/>
      <c r="AD109" s="178"/>
      <c r="AE109" s="178"/>
      <c r="AF109" s="409"/>
      <c r="AG109" s="393"/>
      <c r="AH109" s="178"/>
      <c r="AI109" s="178"/>
      <c r="AJ109" s="368"/>
      <c r="AK109" s="352"/>
      <c r="AL109" s="178"/>
      <c r="AM109" s="178"/>
      <c r="AN109" s="409"/>
      <c r="AO109" s="393"/>
      <c r="AP109" s="178"/>
      <c r="AQ109" s="178"/>
      <c r="AR109" s="368"/>
      <c r="AS109" s="393"/>
      <c r="AT109" s="178"/>
      <c r="AU109" s="178"/>
      <c r="AV109" s="368"/>
      <c r="AW109" s="393"/>
      <c r="AX109" s="178"/>
      <c r="AY109" s="178"/>
      <c r="AZ109" s="368"/>
      <c r="BA109" s="393"/>
      <c r="BB109" s="178"/>
      <c r="BC109" s="178"/>
      <c r="BD109" s="368"/>
      <c r="BE109" s="393"/>
      <c r="BF109" s="178"/>
      <c r="BG109" s="178"/>
      <c r="BH109" s="368"/>
      <c r="BI109" s="393"/>
      <c r="BJ109" s="178"/>
      <c r="BK109" s="178"/>
      <c r="BL109" s="368"/>
      <c r="BM109" s="393"/>
      <c r="BN109" s="178"/>
      <c r="BO109" s="178"/>
      <c r="BP109" s="368"/>
      <c r="BQ109" s="393"/>
      <c r="BR109" s="178"/>
      <c r="BS109" s="178"/>
      <c r="BT109" s="368"/>
      <c r="BU109" s="393"/>
      <c r="BV109" s="178"/>
      <c r="BW109" s="178"/>
      <c r="BX109" s="368"/>
      <c r="BY109" s="393"/>
      <c r="BZ109" s="178"/>
      <c r="CA109" s="178"/>
      <c r="CB109" s="368"/>
      <c r="CC109" s="393"/>
      <c r="CD109" s="178"/>
      <c r="CE109" s="178"/>
      <c r="CF109" s="368"/>
      <c r="CG109" s="393"/>
      <c r="CH109" s="178"/>
      <c r="CI109" s="178"/>
      <c r="CJ109" s="368"/>
      <c r="CK109" s="393"/>
      <c r="CL109" s="178"/>
      <c r="CM109" s="178"/>
      <c r="CN109" s="368"/>
      <c r="CO109" s="393"/>
      <c r="CP109" s="178"/>
      <c r="CQ109" s="178"/>
      <c r="CR109" s="368"/>
      <c r="CS109" s="352"/>
      <c r="CT109" s="178"/>
      <c r="CU109" s="178"/>
      <c r="CV109" s="178"/>
      <c r="CW109" s="178"/>
      <c r="CX109" s="178"/>
      <c r="CY109" s="178"/>
      <c r="CZ109" s="178"/>
      <c r="DA109" s="178"/>
      <c r="DB109" s="178"/>
      <c r="DC109" s="178"/>
      <c r="DD109" s="178"/>
      <c r="DE109" s="178"/>
      <c r="DF109" s="178"/>
      <c r="DG109" s="178"/>
      <c r="DH109" s="178"/>
      <c r="DI109" s="178"/>
      <c r="DJ109" s="178"/>
      <c r="DK109" s="178"/>
      <c r="DL109" s="178"/>
      <c r="DM109" s="178"/>
      <c r="DN109" s="178"/>
      <c r="DO109" s="178"/>
      <c r="DP109" s="178"/>
      <c r="DQ109" s="178"/>
      <c r="DR109" s="178"/>
      <c r="DS109" s="178"/>
      <c r="DT109" s="178"/>
      <c r="DU109" s="178"/>
      <c r="DV109" s="178"/>
      <c r="DW109" s="178"/>
      <c r="DX109" s="178"/>
      <c r="DY109" s="178"/>
      <c r="DZ109" s="178"/>
      <c r="EA109" s="178"/>
      <c r="EB109" s="178"/>
      <c r="EC109" s="178"/>
      <c r="ED109" s="178"/>
      <c r="EE109" s="178"/>
      <c r="EF109" s="178"/>
      <c r="EG109" s="178"/>
      <c r="EH109" s="178"/>
      <c r="EI109" s="178"/>
      <c r="EJ109" s="178"/>
      <c r="EK109" s="178"/>
      <c r="EL109" s="178"/>
      <c r="EM109" s="178"/>
      <c r="EN109" s="178"/>
      <c r="EO109" s="178"/>
      <c r="EP109" s="178"/>
      <c r="EQ109" s="178"/>
      <c r="ER109" s="178"/>
      <c r="ES109" s="178"/>
      <c r="ET109" s="178"/>
      <c r="EU109" s="178"/>
      <c r="EV109" s="178"/>
      <c r="EW109" s="178"/>
      <c r="EX109" s="178"/>
      <c r="EY109" s="178"/>
      <c r="EZ109" s="178"/>
      <c r="FA109" s="178"/>
      <c r="FB109" s="178"/>
      <c r="FC109" s="178"/>
      <c r="FD109" s="178"/>
      <c r="FE109" s="178"/>
      <c r="FF109" s="178"/>
      <c r="FG109" s="178"/>
      <c r="FH109" s="178"/>
      <c r="FI109" s="178"/>
      <c r="FJ109" s="178"/>
      <c r="FK109" s="178"/>
      <c r="FL109" s="178"/>
      <c r="FM109" s="178"/>
      <c r="FN109" s="178"/>
      <c r="FO109" s="178"/>
      <c r="FP109" s="178"/>
      <c r="FQ109" s="178"/>
      <c r="FR109" s="178"/>
      <c r="FS109" s="178"/>
      <c r="FT109" s="178"/>
      <c r="FU109" s="178"/>
      <c r="FV109" s="178"/>
      <c r="FW109" s="178"/>
      <c r="FX109" s="178"/>
      <c r="FY109" s="178"/>
      <c r="FZ109" s="178"/>
      <c r="GA109" s="178"/>
      <c r="GB109" s="178"/>
      <c r="GC109" s="178"/>
      <c r="GD109" s="178"/>
      <c r="GE109" s="178"/>
      <c r="GF109" s="178"/>
      <c r="GG109" s="178"/>
      <c r="GH109" s="178"/>
      <c r="GI109" s="178"/>
      <c r="GJ109" s="178"/>
      <c r="GK109" s="178"/>
      <c r="GL109" s="178"/>
      <c r="GM109" s="178"/>
      <c r="GN109" s="178"/>
      <c r="GO109" s="178"/>
      <c r="GP109" s="178"/>
      <c r="GQ109" s="178"/>
      <c r="GR109" s="178"/>
      <c r="GS109" s="178"/>
      <c r="GT109" s="178"/>
      <c r="GU109" s="178"/>
      <c r="GV109" s="178"/>
      <c r="GY109"/>
    </row>
    <row r="110" spans="1:207" ht="18.75">
      <c r="A110" s="114">
        <f t="shared" si="1"/>
        <v>1</v>
      </c>
      <c r="B110" s="491"/>
      <c r="C110" s="492"/>
      <c r="D110" s="357">
        <v>43199</v>
      </c>
      <c r="E110" s="465" t="str">
        <f>IF("CA" = [1]Congé!$H$7:$H$738, "absent", "il est la ")</f>
        <v xml:space="preserve">il est la </v>
      </c>
      <c r="F110" s="181"/>
      <c r="G110" s="181"/>
      <c r="H110" s="399"/>
      <c r="I110" s="370"/>
      <c r="J110" s="181"/>
      <c r="K110" s="181"/>
      <c r="L110" s="412"/>
      <c r="M110" s="398"/>
      <c r="N110" s="181"/>
      <c r="O110" s="181"/>
      <c r="P110" s="399"/>
      <c r="Q110" s="398"/>
      <c r="R110" s="181"/>
      <c r="S110" s="181"/>
      <c r="T110" s="399"/>
      <c r="U110" s="370"/>
      <c r="V110" s="181"/>
      <c r="W110" s="181"/>
      <c r="X110" s="412"/>
      <c r="Y110" s="398"/>
      <c r="Z110" s="181"/>
      <c r="AA110" s="181"/>
      <c r="AB110" s="399"/>
      <c r="AC110" s="370"/>
      <c r="AD110" s="181"/>
      <c r="AE110" s="181"/>
      <c r="AF110" s="412"/>
      <c r="AG110" s="398"/>
      <c r="AH110" s="181"/>
      <c r="AI110" s="181"/>
      <c r="AJ110" s="399"/>
      <c r="AK110" s="370"/>
      <c r="AL110" s="181"/>
      <c r="AM110" s="181"/>
      <c r="AN110" s="412"/>
      <c r="AO110" s="398"/>
      <c r="AP110" s="181"/>
      <c r="AQ110" s="181"/>
      <c r="AR110" s="399"/>
      <c r="AS110" s="398"/>
      <c r="AT110" s="181"/>
      <c r="AU110" s="181"/>
      <c r="AV110" s="399"/>
      <c r="AW110" s="398"/>
      <c r="AX110" s="181"/>
      <c r="AY110" s="181"/>
      <c r="AZ110" s="399"/>
      <c r="BA110" s="398"/>
      <c r="BB110" s="181"/>
      <c r="BC110" s="181"/>
      <c r="BD110" s="399"/>
      <c r="BE110" s="398"/>
      <c r="BF110" s="181"/>
      <c r="BG110" s="181"/>
      <c r="BH110" s="399"/>
      <c r="BI110" s="398"/>
      <c r="BJ110" s="181"/>
      <c r="BK110" s="181"/>
      <c r="BL110" s="399"/>
      <c r="BM110" s="398"/>
      <c r="BN110" s="181"/>
      <c r="BO110" s="181"/>
      <c r="BP110" s="399"/>
      <c r="BQ110" s="398"/>
      <c r="BR110" s="181"/>
      <c r="BS110" s="181"/>
      <c r="BT110" s="399"/>
      <c r="BU110" s="398"/>
      <c r="BV110" s="181"/>
      <c r="BW110" s="181"/>
      <c r="BX110" s="399"/>
      <c r="BY110" s="398"/>
      <c r="BZ110" s="181"/>
      <c r="CA110" s="181"/>
      <c r="CB110" s="399"/>
      <c r="CC110" s="398"/>
      <c r="CD110" s="181"/>
      <c r="CE110" s="181"/>
      <c r="CF110" s="399"/>
      <c r="CG110" s="398"/>
      <c r="CH110" s="181"/>
      <c r="CI110" s="181"/>
      <c r="CJ110" s="399"/>
      <c r="CK110" s="398"/>
      <c r="CL110" s="181"/>
      <c r="CM110" s="181"/>
      <c r="CN110" s="399"/>
      <c r="CO110" s="398"/>
      <c r="CP110" s="181"/>
      <c r="CQ110" s="181"/>
      <c r="CR110" s="399"/>
      <c r="CS110" s="370"/>
      <c r="CT110" s="181"/>
      <c r="CU110" s="181"/>
      <c r="CV110" s="181"/>
      <c r="CW110" s="181"/>
      <c r="CX110" s="181"/>
      <c r="CY110" s="181"/>
      <c r="CZ110" s="181"/>
      <c r="DA110" s="181"/>
      <c r="DB110" s="181"/>
      <c r="DC110" s="181"/>
      <c r="DD110" s="181"/>
      <c r="DE110" s="181"/>
      <c r="DF110" s="181"/>
      <c r="DG110" s="181"/>
      <c r="DH110" s="181"/>
      <c r="DI110" s="181"/>
      <c r="DJ110" s="181"/>
      <c r="DK110" s="181"/>
      <c r="DL110" s="181"/>
      <c r="DM110" s="181"/>
      <c r="DN110" s="181"/>
      <c r="DO110" s="181"/>
      <c r="DP110" s="181"/>
      <c r="DQ110" s="181"/>
      <c r="DR110" s="181"/>
      <c r="DS110" s="181"/>
      <c r="DT110" s="181"/>
      <c r="DU110" s="181"/>
      <c r="DV110" s="181"/>
      <c r="DW110" s="181"/>
      <c r="DX110" s="181"/>
      <c r="DY110" s="181"/>
      <c r="DZ110" s="181"/>
      <c r="EA110" s="181"/>
      <c r="EB110" s="181"/>
      <c r="EC110" s="181"/>
      <c r="ED110" s="181"/>
      <c r="EE110" s="181"/>
      <c r="EF110" s="181"/>
      <c r="EG110" s="181"/>
      <c r="EH110" s="181"/>
      <c r="EI110" s="181"/>
      <c r="EJ110" s="181"/>
      <c r="EK110" s="181"/>
      <c r="EL110" s="181"/>
      <c r="EM110" s="181"/>
      <c r="EN110" s="181"/>
      <c r="EO110" s="181"/>
      <c r="EP110" s="181"/>
      <c r="EQ110" s="181"/>
      <c r="ER110" s="181"/>
      <c r="ES110" s="181"/>
      <c r="ET110" s="181"/>
      <c r="EU110" s="181"/>
      <c r="EV110" s="181"/>
      <c r="EW110" s="181"/>
      <c r="EX110" s="181"/>
      <c r="EY110" s="181"/>
      <c r="EZ110" s="181"/>
      <c r="FA110" s="178"/>
      <c r="FB110" s="178"/>
      <c r="FC110" s="178"/>
      <c r="FD110" s="178"/>
      <c r="FE110" s="178"/>
      <c r="FF110" s="178"/>
      <c r="FG110" s="178"/>
      <c r="FH110" s="178"/>
      <c r="FI110" s="178"/>
      <c r="FJ110" s="178"/>
      <c r="FK110" s="178"/>
      <c r="FL110" s="178"/>
      <c r="FM110" s="178"/>
      <c r="FN110" s="178"/>
      <c r="FO110" s="178"/>
      <c r="FP110" s="178"/>
      <c r="FQ110" s="178"/>
      <c r="FR110" s="178"/>
      <c r="FS110" s="178"/>
      <c r="FT110" s="178"/>
      <c r="FU110" s="178"/>
      <c r="FV110" s="178"/>
      <c r="FW110" s="178"/>
      <c r="FX110" s="178"/>
      <c r="FY110" s="178"/>
      <c r="FZ110" s="178"/>
      <c r="GA110" s="178"/>
      <c r="GB110" s="178"/>
      <c r="GC110" s="178"/>
      <c r="GD110" s="178"/>
      <c r="GE110" s="178"/>
      <c r="GF110" s="178"/>
      <c r="GG110" s="178"/>
      <c r="GH110" s="178"/>
      <c r="GI110" s="178"/>
      <c r="GJ110" s="178"/>
      <c r="GK110" s="178"/>
      <c r="GL110" s="178"/>
      <c r="GM110" s="178"/>
      <c r="GN110" s="178"/>
      <c r="GO110" s="178"/>
      <c r="GP110" s="178"/>
      <c r="GQ110" s="178"/>
      <c r="GR110" s="178"/>
      <c r="GS110" s="178"/>
      <c r="GT110" s="178"/>
      <c r="GU110" s="178"/>
      <c r="GV110" s="178"/>
      <c r="GY110"/>
    </row>
    <row r="111" spans="1:207" ht="18.75">
      <c r="A111" s="114">
        <f t="shared" si="1"/>
        <v>2</v>
      </c>
      <c r="B111" s="491"/>
      <c r="C111" s="492"/>
      <c r="D111" s="357">
        <v>43200</v>
      </c>
      <c r="E111" s="465" t="str">
        <f>IF("CA" = [1]Congé!$H$7:$H$738, "absent", "il est la ")</f>
        <v xml:space="preserve">il est la </v>
      </c>
      <c r="F111" s="181"/>
      <c r="G111" s="181"/>
      <c r="H111" s="399"/>
      <c r="I111" s="370"/>
      <c r="J111" s="181"/>
      <c r="K111" s="181"/>
      <c r="L111" s="412"/>
      <c r="M111" s="398"/>
      <c r="N111" s="181"/>
      <c r="O111" s="181"/>
      <c r="P111" s="399"/>
      <c r="Q111" s="398"/>
      <c r="R111" s="181"/>
      <c r="S111" s="181"/>
      <c r="T111" s="399"/>
      <c r="U111" s="370"/>
      <c r="V111" s="181"/>
      <c r="W111" s="181"/>
      <c r="X111" s="412"/>
      <c r="Y111" s="398"/>
      <c r="Z111" s="181"/>
      <c r="AA111" s="181"/>
      <c r="AB111" s="399"/>
      <c r="AC111" s="370"/>
      <c r="AD111" s="181"/>
      <c r="AE111" s="181"/>
      <c r="AF111" s="412"/>
      <c r="AG111" s="398"/>
      <c r="AH111" s="181"/>
      <c r="AI111" s="181"/>
      <c r="AJ111" s="399"/>
      <c r="AK111" s="370"/>
      <c r="AL111" s="181"/>
      <c r="AM111" s="181"/>
      <c r="AN111" s="412"/>
      <c r="AO111" s="398"/>
      <c r="AP111" s="181"/>
      <c r="AQ111" s="181"/>
      <c r="AR111" s="399"/>
      <c r="AS111" s="398"/>
      <c r="AT111" s="181"/>
      <c r="AU111" s="181"/>
      <c r="AV111" s="399"/>
      <c r="AW111" s="398"/>
      <c r="AX111" s="181"/>
      <c r="AY111" s="181"/>
      <c r="AZ111" s="399"/>
      <c r="BA111" s="398"/>
      <c r="BB111" s="181"/>
      <c r="BC111" s="181"/>
      <c r="BD111" s="399"/>
      <c r="BE111" s="398"/>
      <c r="BF111" s="181"/>
      <c r="BG111" s="181"/>
      <c r="BH111" s="399"/>
      <c r="BI111" s="398"/>
      <c r="BJ111" s="181"/>
      <c r="BK111" s="181"/>
      <c r="BL111" s="399"/>
      <c r="BM111" s="398"/>
      <c r="BN111" s="181"/>
      <c r="BO111" s="181"/>
      <c r="BP111" s="399"/>
      <c r="BQ111" s="398"/>
      <c r="BR111" s="181"/>
      <c r="BS111" s="181"/>
      <c r="BT111" s="399"/>
      <c r="BU111" s="398"/>
      <c r="BV111" s="181"/>
      <c r="BW111" s="181"/>
      <c r="BX111" s="399"/>
      <c r="BY111" s="398"/>
      <c r="BZ111" s="181"/>
      <c r="CA111" s="181"/>
      <c r="CB111" s="399"/>
      <c r="CC111" s="398"/>
      <c r="CD111" s="181"/>
      <c r="CE111" s="181"/>
      <c r="CF111" s="399"/>
      <c r="CG111" s="398"/>
      <c r="CH111" s="181"/>
      <c r="CI111" s="181"/>
      <c r="CJ111" s="399"/>
      <c r="CK111" s="398"/>
      <c r="CL111" s="181"/>
      <c r="CM111" s="181"/>
      <c r="CN111" s="399"/>
      <c r="CO111" s="398"/>
      <c r="CP111" s="181"/>
      <c r="CQ111" s="181"/>
      <c r="CR111" s="399"/>
      <c r="CS111" s="370"/>
      <c r="CT111" s="181"/>
      <c r="CU111" s="181"/>
      <c r="CV111" s="181"/>
      <c r="CW111" s="181"/>
      <c r="CX111" s="181"/>
      <c r="CY111" s="181"/>
      <c r="CZ111" s="181"/>
      <c r="DA111" s="181"/>
      <c r="DB111" s="181"/>
      <c r="DC111" s="181"/>
      <c r="DD111" s="181"/>
      <c r="DE111" s="181"/>
      <c r="DF111" s="181"/>
      <c r="DG111" s="181"/>
      <c r="DH111" s="181"/>
      <c r="DI111" s="181"/>
      <c r="DJ111" s="181"/>
      <c r="DK111" s="181"/>
      <c r="DL111" s="181"/>
      <c r="DM111" s="181"/>
      <c r="DN111" s="181"/>
      <c r="DO111" s="181"/>
      <c r="DP111" s="181"/>
      <c r="DQ111" s="181"/>
      <c r="DR111" s="181"/>
      <c r="DS111" s="181"/>
      <c r="DT111" s="181"/>
      <c r="DU111" s="181"/>
      <c r="DV111" s="181"/>
      <c r="DW111" s="181"/>
      <c r="DX111" s="181"/>
      <c r="DY111" s="181"/>
      <c r="DZ111" s="181"/>
      <c r="EA111" s="181"/>
      <c r="EB111" s="181"/>
      <c r="EC111" s="181"/>
      <c r="ED111" s="181"/>
      <c r="EE111" s="181"/>
      <c r="EF111" s="181"/>
      <c r="EG111" s="181"/>
      <c r="EH111" s="181"/>
      <c r="EI111" s="181"/>
      <c r="EJ111" s="181"/>
      <c r="EK111" s="181"/>
      <c r="EL111" s="181"/>
      <c r="EM111" s="181"/>
      <c r="EN111" s="181"/>
      <c r="EO111" s="181"/>
      <c r="EP111" s="181"/>
      <c r="EQ111" s="181"/>
      <c r="ER111" s="181"/>
      <c r="ES111" s="181"/>
      <c r="ET111" s="181"/>
      <c r="EU111" s="181"/>
      <c r="EV111" s="181"/>
      <c r="EW111" s="181"/>
      <c r="EX111" s="181"/>
      <c r="EY111" s="181"/>
      <c r="EZ111" s="181"/>
      <c r="FA111" s="178"/>
      <c r="FB111" s="178"/>
      <c r="FC111" s="178"/>
      <c r="FD111" s="178"/>
      <c r="FE111" s="178"/>
      <c r="FF111" s="178"/>
      <c r="FG111" s="178"/>
      <c r="FH111" s="178"/>
      <c r="FI111" s="178"/>
      <c r="FJ111" s="178"/>
      <c r="FK111" s="178"/>
      <c r="FL111" s="178"/>
      <c r="FM111" s="178"/>
      <c r="FN111" s="178"/>
      <c r="FO111" s="178"/>
      <c r="FP111" s="178"/>
      <c r="FQ111" s="178"/>
      <c r="FR111" s="178"/>
      <c r="FS111" s="178"/>
      <c r="FT111" s="178"/>
      <c r="FU111" s="178"/>
      <c r="FV111" s="178"/>
      <c r="FW111" s="178"/>
      <c r="FX111" s="178"/>
      <c r="FY111" s="178"/>
      <c r="FZ111" s="178"/>
      <c r="GA111" s="178"/>
      <c r="GB111" s="178"/>
      <c r="GC111" s="178"/>
      <c r="GD111" s="178"/>
      <c r="GE111" s="178"/>
      <c r="GF111" s="178"/>
      <c r="GG111" s="178"/>
      <c r="GH111" s="178"/>
      <c r="GI111" s="178"/>
      <c r="GJ111" s="178"/>
      <c r="GK111" s="178"/>
      <c r="GL111" s="178"/>
      <c r="GM111" s="178"/>
      <c r="GN111" s="178"/>
      <c r="GO111" s="178"/>
      <c r="GP111" s="178"/>
      <c r="GQ111" s="178"/>
      <c r="GR111" s="178"/>
      <c r="GS111" s="178"/>
      <c r="GT111" s="178"/>
      <c r="GU111" s="178"/>
      <c r="GV111" s="178"/>
      <c r="GY111"/>
    </row>
    <row r="112" spans="1:207" ht="15.75">
      <c r="A112" s="114">
        <f t="shared" si="1"/>
        <v>3</v>
      </c>
      <c r="B112" s="491"/>
      <c r="C112" s="492"/>
      <c r="D112" s="357">
        <v>43201</v>
      </c>
      <c r="E112" s="465" t="str">
        <f>IF("CA" = [1]Congé!$H$7:$H$738, "absent", "il est la ")</f>
        <v xml:space="preserve">il est la </v>
      </c>
      <c r="F112" s="178"/>
      <c r="G112" s="178"/>
      <c r="H112" s="368"/>
      <c r="I112" s="352"/>
      <c r="J112" s="178"/>
      <c r="K112" s="178"/>
      <c r="L112" s="409"/>
      <c r="M112" s="393"/>
      <c r="N112" s="178"/>
      <c r="O112" s="178"/>
      <c r="P112" s="368"/>
      <c r="Q112" s="393"/>
      <c r="R112" s="178"/>
      <c r="S112" s="178"/>
      <c r="T112" s="368"/>
      <c r="U112" s="352"/>
      <c r="V112" s="178"/>
      <c r="W112" s="178"/>
      <c r="X112" s="409"/>
      <c r="Y112" s="393"/>
      <c r="Z112" s="178"/>
      <c r="AA112" s="178"/>
      <c r="AB112" s="368"/>
      <c r="AC112" s="352"/>
      <c r="AD112" s="178"/>
      <c r="AE112" s="178"/>
      <c r="AF112" s="409"/>
      <c r="AG112" s="393"/>
      <c r="AH112" s="178"/>
      <c r="AI112" s="178"/>
      <c r="AJ112" s="368"/>
      <c r="AK112" s="352"/>
      <c r="AL112" s="178"/>
      <c r="AM112" s="178"/>
      <c r="AN112" s="409"/>
      <c r="AO112" s="393"/>
      <c r="AP112" s="178"/>
      <c r="AQ112" s="178"/>
      <c r="AR112" s="368"/>
      <c r="AS112" s="393"/>
      <c r="AT112" s="178"/>
      <c r="AU112" s="178"/>
      <c r="AV112" s="368"/>
      <c r="AW112" s="393"/>
      <c r="AX112" s="178"/>
      <c r="AY112" s="178"/>
      <c r="AZ112" s="368"/>
      <c r="BA112" s="393"/>
      <c r="BB112" s="178"/>
      <c r="BC112" s="178"/>
      <c r="BD112" s="368"/>
      <c r="BE112" s="393"/>
      <c r="BF112" s="178"/>
      <c r="BG112" s="178"/>
      <c r="BH112" s="368"/>
      <c r="BI112" s="393"/>
      <c r="BJ112" s="178"/>
      <c r="BK112" s="178"/>
      <c r="BL112" s="368"/>
      <c r="BM112" s="393"/>
      <c r="BN112" s="178"/>
      <c r="BO112" s="178"/>
      <c r="BP112" s="368"/>
      <c r="BQ112" s="393"/>
      <c r="BR112" s="178"/>
      <c r="BS112" s="178"/>
      <c r="BT112" s="368"/>
      <c r="BU112" s="393"/>
      <c r="BV112" s="178"/>
      <c r="BW112" s="178"/>
      <c r="BX112" s="368"/>
      <c r="BY112" s="393"/>
      <c r="BZ112" s="178"/>
      <c r="CA112" s="178"/>
      <c r="CB112" s="368"/>
      <c r="CC112" s="393"/>
      <c r="CD112" s="178"/>
      <c r="CE112" s="178"/>
      <c r="CF112" s="368"/>
      <c r="CG112" s="393"/>
      <c r="CH112" s="178"/>
      <c r="CI112" s="178"/>
      <c r="CJ112" s="368"/>
      <c r="CK112" s="393"/>
      <c r="CL112" s="178"/>
      <c r="CM112" s="178"/>
      <c r="CN112" s="368"/>
      <c r="CO112" s="393"/>
      <c r="CP112" s="178"/>
      <c r="CQ112" s="178"/>
      <c r="CR112" s="368"/>
      <c r="CS112" s="352"/>
      <c r="CT112" s="178"/>
      <c r="CU112" s="178"/>
      <c r="CV112" s="178"/>
      <c r="CW112" s="178"/>
      <c r="CX112" s="178"/>
      <c r="CY112" s="178"/>
      <c r="CZ112" s="178"/>
      <c r="DA112" s="178"/>
      <c r="DB112" s="178"/>
      <c r="DC112" s="178"/>
      <c r="DD112" s="178"/>
      <c r="DE112" s="178"/>
      <c r="DF112" s="178"/>
      <c r="DG112" s="178"/>
      <c r="DH112" s="178"/>
      <c r="DI112" s="178"/>
      <c r="DJ112" s="178"/>
      <c r="DK112" s="178"/>
      <c r="DL112" s="178"/>
      <c r="DM112" s="178"/>
      <c r="DN112" s="178"/>
      <c r="DO112" s="178"/>
      <c r="DP112" s="178"/>
      <c r="DQ112" s="178"/>
      <c r="DR112" s="178"/>
      <c r="DS112" s="178"/>
      <c r="DT112" s="178"/>
      <c r="DU112" s="178"/>
      <c r="DV112" s="178"/>
      <c r="DW112" s="178"/>
      <c r="DX112" s="178"/>
      <c r="DY112" s="178"/>
      <c r="DZ112" s="178"/>
      <c r="EA112" s="178"/>
      <c r="EB112" s="178"/>
      <c r="EC112" s="178"/>
      <c r="ED112" s="178"/>
      <c r="EE112" s="178"/>
      <c r="EF112" s="178"/>
      <c r="EG112" s="178"/>
      <c r="EH112" s="178"/>
      <c r="EI112" s="178"/>
      <c r="EJ112" s="178"/>
      <c r="EK112" s="178"/>
      <c r="EL112" s="178"/>
      <c r="EM112" s="178"/>
      <c r="EN112" s="178"/>
      <c r="EO112" s="178"/>
      <c r="EP112" s="178"/>
      <c r="EQ112" s="178"/>
      <c r="ER112" s="178"/>
      <c r="ES112" s="178"/>
      <c r="ET112" s="178"/>
      <c r="EU112" s="178"/>
      <c r="EV112" s="178"/>
      <c r="EW112" s="178"/>
      <c r="EX112" s="178"/>
      <c r="EY112" s="178"/>
      <c r="EZ112" s="178"/>
      <c r="FA112" s="178"/>
      <c r="FB112" s="178"/>
      <c r="FC112" s="178"/>
      <c r="FD112" s="178"/>
      <c r="FE112" s="178"/>
      <c r="FF112" s="178"/>
      <c r="FG112" s="178"/>
      <c r="FH112" s="178"/>
      <c r="FI112" s="178"/>
      <c r="FJ112" s="178"/>
      <c r="FK112" s="178"/>
      <c r="FL112" s="178"/>
      <c r="FM112" s="178"/>
      <c r="FN112" s="178"/>
      <c r="FO112" s="178"/>
      <c r="FP112" s="178"/>
      <c r="FQ112" s="178"/>
      <c r="FR112" s="178"/>
      <c r="FS112" s="178"/>
      <c r="FT112" s="178"/>
      <c r="FU112" s="178"/>
      <c r="FV112" s="178"/>
      <c r="FW112" s="178"/>
      <c r="FX112" s="178"/>
      <c r="FY112" s="178"/>
      <c r="FZ112" s="178"/>
      <c r="GA112" s="178"/>
      <c r="GB112" s="178"/>
      <c r="GC112" s="178"/>
      <c r="GD112" s="178"/>
      <c r="GE112" s="178"/>
      <c r="GF112" s="178"/>
      <c r="GG112" s="178"/>
      <c r="GH112" s="178"/>
      <c r="GI112" s="178"/>
      <c r="GJ112" s="178"/>
      <c r="GK112" s="178"/>
      <c r="GL112" s="178"/>
      <c r="GM112" s="178"/>
      <c r="GN112" s="178"/>
      <c r="GO112" s="178"/>
      <c r="GP112" s="178"/>
      <c r="GQ112" s="178"/>
      <c r="GR112" s="178"/>
      <c r="GS112" s="178"/>
      <c r="GT112" s="178"/>
      <c r="GU112" s="178"/>
      <c r="GV112" s="178"/>
      <c r="GY112"/>
    </row>
    <row r="113" spans="1:207" ht="15.75">
      <c r="A113" s="114">
        <f t="shared" si="1"/>
        <v>4</v>
      </c>
      <c r="B113" s="491"/>
      <c r="C113" s="492"/>
      <c r="D113" s="357">
        <v>43202</v>
      </c>
      <c r="E113" s="465" t="str">
        <f>IF("CA" = [1]Congé!$H$7:$H$738, "absent", "il est la ")</f>
        <v xml:space="preserve">il est la </v>
      </c>
      <c r="F113" s="178"/>
      <c r="G113" s="178"/>
      <c r="H113" s="368"/>
      <c r="I113" s="352"/>
      <c r="J113" s="178"/>
      <c r="K113" s="178"/>
      <c r="L113" s="409"/>
      <c r="M113" s="393"/>
      <c r="N113" s="178"/>
      <c r="O113" s="178"/>
      <c r="P113" s="368"/>
      <c r="Q113" s="393"/>
      <c r="R113" s="178"/>
      <c r="S113" s="178"/>
      <c r="T113" s="368"/>
      <c r="U113" s="352"/>
      <c r="V113" s="178"/>
      <c r="W113" s="178"/>
      <c r="X113" s="409"/>
      <c r="Y113" s="393"/>
      <c r="Z113" s="178"/>
      <c r="AA113" s="178"/>
      <c r="AB113" s="368"/>
      <c r="AC113" s="352"/>
      <c r="AD113" s="178"/>
      <c r="AE113" s="178"/>
      <c r="AF113" s="409"/>
      <c r="AG113" s="393"/>
      <c r="AH113" s="178"/>
      <c r="AI113" s="178"/>
      <c r="AJ113" s="368"/>
      <c r="AK113" s="352"/>
      <c r="AL113" s="178"/>
      <c r="AM113" s="178"/>
      <c r="AN113" s="409"/>
      <c r="AO113" s="393"/>
      <c r="AP113" s="178"/>
      <c r="AQ113" s="178"/>
      <c r="AR113" s="368"/>
      <c r="AS113" s="393"/>
      <c r="AT113" s="178"/>
      <c r="AU113" s="178"/>
      <c r="AV113" s="368"/>
      <c r="AW113" s="393"/>
      <c r="AX113" s="178"/>
      <c r="AY113" s="178"/>
      <c r="AZ113" s="368"/>
      <c r="BA113" s="393"/>
      <c r="BB113" s="178"/>
      <c r="BC113" s="178"/>
      <c r="BD113" s="368"/>
      <c r="BE113" s="393"/>
      <c r="BF113" s="178"/>
      <c r="BG113" s="178"/>
      <c r="BH113" s="368"/>
      <c r="BI113" s="393"/>
      <c r="BJ113" s="178"/>
      <c r="BK113" s="178"/>
      <c r="BL113" s="368"/>
      <c r="BM113" s="393"/>
      <c r="BN113" s="178"/>
      <c r="BO113" s="178"/>
      <c r="BP113" s="368"/>
      <c r="BQ113" s="393"/>
      <c r="BR113" s="178"/>
      <c r="BS113" s="178"/>
      <c r="BT113" s="368"/>
      <c r="BU113" s="393"/>
      <c r="BV113" s="178"/>
      <c r="BW113" s="178"/>
      <c r="BX113" s="368"/>
      <c r="BY113" s="393"/>
      <c r="BZ113" s="178"/>
      <c r="CA113" s="178"/>
      <c r="CB113" s="368"/>
      <c r="CC113" s="393"/>
      <c r="CD113" s="178"/>
      <c r="CE113" s="178"/>
      <c r="CF113" s="368"/>
      <c r="CG113" s="393"/>
      <c r="CH113" s="178"/>
      <c r="CI113" s="178"/>
      <c r="CJ113" s="368"/>
      <c r="CK113" s="393"/>
      <c r="CL113" s="178"/>
      <c r="CM113" s="178"/>
      <c r="CN113" s="368"/>
      <c r="CO113" s="393"/>
      <c r="CP113" s="178"/>
      <c r="CQ113" s="178"/>
      <c r="CR113" s="368"/>
      <c r="CS113" s="352"/>
      <c r="CT113" s="178"/>
      <c r="CU113" s="178"/>
      <c r="CV113" s="178"/>
      <c r="CW113" s="178"/>
      <c r="CX113" s="178"/>
      <c r="CY113" s="178"/>
      <c r="CZ113" s="178"/>
      <c r="DA113" s="178"/>
      <c r="DB113" s="178"/>
      <c r="DC113" s="178"/>
      <c r="DD113" s="178"/>
      <c r="DE113" s="178"/>
      <c r="DF113" s="178"/>
      <c r="DG113" s="178"/>
      <c r="DH113" s="178"/>
      <c r="DI113" s="178"/>
      <c r="DJ113" s="178"/>
      <c r="DK113" s="178"/>
      <c r="DL113" s="178"/>
      <c r="DM113" s="178"/>
      <c r="DN113" s="178"/>
      <c r="DO113" s="178"/>
      <c r="DP113" s="178"/>
      <c r="DQ113" s="178"/>
      <c r="DR113" s="178"/>
      <c r="DS113" s="178"/>
      <c r="DT113" s="178"/>
      <c r="DU113" s="178"/>
      <c r="DV113" s="178"/>
      <c r="DW113" s="178"/>
      <c r="DX113" s="178"/>
      <c r="DY113" s="178"/>
      <c r="DZ113" s="178"/>
      <c r="EA113" s="178"/>
      <c r="EB113" s="178"/>
      <c r="EC113" s="178"/>
      <c r="ED113" s="178"/>
      <c r="EE113" s="178"/>
      <c r="EF113" s="178"/>
      <c r="EG113" s="178"/>
      <c r="EH113" s="178"/>
      <c r="EI113" s="178"/>
      <c r="EJ113" s="178"/>
      <c r="EK113" s="178"/>
      <c r="EL113" s="178"/>
      <c r="EM113" s="178"/>
      <c r="EN113" s="178"/>
      <c r="EO113" s="178"/>
      <c r="EP113" s="178"/>
      <c r="EQ113" s="178"/>
      <c r="ER113" s="178"/>
      <c r="ES113" s="178"/>
      <c r="ET113" s="178"/>
      <c r="EU113" s="178"/>
      <c r="EV113" s="178"/>
      <c r="EW113" s="178"/>
      <c r="EX113" s="178"/>
      <c r="EY113" s="178"/>
      <c r="EZ113" s="178"/>
      <c r="FA113" s="178"/>
      <c r="FB113" s="178"/>
      <c r="FC113" s="178"/>
      <c r="FD113" s="178"/>
      <c r="FE113" s="178"/>
      <c r="FF113" s="178"/>
      <c r="FG113" s="178"/>
      <c r="FH113" s="178"/>
      <c r="FI113" s="178"/>
      <c r="FJ113" s="178"/>
      <c r="FK113" s="178"/>
      <c r="FL113" s="178"/>
      <c r="FM113" s="178"/>
      <c r="FN113" s="178"/>
      <c r="FO113" s="178"/>
      <c r="FP113" s="178"/>
      <c r="FQ113" s="178"/>
      <c r="FR113" s="178"/>
      <c r="FS113" s="178"/>
      <c r="FT113" s="178"/>
      <c r="FU113" s="178"/>
      <c r="FV113" s="178"/>
      <c r="FW113" s="178"/>
      <c r="FX113" s="178"/>
      <c r="FY113" s="178"/>
      <c r="FZ113" s="178"/>
      <c r="GA113" s="178"/>
      <c r="GB113" s="178"/>
      <c r="GC113" s="178"/>
      <c r="GD113" s="178"/>
      <c r="GE113" s="178"/>
      <c r="GF113" s="178"/>
      <c r="GG113" s="178"/>
      <c r="GH113" s="178"/>
      <c r="GI113" s="178"/>
      <c r="GJ113" s="178"/>
      <c r="GK113" s="178"/>
      <c r="GL113" s="178"/>
      <c r="GM113" s="178"/>
      <c r="GN113" s="178"/>
      <c r="GO113" s="178"/>
      <c r="GP113" s="178"/>
      <c r="GQ113" s="178"/>
      <c r="GR113" s="178"/>
      <c r="GS113" s="178"/>
      <c r="GT113" s="178"/>
      <c r="GU113" s="178"/>
      <c r="GV113" s="178"/>
      <c r="GY113"/>
    </row>
    <row r="114" spans="1:207" ht="15.75">
      <c r="A114" s="114">
        <f t="shared" si="1"/>
        <v>5</v>
      </c>
      <c r="B114" s="491"/>
      <c r="C114" s="492"/>
      <c r="D114" s="357">
        <v>43203</v>
      </c>
      <c r="E114" s="465" t="str">
        <f>IF("CA" = [1]Congé!$H$7:$H$738, "absent", "il est la ")</f>
        <v xml:space="preserve">il est la </v>
      </c>
      <c r="F114" s="164"/>
      <c r="G114" s="164"/>
      <c r="H114" s="397"/>
      <c r="I114" s="373"/>
      <c r="J114" s="164"/>
      <c r="K114" s="164"/>
      <c r="L114" s="411"/>
      <c r="M114" s="394"/>
      <c r="N114" s="164"/>
      <c r="O114" s="164"/>
      <c r="P114" s="397"/>
      <c r="Q114" s="394"/>
      <c r="R114" s="164"/>
      <c r="S114" s="164"/>
      <c r="T114" s="397"/>
      <c r="U114" s="373"/>
      <c r="V114" s="164"/>
      <c r="W114" s="164"/>
      <c r="X114" s="411"/>
      <c r="Y114" s="394"/>
      <c r="Z114" s="164"/>
      <c r="AA114" s="164"/>
      <c r="AB114" s="397"/>
      <c r="AC114" s="373"/>
      <c r="AD114" s="164"/>
      <c r="AE114" s="164"/>
      <c r="AF114" s="411"/>
      <c r="AG114" s="394"/>
      <c r="AH114" s="164"/>
      <c r="AI114" s="164"/>
      <c r="AJ114" s="397"/>
      <c r="AK114" s="373"/>
      <c r="AL114" s="164"/>
      <c r="AM114" s="164"/>
      <c r="AN114" s="411"/>
      <c r="AO114" s="394"/>
      <c r="AP114" s="164"/>
      <c r="AQ114" s="164"/>
      <c r="AR114" s="397"/>
      <c r="AS114" s="394"/>
      <c r="AT114" s="164"/>
      <c r="AU114" s="164"/>
      <c r="AV114" s="397"/>
      <c r="AW114" s="394"/>
      <c r="AX114" s="164"/>
      <c r="AY114" s="164"/>
      <c r="AZ114" s="397"/>
      <c r="BA114" s="394"/>
      <c r="BB114" s="164"/>
      <c r="BC114" s="164"/>
      <c r="BD114" s="397"/>
      <c r="BE114" s="394"/>
      <c r="BF114" s="164"/>
      <c r="BG114" s="164"/>
      <c r="BH114" s="397"/>
      <c r="BI114" s="394"/>
      <c r="BJ114" s="164"/>
      <c r="BK114" s="164"/>
      <c r="BL114" s="397"/>
      <c r="BM114" s="394"/>
      <c r="BN114" s="164"/>
      <c r="BO114" s="164"/>
      <c r="BP114" s="397"/>
      <c r="BQ114" s="394"/>
      <c r="BR114" s="164"/>
      <c r="BS114" s="164"/>
      <c r="BT114" s="397"/>
      <c r="BU114" s="394"/>
      <c r="BV114" s="164"/>
      <c r="BW114" s="164"/>
      <c r="BX114" s="397"/>
      <c r="BY114" s="394"/>
      <c r="BZ114" s="164"/>
      <c r="CA114" s="164"/>
      <c r="CB114" s="397"/>
      <c r="CC114" s="394"/>
      <c r="CD114" s="164"/>
      <c r="CE114" s="164"/>
      <c r="CF114" s="397"/>
      <c r="CG114" s="394"/>
      <c r="CH114" s="164"/>
      <c r="CI114" s="164"/>
      <c r="CJ114" s="397"/>
      <c r="CK114" s="394"/>
      <c r="CL114" s="164"/>
      <c r="CM114" s="164"/>
      <c r="CN114" s="397"/>
      <c r="CO114" s="394"/>
      <c r="CP114" s="164"/>
      <c r="CQ114" s="164"/>
      <c r="CR114" s="397"/>
      <c r="CS114" s="373"/>
      <c r="CT114" s="164"/>
      <c r="CU114" s="164"/>
      <c r="CV114" s="164"/>
      <c r="CW114" s="164"/>
      <c r="CX114" s="164"/>
      <c r="CY114" s="164"/>
      <c r="CZ114" s="164"/>
      <c r="DA114" s="164"/>
      <c r="DB114" s="164"/>
      <c r="DC114" s="164"/>
      <c r="DD114" s="164"/>
      <c r="DE114" s="164"/>
      <c r="DF114" s="164"/>
      <c r="DG114" s="164"/>
      <c r="DH114" s="164"/>
      <c r="DI114" s="164"/>
      <c r="DJ114" s="164"/>
      <c r="DK114" s="164"/>
      <c r="DL114" s="164"/>
      <c r="DM114" s="164"/>
      <c r="DN114" s="164"/>
      <c r="DO114" s="164"/>
      <c r="DP114" s="164"/>
      <c r="DQ114" s="164"/>
      <c r="DR114" s="164"/>
      <c r="DS114" s="164"/>
      <c r="DT114" s="164"/>
      <c r="DU114" s="164"/>
      <c r="DV114" s="164"/>
      <c r="DW114" s="164"/>
      <c r="DX114" s="164"/>
      <c r="DY114" s="164"/>
      <c r="DZ114" s="164"/>
      <c r="EA114" s="164"/>
      <c r="EB114" s="164"/>
      <c r="EC114" s="164"/>
      <c r="ED114" s="164"/>
      <c r="EE114" s="164"/>
      <c r="EF114" s="164"/>
      <c r="EG114" s="164"/>
      <c r="EH114" s="164"/>
      <c r="EI114" s="164"/>
      <c r="EJ114" s="164"/>
      <c r="EK114" s="164"/>
      <c r="EL114" s="164"/>
      <c r="EM114" s="164"/>
      <c r="EN114" s="164"/>
      <c r="EO114" s="164"/>
      <c r="EP114" s="164"/>
      <c r="EQ114" s="164"/>
      <c r="ER114" s="164"/>
      <c r="ES114" s="164"/>
      <c r="ET114" s="164"/>
      <c r="EU114" s="164"/>
      <c r="EV114" s="164"/>
      <c r="EW114" s="164"/>
      <c r="EX114" s="164"/>
      <c r="EY114" s="164"/>
      <c r="EZ114" s="164"/>
      <c r="FA114" s="178"/>
      <c r="FB114" s="178"/>
      <c r="FC114" s="178"/>
      <c r="FD114" s="178"/>
      <c r="FE114" s="178"/>
      <c r="FF114" s="178"/>
      <c r="FG114" s="178"/>
      <c r="FH114" s="178"/>
      <c r="FI114" s="178"/>
      <c r="FJ114" s="178"/>
      <c r="FK114" s="178"/>
      <c r="FL114" s="178"/>
      <c r="FM114" s="178"/>
      <c r="FN114" s="178"/>
      <c r="FO114" s="178"/>
      <c r="FP114" s="178"/>
      <c r="FQ114" s="178"/>
      <c r="FR114" s="178"/>
      <c r="FS114" s="178"/>
      <c r="FT114" s="178"/>
      <c r="FU114" s="178"/>
      <c r="FV114" s="178"/>
      <c r="FW114" s="178"/>
      <c r="FX114" s="178"/>
      <c r="FY114" s="178"/>
      <c r="FZ114" s="178"/>
      <c r="GA114" s="178"/>
      <c r="GB114" s="178"/>
      <c r="GC114" s="178"/>
      <c r="GD114" s="178"/>
      <c r="GE114" s="178"/>
      <c r="GF114" s="178"/>
      <c r="GG114" s="178"/>
      <c r="GH114" s="178"/>
      <c r="GI114" s="178"/>
      <c r="GJ114" s="178"/>
      <c r="GK114" s="178"/>
      <c r="GL114" s="178"/>
      <c r="GM114" s="178"/>
      <c r="GN114" s="178"/>
      <c r="GO114" s="178"/>
      <c r="GP114" s="178"/>
      <c r="GQ114" s="178"/>
      <c r="GR114" s="178"/>
      <c r="GS114" s="178"/>
      <c r="GT114" s="178"/>
      <c r="GU114" s="178"/>
      <c r="GV114" s="178"/>
      <c r="GY114"/>
    </row>
    <row r="115" spans="1:207" ht="15.75">
      <c r="A115" s="114">
        <f t="shared" si="1"/>
        <v>6</v>
      </c>
      <c r="B115" s="491"/>
      <c r="C115" s="492"/>
      <c r="D115" s="357">
        <v>43204</v>
      </c>
      <c r="E115" s="465" t="str">
        <f>IF("CA" = [1]Congé!$H$7:$H$738, "absent", "il est la ")</f>
        <v xml:space="preserve">il est la </v>
      </c>
      <c r="F115" s="178"/>
      <c r="G115" s="178"/>
      <c r="H115" s="368"/>
      <c r="I115" s="352"/>
      <c r="J115" s="178"/>
      <c r="K115" s="178"/>
      <c r="L115" s="409"/>
      <c r="M115" s="393"/>
      <c r="N115" s="178"/>
      <c r="O115" s="178"/>
      <c r="P115" s="368"/>
      <c r="Q115" s="393"/>
      <c r="R115" s="178"/>
      <c r="S115" s="178"/>
      <c r="T115" s="368"/>
      <c r="U115" s="352"/>
      <c r="V115" s="178"/>
      <c r="W115" s="178"/>
      <c r="X115" s="409"/>
      <c r="Y115" s="393"/>
      <c r="Z115" s="178"/>
      <c r="AA115" s="178"/>
      <c r="AB115" s="368"/>
      <c r="AC115" s="352"/>
      <c r="AD115" s="178"/>
      <c r="AE115" s="178"/>
      <c r="AF115" s="409"/>
      <c r="AG115" s="393"/>
      <c r="AH115" s="178"/>
      <c r="AI115" s="178"/>
      <c r="AJ115" s="368"/>
      <c r="AK115" s="352"/>
      <c r="AL115" s="178"/>
      <c r="AM115" s="178"/>
      <c r="AN115" s="409"/>
      <c r="AO115" s="393"/>
      <c r="AP115" s="178"/>
      <c r="AQ115" s="178"/>
      <c r="AR115" s="368"/>
      <c r="AS115" s="393"/>
      <c r="AT115" s="178"/>
      <c r="AU115" s="178"/>
      <c r="AV115" s="368"/>
      <c r="AW115" s="393"/>
      <c r="AX115" s="178"/>
      <c r="AY115" s="178"/>
      <c r="AZ115" s="368"/>
      <c r="BA115" s="393"/>
      <c r="BB115" s="178"/>
      <c r="BC115" s="178"/>
      <c r="BD115" s="368"/>
      <c r="BE115" s="393"/>
      <c r="BF115" s="178"/>
      <c r="BG115" s="178"/>
      <c r="BH115" s="368"/>
      <c r="BI115" s="393"/>
      <c r="BJ115" s="178"/>
      <c r="BK115" s="178"/>
      <c r="BL115" s="368"/>
      <c r="BM115" s="393"/>
      <c r="BN115" s="178"/>
      <c r="BO115" s="178"/>
      <c r="BP115" s="368"/>
      <c r="BQ115" s="393"/>
      <c r="BR115" s="178"/>
      <c r="BS115" s="178"/>
      <c r="BT115" s="368"/>
      <c r="BU115" s="393"/>
      <c r="BV115" s="178"/>
      <c r="BW115" s="178"/>
      <c r="BX115" s="368"/>
      <c r="BY115" s="393"/>
      <c r="BZ115" s="178"/>
      <c r="CA115" s="178"/>
      <c r="CB115" s="368"/>
      <c r="CC115" s="393"/>
      <c r="CD115" s="178"/>
      <c r="CE115" s="178"/>
      <c r="CF115" s="368"/>
      <c r="CG115" s="393"/>
      <c r="CH115" s="178"/>
      <c r="CI115" s="178"/>
      <c r="CJ115" s="368"/>
      <c r="CK115" s="393"/>
      <c r="CL115" s="178"/>
      <c r="CM115" s="178"/>
      <c r="CN115" s="368"/>
      <c r="CO115" s="393"/>
      <c r="CP115" s="178"/>
      <c r="CQ115" s="178"/>
      <c r="CR115" s="368"/>
      <c r="CS115" s="352"/>
      <c r="CT115" s="178"/>
      <c r="CU115" s="178"/>
      <c r="CV115" s="178"/>
      <c r="CW115" s="178"/>
      <c r="CX115" s="178"/>
      <c r="CY115" s="178"/>
      <c r="CZ115" s="178"/>
      <c r="DA115" s="178"/>
      <c r="DB115" s="178"/>
      <c r="DC115" s="178"/>
      <c r="DD115" s="178"/>
      <c r="DE115" s="178"/>
      <c r="DF115" s="178"/>
      <c r="DG115" s="178"/>
      <c r="DH115" s="178"/>
      <c r="DI115" s="178"/>
      <c r="DJ115" s="178"/>
      <c r="DK115" s="178"/>
      <c r="DL115" s="178"/>
      <c r="DM115" s="178"/>
      <c r="DN115" s="178"/>
      <c r="DO115" s="178"/>
      <c r="DP115" s="178"/>
      <c r="DQ115" s="178"/>
      <c r="DR115" s="178"/>
      <c r="DS115" s="178"/>
      <c r="DT115" s="178"/>
      <c r="DU115" s="178"/>
      <c r="DV115" s="178"/>
      <c r="DW115" s="178"/>
      <c r="DX115" s="178"/>
      <c r="DY115" s="178"/>
      <c r="DZ115" s="178"/>
      <c r="EA115" s="178"/>
      <c r="EB115" s="178"/>
      <c r="EC115" s="178"/>
      <c r="ED115" s="178"/>
      <c r="EE115" s="178"/>
      <c r="EF115" s="178"/>
      <c r="EG115" s="178"/>
      <c r="EH115" s="178"/>
      <c r="EI115" s="178"/>
      <c r="EJ115" s="178"/>
      <c r="EK115" s="178"/>
      <c r="EL115" s="178"/>
      <c r="EM115" s="178"/>
      <c r="EN115" s="178"/>
      <c r="EO115" s="178"/>
      <c r="EP115" s="178"/>
      <c r="EQ115" s="178"/>
      <c r="ER115" s="178"/>
      <c r="ES115" s="178"/>
      <c r="ET115" s="178"/>
      <c r="EU115" s="178"/>
      <c r="EV115" s="178"/>
      <c r="EW115" s="178"/>
      <c r="EX115" s="178"/>
      <c r="EY115" s="178"/>
      <c r="EZ115" s="178"/>
      <c r="FA115" s="178"/>
      <c r="FB115" s="178"/>
      <c r="FC115" s="178"/>
      <c r="FD115" s="178"/>
      <c r="FE115" s="178"/>
      <c r="FF115" s="178"/>
      <c r="FG115" s="178"/>
      <c r="FH115" s="178"/>
      <c r="FI115" s="178"/>
      <c r="FJ115" s="178"/>
      <c r="FK115" s="178"/>
      <c r="FL115" s="178"/>
      <c r="FM115" s="178"/>
      <c r="FN115" s="178"/>
      <c r="FO115" s="178"/>
      <c r="FP115" s="178"/>
      <c r="FQ115" s="178"/>
      <c r="FR115" s="178"/>
      <c r="FS115" s="178"/>
      <c r="FT115" s="178"/>
      <c r="FU115" s="178"/>
      <c r="FV115" s="178"/>
      <c r="FW115" s="178"/>
      <c r="FX115" s="178"/>
      <c r="FY115" s="178"/>
      <c r="FZ115" s="178"/>
      <c r="GA115" s="178"/>
      <c r="GB115" s="178"/>
      <c r="GC115" s="178"/>
      <c r="GD115" s="178"/>
      <c r="GE115" s="178"/>
      <c r="GF115" s="178"/>
      <c r="GG115" s="178"/>
      <c r="GH115" s="178"/>
      <c r="GI115" s="178"/>
      <c r="GJ115" s="178"/>
      <c r="GK115" s="178"/>
      <c r="GL115" s="178"/>
      <c r="GM115" s="178"/>
      <c r="GN115" s="178"/>
      <c r="GO115" s="178"/>
      <c r="GP115" s="178"/>
      <c r="GQ115" s="178"/>
      <c r="GR115" s="178"/>
      <c r="GS115" s="178"/>
      <c r="GT115" s="178"/>
      <c r="GU115" s="178"/>
      <c r="GV115" s="178"/>
      <c r="GY115"/>
    </row>
    <row r="116" spans="1:207" ht="15.75">
      <c r="A116" s="114">
        <f t="shared" si="1"/>
        <v>7</v>
      </c>
      <c r="B116" s="491"/>
      <c r="C116" s="492"/>
      <c r="D116" s="357">
        <v>43205</v>
      </c>
      <c r="E116" s="465" t="str">
        <f>IF("CA" = [1]Congé!$H$7:$H$738, "absent", "il est la ")</f>
        <v xml:space="preserve">il est la </v>
      </c>
      <c r="F116" s="178"/>
      <c r="G116" s="178"/>
      <c r="H116" s="368"/>
      <c r="I116" s="352"/>
      <c r="J116" s="178"/>
      <c r="K116" s="178"/>
      <c r="L116" s="409"/>
      <c r="M116" s="393"/>
      <c r="N116" s="178"/>
      <c r="O116" s="178"/>
      <c r="P116" s="368"/>
      <c r="Q116" s="393"/>
      <c r="R116" s="178"/>
      <c r="S116" s="178"/>
      <c r="T116" s="368"/>
      <c r="U116" s="352"/>
      <c r="V116" s="178"/>
      <c r="W116" s="178"/>
      <c r="X116" s="409"/>
      <c r="Y116" s="393"/>
      <c r="Z116" s="178"/>
      <c r="AA116" s="178"/>
      <c r="AB116" s="368"/>
      <c r="AC116" s="352"/>
      <c r="AD116" s="178"/>
      <c r="AE116" s="178"/>
      <c r="AF116" s="409"/>
      <c r="AG116" s="393"/>
      <c r="AH116" s="178"/>
      <c r="AI116" s="178"/>
      <c r="AJ116" s="368"/>
      <c r="AK116" s="352"/>
      <c r="AL116" s="178"/>
      <c r="AM116" s="178"/>
      <c r="AN116" s="409"/>
      <c r="AO116" s="393"/>
      <c r="AP116" s="178"/>
      <c r="AQ116" s="178"/>
      <c r="AR116" s="368"/>
      <c r="AS116" s="393"/>
      <c r="AT116" s="178"/>
      <c r="AU116" s="178"/>
      <c r="AV116" s="368"/>
      <c r="AW116" s="393"/>
      <c r="AX116" s="178"/>
      <c r="AY116" s="178"/>
      <c r="AZ116" s="368"/>
      <c r="BA116" s="393"/>
      <c r="BB116" s="178"/>
      <c r="BC116" s="178"/>
      <c r="BD116" s="368"/>
      <c r="BE116" s="393"/>
      <c r="BF116" s="178"/>
      <c r="BG116" s="178"/>
      <c r="BH116" s="368"/>
      <c r="BI116" s="393"/>
      <c r="BJ116" s="178"/>
      <c r="BK116" s="178"/>
      <c r="BL116" s="368"/>
      <c r="BM116" s="393"/>
      <c r="BN116" s="178"/>
      <c r="BO116" s="178"/>
      <c r="BP116" s="368"/>
      <c r="BQ116" s="393"/>
      <c r="BR116" s="178"/>
      <c r="BS116" s="178"/>
      <c r="BT116" s="368"/>
      <c r="BU116" s="393"/>
      <c r="BV116" s="178"/>
      <c r="BW116" s="178"/>
      <c r="BX116" s="368"/>
      <c r="BY116" s="393"/>
      <c r="BZ116" s="178"/>
      <c r="CA116" s="178"/>
      <c r="CB116" s="368"/>
      <c r="CC116" s="393"/>
      <c r="CD116" s="178"/>
      <c r="CE116" s="178"/>
      <c r="CF116" s="368"/>
      <c r="CG116" s="393"/>
      <c r="CH116" s="178"/>
      <c r="CI116" s="178"/>
      <c r="CJ116" s="368"/>
      <c r="CK116" s="393"/>
      <c r="CL116" s="178"/>
      <c r="CM116" s="178"/>
      <c r="CN116" s="368"/>
      <c r="CO116" s="393"/>
      <c r="CP116" s="178"/>
      <c r="CQ116" s="178"/>
      <c r="CR116" s="368"/>
      <c r="CS116" s="352"/>
      <c r="CT116" s="178"/>
      <c r="CU116" s="178"/>
      <c r="CV116" s="178"/>
      <c r="CW116" s="178"/>
      <c r="CX116" s="178"/>
      <c r="CY116" s="178"/>
      <c r="CZ116" s="178"/>
      <c r="DA116" s="178"/>
      <c r="DB116" s="178"/>
      <c r="DC116" s="178"/>
      <c r="DD116" s="178"/>
      <c r="DE116" s="178"/>
      <c r="DF116" s="178"/>
      <c r="DG116" s="178"/>
      <c r="DH116" s="178"/>
      <c r="DI116" s="178"/>
      <c r="DJ116" s="178"/>
      <c r="DK116" s="178"/>
      <c r="DL116" s="178"/>
      <c r="DM116" s="178"/>
      <c r="DN116" s="178"/>
      <c r="DO116" s="178"/>
      <c r="DP116" s="178"/>
      <c r="DQ116" s="178"/>
      <c r="DR116" s="178"/>
      <c r="DS116" s="178"/>
      <c r="DT116" s="178"/>
      <c r="DU116" s="178"/>
      <c r="DV116" s="178"/>
      <c r="DW116" s="178"/>
      <c r="DX116" s="178"/>
      <c r="DY116" s="178"/>
      <c r="DZ116" s="178"/>
      <c r="EA116" s="178"/>
      <c r="EB116" s="178"/>
      <c r="EC116" s="178"/>
      <c r="ED116" s="178"/>
      <c r="EE116" s="178"/>
      <c r="EF116" s="178"/>
      <c r="EG116" s="178"/>
      <c r="EH116" s="178"/>
      <c r="EI116" s="178"/>
      <c r="EJ116" s="178"/>
      <c r="EK116" s="178"/>
      <c r="EL116" s="178"/>
      <c r="EM116" s="178"/>
      <c r="EN116" s="178"/>
      <c r="EO116" s="178"/>
      <c r="EP116" s="178"/>
      <c r="EQ116" s="178"/>
      <c r="ER116" s="178"/>
      <c r="ES116" s="178"/>
      <c r="ET116" s="178"/>
      <c r="EU116" s="178"/>
      <c r="EV116" s="178"/>
      <c r="EW116" s="178"/>
      <c r="EX116" s="178"/>
      <c r="EY116" s="178"/>
      <c r="EZ116" s="178"/>
      <c r="FA116" s="178"/>
      <c r="FB116" s="178"/>
      <c r="FC116" s="178"/>
      <c r="FD116" s="178"/>
      <c r="FE116" s="178"/>
      <c r="FF116" s="178"/>
      <c r="FG116" s="178"/>
      <c r="FH116" s="178"/>
      <c r="FI116" s="178"/>
      <c r="FJ116" s="178"/>
      <c r="FK116" s="178"/>
      <c r="FL116" s="178"/>
      <c r="FM116" s="178"/>
      <c r="FN116" s="178"/>
      <c r="FO116" s="178"/>
      <c r="FP116" s="178"/>
      <c r="FQ116" s="178"/>
      <c r="FR116" s="178"/>
      <c r="FS116" s="178"/>
      <c r="FT116" s="178"/>
      <c r="FU116" s="178"/>
      <c r="FV116" s="178"/>
      <c r="FW116" s="178"/>
      <c r="FX116" s="178"/>
      <c r="FY116" s="178"/>
      <c r="FZ116" s="178"/>
      <c r="GA116" s="178"/>
      <c r="GB116" s="178"/>
      <c r="GC116" s="178"/>
      <c r="GD116" s="178"/>
      <c r="GE116" s="178"/>
      <c r="GF116" s="178"/>
      <c r="GG116" s="178"/>
      <c r="GH116" s="178"/>
      <c r="GI116" s="178"/>
      <c r="GJ116" s="178"/>
      <c r="GK116" s="178"/>
      <c r="GL116" s="178"/>
      <c r="GM116" s="178"/>
      <c r="GN116" s="178"/>
      <c r="GO116" s="178"/>
      <c r="GP116" s="178"/>
      <c r="GQ116" s="178"/>
      <c r="GR116" s="178"/>
      <c r="GS116" s="178"/>
      <c r="GT116" s="178"/>
      <c r="GU116" s="178"/>
      <c r="GV116" s="178"/>
      <c r="GY116"/>
    </row>
    <row r="117" spans="1:207" ht="15.75">
      <c r="A117" s="114">
        <f t="shared" si="1"/>
        <v>1</v>
      </c>
      <c r="B117" s="491"/>
      <c r="C117" s="492"/>
      <c r="D117" s="357">
        <v>43206</v>
      </c>
      <c r="E117" s="465" t="str">
        <f>IF("CA" = [1]Congé!$H$7:$H$738, "absent", "il est la ")</f>
        <v xml:space="preserve">il est la </v>
      </c>
      <c r="F117" s="164"/>
      <c r="G117" s="164"/>
      <c r="H117" s="397"/>
      <c r="I117" s="373"/>
      <c r="J117" s="164"/>
      <c r="K117" s="164"/>
      <c r="L117" s="411"/>
      <c r="M117" s="394"/>
      <c r="N117" s="164"/>
      <c r="O117" s="164"/>
      <c r="P117" s="397"/>
      <c r="Q117" s="394"/>
      <c r="R117" s="164"/>
      <c r="S117" s="164"/>
      <c r="T117" s="397"/>
      <c r="U117" s="373"/>
      <c r="V117" s="164"/>
      <c r="W117" s="164"/>
      <c r="X117" s="411"/>
      <c r="Y117" s="394"/>
      <c r="Z117" s="164"/>
      <c r="AA117" s="164"/>
      <c r="AB117" s="397"/>
      <c r="AC117" s="373"/>
      <c r="AD117" s="164"/>
      <c r="AE117" s="164"/>
      <c r="AF117" s="411"/>
      <c r="AG117" s="394"/>
      <c r="AH117" s="164"/>
      <c r="AI117" s="164"/>
      <c r="AJ117" s="397"/>
      <c r="AK117" s="373"/>
      <c r="AL117" s="164"/>
      <c r="AM117" s="164"/>
      <c r="AN117" s="411"/>
      <c r="AO117" s="394"/>
      <c r="AP117" s="164"/>
      <c r="AQ117" s="164"/>
      <c r="AR117" s="397"/>
      <c r="AS117" s="394"/>
      <c r="AT117" s="164"/>
      <c r="AU117" s="164"/>
      <c r="AV117" s="397"/>
      <c r="AW117" s="394"/>
      <c r="AX117" s="164"/>
      <c r="AY117" s="164"/>
      <c r="AZ117" s="397"/>
      <c r="BA117" s="394"/>
      <c r="BB117" s="164"/>
      <c r="BC117" s="164"/>
      <c r="BD117" s="397"/>
      <c r="BE117" s="394"/>
      <c r="BF117" s="164"/>
      <c r="BG117" s="164"/>
      <c r="BH117" s="397"/>
      <c r="BI117" s="394"/>
      <c r="BJ117" s="164"/>
      <c r="BK117" s="164"/>
      <c r="BL117" s="397"/>
      <c r="BM117" s="394"/>
      <c r="BN117" s="164"/>
      <c r="BO117" s="164"/>
      <c r="BP117" s="397"/>
      <c r="BQ117" s="394"/>
      <c r="BR117" s="164"/>
      <c r="BS117" s="164"/>
      <c r="BT117" s="397"/>
      <c r="BU117" s="394"/>
      <c r="BV117" s="164"/>
      <c r="BW117" s="164"/>
      <c r="BX117" s="397"/>
      <c r="BY117" s="394"/>
      <c r="BZ117" s="164"/>
      <c r="CA117" s="164"/>
      <c r="CB117" s="397"/>
      <c r="CC117" s="394"/>
      <c r="CD117" s="164"/>
      <c r="CE117" s="164"/>
      <c r="CF117" s="397"/>
      <c r="CG117" s="394"/>
      <c r="CH117" s="164"/>
      <c r="CI117" s="164"/>
      <c r="CJ117" s="397"/>
      <c r="CK117" s="394"/>
      <c r="CL117" s="164"/>
      <c r="CM117" s="164"/>
      <c r="CN117" s="397"/>
      <c r="CO117" s="394"/>
      <c r="CP117" s="164"/>
      <c r="CQ117" s="164"/>
      <c r="CR117" s="397"/>
      <c r="CS117" s="373"/>
      <c r="CT117" s="164"/>
      <c r="CU117" s="164"/>
      <c r="CV117" s="164"/>
      <c r="CW117" s="164"/>
      <c r="CX117" s="164"/>
      <c r="CY117" s="164"/>
      <c r="CZ117" s="164"/>
      <c r="DA117" s="164"/>
      <c r="DB117" s="164"/>
      <c r="DC117" s="164"/>
      <c r="DD117" s="164"/>
      <c r="DE117" s="164"/>
      <c r="DF117" s="164"/>
      <c r="DG117" s="164"/>
      <c r="DH117" s="164"/>
      <c r="DI117" s="164"/>
      <c r="DJ117" s="164"/>
      <c r="DK117" s="164"/>
      <c r="DL117" s="164"/>
      <c r="DM117" s="164"/>
      <c r="DN117" s="164"/>
      <c r="DO117" s="164"/>
      <c r="DP117" s="164"/>
      <c r="DQ117" s="164"/>
      <c r="DR117" s="164"/>
      <c r="DS117" s="164"/>
      <c r="DT117" s="164"/>
      <c r="DU117" s="164"/>
      <c r="DV117" s="164"/>
      <c r="DW117" s="164"/>
      <c r="DX117" s="164"/>
      <c r="DY117" s="164"/>
      <c r="DZ117" s="164"/>
      <c r="EA117" s="164"/>
      <c r="EB117" s="164"/>
      <c r="EC117" s="164"/>
      <c r="ED117" s="164"/>
      <c r="EE117" s="164"/>
      <c r="EF117" s="164"/>
      <c r="EG117" s="164"/>
      <c r="EH117" s="164"/>
      <c r="EI117" s="164"/>
      <c r="EJ117" s="164"/>
      <c r="EK117" s="164"/>
      <c r="EL117" s="164"/>
      <c r="EM117" s="164"/>
      <c r="EN117" s="164"/>
      <c r="EO117" s="164"/>
      <c r="EP117" s="164"/>
      <c r="EQ117" s="164"/>
      <c r="ER117" s="164"/>
      <c r="ES117" s="164"/>
      <c r="ET117" s="164"/>
      <c r="EU117" s="164"/>
      <c r="EV117" s="164"/>
      <c r="EW117" s="164"/>
      <c r="EX117" s="164"/>
      <c r="EY117" s="164"/>
      <c r="EZ117" s="164"/>
      <c r="FA117" s="178"/>
      <c r="FB117" s="178"/>
      <c r="FC117" s="178"/>
      <c r="FD117" s="178"/>
      <c r="FE117" s="178"/>
      <c r="FF117" s="178"/>
      <c r="FG117" s="178"/>
      <c r="FH117" s="178"/>
      <c r="FI117" s="178"/>
      <c r="FJ117" s="178"/>
      <c r="FK117" s="178"/>
      <c r="FL117" s="178"/>
      <c r="FM117" s="178"/>
      <c r="FN117" s="178"/>
      <c r="FO117" s="178"/>
      <c r="FP117" s="178"/>
      <c r="FQ117" s="178"/>
      <c r="FR117" s="178"/>
      <c r="FS117" s="178"/>
      <c r="FT117" s="178"/>
      <c r="FU117" s="178"/>
      <c r="FV117" s="178"/>
      <c r="FW117" s="178"/>
      <c r="FX117" s="178"/>
      <c r="FY117" s="178"/>
      <c r="FZ117" s="178"/>
      <c r="GA117" s="178"/>
      <c r="GB117" s="178"/>
      <c r="GC117" s="178"/>
      <c r="GD117" s="178"/>
      <c r="GE117" s="178"/>
      <c r="GF117" s="178"/>
      <c r="GG117" s="178"/>
      <c r="GH117" s="178"/>
      <c r="GI117" s="178"/>
      <c r="GJ117" s="178"/>
      <c r="GK117" s="178"/>
      <c r="GL117" s="178"/>
      <c r="GM117" s="178"/>
      <c r="GN117" s="178"/>
      <c r="GO117" s="178"/>
      <c r="GP117" s="178"/>
      <c r="GQ117" s="178"/>
      <c r="GR117" s="178"/>
      <c r="GS117" s="178"/>
      <c r="GT117" s="178"/>
      <c r="GU117" s="178"/>
      <c r="GV117" s="178"/>
      <c r="GY117"/>
    </row>
    <row r="118" spans="1:207" ht="15.75">
      <c r="A118" s="114">
        <f t="shared" si="1"/>
        <v>2</v>
      </c>
      <c r="B118" s="491"/>
      <c r="C118" s="492"/>
      <c r="D118" s="357">
        <v>43207</v>
      </c>
      <c r="E118" s="465" t="str">
        <f>IF("CA" = [1]Congé!$H$7:$H$738, "absent", "il est la ")</f>
        <v xml:space="preserve">il est la </v>
      </c>
      <c r="F118" s="164"/>
      <c r="G118" s="164"/>
      <c r="H118" s="397"/>
      <c r="I118" s="373"/>
      <c r="J118" s="164"/>
      <c r="K118" s="164"/>
      <c r="L118" s="411"/>
      <c r="M118" s="394"/>
      <c r="N118" s="164"/>
      <c r="O118" s="164"/>
      <c r="P118" s="397"/>
      <c r="Q118" s="394"/>
      <c r="R118" s="164"/>
      <c r="S118" s="164"/>
      <c r="T118" s="397"/>
      <c r="U118" s="373"/>
      <c r="V118" s="164"/>
      <c r="W118" s="164"/>
      <c r="X118" s="411"/>
      <c r="Y118" s="394"/>
      <c r="Z118" s="164"/>
      <c r="AA118" s="164"/>
      <c r="AB118" s="397"/>
      <c r="AC118" s="373"/>
      <c r="AD118" s="164"/>
      <c r="AE118" s="164"/>
      <c r="AF118" s="411"/>
      <c r="AG118" s="394"/>
      <c r="AH118" s="164"/>
      <c r="AI118" s="164"/>
      <c r="AJ118" s="397"/>
      <c r="AK118" s="373"/>
      <c r="AL118" s="164"/>
      <c r="AM118" s="164"/>
      <c r="AN118" s="411"/>
      <c r="AO118" s="394"/>
      <c r="AP118" s="164"/>
      <c r="AQ118" s="164"/>
      <c r="AR118" s="397"/>
      <c r="AS118" s="394"/>
      <c r="AT118" s="164"/>
      <c r="AU118" s="164"/>
      <c r="AV118" s="397"/>
      <c r="AW118" s="394"/>
      <c r="AX118" s="164"/>
      <c r="AY118" s="164"/>
      <c r="AZ118" s="397"/>
      <c r="BA118" s="394"/>
      <c r="BB118" s="164"/>
      <c r="BC118" s="164"/>
      <c r="BD118" s="397"/>
      <c r="BE118" s="394"/>
      <c r="BF118" s="164"/>
      <c r="BG118" s="164"/>
      <c r="BH118" s="397"/>
      <c r="BI118" s="394"/>
      <c r="BJ118" s="164"/>
      <c r="BK118" s="164"/>
      <c r="BL118" s="397"/>
      <c r="BM118" s="394"/>
      <c r="BN118" s="164"/>
      <c r="BO118" s="164"/>
      <c r="BP118" s="397"/>
      <c r="BQ118" s="394"/>
      <c r="BR118" s="164"/>
      <c r="BS118" s="164"/>
      <c r="BT118" s="397"/>
      <c r="BU118" s="394"/>
      <c r="BV118" s="164"/>
      <c r="BW118" s="164"/>
      <c r="BX118" s="397"/>
      <c r="BY118" s="394"/>
      <c r="BZ118" s="164"/>
      <c r="CA118" s="164"/>
      <c r="CB118" s="397"/>
      <c r="CC118" s="394"/>
      <c r="CD118" s="164"/>
      <c r="CE118" s="164"/>
      <c r="CF118" s="397"/>
      <c r="CG118" s="394"/>
      <c r="CH118" s="164"/>
      <c r="CI118" s="164"/>
      <c r="CJ118" s="397"/>
      <c r="CK118" s="394"/>
      <c r="CL118" s="164"/>
      <c r="CM118" s="164"/>
      <c r="CN118" s="397"/>
      <c r="CO118" s="394"/>
      <c r="CP118" s="164"/>
      <c r="CQ118" s="164"/>
      <c r="CR118" s="397"/>
      <c r="CS118" s="373"/>
      <c r="CT118" s="164"/>
      <c r="CU118" s="164"/>
      <c r="CV118" s="164"/>
      <c r="CW118" s="164"/>
      <c r="CX118" s="164"/>
      <c r="CY118" s="164"/>
      <c r="CZ118" s="164"/>
      <c r="DA118" s="164"/>
      <c r="DB118" s="164"/>
      <c r="DC118" s="164"/>
      <c r="DD118" s="164"/>
      <c r="DE118" s="164"/>
      <c r="DF118" s="164"/>
      <c r="DG118" s="164"/>
      <c r="DH118" s="164"/>
      <c r="DI118" s="164"/>
      <c r="DJ118" s="164"/>
      <c r="DK118" s="164"/>
      <c r="DL118" s="164"/>
      <c r="DM118" s="164"/>
      <c r="DN118" s="164"/>
      <c r="DO118" s="164"/>
      <c r="DP118" s="164"/>
      <c r="DQ118" s="164"/>
      <c r="DR118" s="164"/>
      <c r="DS118" s="164"/>
      <c r="DT118" s="164"/>
      <c r="DU118" s="164"/>
      <c r="DV118" s="164"/>
      <c r="DW118" s="164"/>
      <c r="DX118" s="164"/>
      <c r="DY118" s="164"/>
      <c r="DZ118" s="164"/>
      <c r="EA118" s="164"/>
      <c r="EB118" s="164"/>
      <c r="EC118" s="164"/>
      <c r="ED118" s="164"/>
      <c r="EE118" s="164"/>
      <c r="EF118" s="164"/>
      <c r="EG118" s="164"/>
      <c r="EH118" s="164"/>
      <c r="EI118" s="164"/>
      <c r="EJ118" s="164"/>
      <c r="EK118" s="164"/>
      <c r="EL118" s="164"/>
      <c r="EM118" s="164"/>
      <c r="EN118" s="164"/>
      <c r="EO118" s="164"/>
      <c r="EP118" s="164"/>
      <c r="EQ118" s="164"/>
      <c r="ER118" s="164"/>
      <c r="ES118" s="164"/>
      <c r="ET118" s="164"/>
      <c r="EU118" s="164"/>
      <c r="EV118" s="164"/>
      <c r="EW118" s="164"/>
      <c r="EX118" s="164"/>
      <c r="EY118" s="164"/>
      <c r="EZ118" s="164"/>
      <c r="FA118" s="178"/>
      <c r="FB118" s="178"/>
      <c r="FC118" s="178"/>
      <c r="FD118" s="178"/>
      <c r="FE118" s="178"/>
      <c r="FF118" s="178"/>
      <c r="FG118" s="178"/>
      <c r="FH118" s="178"/>
      <c r="FI118" s="178"/>
      <c r="FJ118" s="178"/>
      <c r="FK118" s="178"/>
      <c r="FL118" s="178"/>
      <c r="FM118" s="178"/>
      <c r="FN118" s="178"/>
      <c r="FO118" s="178"/>
      <c r="FP118" s="178"/>
      <c r="FQ118" s="178"/>
      <c r="FR118" s="178"/>
      <c r="FS118" s="178"/>
      <c r="FT118" s="178"/>
      <c r="FU118" s="178"/>
      <c r="FV118" s="178"/>
      <c r="FW118" s="178"/>
      <c r="FX118" s="178"/>
      <c r="FY118" s="178"/>
      <c r="FZ118" s="178"/>
      <c r="GA118" s="178"/>
      <c r="GB118" s="178"/>
      <c r="GC118" s="178"/>
      <c r="GD118" s="178"/>
      <c r="GE118" s="178"/>
      <c r="GF118" s="178"/>
      <c r="GG118" s="178"/>
      <c r="GH118" s="178"/>
      <c r="GI118" s="178"/>
      <c r="GJ118" s="178"/>
      <c r="GK118" s="178"/>
      <c r="GL118" s="178"/>
      <c r="GM118" s="178"/>
      <c r="GN118" s="178"/>
      <c r="GO118" s="178"/>
      <c r="GP118" s="178"/>
      <c r="GQ118" s="178"/>
      <c r="GR118" s="178"/>
      <c r="GS118" s="178"/>
      <c r="GT118" s="178"/>
      <c r="GU118" s="178"/>
      <c r="GV118" s="178"/>
      <c r="GY118"/>
    </row>
    <row r="119" spans="1:207" ht="15.75">
      <c r="A119" s="114">
        <f t="shared" si="1"/>
        <v>3</v>
      </c>
      <c r="B119" s="491"/>
      <c r="C119" s="492"/>
      <c r="D119" s="357">
        <v>43208</v>
      </c>
      <c r="E119" s="465" t="str">
        <f>IF("CA" = [1]Congé!$H$7:$H$738, "absent", "il est la ")</f>
        <v xml:space="preserve">il est la </v>
      </c>
      <c r="F119" s="178"/>
      <c r="G119" s="178"/>
      <c r="H119" s="368"/>
      <c r="I119" s="352"/>
      <c r="J119" s="178"/>
      <c r="K119" s="178"/>
      <c r="L119" s="409"/>
      <c r="M119" s="393"/>
      <c r="N119" s="178"/>
      <c r="O119" s="178"/>
      <c r="P119" s="368"/>
      <c r="Q119" s="393"/>
      <c r="R119" s="178"/>
      <c r="S119" s="178"/>
      <c r="T119" s="368"/>
      <c r="U119" s="352"/>
      <c r="V119" s="178"/>
      <c r="W119" s="178"/>
      <c r="X119" s="409"/>
      <c r="Y119" s="393"/>
      <c r="Z119" s="178"/>
      <c r="AA119" s="178"/>
      <c r="AB119" s="368"/>
      <c r="AC119" s="352"/>
      <c r="AD119" s="178"/>
      <c r="AE119" s="178"/>
      <c r="AF119" s="409"/>
      <c r="AG119" s="393"/>
      <c r="AH119" s="178"/>
      <c r="AI119" s="178"/>
      <c r="AJ119" s="368"/>
      <c r="AK119" s="352"/>
      <c r="AL119" s="178"/>
      <c r="AM119" s="178"/>
      <c r="AN119" s="409"/>
      <c r="AO119" s="393"/>
      <c r="AP119" s="178"/>
      <c r="AQ119" s="178"/>
      <c r="AR119" s="368"/>
      <c r="AS119" s="393"/>
      <c r="AT119" s="178"/>
      <c r="AU119" s="178"/>
      <c r="AV119" s="368"/>
      <c r="AW119" s="393"/>
      <c r="AX119" s="178"/>
      <c r="AY119" s="178"/>
      <c r="AZ119" s="368"/>
      <c r="BA119" s="393"/>
      <c r="BB119" s="178"/>
      <c r="BC119" s="178"/>
      <c r="BD119" s="368"/>
      <c r="BE119" s="393"/>
      <c r="BF119" s="178"/>
      <c r="BG119" s="178"/>
      <c r="BH119" s="368"/>
      <c r="BI119" s="393"/>
      <c r="BJ119" s="178"/>
      <c r="BK119" s="178"/>
      <c r="BL119" s="368"/>
      <c r="BM119" s="393"/>
      <c r="BN119" s="178"/>
      <c r="BO119" s="178"/>
      <c r="BP119" s="368"/>
      <c r="BQ119" s="393"/>
      <c r="BR119" s="178"/>
      <c r="BS119" s="178"/>
      <c r="BT119" s="368"/>
      <c r="BU119" s="393"/>
      <c r="BV119" s="178"/>
      <c r="BW119" s="178"/>
      <c r="BX119" s="368"/>
      <c r="BY119" s="393"/>
      <c r="BZ119" s="178"/>
      <c r="CA119" s="178"/>
      <c r="CB119" s="368"/>
      <c r="CC119" s="393"/>
      <c r="CD119" s="178"/>
      <c r="CE119" s="178"/>
      <c r="CF119" s="368"/>
      <c r="CG119" s="393"/>
      <c r="CH119" s="178"/>
      <c r="CI119" s="178"/>
      <c r="CJ119" s="368"/>
      <c r="CK119" s="393"/>
      <c r="CL119" s="178"/>
      <c r="CM119" s="178"/>
      <c r="CN119" s="368"/>
      <c r="CO119" s="393"/>
      <c r="CP119" s="178"/>
      <c r="CQ119" s="178"/>
      <c r="CR119" s="368"/>
      <c r="CS119" s="352"/>
      <c r="CT119" s="178"/>
      <c r="CU119" s="178"/>
      <c r="CV119" s="178"/>
      <c r="CW119" s="178"/>
      <c r="CX119" s="178"/>
      <c r="CY119" s="178"/>
      <c r="CZ119" s="178"/>
      <c r="DA119" s="178"/>
      <c r="DB119" s="178"/>
      <c r="DC119" s="178"/>
      <c r="DD119" s="178"/>
      <c r="DE119" s="178"/>
      <c r="DF119" s="178"/>
      <c r="DG119" s="178"/>
      <c r="DH119" s="178"/>
      <c r="DI119" s="178"/>
      <c r="DJ119" s="178"/>
      <c r="DK119" s="178"/>
      <c r="DL119" s="178"/>
      <c r="DM119" s="178"/>
      <c r="DN119" s="178"/>
      <c r="DO119" s="178"/>
      <c r="DP119" s="178"/>
      <c r="DQ119" s="178"/>
      <c r="DR119" s="178"/>
      <c r="DS119" s="178"/>
      <c r="DT119" s="178"/>
      <c r="DU119" s="178"/>
      <c r="DV119" s="178"/>
      <c r="DW119" s="178"/>
      <c r="DX119" s="178"/>
      <c r="DY119" s="178"/>
      <c r="DZ119" s="178"/>
      <c r="EA119" s="178"/>
      <c r="EB119" s="178"/>
      <c r="EC119" s="178"/>
      <c r="ED119" s="178"/>
      <c r="EE119" s="178"/>
      <c r="EF119" s="178"/>
      <c r="EG119" s="178"/>
      <c r="EH119" s="178"/>
      <c r="EI119" s="178"/>
      <c r="EJ119" s="178"/>
      <c r="EK119" s="178"/>
      <c r="EL119" s="178"/>
      <c r="EM119" s="178"/>
      <c r="EN119" s="178"/>
      <c r="EO119" s="178"/>
      <c r="EP119" s="178"/>
      <c r="EQ119" s="178"/>
      <c r="ER119" s="178"/>
      <c r="ES119" s="178"/>
      <c r="ET119" s="178"/>
      <c r="EU119" s="178"/>
      <c r="EV119" s="178"/>
      <c r="EW119" s="178"/>
      <c r="EX119" s="178"/>
      <c r="EY119" s="178"/>
      <c r="EZ119" s="178"/>
      <c r="FA119" s="178"/>
      <c r="FB119" s="178"/>
      <c r="FC119" s="178"/>
      <c r="FD119" s="178"/>
      <c r="FE119" s="178"/>
      <c r="FF119" s="178"/>
      <c r="FG119" s="178"/>
      <c r="FH119" s="178"/>
      <c r="FI119" s="178"/>
      <c r="FJ119" s="178"/>
      <c r="FK119" s="178"/>
      <c r="FL119" s="178"/>
      <c r="FM119" s="178"/>
      <c r="FN119" s="178"/>
      <c r="FO119" s="178"/>
      <c r="FP119" s="178"/>
      <c r="FQ119" s="178"/>
      <c r="FR119" s="178"/>
      <c r="FS119" s="178"/>
      <c r="FT119" s="178"/>
      <c r="FU119" s="178"/>
      <c r="FV119" s="178"/>
      <c r="FW119" s="178"/>
      <c r="FX119" s="178"/>
      <c r="FY119" s="178"/>
      <c r="FZ119" s="178"/>
      <c r="GA119" s="178"/>
      <c r="GB119" s="178"/>
      <c r="GC119" s="178"/>
      <c r="GD119" s="178"/>
      <c r="GE119" s="178"/>
      <c r="GF119" s="178"/>
      <c r="GG119" s="178"/>
      <c r="GH119" s="178"/>
      <c r="GI119" s="178"/>
      <c r="GJ119" s="178"/>
      <c r="GK119" s="178"/>
      <c r="GL119" s="178"/>
      <c r="GM119" s="178"/>
      <c r="GN119" s="178"/>
      <c r="GO119" s="178"/>
      <c r="GP119" s="178"/>
      <c r="GQ119" s="178"/>
      <c r="GR119" s="178"/>
      <c r="GS119" s="178"/>
      <c r="GT119" s="178"/>
      <c r="GU119" s="178"/>
      <c r="GV119" s="178"/>
      <c r="GY119"/>
    </row>
    <row r="120" spans="1:207" ht="15.75">
      <c r="A120" s="114">
        <f t="shared" si="1"/>
        <v>4</v>
      </c>
      <c r="B120" s="491"/>
      <c r="C120" s="492"/>
      <c r="D120" s="357">
        <v>43209</v>
      </c>
      <c r="E120" s="465" t="str">
        <f>IF("CA" = [1]Congé!$H$7:$H$738, "absent", "il est la ")</f>
        <v xml:space="preserve">il est la </v>
      </c>
      <c r="F120" s="178"/>
      <c r="G120" s="178"/>
      <c r="H120" s="368"/>
      <c r="I120" s="352"/>
      <c r="J120" s="178"/>
      <c r="K120" s="178"/>
      <c r="L120" s="409"/>
      <c r="M120" s="393"/>
      <c r="N120" s="178"/>
      <c r="O120" s="178"/>
      <c r="P120" s="368"/>
      <c r="Q120" s="393"/>
      <c r="R120" s="178"/>
      <c r="S120" s="178"/>
      <c r="T120" s="368"/>
      <c r="U120" s="352"/>
      <c r="V120" s="178"/>
      <c r="W120" s="178"/>
      <c r="X120" s="409"/>
      <c r="Y120" s="393"/>
      <c r="Z120" s="178"/>
      <c r="AA120" s="178"/>
      <c r="AB120" s="368"/>
      <c r="AC120" s="352"/>
      <c r="AD120" s="178"/>
      <c r="AE120" s="178"/>
      <c r="AF120" s="409"/>
      <c r="AG120" s="393"/>
      <c r="AH120" s="178"/>
      <c r="AI120" s="178"/>
      <c r="AJ120" s="368"/>
      <c r="AK120" s="352"/>
      <c r="AL120" s="178"/>
      <c r="AM120" s="178"/>
      <c r="AN120" s="409"/>
      <c r="AO120" s="393"/>
      <c r="AP120" s="178"/>
      <c r="AQ120" s="178"/>
      <c r="AR120" s="368"/>
      <c r="AS120" s="393"/>
      <c r="AT120" s="178"/>
      <c r="AU120" s="178"/>
      <c r="AV120" s="368"/>
      <c r="AW120" s="393"/>
      <c r="AX120" s="178"/>
      <c r="AY120" s="178"/>
      <c r="AZ120" s="368"/>
      <c r="BA120" s="393"/>
      <c r="BB120" s="178"/>
      <c r="BC120" s="178"/>
      <c r="BD120" s="368"/>
      <c r="BE120" s="393"/>
      <c r="BF120" s="178"/>
      <c r="BG120" s="178"/>
      <c r="BH120" s="368"/>
      <c r="BI120" s="393"/>
      <c r="BJ120" s="178"/>
      <c r="BK120" s="178"/>
      <c r="BL120" s="368"/>
      <c r="BM120" s="393"/>
      <c r="BN120" s="178"/>
      <c r="BO120" s="178"/>
      <c r="BP120" s="368"/>
      <c r="BQ120" s="393"/>
      <c r="BR120" s="178"/>
      <c r="BS120" s="178"/>
      <c r="BT120" s="368"/>
      <c r="BU120" s="393"/>
      <c r="BV120" s="178"/>
      <c r="BW120" s="178"/>
      <c r="BX120" s="368"/>
      <c r="BY120" s="393"/>
      <c r="BZ120" s="178"/>
      <c r="CA120" s="178"/>
      <c r="CB120" s="368"/>
      <c r="CC120" s="393"/>
      <c r="CD120" s="178"/>
      <c r="CE120" s="178"/>
      <c r="CF120" s="368"/>
      <c r="CG120" s="393"/>
      <c r="CH120" s="178"/>
      <c r="CI120" s="178"/>
      <c r="CJ120" s="368"/>
      <c r="CK120" s="393"/>
      <c r="CL120" s="178"/>
      <c r="CM120" s="178"/>
      <c r="CN120" s="368"/>
      <c r="CO120" s="393"/>
      <c r="CP120" s="178"/>
      <c r="CQ120" s="178"/>
      <c r="CR120" s="368"/>
      <c r="CS120" s="352"/>
      <c r="CT120" s="178"/>
      <c r="CU120" s="178"/>
      <c r="CV120" s="178"/>
      <c r="CW120" s="178"/>
      <c r="CX120" s="178"/>
      <c r="CY120" s="178"/>
      <c r="CZ120" s="178"/>
      <c r="DA120" s="178"/>
      <c r="DB120" s="178"/>
      <c r="DC120" s="178"/>
      <c r="DD120" s="178"/>
      <c r="DE120" s="178"/>
      <c r="DF120" s="178"/>
      <c r="DG120" s="178"/>
      <c r="DH120" s="178"/>
      <c r="DI120" s="178"/>
      <c r="DJ120" s="178"/>
      <c r="DK120" s="178"/>
      <c r="DL120" s="178"/>
      <c r="DM120" s="178"/>
      <c r="DN120" s="178"/>
      <c r="DO120" s="178"/>
      <c r="DP120" s="178"/>
      <c r="DQ120" s="178"/>
      <c r="DR120" s="178"/>
      <c r="DS120" s="178"/>
      <c r="DT120" s="178"/>
      <c r="DU120" s="178"/>
      <c r="DV120" s="178"/>
      <c r="DW120" s="178"/>
      <c r="DX120" s="178"/>
      <c r="DY120" s="178"/>
      <c r="DZ120" s="178"/>
      <c r="EA120" s="178"/>
      <c r="EB120" s="178"/>
      <c r="EC120" s="178"/>
      <c r="ED120" s="178"/>
      <c r="EE120" s="178"/>
      <c r="EF120" s="178"/>
      <c r="EG120" s="178"/>
      <c r="EH120" s="178"/>
      <c r="EI120" s="178"/>
      <c r="EJ120" s="178"/>
      <c r="EK120" s="178"/>
      <c r="EL120" s="178"/>
      <c r="EM120" s="178"/>
      <c r="EN120" s="178"/>
      <c r="EO120" s="178"/>
      <c r="EP120" s="178"/>
      <c r="EQ120" s="178"/>
      <c r="ER120" s="178"/>
      <c r="ES120" s="178"/>
      <c r="ET120" s="178"/>
      <c r="EU120" s="178"/>
      <c r="EV120" s="178"/>
      <c r="EW120" s="178"/>
      <c r="EX120" s="178"/>
      <c r="EY120" s="178"/>
      <c r="EZ120" s="178"/>
      <c r="FA120" s="178"/>
      <c r="FB120" s="178"/>
      <c r="FC120" s="178"/>
      <c r="FD120" s="178"/>
      <c r="FE120" s="178"/>
      <c r="FF120" s="178"/>
      <c r="FG120" s="178"/>
      <c r="FH120" s="178"/>
      <c r="FI120" s="178"/>
      <c r="FJ120" s="178"/>
      <c r="FK120" s="178"/>
      <c r="FL120" s="178"/>
      <c r="FM120" s="178"/>
      <c r="FN120" s="178"/>
      <c r="FO120" s="178"/>
      <c r="FP120" s="178"/>
      <c r="FQ120" s="178"/>
      <c r="FR120" s="178"/>
      <c r="FS120" s="178"/>
      <c r="FT120" s="178"/>
      <c r="FU120" s="178"/>
      <c r="FV120" s="178"/>
      <c r="FW120" s="178"/>
      <c r="FX120" s="178"/>
      <c r="FY120" s="178"/>
      <c r="FZ120" s="178"/>
      <c r="GA120" s="178"/>
      <c r="GB120" s="178"/>
      <c r="GC120" s="178"/>
      <c r="GD120" s="178"/>
      <c r="GE120" s="178"/>
      <c r="GF120" s="178"/>
      <c r="GG120" s="178"/>
      <c r="GH120" s="178"/>
      <c r="GI120" s="178"/>
      <c r="GJ120" s="178"/>
      <c r="GK120" s="178"/>
      <c r="GL120" s="178"/>
      <c r="GM120" s="178"/>
      <c r="GN120" s="178"/>
      <c r="GO120" s="178"/>
      <c r="GP120" s="178"/>
      <c r="GQ120" s="178"/>
      <c r="GR120" s="178"/>
      <c r="GS120" s="178"/>
      <c r="GT120" s="178"/>
      <c r="GU120" s="178"/>
      <c r="GV120" s="178"/>
      <c r="GY120"/>
    </row>
    <row r="121" spans="1:207" ht="15.75">
      <c r="A121" s="114">
        <f t="shared" si="1"/>
        <v>5</v>
      </c>
      <c r="B121" s="491"/>
      <c r="C121" s="492"/>
      <c r="D121" s="357">
        <v>43210</v>
      </c>
      <c r="E121" s="465" t="str">
        <f>IF("CA" = [1]Congé!$H$7:$H$738, "absent", "il est la ")</f>
        <v xml:space="preserve">il est la </v>
      </c>
      <c r="F121" s="178"/>
      <c r="G121" s="178"/>
      <c r="H121" s="368"/>
      <c r="I121" s="352"/>
      <c r="J121" s="178"/>
      <c r="K121" s="178"/>
      <c r="L121" s="409"/>
      <c r="M121" s="393"/>
      <c r="N121" s="178"/>
      <c r="O121" s="178"/>
      <c r="P121" s="368"/>
      <c r="Q121" s="393"/>
      <c r="R121" s="178"/>
      <c r="S121" s="178"/>
      <c r="T121" s="368"/>
      <c r="U121" s="352"/>
      <c r="V121" s="178"/>
      <c r="W121" s="178"/>
      <c r="X121" s="409"/>
      <c r="Y121" s="393"/>
      <c r="Z121" s="178"/>
      <c r="AA121" s="178"/>
      <c r="AB121" s="368"/>
      <c r="AC121" s="352"/>
      <c r="AD121" s="178"/>
      <c r="AE121" s="178"/>
      <c r="AF121" s="409"/>
      <c r="AG121" s="393"/>
      <c r="AH121" s="178"/>
      <c r="AI121" s="178"/>
      <c r="AJ121" s="368"/>
      <c r="AK121" s="352"/>
      <c r="AL121" s="178"/>
      <c r="AM121" s="178"/>
      <c r="AN121" s="409"/>
      <c r="AO121" s="393"/>
      <c r="AP121" s="178"/>
      <c r="AQ121" s="178"/>
      <c r="AR121" s="368"/>
      <c r="AS121" s="393"/>
      <c r="AT121" s="178"/>
      <c r="AU121" s="178"/>
      <c r="AV121" s="368"/>
      <c r="AW121" s="393"/>
      <c r="AX121" s="178"/>
      <c r="AY121" s="178"/>
      <c r="AZ121" s="368"/>
      <c r="BA121" s="393"/>
      <c r="BB121" s="178"/>
      <c r="BC121" s="178"/>
      <c r="BD121" s="368"/>
      <c r="BE121" s="393"/>
      <c r="BF121" s="178"/>
      <c r="BG121" s="178"/>
      <c r="BH121" s="368"/>
      <c r="BI121" s="393"/>
      <c r="BJ121" s="178"/>
      <c r="BK121" s="178"/>
      <c r="BL121" s="368"/>
      <c r="BM121" s="393"/>
      <c r="BN121" s="178"/>
      <c r="BO121" s="178"/>
      <c r="BP121" s="368"/>
      <c r="BQ121" s="393"/>
      <c r="BR121" s="178"/>
      <c r="BS121" s="178"/>
      <c r="BT121" s="368"/>
      <c r="BU121" s="393"/>
      <c r="BV121" s="178"/>
      <c r="BW121" s="178"/>
      <c r="BX121" s="368"/>
      <c r="BY121" s="393"/>
      <c r="BZ121" s="178"/>
      <c r="CA121" s="178"/>
      <c r="CB121" s="368"/>
      <c r="CC121" s="393"/>
      <c r="CD121" s="178"/>
      <c r="CE121" s="178"/>
      <c r="CF121" s="368"/>
      <c r="CG121" s="393"/>
      <c r="CH121" s="178"/>
      <c r="CI121" s="178"/>
      <c r="CJ121" s="368"/>
      <c r="CK121" s="393"/>
      <c r="CL121" s="178"/>
      <c r="CM121" s="178"/>
      <c r="CN121" s="368"/>
      <c r="CO121" s="393"/>
      <c r="CP121" s="178"/>
      <c r="CQ121" s="178"/>
      <c r="CR121" s="368"/>
      <c r="CS121" s="352"/>
      <c r="CT121" s="178"/>
      <c r="CU121" s="178"/>
      <c r="CV121" s="178"/>
      <c r="CW121" s="178"/>
      <c r="CX121" s="178"/>
      <c r="CY121" s="178"/>
      <c r="CZ121" s="178"/>
      <c r="DA121" s="178"/>
      <c r="DB121" s="178"/>
      <c r="DC121" s="178"/>
      <c r="DD121" s="178"/>
      <c r="DE121" s="178"/>
      <c r="DF121" s="178"/>
      <c r="DG121" s="178"/>
      <c r="DH121" s="178"/>
      <c r="DI121" s="178"/>
      <c r="DJ121" s="178"/>
      <c r="DK121" s="178"/>
      <c r="DL121" s="178"/>
      <c r="DM121" s="178"/>
      <c r="DN121" s="178"/>
      <c r="DO121" s="178"/>
      <c r="DP121" s="178"/>
      <c r="DQ121" s="178"/>
      <c r="DR121" s="178"/>
      <c r="DS121" s="178"/>
      <c r="DT121" s="178"/>
      <c r="DU121" s="178"/>
      <c r="DV121" s="178"/>
      <c r="DW121" s="178"/>
      <c r="DX121" s="178"/>
      <c r="DY121" s="178"/>
      <c r="DZ121" s="178"/>
      <c r="EA121" s="178"/>
      <c r="EB121" s="178"/>
      <c r="EC121" s="178"/>
      <c r="ED121" s="178"/>
      <c r="EE121" s="178"/>
      <c r="EF121" s="178"/>
      <c r="EG121" s="178"/>
      <c r="EH121" s="178"/>
      <c r="EI121" s="178"/>
      <c r="EJ121" s="178"/>
      <c r="EK121" s="178"/>
      <c r="EL121" s="178"/>
      <c r="EM121" s="178"/>
      <c r="EN121" s="178"/>
      <c r="EO121" s="178"/>
      <c r="EP121" s="178"/>
      <c r="EQ121" s="178"/>
      <c r="ER121" s="178"/>
      <c r="ES121" s="178"/>
      <c r="ET121" s="178"/>
      <c r="EU121" s="178"/>
      <c r="EV121" s="178"/>
      <c r="EW121" s="178"/>
      <c r="EX121" s="178"/>
      <c r="EY121" s="178"/>
      <c r="EZ121" s="178"/>
      <c r="FA121" s="178"/>
      <c r="FB121" s="178"/>
      <c r="FC121" s="178"/>
      <c r="FD121" s="178"/>
      <c r="FE121" s="178"/>
      <c r="FF121" s="178"/>
      <c r="FG121" s="178"/>
      <c r="FH121" s="178"/>
      <c r="FI121" s="178"/>
      <c r="FJ121" s="178"/>
      <c r="FK121" s="178"/>
      <c r="FL121" s="178"/>
      <c r="FM121" s="178"/>
      <c r="FN121" s="178"/>
      <c r="FO121" s="178"/>
      <c r="FP121" s="178"/>
      <c r="FQ121" s="178"/>
      <c r="FR121" s="178"/>
      <c r="FS121" s="178"/>
      <c r="FT121" s="178"/>
      <c r="FU121" s="178"/>
      <c r="FV121" s="178"/>
      <c r="FW121" s="178"/>
      <c r="FX121" s="178"/>
      <c r="FY121" s="178"/>
      <c r="FZ121" s="178"/>
      <c r="GA121" s="178"/>
      <c r="GB121" s="178"/>
      <c r="GC121" s="178"/>
      <c r="GD121" s="178"/>
      <c r="GE121" s="178"/>
      <c r="GF121" s="178"/>
      <c r="GG121" s="178"/>
      <c r="GH121" s="178"/>
      <c r="GI121" s="178"/>
      <c r="GJ121" s="178"/>
      <c r="GK121" s="178"/>
      <c r="GL121" s="178"/>
      <c r="GM121" s="178"/>
      <c r="GN121" s="178"/>
      <c r="GO121" s="178"/>
      <c r="GP121" s="178"/>
      <c r="GQ121" s="178"/>
      <c r="GR121" s="178"/>
      <c r="GS121" s="178"/>
      <c r="GT121" s="178"/>
      <c r="GU121" s="178"/>
      <c r="GV121" s="178"/>
      <c r="GY121"/>
    </row>
    <row r="122" spans="1:207" ht="15.75">
      <c r="A122" s="114">
        <f t="shared" si="1"/>
        <v>6</v>
      </c>
      <c r="B122" s="491"/>
      <c r="C122" s="492"/>
      <c r="D122" s="357">
        <v>43211</v>
      </c>
      <c r="E122" s="465" t="str">
        <f>IF("CA" = [1]Congé!$H$7:$H$738, "absent", "il est la ")</f>
        <v xml:space="preserve">il est la </v>
      </c>
      <c r="F122" s="178"/>
      <c r="G122" s="178"/>
      <c r="H122" s="368"/>
      <c r="I122" s="352"/>
      <c r="J122" s="178"/>
      <c r="K122" s="178"/>
      <c r="L122" s="409"/>
      <c r="M122" s="393"/>
      <c r="N122" s="178"/>
      <c r="O122" s="178"/>
      <c r="P122" s="368"/>
      <c r="Q122" s="393"/>
      <c r="R122" s="178"/>
      <c r="S122" s="178"/>
      <c r="T122" s="368"/>
      <c r="U122" s="352"/>
      <c r="V122" s="178"/>
      <c r="W122" s="178"/>
      <c r="X122" s="409"/>
      <c r="Y122" s="393"/>
      <c r="Z122" s="178"/>
      <c r="AA122" s="178"/>
      <c r="AB122" s="368"/>
      <c r="AC122" s="352"/>
      <c r="AD122" s="178"/>
      <c r="AE122" s="178"/>
      <c r="AF122" s="409"/>
      <c r="AG122" s="393"/>
      <c r="AH122" s="178"/>
      <c r="AI122" s="178"/>
      <c r="AJ122" s="368"/>
      <c r="AK122" s="352"/>
      <c r="AL122" s="178"/>
      <c r="AM122" s="178"/>
      <c r="AN122" s="409"/>
      <c r="AO122" s="393"/>
      <c r="AP122" s="178"/>
      <c r="AQ122" s="178"/>
      <c r="AR122" s="368"/>
      <c r="AS122" s="393"/>
      <c r="AT122" s="178"/>
      <c r="AU122" s="178"/>
      <c r="AV122" s="368"/>
      <c r="AW122" s="393"/>
      <c r="AX122" s="178"/>
      <c r="AY122" s="178"/>
      <c r="AZ122" s="368"/>
      <c r="BA122" s="393"/>
      <c r="BB122" s="178"/>
      <c r="BC122" s="178"/>
      <c r="BD122" s="368"/>
      <c r="BE122" s="393"/>
      <c r="BF122" s="178"/>
      <c r="BG122" s="178"/>
      <c r="BH122" s="368"/>
      <c r="BI122" s="393"/>
      <c r="BJ122" s="178"/>
      <c r="BK122" s="178"/>
      <c r="BL122" s="368"/>
      <c r="BM122" s="393"/>
      <c r="BN122" s="178"/>
      <c r="BO122" s="178"/>
      <c r="BP122" s="368"/>
      <c r="BQ122" s="393"/>
      <c r="BR122" s="178"/>
      <c r="BS122" s="178"/>
      <c r="BT122" s="368"/>
      <c r="BU122" s="393"/>
      <c r="BV122" s="178"/>
      <c r="BW122" s="178"/>
      <c r="BX122" s="368"/>
      <c r="BY122" s="393"/>
      <c r="BZ122" s="178"/>
      <c r="CA122" s="178"/>
      <c r="CB122" s="368"/>
      <c r="CC122" s="393"/>
      <c r="CD122" s="178"/>
      <c r="CE122" s="178"/>
      <c r="CF122" s="368"/>
      <c r="CG122" s="393"/>
      <c r="CH122" s="178"/>
      <c r="CI122" s="178"/>
      <c r="CJ122" s="368"/>
      <c r="CK122" s="393"/>
      <c r="CL122" s="178"/>
      <c r="CM122" s="178"/>
      <c r="CN122" s="368"/>
      <c r="CO122" s="393"/>
      <c r="CP122" s="178"/>
      <c r="CQ122" s="178"/>
      <c r="CR122" s="368"/>
      <c r="CS122" s="352"/>
      <c r="CT122" s="178"/>
      <c r="CU122" s="178"/>
      <c r="CV122" s="178"/>
      <c r="CW122" s="178"/>
      <c r="CX122" s="178"/>
      <c r="CY122" s="178"/>
      <c r="CZ122" s="178"/>
      <c r="DA122" s="178"/>
      <c r="DB122" s="178"/>
      <c r="DC122" s="178"/>
      <c r="DD122" s="178"/>
      <c r="DE122" s="178"/>
      <c r="DF122" s="178"/>
      <c r="DG122" s="178"/>
      <c r="DH122" s="178"/>
      <c r="DI122" s="178"/>
      <c r="DJ122" s="178"/>
      <c r="DK122" s="178"/>
      <c r="DL122" s="178"/>
      <c r="DM122" s="178"/>
      <c r="DN122" s="178"/>
      <c r="DO122" s="178"/>
      <c r="DP122" s="178"/>
      <c r="DQ122" s="178"/>
      <c r="DR122" s="178"/>
      <c r="DS122" s="178"/>
      <c r="DT122" s="178"/>
      <c r="DU122" s="178"/>
      <c r="DV122" s="178"/>
      <c r="DW122" s="178"/>
      <c r="DX122" s="178"/>
      <c r="DY122" s="178"/>
      <c r="DZ122" s="178"/>
      <c r="EA122" s="178"/>
      <c r="EB122" s="178"/>
      <c r="EC122" s="178"/>
      <c r="ED122" s="178"/>
      <c r="EE122" s="178"/>
      <c r="EF122" s="178"/>
      <c r="EG122" s="178"/>
      <c r="EH122" s="178"/>
      <c r="EI122" s="178"/>
      <c r="EJ122" s="178"/>
      <c r="EK122" s="178"/>
      <c r="EL122" s="178"/>
      <c r="EM122" s="178"/>
      <c r="EN122" s="178"/>
      <c r="EO122" s="178"/>
      <c r="EP122" s="178"/>
      <c r="EQ122" s="178"/>
      <c r="ER122" s="178"/>
      <c r="ES122" s="178"/>
      <c r="ET122" s="178"/>
      <c r="EU122" s="178"/>
      <c r="EV122" s="178"/>
      <c r="EW122" s="178"/>
      <c r="EX122" s="178"/>
      <c r="EY122" s="178"/>
      <c r="EZ122" s="178"/>
      <c r="FA122" s="178"/>
      <c r="FB122" s="178"/>
      <c r="FC122" s="178"/>
      <c r="FD122" s="178"/>
      <c r="FE122" s="178"/>
      <c r="FF122" s="178"/>
      <c r="FG122" s="178"/>
      <c r="FH122" s="178"/>
      <c r="FI122" s="178"/>
      <c r="FJ122" s="178"/>
      <c r="FK122" s="178"/>
      <c r="FL122" s="178"/>
      <c r="FM122" s="178"/>
      <c r="FN122" s="178"/>
      <c r="FO122" s="178"/>
      <c r="FP122" s="178"/>
      <c r="FQ122" s="178"/>
      <c r="FR122" s="178"/>
      <c r="FS122" s="178"/>
      <c r="FT122" s="178"/>
      <c r="FU122" s="178"/>
      <c r="FV122" s="178"/>
      <c r="FW122" s="178"/>
      <c r="FX122" s="178"/>
      <c r="FY122" s="178"/>
      <c r="FZ122" s="178"/>
      <c r="GA122" s="178"/>
      <c r="GB122" s="178"/>
      <c r="GC122" s="178"/>
      <c r="GD122" s="178"/>
      <c r="GE122" s="178"/>
      <c r="GF122" s="178"/>
      <c r="GG122" s="178"/>
      <c r="GH122" s="178"/>
      <c r="GI122" s="178"/>
      <c r="GJ122" s="178"/>
      <c r="GK122" s="178"/>
      <c r="GL122" s="178"/>
      <c r="GM122" s="178"/>
      <c r="GN122" s="178"/>
      <c r="GO122" s="178"/>
      <c r="GP122" s="178"/>
      <c r="GQ122" s="178"/>
      <c r="GR122" s="178"/>
      <c r="GS122" s="178"/>
      <c r="GT122" s="178"/>
      <c r="GU122" s="178"/>
      <c r="GV122" s="178"/>
      <c r="GY122"/>
    </row>
    <row r="123" spans="1:207" ht="15.75">
      <c r="A123" s="114">
        <f t="shared" si="1"/>
        <v>7</v>
      </c>
      <c r="B123" s="491"/>
      <c r="C123" s="492"/>
      <c r="D123" s="357">
        <v>43212</v>
      </c>
      <c r="E123" s="465" t="str">
        <f>IF("CA" = [1]Congé!$H$7:$H$738, "absent", "il est la ")</f>
        <v xml:space="preserve">il est la </v>
      </c>
      <c r="F123" s="178"/>
      <c r="G123" s="178"/>
      <c r="H123" s="368"/>
      <c r="I123" s="352"/>
      <c r="J123" s="178"/>
      <c r="K123" s="178"/>
      <c r="L123" s="409"/>
      <c r="M123" s="393"/>
      <c r="N123" s="178"/>
      <c r="O123" s="178"/>
      <c r="P123" s="368"/>
      <c r="Q123" s="393"/>
      <c r="R123" s="178"/>
      <c r="S123" s="178"/>
      <c r="T123" s="368"/>
      <c r="U123" s="352"/>
      <c r="V123" s="178"/>
      <c r="W123" s="178"/>
      <c r="X123" s="409"/>
      <c r="Y123" s="393"/>
      <c r="Z123" s="178"/>
      <c r="AA123" s="178"/>
      <c r="AB123" s="368"/>
      <c r="AC123" s="352"/>
      <c r="AD123" s="178"/>
      <c r="AE123" s="178"/>
      <c r="AF123" s="409"/>
      <c r="AG123" s="393"/>
      <c r="AH123" s="178"/>
      <c r="AI123" s="178"/>
      <c r="AJ123" s="368"/>
      <c r="AK123" s="352"/>
      <c r="AL123" s="178"/>
      <c r="AM123" s="178"/>
      <c r="AN123" s="409"/>
      <c r="AO123" s="393"/>
      <c r="AP123" s="178"/>
      <c r="AQ123" s="178"/>
      <c r="AR123" s="368"/>
      <c r="AS123" s="393"/>
      <c r="AT123" s="178"/>
      <c r="AU123" s="178"/>
      <c r="AV123" s="368"/>
      <c r="AW123" s="393"/>
      <c r="AX123" s="178"/>
      <c r="AY123" s="178"/>
      <c r="AZ123" s="368"/>
      <c r="BA123" s="393"/>
      <c r="BB123" s="178"/>
      <c r="BC123" s="178"/>
      <c r="BD123" s="368"/>
      <c r="BE123" s="393"/>
      <c r="BF123" s="178"/>
      <c r="BG123" s="178"/>
      <c r="BH123" s="368"/>
      <c r="BI123" s="393"/>
      <c r="BJ123" s="178"/>
      <c r="BK123" s="178"/>
      <c r="BL123" s="368"/>
      <c r="BM123" s="393"/>
      <c r="BN123" s="178"/>
      <c r="BO123" s="178"/>
      <c r="BP123" s="368"/>
      <c r="BQ123" s="393"/>
      <c r="BR123" s="178"/>
      <c r="BS123" s="178"/>
      <c r="BT123" s="368"/>
      <c r="BU123" s="393"/>
      <c r="BV123" s="178"/>
      <c r="BW123" s="178"/>
      <c r="BX123" s="368"/>
      <c r="BY123" s="393"/>
      <c r="BZ123" s="178"/>
      <c r="CA123" s="178"/>
      <c r="CB123" s="368"/>
      <c r="CC123" s="393"/>
      <c r="CD123" s="178"/>
      <c r="CE123" s="178"/>
      <c r="CF123" s="368"/>
      <c r="CG123" s="393"/>
      <c r="CH123" s="178"/>
      <c r="CI123" s="178"/>
      <c r="CJ123" s="368"/>
      <c r="CK123" s="393"/>
      <c r="CL123" s="178"/>
      <c r="CM123" s="178"/>
      <c r="CN123" s="368"/>
      <c r="CO123" s="393"/>
      <c r="CP123" s="178"/>
      <c r="CQ123" s="178"/>
      <c r="CR123" s="368"/>
      <c r="CS123" s="352"/>
      <c r="CT123" s="178"/>
      <c r="CU123" s="178"/>
      <c r="CV123" s="178"/>
      <c r="CW123" s="178"/>
      <c r="CX123" s="178"/>
      <c r="CY123" s="178"/>
      <c r="CZ123" s="178"/>
      <c r="DA123" s="178"/>
      <c r="DB123" s="178"/>
      <c r="DC123" s="178"/>
      <c r="DD123" s="178"/>
      <c r="DE123" s="178"/>
      <c r="DF123" s="178"/>
      <c r="DG123" s="178"/>
      <c r="DH123" s="178"/>
      <c r="DI123" s="178"/>
      <c r="DJ123" s="178"/>
      <c r="DK123" s="178"/>
      <c r="DL123" s="178"/>
      <c r="DM123" s="178"/>
      <c r="DN123" s="178"/>
      <c r="DO123" s="178"/>
      <c r="DP123" s="178"/>
      <c r="DQ123" s="178"/>
      <c r="DR123" s="178"/>
      <c r="DS123" s="178"/>
      <c r="DT123" s="178"/>
      <c r="DU123" s="178"/>
      <c r="DV123" s="178"/>
      <c r="DW123" s="178"/>
      <c r="DX123" s="178"/>
      <c r="DY123" s="178"/>
      <c r="DZ123" s="178"/>
      <c r="EA123" s="178"/>
      <c r="EB123" s="178"/>
      <c r="EC123" s="178"/>
      <c r="ED123" s="178"/>
      <c r="EE123" s="178"/>
      <c r="EF123" s="178"/>
      <c r="EG123" s="178"/>
      <c r="EH123" s="178"/>
      <c r="EI123" s="178"/>
      <c r="EJ123" s="178"/>
      <c r="EK123" s="178"/>
      <c r="EL123" s="178"/>
      <c r="EM123" s="178"/>
      <c r="EN123" s="178"/>
      <c r="EO123" s="178"/>
      <c r="EP123" s="178"/>
      <c r="EQ123" s="178"/>
      <c r="ER123" s="178"/>
      <c r="ES123" s="178"/>
      <c r="ET123" s="178"/>
      <c r="EU123" s="178"/>
      <c r="EV123" s="178"/>
      <c r="EW123" s="178"/>
      <c r="EX123" s="178"/>
      <c r="EY123" s="178"/>
      <c r="EZ123" s="178"/>
      <c r="FA123" s="178"/>
      <c r="FB123" s="178"/>
      <c r="FC123" s="178"/>
      <c r="FD123" s="178"/>
      <c r="FE123" s="178"/>
      <c r="FF123" s="178"/>
      <c r="FG123" s="178"/>
      <c r="FH123" s="178"/>
      <c r="FI123" s="178"/>
      <c r="FJ123" s="178"/>
      <c r="FK123" s="178"/>
      <c r="FL123" s="178"/>
      <c r="FM123" s="178"/>
      <c r="FN123" s="178"/>
      <c r="FO123" s="178"/>
      <c r="FP123" s="178"/>
      <c r="FQ123" s="178"/>
      <c r="FR123" s="178"/>
      <c r="FS123" s="178"/>
      <c r="FT123" s="178"/>
      <c r="FU123" s="178"/>
      <c r="FV123" s="178"/>
      <c r="FW123" s="178"/>
      <c r="FX123" s="178"/>
      <c r="FY123" s="178"/>
      <c r="FZ123" s="178"/>
      <c r="GA123" s="178"/>
      <c r="GB123" s="178"/>
      <c r="GC123" s="178"/>
      <c r="GD123" s="178"/>
      <c r="GE123" s="178"/>
      <c r="GF123" s="178"/>
      <c r="GG123" s="178"/>
      <c r="GH123" s="178"/>
      <c r="GI123" s="178"/>
      <c r="GJ123" s="178"/>
      <c r="GK123" s="178"/>
      <c r="GL123" s="178"/>
      <c r="GM123" s="178"/>
      <c r="GN123" s="178"/>
      <c r="GO123" s="178"/>
      <c r="GP123" s="178"/>
      <c r="GQ123" s="178"/>
      <c r="GR123" s="178"/>
      <c r="GS123" s="178"/>
      <c r="GT123" s="178"/>
      <c r="GU123" s="178"/>
      <c r="GV123" s="178"/>
      <c r="GY123"/>
    </row>
    <row r="124" spans="1:207" ht="15.75">
      <c r="A124" s="114">
        <f t="shared" si="1"/>
        <v>1</v>
      </c>
      <c r="B124" s="491"/>
      <c r="C124" s="492"/>
      <c r="D124" s="357">
        <v>43213</v>
      </c>
      <c r="E124" s="465" t="str">
        <f>IF("CA" = [1]Congé!$H$7:$H$738, "absent", "il est la ")</f>
        <v xml:space="preserve">il est la </v>
      </c>
      <c r="F124" s="164"/>
      <c r="G124" s="164"/>
      <c r="H124" s="397"/>
      <c r="I124" s="373"/>
      <c r="J124" s="164"/>
      <c r="K124" s="164"/>
      <c r="L124" s="411"/>
      <c r="M124" s="394"/>
      <c r="N124" s="164"/>
      <c r="O124" s="164"/>
      <c r="P124" s="397"/>
      <c r="Q124" s="394"/>
      <c r="R124" s="164"/>
      <c r="S124" s="164"/>
      <c r="T124" s="397"/>
      <c r="U124" s="373"/>
      <c r="V124" s="164"/>
      <c r="W124" s="164"/>
      <c r="X124" s="411"/>
      <c r="Y124" s="394"/>
      <c r="Z124" s="164"/>
      <c r="AA124" s="164"/>
      <c r="AB124" s="397"/>
      <c r="AC124" s="373"/>
      <c r="AD124" s="164"/>
      <c r="AE124" s="164"/>
      <c r="AF124" s="411"/>
      <c r="AG124" s="394"/>
      <c r="AH124" s="164"/>
      <c r="AI124" s="164"/>
      <c r="AJ124" s="397"/>
      <c r="AK124" s="373"/>
      <c r="AL124" s="164"/>
      <c r="AM124" s="164"/>
      <c r="AN124" s="411"/>
      <c r="AO124" s="394"/>
      <c r="AP124" s="164"/>
      <c r="AQ124" s="164"/>
      <c r="AR124" s="397"/>
      <c r="AS124" s="394"/>
      <c r="AT124" s="164"/>
      <c r="AU124" s="164"/>
      <c r="AV124" s="397"/>
      <c r="AW124" s="394"/>
      <c r="AX124" s="164"/>
      <c r="AY124" s="164"/>
      <c r="AZ124" s="397"/>
      <c r="BA124" s="394"/>
      <c r="BB124" s="164"/>
      <c r="BC124" s="164"/>
      <c r="BD124" s="397"/>
      <c r="BE124" s="394"/>
      <c r="BF124" s="164"/>
      <c r="BG124" s="164"/>
      <c r="BH124" s="397"/>
      <c r="BI124" s="394"/>
      <c r="BJ124" s="164"/>
      <c r="BK124" s="164"/>
      <c r="BL124" s="397"/>
      <c r="BM124" s="394"/>
      <c r="BN124" s="164"/>
      <c r="BO124" s="164"/>
      <c r="BP124" s="397"/>
      <c r="BQ124" s="394"/>
      <c r="BR124" s="164"/>
      <c r="BS124" s="164"/>
      <c r="BT124" s="397"/>
      <c r="BU124" s="394"/>
      <c r="BV124" s="164"/>
      <c r="BW124" s="164"/>
      <c r="BX124" s="397"/>
      <c r="BY124" s="394"/>
      <c r="BZ124" s="164"/>
      <c r="CA124" s="164"/>
      <c r="CB124" s="397"/>
      <c r="CC124" s="394"/>
      <c r="CD124" s="164"/>
      <c r="CE124" s="164"/>
      <c r="CF124" s="397"/>
      <c r="CG124" s="394"/>
      <c r="CH124" s="164"/>
      <c r="CI124" s="164"/>
      <c r="CJ124" s="397"/>
      <c r="CK124" s="394"/>
      <c r="CL124" s="164"/>
      <c r="CM124" s="164"/>
      <c r="CN124" s="397"/>
      <c r="CO124" s="394"/>
      <c r="CP124" s="164"/>
      <c r="CQ124" s="164"/>
      <c r="CR124" s="397"/>
      <c r="CS124" s="373"/>
      <c r="CT124" s="164"/>
      <c r="CU124" s="164"/>
      <c r="CV124" s="164"/>
      <c r="CW124" s="164"/>
      <c r="CX124" s="164"/>
      <c r="CY124" s="164"/>
      <c r="CZ124" s="164"/>
      <c r="DA124" s="164"/>
      <c r="DB124" s="164"/>
      <c r="DC124" s="164"/>
      <c r="DD124" s="164"/>
      <c r="DE124" s="164"/>
      <c r="DF124" s="164"/>
      <c r="DG124" s="164"/>
      <c r="DH124" s="164"/>
      <c r="DI124" s="164"/>
      <c r="DJ124" s="164"/>
      <c r="DK124" s="164"/>
      <c r="DL124" s="164"/>
      <c r="DM124" s="164"/>
      <c r="DN124" s="164"/>
      <c r="DO124" s="164"/>
      <c r="DP124" s="164"/>
      <c r="DQ124" s="164"/>
      <c r="DR124" s="164"/>
      <c r="DS124" s="164"/>
      <c r="DT124" s="164"/>
      <c r="DU124" s="164"/>
      <c r="DV124" s="164"/>
      <c r="DW124" s="164"/>
      <c r="DX124" s="164"/>
      <c r="DY124" s="164"/>
      <c r="DZ124" s="164"/>
      <c r="EA124" s="164"/>
      <c r="EB124" s="164"/>
      <c r="EC124" s="164"/>
      <c r="ED124" s="164"/>
      <c r="EE124" s="164"/>
      <c r="EF124" s="164"/>
      <c r="EG124" s="164"/>
      <c r="EH124" s="164"/>
      <c r="EI124" s="164"/>
      <c r="EJ124" s="164"/>
      <c r="EK124" s="164"/>
      <c r="EL124" s="164"/>
      <c r="EM124" s="164"/>
      <c r="EN124" s="164"/>
      <c r="EO124" s="164"/>
      <c r="EP124" s="164"/>
      <c r="EQ124" s="164"/>
      <c r="ER124" s="164"/>
      <c r="ES124" s="164"/>
      <c r="ET124" s="164"/>
      <c r="EU124" s="164"/>
      <c r="EV124" s="164"/>
      <c r="EW124" s="164"/>
      <c r="EX124" s="164"/>
      <c r="EY124" s="164"/>
      <c r="EZ124" s="164"/>
      <c r="FA124" s="178"/>
      <c r="FB124" s="178"/>
      <c r="FC124" s="178"/>
      <c r="FD124" s="178"/>
      <c r="FE124" s="178"/>
      <c r="FF124" s="178"/>
      <c r="FG124" s="178"/>
      <c r="FH124" s="178"/>
      <c r="FI124" s="178"/>
      <c r="FJ124" s="178"/>
      <c r="FK124" s="178"/>
      <c r="FL124" s="178"/>
      <c r="FM124" s="178"/>
      <c r="FN124" s="178"/>
      <c r="FO124" s="178"/>
      <c r="FP124" s="178"/>
      <c r="FQ124" s="178"/>
      <c r="FR124" s="178"/>
      <c r="FS124" s="178"/>
      <c r="FT124" s="178"/>
      <c r="FU124" s="178"/>
      <c r="FV124" s="178"/>
      <c r="FW124" s="178"/>
      <c r="FX124" s="178"/>
      <c r="FY124" s="178"/>
      <c r="FZ124" s="178"/>
      <c r="GA124" s="178"/>
      <c r="GB124" s="178"/>
      <c r="GC124" s="178"/>
      <c r="GD124" s="178"/>
      <c r="GE124" s="178"/>
      <c r="GF124" s="178"/>
      <c r="GG124" s="178"/>
      <c r="GH124" s="178"/>
      <c r="GI124" s="178"/>
      <c r="GJ124" s="178"/>
      <c r="GK124" s="178"/>
      <c r="GL124" s="178"/>
      <c r="GM124" s="178"/>
      <c r="GN124" s="178"/>
      <c r="GO124" s="178"/>
      <c r="GP124" s="178"/>
      <c r="GQ124" s="178"/>
      <c r="GR124" s="178"/>
      <c r="GS124" s="178"/>
      <c r="GT124" s="178"/>
      <c r="GU124" s="178"/>
      <c r="GV124" s="178"/>
      <c r="GY124"/>
    </row>
    <row r="125" spans="1:207" ht="15.75">
      <c r="A125" s="114">
        <f t="shared" si="1"/>
        <v>2</v>
      </c>
      <c r="B125" s="493"/>
      <c r="C125" s="494"/>
      <c r="D125" s="357">
        <v>43214</v>
      </c>
      <c r="E125" s="465" t="str">
        <f>IF("CA" = [1]Congé!$H$7:$H$738, "absent", "il est la ")</f>
        <v xml:space="preserve">il est la </v>
      </c>
      <c r="F125" s="164"/>
      <c r="G125" s="164"/>
      <c r="H125" s="397"/>
      <c r="I125" s="373"/>
      <c r="J125" s="164"/>
      <c r="K125" s="164"/>
      <c r="L125" s="411"/>
      <c r="M125" s="394"/>
      <c r="N125" s="164"/>
      <c r="O125" s="164"/>
      <c r="P125" s="397"/>
      <c r="Q125" s="394"/>
      <c r="R125" s="164"/>
      <c r="S125" s="164"/>
      <c r="T125" s="397"/>
      <c r="U125" s="373"/>
      <c r="V125" s="164"/>
      <c r="W125" s="164"/>
      <c r="X125" s="411"/>
      <c r="Y125" s="394"/>
      <c r="Z125" s="164"/>
      <c r="AA125" s="164"/>
      <c r="AB125" s="397"/>
      <c r="AC125" s="373"/>
      <c r="AD125" s="164"/>
      <c r="AE125" s="164"/>
      <c r="AF125" s="411"/>
      <c r="AG125" s="394"/>
      <c r="AH125" s="164"/>
      <c r="AI125" s="164"/>
      <c r="AJ125" s="397"/>
      <c r="AK125" s="373"/>
      <c r="AL125" s="164"/>
      <c r="AM125" s="164"/>
      <c r="AN125" s="411"/>
      <c r="AO125" s="394"/>
      <c r="AP125" s="164"/>
      <c r="AQ125" s="164"/>
      <c r="AR125" s="397"/>
      <c r="AS125" s="394"/>
      <c r="AT125" s="164"/>
      <c r="AU125" s="164"/>
      <c r="AV125" s="397"/>
      <c r="AW125" s="394"/>
      <c r="AX125" s="164"/>
      <c r="AY125" s="164"/>
      <c r="AZ125" s="397"/>
      <c r="BA125" s="394"/>
      <c r="BB125" s="164"/>
      <c r="BC125" s="164"/>
      <c r="BD125" s="397"/>
      <c r="BE125" s="394"/>
      <c r="BF125" s="164"/>
      <c r="BG125" s="164"/>
      <c r="BH125" s="397"/>
      <c r="BI125" s="394"/>
      <c r="BJ125" s="164"/>
      <c r="BK125" s="164"/>
      <c r="BL125" s="397"/>
      <c r="BM125" s="394"/>
      <c r="BN125" s="164"/>
      <c r="BO125" s="164"/>
      <c r="BP125" s="397"/>
      <c r="BQ125" s="394"/>
      <c r="BR125" s="164"/>
      <c r="BS125" s="164"/>
      <c r="BT125" s="397"/>
      <c r="BU125" s="394"/>
      <c r="BV125" s="164"/>
      <c r="BW125" s="164"/>
      <c r="BX125" s="397"/>
      <c r="BY125" s="394"/>
      <c r="BZ125" s="164"/>
      <c r="CA125" s="164"/>
      <c r="CB125" s="397"/>
      <c r="CC125" s="394"/>
      <c r="CD125" s="164"/>
      <c r="CE125" s="164"/>
      <c r="CF125" s="397"/>
      <c r="CG125" s="394"/>
      <c r="CH125" s="164"/>
      <c r="CI125" s="164"/>
      <c r="CJ125" s="397"/>
      <c r="CK125" s="394"/>
      <c r="CL125" s="164"/>
      <c r="CM125" s="164"/>
      <c r="CN125" s="397"/>
      <c r="CO125" s="394"/>
      <c r="CP125" s="164"/>
      <c r="CQ125" s="164"/>
      <c r="CR125" s="397"/>
      <c r="CS125" s="373"/>
      <c r="CT125" s="164"/>
      <c r="CU125" s="164"/>
      <c r="CV125" s="164"/>
      <c r="CW125" s="164"/>
      <c r="CX125" s="164"/>
      <c r="CY125" s="164"/>
      <c r="CZ125" s="164"/>
      <c r="DA125" s="164"/>
      <c r="DB125" s="164"/>
      <c r="DC125" s="164"/>
      <c r="DD125" s="164"/>
      <c r="DE125" s="164"/>
      <c r="DF125" s="164"/>
      <c r="DG125" s="164"/>
      <c r="DH125" s="164"/>
      <c r="DI125" s="164"/>
      <c r="DJ125" s="164"/>
      <c r="DK125" s="164"/>
      <c r="DL125" s="164"/>
      <c r="DM125" s="164"/>
      <c r="DN125" s="164"/>
      <c r="DO125" s="164"/>
      <c r="DP125" s="164"/>
      <c r="DQ125" s="164"/>
      <c r="DR125" s="164"/>
      <c r="DS125" s="164"/>
      <c r="DT125" s="164"/>
      <c r="DU125" s="164"/>
      <c r="DV125" s="164"/>
      <c r="DW125" s="164"/>
      <c r="DX125" s="164"/>
      <c r="DY125" s="164"/>
      <c r="DZ125" s="164"/>
      <c r="EA125" s="164"/>
      <c r="EB125" s="164"/>
      <c r="EC125" s="164"/>
      <c r="ED125" s="164"/>
      <c r="EE125" s="164"/>
      <c r="EF125" s="164"/>
      <c r="EG125" s="164"/>
      <c r="EH125" s="164"/>
      <c r="EI125" s="164"/>
      <c r="EJ125" s="164"/>
      <c r="EK125" s="164"/>
      <c r="EL125" s="164"/>
      <c r="EM125" s="164"/>
      <c r="EN125" s="164"/>
      <c r="EO125" s="164"/>
      <c r="EP125" s="164"/>
      <c r="EQ125" s="164"/>
      <c r="ER125" s="164"/>
      <c r="ES125" s="164"/>
      <c r="ET125" s="164"/>
      <c r="EU125" s="164"/>
      <c r="EV125" s="164"/>
      <c r="EW125" s="164"/>
      <c r="EX125" s="164"/>
      <c r="EY125" s="164"/>
      <c r="EZ125" s="164"/>
      <c r="FA125" s="178"/>
      <c r="FB125" s="178"/>
      <c r="FC125" s="178"/>
      <c r="FD125" s="178"/>
      <c r="FE125" s="178"/>
      <c r="FF125" s="178"/>
      <c r="FG125" s="178"/>
      <c r="FH125" s="178"/>
      <c r="FI125" s="178"/>
      <c r="FJ125" s="178"/>
      <c r="FK125" s="178"/>
      <c r="FL125" s="178"/>
      <c r="FM125" s="178"/>
      <c r="FN125" s="178"/>
      <c r="FO125" s="178"/>
      <c r="FP125" s="178"/>
      <c r="FQ125" s="178"/>
      <c r="FR125" s="178"/>
      <c r="FS125" s="178"/>
      <c r="FT125" s="178"/>
      <c r="FU125" s="178"/>
      <c r="FV125" s="178"/>
      <c r="FW125" s="178"/>
      <c r="FX125" s="178"/>
      <c r="FY125" s="178"/>
      <c r="FZ125" s="178"/>
      <c r="GA125" s="178"/>
      <c r="GB125" s="178"/>
      <c r="GC125" s="178"/>
      <c r="GD125" s="178"/>
      <c r="GE125" s="178"/>
      <c r="GF125" s="178"/>
      <c r="GG125" s="178"/>
      <c r="GH125" s="178"/>
      <c r="GI125" s="178"/>
      <c r="GJ125" s="178"/>
      <c r="GK125" s="178"/>
      <c r="GL125" s="178"/>
      <c r="GM125" s="178"/>
      <c r="GN125" s="178"/>
      <c r="GO125" s="178"/>
      <c r="GP125" s="178"/>
      <c r="GQ125" s="178"/>
      <c r="GR125" s="178"/>
      <c r="GS125" s="178"/>
      <c r="GT125" s="178"/>
      <c r="GU125" s="178"/>
      <c r="GV125" s="178"/>
      <c r="GY125"/>
    </row>
    <row r="126" spans="1:207" ht="15.75">
      <c r="A126" s="114">
        <f t="shared" si="1"/>
        <v>3</v>
      </c>
      <c r="B126" s="489" t="s">
        <v>62</v>
      </c>
      <c r="C126" s="490"/>
      <c r="D126" s="357">
        <v>43215</v>
      </c>
      <c r="E126" s="465" t="str">
        <f>IF("CA" = [1]Congé!$H$7:$H$738, "absent", "il est la ")</f>
        <v xml:space="preserve">il est la </v>
      </c>
      <c r="F126" s="178"/>
      <c r="G126" s="178"/>
      <c r="H126" s="368"/>
      <c r="I126" s="352"/>
      <c r="J126" s="178"/>
      <c r="K126" s="178"/>
      <c r="L126" s="409"/>
      <c r="M126" s="393"/>
      <c r="N126" s="178"/>
      <c r="O126" s="178"/>
      <c r="P126" s="368"/>
      <c r="Q126" s="393"/>
      <c r="R126" s="178"/>
      <c r="S126" s="178"/>
      <c r="T126" s="368"/>
      <c r="U126" s="352"/>
      <c r="V126" s="178"/>
      <c r="W126" s="178"/>
      <c r="X126" s="409"/>
      <c r="Y126" s="393"/>
      <c r="Z126" s="178"/>
      <c r="AA126" s="178"/>
      <c r="AB126" s="368"/>
      <c r="AC126" s="352"/>
      <c r="AD126" s="178"/>
      <c r="AE126" s="178"/>
      <c r="AF126" s="409"/>
      <c r="AG126" s="393"/>
      <c r="AH126" s="178"/>
      <c r="AI126" s="178"/>
      <c r="AJ126" s="368"/>
      <c r="AK126" s="352"/>
      <c r="AL126" s="178"/>
      <c r="AM126" s="178"/>
      <c r="AN126" s="409"/>
      <c r="AO126" s="393"/>
      <c r="AP126" s="178"/>
      <c r="AQ126" s="178"/>
      <c r="AR126" s="368"/>
      <c r="AS126" s="393"/>
      <c r="AT126" s="178"/>
      <c r="AU126" s="178"/>
      <c r="AV126" s="368"/>
      <c r="AW126" s="393"/>
      <c r="AX126" s="178"/>
      <c r="AY126" s="178"/>
      <c r="AZ126" s="368"/>
      <c r="BA126" s="393"/>
      <c r="BB126" s="178"/>
      <c r="BC126" s="178"/>
      <c r="BD126" s="368"/>
      <c r="BE126" s="393"/>
      <c r="BF126" s="178"/>
      <c r="BG126" s="178"/>
      <c r="BH126" s="368"/>
      <c r="BI126" s="393"/>
      <c r="BJ126" s="178"/>
      <c r="BK126" s="178"/>
      <c r="BL126" s="368"/>
      <c r="BM126" s="393"/>
      <c r="BN126" s="178"/>
      <c r="BO126" s="178"/>
      <c r="BP126" s="368"/>
      <c r="BQ126" s="393"/>
      <c r="BR126" s="178"/>
      <c r="BS126" s="178"/>
      <c r="BT126" s="368"/>
      <c r="BU126" s="393"/>
      <c r="BV126" s="178"/>
      <c r="BW126" s="178"/>
      <c r="BX126" s="368"/>
      <c r="BY126" s="393"/>
      <c r="BZ126" s="178"/>
      <c r="CA126" s="178"/>
      <c r="CB126" s="368"/>
      <c r="CC126" s="393"/>
      <c r="CD126" s="178"/>
      <c r="CE126" s="178"/>
      <c r="CF126" s="368"/>
      <c r="CG126" s="393"/>
      <c r="CH126" s="178"/>
      <c r="CI126" s="178"/>
      <c r="CJ126" s="368"/>
      <c r="CK126" s="393"/>
      <c r="CL126" s="178"/>
      <c r="CM126" s="178"/>
      <c r="CN126" s="368"/>
      <c r="CO126" s="393"/>
      <c r="CP126" s="178"/>
      <c r="CQ126" s="178"/>
      <c r="CR126" s="368"/>
      <c r="CS126" s="352"/>
      <c r="CT126" s="178"/>
      <c r="CU126" s="178"/>
      <c r="CV126" s="178"/>
      <c r="CW126" s="178"/>
      <c r="CX126" s="178"/>
      <c r="CY126" s="178"/>
      <c r="CZ126" s="178"/>
      <c r="DA126" s="178"/>
      <c r="DB126" s="178"/>
      <c r="DC126" s="178"/>
      <c r="DD126" s="178"/>
      <c r="DE126" s="178"/>
      <c r="DF126" s="178"/>
      <c r="DG126" s="178"/>
      <c r="DH126" s="178"/>
      <c r="DI126" s="178"/>
      <c r="DJ126" s="178"/>
      <c r="DK126" s="178"/>
      <c r="DL126" s="178"/>
      <c r="DM126" s="178"/>
      <c r="DN126" s="178"/>
      <c r="DO126" s="178"/>
      <c r="DP126" s="178"/>
      <c r="DQ126" s="178"/>
      <c r="DR126" s="178"/>
      <c r="DS126" s="178"/>
      <c r="DT126" s="178"/>
      <c r="DU126" s="178"/>
      <c r="DV126" s="178"/>
      <c r="DW126" s="178"/>
      <c r="DX126" s="178"/>
      <c r="DY126" s="178"/>
      <c r="DZ126" s="178"/>
      <c r="EA126" s="178"/>
      <c r="EB126" s="178"/>
      <c r="EC126" s="178"/>
      <c r="ED126" s="178"/>
      <c r="EE126" s="178"/>
      <c r="EF126" s="178"/>
      <c r="EG126" s="178"/>
      <c r="EH126" s="178"/>
      <c r="EI126" s="178"/>
      <c r="EJ126" s="178"/>
      <c r="EK126" s="178"/>
      <c r="EL126" s="178"/>
      <c r="EM126" s="178"/>
      <c r="EN126" s="178"/>
      <c r="EO126" s="178"/>
      <c r="EP126" s="178"/>
      <c r="EQ126" s="178"/>
      <c r="ER126" s="178"/>
      <c r="ES126" s="178"/>
      <c r="ET126" s="178"/>
      <c r="EU126" s="178"/>
      <c r="EV126" s="178"/>
      <c r="EW126" s="178"/>
      <c r="EX126" s="178"/>
      <c r="EY126" s="178"/>
      <c r="EZ126" s="178"/>
      <c r="FA126" s="178"/>
      <c r="FB126" s="178"/>
      <c r="FC126" s="178"/>
      <c r="FD126" s="178"/>
      <c r="FE126" s="178"/>
      <c r="FF126" s="178"/>
      <c r="FG126" s="178"/>
      <c r="FH126" s="178"/>
      <c r="FI126" s="178"/>
      <c r="FJ126" s="178"/>
      <c r="FK126" s="178"/>
      <c r="FL126" s="178"/>
      <c r="FM126" s="178"/>
      <c r="FN126" s="178"/>
      <c r="FO126" s="178"/>
      <c r="FP126" s="178"/>
      <c r="FQ126" s="178"/>
      <c r="FR126" s="178"/>
      <c r="FS126" s="178"/>
      <c r="FT126" s="178"/>
      <c r="FU126" s="178"/>
      <c r="FV126" s="178"/>
      <c r="FW126" s="178"/>
      <c r="FX126" s="178"/>
      <c r="FY126" s="178"/>
      <c r="FZ126" s="178"/>
      <c r="GA126" s="178"/>
      <c r="GB126" s="178"/>
      <c r="GC126" s="178"/>
      <c r="GD126" s="178"/>
      <c r="GE126" s="178"/>
      <c r="GF126" s="178"/>
      <c r="GG126" s="178"/>
      <c r="GH126" s="178"/>
      <c r="GI126" s="178"/>
      <c r="GJ126" s="178"/>
      <c r="GK126" s="178"/>
      <c r="GL126" s="178"/>
      <c r="GM126" s="178"/>
      <c r="GN126" s="178"/>
      <c r="GO126" s="178"/>
      <c r="GP126" s="178"/>
      <c r="GQ126" s="178"/>
      <c r="GR126" s="178"/>
      <c r="GS126" s="178"/>
      <c r="GT126" s="178"/>
      <c r="GU126" s="178"/>
      <c r="GV126" s="178"/>
      <c r="GY126"/>
    </row>
    <row r="127" spans="1:207" ht="15.75">
      <c r="A127" s="114">
        <f t="shared" si="1"/>
        <v>4</v>
      </c>
      <c r="B127" s="491"/>
      <c r="C127" s="492"/>
      <c r="D127" s="357">
        <v>43216</v>
      </c>
      <c r="E127" s="465" t="str">
        <f>IF("CA" = [1]Congé!$H$7:$H$738, "absent", "il est la ")</f>
        <v xml:space="preserve">il est la </v>
      </c>
      <c r="F127" s="178"/>
      <c r="G127" s="178"/>
      <c r="H127" s="368"/>
      <c r="I127" s="352"/>
      <c r="J127" s="178"/>
      <c r="K127" s="178"/>
      <c r="L127" s="409"/>
      <c r="M127" s="393"/>
      <c r="N127" s="178"/>
      <c r="O127" s="178"/>
      <c r="P127" s="368"/>
      <c r="Q127" s="393"/>
      <c r="R127" s="178"/>
      <c r="S127" s="178"/>
      <c r="T127" s="368"/>
      <c r="U127" s="352"/>
      <c r="V127" s="178"/>
      <c r="W127" s="178"/>
      <c r="X127" s="409"/>
      <c r="Y127" s="393"/>
      <c r="Z127" s="178"/>
      <c r="AA127" s="178"/>
      <c r="AB127" s="368"/>
      <c r="AC127" s="352"/>
      <c r="AD127" s="178"/>
      <c r="AE127" s="178"/>
      <c r="AF127" s="409"/>
      <c r="AG127" s="393"/>
      <c r="AH127" s="178"/>
      <c r="AI127" s="178"/>
      <c r="AJ127" s="368"/>
      <c r="AK127" s="352"/>
      <c r="AL127" s="178"/>
      <c r="AM127" s="178"/>
      <c r="AN127" s="409"/>
      <c r="AO127" s="393"/>
      <c r="AP127" s="178"/>
      <c r="AQ127" s="178"/>
      <c r="AR127" s="368"/>
      <c r="AS127" s="393"/>
      <c r="AT127" s="178"/>
      <c r="AU127" s="178"/>
      <c r="AV127" s="368"/>
      <c r="AW127" s="393"/>
      <c r="AX127" s="178"/>
      <c r="AY127" s="178"/>
      <c r="AZ127" s="368"/>
      <c r="BA127" s="393"/>
      <c r="BB127" s="178"/>
      <c r="BC127" s="178"/>
      <c r="BD127" s="368"/>
      <c r="BE127" s="393"/>
      <c r="BF127" s="178"/>
      <c r="BG127" s="178"/>
      <c r="BH127" s="368"/>
      <c r="BI127" s="393"/>
      <c r="BJ127" s="178"/>
      <c r="BK127" s="178"/>
      <c r="BL127" s="368"/>
      <c r="BM127" s="393"/>
      <c r="BN127" s="178"/>
      <c r="BO127" s="178"/>
      <c r="BP127" s="368"/>
      <c r="BQ127" s="393"/>
      <c r="BR127" s="178"/>
      <c r="BS127" s="178"/>
      <c r="BT127" s="368"/>
      <c r="BU127" s="393"/>
      <c r="BV127" s="178"/>
      <c r="BW127" s="178"/>
      <c r="BX127" s="368"/>
      <c r="BY127" s="393"/>
      <c r="BZ127" s="178"/>
      <c r="CA127" s="178"/>
      <c r="CB127" s="368"/>
      <c r="CC127" s="393"/>
      <c r="CD127" s="178"/>
      <c r="CE127" s="178"/>
      <c r="CF127" s="368"/>
      <c r="CG127" s="393"/>
      <c r="CH127" s="178"/>
      <c r="CI127" s="178"/>
      <c r="CJ127" s="368"/>
      <c r="CK127" s="393"/>
      <c r="CL127" s="178"/>
      <c r="CM127" s="178"/>
      <c r="CN127" s="368"/>
      <c r="CO127" s="393"/>
      <c r="CP127" s="178"/>
      <c r="CQ127" s="178"/>
      <c r="CR127" s="368"/>
      <c r="CS127" s="352"/>
      <c r="CT127" s="178"/>
      <c r="CU127" s="178"/>
      <c r="CV127" s="178"/>
      <c r="CW127" s="178"/>
      <c r="CX127" s="178"/>
      <c r="CY127" s="178"/>
      <c r="CZ127" s="178"/>
      <c r="DA127" s="178"/>
      <c r="DB127" s="178"/>
      <c r="DC127" s="178"/>
      <c r="DD127" s="178"/>
      <c r="DE127" s="178"/>
      <c r="DF127" s="178"/>
      <c r="DG127" s="178"/>
      <c r="DH127" s="178"/>
      <c r="DI127" s="178"/>
      <c r="DJ127" s="178"/>
      <c r="DK127" s="178"/>
      <c r="DL127" s="178"/>
      <c r="DM127" s="178"/>
      <c r="DN127" s="178"/>
      <c r="DO127" s="178"/>
      <c r="DP127" s="178"/>
      <c r="DQ127" s="178"/>
      <c r="DR127" s="178"/>
      <c r="DS127" s="178"/>
      <c r="DT127" s="178"/>
      <c r="DU127" s="178"/>
      <c r="DV127" s="178"/>
      <c r="DW127" s="178"/>
      <c r="DX127" s="178"/>
      <c r="DY127" s="178"/>
      <c r="DZ127" s="178"/>
      <c r="EA127" s="178"/>
      <c r="EB127" s="178"/>
      <c r="EC127" s="178"/>
      <c r="ED127" s="178"/>
      <c r="EE127" s="178"/>
      <c r="EF127" s="178"/>
      <c r="EG127" s="178"/>
      <c r="EH127" s="178"/>
      <c r="EI127" s="178"/>
      <c r="EJ127" s="178"/>
      <c r="EK127" s="178"/>
      <c r="EL127" s="178"/>
      <c r="EM127" s="178"/>
      <c r="EN127" s="178"/>
      <c r="EO127" s="178"/>
      <c r="EP127" s="178"/>
      <c r="EQ127" s="178"/>
      <c r="ER127" s="178"/>
      <c r="ES127" s="178"/>
      <c r="ET127" s="178"/>
      <c r="EU127" s="178"/>
      <c r="EV127" s="178"/>
      <c r="EW127" s="178"/>
      <c r="EX127" s="178"/>
      <c r="EY127" s="178"/>
      <c r="EZ127" s="178"/>
      <c r="FA127" s="178"/>
      <c r="FB127" s="178"/>
      <c r="FC127" s="178"/>
      <c r="FD127" s="178"/>
      <c r="FE127" s="178"/>
      <c r="FF127" s="178"/>
      <c r="FG127" s="178"/>
      <c r="FH127" s="178"/>
      <c r="FI127" s="178"/>
      <c r="FJ127" s="178"/>
      <c r="FK127" s="178"/>
      <c r="FL127" s="178"/>
      <c r="FM127" s="178"/>
      <c r="FN127" s="178"/>
      <c r="FO127" s="178"/>
      <c r="FP127" s="178"/>
      <c r="FQ127" s="178"/>
      <c r="FR127" s="178"/>
      <c r="FS127" s="178"/>
      <c r="FT127" s="178"/>
      <c r="FU127" s="178"/>
      <c r="FV127" s="178"/>
      <c r="FW127" s="178"/>
      <c r="FX127" s="178"/>
      <c r="FY127" s="178"/>
      <c r="FZ127" s="178"/>
      <c r="GA127" s="178"/>
      <c r="GB127" s="178"/>
      <c r="GC127" s="178"/>
      <c r="GD127" s="178"/>
      <c r="GE127" s="178"/>
      <c r="GF127" s="178"/>
      <c r="GG127" s="178"/>
      <c r="GH127" s="178"/>
      <c r="GI127" s="178"/>
      <c r="GJ127" s="178"/>
      <c r="GK127" s="178"/>
      <c r="GL127" s="178"/>
      <c r="GM127" s="178"/>
      <c r="GN127" s="178"/>
      <c r="GO127" s="178"/>
      <c r="GP127" s="178"/>
      <c r="GQ127" s="178"/>
      <c r="GR127" s="178"/>
      <c r="GS127" s="178"/>
      <c r="GT127" s="178"/>
      <c r="GU127" s="178"/>
      <c r="GV127" s="178"/>
      <c r="GY127"/>
    </row>
    <row r="128" spans="1:207" ht="15.75">
      <c r="A128" s="114">
        <f t="shared" si="1"/>
        <v>5</v>
      </c>
      <c r="B128" s="491"/>
      <c r="C128" s="492"/>
      <c r="D128" s="357">
        <v>43217</v>
      </c>
      <c r="E128" s="465" t="str">
        <f>IF("CA" = [1]Congé!$H$7:$H$738, "absent", "il est la ")</f>
        <v xml:space="preserve">il est la </v>
      </c>
      <c r="F128" s="164"/>
      <c r="G128" s="164"/>
      <c r="H128" s="397"/>
      <c r="I128" s="373"/>
      <c r="J128" s="164"/>
      <c r="K128" s="164"/>
      <c r="L128" s="411"/>
      <c r="M128" s="394"/>
      <c r="N128" s="164"/>
      <c r="O128" s="164"/>
      <c r="P128" s="397"/>
      <c r="Q128" s="394"/>
      <c r="R128" s="164"/>
      <c r="S128" s="164"/>
      <c r="T128" s="397"/>
      <c r="U128" s="373"/>
      <c r="V128" s="164"/>
      <c r="W128" s="164"/>
      <c r="X128" s="411"/>
      <c r="Y128" s="394"/>
      <c r="Z128" s="164"/>
      <c r="AA128" s="164"/>
      <c r="AB128" s="397"/>
      <c r="AC128" s="373"/>
      <c r="AD128" s="164"/>
      <c r="AE128" s="164"/>
      <c r="AF128" s="411"/>
      <c r="AG128" s="394"/>
      <c r="AH128" s="164"/>
      <c r="AI128" s="164"/>
      <c r="AJ128" s="397"/>
      <c r="AK128" s="373"/>
      <c r="AL128" s="164"/>
      <c r="AM128" s="164"/>
      <c r="AN128" s="411"/>
      <c r="AO128" s="394"/>
      <c r="AP128" s="164"/>
      <c r="AQ128" s="164"/>
      <c r="AR128" s="397"/>
      <c r="AS128" s="394"/>
      <c r="AT128" s="164"/>
      <c r="AU128" s="164"/>
      <c r="AV128" s="397"/>
      <c r="AW128" s="394"/>
      <c r="AX128" s="164"/>
      <c r="AY128" s="164"/>
      <c r="AZ128" s="397"/>
      <c r="BA128" s="394"/>
      <c r="BB128" s="164"/>
      <c r="BC128" s="164"/>
      <c r="BD128" s="397"/>
      <c r="BE128" s="394"/>
      <c r="BF128" s="164"/>
      <c r="BG128" s="164"/>
      <c r="BH128" s="397"/>
      <c r="BI128" s="394"/>
      <c r="BJ128" s="164"/>
      <c r="BK128" s="164"/>
      <c r="BL128" s="397"/>
      <c r="BM128" s="394"/>
      <c r="BN128" s="164"/>
      <c r="BO128" s="164"/>
      <c r="BP128" s="397"/>
      <c r="BQ128" s="394"/>
      <c r="BR128" s="164"/>
      <c r="BS128" s="164"/>
      <c r="BT128" s="397"/>
      <c r="BU128" s="394"/>
      <c r="BV128" s="164"/>
      <c r="BW128" s="164"/>
      <c r="BX128" s="397"/>
      <c r="BY128" s="394"/>
      <c r="BZ128" s="164"/>
      <c r="CA128" s="164"/>
      <c r="CB128" s="397"/>
      <c r="CC128" s="394"/>
      <c r="CD128" s="164"/>
      <c r="CE128" s="164"/>
      <c r="CF128" s="397"/>
      <c r="CG128" s="394"/>
      <c r="CH128" s="164"/>
      <c r="CI128" s="164"/>
      <c r="CJ128" s="397"/>
      <c r="CK128" s="394"/>
      <c r="CL128" s="164"/>
      <c r="CM128" s="164"/>
      <c r="CN128" s="397"/>
      <c r="CO128" s="394"/>
      <c r="CP128" s="164"/>
      <c r="CQ128" s="164"/>
      <c r="CR128" s="397"/>
      <c r="CS128" s="373"/>
      <c r="CT128" s="164"/>
      <c r="CU128" s="164"/>
      <c r="CV128" s="164"/>
      <c r="CW128" s="164"/>
      <c r="CX128" s="164"/>
      <c r="CY128" s="164"/>
      <c r="CZ128" s="164"/>
      <c r="DA128" s="164"/>
      <c r="DB128" s="164"/>
      <c r="DC128" s="164"/>
      <c r="DD128" s="164"/>
      <c r="DE128" s="164"/>
      <c r="DF128" s="164"/>
      <c r="DG128" s="164"/>
      <c r="DH128" s="164"/>
      <c r="DI128" s="164"/>
      <c r="DJ128" s="164"/>
      <c r="DK128" s="164"/>
      <c r="DL128" s="164"/>
      <c r="DM128" s="164"/>
      <c r="DN128" s="164"/>
      <c r="DO128" s="164"/>
      <c r="DP128" s="164"/>
      <c r="DQ128" s="164"/>
      <c r="DR128" s="164"/>
      <c r="DS128" s="164"/>
      <c r="DT128" s="164"/>
      <c r="DU128" s="164"/>
      <c r="DV128" s="164"/>
      <c r="DW128" s="164"/>
      <c r="DX128" s="164"/>
      <c r="DY128" s="164"/>
      <c r="DZ128" s="164"/>
      <c r="EA128" s="164"/>
      <c r="EB128" s="164"/>
      <c r="EC128" s="164"/>
      <c r="ED128" s="164"/>
      <c r="EE128" s="164"/>
      <c r="EF128" s="164"/>
      <c r="EG128" s="164"/>
      <c r="EH128" s="164"/>
      <c r="EI128" s="164"/>
      <c r="EJ128" s="164"/>
      <c r="EK128" s="164"/>
      <c r="EL128" s="164"/>
      <c r="EM128" s="164"/>
      <c r="EN128" s="164"/>
      <c r="EO128" s="164"/>
      <c r="EP128" s="164"/>
      <c r="EQ128" s="164"/>
      <c r="ER128" s="164"/>
      <c r="ES128" s="164"/>
      <c r="ET128" s="164"/>
      <c r="EU128" s="164"/>
      <c r="EV128" s="164"/>
      <c r="EW128" s="164"/>
      <c r="EX128" s="164"/>
      <c r="EY128" s="164"/>
      <c r="EZ128" s="164"/>
      <c r="FA128" s="178"/>
      <c r="FB128" s="178"/>
      <c r="FC128" s="178"/>
      <c r="FD128" s="178"/>
      <c r="FE128" s="178"/>
      <c r="FF128" s="178"/>
      <c r="FG128" s="178"/>
      <c r="FH128" s="178"/>
      <c r="FI128" s="178"/>
      <c r="FJ128" s="178"/>
      <c r="FK128" s="178"/>
      <c r="FL128" s="178"/>
      <c r="FM128" s="178"/>
      <c r="FN128" s="178"/>
      <c r="FO128" s="178"/>
      <c r="FP128" s="178"/>
      <c r="FQ128" s="178"/>
      <c r="FR128" s="178"/>
      <c r="FS128" s="178"/>
      <c r="FT128" s="178"/>
      <c r="FU128" s="178"/>
      <c r="FV128" s="178"/>
      <c r="FW128" s="178"/>
      <c r="FX128" s="178"/>
      <c r="FY128" s="178"/>
      <c r="FZ128" s="178"/>
      <c r="GA128" s="178"/>
      <c r="GB128" s="178"/>
      <c r="GC128" s="178"/>
      <c r="GD128" s="178"/>
      <c r="GE128" s="178"/>
      <c r="GF128" s="178"/>
      <c r="GG128" s="178"/>
      <c r="GH128" s="178"/>
      <c r="GI128" s="178"/>
      <c r="GJ128" s="178"/>
      <c r="GK128" s="178"/>
      <c r="GL128" s="178"/>
      <c r="GM128" s="178"/>
      <c r="GN128" s="178"/>
      <c r="GO128" s="178"/>
      <c r="GP128" s="178"/>
      <c r="GQ128" s="178"/>
      <c r="GR128" s="178"/>
      <c r="GS128" s="178"/>
      <c r="GT128" s="178"/>
      <c r="GU128" s="178"/>
      <c r="GV128" s="178"/>
      <c r="GY128"/>
    </row>
    <row r="129" spans="1:207" ht="15.75">
      <c r="A129" s="114">
        <f t="shared" si="1"/>
        <v>6</v>
      </c>
      <c r="B129" s="491"/>
      <c r="C129" s="492"/>
      <c r="D129" s="357">
        <v>43218</v>
      </c>
      <c r="E129" s="465" t="str">
        <f>IF("CA" = [1]Congé!$H$7:$H$738, "absent", "il est la ")</f>
        <v xml:space="preserve">il est la </v>
      </c>
      <c r="F129" s="146"/>
      <c r="G129" s="146"/>
      <c r="H129" s="396"/>
      <c r="I129" s="372"/>
      <c r="J129" s="146"/>
      <c r="K129" s="146"/>
      <c r="L129" s="410"/>
      <c r="M129" s="395"/>
      <c r="N129" s="146"/>
      <c r="O129" s="146"/>
      <c r="P129" s="396"/>
      <c r="Q129" s="395"/>
      <c r="R129" s="146"/>
      <c r="S129" s="146"/>
      <c r="T129" s="396"/>
      <c r="U129" s="372"/>
      <c r="V129" s="146"/>
      <c r="W129" s="146"/>
      <c r="X129" s="410"/>
      <c r="Y129" s="395"/>
      <c r="Z129" s="146"/>
      <c r="AA129" s="146"/>
      <c r="AB129" s="396"/>
      <c r="AC129" s="372"/>
      <c r="AD129" s="146"/>
      <c r="AE129" s="146"/>
      <c r="AF129" s="410"/>
      <c r="AG129" s="395"/>
      <c r="AH129" s="146"/>
      <c r="AI129" s="146"/>
      <c r="AJ129" s="396"/>
      <c r="AK129" s="372"/>
      <c r="AL129" s="146"/>
      <c r="AM129" s="146"/>
      <c r="AN129" s="410"/>
      <c r="AO129" s="395"/>
      <c r="AP129" s="146"/>
      <c r="AQ129" s="146"/>
      <c r="AR129" s="396"/>
      <c r="AS129" s="395"/>
      <c r="AT129" s="146"/>
      <c r="AU129" s="146"/>
      <c r="AV129" s="396"/>
      <c r="AW129" s="395"/>
      <c r="AX129" s="146"/>
      <c r="AY129" s="146"/>
      <c r="AZ129" s="396"/>
      <c r="BA129" s="395"/>
      <c r="BB129" s="146"/>
      <c r="BC129" s="146"/>
      <c r="BD129" s="396"/>
      <c r="BE129" s="395"/>
      <c r="BF129" s="146"/>
      <c r="BG129" s="146"/>
      <c r="BH129" s="396"/>
      <c r="BI129" s="395"/>
      <c r="BJ129" s="146"/>
      <c r="BK129" s="146"/>
      <c r="BL129" s="396"/>
      <c r="BM129" s="395"/>
      <c r="BN129" s="146"/>
      <c r="BO129" s="146"/>
      <c r="BP129" s="396"/>
      <c r="BQ129" s="395"/>
      <c r="BR129" s="146"/>
      <c r="BS129" s="146"/>
      <c r="BT129" s="396"/>
      <c r="BU129" s="395"/>
      <c r="BV129" s="146"/>
      <c r="BW129" s="146"/>
      <c r="BX129" s="396"/>
      <c r="BY129" s="395"/>
      <c r="BZ129" s="146"/>
      <c r="CA129" s="146"/>
      <c r="CB129" s="396"/>
      <c r="CC129" s="395"/>
      <c r="CD129" s="146"/>
      <c r="CE129" s="146"/>
      <c r="CF129" s="396"/>
      <c r="CG129" s="395"/>
      <c r="CH129" s="146"/>
      <c r="CI129" s="146"/>
      <c r="CJ129" s="396"/>
      <c r="CK129" s="395"/>
      <c r="CL129" s="146"/>
      <c r="CM129" s="146"/>
      <c r="CN129" s="396"/>
      <c r="CO129" s="395"/>
      <c r="CP129" s="146"/>
      <c r="CQ129" s="146"/>
      <c r="CR129" s="396"/>
      <c r="CS129" s="372"/>
      <c r="CT129" s="146"/>
      <c r="CU129" s="146"/>
      <c r="CV129" s="146"/>
      <c r="CW129" s="146"/>
      <c r="CX129" s="146"/>
      <c r="CY129" s="146"/>
      <c r="CZ129" s="146"/>
      <c r="DA129" s="146"/>
      <c r="DB129" s="146"/>
      <c r="DC129" s="146"/>
      <c r="DD129" s="146"/>
      <c r="DE129" s="146"/>
      <c r="DF129" s="146"/>
      <c r="DG129" s="146"/>
      <c r="DH129" s="146"/>
      <c r="DI129" s="146"/>
      <c r="DJ129" s="146"/>
      <c r="DK129" s="146"/>
      <c r="DL129" s="146"/>
      <c r="DM129" s="146"/>
      <c r="DN129" s="146"/>
      <c r="DO129" s="146"/>
      <c r="DP129" s="146"/>
      <c r="DQ129" s="146"/>
      <c r="DR129" s="146"/>
      <c r="DS129" s="146"/>
      <c r="DT129" s="146"/>
      <c r="DU129" s="146"/>
      <c r="DV129" s="146"/>
      <c r="DW129" s="146"/>
      <c r="DX129" s="146"/>
      <c r="DY129" s="146"/>
      <c r="DZ129" s="146"/>
      <c r="EA129" s="146"/>
      <c r="EB129" s="146"/>
      <c r="EC129" s="146"/>
      <c r="ED129" s="146"/>
      <c r="EE129" s="146"/>
      <c r="EF129" s="146"/>
      <c r="EG129" s="146"/>
      <c r="EH129" s="146"/>
      <c r="EI129" s="146"/>
      <c r="EJ129" s="146"/>
      <c r="EK129" s="146"/>
      <c r="EL129" s="146"/>
      <c r="EM129" s="146"/>
      <c r="EN129" s="146"/>
      <c r="EO129" s="146"/>
      <c r="EP129" s="146"/>
      <c r="EQ129" s="146"/>
      <c r="ER129" s="146"/>
      <c r="ES129" s="146"/>
      <c r="ET129" s="146"/>
      <c r="EU129" s="146"/>
      <c r="EV129" s="146"/>
      <c r="EW129" s="146"/>
      <c r="EX129" s="146"/>
      <c r="EY129" s="146"/>
      <c r="EZ129" s="146"/>
      <c r="FA129" s="178"/>
      <c r="FB129" s="178"/>
      <c r="FC129" s="178"/>
      <c r="FD129" s="178"/>
      <c r="FE129" s="178"/>
      <c r="FF129" s="178"/>
      <c r="FG129" s="178"/>
      <c r="FH129" s="178"/>
      <c r="FI129" s="178"/>
      <c r="FJ129" s="178"/>
      <c r="FK129" s="178"/>
      <c r="FL129" s="178"/>
      <c r="FM129" s="178"/>
      <c r="FN129" s="178"/>
      <c r="FO129" s="178"/>
      <c r="FP129" s="178"/>
      <c r="FQ129" s="178"/>
      <c r="FR129" s="178"/>
      <c r="FS129" s="178"/>
      <c r="FT129" s="178"/>
      <c r="FU129" s="178"/>
      <c r="FV129" s="178"/>
      <c r="FW129" s="178"/>
      <c r="FX129" s="178"/>
      <c r="FY129" s="178"/>
      <c r="FZ129" s="178"/>
      <c r="GA129" s="178"/>
      <c r="GB129" s="178"/>
      <c r="GC129" s="178"/>
      <c r="GD129" s="178"/>
      <c r="GE129" s="178"/>
      <c r="GF129" s="178"/>
      <c r="GG129" s="178"/>
      <c r="GH129" s="178"/>
      <c r="GI129" s="178"/>
      <c r="GJ129" s="178"/>
      <c r="GK129" s="178"/>
      <c r="GL129" s="178"/>
      <c r="GM129" s="178"/>
      <c r="GN129" s="178"/>
      <c r="GO129" s="178"/>
      <c r="GP129" s="178"/>
      <c r="GQ129" s="178"/>
      <c r="GR129" s="178"/>
      <c r="GS129" s="178"/>
      <c r="GT129" s="178"/>
      <c r="GU129" s="178"/>
      <c r="GV129" s="178"/>
      <c r="GY129"/>
    </row>
    <row r="130" spans="1:207" ht="15.75">
      <c r="A130" s="114">
        <f t="shared" si="1"/>
        <v>7</v>
      </c>
      <c r="B130" s="491"/>
      <c r="C130" s="492"/>
      <c r="D130" s="357">
        <v>43219</v>
      </c>
      <c r="E130" s="465" t="str">
        <f>IF("CA" = [1]Congé!$H$7:$H$738, "absent", "il est la ")</f>
        <v xml:space="preserve">il est la </v>
      </c>
      <c r="F130" s="146"/>
      <c r="G130" s="146"/>
      <c r="H130" s="396"/>
      <c r="I130" s="372"/>
      <c r="J130" s="146"/>
      <c r="K130" s="146"/>
      <c r="L130" s="410"/>
      <c r="M130" s="395"/>
      <c r="N130" s="146"/>
      <c r="O130" s="146"/>
      <c r="P130" s="396"/>
      <c r="Q130" s="395"/>
      <c r="R130" s="146"/>
      <c r="S130" s="146"/>
      <c r="T130" s="396"/>
      <c r="U130" s="372"/>
      <c r="V130" s="146"/>
      <c r="W130" s="146"/>
      <c r="X130" s="410"/>
      <c r="Y130" s="395"/>
      <c r="Z130" s="146"/>
      <c r="AA130" s="146"/>
      <c r="AB130" s="396"/>
      <c r="AC130" s="372"/>
      <c r="AD130" s="146"/>
      <c r="AE130" s="146"/>
      <c r="AF130" s="410"/>
      <c r="AG130" s="395"/>
      <c r="AH130" s="146"/>
      <c r="AI130" s="146"/>
      <c r="AJ130" s="396"/>
      <c r="AK130" s="372"/>
      <c r="AL130" s="146"/>
      <c r="AM130" s="146"/>
      <c r="AN130" s="410"/>
      <c r="AO130" s="395"/>
      <c r="AP130" s="146"/>
      <c r="AQ130" s="146"/>
      <c r="AR130" s="396"/>
      <c r="AS130" s="395"/>
      <c r="AT130" s="146"/>
      <c r="AU130" s="146"/>
      <c r="AV130" s="396"/>
      <c r="AW130" s="395"/>
      <c r="AX130" s="146"/>
      <c r="AY130" s="146"/>
      <c r="AZ130" s="396"/>
      <c r="BA130" s="395"/>
      <c r="BB130" s="146"/>
      <c r="BC130" s="146"/>
      <c r="BD130" s="396"/>
      <c r="BE130" s="395"/>
      <c r="BF130" s="146"/>
      <c r="BG130" s="146"/>
      <c r="BH130" s="396"/>
      <c r="BI130" s="395"/>
      <c r="BJ130" s="146"/>
      <c r="BK130" s="146"/>
      <c r="BL130" s="396"/>
      <c r="BM130" s="395"/>
      <c r="BN130" s="146"/>
      <c r="BO130" s="146"/>
      <c r="BP130" s="396"/>
      <c r="BQ130" s="395"/>
      <c r="BR130" s="146"/>
      <c r="BS130" s="146"/>
      <c r="BT130" s="396"/>
      <c r="BU130" s="395"/>
      <c r="BV130" s="146"/>
      <c r="BW130" s="146"/>
      <c r="BX130" s="396"/>
      <c r="BY130" s="395"/>
      <c r="BZ130" s="146"/>
      <c r="CA130" s="146"/>
      <c r="CB130" s="396"/>
      <c r="CC130" s="395"/>
      <c r="CD130" s="146"/>
      <c r="CE130" s="146"/>
      <c r="CF130" s="396"/>
      <c r="CG130" s="395"/>
      <c r="CH130" s="146"/>
      <c r="CI130" s="146"/>
      <c r="CJ130" s="396"/>
      <c r="CK130" s="395"/>
      <c r="CL130" s="146"/>
      <c r="CM130" s="146"/>
      <c r="CN130" s="396"/>
      <c r="CO130" s="395"/>
      <c r="CP130" s="146"/>
      <c r="CQ130" s="146"/>
      <c r="CR130" s="396"/>
      <c r="CS130" s="372"/>
      <c r="CT130" s="146"/>
      <c r="CU130" s="146"/>
      <c r="CV130" s="146"/>
      <c r="CW130" s="146"/>
      <c r="CX130" s="146"/>
      <c r="CY130" s="146"/>
      <c r="CZ130" s="146"/>
      <c r="DA130" s="146"/>
      <c r="DB130" s="146"/>
      <c r="DC130" s="146"/>
      <c r="DD130" s="146"/>
      <c r="DE130" s="146"/>
      <c r="DF130" s="146"/>
      <c r="DG130" s="146"/>
      <c r="DH130" s="146"/>
      <c r="DI130" s="146"/>
      <c r="DJ130" s="146"/>
      <c r="DK130" s="146"/>
      <c r="DL130" s="146"/>
      <c r="DM130" s="146"/>
      <c r="DN130" s="146"/>
      <c r="DO130" s="146"/>
      <c r="DP130" s="146"/>
      <c r="DQ130" s="146"/>
      <c r="DR130" s="146"/>
      <c r="DS130" s="146"/>
      <c r="DT130" s="146"/>
      <c r="DU130" s="146"/>
      <c r="DV130" s="146"/>
      <c r="DW130" s="146"/>
      <c r="DX130" s="146"/>
      <c r="DY130" s="146"/>
      <c r="DZ130" s="146"/>
      <c r="EA130" s="146"/>
      <c r="EB130" s="146"/>
      <c r="EC130" s="146"/>
      <c r="ED130" s="146"/>
      <c r="EE130" s="146"/>
      <c r="EF130" s="146"/>
      <c r="EG130" s="146"/>
      <c r="EH130" s="146"/>
      <c r="EI130" s="146"/>
      <c r="EJ130" s="146"/>
      <c r="EK130" s="146"/>
      <c r="EL130" s="146"/>
      <c r="EM130" s="146"/>
      <c r="EN130" s="146"/>
      <c r="EO130" s="146"/>
      <c r="EP130" s="146"/>
      <c r="EQ130" s="146"/>
      <c r="ER130" s="146"/>
      <c r="ES130" s="146"/>
      <c r="ET130" s="146"/>
      <c r="EU130" s="146"/>
      <c r="EV130" s="146"/>
      <c r="EW130" s="146"/>
      <c r="EX130" s="146"/>
      <c r="EY130" s="146"/>
      <c r="EZ130" s="146"/>
      <c r="FA130" s="178"/>
      <c r="FB130" s="178"/>
      <c r="FC130" s="178"/>
      <c r="FD130" s="178"/>
      <c r="FE130" s="178"/>
      <c r="FF130" s="178"/>
      <c r="FG130" s="178"/>
      <c r="FH130" s="178"/>
      <c r="FI130" s="178"/>
      <c r="FJ130" s="178"/>
      <c r="FK130" s="178"/>
      <c r="FL130" s="178"/>
      <c r="FM130" s="178"/>
      <c r="FN130" s="178"/>
      <c r="FO130" s="178"/>
      <c r="FP130" s="178"/>
      <c r="FQ130" s="178"/>
      <c r="FR130" s="178"/>
      <c r="FS130" s="178"/>
      <c r="FT130" s="178"/>
      <c r="FU130" s="178"/>
      <c r="FV130" s="178"/>
      <c r="FW130" s="178"/>
      <c r="FX130" s="178"/>
      <c r="FY130" s="178"/>
      <c r="FZ130" s="178"/>
      <c r="GA130" s="178"/>
      <c r="GB130" s="178"/>
      <c r="GC130" s="178"/>
      <c r="GD130" s="178"/>
      <c r="GE130" s="178"/>
      <c r="GF130" s="178"/>
      <c r="GG130" s="178"/>
      <c r="GH130" s="178"/>
      <c r="GI130" s="178"/>
      <c r="GJ130" s="178"/>
      <c r="GK130" s="178"/>
      <c r="GL130" s="178"/>
      <c r="GM130" s="178"/>
      <c r="GN130" s="178"/>
      <c r="GO130" s="178"/>
      <c r="GP130" s="178"/>
      <c r="GQ130" s="178"/>
      <c r="GR130" s="178"/>
      <c r="GS130" s="178"/>
      <c r="GT130" s="178"/>
      <c r="GU130" s="178"/>
      <c r="GV130" s="178"/>
      <c r="GY130"/>
    </row>
    <row r="131" spans="1:207" ht="18.75">
      <c r="A131" s="114">
        <f t="shared" si="1"/>
        <v>1</v>
      </c>
      <c r="B131" s="491"/>
      <c r="C131" s="492"/>
      <c r="D131" s="357">
        <v>43220</v>
      </c>
      <c r="E131" s="465" t="str">
        <f>IF("CA" = [1]Congé!$H$7:$H$738, "absent", "il est la ")</f>
        <v xml:space="preserve">il est la </v>
      </c>
      <c r="F131" s="181"/>
      <c r="G131" s="181"/>
      <c r="H131" s="399"/>
      <c r="I131" s="370"/>
      <c r="J131" s="181"/>
      <c r="K131" s="181"/>
      <c r="L131" s="412"/>
      <c r="M131" s="398"/>
      <c r="N131" s="181"/>
      <c r="O131" s="181"/>
      <c r="P131" s="399"/>
      <c r="Q131" s="398"/>
      <c r="R131" s="181"/>
      <c r="S131" s="181"/>
      <c r="T131" s="399"/>
      <c r="U131" s="370"/>
      <c r="V131" s="181"/>
      <c r="W131" s="181"/>
      <c r="X131" s="412"/>
      <c r="Y131" s="398"/>
      <c r="Z131" s="181"/>
      <c r="AA131" s="181"/>
      <c r="AB131" s="399"/>
      <c r="AC131" s="370"/>
      <c r="AD131" s="181"/>
      <c r="AE131" s="181"/>
      <c r="AF131" s="412"/>
      <c r="AG131" s="398"/>
      <c r="AH131" s="181"/>
      <c r="AI131" s="181"/>
      <c r="AJ131" s="399"/>
      <c r="AK131" s="370"/>
      <c r="AL131" s="181"/>
      <c r="AM131" s="181"/>
      <c r="AN131" s="412"/>
      <c r="AO131" s="398"/>
      <c r="AP131" s="181"/>
      <c r="AQ131" s="181"/>
      <c r="AR131" s="399"/>
      <c r="AS131" s="398"/>
      <c r="AT131" s="181"/>
      <c r="AU131" s="181"/>
      <c r="AV131" s="399"/>
      <c r="AW131" s="398"/>
      <c r="AX131" s="181"/>
      <c r="AY131" s="181"/>
      <c r="AZ131" s="399"/>
      <c r="BA131" s="398"/>
      <c r="BB131" s="181"/>
      <c r="BC131" s="181"/>
      <c r="BD131" s="399"/>
      <c r="BE131" s="398"/>
      <c r="BF131" s="181"/>
      <c r="BG131" s="181"/>
      <c r="BH131" s="399"/>
      <c r="BI131" s="398"/>
      <c r="BJ131" s="181"/>
      <c r="BK131" s="181"/>
      <c r="BL131" s="399"/>
      <c r="BM131" s="398"/>
      <c r="BN131" s="181"/>
      <c r="BO131" s="181"/>
      <c r="BP131" s="399"/>
      <c r="BQ131" s="398"/>
      <c r="BR131" s="181"/>
      <c r="BS131" s="181"/>
      <c r="BT131" s="399"/>
      <c r="BU131" s="398"/>
      <c r="BV131" s="181"/>
      <c r="BW131" s="181"/>
      <c r="BX131" s="399"/>
      <c r="BY131" s="398"/>
      <c r="BZ131" s="181"/>
      <c r="CA131" s="181"/>
      <c r="CB131" s="399"/>
      <c r="CC131" s="398"/>
      <c r="CD131" s="181"/>
      <c r="CE131" s="181"/>
      <c r="CF131" s="399"/>
      <c r="CG131" s="398"/>
      <c r="CH131" s="181"/>
      <c r="CI131" s="181"/>
      <c r="CJ131" s="399"/>
      <c r="CK131" s="398"/>
      <c r="CL131" s="181"/>
      <c r="CM131" s="181"/>
      <c r="CN131" s="399"/>
      <c r="CO131" s="398"/>
      <c r="CP131" s="181"/>
      <c r="CQ131" s="181"/>
      <c r="CR131" s="399"/>
      <c r="CS131" s="370"/>
      <c r="CT131" s="181"/>
      <c r="CU131" s="181"/>
      <c r="CV131" s="181"/>
      <c r="CW131" s="181"/>
      <c r="CX131" s="181"/>
      <c r="CY131" s="181"/>
      <c r="CZ131" s="181"/>
      <c r="DA131" s="181"/>
      <c r="DB131" s="181"/>
      <c r="DC131" s="181"/>
      <c r="DD131" s="181"/>
      <c r="DE131" s="181"/>
      <c r="DF131" s="181"/>
      <c r="DG131" s="181"/>
      <c r="DH131" s="181"/>
      <c r="DI131" s="181"/>
      <c r="DJ131" s="181"/>
      <c r="DK131" s="181"/>
      <c r="DL131" s="181"/>
      <c r="DM131" s="181"/>
      <c r="DN131" s="181"/>
      <c r="DO131" s="181"/>
      <c r="DP131" s="181"/>
      <c r="DQ131" s="181"/>
      <c r="DR131" s="181"/>
      <c r="DS131" s="181"/>
      <c r="DT131" s="181"/>
      <c r="DU131" s="181"/>
      <c r="DV131" s="181"/>
      <c r="DW131" s="181"/>
      <c r="DX131" s="181"/>
      <c r="DY131" s="181"/>
      <c r="DZ131" s="181"/>
      <c r="EA131" s="181"/>
      <c r="EB131" s="181"/>
      <c r="EC131" s="181"/>
      <c r="ED131" s="181"/>
      <c r="EE131" s="181"/>
      <c r="EF131" s="181"/>
      <c r="EG131" s="181"/>
      <c r="EH131" s="181"/>
      <c r="EI131" s="181"/>
      <c r="EJ131" s="181"/>
      <c r="EK131" s="181"/>
      <c r="EL131" s="181"/>
      <c r="EM131" s="181"/>
      <c r="EN131" s="181"/>
      <c r="EO131" s="181"/>
      <c r="EP131" s="181"/>
      <c r="EQ131" s="181"/>
      <c r="ER131" s="181"/>
      <c r="ES131" s="181"/>
      <c r="ET131" s="181"/>
      <c r="EU131" s="181"/>
      <c r="EV131" s="181"/>
      <c r="EW131" s="181"/>
      <c r="EX131" s="181"/>
      <c r="EY131" s="181"/>
      <c r="EZ131" s="181"/>
      <c r="FA131" s="178"/>
      <c r="FB131" s="178"/>
      <c r="FC131" s="178"/>
      <c r="FD131" s="178"/>
      <c r="FE131" s="178"/>
      <c r="FF131" s="178"/>
      <c r="FG131" s="178"/>
      <c r="FH131" s="178"/>
      <c r="FI131" s="178"/>
      <c r="FJ131" s="178"/>
      <c r="FK131" s="178"/>
      <c r="FL131" s="178"/>
      <c r="FM131" s="178"/>
      <c r="FN131" s="178"/>
      <c r="FO131" s="178"/>
      <c r="FP131" s="178"/>
      <c r="FQ131" s="178"/>
      <c r="FR131" s="178"/>
      <c r="FS131" s="178"/>
      <c r="FT131" s="178"/>
      <c r="FU131" s="178"/>
      <c r="FV131" s="178"/>
      <c r="FW131" s="178"/>
      <c r="FX131" s="178"/>
      <c r="FY131" s="178"/>
      <c r="FZ131" s="178"/>
      <c r="GA131" s="178"/>
      <c r="GB131" s="178"/>
      <c r="GC131" s="178"/>
      <c r="GD131" s="178"/>
      <c r="GE131" s="178"/>
      <c r="GF131" s="178"/>
      <c r="GG131" s="178"/>
      <c r="GH131" s="178"/>
      <c r="GI131" s="178"/>
      <c r="GJ131" s="178"/>
      <c r="GK131" s="178"/>
      <c r="GL131" s="178"/>
      <c r="GM131" s="178"/>
      <c r="GN131" s="178"/>
      <c r="GO131" s="178"/>
      <c r="GP131" s="178"/>
      <c r="GQ131" s="178"/>
      <c r="GR131" s="178"/>
      <c r="GS131" s="178"/>
      <c r="GT131" s="178"/>
      <c r="GU131" s="178"/>
      <c r="GV131" s="178"/>
      <c r="GY131"/>
    </row>
    <row r="132" spans="1:207" ht="15.75">
      <c r="A132" s="114">
        <v>6</v>
      </c>
      <c r="B132" s="491"/>
      <c r="C132" s="492"/>
      <c r="D132" s="357">
        <v>43221</v>
      </c>
      <c r="E132" s="465" t="str">
        <f>IF("CA" = [1]Congé!$H$7:$H$738, "absent", "il est la ")</f>
        <v xml:space="preserve">il est la </v>
      </c>
      <c r="F132" s="146"/>
      <c r="G132" s="146"/>
      <c r="H132" s="396"/>
      <c r="I132" s="372"/>
      <c r="J132" s="146"/>
      <c r="K132" s="146"/>
      <c r="L132" s="410"/>
      <c r="M132" s="395"/>
      <c r="N132" s="146"/>
      <c r="O132" s="146"/>
      <c r="P132" s="396"/>
      <c r="Q132" s="395"/>
      <c r="R132" s="146"/>
      <c r="S132" s="146"/>
      <c r="T132" s="396"/>
      <c r="U132" s="372"/>
      <c r="V132" s="146"/>
      <c r="W132" s="146"/>
      <c r="X132" s="410"/>
      <c r="Y132" s="395"/>
      <c r="Z132" s="146"/>
      <c r="AA132" s="146"/>
      <c r="AB132" s="396"/>
      <c r="AC132" s="372"/>
      <c r="AD132" s="146"/>
      <c r="AE132" s="146"/>
      <c r="AF132" s="410"/>
      <c r="AG132" s="395"/>
      <c r="AH132" s="146"/>
      <c r="AI132" s="146"/>
      <c r="AJ132" s="396"/>
      <c r="AK132" s="372"/>
      <c r="AL132" s="146"/>
      <c r="AM132" s="146"/>
      <c r="AN132" s="410"/>
      <c r="AO132" s="395"/>
      <c r="AP132" s="146"/>
      <c r="AQ132" s="146"/>
      <c r="AR132" s="396"/>
      <c r="AS132" s="395"/>
      <c r="AT132" s="146"/>
      <c r="AU132" s="146"/>
      <c r="AV132" s="396"/>
      <c r="AW132" s="395"/>
      <c r="AX132" s="146"/>
      <c r="AY132" s="146"/>
      <c r="AZ132" s="396"/>
      <c r="BA132" s="395"/>
      <c r="BB132" s="146"/>
      <c r="BC132" s="146"/>
      <c r="BD132" s="396"/>
      <c r="BE132" s="395"/>
      <c r="BF132" s="146"/>
      <c r="BG132" s="146"/>
      <c r="BH132" s="396"/>
      <c r="BI132" s="395"/>
      <c r="BJ132" s="146"/>
      <c r="BK132" s="146"/>
      <c r="BL132" s="396"/>
      <c r="BM132" s="395"/>
      <c r="BN132" s="146"/>
      <c r="BO132" s="146"/>
      <c r="BP132" s="396"/>
      <c r="BQ132" s="395"/>
      <c r="BR132" s="146"/>
      <c r="BS132" s="146"/>
      <c r="BT132" s="396"/>
      <c r="BU132" s="395"/>
      <c r="BV132" s="146"/>
      <c r="BW132" s="146"/>
      <c r="BX132" s="396"/>
      <c r="BY132" s="395"/>
      <c r="BZ132" s="146"/>
      <c r="CA132" s="146"/>
      <c r="CB132" s="396"/>
      <c r="CC132" s="395"/>
      <c r="CD132" s="146"/>
      <c r="CE132" s="146"/>
      <c r="CF132" s="396"/>
      <c r="CG132" s="395"/>
      <c r="CH132" s="146"/>
      <c r="CI132" s="146"/>
      <c r="CJ132" s="396"/>
      <c r="CK132" s="395"/>
      <c r="CL132" s="146"/>
      <c r="CM132" s="146"/>
      <c r="CN132" s="396"/>
      <c r="CO132" s="395"/>
      <c r="CP132" s="146"/>
      <c r="CQ132" s="146"/>
      <c r="CR132" s="396"/>
      <c r="CS132" s="372"/>
      <c r="CT132" s="146"/>
      <c r="CU132" s="146"/>
      <c r="CV132" s="146"/>
      <c r="CW132" s="146"/>
      <c r="CX132" s="146"/>
      <c r="CY132" s="146"/>
      <c r="CZ132" s="146"/>
      <c r="DA132" s="146"/>
      <c r="DB132" s="146"/>
      <c r="DC132" s="146"/>
      <c r="DD132" s="146"/>
      <c r="DE132" s="146"/>
      <c r="DF132" s="146"/>
      <c r="DG132" s="146"/>
      <c r="DH132" s="146"/>
      <c r="DI132" s="146"/>
      <c r="DJ132" s="146"/>
      <c r="DK132" s="146"/>
      <c r="DL132" s="146"/>
      <c r="DM132" s="146"/>
      <c r="DN132" s="146"/>
      <c r="DO132" s="146"/>
      <c r="DP132" s="146"/>
      <c r="DQ132" s="146"/>
      <c r="DR132" s="146"/>
      <c r="DS132" s="146"/>
      <c r="DT132" s="146"/>
      <c r="DU132" s="146"/>
      <c r="DV132" s="146"/>
      <c r="DW132" s="146"/>
      <c r="DX132" s="146"/>
      <c r="DY132" s="146"/>
      <c r="DZ132" s="146"/>
      <c r="EA132" s="146"/>
      <c r="EB132" s="146"/>
      <c r="EC132" s="146"/>
      <c r="ED132" s="146"/>
      <c r="EE132" s="146"/>
      <c r="EF132" s="146"/>
      <c r="EG132" s="146"/>
      <c r="EH132" s="146"/>
      <c r="EI132" s="146"/>
      <c r="EJ132" s="146"/>
      <c r="EK132" s="146"/>
      <c r="EL132" s="146"/>
      <c r="EM132" s="146"/>
      <c r="EN132" s="146"/>
      <c r="EO132" s="146"/>
      <c r="EP132" s="146"/>
      <c r="EQ132" s="146"/>
      <c r="ER132" s="146"/>
      <c r="ES132" s="146"/>
      <c r="ET132" s="146"/>
      <c r="EU132" s="146"/>
      <c r="EV132" s="146"/>
      <c r="EW132" s="146"/>
      <c r="EX132" s="146"/>
      <c r="EY132" s="146"/>
      <c r="EZ132" s="146"/>
      <c r="FA132" s="178"/>
      <c r="FB132" s="178"/>
      <c r="FC132" s="178"/>
      <c r="FD132" s="178"/>
      <c r="FE132" s="178"/>
      <c r="FF132" s="178"/>
      <c r="FG132" s="178"/>
      <c r="FH132" s="178"/>
      <c r="FI132" s="178"/>
      <c r="FJ132" s="178"/>
      <c r="FK132" s="178"/>
      <c r="FL132" s="178"/>
      <c r="FM132" s="178"/>
      <c r="FN132" s="178"/>
      <c r="FO132" s="178"/>
      <c r="FP132" s="178"/>
      <c r="FQ132" s="178"/>
      <c r="FR132" s="178"/>
      <c r="FS132" s="178"/>
      <c r="FT132" s="178"/>
      <c r="FU132" s="178"/>
      <c r="FV132" s="178"/>
      <c r="FW132" s="178"/>
      <c r="FX132" s="178"/>
      <c r="FY132" s="178"/>
      <c r="FZ132" s="178"/>
      <c r="GA132" s="178"/>
      <c r="GB132" s="178"/>
      <c r="GC132" s="178"/>
      <c r="GD132" s="178"/>
      <c r="GE132" s="178"/>
      <c r="GF132" s="178"/>
      <c r="GG132" s="178"/>
      <c r="GH132" s="178"/>
      <c r="GI132" s="178"/>
      <c r="GJ132" s="178"/>
      <c r="GK132" s="178"/>
      <c r="GL132" s="178"/>
      <c r="GM132" s="178"/>
      <c r="GN132" s="178"/>
      <c r="GO132" s="178"/>
      <c r="GP132" s="178"/>
      <c r="GQ132" s="178"/>
      <c r="GR132" s="178"/>
      <c r="GS132" s="178"/>
      <c r="GT132" s="178"/>
      <c r="GU132" s="178"/>
      <c r="GV132" s="178"/>
      <c r="GY132"/>
    </row>
    <row r="133" spans="1:207" ht="15.75">
      <c r="A133" s="114">
        <f t="shared" si="1"/>
        <v>3</v>
      </c>
      <c r="B133" s="491"/>
      <c r="C133" s="492"/>
      <c r="D133" s="357">
        <v>43222</v>
      </c>
      <c r="E133" s="465" t="str">
        <f>IF("CA" = [1]Congé!$H$7:$H$738, "absent", "il est la ")</f>
        <v xml:space="preserve">il est la </v>
      </c>
      <c r="F133" s="178"/>
      <c r="G133" s="178"/>
      <c r="H133" s="368"/>
      <c r="I133" s="352"/>
      <c r="J133" s="178"/>
      <c r="K133" s="178"/>
      <c r="L133" s="409"/>
      <c r="M133" s="393"/>
      <c r="N133" s="178"/>
      <c r="O133" s="178"/>
      <c r="P133" s="368"/>
      <c r="Q133" s="393"/>
      <c r="R133" s="178"/>
      <c r="S133" s="178"/>
      <c r="T133" s="368"/>
      <c r="U133" s="352"/>
      <c r="V133" s="178"/>
      <c r="W133" s="178"/>
      <c r="X133" s="409"/>
      <c r="Y133" s="393"/>
      <c r="Z133" s="178"/>
      <c r="AA133" s="178"/>
      <c r="AB133" s="368"/>
      <c r="AC133" s="352"/>
      <c r="AD133" s="178"/>
      <c r="AE133" s="178"/>
      <c r="AF133" s="409"/>
      <c r="AG133" s="393"/>
      <c r="AH133" s="178"/>
      <c r="AI133" s="178"/>
      <c r="AJ133" s="368"/>
      <c r="AK133" s="352"/>
      <c r="AL133" s="178"/>
      <c r="AM133" s="178"/>
      <c r="AN133" s="409"/>
      <c r="AO133" s="393"/>
      <c r="AP133" s="178"/>
      <c r="AQ133" s="178"/>
      <c r="AR133" s="368"/>
      <c r="AS133" s="393"/>
      <c r="AT133" s="178"/>
      <c r="AU133" s="178"/>
      <c r="AV133" s="368"/>
      <c r="AW133" s="393"/>
      <c r="AX133" s="178"/>
      <c r="AY133" s="178"/>
      <c r="AZ133" s="368"/>
      <c r="BA133" s="393"/>
      <c r="BB133" s="178"/>
      <c r="BC133" s="178"/>
      <c r="BD133" s="368"/>
      <c r="BE133" s="393"/>
      <c r="BF133" s="178"/>
      <c r="BG133" s="178"/>
      <c r="BH133" s="368"/>
      <c r="BI133" s="393"/>
      <c r="BJ133" s="178"/>
      <c r="BK133" s="178"/>
      <c r="BL133" s="368"/>
      <c r="BM133" s="393"/>
      <c r="BN133" s="178"/>
      <c r="BO133" s="178"/>
      <c r="BP133" s="368"/>
      <c r="BQ133" s="393"/>
      <c r="BR133" s="178"/>
      <c r="BS133" s="178"/>
      <c r="BT133" s="368"/>
      <c r="BU133" s="393"/>
      <c r="BV133" s="178"/>
      <c r="BW133" s="178"/>
      <c r="BX133" s="368"/>
      <c r="BY133" s="393"/>
      <c r="BZ133" s="178"/>
      <c r="CA133" s="178"/>
      <c r="CB133" s="368"/>
      <c r="CC133" s="393"/>
      <c r="CD133" s="178"/>
      <c r="CE133" s="178"/>
      <c r="CF133" s="368"/>
      <c r="CG133" s="393"/>
      <c r="CH133" s="178"/>
      <c r="CI133" s="178"/>
      <c r="CJ133" s="368"/>
      <c r="CK133" s="393"/>
      <c r="CL133" s="178"/>
      <c r="CM133" s="178"/>
      <c r="CN133" s="368"/>
      <c r="CO133" s="393"/>
      <c r="CP133" s="178"/>
      <c r="CQ133" s="178"/>
      <c r="CR133" s="368"/>
      <c r="CS133" s="352"/>
      <c r="CT133" s="178"/>
      <c r="CU133" s="178"/>
      <c r="CV133" s="178"/>
      <c r="CW133" s="178"/>
      <c r="CX133" s="178"/>
      <c r="CY133" s="178"/>
      <c r="CZ133" s="178"/>
      <c r="DA133" s="178"/>
      <c r="DB133" s="178"/>
      <c r="DC133" s="178"/>
      <c r="DD133" s="178"/>
      <c r="DE133" s="178"/>
      <c r="DF133" s="178"/>
      <c r="DG133" s="178"/>
      <c r="DH133" s="178"/>
      <c r="DI133" s="178"/>
      <c r="DJ133" s="178"/>
      <c r="DK133" s="178"/>
      <c r="DL133" s="178"/>
      <c r="DM133" s="178"/>
      <c r="DN133" s="178"/>
      <c r="DO133" s="178"/>
      <c r="DP133" s="178"/>
      <c r="DQ133" s="178"/>
      <c r="DR133" s="178"/>
      <c r="DS133" s="178"/>
      <c r="DT133" s="178"/>
      <c r="DU133" s="178"/>
      <c r="DV133" s="178"/>
      <c r="DW133" s="178"/>
      <c r="DX133" s="178"/>
      <c r="DY133" s="178"/>
      <c r="DZ133" s="178"/>
      <c r="EA133" s="178"/>
      <c r="EB133" s="178"/>
      <c r="EC133" s="178"/>
      <c r="ED133" s="178"/>
      <c r="EE133" s="178"/>
      <c r="EF133" s="178"/>
      <c r="EG133" s="178"/>
      <c r="EH133" s="178"/>
      <c r="EI133" s="178"/>
      <c r="EJ133" s="178"/>
      <c r="EK133" s="178"/>
      <c r="EL133" s="178"/>
      <c r="EM133" s="178"/>
      <c r="EN133" s="178"/>
      <c r="EO133" s="178"/>
      <c r="EP133" s="178"/>
      <c r="EQ133" s="178"/>
      <c r="ER133" s="178"/>
      <c r="ES133" s="178"/>
      <c r="ET133" s="178"/>
      <c r="EU133" s="178"/>
      <c r="EV133" s="178"/>
      <c r="EW133" s="178"/>
      <c r="EX133" s="178"/>
      <c r="EY133" s="178"/>
      <c r="EZ133" s="178"/>
      <c r="FA133" s="178"/>
      <c r="FB133" s="178"/>
      <c r="FC133" s="178"/>
      <c r="FD133" s="178"/>
      <c r="FE133" s="178"/>
      <c r="FF133" s="178"/>
      <c r="FG133" s="178"/>
      <c r="FH133" s="178"/>
      <c r="FI133" s="178"/>
      <c r="FJ133" s="178"/>
      <c r="FK133" s="178"/>
      <c r="FL133" s="178"/>
      <c r="FM133" s="178"/>
      <c r="FN133" s="178"/>
      <c r="FO133" s="178"/>
      <c r="FP133" s="178"/>
      <c r="FQ133" s="178"/>
      <c r="FR133" s="178"/>
      <c r="FS133" s="178"/>
      <c r="FT133" s="178"/>
      <c r="FU133" s="178"/>
      <c r="FV133" s="178"/>
      <c r="FW133" s="178"/>
      <c r="FX133" s="178"/>
      <c r="FY133" s="178"/>
      <c r="FZ133" s="178"/>
      <c r="GA133" s="178"/>
      <c r="GB133" s="178"/>
      <c r="GC133" s="178"/>
      <c r="GD133" s="178"/>
      <c r="GE133" s="178"/>
      <c r="GF133" s="178"/>
      <c r="GG133" s="178"/>
      <c r="GH133" s="178"/>
      <c r="GI133" s="178"/>
      <c r="GJ133" s="178"/>
      <c r="GK133" s="178"/>
      <c r="GL133" s="178"/>
      <c r="GM133" s="178"/>
      <c r="GN133" s="178"/>
      <c r="GO133" s="178"/>
      <c r="GP133" s="178"/>
      <c r="GQ133" s="178"/>
      <c r="GR133" s="178"/>
      <c r="GS133" s="178"/>
      <c r="GT133" s="178"/>
      <c r="GU133" s="178"/>
      <c r="GV133" s="178"/>
      <c r="GY133"/>
    </row>
    <row r="134" spans="1:207" ht="15.75">
      <c r="A134" s="114">
        <f t="shared" ref="A134:A197" si="2">WEEKDAY($D134,2)</f>
        <v>4</v>
      </c>
      <c r="B134" s="491"/>
      <c r="C134" s="492"/>
      <c r="D134" s="357">
        <v>43223</v>
      </c>
      <c r="E134" s="465" t="str">
        <f>IF("CA" = [1]Congé!$H$7:$H$738, "absent", "il est la ")</f>
        <v xml:space="preserve">il est la </v>
      </c>
      <c r="F134" s="178"/>
      <c r="G134" s="178"/>
      <c r="H134" s="368"/>
      <c r="I134" s="352"/>
      <c r="J134" s="178"/>
      <c r="K134" s="178"/>
      <c r="L134" s="409"/>
      <c r="M134" s="393"/>
      <c r="N134" s="178"/>
      <c r="O134" s="178"/>
      <c r="P134" s="368"/>
      <c r="Q134" s="393"/>
      <c r="R134" s="178"/>
      <c r="S134" s="178"/>
      <c r="T134" s="368"/>
      <c r="U134" s="352"/>
      <c r="V134" s="178"/>
      <c r="W134" s="178"/>
      <c r="X134" s="409"/>
      <c r="Y134" s="393"/>
      <c r="Z134" s="178"/>
      <c r="AA134" s="178"/>
      <c r="AB134" s="368"/>
      <c r="AC134" s="352"/>
      <c r="AD134" s="178"/>
      <c r="AE134" s="178"/>
      <c r="AF134" s="409"/>
      <c r="AG134" s="393"/>
      <c r="AH134" s="178"/>
      <c r="AI134" s="178"/>
      <c r="AJ134" s="368"/>
      <c r="AK134" s="352"/>
      <c r="AL134" s="178"/>
      <c r="AM134" s="178"/>
      <c r="AN134" s="409"/>
      <c r="AO134" s="393"/>
      <c r="AP134" s="178"/>
      <c r="AQ134" s="178"/>
      <c r="AR134" s="368"/>
      <c r="AS134" s="393"/>
      <c r="AT134" s="178"/>
      <c r="AU134" s="178"/>
      <c r="AV134" s="368"/>
      <c r="AW134" s="393"/>
      <c r="AX134" s="178"/>
      <c r="AY134" s="178"/>
      <c r="AZ134" s="368"/>
      <c r="BA134" s="393"/>
      <c r="BB134" s="178"/>
      <c r="BC134" s="178"/>
      <c r="BD134" s="368"/>
      <c r="BE134" s="393"/>
      <c r="BF134" s="178"/>
      <c r="BG134" s="178"/>
      <c r="BH134" s="368"/>
      <c r="BI134" s="393"/>
      <c r="BJ134" s="178"/>
      <c r="BK134" s="178"/>
      <c r="BL134" s="368"/>
      <c r="BM134" s="393"/>
      <c r="BN134" s="178"/>
      <c r="BO134" s="178"/>
      <c r="BP134" s="368"/>
      <c r="BQ134" s="393"/>
      <c r="BR134" s="178"/>
      <c r="BS134" s="178"/>
      <c r="BT134" s="368"/>
      <c r="BU134" s="393"/>
      <c r="BV134" s="178"/>
      <c r="BW134" s="178"/>
      <c r="BX134" s="368"/>
      <c r="BY134" s="393"/>
      <c r="BZ134" s="178"/>
      <c r="CA134" s="178"/>
      <c r="CB134" s="368"/>
      <c r="CC134" s="393"/>
      <c r="CD134" s="178"/>
      <c r="CE134" s="178"/>
      <c r="CF134" s="368"/>
      <c r="CG134" s="393"/>
      <c r="CH134" s="178"/>
      <c r="CI134" s="178"/>
      <c r="CJ134" s="368"/>
      <c r="CK134" s="393"/>
      <c r="CL134" s="178"/>
      <c r="CM134" s="178"/>
      <c r="CN134" s="368"/>
      <c r="CO134" s="393"/>
      <c r="CP134" s="178"/>
      <c r="CQ134" s="178"/>
      <c r="CR134" s="368"/>
      <c r="CS134" s="352"/>
      <c r="CT134" s="178"/>
      <c r="CU134" s="178"/>
      <c r="CV134" s="178"/>
      <c r="CW134" s="178"/>
      <c r="CX134" s="178"/>
      <c r="CY134" s="178"/>
      <c r="CZ134" s="178"/>
      <c r="DA134" s="178"/>
      <c r="DB134" s="178"/>
      <c r="DC134" s="178"/>
      <c r="DD134" s="178"/>
      <c r="DE134" s="178"/>
      <c r="DF134" s="178"/>
      <c r="DG134" s="178"/>
      <c r="DH134" s="178"/>
      <c r="DI134" s="178"/>
      <c r="DJ134" s="178"/>
      <c r="DK134" s="178"/>
      <c r="DL134" s="178"/>
      <c r="DM134" s="178"/>
      <c r="DN134" s="178"/>
      <c r="DO134" s="178"/>
      <c r="DP134" s="178"/>
      <c r="DQ134" s="178"/>
      <c r="DR134" s="178"/>
      <c r="DS134" s="178"/>
      <c r="DT134" s="178"/>
      <c r="DU134" s="178"/>
      <c r="DV134" s="178"/>
      <c r="DW134" s="178"/>
      <c r="DX134" s="178"/>
      <c r="DY134" s="178"/>
      <c r="DZ134" s="178"/>
      <c r="EA134" s="178"/>
      <c r="EB134" s="178"/>
      <c r="EC134" s="178"/>
      <c r="ED134" s="178"/>
      <c r="EE134" s="178"/>
      <c r="EF134" s="178"/>
      <c r="EG134" s="178"/>
      <c r="EH134" s="178"/>
      <c r="EI134" s="178"/>
      <c r="EJ134" s="178"/>
      <c r="EK134" s="178"/>
      <c r="EL134" s="178"/>
      <c r="EM134" s="178"/>
      <c r="EN134" s="178"/>
      <c r="EO134" s="178"/>
      <c r="EP134" s="178"/>
      <c r="EQ134" s="178"/>
      <c r="ER134" s="178"/>
      <c r="ES134" s="178"/>
      <c r="ET134" s="178"/>
      <c r="EU134" s="178"/>
      <c r="EV134" s="178"/>
      <c r="EW134" s="178"/>
      <c r="EX134" s="178"/>
      <c r="EY134" s="178"/>
      <c r="EZ134" s="178"/>
      <c r="FA134" s="178"/>
      <c r="FB134" s="178"/>
      <c r="FC134" s="178"/>
      <c r="FD134" s="178"/>
      <c r="FE134" s="178"/>
      <c r="FF134" s="178"/>
      <c r="FG134" s="178"/>
      <c r="FH134" s="178"/>
      <c r="FI134" s="178"/>
      <c r="FJ134" s="178"/>
      <c r="FK134" s="178"/>
      <c r="FL134" s="178"/>
      <c r="FM134" s="178"/>
      <c r="FN134" s="178"/>
      <c r="FO134" s="178"/>
      <c r="FP134" s="178"/>
      <c r="FQ134" s="178"/>
      <c r="FR134" s="178"/>
      <c r="FS134" s="178"/>
      <c r="FT134" s="178"/>
      <c r="FU134" s="178"/>
      <c r="FV134" s="178"/>
      <c r="FW134" s="178"/>
      <c r="FX134" s="178"/>
      <c r="FY134" s="178"/>
      <c r="FZ134" s="178"/>
      <c r="GA134" s="178"/>
      <c r="GB134" s="178"/>
      <c r="GC134" s="178"/>
      <c r="GD134" s="178"/>
      <c r="GE134" s="178"/>
      <c r="GF134" s="178"/>
      <c r="GG134" s="178"/>
      <c r="GH134" s="178"/>
      <c r="GI134" s="178"/>
      <c r="GJ134" s="178"/>
      <c r="GK134" s="178"/>
      <c r="GL134" s="178"/>
      <c r="GM134" s="178"/>
      <c r="GN134" s="178"/>
      <c r="GO134" s="178"/>
      <c r="GP134" s="178"/>
      <c r="GQ134" s="178"/>
      <c r="GR134" s="178"/>
      <c r="GS134" s="178"/>
      <c r="GT134" s="178"/>
      <c r="GU134" s="178"/>
      <c r="GV134" s="178"/>
      <c r="GY134"/>
    </row>
    <row r="135" spans="1:207" ht="15.75">
      <c r="A135" s="114">
        <f t="shared" si="2"/>
        <v>5</v>
      </c>
      <c r="B135" s="491"/>
      <c r="C135" s="492"/>
      <c r="D135" s="357">
        <v>43224</v>
      </c>
      <c r="E135" s="465" t="str">
        <f>IF("CA" = [1]Congé!$H$7:$H$738, "absent", "il est la ")</f>
        <v xml:space="preserve">il est la </v>
      </c>
      <c r="F135" s="178"/>
      <c r="G135" s="178"/>
      <c r="H135" s="368"/>
      <c r="I135" s="352"/>
      <c r="J135" s="178"/>
      <c r="K135" s="178"/>
      <c r="L135" s="409"/>
      <c r="M135" s="393"/>
      <c r="N135" s="178"/>
      <c r="O135" s="178"/>
      <c r="P135" s="368"/>
      <c r="Q135" s="393"/>
      <c r="R135" s="178"/>
      <c r="S135" s="178"/>
      <c r="T135" s="368"/>
      <c r="U135" s="352"/>
      <c r="V135" s="178"/>
      <c r="W135" s="178"/>
      <c r="X135" s="409"/>
      <c r="Y135" s="393"/>
      <c r="Z135" s="178"/>
      <c r="AA135" s="178"/>
      <c r="AB135" s="368"/>
      <c r="AC135" s="352"/>
      <c r="AD135" s="178"/>
      <c r="AE135" s="178"/>
      <c r="AF135" s="409"/>
      <c r="AG135" s="393"/>
      <c r="AH135" s="178"/>
      <c r="AI135" s="178"/>
      <c r="AJ135" s="368"/>
      <c r="AK135" s="352"/>
      <c r="AL135" s="178"/>
      <c r="AM135" s="178"/>
      <c r="AN135" s="409"/>
      <c r="AO135" s="393"/>
      <c r="AP135" s="178"/>
      <c r="AQ135" s="178"/>
      <c r="AR135" s="368"/>
      <c r="AS135" s="393"/>
      <c r="AT135" s="178"/>
      <c r="AU135" s="178"/>
      <c r="AV135" s="368"/>
      <c r="AW135" s="393"/>
      <c r="AX135" s="178"/>
      <c r="AY135" s="178"/>
      <c r="AZ135" s="368"/>
      <c r="BA135" s="393"/>
      <c r="BB135" s="178"/>
      <c r="BC135" s="178"/>
      <c r="BD135" s="368"/>
      <c r="BE135" s="393"/>
      <c r="BF135" s="178"/>
      <c r="BG135" s="178"/>
      <c r="BH135" s="368"/>
      <c r="BI135" s="393"/>
      <c r="BJ135" s="178"/>
      <c r="BK135" s="178"/>
      <c r="BL135" s="368"/>
      <c r="BM135" s="393"/>
      <c r="BN135" s="178"/>
      <c r="BO135" s="178"/>
      <c r="BP135" s="368"/>
      <c r="BQ135" s="393"/>
      <c r="BR135" s="178"/>
      <c r="BS135" s="178"/>
      <c r="BT135" s="368"/>
      <c r="BU135" s="393"/>
      <c r="BV135" s="178"/>
      <c r="BW135" s="178"/>
      <c r="BX135" s="368"/>
      <c r="BY135" s="393"/>
      <c r="BZ135" s="178"/>
      <c r="CA135" s="178"/>
      <c r="CB135" s="368"/>
      <c r="CC135" s="393"/>
      <c r="CD135" s="178"/>
      <c r="CE135" s="178"/>
      <c r="CF135" s="368"/>
      <c r="CG135" s="393"/>
      <c r="CH135" s="178"/>
      <c r="CI135" s="178"/>
      <c r="CJ135" s="368"/>
      <c r="CK135" s="393"/>
      <c r="CL135" s="178"/>
      <c r="CM135" s="178"/>
      <c r="CN135" s="368"/>
      <c r="CO135" s="393"/>
      <c r="CP135" s="178"/>
      <c r="CQ135" s="178"/>
      <c r="CR135" s="368"/>
      <c r="CS135" s="352"/>
      <c r="CT135" s="178"/>
      <c r="CU135" s="178"/>
      <c r="CV135" s="178"/>
      <c r="CW135" s="178"/>
      <c r="CX135" s="178"/>
      <c r="CY135" s="178"/>
      <c r="CZ135" s="178"/>
      <c r="DA135" s="178"/>
      <c r="DB135" s="178"/>
      <c r="DC135" s="178"/>
      <c r="DD135" s="178"/>
      <c r="DE135" s="178"/>
      <c r="DF135" s="178"/>
      <c r="DG135" s="178"/>
      <c r="DH135" s="178"/>
      <c r="DI135" s="178"/>
      <c r="DJ135" s="178"/>
      <c r="DK135" s="178"/>
      <c r="DL135" s="178"/>
      <c r="DM135" s="178"/>
      <c r="DN135" s="178"/>
      <c r="DO135" s="178"/>
      <c r="DP135" s="178"/>
      <c r="DQ135" s="178"/>
      <c r="DR135" s="178"/>
      <c r="DS135" s="178"/>
      <c r="DT135" s="178"/>
      <c r="DU135" s="178"/>
      <c r="DV135" s="178"/>
      <c r="DW135" s="178"/>
      <c r="DX135" s="178"/>
      <c r="DY135" s="178"/>
      <c r="DZ135" s="178"/>
      <c r="EA135" s="178"/>
      <c r="EB135" s="178"/>
      <c r="EC135" s="178"/>
      <c r="ED135" s="178"/>
      <c r="EE135" s="178"/>
      <c r="EF135" s="178"/>
      <c r="EG135" s="178"/>
      <c r="EH135" s="178"/>
      <c r="EI135" s="178"/>
      <c r="EJ135" s="178"/>
      <c r="EK135" s="178"/>
      <c r="EL135" s="178"/>
      <c r="EM135" s="178"/>
      <c r="EN135" s="178"/>
      <c r="EO135" s="178"/>
      <c r="EP135" s="178"/>
      <c r="EQ135" s="178"/>
      <c r="ER135" s="178"/>
      <c r="ES135" s="178"/>
      <c r="ET135" s="178"/>
      <c r="EU135" s="178"/>
      <c r="EV135" s="178"/>
      <c r="EW135" s="178"/>
      <c r="EX135" s="178"/>
      <c r="EY135" s="178"/>
      <c r="EZ135" s="178"/>
      <c r="FA135" s="178"/>
      <c r="FB135" s="178"/>
      <c r="FC135" s="178"/>
      <c r="FD135" s="178"/>
      <c r="FE135" s="178"/>
      <c r="FF135" s="178"/>
      <c r="FG135" s="178"/>
      <c r="FH135" s="178"/>
      <c r="FI135" s="178"/>
      <c r="FJ135" s="178"/>
      <c r="FK135" s="178"/>
      <c r="FL135" s="178"/>
      <c r="FM135" s="178"/>
      <c r="FN135" s="178"/>
      <c r="FO135" s="178"/>
      <c r="FP135" s="178"/>
      <c r="FQ135" s="178"/>
      <c r="FR135" s="178"/>
      <c r="FS135" s="178"/>
      <c r="FT135" s="178"/>
      <c r="FU135" s="178"/>
      <c r="FV135" s="178"/>
      <c r="FW135" s="178"/>
      <c r="FX135" s="178"/>
      <c r="FY135" s="178"/>
      <c r="FZ135" s="178"/>
      <c r="GA135" s="178"/>
      <c r="GB135" s="178"/>
      <c r="GC135" s="178"/>
      <c r="GD135" s="178"/>
      <c r="GE135" s="178"/>
      <c r="GF135" s="178"/>
      <c r="GG135" s="178"/>
      <c r="GH135" s="178"/>
      <c r="GI135" s="178"/>
      <c r="GJ135" s="178"/>
      <c r="GK135" s="178"/>
      <c r="GL135" s="178"/>
      <c r="GM135" s="178"/>
      <c r="GN135" s="178"/>
      <c r="GO135" s="178"/>
      <c r="GP135" s="178"/>
      <c r="GQ135" s="178"/>
      <c r="GR135" s="178"/>
      <c r="GS135" s="178"/>
      <c r="GT135" s="178"/>
      <c r="GU135" s="178"/>
      <c r="GV135" s="178"/>
      <c r="GY135"/>
    </row>
    <row r="136" spans="1:207" ht="15.75">
      <c r="A136" s="114">
        <f t="shared" si="2"/>
        <v>6</v>
      </c>
      <c r="B136" s="491"/>
      <c r="C136" s="492"/>
      <c r="D136" s="357">
        <v>43225</v>
      </c>
      <c r="E136" s="465" t="str">
        <f>IF("CA" = [1]Congé!$H$7:$H$738, "absent", "il est la ")</f>
        <v xml:space="preserve">il est la </v>
      </c>
      <c r="F136" s="178"/>
      <c r="G136" s="178"/>
      <c r="H136" s="368"/>
      <c r="I136" s="352"/>
      <c r="J136" s="178"/>
      <c r="K136" s="178"/>
      <c r="L136" s="409"/>
      <c r="M136" s="393"/>
      <c r="N136" s="178"/>
      <c r="O136" s="178"/>
      <c r="P136" s="368"/>
      <c r="Q136" s="393"/>
      <c r="R136" s="178"/>
      <c r="S136" s="178"/>
      <c r="T136" s="368"/>
      <c r="U136" s="352"/>
      <c r="V136" s="178"/>
      <c r="W136" s="178"/>
      <c r="X136" s="409"/>
      <c r="Y136" s="393"/>
      <c r="Z136" s="178"/>
      <c r="AA136" s="178"/>
      <c r="AB136" s="368"/>
      <c r="AC136" s="352"/>
      <c r="AD136" s="178"/>
      <c r="AE136" s="178"/>
      <c r="AF136" s="409"/>
      <c r="AG136" s="393"/>
      <c r="AH136" s="178"/>
      <c r="AI136" s="178"/>
      <c r="AJ136" s="368"/>
      <c r="AK136" s="352"/>
      <c r="AL136" s="178"/>
      <c r="AM136" s="178"/>
      <c r="AN136" s="409"/>
      <c r="AO136" s="393"/>
      <c r="AP136" s="178"/>
      <c r="AQ136" s="178"/>
      <c r="AR136" s="368"/>
      <c r="AS136" s="393"/>
      <c r="AT136" s="178"/>
      <c r="AU136" s="178"/>
      <c r="AV136" s="368"/>
      <c r="AW136" s="393"/>
      <c r="AX136" s="178"/>
      <c r="AY136" s="178"/>
      <c r="AZ136" s="368"/>
      <c r="BA136" s="393"/>
      <c r="BB136" s="178"/>
      <c r="BC136" s="178"/>
      <c r="BD136" s="368"/>
      <c r="BE136" s="393"/>
      <c r="BF136" s="178"/>
      <c r="BG136" s="178"/>
      <c r="BH136" s="368"/>
      <c r="BI136" s="393"/>
      <c r="BJ136" s="178"/>
      <c r="BK136" s="178"/>
      <c r="BL136" s="368"/>
      <c r="BM136" s="393"/>
      <c r="BN136" s="178"/>
      <c r="BO136" s="178"/>
      <c r="BP136" s="368"/>
      <c r="BQ136" s="393"/>
      <c r="BR136" s="178"/>
      <c r="BS136" s="178"/>
      <c r="BT136" s="368"/>
      <c r="BU136" s="393"/>
      <c r="BV136" s="178"/>
      <c r="BW136" s="178"/>
      <c r="BX136" s="368"/>
      <c r="BY136" s="393"/>
      <c r="BZ136" s="178"/>
      <c r="CA136" s="178"/>
      <c r="CB136" s="368"/>
      <c r="CC136" s="393"/>
      <c r="CD136" s="178"/>
      <c r="CE136" s="178"/>
      <c r="CF136" s="368"/>
      <c r="CG136" s="393"/>
      <c r="CH136" s="178"/>
      <c r="CI136" s="178"/>
      <c r="CJ136" s="368"/>
      <c r="CK136" s="393"/>
      <c r="CL136" s="178"/>
      <c r="CM136" s="178"/>
      <c r="CN136" s="368"/>
      <c r="CO136" s="393"/>
      <c r="CP136" s="178"/>
      <c r="CQ136" s="178"/>
      <c r="CR136" s="368"/>
      <c r="CS136" s="352"/>
      <c r="CT136" s="178"/>
      <c r="CU136" s="178"/>
      <c r="CV136" s="178"/>
      <c r="CW136" s="178"/>
      <c r="CX136" s="178"/>
      <c r="CY136" s="178"/>
      <c r="CZ136" s="178"/>
      <c r="DA136" s="178"/>
      <c r="DB136" s="178"/>
      <c r="DC136" s="178"/>
      <c r="DD136" s="178"/>
      <c r="DE136" s="178"/>
      <c r="DF136" s="178"/>
      <c r="DG136" s="178"/>
      <c r="DH136" s="178"/>
      <c r="DI136" s="178"/>
      <c r="DJ136" s="178"/>
      <c r="DK136" s="178"/>
      <c r="DL136" s="178"/>
      <c r="DM136" s="178"/>
      <c r="DN136" s="178"/>
      <c r="DO136" s="178"/>
      <c r="DP136" s="178"/>
      <c r="DQ136" s="178"/>
      <c r="DR136" s="178"/>
      <c r="DS136" s="178"/>
      <c r="DT136" s="178"/>
      <c r="DU136" s="178"/>
      <c r="DV136" s="178"/>
      <c r="DW136" s="178"/>
      <c r="DX136" s="178"/>
      <c r="DY136" s="178"/>
      <c r="DZ136" s="178"/>
      <c r="EA136" s="178"/>
      <c r="EB136" s="178"/>
      <c r="EC136" s="178"/>
      <c r="ED136" s="178"/>
      <c r="EE136" s="178"/>
      <c r="EF136" s="178"/>
      <c r="EG136" s="178"/>
      <c r="EH136" s="178"/>
      <c r="EI136" s="178"/>
      <c r="EJ136" s="178"/>
      <c r="EK136" s="178"/>
      <c r="EL136" s="178"/>
      <c r="EM136" s="178"/>
      <c r="EN136" s="178"/>
      <c r="EO136" s="178"/>
      <c r="EP136" s="178"/>
      <c r="EQ136" s="178"/>
      <c r="ER136" s="178"/>
      <c r="ES136" s="178"/>
      <c r="ET136" s="178"/>
      <c r="EU136" s="178"/>
      <c r="EV136" s="178"/>
      <c r="EW136" s="178"/>
      <c r="EX136" s="178"/>
      <c r="EY136" s="178"/>
      <c r="EZ136" s="178"/>
      <c r="FA136" s="178"/>
      <c r="FB136" s="178"/>
      <c r="FC136" s="178"/>
      <c r="FD136" s="178"/>
      <c r="FE136" s="178"/>
      <c r="FF136" s="178"/>
      <c r="FG136" s="178"/>
      <c r="FH136" s="178"/>
      <c r="FI136" s="178"/>
      <c r="FJ136" s="178"/>
      <c r="FK136" s="178"/>
      <c r="FL136" s="178"/>
      <c r="FM136" s="178"/>
      <c r="FN136" s="178"/>
      <c r="FO136" s="178"/>
      <c r="FP136" s="178"/>
      <c r="FQ136" s="178"/>
      <c r="FR136" s="178"/>
      <c r="FS136" s="178"/>
      <c r="FT136" s="178"/>
      <c r="FU136" s="178"/>
      <c r="FV136" s="178"/>
      <c r="FW136" s="178"/>
      <c r="FX136" s="178"/>
      <c r="FY136" s="178"/>
      <c r="FZ136" s="178"/>
      <c r="GA136" s="178"/>
      <c r="GB136" s="178"/>
      <c r="GC136" s="178"/>
      <c r="GD136" s="178"/>
      <c r="GE136" s="178"/>
      <c r="GF136" s="178"/>
      <c r="GG136" s="178"/>
      <c r="GH136" s="178"/>
      <c r="GI136" s="178"/>
      <c r="GJ136" s="178"/>
      <c r="GK136" s="178"/>
      <c r="GL136" s="178"/>
      <c r="GM136" s="178"/>
      <c r="GN136" s="178"/>
      <c r="GO136" s="178"/>
      <c r="GP136" s="178"/>
      <c r="GQ136" s="178"/>
      <c r="GR136" s="178"/>
      <c r="GS136" s="178"/>
      <c r="GT136" s="178"/>
      <c r="GU136" s="178"/>
      <c r="GV136" s="178"/>
      <c r="GY136"/>
    </row>
    <row r="137" spans="1:207" ht="15.75">
      <c r="A137" s="114">
        <f t="shared" si="2"/>
        <v>7</v>
      </c>
      <c r="B137" s="491"/>
      <c r="C137" s="492"/>
      <c r="D137" s="357">
        <v>43226</v>
      </c>
      <c r="E137" s="465" t="str">
        <f>IF("CA" = [1]Congé!$H$7:$H$738, "absent", "il est la ")</f>
        <v xml:space="preserve">il est la </v>
      </c>
      <c r="F137" s="146"/>
      <c r="G137" s="146"/>
      <c r="H137" s="396"/>
      <c r="I137" s="372"/>
      <c r="J137" s="146"/>
      <c r="K137" s="146"/>
      <c r="L137" s="410"/>
      <c r="M137" s="395"/>
      <c r="N137" s="146"/>
      <c r="O137" s="146"/>
      <c r="P137" s="396"/>
      <c r="Q137" s="395"/>
      <c r="R137" s="146"/>
      <c r="S137" s="146"/>
      <c r="T137" s="396"/>
      <c r="U137" s="372"/>
      <c r="V137" s="146"/>
      <c r="W137" s="146"/>
      <c r="X137" s="410"/>
      <c r="Y137" s="395"/>
      <c r="Z137" s="146"/>
      <c r="AA137" s="146"/>
      <c r="AB137" s="396"/>
      <c r="AC137" s="372"/>
      <c r="AD137" s="146"/>
      <c r="AE137" s="146"/>
      <c r="AF137" s="410"/>
      <c r="AG137" s="395"/>
      <c r="AH137" s="146"/>
      <c r="AI137" s="146"/>
      <c r="AJ137" s="396"/>
      <c r="AK137" s="372"/>
      <c r="AL137" s="146"/>
      <c r="AM137" s="146"/>
      <c r="AN137" s="410"/>
      <c r="AO137" s="395"/>
      <c r="AP137" s="146"/>
      <c r="AQ137" s="146"/>
      <c r="AR137" s="396"/>
      <c r="AS137" s="395"/>
      <c r="AT137" s="146"/>
      <c r="AU137" s="146"/>
      <c r="AV137" s="396"/>
      <c r="AW137" s="395"/>
      <c r="AX137" s="146"/>
      <c r="AY137" s="146"/>
      <c r="AZ137" s="396"/>
      <c r="BA137" s="395"/>
      <c r="BB137" s="146"/>
      <c r="BC137" s="146"/>
      <c r="BD137" s="396"/>
      <c r="BE137" s="395"/>
      <c r="BF137" s="146"/>
      <c r="BG137" s="146"/>
      <c r="BH137" s="396"/>
      <c r="BI137" s="395"/>
      <c r="BJ137" s="146"/>
      <c r="BK137" s="146"/>
      <c r="BL137" s="396"/>
      <c r="BM137" s="395"/>
      <c r="BN137" s="146"/>
      <c r="BO137" s="146"/>
      <c r="BP137" s="396"/>
      <c r="BQ137" s="395"/>
      <c r="BR137" s="146"/>
      <c r="BS137" s="146"/>
      <c r="BT137" s="396"/>
      <c r="BU137" s="395"/>
      <c r="BV137" s="146"/>
      <c r="BW137" s="146"/>
      <c r="BX137" s="396"/>
      <c r="BY137" s="395"/>
      <c r="BZ137" s="146"/>
      <c r="CA137" s="146"/>
      <c r="CB137" s="396"/>
      <c r="CC137" s="395"/>
      <c r="CD137" s="146"/>
      <c r="CE137" s="146"/>
      <c r="CF137" s="396"/>
      <c r="CG137" s="395"/>
      <c r="CH137" s="146"/>
      <c r="CI137" s="146"/>
      <c r="CJ137" s="396"/>
      <c r="CK137" s="395"/>
      <c r="CL137" s="146"/>
      <c r="CM137" s="146"/>
      <c r="CN137" s="396"/>
      <c r="CO137" s="395"/>
      <c r="CP137" s="146"/>
      <c r="CQ137" s="146"/>
      <c r="CR137" s="396"/>
      <c r="CS137" s="372"/>
      <c r="CT137" s="146"/>
      <c r="CU137" s="146"/>
      <c r="CV137" s="146"/>
      <c r="CW137" s="146"/>
      <c r="CX137" s="146"/>
      <c r="CY137" s="146"/>
      <c r="CZ137" s="146"/>
      <c r="DA137" s="146"/>
      <c r="DB137" s="146"/>
      <c r="DC137" s="146"/>
      <c r="DD137" s="146"/>
      <c r="DE137" s="146"/>
      <c r="DF137" s="146"/>
      <c r="DG137" s="146"/>
      <c r="DH137" s="146"/>
      <c r="DI137" s="146"/>
      <c r="DJ137" s="146"/>
      <c r="DK137" s="146"/>
      <c r="DL137" s="146"/>
      <c r="DM137" s="146"/>
      <c r="DN137" s="146"/>
      <c r="DO137" s="146"/>
      <c r="DP137" s="146"/>
      <c r="DQ137" s="146"/>
      <c r="DR137" s="146"/>
      <c r="DS137" s="146"/>
      <c r="DT137" s="146"/>
      <c r="DU137" s="146"/>
      <c r="DV137" s="146"/>
      <c r="DW137" s="146"/>
      <c r="DX137" s="146"/>
      <c r="DY137" s="146"/>
      <c r="DZ137" s="146"/>
      <c r="EA137" s="146"/>
      <c r="EB137" s="146"/>
      <c r="EC137" s="146"/>
      <c r="ED137" s="146"/>
      <c r="EE137" s="146"/>
      <c r="EF137" s="146"/>
      <c r="EG137" s="146"/>
      <c r="EH137" s="146"/>
      <c r="EI137" s="146"/>
      <c r="EJ137" s="146"/>
      <c r="EK137" s="146"/>
      <c r="EL137" s="146"/>
      <c r="EM137" s="146"/>
      <c r="EN137" s="146"/>
      <c r="EO137" s="146"/>
      <c r="EP137" s="146"/>
      <c r="EQ137" s="146"/>
      <c r="ER137" s="146"/>
      <c r="ES137" s="146"/>
      <c r="ET137" s="146"/>
      <c r="EU137" s="146"/>
      <c r="EV137" s="146"/>
      <c r="EW137" s="146"/>
      <c r="EX137" s="146"/>
      <c r="EY137" s="146"/>
      <c r="EZ137" s="146"/>
      <c r="FA137" s="178"/>
      <c r="FB137" s="178"/>
      <c r="FC137" s="178"/>
      <c r="FD137" s="178"/>
      <c r="FE137" s="178"/>
      <c r="FF137" s="178"/>
      <c r="FG137" s="178"/>
      <c r="FH137" s="178"/>
      <c r="FI137" s="178"/>
      <c r="FJ137" s="178"/>
      <c r="FK137" s="178"/>
      <c r="FL137" s="178"/>
      <c r="FM137" s="178"/>
      <c r="FN137" s="178"/>
      <c r="FO137" s="178"/>
      <c r="FP137" s="178"/>
      <c r="FQ137" s="178"/>
      <c r="FR137" s="178"/>
      <c r="FS137" s="178"/>
      <c r="FT137" s="178"/>
      <c r="FU137" s="178"/>
      <c r="FV137" s="178"/>
      <c r="FW137" s="178"/>
      <c r="FX137" s="178"/>
      <c r="FY137" s="178"/>
      <c r="FZ137" s="178"/>
      <c r="GA137" s="178"/>
      <c r="GB137" s="178"/>
      <c r="GC137" s="178"/>
      <c r="GD137" s="178"/>
      <c r="GE137" s="178"/>
      <c r="GF137" s="178"/>
      <c r="GG137" s="178"/>
      <c r="GH137" s="178"/>
      <c r="GI137" s="178"/>
      <c r="GJ137" s="178"/>
      <c r="GK137" s="178"/>
      <c r="GL137" s="178"/>
      <c r="GM137" s="178"/>
      <c r="GN137" s="178"/>
      <c r="GO137" s="178"/>
      <c r="GP137" s="178"/>
      <c r="GQ137" s="178"/>
      <c r="GR137" s="178"/>
      <c r="GS137" s="178"/>
      <c r="GT137" s="178"/>
      <c r="GU137" s="178"/>
      <c r="GV137" s="178"/>
      <c r="GY137"/>
    </row>
    <row r="138" spans="1:207" ht="15.75">
      <c r="A138" s="114">
        <f t="shared" si="2"/>
        <v>1</v>
      </c>
      <c r="B138" s="491"/>
      <c r="C138" s="492"/>
      <c r="D138" s="357">
        <v>43227</v>
      </c>
      <c r="E138" s="465" t="str">
        <f>IF("CA" = [1]Congé!$H$7:$H$738, "absent", "il est la ")</f>
        <v xml:space="preserve">il est la </v>
      </c>
      <c r="F138" s="202"/>
      <c r="G138" s="202"/>
      <c r="H138" s="400"/>
      <c r="I138" s="391"/>
      <c r="J138" s="202"/>
      <c r="K138" s="202"/>
      <c r="L138" s="413"/>
      <c r="M138" s="417"/>
      <c r="N138" s="202"/>
      <c r="O138" s="202"/>
      <c r="P138" s="400"/>
      <c r="Q138" s="417"/>
      <c r="R138" s="202"/>
      <c r="S138" s="202"/>
      <c r="T138" s="400"/>
      <c r="U138" s="391"/>
      <c r="V138" s="202"/>
      <c r="W138" s="202"/>
      <c r="X138" s="413"/>
      <c r="Y138" s="417"/>
      <c r="Z138" s="202"/>
      <c r="AA138" s="202"/>
      <c r="AB138" s="400"/>
      <c r="AC138" s="391"/>
      <c r="AD138" s="202"/>
      <c r="AE138" s="202"/>
      <c r="AF138" s="413"/>
      <c r="AG138" s="417"/>
      <c r="AH138" s="202"/>
      <c r="AI138" s="202"/>
      <c r="AJ138" s="400"/>
      <c r="AK138" s="391"/>
      <c r="AL138" s="202"/>
      <c r="AM138" s="202"/>
      <c r="AN138" s="413"/>
      <c r="AO138" s="417"/>
      <c r="AP138" s="202"/>
      <c r="AQ138" s="202"/>
      <c r="AR138" s="400"/>
      <c r="AS138" s="417"/>
      <c r="AT138" s="202"/>
      <c r="AU138" s="202"/>
      <c r="AV138" s="400"/>
      <c r="AW138" s="417"/>
      <c r="AX138" s="202"/>
      <c r="AY138" s="202"/>
      <c r="AZ138" s="400"/>
      <c r="BA138" s="417"/>
      <c r="BB138" s="202"/>
      <c r="BC138" s="202"/>
      <c r="BD138" s="400"/>
      <c r="BE138" s="417"/>
      <c r="BF138" s="202"/>
      <c r="BG138" s="202"/>
      <c r="BH138" s="400"/>
      <c r="BI138" s="417"/>
      <c r="BJ138" s="202"/>
      <c r="BK138" s="202"/>
      <c r="BL138" s="400"/>
      <c r="BM138" s="417"/>
      <c r="BN138" s="202"/>
      <c r="BO138" s="202"/>
      <c r="BP138" s="400"/>
      <c r="BQ138" s="417"/>
      <c r="BR138" s="202"/>
      <c r="BS138" s="202"/>
      <c r="BT138" s="400"/>
      <c r="BU138" s="417"/>
      <c r="BV138" s="202"/>
      <c r="BW138" s="202"/>
      <c r="BX138" s="400"/>
      <c r="BY138" s="417"/>
      <c r="BZ138" s="202"/>
      <c r="CA138" s="202"/>
      <c r="CB138" s="400"/>
      <c r="CC138" s="417"/>
      <c r="CD138" s="202"/>
      <c r="CE138" s="202"/>
      <c r="CF138" s="400"/>
      <c r="CG138" s="417"/>
      <c r="CH138" s="202"/>
      <c r="CI138" s="202"/>
      <c r="CJ138" s="400"/>
      <c r="CK138" s="417"/>
      <c r="CL138" s="202"/>
      <c r="CM138" s="202"/>
      <c r="CN138" s="400"/>
      <c r="CO138" s="417"/>
      <c r="CP138" s="202"/>
      <c r="CQ138" s="202"/>
      <c r="CR138" s="400"/>
      <c r="CS138" s="391"/>
      <c r="CT138" s="202"/>
      <c r="CU138" s="202"/>
      <c r="CV138" s="202"/>
      <c r="CW138" s="202"/>
      <c r="CX138" s="202"/>
      <c r="CY138" s="202"/>
      <c r="CZ138" s="202"/>
      <c r="DA138" s="202"/>
      <c r="DB138" s="202"/>
      <c r="DC138" s="202"/>
      <c r="DD138" s="202"/>
      <c r="DE138" s="202"/>
      <c r="DF138" s="202"/>
      <c r="DG138" s="202"/>
      <c r="DH138" s="202"/>
      <c r="DI138" s="202"/>
      <c r="DJ138" s="202"/>
      <c r="DK138" s="202"/>
      <c r="DL138" s="202"/>
      <c r="DM138" s="202"/>
      <c r="DN138" s="202"/>
      <c r="DO138" s="202"/>
      <c r="DP138" s="202"/>
      <c r="DQ138" s="202"/>
      <c r="DR138" s="202"/>
      <c r="DS138" s="202"/>
      <c r="DT138" s="202"/>
      <c r="DU138" s="202"/>
      <c r="DV138" s="202"/>
      <c r="DW138" s="202"/>
      <c r="DX138" s="202"/>
      <c r="DY138" s="202"/>
      <c r="DZ138" s="202"/>
      <c r="EA138" s="202"/>
      <c r="EB138" s="202"/>
      <c r="EC138" s="202"/>
      <c r="ED138" s="202"/>
      <c r="EE138" s="202"/>
      <c r="EF138" s="202"/>
      <c r="EG138" s="202"/>
      <c r="EH138" s="202"/>
      <c r="EI138" s="202"/>
      <c r="EJ138" s="202"/>
      <c r="EK138" s="202"/>
      <c r="EL138" s="202"/>
      <c r="EM138" s="202"/>
      <c r="EN138" s="202"/>
      <c r="EO138" s="178"/>
      <c r="EP138" s="178"/>
      <c r="EQ138" s="178"/>
      <c r="ER138" s="178"/>
      <c r="ES138" s="178"/>
      <c r="ET138" s="178"/>
      <c r="EU138" s="178"/>
      <c r="EV138" s="178"/>
      <c r="EW138" s="178"/>
      <c r="EX138" s="178"/>
      <c r="EY138" s="178"/>
      <c r="EZ138" s="178"/>
      <c r="FA138" s="178"/>
      <c r="FB138" s="178"/>
      <c r="FC138" s="178"/>
      <c r="FD138" s="178"/>
      <c r="FE138" s="178"/>
      <c r="FF138" s="178"/>
      <c r="FG138" s="178"/>
      <c r="FH138" s="178"/>
      <c r="FI138" s="178"/>
      <c r="FJ138" s="178"/>
      <c r="FK138" s="178"/>
      <c r="FL138" s="178"/>
      <c r="FM138" s="178"/>
      <c r="FN138" s="178"/>
      <c r="FO138" s="178"/>
      <c r="FP138" s="178"/>
      <c r="FQ138" s="178"/>
      <c r="FR138" s="178"/>
      <c r="FS138" s="178"/>
      <c r="FT138" s="178"/>
      <c r="FU138" s="178"/>
      <c r="FV138" s="178"/>
      <c r="FW138" s="178"/>
      <c r="FX138" s="178"/>
      <c r="FY138" s="178"/>
      <c r="FZ138" s="178"/>
      <c r="GA138" s="178"/>
      <c r="GB138" s="178"/>
      <c r="GC138" s="178"/>
      <c r="GD138" s="178"/>
      <c r="GE138" s="178"/>
      <c r="GF138" s="178"/>
      <c r="GG138" s="178"/>
      <c r="GH138" s="178"/>
      <c r="GI138" s="178"/>
      <c r="GJ138" s="178"/>
      <c r="GK138" s="178"/>
      <c r="GL138" s="178"/>
      <c r="GM138" s="178"/>
      <c r="GN138" s="178"/>
      <c r="GO138" s="178"/>
      <c r="GP138" s="178"/>
      <c r="GQ138" s="178"/>
      <c r="GR138" s="178"/>
      <c r="GS138" s="178"/>
      <c r="GT138" s="178"/>
      <c r="GU138" s="178"/>
      <c r="GV138" s="178"/>
      <c r="GY138"/>
    </row>
    <row r="139" spans="1:207" ht="15.75">
      <c r="A139" s="114">
        <v>6</v>
      </c>
      <c r="B139" s="491"/>
      <c r="C139" s="492"/>
      <c r="D139" s="357">
        <v>43228</v>
      </c>
      <c r="E139" s="465" t="str">
        <f>IF("CA" = [1]Congé!$H$7:$H$738, "absent", "il est la ")</f>
        <v xml:space="preserve">il est la </v>
      </c>
      <c r="F139" s="146"/>
      <c r="G139" s="146"/>
      <c r="H139" s="396"/>
      <c r="I139" s="372"/>
      <c r="J139" s="146"/>
      <c r="K139" s="146"/>
      <c r="L139" s="410"/>
      <c r="M139" s="395"/>
      <c r="N139" s="146"/>
      <c r="O139" s="146"/>
      <c r="P139" s="396"/>
      <c r="Q139" s="395"/>
      <c r="R139" s="146"/>
      <c r="S139" s="146"/>
      <c r="T139" s="396"/>
      <c r="U139" s="372"/>
      <c r="V139" s="146"/>
      <c r="W139" s="146"/>
      <c r="X139" s="410"/>
      <c r="Y139" s="395"/>
      <c r="Z139" s="146"/>
      <c r="AA139" s="146"/>
      <c r="AB139" s="396"/>
      <c r="AC139" s="372"/>
      <c r="AD139" s="146"/>
      <c r="AE139" s="146"/>
      <c r="AF139" s="410"/>
      <c r="AG139" s="395"/>
      <c r="AH139" s="146"/>
      <c r="AI139" s="146"/>
      <c r="AJ139" s="396"/>
      <c r="AK139" s="372"/>
      <c r="AL139" s="146"/>
      <c r="AM139" s="146"/>
      <c r="AN139" s="410"/>
      <c r="AO139" s="395"/>
      <c r="AP139" s="146"/>
      <c r="AQ139" s="146"/>
      <c r="AR139" s="396"/>
      <c r="AS139" s="395"/>
      <c r="AT139" s="146"/>
      <c r="AU139" s="146"/>
      <c r="AV139" s="396"/>
      <c r="AW139" s="395"/>
      <c r="AX139" s="146"/>
      <c r="AY139" s="146"/>
      <c r="AZ139" s="396"/>
      <c r="BA139" s="395"/>
      <c r="BB139" s="146"/>
      <c r="BC139" s="146"/>
      <c r="BD139" s="396"/>
      <c r="BE139" s="395"/>
      <c r="BF139" s="146"/>
      <c r="BG139" s="146"/>
      <c r="BH139" s="396"/>
      <c r="BI139" s="395"/>
      <c r="BJ139" s="146"/>
      <c r="BK139" s="146"/>
      <c r="BL139" s="396"/>
      <c r="BM139" s="395"/>
      <c r="BN139" s="146"/>
      <c r="BO139" s="146"/>
      <c r="BP139" s="396"/>
      <c r="BQ139" s="395"/>
      <c r="BR139" s="146"/>
      <c r="BS139" s="146"/>
      <c r="BT139" s="396"/>
      <c r="BU139" s="395"/>
      <c r="BV139" s="146"/>
      <c r="BW139" s="146"/>
      <c r="BX139" s="396"/>
      <c r="BY139" s="395"/>
      <c r="BZ139" s="146"/>
      <c r="CA139" s="146"/>
      <c r="CB139" s="396"/>
      <c r="CC139" s="395"/>
      <c r="CD139" s="146"/>
      <c r="CE139" s="146"/>
      <c r="CF139" s="396"/>
      <c r="CG139" s="395"/>
      <c r="CH139" s="146"/>
      <c r="CI139" s="146"/>
      <c r="CJ139" s="396"/>
      <c r="CK139" s="395"/>
      <c r="CL139" s="146"/>
      <c r="CM139" s="146"/>
      <c r="CN139" s="396"/>
      <c r="CO139" s="395"/>
      <c r="CP139" s="146"/>
      <c r="CQ139" s="146"/>
      <c r="CR139" s="396"/>
      <c r="CS139" s="372"/>
      <c r="CT139" s="146"/>
      <c r="CU139" s="146"/>
      <c r="CV139" s="146"/>
      <c r="CW139" s="146"/>
      <c r="CX139" s="146"/>
      <c r="CY139" s="146"/>
      <c r="CZ139" s="146"/>
      <c r="DA139" s="146"/>
      <c r="DB139" s="146"/>
      <c r="DC139" s="146"/>
      <c r="DD139" s="146"/>
      <c r="DE139" s="146"/>
      <c r="DF139" s="146"/>
      <c r="DG139" s="146"/>
      <c r="DH139" s="146"/>
      <c r="DI139" s="146"/>
      <c r="DJ139" s="146"/>
      <c r="DK139" s="146"/>
      <c r="DL139" s="146"/>
      <c r="DM139" s="146"/>
      <c r="DN139" s="146"/>
      <c r="DO139" s="146"/>
      <c r="DP139" s="146"/>
      <c r="DQ139" s="146"/>
      <c r="DR139" s="146"/>
      <c r="DS139" s="146"/>
      <c r="DT139" s="146"/>
      <c r="DU139" s="146"/>
      <c r="DV139" s="146"/>
      <c r="DW139" s="146"/>
      <c r="DX139" s="146"/>
      <c r="DY139" s="146"/>
      <c r="DZ139" s="146"/>
      <c r="EA139" s="146"/>
      <c r="EB139" s="146"/>
      <c r="EC139" s="146"/>
      <c r="ED139" s="146"/>
      <c r="EE139" s="146"/>
      <c r="EF139" s="146"/>
      <c r="EG139" s="146"/>
      <c r="EH139" s="146"/>
      <c r="EI139" s="146"/>
      <c r="EJ139" s="146"/>
      <c r="EK139" s="146"/>
      <c r="EL139" s="146"/>
      <c r="EM139" s="146"/>
      <c r="EN139" s="146"/>
      <c r="EO139" s="178"/>
      <c r="EP139" s="178"/>
      <c r="EQ139" s="178"/>
      <c r="ER139" s="178"/>
      <c r="ES139" s="178"/>
      <c r="ET139" s="178"/>
      <c r="EU139" s="178"/>
      <c r="EV139" s="178"/>
      <c r="EW139" s="178"/>
      <c r="EX139" s="178"/>
      <c r="EY139" s="178"/>
      <c r="EZ139" s="178"/>
      <c r="FA139" s="178"/>
      <c r="FB139" s="178"/>
      <c r="FC139" s="178"/>
      <c r="FD139" s="178"/>
      <c r="FE139" s="178"/>
      <c r="FF139" s="178"/>
      <c r="FG139" s="178"/>
      <c r="FH139" s="178"/>
      <c r="FI139" s="178"/>
      <c r="FJ139" s="178"/>
      <c r="FK139" s="178"/>
      <c r="FL139" s="178"/>
      <c r="FM139" s="178"/>
      <c r="FN139" s="178"/>
      <c r="FO139" s="178"/>
      <c r="FP139" s="178"/>
      <c r="FQ139" s="178"/>
      <c r="FR139" s="178"/>
      <c r="FS139" s="178"/>
      <c r="FT139" s="178"/>
      <c r="FU139" s="178"/>
      <c r="FV139" s="178"/>
      <c r="FW139" s="178"/>
      <c r="FX139" s="178"/>
      <c r="FY139" s="178"/>
      <c r="FZ139" s="178"/>
      <c r="GA139" s="178"/>
      <c r="GB139" s="178"/>
      <c r="GC139" s="178"/>
      <c r="GD139" s="178"/>
      <c r="GE139" s="178"/>
      <c r="GF139" s="178"/>
      <c r="GG139" s="178"/>
      <c r="GH139" s="178"/>
      <c r="GI139" s="178"/>
      <c r="GJ139" s="178"/>
      <c r="GK139" s="178"/>
      <c r="GL139" s="178"/>
      <c r="GM139" s="178"/>
      <c r="GN139" s="178"/>
      <c r="GO139" s="178"/>
      <c r="GP139" s="178"/>
      <c r="GQ139" s="178"/>
      <c r="GR139" s="178"/>
      <c r="GS139" s="178"/>
      <c r="GT139" s="178"/>
      <c r="GU139" s="178"/>
      <c r="GV139" s="178"/>
      <c r="GY139"/>
    </row>
    <row r="140" spans="1:207" ht="15.75">
      <c r="A140" s="114">
        <f t="shared" si="2"/>
        <v>3</v>
      </c>
      <c r="B140" s="491"/>
      <c r="C140" s="492"/>
      <c r="D140" s="357">
        <v>43229</v>
      </c>
      <c r="E140" s="465" t="str">
        <f>IF("CA" = [1]Congé!$H$7:$H$738, "absent", "il est la ")</f>
        <v xml:space="preserve">il est la </v>
      </c>
      <c r="F140" s="178"/>
      <c r="G140" s="178"/>
      <c r="H140" s="368"/>
      <c r="I140" s="352"/>
      <c r="J140" s="178"/>
      <c r="K140" s="178"/>
      <c r="L140" s="409"/>
      <c r="M140" s="393"/>
      <c r="N140" s="178"/>
      <c r="O140" s="178"/>
      <c r="P140" s="368"/>
      <c r="Q140" s="393"/>
      <c r="R140" s="178"/>
      <c r="S140" s="178"/>
      <c r="T140" s="368"/>
      <c r="U140" s="352"/>
      <c r="V140" s="178"/>
      <c r="W140" s="178"/>
      <c r="X140" s="409"/>
      <c r="Y140" s="393"/>
      <c r="Z140" s="178"/>
      <c r="AA140" s="178"/>
      <c r="AB140" s="368"/>
      <c r="AC140" s="352"/>
      <c r="AD140" s="178"/>
      <c r="AE140" s="178"/>
      <c r="AF140" s="409"/>
      <c r="AG140" s="393"/>
      <c r="AH140" s="178"/>
      <c r="AI140" s="178"/>
      <c r="AJ140" s="368"/>
      <c r="AK140" s="352"/>
      <c r="AL140" s="178"/>
      <c r="AM140" s="178"/>
      <c r="AN140" s="409"/>
      <c r="AO140" s="393"/>
      <c r="AP140" s="178"/>
      <c r="AQ140" s="178"/>
      <c r="AR140" s="368"/>
      <c r="AS140" s="393"/>
      <c r="AT140" s="178"/>
      <c r="AU140" s="178"/>
      <c r="AV140" s="368"/>
      <c r="AW140" s="393"/>
      <c r="AX140" s="178"/>
      <c r="AY140" s="178"/>
      <c r="AZ140" s="368"/>
      <c r="BA140" s="393"/>
      <c r="BB140" s="178"/>
      <c r="BC140" s="178"/>
      <c r="BD140" s="368"/>
      <c r="BE140" s="393"/>
      <c r="BF140" s="178"/>
      <c r="BG140" s="178"/>
      <c r="BH140" s="368"/>
      <c r="BI140" s="393"/>
      <c r="BJ140" s="178"/>
      <c r="BK140" s="178"/>
      <c r="BL140" s="368"/>
      <c r="BM140" s="393"/>
      <c r="BN140" s="178"/>
      <c r="BO140" s="178"/>
      <c r="BP140" s="368"/>
      <c r="BQ140" s="393"/>
      <c r="BR140" s="178"/>
      <c r="BS140" s="178"/>
      <c r="BT140" s="368"/>
      <c r="BU140" s="393"/>
      <c r="BV140" s="178"/>
      <c r="BW140" s="178"/>
      <c r="BX140" s="368"/>
      <c r="BY140" s="393"/>
      <c r="BZ140" s="178"/>
      <c r="CA140" s="178"/>
      <c r="CB140" s="368"/>
      <c r="CC140" s="393"/>
      <c r="CD140" s="178"/>
      <c r="CE140" s="178"/>
      <c r="CF140" s="368"/>
      <c r="CG140" s="393"/>
      <c r="CH140" s="178"/>
      <c r="CI140" s="178"/>
      <c r="CJ140" s="368"/>
      <c r="CK140" s="393"/>
      <c r="CL140" s="178"/>
      <c r="CM140" s="178"/>
      <c r="CN140" s="368"/>
      <c r="CO140" s="393"/>
      <c r="CP140" s="178"/>
      <c r="CQ140" s="178"/>
      <c r="CR140" s="368"/>
      <c r="CS140" s="352"/>
      <c r="CT140" s="178"/>
      <c r="CU140" s="178"/>
      <c r="CV140" s="178"/>
      <c r="CW140" s="178"/>
      <c r="CX140" s="178"/>
      <c r="CY140" s="178"/>
      <c r="CZ140" s="178"/>
      <c r="DA140" s="178"/>
      <c r="DB140" s="178"/>
      <c r="DC140" s="178"/>
      <c r="DD140" s="178"/>
      <c r="DE140" s="178"/>
      <c r="DF140" s="178"/>
      <c r="DG140" s="178"/>
      <c r="DH140" s="178"/>
      <c r="DI140" s="178"/>
      <c r="DJ140" s="178"/>
      <c r="DK140" s="178"/>
      <c r="DL140" s="178"/>
      <c r="DM140" s="178"/>
      <c r="DN140" s="178"/>
      <c r="DO140" s="178"/>
      <c r="DP140" s="178"/>
      <c r="DQ140" s="178"/>
      <c r="DR140" s="178"/>
      <c r="DS140" s="178"/>
      <c r="DT140" s="178"/>
      <c r="DU140" s="178"/>
      <c r="DV140" s="178"/>
      <c r="DW140" s="178"/>
      <c r="DX140" s="178"/>
      <c r="DY140" s="178"/>
      <c r="DZ140" s="178"/>
      <c r="EA140" s="178"/>
      <c r="EB140" s="178"/>
      <c r="EC140" s="178"/>
      <c r="ED140" s="178"/>
      <c r="EE140" s="178"/>
      <c r="EF140" s="178"/>
      <c r="EG140" s="178"/>
      <c r="EH140" s="178"/>
      <c r="EI140" s="178"/>
      <c r="EJ140" s="178"/>
      <c r="EK140" s="178"/>
      <c r="EL140" s="178"/>
      <c r="EM140" s="178"/>
      <c r="EN140" s="178"/>
      <c r="EO140" s="178"/>
      <c r="EP140" s="178"/>
      <c r="EQ140" s="178"/>
      <c r="ER140" s="178"/>
      <c r="ES140" s="178"/>
      <c r="ET140" s="178"/>
      <c r="EU140" s="178"/>
      <c r="EV140" s="178"/>
      <c r="EW140" s="178"/>
      <c r="EX140" s="178"/>
      <c r="EY140" s="178"/>
      <c r="EZ140" s="178"/>
      <c r="FA140" s="178"/>
      <c r="FB140" s="178"/>
      <c r="FC140" s="178"/>
      <c r="FD140" s="178"/>
      <c r="FE140" s="178"/>
      <c r="FF140" s="178"/>
      <c r="FG140" s="178"/>
      <c r="FH140" s="178"/>
      <c r="FI140" s="178"/>
      <c r="FJ140" s="178"/>
      <c r="FK140" s="178"/>
      <c r="FL140" s="178"/>
      <c r="FM140" s="178"/>
      <c r="FN140" s="178"/>
      <c r="FO140" s="178"/>
      <c r="FP140" s="178"/>
      <c r="FQ140" s="178"/>
      <c r="FR140" s="178"/>
      <c r="FS140" s="178"/>
      <c r="FT140" s="178"/>
      <c r="FU140" s="178"/>
      <c r="FV140" s="178"/>
      <c r="FW140" s="178"/>
      <c r="FX140" s="178"/>
      <c r="FY140" s="178"/>
      <c r="FZ140" s="178"/>
      <c r="GA140" s="178"/>
      <c r="GB140" s="178"/>
      <c r="GC140" s="178"/>
      <c r="GD140" s="178"/>
      <c r="GE140" s="178"/>
      <c r="GF140" s="178"/>
      <c r="GG140" s="178"/>
      <c r="GH140" s="178"/>
      <c r="GI140" s="178"/>
      <c r="GJ140" s="178"/>
      <c r="GK140" s="178"/>
      <c r="GL140" s="178"/>
      <c r="GM140" s="178"/>
      <c r="GN140" s="178"/>
      <c r="GO140" s="178"/>
      <c r="GP140" s="178"/>
      <c r="GQ140" s="178"/>
      <c r="GR140" s="178"/>
      <c r="GS140" s="178"/>
      <c r="GT140" s="178"/>
      <c r="GU140" s="178"/>
      <c r="GV140" s="178"/>
      <c r="GY140"/>
    </row>
    <row r="141" spans="1:207" ht="15.75">
      <c r="A141" s="114">
        <f t="shared" si="2"/>
        <v>4</v>
      </c>
      <c r="B141" s="491"/>
      <c r="C141" s="492"/>
      <c r="D141" s="357">
        <v>43230</v>
      </c>
      <c r="E141" s="465" t="str">
        <f>IF("CA" = [1]Congé!$H$7:$H$738, "absent", "il est la ")</f>
        <v xml:space="preserve">il est la </v>
      </c>
      <c r="F141" s="178"/>
      <c r="G141" s="178"/>
      <c r="H141" s="368"/>
      <c r="I141" s="352"/>
      <c r="J141" s="178"/>
      <c r="K141" s="178"/>
      <c r="L141" s="409"/>
      <c r="M141" s="393"/>
      <c r="N141" s="178"/>
      <c r="O141" s="178"/>
      <c r="P141" s="368"/>
      <c r="Q141" s="393"/>
      <c r="R141" s="178"/>
      <c r="S141" s="178"/>
      <c r="T141" s="368"/>
      <c r="U141" s="352"/>
      <c r="V141" s="178"/>
      <c r="W141" s="178"/>
      <c r="X141" s="409"/>
      <c r="Y141" s="393"/>
      <c r="Z141" s="178"/>
      <c r="AA141" s="178"/>
      <c r="AB141" s="368"/>
      <c r="AC141" s="352"/>
      <c r="AD141" s="178"/>
      <c r="AE141" s="178"/>
      <c r="AF141" s="409"/>
      <c r="AG141" s="393"/>
      <c r="AH141" s="178"/>
      <c r="AI141" s="178"/>
      <c r="AJ141" s="368"/>
      <c r="AK141" s="352"/>
      <c r="AL141" s="178"/>
      <c r="AM141" s="178"/>
      <c r="AN141" s="409"/>
      <c r="AO141" s="393"/>
      <c r="AP141" s="178"/>
      <c r="AQ141" s="178"/>
      <c r="AR141" s="368"/>
      <c r="AS141" s="393"/>
      <c r="AT141" s="178"/>
      <c r="AU141" s="178"/>
      <c r="AV141" s="368"/>
      <c r="AW141" s="393"/>
      <c r="AX141" s="178"/>
      <c r="AY141" s="178"/>
      <c r="AZ141" s="368"/>
      <c r="BA141" s="393"/>
      <c r="BB141" s="178"/>
      <c r="BC141" s="178"/>
      <c r="BD141" s="368"/>
      <c r="BE141" s="393"/>
      <c r="BF141" s="178"/>
      <c r="BG141" s="178"/>
      <c r="BH141" s="368"/>
      <c r="BI141" s="393"/>
      <c r="BJ141" s="178"/>
      <c r="BK141" s="178"/>
      <c r="BL141" s="368"/>
      <c r="BM141" s="393"/>
      <c r="BN141" s="178"/>
      <c r="BO141" s="178"/>
      <c r="BP141" s="368"/>
      <c r="BQ141" s="393"/>
      <c r="BR141" s="178"/>
      <c r="BS141" s="178"/>
      <c r="BT141" s="368"/>
      <c r="BU141" s="393"/>
      <c r="BV141" s="178"/>
      <c r="BW141" s="178"/>
      <c r="BX141" s="368"/>
      <c r="BY141" s="393"/>
      <c r="BZ141" s="178"/>
      <c r="CA141" s="178"/>
      <c r="CB141" s="368"/>
      <c r="CC141" s="393"/>
      <c r="CD141" s="178"/>
      <c r="CE141" s="178"/>
      <c r="CF141" s="368"/>
      <c r="CG141" s="393"/>
      <c r="CH141" s="178"/>
      <c r="CI141" s="178"/>
      <c r="CJ141" s="368"/>
      <c r="CK141" s="393"/>
      <c r="CL141" s="178"/>
      <c r="CM141" s="178"/>
      <c r="CN141" s="368"/>
      <c r="CO141" s="393"/>
      <c r="CP141" s="178"/>
      <c r="CQ141" s="178"/>
      <c r="CR141" s="368"/>
      <c r="CS141" s="352"/>
      <c r="CT141" s="178"/>
      <c r="CU141" s="178"/>
      <c r="CV141" s="178"/>
      <c r="CW141" s="178"/>
      <c r="CX141" s="178"/>
      <c r="CY141" s="178"/>
      <c r="CZ141" s="178"/>
      <c r="DA141" s="178"/>
      <c r="DB141" s="178"/>
      <c r="DC141" s="178"/>
      <c r="DD141" s="178"/>
      <c r="DE141" s="178"/>
      <c r="DF141" s="178"/>
      <c r="DG141" s="178"/>
      <c r="DH141" s="178"/>
      <c r="DI141" s="178"/>
      <c r="DJ141" s="178"/>
      <c r="DK141" s="178"/>
      <c r="DL141" s="178"/>
      <c r="DM141" s="178"/>
      <c r="DN141" s="178"/>
      <c r="DO141" s="178"/>
      <c r="DP141" s="178"/>
      <c r="DQ141" s="178"/>
      <c r="DR141" s="178"/>
      <c r="DS141" s="178"/>
      <c r="DT141" s="178"/>
      <c r="DU141" s="178"/>
      <c r="DV141" s="178"/>
      <c r="DW141" s="178"/>
      <c r="DX141" s="178"/>
      <c r="DY141" s="178"/>
      <c r="DZ141" s="178"/>
      <c r="EA141" s="178"/>
      <c r="EB141" s="178"/>
      <c r="EC141" s="178"/>
      <c r="ED141" s="178"/>
      <c r="EE141" s="178"/>
      <c r="EF141" s="178"/>
      <c r="EG141" s="178"/>
      <c r="EH141" s="178"/>
      <c r="EI141" s="178"/>
      <c r="EJ141" s="178"/>
      <c r="EK141" s="178"/>
      <c r="EL141" s="178"/>
      <c r="EM141" s="178"/>
      <c r="EN141" s="178"/>
      <c r="EO141" s="178"/>
      <c r="EP141" s="178"/>
      <c r="EQ141" s="178"/>
      <c r="ER141" s="178"/>
      <c r="ES141" s="178"/>
      <c r="ET141" s="178"/>
      <c r="EU141" s="178"/>
      <c r="EV141" s="178"/>
      <c r="EW141" s="178"/>
      <c r="EX141" s="178"/>
      <c r="EY141" s="178"/>
      <c r="EZ141" s="178"/>
      <c r="FA141" s="178"/>
      <c r="FB141" s="178"/>
      <c r="FC141" s="178"/>
      <c r="FD141" s="178"/>
      <c r="FE141" s="178"/>
      <c r="FF141" s="178"/>
      <c r="FG141" s="178"/>
      <c r="FH141" s="178"/>
      <c r="FI141" s="178"/>
      <c r="FJ141" s="178"/>
      <c r="FK141" s="178"/>
      <c r="FL141" s="178"/>
      <c r="FM141" s="178"/>
      <c r="FN141" s="178"/>
      <c r="FO141" s="178"/>
      <c r="FP141" s="178"/>
      <c r="FQ141" s="178"/>
      <c r="FR141" s="178"/>
      <c r="FS141" s="178"/>
      <c r="FT141" s="178"/>
      <c r="FU141" s="178"/>
      <c r="FV141" s="178"/>
      <c r="FW141" s="178"/>
      <c r="FX141" s="178"/>
      <c r="FY141" s="178"/>
      <c r="FZ141" s="178"/>
      <c r="GA141" s="178"/>
      <c r="GB141" s="178"/>
      <c r="GC141" s="178"/>
      <c r="GD141" s="178"/>
      <c r="GE141" s="178"/>
      <c r="GF141" s="178"/>
      <c r="GG141" s="178"/>
      <c r="GH141" s="178"/>
      <c r="GI141" s="178"/>
      <c r="GJ141" s="178"/>
      <c r="GK141" s="178"/>
      <c r="GL141" s="178"/>
      <c r="GM141" s="178"/>
      <c r="GN141" s="178"/>
      <c r="GO141" s="178"/>
      <c r="GP141" s="178"/>
      <c r="GQ141" s="178"/>
      <c r="GR141" s="178"/>
      <c r="GS141" s="178"/>
      <c r="GT141" s="178"/>
      <c r="GU141" s="178"/>
      <c r="GV141" s="178"/>
      <c r="GY141"/>
    </row>
    <row r="142" spans="1:207" ht="15.75">
      <c r="A142" s="114">
        <f t="shared" si="2"/>
        <v>5</v>
      </c>
      <c r="B142" s="491"/>
      <c r="C142" s="492"/>
      <c r="D142" s="357">
        <v>43231</v>
      </c>
      <c r="E142" s="465" t="str">
        <f>IF("CA" = [1]Congé!$H$7:$H$738, "absent", "il est la ")</f>
        <v xml:space="preserve">il est la </v>
      </c>
      <c r="F142" s="178"/>
      <c r="G142" s="178"/>
      <c r="H142" s="368"/>
      <c r="I142" s="352"/>
      <c r="J142" s="178"/>
      <c r="K142" s="178"/>
      <c r="L142" s="409"/>
      <c r="M142" s="393"/>
      <c r="N142" s="178"/>
      <c r="O142" s="178"/>
      <c r="P142" s="368"/>
      <c r="Q142" s="393"/>
      <c r="R142" s="178"/>
      <c r="S142" s="178"/>
      <c r="T142" s="368"/>
      <c r="U142" s="352"/>
      <c r="V142" s="178"/>
      <c r="W142" s="178"/>
      <c r="X142" s="409"/>
      <c r="Y142" s="393"/>
      <c r="Z142" s="178"/>
      <c r="AA142" s="178"/>
      <c r="AB142" s="368"/>
      <c r="AC142" s="352"/>
      <c r="AD142" s="178"/>
      <c r="AE142" s="178"/>
      <c r="AF142" s="409"/>
      <c r="AG142" s="393"/>
      <c r="AH142" s="178"/>
      <c r="AI142" s="178"/>
      <c r="AJ142" s="368"/>
      <c r="AK142" s="352"/>
      <c r="AL142" s="178"/>
      <c r="AM142" s="178"/>
      <c r="AN142" s="409"/>
      <c r="AO142" s="393"/>
      <c r="AP142" s="178"/>
      <c r="AQ142" s="178"/>
      <c r="AR142" s="368"/>
      <c r="AS142" s="393"/>
      <c r="AT142" s="178"/>
      <c r="AU142" s="178"/>
      <c r="AV142" s="368"/>
      <c r="AW142" s="393"/>
      <c r="AX142" s="178"/>
      <c r="AY142" s="178"/>
      <c r="AZ142" s="368"/>
      <c r="BA142" s="393"/>
      <c r="BB142" s="178"/>
      <c r="BC142" s="178"/>
      <c r="BD142" s="368"/>
      <c r="BE142" s="393"/>
      <c r="BF142" s="178"/>
      <c r="BG142" s="178"/>
      <c r="BH142" s="368"/>
      <c r="BI142" s="393"/>
      <c r="BJ142" s="178"/>
      <c r="BK142" s="178"/>
      <c r="BL142" s="368"/>
      <c r="BM142" s="393"/>
      <c r="BN142" s="178"/>
      <c r="BO142" s="178"/>
      <c r="BP142" s="368"/>
      <c r="BQ142" s="393"/>
      <c r="BR142" s="178"/>
      <c r="BS142" s="178"/>
      <c r="BT142" s="368"/>
      <c r="BU142" s="393"/>
      <c r="BV142" s="178"/>
      <c r="BW142" s="178"/>
      <c r="BX142" s="368"/>
      <c r="BY142" s="393"/>
      <c r="BZ142" s="178"/>
      <c r="CA142" s="178"/>
      <c r="CB142" s="368"/>
      <c r="CC142" s="393"/>
      <c r="CD142" s="178"/>
      <c r="CE142" s="178"/>
      <c r="CF142" s="368"/>
      <c r="CG142" s="393"/>
      <c r="CH142" s="178"/>
      <c r="CI142" s="178"/>
      <c r="CJ142" s="368"/>
      <c r="CK142" s="393"/>
      <c r="CL142" s="178"/>
      <c r="CM142" s="178"/>
      <c r="CN142" s="368"/>
      <c r="CO142" s="393"/>
      <c r="CP142" s="178"/>
      <c r="CQ142" s="178"/>
      <c r="CR142" s="368"/>
      <c r="CS142" s="352"/>
      <c r="CT142" s="178"/>
      <c r="CU142" s="178"/>
      <c r="CV142" s="178"/>
      <c r="CW142" s="178"/>
      <c r="CX142" s="178"/>
      <c r="CY142" s="178"/>
      <c r="CZ142" s="178"/>
      <c r="DA142" s="178"/>
      <c r="DB142" s="178"/>
      <c r="DC142" s="178"/>
      <c r="DD142" s="178"/>
      <c r="DE142" s="178"/>
      <c r="DF142" s="178"/>
      <c r="DG142" s="178"/>
      <c r="DH142" s="178"/>
      <c r="DI142" s="178"/>
      <c r="DJ142" s="178"/>
      <c r="DK142" s="178"/>
      <c r="DL142" s="178"/>
      <c r="DM142" s="178"/>
      <c r="DN142" s="178"/>
      <c r="DO142" s="178"/>
      <c r="DP142" s="178"/>
      <c r="DQ142" s="178"/>
      <c r="DR142" s="178"/>
      <c r="DS142" s="178"/>
      <c r="DT142" s="178"/>
      <c r="DU142" s="178"/>
      <c r="DV142" s="178"/>
      <c r="DW142" s="178"/>
      <c r="DX142" s="178"/>
      <c r="DY142" s="178"/>
      <c r="DZ142" s="178"/>
      <c r="EA142" s="178"/>
      <c r="EB142" s="178"/>
      <c r="EC142" s="178"/>
      <c r="ED142" s="178"/>
      <c r="EE142" s="178"/>
      <c r="EF142" s="178"/>
      <c r="EG142" s="178"/>
      <c r="EH142" s="178"/>
      <c r="EI142" s="178"/>
      <c r="EJ142" s="178"/>
      <c r="EK142" s="178"/>
      <c r="EL142" s="178"/>
      <c r="EM142" s="178"/>
      <c r="EN142" s="178"/>
      <c r="EO142" s="178"/>
      <c r="EP142" s="178"/>
      <c r="EQ142" s="178"/>
      <c r="ER142" s="178"/>
      <c r="ES142" s="178"/>
      <c r="ET142" s="178"/>
      <c r="EU142" s="178"/>
      <c r="EV142" s="178"/>
      <c r="EW142" s="178"/>
      <c r="EX142" s="178"/>
      <c r="EY142" s="178"/>
      <c r="EZ142" s="178"/>
      <c r="FA142" s="178"/>
      <c r="FB142" s="178"/>
      <c r="FC142" s="178"/>
      <c r="FD142" s="178"/>
      <c r="FE142" s="178"/>
      <c r="FF142" s="178"/>
      <c r="FG142" s="178"/>
      <c r="FH142" s="178"/>
      <c r="FI142" s="178"/>
      <c r="FJ142" s="178"/>
      <c r="FK142" s="178"/>
      <c r="FL142" s="178"/>
      <c r="FM142" s="178"/>
      <c r="FN142" s="178"/>
      <c r="FO142" s="178"/>
      <c r="FP142" s="178"/>
      <c r="FQ142" s="178"/>
      <c r="FR142" s="178"/>
      <c r="FS142" s="178"/>
      <c r="FT142" s="178"/>
      <c r="FU142" s="178"/>
      <c r="FV142" s="178"/>
      <c r="FW142" s="178"/>
      <c r="FX142" s="178"/>
      <c r="FY142" s="178"/>
      <c r="FZ142" s="178"/>
      <c r="GA142" s="178"/>
      <c r="GB142" s="178"/>
      <c r="GC142" s="178"/>
      <c r="GD142" s="178"/>
      <c r="GE142" s="178"/>
      <c r="GF142" s="178"/>
      <c r="GG142" s="178"/>
      <c r="GH142" s="178"/>
      <c r="GI142" s="178"/>
      <c r="GJ142" s="178"/>
      <c r="GK142" s="178"/>
      <c r="GL142" s="178"/>
      <c r="GM142" s="178"/>
      <c r="GN142" s="178"/>
      <c r="GO142" s="178"/>
      <c r="GP142" s="178"/>
      <c r="GQ142" s="178"/>
      <c r="GR142" s="178"/>
      <c r="GS142" s="178"/>
      <c r="GT142" s="178"/>
      <c r="GU142" s="178"/>
      <c r="GV142" s="178"/>
      <c r="GY142"/>
    </row>
    <row r="143" spans="1:207" ht="15.75">
      <c r="A143" s="114">
        <f t="shared" si="2"/>
        <v>6</v>
      </c>
      <c r="B143" s="491"/>
      <c r="C143" s="492"/>
      <c r="D143" s="357">
        <v>43232</v>
      </c>
      <c r="E143" s="465" t="str">
        <f>IF("CA" = [1]Congé!$H$7:$H$738, "absent", "il est la ")</f>
        <v xml:space="preserve">il est la </v>
      </c>
      <c r="F143" s="178"/>
      <c r="G143" s="178"/>
      <c r="H143" s="368"/>
      <c r="I143" s="352"/>
      <c r="J143" s="178"/>
      <c r="K143" s="178"/>
      <c r="L143" s="409"/>
      <c r="M143" s="393"/>
      <c r="N143" s="178"/>
      <c r="O143" s="178"/>
      <c r="P143" s="368"/>
      <c r="Q143" s="393"/>
      <c r="R143" s="178"/>
      <c r="S143" s="178"/>
      <c r="T143" s="368"/>
      <c r="U143" s="352"/>
      <c r="V143" s="178"/>
      <c r="W143" s="178"/>
      <c r="X143" s="409"/>
      <c r="Y143" s="393"/>
      <c r="Z143" s="178"/>
      <c r="AA143" s="178"/>
      <c r="AB143" s="368"/>
      <c r="AC143" s="352"/>
      <c r="AD143" s="178"/>
      <c r="AE143" s="178"/>
      <c r="AF143" s="409"/>
      <c r="AG143" s="393"/>
      <c r="AH143" s="178"/>
      <c r="AI143" s="178"/>
      <c r="AJ143" s="368"/>
      <c r="AK143" s="352"/>
      <c r="AL143" s="178"/>
      <c r="AM143" s="178"/>
      <c r="AN143" s="409"/>
      <c r="AO143" s="393"/>
      <c r="AP143" s="178"/>
      <c r="AQ143" s="178"/>
      <c r="AR143" s="368"/>
      <c r="AS143" s="393"/>
      <c r="AT143" s="178"/>
      <c r="AU143" s="178"/>
      <c r="AV143" s="368"/>
      <c r="AW143" s="393"/>
      <c r="AX143" s="178"/>
      <c r="AY143" s="178"/>
      <c r="AZ143" s="368"/>
      <c r="BA143" s="393"/>
      <c r="BB143" s="178"/>
      <c r="BC143" s="178"/>
      <c r="BD143" s="368"/>
      <c r="BE143" s="393"/>
      <c r="BF143" s="178"/>
      <c r="BG143" s="178"/>
      <c r="BH143" s="368"/>
      <c r="BI143" s="393"/>
      <c r="BJ143" s="178"/>
      <c r="BK143" s="178"/>
      <c r="BL143" s="368"/>
      <c r="BM143" s="393"/>
      <c r="BN143" s="178"/>
      <c r="BO143" s="178"/>
      <c r="BP143" s="368"/>
      <c r="BQ143" s="393"/>
      <c r="BR143" s="178"/>
      <c r="BS143" s="178"/>
      <c r="BT143" s="368"/>
      <c r="BU143" s="393"/>
      <c r="BV143" s="178"/>
      <c r="BW143" s="178"/>
      <c r="BX143" s="368"/>
      <c r="BY143" s="393"/>
      <c r="BZ143" s="178"/>
      <c r="CA143" s="178"/>
      <c r="CB143" s="368"/>
      <c r="CC143" s="393"/>
      <c r="CD143" s="178"/>
      <c r="CE143" s="178"/>
      <c r="CF143" s="368"/>
      <c r="CG143" s="393"/>
      <c r="CH143" s="178"/>
      <c r="CI143" s="178"/>
      <c r="CJ143" s="368"/>
      <c r="CK143" s="393"/>
      <c r="CL143" s="178"/>
      <c r="CM143" s="178"/>
      <c r="CN143" s="368"/>
      <c r="CO143" s="393"/>
      <c r="CP143" s="178"/>
      <c r="CQ143" s="178"/>
      <c r="CR143" s="368"/>
      <c r="CS143" s="352"/>
      <c r="CT143" s="178"/>
      <c r="CU143" s="178"/>
      <c r="CV143" s="178"/>
      <c r="CW143" s="178"/>
      <c r="CX143" s="178"/>
      <c r="CY143" s="178"/>
      <c r="CZ143" s="178"/>
      <c r="DA143" s="178"/>
      <c r="DB143" s="178"/>
      <c r="DC143" s="178"/>
      <c r="DD143" s="178"/>
      <c r="DE143" s="178"/>
      <c r="DF143" s="178"/>
      <c r="DG143" s="178"/>
      <c r="DH143" s="178"/>
      <c r="DI143" s="178"/>
      <c r="DJ143" s="178"/>
      <c r="DK143" s="178"/>
      <c r="DL143" s="178"/>
      <c r="DM143" s="178"/>
      <c r="DN143" s="178"/>
      <c r="DO143" s="178"/>
      <c r="DP143" s="178"/>
      <c r="DQ143" s="178"/>
      <c r="DR143" s="178"/>
      <c r="DS143" s="178"/>
      <c r="DT143" s="178"/>
      <c r="DU143" s="178"/>
      <c r="DV143" s="178"/>
      <c r="DW143" s="178"/>
      <c r="DX143" s="178"/>
      <c r="DY143" s="178"/>
      <c r="DZ143" s="178"/>
      <c r="EA143" s="178"/>
      <c r="EB143" s="178"/>
      <c r="EC143" s="178"/>
      <c r="ED143" s="178"/>
      <c r="EE143" s="178"/>
      <c r="EF143" s="178"/>
      <c r="EG143" s="178"/>
      <c r="EH143" s="178"/>
      <c r="EI143" s="178"/>
      <c r="EJ143" s="178"/>
      <c r="EK143" s="178"/>
      <c r="EL143" s="178"/>
      <c r="EM143" s="178"/>
      <c r="EN143" s="178"/>
      <c r="EO143" s="178"/>
      <c r="EP143" s="178"/>
      <c r="EQ143" s="178"/>
      <c r="ER143" s="178"/>
      <c r="ES143" s="178"/>
      <c r="ET143" s="178"/>
      <c r="EU143" s="178"/>
      <c r="EV143" s="178"/>
      <c r="EW143" s="178"/>
      <c r="EX143" s="178"/>
      <c r="EY143" s="178"/>
      <c r="EZ143" s="178"/>
      <c r="FA143" s="178"/>
      <c r="FB143" s="178"/>
      <c r="FC143" s="178"/>
      <c r="FD143" s="178"/>
      <c r="FE143" s="178"/>
      <c r="FF143" s="178"/>
      <c r="FG143" s="178"/>
      <c r="FH143" s="178"/>
      <c r="FI143" s="178"/>
      <c r="FJ143" s="178"/>
      <c r="FK143" s="178"/>
      <c r="FL143" s="178"/>
      <c r="FM143" s="178"/>
      <c r="FN143" s="178"/>
      <c r="FO143" s="178"/>
      <c r="FP143" s="178"/>
      <c r="FQ143" s="178"/>
      <c r="FR143" s="178"/>
      <c r="FS143" s="178"/>
      <c r="FT143" s="178"/>
      <c r="FU143" s="178"/>
      <c r="FV143" s="178"/>
      <c r="FW143" s="178"/>
      <c r="FX143" s="178"/>
      <c r="FY143" s="178"/>
      <c r="FZ143" s="178"/>
      <c r="GA143" s="178"/>
      <c r="GB143" s="178"/>
      <c r="GC143" s="178"/>
      <c r="GD143" s="178"/>
      <c r="GE143" s="178"/>
      <c r="GF143" s="178"/>
      <c r="GG143" s="178"/>
      <c r="GH143" s="178"/>
      <c r="GI143" s="178"/>
      <c r="GJ143" s="178"/>
      <c r="GK143" s="178"/>
      <c r="GL143" s="178"/>
      <c r="GM143" s="178"/>
      <c r="GN143" s="178"/>
      <c r="GO143" s="178"/>
      <c r="GP143" s="178"/>
      <c r="GQ143" s="178"/>
      <c r="GR143" s="178"/>
      <c r="GS143" s="178"/>
      <c r="GT143" s="178"/>
      <c r="GU143" s="178"/>
      <c r="GV143" s="178"/>
      <c r="GY143"/>
    </row>
    <row r="144" spans="1:207" ht="15.75">
      <c r="A144" s="114">
        <f t="shared" si="2"/>
        <v>7</v>
      </c>
      <c r="B144" s="491"/>
      <c r="C144" s="492"/>
      <c r="D144" s="357">
        <v>43233</v>
      </c>
      <c r="E144" s="465" t="str">
        <f>IF("CA" = [1]Congé!$H$7:$H$738, "absent", "il est la ")</f>
        <v xml:space="preserve">il est la </v>
      </c>
      <c r="F144" s="178"/>
      <c r="G144" s="178"/>
      <c r="H144" s="368"/>
      <c r="I144" s="352"/>
      <c r="J144" s="178"/>
      <c r="K144" s="178"/>
      <c r="L144" s="409"/>
      <c r="M144" s="393"/>
      <c r="N144" s="178"/>
      <c r="O144" s="178"/>
      <c r="P144" s="368"/>
      <c r="Q144" s="393"/>
      <c r="R144" s="178"/>
      <c r="S144" s="178"/>
      <c r="T144" s="368"/>
      <c r="U144" s="352"/>
      <c r="V144" s="178"/>
      <c r="W144" s="178"/>
      <c r="X144" s="409"/>
      <c r="Y144" s="393"/>
      <c r="Z144" s="178"/>
      <c r="AA144" s="178"/>
      <c r="AB144" s="368"/>
      <c r="AC144" s="352"/>
      <c r="AD144" s="178"/>
      <c r="AE144" s="178"/>
      <c r="AF144" s="409"/>
      <c r="AG144" s="393"/>
      <c r="AH144" s="178"/>
      <c r="AI144" s="178"/>
      <c r="AJ144" s="368"/>
      <c r="AK144" s="352"/>
      <c r="AL144" s="178"/>
      <c r="AM144" s="178"/>
      <c r="AN144" s="409"/>
      <c r="AO144" s="393"/>
      <c r="AP144" s="178"/>
      <c r="AQ144" s="178"/>
      <c r="AR144" s="368"/>
      <c r="AS144" s="393"/>
      <c r="AT144" s="178"/>
      <c r="AU144" s="178"/>
      <c r="AV144" s="368"/>
      <c r="AW144" s="393"/>
      <c r="AX144" s="178"/>
      <c r="AY144" s="178"/>
      <c r="AZ144" s="368"/>
      <c r="BA144" s="393"/>
      <c r="BB144" s="178"/>
      <c r="BC144" s="178"/>
      <c r="BD144" s="368"/>
      <c r="BE144" s="393"/>
      <c r="BF144" s="178"/>
      <c r="BG144" s="178"/>
      <c r="BH144" s="368"/>
      <c r="BI144" s="393"/>
      <c r="BJ144" s="178"/>
      <c r="BK144" s="178"/>
      <c r="BL144" s="368"/>
      <c r="BM144" s="393"/>
      <c r="BN144" s="178"/>
      <c r="BO144" s="178"/>
      <c r="BP144" s="368"/>
      <c r="BQ144" s="393"/>
      <c r="BR144" s="178"/>
      <c r="BS144" s="178"/>
      <c r="BT144" s="368"/>
      <c r="BU144" s="393"/>
      <c r="BV144" s="178"/>
      <c r="BW144" s="178"/>
      <c r="BX144" s="368"/>
      <c r="BY144" s="393"/>
      <c r="BZ144" s="178"/>
      <c r="CA144" s="178"/>
      <c r="CB144" s="368"/>
      <c r="CC144" s="393"/>
      <c r="CD144" s="178"/>
      <c r="CE144" s="178"/>
      <c r="CF144" s="368"/>
      <c r="CG144" s="393"/>
      <c r="CH144" s="178"/>
      <c r="CI144" s="178"/>
      <c r="CJ144" s="368"/>
      <c r="CK144" s="393"/>
      <c r="CL144" s="178"/>
      <c r="CM144" s="178"/>
      <c r="CN144" s="368"/>
      <c r="CO144" s="393"/>
      <c r="CP144" s="178"/>
      <c r="CQ144" s="178"/>
      <c r="CR144" s="368"/>
      <c r="CS144" s="352"/>
      <c r="CT144" s="178"/>
      <c r="CU144" s="178"/>
      <c r="CV144" s="178"/>
      <c r="CW144" s="178"/>
      <c r="CX144" s="178"/>
      <c r="CY144" s="178"/>
      <c r="CZ144" s="178"/>
      <c r="DA144" s="178"/>
      <c r="DB144" s="178"/>
      <c r="DC144" s="178"/>
      <c r="DD144" s="178"/>
      <c r="DE144" s="178"/>
      <c r="DF144" s="178"/>
      <c r="DG144" s="178"/>
      <c r="DH144" s="178"/>
      <c r="DI144" s="178"/>
      <c r="DJ144" s="178"/>
      <c r="DK144" s="178"/>
      <c r="DL144" s="178"/>
      <c r="DM144" s="178"/>
      <c r="DN144" s="178"/>
      <c r="DO144" s="178"/>
      <c r="DP144" s="178"/>
      <c r="DQ144" s="178"/>
      <c r="DR144" s="178"/>
      <c r="DS144" s="178"/>
      <c r="DT144" s="178"/>
      <c r="DU144" s="178"/>
      <c r="DV144" s="178"/>
      <c r="DW144" s="178"/>
      <c r="DX144" s="178"/>
      <c r="DY144" s="178"/>
      <c r="DZ144" s="178"/>
      <c r="EA144" s="178"/>
      <c r="EB144" s="178"/>
      <c r="EC144" s="178"/>
      <c r="ED144" s="178"/>
      <c r="EE144" s="178"/>
      <c r="EF144" s="178"/>
      <c r="EG144" s="178"/>
      <c r="EH144" s="178"/>
      <c r="EI144" s="178"/>
      <c r="EJ144" s="178"/>
      <c r="EK144" s="178"/>
      <c r="EL144" s="178"/>
      <c r="EM144" s="178"/>
      <c r="EN144" s="178"/>
      <c r="EO144" s="178"/>
      <c r="EP144" s="178"/>
      <c r="EQ144" s="178"/>
      <c r="ER144" s="178"/>
      <c r="ES144" s="178"/>
      <c r="ET144" s="178"/>
      <c r="EU144" s="178"/>
      <c r="EV144" s="178"/>
      <c r="EW144" s="178"/>
      <c r="EX144" s="178"/>
      <c r="EY144" s="178"/>
      <c r="EZ144" s="178"/>
      <c r="FA144" s="178"/>
      <c r="FB144" s="178"/>
      <c r="FC144" s="178"/>
      <c r="FD144" s="178"/>
      <c r="FE144" s="178"/>
      <c r="FF144" s="178"/>
      <c r="FG144" s="178"/>
      <c r="FH144" s="178"/>
      <c r="FI144" s="178"/>
      <c r="FJ144" s="178"/>
      <c r="FK144" s="178"/>
      <c r="FL144" s="178"/>
      <c r="FM144" s="178"/>
      <c r="FN144" s="178"/>
      <c r="FO144" s="178"/>
      <c r="FP144" s="178"/>
      <c r="FQ144" s="178"/>
      <c r="FR144" s="178"/>
      <c r="FS144" s="178"/>
      <c r="FT144" s="178"/>
      <c r="FU144" s="178"/>
      <c r="FV144" s="178"/>
      <c r="FW144" s="178"/>
      <c r="FX144" s="178"/>
      <c r="FY144" s="178"/>
      <c r="FZ144" s="178"/>
      <c r="GA144" s="178"/>
      <c r="GB144" s="178"/>
      <c r="GC144" s="178"/>
      <c r="GD144" s="178"/>
      <c r="GE144" s="178"/>
      <c r="GF144" s="178"/>
      <c r="GG144" s="178"/>
      <c r="GH144" s="178"/>
      <c r="GI144" s="178"/>
      <c r="GJ144" s="178"/>
      <c r="GK144" s="178"/>
      <c r="GL144" s="178"/>
      <c r="GM144" s="178"/>
      <c r="GN144" s="178"/>
      <c r="GO144" s="178"/>
      <c r="GP144" s="178"/>
      <c r="GQ144" s="178"/>
      <c r="GR144" s="178"/>
      <c r="GS144" s="178"/>
      <c r="GT144" s="178"/>
      <c r="GU144" s="178"/>
      <c r="GV144" s="178"/>
      <c r="GY144"/>
    </row>
    <row r="145" spans="1:207" ht="18.75">
      <c r="A145" s="114">
        <f t="shared" si="2"/>
        <v>1</v>
      </c>
      <c r="B145" s="491"/>
      <c r="C145" s="492"/>
      <c r="D145" s="357">
        <v>43234</v>
      </c>
      <c r="E145" s="465" t="str">
        <f>IF("CA" = [1]Congé!$H$7:$H$738, "absent", "il est la ")</f>
        <v xml:space="preserve">il est la </v>
      </c>
      <c r="F145" s="176"/>
      <c r="G145" s="178"/>
      <c r="H145" s="368"/>
      <c r="I145" s="370"/>
      <c r="J145" s="202"/>
      <c r="K145" s="178"/>
      <c r="L145" s="409"/>
      <c r="M145" s="394"/>
      <c r="N145" s="178"/>
      <c r="O145" s="178"/>
      <c r="P145" s="368"/>
      <c r="Q145" s="427"/>
      <c r="R145" s="204"/>
      <c r="S145" s="178"/>
      <c r="T145" s="368"/>
      <c r="U145" s="389"/>
      <c r="V145" s="204"/>
      <c r="W145" s="178"/>
      <c r="X145" s="409"/>
      <c r="Y145" s="428"/>
      <c r="Z145" s="380"/>
      <c r="AA145" s="178"/>
      <c r="AB145" s="368"/>
      <c r="AC145" s="389"/>
      <c r="AD145" s="204"/>
      <c r="AE145" s="178"/>
      <c r="AF145" s="409"/>
      <c r="AG145" s="431"/>
      <c r="AH145" s="382"/>
      <c r="AI145" s="146"/>
      <c r="AJ145" s="368"/>
      <c r="AK145" s="373"/>
      <c r="AL145" s="202"/>
      <c r="AM145" s="178"/>
      <c r="AN145" s="409"/>
      <c r="AO145" s="394"/>
      <c r="AP145" s="200"/>
      <c r="AQ145" s="178"/>
      <c r="AR145" s="368"/>
      <c r="AS145" s="394"/>
      <c r="AT145" s="202"/>
      <c r="AU145" s="178"/>
      <c r="AV145" s="368"/>
      <c r="AW145" s="393"/>
      <c r="AX145" s="178"/>
      <c r="AY145" s="178"/>
      <c r="AZ145" s="368"/>
      <c r="BA145" s="428"/>
      <c r="BB145" s="380"/>
      <c r="BC145" s="178"/>
      <c r="BD145" s="368"/>
      <c r="BE145" s="182"/>
      <c r="BF145" s="176"/>
      <c r="BG145" s="178"/>
      <c r="BH145" s="368"/>
      <c r="BI145" s="427"/>
      <c r="BJ145" s="204"/>
      <c r="BK145" s="178"/>
      <c r="BL145" s="368"/>
      <c r="BM145" s="398"/>
      <c r="BN145" s="202"/>
      <c r="BO145" s="146"/>
      <c r="BP145" s="368"/>
      <c r="BQ145" s="427"/>
      <c r="BR145" s="204"/>
      <c r="BS145" s="178"/>
      <c r="BT145" s="368"/>
      <c r="BU145" s="428"/>
      <c r="BV145" s="380"/>
      <c r="BW145" s="178"/>
      <c r="BX145" s="368"/>
      <c r="BY145" s="394"/>
      <c r="BZ145" s="202"/>
      <c r="CA145" s="178"/>
      <c r="CB145" s="368"/>
      <c r="CC145" s="398"/>
      <c r="CD145" s="202"/>
      <c r="CE145" s="146"/>
      <c r="CF145" s="368"/>
      <c r="CG145" s="182"/>
      <c r="CH145" s="176"/>
      <c r="CI145" s="178"/>
      <c r="CJ145" s="368"/>
      <c r="CK145" s="394"/>
      <c r="CL145" s="200"/>
      <c r="CM145" s="178"/>
      <c r="CN145" s="368"/>
      <c r="CO145" s="394"/>
      <c r="CP145" s="200"/>
      <c r="CQ145" s="178"/>
      <c r="CR145" s="368"/>
      <c r="CS145" s="373"/>
      <c r="CT145" s="178"/>
      <c r="CU145" s="178"/>
      <c r="CV145" s="178"/>
      <c r="CW145" s="381"/>
      <c r="CX145" s="380"/>
      <c r="CY145" s="178"/>
      <c r="CZ145" s="178"/>
      <c r="DA145" s="175"/>
      <c r="DB145" s="176"/>
      <c r="DC145" s="178"/>
      <c r="DD145" s="178"/>
      <c r="DE145" s="381"/>
      <c r="DF145" s="380"/>
      <c r="DG145" s="178"/>
      <c r="DH145" s="178"/>
      <c r="DI145" s="178"/>
      <c r="DJ145" s="178"/>
      <c r="DK145" s="178"/>
      <c r="DL145" s="178"/>
      <c r="DM145" s="164"/>
      <c r="DN145" s="200"/>
      <c r="DO145" s="178"/>
      <c r="DP145" s="178"/>
      <c r="DQ145" s="164"/>
      <c r="DR145" s="200"/>
      <c r="DS145" s="178"/>
      <c r="DT145" s="178"/>
      <c r="DU145" s="178"/>
      <c r="DV145" s="178"/>
      <c r="DW145" s="178"/>
      <c r="DX145" s="178"/>
      <c r="DY145" s="181"/>
      <c r="DZ145" s="202"/>
      <c r="EA145" s="178"/>
      <c r="EB145" s="178"/>
      <c r="EC145" s="178"/>
      <c r="ED145" s="178"/>
      <c r="EE145" s="178"/>
      <c r="EF145" s="178"/>
      <c r="EG145" s="178"/>
      <c r="EH145" s="380"/>
      <c r="EI145" s="178"/>
      <c r="EJ145" s="178"/>
      <c r="EK145" s="178"/>
      <c r="EL145" s="178"/>
      <c r="EM145" s="178"/>
      <c r="EN145" s="178"/>
      <c r="EO145" s="178"/>
      <c r="EP145" s="178"/>
      <c r="EQ145" s="178"/>
      <c r="ER145" s="178"/>
      <c r="ES145" s="178"/>
      <c r="ET145" s="178"/>
      <c r="EU145" s="178"/>
      <c r="EV145" s="178"/>
      <c r="EW145" s="178"/>
      <c r="EX145" s="178"/>
      <c r="EY145" s="178"/>
      <c r="EZ145" s="178"/>
      <c r="FA145" s="178"/>
      <c r="FB145" s="178"/>
      <c r="FC145" s="178"/>
      <c r="FD145" s="178"/>
      <c r="FE145" s="178"/>
      <c r="FF145" s="178"/>
      <c r="FG145" s="178"/>
      <c r="FH145" s="178"/>
      <c r="FI145" s="178"/>
      <c r="FJ145" s="178"/>
      <c r="FK145" s="178"/>
      <c r="FL145" s="178"/>
      <c r="FM145" s="178"/>
      <c r="FN145" s="178"/>
      <c r="FO145" s="178"/>
      <c r="FP145" s="178"/>
      <c r="FQ145" s="178"/>
      <c r="FR145" s="178"/>
      <c r="FS145" s="178"/>
      <c r="FT145" s="178"/>
      <c r="FU145" s="178"/>
      <c r="FV145" s="178"/>
      <c r="FW145" s="178"/>
      <c r="FX145" s="178"/>
      <c r="FY145" s="178"/>
      <c r="FZ145" s="178"/>
      <c r="GA145" s="178"/>
      <c r="GB145" s="178"/>
      <c r="GC145" s="178"/>
      <c r="GD145" s="178"/>
      <c r="GE145" s="178"/>
      <c r="GF145" s="178"/>
      <c r="GG145" s="178"/>
      <c r="GH145" s="178"/>
      <c r="GI145" s="178"/>
      <c r="GJ145" s="178"/>
      <c r="GK145" s="178"/>
      <c r="GL145" s="178"/>
      <c r="GM145" s="178"/>
      <c r="GN145" s="178"/>
      <c r="GO145" s="178"/>
      <c r="GP145" s="178"/>
      <c r="GQ145" s="178"/>
      <c r="GR145" s="178"/>
      <c r="GS145" s="178"/>
      <c r="GT145" s="178"/>
      <c r="GU145" s="178"/>
      <c r="GV145" s="178"/>
      <c r="GY145"/>
    </row>
    <row r="146" spans="1:207" ht="18.75">
      <c r="A146" s="114">
        <f t="shared" si="2"/>
        <v>2</v>
      </c>
      <c r="B146" s="491"/>
      <c r="C146" s="492"/>
      <c r="D146" s="357">
        <v>43235</v>
      </c>
      <c r="E146" s="465" t="str">
        <f>IF("CA" = [1]Congé!$H$7:$H$738, "absent", "il est la ")</f>
        <v xml:space="preserve">il est la </v>
      </c>
      <c r="F146" s="176"/>
      <c r="G146" s="178"/>
      <c r="H146" s="368"/>
      <c r="I146" s="370"/>
      <c r="J146" s="202"/>
      <c r="K146" s="178"/>
      <c r="L146" s="409"/>
      <c r="M146" s="394"/>
      <c r="N146" s="178"/>
      <c r="O146" s="178"/>
      <c r="P146" s="368"/>
      <c r="Q146" s="427"/>
      <c r="R146" s="204"/>
      <c r="S146" s="178"/>
      <c r="T146" s="368"/>
      <c r="U146" s="371"/>
      <c r="V146" s="176"/>
      <c r="W146" s="178"/>
      <c r="X146" s="409"/>
      <c r="Y146" s="428"/>
      <c r="Z146" s="380"/>
      <c r="AA146" s="178"/>
      <c r="AB146" s="368"/>
      <c r="AC146" s="371"/>
      <c r="AD146" s="176"/>
      <c r="AE146" s="178"/>
      <c r="AF146" s="409"/>
      <c r="AG146" s="394"/>
      <c r="AH146" s="202"/>
      <c r="AI146" s="146"/>
      <c r="AJ146" s="368"/>
      <c r="AK146" s="373"/>
      <c r="AL146" s="202"/>
      <c r="AM146" s="178"/>
      <c r="AN146" s="409"/>
      <c r="AO146" s="394"/>
      <c r="AP146" s="200"/>
      <c r="AQ146" s="178"/>
      <c r="AR146" s="368"/>
      <c r="AS146" s="394"/>
      <c r="AT146" s="202"/>
      <c r="AU146" s="178"/>
      <c r="AV146" s="368"/>
      <c r="AW146" s="393"/>
      <c r="AX146" s="178"/>
      <c r="AY146" s="178"/>
      <c r="AZ146" s="368"/>
      <c r="BA146" s="428"/>
      <c r="BB146" s="380"/>
      <c r="BC146" s="178"/>
      <c r="BD146" s="368"/>
      <c r="BE146" s="398"/>
      <c r="BF146" s="202"/>
      <c r="BG146" s="146"/>
      <c r="BH146" s="368"/>
      <c r="BI146" s="427"/>
      <c r="BJ146" s="204"/>
      <c r="BK146" s="178"/>
      <c r="BL146" s="389"/>
      <c r="BM146" s="398"/>
      <c r="BN146" s="202"/>
      <c r="BO146" s="146"/>
      <c r="BP146" s="368"/>
      <c r="BQ146" s="427"/>
      <c r="BR146" s="204"/>
      <c r="BS146" s="178"/>
      <c r="BT146" s="368"/>
      <c r="BU146" s="428"/>
      <c r="BV146" s="380"/>
      <c r="BW146" s="178"/>
      <c r="BX146" s="368"/>
      <c r="BY146" s="398"/>
      <c r="BZ146" s="202"/>
      <c r="CA146" s="178"/>
      <c r="CB146" s="368"/>
      <c r="CC146" s="398"/>
      <c r="CD146" s="202"/>
      <c r="CE146" s="146"/>
      <c r="CF146" s="368"/>
      <c r="CG146" s="182"/>
      <c r="CH146" s="176"/>
      <c r="CI146" s="178"/>
      <c r="CJ146" s="368"/>
      <c r="CK146" s="398"/>
      <c r="CL146" s="202"/>
      <c r="CM146" s="146"/>
      <c r="CN146" s="368"/>
      <c r="CO146" s="182"/>
      <c r="CP146" s="176"/>
      <c r="CQ146" s="146"/>
      <c r="CR146" s="368"/>
      <c r="CS146" s="373"/>
      <c r="CT146" s="178"/>
      <c r="CU146" s="178"/>
      <c r="CV146" s="178"/>
      <c r="CW146" s="381"/>
      <c r="CX146" s="380"/>
      <c r="CY146" s="178"/>
      <c r="CZ146" s="178"/>
      <c r="DA146" s="175"/>
      <c r="DB146" s="176"/>
      <c r="DC146" s="178"/>
      <c r="DD146" s="178"/>
      <c r="DE146" s="381"/>
      <c r="DF146" s="380"/>
      <c r="DG146" s="178"/>
      <c r="DH146" s="178"/>
      <c r="DI146" s="178"/>
      <c r="DJ146" s="178"/>
      <c r="DK146" s="178"/>
      <c r="DL146" s="178"/>
      <c r="DM146" s="181"/>
      <c r="DN146" s="202"/>
      <c r="DO146" s="146"/>
      <c r="DP146" s="178"/>
      <c r="DQ146" s="181"/>
      <c r="DR146" s="202"/>
      <c r="DS146" s="146"/>
      <c r="DT146" s="178"/>
      <c r="DU146" s="178"/>
      <c r="DV146" s="178"/>
      <c r="DW146" s="178"/>
      <c r="DX146" s="178"/>
      <c r="DY146" s="181"/>
      <c r="DZ146" s="202"/>
      <c r="EA146" s="178"/>
      <c r="EB146" s="178"/>
      <c r="EC146" s="178"/>
      <c r="ED146" s="178"/>
      <c r="EE146" s="178"/>
      <c r="EF146" s="178"/>
      <c r="EG146" s="178"/>
      <c r="EH146" s="178"/>
      <c r="EI146" s="178"/>
      <c r="EJ146" s="178"/>
      <c r="EK146" s="178"/>
      <c r="EL146" s="178"/>
      <c r="EM146" s="178"/>
      <c r="EN146" s="178"/>
      <c r="EO146" s="178"/>
      <c r="EP146" s="178"/>
      <c r="EQ146" s="178"/>
      <c r="ER146" s="178"/>
      <c r="ES146" s="178"/>
      <c r="ET146" s="178"/>
      <c r="EU146" s="178"/>
      <c r="EV146" s="178"/>
      <c r="EW146" s="178"/>
      <c r="EX146" s="178"/>
      <c r="EY146" s="178"/>
      <c r="EZ146" s="178"/>
      <c r="FA146" s="178"/>
      <c r="FB146" s="178"/>
      <c r="FC146" s="178"/>
      <c r="FD146" s="178"/>
      <c r="FE146" s="178"/>
      <c r="FF146" s="178"/>
      <c r="FG146" s="178"/>
      <c r="FH146" s="178"/>
      <c r="FI146" s="178"/>
      <c r="FJ146" s="178"/>
      <c r="FK146" s="178"/>
      <c r="FL146" s="178"/>
      <c r="FM146" s="178"/>
      <c r="FN146" s="178"/>
      <c r="FO146" s="178"/>
      <c r="FP146" s="178"/>
      <c r="FQ146" s="178"/>
      <c r="FR146" s="178"/>
      <c r="FS146" s="178"/>
      <c r="FT146" s="178"/>
      <c r="FU146" s="178"/>
      <c r="FV146" s="178"/>
      <c r="FW146" s="178"/>
      <c r="FX146" s="178"/>
      <c r="FY146" s="178"/>
      <c r="FZ146" s="178"/>
      <c r="GA146" s="178"/>
      <c r="GB146" s="178"/>
      <c r="GC146" s="178"/>
      <c r="GD146" s="178"/>
      <c r="GE146" s="178"/>
      <c r="GF146" s="178"/>
      <c r="GG146" s="178"/>
      <c r="GH146" s="178"/>
      <c r="GI146" s="178"/>
      <c r="GJ146" s="178"/>
      <c r="GK146" s="178"/>
      <c r="GL146" s="178"/>
      <c r="GM146" s="178"/>
      <c r="GN146" s="178"/>
      <c r="GO146" s="178"/>
      <c r="GP146" s="178"/>
      <c r="GQ146" s="178"/>
      <c r="GR146" s="178"/>
      <c r="GS146" s="178"/>
      <c r="GT146" s="178"/>
      <c r="GU146" s="178"/>
      <c r="GV146" s="178"/>
      <c r="GY146"/>
    </row>
    <row r="147" spans="1:207" ht="15.75">
      <c r="A147" s="114">
        <f t="shared" si="2"/>
        <v>3</v>
      </c>
      <c r="B147" s="491"/>
      <c r="C147" s="492"/>
      <c r="D147" s="357">
        <v>43236</v>
      </c>
      <c r="E147" s="465" t="str">
        <f>IF("CA" = [1]Congé!$H$7:$H$738, "absent", "il est la ")</f>
        <v xml:space="preserve">il est la </v>
      </c>
      <c r="F147" s="178"/>
      <c r="G147" s="178"/>
      <c r="H147" s="368"/>
      <c r="I147" s="352"/>
      <c r="J147" s="178"/>
      <c r="K147" s="178"/>
      <c r="L147" s="409"/>
      <c r="M147" s="393"/>
      <c r="N147" s="178"/>
      <c r="O147" s="178"/>
      <c r="P147" s="368"/>
      <c r="Q147" s="393"/>
      <c r="R147" s="178"/>
      <c r="S147" s="178"/>
      <c r="T147" s="368"/>
      <c r="U147" s="352"/>
      <c r="V147" s="178"/>
      <c r="W147" s="178"/>
      <c r="X147" s="409"/>
      <c r="Y147" s="393"/>
      <c r="Z147" s="178"/>
      <c r="AA147" s="178"/>
      <c r="AB147" s="368"/>
      <c r="AC147" s="352"/>
      <c r="AD147" s="178"/>
      <c r="AE147" s="178"/>
      <c r="AF147" s="409"/>
      <c r="AG147" s="393"/>
      <c r="AH147" s="178"/>
      <c r="AI147" s="178"/>
      <c r="AJ147" s="368"/>
      <c r="AK147" s="352"/>
      <c r="AL147" s="178"/>
      <c r="AM147" s="178"/>
      <c r="AN147" s="409"/>
      <c r="AO147" s="393"/>
      <c r="AP147" s="178"/>
      <c r="AQ147" s="178"/>
      <c r="AR147" s="368"/>
      <c r="AS147" s="393"/>
      <c r="AT147" s="178"/>
      <c r="AU147" s="178"/>
      <c r="AV147" s="368"/>
      <c r="AW147" s="393"/>
      <c r="AX147" s="178"/>
      <c r="AY147" s="178"/>
      <c r="AZ147" s="368"/>
      <c r="BA147" s="393"/>
      <c r="BB147" s="178"/>
      <c r="BC147" s="178"/>
      <c r="BD147" s="368"/>
      <c r="BE147" s="393"/>
      <c r="BF147" s="178"/>
      <c r="BG147" s="178"/>
      <c r="BH147" s="368"/>
      <c r="BI147" s="393"/>
      <c r="BJ147" s="178"/>
      <c r="BK147" s="178"/>
      <c r="BL147" s="368"/>
      <c r="BM147" s="393"/>
      <c r="BN147" s="178"/>
      <c r="BO147" s="178"/>
      <c r="BP147" s="368"/>
      <c r="BQ147" s="393"/>
      <c r="BR147" s="178"/>
      <c r="BS147" s="178"/>
      <c r="BT147" s="368"/>
      <c r="BU147" s="393"/>
      <c r="BV147" s="178"/>
      <c r="BW147" s="178"/>
      <c r="BX147" s="368"/>
      <c r="BY147" s="393"/>
      <c r="BZ147" s="178"/>
      <c r="CA147" s="178"/>
      <c r="CB147" s="368"/>
      <c r="CC147" s="393"/>
      <c r="CD147" s="178"/>
      <c r="CE147" s="178"/>
      <c r="CF147" s="368"/>
      <c r="CG147" s="393"/>
      <c r="CH147" s="178"/>
      <c r="CI147" s="178"/>
      <c r="CJ147" s="368"/>
      <c r="CK147" s="393"/>
      <c r="CL147" s="178"/>
      <c r="CM147" s="178"/>
      <c r="CN147" s="368"/>
      <c r="CO147" s="393"/>
      <c r="CP147" s="178"/>
      <c r="CQ147" s="178"/>
      <c r="CR147" s="368"/>
      <c r="CS147" s="352"/>
      <c r="CT147" s="178"/>
      <c r="CU147" s="178"/>
      <c r="CV147" s="178"/>
      <c r="CW147" s="178"/>
      <c r="CX147" s="178"/>
      <c r="CY147" s="178"/>
      <c r="CZ147" s="178"/>
      <c r="DA147" s="178"/>
      <c r="DB147" s="178"/>
      <c r="DC147" s="178"/>
      <c r="DD147" s="178"/>
      <c r="DE147" s="178"/>
      <c r="DF147" s="178"/>
      <c r="DG147" s="178"/>
      <c r="DH147" s="178"/>
      <c r="DI147" s="178"/>
      <c r="DJ147" s="178"/>
      <c r="DK147" s="178"/>
      <c r="DL147" s="178"/>
      <c r="DM147" s="178"/>
      <c r="DN147" s="178"/>
      <c r="DO147" s="178"/>
      <c r="DP147" s="178"/>
      <c r="DQ147" s="178"/>
      <c r="DR147" s="178"/>
      <c r="DS147" s="178"/>
      <c r="DT147" s="178"/>
      <c r="DU147" s="178"/>
      <c r="DV147" s="178"/>
      <c r="DW147" s="178"/>
      <c r="DX147" s="178"/>
      <c r="DY147" s="178"/>
      <c r="DZ147" s="178"/>
      <c r="EA147" s="178"/>
      <c r="EB147" s="178"/>
      <c r="EC147" s="178"/>
      <c r="ED147" s="178"/>
      <c r="EE147" s="178"/>
      <c r="EF147" s="178"/>
      <c r="EG147" s="178"/>
      <c r="EH147" s="178"/>
      <c r="EI147" s="178"/>
      <c r="EJ147" s="178"/>
      <c r="EK147" s="178"/>
      <c r="EL147" s="178"/>
      <c r="EM147" s="178"/>
      <c r="EN147" s="178"/>
      <c r="EO147" s="178"/>
      <c r="EP147" s="178"/>
      <c r="EQ147" s="178"/>
      <c r="ER147" s="178"/>
      <c r="ES147" s="178"/>
      <c r="ET147" s="178"/>
      <c r="EU147" s="178"/>
      <c r="EV147" s="178"/>
      <c r="EW147" s="178"/>
      <c r="EX147" s="178"/>
      <c r="EY147" s="178"/>
      <c r="EZ147" s="178"/>
      <c r="FA147" s="178"/>
      <c r="FB147" s="178"/>
      <c r="FC147" s="178"/>
      <c r="FD147" s="178"/>
      <c r="FE147" s="178"/>
      <c r="FF147" s="178"/>
      <c r="FG147" s="178"/>
      <c r="FH147" s="178"/>
      <c r="FI147" s="178"/>
      <c r="FJ147" s="178"/>
      <c r="FK147" s="178"/>
      <c r="FL147" s="178"/>
      <c r="FM147" s="178"/>
      <c r="FN147" s="178"/>
      <c r="FO147" s="178"/>
      <c r="FP147" s="178"/>
      <c r="FQ147" s="178"/>
      <c r="FR147" s="178"/>
      <c r="FS147" s="178"/>
      <c r="FT147" s="178"/>
      <c r="FU147" s="178"/>
      <c r="FV147" s="178"/>
      <c r="FW147" s="178"/>
      <c r="FX147" s="178"/>
      <c r="FY147" s="178"/>
      <c r="FZ147" s="178"/>
      <c r="GA147" s="178"/>
      <c r="GB147" s="178"/>
      <c r="GC147" s="178"/>
      <c r="GD147" s="178"/>
      <c r="GE147" s="178"/>
      <c r="GF147" s="178"/>
      <c r="GG147" s="178"/>
      <c r="GH147" s="178"/>
      <c r="GI147" s="178"/>
      <c r="GJ147" s="178"/>
      <c r="GK147" s="178"/>
      <c r="GL147" s="178"/>
      <c r="GM147" s="178"/>
      <c r="GN147" s="178"/>
      <c r="GO147" s="178"/>
      <c r="GP147" s="178"/>
      <c r="GQ147" s="178"/>
      <c r="GR147" s="178"/>
      <c r="GS147" s="178"/>
      <c r="GT147" s="178"/>
      <c r="GU147" s="178"/>
      <c r="GV147" s="178"/>
      <c r="GY147"/>
    </row>
    <row r="148" spans="1:207" ht="15.75">
      <c r="A148" s="114">
        <f t="shared" si="2"/>
        <v>4</v>
      </c>
      <c r="B148" s="491"/>
      <c r="C148" s="492"/>
      <c r="D148" s="357">
        <v>43237</v>
      </c>
      <c r="E148" s="465" t="str">
        <f>IF("CA" = [1]Congé!$H$7:$H$738, "absent", "il est la ")</f>
        <v xml:space="preserve">il est la </v>
      </c>
      <c r="F148" s="178"/>
      <c r="G148" s="178"/>
      <c r="H148" s="368"/>
      <c r="I148" s="352"/>
      <c r="J148" s="178"/>
      <c r="K148" s="178"/>
      <c r="L148" s="409"/>
      <c r="M148" s="393"/>
      <c r="N148" s="178"/>
      <c r="O148" s="178"/>
      <c r="P148" s="368"/>
      <c r="Q148" s="393"/>
      <c r="R148" s="178"/>
      <c r="S148" s="178"/>
      <c r="T148" s="368"/>
      <c r="U148" s="352"/>
      <c r="V148" s="178"/>
      <c r="W148" s="178"/>
      <c r="X148" s="409"/>
      <c r="Y148" s="393"/>
      <c r="Z148" s="178"/>
      <c r="AA148" s="178"/>
      <c r="AB148" s="368"/>
      <c r="AC148" s="352"/>
      <c r="AD148" s="178"/>
      <c r="AE148" s="178"/>
      <c r="AF148" s="409"/>
      <c r="AG148" s="393"/>
      <c r="AH148" s="178"/>
      <c r="AI148" s="178"/>
      <c r="AJ148" s="368"/>
      <c r="AK148" s="352"/>
      <c r="AL148" s="178"/>
      <c r="AM148" s="178"/>
      <c r="AN148" s="409"/>
      <c r="AO148" s="393"/>
      <c r="AP148" s="178"/>
      <c r="AQ148" s="178"/>
      <c r="AR148" s="368"/>
      <c r="AS148" s="393"/>
      <c r="AT148" s="178"/>
      <c r="AU148" s="178"/>
      <c r="AV148" s="368"/>
      <c r="AW148" s="393"/>
      <c r="AX148" s="178"/>
      <c r="AY148" s="178"/>
      <c r="AZ148" s="368"/>
      <c r="BA148" s="393"/>
      <c r="BB148" s="178"/>
      <c r="BC148" s="178"/>
      <c r="BD148" s="368"/>
      <c r="BE148" s="393"/>
      <c r="BF148" s="178"/>
      <c r="BG148" s="178"/>
      <c r="BH148" s="368"/>
      <c r="BI148" s="393"/>
      <c r="BJ148" s="178"/>
      <c r="BK148" s="178"/>
      <c r="BL148" s="368"/>
      <c r="BM148" s="393"/>
      <c r="BN148" s="178"/>
      <c r="BO148" s="178"/>
      <c r="BP148" s="368"/>
      <c r="BQ148" s="393"/>
      <c r="BR148" s="178"/>
      <c r="BS148" s="178"/>
      <c r="BT148" s="368"/>
      <c r="BU148" s="393"/>
      <c r="BV148" s="178"/>
      <c r="BW148" s="178"/>
      <c r="BX148" s="368"/>
      <c r="BY148" s="393"/>
      <c r="BZ148" s="178"/>
      <c r="CA148" s="178"/>
      <c r="CB148" s="368"/>
      <c r="CC148" s="393"/>
      <c r="CD148" s="178"/>
      <c r="CE148" s="178"/>
      <c r="CF148" s="368"/>
      <c r="CG148" s="393"/>
      <c r="CH148" s="178"/>
      <c r="CI148" s="178"/>
      <c r="CJ148" s="368"/>
      <c r="CK148" s="393"/>
      <c r="CL148" s="178"/>
      <c r="CM148" s="178"/>
      <c r="CN148" s="368"/>
      <c r="CO148" s="393"/>
      <c r="CP148" s="178"/>
      <c r="CQ148" s="178"/>
      <c r="CR148" s="368"/>
      <c r="CS148" s="352"/>
      <c r="CT148" s="178"/>
      <c r="CU148" s="178"/>
      <c r="CV148" s="178"/>
      <c r="CW148" s="178"/>
      <c r="CX148" s="178"/>
      <c r="CY148" s="178"/>
      <c r="CZ148" s="178"/>
      <c r="DA148" s="178"/>
      <c r="DB148" s="178"/>
      <c r="DC148" s="178"/>
      <c r="DD148" s="178"/>
      <c r="DE148" s="178"/>
      <c r="DF148" s="178"/>
      <c r="DG148" s="178"/>
      <c r="DH148" s="178"/>
      <c r="DI148" s="178"/>
      <c r="DJ148" s="178"/>
      <c r="DK148" s="178"/>
      <c r="DL148" s="178"/>
      <c r="DM148" s="178"/>
      <c r="DN148" s="178"/>
      <c r="DO148" s="178"/>
      <c r="DP148" s="178"/>
      <c r="DQ148" s="178"/>
      <c r="DR148" s="178"/>
      <c r="DS148" s="178"/>
      <c r="DT148" s="178"/>
      <c r="DU148" s="178"/>
      <c r="DV148" s="178"/>
      <c r="DW148" s="178"/>
      <c r="DX148" s="178"/>
      <c r="DY148" s="178"/>
      <c r="DZ148" s="178"/>
      <c r="EA148" s="178"/>
      <c r="EB148" s="178"/>
      <c r="EC148" s="178"/>
      <c r="ED148" s="178"/>
      <c r="EE148" s="178"/>
      <c r="EF148" s="178"/>
      <c r="EG148" s="178"/>
      <c r="EH148" s="178"/>
      <c r="EI148" s="178"/>
      <c r="EJ148" s="178"/>
      <c r="EK148" s="178"/>
      <c r="EL148" s="178"/>
      <c r="EM148" s="178"/>
      <c r="EN148" s="178"/>
      <c r="EO148" s="178"/>
      <c r="EP148" s="178"/>
      <c r="EQ148" s="178"/>
      <c r="ER148" s="178"/>
      <c r="ES148" s="178"/>
      <c r="ET148" s="178"/>
      <c r="EU148" s="178"/>
      <c r="EV148" s="178"/>
      <c r="EW148" s="178"/>
      <c r="EX148" s="178"/>
      <c r="EY148" s="178"/>
      <c r="EZ148" s="178"/>
      <c r="FA148" s="178"/>
      <c r="FB148" s="178"/>
      <c r="FC148" s="178"/>
      <c r="FD148" s="178"/>
      <c r="FE148" s="178"/>
      <c r="FF148" s="178"/>
      <c r="FG148" s="178"/>
      <c r="FH148" s="178"/>
      <c r="FI148" s="178"/>
      <c r="FJ148" s="178"/>
      <c r="FK148" s="178"/>
      <c r="FL148" s="178"/>
      <c r="FM148" s="178"/>
      <c r="FN148" s="178"/>
      <c r="FO148" s="178"/>
      <c r="FP148" s="178"/>
      <c r="FQ148" s="178"/>
      <c r="FR148" s="178"/>
      <c r="FS148" s="178"/>
      <c r="FT148" s="178"/>
      <c r="FU148" s="178"/>
      <c r="FV148" s="178"/>
      <c r="FW148" s="178"/>
      <c r="FX148" s="178"/>
      <c r="FY148" s="178"/>
      <c r="FZ148" s="178"/>
      <c r="GA148" s="178"/>
      <c r="GB148" s="178"/>
      <c r="GC148" s="178"/>
      <c r="GD148" s="178"/>
      <c r="GE148" s="178"/>
      <c r="GF148" s="178"/>
      <c r="GG148" s="178"/>
      <c r="GH148" s="178"/>
      <c r="GI148" s="178"/>
      <c r="GJ148" s="178"/>
      <c r="GK148" s="178"/>
      <c r="GL148" s="178"/>
      <c r="GM148" s="178"/>
      <c r="GN148" s="178"/>
      <c r="GO148" s="178"/>
      <c r="GP148" s="178"/>
      <c r="GQ148" s="178"/>
      <c r="GR148" s="178"/>
      <c r="GS148" s="178"/>
      <c r="GT148" s="178"/>
      <c r="GU148" s="178"/>
      <c r="GV148" s="178"/>
      <c r="GY148"/>
    </row>
    <row r="149" spans="1:207" ht="15.75">
      <c r="A149" s="114">
        <f t="shared" si="2"/>
        <v>5</v>
      </c>
      <c r="B149" s="491"/>
      <c r="C149" s="492"/>
      <c r="D149" s="357">
        <v>43238</v>
      </c>
      <c r="E149" s="465" t="str">
        <f>IF("CA" = [1]Congé!$H$7:$H$738, "absent", "il est la ")</f>
        <v xml:space="preserve">il est la </v>
      </c>
      <c r="F149" s="176"/>
      <c r="G149" s="176"/>
      <c r="H149" s="401"/>
      <c r="I149" s="374"/>
      <c r="J149" s="176"/>
      <c r="K149" s="176"/>
      <c r="L149" s="198"/>
      <c r="M149" s="418"/>
      <c r="N149" s="176"/>
      <c r="O149" s="176"/>
      <c r="P149" s="401"/>
      <c r="Q149" s="418"/>
      <c r="R149" s="176"/>
      <c r="S149" s="176"/>
      <c r="T149" s="401"/>
      <c r="U149" s="374"/>
      <c r="V149" s="176"/>
      <c r="W149" s="176"/>
      <c r="X149" s="198"/>
      <c r="Y149" s="418"/>
      <c r="Z149" s="176"/>
      <c r="AA149" s="176"/>
      <c r="AB149" s="401"/>
      <c r="AC149" s="374"/>
      <c r="AD149" s="176"/>
      <c r="AE149" s="176"/>
      <c r="AF149" s="198"/>
      <c r="AG149" s="418"/>
      <c r="AH149" s="176"/>
      <c r="AI149" s="176"/>
      <c r="AJ149" s="401"/>
      <c r="AK149" s="374"/>
      <c r="AL149" s="176"/>
      <c r="AM149" s="176"/>
      <c r="AN149" s="198"/>
      <c r="AO149" s="418"/>
      <c r="AP149" s="176"/>
      <c r="AQ149" s="176"/>
      <c r="AR149" s="401"/>
      <c r="AS149" s="418"/>
      <c r="AT149" s="176"/>
      <c r="AU149" s="176"/>
      <c r="AV149" s="401"/>
      <c r="AW149" s="418"/>
      <c r="AX149" s="176"/>
      <c r="AY149" s="176"/>
      <c r="AZ149" s="401"/>
      <c r="BA149" s="418"/>
      <c r="BB149" s="176"/>
      <c r="BC149" s="176"/>
      <c r="BD149" s="401"/>
      <c r="BE149" s="418"/>
      <c r="BF149" s="176"/>
      <c r="BG149" s="176"/>
      <c r="BH149" s="401"/>
      <c r="BI149" s="418"/>
      <c r="BJ149" s="176"/>
      <c r="BK149" s="176"/>
      <c r="BL149" s="401"/>
      <c r="BM149" s="418"/>
      <c r="BN149" s="176"/>
      <c r="BO149" s="176"/>
      <c r="BP149" s="401"/>
      <c r="BQ149" s="418"/>
      <c r="BR149" s="176"/>
      <c r="BS149" s="176"/>
      <c r="BT149" s="401"/>
      <c r="BU149" s="418"/>
      <c r="BV149" s="176"/>
      <c r="BW149" s="176"/>
      <c r="BX149" s="401"/>
      <c r="BY149" s="418"/>
      <c r="BZ149" s="176"/>
      <c r="CA149" s="176"/>
      <c r="CB149" s="401"/>
      <c r="CC149" s="418"/>
      <c r="CD149" s="176"/>
      <c r="CE149" s="176"/>
      <c r="CF149" s="401"/>
      <c r="CG149" s="418"/>
      <c r="CH149" s="176"/>
      <c r="CI149" s="176"/>
      <c r="CJ149" s="401"/>
      <c r="CK149" s="418"/>
      <c r="CL149" s="176"/>
      <c r="CM149" s="176"/>
      <c r="CN149" s="401"/>
      <c r="CO149" s="418"/>
      <c r="CP149" s="176"/>
      <c r="CQ149" s="176"/>
      <c r="CR149" s="401"/>
      <c r="CS149" s="374"/>
      <c r="CT149" s="176"/>
      <c r="CU149" s="176"/>
      <c r="CV149" s="176"/>
      <c r="CW149" s="176"/>
      <c r="CX149" s="176"/>
      <c r="CY149" s="176"/>
      <c r="CZ149" s="176"/>
      <c r="DA149" s="176"/>
      <c r="DB149" s="176"/>
      <c r="DC149" s="176"/>
      <c r="DD149" s="176"/>
      <c r="DE149" s="176"/>
      <c r="DF149" s="176"/>
      <c r="DG149" s="176"/>
      <c r="DH149" s="176"/>
      <c r="DI149" s="176"/>
      <c r="DJ149" s="176"/>
      <c r="DK149" s="176"/>
      <c r="DL149" s="176"/>
      <c r="DM149" s="176"/>
      <c r="DN149" s="176"/>
      <c r="DO149" s="176"/>
      <c r="DP149" s="176"/>
      <c r="DQ149" s="176"/>
      <c r="DR149" s="176"/>
      <c r="DS149" s="176"/>
      <c r="DT149" s="176"/>
      <c r="DU149" s="176"/>
      <c r="DV149" s="176"/>
      <c r="DW149" s="176"/>
      <c r="DX149" s="176"/>
      <c r="DY149" s="176"/>
      <c r="DZ149" s="176"/>
      <c r="EA149" s="176"/>
      <c r="EB149" s="176"/>
      <c r="EC149" s="176"/>
      <c r="ED149" s="176"/>
      <c r="EE149" s="176"/>
      <c r="EF149" s="176"/>
      <c r="EG149" s="176"/>
      <c r="EH149" s="176"/>
      <c r="EI149" s="176"/>
      <c r="EJ149" s="176"/>
      <c r="EK149" s="176"/>
      <c r="EL149" s="176"/>
      <c r="EM149" s="176"/>
      <c r="EN149" s="176"/>
      <c r="EO149" s="176"/>
      <c r="EP149" s="176"/>
      <c r="EQ149" s="176"/>
      <c r="ER149" s="176"/>
      <c r="ES149" s="176"/>
      <c r="ET149" s="176"/>
      <c r="EU149" s="176"/>
      <c r="EV149" s="176"/>
      <c r="EW149" s="176"/>
      <c r="EX149" s="176"/>
      <c r="EY149" s="178"/>
      <c r="EZ149" s="178"/>
      <c r="FA149" s="178"/>
      <c r="FB149" s="178"/>
      <c r="FC149" s="178"/>
      <c r="FD149" s="178"/>
      <c r="FE149" s="178"/>
      <c r="FF149" s="178"/>
      <c r="FG149" s="178"/>
      <c r="FH149" s="178"/>
      <c r="FI149" s="178"/>
      <c r="FJ149" s="178"/>
      <c r="FK149" s="178"/>
      <c r="FL149" s="178"/>
      <c r="FM149" s="178"/>
      <c r="FN149" s="178"/>
      <c r="FO149" s="178"/>
      <c r="FP149" s="178"/>
      <c r="FQ149" s="178"/>
      <c r="FR149" s="178"/>
      <c r="FS149" s="178"/>
      <c r="FT149" s="178"/>
      <c r="FU149" s="178"/>
      <c r="FV149" s="178"/>
      <c r="FW149" s="178"/>
      <c r="FX149" s="178"/>
      <c r="FY149" s="178"/>
      <c r="FZ149" s="178"/>
      <c r="GA149" s="178"/>
      <c r="GB149" s="178"/>
      <c r="GC149" s="178"/>
      <c r="GD149" s="178"/>
      <c r="GE149" s="178"/>
      <c r="GF149" s="178"/>
      <c r="GG149" s="178"/>
      <c r="GH149" s="178"/>
      <c r="GI149" s="178"/>
      <c r="GJ149" s="178"/>
      <c r="GK149" s="178"/>
      <c r="GL149" s="178"/>
      <c r="GM149" s="178"/>
      <c r="GN149" s="178"/>
      <c r="GO149" s="178"/>
      <c r="GP149" s="178"/>
      <c r="GQ149" s="178"/>
      <c r="GR149" s="178"/>
      <c r="GS149" s="178"/>
      <c r="GT149" s="178"/>
      <c r="GU149" s="178"/>
      <c r="GV149" s="178"/>
      <c r="GY149"/>
    </row>
    <row r="150" spans="1:207" ht="15.75">
      <c r="A150" s="114">
        <f t="shared" si="2"/>
        <v>6</v>
      </c>
      <c r="B150" s="491"/>
      <c r="C150" s="492"/>
      <c r="D150" s="357">
        <v>43239</v>
      </c>
      <c r="E150" s="465" t="str">
        <f>IF("CA" = [1]Congé!$H$7:$H$738, "absent", "il est la ")</f>
        <v xml:space="preserve">il est la </v>
      </c>
      <c r="F150" s="178"/>
      <c r="G150" s="178"/>
      <c r="H150" s="368"/>
      <c r="I150" s="352"/>
      <c r="J150" s="178"/>
      <c r="K150" s="178"/>
      <c r="L150" s="409"/>
      <c r="M150" s="393"/>
      <c r="N150" s="178"/>
      <c r="O150" s="178"/>
      <c r="P150" s="368"/>
      <c r="Q150" s="393"/>
      <c r="R150" s="178"/>
      <c r="S150" s="178"/>
      <c r="T150" s="368"/>
      <c r="U150" s="352"/>
      <c r="V150" s="178"/>
      <c r="W150" s="178"/>
      <c r="X150" s="409"/>
      <c r="Y150" s="393"/>
      <c r="Z150" s="178"/>
      <c r="AA150" s="178"/>
      <c r="AB150" s="368"/>
      <c r="AC150" s="352"/>
      <c r="AD150" s="178"/>
      <c r="AE150" s="178"/>
      <c r="AF150" s="409"/>
      <c r="AG150" s="393"/>
      <c r="AH150" s="178"/>
      <c r="AI150" s="178"/>
      <c r="AJ150" s="368"/>
      <c r="AK150" s="352"/>
      <c r="AL150" s="178"/>
      <c r="AM150" s="178"/>
      <c r="AN150" s="409"/>
      <c r="AO150" s="393"/>
      <c r="AP150" s="178"/>
      <c r="AQ150" s="178"/>
      <c r="AR150" s="368"/>
      <c r="AS150" s="393"/>
      <c r="AT150" s="178"/>
      <c r="AU150" s="178"/>
      <c r="AV150" s="368"/>
      <c r="AW150" s="393"/>
      <c r="AX150" s="178"/>
      <c r="AY150" s="178"/>
      <c r="AZ150" s="368"/>
      <c r="BA150" s="393"/>
      <c r="BB150" s="178"/>
      <c r="BC150" s="178"/>
      <c r="BD150" s="368"/>
      <c r="BE150" s="393"/>
      <c r="BF150" s="178"/>
      <c r="BG150" s="178"/>
      <c r="BH150" s="368"/>
      <c r="BI150" s="393"/>
      <c r="BJ150" s="178"/>
      <c r="BK150" s="178"/>
      <c r="BL150" s="368"/>
      <c r="BM150" s="393"/>
      <c r="BN150" s="178"/>
      <c r="BO150" s="178"/>
      <c r="BP150" s="368"/>
      <c r="BQ150" s="393"/>
      <c r="BR150" s="178"/>
      <c r="BS150" s="178"/>
      <c r="BT150" s="368"/>
      <c r="BU150" s="393"/>
      <c r="BV150" s="178"/>
      <c r="BW150" s="178"/>
      <c r="BX150" s="368"/>
      <c r="BY150" s="393"/>
      <c r="BZ150" s="178"/>
      <c r="CA150" s="178"/>
      <c r="CB150" s="368"/>
      <c r="CC150" s="393"/>
      <c r="CD150" s="178"/>
      <c r="CE150" s="178"/>
      <c r="CF150" s="368"/>
      <c r="CG150" s="393"/>
      <c r="CH150" s="178"/>
      <c r="CI150" s="178"/>
      <c r="CJ150" s="368"/>
      <c r="CK150" s="393"/>
      <c r="CL150" s="178"/>
      <c r="CM150" s="178"/>
      <c r="CN150" s="368"/>
      <c r="CO150" s="393"/>
      <c r="CP150" s="178"/>
      <c r="CQ150" s="178"/>
      <c r="CR150" s="368"/>
      <c r="CS150" s="352"/>
      <c r="CT150" s="178"/>
      <c r="CU150" s="178"/>
      <c r="CV150" s="178"/>
      <c r="CW150" s="178"/>
      <c r="CX150" s="178"/>
      <c r="CY150" s="178"/>
      <c r="CZ150" s="178"/>
      <c r="DA150" s="178"/>
      <c r="DB150" s="178"/>
      <c r="DC150" s="178"/>
      <c r="DD150" s="178"/>
      <c r="DE150" s="178"/>
      <c r="DF150" s="178"/>
      <c r="DG150" s="178"/>
      <c r="DH150" s="178"/>
      <c r="DI150" s="178"/>
      <c r="DJ150" s="178"/>
      <c r="DK150" s="178"/>
      <c r="DL150" s="178"/>
      <c r="DM150" s="178"/>
      <c r="DN150" s="178"/>
      <c r="DO150" s="178"/>
      <c r="DP150" s="178"/>
      <c r="DQ150" s="178"/>
      <c r="DR150" s="178"/>
      <c r="DS150" s="178"/>
      <c r="DT150" s="178"/>
      <c r="DU150" s="178"/>
      <c r="DV150" s="178"/>
      <c r="DW150" s="178"/>
      <c r="DX150" s="178"/>
      <c r="DY150" s="178"/>
      <c r="DZ150" s="178"/>
      <c r="EA150" s="178"/>
      <c r="EB150" s="178"/>
      <c r="EC150" s="178"/>
      <c r="ED150" s="178"/>
      <c r="EE150" s="178"/>
      <c r="EF150" s="178"/>
      <c r="EG150" s="178"/>
      <c r="EH150" s="178"/>
      <c r="EI150" s="178"/>
      <c r="EJ150" s="178"/>
      <c r="EK150" s="178"/>
      <c r="EL150" s="178"/>
      <c r="EM150" s="178"/>
      <c r="EN150" s="178"/>
      <c r="EO150" s="178"/>
      <c r="EP150" s="178"/>
      <c r="EQ150" s="178"/>
      <c r="ER150" s="178"/>
      <c r="ES150" s="178"/>
      <c r="ET150" s="178"/>
      <c r="EU150" s="178"/>
      <c r="EV150" s="178"/>
      <c r="EW150" s="178"/>
      <c r="EX150" s="178"/>
      <c r="EY150" s="178"/>
      <c r="EZ150" s="178"/>
      <c r="FA150" s="178"/>
      <c r="FB150" s="178"/>
      <c r="FC150" s="178"/>
      <c r="FD150" s="178"/>
      <c r="FE150" s="178"/>
      <c r="FF150" s="178"/>
      <c r="FG150" s="178"/>
      <c r="FH150" s="178"/>
      <c r="FI150" s="178"/>
      <c r="FJ150" s="178"/>
      <c r="FK150" s="178"/>
      <c r="FL150" s="178"/>
      <c r="FM150" s="178"/>
      <c r="FN150" s="178"/>
      <c r="FO150" s="178"/>
      <c r="FP150" s="178"/>
      <c r="FQ150" s="178"/>
      <c r="FR150" s="178"/>
      <c r="FS150" s="178"/>
      <c r="FT150" s="178"/>
      <c r="FU150" s="178"/>
      <c r="FV150" s="178"/>
      <c r="FW150" s="178"/>
      <c r="FX150" s="178"/>
      <c r="FY150" s="178"/>
      <c r="FZ150" s="178"/>
      <c r="GA150" s="178"/>
      <c r="GB150" s="178"/>
      <c r="GC150" s="178"/>
      <c r="GD150" s="178"/>
      <c r="GE150" s="178"/>
      <c r="GF150" s="178"/>
      <c r="GG150" s="178"/>
      <c r="GH150" s="178"/>
      <c r="GI150" s="178"/>
      <c r="GJ150" s="178"/>
      <c r="GK150" s="178"/>
      <c r="GL150" s="178"/>
      <c r="GM150" s="178"/>
      <c r="GN150" s="178"/>
      <c r="GO150" s="178"/>
      <c r="GP150" s="178"/>
      <c r="GQ150" s="178"/>
      <c r="GR150" s="178"/>
      <c r="GS150" s="178"/>
      <c r="GT150" s="178"/>
      <c r="GU150" s="178"/>
      <c r="GV150" s="178"/>
      <c r="GY150"/>
    </row>
    <row r="151" spans="1:207" ht="15.75">
      <c r="A151" s="114">
        <f t="shared" si="2"/>
        <v>7</v>
      </c>
      <c r="B151" s="491"/>
      <c r="C151" s="492"/>
      <c r="D151" s="357">
        <v>43240</v>
      </c>
      <c r="E151" s="465" t="str">
        <f>IF("CA" = [1]Congé!$H$7:$H$738, "absent", "il est la ")</f>
        <v xml:space="preserve">il est la </v>
      </c>
      <c r="F151" s="178"/>
      <c r="G151" s="178"/>
      <c r="H151" s="368"/>
      <c r="I151" s="352"/>
      <c r="J151" s="178"/>
      <c r="K151" s="178"/>
      <c r="L151" s="409"/>
      <c r="M151" s="393"/>
      <c r="N151" s="178"/>
      <c r="O151" s="178"/>
      <c r="P151" s="368"/>
      <c r="Q151" s="393"/>
      <c r="R151" s="178"/>
      <c r="S151" s="178"/>
      <c r="T151" s="368"/>
      <c r="U151" s="352"/>
      <c r="V151" s="178"/>
      <c r="W151" s="178"/>
      <c r="X151" s="409"/>
      <c r="Y151" s="393"/>
      <c r="Z151" s="178"/>
      <c r="AA151" s="178"/>
      <c r="AB151" s="368"/>
      <c r="AC151" s="352"/>
      <c r="AD151" s="178"/>
      <c r="AE151" s="178"/>
      <c r="AF151" s="409"/>
      <c r="AG151" s="393"/>
      <c r="AH151" s="178"/>
      <c r="AI151" s="178"/>
      <c r="AJ151" s="368"/>
      <c r="AK151" s="352"/>
      <c r="AL151" s="178"/>
      <c r="AM151" s="178"/>
      <c r="AN151" s="409"/>
      <c r="AO151" s="393"/>
      <c r="AP151" s="178"/>
      <c r="AQ151" s="178"/>
      <c r="AR151" s="368"/>
      <c r="AS151" s="393"/>
      <c r="AT151" s="178"/>
      <c r="AU151" s="178"/>
      <c r="AV151" s="368"/>
      <c r="AW151" s="393"/>
      <c r="AX151" s="178"/>
      <c r="AY151" s="178"/>
      <c r="AZ151" s="368"/>
      <c r="BA151" s="393"/>
      <c r="BB151" s="178"/>
      <c r="BC151" s="178"/>
      <c r="BD151" s="368"/>
      <c r="BE151" s="393"/>
      <c r="BF151" s="178"/>
      <c r="BG151" s="178"/>
      <c r="BH151" s="368"/>
      <c r="BI151" s="393"/>
      <c r="BJ151" s="178"/>
      <c r="BK151" s="178"/>
      <c r="BL151" s="368"/>
      <c r="BM151" s="393"/>
      <c r="BN151" s="178"/>
      <c r="BO151" s="178"/>
      <c r="BP151" s="368"/>
      <c r="BQ151" s="393"/>
      <c r="BR151" s="178"/>
      <c r="BS151" s="178"/>
      <c r="BT151" s="368"/>
      <c r="BU151" s="393"/>
      <c r="BV151" s="178"/>
      <c r="BW151" s="178"/>
      <c r="BX151" s="368"/>
      <c r="BY151" s="393"/>
      <c r="BZ151" s="178"/>
      <c r="CA151" s="178"/>
      <c r="CB151" s="368"/>
      <c r="CC151" s="393"/>
      <c r="CD151" s="178"/>
      <c r="CE151" s="178"/>
      <c r="CF151" s="368"/>
      <c r="CG151" s="393"/>
      <c r="CH151" s="178"/>
      <c r="CI151" s="178"/>
      <c r="CJ151" s="368"/>
      <c r="CK151" s="393"/>
      <c r="CL151" s="178"/>
      <c r="CM151" s="178"/>
      <c r="CN151" s="368"/>
      <c r="CO151" s="393"/>
      <c r="CP151" s="178"/>
      <c r="CQ151" s="178"/>
      <c r="CR151" s="368"/>
      <c r="CS151" s="352"/>
      <c r="CT151" s="178"/>
      <c r="CU151" s="178"/>
      <c r="CV151" s="178"/>
      <c r="CW151" s="178"/>
      <c r="CX151" s="178"/>
      <c r="CY151" s="178"/>
      <c r="CZ151" s="178"/>
      <c r="DA151" s="178"/>
      <c r="DB151" s="178"/>
      <c r="DC151" s="178"/>
      <c r="DD151" s="178"/>
      <c r="DE151" s="178"/>
      <c r="DF151" s="178"/>
      <c r="DG151" s="178"/>
      <c r="DH151" s="178"/>
      <c r="DI151" s="178"/>
      <c r="DJ151" s="178"/>
      <c r="DK151" s="178"/>
      <c r="DL151" s="178"/>
      <c r="DM151" s="178"/>
      <c r="DN151" s="178"/>
      <c r="DO151" s="178"/>
      <c r="DP151" s="178"/>
      <c r="DQ151" s="178"/>
      <c r="DR151" s="178"/>
      <c r="DS151" s="178"/>
      <c r="DT151" s="178"/>
      <c r="DU151" s="178"/>
      <c r="DV151" s="178"/>
      <c r="DW151" s="178"/>
      <c r="DX151" s="178"/>
      <c r="DY151" s="178"/>
      <c r="DZ151" s="178"/>
      <c r="EA151" s="178"/>
      <c r="EB151" s="178"/>
      <c r="EC151" s="178"/>
      <c r="ED151" s="178"/>
      <c r="EE151" s="178"/>
      <c r="EF151" s="178"/>
      <c r="EG151" s="178"/>
      <c r="EH151" s="178"/>
      <c r="EI151" s="178"/>
      <c r="EJ151" s="178"/>
      <c r="EK151" s="178"/>
      <c r="EL151" s="178"/>
      <c r="EM151" s="178"/>
      <c r="EN151" s="178"/>
      <c r="EO151" s="178"/>
      <c r="EP151" s="178"/>
      <c r="EQ151" s="178"/>
      <c r="ER151" s="178"/>
      <c r="ES151" s="178"/>
      <c r="ET151" s="178"/>
      <c r="EU151" s="178"/>
      <c r="EV151" s="178"/>
      <c r="EW151" s="178"/>
      <c r="EX151" s="178"/>
      <c r="EY151" s="178"/>
      <c r="EZ151" s="178"/>
      <c r="FA151" s="178"/>
      <c r="FB151" s="178"/>
      <c r="FC151" s="178"/>
      <c r="FD151" s="178"/>
      <c r="FE151" s="178"/>
      <c r="FF151" s="178"/>
      <c r="FG151" s="178"/>
      <c r="FH151" s="178"/>
      <c r="FI151" s="178"/>
      <c r="FJ151" s="178"/>
      <c r="FK151" s="178"/>
      <c r="FL151" s="178"/>
      <c r="FM151" s="178"/>
      <c r="FN151" s="178"/>
      <c r="FO151" s="178"/>
      <c r="FP151" s="178"/>
      <c r="FQ151" s="178"/>
      <c r="FR151" s="178"/>
      <c r="FS151" s="178"/>
      <c r="FT151" s="178"/>
      <c r="FU151" s="178"/>
      <c r="FV151" s="178"/>
      <c r="FW151" s="178"/>
      <c r="FX151" s="178"/>
      <c r="FY151" s="178"/>
      <c r="FZ151" s="178"/>
      <c r="GA151" s="178"/>
      <c r="GB151" s="178"/>
      <c r="GC151" s="178"/>
      <c r="GD151" s="178"/>
      <c r="GE151" s="178"/>
      <c r="GF151" s="178"/>
      <c r="GG151" s="178"/>
      <c r="GH151" s="178"/>
      <c r="GI151" s="178"/>
      <c r="GJ151" s="178"/>
      <c r="GK151" s="178"/>
      <c r="GL151" s="178"/>
      <c r="GM151" s="178"/>
      <c r="GN151" s="178"/>
      <c r="GO151" s="178"/>
      <c r="GP151" s="178"/>
      <c r="GQ151" s="178"/>
      <c r="GR151" s="178"/>
      <c r="GS151" s="178"/>
      <c r="GT151" s="178"/>
      <c r="GU151" s="178"/>
      <c r="GV151" s="178"/>
      <c r="GY151"/>
    </row>
    <row r="152" spans="1:207" ht="15.75">
      <c r="A152" s="114">
        <v>6</v>
      </c>
      <c r="B152" s="491"/>
      <c r="C152" s="492"/>
      <c r="D152" s="357">
        <v>43241</v>
      </c>
      <c r="E152" s="465" t="str">
        <f>IF("CA" = [1]Congé!$H$7:$H$738, "absent", "il est la ")</f>
        <v xml:space="preserve">il est la </v>
      </c>
      <c r="F152" s="178"/>
      <c r="G152" s="178"/>
      <c r="H152" s="368"/>
      <c r="I152" s="352"/>
      <c r="J152" s="178"/>
      <c r="K152" s="178"/>
      <c r="L152" s="409"/>
      <c r="M152" s="393"/>
      <c r="N152" s="178"/>
      <c r="O152" s="178"/>
      <c r="P152" s="368"/>
      <c r="Q152" s="393"/>
      <c r="R152" s="178"/>
      <c r="S152" s="178"/>
      <c r="T152" s="368"/>
      <c r="U152" s="352"/>
      <c r="V152" s="178"/>
      <c r="W152" s="178"/>
      <c r="X152" s="409"/>
      <c r="Y152" s="393"/>
      <c r="Z152" s="178"/>
      <c r="AA152" s="178"/>
      <c r="AB152" s="368"/>
      <c r="AC152" s="352"/>
      <c r="AD152" s="178"/>
      <c r="AE152" s="178"/>
      <c r="AF152" s="409"/>
      <c r="AG152" s="393"/>
      <c r="AH152" s="178"/>
      <c r="AI152" s="178"/>
      <c r="AJ152" s="368"/>
      <c r="AK152" s="352"/>
      <c r="AL152" s="178"/>
      <c r="AM152" s="178"/>
      <c r="AN152" s="409"/>
      <c r="AO152" s="393"/>
      <c r="AP152" s="178"/>
      <c r="AQ152" s="178"/>
      <c r="AR152" s="368"/>
      <c r="AS152" s="393"/>
      <c r="AT152" s="178"/>
      <c r="AU152" s="178"/>
      <c r="AV152" s="368"/>
      <c r="AW152" s="393"/>
      <c r="AX152" s="178"/>
      <c r="AY152" s="178"/>
      <c r="AZ152" s="368"/>
      <c r="BA152" s="393"/>
      <c r="BB152" s="178"/>
      <c r="BC152" s="178"/>
      <c r="BD152" s="368"/>
      <c r="BE152" s="393"/>
      <c r="BF152" s="178"/>
      <c r="BG152" s="178"/>
      <c r="BH152" s="368"/>
      <c r="BI152" s="393"/>
      <c r="BJ152" s="178"/>
      <c r="BK152" s="178"/>
      <c r="BL152" s="368"/>
      <c r="BM152" s="393"/>
      <c r="BN152" s="178"/>
      <c r="BO152" s="178"/>
      <c r="BP152" s="368"/>
      <c r="BQ152" s="393"/>
      <c r="BR152" s="178"/>
      <c r="BS152" s="178"/>
      <c r="BT152" s="368"/>
      <c r="BU152" s="393"/>
      <c r="BV152" s="178"/>
      <c r="BW152" s="178"/>
      <c r="BX152" s="368"/>
      <c r="BY152" s="393"/>
      <c r="BZ152" s="178"/>
      <c r="CA152" s="178"/>
      <c r="CB152" s="368"/>
      <c r="CC152" s="393"/>
      <c r="CD152" s="178"/>
      <c r="CE152" s="178"/>
      <c r="CF152" s="368"/>
      <c r="CG152" s="393"/>
      <c r="CH152" s="178"/>
      <c r="CI152" s="178"/>
      <c r="CJ152" s="368"/>
      <c r="CK152" s="393"/>
      <c r="CL152" s="178"/>
      <c r="CM152" s="178"/>
      <c r="CN152" s="368"/>
      <c r="CO152" s="393"/>
      <c r="CP152" s="178"/>
      <c r="CQ152" s="178"/>
      <c r="CR152" s="368"/>
      <c r="CS152" s="352"/>
      <c r="CT152" s="178"/>
      <c r="CU152" s="178"/>
      <c r="CV152" s="178"/>
      <c r="CW152" s="178"/>
      <c r="CX152" s="178"/>
      <c r="CY152" s="178"/>
      <c r="CZ152" s="178"/>
      <c r="DA152" s="178"/>
      <c r="DB152" s="178"/>
      <c r="DC152" s="178"/>
      <c r="DD152" s="178"/>
      <c r="DE152" s="178"/>
      <c r="DF152" s="178"/>
      <c r="DG152" s="178"/>
      <c r="DH152" s="178"/>
      <c r="DI152" s="178"/>
      <c r="DJ152" s="178"/>
      <c r="DK152" s="178"/>
      <c r="DL152" s="178"/>
      <c r="DM152" s="178"/>
      <c r="DN152" s="178"/>
      <c r="DO152" s="178"/>
      <c r="DP152" s="178"/>
      <c r="DQ152" s="178"/>
      <c r="DR152" s="178"/>
      <c r="DS152" s="178"/>
      <c r="DT152" s="178"/>
      <c r="DU152" s="178"/>
      <c r="DV152" s="178"/>
      <c r="DW152" s="178"/>
      <c r="DX152" s="178"/>
      <c r="DY152" s="178"/>
      <c r="DZ152" s="178"/>
      <c r="EA152" s="178"/>
      <c r="EB152" s="178"/>
      <c r="EC152" s="178"/>
      <c r="ED152" s="178"/>
      <c r="EE152" s="178"/>
      <c r="EF152" s="178"/>
      <c r="EG152" s="178"/>
      <c r="EH152" s="178"/>
      <c r="EI152" s="178"/>
      <c r="EJ152" s="178"/>
      <c r="EK152" s="178"/>
      <c r="EL152" s="178"/>
      <c r="EM152" s="178"/>
      <c r="EN152" s="178"/>
      <c r="EO152" s="178"/>
      <c r="EP152" s="178"/>
      <c r="EQ152" s="178"/>
      <c r="ER152" s="178"/>
      <c r="ES152" s="178"/>
      <c r="ET152" s="178"/>
      <c r="EU152" s="178"/>
      <c r="EV152" s="178"/>
      <c r="EW152" s="178"/>
      <c r="EX152" s="178"/>
      <c r="EY152" s="178"/>
      <c r="EZ152" s="178"/>
      <c r="FA152" s="178"/>
      <c r="FB152" s="178"/>
      <c r="FC152" s="178"/>
      <c r="FD152" s="178"/>
      <c r="FE152" s="178"/>
      <c r="FF152" s="178"/>
      <c r="FG152" s="178"/>
      <c r="FH152" s="178"/>
      <c r="FI152" s="178"/>
      <c r="FJ152" s="178"/>
      <c r="FK152" s="178"/>
      <c r="FL152" s="178"/>
      <c r="FM152" s="178"/>
      <c r="FN152" s="178"/>
      <c r="FO152" s="178"/>
      <c r="FP152" s="178"/>
      <c r="FQ152" s="178"/>
      <c r="FR152" s="178"/>
      <c r="FS152" s="178"/>
      <c r="FT152" s="178"/>
      <c r="FU152" s="178"/>
      <c r="FV152" s="178"/>
      <c r="FW152" s="178"/>
      <c r="FX152" s="178"/>
      <c r="FY152" s="178"/>
      <c r="FZ152" s="178"/>
      <c r="GA152" s="178"/>
      <c r="GB152" s="178"/>
      <c r="GC152" s="178"/>
      <c r="GD152" s="178"/>
      <c r="GE152" s="178"/>
      <c r="GF152" s="178"/>
      <c r="GG152" s="178"/>
      <c r="GH152" s="178"/>
      <c r="GI152" s="178"/>
      <c r="GJ152" s="178"/>
      <c r="GK152" s="178"/>
      <c r="GL152" s="178"/>
      <c r="GM152" s="178"/>
      <c r="GN152" s="178"/>
      <c r="GO152" s="178"/>
      <c r="GP152" s="178"/>
      <c r="GQ152" s="178"/>
      <c r="GR152" s="178"/>
      <c r="GS152" s="178"/>
      <c r="GT152" s="178"/>
      <c r="GU152" s="178"/>
      <c r="GV152" s="178"/>
      <c r="GY152"/>
    </row>
    <row r="153" spans="1:207" ht="15.75">
      <c r="A153" s="114">
        <f t="shared" si="2"/>
        <v>2</v>
      </c>
      <c r="B153" s="491"/>
      <c r="C153" s="492"/>
      <c r="D153" s="357">
        <v>43242</v>
      </c>
      <c r="E153" s="465" t="str">
        <f>IF("CA" = [1]Congé!$H$7:$H$738, "absent", "il est la ")</f>
        <v xml:space="preserve">il est la </v>
      </c>
      <c r="F153" s="176"/>
      <c r="G153" s="176"/>
      <c r="H153" s="401"/>
      <c r="I153" s="374"/>
      <c r="J153" s="176"/>
      <c r="K153" s="176"/>
      <c r="L153" s="198"/>
      <c r="M153" s="418"/>
      <c r="N153" s="176"/>
      <c r="O153" s="176"/>
      <c r="P153" s="401"/>
      <c r="Q153" s="418"/>
      <c r="R153" s="176"/>
      <c r="S153" s="176"/>
      <c r="T153" s="401"/>
      <c r="U153" s="374"/>
      <c r="V153" s="176"/>
      <c r="W153" s="176"/>
      <c r="X153" s="198"/>
      <c r="Y153" s="418"/>
      <c r="Z153" s="176"/>
      <c r="AA153" s="176"/>
      <c r="AB153" s="401"/>
      <c r="AC153" s="374"/>
      <c r="AD153" s="176"/>
      <c r="AE153" s="176"/>
      <c r="AF153" s="198"/>
      <c r="AG153" s="418"/>
      <c r="AH153" s="176"/>
      <c r="AI153" s="176"/>
      <c r="AJ153" s="401"/>
      <c r="AK153" s="374"/>
      <c r="AL153" s="176"/>
      <c r="AM153" s="176"/>
      <c r="AN153" s="198"/>
      <c r="AO153" s="418"/>
      <c r="AP153" s="176"/>
      <c r="AQ153" s="176"/>
      <c r="AR153" s="401"/>
      <c r="AS153" s="418"/>
      <c r="AT153" s="176"/>
      <c r="AU153" s="176"/>
      <c r="AV153" s="401"/>
      <c r="AW153" s="418"/>
      <c r="AX153" s="176"/>
      <c r="AY153" s="176"/>
      <c r="AZ153" s="401"/>
      <c r="BA153" s="418"/>
      <c r="BB153" s="176"/>
      <c r="BC153" s="176"/>
      <c r="BD153" s="401"/>
      <c r="BE153" s="418"/>
      <c r="BF153" s="176"/>
      <c r="BG153" s="176"/>
      <c r="BH153" s="401"/>
      <c r="BI153" s="418"/>
      <c r="BJ153" s="176"/>
      <c r="BK153" s="176"/>
      <c r="BL153" s="401"/>
      <c r="BM153" s="418"/>
      <c r="BN153" s="176"/>
      <c r="BO153" s="176"/>
      <c r="BP153" s="401"/>
      <c r="BQ153" s="418"/>
      <c r="BR153" s="176"/>
      <c r="BS153" s="176"/>
      <c r="BT153" s="401"/>
      <c r="BU153" s="418"/>
      <c r="BV153" s="176"/>
      <c r="BW153" s="176"/>
      <c r="BX153" s="401"/>
      <c r="BY153" s="418"/>
      <c r="BZ153" s="176"/>
      <c r="CA153" s="176"/>
      <c r="CB153" s="401"/>
      <c r="CC153" s="418"/>
      <c r="CD153" s="176"/>
      <c r="CE153" s="176"/>
      <c r="CF153" s="401"/>
      <c r="CG153" s="418"/>
      <c r="CH153" s="176"/>
      <c r="CI153" s="176"/>
      <c r="CJ153" s="401"/>
      <c r="CK153" s="418"/>
      <c r="CL153" s="176"/>
      <c r="CM153" s="176"/>
      <c r="CN153" s="401"/>
      <c r="CO153" s="418"/>
      <c r="CP153" s="176"/>
      <c r="CQ153" s="176"/>
      <c r="CR153" s="401"/>
      <c r="CS153" s="374"/>
      <c r="CT153" s="176"/>
      <c r="CU153" s="176"/>
      <c r="CV153" s="176"/>
      <c r="CW153" s="176"/>
      <c r="CX153" s="176"/>
      <c r="CY153" s="176"/>
      <c r="CZ153" s="176"/>
      <c r="DA153" s="176"/>
      <c r="DB153" s="176"/>
      <c r="DC153" s="176"/>
      <c r="DD153" s="176"/>
      <c r="DE153" s="176"/>
      <c r="DF153" s="176"/>
      <c r="DG153" s="176"/>
      <c r="DH153" s="176"/>
      <c r="DI153" s="176"/>
      <c r="DJ153" s="176"/>
      <c r="DK153" s="176"/>
      <c r="DL153" s="176"/>
      <c r="DM153" s="176"/>
      <c r="DN153" s="176"/>
      <c r="DO153" s="176"/>
      <c r="DP153" s="176"/>
      <c r="DQ153" s="176"/>
      <c r="DR153" s="176"/>
      <c r="DS153" s="176"/>
      <c r="DT153" s="176"/>
      <c r="DU153" s="176"/>
      <c r="DV153" s="176"/>
      <c r="DW153" s="176"/>
      <c r="DX153" s="176"/>
      <c r="DY153" s="176"/>
      <c r="DZ153" s="176"/>
      <c r="EA153" s="176"/>
      <c r="EB153" s="176"/>
      <c r="EC153" s="176"/>
      <c r="ED153" s="176"/>
      <c r="EE153" s="176"/>
      <c r="EF153" s="176"/>
      <c r="EG153" s="176"/>
      <c r="EH153" s="176"/>
      <c r="EI153" s="176"/>
      <c r="EJ153" s="176"/>
      <c r="EK153" s="176"/>
      <c r="EL153" s="176"/>
      <c r="EM153" s="176"/>
      <c r="EN153" s="176"/>
      <c r="EO153" s="176"/>
      <c r="EP153" s="176"/>
      <c r="EQ153" s="176"/>
      <c r="ER153" s="176"/>
      <c r="ES153" s="176"/>
      <c r="ET153" s="176"/>
      <c r="EU153" s="176"/>
      <c r="EV153" s="176"/>
      <c r="EW153" s="176"/>
      <c r="EX153" s="176"/>
      <c r="EY153" s="178"/>
      <c r="EZ153" s="178"/>
      <c r="FA153" s="178"/>
      <c r="FB153" s="178"/>
      <c r="FC153" s="178"/>
      <c r="FD153" s="178"/>
      <c r="FE153" s="178"/>
      <c r="FF153" s="178"/>
      <c r="FG153" s="178"/>
      <c r="FH153" s="178"/>
      <c r="FI153" s="178"/>
      <c r="FJ153" s="178"/>
      <c r="FK153" s="178"/>
      <c r="FL153" s="178"/>
      <c r="FM153" s="178"/>
      <c r="FN153" s="178"/>
      <c r="FO153" s="178"/>
      <c r="FP153" s="178"/>
      <c r="FQ153" s="178"/>
      <c r="FR153" s="178"/>
      <c r="FS153" s="178"/>
      <c r="FT153" s="178"/>
      <c r="FU153" s="178"/>
      <c r="FV153" s="178"/>
      <c r="FW153" s="178"/>
      <c r="FX153" s="178"/>
      <c r="FY153" s="178"/>
      <c r="FZ153" s="178"/>
      <c r="GA153" s="178"/>
      <c r="GB153" s="178"/>
      <c r="GC153" s="178"/>
      <c r="GD153" s="178"/>
      <c r="GE153" s="178"/>
      <c r="GF153" s="178"/>
      <c r="GG153" s="178"/>
      <c r="GH153" s="178"/>
      <c r="GI153" s="178"/>
      <c r="GJ153" s="178"/>
      <c r="GK153" s="178"/>
      <c r="GL153" s="178"/>
      <c r="GM153" s="178"/>
      <c r="GN153" s="178"/>
      <c r="GO153" s="178"/>
      <c r="GP153" s="178"/>
      <c r="GQ153" s="178"/>
      <c r="GR153" s="178"/>
      <c r="GS153" s="178"/>
      <c r="GT153" s="178"/>
      <c r="GU153" s="178"/>
      <c r="GV153" s="178"/>
      <c r="GY153"/>
    </row>
    <row r="154" spans="1:207" ht="15.75">
      <c r="A154" s="114">
        <f t="shared" si="2"/>
        <v>3</v>
      </c>
      <c r="B154" s="491"/>
      <c r="C154" s="492"/>
      <c r="D154" s="357">
        <v>43243</v>
      </c>
      <c r="E154" s="465" t="str">
        <f>IF("CA" = [1]Congé!$H$7:$H$738, "absent", "il est la ")</f>
        <v xml:space="preserve">il est la </v>
      </c>
      <c r="F154" s="178"/>
      <c r="G154" s="178"/>
      <c r="H154" s="368"/>
      <c r="I154" s="352"/>
      <c r="J154" s="178"/>
      <c r="K154" s="178"/>
      <c r="L154" s="409"/>
      <c r="M154" s="393"/>
      <c r="N154" s="178"/>
      <c r="O154" s="178"/>
      <c r="P154" s="368"/>
      <c r="Q154" s="393"/>
      <c r="R154" s="178"/>
      <c r="S154" s="178"/>
      <c r="T154" s="368"/>
      <c r="U154" s="352"/>
      <c r="V154" s="178"/>
      <c r="W154" s="178"/>
      <c r="X154" s="409"/>
      <c r="Y154" s="393"/>
      <c r="Z154" s="178"/>
      <c r="AA154" s="178"/>
      <c r="AB154" s="368"/>
      <c r="AC154" s="352"/>
      <c r="AD154" s="178"/>
      <c r="AE154" s="178"/>
      <c r="AF154" s="409"/>
      <c r="AG154" s="393"/>
      <c r="AH154" s="178"/>
      <c r="AI154" s="178"/>
      <c r="AJ154" s="368"/>
      <c r="AK154" s="352"/>
      <c r="AL154" s="178"/>
      <c r="AM154" s="178"/>
      <c r="AN154" s="409"/>
      <c r="AO154" s="393"/>
      <c r="AP154" s="178"/>
      <c r="AQ154" s="178"/>
      <c r="AR154" s="368"/>
      <c r="AS154" s="393"/>
      <c r="AT154" s="178"/>
      <c r="AU154" s="178"/>
      <c r="AV154" s="368"/>
      <c r="AW154" s="393"/>
      <c r="AX154" s="178"/>
      <c r="AY154" s="178"/>
      <c r="AZ154" s="368"/>
      <c r="BA154" s="393"/>
      <c r="BB154" s="178"/>
      <c r="BC154" s="178"/>
      <c r="BD154" s="368"/>
      <c r="BE154" s="393"/>
      <c r="BF154" s="178"/>
      <c r="BG154" s="178"/>
      <c r="BH154" s="368"/>
      <c r="BI154" s="393"/>
      <c r="BJ154" s="178"/>
      <c r="BK154" s="178"/>
      <c r="BL154" s="368"/>
      <c r="BM154" s="393"/>
      <c r="BN154" s="178"/>
      <c r="BO154" s="178"/>
      <c r="BP154" s="368"/>
      <c r="BQ154" s="393"/>
      <c r="BR154" s="178"/>
      <c r="BS154" s="178"/>
      <c r="BT154" s="368"/>
      <c r="BU154" s="393"/>
      <c r="BV154" s="178"/>
      <c r="BW154" s="178"/>
      <c r="BX154" s="368"/>
      <c r="BY154" s="393"/>
      <c r="BZ154" s="178"/>
      <c r="CA154" s="178"/>
      <c r="CB154" s="368"/>
      <c r="CC154" s="393"/>
      <c r="CD154" s="178"/>
      <c r="CE154" s="178"/>
      <c r="CF154" s="368"/>
      <c r="CG154" s="393"/>
      <c r="CH154" s="178"/>
      <c r="CI154" s="178"/>
      <c r="CJ154" s="368"/>
      <c r="CK154" s="393"/>
      <c r="CL154" s="178"/>
      <c r="CM154" s="178"/>
      <c r="CN154" s="368"/>
      <c r="CO154" s="393"/>
      <c r="CP154" s="178"/>
      <c r="CQ154" s="178"/>
      <c r="CR154" s="368"/>
      <c r="CS154" s="352"/>
      <c r="CT154" s="178"/>
      <c r="CU154" s="178"/>
      <c r="CV154" s="178"/>
      <c r="CW154" s="178"/>
      <c r="CX154" s="178"/>
      <c r="CY154" s="178"/>
      <c r="CZ154" s="178"/>
      <c r="DA154" s="178"/>
      <c r="DB154" s="178"/>
      <c r="DC154" s="178"/>
      <c r="DD154" s="178"/>
      <c r="DE154" s="178"/>
      <c r="DF154" s="178"/>
      <c r="DG154" s="178"/>
      <c r="DH154" s="178"/>
      <c r="DI154" s="178"/>
      <c r="DJ154" s="178"/>
      <c r="DK154" s="178"/>
      <c r="DL154" s="178"/>
      <c r="DM154" s="178"/>
      <c r="DN154" s="178"/>
      <c r="DO154" s="178"/>
      <c r="DP154" s="178"/>
      <c r="DQ154" s="178"/>
      <c r="DR154" s="178"/>
      <c r="DS154" s="178"/>
      <c r="DT154" s="178"/>
      <c r="DU154" s="178"/>
      <c r="DV154" s="178"/>
      <c r="DW154" s="178"/>
      <c r="DX154" s="178"/>
      <c r="DY154" s="178"/>
      <c r="DZ154" s="178"/>
      <c r="EA154" s="178"/>
      <c r="EB154" s="178"/>
      <c r="EC154" s="178"/>
      <c r="ED154" s="178"/>
      <c r="EE154" s="178"/>
      <c r="EF154" s="178"/>
      <c r="EG154" s="178"/>
      <c r="EH154" s="178"/>
      <c r="EI154" s="178"/>
      <c r="EJ154" s="178"/>
      <c r="EK154" s="178"/>
      <c r="EL154" s="178"/>
      <c r="EM154" s="178"/>
      <c r="EN154" s="178"/>
      <c r="EO154" s="178"/>
      <c r="EP154" s="178"/>
      <c r="EQ154" s="178"/>
      <c r="ER154" s="178"/>
      <c r="ES154" s="178"/>
      <c r="ET154" s="178"/>
      <c r="EU154" s="178"/>
      <c r="EV154" s="178"/>
      <c r="EW154" s="178"/>
      <c r="EX154" s="178"/>
      <c r="EY154" s="178"/>
      <c r="EZ154" s="178"/>
      <c r="FA154" s="178"/>
      <c r="FB154" s="178"/>
      <c r="FC154" s="178"/>
      <c r="FD154" s="178"/>
      <c r="FE154" s="178"/>
      <c r="FF154" s="178"/>
      <c r="FG154" s="178"/>
      <c r="FH154" s="178"/>
      <c r="FI154" s="178"/>
      <c r="FJ154" s="178"/>
      <c r="FK154" s="178"/>
      <c r="FL154" s="178"/>
      <c r="FM154" s="178"/>
      <c r="FN154" s="178"/>
      <c r="FO154" s="178"/>
      <c r="FP154" s="178"/>
      <c r="FQ154" s="178"/>
      <c r="FR154" s="178"/>
      <c r="FS154" s="178"/>
      <c r="FT154" s="178"/>
      <c r="FU154" s="178"/>
      <c r="FV154" s="178"/>
      <c r="FW154" s="178"/>
      <c r="FX154" s="178"/>
      <c r="FY154" s="178"/>
      <c r="FZ154" s="178"/>
      <c r="GA154" s="178"/>
      <c r="GB154" s="178"/>
      <c r="GC154" s="178"/>
      <c r="GD154" s="178"/>
      <c r="GE154" s="178"/>
      <c r="GF154" s="178"/>
      <c r="GG154" s="178"/>
      <c r="GH154" s="178"/>
      <c r="GI154" s="178"/>
      <c r="GJ154" s="178"/>
      <c r="GK154" s="178"/>
      <c r="GL154" s="178"/>
      <c r="GM154" s="178"/>
      <c r="GN154" s="178"/>
      <c r="GO154" s="178"/>
      <c r="GP154" s="178"/>
      <c r="GQ154" s="178"/>
      <c r="GR154" s="178"/>
      <c r="GS154" s="178"/>
      <c r="GT154" s="178"/>
      <c r="GU154" s="178"/>
      <c r="GV154" s="178"/>
      <c r="GY154"/>
    </row>
    <row r="155" spans="1:207" ht="15.75">
      <c r="A155" s="114">
        <f t="shared" si="2"/>
        <v>4</v>
      </c>
      <c r="B155" s="493"/>
      <c r="C155" s="494"/>
      <c r="D155" s="357">
        <v>43244</v>
      </c>
      <c r="E155" s="465" t="str">
        <f>IF("CA" = [1]Congé!$H$7:$H$738, "absent", "il est la ")</f>
        <v xml:space="preserve">il est la </v>
      </c>
      <c r="F155" s="178"/>
      <c r="G155" s="178"/>
      <c r="H155" s="368"/>
      <c r="I155" s="352"/>
      <c r="J155" s="178"/>
      <c r="K155" s="178"/>
      <c r="L155" s="409"/>
      <c r="M155" s="393"/>
      <c r="N155" s="178"/>
      <c r="O155" s="178"/>
      <c r="P155" s="368"/>
      <c r="Q155" s="393"/>
      <c r="R155" s="178"/>
      <c r="S155" s="178"/>
      <c r="T155" s="368"/>
      <c r="U155" s="352"/>
      <c r="V155" s="178"/>
      <c r="W155" s="178"/>
      <c r="X155" s="409"/>
      <c r="Y155" s="393"/>
      <c r="Z155" s="178"/>
      <c r="AA155" s="178"/>
      <c r="AB155" s="368"/>
      <c r="AC155" s="352"/>
      <c r="AD155" s="178"/>
      <c r="AE155" s="178"/>
      <c r="AF155" s="409"/>
      <c r="AG155" s="393"/>
      <c r="AH155" s="178"/>
      <c r="AI155" s="178"/>
      <c r="AJ155" s="368"/>
      <c r="AK155" s="352"/>
      <c r="AL155" s="178"/>
      <c r="AM155" s="178"/>
      <c r="AN155" s="409"/>
      <c r="AO155" s="393"/>
      <c r="AP155" s="178"/>
      <c r="AQ155" s="178"/>
      <c r="AR155" s="368"/>
      <c r="AS155" s="393"/>
      <c r="AT155" s="178"/>
      <c r="AU155" s="178"/>
      <c r="AV155" s="368"/>
      <c r="AW155" s="393"/>
      <c r="AX155" s="178"/>
      <c r="AY155" s="178"/>
      <c r="AZ155" s="368"/>
      <c r="BA155" s="393"/>
      <c r="BB155" s="178"/>
      <c r="BC155" s="178"/>
      <c r="BD155" s="368"/>
      <c r="BE155" s="393"/>
      <c r="BF155" s="178"/>
      <c r="BG155" s="178"/>
      <c r="BH155" s="368"/>
      <c r="BI155" s="393"/>
      <c r="BJ155" s="178"/>
      <c r="BK155" s="178"/>
      <c r="BL155" s="368"/>
      <c r="BM155" s="393"/>
      <c r="BN155" s="178"/>
      <c r="BO155" s="178"/>
      <c r="BP155" s="368"/>
      <c r="BQ155" s="393"/>
      <c r="BR155" s="178"/>
      <c r="BS155" s="178"/>
      <c r="BT155" s="368"/>
      <c r="BU155" s="393"/>
      <c r="BV155" s="178"/>
      <c r="BW155" s="178"/>
      <c r="BX155" s="368"/>
      <c r="BY155" s="393"/>
      <c r="BZ155" s="178"/>
      <c r="CA155" s="178"/>
      <c r="CB155" s="368"/>
      <c r="CC155" s="393"/>
      <c r="CD155" s="178"/>
      <c r="CE155" s="178"/>
      <c r="CF155" s="368"/>
      <c r="CG155" s="393"/>
      <c r="CH155" s="178"/>
      <c r="CI155" s="178"/>
      <c r="CJ155" s="368"/>
      <c r="CK155" s="393"/>
      <c r="CL155" s="178"/>
      <c r="CM155" s="178"/>
      <c r="CN155" s="368"/>
      <c r="CO155" s="393"/>
      <c r="CP155" s="178"/>
      <c r="CQ155" s="178"/>
      <c r="CR155" s="368"/>
      <c r="CS155" s="352"/>
      <c r="CT155" s="178"/>
      <c r="CU155" s="178"/>
      <c r="CV155" s="178"/>
      <c r="CW155" s="178"/>
      <c r="CX155" s="178"/>
      <c r="CY155" s="178"/>
      <c r="CZ155" s="178"/>
      <c r="DA155" s="178"/>
      <c r="DB155" s="178"/>
      <c r="DC155" s="178"/>
      <c r="DD155" s="178"/>
      <c r="DE155" s="178"/>
      <c r="DF155" s="178"/>
      <c r="DG155" s="178"/>
      <c r="DH155" s="178"/>
      <c r="DI155" s="178"/>
      <c r="DJ155" s="178"/>
      <c r="DK155" s="178"/>
      <c r="DL155" s="178"/>
      <c r="DM155" s="178"/>
      <c r="DN155" s="178"/>
      <c r="DO155" s="178"/>
      <c r="DP155" s="178"/>
      <c r="DQ155" s="178"/>
      <c r="DR155" s="178"/>
      <c r="DS155" s="178"/>
      <c r="DT155" s="178"/>
      <c r="DU155" s="178"/>
      <c r="DV155" s="178"/>
      <c r="DW155" s="178"/>
      <c r="DX155" s="178"/>
      <c r="DY155" s="178"/>
      <c r="DZ155" s="178"/>
      <c r="EA155" s="178"/>
      <c r="EB155" s="178"/>
      <c r="EC155" s="178"/>
      <c r="ED155" s="178"/>
      <c r="EE155" s="178"/>
      <c r="EF155" s="178"/>
      <c r="EG155" s="178"/>
      <c r="EH155" s="178"/>
      <c r="EI155" s="178"/>
      <c r="EJ155" s="178"/>
      <c r="EK155" s="178"/>
      <c r="EL155" s="178"/>
      <c r="EM155" s="178"/>
      <c r="EN155" s="178"/>
      <c r="EO155" s="178"/>
      <c r="EP155" s="178"/>
      <c r="EQ155" s="178"/>
      <c r="ER155" s="178"/>
      <c r="ES155" s="178"/>
      <c r="ET155" s="178"/>
      <c r="EU155" s="178"/>
      <c r="EV155" s="178"/>
      <c r="EW155" s="178"/>
      <c r="EX155" s="178"/>
      <c r="EY155" s="178"/>
      <c r="EZ155" s="178"/>
      <c r="FA155" s="178"/>
      <c r="FB155" s="178"/>
      <c r="FC155" s="178"/>
      <c r="FD155" s="178"/>
      <c r="FE155" s="178"/>
      <c r="FF155" s="178"/>
      <c r="FG155" s="178"/>
      <c r="FH155" s="178"/>
      <c r="FI155" s="178"/>
      <c r="FJ155" s="178"/>
      <c r="FK155" s="178"/>
      <c r="FL155" s="178"/>
      <c r="FM155" s="178"/>
      <c r="FN155" s="178"/>
      <c r="FO155" s="178"/>
      <c r="FP155" s="178"/>
      <c r="FQ155" s="178"/>
      <c r="FR155" s="178"/>
      <c r="FS155" s="178"/>
      <c r="FT155" s="178"/>
      <c r="FU155" s="178"/>
      <c r="FV155" s="178"/>
      <c r="FW155" s="178"/>
      <c r="FX155" s="178"/>
      <c r="FY155" s="178"/>
      <c r="FZ155" s="178"/>
      <c r="GA155" s="178"/>
      <c r="GB155" s="178"/>
      <c r="GC155" s="178"/>
      <c r="GD155" s="178"/>
      <c r="GE155" s="178"/>
      <c r="GF155" s="178"/>
      <c r="GG155" s="178"/>
      <c r="GH155" s="178"/>
      <c r="GI155" s="178"/>
      <c r="GJ155" s="178"/>
      <c r="GK155" s="178"/>
      <c r="GL155" s="178"/>
      <c r="GM155" s="178"/>
      <c r="GN155" s="178"/>
      <c r="GO155" s="178"/>
      <c r="GP155" s="178"/>
      <c r="GQ155" s="178"/>
      <c r="GR155" s="178"/>
      <c r="GS155" s="178"/>
      <c r="GT155" s="178"/>
      <c r="GU155" s="178"/>
      <c r="GV155" s="178"/>
      <c r="GY155"/>
    </row>
    <row r="156" spans="1:207" ht="15.75">
      <c r="A156" s="114">
        <f t="shared" si="2"/>
        <v>5</v>
      </c>
      <c r="B156" s="489" t="s">
        <v>63</v>
      </c>
      <c r="C156" s="490"/>
      <c r="D156" s="357">
        <v>43245</v>
      </c>
      <c r="E156" s="465" t="str">
        <f>IF("CA" = [1]Congé!$H$7:$H$738, "absent", "il est la ")</f>
        <v xml:space="preserve">il est la </v>
      </c>
      <c r="F156" s="202"/>
      <c r="G156" s="202"/>
      <c r="H156" s="400"/>
      <c r="I156" s="391"/>
      <c r="J156" s="202"/>
      <c r="K156" s="202"/>
      <c r="L156" s="413"/>
      <c r="M156" s="417"/>
      <c r="N156" s="202"/>
      <c r="O156" s="202"/>
      <c r="P156" s="400"/>
      <c r="Q156" s="417"/>
      <c r="R156" s="202"/>
      <c r="S156" s="202"/>
      <c r="T156" s="400"/>
      <c r="U156" s="391"/>
      <c r="V156" s="202"/>
      <c r="W156" s="202"/>
      <c r="X156" s="413"/>
      <c r="Y156" s="417"/>
      <c r="Z156" s="202"/>
      <c r="AA156" s="202"/>
      <c r="AB156" s="400"/>
      <c r="AC156" s="391"/>
      <c r="AD156" s="202"/>
      <c r="AE156" s="202"/>
      <c r="AF156" s="413"/>
      <c r="AG156" s="417"/>
      <c r="AH156" s="202"/>
      <c r="AI156" s="202"/>
      <c r="AJ156" s="400"/>
      <c r="AK156" s="391"/>
      <c r="AL156" s="202"/>
      <c r="AM156" s="202"/>
      <c r="AN156" s="413"/>
      <c r="AO156" s="417"/>
      <c r="AP156" s="202"/>
      <c r="AQ156" s="202"/>
      <c r="AR156" s="400"/>
      <c r="AS156" s="417"/>
      <c r="AT156" s="202"/>
      <c r="AU156" s="202"/>
      <c r="AV156" s="400"/>
      <c r="AW156" s="417"/>
      <c r="AX156" s="202"/>
      <c r="AY156" s="202"/>
      <c r="AZ156" s="400"/>
      <c r="BA156" s="417"/>
      <c r="BB156" s="202"/>
      <c r="BC156" s="202"/>
      <c r="BD156" s="400"/>
      <c r="BE156" s="417"/>
      <c r="BF156" s="202"/>
      <c r="BG156" s="202"/>
      <c r="BH156" s="400"/>
      <c r="BI156" s="417"/>
      <c r="BJ156" s="202"/>
      <c r="BK156" s="202"/>
      <c r="BL156" s="400"/>
      <c r="BM156" s="417"/>
      <c r="BN156" s="202"/>
      <c r="BO156" s="202"/>
      <c r="BP156" s="400"/>
      <c r="BQ156" s="417"/>
      <c r="BR156" s="202"/>
      <c r="BS156" s="202"/>
      <c r="BT156" s="400"/>
      <c r="BU156" s="417"/>
      <c r="BV156" s="202"/>
      <c r="BW156" s="202"/>
      <c r="BX156" s="400"/>
      <c r="BY156" s="417"/>
      <c r="BZ156" s="202"/>
      <c r="CA156" s="202"/>
      <c r="CB156" s="400"/>
      <c r="CC156" s="417"/>
      <c r="CD156" s="202"/>
      <c r="CE156" s="202"/>
      <c r="CF156" s="400"/>
      <c r="CG156" s="417"/>
      <c r="CH156" s="202"/>
      <c r="CI156" s="202"/>
      <c r="CJ156" s="400"/>
      <c r="CK156" s="417"/>
      <c r="CL156" s="202"/>
      <c r="CM156" s="202"/>
      <c r="CN156" s="400"/>
      <c r="CO156" s="417"/>
      <c r="CP156" s="202"/>
      <c r="CQ156" s="202"/>
      <c r="CR156" s="400"/>
      <c r="CS156" s="391"/>
      <c r="CT156" s="202"/>
      <c r="CU156" s="202"/>
      <c r="CV156" s="202"/>
      <c r="CW156" s="202"/>
      <c r="CX156" s="202"/>
      <c r="CY156" s="202"/>
      <c r="CZ156" s="202"/>
      <c r="DA156" s="202"/>
      <c r="DB156" s="202"/>
      <c r="DC156" s="202"/>
      <c r="DD156" s="202"/>
      <c r="DE156" s="202"/>
      <c r="DF156" s="202"/>
      <c r="DG156" s="202"/>
      <c r="DH156" s="202"/>
      <c r="DI156" s="202"/>
      <c r="DJ156" s="202"/>
      <c r="DK156" s="202"/>
      <c r="DL156" s="202"/>
      <c r="DM156" s="202"/>
      <c r="DN156" s="202"/>
      <c r="DO156" s="202"/>
      <c r="DP156" s="202"/>
      <c r="DQ156" s="202"/>
      <c r="DR156" s="202"/>
      <c r="DS156" s="202"/>
      <c r="DT156" s="202"/>
      <c r="DU156" s="202"/>
      <c r="DV156" s="202"/>
      <c r="DW156" s="202"/>
      <c r="DX156" s="202"/>
      <c r="DY156" s="202"/>
      <c r="DZ156" s="202"/>
      <c r="EA156" s="202"/>
      <c r="EB156" s="202"/>
      <c r="EC156" s="202"/>
      <c r="ED156" s="202"/>
      <c r="EE156" s="202"/>
      <c r="EF156" s="202"/>
      <c r="EG156" s="202"/>
      <c r="EH156" s="202"/>
      <c r="EI156" s="202"/>
      <c r="EJ156" s="202"/>
      <c r="EK156" s="202"/>
      <c r="EL156" s="202"/>
      <c r="EM156" s="202"/>
      <c r="EN156" s="202"/>
      <c r="EO156" s="202"/>
      <c r="EP156" s="202"/>
      <c r="EQ156" s="202"/>
      <c r="ER156" s="202"/>
      <c r="ES156" s="202"/>
      <c r="ET156" s="202"/>
      <c r="EU156" s="202"/>
      <c r="EV156" s="202"/>
      <c r="EW156" s="202"/>
      <c r="EX156" s="202"/>
      <c r="EY156" s="178"/>
      <c r="EZ156" s="178"/>
      <c r="FA156" s="178"/>
      <c r="FB156" s="178"/>
      <c r="FC156" s="178"/>
      <c r="FD156" s="178"/>
      <c r="FE156" s="178"/>
      <c r="FF156" s="178"/>
      <c r="FG156" s="178"/>
      <c r="FH156" s="178"/>
      <c r="FI156" s="178"/>
      <c r="FJ156" s="178"/>
      <c r="FK156" s="178"/>
      <c r="FL156" s="178"/>
      <c r="FM156" s="178"/>
      <c r="FN156" s="178"/>
      <c r="FO156" s="178"/>
      <c r="FP156" s="178"/>
      <c r="FQ156" s="178"/>
      <c r="FR156" s="178"/>
      <c r="FS156" s="178"/>
      <c r="FT156" s="178"/>
      <c r="FU156" s="178"/>
      <c r="FV156" s="178"/>
      <c r="FW156" s="178"/>
      <c r="FX156" s="178"/>
      <c r="FY156" s="178"/>
      <c r="FZ156" s="178"/>
      <c r="GA156" s="178"/>
      <c r="GB156" s="178"/>
      <c r="GC156" s="178"/>
      <c r="GD156" s="178"/>
      <c r="GE156" s="178"/>
      <c r="GF156" s="178"/>
      <c r="GG156" s="178"/>
      <c r="GH156" s="178"/>
      <c r="GI156" s="178"/>
      <c r="GJ156" s="178"/>
      <c r="GK156" s="178"/>
      <c r="GL156" s="178"/>
      <c r="GM156" s="178"/>
      <c r="GN156" s="178"/>
      <c r="GO156" s="178"/>
      <c r="GP156" s="178"/>
      <c r="GQ156" s="178"/>
      <c r="GR156" s="178"/>
      <c r="GS156" s="178"/>
      <c r="GT156" s="178"/>
      <c r="GU156" s="178"/>
      <c r="GV156" s="178"/>
      <c r="GY156"/>
    </row>
    <row r="157" spans="1:207" ht="15.75">
      <c r="A157" s="114">
        <f t="shared" si="2"/>
        <v>6</v>
      </c>
      <c r="B157" s="491"/>
      <c r="C157" s="492"/>
      <c r="D157" s="357">
        <v>43246</v>
      </c>
      <c r="E157" s="465" t="str">
        <f>IF("CA" = [1]Congé!$H$7:$H$738, "absent", "il est la ")</f>
        <v xml:space="preserve">il est la </v>
      </c>
      <c r="F157" s="146"/>
      <c r="G157" s="146"/>
      <c r="H157" s="396"/>
      <c r="I157" s="372"/>
      <c r="J157" s="146"/>
      <c r="K157" s="146"/>
      <c r="L157" s="410"/>
      <c r="M157" s="395"/>
      <c r="N157" s="146"/>
      <c r="O157" s="146"/>
      <c r="P157" s="396"/>
      <c r="Q157" s="395"/>
      <c r="R157" s="146"/>
      <c r="S157" s="146"/>
      <c r="T157" s="396"/>
      <c r="U157" s="372"/>
      <c r="V157" s="146"/>
      <c r="W157" s="146"/>
      <c r="X157" s="410"/>
      <c r="Y157" s="395"/>
      <c r="Z157" s="146"/>
      <c r="AA157" s="146"/>
      <c r="AB157" s="396"/>
      <c r="AC157" s="372"/>
      <c r="AD157" s="146"/>
      <c r="AE157" s="146"/>
      <c r="AF157" s="410"/>
      <c r="AG157" s="395"/>
      <c r="AH157" s="146"/>
      <c r="AI157" s="146"/>
      <c r="AJ157" s="396"/>
      <c r="AK157" s="372"/>
      <c r="AL157" s="146"/>
      <c r="AM157" s="146"/>
      <c r="AN157" s="410"/>
      <c r="AO157" s="395"/>
      <c r="AP157" s="146"/>
      <c r="AQ157" s="146"/>
      <c r="AR157" s="396"/>
      <c r="AS157" s="395"/>
      <c r="AT157" s="146"/>
      <c r="AU157" s="146"/>
      <c r="AV157" s="396"/>
      <c r="AW157" s="395"/>
      <c r="AX157" s="146"/>
      <c r="AY157" s="146"/>
      <c r="AZ157" s="396"/>
      <c r="BA157" s="395"/>
      <c r="BB157" s="146"/>
      <c r="BC157" s="146"/>
      <c r="BD157" s="396"/>
      <c r="BE157" s="395"/>
      <c r="BF157" s="146"/>
      <c r="BG157" s="146"/>
      <c r="BH157" s="396"/>
      <c r="BI157" s="395"/>
      <c r="BJ157" s="146"/>
      <c r="BK157" s="146"/>
      <c r="BL157" s="396"/>
      <c r="BM157" s="395"/>
      <c r="BN157" s="146"/>
      <c r="BO157" s="146"/>
      <c r="BP157" s="396"/>
      <c r="BQ157" s="395"/>
      <c r="BR157" s="146"/>
      <c r="BS157" s="146"/>
      <c r="BT157" s="396"/>
      <c r="BU157" s="395"/>
      <c r="BV157" s="146"/>
      <c r="BW157" s="146"/>
      <c r="BX157" s="396"/>
      <c r="BY157" s="395"/>
      <c r="BZ157" s="146"/>
      <c r="CA157" s="146"/>
      <c r="CB157" s="396"/>
      <c r="CC157" s="395"/>
      <c r="CD157" s="146"/>
      <c r="CE157" s="146"/>
      <c r="CF157" s="396"/>
      <c r="CG157" s="395"/>
      <c r="CH157" s="146"/>
      <c r="CI157" s="146"/>
      <c r="CJ157" s="396"/>
      <c r="CK157" s="395"/>
      <c r="CL157" s="146"/>
      <c r="CM157" s="146"/>
      <c r="CN157" s="396"/>
      <c r="CO157" s="395"/>
      <c r="CP157" s="146"/>
      <c r="CQ157" s="146"/>
      <c r="CR157" s="396"/>
      <c r="CS157" s="372"/>
      <c r="CT157" s="146"/>
      <c r="CU157" s="146"/>
      <c r="CV157" s="146"/>
      <c r="CW157" s="146"/>
      <c r="CX157" s="146"/>
      <c r="CY157" s="146"/>
      <c r="CZ157" s="146"/>
      <c r="DA157" s="146"/>
      <c r="DB157" s="146"/>
      <c r="DC157" s="146"/>
      <c r="DD157" s="146"/>
      <c r="DE157" s="146"/>
      <c r="DF157" s="146"/>
      <c r="DG157" s="146"/>
      <c r="DH157" s="146"/>
      <c r="DI157" s="146"/>
      <c r="DJ157" s="146"/>
      <c r="DK157" s="146"/>
      <c r="DL157" s="146"/>
      <c r="DM157" s="146"/>
      <c r="DN157" s="146"/>
      <c r="DO157" s="146"/>
      <c r="DP157" s="146"/>
      <c r="DQ157" s="146"/>
      <c r="DR157" s="146"/>
      <c r="DS157" s="146"/>
      <c r="DT157" s="146"/>
      <c r="DU157" s="146"/>
      <c r="DV157" s="146"/>
      <c r="DW157" s="146"/>
      <c r="DX157" s="146"/>
      <c r="DY157" s="146"/>
      <c r="DZ157" s="146"/>
      <c r="EA157" s="146"/>
      <c r="EB157" s="146"/>
      <c r="EC157" s="146"/>
      <c r="ED157" s="146"/>
      <c r="EE157" s="146"/>
      <c r="EF157" s="146"/>
      <c r="EG157" s="146"/>
      <c r="EH157" s="146"/>
      <c r="EI157" s="146"/>
      <c r="EJ157" s="146"/>
      <c r="EK157" s="146"/>
      <c r="EL157" s="146"/>
      <c r="EM157" s="146"/>
      <c r="EN157" s="146"/>
      <c r="EO157" s="146"/>
      <c r="EP157" s="146"/>
      <c r="EQ157" s="146"/>
      <c r="ER157" s="146"/>
      <c r="ES157" s="146"/>
      <c r="ET157" s="146"/>
      <c r="EU157" s="146"/>
      <c r="EV157" s="146"/>
      <c r="EW157" s="146"/>
      <c r="EX157" s="146"/>
      <c r="EY157" s="178"/>
      <c r="EZ157" s="178"/>
      <c r="FA157" s="178"/>
      <c r="FB157" s="178"/>
      <c r="FC157" s="178"/>
      <c r="FD157" s="178"/>
      <c r="FE157" s="178"/>
      <c r="FF157" s="178"/>
      <c r="FG157" s="178"/>
      <c r="FH157" s="178"/>
      <c r="FI157" s="178"/>
      <c r="FJ157" s="178"/>
      <c r="FK157" s="178"/>
      <c r="FL157" s="178"/>
      <c r="FM157" s="178"/>
      <c r="FN157" s="178"/>
      <c r="FO157" s="178"/>
      <c r="FP157" s="178"/>
      <c r="FQ157" s="178"/>
      <c r="FR157" s="178"/>
      <c r="FS157" s="178"/>
      <c r="FT157" s="178"/>
      <c r="FU157" s="178"/>
      <c r="FV157" s="178"/>
      <c r="FW157" s="178"/>
      <c r="FX157" s="178"/>
      <c r="FY157" s="178"/>
      <c r="FZ157" s="178"/>
      <c r="GA157" s="178"/>
      <c r="GB157" s="178"/>
      <c r="GC157" s="178"/>
      <c r="GD157" s="178"/>
      <c r="GE157" s="178"/>
      <c r="GF157" s="178"/>
      <c r="GG157" s="178"/>
      <c r="GH157" s="178"/>
      <c r="GI157" s="178"/>
      <c r="GJ157" s="178"/>
      <c r="GK157" s="178"/>
      <c r="GL157" s="178"/>
      <c r="GM157" s="178"/>
      <c r="GN157" s="178"/>
      <c r="GO157" s="178"/>
      <c r="GP157" s="178"/>
      <c r="GQ157" s="178"/>
      <c r="GR157" s="178"/>
      <c r="GS157" s="178"/>
      <c r="GT157" s="178"/>
      <c r="GU157" s="178"/>
      <c r="GV157" s="178"/>
      <c r="GY157"/>
    </row>
    <row r="158" spans="1:207" ht="15.75">
      <c r="A158" s="114">
        <f t="shared" si="2"/>
        <v>7</v>
      </c>
      <c r="B158" s="491"/>
      <c r="C158" s="492"/>
      <c r="D158" s="357">
        <v>43247</v>
      </c>
      <c r="E158" s="465" t="str">
        <f>IF("CA" = [1]Congé!$H$7:$H$738, "absent", "il est la ")</f>
        <v xml:space="preserve">il est la </v>
      </c>
      <c r="F158" s="146"/>
      <c r="G158" s="146"/>
      <c r="H158" s="396"/>
      <c r="I158" s="372"/>
      <c r="J158" s="146"/>
      <c r="K158" s="146"/>
      <c r="L158" s="410"/>
      <c r="M158" s="395"/>
      <c r="N158" s="146"/>
      <c r="O158" s="146"/>
      <c r="P158" s="396"/>
      <c r="Q158" s="395"/>
      <c r="R158" s="146"/>
      <c r="S158" s="146"/>
      <c r="T158" s="396"/>
      <c r="U158" s="372"/>
      <c r="V158" s="146"/>
      <c r="W158" s="146"/>
      <c r="X158" s="410"/>
      <c r="Y158" s="395"/>
      <c r="Z158" s="146"/>
      <c r="AA158" s="146"/>
      <c r="AB158" s="396"/>
      <c r="AC158" s="372"/>
      <c r="AD158" s="146"/>
      <c r="AE158" s="146"/>
      <c r="AF158" s="410"/>
      <c r="AG158" s="395"/>
      <c r="AH158" s="146"/>
      <c r="AI158" s="146"/>
      <c r="AJ158" s="396"/>
      <c r="AK158" s="372"/>
      <c r="AL158" s="146"/>
      <c r="AM158" s="146"/>
      <c r="AN158" s="410"/>
      <c r="AO158" s="395"/>
      <c r="AP158" s="146"/>
      <c r="AQ158" s="146"/>
      <c r="AR158" s="396"/>
      <c r="AS158" s="395"/>
      <c r="AT158" s="146"/>
      <c r="AU158" s="146"/>
      <c r="AV158" s="396"/>
      <c r="AW158" s="395"/>
      <c r="AX158" s="146"/>
      <c r="AY158" s="146"/>
      <c r="AZ158" s="396"/>
      <c r="BA158" s="395"/>
      <c r="BB158" s="146"/>
      <c r="BC158" s="146"/>
      <c r="BD158" s="396"/>
      <c r="BE158" s="395"/>
      <c r="BF158" s="146"/>
      <c r="BG158" s="146"/>
      <c r="BH158" s="396"/>
      <c r="BI158" s="395"/>
      <c r="BJ158" s="146"/>
      <c r="BK158" s="146"/>
      <c r="BL158" s="396"/>
      <c r="BM158" s="395"/>
      <c r="BN158" s="146"/>
      <c r="BO158" s="146"/>
      <c r="BP158" s="396"/>
      <c r="BQ158" s="395"/>
      <c r="BR158" s="146"/>
      <c r="BS158" s="146"/>
      <c r="BT158" s="396"/>
      <c r="BU158" s="395"/>
      <c r="BV158" s="146"/>
      <c r="BW158" s="146"/>
      <c r="BX158" s="396"/>
      <c r="BY158" s="395"/>
      <c r="BZ158" s="146"/>
      <c r="CA158" s="146"/>
      <c r="CB158" s="396"/>
      <c r="CC158" s="395"/>
      <c r="CD158" s="146"/>
      <c r="CE158" s="146"/>
      <c r="CF158" s="396"/>
      <c r="CG158" s="395"/>
      <c r="CH158" s="146"/>
      <c r="CI158" s="146"/>
      <c r="CJ158" s="396"/>
      <c r="CK158" s="395"/>
      <c r="CL158" s="146"/>
      <c r="CM158" s="146"/>
      <c r="CN158" s="396"/>
      <c r="CO158" s="395"/>
      <c r="CP158" s="146"/>
      <c r="CQ158" s="146"/>
      <c r="CR158" s="396"/>
      <c r="CS158" s="372"/>
      <c r="CT158" s="146"/>
      <c r="CU158" s="146"/>
      <c r="CV158" s="146"/>
      <c r="CW158" s="146"/>
      <c r="CX158" s="146"/>
      <c r="CY158" s="146"/>
      <c r="CZ158" s="146"/>
      <c r="DA158" s="146"/>
      <c r="DB158" s="146"/>
      <c r="DC158" s="146"/>
      <c r="DD158" s="146"/>
      <c r="DE158" s="146"/>
      <c r="DF158" s="146"/>
      <c r="DG158" s="146"/>
      <c r="DH158" s="146"/>
      <c r="DI158" s="146"/>
      <c r="DJ158" s="146"/>
      <c r="DK158" s="146"/>
      <c r="DL158" s="146"/>
      <c r="DM158" s="146"/>
      <c r="DN158" s="146"/>
      <c r="DO158" s="146"/>
      <c r="DP158" s="146"/>
      <c r="DQ158" s="146"/>
      <c r="DR158" s="146"/>
      <c r="DS158" s="146"/>
      <c r="DT158" s="146"/>
      <c r="DU158" s="146"/>
      <c r="DV158" s="146"/>
      <c r="DW158" s="146"/>
      <c r="DX158" s="146"/>
      <c r="DY158" s="146"/>
      <c r="DZ158" s="146"/>
      <c r="EA158" s="146"/>
      <c r="EB158" s="146"/>
      <c r="EC158" s="146"/>
      <c r="ED158" s="146"/>
      <c r="EE158" s="146"/>
      <c r="EF158" s="146"/>
      <c r="EG158" s="146"/>
      <c r="EH158" s="146"/>
      <c r="EI158" s="146"/>
      <c r="EJ158" s="146"/>
      <c r="EK158" s="146"/>
      <c r="EL158" s="146"/>
      <c r="EM158" s="146"/>
      <c r="EN158" s="146"/>
      <c r="EO158" s="146"/>
      <c r="EP158" s="146"/>
      <c r="EQ158" s="146"/>
      <c r="ER158" s="146"/>
      <c r="ES158" s="146"/>
      <c r="ET158" s="146"/>
      <c r="EU158" s="146"/>
      <c r="EV158" s="146"/>
      <c r="EW158" s="146"/>
      <c r="EX158" s="146"/>
      <c r="EY158" s="178"/>
      <c r="EZ158" s="178"/>
      <c r="FA158" s="178"/>
      <c r="FB158" s="178"/>
      <c r="FC158" s="178"/>
      <c r="FD158" s="178"/>
      <c r="FE158" s="178"/>
      <c r="FF158" s="178"/>
      <c r="FG158" s="178"/>
      <c r="FH158" s="178"/>
      <c r="FI158" s="178"/>
      <c r="FJ158" s="178"/>
      <c r="FK158" s="178"/>
      <c r="FL158" s="178"/>
      <c r="FM158" s="178"/>
      <c r="FN158" s="178"/>
      <c r="FO158" s="178"/>
      <c r="FP158" s="178"/>
      <c r="FQ158" s="178"/>
      <c r="FR158" s="178"/>
      <c r="FS158" s="178"/>
      <c r="FT158" s="178"/>
      <c r="FU158" s="178"/>
      <c r="FV158" s="178"/>
      <c r="FW158" s="178"/>
      <c r="FX158" s="178"/>
      <c r="FY158" s="178"/>
      <c r="FZ158" s="178"/>
      <c r="GA158" s="178"/>
      <c r="GB158" s="178"/>
      <c r="GC158" s="178"/>
      <c r="GD158" s="178"/>
      <c r="GE158" s="178"/>
      <c r="GF158" s="178"/>
      <c r="GG158" s="178"/>
      <c r="GH158" s="178"/>
      <c r="GI158" s="178"/>
      <c r="GJ158" s="178"/>
      <c r="GK158" s="178"/>
      <c r="GL158" s="178"/>
      <c r="GM158" s="178"/>
      <c r="GN158" s="178"/>
      <c r="GO158" s="178"/>
      <c r="GP158" s="178"/>
      <c r="GQ158" s="178"/>
      <c r="GR158" s="178"/>
      <c r="GS158" s="178"/>
      <c r="GT158" s="178"/>
      <c r="GU158" s="178"/>
      <c r="GV158" s="178"/>
      <c r="GY158"/>
    </row>
    <row r="159" spans="1:207" ht="15.75">
      <c r="A159" s="114">
        <f t="shared" si="2"/>
        <v>1</v>
      </c>
      <c r="B159" s="491"/>
      <c r="C159" s="492"/>
      <c r="D159" s="357">
        <v>43248</v>
      </c>
      <c r="E159" s="465" t="str">
        <f>IF("CA" = [1]Congé!$H$7:$H$738, "absent", "il est la ")</f>
        <v xml:space="preserve">il est la </v>
      </c>
      <c r="F159" s="178"/>
      <c r="G159" s="178"/>
      <c r="H159" s="368"/>
      <c r="I159" s="352"/>
      <c r="J159" s="178"/>
      <c r="K159" s="178"/>
      <c r="L159" s="409"/>
      <c r="M159" s="393"/>
      <c r="N159" s="178"/>
      <c r="O159" s="178"/>
      <c r="P159" s="368"/>
      <c r="Q159" s="393"/>
      <c r="R159" s="178"/>
      <c r="S159" s="178"/>
      <c r="T159" s="368"/>
      <c r="U159" s="352"/>
      <c r="V159" s="178"/>
      <c r="W159" s="178"/>
      <c r="X159" s="409"/>
      <c r="Y159" s="393"/>
      <c r="Z159" s="178"/>
      <c r="AA159" s="178"/>
      <c r="AB159" s="368"/>
      <c r="AC159" s="352"/>
      <c r="AD159" s="178"/>
      <c r="AE159" s="178"/>
      <c r="AF159" s="409"/>
      <c r="AG159" s="393"/>
      <c r="AH159" s="178"/>
      <c r="AI159" s="178"/>
      <c r="AJ159" s="368"/>
      <c r="AK159" s="352"/>
      <c r="AL159" s="178"/>
      <c r="AM159" s="178"/>
      <c r="AN159" s="409"/>
      <c r="AO159" s="393"/>
      <c r="AP159" s="178"/>
      <c r="AQ159" s="178"/>
      <c r="AR159" s="368"/>
      <c r="AS159" s="393"/>
      <c r="AT159" s="178"/>
      <c r="AU159" s="178"/>
      <c r="AV159" s="368"/>
      <c r="AW159" s="393"/>
      <c r="AX159" s="178"/>
      <c r="AY159" s="178"/>
      <c r="AZ159" s="368"/>
      <c r="BA159" s="393"/>
      <c r="BB159" s="178"/>
      <c r="BC159" s="178"/>
      <c r="BD159" s="368"/>
      <c r="BE159" s="393"/>
      <c r="BF159" s="178"/>
      <c r="BG159" s="178"/>
      <c r="BH159" s="368"/>
      <c r="BI159" s="393"/>
      <c r="BJ159" s="178"/>
      <c r="BK159" s="178"/>
      <c r="BL159" s="368"/>
      <c r="BM159" s="393"/>
      <c r="BN159" s="178"/>
      <c r="BO159" s="178"/>
      <c r="BP159" s="368"/>
      <c r="BQ159" s="393"/>
      <c r="BR159" s="178"/>
      <c r="BS159" s="178"/>
      <c r="BT159" s="368"/>
      <c r="BU159" s="393"/>
      <c r="BV159" s="178"/>
      <c r="BW159" s="178"/>
      <c r="BX159" s="368"/>
      <c r="BY159" s="393"/>
      <c r="BZ159" s="178"/>
      <c r="CA159" s="178"/>
      <c r="CB159" s="368"/>
      <c r="CC159" s="393"/>
      <c r="CD159" s="178"/>
      <c r="CE159" s="178"/>
      <c r="CF159" s="368"/>
      <c r="CG159" s="393"/>
      <c r="CH159" s="178"/>
      <c r="CI159" s="178"/>
      <c r="CJ159" s="368"/>
      <c r="CK159" s="393"/>
      <c r="CL159" s="178"/>
      <c r="CM159" s="178"/>
      <c r="CN159" s="368"/>
      <c r="CO159" s="393"/>
      <c r="CP159" s="178"/>
      <c r="CQ159" s="178"/>
      <c r="CR159" s="368"/>
      <c r="CS159" s="352"/>
      <c r="CT159" s="178"/>
      <c r="CU159" s="178"/>
      <c r="CV159" s="178"/>
      <c r="CW159" s="178"/>
      <c r="CX159" s="178"/>
      <c r="CY159" s="178"/>
      <c r="CZ159" s="178"/>
      <c r="DA159" s="178"/>
      <c r="DB159" s="178"/>
      <c r="DC159" s="178"/>
      <c r="DD159" s="178"/>
      <c r="DE159" s="178"/>
      <c r="DF159" s="178"/>
      <c r="DG159" s="178"/>
      <c r="DH159" s="178"/>
      <c r="DI159" s="178"/>
      <c r="DJ159" s="178"/>
      <c r="DK159" s="178"/>
      <c r="DL159" s="178"/>
      <c r="DM159" s="178"/>
      <c r="DN159" s="178"/>
      <c r="DO159" s="178"/>
      <c r="DP159" s="178"/>
      <c r="DQ159" s="178"/>
      <c r="DR159" s="178"/>
      <c r="DS159" s="178"/>
      <c r="DT159" s="178"/>
      <c r="DU159" s="178"/>
      <c r="DV159" s="178"/>
      <c r="DW159" s="178"/>
      <c r="DX159" s="178"/>
      <c r="DY159" s="178"/>
      <c r="DZ159" s="178"/>
      <c r="EA159" s="178"/>
      <c r="EB159" s="178"/>
      <c r="EC159" s="178"/>
      <c r="ED159" s="178"/>
      <c r="EE159" s="178"/>
      <c r="EF159" s="178"/>
      <c r="EG159" s="178"/>
      <c r="EH159" s="178"/>
      <c r="EI159" s="178"/>
      <c r="EJ159" s="178"/>
      <c r="EK159" s="178"/>
      <c r="EL159" s="178"/>
      <c r="EM159" s="178"/>
      <c r="EN159" s="178"/>
      <c r="EO159" s="178"/>
      <c r="EP159" s="178"/>
      <c r="EQ159" s="178"/>
      <c r="ER159" s="178"/>
      <c r="ES159" s="178"/>
      <c r="ET159" s="178"/>
      <c r="EU159" s="178"/>
      <c r="EV159" s="178"/>
      <c r="EW159" s="178"/>
      <c r="EX159" s="178"/>
      <c r="EY159" s="178"/>
      <c r="EZ159" s="178"/>
      <c r="FA159" s="178"/>
      <c r="FB159" s="178"/>
      <c r="FC159" s="178"/>
      <c r="FD159" s="178"/>
      <c r="FE159" s="178"/>
      <c r="FF159" s="178"/>
      <c r="FG159" s="178"/>
      <c r="FH159" s="178"/>
      <c r="FI159" s="178"/>
      <c r="FJ159" s="178"/>
      <c r="FK159" s="178"/>
      <c r="FL159" s="178"/>
      <c r="FM159" s="178"/>
      <c r="FN159" s="178"/>
      <c r="FO159" s="178"/>
      <c r="FP159" s="178"/>
      <c r="FQ159" s="178"/>
      <c r="FR159" s="178"/>
      <c r="FS159" s="178"/>
      <c r="FT159" s="178"/>
      <c r="FU159" s="178"/>
      <c r="FV159" s="178"/>
      <c r="FW159" s="178"/>
      <c r="FX159" s="178"/>
      <c r="FY159" s="178"/>
      <c r="FZ159" s="178"/>
      <c r="GA159" s="178"/>
      <c r="GB159" s="178"/>
      <c r="GC159" s="178"/>
      <c r="GD159" s="178"/>
      <c r="GE159" s="178"/>
      <c r="GF159" s="178"/>
      <c r="GG159" s="178"/>
      <c r="GH159" s="178"/>
      <c r="GI159" s="178"/>
      <c r="GJ159" s="178"/>
      <c r="GK159" s="178"/>
      <c r="GL159" s="178"/>
      <c r="GM159" s="178"/>
      <c r="GN159" s="178"/>
      <c r="GO159" s="178"/>
      <c r="GP159" s="178"/>
      <c r="GQ159" s="178"/>
      <c r="GR159" s="178"/>
      <c r="GS159" s="178"/>
      <c r="GT159" s="178"/>
      <c r="GU159" s="178"/>
      <c r="GV159" s="178"/>
      <c r="GY159"/>
    </row>
    <row r="160" spans="1:207" ht="15.75">
      <c r="A160" s="114">
        <f t="shared" si="2"/>
        <v>2</v>
      </c>
      <c r="B160" s="491"/>
      <c r="C160" s="492"/>
      <c r="D160" s="357">
        <v>43249</v>
      </c>
      <c r="E160" s="465" t="str">
        <f>IF("CA" = [1]Congé!$H$7:$H$738, "absent", "il est la ")</f>
        <v xml:space="preserve">il est la </v>
      </c>
      <c r="F160" s="178"/>
      <c r="G160" s="178"/>
      <c r="H160" s="368"/>
      <c r="I160" s="352"/>
      <c r="J160" s="178"/>
      <c r="K160" s="178"/>
      <c r="L160" s="409"/>
      <c r="M160" s="393"/>
      <c r="N160" s="178"/>
      <c r="O160" s="178"/>
      <c r="P160" s="368"/>
      <c r="Q160" s="393"/>
      <c r="R160" s="178"/>
      <c r="S160" s="178"/>
      <c r="T160" s="368"/>
      <c r="U160" s="352"/>
      <c r="V160" s="178"/>
      <c r="W160" s="178"/>
      <c r="X160" s="409"/>
      <c r="Y160" s="393"/>
      <c r="Z160" s="178"/>
      <c r="AA160" s="178"/>
      <c r="AB160" s="368"/>
      <c r="AC160" s="352"/>
      <c r="AD160" s="178"/>
      <c r="AE160" s="178"/>
      <c r="AF160" s="409"/>
      <c r="AG160" s="393"/>
      <c r="AH160" s="178"/>
      <c r="AI160" s="178"/>
      <c r="AJ160" s="368"/>
      <c r="AK160" s="352"/>
      <c r="AL160" s="178"/>
      <c r="AM160" s="178"/>
      <c r="AN160" s="409"/>
      <c r="AO160" s="393"/>
      <c r="AP160" s="178"/>
      <c r="AQ160" s="178"/>
      <c r="AR160" s="368"/>
      <c r="AS160" s="393"/>
      <c r="AT160" s="178"/>
      <c r="AU160" s="178"/>
      <c r="AV160" s="368"/>
      <c r="AW160" s="393"/>
      <c r="AX160" s="178"/>
      <c r="AY160" s="178"/>
      <c r="AZ160" s="368"/>
      <c r="BA160" s="393"/>
      <c r="BB160" s="178"/>
      <c r="BC160" s="178"/>
      <c r="BD160" s="368"/>
      <c r="BE160" s="393"/>
      <c r="BF160" s="178"/>
      <c r="BG160" s="178"/>
      <c r="BH160" s="368"/>
      <c r="BI160" s="393"/>
      <c r="BJ160" s="178"/>
      <c r="BK160" s="178"/>
      <c r="BL160" s="368"/>
      <c r="BM160" s="393"/>
      <c r="BN160" s="178"/>
      <c r="BO160" s="178"/>
      <c r="BP160" s="368"/>
      <c r="BQ160" s="393"/>
      <c r="BR160" s="178"/>
      <c r="BS160" s="178"/>
      <c r="BT160" s="368"/>
      <c r="BU160" s="393"/>
      <c r="BV160" s="178"/>
      <c r="BW160" s="178"/>
      <c r="BX160" s="368"/>
      <c r="BY160" s="393"/>
      <c r="BZ160" s="178"/>
      <c r="CA160" s="178"/>
      <c r="CB160" s="368"/>
      <c r="CC160" s="393"/>
      <c r="CD160" s="178"/>
      <c r="CE160" s="178"/>
      <c r="CF160" s="368"/>
      <c r="CG160" s="393"/>
      <c r="CH160" s="178"/>
      <c r="CI160" s="178"/>
      <c r="CJ160" s="368"/>
      <c r="CK160" s="393"/>
      <c r="CL160" s="178"/>
      <c r="CM160" s="178"/>
      <c r="CN160" s="368"/>
      <c r="CO160" s="393"/>
      <c r="CP160" s="178"/>
      <c r="CQ160" s="178"/>
      <c r="CR160" s="368"/>
      <c r="CS160" s="352"/>
      <c r="CT160" s="178"/>
      <c r="CU160" s="178"/>
      <c r="CV160" s="178"/>
      <c r="CW160" s="178"/>
      <c r="CX160" s="178"/>
      <c r="CY160" s="178"/>
      <c r="CZ160" s="178"/>
      <c r="DA160" s="178"/>
      <c r="DB160" s="178"/>
      <c r="DC160" s="178"/>
      <c r="DD160" s="178"/>
      <c r="DE160" s="178"/>
      <c r="DF160" s="178"/>
      <c r="DG160" s="178"/>
      <c r="DH160" s="178"/>
      <c r="DI160" s="178"/>
      <c r="DJ160" s="178"/>
      <c r="DK160" s="178"/>
      <c r="DL160" s="178"/>
      <c r="DM160" s="178"/>
      <c r="DN160" s="178"/>
      <c r="DO160" s="178"/>
      <c r="DP160" s="178"/>
      <c r="DQ160" s="178"/>
      <c r="DR160" s="178"/>
      <c r="DS160" s="178"/>
      <c r="DT160" s="178"/>
      <c r="DU160" s="178"/>
      <c r="DV160" s="178"/>
      <c r="DW160" s="178"/>
      <c r="DX160" s="178"/>
      <c r="DY160" s="178"/>
      <c r="DZ160" s="178"/>
      <c r="EA160" s="178"/>
      <c r="EB160" s="178"/>
      <c r="EC160" s="178"/>
      <c r="ED160" s="178"/>
      <c r="EE160" s="178"/>
      <c r="EF160" s="178"/>
      <c r="EG160" s="178"/>
      <c r="EH160" s="178"/>
      <c r="EI160" s="178"/>
      <c r="EJ160" s="178"/>
      <c r="EK160" s="178"/>
      <c r="EL160" s="178"/>
      <c r="EM160" s="178"/>
      <c r="EN160" s="178"/>
      <c r="EO160" s="178"/>
      <c r="EP160" s="178"/>
      <c r="EQ160" s="178"/>
      <c r="ER160" s="178"/>
      <c r="ES160" s="178"/>
      <c r="ET160" s="178"/>
      <c r="EU160" s="178"/>
      <c r="EV160" s="178"/>
      <c r="EW160" s="178"/>
      <c r="EX160" s="178"/>
      <c r="EY160" s="178"/>
      <c r="EZ160" s="178"/>
      <c r="FA160" s="178"/>
      <c r="FB160" s="178"/>
      <c r="FC160" s="178"/>
      <c r="FD160" s="178"/>
      <c r="FE160" s="178"/>
      <c r="FF160" s="178"/>
      <c r="FG160" s="178"/>
      <c r="FH160" s="178"/>
      <c r="FI160" s="178"/>
      <c r="FJ160" s="178"/>
      <c r="FK160" s="178"/>
      <c r="FL160" s="178"/>
      <c r="FM160" s="178"/>
      <c r="FN160" s="178"/>
      <c r="FO160" s="178"/>
      <c r="FP160" s="178"/>
      <c r="FQ160" s="178"/>
      <c r="FR160" s="178"/>
      <c r="FS160" s="178"/>
      <c r="FT160" s="178"/>
      <c r="FU160" s="178"/>
      <c r="FV160" s="178"/>
      <c r="FW160" s="178"/>
      <c r="FX160" s="178"/>
      <c r="FY160" s="178"/>
      <c r="FZ160" s="178"/>
      <c r="GA160" s="178"/>
      <c r="GB160" s="178"/>
      <c r="GC160" s="178"/>
      <c r="GD160" s="178"/>
      <c r="GE160" s="178"/>
      <c r="GF160" s="178"/>
      <c r="GG160" s="178"/>
      <c r="GH160" s="178"/>
      <c r="GI160" s="178"/>
      <c r="GJ160" s="178"/>
      <c r="GK160" s="178"/>
      <c r="GL160" s="178"/>
      <c r="GM160" s="178"/>
      <c r="GN160" s="178"/>
      <c r="GO160" s="178"/>
      <c r="GP160" s="178"/>
      <c r="GQ160" s="178"/>
      <c r="GR160" s="178"/>
      <c r="GS160" s="178"/>
      <c r="GT160" s="178"/>
      <c r="GU160" s="178"/>
      <c r="GV160" s="178"/>
      <c r="GY160"/>
    </row>
    <row r="161" spans="1:207" ht="15.75">
      <c r="A161" s="114">
        <f t="shared" si="2"/>
        <v>3</v>
      </c>
      <c r="B161" s="491"/>
      <c r="C161" s="492"/>
      <c r="D161" s="357">
        <v>43250</v>
      </c>
      <c r="E161" s="465" t="str">
        <f>IF("CA" = [1]Congé!$H$7:$H$738, "absent", "il est la ")</f>
        <v xml:space="preserve">il est la </v>
      </c>
      <c r="F161" s="176"/>
      <c r="G161" s="178"/>
      <c r="H161" s="368"/>
      <c r="I161" s="371"/>
      <c r="J161" s="176"/>
      <c r="K161" s="178"/>
      <c r="L161" s="409"/>
      <c r="M161" s="182"/>
      <c r="N161" s="176"/>
      <c r="O161" s="178"/>
      <c r="P161" s="368"/>
      <c r="Q161" s="182"/>
      <c r="R161" s="176"/>
      <c r="S161" s="178"/>
      <c r="T161" s="368"/>
      <c r="U161" s="371"/>
      <c r="V161" s="176"/>
      <c r="W161" s="178"/>
      <c r="X161" s="409"/>
      <c r="Y161" s="182"/>
      <c r="Z161" s="176"/>
      <c r="AA161" s="178"/>
      <c r="AB161" s="368"/>
      <c r="AC161" s="371"/>
      <c r="AD161" s="176"/>
      <c r="AE161" s="178"/>
      <c r="AF161" s="409"/>
      <c r="AG161" s="182"/>
      <c r="AH161" s="176"/>
      <c r="AI161" s="178"/>
      <c r="AJ161" s="368"/>
      <c r="AK161" s="371"/>
      <c r="AL161" s="176"/>
      <c r="AM161" s="178"/>
      <c r="AN161" s="409"/>
      <c r="AO161" s="182"/>
      <c r="AP161" s="176"/>
      <c r="AQ161" s="178"/>
      <c r="AR161" s="368"/>
      <c r="AS161" s="182"/>
      <c r="AT161" s="176"/>
      <c r="AU161" s="178"/>
      <c r="AV161" s="368"/>
      <c r="AW161" s="393"/>
      <c r="AX161" s="178"/>
      <c r="AY161" s="178"/>
      <c r="AZ161" s="368"/>
      <c r="BA161" s="182"/>
      <c r="BB161" s="176"/>
      <c r="BC161" s="178"/>
      <c r="BD161" s="368"/>
      <c r="BE161" s="182"/>
      <c r="BF161" s="176"/>
      <c r="BG161" s="178"/>
      <c r="BH161" s="368"/>
      <c r="BI161" s="182"/>
      <c r="BJ161" s="176"/>
      <c r="BK161" s="178"/>
      <c r="BL161" s="368"/>
      <c r="BM161" s="182"/>
      <c r="BN161" s="176"/>
      <c r="BO161" s="175"/>
      <c r="BP161" s="401"/>
      <c r="BQ161" s="182"/>
      <c r="BR161" s="176"/>
      <c r="BS161" s="175"/>
      <c r="BT161" s="401"/>
      <c r="BU161" s="182"/>
      <c r="BV161" s="176"/>
      <c r="BW161" s="175"/>
      <c r="BX161" s="401"/>
      <c r="BY161" s="182"/>
      <c r="BZ161" s="176"/>
      <c r="CA161" s="175"/>
      <c r="CB161" s="401"/>
      <c r="CC161" s="182"/>
      <c r="CD161" s="176"/>
      <c r="CE161" s="175"/>
      <c r="CF161" s="401"/>
      <c r="CG161" s="182"/>
      <c r="CH161" s="176"/>
      <c r="CI161" s="178"/>
      <c r="CJ161" s="368"/>
      <c r="CK161" s="182"/>
      <c r="CL161" s="176"/>
      <c r="CM161" s="178"/>
      <c r="CN161" s="368"/>
      <c r="CO161" s="182"/>
      <c r="CP161" s="176"/>
      <c r="CQ161" s="178"/>
      <c r="CR161" s="368"/>
      <c r="CS161" s="371"/>
      <c r="CT161" s="176"/>
      <c r="CU161" s="178"/>
      <c r="CV161" s="178"/>
      <c r="CW161" s="175"/>
      <c r="CX161" s="176"/>
      <c r="CY161" s="178"/>
      <c r="CZ161" s="178"/>
      <c r="DA161" s="175"/>
      <c r="DB161" s="176"/>
      <c r="DC161" s="178"/>
      <c r="DD161" s="178"/>
      <c r="DE161" s="175"/>
      <c r="DF161" s="176"/>
      <c r="DG161" s="178"/>
      <c r="DH161" s="178"/>
      <c r="DI161" s="178"/>
      <c r="DJ161" s="178"/>
      <c r="DK161" s="178"/>
      <c r="DL161" s="178"/>
      <c r="DM161" s="175"/>
      <c r="DN161" s="176"/>
      <c r="DO161" s="178"/>
      <c r="DP161" s="178"/>
      <c r="DQ161" s="175"/>
      <c r="DR161" s="176"/>
      <c r="DS161" s="178"/>
      <c r="DT161" s="178"/>
      <c r="DU161" s="178"/>
      <c r="DV161" s="178"/>
      <c r="DW161" s="178"/>
      <c r="DX161" s="178"/>
      <c r="DY161" s="178"/>
      <c r="DZ161" s="178"/>
      <c r="EA161" s="178"/>
      <c r="EB161" s="178"/>
      <c r="EC161" s="178"/>
      <c r="ED161" s="178"/>
      <c r="EE161" s="178"/>
      <c r="EF161" s="178"/>
      <c r="EG161" s="178"/>
      <c r="EH161" s="178"/>
      <c r="EI161" s="178"/>
      <c r="EJ161" s="178"/>
      <c r="EK161" s="178"/>
      <c r="EL161" s="178"/>
      <c r="EM161" s="178"/>
      <c r="EN161" s="178"/>
      <c r="EO161" s="178"/>
      <c r="EP161" s="178"/>
      <c r="EQ161" s="178"/>
      <c r="ER161" s="178"/>
      <c r="ES161" s="178"/>
      <c r="ET161" s="178"/>
      <c r="EU161" s="178"/>
      <c r="EV161" s="178"/>
      <c r="EW161" s="178"/>
      <c r="EX161" s="178"/>
      <c r="EY161" s="178"/>
      <c r="EZ161" s="178"/>
      <c r="FA161" s="178"/>
      <c r="FB161" s="178"/>
      <c r="FC161" s="178"/>
      <c r="FD161" s="178"/>
      <c r="FE161" s="178"/>
      <c r="FF161" s="178"/>
      <c r="FG161" s="178"/>
      <c r="FH161" s="178"/>
      <c r="FI161" s="178"/>
      <c r="FJ161" s="178"/>
      <c r="FK161" s="178"/>
      <c r="FL161" s="178"/>
      <c r="FM161" s="178"/>
      <c r="FN161" s="178"/>
      <c r="FO161" s="178"/>
      <c r="FP161" s="178"/>
      <c r="FQ161" s="178"/>
      <c r="FR161" s="178"/>
      <c r="FS161" s="178"/>
      <c r="FT161" s="178"/>
      <c r="FU161" s="178"/>
      <c r="FV161" s="178"/>
      <c r="FW161" s="178"/>
      <c r="FX161" s="178"/>
      <c r="FY161" s="178"/>
      <c r="FZ161" s="178"/>
      <c r="GA161" s="178"/>
      <c r="GB161" s="178"/>
      <c r="GC161" s="178"/>
      <c r="GD161" s="178"/>
      <c r="GE161" s="178"/>
      <c r="GF161" s="178"/>
      <c r="GG161" s="178"/>
      <c r="GH161" s="178"/>
      <c r="GI161" s="178"/>
      <c r="GJ161" s="178"/>
      <c r="GK161" s="178"/>
      <c r="GL161" s="178"/>
      <c r="GM161" s="178"/>
      <c r="GN161" s="178"/>
      <c r="GO161" s="178"/>
      <c r="GP161" s="178"/>
      <c r="GQ161" s="178"/>
      <c r="GR161" s="178"/>
      <c r="GS161" s="178"/>
      <c r="GT161" s="178"/>
      <c r="GU161" s="178"/>
      <c r="GV161" s="178"/>
      <c r="GY161"/>
    </row>
    <row r="162" spans="1:207" ht="15.75">
      <c r="A162" s="114">
        <f t="shared" si="2"/>
        <v>4</v>
      </c>
      <c r="B162" s="491"/>
      <c r="C162" s="492"/>
      <c r="D162" s="357">
        <v>43251</v>
      </c>
      <c r="E162" s="465" t="str">
        <f>IF("CA" = [1]Congé!$H$7:$H$738, "absent", "il est la ")</f>
        <v xml:space="preserve">il est la </v>
      </c>
      <c r="F162" s="178"/>
      <c r="G162" s="178"/>
      <c r="H162" s="368"/>
      <c r="I162" s="352"/>
      <c r="J162" s="178"/>
      <c r="K162" s="178"/>
      <c r="L162" s="409"/>
      <c r="M162" s="393"/>
      <c r="N162" s="178"/>
      <c r="O162" s="178"/>
      <c r="P162" s="368"/>
      <c r="Q162" s="393"/>
      <c r="R162" s="178"/>
      <c r="S162" s="178"/>
      <c r="T162" s="368"/>
      <c r="U162" s="352"/>
      <c r="V162" s="178"/>
      <c r="W162" s="178"/>
      <c r="X162" s="409"/>
      <c r="Y162" s="393"/>
      <c r="Z162" s="178"/>
      <c r="AA162" s="178"/>
      <c r="AB162" s="368"/>
      <c r="AC162" s="352"/>
      <c r="AD162" s="178"/>
      <c r="AE162" s="178"/>
      <c r="AF162" s="409"/>
      <c r="AG162" s="393"/>
      <c r="AH162" s="178"/>
      <c r="AI162" s="178"/>
      <c r="AJ162" s="368"/>
      <c r="AK162" s="352"/>
      <c r="AL162" s="178"/>
      <c r="AM162" s="178"/>
      <c r="AN162" s="409"/>
      <c r="AO162" s="393"/>
      <c r="AP162" s="178"/>
      <c r="AQ162" s="178"/>
      <c r="AR162" s="368"/>
      <c r="AS162" s="393"/>
      <c r="AT162" s="178"/>
      <c r="AU162" s="178"/>
      <c r="AV162" s="368"/>
      <c r="AW162" s="393"/>
      <c r="AX162" s="178"/>
      <c r="AY162" s="178"/>
      <c r="AZ162" s="368"/>
      <c r="BA162" s="393"/>
      <c r="BB162" s="178"/>
      <c r="BC162" s="178"/>
      <c r="BD162" s="368"/>
      <c r="BE162" s="393"/>
      <c r="BF162" s="178"/>
      <c r="BG162" s="178"/>
      <c r="BH162" s="368"/>
      <c r="BI162" s="393"/>
      <c r="BJ162" s="178"/>
      <c r="BK162" s="178"/>
      <c r="BL162" s="368"/>
      <c r="BM162" s="393"/>
      <c r="BN162" s="178"/>
      <c r="BO162" s="178"/>
      <c r="BP162" s="368"/>
      <c r="BQ162" s="393"/>
      <c r="BR162" s="178"/>
      <c r="BS162" s="178"/>
      <c r="BT162" s="368"/>
      <c r="BU162" s="393"/>
      <c r="BV162" s="178"/>
      <c r="BW162" s="178"/>
      <c r="BX162" s="368"/>
      <c r="BY162" s="393"/>
      <c r="BZ162" s="178"/>
      <c r="CA162" s="178"/>
      <c r="CB162" s="368"/>
      <c r="CC162" s="393"/>
      <c r="CD162" s="178"/>
      <c r="CE162" s="178"/>
      <c r="CF162" s="368"/>
      <c r="CG162" s="393"/>
      <c r="CH162" s="178"/>
      <c r="CI162" s="178"/>
      <c r="CJ162" s="368"/>
      <c r="CK162" s="393"/>
      <c r="CL162" s="178"/>
      <c r="CM162" s="178"/>
      <c r="CN162" s="368"/>
      <c r="CO162" s="393"/>
      <c r="CP162" s="178"/>
      <c r="CQ162" s="178"/>
      <c r="CR162" s="368"/>
      <c r="CS162" s="352"/>
      <c r="CT162" s="178"/>
      <c r="CU162" s="178"/>
      <c r="CV162" s="178"/>
      <c r="CW162" s="178"/>
      <c r="CX162" s="178"/>
      <c r="CY162" s="178"/>
      <c r="CZ162" s="178"/>
      <c r="DA162" s="178"/>
      <c r="DB162" s="178"/>
      <c r="DC162" s="178"/>
      <c r="DD162" s="178"/>
      <c r="DE162" s="178"/>
      <c r="DF162" s="178"/>
      <c r="DG162" s="178"/>
      <c r="DH162" s="178"/>
      <c r="DI162" s="178"/>
      <c r="DJ162" s="178"/>
      <c r="DK162" s="178"/>
      <c r="DL162" s="178"/>
      <c r="DM162" s="178"/>
      <c r="DN162" s="178"/>
      <c r="DO162" s="178"/>
      <c r="DP162" s="178"/>
      <c r="DQ162" s="178"/>
      <c r="DR162" s="178"/>
      <c r="DS162" s="178"/>
      <c r="DT162" s="178"/>
      <c r="DU162" s="178"/>
      <c r="DV162" s="178"/>
      <c r="DW162" s="178"/>
      <c r="DX162" s="178"/>
      <c r="DY162" s="178"/>
      <c r="DZ162" s="178"/>
      <c r="EA162" s="178"/>
      <c r="EB162" s="178"/>
      <c r="EC162" s="178"/>
      <c r="ED162" s="178"/>
      <c r="EE162" s="178"/>
      <c r="EF162" s="178"/>
      <c r="EG162" s="178"/>
      <c r="EH162" s="178"/>
      <c r="EI162" s="178"/>
      <c r="EJ162" s="178"/>
      <c r="EK162" s="178"/>
      <c r="EL162" s="178"/>
      <c r="EM162" s="178"/>
      <c r="EN162" s="178"/>
      <c r="EO162" s="178"/>
      <c r="EP162" s="178"/>
      <c r="EQ162" s="178"/>
      <c r="ER162" s="178"/>
      <c r="ES162" s="178"/>
      <c r="ET162" s="178"/>
      <c r="EU162" s="178"/>
      <c r="EV162" s="178"/>
      <c r="EW162" s="178"/>
      <c r="EX162" s="178"/>
      <c r="EY162" s="178"/>
      <c r="EZ162" s="178"/>
      <c r="FA162" s="178"/>
      <c r="FB162" s="178"/>
      <c r="FC162" s="178"/>
      <c r="FD162" s="178"/>
      <c r="FE162" s="178"/>
      <c r="FF162" s="178"/>
      <c r="FG162" s="178"/>
      <c r="FH162" s="178"/>
      <c r="FI162" s="178"/>
      <c r="FJ162" s="178"/>
      <c r="FK162" s="178"/>
      <c r="FL162" s="178"/>
      <c r="FM162" s="178"/>
      <c r="FN162" s="178"/>
      <c r="FO162" s="178"/>
      <c r="FP162" s="178"/>
      <c r="FQ162" s="178"/>
      <c r="FR162" s="178"/>
      <c r="FS162" s="178"/>
      <c r="FT162" s="178"/>
      <c r="FU162" s="178"/>
      <c r="FV162" s="178"/>
      <c r="FW162" s="178"/>
      <c r="FX162" s="178"/>
      <c r="FY162" s="178"/>
      <c r="FZ162" s="178"/>
      <c r="GA162" s="178"/>
      <c r="GB162" s="178"/>
      <c r="GC162" s="178"/>
      <c r="GD162" s="178"/>
      <c r="GE162" s="178"/>
      <c r="GF162" s="178"/>
      <c r="GG162" s="178"/>
      <c r="GH162" s="178"/>
      <c r="GI162" s="178"/>
      <c r="GJ162" s="178"/>
      <c r="GK162" s="178"/>
      <c r="GL162" s="178"/>
      <c r="GM162" s="178"/>
      <c r="GN162" s="178"/>
      <c r="GO162" s="178"/>
      <c r="GP162" s="178"/>
      <c r="GQ162" s="178"/>
      <c r="GR162" s="178"/>
      <c r="GS162" s="178"/>
      <c r="GT162" s="178"/>
      <c r="GU162" s="178"/>
      <c r="GV162" s="178"/>
      <c r="GY162"/>
    </row>
    <row r="163" spans="1:207" ht="15.75">
      <c r="A163" s="114">
        <f t="shared" si="2"/>
        <v>5</v>
      </c>
      <c r="B163" s="491"/>
      <c r="C163" s="492"/>
      <c r="D163" s="357">
        <v>43252</v>
      </c>
      <c r="E163" s="465" t="str">
        <f>IF("CA" = [1]Congé!$H$7:$H$738, "absent", "il est la ")</f>
        <v xml:space="preserve">il est la </v>
      </c>
      <c r="F163" s="178"/>
      <c r="G163" s="178"/>
      <c r="H163" s="368"/>
      <c r="I163" s="352"/>
      <c r="J163" s="178"/>
      <c r="K163" s="178"/>
      <c r="L163" s="409"/>
      <c r="M163" s="393"/>
      <c r="N163" s="178"/>
      <c r="O163" s="178"/>
      <c r="P163" s="368"/>
      <c r="Q163" s="393"/>
      <c r="R163" s="178"/>
      <c r="S163" s="178"/>
      <c r="T163" s="368"/>
      <c r="U163" s="352"/>
      <c r="V163" s="178"/>
      <c r="W163" s="178"/>
      <c r="X163" s="409"/>
      <c r="Y163" s="393"/>
      <c r="Z163" s="178"/>
      <c r="AA163" s="178"/>
      <c r="AB163" s="368"/>
      <c r="AC163" s="352"/>
      <c r="AD163" s="178"/>
      <c r="AE163" s="178"/>
      <c r="AF163" s="409"/>
      <c r="AG163" s="393"/>
      <c r="AH163" s="178"/>
      <c r="AI163" s="178"/>
      <c r="AJ163" s="368"/>
      <c r="AK163" s="352"/>
      <c r="AL163" s="178"/>
      <c r="AM163" s="178"/>
      <c r="AN163" s="409"/>
      <c r="AO163" s="393"/>
      <c r="AP163" s="178"/>
      <c r="AQ163" s="178"/>
      <c r="AR163" s="368"/>
      <c r="AS163" s="393"/>
      <c r="AT163" s="178"/>
      <c r="AU163" s="178"/>
      <c r="AV163" s="368"/>
      <c r="AW163" s="393"/>
      <c r="AX163" s="178"/>
      <c r="AY163" s="178"/>
      <c r="AZ163" s="368"/>
      <c r="BA163" s="393"/>
      <c r="BB163" s="178"/>
      <c r="BC163" s="178"/>
      <c r="BD163" s="368"/>
      <c r="BE163" s="393"/>
      <c r="BF163" s="178"/>
      <c r="BG163" s="178"/>
      <c r="BH163" s="368"/>
      <c r="BI163" s="393"/>
      <c r="BJ163" s="178"/>
      <c r="BK163" s="178"/>
      <c r="BL163" s="368"/>
      <c r="BM163" s="393"/>
      <c r="BN163" s="178"/>
      <c r="BO163" s="178"/>
      <c r="BP163" s="368"/>
      <c r="BQ163" s="393"/>
      <c r="BR163" s="178"/>
      <c r="BS163" s="178"/>
      <c r="BT163" s="368"/>
      <c r="BU163" s="393"/>
      <c r="BV163" s="178"/>
      <c r="BW163" s="178"/>
      <c r="BX163" s="368"/>
      <c r="BY163" s="393"/>
      <c r="BZ163" s="178"/>
      <c r="CA163" s="178"/>
      <c r="CB163" s="368"/>
      <c r="CC163" s="393"/>
      <c r="CD163" s="178"/>
      <c r="CE163" s="178"/>
      <c r="CF163" s="368"/>
      <c r="CG163" s="393"/>
      <c r="CH163" s="178"/>
      <c r="CI163" s="178"/>
      <c r="CJ163" s="368"/>
      <c r="CK163" s="393"/>
      <c r="CL163" s="178"/>
      <c r="CM163" s="178"/>
      <c r="CN163" s="368"/>
      <c r="CO163" s="393"/>
      <c r="CP163" s="178"/>
      <c r="CQ163" s="178"/>
      <c r="CR163" s="368"/>
      <c r="CS163" s="352"/>
      <c r="CT163" s="178"/>
      <c r="CU163" s="178"/>
      <c r="CV163" s="178"/>
      <c r="CW163" s="178"/>
      <c r="CX163" s="178"/>
      <c r="CY163" s="178"/>
      <c r="CZ163" s="178"/>
      <c r="DA163" s="178"/>
      <c r="DB163" s="178"/>
      <c r="DC163" s="178"/>
      <c r="DD163" s="178"/>
      <c r="DE163" s="178"/>
      <c r="DF163" s="178"/>
      <c r="DG163" s="178"/>
      <c r="DH163" s="178"/>
      <c r="DI163" s="178"/>
      <c r="DJ163" s="178"/>
      <c r="DK163" s="178"/>
      <c r="DL163" s="178"/>
      <c r="DM163" s="178"/>
      <c r="DN163" s="178"/>
      <c r="DO163" s="178"/>
      <c r="DP163" s="178"/>
      <c r="DQ163" s="178"/>
      <c r="DR163" s="178"/>
      <c r="DS163" s="178"/>
      <c r="DT163" s="178"/>
      <c r="DU163" s="178"/>
      <c r="DV163" s="178"/>
      <c r="DW163" s="178"/>
      <c r="DX163" s="178"/>
      <c r="DY163" s="178"/>
      <c r="DZ163" s="178"/>
      <c r="EA163" s="178"/>
      <c r="EB163" s="178"/>
      <c r="EC163" s="178"/>
      <c r="ED163" s="178"/>
      <c r="EE163" s="178"/>
      <c r="EF163" s="178"/>
      <c r="EG163" s="178"/>
      <c r="EH163" s="178"/>
      <c r="EI163" s="178"/>
      <c r="EJ163" s="178"/>
      <c r="EK163" s="178"/>
      <c r="EL163" s="178"/>
      <c r="EM163" s="178"/>
      <c r="EN163" s="178"/>
      <c r="EO163" s="178"/>
      <c r="EP163" s="178"/>
      <c r="EQ163" s="178"/>
      <c r="ER163" s="178"/>
      <c r="ES163" s="178"/>
      <c r="ET163" s="178"/>
      <c r="EU163" s="178"/>
      <c r="EV163" s="178"/>
      <c r="EW163" s="178"/>
      <c r="EX163" s="178"/>
      <c r="EY163" s="178"/>
      <c r="EZ163" s="178"/>
      <c r="FA163" s="178"/>
      <c r="FB163" s="178"/>
      <c r="FC163" s="178"/>
      <c r="FD163" s="178"/>
      <c r="FE163" s="178"/>
      <c r="FF163" s="178"/>
      <c r="FG163" s="178"/>
      <c r="FH163" s="178"/>
      <c r="FI163" s="178"/>
      <c r="FJ163" s="178"/>
      <c r="FK163" s="178"/>
      <c r="FL163" s="178"/>
      <c r="FM163" s="178"/>
      <c r="FN163" s="178"/>
      <c r="FO163" s="178"/>
      <c r="FP163" s="178"/>
      <c r="FQ163" s="178"/>
      <c r="FR163" s="178"/>
      <c r="FS163" s="178"/>
      <c r="FT163" s="178"/>
      <c r="FU163" s="178"/>
      <c r="FV163" s="178"/>
      <c r="FW163" s="178"/>
      <c r="FX163" s="178"/>
      <c r="FY163" s="178"/>
      <c r="FZ163" s="178"/>
      <c r="GA163" s="178"/>
      <c r="GB163" s="178"/>
      <c r="GC163" s="178"/>
      <c r="GD163" s="178"/>
      <c r="GE163" s="178"/>
      <c r="GF163" s="178"/>
      <c r="GG163" s="178"/>
      <c r="GH163" s="178"/>
      <c r="GI163" s="178"/>
      <c r="GJ163" s="178"/>
      <c r="GK163" s="178"/>
      <c r="GL163" s="178"/>
      <c r="GM163" s="178"/>
      <c r="GN163" s="178"/>
      <c r="GO163" s="178"/>
      <c r="GP163" s="178"/>
      <c r="GQ163" s="178"/>
      <c r="GR163" s="178"/>
      <c r="GS163" s="178"/>
      <c r="GT163" s="178"/>
      <c r="GU163" s="178"/>
      <c r="GV163" s="178"/>
      <c r="GY163"/>
    </row>
    <row r="164" spans="1:207" ht="15.75">
      <c r="A164" s="114">
        <f t="shared" si="2"/>
        <v>6</v>
      </c>
      <c r="B164" s="491"/>
      <c r="C164" s="492"/>
      <c r="D164" s="357">
        <v>43253</v>
      </c>
      <c r="E164" s="465" t="str">
        <f>IF("CA" = [1]Congé!$H$7:$H$738, "absent", "il est la ")</f>
        <v xml:space="preserve">il est la </v>
      </c>
      <c r="F164" s="146"/>
      <c r="G164" s="146"/>
      <c r="H164" s="396"/>
      <c r="I164" s="372"/>
      <c r="J164" s="146"/>
      <c r="K164" s="146"/>
      <c r="L164" s="410"/>
      <c r="M164" s="395"/>
      <c r="N164" s="146"/>
      <c r="O164" s="146"/>
      <c r="P164" s="396"/>
      <c r="Q164" s="395"/>
      <c r="R164" s="146"/>
      <c r="S164" s="146"/>
      <c r="T164" s="396"/>
      <c r="U164" s="372"/>
      <c r="V164" s="146"/>
      <c r="W164" s="146"/>
      <c r="X164" s="410"/>
      <c r="Y164" s="395"/>
      <c r="Z164" s="146"/>
      <c r="AA164" s="146"/>
      <c r="AB164" s="396"/>
      <c r="AC164" s="372"/>
      <c r="AD164" s="146"/>
      <c r="AE164" s="146"/>
      <c r="AF164" s="410"/>
      <c r="AG164" s="395"/>
      <c r="AH164" s="146"/>
      <c r="AI164" s="146"/>
      <c r="AJ164" s="396"/>
      <c r="AK164" s="372"/>
      <c r="AL164" s="146"/>
      <c r="AM164" s="146"/>
      <c r="AN164" s="410"/>
      <c r="AO164" s="395"/>
      <c r="AP164" s="146"/>
      <c r="AQ164" s="146"/>
      <c r="AR164" s="396"/>
      <c r="AS164" s="395"/>
      <c r="AT164" s="146"/>
      <c r="AU164" s="146"/>
      <c r="AV164" s="396"/>
      <c r="AW164" s="395"/>
      <c r="AX164" s="146"/>
      <c r="AY164" s="146"/>
      <c r="AZ164" s="396"/>
      <c r="BA164" s="395"/>
      <c r="BB164" s="146"/>
      <c r="BC164" s="146"/>
      <c r="BD164" s="396"/>
      <c r="BE164" s="395"/>
      <c r="BF164" s="146"/>
      <c r="BG164" s="146"/>
      <c r="BH164" s="396"/>
      <c r="BI164" s="395"/>
      <c r="BJ164" s="146"/>
      <c r="BK164" s="146"/>
      <c r="BL164" s="396"/>
      <c r="BM164" s="395"/>
      <c r="BN164" s="146"/>
      <c r="BO164" s="146"/>
      <c r="BP164" s="396"/>
      <c r="BQ164" s="395"/>
      <c r="BR164" s="146"/>
      <c r="BS164" s="146"/>
      <c r="BT164" s="396"/>
      <c r="BU164" s="395"/>
      <c r="BV164" s="146"/>
      <c r="BW164" s="146"/>
      <c r="BX164" s="396"/>
      <c r="BY164" s="395"/>
      <c r="BZ164" s="146"/>
      <c r="CA164" s="146"/>
      <c r="CB164" s="396"/>
      <c r="CC164" s="395"/>
      <c r="CD164" s="146"/>
      <c r="CE164" s="146"/>
      <c r="CF164" s="396"/>
      <c r="CG164" s="395"/>
      <c r="CH164" s="146"/>
      <c r="CI164" s="146"/>
      <c r="CJ164" s="396"/>
      <c r="CK164" s="395"/>
      <c r="CL164" s="146"/>
      <c r="CM164" s="146"/>
      <c r="CN164" s="396"/>
      <c r="CO164" s="395"/>
      <c r="CP164" s="146"/>
      <c r="CQ164" s="146"/>
      <c r="CR164" s="396"/>
      <c r="CS164" s="372"/>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78"/>
      <c r="FB164" s="178"/>
      <c r="FC164" s="178"/>
      <c r="FD164" s="178"/>
      <c r="FE164" s="178"/>
      <c r="FF164" s="178"/>
      <c r="FG164" s="178"/>
      <c r="FH164" s="178"/>
      <c r="FI164" s="178"/>
      <c r="FJ164" s="178"/>
      <c r="FK164" s="178"/>
      <c r="FL164" s="178"/>
      <c r="FM164" s="178"/>
      <c r="FN164" s="178"/>
      <c r="FO164" s="178"/>
      <c r="FP164" s="178"/>
      <c r="FQ164" s="178"/>
      <c r="FR164" s="178"/>
      <c r="FS164" s="178"/>
      <c r="FT164" s="178"/>
      <c r="FU164" s="178"/>
      <c r="FV164" s="178"/>
      <c r="FW164" s="178"/>
      <c r="FX164" s="178"/>
      <c r="FY164" s="178"/>
      <c r="FZ164" s="178"/>
      <c r="GA164" s="178"/>
      <c r="GB164" s="178"/>
      <c r="GC164" s="178"/>
      <c r="GD164" s="178"/>
      <c r="GE164" s="178"/>
      <c r="GF164" s="178"/>
      <c r="GG164" s="178"/>
      <c r="GH164" s="178"/>
      <c r="GI164" s="178"/>
      <c r="GJ164" s="178"/>
      <c r="GK164" s="178"/>
      <c r="GL164" s="178"/>
      <c r="GM164" s="178"/>
      <c r="GN164" s="178"/>
      <c r="GO164" s="178"/>
      <c r="GP164" s="178"/>
      <c r="GQ164" s="178"/>
      <c r="GR164" s="178"/>
      <c r="GS164" s="178"/>
      <c r="GT164" s="178"/>
      <c r="GU164" s="178"/>
      <c r="GV164" s="178"/>
      <c r="GY164"/>
    </row>
    <row r="165" spans="1:207" ht="15.75">
      <c r="A165" s="114">
        <f t="shared" si="2"/>
        <v>7</v>
      </c>
      <c r="B165" s="491"/>
      <c r="C165" s="492"/>
      <c r="D165" s="357">
        <v>43254</v>
      </c>
      <c r="E165" s="465" t="str">
        <f>IF("CA" = [1]Congé!$H$7:$H$738, "absent", "il est la ")</f>
        <v xml:space="preserve">il est la </v>
      </c>
      <c r="F165" s="146"/>
      <c r="G165" s="146"/>
      <c r="H165" s="396"/>
      <c r="I165" s="372"/>
      <c r="J165" s="146"/>
      <c r="K165" s="146"/>
      <c r="L165" s="410"/>
      <c r="M165" s="395"/>
      <c r="N165" s="146"/>
      <c r="O165" s="146"/>
      <c r="P165" s="396"/>
      <c r="Q165" s="395"/>
      <c r="R165" s="146"/>
      <c r="S165" s="146"/>
      <c r="T165" s="396"/>
      <c r="U165" s="372"/>
      <c r="V165" s="146"/>
      <c r="W165" s="146"/>
      <c r="X165" s="410"/>
      <c r="Y165" s="395"/>
      <c r="Z165" s="146"/>
      <c r="AA165" s="146"/>
      <c r="AB165" s="396"/>
      <c r="AC165" s="372"/>
      <c r="AD165" s="146"/>
      <c r="AE165" s="146"/>
      <c r="AF165" s="410"/>
      <c r="AG165" s="395"/>
      <c r="AH165" s="146"/>
      <c r="AI165" s="146"/>
      <c r="AJ165" s="396"/>
      <c r="AK165" s="372"/>
      <c r="AL165" s="146"/>
      <c r="AM165" s="146"/>
      <c r="AN165" s="410"/>
      <c r="AO165" s="395"/>
      <c r="AP165" s="146"/>
      <c r="AQ165" s="146"/>
      <c r="AR165" s="396"/>
      <c r="AS165" s="395"/>
      <c r="AT165" s="146"/>
      <c r="AU165" s="146"/>
      <c r="AV165" s="396"/>
      <c r="AW165" s="395"/>
      <c r="AX165" s="146"/>
      <c r="AY165" s="146"/>
      <c r="AZ165" s="396"/>
      <c r="BA165" s="395"/>
      <c r="BB165" s="146"/>
      <c r="BC165" s="146"/>
      <c r="BD165" s="396"/>
      <c r="BE165" s="395"/>
      <c r="BF165" s="146"/>
      <c r="BG165" s="146"/>
      <c r="BH165" s="396"/>
      <c r="BI165" s="395"/>
      <c r="BJ165" s="146"/>
      <c r="BK165" s="146"/>
      <c r="BL165" s="396"/>
      <c r="BM165" s="395"/>
      <c r="BN165" s="146"/>
      <c r="BO165" s="146"/>
      <c r="BP165" s="396"/>
      <c r="BQ165" s="395"/>
      <c r="BR165" s="146"/>
      <c r="BS165" s="146"/>
      <c r="BT165" s="396"/>
      <c r="BU165" s="395"/>
      <c r="BV165" s="146"/>
      <c r="BW165" s="146"/>
      <c r="BX165" s="396"/>
      <c r="BY165" s="395"/>
      <c r="BZ165" s="146"/>
      <c r="CA165" s="146"/>
      <c r="CB165" s="396"/>
      <c r="CC165" s="395"/>
      <c r="CD165" s="146"/>
      <c r="CE165" s="146"/>
      <c r="CF165" s="396"/>
      <c r="CG165" s="395"/>
      <c r="CH165" s="146"/>
      <c r="CI165" s="146"/>
      <c r="CJ165" s="396"/>
      <c r="CK165" s="395"/>
      <c r="CL165" s="146"/>
      <c r="CM165" s="146"/>
      <c r="CN165" s="396"/>
      <c r="CO165" s="395"/>
      <c r="CP165" s="146"/>
      <c r="CQ165" s="146"/>
      <c r="CR165" s="396"/>
      <c r="CS165" s="372"/>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78"/>
      <c r="FB165" s="178"/>
      <c r="FC165" s="178"/>
      <c r="FD165" s="178"/>
      <c r="FE165" s="178"/>
      <c r="FF165" s="178"/>
      <c r="FG165" s="178"/>
      <c r="FH165" s="178"/>
      <c r="FI165" s="178"/>
      <c r="FJ165" s="178"/>
      <c r="FK165" s="178"/>
      <c r="FL165" s="178"/>
      <c r="FM165" s="178"/>
      <c r="FN165" s="178"/>
      <c r="FO165" s="178"/>
      <c r="FP165" s="178"/>
      <c r="FQ165" s="178"/>
      <c r="FR165" s="178"/>
      <c r="FS165" s="178"/>
      <c r="FT165" s="178"/>
      <c r="FU165" s="178"/>
      <c r="FV165" s="178"/>
      <c r="FW165" s="178"/>
      <c r="FX165" s="178"/>
      <c r="FY165" s="178"/>
      <c r="FZ165" s="178"/>
      <c r="GA165" s="178"/>
      <c r="GB165" s="178"/>
      <c r="GC165" s="178"/>
      <c r="GD165" s="178"/>
      <c r="GE165" s="178"/>
      <c r="GF165" s="178"/>
      <c r="GG165" s="178"/>
      <c r="GH165" s="178"/>
      <c r="GI165" s="178"/>
      <c r="GJ165" s="178"/>
      <c r="GK165" s="178"/>
      <c r="GL165" s="178"/>
      <c r="GM165" s="178"/>
      <c r="GN165" s="178"/>
      <c r="GO165" s="178"/>
      <c r="GP165" s="178"/>
      <c r="GQ165" s="178"/>
      <c r="GR165" s="178"/>
      <c r="GS165" s="178"/>
      <c r="GT165" s="178"/>
      <c r="GU165" s="178"/>
      <c r="GV165" s="178"/>
      <c r="GY165"/>
    </row>
    <row r="166" spans="1:207" ht="15.75">
      <c r="A166" s="114">
        <f t="shared" si="2"/>
        <v>1</v>
      </c>
      <c r="B166" s="491"/>
      <c r="C166" s="492"/>
      <c r="D166" s="357">
        <v>43255</v>
      </c>
      <c r="E166" s="465" t="str">
        <f>IF("CA" = [1]Congé!$H$7:$H$738, "absent", "il est la ")</f>
        <v xml:space="preserve">il est la </v>
      </c>
      <c r="F166" s="202"/>
      <c r="G166" s="202"/>
      <c r="H166" s="400"/>
      <c r="I166" s="391"/>
      <c r="J166" s="202"/>
      <c r="K166" s="202"/>
      <c r="L166" s="413"/>
      <c r="M166" s="417"/>
      <c r="N166" s="202"/>
      <c r="O166" s="202"/>
      <c r="P166" s="400"/>
      <c r="Q166" s="417"/>
      <c r="R166" s="202"/>
      <c r="S166" s="202"/>
      <c r="T166" s="400"/>
      <c r="U166" s="391"/>
      <c r="V166" s="202"/>
      <c r="W166" s="202"/>
      <c r="X166" s="413"/>
      <c r="Y166" s="417"/>
      <c r="Z166" s="202"/>
      <c r="AA166" s="202"/>
      <c r="AB166" s="400"/>
      <c r="AC166" s="391"/>
      <c r="AD166" s="202"/>
      <c r="AE166" s="202"/>
      <c r="AF166" s="413"/>
      <c r="AG166" s="417"/>
      <c r="AH166" s="202"/>
      <c r="AI166" s="202"/>
      <c r="AJ166" s="400"/>
      <c r="AK166" s="391"/>
      <c r="AL166" s="202"/>
      <c r="AM166" s="202"/>
      <c r="AN166" s="413"/>
      <c r="AO166" s="417"/>
      <c r="AP166" s="202"/>
      <c r="AQ166" s="202"/>
      <c r="AR166" s="400"/>
      <c r="AS166" s="417"/>
      <c r="AT166" s="202"/>
      <c r="AU166" s="202"/>
      <c r="AV166" s="400"/>
      <c r="AW166" s="417"/>
      <c r="AX166" s="202"/>
      <c r="AY166" s="202"/>
      <c r="AZ166" s="400"/>
      <c r="BA166" s="417"/>
      <c r="BB166" s="202"/>
      <c r="BC166" s="202"/>
      <c r="BD166" s="400"/>
      <c r="BE166" s="417"/>
      <c r="BF166" s="202"/>
      <c r="BG166" s="202"/>
      <c r="BH166" s="400"/>
      <c r="BI166" s="417"/>
      <c r="BJ166" s="202"/>
      <c r="BK166" s="202"/>
      <c r="BL166" s="400"/>
      <c r="BM166" s="417"/>
      <c r="BN166" s="202"/>
      <c r="BO166" s="202"/>
      <c r="BP166" s="400"/>
      <c r="BQ166" s="417"/>
      <c r="BR166" s="202"/>
      <c r="BS166" s="202"/>
      <c r="BT166" s="400"/>
      <c r="BU166" s="417"/>
      <c r="BV166" s="202"/>
      <c r="BW166" s="202"/>
      <c r="BX166" s="400"/>
      <c r="BY166" s="417"/>
      <c r="BZ166" s="202"/>
      <c r="CA166" s="202"/>
      <c r="CB166" s="400"/>
      <c r="CC166" s="417"/>
      <c r="CD166" s="202"/>
      <c r="CE166" s="202"/>
      <c r="CF166" s="400"/>
      <c r="CG166" s="417"/>
      <c r="CH166" s="202"/>
      <c r="CI166" s="202"/>
      <c r="CJ166" s="400"/>
      <c r="CK166" s="417"/>
      <c r="CL166" s="202"/>
      <c r="CM166" s="202"/>
      <c r="CN166" s="400"/>
      <c r="CO166" s="417"/>
      <c r="CP166" s="202"/>
      <c r="CQ166" s="202"/>
      <c r="CR166" s="400"/>
      <c r="CS166" s="391"/>
      <c r="CT166" s="202"/>
      <c r="CU166" s="202"/>
      <c r="CV166" s="202"/>
      <c r="CW166" s="202"/>
      <c r="CX166" s="202"/>
      <c r="CY166" s="202"/>
      <c r="CZ166" s="202"/>
      <c r="DA166" s="202"/>
      <c r="DB166" s="202"/>
      <c r="DC166" s="202"/>
      <c r="DD166" s="202"/>
      <c r="DE166" s="202"/>
      <c r="DF166" s="202"/>
      <c r="DG166" s="202"/>
      <c r="DH166" s="202"/>
      <c r="DI166" s="202"/>
      <c r="DJ166" s="202"/>
      <c r="DK166" s="202"/>
      <c r="DL166" s="202"/>
      <c r="DM166" s="202"/>
      <c r="DN166" s="202"/>
      <c r="DO166" s="202"/>
      <c r="DP166" s="202"/>
      <c r="DQ166" s="202"/>
      <c r="DR166" s="202"/>
      <c r="DS166" s="202"/>
      <c r="DT166" s="202"/>
      <c r="DU166" s="202"/>
      <c r="DV166" s="202"/>
      <c r="DW166" s="202"/>
      <c r="DX166" s="202"/>
      <c r="DY166" s="202"/>
      <c r="DZ166" s="202"/>
      <c r="EA166" s="202"/>
      <c r="EB166" s="202"/>
      <c r="EC166" s="202"/>
      <c r="ED166" s="202"/>
      <c r="EE166" s="202"/>
      <c r="EF166" s="202"/>
      <c r="EG166" s="202"/>
      <c r="EH166" s="202"/>
      <c r="EI166" s="202"/>
      <c r="EJ166" s="202"/>
      <c r="EK166" s="202"/>
      <c r="EL166" s="202"/>
      <c r="EM166" s="202"/>
      <c r="EN166" s="202"/>
      <c r="EO166" s="202"/>
      <c r="EP166" s="202"/>
      <c r="EQ166" s="202"/>
      <c r="ER166" s="202"/>
      <c r="ES166" s="202"/>
      <c r="ET166" s="202"/>
      <c r="EU166" s="202"/>
      <c r="EV166" s="202"/>
      <c r="EW166" s="202"/>
      <c r="EX166" s="202"/>
      <c r="EY166" s="202"/>
      <c r="EZ166" s="202"/>
      <c r="FA166" s="178"/>
      <c r="FB166" s="178"/>
      <c r="FC166" s="178"/>
      <c r="FD166" s="178"/>
      <c r="FE166" s="178"/>
      <c r="FF166" s="178"/>
      <c r="FG166" s="178"/>
      <c r="FH166" s="178"/>
      <c r="FI166" s="178"/>
      <c r="FJ166" s="178"/>
      <c r="FK166" s="178"/>
      <c r="FL166" s="178"/>
      <c r="FM166" s="178"/>
      <c r="FN166" s="178"/>
      <c r="FO166" s="178"/>
      <c r="FP166" s="178"/>
      <c r="FQ166" s="178"/>
      <c r="FR166" s="178"/>
      <c r="FS166" s="178"/>
      <c r="FT166" s="178"/>
      <c r="FU166" s="178"/>
      <c r="FV166" s="178"/>
      <c r="FW166" s="178"/>
      <c r="FX166" s="178"/>
      <c r="FY166" s="178"/>
      <c r="FZ166" s="178"/>
      <c r="GA166" s="178"/>
      <c r="GB166" s="178"/>
      <c r="GC166" s="178"/>
      <c r="GD166" s="178"/>
      <c r="GE166" s="178"/>
      <c r="GF166" s="178"/>
      <c r="GG166" s="178"/>
      <c r="GH166" s="178"/>
      <c r="GI166" s="178"/>
      <c r="GJ166" s="178"/>
      <c r="GK166" s="178"/>
      <c r="GL166" s="178"/>
      <c r="GM166" s="178"/>
      <c r="GN166" s="178"/>
      <c r="GO166" s="178"/>
      <c r="GP166" s="178"/>
      <c r="GQ166" s="178"/>
      <c r="GR166" s="178"/>
      <c r="GS166" s="178"/>
      <c r="GT166" s="178"/>
      <c r="GU166" s="178"/>
      <c r="GV166" s="178"/>
      <c r="GY166"/>
    </row>
    <row r="167" spans="1:207" ht="15.75">
      <c r="A167" s="114">
        <f t="shared" si="2"/>
        <v>2</v>
      </c>
      <c r="B167" s="491"/>
      <c r="C167" s="492"/>
      <c r="D167" s="357">
        <v>43256</v>
      </c>
      <c r="E167" s="465" t="str">
        <f>IF("CA" = [1]Congé!$H$7:$H$738, "absent", "il est la ")</f>
        <v xml:space="preserve">il est la </v>
      </c>
      <c r="F167" s="202"/>
      <c r="G167" s="202"/>
      <c r="H167" s="400"/>
      <c r="I167" s="391"/>
      <c r="J167" s="202"/>
      <c r="K167" s="202"/>
      <c r="L167" s="413"/>
      <c r="M167" s="417"/>
      <c r="N167" s="202"/>
      <c r="O167" s="202"/>
      <c r="P167" s="400"/>
      <c r="Q167" s="417"/>
      <c r="R167" s="202"/>
      <c r="S167" s="202"/>
      <c r="T167" s="400"/>
      <c r="U167" s="391"/>
      <c r="V167" s="202"/>
      <c r="W167" s="202"/>
      <c r="X167" s="413"/>
      <c r="Y167" s="417"/>
      <c r="Z167" s="202"/>
      <c r="AA167" s="202"/>
      <c r="AB167" s="400"/>
      <c r="AC167" s="391"/>
      <c r="AD167" s="202"/>
      <c r="AE167" s="202"/>
      <c r="AF167" s="413"/>
      <c r="AG167" s="417"/>
      <c r="AH167" s="202"/>
      <c r="AI167" s="202"/>
      <c r="AJ167" s="400"/>
      <c r="AK167" s="391"/>
      <c r="AL167" s="202"/>
      <c r="AM167" s="202"/>
      <c r="AN167" s="413"/>
      <c r="AO167" s="417"/>
      <c r="AP167" s="202"/>
      <c r="AQ167" s="202"/>
      <c r="AR167" s="400"/>
      <c r="AS167" s="417"/>
      <c r="AT167" s="202"/>
      <c r="AU167" s="202"/>
      <c r="AV167" s="400"/>
      <c r="AW167" s="417"/>
      <c r="AX167" s="202"/>
      <c r="AY167" s="202"/>
      <c r="AZ167" s="400"/>
      <c r="BA167" s="417"/>
      <c r="BB167" s="202"/>
      <c r="BC167" s="202"/>
      <c r="BD167" s="400"/>
      <c r="BE167" s="417"/>
      <c r="BF167" s="202"/>
      <c r="BG167" s="202"/>
      <c r="BH167" s="400"/>
      <c r="BI167" s="417"/>
      <c r="BJ167" s="202"/>
      <c r="BK167" s="202"/>
      <c r="BL167" s="400"/>
      <c r="BM167" s="417"/>
      <c r="BN167" s="202"/>
      <c r="BO167" s="202"/>
      <c r="BP167" s="400"/>
      <c r="BQ167" s="417"/>
      <c r="BR167" s="202"/>
      <c r="BS167" s="202"/>
      <c r="BT167" s="400"/>
      <c r="BU167" s="417"/>
      <c r="BV167" s="202"/>
      <c r="BW167" s="202"/>
      <c r="BX167" s="400"/>
      <c r="BY167" s="417"/>
      <c r="BZ167" s="202"/>
      <c r="CA167" s="202"/>
      <c r="CB167" s="400"/>
      <c r="CC167" s="417"/>
      <c r="CD167" s="202"/>
      <c r="CE167" s="202"/>
      <c r="CF167" s="400"/>
      <c r="CG167" s="417"/>
      <c r="CH167" s="202"/>
      <c r="CI167" s="202"/>
      <c r="CJ167" s="400"/>
      <c r="CK167" s="417"/>
      <c r="CL167" s="202"/>
      <c r="CM167" s="202"/>
      <c r="CN167" s="400"/>
      <c r="CO167" s="417"/>
      <c r="CP167" s="202"/>
      <c r="CQ167" s="202"/>
      <c r="CR167" s="400"/>
      <c r="CS167" s="391"/>
      <c r="CT167" s="202"/>
      <c r="CU167" s="202"/>
      <c r="CV167" s="202"/>
      <c r="CW167" s="202"/>
      <c r="CX167" s="202"/>
      <c r="CY167" s="202"/>
      <c r="CZ167" s="202"/>
      <c r="DA167" s="202"/>
      <c r="DB167" s="202"/>
      <c r="DC167" s="202"/>
      <c r="DD167" s="202"/>
      <c r="DE167" s="202"/>
      <c r="DF167" s="202"/>
      <c r="DG167" s="202"/>
      <c r="DH167" s="202"/>
      <c r="DI167" s="202"/>
      <c r="DJ167" s="202"/>
      <c r="DK167" s="202"/>
      <c r="DL167" s="202"/>
      <c r="DM167" s="202"/>
      <c r="DN167" s="202"/>
      <c r="DO167" s="202"/>
      <c r="DP167" s="202"/>
      <c r="DQ167" s="202"/>
      <c r="DR167" s="202"/>
      <c r="DS167" s="202"/>
      <c r="DT167" s="202"/>
      <c r="DU167" s="202"/>
      <c r="DV167" s="202"/>
      <c r="DW167" s="202"/>
      <c r="DX167" s="202"/>
      <c r="DY167" s="202"/>
      <c r="DZ167" s="202"/>
      <c r="EA167" s="202"/>
      <c r="EB167" s="202"/>
      <c r="EC167" s="202"/>
      <c r="ED167" s="202"/>
      <c r="EE167" s="202"/>
      <c r="EF167" s="202"/>
      <c r="EG167" s="202"/>
      <c r="EH167" s="202"/>
      <c r="EI167" s="202"/>
      <c r="EJ167" s="202"/>
      <c r="EK167" s="202"/>
      <c r="EL167" s="202"/>
      <c r="EM167" s="202"/>
      <c r="EN167" s="202"/>
      <c r="EO167" s="202"/>
      <c r="EP167" s="202"/>
      <c r="EQ167" s="202"/>
      <c r="ER167" s="202"/>
      <c r="ES167" s="202"/>
      <c r="ET167" s="202"/>
      <c r="EU167" s="202"/>
      <c r="EV167" s="202"/>
      <c r="EW167" s="202"/>
      <c r="EX167" s="202"/>
      <c r="EY167" s="202"/>
      <c r="EZ167" s="202"/>
      <c r="FA167" s="178"/>
      <c r="FB167" s="178"/>
      <c r="FC167" s="178"/>
      <c r="FD167" s="178"/>
      <c r="FE167" s="178"/>
      <c r="FF167" s="178"/>
      <c r="FG167" s="178"/>
      <c r="FH167" s="178"/>
      <c r="FI167" s="178"/>
      <c r="FJ167" s="178"/>
      <c r="FK167" s="178"/>
      <c r="FL167" s="178"/>
      <c r="FM167" s="178"/>
      <c r="FN167" s="178"/>
      <c r="FO167" s="178"/>
      <c r="FP167" s="178"/>
      <c r="FQ167" s="178"/>
      <c r="FR167" s="178"/>
      <c r="FS167" s="178"/>
      <c r="FT167" s="178"/>
      <c r="FU167" s="178"/>
      <c r="FV167" s="178"/>
      <c r="FW167" s="178"/>
      <c r="FX167" s="178"/>
      <c r="FY167" s="178"/>
      <c r="FZ167" s="178"/>
      <c r="GA167" s="178"/>
      <c r="GB167" s="178"/>
      <c r="GC167" s="178"/>
      <c r="GD167" s="178"/>
      <c r="GE167" s="178"/>
      <c r="GF167" s="178"/>
      <c r="GG167" s="178"/>
      <c r="GH167" s="178"/>
      <c r="GI167" s="178"/>
      <c r="GJ167" s="178"/>
      <c r="GK167" s="178"/>
      <c r="GL167" s="178"/>
      <c r="GM167" s="178"/>
      <c r="GN167" s="178"/>
      <c r="GO167" s="178"/>
      <c r="GP167" s="178"/>
      <c r="GQ167" s="178"/>
      <c r="GR167" s="178"/>
      <c r="GS167" s="178"/>
      <c r="GT167" s="178"/>
      <c r="GU167" s="178"/>
      <c r="GV167" s="178"/>
      <c r="GY167"/>
    </row>
    <row r="168" spans="1:207" ht="15.75">
      <c r="A168" s="114">
        <f t="shared" si="2"/>
        <v>3</v>
      </c>
      <c r="B168" s="491"/>
      <c r="C168" s="492"/>
      <c r="D168" s="357">
        <v>43257</v>
      </c>
      <c r="E168" s="465" t="str">
        <f>IF("CA" = [1]Congé!$H$7:$H$738, "absent", "il est la ")</f>
        <v xml:space="preserve">il est la </v>
      </c>
      <c r="F168" s="388"/>
      <c r="G168" s="388"/>
      <c r="H168" s="402"/>
      <c r="I168" s="392"/>
      <c r="J168" s="388"/>
      <c r="K168" s="388"/>
      <c r="L168" s="414"/>
      <c r="M168" s="419"/>
      <c r="N168" s="388"/>
      <c r="O168" s="388"/>
      <c r="P168" s="402"/>
      <c r="Q168" s="419"/>
      <c r="R168" s="388"/>
      <c r="S168" s="388"/>
      <c r="T168" s="402"/>
      <c r="U168" s="392"/>
      <c r="V168" s="388"/>
      <c r="W168" s="388"/>
      <c r="X168" s="414"/>
      <c r="Y168" s="419"/>
      <c r="Z168" s="388"/>
      <c r="AA168" s="388"/>
      <c r="AB168" s="402"/>
      <c r="AC168" s="392"/>
      <c r="AD168" s="388"/>
      <c r="AE168" s="388"/>
      <c r="AF168" s="414"/>
      <c r="AG168" s="419"/>
      <c r="AH168" s="388"/>
      <c r="AI168" s="388"/>
      <c r="AJ168" s="402"/>
      <c r="AK168" s="392"/>
      <c r="AL168" s="388"/>
      <c r="AM168" s="388"/>
      <c r="AN168" s="414"/>
      <c r="AO168" s="419"/>
      <c r="AP168" s="388"/>
      <c r="AQ168" s="388"/>
      <c r="AR168" s="402"/>
      <c r="AS168" s="419"/>
      <c r="AT168" s="388"/>
      <c r="AU168" s="388"/>
      <c r="AV168" s="402"/>
      <c r="AW168" s="419"/>
      <c r="AX168" s="388"/>
      <c r="AY168" s="388"/>
      <c r="AZ168" s="402"/>
      <c r="BA168" s="419"/>
      <c r="BB168" s="388"/>
      <c r="BC168" s="388"/>
      <c r="BD168" s="402"/>
      <c r="BE168" s="419"/>
      <c r="BF168" s="388"/>
      <c r="BG168" s="388"/>
      <c r="BH168" s="402"/>
      <c r="BI168" s="419"/>
      <c r="BJ168" s="388"/>
      <c r="BK168" s="388"/>
      <c r="BL168" s="402"/>
      <c r="BM168" s="419"/>
      <c r="BN168" s="388"/>
      <c r="BO168" s="388"/>
      <c r="BP168" s="402"/>
      <c r="BQ168" s="419"/>
      <c r="BR168" s="388"/>
      <c r="BS168" s="388"/>
      <c r="BT168" s="402"/>
      <c r="BU168" s="419"/>
      <c r="BV168" s="388"/>
      <c r="BW168" s="388"/>
      <c r="BX168" s="402"/>
      <c r="BY168" s="419"/>
      <c r="BZ168" s="388"/>
      <c r="CA168" s="388"/>
      <c r="CB168" s="402"/>
      <c r="CC168" s="419"/>
      <c r="CD168" s="388"/>
      <c r="CE168" s="388"/>
      <c r="CF168" s="402"/>
      <c r="CG168" s="419"/>
      <c r="CH168" s="388"/>
      <c r="CI168" s="388"/>
      <c r="CJ168" s="402"/>
      <c r="CK168" s="419"/>
      <c r="CL168" s="388"/>
      <c r="CM168" s="388"/>
      <c r="CN168" s="402"/>
      <c r="CO168" s="419"/>
      <c r="CP168" s="388"/>
      <c r="CQ168" s="388"/>
      <c r="CR168" s="402"/>
      <c r="CS168" s="392"/>
      <c r="CT168" s="388"/>
      <c r="CU168" s="388"/>
      <c r="CV168" s="388"/>
      <c r="CW168" s="388"/>
      <c r="CX168" s="388"/>
      <c r="CY168" s="388"/>
      <c r="CZ168" s="388"/>
      <c r="DA168" s="388"/>
      <c r="DB168" s="388"/>
      <c r="DC168" s="388"/>
      <c r="DD168" s="388"/>
      <c r="DE168" s="388"/>
      <c r="DF168" s="388"/>
      <c r="DG168" s="388"/>
      <c r="DH168" s="388"/>
      <c r="DI168" s="388"/>
      <c r="DJ168" s="388"/>
      <c r="DK168" s="388"/>
      <c r="DL168" s="388"/>
      <c r="DM168" s="388"/>
      <c r="DN168" s="388"/>
      <c r="DO168" s="388"/>
      <c r="DP168" s="388"/>
      <c r="DQ168" s="388"/>
      <c r="DR168" s="388"/>
      <c r="DS168" s="388"/>
      <c r="DT168" s="388"/>
      <c r="DU168" s="388"/>
      <c r="DV168" s="388"/>
      <c r="DW168" s="388"/>
      <c r="DX168" s="388"/>
      <c r="DY168" s="388"/>
      <c r="DZ168" s="388"/>
      <c r="EA168" s="388"/>
      <c r="EB168" s="388"/>
      <c r="EC168" s="388"/>
      <c r="ED168" s="388"/>
      <c r="EE168" s="388"/>
      <c r="EF168" s="388"/>
      <c r="EG168" s="388"/>
      <c r="EH168" s="388"/>
      <c r="EI168" s="388"/>
      <c r="EJ168" s="388"/>
      <c r="EK168" s="388"/>
      <c r="EL168" s="388"/>
      <c r="EM168" s="388"/>
      <c r="EN168" s="388"/>
      <c r="EO168" s="388"/>
      <c r="EP168" s="388"/>
      <c r="EQ168" s="388"/>
      <c r="ER168" s="388"/>
      <c r="ES168" s="388"/>
      <c r="ET168" s="388"/>
      <c r="EU168" s="388"/>
      <c r="EV168" s="388"/>
      <c r="EW168" s="388"/>
      <c r="EX168" s="388"/>
      <c r="EY168" s="388"/>
      <c r="EZ168" s="388"/>
      <c r="FA168" s="178"/>
      <c r="FB168" s="178"/>
      <c r="FC168" s="178"/>
      <c r="FD168" s="178"/>
      <c r="FE168" s="178"/>
      <c r="FF168" s="178"/>
      <c r="FG168" s="178"/>
      <c r="FH168" s="178"/>
      <c r="FI168" s="178"/>
      <c r="FJ168" s="178"/>
      <c r="FK168" s="178"/>
      <c r="FL168" s="178"/>
      <c r="FM168" s="178"/>
      <c r="FN168" s="178"/>
      <c r="FO168" s="178"/>
      <c r="FP168" s="178"/>
      <c r="FQ168" s="178"/>
      <c r="FR168" s="178"/>
      <c r="FS168" s="178"/>
      <c r="FT168" s="178"/>
      <c r="FU168" s="178"/>
      <c r="FV168" s="178"/>
      <c r="FW168" s="178"/>
      <c r="FX168" s="178"/>
      <c r="FY168" s="178"/>
      <c r="FZ168" s="178"/>
      <c r="GA168" s="178"/>
      <c r="GB168" s="178"/>
      <c r="GC168" s="178"/>
      <c r="GD168" s="178"/>
      <c r="GE168" s="178"/>
      <c r="GF168" s="178"/>
      <c r="GG168" s="178"/>
      <c r="GH168" s="178"/>
      <c r="GI168" s="178"/>
      <c r="GJ168" s="178"/>
      <c r="GK168" s="178"/>
      <c r="GL168" s="178"/>
      <c r="GM168" s="178"/>
      <c r="GN168" s="178"/>
      <c r="GO168" s="178"/>
      <c r="GP168" s="178"/>
      <c r="GQ168" s="178"/>
      <c r="GR168" s="178"/>
      <c r="GS168" s="178"/>
      <c r="GT168" s="178"/>
      <c r="GU168" s="178"/>
      <c r="GV168" s="178"/>
      <c r="GY168"/>
    </row>
    <row r="169" spans="1:207" ht="15.75">
      <c r="A169" s="114">
        <f t="shared" si="2"/>
        <v>4</v>
      </c>
      <c r="B169" s="491"/>
      <c r="C169" s="492"/>
      <c r="D169" s="357">
        <v>43258</v>
      </c>
      <c r="E169" s="465" t="str">
        <f>IF("CA" = [1]Congé!$H$7:$H$738, "absent", "il est la ")</f>
        <v xml:space="preserve">il est la </v>
      </c>
      <c r="F169" s="178"/>
      <c r="G169" s="178"/>
      <c r="H169" s="368"/>
      <c r="I169" s="352"/>
      <c r="J169" s="178"/>
      <c r="K169" s="178"/>
      <c r="L169" s="409"/>
      <c r="M169" s="393"/>
      <c r="N169" s="178"/>
      <c r="O169" s="178"/>
      <c r="P169" s="368"/>
      <c r="Q169" s="393"/>
      <c r="R169" s="178"/>
      <c r="S169" s="178"/>
      <c r="T169" s="368"/>
      <c r="U169" s="352"/>
      <c r="V169" s="178"/>
      <c r="W169" s="178"/>
      <c r="X169" s="409"/>
      <c r="Y169" s="393"/>
      <c r="Z169" s="178"/>
      <c r="AA169" s="178"/>
      <c r="AB169" s="368"/>
      <c r="AC169" s="352"/>
      <c r="AD169" s="178"/>
      <c r="AE169" s="178"/>
      <c r="AF169" s="409"/>
      <c r="AG169" s="393"/>
      <c r="AH169" s="178"/>
      <c r="AI169" s="178"/>
      <c r="AJ169" s="368"/>
      <c r="AK169" s="352"/>
      <c r="AL169" s="178"/>
      <c r="AM169" s="178"/>
      <c r="AN169" s="409"/>
      <c r="AO169" s="393"/>
      <c r="AP169" s="178"/>
      <c r="AQ169" s="178"/>
      <c r="AR169" s="368"/>
      <c r="AS169" s="393"/>
      <c r="AT169" s="178"/>
      <c r="AU169" s="178"/>
      <c r="AV169" s="368"/>
      <c r="AW169" s="393"/>
      <c r="AX169" s="178"/>
      <c r="AY169" s="178"/>
      <c r="AZ169" s="368"/>
      <c r="BA169" s="393"/>
      <c r="BB169" s="178"/>
      <c r="BC169" s="178"/>
      <c r="BD169" s="368"/>
      <c r="BE169" s="393"/>
      <c r="BF169" s="178"/>
      <c r="BG169" s="178"/>
      <c r="BH169" s="368"/>
      <c r="BI169" s="393"/>
      <c r="BJ169" s="178"/>
      <c r="BK169" s="178"/>
      <c r="BL169" s="368"/>
      <c r="BM169" s="393"/>
      <c r="BN169" s="178"/>
      <c r="BO169" s="178"/>
      <c r="BP169" s="368"/>
      <c r="BQ169" s="393"/>
      <c r="BR169" s="178"/>
      <c r="BS169" s="178"/>
      <c r="BT169" s="368"/>
      <c r="BU169" s="393"/>
      <c r="BV169" s="178"/>
      <c r="BW169" s="178"/>
      <c r="BX169" s="368"/>
      <c r="BY169" s="393"/>
      <c r="BZ169" s="178"/>
      <c r="CA169" s="178"/>
      <c r="CB169" s="368"/>
      <c r="CC169" s="393"/>
      <c r="CD169" s="178"/>
      <c r="CE169" s="178"/>
      <c r="CF169" s="368"/>
      <c r="CG169" s="393"/>
      <c r="CH169" s="178"/>
      <c r="CI169" s="178"/>
      <c r="CJ169" s="368"/>
      <c r="CK169" s="393"/>
      <c r="CL169" s="178"/>
      <c r="CM169" s="178"/>
      <c r="CN169" s="368"/>
      <c r="CO169" s="393"/>
      <c r="CP169" s="178"/>
      <c r="CQ169" s="178"/>
      <c r="CR169" s="368"/>
      <c r="CS169" s="352"/>
      <c r="CT169" s="178"/>
      <c r="CU169" s="178"/>
      <c r="CV169" s="178"/>
      <c r="CW169" s="178"/>
      <c r="CX169" s="178"/>
      <c r="CY169" s="178"/>
      <c r="CZ169" s="178"/>
      <c r="DA169" s="178"/>
      <c r="DB169" s="178"/>
      <c r="DC169" s="178"/>
      <c r="DD169" s="178"/>
      <c r="DE169" s="178"/>
      <c r="DF169" s="178"/>
      <c r="DG169" s="178"/>
      <c r="DH169" s="178"/>
      <c r="DI169" s="178"/>
      <c r="DJ169" s="178"/>
      <c r="DK169" s="178"/>
      <c r="DL169" s="178"/>
      <c r="DM169" s="178"/>
      <c r="DN169" s="178"/>
      <c r="DO169" s="178"/>
      <c r="DP169" s="178"/>
      <c r="DQ169" s="178"/>
      <c r="DR169" s="178"/>
      <c r="DS169" s="178"/>
      <c r="DT169" s="178"/>
      <c r="DU169" s="178"/>
      <c r="DV169" s="178"/>
      <c r="DW169" s="178"/>
      <c r="DX169" s="178"/>
      <c r="DY169" s="178"/>
      <c r="DZ169" s="178"/>
      <c r="EA169" s="178"/>
      <c r="EB169" s="178"/>
      <c r="EC169" s="178"/>
      <c r="ED169" s="178"/>
      <c r="EE169" s="178"/>
      <c r="EF169" s="178"/>
      <c r="EG169" s="178"/>
      <c r="EH169" s="178"/>
      <c r="EI169" s="178"/>
      <c r="EJ169" s="178"/>
      <c r="EK169" s="178"/>
      <c r="EL169" s="178"/>
      <c r="EM169" s="178"/>
      <c r="EN169" s="178"/>
      <c r="EO169" s="178"/>
      <c r="EP169" s="178"/>
      <c r="EQ169" s="178"/>
      <c r="ER169" s="178"/>
      <c r="ES169" s="178"/>
      <c r="ET169" s="178"/>
      <c r="EU169" s="178"/>
      <c r="EV169" s="178"/>
      <c r="EW169" s="178"/>
      <c r="EX169" s="178"/>
      <c r="EY169" s="178"/>
      <c r="EZ169" s="178"/>
      <c r="FA169" s="178"/>
      <c r="FB169" s="178"/>
      <c r="FC169" s="178"/>
      <c r="FD169" s="178"/>
      <c r="FE169" s="178"/>
      <c r="FF169" s="178"/>
      <c r="FG169" s="178"/>
      <c r="FH169" s="178"/>
      <c r="FI169" s="178"/>
      <c r="FJ169" s="178"/>
      <c r="FK169" s="178"/>
      <c r="FL169" s="178"/>
      <c r="FM169" s="178"/>
      <c r="FN169" s="178"/>
      <c r="FO169" s="178"/>
      <c r="FP169" s="178"/>
      <c r="FQ169" s="178"/>
      <c r="FR169" s="178"/>
      <c r="FS169" s="178"/>
      <c r="FT169" s="178"/>
      <c r="FU169" s="178"/>
      <c r="FV169" s="178"/>
      <c r="FW169" s="178"/>
      <c r="FX169" s="178"/>
      <c r="FY169" s="178"/>
      <c r="FZ169" s="178"/>
      <c r="GA169" s="178"/>
      <c r="GB169" s="178"/>
      <c r="GC169" s="178"/>
      <c r="GD169" s="178"/>
      <c r="GE169" s="178"/>
      <c r="GF169" s="178"/>
      <c r="GG169" s="178"/>
      <c r="GH169" s="178"/>
      <c r="GI169" s="178"/>
      <c r="GJ169" s="178"/>
      <c r="GK169" s="178"/>
      <c r="GL169" s="178"/>
      <c r="GM169" s="178"/>
      <c r="GN169" s="178"/>
      <c r="GO169" s="178"/>
      <c r="GP169" s="178"/>
      <c r="GQ169" s="178"/>
      <c r="GR169" s="178"/>
      <c r="GS169" s="178"/>
      <c r="GT169" s="178"/>
      <c r="GU169" s="178"/>
      <c r="GV169" s="178"/>
      <c r="GY169"/>
    </row>
    <row r="170" spans="1:207" ht="15.75">
      <c r="A170" s="114">
        <f t="shared" si="2"/>
        <v>5</v>
      </c>
      <c r="B170" s="491"/>
      <c r="C170" s="492"/>
      <c r="D170" s="357">
        <v>43259</v>
      </c>
      <c r="E170" s="465" t="str">
        <f>IF("CA" = [1]Congé!$H$7:$H$738, "absent", "il est la ")</f>
        <v xml:space="preserve">il est la </v>
      </c>
      <c r="F170" s="178"/>
      <c r="G170" s="178"/>
      <c r="H170" s="368"/>
      <c r="I170" s="352"/>
      <c r="J170" s="178"/>
      <c r="K170" s="178"/>
      <c r="L170" s="409"/>
      <c r="M170" s="393"/>
      <c r="N170" s="178"/>
      <c r="O170" s="178"/>
      <c r="P170" s="368"/>
      <c r="Q170" s="393"/>
      <c r="R170" s="178"/>
      <c r="S170" s="178"/>
      <c r="T170" s="368"/>
      <c r="U170" s="352"/>
      <c r="V170" s="178"/>
      <c r="W170" s="178"/>
      <c r="X170" s="409"/>
      <c r="Y170" s="393"/>
      <c r="Z170" s="178"/>
      <c r="AA170" s="178"/>
      <c r="AB170" s="368"/>
      <c r="AC170" s="352"/>
      <c r="AD170" s="178"/>
      <c r="AE170" s="178"/>
      <c r="AF170" s="409"/>
      <c r="AG170" s="393"/>
      <c r="AH170" s="178"/>
      <c r="AI170" s="178"/>
      <c r="AJ170" s="368"/>
      <c r="AK170" s="352"/>
      <c r="AL170" s="178"/>
      <c r="AM170" s="178"/>
      <c r="AN170" s="409"/>
      <c r="AO170" s="393"/>
      <c r="AP170" s="178"/>
      <c r="AQ170" s="178"/>
      <c r="AR170" s="368"/>
      <c r="AS170" s="393"/>
      <c r="AT170" s="178"/>
      <c r="AU170" s="178"/>
      <c r="AV170" s="368"/>
      <c r="AW170" s="393"/>
      <c r="AX170" s="178"/>
      <c r="AY170" s="178"/>
      <c r="AZ170" s="368"/>
      <c r="BA170" s="393"/>
      <c r="BB170" s="178"/>
      <c r="BC170" s="178"/>
      <c r="BD170" s="368"/>
      <c r="BE170" s="393"/>
      <c r="BF170" s="178"/>
      <c r="BG170" s="178"/>
      <c r="BH170" s="368"/>
      <c r="BI170" s="393"/>
      <c r="BJ170" s="178"/>
      <c r="BK170" s="178"/>
      <c r="BL170" s="368"/>
      <c r="BM170" s="393"/>
      <c r="BN170" s="178"/>
      <c r="BO170" s="178"/>
      <c r="BP170" s="368"/>
      <c r="BQ170" s="393"/>
      <c r="BR170" s="178"/>
      <c r="BS170" s="178"/>
      <c r="BT170" s="368"/>
      <c r="BU170" s="393"/>
      <c r="BV170" s="178"/>
      <c r="BW170" s="178"/>
      <c r="BX170" s="368"/>
      <c r="BY170" s="393"/>
      <c r="BZ170" s="178"/>
      <c r="CA170" s="178"/>
      <c r="CB170" s="368"/>
      <c r="CC170" s="393"/>
      <c r="CD170" s="178"/>
      <c r="CE170" s="178"/>
      <c r="CF170" s="368"/>
      <c r="CG170" s="393"/>
      <c r="CH170" s="178"/>
      <c r="CI170" s="178"/>
      <c r="CJ170" s="368"/>
      <c r="CK170" s="393"/>
      <c r="CL170" s="178"/>
      <c r="CM170" s="178"/>
      <c r="CN170" s="368"/>
      <c r="CO170" s="393"/>
      <c r="CP170" s="178"/>
      <c r="CQ170" s="178"/>
      <c r="CR170" s="368"/>
      <c r="CS170" s="352"/>
      <c r="CT170" s="178"/>
      <c r="CU170" s="178"/>
      <c r="CV170" s="178"/>
      <c r="CW170" s="178"/>
      <c r="CX170" s="178"/>
      <c r="CY170" s="178"/>
      <c r="CZ170" s="178"/>
      <c r="DA170" s="178"/>
      <c r="DB170" s="178"/>
      <c r="DC170" s="178"/>
      <c r="DD170" s="178"/>
      <c r="DE170" s="178"/>
      <c r="DF170" s="178"/>
      <c r="DG170" s="178"/>
      <c r="DH170" s="178"/>
      <c r="DI170" s="178"/>
      <c r="DJ170" s="178"/>
      <c r="DK170" s="178"/>
      <c r="DL170" s="178"/>
      <c r="DM170" s="178"/>
      <c r="DN170" s="178"/>
      <c r="DO170" s="178"/>
      <c r="DP170" s="178"/>
      <c r="DQ170" s="178"/>
      <c r="DR170" s="178"/>
      <c r="DS170" s="178"/>
      <c r="DT170" s="178"/>
      <c r="DU170" s="178"/>
      <c r="DV170" s="178"/>
      <c r="DW170" s="178"/>
      <c r="DX170" s="178"/>
      <c r="DY170" s="178"/>
      <c r="DZ170" s="178"/>
      <c r="EA170" s="178"/>
      <c r="EB170" s="178"/>
      <c r="EC170" s="178"/>
      <c r="ED170" s="178"/>
      <c r="EE170" s="178"/>
      <c r="EF170" s="178"/>
      <c r="EG170" s="178"/>
      <c r="EH170" s="178"/>
      <c r="EI170" s="178"/>
      <c r="EJ170" s="178"/>
      <c r="EK170" s="178"/>
      <c r="EL170" s="178"/>
      <c r="EM170" s="178"/>
      <c r="EN170" s="178"/>
      <c r="EO170" s="178"/>
      <c r="EP170" s="178"/>
      <c r="EQ170" s="178"/>
      <c r="ER170" s="178"/>
      <c r="ES170" s="178"/>
      <c r="ET170" s="178"/>
      <c r="EU170" s="178"/>
      <c r="EV170" s="178"/>
      <c r="EW170" s="178"/>
      <c r="EX170" s="178"/>
      <c r="EY170" s="178"/>
      <c r="EZ170" s="178"/>
      <c r="FA170" s="178"/>
      <c r="FB170" s="178"/>
      <c r="FC170" s="178"/>
      <c r="FD170" s="178"/>
      <c r="FE170" s="178"/>
      <c r="FF170" s="178"/>
      <c r="FG170" s="178"/>
      <c r="FH170" s="178"/>
      <c r="FI170" s="178"/>
      <c r="FJ170" s="178"/>
      <c r="FK170" s="178"/>
      <c r="FL170" s="178"/>
      <c r="FM170" s="178"/>
      <c r="FN170" s="178"/>
      <c r="FO170" s="178"/>
      <c r="FP170" s="178"/>
      <c r="FQ170" s="178"/>
      <c r="FR170" s="178"/>
      <c r="FS170" s="178"/>
      <c r="FT170" s="178"/>
      <c r="FU170" s="178"/>
      <c r="FV170" s="178"/>
      <c r="FW170" s="178"/>
      <c r="FX170" s="178"/>
      <c r="FY170" s="178"/>
      <c r="FZ170" s="178"/>
      <c r="GA170" s="178"/>
      <c r="GB170" s="178"/>
      <c r="GC170" s="178"/>
      <c r="GD170" s="178"/>
      <c r="GE170" s="178"/>
      <c r="GF170" s="178"/>
      <c r="GG170" s="178"/>
      <c r="GH170" s="178"/>
      <c r="GI170" s="178"/>
      <c r="GJ170" s="178"/>
      <c r="GK170" s="178"/>
      <c r="GL170" s="178"/>
      <c r="GM170" s="178"/>
      <c r="GN170" s="178"/>
      <c r="GO170" s="178"/>
      <c r="GP170" s="178"/>
      <c r="GQ170" s="178"/>
      <c r="GR170" s="178"/>
      <c r="GS170" s="178"/>
      <c r="GT170" s="178"/>
      <c r="GU170" s="178"/>
      <c r="GV170" s="178"/>
      <c r="GY170"/>
    </row>
    <row r="171" spans="1:207" ht="15.75">
      <c r="A171" s="114">
        <f t="shared" si="2"/>
        <v>6</v>
      </c>
      <c r="B171" s="491"/>
      <c r="C171" s="492"/>
      <c r="D171" s="357">
        <v>43260</v>
      </c>
      <c r="E171" s="465" t="str">
        <f>IF("CA" = [1]Congé!$H$7:$H$738, "absent", "il est la ")</f>
        <v xml:space="preserve">il est la </v>
      </c>
      <c r="F171" s="178"/>
      <c r="G171" s="178"/>
      <c r="H171" s="368"/>
      <c r="I171" s="352"/>
      <c r="J171" s="178"/>
      <c r="K171" s="178"/>
      <c r="L171" s="409"/>
      <c r="M171" s="393"/>
      <c r="N171" s="178"/>
      <c r="O171" s="178"/>
      <c r="P171" s="368"/>
      <c r="Q171" s="393"/>
      <c r="R171" s="178"/>
      <c r="S171" s="178"/>
      <c r="T171" s="368"/>
      <c r="U171" s="352"/>
      <c r="V171" s="178"/>
      <c r="W171" s="178"/>
      <c r="X171" s="409"/>
      <c r="Y171" s="393"/>
      <c r="Z171" s="178"/>
      <c r="AA171" s="178"/>
      <c r="AB171" s="368"/>
      <c r="AC171" s="352"/>
      <c r="AD171" s="178"/>
      <c r="AE171" s="178"/>
      <c r="AF171" s="409"/>
      <c r="AG171" s="393"/>
      <c r="AH171" s="178"/>
      <c r="AI171" s="178"/>
      <c r="AJ171" s="368"/>
      <c r="AK171" s="352"/>
      <c r="AL171" s="178"/>
      <c r="AM171" s="178"/>
      <c r="AN171" s="409"/>
      <c r="AO171" s="393"/>
      <c r="AP171" s="178"/>
      <c r="AQ171" s="178"/>
      <c r="AR171" s="368"/>
      <c r="AS171" s="393"/>
      <c r="AT171" s="178"/>
      <c r="AU171" s="178"/>
      <c r="AV171" s="368"/>
      <c r="AW171" s="393"/>
      <c r="AX171" s="178"/>
      <c r="AY171" s="178"/>
      <c r="AZ171" s="368"/>
      <c r="BA171" s="393"/>
      <c r="BB171" s="178"/>
      <c r="BC171" s="178"/>
      <c r="BD171" s="368"/>
      <c r="BE171" s="393"/>
      <c r="BF171" s="178"/>
      <c r="BG171" s="178"/>
      <c r="BH171" s="368"/>
      <c r="BI171" s="393"/>
      <c r="BJ171" s="178"/>
      <c r="BK171" s="178"/>
      <c r="BL171" s="368"/>
      <c r="BM171" s="393"/>
      <c r="BN171" s="178"/>
      <c r="BO171" s="178"/>
      <c r="BP171" s="368"/>
      <c r="BQ171" s="393"/>
      <c r="BR171" s="178"/>
      <c r="BS171" s="178"/>
      <c r="BT171" s="368"/>
      <c r="BU171" s="393"/>
      <c r="BV171" s="178"/>
      <c r="BW171" s="178"/>
      <c r="BX171" s="368"/>
      <c r="BY171" s="393"/>
      <c r="BZ171" s="178"/>
      <c r="CA171" s="178"/>
      <c r="CB171" s="368"/>
      <c r="CC171" s="393"/>
      <c r="CD171" s="178"/>
      <c r="CE171" s="178"/>
      <c r="CF171" s="368"/>
      <c r="CG171" s="393"/>
      <c r="CH171" s="178"/>
      <c r="CI171" s="178"/>
      <c r="CJ171" s="368"/>
      <c r="CK171" s="393"/>
      <c r="CL171" s="178"/>
      <c r="CM171" s="178"/>
      <c r="CN171" s="368"/>
      <c r="CO171" s="393"/>
      <c r="CP171" s="178"/>
      <c r="CQ171" s="178"/>
      <c r="CR171" s="368"/>
      <c r="CS171" s="352"/>
      <c r="CT171" s="178"/>
      <c r="CU171" s="178"/>
      <c r="CV171" s="178"/>
      <c r="CW171" s="178"/>
      <c r="CX171" s="178"/>
      <c r="CY171" s="178"/>
      <c r="CZ171" s="178"/>
      <c r="DA171" s="178"/>
      <c r="DB171" s="178"/>
      <c r="DC171" s="178"/>
      <c r="DD171" s="178"/>
      <c r="DE171" s="178"/>
      <c r="DF171" s="178"/>
      <c r="DG171" s="178"/>
      <c r="DH171" s="178"/>
      <c r="DI171" s="178"/>
      <c r="DJ171" s="178"/>
      <c r="DK171" s="178"/>
      <c r="DL171" s="178"/>
      <c r="DM171" s="178"/>
      <c r="DN171" s="178"/>
      <c r="DO171" s="178"/>
      <c r="DP171" s="178"/>
      <c r="DQ171" s="178"/>
      <c r="DR171" s="178"/>
      <c r="DS171" s="178"/>
      <c r="DT171" s="178"/>
      <c r="DU171" s="178"/>
      <c r="DV171" s="178"/>
      <c r="DW171" s="178"/>
      <c r="DX171" s="178"/>
      <c r="DY171" s="178"/>
      <c r="DZ171" s="178"/>
      <c r="EA171" s="178"/>
      <c r="EB171" s="178"/>
      <c r="EC171" s="178"/>
      <c r="ED171" s="178"/>
      <c r="EE171" s="178"/>
      <c r="EF171" s="178"/>
      <c r="EG171" s="178"/>
      <c r="EH171" s="178"/>
      <c r="EI171" s="178"/>
      <c r="EJ171" s="178"/>
      <c r="EK171" s="178"/>
      <c r="EL171" s="178"/>
      <c r="EM171" s="178"/>
      <c r="EN171" s="178"/>
      <c r="EO171" s="178"/>
      <c r="EP171" s="178"/>
      <c r="EQ171" s="178"/>
      <c r="ER171" s="178"/>
      <c r="ES171" s="178"/>
      <c r="ET171" s="178"/>
      <c r="EU171" s="178"/>
      <c r="EV171" s="178"/>
      <c r="EW171" s="178"/>
      <c r="EX171" s="178"/>
      <c r="EY171" s="178"/>
      <c r="EZ171" s="178"/>
      <c r="FA171" s="178"/>
      <c r="FB171" s="178"/>
      <c r="FC171" s="178"/>
      <c r="FD171" s="178"/>
      <c r="FE171" s="178"/>
      <c r="FF171" s="178"/>
      <c r="FG171" s="178"/>
      <c r="FH171" s="178"/>
      <c r="FI171" s="178"/>
      <c r="FJ171" s="178"/>
      <c r="FK171" s="178"/>
      <c r="FL171" s="178"/>
      <c r="FM171" s="178"/>
      <c r="FN171" s="178"/>
      <c r="FO171" s="178"/>
      <c r="FP171" s="178"/>
      <c r="FQ171" s="178"/>
      <c r="FR171" s="178"/>
      <c r="FS171" s="178"/>
      <c r="FT171" s="178"/>
      <c r="FU171" s="178"/>
      <c r="FV171" s="178"/>
      <c r="FW171" s="178"/>
      <c r="FX171" s="178"/>
      <c r="FY171" s="178"/>
      <c r="FZ171" s="178"/>
      <c r="GA171" s="178"/>
      <c r="GB171" s="178"/>
      <c r="GC171" s="178"/>
      <c r="GD171" s="178"/>
      <c r="GE171" s="178"/>
      <c r="GF171" s="178"/>
      <c r="GG171" s="178"/>
      <c r="GH171" s="178"/>
      <c r="GI171" s="178"/>
      <c r="GJ171" s="178"/>
      <c r="GK171" s="178"/>
      <c r="GL171" s="178"/>
      <c r="GM171" s="178"/>
      <c r="GN171" s="178"/>
      <c r="GO171" s="178"/>
      <c r="GP171" s="178"/>
      <c r="GQ171" s="178"/>
      <c r="GR171" s="178"/>
      <c r="GS171" s="178"/>
      <c r="GT171" s="178"/>
      <c r="GU171" s="178"/>
      <c r="GV171" s="178"/>
      <c r="GY171"/>
    </row>
    <row r="172" spans="1:207" ht="15.75">
      <c r="A172" s="114">
        <f t="shared" si="2"/>
        <v>7</v>
      </c>
      <c r="B172" s="491"/>
      <c r="C172" s="492"/>
      <c r="D172" s="357">
        <v>43261</v>
      </c>
      <c r="E172" s="465" t="str">
        <f>IF("CA" = [1]Congé!$H$7:$H$738, "absent", "il est la ")</f>
        <v xml:space="preserve">il est la </v>
      </c>
      <c r="F172" s="146"/>
      <c r="G172" s="146"/>
      <c r="H172" s="396"/>
      <c r="I172" s="372"/>
      <c r="J172" s="146"/>
      <c r="K172" s="146"/>
      <c r="L172" s="410"/>
      <c r="M172" s="395"/>
      <c r="N172" s="146"/>
      <c r="O172" s="146"/>
      <c r="P172" s="396"/>
      <c r="Q172" s="395"/>
      <c r="R172" s="146"/>
      <c r="S172" s="146"/>
      <c r="T172" s="396"/>
      <c r="U172" s="372"/>
      <c r="V172" s="146"/>
      <c r="W172" s="146"/>
      <c r="X172" s="410"/>
      <c r="Y172" s="395"/>
      <c r="Z172" s="146"/>
      <c r="AA172" s="146"/>
      <c r="AB172" s="396"/>
      <c r="AC172" s="372"/>
      <c r="AD172" s="146"/>
      <c r="AE172" s="146"/>
      <c r="AF172" s="410"/>
      <c r="AG172" s="395"/>
      <c r="AH172" s="146"/>
      <c r="AI172" s="146"/>
      <c r="AJ172" s="396"/>
      <c r="AK172" s="372"/>
      <c r="AL172" s="146"/>
      <c r="AM172" s="146"/>
      <c r="AN172" s="410"/>
      <c r="AO172" s="395"/>
      <c r="AP172" s="146"/>
      <c r="AQ172" s="146"/>
      <c r="AR172" s="396"/>
      <c r="AS172" s="395"/>
      <c r="AT172" s="146"/>
      <c r="AU172" s="146"/>
      <c r="AV172" s="396"/>
      <c r="AW172" s="395"/>
      <c r="AX172" s="146"/>
      <c r="AY172" s="146"/>
      <c r="AZ172" s="396"/>
      <c r="BA172" s="395"/>
      <c r="BB172" s="146"/>
      <c r="BC172" s="146"/>
      <c r="BD172" s="396"/>
      <c r="BE172" s="395"/>
      <c r="BF172" s="146"/>
      <c r="BG172" s="146"/>
      <c r="BH172" s="396"/>
      <c r="BI172" s="395"/>
      <c r="BJ172" s="146"/>
      <c r="BK172" s="146"/>
      <c r="BL172" s="396"/>
      <c r="BM172" s="395"/>
      <c r="BN172" s="146"/>
      <c r="BO172" s="146"/>
      <c r="BP172" s="396"/>
      <c r="BQ172" s="395"/>
      <c r="BR172" s="146"/>
      <c r="BS172" s="146"/>
      <c r="BT172" s="396"/>
      <c r="BU172" s="395"/>
      <c r="BV172" s="146"/>
      <c r="BW172" s="146"/>
      <c r="BX172" s="396"/>
      <c r="BY172" s="395"/>
      <c r="BZ172" s="146"/>
      <c r="CA172" s="146"/>
      <c r="CB172" s="396"/>
      <c r="CC172" s="395"/>
      <c r="CD172" s="146"/>
      <c r="CE172" s="146"/>
      <c r="CF172" s="396"/>
      <c r="CG172" s="395"/>
      <c r="CH172" s="146"/>
      <c r="CI172" s="146"/>
      <c r="CJ172" s="396"/>
      <c r="CK172" s="395"/>
      <c r="CL172" s="146"/>
      <c r="CM172" s="146"/>
      <c r="CN172" s="396"/>
      <c r="CO172" s="395"/>
      <c r="CP172" s="146"/>
      <c r="CQ172" s="146"/>
      <c r="CR172" s="396"/>
      <c r="CS172" s="372"/>
      <c r="CT172" s="146"/>
      <c r="CU172" s="146"/>
      <c r="CV172" s="146"/>
      <c r="CW172" s="146"/>
      <c r="CX172" s="146"/>
      <c r="CY172" s="146"/>
      <c r="CZ172" s="146"/>
      <c r="DA172" s="146"/>
      <c r="DB172" s="146"/>
      <c r="DC172" s="146"/>
      <c r="DD172" s="146"/>
      <c r="DE172" s="146"/>
      <c r="DF172" s="146"/>
      <c r="DG172" s="146"/>
      <c r="DH172" s="146"/>
      <c r="DI172" s="146"/>
      <c r="DJ172" s="146"/>
      <c r="DK172" s="146"/>
      <c r="DL172" s="146"/>
      <c r="DM172" s="146"/>
      <c r="DN172" s="146"/>
      <c r="DO172" s="146"/>
      <c r="DP172" s="146"/>
      <c r="DQ172" s="146"/>
      <c r="DR172" s="146"/>
      <c r="DS172" s="146"/>
      <c r="DT172" s="146"/>
      <c r="DU172" s="146"/>
      <c r="DV172" s="146"/>
      <c r="DW172" s="146"/>
      <c r="DX172" s="146"/>
      <c r="DY172" s="146"/>
      <c r="DZ172" s="146"/>
      <c r="EA172" s="146"/>
      <c r="EB172" s="146"/>
      <c r="EC172" s="146"/>
      <c r="ED172" s="146"/>
      <c r="EE172" s="146"/>
      <c r="EF172" s="146"/>
      <c r="EG172" s="146"/>
      <c r="EH172" s="146"/>
      <c r="EI172" s="146"/>
      <c r="EJ172" s="146"/>
      <c r="EK172" s="146"/>
      <c r="EL172" s="146"/>
      <c r="EM172" s="146"/>
      <c r="EN172" s="146"/>
      <c r="EO172" s="146"/>
      <c r="EP172" s="146"/>
      <c r="EQ172" s="146"/>
      <c r="ER172" s="146"/>
      <c r="ES172" s="146"/>
      <c r="ET172" s="146"/>
      <c r="EU172" s="146"/>
      <c r="EV172" s="146"/>
      <c r="EW172" s="146"/>
      <c r="EX172" s="146"/>
      <c r="EY172" s="146"/>
      <c r="EZ172" s="146"/>
      <c r="FA172" s="178"/>
      <c r="FB172" s="178"/>
      <c r="FC172" s="178"/>
      <c r="FD172" s="178"/>
      <c r="FE172" s="178"/>
      <c r="FF172" s="178"/>
      <c r="FG172" s="178"/>
      <c r="FH172" s="178"/>
      <c r="FI172" s="178"/>
      <c r="FJ172" s="178"/>
      <c r="FK172" s="178"/>
      <c r="FL172" s="178"/>
      <c r="FM172" s="178"/>
      <c r="FN172" s="178"/>
      <c r="FO172" s="178"/>
      <c r="FP172" s="178"/>
      <c r="FQ172" s="178"/>
      <c r="FR172" s="178"/>
      <c r="FS172" s="178"/>
      <c r="FT172" s="178"/>
      <c r="FU172" s="178"/>
      <c r="FV172" s="178"/>
      <c r="FW172" s="178"/>
      <c r="FX172" s="178"/>
      <c r="FY172" s="178"/>
      <c r="FZ172" s="178"/>
      <c r="GA172" s="178"/>
      <c r="GB172" s="178"/>
      <c r="GC172" s="178"/>
      <c r="GD172" s="178"/>
      <c r="GE172" s="178"/>
      <c r="GF172" s="178"/>
      <c r="GG172" s="178"/>
      <c r="GH172" s="178"/>
      <c r="GI172" s="178"/>
      <c r="GJ172" s="178"/>
      <c r="GK172" s="178"/>
      <c r="GL172" s="178"/>
      <c r="GM172" s="178"/>
      <c r="GN172" s="178"/>
      <c r="GO172" s="178"/>
      <c r="GP172" s="178"/>
      <c r="GQ172" s="178"/>
      <c r="GR172" s="178"/>
      <c r="GS172" s="178"/>
      <c r="GT172" s="178"/>
      <c r="GU172" s="178"/>
      <c r="GV172" s="178"/>
      <c r="GY172"/>
    </row>
    <row r="173" spans="1:207" ht="15.75">
      <c r="A173" s="114">
        <f t="shared" si="2"/>
        <v>1</v>
      </c>
      <c r="B173" s="491"/>
      <c r="C173" s="492"/>
      <c r="D173" s="357">
        <v>43262</v>
      </c>
      <c r="E173" s="465" t="str">
        <f>IF("CA" = [1]Congé!$H$7:$H$738, "absent", "il est la ")</f>
        <v xml:space="preserve">il est la </v>
      </c>
      <c r="F173" s="388"/>
      <c r="G173" s="388"/>
      <c r="H173" s="402"/>
      <c r="I173" s="392"/>
      <c r="J173" s="388"/>
      <c r="K173" s="388"/>
      <c r="L173" s="414"/>
      <c r="M173" s="419"/>
      <c r="N173" s="388"/>
      <c r="O173" s="388"/>
      <c r="P173" s="402"/>
      <c r="Q173" s="419"/>
      <c r="R173" s="388"/>
      <c r="S173" s="388"/>
      <c r="T173" s="402"/>
      <c r="U173" s="392"/>
      <c r="V173" s="388"/>
      <c r="W173" s="388"/>
      <c r="X173" s="414"/>
      <c r="Y173" s="419"/>
      <c r="Z173" s="388"/>
      <c r="AA173" s="388"/>
      <c r="AB173" s="402"/>
      <c r="AC173" s="392"/>
      <c r="AD173" s="388"/>
      <c r="AE173" s="388"/>
      <c r="AF173" s="414"/>
      <c r="AG173" s="419"/>
      <c r="AH173" s="388"/>
      <c r="AI173" s="388"/>
      <c r="AJ173" s="402"/>
      <c r="AK173" s="392"/>
      <c r="AL173" s="388"/>
      <c r="AM173" s="388"/>
      <c r="AN173" s="414"/>
      <c r="AO173" s="419"/>
      <c r="AP173" s="388"/>
      <c r="AQ173" s="388"/>
      <c r="AR173" s="402"/>
      <c r="AS173" s="419"/>
      <c r="AT173" s="388"/>
      <c r="AU173" s="388"/>
      <c r="AV173" s="402"/>
      <c r="AW173" s="419"/>
      <c r="AX173" s="388"/>
      <c r="AY173" s="388"/>
      <c r="AZ173" s="402"/>
      <c r="BA173" s="419"/>
      <c r="BB173" s="388"/>
      <c r="BC173" s="388"/>
      <c r="BD173" s="402"/>
      <c r="BE173" s="419"/>
      <c r="BF173" s="388"/>
      <c r="BG173" s="388"/>
      <c r="BH173" s="402"/>
      <c r="BI173" s="419"/>
      <c r="BJ173" s="388"/>
      <c r="BK173" s="388"/>
      <c r="BL173" s="402"/>
      <c r="BM173" s="419"/>
      <c r="BN173" s="388"/>
      <c r="BO173" s="388"/>
      <c r="BP173" s="402"/>
      <c r="BQ173" s="419"/>
      <c r="BR173" s="388"/>
      <c r="BS173" s="388"/>
      <c r="BT173" s="402"/>
      <c r="BU173" s="419"/>
      <c r="BV173" s="388"/>
      <c r="BW173" s="388"/>
      <c r="BX173" s="402"/>
      <c r="BY173" s="419"/>
      <c r="BZ173" s="388"/>
      <c r="CA173" s="388"/>
      <c r="CB173" s="402"/>
      <c r="CC173" s="419"/>
      <c r="CD173" s="388"/>
      <c r="CE173" s="388"/>
      <c r="CF173" s="402"/>
      <c r="CG173" s="419"/>
      <c r="CH173" s="388"/>
      <c r="CI173" s="388"/>
      <c r="CJ173" s="402"/>
      <c r="CK173" s="419"/>
      <c r="CL173" s="388"/>
      <c r="CM173" s="388"/>
      <c r="CN173" s="402"/>
      <c r="CO173" s="419"/>
      <c r="CP173" s="388"/>
      <c r="CQ173" s="388"/>
      <c r="CR173" s="402"/>
      <c r="CS173" s="392"/>
      <c r="CT173" s="388"/>
      <c r="CU173" s="388"/>
      <c r="CV173" s="388"/>
      <c r="CW173" s="388"/>
      <c r="CX173" s="388"/>
      <c r="CY173" s="388"/>
      <c r="CZ173" s="388"/>
      <c r="DA173" s="388"/>
      <c r="DB173" s="388"/>
      <c r="DC173" s="388"/>
      <c r="DD173" s="388"/>
      <c r="DE173" s="388"/>
      <c r="DF173" s="388"/>
      <c r="DG173" s="388"/>
      <c r="DH173" s="388"/>
      <c r="DI173" s="388"/>
      <c r="DJ173" s="388"/>
      <c r="DK173" s="388"/>
      <c r="DL173" s="388"/>
      <c r="DM173" s="388"/>
      <c r="DN173" s="388"/>
      <c r="DO173" s="388"/>
      <c r="DP173" s="388"/>
      <c r="DQ173" s="388"/>
      <c r="DR173" s="388"/>
      <c r="DS173" s="388"/>
      <c r="DT173" s="388"/>
      <c r="DU173" s="388"/>
      <c r="DV173" s="388"/>
      <c r="DW173" s="388"/>
      <c r="DX173" s="388"/>
      <c r="DY173" s="388"/>
      <c r="DZ173" s="388"/>
      <c r="EA173" s="388"/>
      <c r="EB173" s="388"/>
      <c r="EC173" s="388"/>
      <c r="ED173" s="388"/>
      <c r="EE173" s="388"/>
      <c r="EF173" s="388"/>
      <c r="EG173" s="388"/>
      <c r="EH173" s="388"/>
      <c r="EI173" s="388"/>
      <c r="EJ173" s="388"/>
      <c r="EK173" s="388"/>
      <c r="EL173" s="388"/>
      <c r="EM173" s="388"/>
      <c r="EN173" s="388"/>
      <c r="EO173" s="388"/>
      <c r="EP173" s="388"/>
      <c r="EQ173" s="388"/>
      <c r="ER173" s="388"/>
      <c r="ES173" s="388"/>
      <c r="ET173" s="388"/>
      <c r="EU173" s="388"/>
      <c r="EV173" s="388"/>
      <c r="EW173" s="388"/>
      <c r="EX173" s="388"/>
      <c r="EY173" s="388"/>
      <c r="EZ173" s="388"/>
      <c r="FA173" s="178"/>
      <c r="FB173" s="178"/>
      <c r="FC173" s="178"/>
      <c r="FD173" s="178"/>
      <c r="FE173" s="178"/>
      <c r="FF173" s="178"/>
      <c r="FG173" s="178"/>
      <c r="FH173" s="178"/>
      <c r="FI173" s="178"/>
      <c r="FJ173" s="178"/>
      <c r="FK173" s="178"/>
      <c r="FL173" s="178"/>
      <c r="FM173" s="178"/>
      <c r="FN173" s="178"/>
      <c r="FO173" s="178"/>
      <c r="FP173" s="178"/>
      <c r="FQ173" s="178"/>
      <c r="FR173" s="178"/>
      <c r="FS173" s="178"/>
      <c r="FT173" s="178"/>
      <c r="FU173" s="178"/>
      <c r="FV173" s="178"/>
      <c r="FW173" s="178"/>
      <c r="FX173" s="178"/>
      <c r="FY173" s="178"/>
      <c r="FZ173" s="178"/>
      <c r="GA173" s="178"/>
      <c r="GB173" s="178"/>
      <c r="GC173" s="178"/>
      <c r="GD173" s="178"/>
      <c r="GE173" s="178"/>
      <c r="GF173" s="178"/>
      <c r="GG173" s="178"/>
      <c r="GH173" s="178"/>
      <c r="GI173" s="178"/>
      <c r="GJ173" s="178"/>
      <c r="GK173" s="178"/>
      <c r="GL173" s="178"/>
      <c r="GM173" s="178"/>
      <c r="GN173" s="178"/>
      <c r="GO173" s="178"/>
      <c r="GP173" s="178"/>
      <c r="GQ173" s="178"/>
      <c r="GR173" s="178"/>
      <c r="GS173" s="178"/>
      <c r="GT173" s="178"/>
      <c r="GU173" s="178"/>
      <c r="GV173" s="178"/>
      <c r="GY173"/>
    </row>
    <row r="174" spans="1:207" ht="15.75">
      <c r="A174" s="114">
        <f t="shared" si="2"/>
        <v>2</v>
      </c>
      <c r="B174" s="491"/>
      <c r="C174" s="492"/>
      <c r="D174" s="357">
        <v>43263</v>
      </c>
      <c r="E174" s="465" t="str">
        <f>IF("CA" = [1]Congé!$H$7:$H$738, "absent", "il est la ")</f>
        <v xml:space="preserve">il est la </v>
      </c>
      <c r="F174" s="202"/>
      <c r="G174" s="202"/>
      <c r="H174" s="400"/>
      <c r="I174" s="391"/>
      <c r="J174" s="202"/>
      <c r="K174" s="202"/>
      <c r="L174" s="413"/>
      <c r="M174" s="417"/>
      <c r="N174" s="202"/>
      <c r="O174" s="202"/>
      <c r="P174" s="400"/>
      <c r="Q174" s="417"/>
      <c r="R174" s="202"/>
      <c r="S174" s="202"/>
      <c r="T174" s="400"/>
      <c r="U174" s="391"/>
      <c r="V174" s="202"/>
      <c r="W174" s="202"/>
      <c r="X174" s="413"/>
      <c r="Y174" s="417"/>
      <c r="Z174" s="202"/>
      <c r="AA174" s="202"/>
      <c r="AB174" s="400"/>
      <c r="AC174" s="391"/>
      <c r="AD174" s="202"/>
      <c r="AE174" s="202"/>
      <c r="AF174" s="413"/>
      <c r="AG174" s="417"/>
      <c r="AH174" s="202"/>
      <c r="AI174" s="202"/>
      <c r="AJ174" s="400"/>
      <c r="AK174" s="391"/>
      <c r="AL174" s="202"/>
      <c r="AM174" s="202"/>
      <c r="AN174" s="413"/>
      <c r="AO174" s="417"/>
      <c r="AP174" s="202"/>
      <c r="AQ174" s="202"/>
      <c r="AR174" s="400"/>
      <c r="AS174" s="417"/>
      <c r="AT174" s="202"/>
      <c r="AU174" s="202"/>
      <c r="AV174" s="400"/>
      <c r="AW174" s="417"/>
      <c r="AX174" s="202"/>
      <c r="AY174" s="202"/>
      <c r="AZ174" s="400"/>
      <c r="BA174" s="417"/>
      <c r="BB174" s="202"/>
      <c r="BC174" s="202"/>
      <c r="BD174" s="400"/>
      <c r="BE174" s="417"/>
      <c r="BF174" s="202"/>
      <c r="BG174" s="202"/>
      <c r="BH174" s="400"/>
      <c r="BI174" s="417"/>
      <c r="BJ174" s="202"/>
      <c r="BK174" s="202"/>
      <c r="BL174" s="400"/>
      <c r="BM174" s="417"/>
      <c r="BN174" s="202"/>
      <c r="BO174" s="202"/>
      <c r="BP174" s="400"/>
      <c r="BQ174" s="417"/>
      <c r="BR174" s="202"/>
      <c r="BS174" s="202"/>
      <c r="BT174" s="400"/>
      <c r="BU174" s="417"/>
      <c r="BV174" s="202"/>
      <c r="BW174" s="202"/>
      <c r="BX174" s="400"/>
      <c r="BY174" s="417"/>
      <c r="BZ174" s="202"/>
      <c r="CA174" s="202"/>
      <c r="CB174" s="400"/>
      <c r="CC174" s="417"/>
      <c r="CD174" s="202"/>
      <c r="CE174" s="202"/>
      <c r="CF174" s="400"/>
      <c r="CG174" s="417"/>
      <c r="CH174" s="202"/>
      <c r="CI174" s="202"/>
      <c r="CJ174" s="400"/>
      <c r="CK174" s="417"/>
      <c r="CL174" s="202"/>
      <c r="CM174" s="202"/>
      <c r="CN174" s="400"/>
      <c r="CO174" s="417"/>
      <c r="CP174" s="202"/>
      <c r="CQ174" s="202"/>
      <c r="CR174" s="400"/>
      <c r="CS174" s="391"/>
      <c r="CT174" s="202"/>
      <c r="CU174" s="202"/>
      <c r="CV174" s="202"/>
      <c r="CW174" s="202"/>
      <c r="CX174" s="202"/>
      <c r="CY174" s="202"/>
      <c r="CZ174" s="202"/>
      <c r="DA174" s="202"/>
      <c r="DB174" s="202"/>
      <c r="DC174" s="202"/>
      <c r="DD174" s="202"/>
      <c r="DE174" s="202"/>
      <c r="DF174" s="202"/>
      <c r="DG174" s="202"/>
      <c r="DH174" s="202"/>
      <c r="DI174" s="202"/>
      <c r="DJ174" s="202"/>
      <c r="DK174" s="202"/>
      <c r="DL174" s="202"/>
      <c r="DM174" s="202"/>
      <c r="DN174" s="202"/>
      <c r="DO174" s="202"/>
      <c r="DP174" s="202"/>
      <c r="DQ174" s="202"/>
      <c r="DR174" s="202"/>
      <c r="DS174" s="202"/>
      <c r="DT174" s="202"/>
      <c r="DU174" s="202"/>
      <c r="DV174" s="202"/>
      <c r="DW174" s="202"/>
      <c r="DX174" s="202"/>
      <c r="DY174" s="202"/>
      <c r="DZ174" s="202"/>
      <c r="EA174" s="202"/>
      <c r="EB174" s="202"/>
      <c r="EC174" s="202"/>
      <c r="ED174" s="202"/>
      <c r="EE174" s="202"/>
      <c r="EF174" s="202"/>
      <c r="EG174" s="202"/>
      <c r="EH174" s="202"/>
      <c r="EI174" s="202"/>
      <c r="EJ174" s="202"/>
      <c r="EK174" s="202"/>
      <c r="EL174" s="202"/>
      <c r="EM174" s="202"/>
      <c r="EN174" s="202"/>
      <c r="EO174" s="202"/>
      <c r="EP174" s="202"/>
      <c r="EQ174" s="202"/>
      <c r="ER174" s="202"/>
      <c r="ES174" s="202"/>
      <c r="ET174" s="202"/>
      <c r="EU174" s="202"/>
      <c r="EV174" s="202"/>
      <c r="EW174" s="202"/>
      <c r="EX174" s="202"/>
      <c r="EY174" s="202"/>
      <c r="EZ174" s="202"/>
      <c r="FA174" s="178"/>
      <c r="FB174" s="178"/>
      <c r="FC174" s="178"/>
      <c r="FD174" s="178"/>
      <c r="FE174" s="178"/>
      <c r="FF174" s="178"/>
      <c r="FG174" s="178"/>
      <c r="FH174" s="178"/>
      <c r="FI174" s="178"/>
      <c r="FJ174" s="178"/>
      <c r="FK174" s="178"/>
      <c r="FL174" s="178"/>
      <c r="FM174" s="178"/>
      <c r="FN174" s="178"/>
      <c r="FO174" s="178"/>
      <c r="FP174" s="178"/>
      <c r="FQ174" s="178"/>
      <c r="FR174" s="178"/>
      <c r="FS174" s="178"/>
      <c r="FT174" s="178"/>
      <c r="FU174" s="178"/>
      <c r="FV174" s="178"/>
      <c r="FW174" s="178"/>
      <c r="FX174" s="178"/>
      <c r="FY174" s="178"/>
      <c r="FZ174" s="178"/>
      <c r="GA174" s="178"/>
      <c r="GB174" s="178"/>
      <c r="GC174" s="178"/>
      <c r="GD174" s="178"/>
      <c r="GE174" s="178"/>
      <c r="GF174" s="178"/>
      <c r="GG174" s="178"/>
      <c r="GH174" s="178"/>
      <c r="GI174" s="178"/>
      <c r="GJ174" s="178"/>
      <c r="GK174" s="178"/>
      <c r="GL174" s="178"/>
      <c r="GM174" s="178"/>
      <c r="GN174" s="178"/>
      <c r="GO174" s="178"/>
      <c r="GP174" s="178"/>
      <c r="GQ174" s="178"/>
      <c r="GR174" s="178"/>
      <c r="GS174" s="178"/>
      <c r="GT174" s="178"/>
      <c r="GU174" s="178"/>
      <c r="GV174" s="178"/>
      <c r="GY174"/>
    </row>
    <row r="175" spans="1:207" ht="15.75">
      <c r="A175" s="114">
        <f t="shared" si="2"/>
        <v>3</v>
      </c>
      <c r="B175" s="491"/>
      <c r="C175" s="492"/>
      <c r="D175" s="357">
        <v>43264</v>
      </c>
      <c r="E175" s="465" t="str">
        <f>IF("CA" = [1]Congé!$H$7:$H$738, "absent", "il est la ")</f>
        <v xml:space="preserve">il est la </v>
      </c>
      <c r="F175" s="388"/>
      <c r="G175" s="388"/>
      <c r="H175" s="402"/>
      <c r="I175" s="392"/>
      <c r="J175" s="388"/>
      <c r="K175" s="388"/>
      <c r="L175" s="414"/>
      <c r="M175" s="419"/>
      <c r="N175" s="388"/>
      <c r="O175" s="388"/>
      <c r="P175" s="402"/>
      <c r="Q175" s="419"/>
      <c r="R175" s="388"/>
      <c r="S175" s="388"/>
      <c r="T175" s="402"/>
      <c r="U175" s="392"/>
      <c r="V175" s="388"/>
      <c r="W175" s="388"/>
      <c r="X175" s="414"/>
      <c r="Y175" s="419"/>
      <c r="Z175" s="388"/>
      <c r="AA175" s="388"/>
      <c r="AB175" s="402"/>
      <c r="AC175" s="392"/>
      <c r="AD175" s="388"/>
      <c r="AE175" s="388"/>
      <c r="AF175" s="414"/>
      <c r="AG175" s="419"/>
      <c r="AH175" s="388"/>
      <c r="AI175" s="388"/>
      <c r="AJ175" s="402"/>
      <c r="AK175" s="392"/>
      <c r="AL175" s="388"/>
      <c r="AM175" s="388"/>
      <c r="AN175" s="414"/>
      <c r="AO175" s="419"/>
      <c r="AP175" s="388"/>
      <c r="AQ175" s="388"/>
      <c r="AR175" s="402"/>
      <c r="AS175" s="419"/>
      <c r="AT175" s="388"/>
      <c r="AU175" s="388"/>
      <c r="AV175" s="402"/>
      <c r="AW175" s="419"/>
      <c r="AX175" s="388"/>
      <c r="AY175" s="388"/>
      <c r="AZ175" s="402"/>
      <c r="BA175" s="419"/>
      <c r="BB175" s="388"/>
      <c r="BC175" s="388"/>
      <c r="BD175" s="402"/>
      <c r="BE175" s="419"/>
      <c r="BF175" s="388"/>
      <c r="BG175" s="388"/>
      <c r="BH175" s="402"/>
      <c r="BI175" s="419"/>
      <c r="BJ175" s="388"/>
      <c r="BK175" s="388"/>
      <c r="BL175" s="402"/>
      <c r="BM175" s="419"/>
      <c r="BN175" s="388"/>
      <c r="BO175" s="388"/>
      <c r="BP175" s="402"/>
      <c r="BQ175" s="419"/>
      <c r="BR175" s="388"/>
      <c r="BS175" s="388"/>
      <c r="BT175" s="402"/>
      <c r="BU175" s="419"/>
      <c r="BV175" s="388"/>
      <c r="BW175" s="388"/>
      <c r="BX175" s="402"/>
      <c r="BY175" s="419"/>
      <c r="BZ175" s="388"/>
      <c r="CA175" s="388"/>
      <c r="CB175" s="402"/>
      <c r="CC175" s="419"/>
      <c r="CD175" s="388"/>
      <c r="CE175" s="388"/>
      <c r="CF175" s="402"/>
      <c r="CG175" s="419"/>
      <c r="CH175" s="388"/>
      <c r="CI175" s="388"/>
      <c r="CJ175" s="402"/>
      <c r="CK175" s="419"/>
      <c r="CL175" s="388"/>
      <c r="CM175" s="388"/>
      <c r="CN175" s="402"/>
      <c r="CO175" s="419"/>
      <c r="CP175" s="388"/>
      <c r="CQ175" s="388"/>
      <c r="CR175" s="402"/>
      <c r="CS175" s="392"/>
      <c r="CT175" s="388"/>
      <c r="CU175" s="388"/>
      <c r="CV175" s="388"/>
      <c r="CW175" s="388"/>
      <c r="CX175" s="388"/>
      <c r="CY175" s="388"/>
      <c r="CZ175" s="388"/>
      <c r="DA175" s="388"/>
      <c r="DB175" s="388"/>
      <c r="DC175" s="388"/>
      <c r="DD175" s="388"/>
      <c r="DE175" s="388"/>
      <c r="DF175" s="388"/>
      <c r="DG175" s="388"/>
      <c r="DH175" s="388"/>
      <c r="DI175" s="388"/>
      <c r="DJ175" s="388"/>
      <c r="DK175" s="388"/>
      <c r="DL175" s="388"/>
      <c r="DM175" s="388"/>
      <c r="DN175" s="388"/>
      <c r="DO175" s="388"/>
      <c r="DP175" s="388"/>
      <c r="DQ175" s="388"/>
      <c r="DR175" s="388"/>
      <c r="DS175" s="388"/>
      <c r="DT175" s="388"/>
      <c r="DU175" s="388"/>
      <c r="DV175" s="388"/>
      <c r="DW175" s="388"/>
      <c r="DX175" s="388"/>
      <c r="DY175" s="388"/>
      <c r="DZ175" s="388"/>
      <c r="EA175" s="388"/>
      <c r="EB175" s="388"/>
      <c r="EC175" s="388"/>
      <c r="ED175" s="388"/>
      <c r="EE175" s="388"/>
      <c r="EF175" s="388"/>
      <c r="EG175" s="388"/>
      <c r="EH175" s="388"/>
      <c r="EI175" s="388"/>
      <c r="EJ175" s="388"/>
      <c r="EK175" s="388"/>
      <c r="EL175" s="388"/>
      <c r="EM175" s="388"/>
      <c r="EN175" s="388"/>
      <c r="EO175" s="388"/>
      <c r="EP175" s="388"/>
      <c r="EQ175" s="388"/>
      <c r="ER175" s="388"/>
      <c r="ES175" s="388"/>
      <c r="ET175" s="388"/>
      <c r="EU175" s="388"/>
      <c r="EV175" s="388"/>
      <c r="EW175" s="388"/>
      <c r="EX175" s="388"/>
      <c r="EY175" s="388"/>
      <c r="EZ175" s="388"/>
      <c r="FA175" s="178"/>
      <c r="FB175" s="178"/>
      <c r="FC175" s="178"/>
      <c r="FD175" s="178"/>
      <c r="FE175" s="178"/>
      <c r="FF175" s="178"/>
      <c r="FG175" s="178"/>
      <c r="FH175" s="178"/>
      <c r="FI175" s="178"/>
      <c r="FJ175" s="178"/>
      <c r="FK175" s="178"/>
      <c r="FL175" s="178"/>
      <c r="FM175" s="178"/>
      <c r="FN175" s="178"/>
      <c r="FO175" s="178"/>
      <c r="FP175" s="178"/>
      <c r="FQ175" s="178"/>
      <c r="FR175" s="178"/>
      <c r="FS175" s="178"/>
      <c r="FT175" s="178"/>
      <c r="FU175" s="178"/>
      <c r="FV175" s="178"/>
      <c r="FW175" s="178"/>
      <c r="FX175" s="178"/>
      <c r="FY175" s="178"/>
      <c r="FZ175" s="178"/>
      <c r="GA175" s="178"/>
      <c r="GB175" s="178"/>
      <c r="GC175" s="178"/>
      <c r="GD175" s="178"/>
      <c r="GE175" s="178"/>
      <c r="GF175" s="178"/>
      <c r="GG175" s="178"/>
      <c r="GH175" s="178"/>
      <c r="GI175" s="178"/>
      <c r="GJ175" s="178"/>
      <c r="GK175" s="178"/>
      <c r="GL175" s="178"/>
      <c r="GM175" s="178"/>
      <c r="GN175" s="178"/>
      <c r="GO175" s="178"/>
      <c r="GP175" s="178"/>
      <c r="GQ175" s="178"/>
      <c r="GR175" s="178"/>
      <c r="GS175" s="178"/>
      <c r="GT175" s="178"/>
      <c r="GU175" s="178"/>
      <c r="GV175" s="178"/>
      <c r="GY175"/>
    </row>
    <row r="176" spans="1:207" ht="15.75">
      <c r="A176" s="114">
        <f t="shared" si="2"/>
        <v>4</v>
      </c>
      <c r="B176" s="491"/>
      <c r="C176" s="492"/>
      <c r="D176" s="357">
        <v>43265</v>
      </c>
      <c r="E176" s="465" t="str">
        <f>IF("CA" = [1]Congé!$H$7:$H$738, "absent", "il est la ")</f>
        <v xml:space="preserve">il est la </v>
      </c>
      <c r="F176" s="178"/>
      <c r="G176" s="178"/>
      <c r="H176" s="368"/>
      <c r="I176" s="352"/>
      <c r="J176" s="178"/>
      <c r="K176" s="178"/>
      <c r="L176" s="409"/>
      <c r="M176" s="393"/>
      <c r="N176" s="178"/>
      <c r="O176" s="178"/>
      <c r="P176" s="368"/>
      <c r="Q176" s="393"/>
      <c r="R176" s="178"/>
      <c r="S176" s="178"/>
      <c r="T176" s="368"/>
      <c r="U176" s="352"/>
      <c r="V176" s="178"/>
      <c r="W176" s="178"/>
      <c r="X176" s="409"/>
      <c r="Y176" s="393"/>
      <c r="Z176" s="178"/>
      <c r="AA176" s="178"/>
      <c r="AB176" s="368"/>
      <c r="AC176" s="352"/>
      <c r="AD176" s="178"/>
      <c r="AE176" s="178"/>
      <c r="AF176" s="409"/>
      <c r="AG176" s="393"/>
      <c r="AH176" s="178"/>
      <c r="AI176" s="178"/>
      <c r="AJ176" s="368"/>
      <c r="AK176" s="352"/>
      <c r="AL176" s="178"/>
      <c r="AM176" s="178"/>
      <c r="AN176" s="409"/>
      <c r="AO176" s="393"/>
      <c r="AP176" s="178"/>
      <c r="AQ176" s="178"/>
      <c r="AR176" s="368"/>
      <c r="AS176" s="393"/>
      <c r="AT176" s="178"/>
      <c r="AU176" s="178"/>
      <c r="AV176" s="368"/>
      <c r="AW176" s="393"/>
      <c r="AX176" s="178"/>
      <c r="AY176" s="178"/>
      <c r="AZ176" s="368"/>
      <c r="BA176" s="393"/>
      <c r="BB176" s="178"/>
      <c r="BC176" s="178"/>
      <c r="BD176" s="368"/>
      <c r="BE176" s="393"/>
      <c r="BF176" s="178"/>
      <c r="BG176" s="178"/>
      <c r="BH176" s="368"/>
      <c r="BI176" s="393"/>
      <c r="BJ176" s="178"/>
      <c r="BK176" s="178"/>
      <c r="BL176" s="368"/>
      <c r="BM176" s="393"/>
      <c r="BN176" s="178"/>
      <c r="BO176" s="178"/>
      <c r="BP176" s="368"/>
      <c r="BQ176" s="393"/>
      <c r="BR176" s="178"/>
      <c r="BS176" s="178"/>
      <c r="BT176" s="368"/>
      <c r="BU176" s="393"/>
      <c r="BV176" s="178"/>
      <c r="BW176" s="178"/>
      <c r="BX176" s="368"/>
      <c r="BY176" s="393"/>
      <c r="BZ176" s="178"/>
      <c r="CA176" s="178"/>
      <c r="CB176" s="368"/>
      <c r="CC176" s="393"/>
      <c r="CD176" s="178"/>
      <c r="CE176" s="178"/>
      <c r="CF176" s="368"/>
      <c r="CG176" s="393"/>
      <c r="CH176" s="178"/>
      <c r="CI176" s="178"/>
      <c r="CJ176" s="368"/>
      <c r="CK176" s="393"/>
      <c r="CL176" s="178"/>
      <c r="CM176" s="178"/>
      <c r="CN176" s="368"/>
      <c r="CO176" s="393"/>
      <c r="CP176" s="178"/>
      <c r="CQ176" s="178"/>
      <c r="CR176" s="368"/>
      <c r="CS176" s="352"/>
      <c r="CT176" s="178"/>
      <c r="CU176" s="178"/>
      <c r="CV176" s="178"/>
      <c r="CW176" s="178"/>
      <c r="CX176" s="178"/>
      <c r="CY176" s="178"/>
      <c r="CZ176" s="178"/>
      <c r="DA176" s="178"/>
      <c r="DB176" s="178"/>
      <c r="DC176" s="178"/>
      <c r="DD176" s="178"/>
      <c r="DE176" s="178"/>
      <c r="DF176" s="178"/>
      <c r="DG176" s="178"/>
      <c r="DH176" s="178"/>
      <c r="DI176" s="178"/>
      <c r="DJ176" s="178"/>
      <c r="DK176" s="178"/>
      <c r="DL176" s="178"/>
      <c r="DM176" s="178"/>
      <c r="DN176" s="178"/>
      <c r="DO176" s="178"/>
      <c r="DP176" s="178"/>
      <c r="DQ176" s="178"/>
      <c r="DR176" s="178"/>
      <c r="DS176" s="178"/>
      <c r="DT176" s="178"/>
      <c r="DU176" s="178"/>
      <c r="DV176" s="178"/>
      <c r="DW176" s="178"/>
      <c r="DX176" s="178"/>
      <c r="DY176" s="178"/>
      <c r="DZ176" s="178"/>
      <c r="EA176" s="178"/>
      <c r="EB176" s="178"/>
      <c r="EC176" s="178"/>
      <c r="ED176" s="178"/>
      <c r="EE176" s="178"/>
      <c r="EF176" s="178"/>
      <c r="EG176" s="178"/>
      <c r="EH176" s="178"/>
      <c r="EI176" s="178"/>
      <c r="EJ176" s="178"/>
      <c r="EK176" s="178"/>
      <c r="EL176" s="178"/>
      <c r="EM176" s="178"/>
      <c r="EN176" s="178"/>
      <c r="EO176" s="178"/>
      <c r="EP176" s="178"/>
      <c r="EQ176" s="178"/>
      <c r="ER176" s="178"/>
      <c r="ES176" s="178"/>
      <c r="ET176" s="178"/>
      <c r="EU176" s="178"/>
      <c r="EV176" s="178"/>
      <c r="EW176" s="178"/>
      <c r="EX176" s="178"/>
      <c r="EY176" s="178"/>
      <c r="EZ176" s="178"/>
      <c r="FA176" s="178"/>
      <c r="FB176" s="178"/>
      <c r="FC176" s="178"/>
      <c r="FD176" s="178"/>
      <c r="FE176" s="178"/>
      <c r="FF176" s="178"/>
      <c r="FG176" s="178"/>
      <c r="FH176" s="178"/>
      <c r="FI176" s="178"/>
      <c r="FJ176" s="178"/>
      <c r="FK176" s="178"/>
      <c r="FL176" s="178"/>
      <c r="FM176" s="178"/>
      <c r="FN176" s="178"/>
      <c r="FO176" s="178"/>
      <c r="FP176" s="178"/>
      <c r="FQ176" s="178"/>
      <c r="FR176" s="178"/>
      <c r="FS176" s="178"/>
      <c r="FT176" s="178"/>
      <c r="FU176" s="178"/>
      <c r="FV176" s="178"/>
      <c r="FW176" s="178"/>
      <c r="FX176" s="178"/>
      <c r="FY176" s="178"/>
      <c r="FZ176" s="178"/>
      <c r="GA176" s="178"/>
      <c r="GB176" s="178"/>
      <c r="GC176" s="178"/>
      <c r="GD176" s="178"/>
      <c r="GE176" s="178"/>
      <c r="GF176" s="178"/>
      <c r="GG176" s="178"/>
      <c r="GH176" s="178"/>
      <c r="GI176" s="178"/>
      <c r="GJ176" s="178"/>
      <c r="GK176" s="178"/>
      <c r="GL176" s="178"/>
      <c r="GM176" s="178"/>
      <c r="GN176" s="178"/>
      <c r="GO176" s="178"/>
      <c r="GP176" s="178"/>
      <c r="GQ176" s="178"/>
      <c r="GR176" s="178"/>
      <c r="GS176" s="178"/>
      <c r="GT176" s="178"/>
      <c r="GU176" s="178"/>
      <c r="GV176" s="178"/>
      <c r="GY176"/>
    </row>
    <row r="177" spans="1:207" ht="15.75">
      <c r="A177" s="114">
        <f t="shared" si="2"/>
        <v>5</v>
      </c>
      <c r="B177" s="491"/>
      <c r="C177" s="492"/>
      <c r="D177" s="357">
        <v>43266</v>
      </c>
      <c r="E177" s="465" t="str">
        <f>IF("CA" = [1]Congé!$H$7:$H$738, "absent", "il est la ")</f>
        <v xml:space="preserve">il est la </v>
      </c>
      <c r="F177" s="178"/>
      <c r="G177" s="178"/>
      <c r="H177" s="368"/>
      <c r="I177" s="352"/>
      <c r="J177" s="178"/>
      <c r="K177" s="178"/>
      <c r="L177" s="409"/>
      <c r="M177" s="393"/>
      <c r="N177" s="178"/>
      <c r="O177" s="178"/>
      <c r="P177" s="368"/>
      <c r="Q177" s="393"/>
      <c r="R177" s="178"/>
      <c r="S177" s="178"/>
      <c r="T177" s="368"/>
      <c r="U177" s="352"/>
      <c r="V177" s="178"/>
      <c r="W177" s="178"/>
      <c r="X177" s="409"/>
      <c r="Y177" s="393"/>
      <c r="Z177" s="178"/>
      <c r="AA177" s="178"/>
      <c r="AB177" s="368"/>
      <c r="AC177" s="352"/>
      <c r="AD177" s="178"/>
      <c r="AE177" s="178"/>
      <c r="AF177" s="409"/>
      <c r="AG177" s="393"/>
      <c r="AH177" s="178"/>
      <c r="AI177" s="178"/>
      <c r="AJ177" s="368"/>
      <c r="AK177" s="352"/>
      <c r="AL177" s="178"/>
      <c r="AM177" s="178"/>
      <c r="AN177" s="409"/>
      <c r="AO177" s="393"/>
      <c r="AP177" s="178"/>
      <c r="AQ177" s="178"/>
      <c r="AR177" s="368"/>
      <c r="AS177" s="393"/>
      <c r="AT177" s="178"/>
      <c r="AU177" s="178"/>
      <c r="AV177" s="368"/>
      <c r="AW177" s="393"/>
      <c r="AX177" s="178"/>
      <c r="AY177" s="178"/>
      <c r="AZ177" s="368"/>
      <c r="BA177" s="393"/>
      <c r="BB177" s="178"/>
      <c r="BC177" s="178"/>
      <c r="BD177" s="368"/>
      <c r="BE177" s="393"/>
      <c r="BF177" s="178"/>
      <c r="BG177" s="178"/>
      <c r="BH177" s="368"/>
      <c r="BI177" s="393"/>
      <c r="BJ177" s="178"/>
      <c r="BK177" s="178"/>
      <c r="BL177" s="368"/>
      <c r="BM177" s="393"/>
      <c r="BN177" s="178"/>
      <c r="BO177" s="178"/>
      <c r="BP177" s="368"/>
      <c r="BQ177" s="393"/>
      <c r="BR177" s="178"/>
      <c r="BS177" s="178"/>
      <c r="BT177" s="368"/>
      <c r="BU177" s="393"/>
      <c r="BV177" s="178"/>
      <c r="BW177" s="178"/>
      <c r="BX177" s="368"/>
      <c r="BY177" s="393"/>
      <c r="BZ177" s="178"/>
      <c r="CA177" s="178"/>
      <c r="CB177" s="368"/>
      <c r="CC177" s="393"/>
      <c r="CD177" s="178"/>
      <c r="CE177" s="178"/>
      <c r="CF177" s="368"/>
      <c r="CG177" s="393"/>
      <c r="CH177" s="178"/>
      <c r="CI177" s="178"/>
      <c r="CJ177" s="368"/>
      <c r="CK177" s="393"/>
      <c r="CL177" s="178"/>
      <c r="CM177" s="178"/>
      <c r="CN177" s="368"/>
      <c r="CO177" s="393"/>
      <c r="CP177" s="178"/>
      <c r="CQ177" s="178"/>
      <c r="CR177" s="368"/>
      <c r="CS177" s="352"/>
      <c r="CT177" s="178"/>
      <c r="CU177" s="178"/>
      <c r="CV177" s="178"/>
      <c r="CW177" s="178"/>
      <c r="CX177" s="178"/>
      <c r="CY177" s="178"/>
      <c r="CZ177" s="178"/>
      <c r="DA177" s="178"/>
      <c r="DB177" s="178"/>
      <c r="DC177" s="178"/>
      <c r="DD177" s="178"/>
      <c r="DE177" s="178"/>
      <c r="DF177" s="178"/>
      <c r="DG177" s="178"/>
      <c r="DH177" s="178"/>
      <c r="DI177" s="178"/>
      <c r="DJ177" s="178"/>
      <c r="DK177" s="178"/>
      <c r="DL177" s="178"/>
      <c r="DM177" s="178"/>
      <c r="DN177" s="178"/>
      <c r="DO177" s="178"/>
      <c r="DP177" s="178"/>
      <c r="DQ177" s="178"/>
      <c r="DR177" s="178"/>
      <c r="DS177" s="178"/>
      <c r="DT177" s="178"/>
      <c r="DU177" s="178"/>
      <c r="DV177" s="178"/>
      <c r="DW177" s="178"/>
      <c r="DX177" s="178"/>
      <c r="DY177" s="178"/>
      <c r="DZ177" s="178"/>
      <c r="EA177" s="178"/>
      <c r="EB177" s="178"/>
      <c r="EC177" s="178"/>
      <c r="ED177" s="178"/>
      <c r="EE177" s="178"/>
      <c r="EF177" s="178"/>
      <c r="EG177" s="178"/>
      <c r="EH177" s="178"/>
      <c r="EI177" s="178"/>
      <c r="EJ177" s="178"/>
      <c r="EK177" s="178"/>
      <c r="EL177" s="178"/>
      <c r="EM177" s="178"/>
      <c r="EN177" s="178"/>
      <c r="EO177" s="178"/>
      <c r="EP177" s="178"/>
      <c r="EQ177" s="178"/>
      <c r="ER177" s="178"/>
      <c r="ES177" s="178"/>
      <c r="ET177" s="178"/>
      <c r="EU177" s="178"/>
      <c r="EV177" s="178"/>
      <c r="EW177" s="178"/>
      <c r="EX177" s="178"/>
      <c r="EY177" s="178"/>
      <c r="EZ177" s="178"/>
      <c r="FA177" s="178"/>
      <c r="FB177" s="178"/>
      <c r="FC177" s="178"/>
      <c r="FD177" s="178"/>
      <c r="FE177" s="178"/>
      <c r="FF177" s="178"/>
      <c r="FG177" s="178"/>
      <c r="FH177" s="178"/>
      <c r="FI177" s="178"/>
      <c r="FJ177" s="178"/>
      <c r="FK177" s="178"/>
      <c r="FL177" s="178"/>
      <c r="FM177" s="178"/>
      <c r="FN177" s="178"/>
      <c r="FO177" s="178"/>
      <c r="FP177" s="178"/>
      <c r="FQ177" s="178"/>
      <c r="FR177" s="178"/>
      <c r="FS177" s="178"/>
      <c r="FT177" s="178"/>
      <c r="FU177" s="178"/>
      <c r="FV177" s="178"/>
      <c r="FW177" s="178"/>
      <c r="FX177" s="178"/>
      <c r="FY177" s="178"/>
      <c r="FZ177" s="178"/>
      <c r="GA177" s="178"/>
      <c r="GB177" s="178"/>
      <c r="GC177" s="178"/>
      <c r="GD177" s="178"/>
      <c r="GE177" s="178"/>
      <c r="GF177" s="178"/>
      <c r="GG177" s="178"/>
      <c r="GH177" s="178"/>
      <c r="GI177" s="178"/>
      <c r="GJ177" s="178"/>
      <c r="GK177" s="178"/>
      <c r="GL177" s="178"/>
      <c r="GM177" s="178"/>
      <c r="GN177" s="178"/>
      <c r="GO177" s="178"/>
      <c r="GP177" s="178"/>
      <c r="GQ177" s="178"/>
      <c r="GR177" s="178"/>
      <c r="GS177" s="178"/>
      <c r="GT177" s="178"/>
      <c r="GU177" s="178"/>
      <c r="GV177" s="178"/>
      <c r="GY177"/>
    </row>
    <row r="178" spans="1:207" ht="15.75">
      <c r="A178" s="114">
        <f t="shared" si="2"/>
        <v>6</v>
      </c>
      <c r="B178" s="491"/>
      <c r="C178" s="492"/>
      <c r="D178" s="357">
        <v>43267</v>
      </c>
      <c r="E178" s="465" t="str">
        <f>IF("CA" = [1]Congé!$H$7:$H$738, "absent", "il est la ")</f>
        <v xml:space="preserve">il est la </v>
      </c>
      <c r="F178" s="146"/>
      <c r="G178" s="146"/>
      <c r="H178" s="396"/>
      <c r="I178" s="372"/>
      <c r="J178" s="146"/>
      <c r="K178" s="146"/>
      <c r="L178" s="410"/>
      <c r="M178" s="395"/>
      <c r="N178" s="146"/>
      <c r="O178" s="146"/>
      <c r="P178" s="396"/>
      <c r="Q178" s="395"/>
      <c r="R178" s="146"/>
      <c r="S178" s="146"/>
      <c r="T178" s="396"/>
      <c r="U178" s="372"/>
      <c r="V178" s="146"/>
      <c r="W178" s="146"/>
      <c r="X178" s="410"/>
      <c r="Y178" s="395"/>
      <c r="Z178" s="146"/>
      <c r="AA178" s="146"/>
      <c r="AB178" s="396"/>
      <c r="AC178" s="372"/>
      <c r="AD178" s="146"/>
      <c r="AE178" s="146"/>
      <c r="AF178" s="410"/>
      <c r="AG178" s="395"/>
      <c r="AH178" s="146"/>
      <c r="AI178" s="146"/>
      <c r="AJ178" s="396"/>
      <c r="AK178" s="372"/>
      <c r="AL178" s="146"/>
      <c r="AM178" s="146"/>
      <c r="AN178" s="410"/>
      <c r="AO178" s="395"/>
      <c r="AP178" s="146"/>
      <c r="AQ178" s="146"/>
      <c r="AR178" s="396"/>
      <c r="AS178" s="395"/>
      <c r="AT178" s="146"/>
      <c r="AU178" s="146"/>
      <c r="AV178" s="396"/>
      <c r="AW178" s="395"/>
      <c r="AX178" s="146"/>
      <c r="AY178" s="146"/>
      <c r="AZ178" s="396"/>
      <c r="BA178" s="395"/>
      <c r="BB178" s="146"/>
      <c r="BC178" s="146"/>
      <c r="BD178" s="396"/>
      <c r="BE178" s="395"/>
      <c r="BF178" s="146"/>
      <c r="BG178" s="146"/>
      <c r="BH178" s="396"/>
      <c r="BI178" s="395"/>
      <c r="BJ178" s="146"/>
      <c r="BK178" s="146"/>
      <c r="BL178" s="396"/>
      <c r="BM178" s="395"/>
      <c r="BN178" s="146"/>
      <c r="BO178" s="146"/>
      <c r="BP178" s="396"/>
      <c r="BQ178" s="395"/>
      <c r="BR178" s="146"/>
      <c r="BS178" s="146"/>
      <c r="BT178" s="396"/>
      <c r="BU178" s="395"/>
      <c r="BV178" s="146"/>
      <c r="BW178" s="146"/>
      <c r="BX178" s="396"/>
      <c r="BY178" s="395"/>
      <c r="BZ178" s="146"/>
      <c r="CA178" s="146"/>
      <c r="CB178" s="396"/>
      <c r="CC178" s="395"/>
      <c r="CD178" s="146"/>
      <c r="CE178" s="146"/>
      <c r="CF178" s="396"/>
      <c r="CG178" s="395"/>
      <c r="CH178" s="146"/>
      <c r="CI178" s="146"/>
      <c r="CJ178" s="396"/>
      <c r="CK178" s="395"/>
      <c r="CL178" s="146"/>
      <c r="CM178" s="146"/>
      <c r="CN178" s="396"/>
      <c r="CO178" s="395"/>
      <c r="CP178" s="146"/>
      <c r="CQ178" s="146"/>
      <c r="CR178" s="396"/>
      <c r="CS178" s="372"/>
      <c r="CT178" s="146"/>
      <c r="CU178" s="146"/>
      <c r="CV178" s="146"/>
      <c r="CW178" s="146"/>
      <c r="CX178" s="146"/>
      <c r="CY178" s="146"/>
      <c r="CZ178" s="146"/>
      <c r="DA178" s="146"/>
      <c r="DB178" s="146"/>
      <c r="DC178" s="146"/>
      <c r="DD178" s="146"/>
      <c r="DE178" s="146"/>
      <c r="DF178" s="146"/>
      <c r="DG178" s="146"/>
      <c r="DH178" s="146"/>
      <c r="DI178" s="146"/>
      <c r="DJ178" s="146"/>
      <c r="DK178" s="146"/>
      <c r="DL178" s="146"/>
      <c r="DM178" s="146"/>
      <c r="DN178" s="146"/>
      <c r="DO178" s="146"/>
      <c r="DP178" s="146"/>
      <c r="DQ178" s="146"/>
      <c r="DR178" s="146"/>
      <c r="DS178" s="146"/>
      <c r="DT178" s="146"/>
      <c r="DU178" s="146"/>
      <c r="DV178" s="146"/>
      <c r="DW178" s="146"/>
      <c r="DX178" s="146"/>
      <c r="DY178" s="146"/>
      <c r="DZ178" s="146"/>
      <c r="EA178" s="146"/>
      <c r="EB178" s="146"/>
      <c r="EC178" s="146"/>
      <c r="ED178" s="146"/>
      <c r="EE178" s="146"/>
      <c r="EF178" s="146"/>
      <c r="EG178" s="146"/>
      <c r="EH178" s="146"/>
      <c r="EI178" s="146"/>
      <c r="EJ178" s="146"/>
      <c r="EK178" s="146"/>
      <c r="EL178" s="146"/>
      <c r="EM178" s="146"/>
      <c r="EN178" s="146"/>
      <c r="EO178" s="146"/>
      <c r="EP178" s="146"/>
      <c r="EQ178" s="146"/>
      <c r="ER178" s="146"/>
      <c r="ES178" s="146"/>
      <c r="ET178" s="146"/>
      <c r="EU178" s="146"/>
      <c r="EV178" s="146"/>
      <c r="EW178" s="146"/>
      <c r="EX178" s="146"/>
      <c r="EY178" s="146"/>
      <c r="EZ178" s="146"/>
      <c r="FA178" s="178"/>
      <c r="FB178" s="178"/>
      <c r="FC178" s="178"/>
      <c r="FD178" s="178"/>
      <c r="FE178" s="178"/>
      <c r="FF178" s="178"/>
      <c r="FG178" s="178"/>
      <c r="FH178" s="178"/>
      <c r="FI178" s="178"/>
      <c r="FJ178" s="178"/>
      <c r="FK178" s="178"/>
      <c r="FL178" s="178"/>
      <c r="FM178" s="178"/>
      <c r="FN178" s="178"/>
      <c r="FO178" s="178"/>
      <c r="FP178" s="178"/>
      <c r="FQ178" s="178"/>
      <c r="FR178" s="178"/>
      <c r="FS178" s="178"/>
      <c r="FT178" s="178"/>
      <c r="FU178" s="178"/>
      <c r="FV178" s="178"/>
      <c r="FW178" s="178"/>
      <c r="FX178" s="178"/>
      <c r="FY178" s="178"/>
      <c r="FZ178" s="178"/>
      <c r="GA178" s="178"/>
      <c r="GB178" s="178"/>
      <c r="GC178" s="178"/>
      <c r="GD178" s="178"/>
      <c r="GE178" s="178"/>
      <c r="GF178" s="178"/>
      <c r="GG178" s="178"/>
      <c r="GH178" s="178"/>
      <c r="GI178" s="178"/>
      <c r="GJ178" s="178"/>
      <c r="GK178" s="178"/>
      <c r="GL178" s="178"/>
      <c r="GM178" s="178"/>
      <c r="GN178" s="178"/>
      <c r="GO178" s="178"/>
      <c r="GP178" s="178"/>
      <c r="GQ178" s="178"/>
      <c r="GR178" s="178"/>
      <c r="GS178" s="178"/>
      <c r="GT178" s="178"/>
      <c r="GU178" s="178"/>
      <c r="GV178" s="178"/>
      <c r="GY178"/>
    </row>
    <row r="179" spans="1:207" ht="15.75">
      <c r="A179" s="114">
        <f t="shared" si="2"/>
        <v>7</v>
      </c>
      <c r="B179" s="491"/>
      <c r="C179" s="492"/>
      <c r="D179" s="357">
        <v>43268</v>
      </c>
      <c r="E179" s="465" t="str">
        <f>IF("CA" = [1]Congé!$H$7:$H$738, "absent", "il est la ")</f>
        <v xml:space="preserve">il est la </v>
      </c>
      <c r="F179" s="146"/>
      <c r="G179" s="146"/>
      <c r="H179" s="396"/>
      <c r="I179" s="372"/>
      <c r="J179" s="146"/>
      <c r="K179" s="146"/>
      <c r="L179" s="410"/>
      <c r="M179" s="395"/>
      <c r="N179" s="146"/>
      <c r="O179" s="146"/>
      <c r="P179" s="396"/>
      <c r="Q179" s="395"/>
      <c r="R179" s="146"/>
      <c r="S179" s="146"/>
      <c r="T179" s="396"/>
      <c r="U179" s="372"/>
      <c r="V179" s="146"/>
      <c r="W179" s="146"/>
      <c r="X179" s="410"/>
      <c r="Y179" s="395"/>
      <c r="Z179" s="146"/>
      <c r="AA179" s="146"/>
      <c r="AB179" s="396"/>
      <c r="AC179" s="372"/>
      <c r="AD179" s="146"/>
      <c r="AE179" s="146"/>
      <c r="AF179" s="410"/>
      <c r="AG179" s="395"/>
      <c r="AH179" s="146"/>
      <c r="AI179" s="146"/>
      <c r="AJ179" s="396"/>
      <c r="AK179" s="372"/>
      <c r="AL179" s="146"/>
      <c r="AM179" s="146"/>
      <c r="AN179" s="410"/>
      <c r="AO179" s="395"/>
      <c r="AP179" s="146"/>
      <c r="AQ179" s="146"/>
      <c r="AR179" s="396"/>
      <c r="AS179" s="395"/>
      <c r="AT179" s="146"/>
      <c r="AU179" s="146"/>
      <c r="AV179" s="396"/>
      <c r="AW179" s="395"/>
      <c r="AX179" s="146"/>
      <c r="AY179" s="146"/>
      <c r="AZ179" s="396"/>
      <c r="BA179" s="395"/>
      <c r="BB179" s="146"/>
      <c r="BC179" s="146"/>
      <c r="BD179" s="396"/>
      <c r="BE179" s="395"/>
      <c r="BF179" s="146"/>
      <c r="BG179" s="146"/>
      <c r="BH179" s="396"/>
      <c r="BI179" s="395"/>
      <c r="BJ179" s="146"/>
      <c r="BK179" s="146"/>
      <c r="BL179" s="396"/>
      <c r="BM179" s="395"/>
      <c r="BN179" s="146"/>
      <c r="BO179" s="146"/>
      <c r="BP179" s="396"/>
      <c r="BQ179" s="395"/>
      <c r="BR179" s="146"/>
      <c r="BS179" s="146"/>
      <c r="BT179" s="396"/>
      <c r="BU179" s="395"/>
      <c r="BV179" s="146"/>
      <c r="BW179" s="146"/>
      <c r="BX179" s="396"/>
      <c r="BY179" s="395"/>
      <c r="BZ179" s="146"/>
      <c r="CA179" s="146"/>
      <c r="CB179" s="396"/>
      <c r="CC179" s="395"/>
      <c r="CD179" s="146"/>
      <c r="CE179" s="146"/>
      <c r="CF179" s="396"/>
      <c r="CG179" s="395"/>
      <c r="CH179" s="146"/>
      <c r="CI179" s="146"/>
      <c r="CJ179" s="396"/>
      <c r="CK179" s="395"/>
      <c r="CL179" s="146"/>
      <c r="CM179" s="146"/>
      <c r="CN179" s="396"/>
      <c r="CO179" s="395"/>
      <c r="CP179" s="146"/>
      <c r="CQ179" s="146"/>
      <c r="CR179" s="396"/>
      <c r="CS179" s="372"/>
      <c r="CT179" s="146"/>
      <c r="CU179" s="146"/>
      <c r="CV179" s="146"/>
      <c r="CW179" s="146"/>
      <c r="CX179" s="146"/>
      <c r="CY179" s="146"/>
      <c r="CZ179" s="146"/>
      <c r="DA179" s="146"/>
      <c r="DB179" s="146"/>
      <c r="DC179" s="146"/>
      <c r="DD179" s="146"/>
      <c r="DE179" s="146"/>
      <c r="DF179" s="146"/>
      <c r="DG179" s="146"/>
      <c r="DH179" s="146"/>
      <c r="DI179" s="146"/>
      <c r="DJ179" s="146"/>
      <c r="DK179" s="146"/>
      <c r="DL179" s="146"/>
      <c r="DM179" s="146"/>
      <c r="DN179" s="146"/>
      <c r="DO179" s="146"/>
      <c r="DP179" s="146"/>
      <c r="DQ179" s="146"/>
      <c r="DR179" s="146"/>
      <c r="DS179" s="146"/>
      <c r="DT179" s="146"/>
      <c r="DU179" s="146"/>
      <c r="DV179" s="146"/>
      <c r="DW179" s="146"/>
      <c r="DX179" s="146"/>
      <c r="DY179" s="146"/>
      <c r="DZ179" s="146"/>
      <c r="EA179" s="146"/>
      <c r="EB179" s="146"/>
      <c r="EC179" s="146"/>
      <c r="ED179" s="146"/>
      <c r="EE179" s="146"/>
      <c r="EF179" s="146"/>
      <c r="EG179" s="146"/>
      <c r="EH179" s="146"/>
      <c r="EI179" s="146"/>
      <c r="EJ179" s="146"/>
      <c r="EK179" s="146"/>
      <c r="EL179" s="146"/>
      <c r="EM179" s="146"/>
      <c r="EN179" s="146"/>
      <c r="EO179" s="146"/>
      <c r="EP179" s="146"/>
      <c r="EQ179" s="146"/>
      <c r="ER179" s="146"/>
      <c r="ES179" s="146"/>
      <c r="ET179" s="146"/>
      <c r="EU179" s="146"/>
      <c r="EV179" s="146"/>
      <c r="EW179" s="146"/>
      <c r="EX179" s="146"/>
      <c r="EY179" s="146"/>
      <c r="EZ179" s="146"/>
      <c r="FA179" s="178"/>
      <c r="FB179" s="178"/>
      <c r="FC179" s="178"/>
      <c r="FD179" s="178"/>
      <c r="FE179" s="178"/>
      <c r="FF179" s="178"/>
      <c r="FG179" s="178"/>
      <c r="FH179" s="178"/>
      <c r="FI179" s="178"/>
      <c r="FJ179" s="178"/>
      <c r="FK179" s="178"/>
      <c r="FL179" s="178"/>
      <c r="FM179" s="178"/>
      <c r="FN179" s="178"/>
      <c r="FO179" s="178"/>
      <c r="FP179" s="178"/>
      <c r="FQ179" s="178"/>
      <c r="FR179" s="178"/>
      <c r="FS179" s="178"/>
      <c r="FT179" s="178"/>
      <c r="FU179" s="178"/>
      <c r="FV179" s="178"/>
      <c r="FW179" s="178"/>
      <c r="FX179" s="178"/>
      <c r="FY179" s="178"/>
      <c r="FZ179" s="178"/>
      <c r="GA179" s="178"/>
      <c r="GB179" s="178"/>
      <c r="GC179" s="178"/>
      <c r="GD179" s="178"/>
      <c r="GE179" s="178"/>
      <c r="GF179" s="178"/>
      <c r="GG179" s="178"/>
      <c r="GH179" s="178"/>
      <c r="GI179" s="178"/>
      <c r="GJ179" s="178"/>
      <c r="GK179" s="178"/>
      <c r="GL179" s="178"/>
      <c r="GM179" s="178"/>
      <c r="GN179" s="178"/>
      <c r="GO179" s="178"/>
      <c r="GP179" s="178"/>
      <c r="GQ179" s="178"/>
      <c r="GR179" s="178"/>
      <c r="GS179" s="178"/>
      <c r="GT179" s="178"/>
      <c r="GU179" s="178"/>
      <c r="GV179" s="178"/>
      <c r="GY179"/>
    </row>
    <row r="180" spans="1:207" ht="15.75">
      <c r="A180" s="114">
        <f t="shared" si="2"/>
        <v>1</v>
      </c>
      <c r="B180" s="491"/>
      <c r="C180" s="492"/>
      <c r="D180" s="357">
        <v>43269</v>
      </c>
      <c r="E180" s="465" t="str">
        <f>IF("CA" = [1]Congé!$H$7:$H$738, "absent", "il est la ")</f>
        <v xml:space="preserve">il est la </v>
      </c>
      <c r="F180" s="196"/>
      <c r="G180" s="196"/>
      <c r="H180" s="403"/>
      <c r="I180" s="375"/>
      <c r="J180" s="196"/>
      <c r="K180" s="196"/>
      <c r="L180" s="415"/>
      <c r="M180" s="420"/>
      <c r="N180" s="196"/>
      <c r="O180" s="196"/>
      <c r="P180" s="403"/>
      <c r="Q180" s="420"/>
      <c r="R180" s="196"/>
      <c r="S180" s="196"/>
      <c r="T180" s="403"/>
      <c r="U180" s="375"/>
      <c r="V180" s="196"/>
      <c r="W180" s="196"/>
      <c r="X180" s="415"/>
      <c r="Y180" s="420"/>
      <c r="Z180" s="196"/>
      <c r="AA180" s="196"/>
      <c r="AB180" s="403"/>
      <c r="AC180" s="375"/>
      <c r="AD180" s="196"/>
      <c r="AE180" s="196"/>
      <c r="AF180" s="415"/>
      <c r="AG180" s="420"/>
      <c r="AH180" s="196"/>
      <c r="AI180" s="196"/>
      <c r="AJ180" s="403"/>
      <c r="AK180" s="375"/>
      <c r="AL180" s="196"/>
      <c r="AM180" s="196"/>
      <c r="AN180" s="415"/>
      <c r="AO180" s="420"/>
      <c r="AP180" s="196"/>
      <c r="AQ180" s="196"/>
      <c r="AR180" s="403"/>
      <c r="AS180" s="420"/>
      <c r="AT180" s="196"/>
      <c r="AU180" s="196"/>
      <c r="AV180" s="403"/>
      <c r="AW180" s="420"/>
      <c r="AX180" s="196"/>
      <c r="AY180" s="196"/>
      <c r="AZ180" s="403"/>
      <c r="BA180" s="420"/>
      <c r="BB180" s="196"/>
      <c r="BC180" s="196"/>
      <c r="BD180" s="403"/>
      <c r="BE180" s="420"/>
      <c r="BF180" s="196"/>
      <c r="BG180" s="196"/>
      <c r="BH180" s="403"/>
      <c r="BI180" s="420"/>
      <c r="BJ180" s="196"/>
      <c r="BK180" s="196"/>
      <c r="BL180" s="403"/>
      <c r="BM180" s="420"/>
      <c r="BN180" s="196"/>
      <c r="BO180" s="196"/>
      <c r="BP180" s="403"/>
      <c r="BQ180" s="420"/>
      <c r="BR180" s="196"/>
      <c r="BS180" s="196"/>
      <c r="BT180" s="403"/>
      <c r="BU180" s="420"/>
      <c r="BV180" s="196"/>
      <c r="BW180" s="196"/>
      <c r="BX180" s="403"/>
      <c r="BY180" s="420"/>
      <c r="BZ180" s="196"/>
      <c r="CA180" s="196"/>
      <c r="CB180" s="403"/>
      <c r="CC180" s="420"/>
      <c r="CD180" s="196"/>
      <c r="CE180" s="196"/>
      <c r="CF180" s="403"/>
      <c r="CG180" s="420"/>
      <c r="CH180" s="196"/>
      <c r="CI180" s="196"/>
      <c r="CJ180" s="403"/>
      <c r="CK180" s="420"/>
      <c r="CL180" s="196"/>
      <c r="CM180" s="196"/>
      <c r="CN180" s="403"/>
      <c r="CO180" s="420"/>
      <c r="CP180" s="196"/>
      <c r="CQ180" s="196"/>
      <c r="CR180" s="403"/>
      <c r="CS180" s="375"/>
      <c r="CT180" s="196"/>
      <c r="CU180" s="196"/>
      <c r="CV180" s="196"/>
      <c r="CW180" s="196"/>
      <c r="CX180" s="196"/>
      <c r="CY180" s="196"/>
      <c r="CZ180" s="196"/>
      <c r="DA180" s="196"/>
      <c r="DB180" s="196"/>
      <c r="DC180" s="196"/>
      <c r="DD180" s="196"/>
      <c r="DE180" s="196"/>
      <c r="DF180" s="196"/>
      <c r="DG180" s="196"/>
      <c r="DH180" s="196"/>
      <c r="DI180" s="196"/>
      <c r="DJ180" s="196"/>
      <c r="DK180" s="196"/>
      <c r="DL180" s="196"/>
      <c r="DM180" s="196"/>
      <c r="DN180" s="196"/>
      <c r="DO180" s="196"/>
      <c r="DP180" s="196"/>
      <c r="DQ180" s="196"/>
      <c r="DR180" s="196"/>
      <c r="DS180" s="196"/>
      <c r="DT180" s="196"/>
      <c r="DU180" s="196"/>
      <c r="DV180" s="196"/>
      <c r="DW180" s="196"/>
      <c r="DX180" s="196"/>
      <c r="DY180" s="196"/>
      <c r="DZ180" s="196"/>
      <c r="EA180" s="196"/>
      <c r="EB180" s="196"/>
      <c r="EC180" s="196"/>
      <c r="ED180" s="196"/>
      <c r="EE180" s="196"/>
      <c r="EF180" s="196"/>
      <c r="EG180" s="196"/>
      <c r="EH180" s="196"/>
      <c r="EI180" s="196"/>
      <c r="EJ180" s="196"/>
      <c r="EK180" s="196"/>
      <c r="EL180" s="196"/>
      <c r="EM180" s="196"/>
      <c r="EN180" s="196"/>
      <c r="EO180" s="196"/>
      <c r="EP180" s="196"/>
      <c r="EQ180" s="196"/>
      <c r="ER180" s="196"/>
      <c r="ES180" s="196"/>
      <c r="ET180" s="196"/>
      <c r="EU180" s="196"/>
      <c r="EV180" s="196"/>
      <c r="EW180" s="196"/>
      <c r="EX180" s="196"/>
      <c r="EY180" s="196"/>
      <c r="EZ180" s="196"/>
      <c r="FA180" s="178"/>
      <c r="FB180" s="178"/>
      <c r="FC180" s="178"/>
      <c r="FD180" s="178"/>
      <c r="FE180" s="178"/>
      <c r="FF180" s="178"/>
      <c r="FG180" s="178"/>
      <c r="FH180" s="178"/>
      <c r="FI180" s="178"/>
      <c r="FJ180" s="178"/>
      <c r="FK180" s="178"/>
      <c r="FL180" s="178"/>
      <c r="FM180" s="178"/>
      <c r="FN180" s="178"/>
      <c r="FO180" s="178"/>
      <c r="FP180" s="178"/>
      <c r="FQ180" s="178"/>
      <c r="FR180" s="178"/>
      <c r="FS180" s="178"/>
      <c r="FT180" s="178"/>
      <c r="FU180" s="178"/>
      <c r="FV180" s="178"/>
      <c r="FW180" s="178"/>
      <c r="FX180" s="178"/>
      <c r="FY180" s="178"/>
      <c r="FZ180" s="178"/>
      <c r="GA180" s="178"/>
      <c r="GB180" s="178"/>
      <c r="GC180" s="178"/>
      <c r="GD180" s="178"/>
      <c r="GE180" s="178"/>
      <c r="GF180" s="178"/>
      <c r="GG180" s="178"/>
      <c r="GH180" s="178"/>
      <c r="GI180" s="178"/>
      <c r="GJ180" s="178"/>
      <c r="GK180" s="178"/>
      <c r="GL180" s="178"/>
      <c r="GM180" s="178"/>
      <c r="GN180" s="178"/>
      <c r="GO180" s="178"/>
      <c r="GP180" s="178"/>
      <c r="GQ180" s="178"/>
      <c r="GR180" s="178"/>
      <c r="GS180" s="178"/>
      <c r="GT180" s="178"/>
      <c r="GU180" s="178"/>
      <c r="GV180" s="178"/>
      <c r="GY180"/>
    </row>
    <row r="181" spans="1:207" ht="15.75">
      <c r="A181" s="114">
        <f t="shared" si="2"/>
        <v>2</v>
      </c>
      <c r="B181" s="491"/>
      <c r="C181" s="492"/>
      <c r="D181" s="357">
        <v>43270</v>
      </c>
      <c r="E181" s="465" t="str">
        <f>IF("CA" = [1]Congé!$H$7:$H$738, "absent", "il est la ")</f>
        <v xml:space="preserve">il est la </v>
      </c>
      <c r="F181" s="202"/>
      <c r="G181" s="202"/>
      <c r="H181" s="400"/>
      <c r="I181" s="391"/>
      <c r="J181" s="202"/>
      <c r="K181" s="202"/>
      <c r="L181" s="413"/>
      <c r="M181" s="417"/>
      <c r="N181" s="202"/>
      <c r="O181" s="202"/>
      <c r="P181" s="400"/>
      <c r="Q181" s="417"/>
      <c r="R181" s="202"/>
      <c r="S181" s="202"/>
      <c r="T181" s="400"/>
      <c r="U181" s="391"/>
      <c r="V181" s="202"/>
      <c r="W181" s="202"/>
      <c r="X181" s="413"/>
      <c r="Y181" s="417"/>
      <c r="Z181" s="202"/>
      <c r="AA181" s="202"/>
      <c r="AB181" s="400"/>
      <c r="AC181" s="391"/>
      <c r="AD181" s="202"/>
      <c r="AE181" s="202"/>
      <c r="AF181" s="413"/>
      <c r="AG181" s="417"/>
      <c r="AH181" s="202"/>
      <c r="AI181" s="202"/>
      <c r="AJ181" s="400"/>
      <c r="AK181" s="391"/>
      <c r="AL181" s="202"/>
      <c r="AM181" s="202"/>
      <c r="AN181" s="413"/>
      <c r="AO181" s="417"/>
      <c r="AP181" s="202"/>
      <c r="AQ181" s="202"/>
      <c r="AR181" s="400"/>
      <c r="AS181" s="417"/>
      <c r="AT181" s="202"/>
      <c r="AU181" s="202"/>
      <c r="AV181" s="400"/>
      <c r="AW181" s="417"/>
      <c r="AX181" s="202"/>
      <c r="AY181" s="202"/>
      <c r="AZ181" s="400"/>
      <c r="BA181" s="417"/>
      <c r="BB181" s="202"/>
      <c r="BC181" s="202"/>
      <c r="BD181" s="400"/>
      <c r="BE181" s="417"/>
      <c r="BF181" s="202"/>
      <c r="BG181" s="202"/>
      <c r="BH181" s="400"/>
      <c r="BI181" s="417"/>
      <c r="BJ181" s="202"/>
      <c r="BK181" s="202"/>
      <c r="BL181" s="400"/>
      <c r="BM181" s="417"/>
      <c r="BN181" s="202"/>
      <c r="BO181" s="202"/>
      <c r="BP181" s="400"/>
      <c r="BQ181" s="417"/>
      <c r="BR181" s="202"/>
      <c r="BS181" s="202"/>
      <c r="BT181" s="400"/>
      <c r="BU181" s="417"/>
      <c r="BV181" s="202"/>
      <c r="BW181" s="202"/>
      <c r="BX181" s="400"/>
      <c r="BY181" s="417"/>
      <c r="BZ181" s="202"/>
      <c r="CA181" s="202"/>
      <c r="CB181" s="400"/>
      <c r="CC181" s="417"/>
      <c r="CD181" s="202"/>
      <c r="CE181" s="202"/>
      <c r="CF181" s="400"/>
      <c r="CG181" s="417"/>
      <c r="CH181" s="202"/>
      <c r="CI181" s="202"/>
      <c r="CJ181" s="400"/>
      <c r="CK181" s="417"/>
      <c r="CL181" s="202"/>
      <c r="CM181" s="202"/>
      <c r="CN181" s="400"/>
      <c r="CO181" s="417"/>
      <c r="CP181" s="202"/>
      <c r="CQ181" s="202"/>
      <c r="CR181" s="400"/>
      <c r="CS181" s="391"/>
      <c r="CT181" s="202"/>
      <c r="CU181" s="202"/>
      <c r="CV181" s="202"/>
      <c r="CW181" s="202"/>
      <c r="CX181" s="202"/>
      <c r="CY181" s="202"/>
      <c r="CZ181" s="202"/>
      <c r="DA181" s="202"/>
      <c r="DB181" s="202"/>
      <c r="DC181" s="202"/>
      <c r="DD181" s="202"/>
      <c r="DE181" s="202"/>
      <c r="DF181" s="202"/>
      <c r="DG181" s="202"/>
      <c r="DH181" s="202"/>
      <c r="DI181" s="202"/>
      <c r="DJ181" s="202"/>
      <c r="DK181" s="202"/>
      <c r="DL181" s="202"/>
      <c r="DM181" s="202"/>
      <c r="DN181" s="202"/>
      <c r="DO181" s="202"/>
      <c r="DP181" s="202"/>
      <c r="DQ181" s="202"/>
      <c r="DR181" s="202"/>
      <c r="DS181" s="202"/>
      <c r="DT181" s="202"/>
      <c r="DU181" s="202"/>
      <c r="DV181" s="202"/>
      <c r="DW181" s="202"/>
      <c r="DX181" s="202"/>
      <c r="DY181" s="202"/>
      <c r="DZ181" s="202"/>
      <c r="EA181" s="202"/>
      <c r="EB181" s="202"/>
      <c r="EC181" s="202"/>
      <c r="ED181" s="202"/>
      <c r="EE181" s="202"/>
      <c r="EF181" s="202"/>
      <c r="EG181" s="202"/>
      <c r="EH181" s="202"/>
      <c r="EI181" s="202"/>
      <c r="EJ181" s="202"/>
      <c r="EK181" s="202"/>
      <c r="EL181" s="202"/>
      <c r="EM181" s="202"/>
      <c r="EN181" s="202"/>
      <c r="EO181" s="202"/>
      <c r="EP181" s="202"/>
      <c r="EQ181" s="202"/>
      <c r="ER181" s="202"/>
      <c r="ES181" s="202"/>
      <c r="ET181" s="202"/>
      <c r="EU181" s="202"/>
      <c r="EV181" s="202"/>
      <c r="EW181" s="202"/>
      <c r="EX181" s="202"/>
      <c r="EY181" s="202"/>
      <c r="EZ181" s="202"/>
      <c r="FA181" s="178"/>
      <c r="FB181" s="178"/>
      <c r="FC181" s="178"/>
      <c r="FD181" s="178"/>
      <c r="FE181" s="178"/>
      <c r="FF181" s="178"/>
      <c r="FG181" s="178"/>
      <c r="FH181" s="178"/>
      <c r="FI181" s="178"/>
      <c r="FJ181" s="178"/>
      <c r="FK181" s="178"/>
      <c r="FL181" s="178"/>
      <c r="FM181" s="178"/>
      <c r="FN181" s="178"/>
      <c r="FO181" s="178"/>
      <c r="FP181" s="178"/>
      <c r="FQ181" s="178"/>
      <c r="FR181" s="178"/>
      <c r="FS181" s="178"/>
      <c r="FT181" s="178"/>
      <c r="FU181" s="178"/>
      <c r="FV181" s="178"/>
      <c r="FW181" s="178"/>
      <c r="FX181" s="178"/>
      <c r="FY181" s="178"/>
      <c r="FZ181" s="178"/>
      <c r="GA181" s="178"/>
      <c r="GB181" s="178"/>
      <c r="GC181" s="178"/>
      <c r="GD181" s="178"/>
      <c r="GE181" s="178"/>
      <c r="GF181" s="178"/>
      <c r="GG181" s="178"/>
      <c r="GH181" s="178"/>
      <c r="GI181" s="178"/>
      <c r="GJ181" s="178"/>
      <c r="GK181" s="178"/>
      <c r="GL181" s="178"/>
      <c r="GM181" s="178"/>
      <c r="GN181" s="178"/>
      <c r="GO181" s="178"/>
      <c r="GP181" s="178"/>
      <c r="GQ181" s="178"/>
      <c r="GR181" s="178"/>
      <c r="GS181" s="178"/>
      <c r="GT181" s="178"/>
      <c r="GU181" s="178"/>
      <c r="GV181" s="178"/>
      <c r="GY181"/>
    </row>
    <row r="182" spans="1:207" ht="15.75">
      <c r="A182" s="114">
        <f t="shared" si="2"/>
        <v>3</v>
      </c>
      <c r="B182" s="491"/>
      <c r="C182" s="492"/>
      <c r="D182" s="357">
        <v>43271</v>
      </c>
      <c r="E182" s="465" t="str">
        <f>IF("CA" = [1]Congé!$H$7:$H$738, "absent", "il est la ")</f>
        <v xml:space="preserve">il est la </v>
      </c>
      <c r="F182" s="202"/>
      <c r="G182" s="202"/>
      <c r="H182" s="400"/>
      <c r="I182" s="391"/>
      <c r="J182" s="202"/>
      <c r="K182" s="202"/>
      <c r="L182" s="413"/>
      <c r="M182" s="417"/>
      <c r="N182" s="202"/>
      <c r="O182" s="202"/>
      <c r="P182" s="400"/>
      <c r="Q182" s="417"/>
      <c r="R182" s="202"/>
      <c r="S182" s="202"/>
      <c r="T182" s="400"/>
      <c r="U182" s="391"/>
      <c r="V182" s="202"/>
      <c r="W182" s="202"/>
      <c r="X182" s="413"/>
      <c r="Y182" s="417"/>
      <c r="Z182" s="202"/>
      <c r="AA182" s="202"/>
      <c r="AB182" s="400"/>
      <c r="AC182" s="391"/>
      <c r="AD182" s="202"/>
      <c r="AE182" s="202"/>
      <c r="AF182" s="413"/>
      <c r="AG182" s="417"/>
      <c r="AH182" s="202"/>
      <c r="AI182" s="202"/>
      <c r="AJ182" s="400"/>
      <c r="AK182" s="391"/>
      <c r="AL182" s="202"/>
      <c r="AM182" s="202"/>
      <c r="AN182" s="413"/>
      <c r="AO182" s="417"/>
      <c r="AP182" s="202"/>
      <c r="AQ182" s="202"/>
      <c r="AR182" s="400"/>
      <c r="AS182" s="417"/>
      <c r="AT182" s="202"/>
      <c r="AU182" s="202"/>
      <c r="AV182" s="400"/>
      <c r="AW182" s="417"/>
      <c r="AX182" s="202"/>
      <c r="AY182" s="202"/>
      <c r="AZ182" s="400"/>
      <c r="BA182" s="417"/>
      <c r="BB182" s="202"/>
      <c r="BC182" s="202"/>
      <c r="BD182" s="400"/>
      <c r="BE182" s="417"/>
      <c r="BF182" s="202"/>
      <c r="BG182" s="202"/>
      <c r="BH182" s="400"/>
      <c r="BI182" s="417"/>
      <c r="BJ182" s="202"/>
      <c r="BK182" s="202"/>
      <c r="BL182" s="400"/>
      <c r="BM182" s="417"/>
      <c r="BN182" s="202"/>
      <c r="BO182" s="202"/>
      <c r="BP182" s="400"/>
      <c r="BQ182" s="417"/>
      <c r="BR182" s="202"/>
      <c r="BS182" s="202"/>
      <c r="BT182" s="400"/>
      <c r="BU182" s="417"/>
      <c r="BV182" s="202"/>
      <c r="BW182" s="202"/>
      <c r="BX182" s="400"/>
      <c r="BY182" s="417"/>
      <c r="BZ182" s="202"/>
      <c r="CA182" s="202"/>
      <c r="CB182" s="400"/>
      <c r="CC182" s="417"/>
      <c r="CD182" s="202"/>
      <c r="CE182" s="202"/>
      <c r="CF182" s="400"/>
      <c r="CG182" s="417"/>
      <c r="CH182" s="202"/>
      <c r="CI182" s="202"/>
      <c r="CJ182" s="400"/>
      <c r="CK182" s="417"/>
      <c r="CL182" s="202"/>
      <c r="CM182" s="202"/>
      <c r="CN182" s="400"/>
      <c r="CO182" s="417"/>
      <c r="CP182" s="202"/>
      <c r="CQ182" s="202"/>
      <c r="CR182" s="400"/>
      <c r="CS182" s="391"/>
      <c r="CT182" s="202"/>
      <c r="CU182" s="202"/>
      <c r="CV182" s="202"/>
      <c r="CW182" s="202"/>
      <c r="CX182" s="202"/>
      <c r="CY182" s="202"/>
      <c r="CZ182" s="202"/>
      <c r="DA182" s="202"/>
      <c r="DB182" s="202"/>
      <c r="DC182" s="202"/>
      <c r="DD182" s="202"/>
      <c r="DE182" s="202"/>
      <c r="DF182" s="202"/>
      <c r="DG182" s="202"/>
      <c r="DH182" s="202"/>
      <c r="DI182" s="202"/>
      <c r="DJ182" s="202"/>
      <c r="DK182" s="202"/>
      <c r="DL182" s="202"/>
      <c r="DM182" s="202"/>
      <c r="DN182" s="202"/>
      <c r="DO182" s="202"/>
      <c r="DP182" s="202"/>
      <c r="DQ182" s="202"/>
      <c r="DR182" s="202"/>
      <c r="DS182" s="202"/>
      <c r="DT182" s="202"/>
      <c r="DU182" s="202"/>
      <c r="DV182" s="202"/>
      <c r="DW182" s="202"/>
      <c r="DX182" s="202"/>
      <c r="DY182" s="202"/>
      <c r="DZ182" s="202"/>
      <c r="EA182" s="202"/>
      <c r="EB182" s="202"/>
      <c r="EC182" s="202"/>
      <c r="ED182" s="202"/>
      <c r="EE182" s="202"/>
      <c r="EF182" s="202"/>
      <c r="EG182" s="202"/>
      <c r="EH182" s="202"/>
      <c r="EI182" s="202"/>
      <c r="EJ182" s="202"/>
      <c r="EK182" s="202"/>
      <c r="EL182" s="202"/>
      <c r="EM182" s="202"/>
      <c r="EN182" s="202"/>
      <c r="EO182" s="202"/>
      <c r="EP182" s="202"/>
      <c r="EQ182" s="202"/>
      <c r="ER182" s="202"/>
      <c r="ES182" s="202"/>
      <c r="ET182" s="202"/>
      <c r="EU182" s="202"/>
      <c r="EV182" s="202"/>
      <c r="EW182" s="202"/>
      <c r="EX182" s="202"/>
      <c r="EY182" s="202"/>
      <c r="EZ182" s="202"/>
      <c r="FA182" s="178"/>
      <c r="FB182" s="178"/>
      <c r="FC182" s="178"/>
      <c r="FD182" s="178"/>
      <c r="FE182" s="178"/>
      <c r="FF182" s="178"/>
      <c r="FG182" s="178"/>
      <c r="FH182" s="178"/>
      <c r="FI182" s="178"/>
      <c r="FJ182" s="178"/>
      <c r="FK182" s="178"/>
      <c r="FL182" s="178"/>
      <c r="FM182" s="178"/>
      <c r="FN182" s="178"/>
      <c r="FO182" s="178"/>
      <c r="FP182" s="178"/>
      <c r="FQ182" s="178"/>
      <c r="FR182" s="178"/>
      <c r="FS182" s="178"/>
      <c r="FT182" s="178"/>
      <c r="FU182" s="178"/>
      <c r="FV182" s="178"/>
      <c r="FW182" s="178"/>
      <c r="FX182" s="178"/>
      <c r="FY182" s="178"/>
      <c r="FZ182" s="178"/>
      <c r="GA182" s="178"/>
      <c r="GB182" s="178"/>
      <c r="GC182" s="178"/>
      <c r="GD182" s="178"/>
      <c r="GE182" s="178"/>
      <c r="GF182" s="178"/>
      <c r="GG182" s="178"/>
      <c r="GH182" s="178"/>
      <c r="GI182" s="178"/>
      <c r="GJ182" s="178"/>
      <c r="GK182" s="178"/>
      <c r="GL182" s="178"/>
      <c r="GM182" s="178"/>
      <c r="GN182" s="178"/>
      <c r="GO182" s="178"/>
      <c r="GP182" s="178"/>
      <c r="GQ182" s="178"/>
      <c r="GR182" s="178"/>
      <c r="GS182" s="178"/>
      <c r="GT182" s="178"/>
      <c r="GU182" s="178"/>
      <c r="GV182" s="178"/>
      <c r="GY182"/>
    </row>
    <row r="183" spans="1:207" ht="15.75">
      <c r="A183" s="114">
        <f t="shared" si="2"/>
        <v>4</v>
      </c>
      <c r="B183" s="491"/>
      <c r="C183" s="492"/>
      <c r="D183" s="357">
        <v>43272</v>
      </c>
      <c r="E183" s="465" t="str">
        <f>IF("CA" = [1]Congé!$H$7:$H$738, "absent", "il est la ")</f>
        <v xml:space="preserve">il est la </v>
      </c>
      <c r="F183" s="178"/>
      <c r="G183" s="178"/>
      <c r="H183" s="368"/>
      <c r="I183" s="352"/>
      <c r="J183" s="178"/>
      <c r="K183" s="178"/>
      <c r="L183" s="409"/>
      <c r="M183" s="393"/>
      <c r="N183" s="178"/>
      <c r="O183" s="178"/>
      <c r="P183" s="368"/>
      <c r="Q183" s="393"/>
      <c r="R183" s="178"/>
      <c r="S183" s="178"/>
      <c r="T183" s="368"/>
      <c r="U183" s="352"/>
      <c r="V183" s="178"/>
      <c r="W183" s="178"/>
      <c r="X183" s="409"/>
      <c r="Y183" s="393"/>
      <c r="Z183" s="178"/>
      <c r="AA183" s="178"/>
      <c r="AB183" s="368"/>
      <c r="AC183" s="352"/>
      <c r="AD183" s="178"/>
      <c r="AE183" s="178"/>
      <c r="AF183" s="409"/>
      <c r="AG183" s="393"/>
      <c r="AH183" s="178"/>
      <c r="AI183" s="178"/>
      <c r="AJ183" s="368"/>
      <c r="AK183" s="352"/>
      <c r="AL183" s="178"/>
      <c r="AM183" s="178"/>
      <c r="AN183" s="409"/>
      <c r="AO183" s="393"/>
      <c r="AP183" s="178"/>
      <c r="AQ183" s="178"/>
      <c r="AR183" s="368"/>
      <c r="AS183" s="393"/>
      <c r="AT183" s="178"/>
      <c r="AU183" s="178"/>
      <c r="AV183" s="368"/>
      <c r="AW183" s="393"/>
      <c r="AX183" s="178"/>
      <c r="AY183" s="178"/>
      <c r="AZ183" s="368"/>
      <c r="BA183" s="393"/>
      <c r="BB183" s="178"/>
      <c r="BC183" s="178"/>
      <c r="BD183" s="368"/>
      <c r="BE183" s="393"/>
      <c r="BF183" s="178"/>
      <c r="BG183" s="178"/>
      <c r="BH183" s="368"/>
      <c r="BI183" s="393"/>
      <c r="BJ183" s="178"/>
      <c r="BK183" s="178"/>
      <c r="BL183" s="368"/>
      <c r="BM183" s="393"/>
      <c r="BN183" s="178"/>
      <c r="BO183" s="178"/>
      <c r="BP183" s="368"/>
      <c r="BQ183" s="393"/>
      <c r="BR183" s="178"/>
      <c r="BS183" s="178"/>
      <c r="BT183" s="368"/>
      <c r="BU183" s="393"/>
      <c r="BV183" s="178"/>
      <c r="BW183" s="178"/>
      <c r="BX183" s="368"/>
      <c r="BY183" s="393"/>
      <c r="BZ183" s="178"/>
      <c r="CA183" s="178"/>
      <c r="CB183" s="368"/>
      <c r="CC183" s="393"/>
      <c r="CD183" s="178"/>
      <c r="CE183" s="178"/>
      <c r="CF183" s="368"/>
      <c r="CG183" s="393"/>
      <c r="CH183" s="178"/>
      <c r="CI183" s="178"/>
      <c r="CJ183" s="368"/>
      <c r="CK183" s="393"/>
      <c r="CL183" s="178"/>
      <c r="CM183" s="178"/>
      <c r="CN183" s="368"/>
      <c r="CO183" s="393"/>
      <c r="CP183" s="178"/>
      <c r="CQ183" s="178"/>
      <c r="CR183" s="368"/>
      <c r="CS183" s="352"/>
      <c r="CT183" s="178"/>
      <c r="CU183" s="178"/>
      <c r="CV183" s="178"/>
      <c r="CW183" s="178"/>
      <c r="CX183" s="178"/>
      <c r="CY183" s="178"/>
      <c r="CZ183" s="178"/>
      <c r="DA183" s="178"/>
      <c r="DB183" s="178"/>
      <c r="DC183" s="178"/>
      <c r="DD183" s="178"/>
      <c r="DE183" s="178"/>
      <c r="DF183" s="178"/>
      <c r="DG183" s="178"/>
      <c r="DH183" s="178"/>
      <c r="DI183" s="178"/>
      <c r="DJ183" s="178"/>
      <c r="DK183" s="178"/>
      <c r="DL183" s="178"/>
      <c r="DM183" s="178"/>
      <c r="DN183" s="178"/>
      <c r="DO183" s="178"/>
      <c r="DP183" s="178"/>
      <c r="DQ183" s="178"/>
      <c r="DR183" s="178"/>
      <c r="DS183" s="178"/>
      <c r="DT183" s="178"/>
      <c r="DU183" s="178"/>
      <c r="DV183" s="178"/>
      <c r="DW183" s="178"/>
      <c r="DX183" s="178"/>
      <c r="DY183" s="178"/>
      <c r="DZ183" s="178"/>
      <c r="EA183" s="178"/>
      <c r="EB183" s="178"/>
      <c r="EC183" s="178"/>
      <c r="ED183" s="178"/>
      <c r="EE183" s="178"/>
      <c r="EF183" s="178"/>
      <c r="EG183" s="178"/>
      <c r="EH183" s="178"/>
      <c r="EI183" s="178"/>
      <c r="EJ183" s="178"/>
      <c r="EK183" s="178"/>
      <c r="EL183" s="178"/>
      <c r="EM183" s="178"/>
      <c r="EN183" s="178"/>
      <c r="EO183" s="178"/>
      <c r="EP183" s="178"/>
      <c r="EQ183" s="178"/>
      <c r="ER183" s="178"/>
      <c r="ES183" s="178"/>
      <c r="ET183" s="178"/>
      <c r="EU183" s="178"/>
      <c r="EV183" s="178"/>
      <c r="EW183" s="178"/>
      <c r="EX183" s="178"/>
      <c r="EY183" s="178"/>
      <c r="EZ183" s="178"/>
      <c r="FA183" s="178"/>
      <c r="FB183" s="178"/>
      <c r="FC183" s="178"/>
      <c r="FD183" s="178"/>
      <c r="FE183" s="178"/>
      <c r="FF183" s="178"/>
      <c r="FG183" s="178"/>
      <c r="FH183" s="178"/>
      <c r="FI183" s="178"/>
      <c r="FJ183" s="178"/>
      <c r="FK183" s="178"/>
      <c r="FL183" s="178"/>
      <c r="FM183" s="178"/>
      <c r="FN183" s="178"/>
      <c r="FO183" s="178"/>
      <c r="FP183" s="178"/>
      <c r="FQ183" s="178"/>
      <c r="FR183" s="178"/>
      <c r="FS183" s="178"/>
      <c r="FT183" s="178"/>
      <c r="FU183" s="178"/>
      <c r="FV183" s="178"/>
      <c r="FW183" s="178"/>
      <c r="FX183" s="178"/>
      <c r="FY183" s="178"/>
      <c r="FZ183" s="178"/>
      <c r="GA183" s="178"/>
      <c r="GB183" s="178"/>
      <c r="GC183" s="178"/>
      <c r="GD183" s="178"/>
      <c r="GE183" s="178"/>
      <c r="GF183" s="178"/>
      <c r="GG183" s="178"/>
      <c r="GH183" s="178"/>
      <c r="GI183" s="178"/>
      <c r="GJ183" s="178"/>
      <c r="GK183" s="178"/>
      <c r="GL183" s="178"/>
      <c r="GM183" s="178"/>
      <c r="GN183" s="178"/>
      <c r="GO183" s="178"/>
      <c r="GP183" s="178"/>
      <c r="GQ183" s="178"/>
      <c r="GR183" s="178"/>
      <c r="GS183" s="178"/>
      <c r="GT183" s="178"/>
      <c r="GU183" s="178"/>
      <c r="GV183" s="178"/>
      <c r="GY183"/>
    </row>
    <row r="184" spans="1:207" ht="15.75">
      <c r="A184" s="114">
        <f t="shared" si="2"/>
        <v>5</v>
      </c>
      <c r="B184" s="491"/>
      <c r="C184" s="492"/>
      <c r="D184" s="357">
        <v>43273</v>
      </c>
      <c r="E184" s="465" t="str">
        <f>IF("CA" = [1]Congé!$H$7:$H$738, "absent", "il est la ")</f>
        <v xml:space="preserve">il est la </v>
      </c>
      <c r="F184" s="178"/>
      <c r="G184" s="178"/>
      <c r="H184" s="368"/>
      <c r="I184" s="352"/>
      <c r="J184" s="178"/>
      <c r="K184" s="178"/>
      <c r="L184" s="409"/>
      <c r="M184" s="393"/>
      <c r="N184" s="178"/>
      <c r="O184" s="178"/>
      <c r="P184" s="368"/>
      <c r="Q184" s="393"/>
      <c r="R184" s="178"/>
      <c r="S184" s="178"/>
      <c r="T184" s="368"/>
      <c r="U184" s="352"/>
      <c r="V184" s="178"/>
      <c r="W184" s="178"/>
      <c r="X184" s="409"/>
      <c r="Y184" s="393"/>
      <c r="Z184" s="178"/>
      <c r="AA184" s="178"/>
      <c r="AB184" s="368"/>
      <c r="AC184" s="352"/>
      <c r="AD184" s="178"/>
      <c r="AE184" s="178"/>
      <c r="AF184" s="409"/>
      <c r="AG184" s="393"/>
      <c r="AH184" s="178"/>
      <c r="AI184" s="178"/>
      <c r="AJ184" s="368"/>
      <c r="AK184" s="352"/>
      <c r="AL184" s="178"/>
      <c r="AM184" s="178"/>
      <c r="AN184" s="409"/>
      <c r="AO184" s="393"/>
      <c r="AP184" s="178"/>
      <c r="AQ184" s="178"/>
      <c r="AR184" s="368"/>
      <c r="AS184" s="393"/>
      <c r="AT184" s="178"/>
      <c r="AU184" s="178"/>
      <c r="AV184" s="368"/>
      <c r="AW184" s="393"/>
      <c r="AX184" s="178"/>
      <c r="AY184" s="178"/>
      <c r="AZ184" s="368"/>
      <c r="BA184" s="393"/>
      <c r="BB184" s="178"/>
      <c r="BC184" s="178"/>
      <c r="BD184" s="368"/>
      <c r="BE184" s="393"/>
      <c r="BF184" s="178"/>
      <c r="BG184" s="178"/>
      <c r="BH184" s="368"/>
      <c r="BI184" s="393"/>
      <c r="BJ184" s="178"/>
      <c r="BK184" s="178"/>
      <c r="BL184" s="368"/>
      <c r="BM184" s="393"/>
      <c r="BN184" s="178"/>
      <c r="BO184" s="178"/>
      <c r="BP184" s="368"/>
      <c r="BQ184" s="393"/>
      <c r="BR184" s="178"/>
      <c r="BS184" s="178"/>
      <c r="BT184" s="368"/>
      <c r="BU184" s="393"/>
      <c r="BV184" s="178"/>
      <c r="BW184" s="178"/>
      <c r="BX184" s="368"/>
      <c r="BY184" s="393"/>
      <c r="BZ184" s="178"/>
      <c r="CA184" s="178"/>
      <c r="CB184" s="368"/>
      <c r="CC184" s="393"/>
      <c r="CD184" s="178"/>
      <c r="CE184" s="178"/>
      <c r="CF184" s="368"/>
      <c r="CG184" s="393"/>
      <c r="CH184" s="178"/>
      <c r="CI184" s="178"/>
      <c r="CJ184" s="368"/>
      <c r="CK184" s="393"/>
      <c r="CL184" s="178"/>
      <c r="CM184" s="178"/>
      <c r="CN184" s="368"/>
      <c r="CO184" s="393"/>
      <c r="CP184" s="178"/>
      <c r="CQ184" s="178"/>
      <c r="CR184" s="368"/>
      <c r="CS184" s="352"/>
      <c r="CT184" s="178"/>
      <c r="CU184" s="178"/>
      <c r="CV184" s="178"/>
      <c r="CW184" s="178"/>
      <c r="CX184" s="178"/>
      <c r="CY184" s="178"/>
      <c r="CZ184" s="178"/>
      <c r="DA184" s="178"/>
      <c r="DB184" s="178"/>
      <c r="DC184" s="178"/>
      <c r="DD184" s="178"/>
      <c r="DE184" s="178"/>
      <c r="DF184" s="178"/>
      <c r="DG184" s="178"/>
      <c r="DH184" s="178"/>
      <c r="DI184" s="178"/>
      <c r="DJ184" s="178"/>
      <c r="DK184" s="178"/>
      <c r="DL184" s="178"/>
      <c r="DM184" s="178"/>
      <c r="DN184" s="178"/>
      <c r="DO184" s="178"/>
      <c r="DP184" s="178"/>
      <c r="DQ184" s="178"/>
      <c r="DR184" s="178"/>
      <c r="DS184" s="178"/>
      <c r="DT184" s="178"/>
      <c r="DU184" s="178"/>
      <c r="DV184" s="178"/>
      <c r="DW184" s="178"/>
      <c r="DX184" s="178"/>
      <c r="DY184" s="178"/>
      <c r="DZ184" s="178"/>
      <c r="EA184" s="178"/>
      <c r="EB184" s="178"/>
      <c r="EC184" s="178"/>
      <c r="ED184" s="178"/>
      <c r="EE184" s="178"/>
      <c r="EF184" s="178"/>
      <c r="EG184" s="178"/>
      <c r="EH184" s="178"/>
      <c r="EI184" s="178"/>
      <c r="EJ184" s="178"/>
      <c r="EK184" s="178"/>
      <c r="EL184" s="178"/>
      <c r="EM184" s="178"/>
      <c r="EN184" s="178"/>
      <c r="EO184" s="178"/>
      <c r="EP184" s="178"/>
      <c r="EQ184" s="178"/>
      <c r="ER184" s="178"/>
      <c r="ES184" s="178"/>
      <c r="ET184" s="178"/>
      <c r="EU184" s="178"/>
      <c r="EV184" s="178"/>
      <c r="EW184" s="178"/>
      <c r="EX184" s="178"/>
      <c r="EY184" s="178"/>
      <c r="EZ184" s="178"/>
      <c r="FA184" s="178"/>
      <c r="FB184" s="178"/>
      <c r="FC184" s="178"/>
      <c r="FD184" s="178"/>
      <c r="FE184" s="178"/>
      <c r="FF184" s="178"/>
      <c r="FG184" s="178"/>
      <c r="FH184" s="178"/>
      <c r="FI184" s="178"/>
      <c r="FJ184" s="178"/>
      <c r="FK184" s="178"/>
      <c r="FL184" s="178"/>
      <c r="FM184" s="178"/>
      <c r="FN184" s="178"/>
      <c r="FO184" s="178"/>
      <c r="FP184" s="178"/>
      <c r="FQ184" s="178"/>
      <c r="FR184" s="178"/>
      <c r="FS184" s="178"/>
      <c r="FT184" s="178"/>
      <c r="FU184" s="178"/>
      <c r="FV184" s="178"/>
      <c r="FW184" s="178"/>
      <c r="FX184" s="178"/>
      <c r="FY184" s="178"/>
      <c r="FZ184" s="178"/>
      <c r="GA184" s="178"/>
      <c r="GB184" s="178"/>
      <c r="GC184" s="178"/>
      <c r="GD184" s="178"/>
      <c r="GE184" s="178"/>
      <c r="GF184" s="178"/>
      <c r="GG184" s="178"/>
      <c r="GH184" s="178"/>
      <c r="GI184" s="178"/>
      <c r="GJ184" s="178"/>
      <c r="GK184" s="178"/>
      <c r="GL184" s="178"/>
      <c r="GM184" s="178"/>
      <c r="GN184" s="178"/>
      <c r="GO184" s="178"/>
      <c r="GP184" s="178"/>
      <c r="GQ184" s="178"/>
      <c r="GR184" s="178"/>
      <c r="GS184" s="178"/>
      <c r="GT184" s="178"/>
      <c r="GU184" s="178"/>
      <c r="GV184" s="178"/>
      <c r="GY184"/>
    </row>
    <row r="185" spans="1:207" ht="15.75">
      <c r="A185" s="114">
        <f t="shared" si="2"/>
        <v>6</v>
      </c>
      <c r="B185" s="491"/>
      <c r="C185" s="492"/>
      <c r="D185" s="357">
        <v>43274</v>
      </c>
      <c r="E185" s="465" t="str">
        <f>IF("CA" = [1]Congé!$H$7:$H$738, "absent", "il est la ")</f>
        <v xml:space="preserve">il est la </v>
      </c>
      <c r="F185" s="146"/>
      <c r="G185" s="146"/>
      <c r="H185" s="396"/>
      <c r="I185" s="372"/>
      <c r="J185" s="146"/>
      <c r="K185" s="146"/>
      <c r="L185" s="410"/>
      <c r="M185" s="395"/>
      <c r="N185" s="146"/>
      <c r="O185" s="146"/>
      <c r="P185" s="396"/>
      <c r="Q185" s="395"/>
      <c r="R185" s="146"/>
      <c r="S185" s="146"/>
      <c r="T185" s="396"/>
      <c r="U185" s="372"/>
      <c r="V185" s="146"/>
      <c r="W185" s="146"/>
      <c r="X185" s="410"/>
      <c r="Y185" s="395"/>
      <c r="Z185" s="146"/>
      <c r="AA185" s="146"/>
      <c r="AB185" s="396"/>
      <c r="AC185" s="372"/>
      <c r="AD185" s="146"/>
      <c r="AE185" s="146"/>
      <c r="AF185" s="410"/>
      <c r="AG185" s="395"/>
      <c r="AH185" s="146"/>
      <c r="AI185" s="146"/>
      <c r="AJ185" s="396"/>
      <c r="AK185" s="372"/>
      <c r="AL185" s="146"/>
      <c r="AM185" s="146"/>
      <c r="AN185" s="410"/>
      <c r="AO185" s="395"/>
      <c r="AP185" s="146"/>
      <c r="AQ185" s="146"/>
      <c r="AR185" s="396"/>
      <c r="AS185" s="395"/>
      <c r="AT185" s="146"/>
      <c r="AU185" s="146"/>
      <c r="AV185" s="396"/>
      <c r="AW185" s="395"/>
      <c r="AX185" s="146"/>
      <c r="AY185" s="146"/>
      <c r="AZ185" s="396"/>
      <c r="BA185" s="395"/>
      <c r="BB185" s="146"/>
      <c r="BC185" s="146"/>
      <c r="BD185" s="396"/>
      <c r="BE185" s="395"/>
      <c r="BF185" s="146"/>
      <c r="BG185" s="146"/>
      <c r="BH185" s="396"/>
      <c r="BI185" s="395"/>
      <c r="BJ185" s="146"/>
      <c r="BK185" s="146"/>
      <c r="BL185" s="396"/>
      <c r="BM185" s="395"/>
      <c r="BN185" s="146"/>
      <c r="BO185" s="146"/>
      <c r="BP185" s="396"/>
      <c r="BQ185" s="395"/>
      <c r="BR185" s="146"/>
      <c r="BS185" s="146"/>
      <c r="BT185" s="396"/>
      <c r="BU185" s="395"/>
      <c r="BV185" s="146"/>
      <c r="BW185" s="146"/>
      <c r="BX185" s="396"/>
      <c r="BY185" s="395"/>
      <c r="BZ185" s="146"/>
      <c r="CA185" s="146"/>
      <c r="CB185" s="396"/>
      <c r="CC185" s="395"/>
      <c r="CD185" s="146"/>
      <c r="CE185" s="146"/>
      <c r="CF185" s="396"/>
      <c r="CG185" s="395"/>
      <c r="CH185" s="146"/>
      <c r="CI185" s="146"/>
      <c r="CJ185" s="396"/>
      <c r="CK185" s="395"/>
      <c r="CL185" s="146"/>
      <c r="CM185" s="146"/>
      <c r="CN185" s="396"/>
      <c r="CO185" s="395"/>
      <c r="CP185" s="146"/>
      <c r="CQ185" s="146"/>
      <c r="CR185" s="396"/>
      <c r="CS185" s="372"/>
      <c r="CT185" s="146"/>
      <c r="CU185" s="146"/>
      <c r="CV185" s="146"/>
      <c r="CW185" s="146"/>
      <c r="CX185" s="146"/>
      <c r="CY185" s="146"/>
      <c r="CZ185" s="146"/>
      <c r="DA185" s="146"/>
      <c r="DB185" s="146"/>
      <c r="DC185" s="146"/>
      <c r="DD185" s="146"/>
      <c r="DE185" s="146"/>
      <c r="DF185" s="146"/>
      <c r="DG185" s="146"/>
      <c r="DH185" s="146"/>
      <c r="DI185" s="146"/>
      <c r="DJ185" s="146"/>
      <c r="DK185" s="146"/>
      <c r="DL185" s="146"/>
      <c r="DM185" s="146"/>
      <c r="DN185" s="146"/>
      <c r="DO185" s="146"/>
      <c r="DP185" s="146"/>
      <c r="DQ185" s="146"/>
      <c r="DR185" s="146"/>
      <c r="DS185" s="146"/>
      <c r="DT185" s="146"/>
      <c r="DU185" s="146"/>
      <c r="DV185" s="146"/>
      <c r="DW185" s="146"/>
      <c r="DX185" s="146"/>
      <c r="DY185" s="146"/>
      <c r="DZ185" s="146"/>
      <c r="EA185" s="146"/>
      <c r="EB185" s="146"/>
      <c r="EC185" s="146"/>
      <c r="ED185" s="146"/>
      <c r="EE185" s="146"/>
      <c r="EF185" s="146"/>
      <c r="EG185" s="146"/>
      <c r="EH185" s="146"/>
      <c r="EI185" s="146"/>
      <c r="EJ185" s="146"/>
      <c r="EK185" s="146"/>
      <c r="EL185" s="146"/>
      <c r="EM185" s="146"/>
      <c r="EN185" s="146"/>
      <c r="EO185" s="146"/>
      <c r="EP185" s="146"/>
      <c r="EQ185" s="146"/>
      <c r="ER185" s="146"/>
      <c r="ES185" s="146"/>
      <c r="ET185" s="146"/>
      <c r="EU185" s="146"/>
      <c r="EV185" s="146"/>
      <c r="EW185" s="146"/>
      <c r="EX185" s="146"/>
      <c r="EY185" s="146"/>
      <c r="EZ185" s="146"/>
      <c r="FA185" s="178"/>
      <c r="FB185" s="178"/>
      <c r="FC185" s="178"/>
      <c r="FD185" s="178"/>
      <c r="FE185" s="178"/>
      <c r="FF185" s="178"/>
      <c r="FG185" s="178"/>
      <c r="FH185" s="178"/>
      <c r="FI185" s="178"/>
      <c r="FJ185" s="178"/>
      <c r="FK185" s="178"/>
      <c r="FL185" s="178"/>
      <c r="FM185" s="178"/>
      <c r="FN185" s="178"/>
      <c r="FO185" s="178"/>
      <c r="FP185" s="178"/>
      <c r="FQ185" s="178"/>
      <c r="FR185" s="178"/>
      <c r="FS185" s="178"/>
      <c r="FT185" s="178"/>
      <c r="FU185" s="178"/>
      <c r="FV185" s="178"/>
      <c r="FW185" s="178"/>
      <c r="FX185" s="178"/>
      <c r="FY185" s="178"/>
      <c r="FZ185" s="178"/>
      <c r="GA185" s="178"/>
      <c r="GB185" s="178"/>
      <c r="GC185" s="178"/>
      <c r="GD185" s="178"/>
      <c r="GE185" s="178"/>
      <c r="GF185" s="178"/>
      <c r="GG185" s="178"/>
      <c r="GH185" s="178"/>
      <c r="GI185" s="178"/>
      <c r="GJ185" s="178"/>
      <c r="GK185" s="178"/>
      <c r="GL185" s="178"/>
      <c r="GM185" s="178"/>
      <c r="GN185" s="178"/>
      <c r="GO185" s="178"/>
      <c r="GP185" s="178"/>
      <c r="GQ185" s="178"/>
      <c r="GR185" s="178"/>
      <c r="GS185" s="178"/>
      <c r="GT185" s="178"/>
      <c r="GU185" s="178"/>
      <c r="GV185" s="178"/>
      <c r="GY185"/>
    </row>
    <row r="186" spans="1:207" ht="15.75">
      <c r="A186" s="114">
        <f t="shared" si="2"/>
        <v>7</v>
      </c>
      <c r="B186" s="493"/>
      <c r="C186" s="494"/>
      <c r="D186" s="357">
        <v>43275</v>
      </c>
      <c r="E186" s="465" t="str">
        <f>IF("CA" = [1]Congé!$H$7:$H$738, "absent", "il est la ")</f>
        <v xml:space="preserve">il est la </v>
      </c>
      <c r="F186" s="146"/>
      <c r="G186" s="146"/>
      <c r="H186" s="396"/>
      <c r="I186" s="372"/>
      <c r="J186" s="146"/>
      <c r="K186" s="146"/>
      <c r="L186" s="410"/>
      <c r="M186" s="395"/>
      <c r="N186" s="146"/>
      <c r="O186" s="146"/>
      <c r="P186" s="396"/>
      <c r="Q186" s="395"/>
      <c r="R186" s="146"/>
      <c r="S186" s="146"/>
      <c r="T186" s="396"/>
      <c r="U186" s="372"/>
      <c r="V186" s="146"/>
      <c r="W186" s="146"/>
      <c r="X186" s="410"/>
      <c r="Y186" s="395"/>
      <c r="Z186" s="146"/>
      <c r="AA186" s="146"/>
      <c r="AB186" s="396"/>
      <c r="AC186" s="372"/>
      <c r="AD186" s="146"/>
      <c r="AE186" s="146"/>
      <c r="AF186" s="410"/>
      <c r="AG186" s="395"/>
      <c r="AH186" s="146"/>
      <c r="AI186" s="146"/>
      <c r="AJ186" s="396"/>
      <c r="AK186" s="372"/>
      <c r="AL186" s="146"/>
      <c r="AM186" s="146"/>
      <c r="AN186" s="410"/>
      <c r="AO186" s="395"/>
      <c r="AP186" s="146"/>
      <c r="AQ186" s="146"/>
      <c r="AR186" s="396"/>
      <c r="AS186" s="395"/>
      <c r="AT186" s="146"/>
      <c r="AU186" s="146"/>
      <c r="AV186" s="396"/>
      <c r="AW186" s="395"/>
      <c r="AX186" s="146"/>
      <c r="AY186" s="146"/>
      <c r="AZ186" s="396"/>
      <c r="BA186" s="395"/>
      <c r="BB186" s="146"/>
      <c r="BC186" s="146"/>
      <c r="BD186" s="396"/>
      <c r="BE186" s="395"/>
      <c r="BF186" s="146"/>
      <c r="BG186" s="146"/>
      <c r="BH186" s="396"/>
      <c r="BI186" s="395"/>
      <c r="BJ186" s="146"/>
      <c r="BK186" s="146"/>
      <c r="BL186" s="396"/>
      <c r="BM186" s="395"/>
      <c r="BN186" s="146"/>
      <c r="BO186" s="146"/>
      <c r="BP186" s="396"/>
      <c r="BQ186" s="395"/>
      <c r="BR186" s="146"/>
      <c r="BS186" s="146"/>
      <c r="BT186" s="396"/>
      <c r="BU186" s="395"/>
      <c r="BV186" s="146"/>
      <c r="BW186" s="146"/>
      <c r="BX186" s="396"/>
      <c r="BY186" s="395"/>
      <c r="BZ186" s="146"/>
      <c r="CA186" s="146"/>
      <c r="CB186" s="396"/>
      <c r="CC186" s="395"/>
      <c r="CD186" s="146"/>
      <c r="CE186" s="146"/>
      <c r="CF186" s="396"/>
      <c r="CG186" s="395"/>
      <c r="CH186" s="146"/>
      <c r="CI186" s="146"/>
      <c r="CJ186" s="396"/>
      <c r="CK186" s="395"/>
      <c r="CL186" s="146"/>
      <c r="CM186" s="146"/>
      <c r="CN186" s="396"/>
      <c r="CO186" s="395"/>
      <c r="CP186" s="146"/>
      <c r="CQ186" s="146"/>
      <c r="CR186" s="396"/>
      <c r="CS186" s="372"/>
      <c r="CT186" s="146"/>
      <c r="CU186" s="146"/>
      <c r="CV186" s="146"/>
      <c r="CW186" s="146"/>
      <c r="CX186" s="146"/>
      <c r="CY186" s="146"/>
      <c r="CZ186" s="146"/>
      <c r="DA186" s="146"/>
      <c r="DB186" s="146"/>
      <c r="DC186" s="146"/>
      <c r="DD186" s="146"/>
      <c r="DE186" s="146"/>
      <c r="DF186" s="146"/>
      <c r="DG186" s="146"/>
      <c r="DH186" s="146"/>
      <c r="DI186" s="146"/>
      <c r="DJ186" s="146"/>
      <c r="DK186" s="146"/>
      <c r="DL186" s="146"/>
      <c r="DM186" s="146"/>
      <c r="DN186" s="146"/>
      <c r="DO186" s="146"/>
      <c r="DP186" s="146"/>
      <c r="DQ186" s="146"/>
      <c r="DR186" s="146"/>
      <c r="DS186" s="146"/>
      <c r="DT186" s="146"/>
      <c r="DU186" s="146"/>
      <c r="DV186" s="146"/>
      <c r="DW186" s="146"/>
      <c r="DX186" s="146"/>
      <c r="DY186" s="146"/>
      <c r="DZ186" s="146"/>
      <c r="EA186" s="146"/>
      <c r="EB186" s="146"/>
      <c r="EC186" s="146"/>
      <c r="ED186" s="146"/>
      <c r="EE186" s="146"/>
      <c r="EF186" s="146"/>
      <c r="EG186" s="146"/>
      <c r="EH186" s="146"/>
      <c r="EI186" s="146"/>
      <c r="EJ186" s="146"/>
      <c r="EK186" s="146"/>
      <c r="EL186" s="146"/>
      <c r="EM186" s="146"/>
      <c r="EN186" s="146"/>
      <c r="EO186" s="146"/>
      <c r="EP186" s="146"/>
      <c r="EQ186" s="146"/>
      <c r="ER186" s="146"/>
      <c r="ES186" s="146"/>
      <c r="ET186" s="146"/>
      <c r="EU186" s="146"/>
      <c r="EV186" s="146"/>
      <c r="EW186" s="146"/>
      <c r="EX186" s="146"/>
      <c r="EY186" s="146"/>
      <c r="EZ186" s="146"/>
      <c r="FA186" s="178"/>
      <c r="FB186" s="178"/>
      <c r="FC186" s="178"/>
      <c r="FD186" s="178"/>
      <c r="FE186" s="178"/>
      <c r="FF186" s="178"/>
      <c r="FG186" s="178"/>
      <c r="FH186" s="178"/>
      <c r="FI186" s="178"/>
      <c r="FJ186" s="178"/>
      <c r="FK186" s="178"/>
      <c r="FL186" s="178"/>
      <c r="FM186" s="178"/>
      <c r="FN186" s="178"/>
      <c r="FO186" s="178"/>
      <c r="FP186" s="178"/>
      <c r="FQ186" s="178"/>
      <c r="FR186" s="178"/>
      <c r="FS186" s="178"/>
      <c r="FT186" s="178"/>
      <c r="FU186" s="178"/>
      <c r="FV186" s="178"/>
      <c r="FW186" s="178"/>
      <c r="FX186" s="178"/>
      <c r="FY186" s="178"/>
      <c r="FZ186" s="178"/>
      <c r="GA186" s="178"/>
      <c r="GB186" s="178"/>
      <c r="GC186" s="178"/>
      <c r="GD186" s="178"/>
      <c r="GE186" s="178"/>
      <c r="GF186" s="178"/>
      <c r="GG186" s="178"/>
      <c r="GH186" s="178"/>
      <c r="GI186" s="178"/>
      <c r="GJ186" s="178"/>
      <c r="GK186" s="178"/>
      <c r="GL186" s="178"/>
      <c r="GM186" s="178"/>
      <c r="GN186" s="178"/>
      <c r="GO186" s="178"/>
      <c r="GP186" s="178"/>
      <c r="GQ186" s="178"/>
      <c r="GR186" s="178"/>
      <c r="GS186" s="178"/>
      <c r="GT186" s="178"/>
      <c r="GU186" s="178"/>
      <c r="GV186" s="178"/>
      <c r="GY186"/>
    </row>
    <row r="187" spans="1:207" ht="18.75">
      <c r="A187" s="114">
        <f t="shared" si="2"/>
        <v>1</v>
      </c>
      <c r="B187" s="489" t="s">
        <v>64</v>
      </c>
      <c r="C187" s="490"/>
      <c r="D187" s="357">
        <v>43276</v>
      </c>
      <c r="E187" s="465" t="str">
        <f>IF("CA" = [1]Congé!$H$7:$H$738, "absent", "il est la ")</f>
        <v xml:space="preserve">il est la </v>
      </c>
      <c r="F187" s="202"/>
      <c r="G187" s="146"/>
      <c r="H187" s="368"/>
      <c r="I187" s="370"/>
      <c r="J187" s="202"/>
      <c r="K187" s="178"/>
      <c r="L187" s="409"/>
      <c r="M187" s="394"/>
      <c r="N187" s="178"/>
      <c r="O187" s="178"/>
      <c r="P187" s="368"/>
      <c r="Q187" s="427"/>
      <c r="R187" s="204"/>
      <c r="S187" s="178"/>
      <c r="T187" s="368"/>
      <c r="U187" s="389"/>
      <c r="V187" s="204"/>
      <c r="W187" s="178"/>
      <c r="X187" s="409"/>
      <c r="Y187" s="428"/>
      <c r="Z187" s="380"/>
      <c r="AA187" s="146"/>
      <c r="AB187" s="368"/>
      <c r="AC187" s="389"/>
      <c r="AD187" s="204"/>
      <c r="AE187" s="178"/>
      <c r="AF187" s="409"/>
      <c r="AG187" s="394"/>
      <c r="AH187" s="200"/>
      <c r="AI187" s="146"/>
      <c r="AJ187" s="368"/>
      <c r="AK187" s="373"/>
      <c r="AL187" s="388"/>
      <c r="AM187" s="178"/>
      <c r="AN187" s="409"/>
      <c r="AO187" s="394"/>
      <c r="AP187" s="200"/>
      <c r="AQ187" s="146"/>
      <c r="AR187" s="368"/>
      <c r="AS187" s="394"/>
      <c r="AT187" s="388"/>
      <c r="AU187" s="178"/>
      <c r="AV187" s="368"/>
      <c r="AW187" s="393"/>
      <c r="AX187" s="178"/>
      <c r="AY187" s="178"/>
      <c r="AZ187" s="368"/>
      <c r="BA187" s="182"/>
      <c r="BB187" s="176"/>
      <c r="BC187" s="146"/>
      <c r="BD187" s="368"/>
      <c r="BE187" s="398"/>
      <c r="BF187" s="202"/>
      <c r="BG187" s="146"/>
      <c r="BH187" s="368"/>
      <c r="BI187" s="427"/>
      <c r="BJ187" s="204"/>
      <c r="BK187" s="178"/>
      <c r="BL187" s="368"/>
      <c r="BM187" s="182"/>
      <c r="BN187" s="176"/>
      <c r="BO187" s="178"/>
      <c r="BP187" s="368"/>
      <c r="BQ187" s="427"/>
      <c r="BR187" s="204"/>
      <c r="BS187" s="178"/>
      <c r="BT187" s="368"/>
      <c r="BU187" s="428"/>
      <c r="BV187" s="380"/>
      <c r="BW187" s="146"/>
      <c r="BX187" s="368"/>
      <c r="BY187" s="398"/>
      <c r="BZ187" s="202"/>
      <c r="CA187" s="178"/>
      <c r="CB187" s="368"/>
      <c r="CC187" s="182"/>
      <c r="CD187" s="176"/>
      <c r="CE187" s="178"/>
      <c r="CF187" s="368"/>
      <c r="CG187" s="394"/>
      <c r="CH187" s="200"/>
      <c r="CI187" s="146"/>
      <c r="CJ187" s="368"/>
      <c r="CK187" s="398"/>
      <c r="CL187" s="202"/>
      <c r="CM187" s="146"/>
      <c r="CN187" s="368"/>
      <c r="CO187" s="182"/>
      <c r="CP187" s="176"/>
      <c r="CQ187" s="178"/>
      <c r="CR187" s="368"/>
      <c r="CS187" s="373"/>
      <c r="CT187" s="178"/>
      <c r="CU187" s="178"/>
      <c r="CV187" s="178"/>
      <c r="CW187" s="164"/>
      <c r="CX187" s="200"/>
      <c r="CY187" s="146"/>
      <c r="CZ187" s="178"/>
      <c r="DA187" s="203"/>
      <c r="DB187" s="204"/>
      <c r="DC187" s="178"/>
      <c r="DD187" s="178"/>
      <c r="DE187" s="164"/>
      <c r="DF187" s="200"/>
      <c r="DG187" s="146"/>
      <c r="DH187" s="178"/>
      <c r="DI187" s="178"/>
      <c r="DJ187" s="178"/>
      <c r="DK187" s="178"/>
      <c r="DL187" s="178"/>
      <c r="DM187" s="181"/>
      <c r="DN187" s="202"/>
      <c r="DO187" s="146"/>
      <c r="DP187" s="178"/>
      <c r="DQ187" s="181"/>
      <c r="DR187" s="202"/>
      <c r="DS187" s="146"/>
      <c r="DT187" s="178"/>
      <c r="DU187" s="181"/>
      <c r="DV187" s="202"/>
      <c r="DW187" s="146"/>
      <c r="DX187" s="178"/>
      <c r="DY187" s="201"/>
      <c r="DZ187" s="201"/>
      <c r="EA187" s="201"/>
      <c r="EB187" s="201"/>
      <c r="EC187" s="384"/>
      <c r="ED187" s="202"/>
      <c r="EE187" s="178"/>
      <c r="EF187" s="178"/>
      <c r="EG187" s="178"/>
      <c r="EH187" s="178"/>
      <c r="EI187" s="178"/>
      <c r="EJ187" s="178"/>
      <c r="EK187" s="178"/>
      <c r="EL187" s="178"/>
      <c r="EM187" s="178"/>
      <c r="EN187" s="178"/>
      <c r="EO187" s="178"/>
      <c r="EP187" s="178"/>
      <c r="EQ187" s="178"/>
      <c r="ER187" s="178"/>
      <c r="ES187" s="178"/>
      <c r="ET187" s="178"/>
      <c r="EU187" s="178"/>
      <c r="EV187" s="178"/>
      <c r="EW187" s="178"/>
      <c r="EX187" s="178"/>
      <c r="EY187" s="178"/>
      <c r="EZ187" s="178"/>
      <c r="FA187" s="178"/>
      <c r="FB187" s="178"/>
      <c r="FC187" s="178"/>
      <c r="FD187" s="178"/>
      <c r="FE187" s="178"/>
      <c r="FF187" s="178"/>
      <c r="FG187" s="178"/>
      <c r="FH187" s="178"/>
      <c r="FI187" s="178"/>
      <c r="FJ187" s="178"/>
      <c r="FK187" s="178"/>
      <c r="FL187" s="178"/>
      <c r="FM187" s="178"/>
      <c r="FN187" s="178"/>
      <c r="FO187" s="178"/>
      <c r="FP187" s="178"/>
      <c r="FQ187" s="178"/>
      <c r="FR187" s="178"/>
      <c r="FS187" s="178"/>
      <c r="FT187" s="178"/>
      <c r="FU187" s="178"/>
      <c r="FV187" s="178"/>
      <c r="FW187" s="178"/>
      <c r="FX187" s="178"/>
      <c r="FY187" s="178"/>
      <c r="FZ187" s="178"/>
      <c r="GA187" s="178"/>
      <c r="GB187" s="178"/>
      <c r="GC187" s="178"/>
      <c r="GD187" s="178"/>
      <c r="GE187" s="178"/>
      <c r="GF187" s="178"/>
      <c r="GG187" s="178"/>
      <c r="GH187" s="178"/>
      <c r="GI187" s="178"/>
      <c r="GJ187" s="178"/>
      <c r="GK187" s="178"/>
      <c r="GL187" s="178"/>
      <c r="GM187" s="178"/>
      <c r="GN187" s="178"/>
      <c r="GO187" s="178"/>
      <c r="GP187" s="178"/>
      <c r="GQ187" s="178"/>
      <c r="GR187" s="178"/>
      <c r="GS187" s="178"/>
      <c r="GT187" s="178"/>
      <c r="GU187" s="178"/>
      <c r="GV187" s="178"/>
      <c r="GY187"/>
    </row>
    <row r="188" spans="1:207" ht="18.75">
      <c r="A188" s="114">
        <f t="shared" si="2"/>
        <v>2</v>
      </c>
      <c r="B188" s="491"/>
      <c r="C188" s="492"/>
      <c r="D188" s="357">
        <v>43277</v>
      </c>
      <c r="E188" s="465" t="str">
        <f>IF("CA" = [1]Congé!$H$7:$H$738, "absent", "il est la ")</f>
        <v xml:space="preserve">il est la </v>
      </c>
      <c r="F188" s="202"/>
      <c r="G188" s="146"/>
      <c r="H188" s="368"/>
      <c r="I188" s="370"/>
      <c r="J188" s="202"/>
      <c r="K188" s="178"/>
      <c r="L188" s="409"/>
      <c r="M188" s="394"/>
      <c r="N188" s="178"/>
      <c r="O188" s="178"/>
      <c r="P188" s="368"/>
      <c r="Q188" s="427"/>
      <c r="R188" s="204"/>
      <c r="S188" s="178"/>
      <c r="T188" s="368"/>
      <c r="U188" s="389"/>
      <c r="V188" s="204"/>
      <c r="W188" s="178"/>
      <c r="X188" s="409"/>
      <c r="Y188" s="428"/>
      <c r="Z188" s="380"/>
      <c r="AA188" s="178"/>
      <c r="AB188" s="368"/>
      <c r="AC188" s="371"/>
      <c r="AD188" s="176"/>
      <c r="AE188" s="178"/>
      <c r="AF188" s="409"/>
      <c r="AG188" s="394"/>
      <c r="AH188" s="200"/>
      <c r="AI188" s="146"/>
      <c r="AJ188" s="368"/>
      <c r="AK188" s="373"/>
      <c r="AL188" s="388"/>
      <c r="AM188" s="178"/>
      <c r="AN188" s="409"/>
      <c r="AO188" s="394"/>
      <c r="AP188" s="200"/>
      <c r="AQ188" s="146"/>
      <c r="AR188" s="368"/>
      <c r="AS188" s="394"/>
      <c r="AT188" s="388"/>
      <c r="AU188" s="178"/>
      <c r="AV188" s="368"/>
      <c r="AW188" s="393"/>
      <c r="AX188" s="178"/>
      <c r="AY188" s="178"/>
      <c r="AZ188" s="368"/>
      <c r="BA188" s="182"/>
      <c r="BB188" s="176"/>
      <c r="BC188" s="146"/>
      <c r="BD188" s="368"/>
      <c r="BE188" s="394"/>
      <c r="BF188" s="202"/>
      <c r="BG188" s="146"/>
      <c r="BH188" s="368"/>
      <c r="BI188" s="427"/>
      <c r="BJ188" s="204"/>
      <c r="BK188" s="178"/>
      <c r="BL188" s="368"/>
      <c r="BM188" s="394"/>
      <c r="BN188" s="202"/>
      <c r="BO188" s="146"/>
      <c r="BP188" s="368"/>
      <c r="BQ188" s="427"/>
      <c r="BR188" s="204"/>
      <c r="BS188" s="178"/>
      <c r="BT188" s="368"/>
      <c r="BU188" s="428"/>
      <c r="BV188" s="380"/>
      <c r="BW188" s="146"/>
      <c r="BX188" s="368"/>
      <c r="BY188" s="398"/>
      <c r="BZ188" s="202"/>
      <c r="CA188" s="178"/>
      <c r="CB188" s="368"/>
      <c r="CC188" s="431"/>
      <c r="CD188" s="382"/>
      <c r="CE188" s="146"/>
      <c r="CF188" s="368"/>
      <c r="CG188" s="394"/>
      <c r="CH188" s="200"/>
      <c r="CI188" s="146"/>
      <c r="CJ188" s="368"/>
      <c r="CK188" s="182"/>
      <c r="CL188" s="176"/>
      <c r="CM188" s="146"/>
      <c r="CN188" s="368"/>
      <c r="CO188" s="394"/>
      <c r="CP188" s="202"/>
      <c r="CQ188" s="146"/>
      <c r="CR188" s="368"/>
      <c r="CS188" s="373"/>
      <c r="CT188" s="202"/>
      <c r="CU188" s="146"/>
      <c r="CV188" s="178"/>
      <c r="CW188" s="381"/>
      <c r="CX188" s="380"/>
      <c r="CY188" s="146"/>
      <c r="CZ188" s="178"/>
      <c r="DA188" s="175"/>
      <c r="DB188" s="176"/>
      <c r="DC188" s="178"/>
      <c r="DD188" s="178"/>
      <c r="DE188" s="381"/>
      <c r="DF188" s="380"/>
      <c r="DG188" s="146"/>
      <c r="DH188" s="178"/>
      <c r="DI188" s="178"/>
      <c r="DJ188" s="178"/>
      <c r="DK188" s="178"/>
      <c r="DL188" s="178"/>
      <c r="DM188" s="164"/>
      <c r="DN188" s="202"/>
      <c r="DO188" s="146"/>
      <c r="DP188" s="178"/>
      <c r="DQ188" s="164"/>
      <c r="DR188" s="202"/>
      <c r="DS188" s="146"/>
      <c r="DT188" s="178"/>
      <c r="DU188" s="181"/>
      <c r="DV188" s="202"/>
      <c r="DW188" s="146"/>
      <c r="DX188" s="178"/>
      <c r="DY188" s="201"/>
      <c r="DZ188" s="201"/>
      <c r="EA188" s="201"/>
      <c r="EB188" s="201"/>
      <c r="EC188" s="384"/>
      <c r="ED188" s="202"/>
      <c r="EE188" s="178"/>
      <c r="EF188" s="178"/>
      <c r="EG188" s="178"/>
      <c r="EH188" s="178"/>
      <c r="EI188" s="178"/>
      <c r="EJ188" s="178"/>
      <c r="EK188" s="178"/>
      <c r="EL188" s="178"/>
      <c r="EM188" s="178"/>
      <c r="EN188" s="178"/>
      <c r="EO188" s="178"/>
      <c r="EP188" s="178"/>
      <c r="EQ188" s="178"/>
      <c r="ER188" s="178"/>
      <c r="ES188" s="178"/>
      <c r="ET188" s="178"/>
      <c r="EU188" s="178"/>
      <c r="EV188" s="178"/>
      <c r="EW188" s="178"/>
      <c r="EX188" s="178"/>
      <c r="EY188" s="178"/>
      <c r="EZ188" s="178"/>
      <c r="FA188" s="178"/>
      <c r="FB188" s="178"/>
      <c r="FC188" s="178"/>
      <c r="FD188" s="178"/>
      <c r="FE188" s="178"/>
      <c r="FF188" s="178"/>
      <c r="FG188" s="178"/>
      <c r="FH188" s="178"/>
      <c r="FI188" s="178"/>
      <c r="FJ188" s="178"/>
      <c r="FK188" s="178"/>
      <c r="FL188" s="178"/>
      <c r="FM188" s="178"/>
      <c r="FN188" s="178"/>
      <c r="FO188" s="178"/>
      <c r="FP188" s="178"/>
      <c r="FQ188" s="178"/>
      <c r="FR188" s="178"/>
      <c r="FS188" s="178"/>
      <c r="FT188" s="178"/>
      <c r="FU188" s="178"/>
      <c r="FV188" s="178"/>
      <c r="FW188" s="178"/>
      <c r="FX188" s="178"/>
      <c r="FY188" s="178"/>
      <c r="FZ188" s="178"/>
      <c r="GA188" s="178"/>
      <c r="GB188" s="178"/>
      <c r="GC188" s="178"/>
      <c r="GD188" s="178"/>
      <c r="GE188" s="178"/>
      <c r="GF188" s="178"/>
      <c r="GG188" s="178"/>
      <c r="GH188" s="178"/>
      <c r="GI188" s="178"/>
      <c r="GJ188" s="178"/>
      <c r="GK188" s="178"/>
      <c r="GL188" s="178"/>
      <c r="GM188" s="178"/>
      <c r="GN188" s="178"/>
      <c r="GO188" s="178"/>
      <c r="GP188" s="178"/>
      <c r="GQ188" s="178"/>
      <c r="GR188" s="178"/>
      <c r="GS188" s="178"/>
      <c r="GT188" s="178"/>
      <c r="GU188" s="178"/>
      <c r="GV188" s="178"/>
      <c r="GY188"/>
    </row>
    <row r="189" spans="1:207" ht="18.75">
      <c r="A189" s="114">
        <f t="shared" si="2"/>
        <v>3</v>
      </c>
      <c r="B189" s="491"/>
      <c r="C189" s="492"/>
      <c r="D189" s="357">
        <v>43278</v>
      </c>
      <c r="E189" s="465" t="str">
        <f>IF("CA" = [1]Congé!$H$7:$H$738, "absent", "il est la ")</f>
        <v xml:space="preserve">il est la </v>
      </c>
      <c r="F189" s="202"/>
      <c r="G189" s="146"/>
      <c r="H189" s="368"/>
      <c r="I189" s="370"/>
      <c r="J189" s="202"/>
      <c r="K189" s="178"/>
      <c r="L189" s="409"/>
      <c r="M189" s="394"/>
      <c r="N189" s="178"/>
      <c r="O189" s="178"/>
      <c r="P189" s="368"/>
      <c r="Q189" s="427"/>
      <c r="R189" s="204"/>
      <c r="S189" s="178"/>
      <c r="T189" s="368"/>
      <c r="U189" s="389"/>
      <c r="V189" s="204"/>
      <c r="W189" s="178"/>
      <c r="X189" s="409"/>
      <c r="Y189" s="182"/>
      <c r="Z189" s="176"/>
      <c r="AA189" s="146"/>
      <c r="AB189" s="368"/>
      <c r="AC189" s="371"/>
      <c r="AD189" s="176"/>
      <c r="AE189" s="146"/>
      <c r="AF189" s="409"/>
      <c r="AG189" s="394"/>
      <c r="AH189" s="200"/>
      <c r="AI189" s="146"/>
      <c r="AJ189" s="368"/>
      <c r="AK189" s="373"/>
      <c r="AL189" s="388"/>
      <c r="AM189" s="178"/>
      <c r="AN189" s="409"/>
      <c r="AO189" s="394"/>
      <c r="AP189" s="200"/>
      <c r="AQ189" s="146"/>
      <c r="AR189" s="368"/>
      <c r="AS189" s="394"/>
      <c r="AT189" s="388"/>
      <c r="AU189" s="178"/>
      <c r="AV189" s="368"/>
      <c r="AW189" s="393"/>
      <c r="AX189" s="178"/>
      <c r="AY189" s="178"/>
      <c r="AZ189" s="368"/>
      <c r="BA189" s="428"/>
      <c r="BB189" s="380"/>
      <c r="BC189" s="146"/>
      <c r="BD189" s="368"/>
      <c r="BE189" s="394"/>
      <c r="BF189" s="202"/>
      <c r="BG189" s="178"/>
      <c r="BH189" s="368"/>
      <c r="BI189" s="427"/>
      <c r="BJ189" s="204"/>
      <c r="BK189" s="178"/>
      <c r="BL189" s="368"/>
      <c r="BM189" s="394"/>
      <c r="BN189" s="202"/>
      <c r="BO189" s="146"/>
      <c r="BP189" s="368"/>
      <c r="BQ189" s="427"/>
      <c r="BR189" s="204"/>
      <c r="BS189" s="178"/>
      <c r="BT189" s="368"/>
      <c r="BU189" s="428"/>
      <c r="BV189" s="380"/>
      <c r="BW189" s="146"/>
      <c r="BX189" s="368"/>
      <c r="BY189" s="398"/>
      <c r="BZ189" s="202"/>
      <c r="CA189" s="178"/>
      <c r="CB189" s="368"/>
      <c r="CC189" s="431"/>
      <c r="CD189" s="382"/>
      <c r="CE189" s="146"/>
      <c r="CF189" s="368"/>
      <c r="CG189" s="394"/>
      <c r="CH189" s="200"/>
      <c r="CI189" s="146"/>
      <c r="CJ189" s="368"/>
      <c r="CK189" s="182"/>
      <c r="CL189" s="176"/>
      <c r="CM189" s="178"/>
      <c r="CN189" s="368"/>
      <c r="CO189" s="394"/>
      <c r="CP189" s="202"/>
      <c r="CQ189" s="146"/>
      <c r="CR189" s="368"/>
      <c r="CS189" s="373"/>
      <c r="CT189" s="202"/>
      <c r="CU189" s="146"/>
      <c r="CV189" s="178"/>
      <c r="CW189" s="381"/>
      <c r="CX189" s="380"/>
      <c r="CY189" s="146"/>
      <c r="CZ189" s="178"/>
      <c r="DA189" s="203"/>
      <c r="DB189" s="204"/>
      <c r="DC189" s="178"/>
      <c r="DD189" s="178"/>
      <c r="DE189" s="381"/>
      <c r="DF189" s="380"/>
      <c r="DG189" s="146"/>
      <c r="DH189" s="178"/>
      <c r="DI189" s="178"/>
      <c r="DJ189" s="178"/>
      <c r="DK189" s="178"/>
      <c r="DL189" s="178"/>
      <c r="DM189" s="164"/>
      <c r="DN189" s="202"/>
      <c r="DO189" s="146"/>
      <c r="DP189" s="178"/>
      <c r="DQ189" s="164"/>
      <c r="DR189" s="202"/>
      <c r="DS189" s="146"/>
      <c r="DT189" s="178"/>
      <c r="DU189" s="181"/>
      <c r="DV189" s="202"/>
      <c r="DW189" s="146"/>
      <c r="DX189" s="178"/>
      <c r="DY189" s="201"/>
      <c r="DZ189" s="201"/>
      <c r="EA189" s="201"/>
      <c r="EB189" s="201"/>
      <c r="EC189" s="384"/>
      <c r="ED189" s="202"/>
      <c r="EE189" s="178"/>
      <c r="EF189" s="178"/>
      <c r="EG189" s="381"/>
      <c r="EH189" s="380"/>
      <c r="EI189" s="178"/>
      <c r="EJ189" s="178"/>
      <c r="EK189" s="178"/>
      <c r="EL189" s="178"/>
      <c r="EM189" s="178"/>
      <c r="EN189" s="178"/>
      <c r="EO189" s="178"/>
      <c r="EP189" s="178"/>
      <c r="EQ189" s="178"/>
      <c r="ER189" s="178"/>
      <c r="ES189" s="178"/>
      <c r="ET189" s="178"/>
      <c r="EU189" s="178"/>
      <c r="EV189" s="178"/>
      <c r="EW189" s="178"/>
      <c r="EX189" s="178"/>
      <c r="EY189" s="178"/>
      <c r="EZ189" s="178"/>
      <c r="FA189" s="178"/>
      <c r="FB189" s="178"/>
      <c r="FC189" s="178"/>
      <c r="FD189" s="178"/>
      <c r="FE189" s="178"/>
      <c r="FF189" s="178"/>
      <c r="FG189" s="178"/>
      <c r="FH189" s="178"/>
      <c r="FI189" s="178"/>
      <c r="FJ189" s="178"/>
      <c r="FK189" s="178"/>
      <c r="FL189" s="178"/>
      <c r="FM189" s="178"/>
      <c r="FN189" s="178"/>
      <c r="FO189" s="178"/>
      <c r="FP189" s="178"/>
      <c r="FQ189" s="178"/>
      <c r="FR189" s="178"/>
      <c r="FS189" s="178"/>
      <c r="FT189" s="178"/>
      <c r="FU189" s="178"/>
      <c r="FV189" s="178"/>
      <c r="FW189" s="178"/>
      <c r="FX189" s="178"/>
      <c r="FY189" s="178"/>
      <c r="FZ189" s="178"/>
      <c r="GA189" s="178"/>
      <c r="GB189" s="178"/>
      <c r="GC189" s="178"/>
      <c r="GD189" s="178"/>
      <c r="GE189" s="178"/>
      <c r="GF189" s="178"/>
      <c r="GG189" s="178"/>
      <c r="GH189" s="178"/>
      <c r="GI189" s="178"/>
      <c r="GJ189" s="178"/>
      <c r="GK189" s="178"/>
      <c r="GL189" s="178"/>
      <c r="GM189" s="178"/>
      <c r="GN189" s="178"/>
      <c r="GO189" s="178"/>
      <c r="GP189" s="178"/>
      <c r="GQ189" s="178"/>
      <c r="GR189" s="178"/>
      <c r="GS189" s="178"/>
      <c r="GT189" s="178"/>
      <c r="GU189" s="178"/>
      <c r="GV189" s="178"/>
      <c r="GY189"/>
    </row>
    <row r="190" spans="1:207" ht="15.75">
      <c r="A190" s="114">
        <f t="shared" si="2"/>
        <v>4</v>
      </c>
      <c r="B190" s="491"/>
      <c r="C190" s="492"/>
      <c r="D190" s="357">
        <v>43279</v>
      </c>
      <c r="E190" s="465" t="str">
        <f>IF("CA" = [1]Congé!$H$7:$H$738, "absent", "il est la ")</f>
        <v xml:space="preserve">il est la </v>
      </c>
      <c r="F190" s="178"/>
      <c r="G190" s="178"/>
      <c r="H190" s="368"/>
      <c r="I190" s="352"/>
      <c r="J190" s="178"/>
      <c r="K190" s="178"/>
      <c r="L190" s="409"/>
      <c r="M190" s="393"/>
      <c r="N190" s="178"/>
      <c r="O190" s="178"/>
      <c r="P190" s="368"/>
      <c r="Q190" s="393"/>
      <c r="R190" s="178"/>
      <c r="S190" s="178"/>
      <c r="T190" s="368"/>
      <c r="U190" s="352"/>
      <c r="V190" s="178"/>
      <c r="W190" s="178"/>
      <c r="X190" s="409"/>
      <c r="Y190" s="393"/>
      <c r="Z190" s="178"/>
      <c r="AA190" s="178"/>
      <c r="AB190" s="368"/>
      <c r="AC190" s="352"/>
      <c r="AD190" s="178"/>
      <c r="AE190" s="178"/>
      <c r="AF190" s="409"/>
      <c r="AG190" s="393"/>
      <c r="AH190" s="178"/>
      <c r="AI190" s="178"/>
      <c r="AJ190" s="368"/>
      <c r="AK190" s="352"/>
      <c r="AL190" s="178"/>
      <c r="AM190" s="178"/>
      <c r="AN190" s="409"/>
      <c r="AO190" s="393"/>
      <c r="AP190" s="178"/>
      <c r="AQ190" s="178"/>
      <c r="AR190" s="368"/>
      <c r="AS190" s="393"/>
      <c r="AT190" s="178"/>
      <c r="AU190" s="178"/>
      <c r="AV190" s="368"/>
      <c r="AW190" s="393"/>
      <c r="AX190" s="178"/>
      <c r="AY190" s="178"/>
      <c r="AZ190" s="368"/>
      <c r="BA190" s="393"/>
      <c r="BB190" s="178"/>
      <c r="BC190" s="178"/>
      <c r="BD190" s="368"/>
      <c r="BE190" s="393"/>
      <c r="BF190" s="178"/>
      <c r="BG190" s="178"/>
      <c r="BH190" s="368"/>
      <c r="BI190" s="393"/>
      <c r="BJ190" s="178"/>
      <c r="BK190" s="178"/>
      <c r="BL190" s="368"/>
      <c r="BM190" s="393"/>
      <c r="BN190" s="178"/>
      <c r="BO190" s="178"/>
      <c r="BP190" s="368"/>
      <c r="BQ190" s="393"/>
      <c r="BR190" s="178"/>
      <c r="BS190" s="178"/>
      <c r="BT190" s="368"/>
      <c r="BU190" s="393"/>
      <c r="BV190" s="178"/>
      <c r="BW190" s="178"/>
      <c r="BX190" s="368"/>
      <c r="BY190" s="393"/>
      <c r="BZ190" s="178"/>
      <c r="CA190" s="178"/>
      <c r="CB190" s="368"/>
      <c r="CC190" s="393"/>
      <c r="CD190" s="178"/>
      <c r="CE190" s="178"/>
      <c r="CF190" s="368"/>
      <c r="CG190" s="393"/>
      <c r="CH190" s="178"/>
      <c r="CI190" s="178"/>
      <c r="CJ190" s="368"/>
      <c r="CK190" s="393"/>
      <c r="CL190" s="178"/>
      <c r="CM190" s="178"/>
      <c r="CN190" s="368"/>
      <c r="CO190" s="393"/>
      <c r="CP190" s="178"/>
      <c r="CQ190" s="178"/>
      <c r="CR190" s="368"/>
      <c r="CS190" s="352"/>
      <c r="CT190" s="178"/>
      <c r="CU190" s="178"/>
      <c r="CV190" s="178"/>
      <c r="CW190" s="178"/>
      <c r="CX190" s="178"/>
      <c r="CY190" s="178"/>
      <c r="CZ190" s="178"/>
      <c r="DA190" s="178"/>
      <c r="DB190" s="178"/>
      <c r="DC190" s="178"/>
      <c r="DD190" s="178"/>
      <c r="DE190" s="178"/>
      <c r="DF190" s="178"/>
      <c r="DG190" s="178"/>
      <c r="DH190" s="178"/>
      <c r="DI190" s="178"/>
      <c r="DJ190" s="178"/>
      <c r="DK190" s="178"/>
      <c r="DL190" s="178"/>
      <c r="DM190" s="178"/>
      <c r="DN190" s="178"/>
      <c r="DO190" s="178"/>
      <c r="DP190" s="178"/>
      <c r="DQ190" s="178"/>
      <c r="DR190" s="178"/>
      <c r="DS190" s="178"/>
      <c r="DT190" s="178"/>
      <c r="DU190" s="178"/>
      <c r="DV190" s="178"/>
      <c r="DW190" s="178"/>
      <c r="DX190" s="178"/>
      <c r="DY190" s="178"/>
      <c r="DZ190" s="178"/>
      <c r="EA190" s="178"/>
      <c r="EB190" s="178"/>
      <c r="EC190" s="178"/>
      <c r="ED190" s="178"/>
      <c r="EE190" s="178"/>
      <c r="EF190" s="178"/>
      <c r="EG190" s="178"/>
      <c r="EH190" s="178"/>
      <c r="EI190" s="178"/>
      <c r="EJ190" s="178"/>
      <c r="EK190" s="178"/>
      <c r="EL190" s="178"/>
      <c r="EM190" s="178"/>
      <c r="EN190" s="178"/>
      <c r="EO190" s="178"/>
      <c r="EP190" s="178"/>
      <c r="EQ190" s="178"/>
      <c r="ER190" s="178"/>
      <c r="ES190" s="178"/>
      <c r="ET190" s="178"/>
      <c r="EU190" s="178"/>
      <c r="EV190" s="178"/>
      <c r="EW190" s="178"/>
      <c r="EX190" s="178"/>
      <c r="EY190" s="178"/>
      <c r="EZ190" s="178"/>
      <c r="FA190" s="178"/>
      <c r="FB190" s="178"/>
      <c r="FC190" s="178"/>
      <c r="FD190" s="178"/>
      <c r="FE190" s="178"/>
      <c r="FF190" s="178"/>
      <c r="FG190" s="178"/>
      <c r="FH190" s="178"/>
      <c r="FI190" s="178"/>
      <c r="FJ190" s="178"/>
      <c r="FK190" s="178"/>
      <c r="FL190" s="178"/>
      <c r="FM190" s="178"/>
      <c r="FN190" s="178"/>
      <c r="FO190" s="178"/>
      <c r="FP190" s="178"/>
      <c r="FQ190" s="178"/>
      <c r="FR190" s="178"/>
      <c r="FS190" s="178"/>
      <c r="FT190" s="178"/>
      <c r="FU190" s="178"/>
      <c r="FV190" s="178"/>
      <c r="FW190" s="178"/>
      <c r="FX190" s="178"/>
      <c r="FY190" s="178"/>
      <c r="FZ190" s="178"/>
      <c r="GA190" s="178"/>
      <c r="GB190" s="178"/>
      <c r="GC190" s="178"/>
      <c r="GD190" s="178"/>
      <c r="GE190" s="178"/>
      <c r="GF190" s="178"/>
      <c r="GG190" s="178"/>
      <c r="GH190" s="178"/>
      <c r="GI190" s="178"/>
      <c r="GJ190" s="178"/>
      <c r="GK190" s="178"/>
      <c r="GL190" s="178"/>
      <c r="GM190" s="178"/>
      <c r="GN190" s="178"/>
      <c r="GO190" s="178"/>
      <c r="GP190" s="178"/>
      <c r="GQ190" s="178"/>
      <c r="GR190" s="178"/>
      <c r="GS190" s="178"/>
      <c r="GT190" s="178"/>
      <c r="GU190" s="178"/>
      <c r="GV190" s="178"/>
      <c r="GY190"/>
    </row>
    <row r="191" spans="1:207" ht="15.75">
      <c r="A191" s="114">
        <f t="shared" si="2"/>
        <v>5</v>
      </c>
      <c r="B191" s="491"/>
      <c r="C191" s="492"/>
      <c r="D191" s="357">
        <v>43280</v>
      </c>
      <c r="E191" s="465" t="str">
        <f>IF("CA" = [1]Congé!$H$7:$H$738, "absent", "il est la ")</f>
        <v xml:space="preserve">il est la </v>
      </c>
      <c r="F191" s="178"/>
      <c r="G191" s="178"/>
      <c r="H191" s="368"/>
      <c r="I191" s="352"/>
      <c r="J191" s="178"/>
      <c r="K191" s="178"/>
      <c r="L191" s="409"/>
      <c r="M191" s="393"/>
      <c r="N191" s="178"/>
      <c r="O191" s="178"/>
      <c r="P191" s="368"/>
      <c r="Q191" s="393"/>
      <c r="R191" s="178"/>
      <c r="S191" s="178"/>
      <c r="T191" s="368"/>
      <c r="U191" s="352"/>
      <c r="V191" s="178"/>
      <c r="W191" s="178"/>
      <c r="X191" s="409"/>
      <c r="Y191" s="393"/>
      <c r="Z191" s="178"/>
      <c r="AA191" s="178"/>
      <c r="AB191" s="368"/>
      <c r="AC191" s="352"/>
      <c r="AD191" s="178"/>
      <c r="AE191" s="178"/>
      <c r="AF191" s="409"/>
      <c r="AG191" s="393"/>
      <c r="AH191" s="178"/>
      <c r="AI191" s="178"/>
      <c r="AJ191" s="368"/>
      <c r="AK191" s="352"/>
      <c r="AL191" s="178"/>
      <c r="AM191" s="178"/>
      <c r="AN191" s="409"/>
      <c r="AO191" s="393"/>
      <c r="AP191" s="178"/>
      <c r="AQ191" s="178"/>
      <c r="AR191" s="368"/>
      <c r="AS191" s="393"/>
      <c r="AT191" s="178"/>
      <c r="AU191" s="178"/>
      <c r="AV191" s="368"/>
      <c r="AW191" s="393"/>
      <c r="AX191" s="178"/>
      <c r="AY191" s="178"/>
      <c r="AZ191" s="368"/>
      <c r="BA191" s="393"/>
      <c r="BB191" s="178"/>
      <c r="BC191" s="178"/>
      <c r="BD191" s="368"/>
      <c r="BE191" s="393"/>
      <c r="BF191" s="178"/>
      <c r="BG191" s="178"/>
      <c r="BH191" s="368"/>
      <c r="BI191" s="393"/>
      <c r="BJ191" s="178"/>
      <c r="BK191" s="178"/>
      <c r="BL191" s="368"/>
      <c r="BM191" s="393"/>
      <c r="BN191" s="178"/>
      <c r="BO191" s="178"/>
      <c r="BP191" s="368"/>
      <c r="BQ191" s="393"/>
      <c r="BR191" s="178"/>
      <c r="BS191" s="178"/>
      <c r="BT191" s="368"/>
      <c r="BU191" s="393"/>
      <c r="BV191" s="178"/>
      <c r="BW191" s="178"/>
      <c r="BX191" s="368"/>
      <c r="BY191" s="393"/>
      <c r="BZ191" s="178"/>
      <c r="CA191" s="178"/>
      <c r="CB191" s="368"/>
      <c r="CC191" s="393"/>
      <c r="CD191" s="178"/>
      <c r="CE191" s="178"/>
      <c r="CF191" s="368"/>
      <c r="CG191" s="393"/>
      <c r="CH191" s="178"/>
      <c r="CI191" s="178"/>
      <c r="CJ191" s="368"/>
      <c r="CK191" s="393"/>
      <c r="CL191" s="178"/>
      <c r="CM191" s="178"/>
      <c r="CN191" s="368"/>
      <c r="CO191" s="393"/>
      <c r="CP191" s="178"/>
      <c r="CQ191" s="178"/>
      <c r="CR191" s="368"/>
      <c r="CS191" s="352"/>
      <c r="CT191" s="178"/>
      <c r="CU191" s="178"/>
      <c r="CV191" s="178"/>
      <c r="CW191" s="178"/>
      <c r="CX191" s="178"/>
      <c r="CY191" s="178"/>
      <c r="CZ191" s="178"/>
      <c r="DA191" s="178"/>
      <c r="DB191" s="178"/>
      <c r="DC191" s="178"/>
      <c r="DD191" s="178"/>
      <c r="DE191" s="178"/>
      <c r="DF191" s="178"/>
      <c r="DG191" s="178"/>
      <c r="DH191" s="178"/>
      <c r="DI191" s="178"/>
      <c r="DJ191" s="178"/>
      <c r="DK191" s="178"/>
      <c r="DL191" s="178"/>
      <c r="DM191" s="178"/>
      <c r="DN191" s="178"/>
      <c r="DO191" s="178"/>
      <c r="DP191" s="178"/>
      <c r="DQ191" s="178"/>
      <c r="DR191" s="178"/>
      <c r="DS191" s="178"/>
      <c r="DT191" s="178"/>
      <c r="DU191" s="178"/>
      <c r="DV191" s="178"/>
      <c r="DW191" s="178"/>
      <c r="DX191" s="178"/>
      <c r="DY191" s="178"/>
      <c r="DZ191" s="178"/>
      <c r="EA191" s="178"/>
      <c r="EB191" s="178"/>
      <c r="EC191" s="178"/>
      <c r="ED191" s="178"/>
      <c r="EE191" s="178"/>
      <c r="EF191" s="178"/>
      <c r="EG191" s="178"/>
      <c r="EH191" s="178"/>
      <c r="EI191" s="178"/>
      <c r="EJ191" s="178"/>
      <c r="EK191" s="178"/>
      <c r="EL191" s="178"/>
      <c r="EM191" s="178"/>
      <c r="EN191" s="178"/>
      <c r="EO191" s="178"/>
      <c r="EP191" s="178"/>
      <c r="EQ191" s="178"/>
      <c r="ER191" s="178"/>
      <c r="ES191" s="178"/>
      <c r="ET191" s="178"/>
      <c r="EU191" s="178"/>
      <c r="EV191" s="178"/>
      <c r="EW191" s="178"/>
      <c r="EX191" s="178"/>
      <c r="EY191" s="178"/>
      <c r="EZ191" s="178"/>
      <c r="FA191" s="178"/>
      <c r="FB191" s="178"/>
      <c r="FC191" s="178"/>
      <c r="FD191" s="178"/>
      <c r="FE191" s="178"/>
      <c r="FF191" s="178"/>
      <c r="FG191" s="178"/>
      <c r="FH191" s="178"/>
      <c r="FI191" s="178"/>
      <c r="FJ191" s="178"/>
      <c r="FK191" s="178"/>
      <c r="FL191" s="178"/>
      <c r="FM191" s="178"/>
      <c r="FN191" s="178"/>
      <c r="FO191" s="178"/>
      <c r="FP191" s="178"/>
      <c r="FQ191" s="178"/>
      <c r="FR191" s="178"/>
      <c r="FS191" s="178"/>
      <c r="FT191" s="178"/>
      <c r="FU191" s="178"/>
      <c r="FV191" s="178"/>
      <c r="FW191" s="178"/>
      <c r="FX191" s="178"/>
      <c r="FY191" s="178"/>
      <c r="FZ191" s="178"/>
      <c r="GA191" s="178"/>
      <c r="GB191" s="178"/>
      <c r="GC191" s="178"/>
      <c r="GD191" s="178"/>
      <c r="GE191" s="178"/>
      <c r="GF191" s="178"/>
      <c r="GG191" s="178"/>
      <c r="GH191" s="178"/>
      <c r="GI191" s="178"/>
      <c r="GJ191" s="178"/>
      <c r="GK191" s="178"/>
      <c r="GL191" s="178"/>
      <c r="GM191" s="178"/>
      <c r="GN191" s="178"/>
      <c r="GO191" s="178"/>
      <c r="GP191" s="178"/>
      <c r="GQ191" s="178"/>
      <c r="GR191" s="178"/>
      <c r="GS191" s="178"/>
      <c r="GT191" s="178"/>
      <c r="GU191" s="178"/>
      <c r="GV191" s="178"/>
      <c r="GY191"/>
    </row>
    <row r="192" spans="1:207" ht="15.75">
      <c r="A192" s="114">
        <f t="shared" si="2"/>
        <v>6</v>
      </c>
      <c r="B192" s="491"/>
      <c r="C192" s="492"/>
      <c r="D192" s="357">
        <v>43281</v>
      </c>
      <c r="E192" s="465" t="str">
        <f>IF("CA" = [1]Congé!$H$7:$H$738, "absent", "il est la ")</f>
        <v xml:space="preserve">il est la </v>
      </c>
      <c r="F192" s="146"/>
      <c r="G192" s="146"/>
      <c r="H192" s="396"/>
      <c r="I192" s="372"/>
      <c r="J192" s="146"/>
      <c r="K192" s="146"/>
      <c r="L192" s="410"/>
      <c r="M192" s="395"/>
      <c r="N192" s="146"/>
      <c r="O192" s="146"/>
      <c r="P192" s="396"/>
      <c r="Q192" s="395"/>
      <c r="R192" s="146"/>
      <c r="S192" s="146"/>
      <c r="T192" s="396"/>
      <c r="U192" s="372"/>
      <c r="V192" s="146"/>
      <c r="W192" s="146"/>
      <c r="X192" s="410"/>
      <c r="Y192" s="395"/>
      <c r="Z192" s="146"/>
      <c r="AA192" s="146"/>
      <c r="AB192" s="396"/>
      <c r="AC192" s="372"/>
      <c r="AD192" s="146"/>
      <c r="AE192" s="146"/>
      <c r="AF192" s="410"/>
      <c r="AG192" s="395"/>
      <c r="AH192" s="146"/>
      <c r="AI192" s="146"/>
      <c r="AJ192" s="396"/>
      <c r="AK192" s="372"/>
      <c r="AL192" s="146"/>
      <c r="AM192" s="146"/>
      <c r="AN192" s="410"/>
      <c r="AO192" s="395"/>
      <c r="AP192" s="146"/>
      <c r="AQ192" s="146"/>
      <c r="AR192" s="396"/>
      <c r="AS192" s="395"/>
      <c r="AT192" s="146"/>
      <c r="AU192" s="146"/>
      <c r="AV192" s="396"/>
      <c r="AW192" s="395"/>
      <c r="AX192" s="146"/>
      <c r="AY192" s="146"/>
      <c r="AZ192" s="396"/>
      <c r="BA192" s="395"/>
      <c r="BB192" s="146"/>
      <c r="BC192" s="146"/>
      <c r="BD192" s="396"/>
      <c r="BE192" s="395"/>
      <c r="BF192" s="146"/>
      <c r="BG192" s="146"/>
      <c r="BH192" s="396"/>
      <c r="BI192" s="395"/>
      <c r="BJ192" s="146"/>
      <c r="BK192" s="146"/>
      <c r="BL192" s="396"/>
      <c r="BM192" s="395"/>
      <c r="BN192" s="146"/>
      <c r="BO192" s="146"/>
      <c r="BP192" s="396"/>
      <c r="BQ192" s="395"/>
      <c r="BR192" s="146"/>
      <c r="BS192" s="146"/>
      <c r="BT192" s="396"/>
      <c r="BU192" s="395"/>
      <c r="BV192" s="146"/>
      <c r="BW192" s="146"/>
      <c r="BX192" s="396"/>
      <c r="BY192" s="395"/>
      <c r="BZ192" s="146"/>
      <c r="CA192" s="146"/>
      <c r="CB192" s="396"/>
      <c r="CC192" s="395"/>
      <c r="CD192" s="146"/>
      <c r="CE192" s="146"/>
      <c r="CF192" s="396"/>
      <c r="CG192" s="395"/>
      <c r="CH192" s="146"/>
      <c r="CI192" s="146"/>
      <c r="CJ192" s="396"/>
      <c r="CK192" s="395"/>
      <c r="CL192" s="146"/>
      <c r="CM192" s="146"/>
      <c r="CN192" s="396"/>
      <c r="CO192" s="395"/>
      <c r="CP192" s="146"/>
      <c r="CQ192" s="146"/>
      <c r="CR192" s="396"/>
      <c r="CS192" s="372"/>
      <c r="CT192" s="146"/>
      <c r="CU192" s="146"/>
      <c r="CV192" s="146"/>
      <c r="CW192" s="146"/>
      <c r="CX192" s="146"/>
      <c r="CY192" s="146"/>
      <c r="CZ192" s="146"/>
      <c r="DA192" s="146"/>
      <c r="DB192" s="146"/>
      <c r="DC192" s="146"/>
      <c r="DD192" s="146"/>
      <c r="DE192" s="146"/>
      <c r="DF192" s="146"/>
      <c r="DG192" s="146"/>
      <c r="DH192" s="146"/>
      <c r="DI192" s="146"/>
      <c r="DJ192" s="146"/>
      <c r="DK192" s="146"/>
      <c r="DL192" s="146"/>
      <c r="DM192" s="146"/>
      <c r="DN192" s="146"/>
      <c r="DO192" s="146"/>
      <c r="DP192" s="146"/>
      <c r="DQ192" s="146"/>
      <c r="DR192" s="146"/>
      <c r="DS192" s="146"/>
      <c r="DT192" s="146"/>
      <c r="DU192" s="146"/>
      <c r="DV192" s="146"/>
      <c r="DW192" s="146"/>
      <c r="DX192" s="146"/>
      <c r="DY192" s="146"/>
      <c r="DZ192" s="146"/>
      <c r="EA192" s="146"/>
      <c r="EB192" s="146"/>
      <c r="EC192" s="146"/>
      <c r="ED192" s="146"/>
      <c r="EE192" s="146"/>
      <c r="EF192" s="146"/>
      <c r="EG192" s="146"/>
      <c r="EH192" s="146"/>
      <c r="EI192" s="146"/>
      <c r="EJ192" s="146"/>
      <c r="EK192" s="146"/>
      <c r="EL192" s="146"/>
      <c r="EM192" s="146"/>
      <c r="EN192" s="146"/>
      <c r="EO192" s="146"/>
      <c r="EP192" s="146"/>
      <c r="EQ192" s="146"/>
      <c r="ER192" s="146"/>
      <c r="ES192" s="146"/>
      <c r="ET192" s="146"/>
      <c r="EU192" s="146"/>
      <c r="EV192" s="146"/>
      <c r="EW192" s="146"/>
      <c r="EX192" s="146"/>
      <c r="EY192" s="146"/>
      <c r="EZ192" s="146"/>
      <c r="FA192" s="146"/>
      <c r="FB192" s="146"/>
      <c r="FC192" s="146"/>
      <c r="FD192" s="146"/>
      <c r="FE192" s="178"/>
      <c r="FF192" s="178"/>
      <c r="FG192" s="178"/>
      <c r="FH192" s="178"/>
      <c r="FI192" s="178"/>
      <c r="FJ192" s="178"/>
      <c r="FK192" s="178"/>
      <c r="FL192" s="178"/>
      <c r="FM192" s="178"/>
      <c r="FN192" s="178"/>
      <c r="FO192" s="178"/>
      <c r="FP192" s="178"/>
      <c r="FQ192" s="178"/>
      <c r="FR192" s="178"/>
      <c r="FS192" s="178"/>
      <c r="FT192" s="178"/>
      <c r="FU192" s="178"/>
      <c r="FV192" s="178"/>
      <c r="FW192" s="178"/>
      <c r="FX192" s="178"/>
      <c r="FY192" s="178"/>
      <c r="FZ192" s="178"/>
      <c r="GA192" s="178"/>
      <c r="GB192" s="178"/>
      <c r="GC192" s="178"/>
      <c r="GD192" s="178"/>
      <c r="GE192" s="178"/>
      <c r="GF192" s="178"/>
      <c r="GG192" s="178"/>
      <c r="GH192" s="178"/>
      <c r="GI192" s="178"/>
      <c r="GJ192" s="178"/>
      <c r="GK192" s="178"/>
      <c r="GL192" s="178"/>
      <c r="GM192" s="178"/>
      <c r="GN192" s="178"/>
      <c r="GO192" s="178"/>
      <c r="GP192" s="178"/>
      <c r="GQ192" s="178"/>
      <c r="GR192" s="178"/>
      <c r="GS192" s="178"/>
      <c r="GT192" s="178"/>
      <c r="GU192" s="178"/>
      <c r="GV192" s="178"/>
      <c r="GY192"/>
    </row>
    <row r="193" spans="1:207" ht="15.75">
      <c r="A193" s="114">
        <f t="shared" si="2"/>
        <v>7</v>
      </c>
      <c r="B193" s="491"/>
      <c r="C193" s="492"/>
      <c r="D193" s="357">
        <v>43282</v>
      </c>
      <c r="E193" s="465" t="str">
        <f>IF("CA" = [1]Congé!$H$7:$H$738, "absent", "il est la ")</f>
        <v xml:space="preserve">il est la </v>
      </c>
      <c r="F193" s="146"/>
      <c r="G193" s="146"/>
      <c r="H193" s="396"/>
      <c r="I193" s="372"/>
      <c r="J193" s="146"/>
      <c r="K193" s="146"/>
      <c r="L193" s="410"/>
      <c r="M193" s="395"/>
      <c r="N193" s="146"/>
      <c r="O193" s="146"/>
      <c r="P193" s="396"/>
      <c r="Q193" s="395"/>
      <c r="R193" s="146"/>
      <c r="S193" s="146"/>
      <c r="T193" s="396"/>
      <c r="U193" s="372"/>
      <c r="V193" s="146"/>
      <c r="W193" s="146"/>
      <c r="X193" s="410"/>
      <c r="Y193" s="395"/>
      <c r="Z193" s="146"/>
      <c r="AA193" s="146"/>
      <c r="AB193" s="396"/>
      <c r="AC193" s="372"/>
      <c r="AD193" s="146"/>
      <c r="AE193" s="146"/>
      <c r="AF193" s="410"/>
      <c r="AG193" s="395"/>
      <c r="AH193" s="146"/>
      <c r="AI193" s="146"/>
      <c r="AJ193" s="396"/>
      <c r="AK193" s="372"/>
      <c r="AL193" s="146"/>
      <c r="AM193" s="146"/>
      <c r="AN193" s="410"/>
      <c r="AO193" s="395"/>
      <c r="AP193" s="146"/>
      <c r="AQ193" s="146"/>
      <c r="AR193" s="396"/>
      <c r="AS193" s="395"/>
      <c r="AT193" s="146"/>
      <c r="AU193" s="146"/>
      <c r="AV193" s="396"/>
      <c r="AW193" s="395"/>
      <c r="AX193" s="146"/>
      <c r="AY193" s="146"/>
      <c r="AZ193" s="396"/>
      <c r="BA193" s="395"/>
      <c r="BB193" s="146"/>
      <c r="BC193" s="146"/>
      <c r="BD193" s="396"/>
      <c r="BE193" s="395"/>
      <c r="BF193" s="146"/>
      <c r="BG193" s="146"/>
      <c r="BH193" s="396"/>
      <c r="BI193" s="395"/>
      <c r="BJ193" s="146"/>
      <c r="BK193" s="146"/>
      <c r="BL193" s="396"/>
      <c r="BM193" s="395"/>
      <c r="BN193" s="146"/>
      <c r="BO193" s="146"/>
      <c r="BP193" s="396"/>
      <c r="BQ193" s="395"/>
      <c r="BR193" s="146"/>
      <c r="BS193" s="146"/>
      <c r="BT193" s="396"/>
      <c r="BU193" s="395"/>
      <c r="BV193" s="146"/>
      <c r="BW193" s="146"/>
      <c r="BX193" s="396"/>
      <c r="BY193" s="395"/>
      <c r="BZ193" s="146"/>
      <c r="CA193" s="146"/>
      <c r="CB193" s="396"/>
      <c r="CC193" s="395"/>
      <c r="CD193" s="146"/>
      <c r="CE193" s="146"/>
      <c r="CF193" s="396"/>
      <c r="CG193" s="395"/>
      <c r="CH193" s="146"/>
      <c r="CI193" s="146"/>
      <c r="CJ193" s="396"/>
      <c r="CK193" s="395"/>
      <c r="CL193" s="146"/>
      <c r="CM193" s="146"/>
      <c r="CN193" s="396"/>
      <c r="CO193" s="395"/>
      <c r="CP193" s="146"/>
      <c r="CQ193" s="146"/>
      <c r="CR193" s="396"/>
      <c r="CS193" s="372"/>
      <c r="CT193" s="146"/>
      <c r="CU193" s="146"/>
      <c r="CV193" s="146"/>
      <c r="CW193" s="146"/>
      <c r="CX193" s="146"/>
      <c r="CY193" s="146"/>
      <c r="CZ193" s="146"/>
      <c r="DA193" s="146"/>
      <c r="DB193" s="146"/>
      <c r="DC193" s="146"/>
      <c r="DD193" s="146"/>
      <c r="DE193" s="146"/>
      <c r="DF193" s="146"/>
      <c r="DG193" s="146"/>
      <c r="DH193" s="146"/>
      <c r="DI193" s="146"/>
      <c r="DJ193" s="146"/>
      <c r="DK193" s="146"/>
      <c r="DL193" s="146"/>
      <c r="DM193" s="146"/>
      <c r="DN193" s="146"/>
      <c r="DO193" s="146"/>
      <c r="DP193" s="146"/>
      <c r="DQ193" s="146"/>
      <c r="DR193" s="146"/>
      <c r="DS193" s="146"/>
      <c r="DT193" s="146"/>
      <c r="DU193" s="146"/>
      <c r="DV193" s="146"/>
      <c r="DW193" s="146"/>
      <c r="DX193" s="146"/>
      <c r="DY193" s="146"/>
      <c r="DZ193" s="146"/>
      <c r="EA193" s="146"/>
      <c r="EB193" s="146"/>
      <c r="EC193" s="146"/>
      <c r="ED193" s="146"/>
      <c r="EE193" s="146"/>
      <c r="EF193" s="146"/>
      <c r="EG193" s="146"/>
      <c r="EH193" s="146"/>
      <c r="EI193" s="146"/>
      <c r="EJ193" s="146"/>
      <c r="EK193" s="146"/>
      <c r="EL193" s="146"/>
      <c r="EM193" s="146"/>
      <c r="EN193" s="146"/>
      <c r="EO193" s="146"/>
      <c r="EP193" s="146"/>
      <c r="EQ193" s="146"/>
      <c r="ER193" s="146"/>
      <c r="ES193" s="146"/>
      <c r="ET193" s="146"/>
      <c r="EU193" s="146"/>
      <c r="EV193" s="146"/>
      <c r="EW193" s="146"/>
      <c r="EX193" s="146"/>
      <c r="EY193" s="146"/>
      <c r="EZ193" s="146"/>
      <c r="FA193" s="146"/>
      <c r="FB193" s="146"/>
      <c r="FC193" s="146"/>
      <c r="FD193" s="146"/>
      <c r="FE193" s="178"/>
      <c r="FF193" s="178"/>
      <c r="FG193" s="178"/>
      <c r="FH193" s="178"/>
      <c r="FI193" s="178"/>
      <c r="FJ193" s="178"/>
      <c r="FK193" s="178"/>
      <c r="FL193" s="178"/>
      <c r="FM193" s="178"/>
      <c r="FN193" s="178"/>
      <c r="FO193" s="178"/>
      <c r="FP193" s="178"/>
      <c r="FQ193" s="178"/>
      <c r="FR193" s="178"/>
      <c r="FS193" s="178"/>
      <c r="FT193" s="178"/>
      <c r="FU193" s="178"/>
      <c r="FV193" s="178"/>
      <c r="FW193" s="178"/>
      <c r="FX193" s="178"/>
      <c r="FY193" s="178"/>
      <c r="FZ193" s="178"/>
      <c r="GA193" s="178"/>
      <c r="GB193" s="178"/>
      <c r="GC193" s="178"/>
      <c r="GD193" s="178"/>
      <c r="GE193" s="178"/>
      <c r="GF193" s="178"/>
      <c r="GG193" s="178"/>
      <c r="GH193" s="178"/>
      <c r="GI193" s="178"/>
      <c r="GJ193" s="178"/>
      <c r="GK193" s="178"/>
      <c r="GL193" s="178"/>
      <c r="GM193" s="178"/>
      <c r="GN193" s="178"/>
      <c r="GO193" s="178"/>
      <c r="GP193" s="178"/>
      <c r="GQ193" s="178"/>
      <c r="GR193" s="178"/>
      <c r="GS193" s="178"/>
      <c r="GT193" s="178"/>
      <c r="GU193" s="178"/>
      <c r="GV193" s="178"/>
      <c r="GY193"/>
    </row>
    <row r="194" spans="1:207" ht="15.75">
      <c r="A194" s="114">
        <f t="shared" si="2"/>
        <v>1</v>
      </c>
      <c r="B194" s="491"/>
      <c r="C194" s="492"/>
      <c r="D194" s="357">
        <v>43283</v>
      </c>
      <c r="E194" s="465" t="str">
        <f>IF("CA" = [1]Congé!$H$7:$H$738, "absent", "il est la ")</f>
        <v xml:space="preserve">il est la </v>
      </c>
      <c r="F194" s="146"/>
      <c r="G194" s="146"/>
      <c r="H194" s="396"/>
      <c r="I194" s="372"/>
      <c r="J194" s="146"/>
      <c r="K194" s="146"/>
      <c r="L194" s="410"/>
      <c r="M194" s="395"/>
      <c r="N194" s="146"/>
      <c r="O194" s="146"/>
      <c r="P194" s="396"/>
      <c r="Q194" s="395"/>
      <c r="R194" s="146"/>
      <c r="S194" s="146"/>
      <c r="T194" s="396"/>
      <c r="U194" s="372"/>
      <c r="V194" s="146"/>
      <c r="W194" s="146"/>
      <c r="X194" s="410"/>
      <c r="Y194" s="395"/>
      <c r="Z194" s="146"/>
      <c r="AA194" s="146"/>
      <c r="AB194" s="396"/>
      <c r="AC194" s="372"/>
      <c r="AD194" s="146"/>
      <c r="AE194" s="146"/>
      <c r="AF194" s="410"/>
      <c r="AG194" s="395"/>
      <c r="AH194" s="146"/>
      <c r="AI194" s="146"/>
      <c r="AJ194" s="396"/>
      <c r="AK194" s="372"/>
      <c r="AL194" s="146"/>
      <c r="AM194" s="146"/>
      <c r="AN194" s="410"/>
      <c r="AO194" s="395"/>
      <c r="AP194" s="146"/>
      <c r="AQ194" s="146"/>
      <c r="AR194" s="396"/>
      <c r="AS194" s="395"/>
      <c r="AT194" s="146"/>
      <c r="AU194" s="146"/>
      <c r="AV194" s="396"/>
      <c r="AW194" s="395"/>
      <c r="AX194" s="146"/>
      <c r="AY194" s="146"/>
      <c r="AZ194" s="396"/>
      <c r="BA194" s="395"/>
      <c r="BB194" s="146"/>
      <c r="BC194" s="146"/>
      <c r="BD194" s="396"/>
      <c r="BE194" s="395"/>
      <c r="BF194" s="146"/>
      <c r="BG194" s="146"/>
      <c r="BH194" s="396"/>
      <c r="BI194" s="395"/>
      <c r="BJ194" s="146"/>
      <c r="BK194" s="146"/>
      <c r="BL194" s="396"/>
      <c r="BM194" s="395"/>
      <c r="BN194" s="146"/>
      <c r="BO194" s="146"/>
      <c r="BP194" s="396"/>
      <c r="BQ194" s="395"/>
      <c r="BR194" s="146"/>
      <c r="BS194" s="146"/>
      <c r="BT194" s="396"/>
      <c r="BU194" s="395"/>
      <c r="BV194" s="146"/>
      <c r="BW194" s="146"/>
      <c r="BX194" s="396"/>
      <c r="BY194" s="395"/>
      <c r="BZ194" s="146"/>
      <c r="CA194" s="146"/>
      <c r="CB194" s="396"/>
      <c r="CC194" s="395"/>
      <c r="CD194" s="146"/>
      <c r="CE194" s="146"/>
      <c r="CF194" s="396"/>
      <c r="CG194" s="395"/>
      <c r="CH194" s="146"/>
      <c r="CI194" s="146"/>
      <c r="CJ194" s="396"/>
      <c r="CK194" s="395"/>
      <c r="CL194" s="146"/>
      <c r="CM194" s="146"/>
      <c r="CN194" s="396"/>
      <c r="CO194" s="395"/>
      <c r="CP194" s="146"/>
      <c r="CQ194" s="146"/>
      <c r="CR194" s="396"/>
      <c r="CS194" s="372"/>
      <c r="CT194" s="146"/>
      <c r="CU194" s="146"/>
      <c r="CV194" s="146"/>
      <c r="CW194" s="146"/>
      <c r="CX194" s="146"/>
      <c r="CY194" s="146"/>
      <c r="CZ194" s="146"/>
      <c r="DA194" s="146"/>
      <c r="DB194" s="146"/>
      <c r="DC194" s="146"/>
      <c r="DD194" s="146"/>
      <c r="DE194" s="146"/>
      <c r="DF194" s="146"/>
      <c r="DG194" s="146"/>
      <c r="DH194" s="146"/>
      <c r="DI194" s="146"/>
      <c r="DJ194" s="146"/>
      <c r="DK194" s="146"/>
      <c r="DL194" s="146"/>
      <c r="DM194" s="146"/>
      <c r="DN194" s="146"/>
      <c r="DO194" s="146"/>
      <c r="DP194" s="146"/>
      <c r="DQ194" s="146"/>
      <c r="DR194" s="146"/>
      <c r="DS194" s="146"/>
      <c r="DT194" s="146"/>
      <c r="DU194" s="146"/>
      <c r="DV194" s="146"/>
      <c r="DW194" s="146"/>
      <c r="DX194" s="146"/>
      <c r="DY194" s="146"/>
      <c r="DZ194" s="146"/>
      <c r="EA194" s="146"/>
      <c r="EB194" s="146"/>
      <c r="EC194" s="146"/>
      <c r="ED194" s="146"/>
      <c r="EE194" s="146"/>
      <c r="EF194" s="146"/>
      <c r="EG194" s="146"/>
      <c r="EH194" s="146"/>
      <c r="EI194" s="146"/>
      <c r="EJ194" s="146"/>
      <c r="EK194" s="146"/>
      <c r="EL194" s="146"/>
      <c r="EM194" s="146"/>
      <c r="EN194" s="146"/>
      <c r="EO194" s="146"/>
      <c r="EP194" s="146"/>
      <c r="EQ194" s="146"/>
      <c r="ER194" s="146"/>
      <c r="ES194" s="146"/>
      <c r="ET194" s="146"/>
      <c r="EU194" s="146"/>
      <c r="EV194" s="146"/>
      <c r="EW194" s="146"/>
      <c r="EX194" s="146"/>
      <c r="EY194" s="146"/>
      <c r="EZ194" s="146"/>
      <c r="FA194" s="146"/>
      <c r="FB194" s="146"/>
      <c r="FC194" s="146"/>
      <c r="FD194" s="146"/>
      <c r="FE194" s="178"/>
      <c r="FF194" s="178"/>
      <c r="FG194" s="178"/>
      <c r="FH194" s="178"/>
      <c r="FI194" s="178"/>
      <c r="FJ194" s="178"/>
      <c r="FK194" s="178"/>
      <c r="FL194" s="178"/>
      <c r="FM194" s="178"/>
      <c r="FN194" s="178"/>
      <c r="FO194" s="178"/>
      <c r="FP194" s="178"/>
      <c r="FQ194" s="178"/>
      <c r="FR194" s="178"/>
      <c r="FS194" s="178"/>
      <c r="FT194" s="178"/>
      <c r="FU194" s="178"/>
      <c r="FV194" s="178"/>
      <c r="FW194" s="178"/>
      <c r="FX194" s="178"/>
      <c r="FY194" s="178"/>
      <c r="FZ194" s="178"/>
      <c r="GA194" s="178"/>
      <c r="GB194" s="178"/>
      <c r="GC194" s="178"/>
      <c r="GD194" s="178"/>
      <c r="GE194" s="178"/>
      <c r="GF194" s="178"/>
      <c r="GG194" s="178"/>
      <c r="GH194" s="178"/>
      <c r="GI194" s="178"/>
      <c r="GJ194" s="178"/>
      <c r="GK194" s="178"/>
      <c r="GL194" s="178"/>
      <c r="GM194" s="178"/>
      <c r="GN194" s="178"/>
      <c r="GO194" s="178"/>
      <c r="GP194" s="178"/>
      <c r="GQ194" s="178"/>
      <c r="GR194" s="178"/>
      <c r="GS194" s="178"/>
      <c r="GT194" s="178"/>
      <c r="GU194" s="178"/>
      <c r="GV194" s="178"/>
      <c r="GY194"/>
    </row>
    <row r="195" spans="1:207" ht="15.75">
      <c r="A195" s="114">
        <f t="shared" si="2"/>
        <v>2</v>
      </c>
      <c r="B195" s="491"/>
      <c r="C195" s="492"/>
      <c r="D195" s="357">
        <v>43284</v>
      </c>
      <c r="E195" s="465" t="str">
        <f>IF("CA" = [1]Congé!$H$7:$H$738, "absent", "il est la ")</f>
        <v xml:space="preserve">il est la </v>
      </c>
      <c r="F195" s="146"/>
      <c r="G195" s="146"/>
      <c r="H195" s="396"/>
      <c r="I195" s="372"/>
      <c r="J195" s="146"/>
      <c r="K195" s="146"/>
      <c r="L195" s="410"/>
      <c r="M195" s="395"/>
      <c r="N195" s="146"/>
      <c r="O195" s="146"/>
      <c r="P195" s="396"/>
      <c r="Q195" s="395"/>
      <c r="R195" s="146"/>
      <c r="S195" s="146"/>
      <c r="T195" s="396"/>
      <c r="U195" s="372"/>
      <c r="V195" s="146"/>
      <c r="W195" s="146"/>
      <c r="X195" s="410"/>
      <c r="Y195" s="395"/>
      <c r="Z195" s="146"/>
      <c r="AA195" s="146"/>
      <c r="AB195" s="396"/>
      <c r="AC195" s="372"/>
      <c r="AD195" s="146"/>
      <c r="AE195" s="146"/>
      <c r="AF195" s="410"/>
      <c r="AG195" s="395"/>
      <c r="AH195" s="146"/>
      <c r="AI195" s="146"/>
      <c r="AJ195" s="396"/>
      <c r="AK195" s="372"/>
      <c r="AL195" s="146"/>
      <c r="AM195" s="146"/>
      <c r="AN195" s="410"/>
      <c r="AO195" s="395"/>
      <c r="AP195" s="146"/>
      <c r="AQ195" s="146"/>
      <c r="AR195" s="396"/>
      <c r="AS195" s="395"/>
      <c r="AT195" s="146"/>
      <c r="AU195" s="146"/>
      <c r="AV195" s="396"/>
      <c r="AW195" s="395"/>
      <c r="AX195" s="146"/>
      <c r="AY195" s="146"/>
      <c r="AZ195" s="396"/>
      <c r="BA195" s="395"/>
      <c r="BB195" s="146"/>
      <c r="BC195" s="146"/>
      <c r="BD195" s="396"/>
      <c r="BE195" s="395"/>
      <c r="BF195" s="146"/>
      <c r="BG195" s="146"/>
      <c r="BH195" s="396"/>
      <c r="BI195" s="395"/>
      <c r="BJ195" s="146"/>
      <c r="BK195" s="146"/>
      <c r="BL195" s="396"/>
      <c r="BM195" s="395"/>
      <c r="BN195" s="146"/>
      <c r="BO195" s="146"/>
      <c r="BP195" s="396"/>
      <c r="BQ195" s="395"/>
      <c r="BR195" s="146"/>
      <c r="BS195" s="146"/>
      <c r="BT195" s="396"/>
      <c r="BU195" s="395"/>
      <c r="BV195" s="146"/>
      <c r="BW195" s="146"/>
      <c r="BX195" s="396"/>
      <c r="BY195" s="395"/>
      <c r="BZ195" s="146"/>
      <c r="CA195" s="146"/>
      <c r="CB195" s="396"/>
      <c r="CC195" s="395"/>
      <c r="CD195" s="146"/>
      <c r="CE195" s="146"/>
      <c r="CF195" s="396"/>
      <c r="CG195" s="395"/>
      <c r="CH195" s="146"/>
      <c r="CI195" s="146"/>
      <c r="CJ195" s="396"/>
      <c r="CK195" s="395"/>
      <c r="CL195" s="146"/>
      <c r="CM195" s="146"/>
      <c r="CN195" s="396"/>
      <c r="CO195" s="395"/>
      <c r="CP195" s="146"/>
      <c r="CQ195" s="146"/>
      <c r="CR195" s="396"/>
      <c r="CS195" s="372"/>
      <c r="CT195" s="146"/>
      <c r="CU195" s="146"/>
      <c r="CV195" s="146"/>
      <c r="CW195" s="146"/>
      <c r="CX195" s="146"/>
      <c r="CY195" s="146"/>
      <c r="CZ195" s="146"/>
      <c r="DA195" s="146"/>
      <c r="DB195" s="146"/>
      <c r="DC195" s="146"/>
      <c r="DD195" s="146"/>
      <c r="DE195" s="146"/>
      <c r="DF195" s="146"/>
      <c r="DG195" s="146"/>
      <c r="DH195" s="146"/>
      <c r="DI195" s="146"/>
      <c r="DJ195" s="146"/>
      <c r="DK195" s="146"/>
      <c r="DL195" s="146"/>
      <c r="DM195" s="146"/>
      <c r="DN195" s="146"/>
      <c r="DO195" s="146"/>
      <c r="DP195" s="146"/>
      <c r="DQ195" s="146"/>
      <c r="DR195" s="146"/>
      <c r="DS195" s="146"/>
      <c r="DT195" s="146"/>
      <c r="DU195" s="146"/>
      <c r="DV195" s="146"/>
      <c r="DW195" s="146"/>
      <c r="DX195" s="146"/>
      <c r="DY195" s="146"/>
      <c r="DZ195" s="146"/>
      <c r="EA195" s="146"/>
      <c r="EB195" s="146"/>
      <c r="EC195" s="146"/>
      <c r="ED195" s="146"/>
      <c r="EE195" s="146"/>
      <c r="EF195" s="146"/>
      <c r="EG195" s="146"/>
      <c r="EH195" s="146"/>
      <c r="EI195" s="146"/>
      <c r="EJ195" s="146"/>
      <c r="EK195" s="146"/>
      <c r="EL195" s="146"/>
      <c r="EM195" s="146"/>
      <c r="EN195" s="146"/>
      <c r="EO195" s="146"/>
      <c r="EP195" s="146"/>
      <c r="EQ195" s="146"/>
      <c r="ER195" s="146"/>
      <c r="ES195" s="146"/>
      <c r="ET195" s="146"/>
      <c r="EU195" s="146"/>
      <c r="EV195" s="146"/>
      <c r="EW195" s="146"/>
      <c r="EX195" s="146"/>
      <c r="EY195" s="146"/>
      <c r="EZ195" s="146"/>
      <c r="FA195" s="146"/>
      <c r="FB195" s="146"/>
      <c r="FC195" s="146"/>
      <c r="FD195" s="146"/>
      <c r="FE195" s="178"/>
      <c r="FF195" s="178"/>
      <c r="FG195" s="178"/>
      <c r="FH195" s="178"/>
      <c r="FI195" s="178"/>
      <c r="FJ195" s="178"/>
      <c r="FK195" s="178"/>
      <c r="FL195" s="178"/>
      <c r="FM195" s="178"/>
      <c r="FN195" s="178"/>
      <c r="FO195" s="178"/>
      <c r="FP195" s="178"/>
      <c r="FQ195" s="178"/>
      <c r="FR195" s="178"/>
      <c r="FS195" s="178"/>
      <c r="FT195" s="178"/>
      <c r="FU195" s="178"/>
      <c r="FV195" s="178"/>
      <c r="FW195" s="178"/>
      <c r="FX195" s="178"/>
      <c r="FY195" s="178"/>
      <c r="FZ195" s="178"/>
      <c r="GA195" s="178"/>
      <c r="GB195" s="178"/>
      <c r="GC195" s="178"/>
      <c r="GD195" s="178"/>
      <c r="GE195" s="178"/>
      <c r="GF195" s="178"/>
      <c r="GG195" s="178"/>
      <c r="GH195" s="178"/>
      <c r="GI195" s="178"/>
      <c r="GJ195" s="178"/>
      <c r="GK195" s="178"/>
      <c r="GL195" s="178"/>
      <c r="GM195" s="178"/>
      <c r="GN195" s="178"/>
      <c r="GO195" s="178"/>
      <c r="GP195" s="178"/>
      <c r="GQ195" s="178"/>
      <c r="GR195" s="178"/>
      <c r="GS195" s="178"/>
      <c r="GT195" s="178"/>
      <c r="GU195" s="178"/>
      <c r="GV195" s="178"/>
      <c r="GY195"/>
    </row>
    <row r="196" spans="1:207" ht="15.75">
      <c r="A196" s="114">
        <f t="shared" si="2"/>
        <v>3</v>
      </c>
      <c r="B196" s="491"/>
      <c r="C196" s="492"/>
      <c r="D196" s="357">
        <v>43285</v>
      </c>
      <c r="E196" s="465" t="str">
        <f>IF("CA" = [1]Congé!$H$7:$H$738, "absent", "il est la ")</f>
        <v xml:space="preserve">il est la </v>
      </c>
      <c r="F196" s="146"/>
      <c r="G196" s="146"/>
      <c r="H196" s="396"/>
      <c r="I196" s="372"/>
      <c r="J196" s="146"/>
      <c r="K196" s="146"/>
      <c r="L196" s="410"/>
      <c r="M196" s="395"/>
      <c r="N196" s="146"/>
      <c r="O196" s="146"/>
      <c r="P196" s="396"/>
      <c r="Q196" s="395"/>
      <c r="R196" s="146"/>
      <c r="S196" s="146"/>
      <c r="T196" s="396"/>
      <c r="U196" s="372"/>
      <c r="V196" s="146"/>
      <c r="W196" s="146"/>
      <c r="X196" s="410"/>
      <c r="Y196" s="395"/>
      <c r="Z196" s="146"/>
      <c r="AA196" s="146"/>
      <c r="AB196" s="396"/>
      <c r="AC196" s="372"/>
      <c r="AD196" s="146"/>
      <c r="AE196" s="146"/>
      <c r="AF196" s="410"/>
      <c r="AG196" s="395"/>
      <c r="AH196" s="146"/>
      <c r="AI196" s="146"/>
      <c r="AJ196" s="396"/>
      <c r="AK196" s="372"/>
      <c r="AL196" s="146"/>
      <c r="AM196" s="146"/>
      <c r="AN196" s="410"/>
      <c r="AO196" s="395"/>
      <c r="AP196" s="146"/>
      <c r="AQ196" s="146"/>
      <c r="AR196" s="396"/>
      <c r="AS196" s="395"/>
      <c r="AT196" s="146"/>
      <c r="AU196" s="146"/>
      <c r="AV196" s="396"/>
      <c r="AW196" s="395"/>
      <c r="AX196" s="146"/>
      <c r="AY196" s="146"/>
      <c r="AZ196" s="396"/>
      <c r="BA196" s="395"/>
      <c r="BB196" s="146"/>
      <c r="BC196" s="146"/>
      <c r="BD196" s="396"/>
      <c r="BE196" s="395"/>
      <c r="BF196" s="146"/>
      <c r="BG196" s="146"/>
      <c r="BH196" s="396"/>
      <c r="BI196" s="395"/>
      <c r="BJ196" s="146"/>
      <c r="BK196" s="146"/>
      <c r="BL196" s="396"/>
      <c r="BM196" s="395"/>
      <c r="BN196" s="146"/>
      <c r="BO196" s="146"/>
      <c r="BP196" s="396"/>
      <c r="BQ196" s="395"/>
      <c r="BR196" s="146"/>
      <c r="BS196" s="146"/>
      <c r="BT196" s="396"/>
      <c r="BU196" s="395"/>
      <c r="BV196" s="146"/>
      <c r="BW196" s="146"/>
      <c r="BX196" s="396"/>
      <c r="BY196" s="395"/>
      <c r="BZ196" s="146"/>
      <c r="CA196" s="146"/>
      <c r="CB196" s="396"/>
      <c r="CC196" s="395"/>
      <c r="CD196" s="146"/>
      <c r="CE196" s="146"/>
      <c r="CF196" s="396"/>
      <c r="CG196" s="395"/>
      <c r="CH196" s="146"/>
      <c r="CI196" s="146"/>
      <c r="CJ196" s="396"/>
      <c r="CK196" s="395"/>
      <c r="CL196" s="146"/>
      <c r="CM196" s="146"/>
      <c r="CN196" s="396"/>
      <c r="CO196" s="395"/>
      <c r="CP196" s="146"/>
      <c r="CQ196" s="146"/>
      <c r="CR196" s="396"/>
      <c r="CS196" s="372"/>
      <c r="CT196" s="146"/>
      <c r="CU196" s="146"/>
      <c r="CV196" s="146"/>
      <c r="CW196" s="146"/>
      <c r="CX196" s="146"/>
      <c r="CY196" s="146"/>
      <c r="CZ196" s="146"/>
      <c r="DA196" s="146"/>
      <c r="DB196" s="146"/>
      <c r="DC196" s="146"/>
      <c r="DD196" s="146"/>
      <c r="DE196" s="146"/>
      <c r="DF196" s="146"/>
      <c r="DG196" s="146"/>
      <c r="DH196" s="146"/>
      <c r="DI196" s="146"/>
      <c r="DJ196" s="146"/>
      <c r="DK196" s="146"/>
      <c r="DL196" s="146"/>
      <c r="DM196" s="146"/>
      <c r="DN196" s="146"/>
      <c r="DO196" s="146"/>
      <c r="DP196" s="146"/>
      <c r="DQ196" s="146"/>
      <c r="DR196" s="146"/>
      <c r="DS196" s="146"/>
      <c r="DT196" s="146"/>
      <c r="DU196" s="146"/>
      <c r="DV196" s="146"/>
      <c r="DW196" s="146"/>
      <c r="DX196" s="146"/>
      <c r="DY196" s="146"/>
      <c r="DZ196" s="146"/>
      <c r="EA196" s="146"/>
      <c r="EB196" s="146"/>
      <c r="EC196" s="146"/>
      <c r="ED196" s="146"/>
      <c r="EE196" s="146"/>
      <c r="EF196" s="146"/>
      <c r="EG196" s="146"/>
      <c r="EH196" s="146"/>
      <c r="EI196" s="146"/>
      <c r="EJ196" s="146"/>
      <c r="EK196" s="146"/>
      <c r="EL196" s="146"/>
      <c r="EM196" s="146"/>
      <c r="EN196" s="146"/>
      <c r="EO196" s="146"/>
      <c r="EP196" s="146"/>
      <c r="EQ196" s="146"/>
      <c r="ER196" s="146"/>
      <c r="ES196" s="146"/>
      <c r="ET196" s="146"/>
      <c r="EU196" s="146"/>
      <c r="EV196" s="146"/>
      <c r="EW196" s="146"/>
      <c r="EX196" s="146"/>
      <c r="EY196" s="146"/>
      <c r="EZ196" s="146"/>
      <c r="FA196" s="146"/>
      <c r="FB196" s="146"/>
      <c r="FC196" s="146"/>
      <c r="FD196" s="146"/>
      <c r="FE196" s="178"/>
      <c r="FF196" s="178"/>
      <c r="FG196" s="178"/>
      <c r="FH196" s="178"/>
      <c r="FI196" s="178"/>
      <c r="FJ196" s="178"/>
      <c r="FK196" s="178"/>
      <c r="FL196" s="178"/>
      <c r="FM196" s="178"/>
      <c r="FN196" s="178"/>
      <c r="FO196" s="178"/>
      <c r="FP196" s="178"/>
      <c r="FQ196" s="178"/>
      <c r="FR196" s="178"/>
      <c r="FS196" s="178"/>
      <c r="FT196" s="178"/>
      <c r="FU196" s="178"/>
      <c r="FV196" s="178"/>
      <c r="FW196" s="178"/>
      <c r="FX196" s="178"/>
      <c r="FY196" s="178"/>
      <c r="FZ196" s="178"/>
      <c r="GA196" s="178"/>
      <c r="GB196" s="178"/>
      <c r="GC196" s="178"/>
      <c r="GD196" s="178"/>
      <c r="GE196" s="178"/>
      <c r="GF196" s="178"/>
      <c r="GG196" s="178"/>
      <c r="GH196" s="178"/>
      <c r="GI196" s="178"/>
      <c r="GJ196" s="178"/>
      <c r="GK196" s="178"/>
      <c r="GL196" s="178"/>
      <c r="GM196" s="178"/>
      <c r="GN196" s="178"/>
      <c r="GO196" s="178"/>
      <c r="GP196" s="178"/>
      <c r="GQ196" s="178"/>
      <c r="GR196" s="178"/>
      <c r="GS196" s="178"/>
      <c r="GT196" s="178"/>
      <c r="GU196" s="178"/>
      <c r="GV196" s="178"/>
      <c r="GY196"/>
    </row>
    <row r="197" spans="1:207" ht="15.75">
      <c r="A197" s="114">
        <f t="shared" si="2"/>
        <v>4</v>
      </c>
      <c r="B197" s="491"/>
      <c r="C197" s="492"/>
      <c r="D197" s="357">
        <v>43286</v>
      </c>
      <c r="E197" s="465" t="str">
        <f>IF("CA" = [1]Congé!$H$7:$H$738, "absent", "il est la ")</f>
        <v xml:space="preserve">il est la </v>
      </c>
      <c r="F197" s="178"/>
      <c r="G197" s="178"/>
      <c r="H197" s="368"/>
      <c r="I197" s="352"/>
      <c r="J197" s="178"/>
      <c r="K197" s="178"/>
      <c r="L197" s="409"/>
      <c r="M197" s="393"/>
      <c r="N197" s="178"/>
      <c r="O197" s="178"/>
      <c r="P197" s="368"/>
      <c r="Q197" s="393"/>
      <c r="R197" s="178"/>
      <c r="S197" s="178"/>
      <c r="T197" s="368"/>
      <c r="U197" s="352"/>
      <c r="V197" s="178"/>
      <c r="W197" s="178"/>
      <c r="X197" s="409"/>
      <c r="Y197" s="393"/>
      <c r="Z197" s="178"/>
      <c r="AA197" s="178"/>
      <c r="AB197" s="368"/>
      <c r="AC197" s="352"/>
      <c r="AD197" s="178"/>
      <c r="AE197" s="178"/>
      <c r="AF197" s="409"/>
      <c r="AG197" s="393"/>
      <c r="AH197" s="178"/>
      <c r="AI197" s="178"/>
      <c r="AJ197" s="368"/>
      <c r="AK197" s="352"/>
      <c r="AL197" s="178"/>
      <c r="AM197" s="178"/>
      <c r="AN197" s="409"/>
      <c r="AO197" s="393"/>
      <c r="AP197" s="178"/>
      <c r="AQ197" s="178"/>
      <c r="AR197" s="368"/>
      <c r="AS197" s="393"/>
      <c r="AT197" s="178"/>
      <c r="AU197" s="178"/>
      <c r="AV197" s="368"/>
      <c r="AW197" s="393"/>
      <c r="AX197" s="178"/>
      <c r="AY197" s="178"/>
      <c r="AZ197" s="368"/>
      <c r="BA197" s="393"/>
      <c r="BB197" s="178"/>
      <c r="BC197" s="178"/>
      <c r="BD197" s="368"/>
      <c r="BE197" s="393"/>
      <c r="BF197" s="178"/>
      <c r="BG197" s="178"/>
      <c r="BH197" s="368"/>
      <c r="BI197" s="393"/>
      <c r="BJ197" s="178"/>
      <c r="BK197" s="178"/>
      <c r="BL197" s="368"/>
      <c r="BM197" s="393"/>
      <c r="BN197" s="178"/>
      <c r="BO197" s="178"/>
      <c r="BP197" s="368"/>
      <c r="BQ197" s="393"/>
      <c r="BR197" s="178"/>
      <c r="BS197" s="178"/>
      <c r="BT197" s="368"/>
      <c r="BU197" s="393"/>
      <c r="BV197" s="178"/>
      <c r="BW197" s="178"/>
      <c r="BX197" s="368"/>
      <c r="BY197" s="393"/>
      <c r="BZ197" s="178"/>
      <c r="CA197" s="178"/>
      <c r="CB197" s="368"/>
      <c r="CC197" s="393"/>
      <c r="CD197" s="178"/>
      <c r="CE197" s="178"/>
      <c r="CF197" s="368"/>
      <c r="CG197" s="393"/>
      <c r="CH197" s="178"/>
      <c r="CI197" s="178"/>
      <c r="CJ197" s="368"/>
      <c r="CK197" s="393"/>
      <c r="CL197" s="178"/>
      <c r="CM197" s="178"/>
      <c r="CN197" s="368"/>
      <c r="CO197" s="393"/>
      <c r="CP197" s="178"/>
      <c r="CQ197" s="178"/>
      <c r="CR197" s="368"/>
      <c r="CS197" s="352"/>
      <c r="CT197" s="178"/>
      <c r="CU197" s="178"/>
      <c r="CV197" s="178"/>
      <c r="CW197" s="178"/>
      <c r="CX197" s="178"/>
      <c r="CY197" s="178"/>
      <c r="CZ197" s="178"/>
      <c r="DA197" s="178"/>
      <c r="DB197" s="178"/>
      <c r="DC197" s="178"/>
      <c r="DD197" s="178"/>
      <c r="DE197" s="178"/>
      <c r="DF197" s="178"/>
      <c r="DG197" s="178"/>
      <c r="DH197" s="178"/>
      <c r="DI197" s="178"/>
      <c r="DJ197" s="178"/>
      <c r="DK197" s="178"/>
      <c r="DL197" s="178"/>
      <c r="DM197" s="178"/>
      <c r="DN197" s="178"/>
      <c r="DO197" s="178"/>
      <c r="DP197" s="178"/>
      <c r="DQ197" s="178"/>
      <c r="DR197" s="178"/>
      <c r="DS197" s="178"/>
      <c r="DT197" s="178"/>
      <c r="DU197" s="178"/>
      <c r="DV197" s="178"/>
      <c r="DW197" s="178"/>
      <c r="DX197" s="178"/>
      <c r="DY197" s="178"/>
      <c r="DZ197" s="178"/>
      <c r="EA197" s="178"/>
      <c r="EB197" s="178"/>
      <c r="EC197" s="178"/>
      <c r="ED197" s="178"/>
      <c r="EE197" s="178"/>
      <c r="EF197" s="178"/>
      <c r="EG197" s="178"/>
      <c r="EH197" s="178"/>
      <c r="EI197" s="178"/>
      <c r="EJ197" s="178"/>
      <c r="EK197" s="178"/>
      <c r="EL197" s="178"/>
      <c r="EM197" s="178"/>
      <c r="EN197" s="178"/>
      <c r="EO197" s="178"/>
      <c r="EP197" s="178"/>
      <c r="EQ197" s="178"/>
      <c r="ER197" s="178"/>
      <c r="ES197" s="178"/>
      <c r="ET197" s="178"/>
      <c r="EU197" s="178"/>
      <c r="EV197" s="178"/>
      <c r="EW197" s="178"/>
      <c r="EX197" s="178"/>
      <c r="EY197" s="178"/>
      <c r="EZ197" s="178"/>
      <c r="FA197" s="178"/>
      <c r="FB197" s="178"/>
      <c r="FC197" s="178"/>
      <c r="FD197" s="178"/>
      <c r="FE197" s="178"/>
      <c r="FF197" s="178"/>
      <c r="FG197" s="178"/>
      <c r="FH197" s="178"/>
      <c r="FI197" s="178"/>
      <c r="FJ197" s="178"/>
      <c r="FK197" s="178"/>
      <c r="FL197" s="178"/>
      <c r="FM197" s="178"/>
      <c r="FN197" s="178"/>
      <c r="FO197" s="178"/>
      <c r="FP197" s="178"/>
      <c r="FQ197" s="178"/>
      <c r="FR197" s="178"/>
      <c r="FS197" s="178"/>
      <c r="FT197" s="178"/>
      <c r="FU197" s="178"/>
      <c r="FV197" s="178"/>
      <c r="FW197" s="178"/>
      <c r="FX197" s="178"/>
      <c r="FY197" s="178"/>
      <c r="FZ197" s="178"/>
      <c r="GA197" s="178"/>
      <c r="GB197" s="178"/>
      <c r="GC197" s="178"/>
      <c r="GD197" s="178"/>
      <c r="GE197" s="178"/>
      <c r="GF197" s="178"/>
      <c r="GG197" s="178"/>
      <c r="GH197" s="178"/>
      <c r="GI197" s="178"/>
      <c r="GJ197" s="178"/>
      <c r="GK197" s="178"/>
      <c r="GL197" s="178"/>
      <c r="GM197" s="178"/>
      <c r="GN197" s="178"/>
      <c r="GO197" s="178"/>
      <c r="GP197" s="178"/>
      <c r="GQ197" s="178"/>
      <c r="GR197" s="178"/>
      <c r="GS197" s="178"/>
      <c r="GT197" s="178"/>
      <c r="GU197" s="178"/>
      <c r="GV197" s="178"/>
      <c r="GY197"/>
    </row>
    <row r="198" spans="1:207" ht="15.75">
      <c r="A198" s="114">
        <f t="shared" ref="A198:A261" si="3">WEEKDAY($D198,2)</f>
        <v>5</v>
      </c>
      <c r="B198" s="491"/>
      <c r="C198" s="492"/>
      <c r="D198" s="357">
        <v>43287</v>
      </c>
      <c r="E198" s="465" t="str">
        <f>IF("CA" = [1]Congé!$H$7:$H$738, "absent", "il est la ")</f>
        <v xml:space="preserve">il est la </v>
      </c>
      <c r="F198" s="178"/>
      <c r="G198" s="178"/>
      <c r="H198" s="368"/>
      <c r="I198" s="352"/>
      <c r="J198" s="178"/>
      <c r="K198" s="178"/>
      <c r="L198" s="409"/>
      <c r="M198" s="393"/>
      <c r="N198" s="178"/>
      <c r="O198" s="178"/>
      <c r="P198" s="368"/>
      <c r="Q198" s="393"/>
      <c r="R198" s="178"/>
      <c r="S198" s="178"/>
      <c r="T198" s="368"/>
      <c r="U198" s="352"/>
      <c r="V198" s="178"/>
      <c r="W198" s="178"/>
      <c r="X198" s="409"/>
      <c r="Y198" s="393"/>
      <c r="Z198" s="178"/>
      <c r="AA198" s="178"/>
      <c r="AB198" s="368"/>
      <c r="AC198" s="352"/>
      <c r="AD198" s="178"/>
      <c r="AE198" s="178"/>
      <c r="AF198" s="409"/>
      <c r="AG198" s="393"/>
      <c r="AH198" s="178"/>
      <c r="AI198" s="178"/>
      <c r="AJ198" s="368"/>
      <c r="AK198" s="352"/>
      <c r="AL198" s="178"/>
      <c r="AM198" s="178"/>
      <c r="AN198" s="409"/>
      <c r="AO198" s="393"/>
      <c r="AP198" s="178"/>
      <c r="AQ198" s="178"/>
      <c r="AR198" s="368"/>
      <c r="AS198" s="393"/>
      <c r="AT198" s="178"/>
      <c r="AU198" s="178"/>
      <c r="AV198" s="368"/>
      <c r="AW198" s="393"/>
      <c r="AX198" s="178"/>
      <c r="AY198" s="178"/>
      <c r="AZ198" s="368"/>
      <c r="BA198" s="393"/>
      <c r="BB198" s="178"/>
      <c r="BC198" s="178"/>
      <c r="BD198" s="368"/>
      <c r="BE198" s="393"/>
      <c r="BF198" s="178"/>
      <c r="BG198" s="178"/>
      <c r="BH198" s="368"/>
      <c r="BI198" s="393"/>
      <c r="BJ198" s="178"/>
      <c r="BK198" s="178"/>
      <c r="BL198" s="368"/>
      <c r="BM198" s="393"/>
      <c r="BN198" s="178"/>
      <c r="BO198" s="178"/>
      <c r="BP198" s="368"/>
      <c r="BQ198" s="393"/>
      <c r="BR198" s="178"/>
      <c r="BS198" s="178"/>
      <c r="BT198" s="368"/>
      <c r="BU198" s="393"/>
      <c r="BV198" s="178"/>
      <c r="BW198" s="178"/>
      <c r="BX198" s="368"/>
      <c r="BY198" s="393"/>
      <c r="BZ198" s="178"/>
      <c r="CA198" s="178"/>
      <c r="CB198" s="368"/>
      <c r="CC198" s="393"/>
      <c r="CD198" s="178"/>
      <c r="CE198" s="178"/>
      <c r="CF198" s="368"/>
      <c r="CG198" s="393"/>
      <c r="CH198" s="178"/>
      <c r="CI198" s="178"/>
      <c r="CJ198" s="368"/>
      <c r="CK198" s="393"/>
      <c r="CL198" s="178"/>
      <c r="CM198" s="178"/>
      <c r="CN198" s="368"/>
      <c r="CO198" s="393"/>
      <c r="CP198" s="178"/>
      <c r="CQ198" s="178"/>
      <c r="CR198" s="368"/>
      <c r="CS198" s="352"/>
      <c r="CT198" s="178"/>
      <c r="CU198" s="178"/>
      <c r="CV198" s="178"/>
      <c r="CW198" s="178"/>
      <c r="CX198" s="178"/>
      <c r="CY198" s="178"/>
      <c r="CZ198" s="178"/>
      <c r="DA198" s="178"/>
      <c r="DB198" s="178"/>
      <c r="DC198" s="178"/>
      <c r="DD198" s="178"/>
      <c r="DE198" s="178"/>
      <c r="DF198" s="178"/>
      <c r="DG198" s="178"/>
      <c r="DH198" s="178"/>
      <c r="DI198" s="178"/>
      <c r="DJ198" s="178"/>
      <c r="DK198" s="178"/>
      <c r="DL198" s="178"/>
      <c r="DM198" s="178"/>
      <c r="DN198" s="178"/>
      <c r="DO198" s="178"/>
      <c r="DP198" s="178"/>
      <c r="DQ198" s="178"/>
      <c r="DR198" s="178"/>
      <c r="DS198" s="178"/>
      <c r="DT198" s="178"/>
      <c r="DU198" s="178"/>
      <c r="DV198" s="178"/>
      <c r="DW198" s="178"/>
      <c r="DX198" s="178"/>
      <c r="DY198" s="178"/>
      <c r="DZ198" s="178"/>
      <c r="EA198" s="178"/>
      <c r="EB198" s="178"/>
      <c r="EC198" s="178"/>
      <c r="ED198" s="178"/>
      <c r="EE198" s="178"/>
      <c r="EF198" s="178"/>
      <c r="EG198" s="178"/>
      <c r="EH198" s="178"/>
      <c r="EI198" s="178"/>
      <c r="EJ198" s="178"/>
      <c r="EK198" s="178"/>
      <c r="EL198" s="178"/>
      <c r="EM198" s="178"/>
      <c r="EN198" s="178"/>
      <c r="EO198" s="178"/>
      <c r="EP198" s="178"/>
      <c r="EQ198" s="178"/>
      <c r="ER198" s="178"/>
      <c r="ES198" s="178"/>
      <c r="ET198" s="178"/>
      <c r="EU198" s="178"/>
      <c r="EV198" s="178"/>
      <c r="EW198" s="178"/>
      <c r="EX198" s="178"/>
      <c r="EY198" s="178"/>
      <c r="EZ198" s="178"/>
      <c r="FA198" s="178"/>
      <c r="FB198" s="178"/>
      <c r="FC198" s="178"/>
      <c r="FD198" s="178"/>
      <c r="FE198" s="178"/>
      <c r="FF198" s="178"/>
      <c r="FG198" s="178"/>
      <c r="FH198" s="178"/>
      <c r="FI198" s="178"/>
      <c r="FJ198" s="178"/>
      <c r="FK198" s="178"/>
      <c r="FL198" s="178"/>
      <c r="FM198" s="178"/>
      <c r="FN198" s="178"/>
      <c r="FO198" s="178"/>
      <c r="FP198" s="178"/>
      <c r="FQ198" s="178"/>
      <c r="FR198" s="178"/>
      <c r="FS198" s="178"/>
      <c r="FT198" s="178"/>
      <c r="FU198" s="178"/>
      <c r="FV198" s="178"/>
      <c r="FW198" s="178"/>
      <c r="FX198" s="178"/>
      <c r="FY198" s="178"/>
      <c r="FZ198" s="178"/>
      <c r="GA198" s="178"/>
      <c r="GB198" s="178"/>
      <c r="GC198" s="178"/>
      <c r="GD198" s="178"/>
      <c r="GE198" s="178"/>
      <c r="GF198" s="178"/>
      <c r="GG198" s="178"/>
      <c r="GH198" s="178"/>
      <c r="GI198" s="178"/>
      <c r="GJ198" s="178"/>
      <c r="GK198" s="178"/>
      <c r="GL198" s="178"/>
      <c r="GM198" s="178"/>
      <c r="GN198" s="178"/>
      <c r="GO198" s="178"/>
      <c r="GP198" s="178"/>
      <c r="GQ198" s="178"/>
      <c r="GR198" s="178"/>
      <c r="GS198" s="178"/>
      <c r="GT198" s="178"/>
      <c r="GU198" s="178"/>
      <c r="GV198" s="178"/>
      <c r="GY198"/>
    </row>
    <row r="199" spans="1:207" ht="15.75">
      <c r="A199" s="114">
        <f t="shared" si="3"/>
        <v>6</v>
      </c>
      <c r="B199" s="491"/>
      <c r="C199" s="492"/>
      <c r="D199" s="357">
        <v>43288</v>
      </c>
      <c r="E199" s="465" t="str">
        <f>IF("CA" = [1]Congé!$H$7:$H$738, "absent", "il est la ")</f>
        <v xml:space="preserve">il est la </v>
      </c>
      <c r="F199" s="178"/>
      <c r="G199" s="178"/>
      <c r="H199" s="368"/>
      <c r="I199" s="352"/>
      <c r="J199" s="178"/>
      <c r="K199" s="178"/>
      <c r="L199" s="409"/>
      <c r="M199" s="393"/>
      <c r="N199" s="178"/>
      <c r="O199" s="178"/>
      <c r="P199" s="368"/>
      <c r="Q199" s="393"/>
      <c r="R199" s="178"/>
      <c r="S199" s="178"/>
      <c r="T199" s="368"/>
      <c r="U199" s="352"/>
      <c r="V199" s="178"/>
      <c r="W199" s="178"/>
      <c r="X199" s="409"/>
      <c r="Y199" s="393"/>
      <c r="Z199" s="178"/>
      <c r="AA199" s="178"/>
      <c r="AB199" s="368"/>
      <c r="AC199" s="352"/>
      <c r="AD199" s="178"/>
      <c r="AE199" s="178"/>
      <c r="AF199" s="409"/>
      <c r="AG199" s="393"/>
      <c r="AH199" s="178"/>
      <c r="AI199" s="178"/>
      <c r="AJ199" s="368"/>
      <c r="AK199" s="352"/>
      <c r="AL199" s="178"/>
      <c r="AM199" s="178"/>
      <c r="AN199" s="409"/>
      <c r="AO199" s="393"/>
      <c r="AP199" s="178"/>
      <c r="AQ199" s="178"/>
      <c r="AR199" s="368"/>
      <c r="AS199" s="393"/>
      <c r="AT199" s="178"/>
      <c r="AU199" s="178"/>
      <c r="AV199" s="368"/>
      <c r="AW199" s="393"/>
      <c r="AX199" s="178"/>
      <c r="AY199" s="178"/>
      <c r="AZ199" s="368"/>
      <c r="BA199" s="393"/>
      <c r="BB199" s="178"/>
      <c r="BC199" s="178"/>
      <c r="BD199" s="368"/>
      <c r="BE199" s="393"/>
      <c r="BF199" s="178"/>
      <c r="BG199" s="178"/>
      <c r="BH199" s="368"/>
      <c r="BI199" s="393"/>
      <c r="BJ199" s="178"/>
      <c r="BK199" s="178"/>
      <c r="BL199" s="368"/>
      <c r="BM199" s="393"/>
      <c r="BN199" s="178"/>
      <c r="BO199" s="178"/>
      <c r="BP199" s="368"/>
      <c r="BQ199" s="393"/>
      <c r="BR199" s="178"/>
      <c r="BS199" s="178"/>
      <c r="BT199" s="368"/>
      <c r="BU199" s="393"/>
      <c r="BV199" s="178"/>
      <c r="BW199" s="178"/>
      <c r="BX199" s="368"/>
      <c r="BY199" s="393"/>
      <c r="BZ199" s="178"/>
      <c r="CA199" s="178"/>
      <c r="CB199" s="368"/>
      <c r="CC199" s="393"/>
      <c r="CD199" s="178"/>
      <c r="CE199" s="178"/>
      <c r="CF199" s="368"/>
      <c r="CG199" s="393"/>
      <c r="CH199" s="178"/>
      <c r="CI199" s="178"/>
      <c r="CJ199" s="368"/>
      <c r="CK199" s="393"/>
      <c r="CL199" s="178"/>
      <c r="CM199" s="178"/>
      <c r="CN199" s="368"/>
      <c r="CO199" s="393"/>
      <c r="CP199" s="178"/>
      <c r="CQ199" s="178"/>
      <c r="CR199" s="368"/>
      <c r="CS199" s="352"/>
      <c r="CT199" s="178"/>
      <c r="CU199" s="178"/>
      <c r="CV199" s="178"/>
      <c r="CW199" s="178"/>
      <c r="CX199" s="178"/>
      <c r="CY199" s="178"/>
      <c r="CZ199" s="178"/>
      <c r="DA199" s="178"/>
      <c r="DB199" s="178"/>
      <c r="DC199" s="178"/>
      <c r="DD199" s="178"/>
      <c r="DE199" s="178"/>
      <c r="DF199" s="178"/>
      <c r="DG199" s="178"/>
      <c r="DH199" s="178"/>
      <c r="DI199" s="178"/>
      <c r="DJ199" s="178"/>
      <c r="DK199" s="178"/>
      <c r="DL199" s="178"/>
      <c r="DM199" s="178"/>
      <c r="DN199" s="178"/>
      <c r="DO199" s="178"/>
      <c r="DP199" s="178"/>
      <c r="DQ199" s="178"/>
      <c r="DR199" s="178"/>
      <c r="DS199" s="178"/>
      <c r="DT199" s="178"/>
      <c r="DU199" s="178"/>
      <c r="DV199" s="178"/>
      <c r="DW199" s="178"/>
      <c r="DX199" s="178"/>
      <c r="DY199" s="178"/>
      <c r="DZ199" s="178"/>
      <c r="EA199" s="178"/>
      <c r="EB199" s="178"/>
      <c r="EC199" s="178"/>
      <c r="ED199" s="178"/>
      <c r="EE199" s="178"/>
      <c r="EF199" s="178"/>
      <c r="EG199" s="178"/>
      <c r="EH199" s="178"/>
      <c r="EI199" s="178"/>
      <c r="EJ199" s="178"/>
      <c r="EK199" s="178"/>
      <c r="EL199" s="178"/>
      <c r="EM199" s="178"/>
      <c r="EN199" s="178"/>
      <c r="EO199" s="178"/>
      <c r="EP199" s="178"/>
      <c r="EQ199" s="178"/>
      <c r="ER199" s="178"/>
      <c r="ES199" s="178"/>
      <c r="ET199" s="178"/>
      <c r="EU199" s="178"/>
      <c r="EV199" s="178"/>
      <c r="EW199" s="178"/>
      <c r="EX199" s="178"/>
      <c r="EY199" s="178"/>
      <c r="EZ199" s="178"/>
      <c r="FA199" s="178"/>
      <c r="FB199" s="178"/>
      <c r="FC199" s="178"/>
      <c r="FD199" s="178"/>
      <c r="FE199" s="178"/>
      <c r="FF199" s="178"/>
      <c r="FG199" s="178"/>
      <c r="FH199" s="178"/>
      <c r="FI199" s="178"/>
      <c r="FJ199" s="178"/>
      <c r="FK199" s="178"/>
      <c r="FL199" s="178"/>
      <c r="FM199" s="178"/>
      <c r="FN199" s="178"/>
      <c r="FO199" s="178"/>
      <c r="FP199" s="178"/>
      <c r="FQ199" s="178"/>
      <c r="FR199" s="178"/>
      <c r="FS199" s="178"/>
      <c r="FT199" s="178"/>
      <c r="FU199" s="178"/>
      <c r="FV199" s="178"/>
      <c r="FW199" s="178"/>
      <c r="FX199" s="178"/>
      <c r="FY199" s="178"/>
      <c r="FZ199" s="178"/>
      <c r="GA199" s="178"/>
      <c r="GB199" s="178"/>
      <c r="GC199" s="178"/>
      <c r="GD199" s="178"/>
      <c r="GE199" s="178"/>
      <c r="GF199" s="178"/>
      <c r="GG199" s="178"/>
      <c r="GH199" s="178"/>
      <c r="GI199" s="178"/>
      <c r="GJ199" s="178"/>
      <c r="GK199" s="178"/>
      <c r="GL199" s="178"/>
      <c r="GM199" s="178"/>
      <c r="GN199" s="178"/>
      <c r="GO199" s="178"/>
      <c r="GP199" s="178"/>
      <c r="GQ199" s="178"/>
      <c r="GR199" s="178"/>
      <c r="GS199" s="178"/>
      <c r="GT199" s="178"/>
      <c r="GU199" s="178"/>
      <c r="GV199" s="178"/>
      <c r="GY199"/>
    </row>
    <row r="200" spans="1:207" ht="15.75">
      <c r="A200" s="114">
        <f t="shared" si="3"/>
        <v>7</v>
      </c>
      <c r="B200" s="491"/>
      <c r="C200" s="492"/>
      <c r="D200" s="357">
        <v>43289</v>
      </c>
      <c r="E200" s="465" t="str">
        <f>IF("CA" = [1]Congé!$H$7:$H$738, "absent", "il est la ")</f>
        <v xml:space="preserve">il est la </v>
      </c>
      <c r="F200" s="178"/>
      <c r="G200" s="178"/>
      <c r="H200" s="368"/>
      <c r="I200" s="352"/>
      <c r="J200" s="178"/>
      <c r="K200" s="178"/>
      <c r="L200" s="409"/>
      <c r="M200" s="393"/>
      <c r="N200" s="178"/>
      <c r="O200" s="178"/>
      <c r="P200" s="368"/>
      <c r="Q200" s="393"/>
      <c r="R200" s="178"/>
      <c r="S200" s="178"/>
      <c r="T200" s="368"/>
      <c r="U200" s="352"/>
      <c r="V200" s="178"/>
      <c r="W200" s="178"/>
      <c r="X200" s="409"/>
      <c r="Y200" s="393"/>
      <c r="Z200" s="178"/>
      <c r="AA200" s="178"/>
      <c r="AB200" s="368"/>
      <c r="AC200" s="352"/>
      <c r="AD200" s="178"/>
      <c r="AE200" s="178"/>
      <c r="AF200" s="409"/>
      <c r="AG200" s="393"/>
      <c r="AH200" s="178"/>
      <c r="AI200" s="178"/>
      <c r="AJ200" s="368"/>
      <c r="AK200" s="352"/>
      <c r="AL200" s="178"/>
      <c r="AM200" s="178"/>
      <c r="AN200" s="409"/>
      <c r="AO200" s="393"/>
      <c r="AP200" s="178"/>
      <c r="AQ200" s="178"/>
      <c r="AR200" s="368"/>
      <c r="AS200" s="393"/>
      <c r="AT200" s="178"/>
      <c r="AU200" s="178"/>
      <c r="AV200" s="368"/>
      <c r="AW200" s="393"/>
      <c r="AX200" s="178"/>
      <c r="AY200" s="178"/>
      <c r="AZ200" s="368"/>
      <c r="BA200" s="393"/>
      <c r="BB200" s="178"/>
      <c r="BC200" s="178"/>
      <c r="BD200" s="368"/>
      <c r="BE200" s="393"/>
      <c r="BF200" s="178"/>
      <c r="BG200" s="178"/>
      <c r="BH200" s="368"/>
      <c r="BI200" s="393"/>
      <c r="BJ200" s="178"/>
      <c r="BK200" s="178"/>
      <c r="BL200" s="368"/>
      <c r="BM200" s="393"/>
      <c r="BN200" s="178"/>
      <c r="BO200" s="178"/>
      <c r="BP200" s="368"/>
      <c r="BQ200" s="393"/>
      <c r="BR200" s="178"/>
      <c r="BS200" s="178"/>
      <c r="BT200" s="368"/>
      <c r="BU200" s="393"/>
      <c r="BV200" s="178"/>
      <c r="BW200" s="178"/>
      <c r="BX200" s="368"/>
      <c r="BY200" s="393"/>
      <c r="BZ200" s="178"/>
      <c r="CA200" s="178"/>
      <c r="CB200" s="368"/>
      <c r="CC200" s="393"/>
      <c r="CD200" s="178"/>
      <c r="CE200" s="178"/>
      <c r="CF200" s="368"/>
      <c r="CG200" s="393"/>
      <c r="CH200" s="178"/>
      <c r="CI200" s="178"/>
      <c r="CJ200" s="368"/>
      <c r="CK200" s="393"/>
      <c r="CL200" s="178"/>
      <c r="CM200" s="178"/>
      <c r="CN200" s="368"/>
      <c r="CO200" s="393"/>
      <c r="CP200" s="178"/>
      <c r="CQ200" s="178"/>
      <c r="CR200" s="368"/>
      <c r="CS200" s="352"/>
      <c r="CT200" s="178"/>
      <c r="CU200" s="178"/>
      <c r="CV200" s="178"/>
      <c r="CW200" s="178"/>
      <c r="CX200" s="178"/>
      <c r="CY200" s="178"/>
      <c r="CZ200" s="178"/>
      <c r="DA200" s="178"/>
      <c r="DB200" s="178"/>
      <c r="DC200" s="178"/>
      <c r="DD200" s="178"/>
      <c r="DE200" s="178"/>
      <c r="DF200" s="178"/>
      <c r="DG200" s="178"/>
      <c r="DH200" s="178"/>
      <c r="DI200" s="178"/>
      <c r="DJ200" s="178"/>
      <c r="DK200" s="178"/>
      <c r="DL200" s="178"/>
      <c r="DM200" s="178"/>
      <c r="DN200" s="178"/>
      <c r="DO200" s="178"/>
      <c r="DP200" s="178"/>
      <c r="DQ200" s="178"/>
      <c r="DR200" s="178"/>
      <c r="DS200" s="178"/>
      <c r="DT200" s="178"/>
      <c r="DU200" s="178"/>
      <c r="DV200" s="178"/>
      <c r="DW200" s="178"/>
      <c r="DX200" s="178"/>
      <c r="DY200" s="178"/>
      <c r="DZ200" s="178"/>
      <c r="EA200" s="178"/>
      <c r="EB200" s="178"/>
      <c r="EC200" s="178"/>
      <c r="ED200" s="178"/>
      <c r="EE200" s="178"/>
      <c r="EF200" s="178"/>
      <c r="EG200" s="178"/>
      <c r="EH200" s="178"/>
      <c r="EI200" s="178"/>
      <c r="EJ200" s="178"/>
      <c r="EK200" s="178"/>
      <c r="EL200" s="178"/>
      <c r="EM200" s="178"/>
      <c r="EN200" s="178"/>
      <c r="EO200" s="178"/>
      <c r="EP200" s="178"/>
      <c r="EQ200" s="178"/>
      <c r="ER200" s="178"/>
      <c r="ES200" s="178"/>
      <c r="ET200" s="178"/>
      <c r="EU200" s="178"/>
      <c r="EV200" s="178"/>
      <c r="EW200" s="178"/>
      <c r="EX200" s="178"/>
      <c r="EY200" s="178"/>
      <c r="EZ200" s="178"/>
      <c r="FA200" s="178"/>
      <c r="FB200" s="178"/>
      <c r="FC200" s="178"/>
      <c r="FD200" s="178"/>
      <c r="FE200" s="178"/>
      <c r="FF200" s="178"/>
      <c r="FG200" s="178"/>
      <c r="FH200" s="178"/>
      <c r="FI200" s="178"/>
      <c r="FJ200" s="178"/>
      <c r="FK200" s="178"/>
      <c r="FL200" s="178"/>
      <c r="FM200" s="178"/>
      <c r="FN200" s="178"/>
      <c r="FO200" s="178"/>
      <c r="FP200" s="178"/>
      <c r="FQ200" s="178"/>
      <c r="FR200" s="178"/>
      <c r="FS200" s="178"/>
      <c r="FT200" s="178"/>
      <c r="FU200" s="178"/>
      <c r="FV200" s="178"/>
      <c r="FW200" s="178"/>
      <c r="FX200" s="178"/>
      <c r="FY200" s="178"/>
      <c r="FZ200" s="178"/>
      <c r="GA200" s="178"/>
      <c r="GB200" s="178"/>
      <c r="GC200" s="178"/>
      <c r="GD200" s="178"/>
      <c r="GE200" s="178"/>
      <c r="GF200" s="178"/>
      <c r="GG200" s="178"/>
      <c r="GH200" s="178"/>
      <c r="GI200" s="178"/>
      <c r="GJ200" s="178"/>
      <c r="GK200" s="178"/>
      <c r="GL200" s="178"/>
      <c r="GM200" s="178"/>
      <c r="GN200" s="178"/>
      <c r="GO200" s="178"/>
      <c r="GP200" s="178"/>
      <c r="GQ200" s="178"/>
      <c r="GR200" s="178"/>
      <c r="GS200" s="178"/>
      <c r="GT200" s="178"/>
      <c r="GU200" s="178"/>
      <c r="GV200" s="178"/>
      <c r="GY200"/>
    </row>
    <row r="201" spans="1:207" ht="15.75">
      <c r="A201" s="114">
        <f t="shared" si="3"/>
        <v>1</v>
      </c>
      <c r="B201" s="491"/>
      <c r="C201" s="492"/>
      <c r="D201" s="357">
        <v>43290</v>
      </c>
      <c r="E201" s="465" t="str">
        <f>IF("CA" = [1]Congé!$H$7:$H$738, "absent", "il est la ")</f>
        <v xml:space="preserve">il est la </v>
      </c>
      <c r="F201" s="178"/>
      <c r="G201" s="178"/>
      <c r="H201" s="368"/>
      <c r="I201" s="352"/>
      <c r="J201" s="178"/>
      <c r="K201" s="178"/>
      <c r="L201" s="409"/>
      <c r="M201" s="393"/>
      <c r="N201" s="178"/>
      <c r="O201" s="178"/>
      <c r="P201" s="368"/>
      <c r="Q201" s="393"/>
      <c r="R201" s="178"/>
      <c r="S201" s="178"/>
      <c r="T201" s="368"/>
      <c r="U201" s="352"/>
      <c r="V201" s="178"/>
      <c r="W201" s="178"/>
      <c r="X201" s="409"/>
      <c r="Y201" s="393"/>
      <c r="Z201" s="178"/>
      <c r="AA201" s="178"/>
      <c r="AB201" s="368"/>
      <c r="AC201" s="352"/>
      <c r="AD201" s="178"/>
      <c r="AE201" s="178"/>
      <c r="AF201" s="409"/>
      <c r="AG201" s="393"/>
      <c r="AH201" s="178"/>
      <c r="AI201" s="178"/>
      <c r="AJ201" s="368"/>
      <c r="AK201" s="352"/>
      <c r="AL201" s="178"/>
      <c r="AM201" s="178"/>
      <c r="AN201" s="409"/>
      <c r="AO201" s="393"/>
      <c r="AP201" s="178"/>
      <c r="AQ201" s="178"/>
      <c r="AR201" s="368"/>
      <c r="AS201" s="393"/>
      <c r="AT201" s="178"/>
      <c r="AU201" s="178"/>
      <c r="AV201" s="368"/>
      <c r="AW201" s="393"/>
      <c r="AX201" s="178"/>
      <c r="AY201" s="178"/>
      <c r="AZ201" s="368"/>
      <c r="BA201" s="393"/>
      <c r="BB201" s="178"/>
      <c r="BC201" s="178"/>
      <c r="BD201" s="368"/>
      <c r="BE201" s="393"/>
      <c r="BF201" s="178"/>
      <c r="BG201" s="178"/>
      <c r="BH201" s="368"/>
      <c r="BI201" s="393"/>
      <c r="BJ201" s="178"/>
      <c r="BK201" s="178"/>
      <c r="BL201" s="368"/>
      <c r="BM201" s="393"/>
      <c r="BN201" s="178"/>
      <c r="BO201" s="178"/>
      <c r="BP201" s="368"/>
      <c r="BQ201" s="393"/>
      <c r="BR201" s="178"/>
      <c r="BS201" s="178"/>
      <c r="BT201" s="368"/>
      <c r="BU201" s="393"/>
      <c r="BV201" s="178"/>
      <c r="BW201" s="178"/>
      <c r="BX201" s="368"/>
      <c r="BY201" s="393"/>
      <c r="BZ201" s="178"/>
      <c r="CA201" s="178"/>
      <c r="CB201" s="368"/>
      <c r="CC201" s="393"/>
      <c r="CD201" s="178"/>
      <c r="CE201" s="178"/>
      <c r="CF201" s="368"/>
      <c r="CG201" s="393"/>
      <c r="CH201" s="178"/>
      <c r="CI201" s="178"/>
      <c r="CJ201" s="368"/>
      <c r="CK201" s="393"/>
      <c r="CL201" s="178"/>
      <c r="CM201" s="178"/>
      <c r="CN201" s="368"/>
      <c r="CO201" s="393"/>
      <c r="CP201" s="178"/>
      <c r="CQ201" s="178"/>
      <c r="CR201" s="368"/>
      <c r="CS201" s="352"/>
      <c r="CT201" s="178"/>
      <c r="CU201" s="178"/>
      <c r="CV201" s="178"/>
      <c r="CW201" s="178"/>
      <c r="CX201" s="178"/>
      <c r="CY201" s="178"/>
      <c r="CZ201" s="178"/>
      <c r="DA201" s="178"/>
      <c r="DB201" s="178"/>
      <c r="DC201" s="178"/>
      <c r="DD201" s="178"/>
      <c r="DE201" s="178"/>
      <c r="DF201" s="178"/>
      <c r="DG201" s="178"/>
      <c r="DH201" s="178"/>
      <c r="DI201" s="178"/>
      <c r="DJ201" s="178"/>
      <c r="DK201" s="178"/>
      <c r="DL201" s="178"/>
      <c r="DM201" s="178"/>
      <c r="DN201" s="178"/>
      <c r="DO201" s="178"/>
      <c r="DP201" s="178"/>
      <c r="DQ201" s="178"/>
      <c r="DR201" s="178"/>
      <c r="DS201" s="178"/>
      <c r="DT201" s="178"/>
      <c r="DU201" s="178"/>
      <c r="DV201" s="178"/>
      <c r="DW201" s="178"/>
      <c r="DX201" s="178"/>
      <c r="DY201" s="178"/>
      <c r="DZ201" s="178"/>
      <c r="EA201" s="178"/>
      <c r="EB201" s="178"/>
      <c r="EC201" s="178"/>
      <c r="ED201" s="178"/>
      <c r="EE201" s="178"/>
      <c r="EF201" s="178"/>
      <c r="EG201" s="178"/>
      <c r="EH201" s="178"/>
      <c r="EI201" s="178"/>
      <c r="EJ201" s="178"/>
      <c r="EK201" s="178"/>
      <c r="EL201" s="178"/>
      <c r="EM201" s="178"/>
      <c r="EN201" s="178"/>
      <c r="EO201" s="178"/>
      <c r="EP201" s="178"/>
      <c r="EQ201" s="178"/>
      <c r="ER201" s="178"/>
      <c r="ES201" s="178"/>
      <c r="ET201" s="178"/>
      <c r="EU201" s="178"/>
      <c r="EV201" s="178"/>
      <c r="EW201" s="178"/>
      <c r="EX201" s="178"/>
      <c r="EY201" s="178"/>
      <c r="EZ201" s="178"/>
      <c r="FA201" s="178"/>
      <c r="FB201" s="178"/>
      <c r="FC201" s="178"/>
      <c r="FD201" s="178"/>
      <c r="FE201" s="178"/>
      <c r="FF201" s="178"/>
      <c r="FG201" s="178"/>
      <c r="FH201" s="178"/>
      <c r="FI201" s="178"/>
      <c r="FJ201" s="178"/>
      <c r="FK201" s="178"/>
      <c r="FL201" s="178"/>
      <c r="FM201" s="178"/>
      <c r="FN201" s="178"/>
      <c r="FO201" s="178"/>
      <c r="FP201" s="178"/>
      <c r="FQ201" s="178"/>
      <c r="FR201" s="178"/>
      <c r="FS201" s="178"/>
      <c r="FT201" s="178"/>
      <c r="FU201" s="178"/>
      <c r="FV201" s="178"/>
      <c r="FW201" s="178"/>
      <c r="FX201" s="178"/>
      <c r="FY201" s="178"/>
      <c r="FZ201" s="178"/>
      <c r="GA201" s="178"/>
      <c r="GB201" s="178"/>
      <c r="GC201" s="178"/>
      <c r="GD201" s="178"/>
      <c r="GE201" s="178"/>
      <c r="GF201" s="178"/>
      <c r="GG201" s="178"/>
      <c r="GH201" s="178"/>
      <c r="GI201" s="178"/>
      <c r="GJ201" s="178"/>
      <c r="GK201" s="178"/>
      <c r="GL201" s="178"/>
      <c r="GM201" s="178"/>
      <c r="GN201" s="178"/>
      <c r="GO201" s="178"/>
      <c r="GP201" s="178"/>
      <c r="GQ201" s="178"/>
      <c r="GR201" s="178"/>
      <c r="GS201" s="178"/>
      <c r="GT201" s="178"/>
      <c r="GU201" s="178"/>
      <c r="GV201" s="178"/>
      <c r="GY201"/>
    </row>
    <row r="202" spans="1:207" ht="15.75">
      <c r="A202" s="114">
        <f t="shared" si="3"/>
        <v>2</v>
      </c>
      <c r="B202" s="491"/>
      <c r="C202" s="492"/>
      <c r="D202" s="357">
        <v>43291</v>
      </c>
      <c r="E202" s="465" t="str">
        <f>IF("CA" = [1]Congé!$H$7:$H$738, "absent", "il est la ")</f>
        <v xml:space="preserve">il est la </v>
      </c>
      <c r="F202" s="178"/>
      <c r="G202" s="178"/>
      <c r="H202" s="368"/>
      <c r="I202" s="352"/>
      <c r="J202" s="178"/>
      <c r="K202" s="178"/>
      <c r="L202" s="409"/>
      <c r="M202" s="393"/>
      <c r="N202" s="178"/>
      <c r="O202" s="178"/>
      <c r="P202" s="368"/>
      <c r="Q202" s="393"/>
      <c r="R202" s="178"/>
      <c r="S202" s="178"/>
      <c r="T202" s="368"/>
      <c r="U202" s="352"/>
      <c r="V202" s="178"/>
      <c r="W202" s="178"/>
      <c r="X202" s="409"/>
      <c r="Y202" s="393"/>
      <c r="Z202" s="178"/>
      <c r="AA202" s="178"/>
      <c r="AB202" s="368"/>
      <c r="AC202" s="352"/>
      <c r="AD202" s="178"/>
      <c r="AE202" s="178"/>
      <c r="AF202" s="409"/>
      <c r="AG202" s="393"/>
      <c r="AH202" s="178"/>
      <c r="AI202" s="178"/>
      <c r="AJ202" s="368"/>
      <c r="AK202" s="352"/>
      <c r="AL202" s="178"/>
      <c r="AM202" s="178"/>
      <c r="AN202" s="409"/>
      <c r="AO202" s="393"/>
      <c r="AP202" s="178"/>
      <c r="AQ202" s="178"/>
      <c r="AR202" s="368"/>
      <c r="AS202" s="393"/>
      <c r="AT202" s="178"/>
      <c r="AU202" s="178"/>
      <c r="AV202" s="368"/>
      <c r="AW202" s="393"/>
      <c r="AX202" s="178"/>
      <c r="AY202" s="178"/>
      <c r="AZ202" s="368"/>
      <c r="BA202" s="393"/>
      <c r="BB202" s="178"/>
      <c r="BC202" s="178"/>
      <c r="BD202" s="368"/>
      <c r="BE202" s="393"/>
      <c r="BF202" s="178"/>
      <c r="BG202" s="178"/>
      <c r="BH202" s="368"/>
      <c r="BI202" s="393"/>
      <c r="BJ202" s="178"/>
      <c r="BK202" s="178"/>
      <c r="BL202" s="368"/>
      <c r="BM202" s="393"/>
      <c r="BN202" s="178"/>
      <c r="BO202" s="178"/>
      <c r="BP202" s="368"/>
      <c r="BQ202" s="393"/>
      <c r="BR202" s="178"/>
      <c r="BS202" s="178"/>
      <c r="BT202" s="368"/>
      <c r="BU202" s="393"/>
      <c r="BV202" s="178"/>
      <c r="BW202" s="178"/>
      <c r="BX202" s="368"/>
      <c r="BY202" s="393"/>
      <c r="BZ202" s="178"/>
      <c r="CA202" s="178"/>
      <c r="CB202" s="368"/>
      <c r="CC202" s="393"/>
      <c r="CD202" s="178"/>
      <c r="CE202" s="178"/>
      <c r="CF202" s="368"/>
      <c r="CG202" s="393"/>
      <c r="CH202" s="178"/>
      <c r="CI202" s="178"/>
      <c r="CJ202" s="368"/>
      <c r="CK202" s="393"/>
      <c r="CL202" s="178"/>
      <c r="CM202" s="178"/>
      <c r="CN202" s="368"/>
      <c r="CO202" s="393"/>
      <c r="CP202" s="178"/>
      <c r="CQ202" s="178"/>
      <c r="CR202" s="368"/>
      <c r="CS202" s="352"/>
      <c r="CT202" s="178"/>
      <c r="CU202" s="178"/>
      <c r="CV202" s="178"/>
      <c r="CW202" s="178"/>
      <c r="CX202" s="178"/>
      <c r="CY202" s="178"/>
      <c r="CZ202" s="178"/>
      <c r="DA202" s="178"/>
      <c r="DB202" s="178"/>
      <c r="DC202" s="178"/>
      <c r="DD202" s="178"/>
      <c r="DE202" s="178"/>
      <c r="DF202" s="178"/>
      <c r="DG202" s="178"/>
      <c r="DH202" s="178"/>
      <c r="DI202" s="178"/>
      <c r="DJ202" s="178"/>
      <c r="DK202" s="178"/>
      <c r="DL202" s="178"/>
      <c r="DM202" s="178"/>
      <c r="DN202" s="178"/>
      <c r="DO202" s="178"/>
      <c r="DP202" s="178"/>
      <c r="DQ202" s="178"/>
      <c r="DR202" s="178"/>
      <c r="DS202" s="178"/>
      <c r="DT202" s="178"/>
      <c r="DU202" s="178"/>
      <c r="DV202" s="178"/>
      <c r="DW202" s="178"/>
      <c r="DX202" s="178"/>
      <c r="DY202" s="178"/>
      <c r="DZ202" s="178"/>
      <c r="EA202" s="178"/>
      <c r="EB202" s="178"/>
      <c r="EC202" s="178"/>
      <c r="ED202" s="178"/>
      <c r="EE202" s="178"/>
      <c r="EF202" s="178"/>
      <c r="EG202" s="178"/>
      <c r="EH202" s="178"/>
      <c r="EI202" s="178"/>
      <c r="EJ202" s="178"/>
      <c r="EK202" s="178"/>
      <c r="EL202" s="178"/>
      <c r="EM202" s="178"/>
      <c r="EN202" s="178"/>
      <c r="EO202" s="178"/>
      <c r="EP202" s="178"/>
      <c r="EQ202" s="178"/>
      <c r="ER202" s="178"/>
      <c r="ES202" s="178"/>
      <c r="ET202" s="178"/>
      <c r="EU202" s="178"/>
      <c r="EV202" s="178"/>
      <c r="EW202" s="178"/>
      <c r="EX202" s="178"/>
      <c r="EY202" s="178"/>
      <c r="EZ202" s="178"/>
      <c r="FA202" s="178"/>
      <c r="FB202" s="178"/>
      <c r="FC202" s="178"/>
      <c r="FD202" s="178"/>
      <c r="FE202" s="178"/>
      <c r="FF202" s="178"/>
      <c r="FG202" s="178"/>
      <c r="FH202" s="178"/>
      <c r="FI202" s="178"/>
      <c r="FJ202" s="178"/>
      <c r="FK202" s="178"/>
      <c r="FL202" s="178"/>
      <c r="FM202" s="178"/>
      <c r="FN202" s="178"/>
      <c r="FO202" s="178"/>
      <c r="FP202" s="178"/>
      <c r="FQ202" s="178"/>
      <c r="FR202" s="178"/>
      <c r="FS202" s="178"/>
      <c r="FT202" s="178"/>
      <c r="FU202" s="178"/>
      <c r="FV202" s="178"/>
      <c r="FW202" s="178"/>
      <c r="FX202" s="178"/>
      <c r="FY202" s="178"/>
      <c r="FZ202" s="178"/>
      <c r="GA202" s="178"/>
      <c r="GB202" s="178"/>
      <c r="GC202" s="178"/>
      <c r="GD202" s="178"/>
      <c r="GE202" s="178"/>
      <c r="GF202" s="178"/>
      <c r="GG202" s="178"/>
      <c r="GH202" s="178"/>
      <c r="GI202" s="178"/>
      <c r="GJ202" s="178"/>
      <c r="GK202" s="178"/>
      <c r="GL202" s="178"/>
      <c r="GM202" s="178"/>
      <c r="GN202" s="178"/>
      <c r="GO202" s="178"/>
      <c r="GP202" s="178"/>
      <c r="GQ202" s="178"/>
      <c r="GR202" s="178"/>
      <c r="GS202" s="178"/>
      <c r="GT202" s="178"/>
      <c r="GU202" s="178"/>
      <c r="GV202" s="178"/>
      <c r="GY202"/>
    </row>
    <row r="203" spans="1:207" ht="15.75">
      <c r="A203" s="114">
        <f t="shared" si="3"/>
        <v>3</v>
      </c>
      <c r="B203" s="491"/>
      <c r="C203" s="492"/>
      <c r="D203" s="357">
        <v>43292</v>
      </c>
      <c r="E203" s="465" t="str">
        <f>IF("CA" = [1]Congé!$H$7:$H$738, "absent", "il est la ")</f>
        <v xml:space="preserve">il est la </v>
      </c>
      <c r="F203" s="146"/>
      <c r="G203" s="146"/>
      <c r="H203" s="396"/>
      <c r="I203" s="372"/>
      <c r="J203" s="146"/>
      <c r="K203" s="146"/>
      <c r="L203" s="410"/>
      <c r="M203" s="395"/>
      <c r="N203" s="146"/>
      <c r="O203" s="146"/>
      <c r="P203" s="396"/>
      <c r="Q203" s="395"/>
      <c r="R203" s="146"/>
      <c r="S203" s="146"/>
      <c r="T203" s="396"/>
      <c r="U203" s="372"/>
      <c r="V203" s="146"/>
      <c r="W203" s="146"/>
      <c r="X203" s="410"/>
      <c r="Y203" s="395"/>
      <c r="Z203" s="146"/>
      <c r="AA203" s="146"/>
      <c r="AB203" s="396"/>
      <c r="AC203" s="372"/>
      <c r="AD203" s="146"/>
      <c r="AE203" s="146"/>
      <c r="AF203" s="410"/>
      <c r="AG203" s="395"/>
      <c r="AH203" s="146"/>
      <c r="AI203" s="146"/>
      <c r="AJ203" s="396"/>
      <c r="AK203" s="372"/>
      <c r="AL203" s="146"/>
      <c r="AM203" s="146"/>
      <c r="AN203" s="410"/>
      <c r="AO203" s="395"/>
      <c r="AP203" s="146"/>
      <c r="AQ203" s="146"/>
      <c r="AR203" s="396"/>
      <c r="AS203" s="395"/>
      <c r="AT203" s="146"/>
      <c r="AU203" s="146"/>
      <c r="AV203" s="396"/>
      <c r="AW203" s="395"/>
      <c r="AX203" s="146"/>
      <c r="AY203" s="146"/>
      <c r="AZ203" s="396"/>
      <c r="BA203" s="395"/>
      <c r="BB203" s="146"/>
      <c r="BC203" s="146"/>
      <c r="BD203" s="396"/>
      <c r="BE203" s="395"/>
      <c r="BF203" s="146"/>
      <c r="BG203" s="146"/>
      <c r="BH203" s="396"/>
      <c r="BI203" s="395"/>
      <c r="BJ203" s="146"/>
      <c r="BK203" s="146"/>
      <c r="BL203" s="396"/>
      <c r="BM203" s="395"/>
      <c r="BN203" s="146"/>
      <c r="BO203" s="146"/>
      <c r="BP203" s="396"/>
      <c r="BQ203" s="395"/>
      <c r="BR203" s="146"/>
      <c r="BS203" s="146"/>
      <c r="BT203" s="396"/>
      <c r="BU203" s="395"/>
      <c r="BV203" s="146"/>
      <c r="BW203" s="146"/>
      <c r="BX203" s="396"/>
      <c r="BY203" s="395"/>
      <c r="BZ203" s="146"/>
      <c r="CA203" s="146"/>
      <c r="CB203" s="396"/>
      <c r="CC203" s="395"/>
      <c r="CD203" s="146"/>
      <c r="CE203" s="146"/>
      <c r="CF203" s="396"/>
      <c r="CG203" s="395"/>
      <c r="CH203" s="146"/>
      <c r="CI203" s="146"/>
      <c r="CJ203" s="396"/>
      <c r="CK203" s="395"/>
      <c r="CL203" s="146"/>
      <c r="CM203" s="146"/>
      <c r="CN203" s="396"/>
      <c r="CO203" s="395"/>
      <c r="CP203" s="146"/>
      <c r="CQ203" s="146"/>
      <c r="CR203" s="396"/>
      <c r="CS203" s="372"/>
      <c r="CT203" s="146"/>
      <c r="CU203" s="146"/>
      <c r="CV203" s="146"/>
      <c r="CW203" s="146"/>
      <c r="CX203" s="146"/>
      <c r="CY203" s="146"/>
      <c r="CZ203" s="146"/>
      <c r="DA203" s="146"/>
      <c r="DB203" s="146"/>
      <c r="DC203" s="146"/>
      <c r="DD203" s="146"/>
      <c r="DE203" s="146"/>
      <c r="DF203" s="146"/>
      <c r="DG203" s="146"/>
      <c r="DH203" s="146"/>
      <c r="DI203" s="146"/>
      <c r="DJ203" s="146"/>
      <c r="DK203" s="146"/>
      <c r="DL203" s="146"/>
      <c r="DM203" s="146"/>
      <c r="DN203" s="146"/>
      <c r="DO203" s="146"/>
      <c r="DP203" s="146"/>
      <c r="DQ203" s="146"/>
      <c r="DR203" s="146"/>
      <c r="DS203" s="146"/>
      <c r="DT203" s="146"/>
      <c r="DU203" s="146"/>
      <c r="DV203" s="146"/>
      <c r="DW203" s="146"/>
      <c r="DX203" s="146"/>
      <c r="DY203" s="146"/>
      <c r="DZ203" s="146"/>
      <c r="EA203" s="146"/>
      <c r="EB203" s="146"/>
      <c r="EC203" s="146"/>
      <c r="ED203" s="146"/>
      <c r="EE203" s="146"/>
      <c r="EF203" s="146"/>
      <c r="EG203" s="146"/>
      <c r="EH203" s="146"/>
      <c r="EI203" s="146"/>
      <c r="EJ203" s="146"/>
      <c r="EK203" s="146"/>
      <c r="EL203" s="146"/>
      <c r="EM203" s="146"/>
      <c r="EN203" s="146"/>
      <c r="EO203" s="146"/>
      <c r="EP203" s="146"/>
      <c r="EQ203" s="146"/>
      <c r="ER203" s="146"/>
      <c r="ES203" s="146"/>
      <c r="ET203" s="146"/>
      <c r="EU203" s="146"/>
      <c r="EV203" s="146"/>
      <c r="EW203" s="146"/>
      <c r="EX203" s="146"/>
      <c r="EY203" s="146"/>
      <c r="EZ203" s="146"/>
      <c r="FA203" s="146"/>
      <c r="FB203" s="146"/>
      <c r="FC203" s="146"/>
      <c r="FD203" s="146"/>
      <c r="FE203" s="178"/>
      <c r="FF203" s="178"/>
      <c r="FG203" s="178"/>
      <c r="FH203" s="178"/>
      <c r="FI203" s="178"/>
      <c r="FJ203" s="178"/>
      <c r="FK203" s="178"/>
      <c r="FL203" s="178"/>
      <c r="FM203" s="178"/>
      <c r="FN203" s="178"/>
      <c r="FO203" s="178"/>
      <c r="FP203" s="178"/>
      <c r="FQ203" s="178"/>
      <c r="FR203" s="178"/>
      <c r="FS203" s="178"/>
      <c r="FT203" s="178"/>
      <c r="FU203" s="178"/>
      <c r="FV203" s="178"/>
      <c r="FW203" s="178"/>
      <c r="FX203" s="178"/>
      <c r="FY203" s="178"/>
      <c r="FZ203" s="178"/>
      <c r="GA203" s="178"/>
      <c r="GB203" s="178"/>
      <c r="GC203" s="178"/>
      <c r="GD203" s="178"/>
      <c r="GE203" s="178"/>
      <c r="GF203" s="178"/>
      <c r="GG203" s="178"/>
      <c r="GH203" s="178"/>
      <c r="GI203" s="178"/>
      <c r="GJ203" s="178"/>
      <c r="GK203" s="178"/>
      <c r="GL203" s="178"/>
      <c r="GM203" s="178"/>
      <c r="GN203" s="178"/>
      <c r="GO203" s="178"/>
      <c r="GP203" s="178"/>
      <c r="GQ203" s="178"/>
      <c r="GR203" s="178"/>
      <c r="GS203" s="178"/>
      <c r="GT203" s="178"/>
      <c r="GU203" s="178"/>
      <c r="GV203" s="178"/>
      <c r="GY203"/>
    </row>
    <row r="204" spans="1:207" ht="15.75">
      <c r="A204" s="114">
        <f t="shared" si="3"/>
        <v>4</v>
      </c>
      <c r="B204" s="491"/>
      <c r="C204" s="492"/>
      <c r="D204" s="357">
        <v>43293</v>
      </c>
      <c r="E204" s="465" t="str">
        <f>IF("CA" = [1]Congé!$H$7:$H$738, "absent", "il est la ")</f>
        <v xml:space="preserve">il est la </v>
      </c>
      <c r="F204" s="178"/>
      <c r="G204" s="178"/>
      <c r="H204" s="368"/>
      <c r="I204" s="352"/>
      <c r="J204" s="178"/>
      <c r="K204" s="178"/>
      <c r="L204" s="409"/>
      <c r="M204" s="393"/>
      <c r="N204" s="178"/>
      <c r="O204" s="178"/>
      <c r="P204" s="368"/>
      <c r="Q204" s="393"/>
      <c r="R204" s="178"/>
      <c r="S204" s="178"/>
      <c r="T204" s="368"/>
      <c r="U204" s="352"/>
      <c r="V204" s="178"/>
      <c r="W204" s="178"/>
      <c r="X204" s="409"/>
      <c r="Y204" s="393"/>
      <c r="Z204" s="178"/>
      <c r="AA204" s="178"/>
      <c r="AB204" s="368"/>
      <c r="AC204" s="352"/>
      <c r="AD204" s="178"/>
      <c r="AE204" s="178"/>
      <c r="AF204" s="409"/>
      <c r="AG204" s="393"/>
      <c r="AH204" s="178"/>
      <c r="AI204" s="178"/>
      <c r="AJ204" s="368"/>
      <c r="AK204" s="352"/>
      <c r="AL204" s="178"/>
      <c r="AM204" s="178"/>
      <c r="AN204" s="409"/>
      <c r="AO204" s="393"/>
      <c r="AP204" s="178"/>
      <c r="AQ204" s="178"/>
      <c r="AR204" s="368"/>
      <c r="AS204" s="393"/>
      <c r="AT204" s="178"/>
      <c r="AU204" s="178"/>
      <c r="AV204" s="368"/>
      <c r="AW204" s="393"/>
      <c r="AX204" s="178"/>
      <c r="AY204" s="178"/>
      <c r="AZ204" s="368"/>
      <c r="BA204" s="393"/>
      <c r="BB204" s="178"/>
      <c r="BC204" s="178"/>
      <c r="BD204" s="368"/>
      <c r="BE204" s="393"/>
      <c r="BF204" s="178"/>
      <c r="BG204" s="178"/>
      <c r="BH204" s="368"/>
      <c r="BI204" s="393"/>
      <c r="BJ204" s="178"/>
      <c r="BK204" s="178"/>
      <c r="BL204" s="368"/>
      <c r="BM204" s="393"/>
      <c r="BN204" s="178"/>
      <c r="BO204" s="178"/>
      <c r="BP204" s="368"/>
      <c r="BQ204" s="393"/>
      <c r="BR204" s="178"/>
      <c r="BS204" s="178"/>
      <c r="BT204" s="368"/>
      <c r="BU204" s="393"/>
      <c r="BV204" s="178"/>
      <c r="BW204" s="178"/>
      <c r="BX204" s="368"/>
      <c r="BY204" s="393"/>
      <c r="BZ204" s="178"/>
      <c r="CA204" s="178"/>
      <c r="CB204" s="368"/>
      <c r="CC204" s="393"/>
      <c r="CD204" s="178"/>
      <c r="CE204" s="178"/>
      <c r="CF204" s="368"/>
      <c r="CG204" s="393"/>
      <c r="CH204" s="178"/>
      <c r="CI204" s="178"/>
      <c r="CJ204" s="368"/>
      <c r="CK204" s="393"/>
      <c r="CL204" s="178"/>
      <c r="CM204" s="178"/>
      <c r="CN204" s="368"/>
      <c r="CO204" s="393"/>
      <c r="CP204" s="178"/>
      <c r="CQ204" s="178"/>
      <c r="CR204" s="368"/>
      <c r="CS204" s="352"/>
      <c r="CT204" s="178"/>
      <c r="CU204" s="178"/>
      <c r="CV204" s="178"/>
      <c r="CW204" s="178"/>
      <c r="CX204" s="178"/>
      <c r="CY204" s="178"/>
      <c r="CZ204" s="178"/>
      <c r="DA204" s="178"/>
      <c r="DB204" s="178"/>
      <c r="DC204" s="178"/>
      <c r="DD204" s="178"/>
      <c r="DE204" s="178"/>
      <c r="DF204" s="178"/>
      <c r="DG204" s="178"/>
      <c r="DH204" s="178"/>
      <c r="DI204" s="178"/>
      <c r="DJ204" s="178"/>
      <c r="DK204" s="178"/>
      <c r="DL204" s="178"/>
      <c r="DM204" s="178"/>
      <c r="DN204" s="178"/>
      <c r="DO204" s="178"/>
      <c r="DP204" s="178"/>
      <c r="DQ204" s="178"/>
      <c r="DR204" s="178"/>
      <c r="DS204" s="178"/>
      <c r="DT204" s="178"/>
      <c r="DU204" s="178"/>
      <c r="DV204" s="178"/>
      <c r="DW204" s="178"/>
      <c r="DX204" s="178"/>
      <c r="DY204" s="178"/>
      <c r="DZ204" s="178"/>
      <c r="EA204" s="178"/>
      <c r="EB204" s="178"/>
      <c r="EC204" s="178"/>
      <c r="ED204" s="178"/>
      <c r="EE204" s="178"/>
      <c r="EF204" s="178"/>
      <c r="EG204" s="178"/>
      <c r="EH204" s="178"/>
      <c r="EI204" s="178"/>
      <c r="EJ204" s="178"/>
      <c r="EK204" s="178"/>
      <c r="EL204" s="178"/>
      <c r="EM204" s="178"/>
      <c r="EN204" s="178"/>
      <c r="EO204" s="178"/>
      <c r="EP204" s="178"/>
      <c r="EQ204" s="178"/>
      <c r="ER204" s="178"/>
      <c r="ES204" s="178"/>
      <c r="ET204" s="178"/>
      <c r="EU204" s="178"/>
      <c r="EV204" s="178"/>
      <c r="EW204" s="178"/>
      <c r="EX204" s="178"/>
      <c r="EY204" s="178"/>
      <c r="EZ204" s="178"/>
      <c r="FA204" s="178"/>
      <c r="FB204" s="178"/>
      <c r="FC204" s="178"/>
      <c r="FD204" s="178"/>
      <c r="FE204" s="178"/>
      <c r="FF204" s="178"/>
      <c r="FG204" s="178"/>
      <c r="FH204" s="178"/>
      <c r="FI204" s="178"/>
      <c r="FJ204" s="178"/>
      <c r="FK204" s="178"/>
      <c r="FL204" s="178"/>
      <c r="FM204" s="178"/>
      <c r="FN204" s="178"/>
      <c r="FO204" s="178"/>
      <c r="FP204" s="178"/>
      <c r="FQ204" s="178"/>
      <c r="FR204" s="178"/>
      <c r="FS204" s="178"/>
      <c r="FT204" s="178"/>
      <c r="FU204" s="178"/>
      <c r="FV204" s="178"/>
      <c r="FW204" s="178"/>
      <c r="FX204" s="178"/>
      <c r="FY204" s="178"/>
      <c r="FZ204" s="178"/>
      <c r="GA204" s="178"/>
      <c r="GB204" s="178"/>
      <c r="GC204" s="178"/>
      <c r="GD204" s="178"/>
      <c r="GE204" s="178"/>
      <c r="GF204" s="178"/>
      <c r="GG204" s="178"/>
      <c r="GH204" s="178"/>
      <c r="GI204" s="178"/>
      <c r="GJ204" s="178"/>
      <c r="GK204" s="178"/>
      <c r="GL204" s="178"/>
      <c r="GM204" s="178"/>
      <c r="GN204" s="178"/>
      <c r="GO204" s="178"/>
      <c r="GP204" s="178"/>
      <c r="GQ204" s="178"/>
      <c r="GR204" s="178"/>
      <c r="GS204" s="178"/>
      <c r="GT204" s="178"/>
      <c r="GU204" s="178"/>
      <c r="GV204" s="178"/>
      <c r="GY204"/>
    </row>
    <row r="205" spans="1:207" ht="15.75">
      <c r="A205" s="114">
        <f t="shared" si="3"/>
        <v>5</v>
      </c>
      <c r="B205" s="491"/>
      <c r="C205" s="492"/>
      <c r="D205" s="357">
        <v>43294</v>
      </c>
      <c r="E205" s="465" t="str">
        <f>IF("CA" = [1]Congé!$H$7:$H$738, "absent", "il est la ")</f>
        <v xml:space="preserve">il est la </v>
      </c>
      <c r="F205" s="178"/>
      <c r="G205" s="178"/>
      <c r="H205" s="368"/>
      <c r="I205" s="352"/>
      <c r="J205" s="178"/>
      <c r="K205" s="178"/>
      <c r="L205" s="409"/>
      <c r="M205" s="393"/>
      <c r="N205" s="178"/>
      <c r="O205" s="178"/>
      <c r="P205" s="368"/>
      <c r="Q205" s="393"/>
      <c r="R205" s="178"/>
      <c r="S205" s="178"/>
      <c r="T205" s="368"/>
      <c r="U205" s="352"/>
      <c r="V205" s="178"/>
      <c r="W205" s="178"/>
      <c r="X205" s="409"/>
      <c r="Y205" s="393"/>
      <c r="Z205" s="178"/>
      <c r="AA205" s="178"/>
      <c r="AB205" s="368"/>
      <c r="AC205" s="352"/>
      <c r="AD205" s="178"/>
      <c r="AE205" s="178"/>
      <c r="AF205" s="409"/>
      <c r="AG205" s="393"/>
      <c r="AH205" s="178"/>
      <c r="AI205" s="178"/>
      <c r="AJ205" s="368"/>
      <c r="AK205" s="352"/>
      <c r="AL205" s="178"/>
      <c r="AM205" s="178"/>
      <c r="AN205" s="409"/>
      <c r="AO205" s="393"/>
      <c r="AP205" s="178"/>
      <c r="AQ205" s="178"/>
      <c r="AR205" s="368"/>
      <c r="AS205" s="393"/>
      <c r="AT205" s="178"/>
      <c r="AU205" s="178"/>
      <c r="AV205" s="368"/>
      <c r="AW205" s="393"/>
      <c r="AX205" s="178"/>
      <c r="AY205" s="178"/>
      <c r="AZ205" s="368"/>
      <c r="BA205" s="393"/>
      <c r="BB205" s="178"/>
      <c r="BC205" s="178"/>
      <c r="BD205" s="368"/>
      <c r="BE205" s="393"/>
      <c r="BF205" s="178"/>
      <c r="BG205" s="178"/>
      <c r="BH205" s="368"/>
      <c r="BI205" s="393"/>
      <c r="BJ205" s="178"/>
      <c r="BK205" s="178"/>
      <c r="BL205" s="368"/>
      <c r="BM205" s="393"/>
      <c r="BN205" s="178"/>
      <c r="BO205" s="178"/>
      <c r="BP205" s="368"/>
      <c r="BQ205" s="393"/>
      <c r="BR205" s="178"/>
      <c r="BS205" s="178"/>
      <c r="BT205" s="368"/>
      <c r="BU205" s="393"/>
      <c r="BV205" s="178"/>
      <c r="BW205" s="178"/>
      <c r="BX205" s="368"/>
      <c r="BY205" s="393"/>
      <c r="BZ205" s="178"/>
      <c r="CA205" s="178"/>
      <c r="CB205" s="368"/>
      <c r="CC205" s="393"/>
      <c r="CD205" s="178"/>
      <c r="CE205" s="178"/>
      <c r="CF205" s="368"/>
      <c r="CG205" s="393"/>
      <c r="CH205" s="178"/>
      <c r="CI205" s="178"/>
      <c r="CJ205" s="368"/>
      <c r="CK205" s="393"/>
      <c r="CL205" s="178"/>
      <c r="CM205" s="178"/>
      <c r="CN205" s="368"/>
      <c r="CO205" s="393"/>
      <c r="CP205" s="178"/>
      <c r="CQ205" s="178"/>
      <c r="CR205" s="368"/>
      <c r="CS205" s="352"/>
      <c r="CT205" s="178"/>
      <c r="CU205" s="178"/>
      <c r="CV205" s="178"/>
      <c r="CW205" s="178"/>
      <c r="CX205" s="178"/>
      <c r="CY205" s="178"/>
      <c r="CZ205" s="178"/>
      <c r="DA205" s="178"/>
      <c r="DB205" s="178"/>
      <c r="DC205" s="178"/>
      <c r="DD205" s="178"/>
      <c r="DE205" s="178"/>
      <c r="DF205" s="178"/>
      <c r="DG205" s="178"/>
      <c r="DH205" s="178"/>
      <c r="DI205" s="178"/>
      <c r="DJ205" s="178"/>
      <c r="DK205" s="178"/>
      <c r="DL205" s="178"/>
      <c r="DM205" s="178"/>
      <c r="DN205" s="178"/>
      <c r="DO205" s="178"/>
      <c r="DP205" s="178"/>
      <c r="DQ205" s="178"/>
      <c r="DR205" s="178"/>
      <c r="DS205" s="178"/>
      <c r="DT205" s="178"/>
      <c r="DU205" s="178"/>
      <c r="DV205" s="178"/>
      <c r="DW205" s="178"/>
      <c r="DX205" s="178"/>
      <c r="DY205" s="178"/>
      <c r="DZ205" s="178"/>
      <c r="EA205" s="178"/>
      <c r="EB205" s="178"/>
      <c r="EC205" s="178"/>
      <c r="ED205" s="178"/>
      <c r="EE205" s="178"/>
      <c r="EF205" s="178"/>
      <c r="EG205" s="178"/>
      <c r="EH205" s="178"/>
      <c r="EI205" s="178"/>
      <c r="EJ205" s="178"/>
      <c r="EK205" s="178"/>
      <c r="EL205" s="178"/>
      <c r="EM205" s="178"/>
      <c r="EN205" s="178"/>
      <c r="EO205" s="178"/>
      <c r="EP205" s="178"/>
      <c r="EQ205" s="178"/>
      <c r="ER205" s="178"/>
      <c r="ES205" s="178"/>
      <c r="ET205" s="178"/>
      <c r="EU205" s="178"/>
      <c r="EV205" s="178"/>
      <c r="EW205" s="178"/>
      <c r="EX205" s="178"/>
      <c r="EY205" s="178"/>
      <c r="EZ205" s="178"/>
      <c r="FA205" s="178"/>
      <c r="FB205" s="178"/>
      <c r="FC205" s="178"/>
      <c r="FD205" s="178"/>
      <c r="FE205" s="178"/>
      <c r="FF205" s="178"/>
      <c r="FG205" s="178"/>
      <c r="FH205" s="178"/>
      <c r="FI205" s="178"/>
      <c r="FJ205" s="178"/>
      <c r="FK205" s="178"/>
      <c r="FL205" s="178"/>
      <c r="FM205" s="178"/>
      <c r="FN205" s="178"/>
      <c r="FO205" s="178"/>
      <c r="FP205" s="178"/>
      <c r="FQ205" s="178"/>
      <c r="FR205" s="178"/>
      <c r="FS205" s="178"/>
      <c r="FT205" s="178"/>
      <c r="FU205" s="178"/>
      <c r="FV205" s="178"/>
      <c r="FW205" s="178"/>
      <c r="FX205" s="178"/>
      <c r="FY205" s="178"/>
      <c r="FZ205" s="178"/>
      <c r="GA205" s="178"/>
      <c r="GB205" s="178"/>
      <c r="GC205" s="178"/>
      <c r="GD205" s="178"/>
      <c r="GE205" s="178"/>
      <c r="GF205" s="178"/>
      <c r="GG205" s="178"/>
      <c r="GH205" s="178"/>
      <c r="GI205" s="178"/>
      <c r="GJ205" s="178"/>
      <c r="GK205" s="178"/>
      <c r="GL205" s="178"/>
      <c r="GM205" s="178"/>
      <c r="GN205" s="178"/>
      <c r="GO205" s="178"/>
      <c r="GP205" s="178"/>
      <c r="GQ205" s="178"/>
      <c r="GR205" s="178"/>
      <c r="GS205" s="178"/>
      <c r="GT205" s="178"/>
      <c r="GU205" s="178"/>
      <c r="GV205" s="178"/>
      <c r="GY205"/>
    </row>
    <row r="206" spans="1:207" ht="15.75">
      <c r="A206" s="114">
        <f t="shared" si="3"/>
        <v>6</v>
      </c>
      <c r="B206" s="491"/>
      <c r="C206" s="492"/>
      <c r="D206" s="357">
        <v>43295</v>
      </c>
      <c r="E206" s="465" t="str">
        <f>IF("CA" = [1]Congé!$H$7:$H$738, "absent", "il est la ")</f>
        <v xml:space="preserve">il est la </v>
      </c>
      <c r="F206" s="146"/>
      <c r="G206" s="146"/>
      <c r="H206" s="396"/>
      <c r="I206" s="372"/>
      <c r="J206" s="146"/>
      <c r="K206" s="146"/>
      <c r="L206" s="410"/>
      <c r="M206" s="395"/>
      <c r="N206" s="146"/>
      <c r="O206" s="146"/>
      <c r="P206" s="396"/>
      <c r="Q206" s="395"/>
      <c r="R206" s="146"/>
      <c r="S206" s="146"/>
      <c r="T206" s="396"/>
      <c r="U206" s="372"/>
      <c r="V206" s="146"/>
      <c r="W206" s="146"/>
      <c r="X206" s="410"/>
      <c r="Y206" s="395"/>
      <c r="Z206" s="146"/>
      <c r="AA206" s="146"/>
      <c r="AB206" s="396"/>
      <c r="AC206" s="372"/>
      <c r="AD206" s="146"/>
      <c r="AE206" s="146"/>
      <c r="AF206" s="410"/>
      <c r="AG206" s="395"/>
      <c r="AH206" s="146"/>
      <c r="AI206" s="146"/>
      <c r="AJ206" s="396"/>
      <c r="AK206" s="372"/>
      <c r="AL206" s="146"/>
      <c r="AM206" s="146"/>
      <c r="AN206" s="410"/>
      <c r="AO206" s="395"/>
      <c r="AP206" s="146"/>
      <c r="AQ206" s="146"/>
      <c r="AR206" s="396"/>
      <c r="AS206" s="395"/>
      <c r="AT206" s="146"/>
      <c r="AU206" s="146"/>
      <c r="AV206" s="396"/>
      <c r="AW206" s="395"/>
      <c r="AX206" s="146"/>
      <c r="AY206" s="146"/>
      <c r="AZ206" s="396"/>
      <c r="BA206" s="395"/>
      <c r="BB206" s="146"/>
      <c r="BC206" s="146"/>
      <c r="BD206" s="396"/>
      <c r="BE206" s="395"/>
      <c r="BF206" s="146"/>
      <c r="BG206" s="146"/>
      <c r="BH206" s="396"/>
      <c r="BI206" s="395"/>
      <c r="BJ206" s="146"/>
      <c r="BK206" s="146"/>
      <c r="BL206" s="396"/>
      <c r="BM206" s="395"/>
      <c r="BN206" s="146"/>
      <c r="BO206" s="146"/>
      <c r="BP206" s="396"/>
      <c r="BQ206" s="395"/>
      <c r="BR206" s="146"/>
      <c r="BS206" s="146"/>
      <c r="BT206" s="396"/>
      <c r="BU206" s="395"/>
      <c r="BV206" s="146"/>
      <c r="BW206" s="146"/>
      <c r="BX206" s="396"/>
      <c r="BY206" s="395"/>
      <c r="BZ206" s="146"/>
      <c r="CA206" s="146"/>
      <c r="CB206" s="396"/>
      <c r="CC206" s="395"/>
      <c r="CD206" s="146"/>
      <c r="CE206" s="146"/>
      <c r="CF206" s="396"/>
      <c r="CG206" s="395"/>
      <c r="CH206" s="146"/>
      <c r="CI206" s="146"/>
      <c r="CJ206" s="396"/>
      <c r="CK206" s="395"/>
      <c r="CL206" s="146"/>
      <c r="CM206" s="146"/>
      <c r="CN206" s="396"/>
      <c r="CO206" s="395"/>
      <c r="CP206" s="146"/>
      <c r="CQ206" s="146"/>
      <c r="CR206" s="396"/>
      <c r="CS206" s="372"/>
      <c r="CT206" s="146"/>
      <c r="CU206" s="146"/>
      <c r="CV206" s="146"/>
      <c r="CW206" s="146"/>
      <c r="CX206" s="146"/>
      <c r="CY206" s="146"/>
      <c r="CZ206" s="146"/>
      <c r="DA206" s="146"/>
      <c r="DB206" s="146"/>
      <c r="DC206" s="146"/>
      <c r="DD206" s="146"/>
      <c r="DE206" s="146"/>
      <c r="DF206" s="146"/>
      <c r="DG206" s="146"/>
      <c r="DH206" s="146"/>
      <c r="DI206" s="146"/>
      <c r="DJ206" s="146"/>
      <c r="DK206" s="146"/>
      <c r="DL206" s="146"/>
      <c r="DM206" s="146"/>
      <c r="DN206" s="146"/>
      <c r="DO206" s="146"/>
      <c r="DP206" s="146"/>
      <c r="DQ206" s="146"/>
      <c r="DR206" s="146"/>
      <c r="DS206" s="146"/>
      <c r="DT206" s="146"/>
      <c r="DU206" s="146"/>
      <c r="DV206" s="146"/>
      <c r="DW206" s="146"/>
      <c r="DX206" s="146"/>
      <c r="DY206" s="146"/>
      <c r="DZ206" s="146"/>
      <c r="EA206" s="146"/>
      <c r="EB206" s="146"/>
      <c r="EC206" s="146"/>
      <c r="ED206" s="146"/>
      <c r="EE206" s="146"/>
      <c r="EF206" s="146"/>
      <c r="EG206" s="146"/>
      <c r="EH206" s="146"/>
      <c r="EI206" s="146"/>
      <c r="EJ206" s="146"/>
      <c r="EK206" s="146"/>
      <c r="EL206" s="146"/>
      <c r="EM206" s="146"/>
      <c r="EN206" s="146"/>
      <c r="EO206" s="146"/>
      <c r="EP206" s="146"/>
      <c r="EQ206" s="146"/>
      <c r="ER206" s="146"/>
      <c r="ES206" s="146"/>
      <c r="ET206" s="146"/>
      <c r="EU206" s="146"/>
      <c r="EV206" s="146"/>
      <c r="EW206" s="146"/>
      <c r="EX206" s="146"/>
      <c r="EY206" s="146"/>
      <c r="EZ206" s="146"/>
      <c r="FA206" s="146"/>
      <c r="FB206" s="146"/>
      <c r="FC206" s="146"/>
      <c r="FD206" s="146"/>
      <c r="FE206" s="178"/>
      <c r="FF206" s="178"/>
      <c r="FG206" s="178"/>
      <c r="FH206" s="178"/>
      <c r="FI206" s="178"/>
      <c r="FJ206" s="178"/>
      <c r="FK206" s="178"/>
      <c r="FL206" s="178"/>
      <c r="FM206" s="178"/>
      <c r="FN206" s="178"/>
      <c r="FO206" s="178"/>
      <c r="FP206" s="178"/>
      <c r="FQ206" s="178"/>
      <c r="FR206" s="178"/>
      <c r="FS206" s="178"/>
      <c r="FT206" s="178"/>
      <c r="FU206" s="178"/>
      <c r="FV206" s="178"/>
      <c r="FW206" s="178"/>
      <c r="FX206" s="178"/>
      <c r="FY206" s="178"/>
      <c r="FZ206" s="178"/>
      <c r="GA206" s="178"/>
      <c r="GB206" s="178"/>
      <c r="GC206" s="178"/>
      <c r="GD206" s="178"/>
      <c r="GE206" s="178"/>
      <c r="GF206" s="178"/>
      <c r="GG206" s="178"/>
      <c r="GH206" s="178"/>
      <c r="GI206" s="178"/>
      <c r="GJ206" s="178"/>
      <c r="GK206" s="178"/>
      <c r="GL206" s="178"/>
      <c r="GM206" s="178"/>
      <c r="GN206" s="178"/>
      <c r="GO206" s="178"/>
      <c r="GP206" s="178"/>
      <c r="GQ206" s="178"/>
      <c r="GR206" s="178"/>
      <c r="GS206" s="178"/>
      <c r="GT206" s="178"/>
      <c r="GU206" s="178"/>
      <c r="GV206" s="178"/>
      <c r="GY206"/>
    </row>
    <row r="207" spans="1:207" ht="15.75">
      <c r="A207" s="114">
        <f t="shared" si="3"/>
        <v>7</v>
      </c>
      <c r="B207" s="491"/>
      <c r="C207" s="492"/>
      <c r="D207" s="357">
        <v>43296</v>
      </c>
      <c r="E207" s="465" t="str">
        <f>IF("CA" = [1]Congé!$H$7:$H$738, "absent", "il est la ")</f>
        <v xml:space="preserve">il est la </v>
      </c>
      <c r="F207" s="178"/>
      <c r="G207" s="178"/>
      <c r="H207" s="368"/>
      <c r="I207" s="352"/>
      <c r="J207" s="178"/>
      <c r="K207" s="178"/>
      <c r="L207" s="409"/>
      <c r="M207" s="393"/>
      <c r="N207" s="178"/>
      <c r="O207" s="178"/>
      <c r="P207" s="368"/>
      <c r="Q207" s="393"/>
      <c r="R207" s="178"/>
      <c r="S207" s="178"/>
      <c r="T207" s="368"/>
      <c r="U207" s="352"/>
      <c r="V207" s="178"/>
      <c r="W207" s="178"/>
      <c r="X207" s="409"/>
      <c r="Y207" s="393"/>
      <c r="Z207" s="178"/>
      <c r="AA207" s="178"/>
      <c r="AB207" s="368"/>
      <c r="AC207" s="352"/>
      <c r="AD207" s="178"/>
      <c r="AE207" s="178"/>
      <c r="AF207" s="409"/>
      <c r="AG207" s="393"/>
      <c r="AH207" s="178"/>
      <c r="AI207" s="178"/>
      <c r="AJ207" s="368"/>
      <c r="AK207" s="352"/>
      <c r="AL207" s="178"/>
      <c r="AM207" s="178"/>
      <c r="AN207" s="409"/>
      <c r="AO207" s="393"/>
      <c r="AP207" s="178"/>
      <c r="AQ207" s="178"/>
      <c r="AR207" s="368"/>
      <c r="AS207" s="393"/>
      <c r="AT207" s="178"/>
      <c r="AU207" s="178"/>
      <c r="AV207" s="368"/>
      <c r="AW207" s="393"/>
      <c r="AX207" s="178"/>
      <c r="AY207" s="178"/>
      <c r="AZ207" s="368"/>
      <c r="BA207" s="393"/>
      <c r="BB207" s="178"/>
      <c r="BC207" s="178"/>
      <c r="BD207" s="368"/>
      <c r="BE207" s="393"/>
      <c r="BF207" s="178"/>
      <c r="BG207" s="178"/>
      <c r="BH207" s="368"/>
      <c r="BI207" s="393"/>
      <c r="BJ207" s="178"/>
      <c r="BK207" s="178"/>
      <c r="BL207" s="368"/>
      <c r="BM207" s="393"/>
      <c r="BN207" s="178"/>
      <c r="BO207" s="178"/>
      <c r="BP207" s="368"/>
      <c r="BQ207" s="393"/>
      <c r="BR207" s="178"/>
      <c r="BS207" s="178"/>
      <c r="BT207" s="368"/>
      <c r="BU207" s="393"/>
      <c r="BV207" s="178"/>
      <c r="BW207" s="178"/>
      <c r="BX207" s="368"/>
      <c r="BY207" s="393"/>
      <c r="BZ207" s="178"/>
      <c r="CA207" s="178"/>
      <c r="CB207" s="368"/>
      <c r="CC207" s="393"/>
      <c r="CD207" s="178"/>
      <c r="CE207" s="178"/>
      <c r="CF207" s="368"/>
      <c r="CG207" s="393"/>
      <c r="CH207" s="178"/>
      <c r="CI207" s="178"/>
      <c r="CJ207" s="368"/>
      <c r="CK207" s="393"/>
      <c r="CL207" s="178"/>
      <c r="CM207" s="178"/>
      <c r="CN207" s="368"/>
      <c r="CO207" s="393"/>
      <c r="CP207" s="178"/>
      <c r="CQ207" s="178"/>
      <c r="CR207" s="368"/>
      <c r="CS207" s="352"/>
      <c r="CT207" s="178"/>
      <c r="CU207" s="178"/>
      <c r="CV207" s="178"/>
      <c r="CW207" s="178"/>
      <c r="CX207" s="178"/>
      <c r="CY207" s="178"/>
      <c r="CZ207" s="178"/>
      <c r="DA207" s="178"/>
      <c r="DB207" s="178"/>
      <c r="DC207" s="178"/>
      <c r="DD207" s="178"/>
      <c r="DE207" s="178"/>
      <c r="DF207" s="178"/>
      <c r="DG207" s="178"/>
      <c r="DH207" s="178"/>
      <c r="DI207" s="178"/>
      <c r="DJ207" s="178"/>
      <c r="DK207" s="178"/>
      <c r="DL207" s="178"/>
      <c r="DM207" s="178"/>
      <c r="DN207" s="178"/>
      <c r="DO207" s="178"/>
      <c r="DP207" s="178"/>
      <c r="DQ207" s="178"/>
      <c r="DR207" s="178"/>
      <c r="DS207" s="178"/>
      <c r="DT207" s="178"/>
      <c r="DU207" s="178"/>
      <c r="DV207" s="178"/>
      <c r="DW207" s="178"/>
      <c r="DX207" s="178"/>
      <c r="DY207" s="178"/>
      <c r="DZ207" s="178"/>
      <c r="EA207" s="178"/>
      <c r="EB207" s="178"/>
      <c r="EC207" s="178"/>
      <c r="ED207" s="178"/>
      <c r="EE207" s="178"/>
      <c r="EF207" s="178"/>
      <c r="EG207" s="178"/>
      <c r="EH207" s="178"/>
      <c r="EI207" s="178"/>
      <c r="EJ207" s="178"/>
      <c r="EK207" s="178"/>
      <c r="EL207" s="178"/>
      <c r="EM207" s="178"/>
      <c r="EN207" s="178"/>
      <c r="EO207" s="178"/>
      <c r="EP207" s="178"/>
      <c r="EQ207" s="178"/>
      <c r="ER207" s="178"/>
      <c r="ES207" s="178"/>
      <c r="ET207" s="178"/>
      <c r="EU207" s="178"/>
      <c r="EV207" s="178"/>
      <c r="EW207" s="178"/>
      <c r="EX207" s="178"/>
      <c r="EY207" s="178"/>
      <c r="EZ207" s="178"/>
      <c r="FA207" s="178"/>
      <c r="FB207" s="178"/>
      <c r="FC207" s="178"/>
      <c r="FD207" s="178"/>
      <c r="FE207" s="178"/>
      <c r="FF207" s="178"/>
      <c r="FG207" s="178"/>
      <c r="FH207" s="178"/>
      <c r="FI207" s="178"/>
      <c r="FJ207" s="178"/>
      <c r="FK207" s="178"/>
      <c r="FL207" s="178"/>
      <c r="FM207" s="178"/>
      <c r="FN207" s="178"/>
      <c r="FO207" s="178"/>
      <c r="FP207" s="178"/>
      <c r="FQ207" s="178"/>
      <c r="FR207" s="178"/>
      <c r="FS207" s="178"/>
      <c r="FT207" s="178"/>
      <c r="FU207" s="178"/>
      <c r="FV207" s="178"/>
      <c r="FW207" s="178"/>
      <c r="FX207" s="178"/>
      <c r="FY207" s="178"/>
      <c r="FZ207" s="178"/>
      <c r="GA207" s="178"/>
      <c r="GB207" s="178"/>
      <c r="GC207" s="178"/>
      <c r="GD207" s="178"/>
      <c r="GE207" s="178"/>
      <c r="GF207" s="178"/>
      <c r="GG207" s="178"/>
      <c r="GH207" s="178"/>
      <c r="GI207" s="178"/>
      <c r="GJ207" s="178"/>
      <c r="GK207" s="178"/>
      <c r="GL207" s="178"/>
      <c r="GM207" s="178"/>
      <c r="GN207" s="178"/>
      <c r="GO207" s="178"/>
      <c r="GP207" s="178"/>
      <c r="GQ207" s="178"/>
      <c r="GR207" s="178"/>
      <c r="GS207" s="178"/>
      <c r="GT207" s="178"/>
      <c r="GU207" s="178"/>
      <c r="GV207" s="178"/>
      <c r="GY207"/>
    </row>
    <row r="208" spans="1:207" ht="15.75">
      <c r="A208" s="114">
        <f t="shared" si="3"/>
        <v>1</v>
      </c>
      <c r="B208" s="491"/>
      <c r="C208" s="492"/>
      <c r="D208" s="357">
        <v>43297</v>
      </c>
      <c r="E208" s="465" t="str">
        <f>IF("CA" = [1]Congé!$H$7:$H$738, "absent", "il est la ")</f>
        <v xml:space="preserve">il est la </v>
      </c>
      <c r="F208" s="146"/>
      <c r="G208" s="146"/>
      <c r="H208" s="396"/>
      <c r="I208" s="372"/>
      <c r="J208" s="146"/>
      <c r="K208" s="146"/>
      <c r="L208" s="410"/>
      <c r="M208" s="395"/>
      <c r="N208" s="146"/>
      <c r="O208" s="146"/>
      <c r="P208" s="396"/>
      <c r="Q208" s="395"/>
      <c r="R208" s="146"/>
      <c r="S208" s="146"/>
      <c r="T208" s="396"/>
      <c r="U208" s="372"/>
      <c r="V208" s="146"/>
      <c r="W208" s="146"/>
      <c r="X208" s="410"/>
      <c r="Y208" s="395"/>
      <c r="Z208" s="146"/>
      <c r="AA208" s="146"/>
      <c r="AB208" s="396"/>
      <c r="AC208" s="372"/>
      <c r="AD208" s="146"/>
      <c r="AE208" s="146"/>
      <c r="AF208" s="410"/>
      <c r="AG208" s="395"/>
      <c r="AH208" s="146"/>
      <c r="AI208" s="146"/>
      <c r="AJ208" s="396"/>
      <c r="AK208" s="372"/>
      <c r="AL208" s="146"/>
      <c r="AM208" s="146"/>
      <c r="AN208" s="410"/>
      <c r="AO208" s="395"/>
      <c r="AP208" s="146"/>
      <c r="AQ208" s="146"/>
      <c r="AR208" s="396"/>
      <c r="AS208" s="395"/>
      <c r="AT208" s="146"/>
      <c r="AU208" s="146"/>
      <c r="AV208" s="396"/>
      <c r="AW208" s="395"/>
      <c r="AX208" s="146"/>
      <c r="AY208" s="146"/>
      <c r="AZ208" s="396"/>
      <c r="BA208" s="395"/>
      <c r="BB208" s="146"/>
      <c r="BC208" s="146"/>
      <c r="BD208" s="396"/>
      <c r="BE208" s="395"/>
      <c r="BF208" s="146"/>
      <c r="BG208" s="146"/>
      <c r="BH208" s="396"/>
      <c r="BI208" s="395"/>
      <c r="BJ208" s="146"/>
      <c r="BK208" s="146"/>
      <c r="BL208" s="396"/>
      <c r="BM208" s="395"/>
      <c r="BN208" s="146"/>
      <c r="BO208" s="146"/>
      <c r="BP208" s="396"/>
      <c r="BQ208" s="395"/>
      <c r="BR208" s="146"/>
      <c r="BS208" s="146"/>
      <c r="BT208" s="396"/>
      <c r="BU208" s="395"/>
      <c r="BV208" s="146"/>
      <c r="BW208" s="146"/>
      <c r="BX208" s="396"/>
      <c r="BY208" s="395"/>
      <c r="BZ208" s="146"/>
      <c r="CA208" s="146"/>
      <c r="CB208" s="396"/>
      <c r="CC208" s="395"/>
      <c r="CD208" s="146"/>
      <c r="CE208" s="146"/>
      <c r="CF208" s="396"/>
      <c r="CG208" s="395"/>
      <c r="CH208" s="146"/>
      <c r="CI208" s="146"/>
      <c r="CJ208" s="396"/>
      <c r="CK208" s="395"/>
      <c r="CL208" s="146"/>
      <c r="CM208" s="146"/>
      <c r="CN208" s="396"/>
      <c r="CO208" s="395"/>
      <c r="CP208" s="146"/>
      <c r="CQ208" s="146"/>
      <c r="CR208" s="396"/>
      <c r="CS208" s="372"/>
      <c r="CT208" s="146"/>
      <c r="CU208" s="146"/>
      <c r="CV208" s="146"/>
      <c r="CW208" s="146"/>
      <c r="CX208" s="146"/>
      <c r="CY208" s="146"/>
      <c r="CZ208" s="146"/>
      <c r="DA208" s="146"/>
      <c r="DB208" s="146"/>
      <c r="DC208" s="146"/>
      <c r="DD208" s="146"/>
      <c r="DE208" s="146"/>
      <c r="DF208" s="146"/>
      <c r="DG208" s="146"/>
      <c r="DH208" s="146"/>
      <c r="DI208" s="146"/>
      <c r="DJ208" s="146"/>
      <c r="DK208" s="146"/>
      <c r="DL208" s="146"/>
      <c r="DM208" s="146"/>
      <c r="DN208" s="146"/>
      <c r="DO208" s="146"/>
      <c r="DP208" s="146"/>
      <c r="DQ208" s="146"/>
      <c r="DR208" s="146"/>
      <c r="DS208" s="146"/>
      <c r="DT208" s="146"/>
      <c r="DU208" s="146"/>
      <c r="DV208" s="146"/>
      <c r="DW208" s="146"/>
      <c r="DX208" s="146"/>
      <c r="DY208" s="146"/>
      <c r="DZ208" s="146"/>
      <c r="EA208" s="146"/>
      <c r="EB208" s="146"/>
      <c r="EC208" s="146"/>
      <c r="ED208" s="146"/>
      <c r="EE208" s="146"/>
      <c r="EF208" s="146"/>
      <c r="EG208" s="146"/>
      <c r="EH208" s="146"/>
      <c r="EI208" s="146"/>
      <c r="EJ208" s="146"/>
      <c r="EK208" s="146"/>
      <c r="EL208" s="146"/>
      <c r="EM208" s="146"/>
      <c r="EN208" s="146"/>
      <c r="EO208" s="146"/>
      <c r="EP208" s="146"/>
      <c r="EQ208" s="146"/>
      <c r="ER208" s="146"/>
      <c r="ES208" s="146"/>
      <c r="ET208" s="146"/>
      <c r="EU208" s="146"/>
      <c r="EV208" s="146"/>
      <c r="EW208" s="146"/>
      <c r="EX208" s="146"/>
      <c r="EY208" s="146"/>
      <c r="EZ208" s="146"/>
      <c r="FA208" s="146"/>
      <c r="FB208" s="146"/>
      <c r="FC208" s="146"/>
      <c r="FD208" s="146"/>
      <c r="FE208" s="178"/>
      <c r="FF208" s="178"/>
      <c r="FG208" s="178"/>
      <c r="FH208" s="178"/>
      <c r="FI208" s="178"/>
      <c r="FJ208" s="178"/>
      <c r="FK208" s="178"/>
      <c r="FL208" s="178"/>
      <c r="FM208" s="178"/>
      <c r="FN208" s="178"/>
      <c r="FO208" s="178"/>
      <c r="FP208" s="178"/>
      <c r="FQ208" s="178"/>
      <c r="FR208" s="178"/>
      <c r="FS208" s="178"/>
      <c r="FT208" s="178"/>
      <c r="FU208" s="178"/>
      <c r="FV208" s="178"/>
      <c r="FW208" s="178"/>
      <c r="FX208" s="178"/>
      <c r="FY208" s="178"/>
      <c r="FZ208" s="178"/>
      <c r="GA208" s="178"/>
      <c r="GB208" s="178"/>
      <c r="GC208" s="178"/>
      <c r="GD208" s="178"/>
      <c r="GE208" s="178"/>
      <c r="GF208" s="178"/>
      <c r="GG208" s="178"/>
      <c r="GH208" s="178"/>
      <c r="GI208" s="178"/>
      <c r="GJ208" s="178"/>
      <c r="GK208" s="178"/>
      <c r="GL208" s="178"/>
      <c r="GM208" s="178"/>
      <c r="GN208" s="178"/>
      <c r="GO208" s="178"/>
      <c r="GP208" s="178"/>
      <c r="GQ208" s="178"/>
      <c r="GR208" s="178"/>
      <c r="GS208" s="178"/>
      <c r="GT208" s="178"/>
      <c r="GU208" s="178"/>
      <c r="GV208" s="178"/>
      <c r="GY208"/>
    </row>
    <row r="209" spans="1:207" ht="15.75">
      <c r="A209" s="114">
        <f t="shared" si="3"/>
        <v>2</v>
      </c>
      <c r="B209" s="491"/>
      <c r="C209" s="492"/>
      <c r="D209" s="357">
        <v>43298</v>
      </c>
      <c r="E209" s="465" t="str">
        <f>IF("CA" = [1]Congé!$H$7:$H$738, "absent", "il est la ")</f>
        <v xml:space="preserve">il est la </v>
      </c>
      <c r="F209" s="146"/>
      <c r="G209" s="146"/>
      <c r="H209" s="396"/>
      <c r="I209" s="372"/>
      <c r="J209" s="146"/>
      <c r="K209" s="146"/>
      <c r="L209" s="410"/>
      <c r="M209" s="395"/>
      <c r="N209" s="146"/>
      <c r="O209" s="146"/>
      <c r="P209" s="396"/>
      <c r="Q209" s="395"/>
      <c r="R209" s="146"/>
      <c r="S209" s="146"/>
      <c r="T209" s="396"/>
      <c r="U209" s="372"/>
      <c r="V209" s="146"/>
      <c r="W209" s="146"/>
      <c r="X209" s="410"/>
      <c r="Y209" s="395"/>
      <c r="Z209" s="146"/>
      <c r="AA209" s="146"/>
      <c r="AB209" s="396"/>
      <c r="AC209" s="372"/>
      <c r="AD209" s="146"/>
      <c r="AE209" s="146"/>
      <c r="AF209" s="410"/>
      <c r="AG209" s="395"/>
      <c r="AH209" s="146"/>
      <c r="AI209" s="146"/>
      <c r="AJ209" s="396"/>
      <c r="AK209" s="372"/>
      <c r="AL209" s="146"/>
      <c r="AM209" s="146"/>
      <c r="AN209" s="410"/>
      <c r="AO209" s="395"/>
      <c r="AP209" s="146"/>
      <c r="AQ209" s="146"/>
      <c r="AR209" s="396"/>
      <c r="AS209" s="395"/>
      <c r="AT209" s="146"/>
      <c r="AU209" s="146"/>
      <c r="AV209" s="396"/>
      <c r="AW209" s="395"/>
      <c r="AX209" s="146"/>
      <c r="AY209" s="146"/>
      <c r="AZ209" s="396"/>
      <c r="BA209" s="395"/>
      <c r="BB209" s="146"/>
      <c r="BC209" s="146"/>
      <c r="BD209" s="396"/>
      <c r="BE209" s="395"/>
      <c r="BF209" s="146"/>
      <c r="BG209" s="146"/>
      <c r="BH209" s="396"/>
      <c r="BI209" s="395"/>
      <c r="BJ209" s="146"/>
      <c r="BK209" s="146"/>
      <c r="BL209" s="396"/>
      <c r="BM209" s="395"/>
      <c r="BN209" s="146"/>
      <c r="BO209" s="146"/>
      <c r="BP209" s="396"/>
      <c r="BQ209" s="395"/>
      <c r="BR209" s="146"/>
      <c r="BS209" s="146"/>
      <c r="BT209" s="396"/>
      <c r="BU209" s="395"/>
      <c r="BV209" s="146"/>
      <c r="BW209" s="146"/>
      <c r="BX209" s="396"/>
      <c r="BY209" s="395"/>
      <c r="BZ209" s="146"/>
      <c r="CA209" s="146"/>
      <c r="CB209" s="396"/>
      <c r="CC209" s="395"/>
      <c r="CD209" s="146"/>
      <c r="CE209" s="146"/>
      <c r="CF209" s="396"/>
      <c r="CG209" s="395"/>
      <c r="CH209" s="146"/>
      <c r="CI209" s="146"/>
      <c r="CJ209" s="396"/>
      <c r="CK209" s="395"/>
      <c r="CL209" s="146"/>
      <c r="CM209" s="146"/>
      <c r="CN209" s="396"/>
      <c r="CO209" s="395"/>
      <c r="CP209" s="146"/>
      <c r="CQ209" s="146"/>
      <c r="CR209" s="396"/>
      <c r="CS209" s="372"/>
      <c r="CT209" s="146"/>
      <c r="CU209" s="146"/>
      <c r="CV209" s="146"/>
      <c r="CW209" s="146"/>
      <c r="CX209" s="146"/>
      <c r="CY209" s="146"/>
      <c r="CZ209" s="146"/>
      <c r="DA209" s="146"/>
      <c r="DB209" s="146"/>
      <c r="DC209" s="146"/>
      <c r="DD209" s="146"/>
      <c r="DE209" s="146"/>
      <c r="DF209" s="146"/>
      <c r="DG209" s="146"/>
      <c r="DH209" s="146"/>
      <c r="DI209" s="146"/>
      <c r="DJ209" s="146"/>
      <c r="DK209" s="146"/>
      <c r="DL209" s="146"/>
      <c r="DM209" s="146"/>
      <c r="DN209" s="146"/>
      <c r="DO209" s="146"/>
      <c r="DP209" s="146"/>
      <c r="DQ209" s="146"/>
      <c r="DR209" s="146"/>
      <c r="DS209" s="146"/>
      <c r="DT209" s="146"/>
      <c r="DU209" s="146"/>
      <c r="DV209" s="146"/>
      <c r="DW209" s="146"/>
      <c r="DX209" s="146"/>
      <c r="DY209" s="146"/>
      <c r="DZ209" s="146"/>
      <c r="EA209" s="146"/>
      <c r="EB209" s="146"/>
      <c r="EC209" s="146"/>
      <c r="ED209" s="146"/>
      <c r="EE209" s="146"/>
      <c r="EF209" s="146"/>
      <c r="EG209" s="146"/>
      <c r="EH209" s="146"/>
      <c r="EI209" s="146"/>
      <c r="EJ209" s="146"/>
      <c r="EK209" s="146"/>
      <c r="EL209" s="146"/>
      <c r="EM209" s="146"/>
      <c r="EN209" s="146"/>
      <c r="EO209" s="146"/>
      <c r="EP209" s="146"/>
      <c r="EQ209" s="146"/>
      <c r="ER209" s="146"/>
      <c r="ES209" s="146"/>
      <c r="ET209" s="146"/>
      <c r="EU209" s="146"/>
      <c r="EV209" s="146"/>
      <c r="EW209" s="146"/>
      <c r="EX209" s="146"/>
      <c r="EY209" s="146"/>
      <c r="EZ209" s="146"/>
      <c r="FA209" s="146"/>
      <c r="FB209" s="146"/>
      <c r="FC209" s="146"/>
      <c r="FD209" s="146"/>
      <c r="FE209" s="178"/>
      <c r="FF209" s="178"/>
      <c r="FG209" s="178"/>
      <c r="FH209" s="178"/>
      <c r="FI209" s="178"/>
      <c r="FJ209" s="178"/>
      <c r="FK209" s="178"/>
      <c r="FL209" s="178"/>
      <c r="FM209" s="178"/>
      <c r="FN209" s="178"/>
      <c r="FO209" s="178"/>
      <c r="FP209" s="178"/>
      <c r="FQ209" s="178"/>
      <c r="FR209" s="178"/>
      <c r="FS209" s="178"/>
      <c r="FT209" s="178"/>
      <c r="FU209" s="178"/>
      <c r="FV209" s="178"/>
      <c r="FW209" s="178"/>
      <c r="FX209" s="178"/>
      <c r="FY209" s="178"/>
      <c r="FZ209" s="178"/>
      <c r="GA209" s="178"/>
      <c r="GB209" s="178"/>
      <c r="GC209" s="178"/>
      <c r="GD209" s="178"/>
      <c r="GE209" s="178"/>
      <c r="GF209" s="178"/>
      <c r="GG209" s="178"/>
      <c r="GH209" s="178"/>
      <c r="GI209" s="178"/>
      <c r="GJ209" s="178"/>
      <c r="GK209" s="178"/>
      <c r="GL209" s="178"/>
      <c r="GM209" s="178"/>
      <c r="GN209" s="178"/>
      <c r="GO209" s="178"/>
      <c r="GP209" s="178"/>
      <c r="GQ209" s="178"/>
      <c r="GR209" s="178"/>
      <c r="GS209" s="178"/>
      <c r="GT209" s="178"/>
      <c r="GU209" s="178"/>
      <c r="GV209" s="178"/>
      <c r="GY209"/>
    </row>
    <row r="210" spans="1:207" ht="15.75">
      <c r="A210" s="114">
        <f t="shared" si="3"/>
        <v>3</v>
      </c>
      <c r="B210" s="491"/>
      <c r="C210" s="492"/>
      <c r="D210" s="357">
        <v>43299</v>
      </c>
      <c r="E210" s="465" t="str">
        <f>IF("CA" = [1]Congé!$H$7:$H$738, "absent", "il est la ")</f>
        <v xml:space="preserve">il est la </v>
      </c>
      <c r="F210" s="178"/>
      <c r="G210" s="178"/>
      <c r="H210" s="368"/>
      <c r="I210" s="352"/>
      <c r="J210" s="178"/>
      <c r="K210" s="178"/>
      <c r="L210" s="409"/>
      <c r="M210" s="393"/>
      <c r="N210" s="178"/>
      <c r="O210" s="178"/>
      <c r="P210" s="368"/>
      <c r="Q210" s="393"/>
      <c r="R210" s="178"/>
      <c r="S210" s="178"/>
      <c r="T210" s="368"/>
      <c r="U210" s="352"/>
      <c r="V210" s="178"/>
      <c r="W210" s="178"/>
      <c r="X210" s="409"/>
      <c r="Y210" s="393"/>
      <c r="Z210" s="178"/>
      <c r="AA210" s="178"/>
      <c r="AB210" s="368"/>
      <c r="AC210" s="352"/>
      <c r="AD210" s="178"/>
      <c r="AE210" s="178"/>
      <c r="AF210" s="409"/>
      <c r="AG210" s="393"/>
      <c r="AH210" s="178"/>
      <c r="AI210" s="178"/>
      <c r="AJ210" s="368"/>
      <c r="AK210" s="352"/>
      <c r="AL210" s="178"/>
      <c r="AM210" s="178"/>
      <c r="AN210" s="409"/>
      <c r="AO210" s="393"/>
      <c r="AP210" s="178"/>
      <c r="AQ210" s="178"/>
      <c r="AR210" s="368"/>
      <c r="AS210" s="393"/>
      <c r="AT210" s="178"/>
      <c r="AU210" s="178"/>
      <c r="AV210" s="368"/>
      <c r="AW210" s="393"/>
      <c r="AX210" s="178"/>
      <c r="AY210" s="178"/>
      <c r="AZ210" s="368"/>
      <c r="BA210" s="393"/>
      <c r="BB210" s="178"/>
      <c r="BC210" s="178"/>
      <c r="BD210" s="368"/>
      <c r="BE210" s="393"/>
      <c r="BF210" s="178"/>
      <c r="BG210" s="178"/>
      <c r="BH210" s="368"/>
      <c r="BI210" s="393"/>
      <c r="BJ210" s="178"/>
      <c r="BK210" s="178"/>
      <c r="BL210" s="368"/>
      <c r="BM210" s="393"/>
      <c r="BN210" s="178"/>
      <c r="BO210" s="178"/>
      <c r="BP210" s="368"/>
      <c r="BQ210" s="393"/>
      <c r="BR210" s="178"/>
      <c r="BS210" s="178"/>
      <c r="BT210" s="368"/>
      <c r="BU210" s="393"/>
      <c r="BV210" s="178"/>
      <c r="BW210" s="178"/>
      <c r="BX210" s="368"/>
      <c r="BY210" s="393"/>
      <c r="BZ210" s="178"/>
      <c r="CA210" s="178"/>
      <c r="CB210" s="368"/>
      <c r="CC210" s="393"/>
      <c r="CD210" s="178"/>
      <c r="CE210" s="178"/>
      <c r="CF210" s="368"/>
      <c r="CG210" s="393"/>
      <c r="CH210" s="178"/>
      <c r="CI210" s="178"/>
      <c r="CJ210" s="368"/>
      <c r="CK210" s="393"/>
      <c r="CL210" s="178"/>
      <c r="CM210" s="178"/>
      <c r="CN210" s="368"/>
      <c r="CO210" s="393"/>
      <c r="CP210" s="178"/>
      <c r="CQ210" s="178"/>
      <c r="CR210" s="368"/>
      <c r="CS210" s="352"/>
      <c r="CT210" s="178"/>
      <c r="CU210" s="178"/>
      <c r="CV210" s="178"/>
      <c r="CW210" s="178"/>
      <c r="CX210" s="178"/>
      <c r="CY210" s="178"/>
      <c r="CZ210" s="178"/>
      <c r="DA210" s="178"/>
      <c r="DB210" s="178"/>
      <c r="DC210" s="178"/>
      <c r="DD210" s="178"/>
      <c r="DE210" s="178"/>
      <c r="DF210" s="178"/>
      <c r="DG210" s="178"/>
      <c r="DH210" s="178"/>
      <c r="DI210" s="178"/>
      <c r="DJ210" s="178"/>
      <c r="DK210" s="178"/>
      <c r="DL210" s="178"/>
      <c r="DM210" s="178"/>
      <c r="DN210" s="178"/>
      <c r="DO210" s="178"/>
      <c r="DP210" s="178"/>
      <c r="DQ210" s="178"/>
      <c r="DR210" s="178"/>
      <c r="DS210" s="178"/>
      <c r="DT210" s="178"/>
      <c r="DU210" s="178"/>
      <c r="DV210" s="178"/>
      <c r="DW210" s="178"/>
      <c r="DX210" s="178"/>
      <c r="DY210" s="178"/>
      <c r="DZ210" s="178"/>
      <c r="EA210" s="178"/>
      <c r="EB210" s="178"/>
      <c r="EC210" s="178"/>
      <c r="ED210" s="178"/>
      <c r="EE210" s="178"/>
      <c r="EF210" s="178"/>
      <c r="EG210" s="178"/>
      <c r="EH210" s="178"/>
      <c r="EI210" s="178"/>
      <c r="EJ210" s="178"/>
      <c r="EK210" s="178"/>
      <c r="EL210" s="178"/>
      <c r="EM210" s="178"/>
      <c r="EN210" s="178"/>
      <c r="EO210" s="178"/>
      <c r="EP210" s="178"/>
      <c r="EQ210" s="178"/>
      <c r="ER210" s="178"/>
      <c r="ES210" s="178"/>
      <c r="ET210" s="178"/>
      <c r="EU210" s="178"/>
      <c r="EV210" s="178"/>
      <c r="EW210" s="178"/>
      <c r="EX210" s="178"/>
      <c r="EY210" s="178"/>
      <c r="EZ210" s="178"/>
      <c r="FA210" s="178"/>
      <c r="FB210" s="178"/>
      <c r="FC210" s="178"/>
      <c r="FD210" s="178"/>
      <c r="FE210" s="178"/>
      <c r="FF210" s="178"/>
      <c r="FG210" s="178"/>
      <c r="FH210" s="178"/>
      <c r="FI210" s="178"/>
      <c r="FJ210" s="178"/>
      <c r="FK210" s="178"/>
      <c r="FL210" s="178"/>
      <c r="FM210" s="178"/>
      <c r="FN210" s="178"/>
      <c r="FO210" s="178"/>
      <c r="FP210" s="178"/>
      <c r="FQ210" s="178"/>
      <c r="FR210" s="178"/>
      <c r="FS210" s="178"/>
      <c r="FT210" s="178"/>
      <c r="FU210" s="178"/>
      <c r="FV210" s="178"/>
      <c r="FW210" s="178"/>
      <c r="FX210" s="178"/>
      <c r="FY210" s="178"/>
      <c r="FZ210" s="178"/>
      <c r="GA210" s="178"/>
      <c r="GB210" s="178"/>
      <c r="GC210" s="178"/>
      <c r="GD210" s="178"/>
      <c r="GE210" s="178"/>
      <c r="GF210" s="178"/>
      <c r="GG210" s="178"/>
      <c r="GH210" s="178"/>
      <c r="GI210" s="178"/>
      <c r="GJ210" s="178"/>
      <c r="GK210" s="178"/>
      <c r="GL210" s="178"/>
      <c r="GM210" s="178"/>
      <c r="GN210" s="178"/>
      <c r="GO210" s="178"/>
      <c r="GP210" s="178"/>
      <c r="GQ210" s="178"/>
      <c r="GR210" s="178"/>
      <c r="GS210" s="178"/>
      <c r="GT210" s="178"/>
      <c r="GU210" s="178"/>
      <c r="GV210" s="178"/>
      <c r="GY210"/>
    </row>
    <row r="211" spans="1:207" ht="15.75">
      <c r="A211" s="114">
        <f t="shared" si="3"/>
        <v>4</v>
      </c>
      <c r="B211" s="491"/>
      <c r="C211" s="492"/>
      <c r="D211" s="357">
        <v>43300</v>
      </c>
      <c r="E211" s="465" t="str">
        <f>IF("CA" = [1]Congé!$H$7:$H$738, "absent", "il est la ")</f>
        <v xml:space="preserve">il est la </v>
      </c>
      <c r="F211" s="178"/>
      <c r="G211" s="178"/>
      <c r="H211" s="368"/>
      <c r="I211" s="352"/>
      <c r="J211" s="178"/>
      <c r="K211" s="178"/>
      <c r="L211" s="409"/>
      <c r="M211" s="393"/>
      <c r="N211" s="178"/>
      <c r="O211" s="178"/>
      <c r="P211" s="368"/>
      <c r="Q211" s="393"/>
      <c r="R211" s="178"/>
      <c r="S211" s="178"/>
      <c r="T211" s="368"/>
      <c r="U211" s="352"/>
      <c r="V211" s="178"/>
      <c r="W211" s="178"/>
      <c r="X211" s="409"/>
      <c r="Y211" s="393"/>
      <c r="Z211" s="178"/>
      <c r="AA211" s="178"/>
      <c r="AB211" s="368"/>
      <c r="AC211" s="352"/>
      <c r="AD211" s="178"/>
      <c r="AE211" s="178"/>
      <c r="AF211" s="409"/>
      <c r="AG211" s="393"/>
      <c r="AH211" s="178"/>
      <c r="AI211" s="178"/>
      <c r="AJ211" s="368"/>
      <c r="AK211" s="352"/>
      <c r="AL211" s="178"/>
      <c r="AM211" s="178"/>
      <c r="AN211" s="409"/>
      <c r="AO211" s="393"/>
      <c r="AP211" s="178"/>
      <c r="AQ211" s="178"/>
      <c r="AR211" s="368"/>
      <c r="AS211" s="393"/>
      <c r="AT211" s="178"/>
      <c r="AU211" s="178"/>
      <c r="AV211" s="368"/>
      <c r="AW211" s="393"/>
      <c r="AX211" s="178"/>
      <c r="AY211" s="178"/>
      <c r="AZ211" s="368"/>
      <c r="BA211" s="393"/>
      <c r="BB211" s="178"/>
      <c r="BC211" s="178"/>
      <c r="BD211" s="368"/>
      <c r="BE211" s="393"/>
      <c r="BF211" s="178"/>
      <c r="BG211" s="178"/>
      <c r="BH211" s="368"/>
      <c r="BI211" s="393"/>
      <c r="BJ211" s="178"/>
      <c r="BK211" s="178"/>
      <c r="BL211" s="368"/>
      <c r="BM211" s="393"/>
      <c r="BN211" s="178"/>
      <c r="BO211" s="178"/>
      <c r="BP211" s="368"/>
      <c r="BQ211" s="393"/>
      <c r="BR211" s="178"/>
      <c r="BS211" s="178"/>
      <c r="BT211" s="368"/>
      <c r="BU211" s="393"/>
      <c r="BV211" s="178"/>
      <c r="BW211" s="178"/>
      <c r="BX211" s="368"/>
      <c r="BY211" s="393"/>
      <c r="BZ211" s="178"/>
      <c r="CA211" s="178"/>
      <c r="CB211" s="368"/>
      <c r="CC211" s="393"/>
      <c r="CD211" s="178"/>
      <c r="CE211" s="178"/>
      <c r="CF211" s="368"/>
      <c r="CG211" s="393"/>
      <c r="CH211" s="178"/>
      <c r="CI211" s="178"/>
      <c r="CJ211" s="368"/>
      <c r="CK211" s="393"/>
      <c r="CL211" s="178"/>
      <c r="CM211" s="178"/>
      <c r="CN211" s="368"/>
      <c r="CO211" s="393"/>
      <c r="CP211" s="178"/>
      <c r="CQ211" s="178"/>
      <c r="CR211" s="368"/>
      <c r="CS211" s="352"/>
      <c r="CT211" s="178"/>
      <c r="CU211" s="178"/>
      <c r="CV211" s="178"/>
      <c r="CW211" s="178"/>
      <c r="CX211" s="178"/>
      <c r="CY211" s="178"/>
      <c r="CZ211" s="178"/>
      <c r="DA211" s="178"/>
      <c r="DB211" s="178"/>
      <c r="DC211" s="178"/>
      <c r="DD211" s="178"/>
      <c r="DE211" s="178"/>
      <c r="DF211" s="178"/>
      <c r="DG211" s="178"/>
      <c r="DH211" s="178"/>
      <c r="DI211" s="178"/>
      <c r="DJ211" s="178"/>
      <c r="DK211" s="178"/>
      <c r="DL211" s="178"/>
      <c r="DM211" s="178"/>
      <c r="DN211" s="178"/>
      <c r="DO211" s="178"/>
      <c r="DP211" s="178"/>
      <c r="DQ211" s="178"/>
      <c r="DR211" s="178"/>
      <c r="DS211" s="178"/>
      <c r="DT211" s="178"/>
      <c r="DU211" s="178"/>
      <c r="DV211" s="178"/>
      <c r="DW211" s="178"/>
      <c r="DX211" s="178"/>
      <c r="DY211" s="178"/>
      <c r="DZ211" s="178"/>
      <c r="EA211" s="178"/>
      <c r="EB211" s="178"/>
      <c r="EC211" s="178"/>
      <c r="ED211" s="178"/>
      <c r="EE211" s="178"/>
      <c r="EF211" s="178"/>
      <c r="EG211" s="178"/>
      <c r="EH211" s="178"/>
      <c r="EI211" s="178"/>
      <c r="EJ211" s="178"/>
      <c r="EK211" s="178"/>
      <c r="EL211" s="178"/>
      <c r="EM211" s="178"/>
      <c r="EN211" s="178"/>
      <c r="EO211" s="178"/>
      <c r="EP211" s="178"/>
      <c r="EQ211" s="178"/>
      <c r="ER211" s="178"/>
      <c r="ES211" s="178"/>
      <c r="ET211" s="178"/>
      <c r="EU211" s="178"/>
      <c r="EV211" s="178"/>
      <c r="EW211" s="178"/>
      <c r="EX211" s="178"/>
      <c r="EY211" s="178"/>
      <c r="EZ211" s="178"/>
      <c r="FA211" s="178"/>
      <c r="FB211" s="178"/>
      <c r="FC211" s="178"/>
      <c r="FD211" s="178"/>
      <c r="FE211" s="178"/>
      <c r="FF211" s="178"/>
      <c r="FG211" s="178"/>
      <c r="FH211" s="178"/>
      <c r="FI211" s="178"/>
      <c r="FJ211" s="178"/>
      <c r="FK211" s="178"/>
      <c r="FL211" s="178"/>
      <c r="FM211" s="178"/>
      <c r="FN211" s="178"/>
      <c r="FO211" s="178"/>
      <c r="FP211" s="178"/>
      <c r="FQ211" s="178"/>
      <c r="FR211" s="178"/>
      <c r="FS211" s="178"/>
      <c r="FT211" s="178"/>
      <c r="FU211" s="178"/>
      <c r="FV211" s="178"/>
      <c r="FW211" s="178"/>
      <c r="FX211" s="178"/>
      <c r="FY211" s="178"/>
      <c r="FZ211" s="178"/>
      <c r="GA211" s="178"/>
      <c r="GB211" s="178"/>
      <c r="GC211" s="178"/>
      <c r="GD211" s="178"/>
      <c r="GE211" s="178"/>
      <c r="GF211" s="178"/>
      <c r="GG211" s="178"/>
      <c r="GH211" s="178"/>
      <c r="GI211" s="178"/>
      <c r="GJ211" s="178"/>
      <c r="GK211" s="178"/>
      <c r="GL211" s="178"/>
      <c r="GM211" s="178"/>
      <c r="GN211" s="178"/>
      <c r="GO211" s="178"/>
      <c r="GP211" s="178"/>
      <c r="GQ211" s="178"/>
      <c r="GR211" s="178"/>
      <c r="GS211" s="178"/>
      <c r="GT211" s="178"/>
      <c r="GU211" s="178"/>
      <c r="GV211" s="178"/>
      <c r="GY211"/>
    </row>
    <row r="212" spans="1:207" ht="15.75">
      <c r="A212" s="114">
        <f t="shared" si="3"/>
        <v>5</v>
      </c>
      <c r="B212" s="491"/>
      <c r="C212" s="492"/>
      <c r="D212" s="357">
        <v>43301</v>
      </c>
      <c r="E212" s="465" t="str">
        <f>IF("CA" = [1]Congé!$H$7:$H$738, "absent", "il est la ")</f>
        <v xml:space="preserve">il est la </v>
      </c>
      <c r="F212" s="178"/>
      <c r="G212" s="178"/>
      <c r="H212" s="368"/>
      <c r="I212" s="352"/>
      <c r="J212" s="178"/>
      <c r="K212" s="178"/>
      <c r="L212" s="409"/>
      <c r="M212" s="393"/>
      <c r="N212" s="178"/>
      <c r="O212" s="178"/>
      <c r="P212" s="368"/>
      <c r="Q212" s="393"/>
      <c r="R212" s="178"/>
      <c r="S212" s="178"/>
      <c r="T212" s="368"/>
      <c r="U212" s="352"/>
      <c r="V212" s="178"/>
      <c r="W212" s="178"/>
      <c r="X212" s="409"/>
      <c r="Y212" s="393"/>
      <c r="Z212" s="178"/>
      <c r="AA212" s="178"/>
      <c r="AB212" s="368"/>
      <c r="AC212" s="352"/>
      <c r="AD212" s="178"/>
      <c r="AE212" s="178"/>
      <c r="AF212" s="409"/>
      <c r="AG212" s="393"/>
      <c r="AH212" s="178"/>
      <c r="AI212" s="178"/>
      <c r="AJ212" s="368"/>
      <c r="AK212" s="352"/>
      <c r="AL212" s="178"/>
      <c r="AM212" s="178"/>
      <c r="AN212" s="409"/>
      <c r="AO212" s="393"/>
      <c r="AP212" s="178"/>
      <c r="AQ212" s="178"/>
      <c r="AR212" s="368"/>
      <c r="AS212" s="393"/>
      <c r="AT212" s="178"/>
      <c r="AU212" s="178"/>
      <c r="AV212" s="368"/>
      <c r="AW212" s="393"/>
      <c r="AX212" s="178"/>
      <c r="AY212" s="178"/>
      <c r="AZ212" s="368"/>
      <c r="BA212" s="393"/>
      <c r="BB212" s="178"/>
      <c r="BC212" s="178"/>
      <c r="BD212" s="368"/>
      <c r="BE212" s="393"/>
      <c r="BF212" s="178"/>
      <c r="BG212" s="178"/>
      <c r="BH212" s="368"/>
      <c r="BI212" s="393"/>
      <c r="BJ212" s="178"/>
      <c r="BK212" s="178"/>
      <c r="BL212" s="368"/>
      <c r="BM212" s="393"/>
      <c r="BN212" s="178"/>
      <c r="BO212" s="178"/>
      <c r="BP212" s="368"/>
      <c r="BQ212" s="393"/>
      <c r="BR212" s="178"/>
      <c r="BS212" s="178"/>
      <c r="BT212" s="368"/>
      <c r="BU212" s="393"/>
      <c r="BV212" s="178"/>
      <c r="BW212" s="178"/>
      <c r="BX212" s="368"/>
      <c r="BY212" s="393"/>
      <c r="BZ212" s="178"/>
      <c r="CA212" s="178"/>
      <c r="CB212" s="368"/>
      <c r="CC212" s="393"/>
      <c r="CD212" s="178"/>
      <c r="CE212" s="178"/>
      <c r="CF212" s="368"/>
      <c r="CG212" s="393"/>
      <c r="CH212" s="178"/>
      <c r="CI212" s="178"/>
      <c r="CJ212" s="368"/>
      <c r="CK212" s="393"/>
      <c r="CL212" s="178"/>
      <c r="CM212" s="178"/>
      <c r="CN212" s="368"/>
      <c r="CO212" s="393"/>
      <c r="CP212" s="178"/>
      <c r="CQ212" s="178"/>
      <c r="CR212" s="368"/>
      <c r="CS212" s="352"/>
      <c r="CT212" s="178"/>
      <c r="CU212" s="178"/>
      <c r="CV212" s="178"/>
      <c r="CW212" s="178"/>
      <c r="CX212" s="178"/>
      <c r="CY212" s="178"/>
      <c r="CZ212" s="178"/>
      <c r="DA212" s="178"/>
      <c r="DB212" s="178"/>
      <c r="DC212" s="178"/>
      <c r="DD212" s="178"/>
      <c r="DE212" s="178"/>
      <c r="DF212" s="178"/>
      <c r="DG212" s="178"/>
      <c r="DH212" s="178"/>
      <c r="DI212" s="178"/>
      <c r="DJ212" s="178"/>
      <c r="DK212" s="178"/>
      <c r="DL212" s="178"/>
      <c r="DM212" s="178"/>
      <c r="DN212" s="178"/>
      <c r="DO212" s="178"/>
      <c r="DP212" s="178"/>
      <c r="DQ212" s="178"/>
      <c r="DR212" s="178"/>
      <c r="DS212" s="178"/>
      <c r="DT212" s="178"/>
      <c r="DU212" s="178"/>
      <c r="DV212" s="178"/>
      <c r="DW212" s="178"/>
      <c r="DX212" s="178"/>
      <c r="DY212" s="178"/>
      <c r="DZ212" s="178"/>
      <c r="EA212" s="178"/>
      <c r="EB212" s="178"/>
      <c r="EC212" s="178"/>
      <c r="ED212" s="178"/>
      <c r="EE212" s="178"/>
      <c r="EF212" s="178"/>
      <c r="EG212" s="178"/>
      <c r="EH212" s="178"/>
      <c r="EI212" s="178"/>
      <c r="EJ212" s="178"/>
      <c r="EK212" s="178"/>
      <c r="EL212" s="178"/>
      <c r="EM212" s="178"/>
      <c r="EN212" s="178"/>
      <c r="EO212" s="178"/>
      <c r="EP212" s="178"/>
      <c r="EQ212" s="178"/>
      <c r="ER212" s="178"/>
      <c r="ES212" s="178"/>
      <c r="ET212" s="178"/>
      <c r="EU212" s="178"/>
      <c r="EV212" s="178"/>
      <c r="EW212" s="178"/>
      <c r="EX212" s="178"/>
      <c r="EY212" s="178"/>
      <c r="EZ212" s="178"/>
      <c r="FA212" s="178"/>
      <c r="FB212" s="178"/>
      <c r="FC212" s="178"/>
      <c r="FD212" s="178"/>
      <c r="FE212" s="178"/>
      <c r="FF212" s="178"/>
      <c r="FG212" s="178"/>
      <c r="FH212" s="178"/>
      <c r="FI212" s="178"/>
      <c r="FJ212" s="178"/>
      <c r="FK212" s="178"/>
      <c r="FL212" s="178"/>
      <c r="FM212" s="178"/>
      <c r="FN212" s="178"/>
      <c r="FO212" s="178"/>
      <c r="FP212" s="178"/>
      <c r="FQ212" s="178"/>
      <c r="FR212" s="178"/>
      <c r="FS212" s="178"/>
      <c r="FT212" s="178"/>
      <c r="FU212" s="178"/>
      <c r="FV212" s="178"/>
      <c r="FW212" s="178"/>
      <c r="FX212" s="178"/>
      <c r="FY212" s="178"/>
      <c r="FZ212" s="178"/>
      <c r="GA212" s="178"/>
      <c r="GB212" s="178"/>
      <c r="GC212" s="178"/>
      <c r="GD212" s="178"/>
      <c r="GE212" s="178"/>
      <c r="GF212" s="178"/>
      <c r="GG212" s="178"/>
      <c r="GH212" s="178"/>
      <c r="GI212" s="178"/>
      <c r="GJ212" s="178"/>
      <c r="GK212" s="178"/>
      <c r="GL212" s="178"/>
      <c r="GM212" s="178"/>
      <c r="GN212" s="178"/>
      <c r="GO212" s="178"/>
      <c r="GP212" s="178"/>
      <c r="GQ212" s="178"/>
      <c r="GR212" s="178"/>
      <c r="GS212" s="178"/>
      <c r="GT212" s="178"/>
      <c r="GU212" s="178"/>
      <c r="GV212" s="178"/>
      <c r="GY212"/>
    </row>
    <row r="213" spans="1:207" ht="15.75">
      <c r="A213" s="114">
        <f t="shared" si="3"/>
        <v>6</v>
      </c>
      <c r="B213" s="491"/>
      <c r="C213" s="492"/>
      <c r="D213" s="357">
        <v>43302</v>
      </c>
      <c r="E213" s="465" t="str">
        <f>IF("CA" = [1]Congé!$H$7:$H$738, "absent", "il est la ")</f>
        <v xml:space="preserve">il est la </v>
      </c>
      <c r="F213" s="178"/>
      <c r="G213" s="178"/>
      <c r="H213" s="368"/>
      <c r="I213" s="352"/>
      <c r="J213" s="178"/>
      <c r="K213" s="178"/>
      <c r="L213" s="409"/>
      <c r="M213" s="393"/>
      <c r="N213" s="178"/>
      <c r="O213" s="178"/>
      <c r="P213" s="368"/>
      <c r="Q213" s="393"/>
      <c r="R213" s="178"/>
      <c r="S213" s="178"/>
      <c r="T213" s="368"/>
      <c r="U213" s="352"/>
      <c r="V213" s="178"/>
      <c r="W213" s="178"/>
      <c r="X213" s="409"/>
      <c r="Y213" s="393"/>
      <c r="Z213" s="178"/>
      <c r="AA213" s="178"/>
      <c r="AB213" s="368"/>
      <c r="AC213" s="352"/>
      <c r="AD213" s="178"/>
      <c r="AE213" s="178"/>
      <c r="AF213" s="409"/>
      <c r="AG213" s="393"/>
      <c r="AH213" s="178"/>
      <c r="AI213" s="178"/>
      <c r="AJ213" s="368"/>
      <c r="AK213" s="352"/>
      <c r="AL213" s="178"/>
      <c r="AM213" s="178"/>
      <c r="AN213" s="409"/>
      <c r="AO213" s="393"/>
      <c r="AP213" s="178"/>
      <c r="AQ213" s="178"/>
      <c r="AR213" s="368"/>
      <c r="AS213" s="393"/>
      <c r="AT213" s="178"/>
      <c r="AU213" s="178"/>
      <c r="AV213" s="368"/>
      <c r="AW213" s="393"/>
      <c r="AX213" s="178"/>
      <c r="AY213" s="178"/>
      <c r="AZ213" s="368"/>
      <c r="BA213" s="393"/>
      <c r="BB213" s="178"/>
      <c r="BC213" s="178"/>
      <c r="BD213" s="368"/>
      <c r="BE213" s="393"/>
      <c r="BF213" s="178"/>
      <c r="BG213" s="178"/>
      <c r="BH213" s="368"/>
      <c r="BI213" s="393"/>
      <c r="BJ213" s="178"/>
      <c r="BK213" s="178"/>
      <c r="BL213" s="368"/>
      <c r="BM213" s="393"/>
      <c r="BN213" s="178"/>
      <c r="BO213" s="178"/>
      <c r="BP213" s="368"/>
      <c r="BQ213" s="393"/>
      <c r="BR213" s="178"/>
      <c r="BS213" s="178"/>
      <c r="BT213" s="368"/>
      <c r="BU213" s="393"/>
      <c r="BV213" s="178"/>
      <c r="BW213" s="178"/>
      <c r="BX213" s="368"/>
      <c r="BY213" s="393"/>
      <c r="BZ213" s="178"/>
      <c r="CA213" s="178"/>
      <c r="CB213" s="368"/>
      <c r="CC213" s="393"/>
      <c r="CD213" s="178"/>
      <c r="CE213" s="178"/>
      <c r="CF213" s="368"/>
      <c r="CG213" s="393"/>
      <c r="CH213" s="178"/>
      <c r="CI213" s="178"/>
      <c r="CJ213" s="368"/>
      <c r="CK213" s="393"/>
      <c r="CL213" s="178"/>
      <c r="CM213" s="178"/>
      <c r="CN213" s="368"/>
      <c r="CO213" s="393"/>
      <c r="CP213" s="178"/>
      <c r="CQ213" s="178"/>
      <c r="CR213" s="368"/>
      <c r="CS213" s="352"/>
      <c r="CT213" s="178"/>
      <c r="CU213" s="178"/>
      <c r="CV213" s="178"/>
      <c r="CW213" s="178"/>
      <c r="CX213" s="178"/>
      <c r="CY213" s="178"/>
      <c r="CZ213" s="178"/>
      <c r="DA213" s="178"/>
      <c r="DB213" s="178"/>
      <c r="DC213" s="178"/>
      <c r="DD213" s="178"/>
      <c r="DE213" s="178"/>
      <c r="DF213" s="178"/>
      <c r="DG213" s="178"/>
      <c r="DH213" s="178"/>
      <c r="DI213" s="178"/>
      <c r="DJ213" s="178"/>
      <c r="DK213" s="178"/>
      <c r="DL213" s="178"/>
      <c r="DM213" s="178"/>
      <c r="DN213" s="178"/>
      <c r="DO213" s="178"/>
      <c r="DP213" s="178"/>
      <c r="DQ213" s="178"/>
      <c r="DR213" s="178"/>
      <c r="DS213" s="178"/>
      <c r="DT213" s="178"/>
      <c r="DU213" s="178"/>
      <c r="DV213" s="178"/>
      <c r="DW213" s="178"/>
      <c r="DX213" s="178"/>
      <c r="DY213" s="178"/>
      <c r="DZ213" s="178"/>
      <c r="EA213" s="178"/>
      <c r="EB213" s="178"/>
      <c r="EC213" s="178"/>
      <c r="ED213" s="178"/>
      <c r="EE213" s="178"/>
      <c r="EF213" s="178"/>
      <c r="EG213" s="178"/>
      <c r="EH213" s="178"/>
      <c r="EI213" s="178"/>
      <c r="EJ213" s="178"/>
      <c r="EK213" s="178"/>
      <c r="EL213" s="178"/>
      <c r="EM213" s="178"/>
      <c r="EN213" s="178"/>
      <c r="EO213" s="178"/>
      <c r="EP213" s="178"/>
      <c r="EQ213" s="178"/>
      <c r="ER213" s="178"/>
      <c r="ES213" s="178"/>
      <c r="ET213" s="178"/>
      <c r="EU213" s="178"/>
      <c r="EV213" s="178"/>
      <c r="EW213" s="178"/>
      <c r="EX213" s="178"/>
      <c r="EY213" s="178"/>
      <c r="EZ213" s="178"/>
      <c r="FA213" s="178"/>
      <c r="FB213" s="178"/>
      <c r="FC213" s="178"/>
      <c r="FD213" s="178"/>
      <c r="FE213" s="178"/>
      <c r="FF213" s="178"/>
      <c r="FG213" s="178"/>
      <c r="FH213" s="178"/>
      <c r="FI213" s="178"/>
      <c r="FJ213" s="178"/>
      <c r="FK213" s="178"/>
      <c r="FL213" s="178"/>
      <c r="FM213" s="178"/>
      <c r="FN213" s="178"/>
      <c r="FO213" s="178"/>
      <c r="FP213" s="178"/>
      <c r="FQ213" s="178"/>
      <c r="FR213" s="178"/>
      <c r="FS213" s="178"/>
      <c r="FT213" s="178"/>
      <c r="FU213" s="178"/>
      <c r="FV213" s="178"/>
      <c r="FW213" s="178"/>
      <c r="FX213" s="178"/>
      <c r="FY213" s="178"/>
      <c r="FZ213" s="178"/>
      <c r="GA213" s="178"/>
      <c r="GB213" s="178"/>
      <c r="GC213" s="178"/>
      <c r="GD213" s="178"/>
      <c r="GE213" s="178"/>
      <c r="GF213" s="178"/>
      <c r="GG213" s="178"/>
      <c r="GH213" s="178"/>
      <c r="GI213" s="178"/>
      <c r="GJ213" s="178"/>
      <c r="GK213" s="178"/>
      <c r="GL213" s="178"/>
      <c r="GM213" s="178"/>
      <c r="GN213" s="178"/>
      <c r="GO213" s="178"/>
      <c r="GP213" s="178"/>
      <c r="GQ213" s="178"/>
      <c r="GR213" s="178"/>
      <c r="GS213" s="178"/>
      <c r="GT213" s="178"/>
      <c r="GU213" s="178"/>
      <c r="GV213" s="178"/>
      <c r="GY213"/>
    </row>
    <row r="214" spans="1:207" ht="15.75">
      <c r="A214" s="114">
        <f t="shared" si="3"/>
        <v>7</v>
      </c>
      <c r="B214" s="491"/>
      <c r="C214" s="492"/>
      <c r="D214" s="357">
        <v>43303</v>
      </c>
      <c r="E214" s="465" t="str">
        <f>IF("CA" = [1]Congé!$H$7:$H$738, "absent", "il est la ")</f>
        <v xml:space="preserve">il est la </v>
      </c>
      <c r="F214" s="146"/>
      <c r="G214" s="146"/>
      <c r="H214" s="396"/>
      <c r="I214" s="372"/>
      <c r="J214" s="146"/>
      <c r="K214" s="146"/>
      <c r="L214" s="410"/>
      <c r="M214" s="395"/>
      <c r="N214" s="146"/>
      <c r="O214" s="146"/>
      <c r="P214" s="396"/>
      <c r="Q214" s="395"/>
      <c r="R214" s="146"/>
      <c r="S214" s="146"/>
      <c r="T214" s="396"/>
      <c r="U214" s="372"/>
      <c r="V214" s="146"/>
      <c r="W214" s="146"/>
      <c r="X214" s="410"/>
      <c r="Y214" s="395"/>
      <c r="Z214" s="146"/>
      <c r="AA214" s="146"/>
      <c r="AB214" s="396"/>
      <c r="AC214" s="372"/>
      <c r="AD214" s="146"/>
      <c r="AE214" s="146"/>
      <c r="AF214" s="410"/>
      <c r="AG214" s="395"/>
      <c r="AH214" s="146"/>
      <c r="AI214" s="146"/>
      <c r="AJ214" s="396"/>
      <c r="AK214" s="372"/>
      <c r="AL214" s="146"/>
      <c r="AM214" s="146"/>
      <c r="AN214" s="410"/>
      <c r="AO214" s="395"/>
      <c r="AP214" s="146"/>
      <c r="AQ214" s="146"/>
      <c r="AR214" s="396"/>
      <c r="AS214" s="395"/>
      <c r="AT214" s="146"/>
      <c r="AU214" s="146"/>
      <c r="AV214" s="396"/>
      <c r="AW214" s="395"/>
      <c r="AX214" s="146"/>
      <c r="AY214" s="146"/>
      <c r="AZ214" s="396"/>
      <c r="BA214" s="395"/>
      <c r="BB214" s="146"/>
      <c r="BC214" s="146"/>
      <c r="BD214" s="396"/>
      <c r="BE214" s="395"/>
      <c r="BF214" s="146"/>
      <c r="BG214" s="146"/>
      <c r="BH214" s="396"/>
      <c r="BI214" s="395"/>
      <c r="BJ214" s="146"/>
      <c r="BK214" s="146"/>
      <c r="BL214" s="396"/>
      <c r="BM214" s="395"/>
      <c r="BN214" s="146"/>
      <c r="BO214" s="146"/>
      <c r="BP214" s="396"/>
      <c r="BQ214" s="395"/>
      <c r="BR214" s="146"/>
      <c r="BS214" s="146"/>
      <c r="BT214" s="396"/>
      <c r="BU214" s="395"/>
      <c r="BV214" s="146"/>
      <c r="BW214" s="146"/>
      <c r="BX214" s="396"/>
      <c r="BY214" s="395"/>
      <c r="BZ214" s="146"/>
      <c r="CA214" s="146"/>
      <c r="CB214" s="396"/>
      <c r="CC214" s="395"/>
      <c r="CD214" s="146"/>
      <c r="CE214" s="146"/>
      <c r="CF214" s="396"/>
      <c r="CG214" s="395"/>
      <c r="CH214" s="146"/>
      <c r="CI214" s="146"/>
      <c r="CJ214" s="396"/>
      <c r="CK214" s="395"/>
      <c r="CL214" s="146"/>
      <c r="CM214" s="146"/>
      <c r="CN214" s="396"/>
      <c r="CO214" s="395"/>
      <c r="CP214" s="146"/>
      <c r="CQ214" s="146"/>
      <c r="CR214" s="396"/>
      <c r="CS214" s="372"/>
      <c r="CT214" s="146"/>
      <c r="CU214" s="146"/>
      <c r="CV214" s="146"/>
      <c r="CW214" s="146"/>
      <c r="CX214" s="146"/>
      <c r="CY214" s="146"/>
      <c r="CZ214" s="146"/>
      <c r="DA214" s="146"/>
      <c r="DB214" s="146"/>
      <c r="DC214" s="146"/>
      <c r="DD214" s="146"/>
      <c r="DE214" s="146"/>
      <c r="DF214" s="146"/>
      <c r="DG214" s="146"/>
      <c r="DH214" s="146"/>
      <c r="DI214" s="146"/>
      <c r="DJ214" s="146"/>
      <c r="DK214" s="146"/>
      <c r="DL214" s="146"/>
      <c r="DM214" s="146"/>
      <c r="DN214" s="146"/>
      <c r="DO214" s="146"/>
      <c r="DP214" s="146"/>
      <c r="DQ214" s="146"/>
      <c r="DR214" s="146"/>
      <c r="DS214" s="146"/>
      <c r="DT214" s="146"/>
      <c r="DU214" s="146"/>
      <c r="DV214" s="146"/>
      <c r="DW214" s="146"/>
      <c r="DX214" s="146"/>
      <c r="DY214" s="146"/>
      <c r="DZ214" s="146"/>
      <c r="EA214" s="146"/>
      <c r="EB214" s="146"/>
      <c r="EC214" s="146"/>
      <c r="ED214" s="146"/>
      <c r="EE214" s="146"/>
      <c r="EF214" s="146"/>
      <c r="EG214" s="146"/>
      <c r="EH214" s="146"/>
      <c r="EI214" s="146"/>
      <c r="EJ214" s="146"/>
      <c r="EK214" s="146"/>
      <c r="EL214" s="146"/>
      <c r="EM214" s="146"/>
      <c r="EN214" s="146"/>
      <c r="EO214" s="146"/>
      <c r="EP214" s="146"/>
      <c r="EQ214" s="146"/>
      <c r="ER214" s="146"/>
      <c r="ES214" s="146"/>
      <c r="ET214" s="146"/>
      <c r="EU214" s="146"/>
      <c r="EV214" s="146"/>
      <c r="EW214" s="146"/>
      <c r="EX214" s="146"/>
      <c r="EY214" s="146"/>
      <c r="EZ214" s="146"/>
      <c r="FA214" s="146"/>
      <c r="FB214" s="146"/>
      <c r="FC214" s="146"/>
      <c r="FD214" s="146"/>
      <c r="FE214" s="178"/>
      <c r="FF214" s="178"/>
      <c r="FG214" s="178"/>
      <c r="FH214" s="178"/>
      <c r="FI214" s="178"/>
      <c r="FJ214" s="178"/>
      <c r="FK214" s="178"/>
      <c r="FL214" s="178"/>
      <c r="FM214" s="178"/>
      <c r="FN214" s="178"/>
      <c r="FO214" s="178"/>
      <c r="FP214" s="178"/>
      <c r="FQ214" s="178"/>
      <c r="FR214" s="178"/>
      <c r="FS214" s="178"/>
      <c r="FT214" s="178"/>
      <c r="FU214" s="178"/>
      <c r="FV214" s="178"/>
      <c r="FW214" s="178"/>
      <c r="FX214" s="178"/>
      <c r="FY214" s="178"/>
      <c r="FZ214" s="178"/>
      <c r="GA214" s="178"/>
      <c r="GB214" s="178"/>
      <c r="GC214" s="178"/>
      <c r="GD214" s="178"/>
      <c r="GE214" s="178"/>
      <c r="GF214" s="178"/>
      <c r="GG214" s="178"/>
      <c r="GH214" s="178"/>
      <c r="GI214" s="178"/>
      <c r="GJ214" s="178"/>
      <c r="GK214" s="178"/>
      <c r="GL214" s="178"/>
      <c r="GM214" s="178"/>
      <c r="GN214" s="178"/>
      <c r="GO214" s="178"/>
      <c r="GP214" s="178"/>
      <c r="GQ214" s="178"/>
      <c r="GR214" s="178"/>
      <c r="GS214" s="178"/>
      <c r="GT214" s="178"/>
      <c r="GU214" s="178"/>
      <c r="GV214" s="178"/>
      <c r="GY214"/>
    </row>
    <row r="215" spans="1:207" ht="15.75">
      <c r="A215" s="114">
        <f t="shared" si="3"/>
        <v>1</v>
      </c>
      <c r="B215" s="491"/>
      <c r="C215" s="492"/>
      <c r="D215" s="357">
        <v>43304</v>
      </c>
      <c r="E215" s="465" t="str">
        <f>IF("CA" = [1]Congé!$H$7:$H$738, "absent", "il est la ")</f>
        <v xml:space="preserve">il est la </v>
      </c>
      <c r="F215" s="178"/>
      <c r="G215" s="178"/>
      <c r="H215" s="368"/>
      <c r="I215" s="352"/>
      <c r="J215" s="178"/>
      <c r="K215" s="178"/>
      <c r="L215" s="409"/>
      <c r="M215" s="393"/>
      <c r="N215" s="178"/>
      <c r="O215" s="178"/>
      <c r="P215" s="368"/>
      <c r="Q215" s="393"/>
      <c r="R215" s="178"/>
      <c r="S215" s="178"/>
      <c r="T215" s="368"/>
      <c r="U215" s="352"/>
      <c r="V215" s="178"/>
      <c r="W215" s="178"/>
      <c r="X215" s="409"/>
      <c r="Y215" s="393"/>
      <c r="Z215" s="178"/>
      <c r="AA215" s="178"/>
      <c r="AB215" s="368"/>
      <c r="AC215" s="352"/>
      <c r="AD215" s="178"/>
      <c r="AE215" s="178"/>
      <c r="AF215" s="409"/>
      <c r="AG215" s="393"/>
      <c r="AH215" s="178"/>
      <c r="AI215" s="178"/>
      <c r="AJ215" s="368"/>
      <c r="AK215" s="352"/>
      <c r="AL215" s="178"/>
      <c r="AM215" s="178"/>
      <c r="AN215" s="409"/>
      <c r="AO215" s="393"/>
      <c r="AP215" s="178"/>
      <c r="AQ215" s="178"/>
      <c r="AR215" s="368"/>
      <c r="AS215" s="393"/>
      <c r="AT215" s="178"/>
      <c r="AU215" s="178"/>
      <c r="AV215" s="368"/>
      <c r="AW215" s="393"/>
      <c r="AX215" s="178"/>
      <c r="AY215" s="178"/>
      <c r="AZ215" s="368"/>
      <c r="BA215" s="393"/>
      <c r="BB215" s="178"/>
      <c r="BC215" s="178"/>
      <c r="BD215" s="368"/>
      <c r="BE215" s="393"/>
      <c r="BF215" s="178"/>
      <c r="BG215" s="178"/>
      <c r="BH215" s="368"/>
      <c r="BI215" s="393"/>
      <c r="BJ215" s="178"/>
      <c r="BK215" s="178"/>
      <c r="BL215" s="368"/>
      <c r="BM215" s="393"/>
      <c r="BN215" s="178"/>
      <c r="BO215" s="178"/>
      <c r="BP215" s="368"/>
      <c r="BQ215" s="393"/>
      <c r="BR215" s="178"/>
      <c r="BS215" s="178"/>
      <c r="BT215" s="368"/>
      <c r="BU215" s="393"/>
      <c r="BV215" s="178"/>
      <c r="BW215" s="178"/>
      <c r="BX215" s="368"/>
      <c r="BY215" s="393"/>
      <c r="BZ215" s="178"/>
      <c r="CA215" s="178"/>
      <c r="CB215" s="368"/>
      <c r="CC215" s="393"/>
      <c r="CD215" s="178"/>
      <c r="CE215" s="178"/>
      <c r="CF215" s="368"/>
      <c r="CG215" s="393"/>
      <c r="CH215" s="178"/>
      <c r="CI215" s="178"/>
      <c r="CJ215" s="368"/>
      <c r="CK215" s="393"/>
      <c r="CL215" s="178"/>
      <c r="CM215" s="178"/>
      <c r="CN215" s="368"/>
      <c r="CO215" s="393"/>
      <c r="CP215" s="178"/>
      <c r="CQ215" s="178"/>
      <c r="CR215" s="368"/>
      <c r="CS215" s="352"/>
      <c r="CT215" s="178"/>
      <c r="CU215" s="178"/>
      <c r="CV215" s="178"/>
      <c r="CW215" s="178"/>
      <c r="CX215" s="178"/>
      <c r="CY215" s="178"/>
      <c r="CZ215" s="178"/>
      <c r="DA215" s="178"/>
      <c r="DB215" s="178"/>
      <c r="DC215" s="178"/>
      <c r="DD215" s="178"/>
      <c r="DE215" s="178"/>
      <c r="DF215" s="178"/>
      <c r="DG215" s="178"/>
      <c r="DH215" s="178"/>
      <c r="DI215" s="178"/>
      <c r="DJ215" s="178"/>
      <c r="DK215" s="178"/>
      <c r="DL215" s="178"/>
      <c r="DM215" s="178"/>
      <c r="DN215" s="178"/>
      <c r="DO215" s="178"/>
      <c r="DP215" s="178"/>
      <c r="DQ215" s="178"/>
      <c r="DR215" s="178"/>
      <c r="DS215" s="178"/>
      <c r="DT215" s="178"/>
      <c r="DU215" s="178"/>
      <c r="DV215" s="178"/>
      <c r="DW215" s="178"/>
      <c r="DX215" s="178"/>
      <c r="DY215" s="178"/>
      <c r="DZ215" s="178"/>
      <c r="EA215" s="178"/>
      <c r="EB215" s="178"/>
      <c r="EC215" s="178"/>
      <c r="ED215" s="178"/>
      <c r="EE215" s="178"/>
      <c r="EF215" s="178"/>
      <c r="EG215" s="178"/>
      <c r="EH215" s="178"/>
      <c r="EI215" s="178"/>
      <c r="EJ215" s="178"/>
      <c r="EK215" s="178"/>
      <c r="EL215" s="178"/>
      <c r="EM215" s="178"/>
      <c r="EN215" s="178"/>
      <c r="EO215" s="178"/>
      <c r="EP215" s="178"/>
      <c r="EQ215" s="178"/>
      <c r="ER215" s="178"/>
      <c r="ES215" s="178"/>
      <c r="ET215" s="178"/>
      <c r="EU215" s="178"/>
      <c r="EV215" s="178"/>
      <c r="EW215" s="178"/>
      <c r="EX215" s="178"/>
      <c r="EY215" s="178"/>
      <c r="EZ215" s="178"/>
      <c r="FA215" s="178"/>
      <c r="FB215" s="178"/>
      <c r="FC215" s="178"/>
      <c r="FD215" s="178"/>
      <c r="FE215" s="178"/>
      <c r="FF215" s="178"/>
      <c r="FG215" s="178"/>
      <c r="FH215" s="178"/>
      <c r="FI215" s="178"/>
      <c r="FJ215" s="178"/>
      <c r="FK215" s="178"/>
      <c r="FL215" s="178"/>
      <c r="FM215" s="178"/>
      <c r="FN215" s="178"/>
      <c r="FO215" s="178"/>
      <c r="FP215" s="178"/>
      <c r="FQ215" s="178"/>
      <c r="FR215" s="178"/>
      <c r="FS215" s="178"/>
      <c r="FT215" s="178"/>
      <c r="FU215" s="178"/>
      <c r="FV215" s="178"/>
      <c r="FW215" s="178"/>
      <c r="FX215" s="178"/>
      <c r="FY215" s="178"/>
      <c r="FZ215" s="178"/>
      <c r="GA215" s="178"/>
      <c r="GB215" s="178"/>
      <c r="GC215" s="178"/>
      <c r="GD215" s="178"/>
      <c r="GE215" s="178"/>
      <c r="GF215" s="178"/>
      <c r="GG215" s="178"/>
      <c r="GH215" s="178"/>
      <c r="GI215" s="178"/>
      <c r="GJ215" s="178"/>
      <c r="GK215" s="178"/>
      <c r="GL215" s="178"/>
      <c r="GM215" s="178"/>
      <c r="GN215" s="178"/>
      <c r="GO215" s="178"/>
      <c r="GP215" s="178"/>
      <c r="GQ215" s="178"/>
      <c r="GR215" s="178"/>
      <c r="GS215" s="178"/>
      <c r="GT215" s="178"/>
      <c r="GU215" s="178"/>
      <c r="GV215" s="178"/>
      <c r="GY215"/>
    </row>
    <row r="216" spans="1:207" ht="15.75">
      <c r="A216" s="114">
        <f t="shared" si="3"/>
        <v>2</v>
      </c>
      <c r="B216" s="493"/>
      <c r="C216" s="494"/>
      <c r="D216" s="357">
        <v>43305</v>
      </c>
      <c r="E216" s="465" t="str">
        <f>IF("CA" = [1]Congé!$H$7:$H$738, "absent", "il est la ")</f>
        <v xml:space="preserve">il est la </v>
      </c>
      <c r="F216" s="178"/>
      <c r="G216" s="178"/>
      <c r="H216" s="368"/>
      <c r="I216" s="352"/>
      <c r="J216" s="178"/>
      <c r="K216" s="178"/>
      <c r="L216" s="409"/>
      <c r="M216" s="393"/>
      <c r="N216" s="178"/>
      <c r="O216" s="178"/>
      <c r="P216" s="368"/>
      <c r="Q216" s="393"/>
      <c r="R216" s="178"/>
      <c r="S216" s="178"/>
      <c r="T216" s="368"/>
      <c r="U216" s="352"/>
      <c r="V216" s="178"/>
      <c r="W216" s="178"/>
      <c r="X216" s="409"/>
      <c r="Y216" s="393"/>
      <c r="Z216" s="178"/>
      <c r="AA216" s="178"/>
      <c r="AB216" s="368"/>
      <c r="AC216" s="352"/>
      <c r="AD216" s="178"/>
      <c r="AE216" s="178"/>
      <c r="AF216" s="409"/>
      <c r="AG216" s="393"/>
      <c r="AH216" s="178"/>
      <c r="AI216" s="178"/>
      <c r="AJ216" s="368"/>
      <c r="AK216" s="352"/>
      <c r="AL216" s="178"/>
      <c r="AM216" s="178"/>
      <c r="AN216" s="409"/>
      <c r="AO216" s="393"/>
      <c r="AP216" s="178"/>
      <c r="AQ216" s="178"/>
      <c r="AR216" s="368"/>
      <c r="AS216" s="393"/>
      <c r="AT216" s="178"/>
      <c r="AU216" s="178"/>
      <c r="AV216" s="368"/>
      <c r="AW216" s="393"/>
      <c r="AX216" s="178"/>
      <c r="AY216" s="178"/>
      <c r="AZ216" s="368"/>
      <c r="BA216" s="393"/>
      <c r="BB216" s="178"/>
      <c r="BC216" s="178"/>
      <c r="BD216" s="368"/>
      <c r="BE216" s="393"/>
      <c r="BF216" s="178"/>
      <c r="BG216" s="178"/>
      <c r="BH216" s="368"/>
      <c r="BI216" s="393"/>
      <c r="BJ216" s="178"/>
      <c r="BK216" s="178"/>
      <c r="BL216" s="368"/>
      <c r="BM216" s="393"/>
      <c r="BN216" s="178"/>
      <c r="BO216" s="178"/>
      <c r="BP216" s="368"/>
      <c r="BQ216" s="393"/>
      <c r="BR216" s="178"/>
      <c r="BS216" s="178"/>
      <c r="BT216" s="368"/>
      <c r="BU216" s="393"/>
      <c r="BV216" s="178"/>
      <c r="BW216" s="178"/>
      <c r="BX216" s="368"/>
      <c r="BY216" s="393"/>
      <c r="BZ216" s="178"/>
      <c r="CA216" s="178"/>
      <c r="CB216" s="368"/>
      <c r="CC216" s="393"/>
      <c r="CD216" s="178"/>
      <c r="CE216" s="178"/>
      <c r="CF216" s="368"/>
      <c r="CG216" s="393"/>
      <c r="CH216" s="178"/>
      <c r="CI216" s="178"/>
      <c r="CJ216" s="368"/>
      <c r="CK216" s="393"/>
      <c r="CL216" s="178"/>
      <c r="CM216" s="178"/>
      <c r="CN216" s="368"/>
      <c r="CO216" s="393"/>
      <c r="CP216" s="178"/>
      <c r="CQ216" s="178"/>
      <c r="CR216" s="368"/>
      <c r="CS216" s="352"/>
      <c r="CT216" s="178"/>
      <c r="CU216" s="178"/>
      <c r="CV216" s="178"/>
      <c r="CW216" s="178"/>
      <c r="CX216" s="178"/>
      <c r="CY216" s="178"/>
      <c r="CZ216" s="178"/>
      <c r="DA216" s="178"/>
      <c r="DB216" s="178"/>
      <c r="DC216" s="178"/>
      <c r="DD216" s="178"/>
      <c r="DE216" s="178"/>
      <c r="DF216" s="178"/>
      <c r="DG216" s="178"/>
      <c r="DH216" s="178"/>
      <c r="DI216" s="178"/>
      <c r="DJ216" s="178"/>
      <c r="DK216" s="178"/>
      <c r="DL216" s="178"/>
      <c r="DM216" s="178"/>
      <c r="DN216" s="178"/>
      <c r="DO216" s="178"/>
      <c r="DP216" s="178"/>
      <c r="DQ216" s="178"/>
      <c r="DR216" s="178"/>
      <c r="DS216" s="178"/>
      <c r="DT216" s="178"/>
      <c r="DU216" s="178"/>
      <c r="DV216" s="178"/>
      <c r="DW216" s="178"/>
      <c r="DX216" s="178"/>
      <c r="DY216" s="178"/>
      <c r="DZ216" s="178"/>
      <c r="EA216" s="178"/>
      <c r="EB216" s="178"/>
      <c r="EC216" s="178"/>
      <c r="ED216" s="178"/>
      <c r="EE216" s="178"/>
      <c r="EF216" s="178"/>
      <c r="EG216" s="178"/>
      <c r="EH216" s="178"/>
      <c r="EI216" s="178"/>
      <c r="EJ216" s="178"/>
      <c r="EK216" s="178"/>
      <c r="EL216" s="178"/>
      <c r="EM216" s="178"/>
      <c r="EN216" s="178"/>
      <c r="EO216" s="178"/>
      <c r="EP216" s="178"/>
      <c r="EQ216" s="178"/>
      <c r="ER216" s="178"/>
      <c r="ES216" s="178"/>
      <c r="ET216" s="178"/>
      <c r="EU216" s="178"/>
      <c r="EV216" s="178"/>
      <c r="EW216" s="178"/>
      <c r="EX216" s="178"/>
      <c r="EY216" s="178"/>
      <c r="EZ216" s="178"/>
      <c r="FA216" s="178"/>
      <c r="FB216" s="178"/>
      <c r="FC216" s="178"/>
      <c r="FD216" s="178"/>
      <c r="FE216" s="178"/>
      <c r="FF216" s="178"/>
      <c r="FG216" s="178"/>
      <c r="FH216" s="178"/>
      <c r="FI216" s="178"/>
      <c r="FJ216" s="178"/>
      <c r="FK216" s="178"/>
      <c r="FL216" s="178"/>
      <c r="FM216" s="178"/>
      <c r="FN216" s="178"/>
      <c r="FO216" s="178"/>
      <c r="FP216" s="178"/>
      <c r="FQ216" s="178"/>
      <c r="FR216" s="178"/>
      <c r="FS216" s="178"/>
      <c r="FT216" s="178"/>
      <c r="FU216" s="178"/>
      <c r="FV216" s="178"/>
      <c r="FW216" s="178"/>
      <c r="FX216" s="178"/>
      <c r="FY216" s="178"/>
      <c r="FZ216" s="178"/>
      <c r="GA216" s="178"/>
      <c r="GB216" s="178"/>
      <c r="GC216" s="178"/>
      <c r="GD216" s="178"/>
      <c r="GE216" s="178"/>
      <c r="GF216" s="178"/>
      <c r="GG216" s="178"/>
      <c r="GH216" s="178"/>
      <c r="GI216" s="178"/>
      <c r="GJ216" s="178"/>
      <c r="GK216" s="178"/>
      <c r="GL216" s="178"/>
      <c r="GM216" s="178"/>
      <c r="GN216" s="178"/>
      <c r="GO216" s="178"/>
      <c r="GP216" s="178"/>
      <c r="GQ216" s="178"/>
      <c r="GR216" s="178"/>
      <c r="GS216" s="178"/>
      <c r="GT216" s="178"/>
      <c r="GU216" s="178"/>
      <c r="GV216" s="178"/>
      <c r="GY216"/>
    </row>
    <row r="217" spans="1:207" ht="15.75">
      <c r="A217" s="114">
        <f t="shared" si="3"/>
        <v>3</v>
      </c>
      <c r="B217" s="489" t="s">
        <v>65</v>
      </c>
      <c r="C217" s="490"/>
      <c r="D217" s="357">
        <v>43306</v>
      </c>
      <c r="E217" s="465" t="str">
        <f>IF("CA" = [1]Congé!$H$7:$H$738, "absent", "il est la ")</f>
        <v xml:space="preserve">il est la </v>
      </c>
      <c r="F217" s="178"/>
      <c r="G217" s="178"/>
      <c r="H217" s="368"/>
      <c r="I217" s="352"/>
      <c r="J217" s="178"/>
      <c r="K217" s="178"/>
      <c r="L217" s="409"/>
      <c r="M217" s="393"/>
      <c r="N217" s="178"/>
      <c r="O217" s="178"/>
      <c r="P217" s="368"/>
      <c r="Q217" s="393"/>
      <c r="R217" s="178"/>
      <c r="S217" s="178"/>
      <c r="T217" s="368"/>
      <c r="U217" s="352"/>
      <c r="V217" s="178"/>
      <c r="W217" s="178"/>
      <c r="X217" s="409"/>
      <c r="Y217" s="393"/>
      <c r="Z217" s="178"/>
      <c r="AA217" s="178"/>
      <c r="AB217" s="368"/>
      <c r="AC217" s="352"/>
      <c r="AD217" s="178"/>
      <c r="AE217" s="178"/>
      <c r="AF217" s="409"/>
      <c r="AG217" s="393"/>
      <c r="AH217" s="178"/>
      <c r="AI217" s="178"/>
      <c r="AJ217" s="368"/>
      <c r="AK217" s="352"/>
      <c r="AL217" s="178"/>
      <c r="AM217" s="178"/>
      <c r="AN217" s="409"/>
      <c r="AO217" s="393"/>
      <c r="AP217" s="178"/>
      <c r="AQ217" s="178"/>
      <c r="AR217" s="368"/>
      <c r="AS217" s="393"/>
      <c r="AT217" s="178"/>
      <c r="AU217" s="178"/>
      <c r="AV217" s="368"/>
      <c r="AW217" s="393"/>
      <c r="AX217" s="178"/>
      <c r="AY217" s="178"/>
      <c r="AZ217" s="368"/>
      <c r="BA217" s="393"/>
      <c r="BB217" s="178"/>
      <c r="BC217" s="178"/>
      <c r="BD217" s="368"/>
      <c r="BE217" s="393"/>
      <c r="BF217" s="178"/>
      <c r="BG217" s="178"/>
      <c r="BH217" s="368"/>
      <c r="BI217" s="393"/>
      <c r="BJ217" s="178"/>
      <c r="BK217" s="178"/>
      <c r="BL217" s="368"/>
      <c r="BM217" s="393"/>
      <c r="BN217" s="178"/>
      <c r="BO217" s="178"/>
      <c r="BP217" s="368"/>
      <c r="BQ217" s="393"/>
      <c r="BR217" s="178"/>
      <c r="BS217" s="178"/>
      <c r="BT217" s="368"/>
      <c r="BU217" s="393"/>
      <c r="BV217" s="178"/>
      <c r="BW217" s="178"/>
      <c r="BX217" s="368"/>
      <c r="BY217" s="393"/>
      <c r="BZ217" s="178"/>
      <c r="CA217" s="178"/>
      <c r="CB217" s="368"/>
      <c r="CC217" s="393"/>
      <c r="CD217" s="178"/>
      <c r="CE217" s="178"/>
      <c r="CF217" s="368"/>
      <c r="CG217" s="393"/>
      <c r="CH217" s="178"/>
      <c r="CI217" s="178"/>
      <c r="CJ217" s="368"/>
      <c r="CK217" s="393"/>
      <c r="CL217" s="178"/>
      <c r="CM217" s="178"/>
      <c r="CN217" s="368"/>
      <c r="CO217" s="393"/>
      <c r="CP217" s="178"/>
      <c r="CQ217" s="178"/>
      <c r="CR217" s="368"/>
      <c r="CS217" s="352"/>
      <c r="CT217" s="178"/>
      <c r="CU217" s="178"/>
      <c r="CV217" s="178"/>
      <c r="CW217" s="178"/>
      <c r="CX217" s="178"/>
      <c r="CY217" s="178"/>
      <c r="CZ217" s="178"/>
      <c r="DA217" s="178"/>
      <c r="DB217" s="178"/>
      <c r="DC217" s="178"/>
      <c r="DD217" s="178"/>
      <c r="DE217" s="178"/>
      <c r="DF217" s="178"/>
      <c r="DG217" s="178"/>
      <c r="DH217" s="178"/>
      <c r="DI217" s="178"/>
      <c r="DJ217" s="178"/>
      <c r="DK217" s="178"/>
      <c r="DL217" s="178"/>
      <c r="DM217" s="178"/>
      <c r="DN217" s="178"/>
      <c r="DO217" s="178"/>
      <c r="DP217" s="178"/>
      <c r="DQ217" s="178"/>
      <c r="DR217" s="178"/>
      <c r="DS217" s="178"/>
      <c r="DT217" s="178"/>
      <c r="DU217" s="178"/>
      <c r="DV217" s="178"/>
      <c r="DW217" s="178"/>
      <c r="DX217" s="178"/>
      <c r="DY217" s="178"/>
      <c r="DZ217" s="178"/>
      <c r="EA217" s="178"/>
      <c r="EB217" s="178"/>
      <c r="EC217" s="178"/>
      <c r="ED217" s="178"/>
      <c r="EE217" s="178"/>
      <c r="EF217" s="178"/>
      <c r="EG217" s="178"/>
      <c r="EH217" s="178"/>
      <c r="EI217" s="178"/>
      <c r="EJ217" s="178"/>
      <c r="EK217" s="178"/>
      <c r="EL217" s="178"/>
      <c r="EM217" s="178"/>
      <c r="EN217" s="178"/>
      <c r="EO217" s="178"/>
      <c r="EP217" s="178"/>
      <c r="EQ217" s="178"/>
      <c r="ER217" s="178"/>
      <c r="ES217" s="178"/>
      <c r="ET217" s="178"/>
      <c r="EU217" s="178"/>
      <c r="EV217" s="178"/>
      <c r="EW217" s="178"/>
      <c r="EX217" s="178"/>
      <c r="EY217" s="178"/>
      <c r="EZ217" s="178"/>
      <c r="FA217" s="178"/>
      <c r="FB217" s="178"/>
      <c r="FC217" s="178"/>
      <c r="FD217" s="178"/>
      <c r="FE217" s="178"/>
      <c r="FF217" s="178"/>
      <c r="FG217" s="178"/>
      <c r="FH217" s="178"/>
      <c r="FI217" s="178"/>
      <c r="FJ217" s="178"/>
      <c r="FK217" s="178"/>
      <c r="FL217" s="178"/>
      <c r="FM217" s="178"/>
      <c r="FN217" s="178"/>
      <c r="FO217" s="178"/>
      <c r="FP217" s="178"/>
      <c r="FQ217" s="178"/>
      <c r="FR217" s="178"/>
      <c r="FS217" s="178"/>
      <c r="FT217" s="178"/>
      <c r="FU217" s="178"/>
      <c r="FV217" s="178"/>
      <c r="FW217" s="178"/>
      <c r="FX217" s="178"/>
      <c r="FY217" s="178"/>
      <c r="FZ217" s="178"/>
      <c r="GA217" s="178"/>
      <c r="GB217" s="178"/>
      <c r="GC217" s="178"/>
      <c r="GD217" s="178"/>
      <c r="GE217" s="178"/>
      <c r="GF217" s="178"/>
      <c r="GG217" s="178"/>
      <c r="GH217" s="178"/>
      <c r="GI217" s="178"/>
      <c r="GJ217" s="178"/>
      <c r="GK217" s="178"/>
      <c r="GL217" s="178"/>
      <c r="GM217" s="178"/>
      <c r="GN217" s="178"/>
      <c r="GO217" s="178"/>
      <c r="GP217" s="178"/>
      <c r="GQ217" s="178"/>
      <c r="GR217" s="178"/>
      <c r="GS217" s="178"/>
      <c r="GT217" s="178"/>
      <c r="GU217" s="178"/>
      <c r="GV217" s="178"/>
      <c r="GY217"/>
    </row>
    <row r="218" spans="1:207" ht="15.75">
      <c r="A218" s="114">
        <f t="shared" si="3"/>
        <v>4</v>
      </c>
      <c r="B218" s="491"/>
      <c r="C218" s="492"/>
      <c r="D218" s="357">
        <v>43307</v>
      </c>
      <c r="E218" s="465" t="str">
        <f>IF("CA" = [1]Congé!$H$7:$H$738, "absent", "il est la ")</f>
        <v xml:space="preserve">il est la </v>
      </c>
      <c r="F218" s="178"/>
      <c r="G218" s="178"/>
      <c r="H218" s="368"/>
      <c r="I218" s="352"/>
      <c r="J218" s="178"/>
      <c r="K218" s="178"/>
      <c r="L218" s="409"/>
      <c r="M218" s="393"/>
      <c r="N218" s="178"/>
      <c r="O218" s="178"/>
      <c r="P218" s="368"/>
      <c r="Q218" s="393"/>
      <c r="R218" s="178"/>
      <c r="S218" s="178"/>
      <c r="T218" s="368"/>
      <c r="U218" s="352"/>
      <c r="V218" s="178"/>
      <c r="W218" s="178"/>
      <c r="X218" s="409"/>
      <c r="Y218" s="393"/>
      <c r="Z218" s="178"/>
      <c r="AA218" s="178"/>
      <c r="AB218" s="368"/>
      <c r="AC218" s="352"/>
      <c r="AD218" s="178"/>
      <c r="AE218" s="178"/>
      <c r="AF218" s="409"/>
      <c r="AG218" s="393"/>
      <c r="AH218" s="178"/>
      <c r="AI218" s="178"/>
      <c r="AJ218" s="368"/>
      <c r="AK218" s="352"/>
      <c r="AL218" s="178"/>
      <c r="AM218" s="178"/>
      <c r="AN218" s="409"/>
      <c r="AO218" s="393"/>
      <c r="AP218" s="178"/>
      <c r="AQ218" s="178"/>
      <c r="AR218" s="368"/>
      <c r="AS218" s="393"/>
      <c r="AT218" s="178"/>
      <c r="AU218" s="178"/>
      <c r="AV218" s="368"/>
      <c r="AW218" s="393"/>
      <c r="AX218" s="178"/>
      <c r="AY218" s="178"/>
      <c r="AZ218" s="368"/>
      <c r="BA218" s="393"/>
      <c r="BB218" s="178"/>
      <c r="BC218" s="178"/>
      <c r="BD218" s="368"/>
      <c r="BE218" s="393"/>
      <c r="BF218" s="178"/>
      <c r="BG218" s="178"/>
      <c r="BH218" s="368"/>
      <c r="BI218" s="393"/>
      <c r="BJ218" s="178"/>
      <c r="BK218" s="178"/>
      <c r="BL218" s="368"/>
      <c r="BM218" s="393"/>
      <c r="BN218" s="178"/>
      <c r="BO218" s="178"/>
      <c r="BP218" s="368"/>
      <c r="BQ218" s="393"/>
      <c r="BR218" s="178"/>
      <c r="BS218" s="178"/>
      <c r="BT218" s="368"/>
      <c r="BU218" s="393"/>
      <c r="BV218" s="178"/>
      <c r="BW218" s="178"/>
      <c r="BX218" s="368"/>
      <c r="BY218" s="393"/>
      <c r="BZ218" s="178"/>
      <c r="CA218" s="178"/>
      <c r="CB218" s="368"/>
      <c r="CC218" s="393"/>
      <c r="CD218" s="178"/>
      <c r="CE218" s="178"/>
      <c r="CF218" s="368"/>
      <c r="CG218" s="393"/>
      <c r="CH218" s="178"/>
      <c r="CI218" s="178"/>
      <c r="CJ218" s="368"/>
      <c r="CK218" s="393"/>
      <c r="CL218" s="178"/>
      <c r="CM218" s="178"/>
      <c r="CN218" s="368"/>
      <c r="CO218" s="393"/>
      <c r="CP218" s="178"/>
      <c r="CQ218" s="178"/>
      <c r="CR218" s="368"/>
      <c r="CS218" s="352"/>
      <c r="CT218" s="178"/>
      <c r="CU218" s="178"/>
      <c r="CV218" s="178"/>
      <c r="CW218" s="178"/>
      <c r="CX218" s="178"/>
      <c r="CY218" s="178"/>
      <c r="CZ218" s="178"/>
      <c r="DA218" s="178"/>
      <c r="DB218" s="178"/>
      <c r="DC218" s="178"/>
      <c r="DD218" s="178"/>
      <c r="DE218" s="178"/>
      <c r="DF218" s="178"/>
      <c r="DG218" s="178"/>
      <c r="DH218" s="178"/>
      <c r="DI218" s="178"/>
      <c r="DJ218" s="178"/>
      <c r="DK218" s="178"/>
      <c r="DL218" s="178"/>
      <c r="DM218" s="178"/>
      <c r="DN218" s="178"/>
      <c r="DO218" s="178"/>
      <c r="DP218" s="178"/>
      <c r="DQ218" s="178"/>
      <c r="DR218" s="178"/>
      <c r="DS218" s="178"/>
      <c r="DT218" s="178"/>
      <c r="DU218" s="178"/>
      <c r="DV218" s="178"/>
      <c r="DW218" s="178"/>
      <c r="DX218" s="178"/>
      <c r="DY218" s="178"/>
      <c r="DZ218" s="178"/>
      <c r="EA218" s="178"/>
      <c r="EB218" s="178"/>
      <c r="EC218" s="178"/>
      <c r="ED218" s="178"/>
      <c r="EE218" s="178"/>
      <c r="EF218" s="178"/>
      <c r="EG218" s="178"/>
      <c r="EH218" s="178"/>
      <c r="EI218" s="178"/>
      <c r="EJ218" s="178"/>
      <c r="EK218" s="178"/>
      <c r="EL218" s="178"/>
      <c r="EM218" s="178"/>
      <c r="EN218" s="178"/>
      <c r="EO218" s="178"/>
      <c r="EP218" s="178"/>
      <c r="EQ218" s="178"/>
      <c r="ER218" s="178"/>
      <c r="ES218" s="178"/>
      <c r="ET218" s="178"/>
      <c r="EU218" s="178"/>
      <c r="EV218" s="178"/>
      <c r="EW218" s="178"/>
      <c r="EX218" s="178"/>
      <c r="EY218" s="178"/>
      <c r="EZ218" s="178"/>
      <c r="FA218" s="178"/>
      <c r="FB218" s="178"/>
      <c r="FC218" s="178"/>
      <c r="FD218" s="178"/>
      <c r="FE218" s="178"/>
      <c r="FF218" s="178"/>
      <c r="FG218" s="178"/>
      <c r="FH218" s="178"/>
      <c r="FI218" s="178"/>
      <c r="FJ218" s="178"/>
      <c r="FK218" s="178"/>
      <c r="FL218" s="178"/>
      <c r="FM218" s="178"/>
      <c r="FN218" s="178"/>
      <c r="FO218" s="178"/>
      <c r="FP218" s="178"/>
      <c r="FQ218" s="178"/>
      <c r="FR218" s="178"/>
      <c r="FS218" s="178"/>
      <c r="FT218" s="178"/>
      <c r="FU218" s="178"/>
      <c r="FV218" s="178"/>
      <c r="FW218" s="178"/>
      <c r="FX218" s="178"/>
      <c r="FY218" s="178"/>
      <c r="FZ218" s="178"/>
      <c r="GA218" s="178"/>
      <c r="GB218" s="178"/>
      <c r="GC218" s="178"/>
      <c r="GD218" s="178"/>
      <c r="GE218" s="178"/>
      <c r="GF218" s="178"/>
      <c r="GG218" s="178"/>
      <c r="GH218" s="178"/>
      <c r="GI218" s="178"/>
      <c r="GJ218" s="178"/>
      <c r="GK218" s="178"/>
      <c r="GL218" s="178"/>
      <c r="GM218" s="178"/>
      <c r="GN218" s="178"/>
      <c r="GO218" s="178"/>
      <c r="GP218" s="178"/>
      <c r="GQ218" s="178"/>
      <c r="GR218" s="178"/>
      <c r="GS218" s="178"/>
      <c r="GT218" s="178"/>
      <c r="GU218" s="178"/>
      <c r="GV218" s="178"/>
      <c r="GY218"/>
    </row>
    <row r="219" spans="1:207" ht="15.75">
      <c r="A219" s="114">
        <f t="shared" si="3"/>
        <v>5</v>
      </c>
      <c r="B219" s="491"/>
      <c r="C219" s="492"/>
      <c r="D219" s="357">
        <v>43308</v>
      </c>
      <c r="E219" s="465" t="str">
        <f>IF("CA" = [1]Congé!$H$7:$H$738, "absent", "il est la ")</f>
        <v xml:space="preserve">il est la </v>
      </c>
      <c r="F219" s="178"/>
      <c r="G219" s="178"/>
      <c r="H219" s="368"/>
      <c r="I219" s="352"/>
      <c r="J219" s="178"/>
      <c r="K219" s="178"/>
      <c r="L219" s="409"/>
      <c r="M219" s="393"/>
      <c r="N219" s="178"/>
      <c r="O219" s="178"/>
      <c r="P219" s="368"/>
      <c r="Q219" s="393"/>
      <c r="R219" s="178"/>
      <c r="S219" s="178"/>
      <c r="T219" s="368"/>
      <c r="U219" s="352"/>
      <c r="V219" s="178"/>
      <c r="W219" s="178"/>
      <c r="X219" s="409"/>
      <c r="Y219" s="393"/>
      <c r="Z219" s="178"/>
      <c r="AA219" s="178"/>
      <c r="AB219" s="368"/>
      <c r="AC219" s="352"/>
      <c r="AD219" s="178"/>
      <c r="AE219" s="178"/>
      <c r="AF219" s="409"/>
      <c r="AG219" s="393"/>
      <c r="AH219" s="178"/>
      <c r="AI219" s="178"/>
      <c r="AJ219" s="368"/>
      <c r="AK219" s="352"/>
      <c r="AL219" s="178"/>
      <c r="AM219" s="178"/>
      <c r="AN219" s="409"/>
      <c r="AO219" s="393"/>
      <c r="AP219" s="178"/>
      <c r="AQ219" s="178"/>
      <c r="AR219" s="368"/>
      <c r="AS219" s="393"/>
      <c r="AT219" s="178"/>
      <c r="AU219" s="178"/>
      <c r="AV219" s="368"/>
      <c r="AW219" s="393"/>
      <c r="AX219" s="178"/>
      <c r="AY219" s="178"/>
      <c r="AZ219" s="368"/>
      <c r="BA219" s="393"/>
      <c r="BB219" s="178"/>
      <c r="BC219" s="178"/>
      <c r="BD219" s="368"/>
      <c r="BE219" s="393"/>
      <c r="BF219" s="178"/>
      <c r="BG219" s="178"/>
      <c r="BH219" s="368"/>
      <c r="BI219" s="393"/>
      <c r="BJ219" s="178"/>
      <c r="BK219" s="178"/>
      <c r="BL219" s="368"/>
      <c r="BM219" s="393"/>
      <c r="BN219" s="178"/>
      <c r="BO219" s="178"/>
      <c r="BP219" s="368"/>
      <c r="BQ219" s="393"/>
      <c r="BR219" s="178"/>
      <c r="BS219" s="178"/>
      <c r="BT219" s="368"/>
      <c r="BU219" s="393"/>
      <c r="BV219" s="178"/>
      <c r="BW219" s="178"/>
      <c r="BX219" s="368"/>
      <c r="BY219" s="393"/>
      <c r="BZ219" s="178"/>
      <c r="CA219" s="178"/>
      <c r="CB219" s="368"/>
      <c r="CC219" s="393"/>
      <c r="CD219" s="178"/>
      <c r="CE219" s="178"/>
      <c r="CF219" s="368"/>
      <c r="CG219" s="393"/>
      <c r="CH219" s="178"/>
      <c r="CI219" s="178"/>
      <c r="CJ219" s="368"/>
      <c r="CK219" s="393"/>
      <c r="CL219" s="178"/>
      <c r="CM219" s="178"/>
      <c r="CN219" s="368"/>
      <c r="CO219" s="393"/>
      <c r="CP219" s="178"/>
      <c r="CQ219" s="178"/>
      <c r="CR219" s="368"/>
      <c r="CS219" s="352"/>
      <c r="CT219" s="178"/>
      <c r="CU219" s="178"/>
      <c r="CV219" s="178"/>
      <c r="CW219" s="178"/>
      <c r="CX219" s="178"/>
      <c r="CY219" s="178"/>
      <c r="CZ219" s="178"/>
      <c r="DA219" s="178"/>
      <c r="DB219" s="178"/>
      <c r="DC219" s="178"/>
      <c r="DD219" s="178"/>
      <c r="DE219" s="178"/>
      <c r="DF219" s="178"/>
      <c r="DG219" s="178"/>
      <c r="DH219" s="178"/>
      <c r="DI219" s="178"/>
      <c r="DJ219" s="178"/>
      <c r="DK219" s="178"/>
      <c r="DL219" s="178"/>
      <c r="DM219" s="178"/>
      <c r="DN219" s="178"/>
      <c r="DO219" s="178"/>
      <c r="DP219" s="178"/>
      <c r="DQ219" s="178"/>
      <c r="DR219" s="178"/>
      <c r="DS219" s="178"/>
      <c r="DT219" s="178"/>
      <c r="DU219" s="178"/>
      <c r="DV219" s="178"/>
      <c r="DW219" s="178"/>
      <c r="DX219" s="178"/>
      <c r="DY219" s="178"/>
      <c r="DZ219" s="178"/>
      <c r="EA219" s="178"/>
      <c r="EB219" s="178"/>
      <c r="EC219" s="178"/>
      <c r="ED219" s="178"/>
      <c r="EE219" s="178"/>
      <c r="EF219" s="178"/>
      <c r="EG219" s="178"/>
      <c r="EH219" s="178"/>
      <c r="EI219" s="178"/>
      <c r="EJ219" s="178"/>
      <c r="EK219" s="178"/>
      <c r="EL219" s="178"/>
      <c r="EM219" s="178"/>
      <c r="EN219" s="178"/>
      <c r="EO219" s="178"/>
      <c r="EP219" s="178"/>
      <c r="EQ219" s="178"/>
      <c r="ER219" s="178"/>
      <c r="ES219" s="178"/>
      <c r="ET219" s="178"/>
      <c r="EU219" s="178"/>
      <c r="EV219" s="178"/>
      <c r="EW219" s="178"/>
      <c r="EX219" s="178"/>
      <c r="EY219" s="178"/>
      <c r="EZ219" s="178"/>
      <c r="FA219" s="178"/>
      <c r="FB219" s="178"/>
      <c r="FC219" s="178"/>
      <c r="FD219" s="178"/>
      <c r="FE219" s="178"/>
      <c r="FF219" s="178"/>
      <c r="FG219" s="178"/>
      <c r="FH219" s="178"/>
      <c r="FI219" s="178"/>
      <c r="FJ219" s="178"/>
      <c r="FK219" s="178"/>
      <c r="FL219" s="178"/>
      <c r="FM219" s="178"/>
      <c r="FN219" s="178"/>
      <c r="FO219" s="178"/>
      <c r="FP219" s="178"/>
      <c r="FQ219" s="178"/>
      <c r="FR219" s="178"/>
      <c r="FS219" s="178"/>
      <c r="FT219" s="178"/>
      <c r="FU219" s="178"/>
      <c r="FV219" s="178"/>
      <c r="FW219" s="178"/>
      <c r="FX219" s="178"/>
      <c r="FY219" s="178"/>
      <c r="FZ219" s="178"/>
      <c r="GA219" s="178"/>
      <c r="GB219" s="178"/>
      <c r="GC219" s="178"/>
      <c r="GD219" s="178"/>
      <c r="GE219" s="178"/>
      <c r="GF219" s="178"/>
      <c r="GG219" s="178"/>
      <c r="GH219" s="178"/>
      <c r="GI219" s="178"/>
      <c r="GJ219" s="178"/>
      <c r="GK219" s="178"/>
      <c r="GL219" s="178"/>
      <c r="GM219" s="178"/>
      <c r="GN219" s="178"/>
      <c r="GO219" s="178"/>
      <c r="GP219" s="178"/>
      <c r="GQ219" s="178"/>
      <c r="GR219" s="178"/>
      <c r="GS219" s="178"/>
      <c r="GT219" s="178"/>
      <c r="GU219" s="178"/>
      <c r="GV219" s="178"/>
      <c r="GY219"/>
    </row>
    <row r="220" spans="1:207" ht="15.75">
      <c r="A220" s="114">
        <f t="shared" si="3"/>
        <v>6</v>
      </c>
      <c r="B220" s="491"/>
      <c r="C220" s="492"/>
      <c r="D220" s="357">
        <v>43309</v>
      </c>
      <c r="E220" s="465" t="str">
        <f>IF("CA" = [1]Congé!$H$7:$H$738, "absent", "il est la ")</f>
        <v xml:space="preserve">il est la </v>
      </c>
      <c r="F220" s="178"/>
      <c r="G220" s="178"/>
      <c r="H220" s="368"/>
      <c r="I220" s="352"/>
      <c r="J220" s="178"/>
      <c r="K220" s="178"/>
      <c r="L220" s="409"/>
      <c r="M220" s="393"/>
      <c r="N220" s="178"/>
      <c r="O220" s="178"/>
      <c r="P220" s="368"/>
      <c r="Q220" s="393"/>
      <c r="R220" s="178"/>
      <c r="S220" s="178"/>
      <c r="T220" s="368"/>
      <c r="U220" s="352"/>
      <c r="V220" s="178"/>
      <c r="W220" s="178"/>
      <c r="X220" s="409"/>
      <c r="Y220" s="393"/>
      <c r="Z220" s="178"/>
      <c r="AA220" s="178"/>
      <c r="AB220" s="368"/>
      <c r="AC220" s="352"/>
      <c r="AD220" s="178"/>
      <c r="AE220" s="178"/>
      <c r="AF220" s="409"/>
      <c r="AG220" s="393"/>
      <c r="AH220" s="178"/>
      <c r="AI220" s="178"/>
      <c r="AJ220" s="368"/>
      <c r="AK220" s="352"/>
      <c r="AL220" s="178"/>
      <c r="AM220" s="178"/>
      <c r="AN220" s="409"/>
      <c r="AO220" s="393"/>
      <c r="AP220" s="178"/>
      <c r="AQ220" s="178"/>
      <c r="AR220" s="368"/>
      <c r="AS220" s="393"/>
      <c r="AT220" s="178"/>
      <c r="AU220" s="178"/>
      <c r="AV220" s="368"/>
      <c r="AW220" s="393"/>
      <c r="AX220" s="178"/>
      <c r="AY220" s="178"/>
      <c r="AZ220" s="368"/>
      <c r="BA220" s="393"/>
      <c r="BB220" s="178"/>
      <c r="BC220" s="178"/>
      <c r="BD220" s="368"/>
      <c r="BE220" s="393"/>
      <c r="BF220" s="178"/>
      <c r="BG220" s="178"/>
      <c r="BH220" s="368"/>
      <c r="BI220" s="393"/>
      <c r="BJ220" s="178"/>
      <c r="BK220" s="178"/>
      <c r="BL220" s="368"/>
      <c r="BM220" s="393"/>
      <c r="BN220" s="178"/>
      <c r="BO220" s="178"/>
      <c r="BP220" s="368"/>
      <c r="BQ220" s="393"/>
      <c r="BR220" s="178"/>
      <c r="BS220" s="178"/>
      <c r="BT220" s="368"/>
      <c r="BU220" s="393"/>
      <c r="BV220" s="178"/>
      <c r="BW220" s="178"/>
      <c r="BX220" s="368"/>
      <c r="BY220" s="393"/>
      <c r="BZ220" s="178"/>
      <c r="CA220" s="178"/>
      <c r="CB220" s="368"/>
      <c r="CC220" s="393"/>
      <c r="CD220" s="178"/>
      <c r="CE220" s="178"/>
      <c r="CF220" s="368"/>
      <c r="CG220" s="393"/>
      <c r="CH220" s="178"/>
      <c r="CI220" s="178"/>
      <c r="CJ220" s="368"/>
      <c r="CK220" s="393"/>
      <c r="CL220" s="178"/>
      <c r="CM220" s="178"/>
      <c r="CN220" s="368"/>
      <c r="CO220" s="393"/>
      <c r="CP220" s="178"/>
      <c r="CQ220" s="178"/>
      <c r="CR220" s="368"/>
      <c r="CS220" s="352"/>
      <c r="CT220" s="178"/>
      <c r="CU220" s="178"/>
      <c r="CV220" s="178"/>
      <c r="CW220" s="178"/>
      <c r="CX220" s="178"/>
      <c r="CY220" s="178"/>
      <c r="CZ220" s="178"/>
      <c r="DA220" s="178"/>
      <c r="DB220" s="178"/>
      <c r="DC220" s="178"/>
      <c r="DD220" s="178"/>
      <c r="DE220" s="178"/>
      <c r="DF220" s="178"/>
      <c r="DG220" s="178"/>
      <c r="DH220" s="178"/>
      <c r="DI220" s="178"/>
      <c r="DJ220" s="178"/>
      <c r="DK220" s="178"/>
      <c r="DL220" s="178"/>
      <c r="DM220" s="178"/>
      <c r="DN220" s="178"/>
      <c r="DO220" s="178"/>
      <c r="DP220" s="178"/>
      <c r="DQ220" s="178"/>
      <c r="DR220" s="178"/>
      <c r="DS220" s="178"/>
      <c r="DT220" s="178"/>
      <c r="DU220" s="178"/>
      <c r="DV220" s="178"/>
      <c r="DW220" s="178"/>
      <c r="DX220" s="178"/>
      <c r="DY220" s="178"/>
      <c r="DZ220" s="178"/>
      <c r="EA220" s="178"/>
      <c r="EB220" s="178"/>
      <c r="EC220" s="178"/>
      <c r="ED220" s="178"/>
      <c r="EE220" s="178"/>
      <c r="EF220" s="178"/>
      <c r="EG220" s="178"/>
      <c r="EH220" s="178"/>
      <c r="EI220" s="178"/>
      <c r="EJ220" s="178"/>
      <c r="EK220" s="178"/>
      <c r="EL220" s="178"/>
      <c r="EM220" s="178"/>
      <c r="EN220" s="178"/>
      <c r="EO220" s="178"/>
      <c r="EP220" s="178"/>
      <c r="EQ220" s="178"/>
      <c r="ER220" s="178"/>
      <c r="ES220" s="178"/>
      <c r="ET220" s="178"/>
      <c r="EU220" s="178"/>
      <c r="EV220" s="178"/>
      <c r="EW220" s="178"/>
      <c r="EX220" s="178"/>
      <c r="EY220" s="178"/>
      <c r="EZ220" s="178"/>
      <c r="FA220" s="178"/>
      <c r="FB220" s="178"/>
      <c r="FC220" s="178"/>
      <c r="FD220" s="178"/>
      <c r="FE220" s="178"/>
      <c r="FF220" s="178"/>
      <c r="FG220" s="178"/>
      <c r="FH220" s="178"/>
      <c r="FI220" s="178"/>
      <c r="FJ220" s="178"/>
      <c r="FK220" s="178"/>
      <c r="FL220" s="178"/>
      <c r="FM220" s="178"/>
      <c r="FN220" s="178"/>
      <c r="FO220" s="178"/>
      <c r="FP220" s="178"/>
      <c r="FQ220" s="178"/>
      <c r="FR220" s="178"/>
      <c r="FS220" s="178"/>
      <c r="FT220" s="178"/>
      <c r="FU220" s="178"/>
      <c r="FV220" s="178"/>
      <c r="FW220" s="178"/>
      <c r="FX220" s="178"/>
      <c r="FY220" s="178"/>
      <c r="FZ220" s="178"/>
      <c r="GA220" s="178"/>
      <c r="GB220" s="178"/>
      <c r="GC220" s="178"/>
      <c r="GD220" s="178"/>
      <c r="GE220" s="178"/>
      <c r="GF220" s="178"/>
      <c r="GG220" s="178"/>
      <c r="GH220" s="178"/>
      <c r="GI220" s="178"/>
      <c r="GJ220" s="178"/>
      <c r="GK220" s="178"/>
      <c r="GL220" s="178"/>
      <c r="GM220" s="178"/>
      <c r="GN220" s="178"/>
      <c r="GO220" s="178"/>
      <c r="GP220" s="178"/>
      <c r="GQ220" s="178"/>
      <c r="GR220" s="178"/>
      <c r="GS220" s="178"/>
      <c r="GT220" s="178"/>
      <c r="GU220" s="178"/>
      <c r="GV220" s="178"/>
      <c r="GY220"/>
    </row>
    <row r="221" spans="1:207" ht="15.75">
      <c r="A221" s="114">
        <f t="shared" si="3"/>
        <v>7</v>
      </c>
      <c r="B221" s="491"/>
      <c r="C221" s="492"/>
      <c r="D221" s="357">
        <v>43310</v>
      </c>
      <c r="E221" s="465" t="str">
        <f>IF("CA" = [1]Congé!$H$7:$H$738, "absent", "il est la ")</f>
        <v xml:space="preserve">il est la </v>
      </c>
      <c r="F221" s="178"/>
      <c r="G221" s="178"/>
      <c r="H221" s="368"/>
      <c r="I221" s="352"/>
      <c r="J221" s="178"/>
      <c r="K221" s="178"/>
      <c r="L221" s="409"/>
      <c r="M221" s="393"/>
      <c r="N221" s="178"/>
      <c r="O221" s="178"/>
      <c r="P221" s="368"/>
      <c r="Q221" s="393"/>
      <c r="R221" s="178"/>
      <c r="S221" s="178"/>
      <c r="T221" s="368"/>
      <c r="U221" s="352"/>
      <c r="V221" s="178"/>
      <c r="W221" s="178"/>
      <c r="X221" s="409"/>
      <c r="Y221" s="393"/>
      <c r="Z221" s="178"/>
      <c r="AA221" s="178"/>
      <c r="AB221" s="368"/>
      <c r="AC221" s="352"/>
      <c r="AD221" s="178"/>
      <c r="AE221" s="178"/>
      <c r="AF221" s="409"/>
      <c r="AG221" s="393"/>
      <c r="AH221" s="178"/>
      <c r="AI221" s="178"/>
      <c r="AJ221" s="368"/>
      <c r="AK221" s="352"/>
      <c r="AL221" s="178"/>
      <c r="AM221" s="178"/>
      <c r="AN221" s="409"/>
      <c r="AO221" s="393"/>
      <c r="AP221" s="178"/>
      <c r="AQ221" s="178"/>
      <c r="AR221" s="368"/>
      <c r="AS221" s="393"/>
      <c r="AT221" s="178"/>
      <c r="AU221" s="178"/>
      <c r="AV221" s="368"/>
      <c r="AW221" s="393"/>
      <c r="AX221" s="178"/>
      <c r="AY221" s="178"/>
      <c r="AZ221" s="368"/>
      <c r="BA221" s="393"/>
      <c r="BB221" s="178"/>
      <c r="BC221" s="178"/>
      <c r="BD221" s="368"/>
      <c r="BE221" s="393"/>
      <c r="BF221" s="178"/>
      <c r="BG221" s="178"/>
      <c r="BH221" s="368"/>
      <c r="BI221" s="393"/>
      <c r="BJ221" s="178"/>
      <c r="BK221" s="178"/>
      <c r="BL221" s="368"/>
      <c r="BM221" s="393"/>
      <c r="BN221" s="178"/>
      <c r="BO221" s="178"/>
      <c r="BP221" s="368"/>
      <c r="BQ221" s="393"/>
      <c r="BR221" s="178"/>
      <c r="BS221" s="178"/>
      <c r="BT221" s="368"/>
      <c r="BU221" s="393"/>
      <c r="BV221" s="178"/>
      <c r="BW221" s="178"/>
      <c r="BX221" s="368"/>
      <c r="BY221" s="393"/>
      <c r="BZ221" s="178"/>
      <c r="CA221" s="178"/>
      <c r="CB221" s="368"/>
      <c r="CC221" s="393"/>
      <c r="CD221" s="178"/>
      <c r="CE221" s="178"/>
      <c r="CF221" s="368"/>
      <c r="CG221" s="393"/>
      <c r="CH221" s="178"/>
      <c r="CI221" s="178"/>
      <c r="CJ221" s="368"/>
      <c r="CK221" s="393"/>
      <c r="CL221" s="178"/>
      <c r="CM221" s="178"/>
      <c r="CN221" s="368"/>
      <c r="CO221" s="393"/>
      <c r="CP221" s="178"/>
      <c r="CQ221" s="178"/>
      <c r="CR221" s="368"/>
      <c r="CS221" s="352"/>
      <c r="CT221" s="178"/>
      <c r="CU221" s="178"/>
      <c r="CV221" s="178"/>
      <c r="CW221" s="178"/>
      <c r="CX221" s="178"/>
      <c r="CY221" s="178"/>
      <c r="CZ221" s="178"/>
      <c r="DA221" s="178"/>
      <c r="DB221" s="178"/>
      <c r="DC221" s="178"/>
      <c r="DD221" s="178"/>
      <c r="DE221" s="178"/>
      <c r="DF221" s="178"/>
      <c r="DG221" s="178"/>
      <c r="DH221" s="178"/>
      <c r="DI221" s="178"/>
      <c r="DJ221" s="178"/>
      <c r="DK221" s="178"/>
      <c r="DL221" s="178"/>
      <c r="DM221" s="178"/>
      <c r="DN221" s="178"/>
      <c r="DO221" s="178"/>
      <c r="DP221" s="178"/>
      <c r="DQ221" s="178"/>
      <c r="DR221" s="178"/>
      <c r="DS221" s="178"/>
      <c r="DT221" s="178"/>
      <c r="DU221" s="178"/>
      <c r="DV221" s="178"/>
      <c r="DW221" s="178"/>
      <c r="DX221" s="178"/>
      <c r="DY221" s="178"/>
      <c r="DZ221" s="178"/>
      <c r="EA221" s="178"/>
      <c r="EB221" s="178"/>
      <c r="EC221" s="178"/>
      <c r="ED221" s="178"/>
      <c r="EE221" s="178"/>
      <c r="EF221" s="178"/>
      <c r="EG221" s="178"/>
      <c r="EH221" s="178"/>
      <c r="EI221" s="178"/>
      <c r="EJ221" s="178"/>
      <c r="EK221" s="178"/>
      <c r="EL221" s="178"/>
      <c r="EM221" s="178"/>
      <c r="EN221" s="178"/>
      <c r="EO221" s="178"/>
      <c r="EP221" s="178"/>
      <c r="EQ221" s="178"/>
      <c r="ER221" s="178"/>
      <c r="ES221" s="178"/>
      <c r="ET221" s="178"/>
      <c r="EU221" s="178"/>
      <c r="EV221" s="178"/>
      <c r="EW221" s="178"/>
      <c r="EX221" s="178"/>
      <c r="EY221" s="178"/>
      <c r="EZ221" s="178"/>
      <c r="FA221" s="178"/>
      <c r="FB221" s="178"/>
      <c r="FC221" s="178"/>
      <c r="FD221" s="178"/>
      <c r="FE221" s="178"/>
      <c r="FF221" s="178"/>
      <c r="FG221" s="178"/>
      <c r="FH221" s="178"/>
      <c r="FI221" s="178"/>
      <c r="FJ221" s="178"/>
      <c r="FK221" s="178"/>
      <c r="FL221" s="178"/>
      <c r="FM221" s="178"/>
      <c r="FN221" s="178"/>
      <c r="FO221" s="178"/>
      <c r="FP221" s="178"/>
      <c r="FQ221" s="178"/>
      <c r="FR221" s="178"/>
      <c r="FS221" s="178"/>
      <c r="FT221" s="178"/>
      <c r="FU221" s="178"/>
      <c r="FV221" s="178"/>
      <c r="FW221" s="178"/>
      <c r="FX221" s="178"/>
      <c r="FY221" s="178"/>
      <c r="FZ221" s="178"/>
      <c r="GA221" s="178"/>
      <c r="GB221" s="178"/>
      <c r="GC221" s="178"/>
      <c r="GD221" s="178"/>
      <c r="GE221" s="178"/>
      <c r="GF221" s="178"/>
      <c r="GG221" s="178"/>
      <c r="GH221" s="178"/>
      <c r="GI221" s="178"/>
      <c r="GJ221" s="178"/>
      <c r="GK221" s="178"/>
      <c r="GL221" s="178"/>
      <c r="GM221" s="178"/>
      <c r="GN221" s="178"/>
      <c r="GO221" s="178"/>
      <c r="GP221" s="178"/>
      <c r="GQ221" s="178"/>
      <c r="GR221" s="178"/>
      <c r="GS221" s="178"/>
      <c r="GT221" s="178"/>
      <c r="GU221" s="178"/>
      <c r="GV221" s="178"/>
      <c r="GY221"/>
    </row>
    <row r="222" spans="1:207" ht="18.75">
      <c r="A222" s="114">
        <f t="shared" si="3"/>
        <v>1</v>
      </c>
      <c r="B222" s="491"/>
      <c r="C222" s="492"/>
      <c r="D222" s="357">
        <v>43311</v>
      </c>
      <c r="E222" s="465" t="str">
        <f>IF("CA" = [1]Congé!$H$7:$H$738, "absent", "il est la ")</f>
        <v xml:space="preserve">il est la </v>
      </c>
      <c r="F222" s="202"/>
      <c r="G222" s="178"/>
      <c r="H222" s="368"/>
      <c r="I222" s="370"/>
      <c r="J222" s="202"/>
      <c r="K222" s="178"/>
      <c r="L222" s="409"/>
      <c r="M222" s="394"/>
      <c r="N222" s="178"/>
      <c r="O222" s="178"/>
      <c r="P222" s="368"/>
      <c r="Q222" s="182"/>
      <c r="R222" s="176"/>
      <c r="S222" s="178"/>
      <c r="T222" s="368"/>
      <c r="U222" s="371"/>
      <c r="V222" s="176"/>
      <c r="W222" s="178"/>
      <c r="X222" s="409"/>
      <c r="Y222" s="394"/>
      <c r="Z222" s="202"/>
      <c r="AA222" s="146"/>
      <c r="AB222" s="368"/>
      <c r="AC222" s="389"/>
      <c r="AD222" s="204"/>
      <c r="AE222" s="178"/>
      <c r="AF222" s="409"/>
      <c r="AG222" s="182"/>
      <c r="AH222" s="176"/>
      <c r="AI222" s="178"/>
      <c r="AJ222" s="368"/>
      <c r="AK222" s="370"/>
      <c r="AL222" s="202"/>
      <c r="AM222" s="178"/>
      <c r="AN222" s="409"/>
      <c r="AO222" s="394"/>
      <c r="AP222" s="200"/>
      <c r="AQ222" s="146"/>
      <c r="AR222" s="368"/>
      <c r="AS222" s="182"/>
      <c r="AT222" s="176"/>
      <c r="AU222" s="178"/>
      <c r="AV222" s="368"/>
      <c r="AW222" s="393"/>
      <c r="AX222" s="178"/>
      <c r="AY222" s="178"/>
      <c r="AZ222" s="368"/>
      <c r="BA222" s="394"/>
      <c r="BB222" s="200"/>
      <c r="BC222" s="146"/>
      <c r="BD222" s="368"/>
      <c r="BE222" s="427"/>
      <c r="BF222" s="204"/>
      <c r="BG222" s="146"/>
      <c r="BH222" s="368"/>
      <c r="BI222" s="182"/>
      <c r="BJ222" s="176"/>
      <c r="BK222" s="178"/>
      <c r="BL222" s="368"/>
      <c r="BM222" s="398"/>
      <c r="BN222" s="202"/>
      <c r="BO222" s="178"/>
      <c r="BP222" s="368"/>
      <c r="BQ222" s="427"/>
      <c r="BR222" s="204"/>
      <c r="BS222" s="178"/>
      <c r="BT222" s="368"/>
      <c r="BU222" s="394"/>
      <c r="BV222" s="200"/>
      <c r="BW222" s="146"/>
      <c r="BX222" s="368"/>
      <c r="BY222" s="398"/>
      <c r="BZ222" s="202"/>
      <c r="CA222" s="178"/>
      <c r="CB222" s="368"/>
      <c r="CC222" s="182"/>
      <c r="CD222" s="176"/>
      <c r="CE222" s="178"/>
      <c r="CF222" s="368"/>
      <c r="CG222" s="398"/>
      <c r="CH222" s="202"/>
      <c r="CI222" s="178"/>
      <c r="CJ222" s="368"/>
      <c r="CK222" s="182"/>
      <c r="CL222" s="176"/>
      <c r="CM222" s="178"/>
      <c r="CN222" s="368"/>
      <c r="CO222" s="182"/>
      <c r="CP222" s="176"/>
      <c r="CQ222" s="178"/>
      <c r="CR222" s="368"/>
      <c r="CS222" s="373"/>
      <c r="CT222" s="178"/>
      <c r="CU222" s="178"/>
      <c r="CV222" s="178"/>
      <c r="CW222" s="164"/>
      <c r="CX222" s="200"/>
      <c r="CY222" s="146"/>
      <c r="CZ222" s="178"/>
      <c r="DA222" s="175"/>
      <c r="DB222" s="176"/>
      <c r="DC222" s="178"/>
      <c r="DD222" s="178"/>
      <c r="DE222" s="164"/>
      <c r="DF222" s="388"/>
      <c r="DG222" s="178"/>
      <c r="DH222" s="178"/>
      <c r="DI222" s="178"/>
      <c r="DJ222" s="178"/>
      <c r="DK222" s="178"/>
      <c r="DL222" s="178"/>
      <c r="DM222" s="181"/>
      <c r="DN222" s="202"/>
      <c r="DO222" s="178"/>
      <c r="DP222" s="178"/>
      <c r="DQ222" s="175"/>
      <c r="DR222" s="176"/>
      <c r="DS222" s="178"/>
      <c r="DT222" s="178"/>
      <c r="DU222" s="181"/>
      <c r="DV222" s="202"/>
      <c r="DW222" s="146"/>
      <c r="DX222" s="178"/>
      <c r="DY222" s="181"/>
      <c r="DZ222" s="202"/>
      <c r="EA222" s="146"/>
      <c r="EB222" s="178"/>
      <c r="EC222" s="178"/>
      <c r="ED222" s="178"/>
      <c r="EE222" s="178"/>
      <c r="EF222" s="178"/>
      <c r="EG222" s="164"/>
      <c r="EH222" s="202"/>
      <c r="EI222" s="178"/>
      <c r="EJ222" s="178"/>
      <c r="EK222" s="178"/>
      <c r="EL222" s="178"/>
      <c r="EM222" s="178"/>
      <c r="EN222" s="178"/>
      <c r="EO222" s="178"/>
      <c r="EP222" s="178"/>
      <c r="EQ222" s="178"/>
      <c r="ER222" s="178"/>
      <c r="ES222" s="178"/>
      <c r="ET222" s="178"/>
      <c r="EU222" s="178"/>
      <c r="EV222" s="178"/>
      <c r="EW222" s="178"/>
      <c r="EX222" s="178"/>
      <c r="EY222" s="178"/>
      <c r="EZ222" s="178"/>
      <c r="FA222" s="178"/>
      <c r="FB222" s="178"/>
      <c r="FC222" s="178"/>
      <c r="FD222" s="178"/>
      <c r="FE222" s="178"/>
      <c r="FF222" s="178"/>
      <c r="FG222" s="178"/>
      <c r="FH222" s="178"/>
      <c r="FI222" s="178"/>
      <c r="FJ222" s="178"/>
      <c r="FK222" s="178"/>
      <c r="FL222" s="178"/>
      <c r="FM222" s="178"/>
      <c r="FN222" s="178"/>
      <c r="FO222" s="178"/>
      <c r="FP222" s="178"/>
      <c r="FQ222" s="178"/>
      <c r="FR222" s="178"/>
      <c r="FS222" s="178"/>
      <c r="FT222" s="178"/>
      <c r="FU222" s="178"/>
      <c r="FV222" s="178"/>
      <c r="FW222" s="178"/>
      <c r="FX222" s="178"/>
      <c r="FY222" s="178"/>
      <c r="FZ222" s="178"/>
      <c r="GA222" s="178"/>
      <c r="GB222" s="178"/>
      <c r="GC222" s="178"/>
      <c r="GD222" s="178"/>
      <c r="GE222" s="178"/>
      <c r="GF222" s="178"/>
      <c r="GG222" s="178"/>
      <c r="GH222" s="178"/>
      <c r="GI222" s="178"/>
      <c r="GJ222" s="178"/>
      <c r="GK222" s="178"/>
      <c r="GL222" s="178"/>
      <c r="GM222" s="178"/>
      <c r="GN222" s="178"/>
      <c r="GO222" s="178"/>
      <c r="GP222" s="178"/>
      <c r="GQ222" s="178"/>
      <c r="GR222" s="178"/>
      <c r="GS222" s="178"/>
      <c r="GT222" s="178"/>
      <c r="GU222" s="178"/>
      <c r="GV222" s="178"/>
      <c r="GY222"/>
    </row>
    <row r="223" spans="1:207" ht="18.75">
      <c r="A223" s="114">
        <f t="shared" si="3"/>
        <v>2</v>
      </c>
      <c r="B223" s="491"/>
      <c r="C223" s="492"/>
      <c r="D223" s="357">
        <v>43312</v>
      </c>
      <c r="E223" s="465" t="str">
        <f>IF("CA" = [1]Congé!$H$7:$H$738, "absent", "il est la ")</f>
        <v xml:space="preserve">il est la </v>
      </c>
      <c r="F223" s="202"/>
      <c r="G223" s="146"/>
      <c r="H223" s="368"/>
      <c r="I223" s="370"/>
      <c r="J223" s="202"/>
      <c r="K223" s="178"/>
      <c r="L223" s="409"/>
      <c r="M223" s="394"/>
      <c r="N223" s="178"/>
      <c r="O223" s="178"/>
      <c r="P223" s="368"/>
      <c r="Q223" s="182"/>
      <c r="R223" s="176"/>
      <c r="S223" s="178"/>
      <c r="T223" s="368"/>
      <c r="U223" s="371"/>
      <c r="V223" s="176"/>
      <c r="W223" s="178"/>
      <c r="X223" s="409"/>
      <c r="Y223" s="394"/>
      <c r="Z223" s="202"/>
      <c r="AA223" s="146"/>
      <c r="AB223" s="368"/>
      <c r="AC223" s="389"/>
      <c r="AD223" s="204"/>
      <c r="AE223" s="178"/>
      <c r="AF223" s="409"/>
      <c r="AG223" s="182"/>
      <c r="AH223" s="176"/>
      <c r="AI223" s="178"/>
      <c r="AJ223" s="368"/>
      <c r="AK223" s="371"/>
      <c r="AL223" s="176"/>
      <c r="AM223" s="178"/>
      <c r="AN223" s="409"/>
      <c r="AO223" s="394"/>
      <c r="AP223" s="200"/>
      <c r="AQ223" s="146"/>
      <c r="AR223" s="368"/>
      <c r="AS223" s="182"/>
      <c r="AT223" s="176"/>
      <c r="AU223" s="178"/>
      <c r="AV223" s="368"/>
      <c r="AW223" s="393"/>
      <c r="AX223" s="178"/>
      <c r="AY223" s="178"/>
      <c r="AZ223" s="368"/>
      <c r="BA223" s="394"/>
      <c r="BB223" s="200"/>
      <c r="BC223" s="146"/>
      <c r="BD223" s="368"/>
      <c r="BE223" s="182"/>
      <c r="BF223" s="176"/>
      <c r="BG223" s="146"/>
      <c r="BH223" s="368"/>
      <c r="BI223" s="182"/>
      <c r="BJ223" s="176"/>
      <c r="BK223" s="178"/>
      <c r="BL223" s="368"/>
      <c r="BM223" s="182"/>
      <c r="BN223" s="176"/>
      <c r="BO223" s="146"/>
      <c r="BP223" s="368"/>
      <c r="BQ223" s="427"/>
      <c r="BR223" s="204"/>
      <c r="BS223" s="178"/>
      <c r="BT223" s="368"/>
      <c r="BU223" s="428"/>
      <c r="BV223" s="380"/>
      <c r="BW223" s="178"/>
      <c r="BX223" s="368"/>
      <c r="BY223" s="398"/>
      <c r="BZ223" s="202"/>
      <c r="CA223" s="178"/>
      <c r="CB223" s="368"/>
      <c r="CC223" s="182"/>
      <c r="CD223" s="176"/>
      <c r="CE223" s="178"/>
      <c r="CF223" s="368"/>
      <c r="CG223" s="398"/>
      <c r="CH223" s="202"/>
      <c r="CI223" s="146"/>
      <c r="CJ223" s="368"/>
      <c r="CK223" s="182"/>
      <c r="CL223" s="176"/>
      <c r="CM223" s="178"/>
      <c r="CN223" s="368"/>
      <c r="CO223" s="182"/>
      <c r="CP223" s="176"/>
      <c r="CQ223" s="178"/>
      <c r="CR223" s="368"/>
      <c r="CS223" s="373"/>
      <c r="CT223" s="178"/>
      <c r="CU223" s="178"/>
      <c r="CV223" s="178"/>
      <c r="CW223" s="164"/>
      <c r="CX223" s="388"/>
      <c r="CY223" s="178"/>
      <c r="CZ223" s="178"/>
      <c r="DA223" s="175"/>
      <c r="DB223" s="176"/>
      <c r="DC223" s="178"/>
      <c r="DD223" s="178"/>
      <c r="DE223" s="164"/>
      <c r="DF223" s="388"/>
      <c r="DG223" s="178"/>
      <c r="DH223" s="178"/>
      <c r="DI223" s="178"/>
      <c r="DJ223" s="178"/>
      <c r="DK223" s="178"/>
      <c r="DL223" s="178"/>
      <c r="DM223" s="175"/>
      <c r="DN223" s="176"/>
      <c r="DO223" s="178"/>
      <c r="DP223" s="178"/>
      <c r="DQ223" s="175"/>
      <c r="DR223" s="176"/>
      <c r="DS223" s="178"/>
      <c r="DT223" s="178"/>
      <c r="DU223" s="181"/>
      <c r="DV223" s="202"/>
      <c r="DW223" s="146"/>
      <c r="DX223" s="178"/>
      <c r="DY223" s="181"/>
      <c r="DZ223" s="202"/>
      <c r="EA223" s="146"/>
      <c r="EB223" s="178"/>
      <c r="EC223" s="178"/>
      <c r="ED223" s="178"/>
      <c r="EE223" s="178"/>
      <c r="EF223" s="178"/>
      <c r="EG223" s="164"/>
      <c r="EH223" s="202"/>
      <c r="EI223" s="178"/>
      <c r="EJ223" s="178"/>
      <c r="EK223" s="178"/>
      <c r="EL223" s="178"/>
      <c r="EM223" s="178"/>
      <c r="EN223" s="178"/>
      <c r="EO223" s="178"/>
      <c r="EP223" s="178"/>
      <c r="EQ223" s="178"/>
      <c r="ER223" s="178"/>
      <c r="ES223" s="178"/>
      <c r="ET223" s="178"/>
      <c r="EU223" s="178"/>
      <c r="EV223" s="178"/>
      <c r="EW223" s="178"/>
      <c r="EX223" s="178"/>
      <c r="EY223" s="178"/>
      <c r="EZ223" s="178"/>
      <c r="FA223" s="178"/>
      <c r="FB223" s="178"/>
      <c r="FC223" s="178"/>
      <c r="FD223" s="178"/>
      <c r="FE223" s="178"/>
      <c r="FF223" s="178"/>
      <c r="FG223" s="178"/>
      <c r="FH223" s="178"/>
      <c r="FI223" s="178"/>
      <c r="FJ223" s="178"/>
      <c r="FK223" s="178"/>
      <c r="FL223" s="178"/>
      <c r="FM223" s="178"/>
      <c r="FN223" s="178"/>
      <c r="FO223" s="178"/>
      <c r="FP223" s="178"/>
      <c r="FQ223" s="178"/>
      <c r="FR223" s="178"/>
      <c r="FS223" s="178"/>
      <c r="FT223" s="178"/>
      <c r="FU223" s="178"/>
      <c r="FV223" s="178"/>
      <c r="FW223" s="178"/>
      <c r="FX223" s="178"/>
      <c r="FY223" s="178"/>
      <c r="FZ223" s="178"/>
      <c r="GA223" s="178"/>
      <c r="GB223" s="178"/>
      <c r="GC223" s="178"/>
      <c r="GD223" s="178"/>
      <c r="GE223" s="178"/>
      <c r="GF223" s="178"/>
      <c r="GG223" s="178"/>
      <c r="GH223" s="178"/>
      <c r="GI223" s="178"/>
      <c r="GJ223" s="178"/>
      <c r="GK223" s="178"/>
      <c r="GL223" s="178"/>
      <c r="GM223" s="178"/>
      <c r="GN223" s="178"/>
      <c r="GO223" s="178"/>
      <c r="GP223" s="178"/>
      <c r="GQ223" s="178"/>
      <c r="GR223" s="178"/>
      <c r="GS223" s="178"/>
      <c r="GT223" s="178"/>
      <c r="GU223" s="178"/>
      <c r="GV223" s="178"/>
      <c r="GY223"/>
    </row>
    <row r="224" spans="1:207" ht="18.75">
      <c r="A224" s="114">
        <f t="shared" si="3"/>
        <v>3</v>
      </c>
      <c r="B224" s="491"/>
      <c r="C224" s="492"/>
      <c r="D224" s="357">
        <v>43313</v>
      </c>
      <c r="E224" s="465" t="str">
        <f>IF("CA" = [1]Congé!$H$7:$H$738, "absent", "il est la ")</f>
        <v xml:space="preserve">il est la </v>
      </c>
      <c r="F224" s="202"/>
      <c r="G224" s="146"/>
      <c r="H224" s="368"/>
      <c r="I224" s="370"/>
      <c r="J224" s="202"/>
      <c r="K224" s="178"/>
      <c r="L224" s="409"/>
      <c r="M224" s="394"/>
      <c r="N224" s="178"/>
      <c r="O224" s="178"/>
      <c r="P224" s="368"/>
      <c r="Q224" s="182"/>
      <c r="R224" s="176"/>
      <c r="S224" s="178"/>
      <c r="T224" s="368"/>
      <c r="U224" s="371"/>
      <c r="V224" s="176"/>
      <c r="W224" s="178"/>
      <c r="X224" s="409"/>
      <c r="Y224" s="428"/>
      <c r="Z224" s="380"/>
      <c r="AA224" s="146"/>
      <c r="AB224" s="368"/>
      <c r="AC224" s="371"/>
      <c r="AD224" s="176"/>
      <c r="AE224" s="178"/>
      <c r="AF224" s="409"/>
      <c r="AG224" s="182"/>
      <c r="AH224" s="176"/>
      <c r="AI224" s="178"/>
      <c r="AJ224" s="368"/>
      <c r="AK224" s="371"/>
      <c r="AL224" s="176"/>
      <c r="AM224" s="178"/>
      <c r="AN224" s="409"/>
      <c r="AO224" s="394"/>
      <c r="AP224" s="200"/>
      <c r="AQ224" s="146"/>
      <c r="AR224" s="368"/>
      <c r="AS224" s="182"/>
      <c r="AT224" s="176"/>
      <c r="AU224" s="178"/>
      <c r="AV224" s="368"/>
      <c r="AW224" s="393"/>
      <c r="AX224" s="178"/>
      <c r="AY224" s="178"/>
      <c r="AZ224" s="368"/>
      <c r="BA224" s="428"/>
      <c r="BB224" s="380"/>
      <c r="BC224" s="146"/>
      <c r="BD224" s="368"/>
      <c r="BE224" s="427"/>
      <c r="BF224" s="204"/>
      <c r="BG224" s="146"/>
      <c r="BH224" s="368"/>
      <c r="BI224" s="182"/>
      <c r="BJ224" s="176"/>
      <c r="BK224" s="178"/>
      <c r="BL224" s="368"/>
      <c r="BM224" s="182"/>
      <c r="BN224" s="176"/>
      <c r="BO224" s="178"/>
      <c r="BP224" s="368"/>
      <c r="BQ224" s="427"/>
      <c r="BR224" s="204"/>
      <c r="BS224" s="178"/>
      <c r="BT224" s="368"/>
      <c r="BU224" s="428"/>
      <c r="BV224" s="380"/>
      <c r="BW224" s="146"/>
      <c r="BX224" s="368"/>
      <c r="BY224" s="398"/>
      <c r="BZ224" s="202"/>
      <c r="CA224" s="178"/>
      <c r="CB224" s="368"/>
      <c r="CC224" s="182"/>
      <c r="CD224" s="176"/>
      <c r="CE224" s="178"/>
      <c r="CF224" s="368"/>
      <c r="CG224" s="398"/>
      <c r="CH224" s="202"/>
      <c r="CI224" s="146"/>
      <c r="CJ224" s="368"/>
      <c r="CK224" s="182"/>
      <c r="CL224" s="176"/>
      <c r="CM224" s="146"/>
      <c r="CN224" s="368"/>
      <c r="CO224" s="182"/>
      <c r="CP224" s="176"/>
      <c r="CQ224" s="146"/>
      <c r="CR224" s="368"/>
      <c r="CS224" s="373"/>
      <c r="CT224" s="178"/>
      <c r="CU224" s="178"/>
      <c r="CV224" s="178"/>
      <c r="CW224" s="164"/>
      <c r="CX224" s="200"/>
      <c r="CY224" s="146"/>
      <c r="CZ224" s="178"/>
      <c r="DA224" s="175"/>
      <c r="DB224" s="176"/>
      <c r="DC224" s="178"/>
      <c r="DD224" s="178"/>
      <c r="DE224" s="164"/>
      <c r="DF224" s="200"/>
      <c r="DG224" s="146"/>
      <c r="DH224" s="178"/>
      <c r="DI224" s="178"/>
      <c r="DJ224" s="178"/>
      <c r="DK224" s="178"/>
      <c r="DL224" s="178"/>
      <c r="DM224" s="181"/>
      <c r="DN224" s="202"/>
      <c r="DO224" s="146"/>
      <c r="DP224" s="178"/>
      <c r="DQ224" s="175"/>
      <c r="DR224" s="176"/>
      <c r="DS224" s="178"/>
      <c r="DT224" s="178"/>
      <c r="DU224" s="181"/>
      <c r="DV224" s="202"/>
      <c r="DW224" s="146"/>
      <c r="DX224" s="178"/>
      <c r="DY224" s="181"/>
      <c r="DZ224" s="202"/>
      <c r="EA224" s="146"/>
      <c r="EB224" s="178"/>
      <c r="EC224" s="178"/>
      <c r="ED224" s="178"/>
      <c r="EE224" s="178"/>
      <c r="EF224" s="178"/>
      <c r="EG224" s="381"/>
      <c r="EH224" s="380"/>
      <c r="EI224" s="146"/>
      <c r="EJ224" s="178"/>
      <c r="EK224" s="178"/>
      <c r="EL224" s="178"/>
      <c r="EM224" s="178"/>
      <c r="EN224" s="178"/>
      <c r="EO224" s="178"/>
      <c r="EP224" s="178"/>
      <c r="EQ224" s="178"/>
      <c r="ER224" s="178"/>
      <c r="ES224" s="178"/>
      <c r="ET224" s="178"/>
      <c r="EU224" s="178"/>
      <c r="EV224" s="178"/>
      <c r="EW224" s="178"/>
      <c r="EX224" s="178"/>
      <c r="EY224" s="178"/>
      <c r="EZ224" s="178"/>
      <c r="FA224" s="178"/>
      <c r="FB224" s="178"/>
      <c r="FC224" s="178"/>
      <c r="FD224" s="178"/>
      <c r="FE224" s="178"/>
      <c r="FF224" s="178"/>
      <c r="FG224" s="178"/>
      <c r="FH224" s="178"/>
      <c r="FI224" s="178"/>
      <c r="FJ224" s="178"/>
      <c r="FK224" s="178"/>
      <c r="FL224" s="178"/>
      <c r="FM224" s="178"/>
      <c r="FN224" s="178"/>
      <c r="FO224" s="178"/>
      <c r="FP224" s="178"/>
      <c r="FQ224" s="178"/>
      <c r="FR224" s="178"/>
      <c r="FS224" s="178"/>
      <c r="FT224" s="178"/>
      <c r="FU224" s="178"/>
      <c r="FV224" s="178"/>
      <c r="FW224" s="178"/>
      <c r="FX224" s="178"/>
      <c r="FY224" s="178"/>
      <c r="FZ224" s="178"/>
      <c r="GA224" s="178"/>
      <c r="GB224" s="178"/>
      <c r="GC224" s="178"/>
      <c r="GD224" s="178"/>
      <c r="GE224" s="178"/>
      <c r="GF224" s="178"/>
      <c r="GG224" s="178"/>
      <c r="GH224" s="178"/>
      <c r="GI224" s="178"/>
      <c r="GJ224" s="178"/>
      <c r="GK224" s="178"/>
      <c r="GL224" s="178"/>
      <c r="GM224" s="178"/>
      <c r="GN224" s="178"/>
      <c r="GO224" s="178"/>
      <c r="GP224" s="178"/>
      <c r="GQ224" s="178"/>
      <c r="GR224" s="178"/>
      <c r="GS224" s="178"/>
      <c r="GT224" s="178"/>
      <c r="GU224" s="178"/>
      <c r="GV224" s="178"/>
      <c r="GY224"/>
    </row>
    <row r="225" spans="1:207" ht="18.75">
      <c r="A225" s="114">
        <f t="shared" si="3"/>
        <v>4</v>
      </c>
      <c r="B225" s="491"/>
      <c r="C225" s="492"/>
      <c r="D225" s="357">
        <v>43314</v>
      </c>
      <c r="E225" s="465" t="str">
        <f>IF("CA" = [1]Congé!$H$7:$H$738, "absent", "il est la ")</f>
        <v xml:space="preserve">il est la </v>
      </c>
      <c r="F225" s="202"/>
      <c r="G225" s="146"/>
      <c r="H225" s="368"/>
      <c r="I225" s="370"/>
      <c r="J225" s="202"/>
      <c r="K225" s="178"/>
      <c r="L225" s="409"/>
      <c r="M225" s="394"/>
      <c r="N225" s="178"/>
      <c r="O225" s="178"/>
      <c r="P225" s="368"/>
      <c r="Q225" s="182"/>
      <c r="R225" s="176"/>
      <c r="S225" s="178"/>
      <c r="T225" s="368"/>
      <c r="U225" s="371"/>
      <c r="V225" s="176"/>
      <c r="W225" s="178"/>
      <c r="X225" s="409"/>
      <c r="Y225" s="428"/>
      <c r="Z225" s="380"/>
      <c r="AA225" s="146"/>
      <c r="AB225" s="368"/>
      <c r="AC225" s="389"/>
      <c r="AD225" s="204"/>
      <c r="AE225" s="178"/>
      <c r="AF225" s="409"/>
      <c r="AG225" s="182"/>
      <c r="AH225" s="176"/>
      <c r="AI225" s="178"/>
      <c r="AJ225" s="368"/>
      <c r="AK225" s="371"/>
      <c r="AL225" s="176"/>
      <c r="AM225" s="178"/>
      <c r="AN225" s="409"/>
      <c r="AO225" s="394"/>
      <c r="AP225" s="200"/>
      <c r="AQ225" s="146"/>
      <c r="AR225" s="368"/>
      <c r="AS225" s="182"/>
      <c r="AT225" s="176"/>
      <c r="AU225" s="178"/>
      <c r="AV225" s="368"/>
      <c r="AW225" s="393"/>
      <c r="AX225" s="178"/>
      <c r="AY225" s="178"/>
      <c r="AZ225" s="368"/>
      <c r="BA225" s="428"/>
      <c r="BB225" s="380"/>
      <c r="BC225" s="146"/>
      <c r="BD225" s="368"/>
      <c r="BE225" s="427"/>
      <c r="BF225" s="204"/>
      <c r="BG225" s="146"/>
      <c r="BH225" s="368"/>
      <c r="BI225" s="182"/>
      <c r="BJ225" s="176"/>
      <c r="BK225" s="178"/>
      <c r="BL225" s="368"/>
      <c r="BM225" s="182"/>
      <c r="BN225" s="176"/>
      <c r="BO225" s="178"/>
      <c r="BP225" s="368"/>
      <c r="BQ225" s="427"/>
      <c r="BR225" s="204"/>
      <c r="BS225" s="178"/>
      <c r="BT225" s="368"/>
      <c r="BU225" s="428"/>
      <c r="BV225" s="380"/>
      <c r="BW225" s="146"/>
      <c r="BX225" s="368"/>
      <c r="BY225" s="398"/>
      <c r="BZ225" s="202"/>
      <c r="CA225" s="178"/>
      <c r="CB225" s="368"/>
      <c r="CC225" s="182"/>
      <c r="CD225" s="176"/>
      <c r="CE225" s="178"/>
      <c r="CF225" s="368"/>
      <c r="CG225" s="398"/>
      <c r="CH225" s="202"/>
      <c r="CI225" s="146"/>
      <c r="CJ225" s="368"/>
      <c r="CK225" s="182"/>
      <c r="CL225" s="176"/>
      <c r="CM225" s="178"/>
      <c r="CN225" s="368"/>
      <c r="CO225" s="398"/>
      <c r="CP225" s="202"/>
      <c r="CQ225" s="146"/>
      <c r="CR225" s="368"/>
      <c r="CS225" s="373"/>
      <c r="CT225" s="178"/>
      <c r="CU225" s="178"/>
      <c r="CV225" s="178"/>
      <c r="CW225" s="164"/>
      <c r="CX225" s="200"/>
      <c r="CY225" s="146"/>
      <c r="CZ225" s="178"/>
      <c r="DA225" s="175"/>
      <c r="DB225" s="176"/>
      <c r="DC225" s="178"/>
      <c r="DD225" s="178"/>
      <c r="DE225" s="164"/>
      <c r="DF225" s="200"/>
      <c r="DG225" s="146"/>
      <c r="DH225" s="178"/>
      <c r="DI225" s="178"/>
      <c r="DJ225" s="178"/>
      <c r="DK225" s="178"/>
      <c r="DL225" s="178"/>
      <c r="DM225" s="181"/>
      <c r="DN225" s="202"/>
      <c r="DO225" s="146"/>
      <c r="DP225" s="178"/>
      <c r="DQ225" s="175"/>
      <c r="DR225" s="176"/>
      <c r="DS225" s="178"/>
      <c r="DT225" s="178"/>
      <c r="DU225" s="178"/>
      <c r="DV225" s="178"/>
      <c r="DW225" s="178"/>
      <c r="DX225" s="178"/>
      <c r="DY225" s="181"/>
      <c r="DZ225" s="202"/>
      <c r="EA225" s="146"/>
      <c r="EB225" s="178"/>
      <c r="EC225" s="178"/>
      <c r="ED225" s="178"/>
      <c r="EE225" s="178"/>
      <c r="EF225" s="178"/>
      <c r="EG225" s="381"/>
      <c r="EH225" s="380"/>
      <c r="EI225" s="146"/>
      <c r="EJ225" s="178"/>
      <c r="EK225" s="178"/>
      <c r="EL225" s="178"/>
      <c r="EM225" s="178"/>
      <c r="EN225" s="178"/>
      <c r="EO225" s="178"/>
      <c r="EP225" s="178"/>
      <c r="EQ225" s="178"/>
      <c r="ER225" s="178"/>
      <c r="ES225" s="178"/>
      <c r="ET225" s="178"/>
      <c r="EU225" s="178"/>
      <c r="EV225" s="178"/>
      <c r="EW225" s="178"/>
      <c r="EX225" s="178"/>
      <c r="EY225" s="178"/>
      <c r="EZ225" s="178"/>
      <c r="FA225" s="178"/>
      <c r="FB225" s="178"/>
      <c r="FC225" s="178"/>
      <c r="FD225" s="178"/>
      <c r="FE225" s="178"/>
      <c r="FF225" s="178"/>
      <c r="FG225" s="178"/>
      <c r="FH225" s="178"/>
      <c r="FI225" s="178"/>
      <c r="FJ225" s="178"/>
      <c r="FK225" s="178"/>
      <c r="FL225" s="178"/>
      <c r="FM225" s="178"/>
      <c r="FN225" s="178"/>
      <c r="FO225" s="178"/>
      <c r="FP225" s="178"/>
      <c r="FQ225" s="178"/>
      <c r="FR225" s="178"/>
      <c r="FS225" s="178"/>
      <c r="FT225" s="178"/>
      <c r="FU225" s="178"/>
      <c r="FV225" s="178"/>
      <c r="FW225" s="178"/>
      <c r="FX225" s="178"/>
      <c r="FY225" s="178"/>
      <c r="FZ225" s="178"/>
      <c r="GA225" s="178"/>
      <c r="GB225" s="178"/>
      <c r="GC225" s="178"/>
      <c r="GD225" s="178"/>
      <c r="GE225" s="178"/>
      <c r="GF225" s="178"/>
      <c r="GG225" s="178"/>
      <c r="GH225" s="178"/>
      <c r="GI225" s="178"/>
      <c r="GJ225" s="178"/>
      <c r="GK225" s="178"/>
      <c r="GL225" s="178"/>
      <c r="GM225" s="178"/>
      <c r="GN225" s="178"/>
      <c r="GO225" s="178"/>
      <c r="GP225" s="178"/>
      <c r="GQ225" s="178"/>
      <c r="GR225" s="178"/>
      <c r="GS225" s="178"/>
      <c r="GT225" s="178"/>
      <c r="GU225" s="178"/>
      <c r="GV225" s="178"/>
      <c r="GY225"/>
    </row>
    <row r="226" spans="1:207" ht="15.75">
      <c r="A226" s="114">
        <f t="shared" si="3"/>
        <v>5</v>
      </c>
      <c r="B226" s="491"/>
      <c r="C226" s="492"/>
      <c r="D226" s="357">
        <v>43315</v>
      </c>
      <c r="E226" s="465" t="str">
        <f>IF("CA" = [1]Congé!$H$7:$H$738, "absent", "il est la ")</f>
        <v xml:space="preserve">il est la </v>
      </c>
      <c r="F226" s="178"/>
      <c r="G226" s="178"/>
      <c r="H226" s="368"/>
      <c r="I226" s="352"/>
      <c r="J226" s="178"/>
      <c r="K226" s="178"/>
      <c r="L226" s="409"/>
      <c r="M226" s="393"/>
      <c r="N226" s="178"/>
      <c r="O226" s="178"/>
      <c r="P226" s="368"/>
      <c r="Q226" s="393"/>
      <c r="R226" s="178"/>
      <c r="S226" s="178"/>
      <c r="T226" s="368"/>
      <c r="U226" s="352"/>
      <c r="V226" s="178"/>
      <c r="W226" s="178"/>
      <c r="X226" s="409"/>
      <c r="Y226" s="393"/>
      <c r="Z226" s="178"/>
      <c r="AA226" s="178"/>
      <c r="AB226" s="368"/>
      <c r="AC226" s="352"/>
      <c r="AD226" s="178"/>
      <c r="AE226" s="178"/>
      <c r="AF226" s="409"/>
      <c r="AG226" s="393"/>
      <c r="AH226" s="178"/>
      <c r="AI226" s="178"/>
      <c r="AJ226" s="368"/>
      <c r="AK226" s="352"/>
      <c r="AL226" s="178"/>
      <c r="AM226" s="178"/>
      <c r="AN226" s="409"/>
      <c r="AO226" s="393"/>
      <c r="AP226" s="178"/>
      <c r="AQ226" s="178"/>
      <c r="AR226" s="368"/>
      <c r="AS226" s="393"/>
      <c r="AT226" s="178"/>
      <c r="AU226" s="178"/>
      <c r="AV226" s="368"/>
      <c r="AW226" s="393"/>
      <c r="AX226" s="178"/>
      <c r="AY226" s="178"/>
      <c r="AZ226" s="368"/>
      <c r="BA226" s="393"/>
      <c r="BB226" s="178"/>
      <c r="BC226" s="178"/>
      <c r="BD226" s="368"/>
      <c r="BE226" s="393"/>
      <c r="BF226" s="178"/>
      <c r="BG226" s="178"/>
      <c r="BH226" s="368"/>
      <c r="BI226" s="393"/>
      <c r="BJ226" s="178"/>
      <c r="BK226" s="178"/>
      <c r="BL226" s="368"/>
      <c r="BM226" s="393"/>
      <c r="BN226" s="178"/>
      <c r="BO226" s="178"/>
      <c r="BP226" s="368"/>
      <c r="BQ226" s="393"/>
      <c r="BR226" s="178"/>
      <c r="BS226" s="178"/>
      <c r="BT226" s="368"/>
      <c r="BU226" s="393"/>
      <c r="BV226" s="178"/>
      <c r="BW226" s="178"/>
      <c r="BX226" s="368"/>
      <c r="BY226" s="393"/>
      <c r="BZ226" s="178"/>
      <c r="CA226" s="178"/>
      <c r="CB226" s="368"/>
      <c r="CC226" s="393"/>
      <c r="CD226" s="178"/>
      <c r="CE226" s="178"/>
      <c r="CF226" s="368"/>
      <c r="CG226" s="393"/>
      <c r="CH226" s="178"/>
      <c r="CI226" s="178"/>
      <c r="CJ226" s="368"/>
      <c r="CK226" s="393"/>
      <c r="CL226" s="178"/>
      <c r="CM226" s="178"/>
      <c r="CN226" s="368"/>
      <c r="CO226" s="393"/>
      <c r="CP226" s="178"/>
      <c r="CQ226" s="178"/>
      <c r="CR226" s="368"/>
      <c r="CS226" s="352"/>
      <c r="CT226" s="178"/>
      <c r="CU226" s="178"/>
      <c r="CV226" s="178"/>
      <c r="CW226" s="178"/>
      <c r="CX226" s="178"/>
      <c r="CY226" s="178"/>
      <c r="CZ226" s="178"/>
      <c r="DA226" s="178"/>
      <c r="DB226" s="178"/>
      <c r="DC226" s="178"/>
      <c r="DD226" s="178"/>
      <c r="DE226" s="178"/>
      <c r="DF226" s="178"/>
      <c r="DG226" s="178"/>
      <c r="DH226" s="178"/>
      <c r="DI226" s="178"/>
      <c r="DJ226" s="178"/>
      <c r="DK226" s="178"/>
      <c r="DL226" s="178"/>
      <c r="DM226" s="178"/>
      <c r="DN226" s="178"/>
      <c r="DO226" s="178"/>
      <c r="DP226" s="178"/>
      <c r="DQ226" s="178"/>
      <c r="DR226" s="178"/>
      <c r="DS226" s="178"/>
      <c r="DT226" s="178"/>
      <c r="DU226" s="178"/>
      <c r="DV226" s="178"/>
      <c r="DW226" s="178"/>
      <c r="DX226" s="178"/>
      <c r="DY226" s="178"/>
      <c r="DZ226" s="178"/>
      <c r="EA226" s="178"/>
      <c r="EB226" s="178"/>
      <c r="EC226" s="178"/>
      <c r="ED226" s="178"/>
      <c r="EE226" s="178"/>
      <c r="EF226" s="178"/>
      <c r="EG226" s="178"/>
      <c r="EH226" s="178"/>
      <c r="EI226" s="178"/>
      <c r="EJ226" s="178"/>
      <c r="EK226" s="178"/>
      <c r="EL226" s="178"/>
      <c r="EM226" s="178"/>
      <c r="EN226" s="178"/>
      <c r="EO226" s="178"/>
      <c r="EP226" s="178"/>
      <c r="EQ226" s="178"/>
      <c r="ER226" s="178"/>
      <c r="ES226" s="178"/>
      <c r="ET226" s="178"/>
      <c r="EU226" s="178"/>
      <c r="EV226" s="178"/>
      <c r="EW226" s="178"/>
      <c r="EX226" s="178"/>
      <c r="EY226" s="178"/>
      <c r="EZ226" s="178"/>
      <c r="FA226" s="178"/>
      <c r="FB226" s="178"/>
      <c r="FC226" s="178"/>
      <c r="FD226" s="178"/>
      <c r="FE226" s="178"/>
      <c r="FF226" s="178"/>
      <c r="FG226" s="178"/>
      <c r="FH226" s="178"/>
      <c r="FI226" s="178"/>
      <c r="FJ226" s="178"/>
      <c r="FK226" s="178"/>
      <c r="FL226" s="178"/>
      <c r="FM226" s="178"/>
      <c r="FN226" s="178"/>
      <c r="FO226" s="178"/>
      <c r="FP226" s="178"/>
      <c r="FQ226" s="178"/>
      <c r="FR226" s="178"/>
      <c r="FS226" s="178"/>
      <c r="FT226" s="178"/>
      <c r="FU226" s="178"/>
      <c r="FV226" s="178"/>
      <c r="FW226" s="178"/>
      <c r="FX226" s="178"/>
      <c r="FY226" s="178"/>
      <c r="FZ226" s="178"/>
      <c r="GA226" s="178"/>
      <c r="GB226" s="178"/>
      <c r="GC226" s="178"/>
      <c r="GD226" s="178"/>
      <c r="GE226" s="178"/>
      <c r="GF226" s="178"/>
      <c r="GG226" s="178"/>
      <c r="GH226" s="178"/>
      <c r="GI226" s="178"/>
      <c r="GJ226" s="178"/>
      <c r="GK226" s="178"/>
      <c r="GL226" s="178"/>
      <c r="GM226" s="178"/>
      <c r="GN226" s="178"/>
      <c r="GO226" s="178"/>
      <c r="GP226" s="178"/>
      <c r="GQ226" s="178"/>
      <c r="GR226" s="178"/>
      <c r="GS226" s="178"/>
      <c r="GT226" s="178"/>
      <c r="GU226" s="178"/>
      <c r="GV226" s="178"/>
      <c r="GY226"/>
    </row>
    <row r="227" spans="1:207" ht="15.75">
      <c r="A227" s="114">
        <f t="shared" si="3"/>
        <v>6</v>
      </c>
      <c r="B227" s="491"/>
      <c r="C227" s="492"/>
      <c r="D227" s="357">
        <v>43316</v>
      </c>
      <c r="E227" s="465" t="str">
        <f>IF("CA" = [1]Congé!$H$7:$H$738, "absent", "il est la ")</f>
        <v xml:space="preserve">il est la </v>
      </c>
      <c r="F227" s="178"/>
      <c r="G227" s="178"/>
      <c r="H227" s="368"/>
      <c r="I227" s="352"/>
      <c r="J227" s="178"/>
      <c r="K227" s="178"/>
      <c r="L227" s="409"/>
      <c r="M227" s="393"/>
      <c r="N227" s="178"/>
      <c r="O227" s="178"/>
      <c r="P227" s="368"/>
      <c r="Q227" s="393"/>
      <c r="R227" s="178"/>
      <c r="S227" s="178"/>
      <c r="T227" s="368"/>
      <c r="U227" s="352"/>
      <c r="V227" s="178"/>
      <c r="W227" s="178"/>
      <c r="X227" s="409"/>
      <c r="Y227" s="393"/>
      <c r="Z227" s="178"/>
      <c r="AA227" s="178"/>
      <c r="AB227" s="368"/>
      <c r="AC227" s="352"/>
      <c r="AD227" s="178"/>
      <c r="AE227" s="178"/>
      <c r="AF227" s="409"/>
      <c r="AG227" s="393"/>
      <c r="AH227" s="178"/>
      <c r="AI227" s="178"/>
      <c r="AJ227" s="368"/>
      <c r="AK227" s="352"/>
      <c r="AL227" s="178"/>
      <c r="AM227" s="178"/>
      <c r="AN227" s="409"/>
      <c r="AO227" s="393"/>
      <c r="AP227" s="178"/>
      <c r="AQ227" s="178"/>
      <c r="AR227" s="368"/>
      <c r="AS227" s="393"/>
      <c r="AT227" s="178"/>
      <c r="AU227" s="178"/>
      <c r="AV227" s="368"/>
      <c r="AW227" s="393"/>
      <c r="AX227" s="178"/>
      <c r="AY227" s="178"/>
      <c r="AZ227" s="368"/>
      <c r="BA227" s="393"/>
      <c r="BB227" s="178"/>
      <c r="BC227" s="178"/>
      <c r="BD227" s="368"/>
      <c r="BE227" s="393"/>
      <c r="BF227" s="178"/>
      <c r="BG227" s="178"/>
      <c r="BH227" s="368"/>
      <c r="BI227" s="393"/>
      <c r="BJ227" s="178"/>
      <c r="BK227" s="178"/>
      <c r="BL227" s="368"/>
      <c r="BM227" s="393"/>
      <c r="BN227" s="178"/>
      <c r="BO227" s="178"/>
      <c r="BP227" s="368"/>
      <c r="BQ227" s="393"/>
      <c r="BR227" s="178"/>
      <c r="BS227" s="178"/>
      <c r="BT227" s="368"/>
      <c r="BU227" s="393"/>
      <c r="BV227" s="178"/>
      <c r="BW227" s="178"/>
      <c r="BX227" s="368"/>
      <c r="BY227" s="393"/>
      <c r="BZ227" s="178"/>
      <c r="CA227" s="178"/>
      <c r="CB227" s="368"/>
      <c r="CC227" s="393"/>
      <c r="CD227" s="178"/>
      <c r="CE227" s="178"/>
      <c r="CF227" s="368"/>
      <c r="CG227" s="393"/>
      <c r="CH227" s="178"/>
      <c r="CI227" s="178"/>
      <c r="CJ227" s="368"/>
      <c r="CK227" s="393"/>
      <c r="CL227" s="178"/>
      <c r="CM227" s="178"/>
      <c r="CN227" s="368"/>
      <c r="CO227" s="393"/>
      <c r="CP227" s="178"/>
      <c r="CQ227" s="178"/>
      <c r="CR227" s="368"/>
      <c r="CS227" s="352"/>
      <c r="CT227" s="178"/>
      <c r="CU227" s="178"/>
      <c r="CV227" s="178"/>
      <c r="CW227" s="178"/>
      <c r="CX227" s="178"/>
      <c r="CY227" s="178"/>
      <c r="CZ227" s="178"/>
      <c r="DA227" s="178"/>
      <c r="DB227" s="178"/>
      <c r="DC227" s="178"/>
      <c r="DD227" s="178"/>
      <c r="DE227" s="178"/>
      <c r="DF227" s="178"/>
      <c r="DG227" s="178"/>
      <c r="DH227" s="178"/>
      <c r="DI227" s="178"/>
      <c r="DJ227" s="178"/>
      <c r="DK227" s="178"/>
      <c r="DL227" s="178"/>
      <c r="DM227" s="178"/>
      <c r="DN227" s="178"/>
      <c r="DO227" s="178"/>
      <c r="DP227" s="178"/>
      <c r="DQ227" s="178"/>
      <c r="DR227" s="178"/>
      <c r="DS227" s="178"/>
      <c r="DT227" s="178"/>
      <c r="DU227" s="178"/>
      <c r="DV227" s="178"/>
      <c r="DW227" s="178"/>
      <c r="DX227" s="178"/>
      <c r="DY227" s="178"/>
      <c r="DZ227" s="178"/>
      <c r="EA227" s="178"/>
      <c r="EB227" s="178"/>
      <c r="EC227" s="178"/>
      <c r="ED227" s="178"/>
      <c r="EE227" s="178"/>
      <c r="EF227" s="178"/>
      <c r="EG227" s="178"/>
      <c r="EH227" s="178"/>
      <c r="EI227" s="178"/>
      <c r="EJ227" s="178"/>
      <c r="EK227" s="178"/>
      <c r="EL227" s="178"/>
      <c r="EM227" s="178"/>
      <c r="EN227" s="178"/>
      <c r="EO227" s="178"/>
      <c r="EP227" s="178"/>
      <c r="EQ227" s="178"/>
      <c r="ER227" s="178"/>
      <c r="ES227" s="178"/>
      <c r="ET227" s="178"/>
      <c r="EU227" s="178"/>
      <c r="EV227" s="178"/>
      <c r="EW227" s="178"/>
      <c r="EX227" s="178"/>
      <c r="EY227" s="178"/>
      <c r="EZ227" s="178"/>
      <c r="FA227" s="178"/>
      <c r="FB227" s="178"/>
      <c r="FC227" s="178"/>
      <c r="FD227" s="178"/>
      <c r="FE227" s="178"/>
      <c r="FF227" s="178"/>
      <c r="FG227" s="178"/>
      <c r="FH227" s="178"/>
      <c r="FI227" s="178"/>
      <c r="FJ227" s="178"/>
      <c r="FK227" s="178"/>
      <c r="FL227" s="178"/>
      <c r="FM227" s="178"/>
      <c r="FN227" s="178"/>
      <c r="FO227" s="178"/>
      <c r="FP227" s="178"/>
      <c r="FQ227" s="178"/>
      <c r="FR227" s="178"/>
      <c r="FS227" s="178"/>
      <c r="FT227" s="178"/>
      <c r="FU227" s="178"/>
      <c r="FV227" s="178"/>
      <c r="FW227" s="178"/>
      <c r="FX227" s="178"/>
      <c r="FY227" s="178"/>
      <c r="FZ227" s="178"/>
      <c r="GA227" s="178"/>
      <c r="GB227" s="178"/>
      <c r="GC227" s="178"/>
      <c r="GD227" s="178"/>
      <c r="GE227" s="178"/>
      <c r="GF227" s="178"/>
      <c r="GG227" s="178"/>
      <c r="GH227" s="178"/>
      <c r="GI227" s="178"/>
      <c r="GJ227" s="178"/>
      <c r="GK227" s="178"/>
      <c r="GL227" s="178"/>
      <c r="GM227" s="178"/>
      <c r="GN227" s="178"/>
      <c r="GO227" s="178"/>
      <c r="GP227" s="178"/>
      <c r="GQ227" s="178"/>
      <c r="GR227" s="178"/>
      <c r="GS227" s="178"/>
      <c r="GT227" s="178"/>
      <c r="GU227" s="178"/>
      <c r="GV227" s="178"/>
      <c r="GY227"/>
    </row>
    <row r="228" spans="1:207" ht="15.75">
      <c r="A228" s="114">
        <f t="shared" si="3"/>
        <v>7</v>
      </c>
      <c r="B228" s="491"/>
      <c r="C228" s="492"/>
      <c r="D228" s="357">
        <v>43317</v>
      </c>
      <c r="E228" s="465" t="str">
        <f>IF("CA" = [1]Congé!$H$7:$H$738, "absent", "il est la ")</f>
        <v xml:space="preserve">il est la </v>
      </c>
      <c r="F228" s="146"/>
      <c r="G228" s="146"/>
      <c r="H228" s="396"/>
      <c r="I228" s="372"/>
      <c r="J228" s="146"/>
      <c r="K228" s="146"/>
      <c r="L228" s="410"/>
      <c r="M228" s="395"/>
      <c r="N228" s="146"/>
      <c r="O228" s="146"/>
      <c r="P228" s="396"/>
      <c r="Q228" s="395"/>
      <c r="R228" s="146"/>
      <c r="S228" s="146"/>
      <c r="T228" s="396"/>
      <c r="U228" s="372"/>
      <c r="V228" s="146"/>
      <c r="W228" s="146"/>
      <c r="X228" s="410"/>
      <c r="Y228" s="395"/>
      <c r="Z228" s="146"/>
      <c r="AA228" s="146"/>
      <c r="AB228" s="396"/>
      <c r="AC228" s="372"/>
      <c r="AD228" s="146"/>
      <c r="AE228" s="146"/>
      <c r="AF228" s="410"/>
      <c r="AG228" s="395"/>
      <c r="AH228" s="146"/>
      <c r="AI228" s="146"/>
      <c r="AJ228" s="396"/>
      <c r="AK228" s="372"/>
      <c r="AL228" s="146"/>
      <c r="AM228" s="146"/>
      <c r="AN228" s="410"/>
      <c r="AO228" s="395"/>
      <c r="AP228" s="146"/>
      <c r="AQ228" s="146"/>
      <c r="AR228" s="396"/>
      <c r="AS228" s="395"/>
      <c r="AT228" s="146"/>
      <c r="AU228" s="146"/>
      <c r="AV228" s="396"/>
      <c r="AW228" s="395"/>
      <c r="AX228" s="146"/>
      <c r="AY228" s="146"/>
      <c r="AZ228" s="396"/>
      <c r="BA228" s="395"/>
      <c r="BB228" s="146"/>
      <c r="BC228" s="146"/>
      <c r="BD228" s="396"/>
      <c r="BE228" s="395"/>
      <c r="BF228" s="146"/>
      <c r="BG228" s="146"/>
      <c r="BH228" s="396"/>
      <c r="BI228" s="395"/>
      <c r="BJ228" s="146"/>
      <c r="BK228" s="146"/>
      <c r="BL228" s="396"/>
      <c r="BM228" s="395"/>
      <c r="BN228" s="146"/>
      <c r="BO228" s="146"/>
      <c r="BP228" s="396"/>
      <c r="BQ228" s="395"/>
      <c r="BR228" s="146"/>
      <c r="BS228" s="146"/>
      <c r="BT228" s="396"/>
      <c r="BU228" s="395"/>
      <c r="BV228" s="146"/>
      <c r="BW228" s="146"/>
      <c r="BX228" s="396"/>
      <c r="BY228" s="395"/>
      <c r="BZ228" s="146"/>
      <c r="CA228" s="146"/>
      <c r="CB228" s="396"/>
      <c r="CC228" s="395"/>
      <c r="CD228" s="146"/>
      <c r="CE228" s="146"/>
      <c r="CF228" s="396"/>
      <c r="CG228" s="395"/>
      <c r="CH228" s="146"/>
      <c r="CI228" s="146"/>
      <c r="CJ228" s="396"/>
      <c r="CK228" s="395"/>
      <c r="CL228" s="146"/>
      <c r="CM228" s="146"/>
      <c r="CN228" s="396"/>
      <c r="CO228" s="395"/>
      <c r="CP228" s="146"/>
      <c r="CQ228" s="146"/>
      <c r="CR228" s="396"/>
      <c r="CS228" s="372"/>
      <c r="CT228" s="146"/>
      <c r="CU228" s="146"/>
      <c r="CV228" s="146"/>
      <c r="CW228" s="146"/>
      <c r="CX228" s="146"/>
      <c r="CY228" s="146"/>
      <c r="CZ228" s="146"/>
      <c r="DA228" s="146"/>
      <c r="DB228" s="146"/>
      <c r="DC228" s="146"/>
      <c r="DD228" s="146"/>
      <c r="DE228" s="146"/>
      <c r="DF228" s="146"/>
      <c r="DG228" s="146"/>
      <c r="DH228" s="146"/>
      <c r="DI228" s="146"/>
      <c r="DJ228" s="146"/>
      <c r="DK228" s="146"/>
      <c r="DL228" s="146"/>
      <c r="DM228" s="146"/>
      <c r="DN228" s="146"/>
      <c r="DO228" s="146"/>
      <c r="DP228" s="146"/>
      <c r="DQ228" s="146"/>
      <c r="DR228" s="146"/>
      <c r="DS228" s="146"/>
      <c r="DT228" s="146"/>
      <c r="DU228" s="146"/>
      <c r="DV228" s="146"/>
      <c r="DW228" s="146"/>
      <c r="DX228" s="146"/>
      <c r="DY228" s="146"/>
      <c r="DZ228" s="146"/>
      <c r="EA228" s="146"/>
      <c r="EB228" s="146"/>
      <c r="EC228" s="146"/>
      <c r="ED228" s="146"/>
      <c r="EE228" s="146"/>
      <c r="EF228" s="146"/>
      <c r="EG228" s="146"/>
      <c r="EH228" s="146"/>
      <c r="EI228" s="146"/>
      <c r="EJ228" s="178"/>
      <c r="EK228" s="178"/>
      <c r="EL228" s="178"/>
      <c r="EM228" s="178"/>
      <c r="EN228" s="178"/>
      <c r="EO228" s="178"/>
      <c r="EP228" s="178"/>
      <c r="EQ228" s="178"/>
      <c r="ER228" s="178"/>
      <c r="ES228" s="178"/>
      <c r="ET228" s="178"/>
      <c r="EU228" s="178"/>
      <c r="EV228" s="178"/>
      <c r="EW228" s="178"/>
      <c r="EX228" s="178"/>
      <c r="EY228" s="178"/>
      <c r="EZ228" s="178"/>
      <c r="FA228" s="178"/>
      <c r="FB228" s="178"/>
      <c r="FC228" s="178"/>
      <c r="FD228" s="178"/>
      <c r="FE228" s="178"/>
      <c r="FF228" s="178"/>
      <c r="FG228" s="178"/>
      <c r="FH228" s="178"/>
      <c r="FI228" s="178"/>
      <c r="FJ228" s="178"/>
      <c r="FK228" s="178"/>
      <c r="FL228" s="178"/>
      <c r="FM228" s="178"/>
      <c r="FN228" s="178"/>
      <c r="FO228" s="178"/>
      <c r="FP228" s="178"/>
      <c r="FQ228" s="178"/>
      <c r="FR228" s="178"/>
      <c r="FS228" s="178"/>
      <c r="FT228" s="178"/>
      <c r="FU228" s="178"/>
      <c r="FV228" s="178"/>
      <c r="FW228" s="178"/>
      <c r="FX228" s="178"/>
      <c r="FY228" s="178"/>
      <c r="FZ228" s="178"/>
      <c r="GA228" s="178"/>
      <c r="GB228" s="178"/>
      <c r="GC228" s="178"/>
      <c r="GD228" s="178"/>
      <c r="GE228" s="178"/>
      <c r="GF228" s="178"/>
      <c r="GG228" s="178"/>
      <c r="GH228" s="178"/>
      <c r="GI228" s="178"/>
      <c r="GJ228" s="178"/>
      <c r="GK228" s="178"/>
      <c r="GL228" s="178"/>
      <c r="GM228" s="178"/>
      <c r="GN228" s="178"/>
      <c r="GO228" s="178"/>
      <c r="GP228" s="178"/>
      <c r="GQ228" s="178"/>
      <c r="GR228" s="178"/>
      <c r="GS228" s="178"/>
      <c r="GT228" s="178"/>
      <c r="GU228" s="178"/>
      <c r="GV228" s="178"/>
      <c r="GY228"/>
    </row>
    <row r="229" spans="1:207" ht="18.75">
      <c r="A229" s="114">
        <f t="shared" si="3"/>
        <v>1</v>
      </c>
      <c r="B229" s="491"/>
      <c r="C229" s="492"/>
      <c r="D229" s="357">
        <v>43318</v>
      </c>
      <c r="E229" s="465" t="str">
        <f>IF("CA" = [1]Congé!$H$7:$H$738, "absent", "il est la ")</f>
        <v xml:space="preserve">il est la </v>
      </c>
      <c r="F229" s="146"/>
      <c r="G229" s="146"/>
      <c r="H229" s="368"/>
      <c r="I229" s="370"/>
      <c r="J229" s="202"/>
      <c r="K229" s="178"/>
      <c r="L229" s="409"/>
      <c r="M229" s="182"/>
      <c r="N229" s="176"/>
      <c r="O229" s="178"/>
      <c r="P229" s="368"/>
      <c r="Q229" s="427"/>
      <c r="R229" s="204"/>
      <c r="S229" s="178"/>
      <c r="T229" s="368"/>
      <c r="U229" s="371"/>
      <c r="V229" s="176"/>
      <c r="W229" s="178"/>
      <c r="X229" s="409"/>
      <c r="Y229" s="428"/>
      <c r="Z229" s="380"/>
      <c r="AA229" s="146"/>
      <c r="AB229" s="368"/>
      <c r="AC229" s="389"/>
      <c r="AD229" s="204"/>
      <c r="AE229" s="178"/>
      <c r="AF229" s="409"/>
      <c r="AG229" s="394"/>
      <c r="AH229" s="388"/>
      <c r="AI229" s="178"/>
      <c r="AJ229" s="368"/>
      <c r="AK229" s="371"/>
      <c r="AL229" s="176"/>
      <c r="AM229" s="178"/>
      <c r="AN229" s="409"/>
      <c r="AO229" s="394"/>
      <c r="AP229" s="200"/>
      <c r="AQ229" s="146"/>
      <c r="AR229" s="368"/>
      <c r="AS229" s="394"/>
      <c r="AT229" s="202"/>
      <c r="AU229" s="146"/>
      <c r="AV229" s="368"/>
      <c r="AW229" s="393"/>
      <c r="AX229" s="178"/>
      <c r="AY229" s="178"/>
      <c r="AZ229" s="368"/>
      <c r="BA229" s="428"/>
      <c r="BB229" s="380"/>
      <c r="BC229" s="146"/>
      <c r="BD229" s="368"/>
      <c r="BE229" s="427"/>
      <c r="BF229" s="204"/>
      <c r="BG229" s="146"/>
      <c r="BH229" s="368"/>
      <c r="BI229" s="182"/>
      <c r="BJ229" s="176"/>
      <c r="BK229" s="178"/>
      <c r="BL229" s="368"/>
      <c r="BM229" s="398"/>
      <c r="BN229" s="202"/>
      <c r="BO229" s="146"/>
      <c r="BP229" s="368"/>
      <c r="BQ229" s="427"/>
      <c r="BR229" s="204"/>
      <c r="BS229" s="178"/>
      <c r="BT229" s="368"/>
      <c r="BU229" s="428"/>
      <c r="BV229" s="380"/>
      <c r="BW229" s="146"/>
      <c r="BX229" s="368"/>
      <c r="BY229" s="398"/>
      <c r="BZ229" s="202"/>
      <c r="CA229" s="178"/>
      <c r="CB229" s="368"/>
      <c r="CC229" s="182"/>
      <c r="CD229" s="176"/>
      <c r="CE229" s="178"/>
      <c r="CF229" s="368"/>
      <c r="CG229" s="394"/>
      <c r="CH229" s="388"/>
      <c r="CI229" s="178"/>
      <c r="CJ229" s="368"/>
      <c r="CK229" s="182"/>
      <c r="CL229" s="176"/>
      <c r="CM229" s="178"/>
      <c r="CN229" s="368"/>
      <c r="CO229" s="182"/>
      <c r="CP229" s="176"/>
      <c r="CQ229" s="178"/>
      <c r="CR229" s="368"/>
      <c r="CS229" s="373"/>
      <c r="CT229" s="178"/>
      <c r="CU229" s="178"/>
      <c r="CV229" s="178"/>
      <c r="CW229" s="164"/>
      <c r="CX229" s="200"/>
      <c r="CY229" s="146"/>
      <c r="CZ229" s="178"/>
      <c r="DA229" s="175"/>
      <c r="DB229" s="176"/>
      <c r="DC229" s="178"/>
      <c r="DD229" s="178"/>
      <c r="DE229" s="164"/>
      <c r="DF229" s="200"/>
      <c r="DG229" s="146"/>
      <c r="DH229" s="178"/>
      <c r="DI229" s="178"/>
      <c r="DJ229" s="178"/>
      <c r="DK229" s="178"/>
      <c r="DL229" s="178"/>
      <c r="DM229" s="181"/>
      <c r="DN229" s="202"/>
      <c r="DO229" s="146"/>
      <c r="DP229" s="178"/>
      <c r="DQ229" s="181"/>
      <c r="DR229" s="202"/>
      <c r="DS229" s="146"/>
      <c r="DT229" s="178"/>
      <c r="DU229" s="181"/>
      <c r="DV229" s="202"/>
      <c r="DW229" s="146"/>
      <c r="DX229" s="178"/>
      <c r="DY229" s="178"/>
      <c r="DZ229" s="178"/>
      <c r="EA229" s="178"/>
      <c r="EB229" s="178"/>
      <c r="EC229" s="178"/>
      <c r="ED229" s="178"/>
      <c r="EE229" s="178"/>
      <c r="EF229" s="178"/>
      <c r="EG229" s="381"/>
      <c r="EH229" s="380"/>
      <c r="EI229" s="146"/>
      <c r="EJ229" s="178"/>
      <c r="EK229" s="178"/>
      <c r="EL229" s="178"/>
      <c r="EM229" s="178"/>
      <c r="EN229" s="178"/>
      <c r="EO229" s="178"/>
      <c r="EP229" s="178"/>
      <c r="EQ229" s="178"/>
      <c r="ER229" s="178"/>
      <c r="ES229" s="178"/>
      <c r="ET229" s="178"/>
      <c r="EU229" s="178"/>
      <c r="EV229" s="178"/>
      <c r="EW229" s="178"/>
      <c r="EX229" s="178"/>
      <c r="EY229" s="178"/>
      <c r="EZ229" s="178"/>
      <c r="FA229" s="178"/>
      <c r="FB229" s="178"/>
      <c r="FC229" s="178"/>
      <c r="FD229" s="178"/>
      <c r="FE229" s="178"/>
      <c r="FF229" s="178"/>
      <c r="FG229" s="178"/>
      <c r="FH229" s="178"/>
      <c r="FI229" s="178"/>
      <c r="FJ229" s="178"/>
      <c r="FK229" s="178"/>
      <c r="FL229" s="178"/>
      <c r="FM229" s="178"/>
      <c r="FN229" s="178"/>
      <c r="FO229" s="178"/>
      <c r="FP229" s="178"/>
      <c r="FQ229" s="178"/>
      <c r="FR229" s="178"/>
      <c r="FS229" s="178"/>
      <c r="FT229" s="178"/>
      <c r="FU229" s="178"/>
      <c r="FV229" s="178"/>
      <c r="FW229" s="178"/>
      <c r="FX229" s="178"/>
      <c r="FY229" s="178"/>
      <c r="FZ229" s="178"/>
      <c r="GA229" s="178"/>
      <c r="GB229" s="178"/>
      <c r="GC229" s="178"/>
      <c r="GD229" s="178"/>
      <c r="GE229" s="178"/>
      <c r="GF229" s="178"/>
      <c r="GG229" s="178"/>
      <c r="GH229" s="178"/>
      <c r="GI229" s="178"/>
      <c r="GJ229" s="178"/>
      <c r="GK229" s="178"/>
      <c r="GL229" s="178"/>
      <c r="GM229" s="178"/>
      <c r="GN229" s="178"/>
      <c r="GO229" s="178"/>
      <c r="GP229" s="178"/>
      <c r="GQ229" s="178"/>
      <c r="GR229" s="178"/>
      <c r="GS229" s="178"/>
      <c r="GT229" s="178"/>
      <c r="GU229" s="178"/>
      <c r="GV229" s="178"/>
      <c r="GY229"/>
    </row>
    <row r="230" spans="1:207" ht="18.75">
      <c r="A230" s="114">
        <f t="shared" si="3"/>
        <v>2</v>
      </c>
      <c r="B230" s="491"/>
      <c r="C230" s="492"/>
      <c r="D230" s="357">
        <v>43319</v>
      </c>
      <c r="E230" s="465" t="str">
        <f>IF("CA" = [1]Congé!$H$7:$H$738, "absent", "il est la ")</f>
        <v xml:space="preserve">il est la </v>
      </c>
      <c r="F230" s="146"/>
      <c r="G230" s="146"/>
      <c r="H230" s="368"/>
      <c r="I230" s="370"/>
      <c r="J230" s="202"/>
      <c r="K230" s="178"/>
      <c r="L230" s="409"/>
      <c r="M230" s="394"/>
      <c r="N230" s="178"/>
      <c r="O230" s="178"/>
      <c r="P230" s="368"/>
      <c r="Q230" s="427"/>
      <c r="R230" s="204"/>
      <c r="S230" s="178"/>
      <c r="T230" s="368"/>
      <c r="U230" s="371"/>
      <c r="V230" s="176"/>
      <c r="W230" s="178"/>
      <c r="X230" s="409"/>
      <c r="Y230" s="428"/>
      <c r="Z230" s="380"/>
      <c r="AA230" s="146"/>
      <c r="AB230" s="368"/>
      <c r="AC230" s="389"/>
      <c r="AD230" s="204"/>
      <c r="AE230" s="178"/>
      <c r="AF230" s="409"/>
      <c r="AG230" s="394"/>
      <c r="AH230" s="388"/>
      <c r="AI230" s="178"/>
      <c r="AJ230" s="368"/>
      <c r="AK230" s="371"/>
      <c r="AL230" s="176"/>
      <c r="AM230" s="178"/>
      <c r="AN230" s="409"/>
      <c r="AO230" s="394"/>
      <c r="AP230" s="202"/>
      <c r="AQ230" s="146"/>
      <c r="AR230" s="368"/>
      <c r="AS230" s="394"/>
      <c r="AT230" s="202"/>
      <c r="AU230" s="146"/>
      <c r="AV230" s="368"/>
      <c r="AW230" s="393"/>
      <c r="AX230" s="178"/>
      <c r="AY230" s="178"/>
      <c r="AZ230" s="368"/>
      <c r="BA230" s="428"/>
      <c r="BB230" s="380"/>
      <c r="BC230" s="146"/>
      <c r="BD230" s="368"/>
      <c r="BE230" s="427"/>
      <c r="BF230" s="204"/>
      <c r="BG230" s="146"/>
      <c r="BH230" s="368"/>
      <c r="BI230" s="182"/>
      <c r="BJ230" s="176"/>
      <c r="BK230" s="178"/>
      <c r="BL230" s="368"/>
      <c r="BM230" s="394"/>
      <c r="BN230" s="202"/>
      <c r="BO230" s="146"/>
      <c r="BP230" s="368"/>
      <c r="BQ230" s="427"/>
      <c r="BR230" s="204"/>
      <c r="BS230" s="178"/>
      <c r="BT230" s="368"/>
      <c r="BU230" s="428"/>
      <c r="BV230" s="380"/>
      <c r="BW230" s="146"/>
      <c r="BX230" s="368"/>
      <c r="BY230" s="398"/>
      <c r="BZ230" s="202"/>
      <c r="CA230" s="178"/>
      <c r="CB230" s="368"/>
      <c r="CC230" s="182"/>
      <c r="CD230" s="176"/>
      <c r="CE230" s="178"/>
      <c r="CF230" s="368"/>
      <c r="CG230" s="394"/>
      <c r="CH230" s="388"/>
      <c r="CI230" s="178"/>
      <c r="CJ230" s="368"/>
      <c r="CK230" s="182"/>
      <c r="CL230" s="176"/>
      <c r="CM230" s="178"/>
      <c r="CN230" s="368"/>
      <c r="CO230" s="182"/>
      <c r="CP230" s="176"/>
      <c r="CQ230" s="178"/>
      <c r="CR230" s="368"/>
      <c r="CS230" s="371"/>
      <c r="CT230" s="176"/>
      <c r="CU230" s="178"/>
      <c r="CV230" s="178"/>
      <c r="CW230" s="164"/>
      <c r="CX230" s="200"/>
      <c r="CY230" s="146"/>
      <c r="CZ230" s="178"/>
      <c r="DA230" s="175"/>
      <c r="DB230" s="176"/>
      <c r="DC230" s="178"/>
      <c r="DD230" s="178"/>
      <c r="DE230" s="164"/>
      <c r="DF230" s="200"/>
      <c r="DG230" s="146"/>
      <c r="DH230" s="178"/>
      <c r="DI230" s="178"/>
      <c r="DJ230" s="178"/>
      <c r="DK230" s="178"/>
      <c r="DL230" s="178"/>
      <c r="DM230" s="164"/>
      <c r="DN230" s="202"/>
      <c r="DO230" s="146"/>
      <c r="DP230" s="178"/>
      <c r="DQ230" s="181"/>
      <c r="DR230" s="202"/>
      <c r="DS230" s="146"/>
      <c r="DT230" s="178"/>
      <c r="DU230" s="181"/>
      <c r="DV230" s="202"/>
      <c r="DW230" s="146"/>
      <c r="DX230" s="178"/>
      <c r="DY230" s="181"/>
      <c r="DZ230" s="202"/>
      <c r="EA230" s="178"/>
      <c r="EB230" s="178"/>
      <c r="EC230" s="178"/>
      <c r="ED230" s="178"/>
      <c r="EE230" s="178"/>
      <c r="EF230" s="178"/>
      <c r="EG230" s="381"/>
      <c r="EH230" s="380"/>
      <c r="EI230" s="146"/>
      <c r="EJ230" s="178"/>
      <c r="EK230" s="178"/>
      <c r="EL230" s="178"/>
      <c r="EM230" s="178"/>
      <c r="EN230" s="178"/>
      <c r="EO230" s="178"/>
      <c r="EP230" s="178"/>
      <c r="EQ230" s="178"/>
      <c r="ER230" s="178"/>
      <c r="ES230" s="178"/>
      <c r="ET230" s="178"/>
      <c r="EU230" s="178"/>
      <c r="EV230" s="178"/>
      <c r="EW230" s="178"/>
      <c r="EX230" s="178"/>
      <c r="EY230" s="178"/>
      <c r="EZ230" s="178"/>
      <c r="FA230" s="178"/>
      <c r="FB230" s="178"/>
      <c r="FC230" s="178"/>
      <c r="FD230" s="178"/>
      <c r="FE230" s="178"/>
      <c r="FF230" s="178"/>
      <c r="FG230" s="178"/>
      <c r="FH230" s="178"/>
      <c r="FI230" s="178"/>
      <c r="FJ230" s="178"/>
      <c r="FK230" s="178"/>
      <c r="FL230" s="178"/>
      <c r="FM230" s="178"/>
      <c r="FN230" s="178"/>
      <c r="FO230" s="178"/>
      <c r="FP230" s="178"/>
      <c r="FQ230" s="178"/>
      <c r="FR230" s="178"/>
      <c r="FS230" s="178"/>
      <c r="FT230" s="178"/>
      <c r="FU230" s="178"/>
      <c r="FV230" s="178"/>
      <c r="FW230" s="178"/>
      <c r="FX230" s="178"/>
      <c r="FY230" s="178"/>
      <c r="FZ230" s="178"/>
      <c r="GA230" s="178"/>
      <c r="GB230" s="178"/>
      <c r="GC230" s="178"/>
      <c r="GD230" s="178"/>
      <c r="GE230" s="178"/>
      <c r="GF230" s="178"/>
      <c r="GG230" s="178"/>
      <c r="GH230" s="178"/>
      <c r="GI230" s="178"/>
      <c r="GJ230" s="178"/>
      <c r="GK230" s="178"/>
      <c r="GL230" s="178"/>
      <c r="GM230" s="178"/>
      <c r="GN230" s="178"/>
      <c r="GO230" s="178"/>
      <c r="GP230" s="178"/>
      <c r="GQ230" s="178"/>
      <c r="GR230" s="178"/>
      <c r="GS230" s="178"/>
      <c r="GT230" s="178"/>
      <c r="GU230" s="178"/>
      <c r="GV230" s="178"/>
      <c r="GY230"/>
    </row>
    <row r="231" spans="1:207" ht="18.75">
      <c r="A231" s="114">
        <f t="shared" si="3"/>
        <v>3</v>
      </c>
      <c r="B231" s="491"/>
      <c r="C231" s="492"/>
      <c r="D231" s="357">
        <v>43320</v>
      </c>
      <c r="E231" s="465" t="str">
        <f>IF("CA" = [1]Congé!$H$7:$H$738, "absent", "il est la ")</f>
        <v xml:space="preserve">il est la </v>
      </c>
      <c r="F231" s="146"/>
      <c r="G231" s="146"/>
      <c r="H231" s="368"/>
      <c r="I231" s="370"/>
      <c r="J231" s="202"/>
      <c r="K231" s="178"/>
      <c r="L231" s="409"/>
      <c r="M231" s="394"/>
      <c r="N231" s="178"/>
      <c r="O231" s="178"/>
      <c r="P231" s="368"/>
      <c r="Q231" s="427"/>
      <c r="R231" s="204"/>
      <c r="S231" s="178"/>
      <c r="T231" s="368"/>
      <c r="U231" s="371"/>
      <c r="V231" s="176"/>
      <c r="W231" s="178"/>
      <c r="X231" s="409"/>
      <c r="Y231" s="394"/>
      <c r="Z231" s="202"/>
      <c r="AA231" s="146"/>
      <c r="AB231" s="368"/>
      <c r="AC231" s="371"/>
      <c r="AD231" s="176"/>
      <c r="AE231" s="178"/>
      <c r="AF231" s="409"/>
      <c r="AG231" s="394"/>
      <c r="AH231" s="388"/>
      <c r="AI231" s="178"/>
      <c r="AJ231" s="368"/>
      <c r="AK231" s="371"/>
      <c r="AL231" s="176"/>
      <c r="AM231" s="178"/>
      <c r="AN231" s="409"/>
      <c r="AO231" s="394"/>
      <c r="AP231" s="202"/>
      <c r="AQ231" s="146"/>
      <c r="AR231" s="368"/>
      <c r="AS231" s="394"/>
      <c r="AT231" s="202"/>
      <c r="AU231" s="146"/>
      <c r="AV231" s="368"/>
      <c r="AW231" s="393"/>
      <c r="AX231" s="178"/>
      <c r="AY231" s="178"/>
      <c r="AZ231" s="368"/>
      <c r="BA231" s="394"/>
      <c r="BB231" s="202"/>
      <c r="BC231" s="146"/>
      <c r="BD231" s="368"/>
      <c r="BE231" s="427"/>
      <c r="BF231" s="204"/>
      <c r="BG231" s="146"/>
      <c r="BH231" s="368"/>
      <c r="BI231" s="182"/>
      <c r="BJ231" s="176"/>
      <c r="BK231" s="178"/>
      <c r="BL231" s="368"/>
      <c r="BM231" s="182"/>
      <c r="BN231" s="176"/>
      <c r="BO231" s="178"/>
      <c r="BP231" s="368"/>
      <c r="BQ231" s="427"/>
      <c r="BR231" s="204"/>
      <c r="BS231" s="178"/>
      <c r="BT231" s="368"/>
      <c r="BU231" s="394"/>
      <c r="BV231" s="202"/>
      <c r="BW231" s="146"/>
      <c r="BX231" s="368"/>
      <c r="BY231" s="398"/>
      <c r="BZ231" s="202"/>
      <c r="CA231" s="178"/>
      <c r="CB231" s="368"/>
      <c r="CC231" s="182"/>
      <c r="CD231" s="176"/>
      <c r="CE231" s="178"/>
      <c r="CF231" s="368"/>
      <c r="CG231" s="394"/>
      <c r="CH231" s="388"/>
      <c r="CI231" s="178"/>
      <c r="CJ231" s="368"/>
      <c r="CK231" s="182"/>
      <c r="CL231" s="176"/>
      <c r="CM231" s="178"/>
      <c r="CN231" s="368"/>
      <c r="CO231" s="182"/>
      <c r="CP231" s="176"/>
      <c r="CQ231" s="178"/>
      <c r="CR231" s="368"/>
      <c r="CS231" s="373"/>
      <c r="CT231" s="178"/>
      <c r="CU231" s="178"/>
      <c r="CV231" s="178"/>
      <c r="CW231" s="164"/>
      <c r="CX231" s="200"/>
      <c r="CY231" s="146"/>
      <c r="CZ231" s="178"/>
      <c r="DA231" s="175"/>
      <c r="DB231" s="176"/>
      <c r="DC231" s="178"/>
      <c r="DD231" s="178"/>
      <c r="DE231" s="164"/>
      <c r="DF231" s="200"/>
      <c r="DG231" s="146"/>
      <c r="DH231" s="178"/>
      <c r="DI231" s="178"/>
      <c r="DJ231" s="178"/>
      <c r="DK231" s="178"/>
      <c r="DL231" s="178"/>
      <c r="DM231" s="164"/>
      <c r="DN231" s="202"/>
      <c r="DO231" s="146"/>
      <c r="DP231" s="178"/>
      <c r="DQ231" s="164"/>
      <c r="DR231" s="202"/>
      <c r="DS231" s="146"/>
      <c r="DT231" s="178"/>
      <c r="DU231" s="181"/>
      <c r="DV231" s="202"/>
      <c r="DW231" s="146"/>
      <c r="DX231" s="178"/>
      <c r="DY231" s="181"/>
      <c r="DZ231" s="202"/>
      <c r="EA231" s="178"/>
      <c r="EB231" s="178"/>
      <c r="EC231" s="178"/>
      <c r="ED231" s="178"/>
      <c r="EE231" s="178"/>
      <c r="EF231" s="178"/>
      <c r="EG231" s="381"/>
      <c r="EH231" s="380"/>
      <c r="EI231" s="146"/>
      <c r="EJ231" s="178"/>
      <c r="EK231" s="178"/>
      <c r="EL231" s="178"/>
      <c r="EM231" s="178"/>
      <c r="EN231" s="178"/>
      <c r="EO231" s="178"/>
      <c r="EP231" s="178"/>
      <c r="EQ231" s="178"/>
      <c r="ER231" s="178"/>
      <c r="ES231" s="178"/>
      <c r="ET231" s="178"/>
      <c r="EU231" s="178"/>
      <c r="EV231" s="178"/>
      <c r="EW231" s="178"/>
      <c r="EX231" s="178"/>
      <c r="EY231" s="178"/>
      <c r="EZ231" s="178"/>
      <c r="FA231" s="178"/>
      <c r="FB231" s="178"/>
      <c r="FC231" s="178"/>
      <c r="FD231" s="178"/>
      <c r="FE231" s="178"/>
      <c r="FF231" s="178"/>
      <c r="FG231" s="178"/>
      <c r="FH231" s="178"/>
      <c r="FI231" s="178"/>
      <c r="FJ231" s="178"/>
      <c r="FK231" s="178"/>
      <c r="FL231" s="178"/>
      <c r="FM231" s="178"/>
      <c r="FN231" s="178"/>
      <c r="FO231" s="178"/>
      <c r="FP231" s="178"/>
      <c r="FQ231" s="178"/>
      <c r="FR231" s="178"/>
      <c r="FS231" s="178"/>
      <c r="FT231" s="178"/>
      <c r="FU231" s="178"/>
      <c r="FV231" s="178"/>
      <c r="FW231" s="178"/>
      <c r="FX231" s="178"/>
      <c r="FY231" s="178"/>
      <c r="FZ231" s="178"/>
      <c r="GA231" s="178"/>
      <c r="GB231" s="178"/>
      <c r="GC231" s="178"/>
      <c r="GD231" s="178"/>
      <c r="GE231" s="178"/>
      <c r="GF231" s="178"/>
      <c r="GG231" s="178"/>
      <c r="GH231" s="178"/>
      <c r="GI231" s="178"/>
      <c r="GJ231" s="178"/>
      <c r="GK231" s="178"/>
      <c r="GL231" s="178"/>
      <c r="GM231" s="178"/>
      <c r="GN231" s="178"/>
      <c r="GO231" s="178"/>
      <c r="GP231" s="178"/>
      <c r="GQ231" s="178"/>
      <c r="GR231" s="178"/>
      <c r="GS231" s="178"/>
      <c r="GT231" s="178"/>
      <c r="GU231" s="178"/>
      <c r="GV231" s="178"/>
      <c r="GY231"/>
    </row>
    <row r="232" spans="1:207" ht="18.75">
      <c r="A232" s="114">
        <f t="shared" si="3"/>
        <v>4</v>
      </c>
      <c r="B232" s="491"/>
      <c r="C232" s="492"/>
      <c r="D232" s="357">
        <v>43321</v>
      </c>
      <c r="E232" s="465" t="str">
        <f>IF("CA" = [1]Congé!$H$7:$H$738, "absent", "il est la ")</f>
        <v xml:space="preserve">il est la </v>
      </c>
      <c r="F232" s="146"/>
      <c r="G232" s="146"/>
      <c r="H232" s="368"/>
      <c r="I232" s="370"/>
      <c r="J232" s="202"/>
      <c r="K232" s="178"/>
      <c r="L232" s="409"/>
      <c r="M232" s="394"/>
      <c r="N232" s="178"/>
      <c r="O232" s="178"/>
      <c r="P232" s="368"/>
      <c r="Q232" s="427"/>
      <c r="R232" s="204"/>
      <c r="S232" s="178"/>
      <c r="T232" s="368"/>
      <c r="U232" s="371"/>
      <c r="V232" s="176"/>
      <c r="W232" s="178"/>
      <c r="X232" s="409"/>
      <c r="Y232" s="394"/>
      <c r="Z232" s="202"/>
      <c r="AA232" s="146"/>
      <c r="AB232" s="368"/>
      <c r="AC232" s="389"/>
      <c r="AD232" s="204"/>
      <c r="AE232" s="178"/>
      <c r="AF232" s="409"/>
      <c r="AG232" s="394"/>
      <c r="AH232" s="388"/>
      <c r="AI232" s="178"/>
      <c r="AJ232" s="368"/>
      <c r="AK232" s="371"/>
      <c r="AL232" s="176"/>
      <c r="AM232" s="178"/>
      <c r="AN232" s="409"/>
      <c r="AO232" s="394"/>
      <c r="AP232" s="200"/>
      <c r="AQ232" s="146"/>
      <c r="AR232" s="368"/>
      <c r="AS232" s="394"/>
      <c r="AT232" s="202"/>
      <c r="AU232" s="146"/>
      <c r="AV232" s="368"/>
      <c r="AW232" s="393"/>
      <c r="AX232" s="178"/>
      <c r="AY232" s="178"/>
      <c r="AZ232" s="368"/>
      <c r="BA232" s="394"/>
      <c r="BB232" s="202"/>
      <c r="BC232" s="146"/>
      <c r="BD232" s="368"/>
      <c r="BE232" s="427"/>
      <c r="BF232" s="204"/>
      <c r="BG232" s="146"/>
      <c r="BH232" s="368"/>
      <c r="BI232" s="182"/>
      <c r="BJ232" s="176"/>
      <c r="BK232" s="178"/>
      <c r="BL232" s="368"/>
      <c r="BM232" s="182"/>
      <c r="BN232" s="176"/>
      <c r="BO232" s="178"/>
      <c r="BP232" s="368"/>
      <c r="BQ232" s="427"/>
      <c r="BR232" s="204"/>
      <c r="BS232" s="178"/>
      <c r="BT232" s="368"/>
      <c r="BU232" s="394"/>
      <c r="BV232" s="202"/>
      <c r="BW232" s="146"/>
      <c r="BX232" s="368"/>
      <c r="BY232" s="182"/>
      <c r="BZ232" s="176"/>
      <c r="CA232" s="178"/>
      <c r="CB232" s="368"/>
      <c r="CC232" s="182"/>
      <c r="CD232" s="176"/>
      <c r="CE232" s="178"/>
      <c r="CF232" s="368"/>
      <c r="CG232" s="394"/>
      <c r="CH232" s="388"/>
      <c r="CI232" s="178"/>
      <c r="CJ232" s="368"/>
      <c r="CK232" s="182"/>
      <c r="CL232" s="176"/>
      <c r="CM232" s="178"/>
      <c r="CN232" s="368"/>
      <c r="CO232" s="182"/>
      <c r="CP232" s="176"/>
      <c r="CQ232" s="178"/>
      <c r="CR232" s="368"/>
      <c r="CS232" s="373"/>
      <c r="CT232" s="178"/>
      <c r="CU232" s="178"/>
      <c r="CV232" s="178"/>
      <c r="CW232" s="164"/>
      <c r="CX232" s="200"/>
      <c r="CY232" s="146"/>
      <c r="CZ232" s="178"/>
      <c r="DA232" s="175"/>
      <c r="DB232" s="176"/>
      <c r="DC232" s="178"/>
      <c r="DD232" s="178"/>
      <c r="DE232" s="164"/>
      <c r="DF232" s="200"/>
      <c r="DG232" s="146"/>
      <c r="DH232" s="178"/>
      <c r="DI232" s="178"/>
      <c r="DJ232" s="178"/>
      <c r="DK232" s="178"/>
      <c r="DL232" s="178"/>
      <c r="DM232" s="181"/>
      <c r="DN232" s="202"/>
      <c r="DO232" s="146"/>
      <c r="DP232" s="178"/>
      <c r="DQ232" s="181"/>
      <c r="DR232" s="202"/>
      <c r="DS232" s="146"/>
      <c r="DT232" s="178"/>
      <c r="DU232" s="181"/>
      <c r="DV232" s="202"/>
      <c r="DW232" s="146"/>
      <c r="DX232" s="178"/>
      <c r="DY232" s="181"/>
      <c r="DZ232" s="202"/>
      <c r="EA232" s="178"/>
      <c r="EB232" s="178"/>
      <c r="EC232" s="178"/>
      <c r="ED232" s="178"/>
      <c r="EE232" s="178"/>
      <c r="EF232" s="178"/>
      <c r="EG232" s="381"/>
      <c r="EH232" s="380"/>
      <c r="EI232" s="146"/>
      <c r="EJ232" s="178"/>
      <c r="EK232" s="178"/>
      <c r="EL232" s="178"/>
      <c r="EM232" s="178"/>
      <c r="EN232" s="178"/>
      <c r="EO232" s="178"/>
      <c r="EP232" s="178"/>
      <c r="EQ232" s="178"/>
      <c r="ER232" s="178"/>
      <c r="ES232" s="178"/>
      <c r="ET232" s="178"/>
      <c r="EU232" s="178"/>
      <c r="EV232" s="178"/>
      <c r="EW232" s="178"/>
      <c r="EX232" s="178"/>
      <c r="EY232" s="178"/>
      <c r="EZ232" s="178"/>
      <c r="FA232" s="178"/>
      <c r="FB232" s="178"/>
      <c r="FC232" s="178"/>
      <c r="FD232" s="178"/>
      <c r="FE232" s="178"/>
      <c r="FF232" s="178"/>
      <c r="FG232" s="178"/>
      <c r="FH232" s="178"/>
      <c r="FI232" s="178"/>
      <c r="FJ232" s="178"/>
      <c r="FK232" s="178"/>
      <c r="FL232" s="178"/>
      <c r="FM232" s="178"/>
      <c r="FN232" s="178"/>
      <c r="FO232" s="178"/>
      <c r="FP232" s="178"/>
      <c r="FQ232" s="178"/>
      <c r="FR232" s="178"/>
      <c r="FS232" s="178"/>
      <c r="FT232" s="178"/>
      <c r="FU232" s="178"/>
      <c r="FV232" s="178"/>
      <c r="FW232" s="178"/>
      <c r="FX232" s="178"/>
      <c r="FY232" s="178"/>
      <c r="FZ232" s="178"/>
      <c r="GA232" s="178"/>
      <c r="GB232" s="178"/>
      <c r="GC232" s="178"/>
      <c r="GD232" s="178"/>
      <c r="GE232" s="178"/>
      <c r="GF232" s="178"/>
      <c r="GG232" s="178"/>
      <c r="GH232" s="178"/>
      <c r="GI232" s="178"/>
      <c r="GJ232" s="178"/>
      <c r="GK232" s="178"/>
      <c r="GL232" s="178"/>
      <c r="GM232" s="178"/>
      <c r="GN232" s="178"/>
      <c r="GO232" s="178"/>
      <c r="GP232" s="178"/>
      <c r="GQ232" s="178"/>
      <c r="GR232" s="178"/>
      <c r="GS232" s="178"/>
      <c r="GT232" s="178"/>
      <c r="GU232" s="178"/>
      <c r="GV232" s="178"/>
      <c r="GY232"/>
    </row>
    <row r="233" spans="1:207" ht="15.75">
      <c r="A233" s="114">
        <f t="shared" si="3"/>
        <v>5</v>
      </c>
      <c r="B233" s="491"/>
      <c r="C233" s="492"/>
      <c r="D233" s="357">
        <v>43322</v>
      </c>
      <c r="E233" s="465" t="str">
        <f>IF("CA" = [1]Congé!$H$7:$H$738, "absent", "il est la ")</f>
        <v xml:space="preserve">il est la </v>
      </c>
      <c r="F233" s="178"/>
      <c r="G233" s="178"/>
      <c r="H233" s="368"/>
      <c r="I233" s="352"/>
      <c r="J233" s="178"/>
      <c r="K233" s="178"/>
      <c r="L233" s="409"/>
      <c r="M233" s="393"/>
      <c r="N233" s="178"/>
      <c r="O233" s="178"/>
      <c r="P233" s="368"/>
      <c r="Q233" s="393"/>
      <c r="R233" s="178"/>
      <c r="S233" s="178"/>
      <c r="T233" s="368"/>
      <c r="U233" s="352"/>
      <c r="V233" s="178"/>
      <c r="W233" s="178"/>
      <c r="X233" s="409"/>
      <c r="Y233" s="393"/>
      <c r="Z233" s="178"/>
      <c r="AA233" s="178"/>
      <c r="AB233" s="368"/>
      <c r="AC233" s="352"/>
      <c r="AD233" s="178"/>
      <c r="AE233" s="178"/>
      <c r="AF233" s="409"/>
      <c r="AG233" s="393"/>
      <c r="AH233" s="178"/>
      <c r="AI233" s="178"/>
      <c r="AJ233" s="368"/>
      <c r="AK233" s="352"/>
      <c r="AL233" s="178"/>
      <c r="AM233" s="178"/>
      <c r="AN233" s="409"/>
      <c r="AO233" s="393"/>
      <c r="AP233" s="178"/>
      <c r="AQ233" s="178"/>
      <c r="AR233" s="368"/>
      <c r="AS233" s="393"/>
      <c r="AT233" s="178"/>
      <c r="AU233" s="178"/>
      <c r="AV233" s="368"/>
      <c r="AW233" s="393"/>
      <c r="AX233" s="178"/>
      <c r="AY233" s="178"/>
      <c r="AZ233" s="368"/>
      <c r="BA233" s="393"/>
      <c r="BB233" s="178"/>
      <c r="BC233" s="178"/>
      <c r="BD233" s="368"/>
      <c r="BE233" s="393"/>
      <c r="BF233" s="178"/>
      <c r="BG233" s="178"/>
      <c r="BH233" s="368"/>
      <c r="BI233" s="393"/>
      <c r="BJ233" s="178"/>
      <c r="BK233" s="178"/>
      <c r="BL233" s="368"/>
      <c r="BM233" s="393"/>
      <c r="BN233" s="178"/>
      <c r="BO233" s="178"/>
      <c r="BP233" s="368"/>
      <c r="BQ233" s="393"/>
      <c r="BR233" s="178"/>
      <c r="BS233" s="178"/>
      <c r="BT233" s="368"/>
      <c r="BU233" s="393"/>
      <c r="BV233" s="178"/>
      <c r="BW233" s="178"/>
      <c r="BX233" s="368"/>
      <c r="BY233" s="393"/>
      <c r="BZ233" s="178"/>
      <c r="CA233" s="178"/>
      <c r="CB233" s="368"/>
      <c r="CC233" s="393"/>
      <c r="CD233" s="178"/>
      <c r="CE233" s="178"/>
      <c r="CF233" s="368"/>
      <c r="CG233" s="393"/>
      <c r="CH233" s="178"/>
      <c r="CI233" s="178"/>
      <c r="CJ233" s="368"/>
      <c r="CK233" s="393"/>
      <c r="CL233" s="178"/>
      <c r="CM233" s="178"/>
      <c r="CN233" s="368"/>
      <c r="CO233" s="393"/>
      <c r="CP233" s="178"/>
      <c r="CQ233" s="178"/>
      <c r="CR233" s="368"/>
      <c r="CS233" s="352"/>
      <c r="CT233" s="178"/>
      <c r="CU233" s="178"/>
      <c r="CV233" s="178"/>
      <c r="CW233" s="178"/>
      <c r="CX233" s="178"/>
      <c r="CY233" s="178"/>
      <c r="CZ233" s="178"/>
      <c r="DA233" s="178"/>
      <c r="DB233" s="178"/>
      <c r="DC233" s="178"/>
      <c r="DD233" s="178"/>
      <c r="DE233" s="178"/>
      <c r="DF233" s="178"/>
      <c r="DG233" s="178"/>
      <c r="DH233" s="178"/>
      <c r="DI233" s="178"/>
      <c r="DJ233" s="178"/>
      <c r="DK233" s="178"/>
      <c r="DL233" s="178"/>
      <c r="DM233" s="178"/>
      <c r="DN233" s="178"/>
      <c r="DO233" s="178"/>
      <c r="DP233" s="178"/>
      <c r="DQ233" s="178"/>
      <c r="DR233" s="178"/>
      <c r="DS233" s="178"/>
      <c r="DT233" s="178"/>
      <c r="DU233" s="178"/>
      <c r="DV233" s="178"/>
      <c r="DW233" s="178"/>
      <c r="DX233" s="178"/>
      <c r="DY233" s="178"/>
      <c r="DZ233" s="178"/>
      <c r="EA233" s="178"/>
      <c r="EB233" s="178"/>
      <c r="EC233" s="178"/>
      <c r="ED233" s="178"/>
      <c r="EE233" s="178"/>
      <c r="EF233" s="178"/>
      <c r="EG233" s="178"/>
      <c r="EH233" s="178"/>
      <c r="EI233" s="178"/>
      <c r="EJ233" s="178"/>
      <c r="EK233" s="178"/>
      <c r="EL233" s="178"/>
      <c r="EM233" s="178"/>
      <c r="EN233" s="178"/>
      <c r="EO233" s="178"/>
      <c r="EP233" s="178"/>
      <c r="EQ233" s="178"/>
      <c r="ER233" s="178"/>
      <c r="ES233" s="178"/>
      <c r="ET233" s="178"/>
      <c r="EU233" s="178"/>
      <c r="EV233" s="178"/>
      <c r="EW233" s="178"/>
      <c r="EX233" s="178"/>
      <c r="EY233" s="178"/>
      <c r="EZ233" s="178"/>
      <c r="FA233" s="178"/>
      <c r="FB233" s="178"/>
      <c r="FC233" s="178"/>
      <c r="FD233" s="178"/>
      <c r="FE233" s="178"/>
      <c r="FF233" s="178"/>
      <c r="FG233" s="178"/>
      <c r="FH233" s="178"/>
      <c r="FI233" s="178"/>
      <c r="FJ233" s="178"/>
      <c r="FK233" s="178"/>
      <c r="FL233" s="178"/>
      <c r="FM233" s="178"/>
      <c r="FN233" s="178"/>
      <c r="FO233" s="178"/>
      <c r="FP233" s="178"/>
      <c r="FQ233" s="178"/>
      <c r="FR233" s="178"/>
      <c r="FS233" s="178"/>
      <c r="FT233" s="178"/>
      <c r="FU233" s="178"/>
      <c r="FV233" s="178"/>
      <c r="FW233" s="178"/>
      <c r="FX233" s="178"/>
      <c r="FY233" s="178"/>
      <c r="FZ233" s="178"/>
      <c r="GA233" s="178"/>
      <c r="GB233" s="178"/>
      <c r="GC233" s="178"/>
      <c r="GD233" s="178"/>
      <c r="GE233" s="178"/>
      <c r="GF233" s="178"/>
      <c r="GG233" s="178"/>
      <c r="GH233" s="178"/>
      <c r="GI233" s="178"/>
      <c r="GJ233" s="178"/>
      <c r="GK233" s="178"/>
      <c r="GL233" s="178"/>
      <c r="GM233" s="178"/>
      <c r="GN233" s="178"/>
      <c r="GO233" s="178"/>
      <c r="GP233" s="178"/>
      <c r="GQ233" s="178"/>
      <c r="GR233" s="178"/>
      <c r="GS233" s="178"/>
      <c r="GT233" s="178"/>
      <c r="GU233" s="178"/>
      <c r="GV233" s="178"/>
      <c r="GY233"/>
    </row>
    <row r="234" spans="1:207" ht="15.75">
      <c r="A234" s="114">
        <f t="shared" si="3"/>
        <v>6</v>
      </c>
      <c r="B234" s="491"/>
      <c r="C234" s="492"/>
      <c r="D234" s="357">
        <v>43323</v>
      </c>
      <c r="E234" s="465" t="str">
        <f>IF("CA" = [1]Congé!$H$7:$H$738, "absent", "il est la ")</f>
        <v xml:space="preserve">il est la </v>
      </c>
      <c r="F234" s="178"/>
      <c r="G234" s="178"/>
      <c r="H234" s="368"/>
      <c r="I234" s="352"/>
      <c r="J234" s="178"/>
      <c r="K234" s="178"/>
      <c r="L234" s="409"/>
      <c r="M234" s="393"/>
      <c r="N234" s="178"/>
      <c r="O234" s="178"/>
      <c r="P234" s="368"/>
      <c r="Q234" s="393"/>
      <c r="R234" s="178"/>
      <c r="S234" s="178"/>
      <c r="T234" s="368"/>
      <c r="U234" s="352"/>
      <c r="V234" s="178"/>
      <c r="W234" s="178"/>
      <c r="X234" s="409"/>
      <c r="Y234" s="393"/>
      <c r="Z234" s="178"/>
      <c r="AA234" s="178"/>
      <c r="AB234" s="368"/>
      <c r="AC234" s="352"/>
      <c r="AD234" s="178"/>
      <c r="AE234" s="178"/>
      <c r="AF234" s="409"/>
      <c r="AG234" s="393"/>
      <c r="AH234" s="178"/>
      <c r="AI234" s="178"/>
      <c r="AJ234" s="368"/>
      <c r="AK234" s="352"/>
      <c r="AL234" s="178"/>
      <c r="AM234" s="178"/>
      <c r="AN234" s="409"/>
      <c r="AO234" s="393"/>
      <c r="AP234" s="178"/>
      <c r="AQ234" s="178"/>
      <c r="AR234" s="368"/>
      <c r="AS234" s="393"/>
      <c r="AT234" s="178"/>
      <c r="AU234" s="178"/>
      <c r="AV234" s="368"/>
      <c r="AW234" s="393"/>
      <c r="AX234" s="178"/>
      <c r="AY234" s="178"/>
      <c r="AZ234" s="368"/>
      <c r="BA234" s="393"/>
      <c r="BB234" s="178"/>
      <c r="BC234" s="178"/>
      <c r="BD234" s="368"/>
      <c r="BE234" s="393"/>
      <c r="BF234" s="178"/>
      <c r="BG234" s="178"/>
      <c r="BH234" s="368"/>
      <c r="BI234" s="393"/>
      <c r="BJ234" s="178"/>
      <c r="BK234" s="178"/>
      <c r="BL234" s="368"/>
      <c r="BM234" s="393"/>
      <c r="BN234" s="178"/>
      <c r="BO234" s="178"/>
      <c r="BP234" s="368"/>
      <c r="BQ234" s="393"/>
      <c r="BR234" s="178"/>
      <c r="BS234" s="178"/>
      <c r="BT234" s="368"/>
      <c r="BU234" s="393"/>
      <c r="BV234" s="178"/>
      <c r="BW234" s="178"/>
      <c r="BX234" s="368"/>
      <c r="BY234" s="393"/>
      <c r="BZ234" s="178"/>
      <c r="CA234" s="178"/>
      <c r="CB234" s="368"/>
      <c r="CC234" s="393"/>
      <c r="CD234" s="178"/>
      <c r="CE234" s="178"/>
      <c r="CF234" s="368"/>
      <c r="CG234" s="393"/>
      <c r="CH234" s="178"/>
      <c r="CI234" s="178"/>
      <c r="CJ234" s="368"/>
      <c r="CK234" s="393"/>
      <c r="CL234" s="178"/>
      <c r="CM234" s="178"/>
      <c r="CN234" s="368"/>
      <c r="CO234" s="393"/>
      <c r="CP234" s="178"/>
      <c r="CQ234" s="178"/>
      <c r="CR234" s="368"/>
      <c r="CS234" s="352"/>
      <c r="CT234" s="178"/>
      <c r="CU234" s="178"/>
      <c r="CV234" s="178"/>
      <c r="CW234" s="178"/>
      <c r="CX234" s="178"/>
      <c r="CY234" s="178"/>
      <c r="CZ234" s="178"/>
      <c r="DA234" s="178"/>
      <c r="DB234" s="178"/>
      <c r="DC234" s="178"/>
      <c r="DD234" s="178"/>
      <c r="DE234" s="178"/>
      <c r="DF234" s="178"/>
      <c r="DG234" s="178"/>
      <c r="DH234" s="178"/>
      <c r="DI234" s="178"/>
      <c r="DJ234" s="178"/>
      <c r="DK234" s="178"/>
      <c r="DL234" s="178"/>
      <c r="DM234" s="178"/>
      <c r="DN234" s="178"/>
      <c r="DO234" s="178"/>
      <c r="DP234" s="178"/>
      <c r="DQ234" s="178"/>
      <c r="DR234" s="178"/>
      <c r="DS234" s="178"/>
      <c r="DT234" s="178"/>
      <c r="DU234" s="178"/>
      <c r="DV234" s="178"/>
      <c r="DW234" s="178"/>
      <c r="DX234" s="178"/>
      <c r="DY234" s="178"/>
      <c r="DZ234" s="178"/>
      <c r="EA234" s="178"/>
      <c r="EB234" s="178"/>
      <c r="EC234" s="178"/>
      <c r="ED234" s="178"/>
      <c r="EE234" s="178"/>
      <c r="EF234" s="178"/>
      <c r="EG234" s="178"/>
      <c r="EH234" s="178"/>
      <c r="EI234" s="178"/>
      <c r="EJ234" s="178"/>
      <c r="EK234" s="178"/>
      <c r="EL234" s="178"/>
      <c r="EM234" s="178"/>
      <c r="EN234" s="178"/>
      <c r="EO234" s="178"/>
      <c r="EP234" s="178"/>
      <c r="EQ234" s="178"/>
      <c r="ER234" s="178"/>
      <c r="ES234" s="178"/>
      <c r="ET234" s="178"/>
      <c r="EU234" s="178"/>
      <c r="EV234" s="178"/>
      <c r="EW234" s="178"/>
      <c r="EX234" s="178"/>
      <c r="EY234" s="178"/>
      <c r="EZ234" s="178"/>
      <c r="FA234" s="178"/>
      <c r="FB234" s="178"/>
      <c r="FC234" s="178"/>
      <c r="FD234" s="178"/>
      <c r="FE234" s="178"/>
      <c r="FF234" s="178"/>
      <c r="FG234" s="178"/>
      <c r="FH234" s="178"/>
      <c r="FI234" s="178"/>
      <c r="FJ234" s="178"/>
      <c r="FK234" s="178"/>
      <c r="FL234" s="178"/>
      <c r="FM234" s="178"/>
      <c r="FN234" s="178"/>
      <c r="FO234" s="178"/>
      <c r="FP234" s="178"/>
      <c r="FQ234" s="178"/>
      <c r="FR234" s="178"/>
      <c r="FS234" s="178"/>
      <c r="FT234" s="178"/>
      <c r="FU234" s="178"/>
      <c r="FV234" s="178"/>
      <c r="FW234" s="178"/>
      <c r="FX234" s="178"/>
      <c r="FY234" s="178"/>
      <c r="FZ234" s="178"/>
      <c r="GA234" s="178"/>
      <c r="GB234" s="178"/>
      <c r="GC234" s="178"/>
      <c r="GD234" s="178"/>
      <c r="GE234" s="178"/>
      <c r="GF234" s="178"/>
      <c r="GG234" s="178"/>
      <c r="GH234" s="178"/>
      <c r="GI234" s="178"/>
      <c r="GJ234" s="178"/>
      <c r="GK234" s="178"/>
      <c r="GL234" s="178"/>
      <c r="GM234" s="178"/>
      <c r="GN234" s="178"/>
      <c r="GO234" s="178"/>
      <c r="GP234" s="178"/>
      <c r="GQ234" s="178"/>
      <c r="GR234" s="178"/>
      <c r="GS234" s="178"/>
      <c r="GT234" s="178"/>
      <c r="GU234" s="178"/>
      <c r="GV234" s="178"/>
      <c r="GY234"/>
    </row>
    <row r="235" spans="1:207" ht="15.75">
      <c r="A235" s="114">
        <f t="shared" si="3"/>
        <v>7</v>
      </c>
      <c r="B235" s="491"/>
      <c r="C235" s="492"/>
      <c r="D235" s="357">
        <v>43324</v>
      </c>
      <c r="E235" s="465" t="str">
        <f>IF("CA" = [1]Congé!$H$7:$H$738, "absent", "il est la ")</f>
        <v xml:space="preserve">il est la </v>
      </c>
      <c r="F235" s="178"/>
      <c r="G235" s="178"/>
      <c r="H235" s="368"/>
      <c r="I235" s="352"/>
      <c r="J235" s="178"/>
      <c r="K235" s="178"/>
      <c r="L235" s="409"/>
      <c r="M235" s="393"/>
      <c r="N235" s="178"/>
      <c r="O235" s="178"/>
      <c r="P235" s="368"/>
      <c r="Q235" s="393"/>
      <c r="R235" s="178"/>
      <c r="S235" s="178"/>
      <c r="T235" s="368"/>
      <c r="U235" s="352"/>
      <c r="V235" s="178"/>
      <c r="W235" s="178"/>
      <c r="X235" s="409"/>
      <c r="Y235" s="393"/>
      <c r="Z235" s="178"/>
      <c r="AA235" s="178"/>
      <c r="AB235" s="368"/>
      <c r="AC235" s="352"/>
      <c r="AD235" s="178"/>
      <c r="AE235" s="178"/>
      <c r="AF235" s="409"/>
      <c r="AG235" s="393"/>
      <c r="AH235" s="178"/>
      <c r="AI235" s="178"/>
      <c r="AJ235" s="368"/>
      <c r="AK235" s="352"/>
      <c r="AL235" s="178"/>
      <c r="AM235" s="178"/>
      <c r="AN235" s="409"/>
      <c r="AO235" s="393"/>
      <c r="AP235" s="178"/>
      <c r="AQ235" s="178"/>
      <c r="AR235" s="368"/>
      <c r="AS235" s="393"/>
      <c r="AT235" s="178"/>
      <c r="AU235" s="178"/>
      <c r="AV235" s="368"/>
      <c r="AW235" s="393"/>
      <c r="AX235" s="178"/>
      <c r="AY235" s="178"/>
      <c r="AZ235" s="368"/>
      <c r="BA235" s="393"/>
      <c r="BB235" s="178"/>
      <c r="BC235" s="178"/>
      <c r="BD235" s="368"/>
      <c r="BE235" s="393"/>
      <c r="BF235" s="178"/>
      <c r="BG235" s="178"/>
      <c r="BH235" s="368"/>
      <c r="BI235" s="393"/>
      <c r="BJ235" s="178"/>
      <c r="BK235" s="178"/>
      <c r="BL235" s="368"/>
      <c r="BM235" s="393"/>
      <c r="BN235" s="178"/>
      <c r="BO235" s="178"/>
      <c r="BP235" s="368"/>
      <c r="BQ235" s="393"/>
      <c r="BR235" s="178"/>
      <c r="BS235" s="178"/>
      <c r="BT235" s="368"/>
      <c r="BU235" s="393"/>
      <c r="BV235" s="178"/>
      <c r="BW235" s="178"/>
      <c r="BX235" s="368"/>
      <c r="BY235" s="393"/>
      <c r="BZ235" s="178"/>
      <c r="CA235" s="178"/>
      <c r="CB235" s="368"/>
      <c r="CC235" s="393"/>
      <c r="CD235" s="178"/>
      <c r="CE235" s="178"/>
      <c r="CF235" s="368"/>
      <c r="CG235" s="393"/>
      <c r="CH235" s="178"/>
      <c r="CI235" s="178"/>
      <c r="CJ235" s="368"/>
      <c r="CK235" s="393"/>
      <c r="CL235" s="178"/>
      <c r="CM235" s="178"/>
      <c r="CN235" s="368"/>
      <c r="CO235" s="393"/>
      <c r="CP235" s="178"/>
      <c r="CQ235" s="178"/>
      <c r="CR235" s="368"/>
      <c r="CS235" s="352"/>
      <c r="CT235" s="178"/>
      <c r="CU235" s="178"/>
      <c r="CV235" s="178"/>
      <c r="CW235" s="178"/>
      <c r="CX235" s="178"/>
      <c r="CY235" s="178"/>
      <c r="CZ235" s="178"/>
      <c r="DA235" s="178"/>
      <c r="DB235" s="178"/>
      <c r="DC235" s="178"/>
      <c r="DD235" s="178"/>
      <c r="DE235" s="178"/>
      <c r="DF235" s="178"/>
      <c r="DG235" s="178"/>
      <c r="DH235" s="178"/>
      <c r="DI235" s="178"/>
      <c r="DJ235" s="178"/>
      <c r="DK235" s="178"/>
      <c r="DL235" s="178"/>
      <c r="DM235" s="178"/>
      <c r="DN235" s="178"/>
      <c r="DO235" s="178"/>
      <c r="DP235" s="178"/>
      <c r="DQ235" s="178"/>
      <c r="DR235" s="178"/>
      <c r="DS235" s="178"/>
      <c r="DT235" s="178"/>
      <c r="DU235" s="178"/>
      <c r="DV235" s="178"/>
      <c r="DW235" s="178"/>
      <c r="DX235" s="178"/>
      <c r="DY235" s="178"/>
      <c r="DZ235" s="178"/>
      <c r="EA235" s="178"/>
      <c r="EB235" s="178"/>
      <c r="EC235" s="178"/>
      <c r="ED235" s="178"/>
      <c r="EE235" s="178"/>
      <c r="EF235" s="178"/>
      <c r="EG235" s="178"/>
      <c r="EH235" s="178"/>
      <c r="EI235" s="178"/>
      <c r="EJ235" s="178"/>
      <c r="EK235" s="178"/>
      <c r="EL235" s="178"/>
      <c r="EM235" s="178"/>
      <c r="EN235" s="178"/>
      <c r="EO235" s="178"/>
      <c r="EP235" s="178"/>
      <c r="EQ235" s="178"/>
      <c r="ER235" s="178"/>
      <c r="ES235" s="178"/>
      <c r="ET235" s="178"/>
      <c r="EU235" s="178"/>
      <c r="EV235" s="178"/>
      <c r="EW235" s="178"/>
      <c r="EX235" s="178"/>
      <c r="EY235" s="178"/>
      <c r="EZ235" s="178"/>
      <c r="FA235" s="178"/>
      <c r="FB235" s="178"/>
      <c r="FC235" s="178"/>
      <c r="FD235" s="178"/>
      <c r="FE235" s="178"/>
      <c r="FF235" s="178"/>
      <c r="FG235" s="178"/>
      <c r="FH235" s="178"/>
      <c r="FI235" s="178"/>
      <c r="FJ235" s="178"/>
      <c r="FK235" s="178"/>
      <c r="FL235" s="178"/>
      <c r="FM235" s="178"/>
      <c r="FN235" s="178"/>
      <c r="FO235" s="178"/>
      <c r="FP235" s="178"/>
      <c r="FQ235" s="178"/>
      <c r="FR235" s="178"/>
      <c r="FS235" s="178"/>
      <c r="FT235" s="178"/>
      <c r="FU235" s="178"/>
      <c r="FV235" s="178"/>
      <c r="FW235" s="178"/>
      <c r="FX235" s="178"/>
      <c r="FY235" s="178"/>
      <c r="FZ235" s="178"/>
      <c r="GA235" s="178"/>
      <c r="GB235" s="178"/>
      <c r="GC235" s="178"/>
      <c r="GD235" s="178"/>
      <c r="GE235" s="178"/>
      <c r="GF235" s="178"/>
      <c r="GG235" s="178"/>
      <c r="GH235" s="178"/>
      <c r="GI235" s="178"/>
      <c r="GJ235" s="178"/>
      <c r="GK235" s="178"/>
      <c r="GL235" s="178"/>
      <c r="GM235" s="178"/>
      <c r="GN235" s="178"/>
      <c r="GO235" s="178"/>
      <c r="GP235" s="178"/>
      <c r="GQ235" s="178"/>
      <c r="GR235" s="178"/>
      <c r="GS235" s="178"/>
      <c r="GT235" s="178"/>
      <c r="GU235" s="178"/>
      <c r="GV235" s="178"/>
      <c r="GY235"/>
    </row>
    <row r="236" spans="1:207" ht="15.75">
      <c r="A236" s="114">
        <f t="shared" si="3"/>
        <v>1</v>
      </c>
      <c r="B236" s="491"/>
      <c r="C236" s="492"/>
      <c r="D236" s="357">
        <v>43325</v>
      </c>
      <c r="E236" s="465" t="str">
        <f>IF("CA" = [1]Congé!$H$7:$H$738, "absent", "il est la ")</f>
        <v xml:space="preserve">il est la </v>
      </c>
      <c r="F236" s="178"/>
      <c r="G236" s="178"/>
      <c r="H236" s="368"/>
      <c r="I236" s="352"/>
      <c r="J236" s="178"/>
      <c r="K236" s="178"/>
      <c r="L236" s="409"/>
      <c r="M236" s="393"/>
      <c r="N236" s="178"/>
      <c r="O236" s="178"/>
      <c r="P236" s="368"/>
      <c r="Q236" s="393"/>
      <c r="R236" s="178"/>
      <c r="S236" s="178"/>
      <c r="T236" s="368"/>
      <c r="U236" s="352"/>
      <c r="V236" s="178"/>
      <c r="W236" s="178"/>
      <c r="X236" s="409"/>
      <c r="Y236" s="393"/>
      <c r="Z236" s="178"/>
      <c r="AA236" s="178"/>
      <c r="AB236" s="368"/>
      <c r="AC236" s="352"/>
      <c r="AD236" s="178"/>
      <c r="AE236" s="178"/>
      <c r="AF236" s="409"/>
      <c r="AG236" s="393"/>
      <c r="AH236" s="178"/>
      <c r="AI236" s="178"/>
      <c r="AJ236" s="368"/>
      <c r="AK236" s="352"/>
      <c r="AL236" s="178"/>
      <c r="AM236" s="178"/>
      <c r="AN236" s="409"/>
      <c r="AO236" s="393"/>
      <c r="AP236" s="178"/>
      <c r="AQ236" s="178"/>
      <c r="AR236" s="368"/>
      <c r="AS236" s="393"/>
      <c r="AT236" s="178"/>
      <c r="AU236" s="178"/>
      <c r="AV236" s="368"/>
      <c r="AW236" s="393"/>
      <c r="AX236" s="178"/>
      <c r="AY236" s="178"/>
      <c r="AZ236" s="368"/>
      <c r="BA236" s="393"/>
      <c r="BB236" s="178"/>
      <c r="BC236" s="178"/>
      <c r="BD236" s="368"/>
      <c r="BE236" s="393"/>
      <c r="BF236" s="178"/>
      <c r="BG236" s="178"/>
      <c r="BH236" s="368"/>
      <c r="BI236" s="393"/>
      <c r="BJ236" s="178"/>
      <c r="BK236" s="178"/>
      <c r="BL236" s="368"/>
      <c r="BM236" s="393"/>
      <c r="BN236" s="178"/>
      <c r="BO236" s="178"/>
      <c r="BP236" s="368"/>
      <c r="BQ236" s="393"/>
      <c r="BR236" s="178"/>
      <c r="BS236" s="178"/>
      <c r="BT236" s="368"/>
      <c r="BU236" s="393"/>
      <c r="BV236" s="178"/>
      <c r="BW236" s="178"/>
      <c r="BX236" s="368"/>
      <c r="BY236" s="393"/>
      <c r="BZ236" s="178"/>
      <c r="CA236" s="178"/>
      <c r="CB236" s="368"/>
      <c r="CC236" s="393"/>
      <c r="CD236" s="178"/>
      <c r="CE236" s="178"/>
      <c r="CF236" s="368"/>
      <c r="CG236" s="393"/>
      <c r="CH236" s="178"/>
      <c r="CI236" s="178"/>
      <c r="CJ236" s="368"/>
      <c r="CK236" s="393"/>
      <c r="CL236" s="178"/>
      <c r="CM236" s="178"/>
      <c r="CN236" s="368"/>
      <c r="CO236" s="393"/>
      <c r="CP236" s="178"/>
      <c r="CQ236" s="178"/>
      <c r="CR236" s="368"/>
      <c r="CS236" s="352"/>
      <c r="CT236" s="178"/>
      <c r="CU236" s="178"/>
      <c r="CV236" s="178"/>
      <c r="CW236" s="178"/>
      <c r="CX236" s="178"/>
      <c r="CY236" s="178"/>
      <c r="CZ236" s="178"/>
      <c r="DA236" s="178"/>
      <c r="DB236" s="178"/>
      <c r="DC236" s="178"/>
      <c r="DD236" s="178"/>
      <c r="DE236" s="178"/>
      <c r="DF236" s="178"/>
      <c r="DG236" s="178"/>
      <c r="DH236" s="178"/>
      <c r="DI236" s="178"/>
      <c r="DJ236" s="178"/>
      <c r="DK236" s="178"/>
      <c r="DL236" s="178"/>
      <c r="DM236" s="178"/>
      <c r="DN236" s="178"/>
      <c r="DO236" s="178"/>
      <c r="DP236" s="178"/>
      <c r="DQ236" s="178"/>
      <c r="DR236" s="178"/>
      <c r="DS236" s="178"/>
      <c r="DT236" s="178"/>
      <c r="DU236" s="178"/>
      <c r="DV236" s="178"/>
      <c r="DW236" s="178"/>
      <c r="DX236" s="178"/>
      <c r="DY236" s="178"/>
      <c r="DZ236" s="178"/>
      <c r="EA236" s="178"/>
      <c r="EB236" s="178"/>
      <c r="EC236" s="178"/>
      <c r="ED236" s="178"/>
      <c r="EE236" s="178"/>
      <c r="EF236" s="178"/>
      <c r="EG236" s="178"/>
      <c r="EH236" s="178"/>
      <c r="EI236" s="178"/>
      <c r="EJ236" s="178"/>
      <c r="EK236" s="178"/>
      <c r="EL236" s="178"/>
      <c r="EM236" s="178"/>
      <c r="EN236" s="178"/>
      <c r="EO236" s="178"/>
      <c r="EP236" s="178"/>
      <c r="EQ236" s="178"/>
      <c r="ER236" s="178"/>
      <c r="ES236" s="178"/>
      <c r="ET236" s="178"/>
      <c r="EU236" s="178"/>
      <c r="EV236" s="178"/>
      <c r="EW236" s="178"/>
      <c r="EX236" s="178"/>
      <c r="EY236" s="178"/>
      <c r="EZ236" s="178"/>
      <c r="FA236" s="178"/>
      <c r="FB236" s="178"/>
      <c r="FC236" s="178"/>
      <c r="FD236" s="178"/>
      <c r="FE236" s="178"/>
      <c r="FF236" s="178"/>
      <c r="FG236" s="178"/>
      <c r="FH236" s="178"/>
      <c r="FI236" s="178"/>
      <c r="FJ236" s="178"/>
      <c r="FK236" s="178"/>
      <c r="FL236" s="178"/>
      <c r="FM236" s="178"/>
      <c r="FN236" s="178"/>
      <c r="FO236" s="178"/>
      <c r="FP236" s="178"/>
      <c r="FQ236" s="178"/>
      <c r="FR236" s="178"/>
      <c r="FS236" s="178"/>
      <c r="FT236" s="178"/>
      <c r="FU236" s="178"/>
      <c r="FV236" s="178"/>
      <c r="FW236" s="178"/>
      <c r="FX236" s="178"/>
      <c r="FY236" s="178"/>
      <c r="FZ236" s="178"/>
      <c r="GA236" s="178"/>
      <c r="GB236" s="178"/>
      <c r="GC236" s="178"/>
      <c r="GD236" s="178"/>
      <c r="GE236" s="178"/>
      <c r="GF236" s="178"/>
      <c r="GG236" s="178"/>
      <c r="GH236" s="178"/>
      <c r="GI236" s="178"/>
      <c r="GJ236" s="178"/>
      <c r="GK236" s="178"/>
      <c r="GL236" s="178"/>
      <c r="GM236" s="178"/>
      <c r="GN236" s="178"/>
      <c r="GO236" s="178"/>
      <c r="GP236" s="178"/>
      <c r="GQ236" s="178"/>
      <c r="GR236" s="178"/>
      <c r="GS236" s="178"/>
      <c r="GT236" s="178"/>
      <c r="GU236" s="178"/>
      <c r="GV236" s="178"/>
      <c r="GY236"/>
    </row>
    <row r="237" spans="1:207" ht="15.75">
      <c r="A237" s="114">
        <f t="shared" si="3"/>
        <v>2</v>
      </c>
      <c r="B237" s="491"/>
      <c r="C237" s="492"/>
      <c r="D237" s="357">
        <v>43326</v>
      </c>
      <c r="E237" s="465" t="str">
        <f>IF("CA" = [1]Congé!$H$7:$H$738, "absent", "il est la ")</f>
        <v xml:space="preserve">il est la </v>
      </c>
      <c r="F237" s="178"/>
      <c r="G237" s="178"/>
      <c r="H237" s="368"/>
      <c r="I237" s="352"/>
      <c r="J237" s="178"/>
      <c r="K237" s="178"/>
      <c r="L237" s="409"/>
      <c r="M237" s="393"/>
      <c r="N237" s="178"/>
      <c r="O237" s="178"/>
      <c r="P237" s="368"/>
      <c r="Q237" s="393"/>
      <c r="R237" s="178"/>
      <c r="S237" s="178"/>
      <c r="T237" s="368"/>
      <c r="U237" s="352"/>
      <c r="V237" s="178"/>
      <c r="W237" s="178"/>
      <c r="X237" s="409"/>
      <c r="Y237" s="393"/>
      <c r="Z237" s="178"/>
      <c r="AA237" s="178"/>
      <c r="AB237" s="368"/>
      <c r="AC237" s="352"/>
      <c r="AD237" s="178"/>
      <c r="AE237" s="178"/>
      <c r="AF237" s="409"/>
      <c r="AG237" s="393"/>
      <c r="AH237" s="178"/>
      <c r="AI237" s="178"/>
      <c r="AJ237" s="368"/>
      <c r="AK237" s="352"/>
      <c r="AL237" s="178"/>
      <c r="AM237" s="178"/>
      <c r="AN237" s="409"/>
      <c r="AO237" s="393"/>
      <c r="AP237" s="178"/>
      <c r="AQ237" s="178"/>
      <c r="AR237" s="368"/>
      <c r="AS237" s="393"/>
      <c r="AT237" s="178"/>
      <c r="AU237" s="178"/>
      <c r="AV237" s="368"/>
      <c r="AW237" s="393"/>
      <c r="AX237" s="178"/>
      <c r="AY237" s="178"/>
      <c r="AZ237" s="368"/>
      <c r="BA237" s="393"/>
      <c r="BB237" s="178"/>
      <c r="BC237" s="178"/>
      <c r="BD237" s="368"/>
      <c r="BE237" s="393"/>
      <c r="BF237" s="178"/>
      <c r="BG237" s="178"/>
      <c r="BH237" s="368"/>
      <c r="BI237" s="393"/>
      <c r="BJ237" s="178"/>
      <c r="BK237" s="178"/>
      <c r="BL237" s="368"/>
      <c r="BM237" s="393"/>
      <c r="BN237" s="178"/>
      <c r="BO237" s="178"/>
      <c r="BP237" s="368"/>
      <c r="BQ237" s="393"/>
      <c r="BR237" s="178"/>
      <c r="BS237" s="178"/>
      <c r="BT237" s="368"/>
      <c r="BU237" s="393"/>
      <c r="BV237" s="178"/>
      <c r="BW237" s="178"/>
      <c r="BX237" s="368"/>
      <c r="BY237" s="393"/>
      <c r="BZ237" s="178"/>
      <c r="CA237" s="178"/>
      <c r="CB237" s="368"/>
      <c r="CC237" s="393"/>
      <c r="CD237" s="178"/>
      <c r="CE237" s="178"/>
      <c r="CF237" s="368"/>
      <c r="CG237" s="393"/>
      <c r="CH237" s="178"/>
      <c r="CI237" s="178"/>
      <c r="CJ237" s="368"/>
      <c r="CK237" s="393"/>
      <c r="CL237" s="178"/>
      <c r="CM237" s="178"/>
      <c r="CN237" s="368"/>
      <c r="CO237" s="393"/>
      <c r="CP237" s="178"/>
      <c r="CQ237" s="178"/>
      <c r="CR237" s="368"/>
      <c r="CS237" s="352"/>
      <c r="CT237" s="178"/>
      <c r="CU237" s="178"/>
      <c r="CV237" s="178"/>
      <c r="CW237" s="178"/>
      <c r="CX237" s="178"/>
      <c r="CY237" s="178"/>
      <c r="CZ237" s="178"/>
      <c r="DA237" s="178"/>
      <c r="DB237" s="178"/>
      <c r="DC237" s="178"/>
      <c r="DD237" s="178"/>
      <c r="DE237" s="178"/>
      <c r="DF237" s="178"/>
      <c r="DG237" s="178"/>
      <c r="DH237" s="178"/>
      <c r="DI237" s="178"/>
      <c r="DJ237" s="178"/>
      <c r="DK237" s="178"/>
      <c r="DL237" s="178"/>
      <c r="DM237" s="178"/>
      <c r="DN237" s="178"/>
      <c r="DO237" s="178"/>
      <c r="DP237" s="178"/>
      <c r="DQ237" s="178"/>
      <c r="DR237" s="178"/>
      <c r="DS237" s="178"/>
      <c r="DT237" s="178"/>
      <c r="DU237" s="178"/>
      <c r="DV237" s="178"/>
      <c r="DW237" s="178"/>
      <c r="DX237" s="178"/>
      <c r="DY237" s="178"/>
      <c r="DZ237" s="178"/>
      <c r="EA237" s="178"/>
      <c r="EB237" s="178"/>
      <c r="EC237" s="178"/>
      <c r="ED237" s="178"/>
      <c r="EE237" s="178"/>
      <c r="EF237" s="178"/>
      <c r="EG237" s="178"/>
      <c r="EH237" s="178"/>
      <c r="EI237" s="178"/>
      <c r="EJ237" s="178"/>
      <c r="EK237" s="178"/>
      <c r="EL237" s="178"/>
      <c r="EM237" s="178"/>
      <c r="EN237" s="178"/>
      <c r="EO237" s="178"/>
      <c r="EP237" s="178"/>
      <c r="EQ237" s="178"/>
      <c r="ER237" s="178"/>
      <c r="ES237" s="178"/>
      <c r="ET237" s="178"/>
      <c r="EU237" s="178"/>
      <c r="EV237" s="178"/>
      <c r="EW237" s="178"/>
      <c r="EX237" s="178"/>
      <c r="EY237" s="178"/>
      <c r="EZ237" s="178"/>
      <c r="FA237" s="178"/>
      <c r="FB237" s="178"/>
      <c r="FC237" s="178"/>
      <c r="FD237" s="178"/>
      <c r="FE237" s="178"/>
      <c r="FF237" s="178"/>
      <c r="FG237" s="178"/>
      <c r="FH237" s="178"/>
      <c r="FI237" s="178"/>
      <c r="FJ237" s="178"/>
      <c r="FK237" s="178"/>
      <c r="FL237" s="178"/>
      <c r="FM237" s="178"/>
      <c r="FN237" s="178"/>
      <c r="FO237" s="178"/>
      <c r="FP237" s="178"/>
      <c r="FQ237" s="178"/>
      <c r="FR237" s="178"/>
      <c r="FS237" s="178"/>
      <c r="FT237" s="178"/>
      <c r="FU237" s="178"/>
      <c r="FV237" s="178"/>
      <c r="FW237" s="178"/>
      <c r="FX237" s="178"/>
      <c r="FY237" s="178"/>
      <c r="FZ237" s="178"/>
      <c r="GA237" s="178"/>
      <c r="GB237" s="178"/>
      <c r="GC237" s="178"/>
      <c r="GD237" s="178"/>
      <c r="GE237" s="178"/>
      <c r="GF237" s="178"/>
      <c r="GG237" s="178"/>
      <c r="GH237" s="178"/>
      <c r="GI237" s="178"/>
      <c r="GJ237" s="178"/>
      <c r="GK237" s="178"/>
      <c r="GL237" s="178"/>
      <c r="GM237" s="178"/>
      <c r="GN237" s="178"/>
      <c r="GO237" s="178"/>
      <c r="GP237" s="178"/>
      <c r="GQ237" s="178"/>
      <c r="GR237" s="178"/>
      <c r="GS237" s="178"/>
      <c r="GT237" s="178"/>
      <c r="GU237" s="178"/>
      <c r="GV237" s="178"/>
      <c r="GY237"/>
    </row>
    <row r="238" spans="1:207" ht="15.75">
      <c r="A238" s="114">
        <v>6</v>
      </c>
      <c r="B238" s="491"/>
      <c r="C238" s="492"/>
      <c r="D238" s="357">
        <v>43327</v>
      </c>
      <c r="E238" s="465" t="str">
        <f>IF("CA" = [1]Congé!$H$7:$H$738, "absent", "il est la ")</f>
        <v xml:space="preserve">il est la </v>
      </c>
      <c r="F238" s="178"/>
      <c r="G238" s="178"/>
      <c r="H238" s="368"/>
      <c r="I238" s="352"/>
      <c r="J238" s="178"/>
      <c r="K238" s="178"/>
      <c r="L238" s="409"/>
      <c r="M238" s="393"/>
      <c r="N238" s="178"/>
      <c r="O238" s="178"/>
      <c r="P238" s="368"/>
      <c r="Q238" s="393"/>
      <c r="R238" s="178"/>
      <c r="S238" s="178"/>
      <c r="T238" s="368"/>
      <c r="U238" s="352"/>
      <c r="V238" s="178"/>
      <c r="W238" s="178"/>
      <c r="X238" s="409"/>
      <c r="Y238" s="393"/>
      <c r="Z238" s="178"/>
      <c r="AA238" s="178"/>
      <c r="AB238" s="368"/>
      <c r="AC238" s="352"/>
      <c r="AD238" s="178"/>
      <c r="AE238" s="178"/>
      <c r="AF238" s="409"/>
      <c r="AG238" s="393"/>
      <c r="AH238" s="178"/>
      <c r="AI238" s="178"/>
      <c r="AJ238" s="368"/>
      <c r="AK238" s="352"/>
      <c r="AL238" s="178"/>
      <c r="AM238" s="178"/>
      <c r="AN238" s="409"/>
      <c r="AO238" s="393"/>
      <c r="AP238" s="178"/>
      <c r="AQ238" s="178"/>
      <c r="AR238" s="368"/>
      <c r="AS238" s="393"/>
      <c r="AT238" s="178"/>
      <c r="AU238" s="178"/>
      <c r="AV238" s="368"/>
      <c r="AW238" s="393"/>
      <c r="AX238" s="178"/>
      <c r="AY238" s="178"/>
      <c r="AZ238" s="368"/>
      <c r="BA238" s="393"/>
      <c r="BB238" s="178"/>
      <c r="BC238" s="178"/>
      <c r="BD238" s="368"/>
      <c r="BE238" s="393"/>
      <c r="BF238" s="178"/>
      <c r="BG238" s="178"/>
      <c r="BH238" s="368"/>
      <c r="BI238" s="393"/>
      <c r="BJ238" s="178"/>
      <c r="BK238" s="178"/>
      <c r="BL238" s="368"/>
      <c r="BM238" s="393"/>
      <c r="BN238" s="178"/>
      <c r="BO238" s="178"/>
      <c r="BP238" s="368"/>
      <c r="BQ238" s="393"/>
      <c r="BR238" s="178"/>
      <c r="BS238" s="178"/>
      <c r="BT238" s="368"/>
      <c r="BU238" s="393"/>
      <c r="BV238" s="178"/>
      <c r="BW238" s="178"/>
      <c r="BX238" s="368"/>
      <c r="BY238" s="393"/>
      <c r="BZ238" s="178"/>
      <c r="CA238" s="178"/>
      <c r="CB238" s="368"/>
      <c r="CC238" s="393"/>
      <c r="CD238" s="178"/>
      <c r="CE238" s="178"/>
      <c r="CF238" s="368"/>
      <c r="CG238" s="393"/>
      <c r="CH238" s="178"/>
      <c r="CI238" s="178"/>
      <c r="CJ238" s="368"/>
      <c r="CK238" s="393"/>
      <c r="CL238" s="178"/>
      <c r="CM238" s="178"/>
      <c r="CN238" s="368"/>
      <c r="CO238" s="393"/>
      <c r="CP238" s="178"/>
      <c r="CQ238" s="178"/>
      <c r="CR238" s="368"/>
      <c r="CS238" s="352"/>
      <c r="CT238" s="178"/>
      <c r="CU238" s="178"/>
      <c r="CV238" s="178"/>
      <c r="CW238" s="178"/>
      <c r="CX238" s="178"/>
      <c r="CY238" s="178"/>
      <c r="CZ238" s="178"/>
      <c r="DA238" s="178"/>
      <c r="DB238" s="178"/>
      <c r="DC238" s="178"/>
      <c r="DD238" s="178"/>
      <c r="DE238" s="178"/>
      <c r="DF238" s="178"/>
      <c r="DG238" s="178"/>
      <c r="DH238" s="178"/>
      <c r="DI238" s="178"/>
      <c r="DJ238" s="178"/>
      <c r="DK238" s="178"/>
      <c r="DL238" s="178"/>
      <c r="DM238" s="178"/>
      <c r="DN238" s="178"/>
      <c r="DO238" s="178"/>
      <c r="DP238" s="178"/>
      <c r="DQ238" s="178"/>
      <c r="DR238" s="178"/>
      <c r="DS238" s="178"/>
      <c r="DT238" s="178"/>
      <c r="DU238" s="178"/>
      <c r="DV238" s="178"/>
      <c r="DW238" s="178"/>
      <c r="DX238" s="178"/>
      <c r="DY238" s="178"/>
      <c r="DZ238" s="178"/>
      <c r="EA238" s="178"/>
      <c r="EB238" s="178"/>
      <c r="EC238" s="178"/>
      <c r="ED238" s="178"/>
      <c r="EE238" s="178"/>
      <c r="EF238" s="178"/>
      <c r="EG238" s="178"/>
      <c r="EH238" s="178"/>
      <c r="EI238" s="178"/>
      <c r="EJ238" s="178"/>
      <c r="EK238" s="178"/>
      <c r="EL238" s="178"/>
      <c r="EM238" s="178"/>
      <c r="EN238" s="178"/>
      <c r="EO238" s="178"/>
      <c r="EP238" s="178"/>
      <c r="EQ238" s="178"/>
      <c r="ER238" s="178"/>
      <c r="ES238" s="178"/>
      <c r="ET238" s="178"/>
      <c r="EU238" s="178"/>
      <c r="EV238" s="178"/>
      <c r="EW238" s="178"/>
      <c r="EX238" s="178"/>
      <c r="EY238" s="178"/>
      <c r="EZ238" s="178"/>
      <c r="FA238" s="178"/>
      <c r="FB238" s="178"/>
      <c r="FC238" s="178"/>
      <c r="FD238" s="178"/>
      <c r="FE238" s="178"/>
      <c r="FF238" s="178"/>
      <c r="FG238" s="178"/>
      <c r="FH238" s="178"/>
      <c r="FI238" s="178"/>
      <c r="FJ238" s="178"/>
      <c r="FK238" s="178"/>
      <c r="FL238" s="178"/>
      <c r="FM238" s="178"/>
      <c r="FN238" s="178"/>
      <c r="FO238" s="178"/>
      <c r="FP238" s="178"/>
      <c r="FQ238" s="178"/>
      <c r="FR238" s="178"/>
      <c r="FS238" s="178"/>
      <c r="FT238" s="178"/>
      <c r="FU238" s="178"/>
      <c r="FV238" s="178"/>
      <c r="FW238" s="178"/>
      <c r="FX238" s="178"/>
      <c r="FY238" s="178"/>
      <c r="FZ238" s="178"/>
      <c r="GA238" s="178"/>
      <c r="GB238" s="178"/>
      <c r="GC238" s="178"/>
      <c r="GD238" s="178"/>
      <c r="GE238" s="178"/>
      <c r="GF238" s="178"/>
      <c r="GG238" s="178"/>
      <c r="GH238" s="178"/>
      <c r="GI238" s="178"/>
      <c r="GJ238" s="178"/>
      <c r="GK238" s="178"/>
      <c r="GL238" s="178"/>
      <c r="GM238" s="178"/>
      <c r="GN238" s="178"/>
      <c r="GO238" s="178"/>
      <c r="GP238" s="178"/>
      <c r="GQ238" s="178"/>
      <c r="GR238" s="178"/>
      <c r="GS238" s="178"/>
      <c r="GT238" s="178"/>
      <c r="GU238" s="178"/>
      <c r="GV238" s="178"/>
      <c r="GY238"/>
    </row>
    <row r="239" spans="1:207" ht="15.75">
      <c r="A239" s="114">
        <f t="shared" si="3"/>
        <v>4</v>
      </c>
      <c r="B239" s="491"/>
      <c r="C239" s="492"/>
      <c r="D239" s="357">
        <v>43328</v>
      </c>
      <c r="E239" s="465" t="str">
        <f>IF("CA" = [1]Congé!$H$7:$H$738, "absent", "il est la ")</f>
        <v xml:space="preserve">il est la </v>
      </c>
      <c r="F239" s="178"/>
      <c r="G239" s="178"/>
      <c r="H239" s="368"/>
      <c r="I239" s="352"/>
      <c r="J239" s="178"/>
      <c r="K239" s="178"/>
      <c r="L239" s="409"/>
      <c r="M239" s="393"/>
      <c r="N239" s="178"/>
      <c r="O239" s="178"/>
      <c r="P239" s="368"/>
      <c r="Q239" s="393"/>
      <c r="R239" s="178"/>
      <c r="S239" s="178"/>
      <c r="T239" s="368"/>
      <c r="U239" s="352"/>
      <c r="V239" s="178"/>
      <c r="W239" s="178"/>
      <c r="X239" s="409"/>
      <c r="Y239" s="393"/>
      <c r="Z239" s="178"/>
      <c r="AA239" s="178"/>
      <c r="AB239" s="368"/>
      <c r="AC239" s="352"/>
      <c r="AD239" s="178"/>
      <c r="AE239" s="178"/>
      <c r="AF239" s="409"/>
      <c r="AG239" s="393"/>
      <c r="AH239" s="178"/>
      <c r="AI239" s="178"/>
      <c r="AJ239" s="368"/>
      <c r="AK239" s="352"/>
      <c r="AL239" s="178"/>
      <c r="AM239" s="178"/>
      <c r="AN239" s="409"/>
      <c r="AO239" s="393"/>
      <c r="AP239" s="178"/>
      <c r="AQ239" s="178"/>
      <c r="AR239" s="368"/>
      <c r="AS239" s="393"/>
      <c r="AT239" s="178"/>
      <c r="AU239" s="178"/>
      <c r="AV239" s="368"/>
      <c r="AW239" s="393"/>
      <c r="AX239" s="178"/>
      <c r="AY239" s="178"/>
      <c r="AZ239" s="368"/>
      <c r="BA239" s="393"/>
      <c r="BB239" s="178"/>
      <c r="BC239" s="178"/>
      <c r="BD239" s="368"/>
      <c r="BE239" s="393"/>
      <c r="BF239" s="178"/>
      <c r="BG239" s="178"/>
      <c r="BH239" s="368"/>
      <c r="BI239" s="393"/>
      <c r="BJ239" s="178"/>
      <c r="BK239" s="178"/>
      <c r="BL239" s="368"/>
      <c r="BM239" s="393"/>
      <c r="BN239" s="178"/>
      <c r="BO239" s="178"/>
      <c r="BP239" s="368"/>
      <c r="BQ239" s="393"/>
      <c r="BR239" s="178"/>
      <c r="BS239" s="178"/>
      <c r="BT239" s="368"/>
      <c r="BU239" s="393"/>
      <c r="BV239" s="178"/>
      <c r="BW239" s="178"/>
      <c r="BX239" s="368"/>
      <c r="BY239" s="393"/>
      <c r="BZ239" s="178"/>
      <c r="CA239" s="178"/>
      <c r="CB239" s="368"/>
      <c r="CC239" s="393"/>
      <c r="CD239" s="178"/>
      <c r="CE239" s="178"/>
      <c r="CF239" s="368"/>
      <c r="CG239" s="393"/>
      <c r="CH239" s="178"/>
      <c r="CI239" s="178"/>
      <c r="CJ239" s="368"/>
      <c r="CK239" s="393"/>
      <c r="CL239" s="178"/>
      <c r="CM239" s="178"/>
      <c r="CN239" s="368"/>
      <c r="CO239" s="393"/>
      <c r="CP239" s="178"/>
      <c r="CQ239" s="178"/>
      <c r="CR239" s="368"/>
      <c r="CS239" s="352"/>
      <c r="CT239" s="178"/>
      <c r="CU239" s="178"/>
      <c r="CV239" s="178"/>
      <c r="CW239" s="178"/>
      <c r="CX239" s="178"/>
      <c r="CY239" s="178"/>
      <c r="CZ239" s="178"/>
      <c r="DA239" s="178"/>
      <c r="DB239" s="178"/>
      <c r="DC239" s="178"/>
      <c r="DD239" s="178"/>
      <c r="DE239" s="178"/>
      <c r="DF239" s="178"/>
      <c r="DG239" s="178"/>
      <c r="DH239" s="178"/>
      <c r="DI239" s="178"/>
      <c r="DJ239" s="178"/>
      <c r="DK239" s="178"/>
      <c r="DL239" s="178"/>
      <c r="DM239" s="178"/>
      <c r="DN239" s="178"/>
      <c r="DO239" s="178"/>
      <c r="DP239" s="178"/>
      <c r="DQ239" s="178"/>
      <c r="DR239" s="178"/>
      <c r="DS239" s="178"/>
      <c r="DT239" s="178"/>
      <c r="DU239" s="178"/>
      <c r="DV239" s="178"/>
      <c r="DW239" s="178"/>
      <c r="DX239" s="178"/>
      <c r="DY239" s="178"/>
      <c r="DZ239" s="178"/>
      <c r="EA239" s="178"/>
      <c r="EB239" s="178"/>
      <c r="EC239" s="178"/>
      <c r="ED239" s="178"/>
      <c r="EE239" s="178"/>
      <c r="EF239" s="178"/>
      <c r="EG239" s="178"/>
      <c r="EH239" s="178"/>
      <c r="EI239" s="178"/>
      <c r="EJ239" s="178"/>
      <c r="EK239" s="178"/>
      <c r="EL239" s="178"/>
      <c r="EM239" s="178"/>
      <c r="EN239" s="178"/>
      <c r="EO239" s="178"/>
      <c r="EP239" s="178"/>
      <c r="EQ239" s="178"/>
      <c r="ER239" s="178"/>
      <c r="ES239" s="178"/>
      <c r="ET239" s="178"/>
      <c r="EU239" s="178"/>
      <c r="EV239" s="178"/>
      <c r="EW239" s="178"/>
      <c r="EX239" s="178"/>
      <c r="EY239" s="178"/>
      <c r="EZ239" s="178"/>
      <c r="FA239" s="178"/>
      <c r="FB239" s="178"/>
      <c r="FC239" s="178"/>
      <c r="FD239" s="178"/>
      <c r="FE239" s="178"/>
      <c r="FF239" s="178"/>
      <c r="FG239" s="178"/>
      <c r="FH239" s="178"/>
      <c r="FI239" s="178"/>
      <c r="FJ239" s="178"/>
      <c r="FK239" s="178"/>
      <c r="FL239" s="178"/>
      <c r="FM239" s="178"/>
      <c r="FN239" s="178"/>
      <c r="FO239" s="178"/>
      <c r="FP239" s="178"/>
      <c r="FQ239" s="178"/>
      <c r="FR239" s="178"/>
      <c r="FS239" s="178"/>
      <c r="FT239" s="178"/>
      <c r="FU239" s="178"/>
      <c r="FV239" s="178"/>
      <c r="FW239" s="178"/>
      <c r="FX239" s="178"/>
      <c r="FY239" s="178"/>
      <c r="FZ239" s="178"/>
      <c r="GA239" s="178"/>
      <c r="GB239" s="178"/>
      <c r="GC239" s="178"/>
      <c r="GD239" s="178"/>
      <c r="GE239" s="178"/>
      <c r="GF239" s="178"/>
      <c r="GG239" s="178"/>
      <c r="GH239" s="178"/>
      <c r="GI239" s="178"/>
      <c r="GJ239" s="178"/>
      <c r="GK239" s="178"/>
      <c r="GL239" s="178"/>
      <c r="GM239" s="178"/>
      <c r="GN239" s="178"/>
      <c r="GO239" s="178"/>
      <c r="GP239" s="178"/>
      <c r="GQ239" s="178"/>
      <c r="GR239" s="178"/>
      <c r="GS239" s="178"/>
      <c r="GT239" s="178"/>
      <c r="GU239" s="178"/>
      <c r="GV239" s="178"/>
      <c r="GY239"/>
    </row>
    <row r="240" spans="1:207" ht="15.75">
      <c r="A240" s="114">
        <f t="shared" si="3"/>
        <v>5</v>
      </c>
      <c r="B240" s="491"/>
      <c r="C240" s="492"/>
      <c r="D240" s="357">
        <v>43329</v>
      </c>
      <c r="E240" s="465" t="str">
        <f>IF("CA" = [1]Congé!$H$7:$H$738, "absent", "il est la ")</f>
        <v xml:space="preserve">il est la </v>
      </c>
      <c r="F240" s="178"/>
      <c r="G240" s="178"/>
      <c r="H240" s="368"/>
      <c r="I240" s="352"/>
      <c r="J240" s="178"/>
      <c r="K240" s="178"/>
      <c r="L240" s="409"/>
      <c r="M240" s="393"/>
      <c r="N240" s="178"/>
      <c r="O240" s="178"/>
      <c r="P240" s="368"/>
      <c r="Q240" s="393"/>
      <c r="R240" s="178"/>
      <c r="S240" s="178"/>
      <c r="T240" s="368"/>
      <c r="U240" s="352"/>
      <c r="V240" s="178"/>
      <c r="W240" s="178"/>
      <c r="X240" s="409"/>
      <c r="Y240" s="393"/>
      <c r="Z240" s="178"/>
      <c r="AA240" s="178"/>
      <c r="AB240" s="368"/>
      <c r="AC240" s="352"/>
      <c r="AD240" s="178"/>
      <c r="AE240" s="178"/>
      <c r="AF240" s="409"/>
      <c r="AG240" s="393"/>
      <c r="AH240" s="178"/>
      <c r="AI240" s="178"/>
      <c r="AJ240" s="368"/>
      <c r="AK240" s="352"/>
      <c r="AL240" s="178"/>
      <c r="AM240" s="178"/>
      <c r="AN240" s="409"/>
      <c r="AO240" s="393"/>
      <c r="AP240" s="178"/>
      <c r="AQ240" s="178"/>
      <c r="AR240" s="368"/>
      <c r="AS240" s="393"/>
      <c r="AT240" s="178"/>
      <c r="AU240" s="178"/>
      <c r="AV240" s="368"/>
      <c r="AW240" s="393"/>
      <c r="AX240" s="178"/>
      <c r="AY240" s="178"/>
      <c r="AZ240" s="368"/>
      <c r="BA240" s="393"/>
      <c r="BB240" s="178"/>
      <c r="BC240" s="178"/>
      <c r="BD240" s="368"/>
      <c r="BE240" s="393"/>
      <c r="BF240" s="178"/>
      <c r="BG240" s="178"/>
      <c r="BH240" s="368"/>
      <c r="BI240" s="393"/>
      <c r="BJ240" s="178"/>
      <c r="BK240" s="178"/>
      <c r="BL240" s="368"/>
      <c r="BM240" s="393"/>
      <c r="BN240" s="178"/>
      <c r="BO240" s="178"/>
      <c r="BP240" s="368"/>
      <c r="BQ240" s="393"/>
      <c r="BR240" s="178"/>
      <c r="BS240" s="178"/>
      <c r="BT240" s="368"/>
      <c r="BU240" s="393"/>
      <c r="BV240" s="178"/>
      <c r="BW240" s="178"/>
      <c r="BX240" s="368"/>
      <c r="BY240" s="393"/>
      <c r="BZ240" s="178"/>
      <c r="CA240" s="178"/>
      <c r="CB240" s="368"/>
      <c r="CC240" s="393"/>
      <c r="CD240" s="178"/>
      <c r="CE240" s="178"/>
      <c r="CF240" s="368"/>
      <c r="CG240" s="393"/>
      <c r="CH240" s="178"/>
      <c r="CI240" s="178"/>
      <c r="CJ240" s="368"/>
      <c r="CK240" s="393"/>
      <c r="CL240" s="178"/>
      <c r="CM240" s="178"/>
      <c r="CN240" s="368"/>
      <c r="CO240" s="393"/>
      <c r="CP240" s="178"/>
      <c r="CQ240" s="178"/>
      <c r="CR240" s="368"/>
      <c r="CS240" s="352"/>
      <c r="CT240" s="178"/>
      <c r="CU240" s="178"/>
      <c r="CV240" s="178"/>
      <c r="CW240" s="178"/>
      <c r="CX240" s="178"/>
      <c r="CY240" s="178"/>
      <c r="CZ240" s="178"/>
      <c r="DA240" s="178"/>
      <c r="DB240" s="178"/>
      <c r="DC240" s="178"/>
      <c r="DD240" s="178"/>
      <c r="DE240" s="178"/>
      <c r="DF240" s="178"/>
      <c r="DG240" s="178"/>
      <c r="DH240" s="178"/>
      <c r="DI240" s="178"/>
      <c r="DJ240" s="178"/>
      <c r="DK240" s="178"/>
      <c r="DL240" s="178"/>
      <c r="DM240" s="178"/>
      <c r="DN240" s="178"/>
      <c r="DO240" s="178"/>
      <c r="DP240" s="178"/>
      <c r="DQ240" s="178"/>
      <c r="DR240" s="178"/>
      <c r="DS240" s="178"/>
      <c r="DT240" s="178"/>
      <c r="DU240" s="178"/>
      <c r="DV240" s="178"/>
      <c r="DW240" s="178"/>
      <c r="DX240" s="178"/>
      <c r="DY240" s="178"/>
      <c r="DZ240" s="178"/>
      <c r="EA240" s="178"/>
      <c r="EB240" s="178"/>
      <c r="EC240" s="178"/>
      <c r="ED240" s="178"/>
      <c r="EE240" s="178"/>
      <c r="EF240" s="178"/>
      <c r="EG240" s="178"/>
      <c r="EH240" s="178"/>
      <c r="EI240" s="178"/>
      <c r="EJ240" s="178"/>
      <c r="EK240" s="178"/>
      <c r="EL240" s="178"/>
      <c r="EM240" s="178"/>
      <c r="EN240" s="178"/>
      <c r="EO240" s="178"/>
      <c r="EP240" s="178"/>
      <c r="EQ240" s="178"/>
      <c r="ER240" s="178"/>
      <c r="ES240" s="178"/>
      <c r="ET240" s="178"/>
      <c r="EU240" s="178"/>
      <c r="EV240" s="178"/>
      <c r="EW240" s="178"/>
      <c r="EX240" s="178"/>
      <c r="EY240" s="178"/>
      <c r="EZ240" s="178"/>
      <c r="FA240" s="178"/>
      <c r="FB240" s="178"/>
      <c r="FC240" s="178"/>
      <c r="FD240" s="178"/>
      <c r="FE240" s="178"/>
      <c r="FF240" s="178"/>
      <c r="FG240" s="178"/>
      <c r="FH240" s="178"/>
      <c r="FI240" s="178"/>
      <c r="FJ240" s="178"/>
      <c r="FK240" s="178"/>
      <c r="FL240" s="178"/>
      <c r="FM240" s="178"/>
      <c r="FN240" s="178"/>
      <c r="FO240" s="178"/>
      <c r="FP240" s="178"/>
      <c r="FQ240" s="178"/>
      <c r="FR240" s="178"/>
      <c r="FS240" s="178"/>
      <c r="FT240" s="178"/>
      <c r="FU240" s="178"/>
      <c r="FV240" s="178"/>
      <c r="FW240" s="178"/>
      <c r="FX240" s="178"/>
      <c r="FY240" s="178"/>
      <c r="FZ240" s="178"/>
      <c r="GA240" s="178"/>
      <c r="GB240" s="178"/>
      <c r="GC240" s="178"/>
      <c r="GD240" s="178"/>
      <c r="GE240" s="178"/>
      <c r="GF240" s="178"/>
      <c r="GG240" s="178"/>
      <c r="GH240" s="178"/>
      <c r="GI240" s="178"/>
      <c r="GJ240" s="178"/>
      <c r="GK240" s="178"/>
      <c r="GL240" s="178"/>
      <c r="GM240" s="178"/>
      <c r="GN240" s="178"/>
      <c r="GO240" s="178"/>
      <c r="GP240" s="178"/>
      <c r="GQ240" s="178"/>
      <c r="GR240" s="178"/>
      <c r="GS240" s="178"/>
      <c r="GT240" s="178"/>
      <c r="GU240" s="178"/>
      <c r="GV240" s="178"/>
      <c r="GY240"/>
    </row>
    <row r="241" spans="1:207" ht="15.75">
      <c r="A241" s="114">
        <f t="shared" si="3"/>
        <v>6</v>
      </c>
      <c r="B241" s="491"/>
      <c r="C241" s="492"/>
      <c r="D241" s="357">
        <v>43330</v>
      </c>
      <c r="E241" s="465" t="str">
        <f>IF("CA" = [1]Congé!$H$7:$H$738, "absent", "il est la ")</f>
        <v xml:space="preserve">il est la </v>
      </c>
      <c r="F241" s="178"/>
      <c r="G241" s="178"/>
      <c r="H241" s="368"/>
      <c r="I241" s="352"/>
      <c r="J241" s="178"/>
      <c r="K241" s="178"/>
      <c r="L241" s="409"/>
      <c r="M241" s="393"/>
      <c r="N241" s="178"/>
      <c r="O241" s="178"/>
      <c r="P241" s="368"/>
      <c r="Q241" s="393"/>
      <c r="R241" s="178"/>
      <c r="S241" s="178"/>
      <c r="T241" s="368"/>
      <c r="U241" s="352"/>
      <c r="V241" s="178"/>
      <c r="W241" s="178"/>
      <c r="X241" s="409"/>
      <c r="Y241" s="393"/>
      <c r="Z241" s="178"/>
      <c r="AA241" s="178"/>
      <c r="AB241" s="368"/>
      <c r="AC241" s="352"/>
      <c r="AD241" s="178"/>
      <c r="AE241" s="178"/>
      <c r="AF241" s="409"/>
      <c r="AG241" s="393"/>
      <c r="AH241" s="178"/>
      <c r="AI241" s="178"/>
      <c r="AJ241" s="368"/>
      <c r="AK241" s="352"/>
      <c r="AL241" s="178"/>
      <c r="AM241" s="178"/>
      <c r="AN241" s="409"/>
      <c r="AO241" s="393"/>
      <c r="AP241" s="178"/>
      <c r="AQ241" s="178"/>
      <c r="AR241" s="368"/>
      <c r="AS241" s="393"/>
      <c r="AT241" s="178"/>
      <c r="AU241" s="178"/>
      <c r="AV241" s="368"/>
      <c r="AW241" s="393"/>
      <c r="AX241" s="178"/>
      <c r="AY241" s="178"/>
      <c r="AZ241" s="368"/>
      <c r="BA241" s="393"/>
      <c r="BB241" s="178"/>
      <c r="BC241" s="178"/>
      <c r="BD241" s="368"/>
      <c r="BE241" s="393"/>
      <c r="BF241" s="178"/>
      <c r="BG241" s="178"/>
      <c r="BH241" s="368"/>
      <c r="BI241" s="393"/>
      <c r="BJ241" s="178"/>
      <c r="BK241" s="178"/>
      <c r="BL241" s="368"/>
      <c r="BM241" s="393"/>
      <c r="BN241" s="178"/>
      <c r="BO241" s="178"/>
      <c r="BP241" s="368"/>
      <c r="BQ241" s="393"/>
      <c r="BR241" s="178"/>
      <c r="BS241" s="178"/>
      <c r="BT241" s="368"/>
      <c r="BU241" s="393"/>
      <c r="BV241" s="178"/>
      <c r="BW241" s="178"/>
      <c r="BX241" s="368"/>
      <c r="BY241" s="393"/>
      <c r="BZ241" s="178"/>
      <c r="CA241" s="178"/>
      <c r="CB241" s="368"/>
      <c r="CC241" s="393"/>
      <c r="CD241" s="178"/>
      <c r="CE241" s="178"/>
      <c r="CF241" s="368"/>
      <c r="CG241" s="393"/>
      <c r="CH241" s="178"/>
      <c r="CI241" s="178"/>
      <c r="CJ241" s="368"/>
      <c r="CK241" s="393"/>
      <c r="CL241" s="178"/>
      <c r="CM241" s="178"/>
      <c r="CN241" s="368"/>
      <c r="CO241" s="393"/>
      <c r="CP241" s="178"/>
      <c r="CQ241" s="178"/>
      <c r="CR241" s="368"/>
      <c r="CS241" s="352"/>
      <c r="CT241" s="178"/>
      <c r="CU241" s="178"/>
      <c r="CV241" s="178"/>
      <c r="CW241" s="178"/>
      <c r="CX241" s="178"/>
      <c r="CY241" s="178"/>
      <c r="CZ241" s="178"/>
      <c r="DA241" s="178"/>
      <c r="DB241" s="178"/>
      <c r="DC241" s="178"/>
      <c r="DD241" s="178"/>
      <c r="DE241" s="178"/>
      <c r="DF241" s="178"/>
      <c r="DG241" s="178"/>
      <c r="DH241" s="178"/>
      <c r="DI241" s="178"/>
      <c r="DJ241" s="178"/>
      <c r="DK241" s="178"/>
      <c r="DL241" s="178"/>
      <c r="DM241" s="178"/>
      <c r="DN241" s="178"/>
      <c r="DO241" s="178"/>
      <c r="DP241" s="178"/>
      <c r="DQ241" s="178"/>
      <c r="DR241" s="178"/>
      <c r="DS241" s="178"/>
      <c r="DT241" s="178"/>
      <c r="DU241" s="178"/>
      <c r="DV241" s="178"/>
      <c r="DW241" s="178"/>
      <c r="DX241" s="178"/>
      <c r="DY241" s="178"/>
      <c r="DZ241" s="178"/>
      <c r="EA241" s="178"/>
      <c r="EB241" s="178"/>
      <c r="EC241" s="178"/>
      <c r="ED241" s="178"/>
      <c r="EE241" s="178"/>
      <c r="EF241" s="178"/>
      <c r="EG241" s="178"/>
      <c r="EH241" s="178"/>
      <c r="EI241" s="178"/>
      <c r="EJ241" s="178"/>
      <c r="EK241" s="178"/>
      <c r="EL241" s="178"/>
      <c r="EM241" s="178"/>
      <c r="EN241" s="178"/>
      <c r="EO241" s="178"/>
      <c r="EP241" s="178"/>
      <c r="EQ241" s="178"/>
      <c r="ER241" s="178"/>
      <c r="ES241" s="178"/>
      <c r="ET241" s="178"/>
      <c r="EU241" s="178"/>
      <c r="EV241" s="178"/>
      <c r="EW241" s="178"/>
      <c r="EX241" s="178"/>
      <c r="EY241" s="178"/>
      <c r="EZ241" s="178"/>
      <c r="FA241" s="178"/>
      <c r="FB241" s="178"/>
      <c r="FC241" s="178"/>
      <c r="FD241" s="178"/>
      <c r="FE241" s="178"/>
      <c r="FF241" s="178"/>
      <c r="FG241" s="178"/>
      <c r="FH241" s="178"/>
      <c r="FI241" s="178"/>
      <c r="FJ241" s="178"/>
      <c r="FK241" s="178"/>
      <c r="FL241" s="178"/>
      <c r="FM241" s="178"/>
      <c r="FN241" s="178"/>
      <c r="FO241" s="178"/>
      <c r="FP241" s="178"/>
      <c r="FQ241" s="178"/>
      <c r="FR241" s="178"/>
      <c r="FS241" s="178"/>
      <c r="FT241" s="178"/>
      <c r="FU241" s="178"/>
      <c r="FV241" s="178"/>
      <c r="FW241" s="178"/>
      <c r="FX241" s="178"/>
      <c r="FY241" s="178"/>
      <c r="FZ241" s="178"/>
      <c r="GA241" s="178"/>
      <c r="GB241" s="178"/>
      <c r="GC241" s="178"/>
      <c r="GD241" s="178"/>
      <c r="GE241" s="178"/>
      <c r="GF241" s="178"/>
      <c r="GG241" s="178"/>
      <c r="GH241" s="178"/>
      <c r="GI241" s="178"/>
      <c r="GJ241" s="178"/>
      <c r="GK241" s="178"/>
      <c r="GL241" s="178"/>
      <c r="GM241" s="178"/>
      <c r="GN241" s="178"/>
      <c r="GO241" s="178"/>
      <c r="GP241" s="178"/>
      <c r="GQ241" s="178"/>
      <c r="GR241" s="178"/>
      <c r="GS241" s="178"/>
      <c r="GT241" s="178"/>
      <c r="GU241" s="178"/>
      <c r="GV241" s="178"/>
    </row>
    <row r="242" spans="1:207" ht="15.75">
      <c r="A242" s="114">
        <f t="shared" si="3"/>
        <v>7</v>
      </c>
      <c r="B242" s="491"/>
      <c r="C242" s="492"/>
      <c r="D242" s="357">
        <v>43331</v>
      </c>
      <c r="E242" s="465" t="str">
        <f>IF("CA" = [1]Congé!$H$7:$H$738, "absent", "il est la ")</f>
        <v xml:space="preserve">il est la </v>
      </c>
      <c r="F242" s="178"/>
      <c r="G242" s="178"/>
      <c r="H242" s="368"/>
      <c r="I242" s="352"/>
      <c r="J242" s="178"/>
      <c r="K242" s="178"/>
      <c r="L242" s="409"/>
      <c r="M242" s="393"/>
      <c r="N242" s="178"/>
      <c r="O242" s="178"/>
      <c r="P242" s="368"/>
      <c r="Q242" s="393"/>
      <c r="R242" s="178"/>
      <c r="S242" s="178"/>
      <c r="T242" s="368"/>
      <c r="U242" s="352"/>
      <c r="V242" s="178"/>
      <c r="W242" s="178"/>
      <c r="X242" s="409"/>
      <c r="Y242" s="393"/>
      <c r="Z242" s="178"/>
      <c r="AA242" s="178"/>
      <c r="AB242" s="368"/>
      <c r="AC242" s="352"/>
      <c r="AD242" s="178"/>
      <c r="AE242" s="178"/>
      <c r="AF242" s="409"/>
      <c r="AG242" s="393"/>
      <c r="AH242" s="178"/>
      <c r="AI242" s="178"/>
      <c r="AJ242" s="368"/>
      <c r="AK242" s="352"/>
      <c r="AL242" s="178"/>
      <c r="AM242" s="178"/>
      <c r="AN242" s="409"/>
      <c r="AO242" s="393"/>
      <c r="AP242" s="178"/>
      <c r="AQ242" s="178"/>
      <c r="AR242" s="368"/>
      <c r="AS242" s="393"/>
      <c r="AT242" s="178"/>
      <c r="AU242" s="178"/>
      <c r="AV242" s="368"/>
      <c r="AW242" s="393"/>
      <c r="AX242" s="178"/>
      <c r="AY242" s="178"/>
      <c r="AZ242" s="368"/>
      <c r="BA242" s="393"/>
      <c r="BB242" s="178"/>
      <c r="BC242" s="178"/>
      <c r="BD242" s="368"/>
      <c r="BE242" s="393"/>
      <c r="BF242" s="178"/>
      <c r="BG242" s="178"/>
      <c r="BH242" s="368"/>
      <c r="BI242" s="393"/>
      <c r="BJ242" s="178"/>
      <c r="BK242" s="178"/>
      <c r="BL242" s="368"/>
      <c r="BM242" s="393"/>
      <c r="BN242" s="178"/>
      <c r="BO242" s="178"/>
      <c r="BP242" s="368"/>
      <c r="BQ242" s="393"/>
      <c r="BR242" s="178"/>
      <c r="BS242" s="178"/>
      <c r="BT242" s="368"/>
      <c r="BU242" s="393"/>
      <c r="BV242" s="178"/>
      <c r="BW242" s="178"/>
      <c r="BX242" s="368"/>
      <c r="BY242" s="393"/>
      <c r="BZ242" s="178"/>
      <c r="CA242" s="178"/>
      <c r="CB242" s="368"/>
      <c r="CC242" s="393"/>
      <c r="CD242" s="178"/>
      <c r="CE242" s="178"/>
      <c r="CF242" s="368"/>
      <c r="CG242" s="393"/>
      <c r="CH242" s="178"/>
      <c r="CI242" s="178"/>
      <c r="CJ242" s="368"/>
      <c r="CK242" s="393"/>
      <c r="CL242" s="178"/>
      <c r="CM242" s="178"/>
      <c r="CN242" s="368"/>
      <c r="CO242" s="393"/>
      <c r="CP242" s="178"/>
      <c r="CQ242" s="178"/>
      <c r="CR242" s="368"/>
      <c r="CS242" s="352"/>
      <c r="CT242" s="178"/>
      <c r="CU242" s="178"/>
      <c r="CV242" s="178"/>
      <c r="CW242" s="178"/>
      <c r="CX242" s="178"/>
      <c r="CY242" s="178"/>
      <c r="CZ242" s="178"/>
      <c r="DA242" s="178"/>
      <c r="DB242" s="178"/>
      <c r="DC242" s="178"/>
      <c r="DD242" s="178"/>
      <c r="DE242" s="178"/>
      <c r="DF242" s="178"/>
      <c r="DG242" s="178"/>
      <c r="DH242" s="178"/>
      <c r="DI242" s="178"/>
      <c r="DJ242" s="178"/>
      <c r="DK242" s="178"/>
      <c r="DL242" s="178"/>
      <c r="DM242" s="178"/>
      <c r="DN242" s="178"/>
      <c r="DO242" s="178"/>
      <c r="DP242" s="178"/>
      <c r="DQ242" s="178"/>
      <c r="DR242" s="178"/>
      <c r="DS242" s="178"/>
      <c r="DT242" s="178"/>
      <c r="DU242" s="178"/>
      <c r="DV242" s="178"/>
      <c r="DW242" s="178"/>
      <c r="DX242" s="178"/>
      <c r="DY242" s="178"/>
      <c r="DZ242" s="178"/>
      <c r="EA242" s="178"/>
      <c r="EB242" s="178"/>
      <c r="EC242" s="178"/>
      <c r="ED242" s="178"/>
      <c r="EE242" s="178"/>
      <c r="EF242" s="178"/>
      <c r="EG242" s="178"/>
      <c r="EH242" s="178"/>
      <c r="EI242" s="178"/>
      <c r="EJ242" s="178"/>
      <c r="EK242" s="178"/>
      <c r="EL242" s="178"/>
      <c r="EM242" s="178"/>
      <c r="EN242" s="178"/>
      <c r="EO242" s="178"/>
      <c r="EP242" s="178"/>
      <c r="EQ242" s="178"/>
      <c r="ER242" s="178"/>
      <c r="ES242" s="178"/>
      <c r="ET242" s="178"/>
      <c r="EU242" s="178"/>
      <c r="EV242" s="178"/>
      <c r="EW242" s="178"/>
      <c r="EX242" s="178"/>
      <c r="EY242" s="178"/>
      <c r="EZ242" s="178"/>
      <c r="FA242" s="178"/>
      <c r="FB242" s="178"/>
      <c r="FC242" s="178"/>
      <c r="FD242" s="178"/>
      <c r="FE242" s="178"/>
      <c r="FF242" s="178"/>
      <c r="FG242" s="178"/>
      <c r="FH242" s="178"/>
      <c r="FI242" s="178"/>
      <c r="FJ242" s="178"/>
      <c r="FK242" s="178"/>
      <c r="FL242" s="178"/>
      <c r="FM242" s="178"/>
      <c r="FN242" s="178"/>
      <c r="FO242" s="178"/>
      <c r="FP242" s="178"/>
      <c r="FQ242" s="178"/>
      <c r="FR242" s="178"/>
      <c r="FS242" s="178"/>
      <c r="FT242" s="178"/>
      <c r="FU242" s="178"/>
      <c r="FV242" s="178"/>
      <c r="FW242" s="178"/>
      <c r="FX242" s="178"/>
      <c r="FY242" s="178"/>
      <c r="FZ242" s="178"/>
      <c r="GA242" s="178"/>
      <c r="GB242" s="178"/>
      <c r="GC242" s="178"/>
      <c r="GD242" s="178"/>
      <c r="GE242" s="178"/>
      <c r="GF242" s="178"/>
      <c r="GG242" s="178"/>
      <c r="GH242" s="178"/>
      <c r="GI242" s="178"/>
      <c r="GJ242" s="178"/>
      <c r="GK242" s="178"/>
      <c r="GL242" s="178"/>
      <c r="GM242" s="178"/>
      <c r="GN242" s="178"/>
      <c r="GO242" s="178"/>
      <c r="GP242" s="178"/>
      <c r="GQ242" s="178"/>
      <c r="GR242" s="178"/>
      <c r="GS242" s="178"/>
      <c r="GT242" s="178"/>
      <c r="GU242" s="178"/>
      <c r="GV242" s="178"/>
    </row>
    <row r="243" spans="1:207" ht="15.75">
      <c r="A243" s="114">
        <f t="shared" si="3"/>
        <v>1</v>
      </c>
      <c r="B243" s="491"/>
      <c r="C243" s="492"/>
      <c r="D243" s="357">
        <v>43332</v>
      </c>
      <c r="E243" s="465" t="str">
        <f>IF("CA" = [1]Congé!$H$7:$H$738, "absent", "il est la ")</f>
        <v xml:space="preserve">il est la </v>
      </c>
      <c r="F243" s="178"/>
      <c r="G243" s="178"/>
      <c r="H243" s="368"/>
      <c r="I243" s="352"/>
      <c r="J243" s="178"/>
      <c r="K243" s="178"/>
      <c r="L243" s="409"/>
      <c r="M243" s="393"/>
      <c r="N243" s="178"/>
      <c r="O243" s="178"/>
      <c r="P243" s="368"/>
      <c r="Q243" s="393"/>
      <c r="R243" s="178"/>
      <c r="S243" s="178"/>
      <c r="T243" s="368"/>
      <c r="U243" s="352"/>
      <c r="V243" s="178"/>
      <c r="W243" s="178"/>
      <c r="X243" s="409"/>
      <c r="Y243" s="393"/>
      <c r="Z243" s="178"/>
      <c r="AA243" s="178"/>
      <c r="AB243" s="368"/>
      <c r="AC243" s="352"/>
      <c r="AD243" s="178"/>
      <c r="AE243" s="178"/>
      <c r="AF243" s="409"/>
      <c r="AG243" s="393"/>
      <c r="AH243" s="178"/>
      <c r="AI243" s="178"/>
      <c r="AJ243" s="368"/>
      <c r="AK243" s="352"/>
      <c r="AL243" s="178"/>
      <c r="AM243" s="178"/>
      <c r="AN243" s="409"/>
      <c r="AO243" s="393"/>
      <c r="AP243" s="178"/>
      <c r="AQ243" s="178"/>
      <c r="AR243" s="368"/>
      <c r="AS243" s="393"/>
      <c r="AT243" s="178"/>
      <c r="AU243" s="178"/>
      <c r="AV243" s="368"/>
      <c r="AW243" s="393"/>
      <c r="AX243" s="178"/>
      <c r="AY243" s="178"/>
      <c r="AZ243" s="368"/>
      <c r="BA243" s="393"/>
      <c r="BB243" s="178"/>
      <c r="BC243" s="178"/>
      <c r="BD243" s="368"/>
      <c r="BE243" s="393"/>
      <c r="BF243" s="178"/>
      <c r="BG243" s="178"/>
      <c r="BH243" s="368"/>
      <c r="BI243" s="393"/>
      <c r="BJ243" s="178"/>
      <c r="BK243" s="178"/>
      <c r="BL243" s="368"/>
      <c r="BM243" s="393"/>
      <c r="BN243" s="178"/>
      <c r="BO243" s="178"/>
      <c r="BP243" s="368"/>
      <c r="BQ243" s="393"/>
      <c r="BR243" s="178"/>
      <c r="BS243" s="178"/>
      <c r="BT243" s="368"/>
      <c r="BU243" s="393"/>
      <c r="BV243" s="178"/>
      <c r="BW243" s="178"/>
      <c r="BX243" s="368"/>
      <c r="BY243" s="393"/>
      <c r="BZ243" s="178"/>
      <c r="CA243" s="178"/>
      <c r="CB243" s="368"/>
      <c r="CC243" s="393"/>
      <c r="CD243" s="178"/>
      <c r="CE243" s="178"/>
      <c r="CF243" s="368"/>
      <c r="CG243" s="393"/>
      <c r="CH243" s="178"/>
      <c r="CI243" s="178"/>
      <c r="CJ243" s="368"/>
      <c r="CK243" s="393"/>
      <c r="CL243" s="178"/>
      <c r="CM243" s="178"/>
      <c r="CN243" s="368"/>
      <c r="CO243" s="393"/>
      <c r="CP243" s="178"/>
      <c r="CQ243" s="178"/>
      <c r="CR243" s="368"/>
      <c r="CS243" s="352"/>
      <c r="CT243" s="178"/>
      <c r="CU243" s="178"/>
      <c r="CV243" s="178"/>
      <c r="CW243" s="178"/>
      <c r="CX243" s="178"/>
      <c r="CY243" s="178"/>
      <c r="CZ243" s="178"/>
      <c r="DA243" s="178"/>
      <c r="DB243" s="178"/>
      <c r="DC243" s="178"/>
      <c r="DD243" s="178"/>
      <c r="DE243" s="178"/>
      <c r="DF243" s="178"/>
      <c r="DG243" s="178"/>
      <c r="DH243" s="178"/>
      <c r="DI243" s="178"/>
      <c r="DJ243" s="178"/>
      <c r="DK243" s="178"/>
      <c r="DL243" s="178"/>
      <c r="DM243" s="178"/>
      <c r="DN243" s="178"/>
      <c r="DO243" s="178"/>
      <c r="DP243" s="178"/>
      <c r="DQ243" s="178"/>
      <c r="DR243" s="178"/>
      <c r="DS243" s="178"/>
      <c r="DT243" s="178"/>
      <c r="DU243" s="178"/>
      <c r="DV243" s="178"/>
      <c r="DW243" s="178"/>
      <c r="DX243" s="178"/>
      <c r="DY243" s="178"/>
      <c r="DZ243" s="178"/>
      <c r="EA243" s="178"/>
      <c r="EB243" s="178"/>
      <c r="EC243" s="178"/>
      <c r="ED243" s="178"/>
      <c r="EE243" s="178"/>
      <c r="EF243" s="178"/>
      <c r="EG243" s="178"/>
      <c r="EH243" s="178"/>
      <c r="EI243" s="178"/>
      <c r="EJ243" s="178"/>
      <c r="EK243" s="178"/>
      <c r="EL243" s="178"/>
      <c r="EM243" s="178"/>
      <c r="EN243" s="178"/>
      <c r="EO243" s="178"/>
      <c r="EP243" s="178"/>
      <c r="EQ243" s="178"/>
      <c r="ER243" s="178"/>
      <c r="ES243" s="178"/>
      <c r="ET243" s="178"/>
      <c r="EU243" s="178"/>
      <c r="EV243" s="178"/>
      <c r="EW243" s="178"/>
      <c r="EX243" s="178"/>
      <c r="EY243" s="178"/>
      <c r="EZ243" s="178"/>
      <c r="FA243" s="178"/>
      <c r="FB243" s="178"/>
      <c r="FC243" s="178"/>
      <c r="FD243" s="178"/>
      <c r="FE243" s="178"/>
      <c r="FF243" s="178"/>
      <c r="FG243" s="178"/>
      <c r="FH243" s="178"/>
      <c r="FI243" s="178"/>
      <c r="FJ243" s="178"/>
      <c r="FK243" s="178"/>
      <c r="FL243" s="178"/>
      <c r="FM243" s="178"/>
      <c r="FN243" s="178"/>
      <c r="FO243" s="178"/>
      <c r="FP243" s="178"/>
      <c r="FQ243" s="178"/>
      <c r="FR243" s="178"/>
      <c r="FS243" s="178"/>
      <c r="FT243" s="178"/>
      <c r="FU243" s="178"/>
      <c r="FV243" s="178"/>
      <c r="FW243" s="178"/>
      <c r="FX243" s="178"/>
      <c r="FY243" s="178"/>
      <c r="FZ243" s="178"/>
      <c r="GA243" s="178"/>
      <c r="GB243" s="178"/>
      <c r="GC243" s="178"/>
      <c r="GD243" s="178"/>
      <c r="GE243" s="178"/>
      <c r="GF243" s="178"/>
      <c r="GG243" s="178"/>
      <c r="GH243" s="178"/>
      <c r="GI243" s="178"/>
      <c r="GJ243" s="178"/>
      <c r="GK243" s="178"/>
      <c r="GL243" s="178"/>
      <c r="GM243" s="178"/>
      <c r="GN243" s="178"/>
      <c r="GO243" s="178"/>
      <c r="GP243" s="178"/>
      <c r="GQ243" s="178"/>
      <c r="GR243" s="178"/>
      <c r="GS243" s="178"/>
      <c r="GT243" s="178"/>
      <c r="GU243" s="178"/>
      <c r="GV243" s="178"/>
    </row>
    <row r="244" spans="1:207" ht="15.75">
      <c r="A244" s="114">
        <f t="shared" si="3"/>
        <v>2</v>
      </c>
      <c r="B244" s="491"/>
      <c r="C244" s="492"/>
      <c r="D244" s="357">
        <v>43333</v>
      </c>
      <c r="E244" s="465" t="str">
        <f>IF("CA" = [1]Congé!$H$7:$H$738, "absent", "il est la ")</f>
        <v xml:space="preserve">il est la </v>
      </c>
      <c r="F244" s="178"/>
      <c r="G244" s="178"/>
      <c r="H244" s="368"/>
      <c r="I244" s="352"/>
      <c r="J244" s="178"/>
      <c r="K244" s="178"/>
      <c r="L244" s="409"/>
      <c r="M244" s="393"/>
      <c r="N244" s="178"/>
      <c r="O244" s="178"/>
      <c r="P244" s="368"/>
      <c r="Q244" s="393"/>
      <c r="R244" s="178"/>
      <c r="S244" s="178"/>
      <c r="T244" s="368"/>
      <c r="U244" s="352"/>
      <c r="V244" s="178"/>
      <c r="W244" s="178"/>
      <c r="X244" s="409"/>
      <c r="Y244" s="393"/>
      <c r="Z244" s="178"/>
      <c r="AA244" s="178"/>
      <c r="AB244" s="368"/>
      <c r="AC244" s="352"/>
      <c r="AD244" s="178"/>
      <c r="AE244" s="178"/>
      <c r="AF244" s="409"/>
      <c r="AG244" s="393"/>
      <c r="AH244" s="178"/>
      <c r="AI244" s="178"/>
      <c r="AJ244" s="368"/>
      <c r="AK244" s="352"/>
      <c r="AL244" s="178"/>
      <c r="AM244" s="178"/>
      <c r="AN244" s="409"/>
      <c r="AO244" s="393"/>
      <c r="AP244" s="178"/>
      <c r="AQ244" s="178"/>
      <c r="AR244" s="368"/>
      <c r="AS244" s="393"/>
      <c r="AT244" s="178"/>
      <c r="AU244" s="178"/>
      <c r="AV244" s="368"/>
      <c r="AW244" s="393"/>
      <c r="AX244" s="178"/>
      <c r="AY244" s="178"/>
      <c r="AZ244" s="368"/>
      <c r="BA244" s="393"/>
      <c r="BB244" s="178"/>
      <c r="BC244" s="178"/>
      <c r="BD244" s="368"/>
      <c r="BE244" s="393"/>
      <c r="BF244" s="178"/>
      <c r="BG244" s="178"/>
      <c r="BH244" s="368"/>
      <c r="BI244" s="393"/>
      <c r="BJ244" s="178"/>
      <c r="BK244" s="178"/>
      <c r="BL244" s="368"/>
      <c r="BM244" s="393"/>
      <c r="BN244" s="178"/>
      <c r="BO244" s="178"/>
      <c r="BP244" s="368"/>
      <c r="BQ244" s="393"/>
      <c r="BR244" s="178"/>
      <c r="BS244" s="178"/>
      <c r="BT244" s="368"/>
      <c r="BU244" s="393"/>
      <c r="BV244" s="178"/>
      <c r="BW244" s="178"/>
      <c r="BX244" s="368"/>
      <c r="BY244" s="393"/>
      <c r="BZ244" s="178"/>
      <c r="CA244" s="178"/>
      <c r="CB244" s="368"/>
      <c r="CC244" s="393"/>
      <c r="CD244" s="178"/>
      <c r="CE244" s="178"/>
      <c r="CF244" s="368"/>
      <c r="CG244" s="393"/>
      <c r="CH244" s="178"/>
      <c r="CI244" s="178"/>
      <c r="CJ244" s="368"/>
      <c r="CK244" s="393"/>
      <c r="CL244" s="178"/>
      <c r="CM244" s="178"/>
      <c r="CN244" s="368"/>
      <c r="CO244" s="393"/>
      <c r="CP244" s="178"/>
      <c r="CQ244" s="178"/>
      <c r="CR244" s="368"/>
      <c r="CS244" s="352"/>
      <c r="CT244" s="178"/>
      <c r="CU244" s="178"/>
      <c r="CV244" s="178"/>
      <c r="CW244" s="178"/>
      <c r="CX244" s="178"/>
      <c r="CY244" s="178"/>
      <c r="CZ244" s="178"/>
      <c r="DA244" s="178"/>
      <c r="DB244" s="178"/>
      <c r="DC244" s="178"/>
      <c r="DD244" s="178"/>
      <c r="DE244" s="178"/>
      <c r="DF244" s="178"/>
      <c r="DG244" s="178"/>
      <c r="DH244" s="178"/>
      <c r="DI244" s="178"/>
      <c r="DJ244" s="178"/>
      <c r="DK244" s="178"/>
      <c r="DL244" s="178"/>
      <c r="DM244" s="178"/>
      <c r="DN244" s="178"/>
      <c r="DO244" s="178"/>
      <c r="DP244" s="178"/>
      <c r="DQ244" s="178"/>
      <c r="DR244" s="178"/>
      <c r="DS244" s="178"/>
      <c r="DT244" s="178"/>
      <c r="DU244" s="178"/>
      <c r="DV244" s="178"/>
      <c r="DW244" s="178"/>
      <c r="DX244" s="178"/>
      <c r="DY244" s="178"/>
      <c r="DZ244" s="178"/>
      <c r="EA244" s="178"/>
      <c r="EB244" s="178"/>
      <c r="EC244" s="178"/>
      <c r="ED244" s="178"/>
      <c r="EE244" s="178"/>
      <c r="EF244" s="178"/>
      <c r="EG244" s="178"/>
      <c r="EH244" s="178"/>
      <c r="EI244" s="178"/>
      <c r="EJ244" s="178"/>
      <c r="EK244" s="178"/>
      <c r="EL244" s="178"/>
      <c r="EM244" s="178"/>
      <c r="EN244" s="178"/>
      <c r="EO244" s="178"/>
      <c r="EP244" s="178"/>
      <c r="EQ244" s="178"/>
      <c r="ER244" s="178"/>
      <c r="ES244" s="178"/>
      <c r="ET244" s="178"/>
      <c r="EU244" s="178"/>
      <c r="EV244" s="178"/>
      <c r="EW244" s="178"/>
      <c r="EX244" s="178"/>
      <c r="EY244" s="178"/>
      <c r="EZ244" s="178"/>
      <c r="FA244" s="178"/>
      <c r="FB244" s="178"/>
      <c r="FC244" s="178"/>
      <c r="FD244" s="178"/>
      <c r="FE244" s="178"/>
      <c r="FF244" s="178"/>
      <c r="FG244" s="178"/>
      <c r="FH244" s="178"/>
      <c r="FI244" s="178"/>
      <c r="FJ244" s="178"/>
      <c r="FK244" s="178"/>
      <c r="FL244" s="178"/>
      <c r="FM244" s="178"/>
      <c r="FN244" s="178"/>
      <c r="FO244" s="178"/>
      <c r="FP244" s="178"/>
      <c r="FQ244" s="178"/>
      <c r="FR244" s="178"/>
      <c r="FS244" s="178"/>
      <c r="FT244" s="178"/>
      <c r="FU244" s="178"/>
      <c r="FV244" s="178"/>
      <c r="FW244" s="178"/>
      <c r="FX244" s="178"/>
      <c r="FY244" s="178"/>
      <c r="FZ244" s="178"/>
      <c r="GA244" s="178"/>
      <c r="GB244" s="178"/>
      <c r="GC244" s="178"/>
      <c r="GD244" s="178"/>
      <c r="GE244" s="178"/>
      <c r="GF244" s="178"/>
      <c r="GG244" s="178"/>
      <c r="GH244" s="178"/>
      <c r="GI244" s="178"/>
      <c r="GJ244" s="178"/>
      <c r="GK244" s="178"/>
      <c r="GL244" s="178"/>
      <c r="GM244" s="178"/>
      <c r="GN244" s="178"/>
      <c r="GO244" s="178"/>
      <c r="GP244" s="178"/>
      <c r="GQ244" s="178"/>
      <c r="GR244" s="178"/>
      <c r="GS244" s="178"/>
      <c r="GT244" s="178"/>
      <c r="GU244" s="178"/>
      <c r="GV244" s="178"/>
    </row>
    <row r="245" spans="1:207" ht="15.75">
      <c r="A245" s="114">
        <f t="shared" si="3"/>
        <v>3</v>
      </c>
      <c r="B245" s="491"/>
      <c r="C245" s="492"/>
      <c r="D245" s="357">
        <v>43334</v>
      </c>
      <c r="E245" s="465" t="str">
        <f>IF("CA" = [1]Congé!$H$7:$H$738, "absent", "il est la ")</f>
        <v xml:space="preserve">il est la </v>
      </c>
      <c r="F245" s="178"/>
      <c r="G245" s="178"/>
      <c r="H245" s="368"/>
      <c r="I245" s="352"/>
      <c r="J245" s="178"/>
      <c r="K245" s="178"/>
      <c r="L245" s="409"/>
      <c r="M245" s="393"/>
      <c r="N245" s="178"/>
      <c r="O245" s="178"/>
      <c r="P245" s="368"/>
      <c r="Q245" s="393"/>
      <c r="R245" s="178"/>
      <c r="S245" s="178"/>
      <c r="T245" s="368"/>
      <c r="U245" s="352"/>
      <c r="V245" s="178"/>
      <c r="W245" s="178"/>
      <c r="X245" s="409"/>
      <c r="Y245" s="393"/>
      <c r="Z245" s="178"/>
      <c r="AA245" s="178"/>
      <c r="AB245" s="368"/>
      <c r="AC245" s="352"/>
      <c r="AD245" s="178"/>
      <c r="AE245" s="178"/>
      <c r="AF245" s="409"/>
      <c r="AG245" s="393"/>
      <c r="AH245" s="178"/>
      <c r="AI245" s="178"/>
      <c r="AJ245" s="368"/>
      <c r="AK245" s="352"/>
      <c r="AL245" s="178"/>
      <c r="AM245" s="178"/>
      <c r="AN245" s="409"/>
      <c r="AO245" s="393"/>
      <c r="AP245" s="178"/>
      <c r="AQ245" s="178"/>
      <c r="AR245" s="368"/>
      <c r="AS245" s="393"/>
      <c r="AT245" s="178"/>
      <c r="AU245" s="178"/>
      <c r="AV245" s="368"/>
      <c r="AW245" s="393"/>
      <c r="AX245" s="178"/>
      <c r="AY245" s="178"/>
      <c r="AZ245" s="368"/>
      <c r="BA245" s="393"/>
      <c r="BB245" s="178"/>
      <c r="BC245" s="178"/>
      <c r="BD245" s="368"/>
      <c r="BE245" s="393"/>
      <c r="BF245" s="178"/>
      <c r="BG245" s="178"/>
      <c r="BH245" s="368"/>
      <c r="BI245" s="393"/>
      <c r="BJ245" s="178"/>
      <c r="BK245" s="178"/>
      <c r="BL245" s="368"/>
      <c r="BM245" s="393"/>
      <c r="BN245" s="178"/>
      <c r="BO245" s="178"/>
      <c r="BP245" s="368"/>
      <c r="BQ245" s="393"/>
      <c r="BR245" s="178"/>
      <c r="BS245" s="178"/>
      <c r="BT245" s="368"/>
      <c r="BU245" s="393"/>
      <c r="BV245" s="178"/>
      <c r="BW245" s="178"/>
      <c r="BX245" s="368"/>
      <c r="BY245" s="393"/>
      <c r="BZ245" s="178"/>
      <c r="CA245" s="178"/>
      <c r="CB245" s="368"/>
      <c r="CC245" s="393"/>
      <c r="CD245" s="178"/>
      <c r="CE245" s="178"/>
      <c r="CF245" s="368"/>
      <c r="CG245" s="393"/>
      <c r="CH245" s="178"/>
      <c r="CI245" s="178"/>
      <c r="CJ245" s="368"/>
      <c r="CK245" s="393"/>
      <c r="CL245" s="178"/>
      <c r="CM245" s="178"/>
      <c r="CN245" s="368"/>
      <c r="CO245" s="393"/>
      <c r="CP245" s="178"/>
      <c r="CQ245" s="178"/>
      <c r="CR245" s="368"/>
      <c r="CS245" s="352"/>
      <c r="CT245" s="178"/>
      <c r="CU245" s="178"/>
      <c r="CV245" s="178"/>
      <c r="CW245" s="178"/>
      <c r="CX245" s="178"/>
      <c r="CY245" s="178"/>
      <c r="CZ245" s="178"/>
      <c r="DA245" s="178"/>
      <c r="DB245" s="178"/>
      <c r="DC245" s="178"/>
      <c r="DD245" s="178"/>
      <c r="DE245" s="178"/>
      <c r="DF245" s="178"/>
      <c r="DG245" s="178"/>
      <c r="DH245" s="178"/>
      <c r="DI245" s="178"/>
      <c r="DJ245" s="178"/>
      <c r="DK245" s="178"/>
      <c r="DL245" s="178"/>
      <c r="DM245" s="178"/>
      <c r="DN245" s="178"/>
      <c r="DO245" s="178"/>
      <c r="DP245" s="178"/>
      <c r="DQ245" s="178"/>
      <c r="DR245" s="178"/>
      <c r="DS245" s="178"/>
      <c r="DT245" s="178"/>
      <c r="DU245" s="178"/>
      <c r="DV245" s="178"/>
      <c r="DW245" s="178"/>
      <c r="DX245" s="178"/>
      <c r="DY245" s="178"/>
      <c r="DZ245" s="178"/>
      <c r="EA245" s="178"/>
      <c r="EB245" s="178"/>
      <c r="EC245" s="178"/>
      <c r="ED245" s="178"/>
      <c r="EE245" s="178"/>
      <c r="EF245" s="178"/>
      <c r="EG245" s="178"/>
      <c r="EH245" s="178"/>
      <c r="EI245" s="178"/>
      <c r="EJ245" s="178"/>
      <c r="EK245" s="178"/>
      <c r="EL245" s="178"/>
      <c r="EM245" s="178"/>
      <c r="EN245" s="178"/>
      <c r="EO245" s="178"/>
      <c r="EP245" s="178"/>
      <c r="EQ245" s="178"/>
      <c r="ER245" s="178"/>
      <c r="ES245" s="178"/>
      <c r="ET245" s="178"/>
      <c r="EU245" s="178"/>
      <c r="EV245" s="178"/>
      <c r="EW245" s="178"/>
      <c r="EX245" s="178"/>
      <c r="EY245" s="178"/>
      <c r="EZ245" s="178"/>
      <c r="FA245" s="178"/>
      <c r="FB245" s="178"/>
      <c r="FC245" s="178"/>
      <c r="FD245" s="178"/>
      <c r="FE245" s="178"/>
      <c r="FF245" s="178"/>
      <c r="FG245" s="178"/>
      <c r="FH245" s="178"/>
      <c r="FI245" s="178"/>
      <c r="FJ245" s="178"/>
      <c r="FK245" s="178"/>
      <c r="FL245" s="178"/>
      <c r="FM245" s="178"/>
      <c r="FN245" s="178"/>
      <c r="FO245" s="178"/>
      <c r="FP245" s="178"/>
      <c r="FQ245" s="178"/>
      <c r="FR245" s="178"/>
      <c r="FS245" s="178"/>
      <c r="FT245" s="178"/>
      <c r="FU245" s="178"/>
      <c r="FV245" s="178"/>
      <c r="FW245" s="178"/>
      <c r="FX245" s="178"/>
      <c r="FY245" s="178"/>
      <c r="FZ245" s="178"/>
      <c r="GA245" s="178"/>
      <c r="GB245" s="178"/>
      <c r="GC245" s="178"/>
      <c r="GD245" s="178"/>
      <c r="GE245" s="178"/>
      <c r="GF245" s="178"/>
      <c r="GG245" s="178"/>
      <c r="GH245" s="178"/>
      <c r="GI245" s="178"/>
      <c r="GJ245" s="178"/>
      <c r="GK245" s="178"/>
      <c r="GL245" s="178"/>
      <c r="GM245" s="178"/>
      <c r="GN245" s="178"/>
      <c r="GO245" s="178"/>
      <c r="GP245" s="178"/>
      <c r="GQ245" s="178"/>
      <c r="GR245" s="178"/>
      <c r="GS245" s="178"/>
      <c r="GT245" s="178"/>
      <c r="GU245" s="178"/>
      <c r="GV245" s="178"/>
    </row>
    <row r="246" spans="1:207" ht="15.75">
      <c r="A246" s="114">
        <f t="shared" si="3"/>
        <v>4</v>
      </c>
      <c r="B246" s="491"/>
      <c r="C246" s="492"/>
      <c r="D246" s="357">
        <v>43335</v>
      </c>
      <c r="E246" s="465" t="str">
        <f>IF("CA" = [1]Congé!$H$7:$H$738, "absent", "il est la ")</f>
        <v xml:space="preserve">il est la </v>
      </c>
      <c r="F246" s="178"/>
      <c r="G246" s="178"/>
      <c r="H246" s="368"/>
      <c r="I246" s="352"/>
      <c r="J246" s="178"/>
      <c r="K246" s="178"/>
      <c r="L246" s="409"/>
      <c r="M246" s="393"/>
      <c r="N246" s="178"/>
      <c r="O246" s="178"/>
      <c r="P246" s="368"/>
      <c r="Q246" s="393"/>
      <c r="R246" s="178"/>
      <c r="S246" s="178"/>
      <c r="T246" s="368"/>
      <c r="U246" s="352"/>
      <c r="V246" s="178"/>
      <c r="W246" s="178"/>
      <c r="X246" s="409"/>
      <c r="Y246" s="393"/>
      <c r="Z246" s="178"/>
      <c r="AA246" s="178"/>
      <c r="AB246" s="368"/>
      <c r="AC246" s="352"/>
      <c r="AD246" s="178"/>
      <c r="AE246" s="178"/>
      <c r="AF246" s="409"/>
      <c r="AG246" s="393"/>
      <c r="AH246" s="178"/>
      <c r="AI246" s="178"/>
      <c r="AJ246" s="368"/>
      <c r="AK246" s="352"/>
      <c r="AL246" s="178"/>
      <c r="AM246" s="178"/>
      <c r="AN246" s="409"/>
      <c r="AO246" s="393"/>
      <c r="AP246" s="178"/>
      <c r="AQ246" s="178"/>
      <c r="AR246" s="368"/>
      <c r="AS246" s="393"/>
      <c r="AT246" s="178"/>
      <c r="AU246" s="178"/>
      <c r="AV246" s="368"/>
      <c r="AW246" s="393"/>
      <c r="AX246" s="178"/>
      <c r="AY246" s="178"/>
      <c r="AZ246" s="368"/>
      <c r="BA246" s="393"/>
      <c r="BB246" s="178"/>
      <c r="BC246" s="178"/>
      <c r="BD246" s="368"/>
      <c r="BE246" s="393"/>
      <c r="BF246" s="178"/>
      <c r="BG246" s="178"/>
      <c r="BH246" s="368"/>
      <c r="BI246" s="393"/>
      <c r="BJ246" s="178"/>
      <c r="BK246" s="178"/>
      <c r="BL246" s="368"/>
      <c r="BM246" s="393"/>
      <c r="BN246" s="178"/>
      <c r="BO246" s="178"/>
      <c r="BP246" s="368"/>
      <c r="BQ246" s="393"/>
      <c r="BR246" s="178"/>
      <c r="BS246" s="178"/>
      <c r="BT246" s="368"/>
      <c r="BU246" s="393"/>
      <c r="BV246" s="178"/>
      <c r="BW246" s="178"/>
      <c r="BX246" s="368"/>
      <c r="BY246" s="393"/>
      <c r="BZ246" s="178"/>
      <c r="CA246" s="178"/>
      <c r="CB246" s="368"/>
      <c r="CC246" s="393"/>
      <c r="CD246" s="178"/>
      <c r="CE246" s="178"/>
      <c r="CF246" s="368"/>
      <c r="CG246" s="393"/>
      <c r="CH246" s="178"/>
      <c r="CI246" s="178"/>
      <c r="CJ246" s="368"/>
      <c r="CK246" s="393"/>
      <c r="CL246" s="178"/>
      <c r="CM246" s="178"/>
      <c r="CN246" s="368"/>
      <c r="CO246" s="393"/>
      <c r="CP246" s="178"/>
      <c r="CQ246" s="178"/>
      <c r="CR246" s="368"/>
      <c r="CS246" s="352"/>
      <c r="CT246" s="178"/>
      <c r="CU246" s="178"/>
      <c r="CV246" s="178"/>
      <c r="CW246" s="178"/>
      <c r="CX246" s="178"/>
      <c r="CY246" s="178"/>
      <c r="CZ246" s="178"/>
      <c r="DA246" s="178"/>
      <c r="DB246" s="178"/>
      <c r="DC246" s="178"/>
      <c r="DD246" s="178"/>
      <c r="DE246" s="178"/>
      <c r="DF246" s="178"/>
      <c r="DG246" s="178"/>
      <c r="DH246" s="178"/>
      <c r="DI246" s="178"/>
      <c r="DJ246" s="178"/>
      <c r="DK246" s="178"/>
      <c r="DL246" s="178"/>
      <c r="DM246" s="178"/>
      <c r="DN246" s="178"/>
      <c r="DO246" s="178"/>
      <c r="DP246" s="178"/>
      <c r="DQ246" s="178"/>
      <c r="DR246" s="178"/>
      <c r="DS246" s="178"/>
      <c r="DT246" s="178"/>
      <c r="DU246" s="178"/>
      <c r="DV246" s="178"/>
      <c r="DW246" s="178"/>
      <c r="DX246" s="178"/>
      <c r="DY246" s="178"/>
      <c r="DZ246" s="178"/>
      <c r="EA246" s="178"/>
      <c r="EB246" s="178"/>
      <c r="EC246" s="178"/>
      <c r="ED246" s="178"/>
      <c r="EE246" s="178"/>
      <c r="EF246" s="178"/>
      <c r="EG246" s="178"/>
      <c r="EH246" s="178"/>
      <c r="EI246" s="178"/>
      <c r="EJ246" s="178"/>
      <c r="EK246" s="178"/>
      <c r="EL246" s="178"/>
      <c r="EM246" s="178"/>
      <c r="EN246" s="178"/>
      <c r="EO246" s="178"/>
      <c r="EP246" s="178"/>
      <c r="EQ246" s="178"/>
      <c r="ER246" s="178"/>
      <c r="ES246" s="178"/>
      <c r="ET246" s="178"/>
      <c r="EU246" s="178"/>
      <c r="EV246" s="178"/>
      <c r="EW246" s="178"/>
      <c r="EX246" s="178"/>
      <c r="EY246" s="178"/>
      <c r="EZ246" s="178"/>
      <c r="FA246" s="178"/>
      <c r="FB246" s="178"/>
      <c r="FC246" s="178"/>
      <c r="FD246" s="178"/>
      <c r="FE246" s="178"/>
      <c r="FF246" s="178"/>
      <c r="FG246" s="178"/>
      <c r="FH246" s="178"/>
      <c r="FI246" s="178"/>
      <c r="FJ246" s="178"/>
      <c r="FK246" s="178"/>
      <c r="FL246" s="178"/>
      <c r="FM246" s="178"/>
      <c r="FN246" s="178"/>
      <c r="FO246" s="178"/>
      <c r="FP246" s="178"/>
      <c r="FQ246" s="178"/>
      <c r="FR246" s="178"/>
      <c r="FS246" s="178"/>
      <c r="FT246" s="178"/>
      <c r="FU246" s="178"/>
      <c r="FV246" s="178"/>
      <c r="FW246" s="178"/>
      <c r="FX246" s="178"/>
      <c r="FY246" s="178"/>
      <c r="FZ246" s="178"/>
      <c r="GA246" s="178"/>
      <c r="GB246" s="178"/>
      <c r="GC246" s="178"/>
      <c r="GD246" s="178"/>
      <c r="GE246" s="178"/>
      <c r="GF246" s="178"/>
      <c r="GG246" s="178"/>
      <c r="GH246" s="178"/>
      <c r="GI246" s="178"/>
      <c r="GJ246" s="178"/>
      <c r="GK246" s="178"/>
      <c r="GL246" s="178"/>
      <c r="GM246" s="178"/>
      <c r="GN246" s="178"/>
      <c r="GO246" s="178"/>
      <c r="GP246" s="178"/>
      <c r="GQ246" s="178"/>
      <c r="GR246" s="178"/>
      <c r="GS246" s="178"/>
      <c r="GT246" s="178"/>
      <c r="GU246" s="178"/>
      <c r="GV246" s="178"/>
    </row>
    <row r="247" spans="1:207" ht="15.75">
      <c r="A247" s="114">
        <f t="shared" si="3"/>
        <v>5</v>
      </c>
      <c r="B247" s="493"/>
      <c r="C247" s="494"/>
      <c r="D247" s="357">
        <v>43336</v>
      </c>
      <c r="E247" s="465" t="str">
        <f>IF("CA" = [1]Congé!$H$7:$H$738, "absent", "il est la ")</f>
        <v xml:space="preserve">il est la </v>
      </c>
      <c r="F247" s="178"/>
      <c r="G247" s="178"/>
      <c r="H247" s="368"/>
      <c r="I247" s="352"/>
      <c r="J247" s="178"/>
      <c r="K247" s="178"/>
      <c r="L247" s="409"/>
      <c r="M247" s="393"/>
      <c r="N247" s="178"/>
      <c r="O247" s="178"/>
      <c r="P247" s="368"/>
      <c r="Q247" s="393"/>
      <c r="R247" s="178"/>
      <c r="S247" s="178"/>
      <c r="T247" s="368"/>
      <c r="U247" s="352"/>
      <c r="V247" s="178"/>
      <c r="W247" s="178"/>
      <c r="X247" s="409"/>
      <c r="Y247" s="393"/>
      <c r="Z247" s="178"/>
      <c r="AA247" s="178"/>
      <c r="AB247" s="368"/>
      <c r="AC247" s="352"/>
      <c r="AD247" s="178"/>
      <c r="AE247" s="178"/>
      <c r="AF247" s="409"/>
      <c r="AG247" s="393"/>
      <c r="AH247" s="178"/>
      <c r="AI247" s="178"/>
      <c r="AJ247" s="368"/>
      <c r="AK247" s="352"/>
      <c r="AL247" s="178"/>
      <c r="AM247" s="178"/>
      <c r="AN247" s="409"/>
      <c r="AO247" s="393"/>
      <c r="AP247" s="178"/>
      <c r="AQ247" s="178"/>
      <c r="AR247" s="368"/>
      <c r="AS247" s="393"/>
      <c r="AT247" s="178"/>
      <c r="AU247" s="178"/>
      <c r="AV247" s="368"/>
      <c r="AW247" s="393"/>
      <c r="AX247" s="178"/>
      <c r="AY247" s="178"/>
      <c r="AZ247" s="368"/>
      <c r="BA247" s="393"/>
      <c r="BB247" s="178"/>
      <c r="BC247" s="178"/>
      <c r="BD247" s="368"/>
      <c r="BE247" s="393"/>
      <c r="BF247" s="178"/>
      <c r="BG247" s="178"/>
      <c r="BH247" s="368"/>
      <c r="BI247" s="393"/>
      <c r="BJ247" s="178"/>
      <c r="BK247" s="178"/>
      <c r="BL247" s="368"/>
      <c r="BM247" s="393"/>
      <c r="BN247" s="178"/>
      <c r="BO247" s="178"/>
      <c r="BP247" s="368"/>
      <c r="BQ247" s="393"/>
      <c r="BR247" s="178"/>
      <c r="BS247" s="178"/>
      <c r="BT247" s="368"/>
      <c r="BU247" s="393"/>
      <c r="BV247" s="178"/>
      <c r="BW247" s="178"/>
      <c r="BX247" s="368"/>
      <c r="BY247" s="393"/>
      <c r="BZ247" s="178"/>
      <c r="CA247" s="178"/>
      <c r="CB247" s="368"/>
      <c r="CC247" s="393"/>
      <c r="CD247" s="178"/>
      <c r="CE247" s="178"/>
      <c r="CF247" s="368"/>
      <c r="CG247" s="393"/>
      <c r="CH247" s="178"/>
      <c r="CI247" s="178"/>
      <c r="CJ247" s="368"/>
      <c r="CK247" s="393"/>
      <c r="CL247" s="178"/>
      <c r="CM247" s="178"/>
      <c r="CN247" s="368"/>
      <c r="CO247" s="393"/>
      <c r="CP247" s="178"/>
      <c r="CQ247" s="178"/>
      <c r="CR247" s="368"/>
      <c r="CS247" s="352"/>
      <c r="CT247" s="178"/>
      <c r="CU247" s="178"/>
      <c r="CV247" s="178"/>
      <c r="CW247" s="178"/>
      <c r="CX247" s="178"/>
      <c r="CY247" s="178"/>
      <c r="CZ247" s="178"/>
      <c r="DA247" s="178"/>
      <c r="DB247" s="178"/>
      <c r="DC247" s="178"/>
      <c r="DD247" s="178"/>
      <c r="DE247" s="178"/>
      <c r="DF247" s="178"/>
      <c r="DG247" s="178"/>
      <c r="DH247" s="178"/>
      <c r="DI247" s="178"/>
      <c r="DJ247" s="178"/>
      <c r="DK247" s="178"/>
      <c r="DL247" s="178"/>
      <c r="DM247" s="178"/>
      <c r="DN247" s="178"/>
      <c r="DO247" s="178"/>
      <c r="DP247" s="178"/>
      <c r="DQ247" s="178"/>
      <c r="DR247" s="178"/>
      <c r="DS247" s="178"/>
      <c r="DT247" s="178"/>
      <c r="DU247" s="178"/>
      <c r="DV247" s="178"/>
      <c r="DW247" s="178"/>
      <c r="DX247" s="178"/>
      <c r="DY247" s="178"/>
      <c r="DZ247" s="178"/>
      <c r="EA247" s="178"/>
      <c r="EB247" s="178"/>
      <c r="EC247" s="178"/>
      <c r="ED247" s="178"/>
      <c r="EE247" s="178"/>
      <c r="EF247" s="178"/>
      <c r="EG247" s="178"/>
      <c r="EH247" s="178"/>
      <c r="EI247" s="178"/>
      <c r="EJ247" s="178"/>
      <c r="EK247" s="178"/>
      <c r="EL247" s="178"/>
      <c r="EM247" s="178"/>
      <c r="EN247" s="178"/>
      <c r="EO247" s="178"/>
      <c r="EP247" s="178"/>
      <c r="EQ247" s="178"/>
      <c r="ER247" s="178"/>
      <c r="ES247" s="178"/>
      <c r="ET247" s="178"/>
      <c r="EU247" s="178"/>
      <c r="EV247" s="178"/>
      <c r="EW247" s="178"/>
      <c r="EX247" s="178"/>
      <c r="EY247" s="178"/>
      <c r="EZ247" s="178"/>
      <c r="FA247" s="178"/>
      <c r="FB247" s="178"/>
      <c r="FC247" s="178"/>
      <c r="FD247" s="178"/>
      <c r="FE247" s="178"/>
      <c r="FF247" s="178"/>
      <c r="FG247" s="178"/>
      <c r="FH247" s="178"/>
      <c r="FI247" s="178"/>
      <c r="FJ247" s="178"/>
      <c r="FK247" s="178"/>
      <c r="FL247" s="178"/>
      <c r="FM247" s="178"/>
      <c r="FN247" s="178"/>
      <c r="FO247" s="178"/>
      <c r="FP247" s="178"/>
      <c r="FQ247" s="178"/>
      <c r="FR247" s="178"/>
      <c r="FS247" s="178"/>
      <c r="FT247" s="178"/>
      <c r="FU247" s="178"/>
      <c r="FV247" s="178"/>
      <c r="FW247" s="178"/>
      <c r="FX247" s="178"/>
      <c r="FY247" s="178"/>
      <c r="FZ247" s="178"/>
      <c r="GA247" s="178"/>
      <c r="GB247" s="178"/>
      <c r="GC247" s="178"/>
      <c r="GD247" s="178"/>
      <c r="GE247" s="178"/>
      <c r="GF247" s="178"/>
      <c r="GG247" s="178"/>
      <c r="GH247" s="178"/>
      <c r="GI247" s="178"/>
      <c r="GJ247" s="178"/>
      <c r="GK247" s="178"/>
      <c r="GL247" s="178"/>
      <c r="GM247" s="178"/>
      <c r="GN247" s="178"/>
      <c r="GO247" s="178"/>
      <c r="GP247" s="178"/>
      <c r="GQ247" s="178"/>
      <c r="GR247" s="178"/>
      <c r="GS247" s="178"/>
      <c r="GT247" s="178"/>
      <c r="GU247" s="178"/>
      <c r="GV247" s="178"/>
    </row>
    <row r="248" spans="1:207" ht="15.75">
      <c r="A248" s="114">
        <f t="shared" si="3"/>
        <v>6</v>
      </c>
      <c r="B248" s="491" t="s">
        <v>66</v>
      </c>
      <c r="C248" s="492"/>
      <c r="D248" s="357">
        <v>43337</v>
      </c>
      <c r="E248" s="465" t="str">
        <f>IF("CA" = [1]Congé!$H$7:$H$738, "absent", "il est la ")</f>
        <v xml:space="preserve">il est la </v>
      </c>
      <c r="F248" s="178"/>
      <c r="G248" s="178"/>
      <c r="H248" s="368"/>
      <c r="I248" s="352"/>
      <c r="J248" s="178"/>
      <c r="K248" s="178"/>
      <c r="L248" s="409"/>
      <c r="M248" s="393"/>
      <c r="N248" s="178"/>
      <c r="O248" s="178"/>
      <c r="P248" s="368"/>
      <c r="Q248" s="393"/>
      <c r="R248" s="178"/>
      <c r="S248" s="178"/>
      <c r="T248" s="368"/>
      <c r="U248" s="352"/>
      <c r="V248" s="178"/>
      <c r="W248" s="178"/>
      <c r="X248" s="409"/>
      <c r="Y248" s="393"/>
      <c r="Z248" s="178"/>
      <c r="AA248" s="178"/>
      <c r="AB248" s="368"/>
      <c r="AC248" s="352"/>
      <c r="AD248" s="178"/>
      <c r="AE248" s="178"/>
      <c r="AF248" s="409"/>
      <c r="AG248" s="393"/>
      <c r="AH248" s="178"/>
      <c r="AI248" s="178"/>
      <c r="AJ248" s="368"/>
      <c r="AK248" s="352"/>
      <c r="AL248" s="178"/>
      <c r="AM248" s="178"/>
      <c r="AN248" s="409"/>
      <c r="AO248" s="393"/>
      <c r="AP248" s="178"/>
      <c r="AQ248" s="178"/>
      <c r="AR248" s="368"/>
      <c r="AS248" s="393"/>
      <c r="AT248" s="178"/>
      <c r="AU248" s="178"/>
      <c r="AV248" s="368"/>
      <c r="AW248" s="393"/>
      <c r="AX248" s="178"/>
      <c r="AY248" s="178"/>
      <c r="AZ248" s="368"/>
      <c r="BA248" s="393"/>
      <c r="BB248" s="178"/>
      <c r="BC248" s="178"/>
      <c r="BD248" s="368"/>
      <c r="BE248" s="393"/>
      <c r="BF248" s="178"/>
      <c r="BG248" s="178"/>
      <c r="BH248" s="368"/>
      <c r="BI248" s="393"/>
      <c r="BJ248" s="178"/>
      <c r="BK248" s="178"/>
      <c r="BL248" s="368"/>
      <c r="BM248" s="393"/>
      <c r="BN248" s="178"/>
      <c r="BO248" s="178"/>
      <c r="BP248" s="368"/>
      <c r="BQ248" s="393"/>
      <c r="BR248" s="178"/>
      <c r="BS248" s="178"/>
      <c r="BT248" s="368"/>
      <c r="BU248" s="393"/>
      <c r="BV248" s="178"/>
      <c r="BW248" s="178"/>
      <c r="BX248" s="368"/>
      <c r="BY248" s="393"/>
      <c r="BZ248" s="178"/>
      <c r="CA248" s="178"/>
      <c r="CB248" s="368"/>
      <c r="CC248" s="393"/>
      <c r="CD248" s="178"/>
      <c r="CE248" s="178"/>
      <c r="CF248" s="368"/>
      <c r="CG248" s="393"/>
      <c r="CH248" s="178"/>
      <c r="CI248" s="178"/>
      <c r="CJ248" s="368"/>
      <c r="CK248" s="393"/>
      <c r="CL248" s="178"/>
      <c r="CM248" s="178"/>
      <c r="CN248" s="368"/>
      <c r="CO248" s="393"/>
      <c r="CP248" s="178"/>
      <c r="CQ248" s="178"/>
      <c r="CR248" s="368"/>
      <c r="CS248" s="352"/>
      <c r="CT248" s="178"/>
      <c r="CU248" s="178"/>
      <c r="CV248" s="178"/>
      <c r="CW248" s="178"/>
      <c r="CX248" s="178"/>
      <c r="CY248" s="178"/>
      <c r="CZ248" s="178"/>
      <c r="DA248" s="178"/>
      <c r="DB248" s="178"/>
      <c r="DC248" s="178"/>
      <c r="DD248" s="178"/>
      <c r="DE248" s="178"/>
      <c r="DF248" s="178"/>
      <c r="DG248" s="178"/>
      <c r="DH248" s="178"/>
      <c r="DI248" s="178"/>
      <c r="DJ248" s="178"/>
      <c r="DK248" s="178"/>
      <c r="DL248" s="178"/>
      <c r="DM248" s="178"/>
      <c r="DN248" s="178"/>
      <c r="DO248" s="178"/>
      <c r="DP248" s="178"/>
      <c r="DQ248" s="178"/>
      <c r="DR248" s="178"/>
      <c r="DS248" s="178"/>
      <c r="DT248" s="178"/>
      <c r="DU248" s="178"/>
      <c r="DV248" s="178"/>
      <c r="DW248" s="178"/>
      <c r="DX248" s="178"/>
      <c r="DY248" s="178"/>
      <c r="DZ248" s="178"/>
      <c r="EA248" s="178"/>
      <c r="EB248" s="178"/>
      <c r="EC248" s="178"/>
      <c r="ED248" s="178"/>
      <c r="EE248" s="178"/>
      <c r="EF248" s="178"/>
      <c r="EG248" s="178"/>
      <c r="EH248" s="178"/>
      <c r="EI248" s="178"/>
      <c r="EJ248" s="178"/>
      <c r="EK248" s="178"/>
      <c r="EL248" s="178"/>
      <c r="EM248" s="178"/>
      <c r="EN248" s="178"/>
      <c r="EO248" s="178"/>
      <c r="EP248" s="178"/>
      <c r="EQ248" s="178"/>
      <c r="ER248" s="178"/>
      <c r="ES248" s="178"/>
      <c r="ET248" s="178"/>
      <c r="EU248" s="178"/>
      <c r="EV248" s="178"/>
      <c r="EW248" s="178"/>
      <c r="EX248" s="178"/>
      <c r="EY248" s="178"/>
      <c r="EZ248" s="178"/>
      <c r="FA248" s="178"/>
      <c r="FB248" s="178"/>
      <c r="FC248" s="178"/>
      <c r="FD248" s="178"/>
      <c r="FE248" s="178"/>
      <c r="FF248" s="178"/>
      <c r="FG248" s="178"/>
      <c r="FH248" s="178"/>
      <c r="FI248" s="178"/>
      <c r="FJ248" s="178"/>
      <c r="FK248" s="178"/>
      <c r="FL248" s="178"/>
      <c r="FM248" s="178"/>
      <c r="FN248" s="178"/>
      <c r="FO248" s="178"/>
      <c r="FP248" s="178"/>
      <c r="FQ248" s="178"/>
      <c r="FR248" s="178"/>
      <c r="FS248" s="178"/>
      <c r="FT248" s="178"/>
      <c r="FU248" s="178"/>
      <c r="FV248" s="178"/>
      <c r="FW248" s="178"/>
      <c r="FX248" s="178"/>
      <c r="FY248" s="178"/>
      <c r="FZ248" s="178"/>
      <c r="GA248" s="178"/>
      <c r="GB248" s="178"/>
      <c r="GC248" s="178"/>
      <c r="GD248" s="178"/>
      <c r="GE248" s="178"/>
      <c r="GF248" s="178"/>
      <c r="GG248" s="178"/>
      <c r="GH248" s="178"/>
      <c r="GI248" s="178"/>
      <c r="GJ248" s="178"/>
      <c r="GK248" s="178"/>
      <c r="GL248" s="178"/>
      <c r="GM248" s="178"/>
      <c r="GN248" s="178"/>
      <c r="GO248" s="178"/>
      <c r="GP248" s="178"/>
      <c r="GQ248" s="178"/>
      <c r="GR248" s="178"/>
      <c r="GS248" s="178"/>
      <c r="GT248" s="178"/>
      <c r="GU248" s="178"/>
      <c r="GV248" s="178"/>
    </row>
    <row r="249" spans="1:207" ht="15.75">
      <c r="A249" s="114">
        <f t="shared" si="3"/>
        <v>7</v>
      </c>
      <c r="B249" s="491"/>
      <c r="C249" s="492"/>
      <c r="D249" s="357">
        <v>43338</v>
      </c>
      <c r="E249" s="465" t="str">
        <f>IF("CA" = [1]Congé!$H$7:$H$738, "absent", "il est la ")</f>
        <v xml:space="preserve">il est la </v>
      </c>
      <c r="F249" s="178"/>
      <c r="G249" s="178"/>
      <c r="H249" s="368"/>
      <c r="I249" s="352"/>
      <c r="J249" s="178"/>
      <c r="K249" s="178"/>
      <c r="L249" s="409"/>
      <c r="M249" s="393"/>
      <c r="N249" s="178"/>
      <c r="O249" s="178"/>
      <c r="P249" s="368"/>
      <c r="Q249" s="393"/>
      <c r="R249" s="178"/>
      <c r="S249" s="178"/>
      <c r="T249" s="368"/>
      <c r="U249" s="352"/>
      <c r="V249" s="178"/>
      <c r="W249" s="178"/>
      <c r="X249" s="409"/>
      <c r="Y249" s="393"/>
      <c r="Z249" s="178"/>
      <c r="AA249" s="178"/>
      <c r="AB249" s="368"/>
      <c r="AC249" s="352"/>
      <c r="AD249" s="178"/>
      <c r="AE249" s="178"/>
      <c r="AF249" s="409"/>
      <c r="AG249" s="393"/>
      <c r="AH249" s="178"/>
      <c r="AI249" s="178"/>
      <c r="AJ249" s="368"/>
      <c r="AK249" s="352"/>
      <c r="AL249" s="178"/>
      <c r="AM249" s="178"/>
      <c r="AN249" s="409"/>
      <c r="AO249" s="393"/>
      <c r="AP249" s="178"/>
      <c r="AQ249" s="178"/>
      <c r="AR249" s="368"/>
      <c r="AS249" s="393"/>
      <c r="AT249" s="178"/>
      <c r="AU249" s="178"/>
      <c r="AV249" s="368"/>
      <c r="AW249" s="393"/>
      <c r="AX249" s="178"/>
      <c r="AY249" s="178"/>
      <c r="AZ249" s="368"/>
      <c r="BA249" s="393"/>
      <c r="BB249" s="178"/>
      <c r="BC249" s="178"/>
      <c r="BD249" s="368"/>
      <c r="BE249" s="393"/>
      <c r="BF249" s="178"/>
      <c r="BG249" s="178"/>
      <c r="BH249" s="368"/>
      <c r="BI249" s="393"/>
      <c r="BJ249" s="178"/>
      <c r="BK249" s="178"/>
      <c r="BL249" s="368"/>
      <c r="BM249" s="393"/>
      <c r="BN249" s="178"/>
      <c r="BO249" s="178"/>
      <c r="BP249" s="368"/>
      <c r="BQ249" s="393"/>
      <c r="BR249" s="178"/>
      <c r="BS249" s="178"/>
      <c r="BT249" s="368"/>
      <c r="BU249" s="393"/>
      <c r="BV249" s="178"/>
      <c r="BW249" s="178"/>
      <c r="BX249" s="368"/>
      <c r="BY249" s="393"/>
      <c r="BZ249" s="178"/>
      <c r="CA249" s="178"/>
      <c r="CB249" s="368"/>
      <c r="CC249" s="393"/>
      <c r="CD249" s="178"/>
      <c r="CE249" s="178"/>
      <c r="CF249" s="368"/>
      <c r="CG249" s="393"/>
      <c r="CH249" s="178"/>
      <c r="CI249" s="178"/>
      <c r="CJ249" s="368"/>
      <c r="CK249" s="393"/>
      <c r="CL249" s="178"/>
      <c r="CM249" s="178"/>
      <c r="CN249" s="368"/>
      <c r="CO249" s="393"/>
      <c r="CP249" s="178"/>
      <c r="CQ249" s="178"/>
      <c r="CR249" s="368"/>
      <c r="CS249" s="352"/>
      <c r="CT249" s="178"/>
      <c r="CU249" s="178"/>
      <c r="CV249" s="178"/>
      <c r="CW249" s="178"/>
      <c r="CX249" s="178"/>
      <c r="CY249" s="178"/>
      <c r="CZ249" s="178"/>
      <c r="DA249" s="178"/>
      <c r="DB249" s="178"/>
      <c r="DC249" s="178"/>
      <c r="DD249" s="178"/>
      <c r="DE249" s="178"/>
      <c r="DF249" s="178"/>
      <c r="DG249" s="178"/>
      <c r="DH249" s="178"/>
      <c r="DI249" s="178"/>
      <c r="DJ249" s="178"/>
      <c r="DK249" s="178"/>
      <c r="DL249" s="178"/>
      <c r="DM249" s="178"/>
      <c r="DN249" s="178"/>
      <c r="DO249" s="178"/>
      <c r="DP249" s="178"/>
      <c r="DQ249" s="178"/>
      <c r="DR249" s="178"/>
      <c r="DS249" s="178"/>
      <c r="DT249" s="178"/>
      <c r="DU249" s="178"/>
      <c r="DV249" s="178"/>
      <c r="DW249" s="178"/>
      <c r="DX249" s="178"/>
      <c r="DY249" s="178"/>
      <c r="DZ249" s="178"/>
      <c r="EA249" s="178"/>
      <c r="EB249" s="178"/>
      <c r="EC249" s="178"/>
      <c r="ED249" s="178"/>
      <c r="EE249" s="178"/>
      <c r="EF249" s="178"/>
      <c r="EG249" s="178"/>
      <c r="EH249" s="178"/>
      <c r="EI249" s="178"/>
      <c r="EJ249" s="178"/>
      <c r="EK249" s="178"/>
      <c r="EL249" s="178"/>
      <c r="EM249" s="178"/>
      <c r="EN249" s="178"/>
      <c r="EO249" s="178"/>
      <c r="EP249" s="178"/>
      <c r="EQ249" s="178"/>
      <c r="ER249" s="178"/>
      <c r="ES249" s="178"/>
      <c r="ET249" s="178"/>
      <c r="EU249" s="178"/>
      <c r="EV249" s="178"/>
      <c r="EW249" s="178"/>
      <c r="EX249" s="178"/>
      <c r="EY249" s="178"/>
      <c r="EZ249" s="178"/>
      <c r="FA249" s="178"/>
      <c r="FB249" s="178"/>
      <c r="FC249" s="178"/>
      <c r="FD249" s="178"/>
      <c r="FE249" s="178"/>
      <c r="FF249" s="178"/>
      <c r="FG249" s="178"/>
      <c r="FH249" s="178"/>
      <c r="FI249" s="178"/>
      <c r="FJ249" s="178"/>
      <c r="FK249" s="178"/>
      <c r="FL249" s="178"/>
      <c r="FM249" s="178"/>
      <c r="FN249" s="178"/>
      <c r="FO249" s="178"/>
      <c r="FP249" s="178"/>
      <c r="FQ249" s="178"/>
      <c r="FR249" s="178"/>
      <c r="FS249" s="178"/>
      <c r="FT249" s="178"/>
      <c r="FU249" s="178"/>
      <c r="FV249" s="178"/>
      <c r="FW249" s="178"/>
      <c r="FX249" s="178"/>
      <c r="FY249" s="178"/>
      <c r="FZ249" s="178"/>
      <c r="GA249" s="178"/>
      <c r="GB249" s="178"/>
      <c r="GC249" s="178"/>
      <c r="GD249" s="178"/>
      <c r="GE249" s="178"/>
      <c r="GF249" s="178"/>
      <c r="GG249" s="178"/>
      <c r="GH249" s="178"/>
      <c r="GI249" s="178"/>
      <c r="GJ249" s="178"/>
      <c r="GK249" s="178"/>
      <c r="GL249" s="178"/>
      <c r="GM249" s="178"/>
      <c r="GN249" s="178"/>
      <c r="GO249" s="178"/>
      <c r="GP249" s="178"/>
      <c r="GQ249" s="178"/>
      <c r="GR249" s="178"/>
      <c r="GS249" s="178"/>
      <c r="GT249" s="178"/>
      <c r="GU249" s="178"/>
      <c r="GV249" s="178"/>
    </row>
    <row r="250" spans="1:207" ht="15.75">
      <c r="A250" s="114">
        <f t="shared" si="3"/>
        <v>1</v>
      </c>
      <c r="B250" s="491"/>
      <c r="C250" s="492"/>
      <c r="D250" s="357">
        <v>43339</v>
      </c>
      <c r="E250" s="465" t="str">
        <f>IF("CA" = [1]Congé!$H$7:$H$738, "absent", "il est la ")</f>
        <v xml:space="preserve">il est la </v>
      </c>
      <c r="F250" s="178"/>
      <c r="G250" s="178"/>
      <c r="H250" s="368"/>
      <c r="I250" s="352"/>
      <c r="J250" s="178"/>
      <c r="K250" s="178"/>
      <c r="L250" s="409"/>
      <c r="M250" s="393"/>
      <c r="N250" s="178"/>
      <c r="O250" s="178"/>
      <c r="P250" s="368"/>
      <c r="Q250" s="393"/>
      <c r="R250" s="178"/>
      <c r="S250" s="178"/>
      <c r="T250" s="368"/>
      <c r="U250" s="352"/>
      <c r="V250" s="178"/>
      <c r="W250" s="178"/>
      <c r="X250" s="409"/>
      <c r="Y250" s="393"/>
      <c r="Z250" s="178"/>
      <c r="AA250" s="178"/>
      <c r="AB250" s="368"/>
      <c r="AC250" s="352"/>
      <c r="AD250" s="178"/>
      <c r="AE250" s="178"/>
      <c r="AF250" s="409"/>
      <c r="AG250" s="393"/>
      <c r="AH250" s="178"/>
      <c r="AI250" s="178"/>
      <c r="AJ250" s="368"/>
      <c r="AK250" s="352"/>
      <c r="AL250" s="178"/>
      <c r="AM250" s="178"/>
      <c r="AN250" s="409"/>
      <c r="AO250" s="393"/>
      <c r="AP250" s="178"/>
      <c r="AQ250" s="178"/>
      <c r="AR250" s="368"/>
      <c r="AS250" s="393"/>
      <c r="AT250" s="178"/>
      <c r="AU250" s="178"/>
      <c r="AV250" s="368"/>
      <c r="AW250" s="393"/>
      <c r="AX250" s="178"/>
      <c r="AY250" s="178"/>
      <c r="AZ250" s="368"/>
      <c r="BA250" s="393"/>
      <c r="BB250" s="178"/>
      <c r="BC250" s="178"/>
      <c r="BD250" s="368"/>
      <c r="BE250" s="393"/>
      <c r="BF250" s="178"/>
      <c r="BG250" s="178"/>
      <c r="BH250" s="368"/>
      <c r="BI250" s="393"/>
      <c r="BJ250" s="178"/>
      <c r="BK250" s="178"/>
      <c r="BL250" s="368"/>
      <c r="BM250" s="393"/>
      <c r="BN250" s="178"/>
      <c r="BO250" s="178"/>
      <c r="BP250" s="368"/>
      <c r="BQ250" s="393"/>
      <c r="BR250" s="178"/>
      <c r="BS250" s="178"/>
      <c r="BT250" s="368"/>
      <c r="BU250" s="393"/>
      <c r="BV250" s="178"/>
      <c r="BW250" s="178"/>
      <c r="BX250" s="368"/>
      <c r="BY250" s="393"/>
      <c r="BZ250" s="178"/>
      <c r="CA250" s="178"/>
      <c r="CB250" s="368"/>
      <c r="CC250" s="393"/>
      <c r="CD250" s="178"/>
      <c r="CE250" s="178"/>
      <c r="CF250" s="368"/>
      <c r="CG250" s="393"/>
      <c r="CH250" s="178"/>
      <c r="CI250" s="178"/>
      <c r="CJ250" s="368"/>
      <c r="CK250" s="393"/>
      <c r="CL250" s="178"/>
      <c r="CM250" s="178"/>
      <c r="CN250" s="368"/>
      <c r="CO250" s="393"/>
      <c r="CP250" s="178"/>
      <c r="CQ250" s="178"/>
      <c r="CR250" s="368"/>
      <c r="CS250" s="352"/>
      <c r="CT250" s="178"/>
      <c r="CU250" s="178"/>
      <c r="CV250" s="178"/>
      <c r="CW250" s="178"/>
      <c r="CX250" s="178"/>
      <c r="CY250" s="178"/>
      <c r="CZ250" s="178"/>
      <c r="DA250" s="178"/>
      <c r="DB250" s="178"/>
      <c r="DC250" s="178"/>
      <c r="DD250" s="178"/>
      <c r="DE250" s="178"/>
      <c r="DF250" s="178"/>
      <c r="DG250" s="178"/>
      <c r="DH250" s="178"/>
      <c r="DI250" s="178"/>
      <c r="DJ250" s="178"/>
      <c r="DK250" s="178"/>
      <c r="DL250" s="178"/>
      <c r="DM250" s="178"/>
      <c r="DN250" s="178"/>
      <c r="DO250" s="178"/>
      <c r="DP250" s="178"/>
      <c r="DQ250" s="178"/>
      <c r="DR250" s="178"/>
      <c r="DS250" s="178"/>
      <c r="DT250" s="178"/>
      <c r="DU250" s="178"/>
      <c r="DV250" s="178"/>
      <c r="DW250" s="178"/>
      <c r="DX250" s="178"/>
      <c r="DY250" s="178"/>
      <c r="DZ250" s="178"/>
      <c r="EA250" s="178"/>
      <c r="EB250" s="178"/>
      <c r="EC250" s="178"/>
      <c r="ED250" s="178"/>
      <c r="EE250" s="178"/>
      <c r="EF250" s="178"/>
      <c r="EG250" s="178"/>
      <c r="EH250" s="178"/>
      <c r="EI250" s="178"/>
      <c r="EJ250" s="178"/>
      <c r="EK250" s="178"/>
      <c r="EL250" s="178"/>
      <c r="EM250" s="178"/>
      <c r="EN250" s="178"/>
      <c r="EO250" s="178"/>
      <c r="EP250" s="178"/>
      <c r="EQ250" s="178"/>
      <c r="ER250" s="178"/>
      <c r="ES250" s="178"/>
      <c r="ET250" s="178"/>
      <c r="EU250" s="178"/>
      <c r="EV250" s="178"/>
      <c r="EW250" s="178"/>
      <c r="EX250" s="178"/>
      <c r="EY250" s="178"/>
      <c r="EZ250" s="178"/>
      <c r="FA250" s="178"/>
      <c r="FB250" s="178"/>
      <c r="FC250" s="178"/>
      <c r="FD250" s="178"/>
      <c r="FE250" s="178"/>
      <c r="FF250" s="178"/>
      <c r="FG250" s="178"/>
      <c r="FH250" s="178"/>
      <c r="FI250" s="178"/>
      <c r="FJ250" s="178"/>
      <c r="FK250" s="178"/>
      <c r="FL250" s="178"/>
      <c r="FM250" s="178"/>
      <c r="FN250" s="178"/>
      <c r="FO250" s="178"/>
      <c r="FP250" s="178"/>
      <c r="FQ250" s="178"/>
      <c r="FR250" s="178"/>
      <c r="FS250" s="178"/>
      <c r="FT250" s="178"/>
      <c r="FU250" s="178"/>
      <c r="FV250" s="178"/>
      <c r="FW250" s="178"/>
      <c r="FX250" s="178"/>
      <c r="FY250" s="178"/>
      <c r="FZ250" s="178"/>
      <c r="GA250" s="178"/>
      <c r="GB250" s="178"/>
      <c r="GC250" s="178"/>
      <c r="GD250" s="178"/>
      <c r="GE250" s="178"/>
      <c r="GF250" s="178"/>
      <c r="GG250" s="178"/>
      <c r="GH250" s="178"/>
      <c r="GI250" s="178"/>
      <c r="GJ250" s="178"/>
      <c r="GK250" s="178"/>
      <c r="GL250" s="178"/>
      <c r="GM250" s="178"/>
      <c r="GN250" s="178"/>
      <c r="GO250" s="178"/>
      <c r="GP250" s="178"/>
      <c r="GQ250" s="178"/>
      <c r="GR250" s="178"/>
      <c r="GS250" s="178"/>
      <c r="GT250" s="178"/>
      <c r="GU250" s="178"/>
      <c r="GV250" s="178"/>
    </row>
    <row r="251" spans="1:207" ht="15.75">
      <c r="A251" s="114">
        <f t="shared" si="3"/>
        <v>2</v>
      </c>
      <c r="B251" s="491"/>
      <c r="C251" s="492"/>
      <c r="D251" s="357">
        <v>43340</v>
      </c>
      <c r="E251" s="465" t="str">
        <f>IF("CA" = [1]Congé!$H$7:$H$738, "absent", "il est la ")</f>
        <v xml:space="preserve">il est la </v>
      </c>
      <c r="F251" s="178"/>
      <c r="G251" s="178"/>
      <c r="H251" s="368"/>
      <c r="I251" s="352"/>
      <c r="J251" s="178"/>
      <c r="K251" s="178"/>
      <c r="L251" s="409"/>
      <c r="M251" s="393"/>
      <c r="N251" s="178"/>
      <c r="O251" s="178"/>
      <c r="P251" s="368"/>
      <c r="Q251" s="393"/>
      <c r="R251" s="178"/>
      <c r="S251" s="178"/>
      <c r="T251" s="368"/>
      <c r="U251" s="352"/>
      <c r="V251" s="178"/>
      <c r="W251" s="178"/>
      <c r="X251" s="409"/>
      <c r="Y251" s="393"/>
      <c r="Z251" s="178"/>
      <c r="AA251" s="178"/>
      <c r="AB251" s="368"/>
      <c r="AC251" s="352"/>
      <c r="AD251" s="178"/>
      <c r="AE251" s="178"/>
      <c r="AF251" s="409"/>
      <c r="AG251" s="393"/>
      <c r="AH251" s="178"/>
      <c r="AI251" s="178"/>
      <c r="AJ251" s="368"/>
      <c r="AK251" s="352"/>
      <c r="AL251" s="178"/>
      <c r="AM251" s="178"/>
      <c r="AN251" s="409"/>
      <c r="AO251" s="393"/>
      <c r="AP251" s="178"/>
      <c r="AQ251" s="178"/>
      <c r="AR251" s="368"/>
      <c r="AS251" s="393"/>
      <c r="AT251" s="178"/>
      <c r="AU251" s="178"/>
      <c r="AV251" s="368"/>
      <c r="AW251" s="393"/>
      <c r="AX251" s="178"/>
      <c r="AY251" s="178"/>
      <c r="AZ251" s="368"/>
      <c r="BA251" s="393"/>
      <c r="BB251" s="178"/>
      <c r="BC251" s="178"/>
      <c r="BD251" s="368"/>
      <c r="BE251" s="393"/>
      <c r="BF251" s="178"/>
      <c r="BG251" s="178"/>
      <c r="BH251" s="368"/>
      <c r="BI251" s="393"/>
      <c r="BJ251" s="178"/>
      <c r="BK251" s="178"/>
      <c r="BL251" s="368"/>
      <c r="BM251" s="393"/>
      <c r="BN251" s="178"/>
      <c r="BO251" s="178"/>
      <c r="BP251" s="368"/>
      <c r="BQ251" s="393"/>
      <c r="BR251" s="178"/>
      <c r="BS251" s="178"/>
      <c r="BT251" s="368"/>
      <c r="BU251" s="393"/>
      <c r="BV251" s="178"/>
      <c r="BW251" s="178"/>
      <c r="BX251" s="368"/>
      <c r="BY251" s="393"/>
      <c r="BZ251" s="178"/>
      <c r="CA251" s="178"/>
      <c r="CB251" s="368"/>
      <c r="CC251" s="393"/>
      <c r="CD251" s="178"/>
      <c r="CE251" s="178"/>
      <c r="CF251" s="368"/>
      <c r="CG251" s="393"/>
      <c r="CH251" s="178"/>
      <c r="CI251" s="178"/>
      <c r="CJ251" s="368"/>
      <c r="CK251" s="393"/>
      <c r="CL251" s="178"/>
      <c r="CM251" s="178"/>
      <c r="CN251" s="368"/>
      <c r="CO251" s="393"/>
      <c r="CP251" s="178"/>
      <c r="CQ251" s="178"/>
      <c r="CR251" s="368"/>
      <c r="CS251" s="352"/>
      <c r="CT251" s="178"/>
      <c r="CU251" s="178"/>
      <c r="CV251" s="178"/>
      <c r="CW251" s="178"/>
      <c r="CX251" s="178"/>
      <c r="CY251" s="178"/>
      <c r="CZ251" s="178"/>
      <c r="DA251" s="178"/>
      <c r="DB251" s="178"/>
      <c r="DC251" s="178"/>
      <c r="DD251" s="178"/>
      <c r="DE251" s="178"/>
      <c r="DF251" s="178"/>
      <c r="DG251" s="178"/>
      <c r="DH251" s="178"/>
      <c r="DI251" s="178"/>
      <c r="DJ251" s="178"/>
      <c r="DK251" s="178"/>
      <c r="DL251" s="178"/>
      <c r="DM251" s="178"/>
      <c r="DN251" s="178"/>
      <c r="DO251" s="178"/>
      <c r="DP251" s="178"/>
      <c r="DQ251" s="178"/>
      <c r="DR251" s="178"/>
      <c r="DS251" s="178"/>
      <c r="DT251" s="178"/>
      <c r="DU251" s="178"/>
      <c r="DV251" s="178"/>
      <c r="DW251" s="178"/>
      <c r="DX251" s="178"/>
      <c r="DY251" s="178"/>
      <c r="DZ251" s="178"/>
      <c r="EA251" s="178"/>
      <c r="EB251" s="178"/>
      <c r="EC251" s="178"/>
      <c r="ED251" s="178"/>
      <c r="EE251" s="178"/>
      <c r="EF251" s="178"/>
      <c r="EG251" s="178"/>
      <c r="EH251" s="178"/>
      <c r="EI251" s="178"/>
      <c r="EJ251" s="178"/>
      <c r="EK251" s="178"/>
      <c r="EL251" s="178"/>
      <c r="EM251" s="178"/>
      <c r="EN251" s="178"/>
      <c r="EO251" s="178"/>
      <c r="EP251" s="178"/>
      <c r="EQ251" s="178"/>
      <c r="ER251" s="178"/>
      <c r="ES251" s="178"/>
      <c r="ET251" s="178"/>
      <c r="EU251" s="178"/>
      <c r="EV251" s="178"/>
      <c r="EW251" s="178"/>
      <c r="EX251" s="178"/>
      <c r="EY251" s="178"/>
      <c r="EZ251" s="178"/>
      <c r="FA251" s="178"/>
      <c r="FB251" s="178"/>
      <c r="FC251" s="178"/>
      <c r="FD251" s="178"/>
      <c r="FE251" s="178"/>
      <c r="FF251" s="178"/>
      <c r="FG251" s="178"/>
      <c r="FH251" s="178"/>
      <c r="FI251" s="178"/>
      <c r="FJ251" s="178"/>
      <c r="FK251" s="178"/>
      <c r="FL251" s="178"/>
      <c r="FM251" s="178"/>
      <c r="FN251" s="178"/>
      <c r="FO251" s="178"/>
      <c r="FP251" s="178"/>
      <c r="FQ251" s="178"/>
      <c r="FR251" s="178"/>
      <c r="FS251" s="178"/>
      <c r="FT251" s="178"/>
      <c r="FU251" s="178"/>
      <c r="FV251" s="178"/>
      <c r="FW251" s="178"/>
      <c r="FX251" s="178"/>
      <c r="FY251" s="178"/>
      <c r="FZ251" s="178"/>
      <c r="GA251" s="178"/>
      <c r="GB251" s="178"/>
      <c r="GC251" s="178"/>
      <c r="GD251" s="178"/>
      <c r="GE251" s="178"/>
      <c r="GF251" s="178"/>
      <c r="GG251" s="178"/>
      <c r="GH251" s="178"/>
      <c r="GI251" s="178"/>
      <c r="GJ251" s="178"/>
      <c r="GK251" s="178"/>
      <c r="GL251" s="178"/>
      <c r="GM251" s="178"/>
      <c r="GN251" s="178"/>
      <c r="GO251" s="178"/>
      <c r="GP251" s="178"/>
      <c r="GQ251" s="178"/>
      <c r="GR251" s="178"/>
      <c r="GS251" s="178"/>
      <c r="GT251" s="178"/>
      <c r="GU251" s="178"/>
      <c r="GV251" s="178"/>
    </row>
    <row r="252" spans="1:207" ht="15.75">
      <c r="A252" s="114">
        <f t="shared" si="3"/>
        <v>3</v>
      </c>
      <c r="B252" s="491"/>
      <c r="C252" s="492"/>
      <c r="D252" s="357">
        <v>43341</v>
      </c>
      <c r="E252" s="465" t="str">
        <f>IF("CA" = [1]Congé!$H$7:$H$738, "absent", "il est la ")</f>
        <v xml:space="preserve">il est la </v>
      </c>
      <c r="F252" s="178"/>
      <c r="G252" s="178"/>
      <c r="H252" s="368"/>
      <c r="I252" s="352"/>
      <c r="J252" s="178"/>
      <c r="K252" s="178"/>
      <c r="L252" s="409"/>
      <c r="M252" s="393"/>
      <c r="N252" s="178"/>
      <c r="O252" s="178"/>
      <c r="P252" s="368"/>
      <c r="Q252" s="393"/>
      <c r="R252" s="178"/>
      <c r="S252" s="178"/>
      <c r="T252" s="368"/>
      <c r="U252" s="352"/>
      <c r="V252" s="178"/>
      <c r="W252" s="178"/>
      <c r="X252" s="409"/>
      <c r="Y252" s="393"/>
      <c r="Z252" s="178"/>
      <c r="AA252" s="178"/>
      <c r="AB252" s="368"/>
      <c r="AC252" s="352"/>
      <c r="AD252" s="178"/>
      <c r="AE252" s="178"/>
      <c r="AF252" s="409"/>
      <c r="AG252" s="393"/>
      <c r="AH252" s="178"/>
      <c r="AI252" s="178"/>
      <c r="AJ252" s="368"/>
      <c r="AK252" s="352"/>
      <c r="AL252" s="178"/>
      <c r="AM252" s="178"/>
      <c r="AN252" s="409"/>
      <c r="AO252" s="393"/>
      <c r="AP252" s="178"/>
      <c r="AQ252" s="178"/>
      <c r="AR252" s="368"/>
      <c r="AS252" s="393"/>
      <c r="AT252" s="178"/>
      <c r="AU252" s="178"/>
      <c r="AV252" s="368"/>
      <c r="AW252" s="393"/>
      <c r="AX252" s="178"/>
      <c r="AY252" s="178"/>
      <c r="AZ252" s="368"/>
      <c r="BA252" s="393"/>
      <c r="BB252" s="178"/>
      <c r="BC252" s="178"/>
      <c r="BD252" s="368"/>
      <c r="BE252" s="393"/>
      <c r="BF252" s="178"/>
      <c r="BG252" s="178"/>
      <c r="BH252" s="368"/>
      <c r="BI252" s="393"/>
      <c r="BJ252" s="178"/>
      <c r="BK252" s="178"/>
      <c r="BL252" s="368"/>
      <c r="BM252" s="393"/>
      <c r="BN252" s="178"/>
      <c r="BO252" s="178"/>
      <c r="BP252" s="368"/>
      <c r="BQ252" s="393"/>
      <c r="BR252" s="178"/>
      <c r="BS252" s="178"/>
      <c r="BT252" s="368"/>
      <c r="BU252" s="393"/>
      <c r="BV252" s="178"/>
      <c r="BW252" s="178"/>
      <c r="BX252" s="368"/>
      <c r="BY252" s="393"/>
      <c r="BZ252" s="178"/>
      <c r="CA252" s="178"/>
      <c r="CB252" s="368"/>
      <c r="CC252" s="393"/>
      <c r="CD252" s="178"/>
      <c r="CE252" s="178"/>
      <c r="CF252" s="368"/>
      <c r="CG252" s="393"/>
      <c r="CH252" s="178"/>
      <c r="CI252" s="178"/>
      <c r="CJ252" s="368"/>
      <c r="CK252" s="393"/>
      <c r="CL252" s="178"/>
      <c r="CM252" s="178"/>
      <c r="CN252" s="368"/>
      <c r="CO252" s="393"/>
      <c r="CP252" s="178"/>
      <c r="CQ252" s="178"/>
      <c r="CR252" s="368"/>
      <c r="CS252" s="352"/>
      <c r="CT252" s="178"/>
      <c r="CU252" s="178"/>
      <c r="CV252" s="178"/>
      <c r="CW252" s="178"/>
      <c r="CX252" s="178"/>
      <c r="CY252" s="178"/>
      <c r="CZ252" s="178"/>
      <c r="DA252" s="178"/>
      <c r="DB252" s="178"/>
      <c r="DC252" s="178"/>
      <c r="DD252" s="178"/>
      <c r="DE252" s="178"/>
      <c r="DF252" s="178"/>
      <c r="DG252" s="178"/>
      <c r="DH252" s="178"/>
      <c r="DI252" s="178"/>
      <c r="DJ252" s="178"/>
      <c r="DK252" s="178"/>
      <c r="DL252" s="178"/>
      <c r="DM252" s="178"/>
      <c r="DN252" s="178"/>
      <c r="DO252" s="178"/>
      <c r="DP252" s="178"/>
      <c r="DQ252" s="178"/>
      <c r="DR252" s="178"/>
      <c r="DS252" s="178"/>
      <c r="DT252" s="178"/>
      <c r="DU252" s="178"/>
      <c r="DV252" s="178"/>
      <c r="DW252" s="178"/>
      <c r="DX252" s="178"/>
      <c r="DY252" s="178"/>
      <c r="DZ252" s="178"/>
      <c r="EA252" s="178"/>
      <c r="EB252" s="178"/>
      <c r="EC252" s="178"/>
      <c r="ED252" s="178"/>
      <c r="EE252" s="178"/>
      <c r="EF252" s="178"/>
      <c r="EG252" s="178"/>
      <c r="EH252" s="178"/>
      <c r="EI252" s="178"/>
      <c r="EJ252" s="178"/>
      <c r="EK252" s="178"/>
      <c r="EL252" s="178"/>
      <c r="EM252" s="178"/>
      <c r="EN252" s="178"/>
      <c r="EO252" s="178"/>
      <c r="EP252" s="178"/>
      <c r="EQ252" s="178"/>
      <c r="ER252" s="178"/>
      <c r="ES252" s="178"/>
      <c r="ET252" s="178"/>
      <c r="EU252" s="178"/>
      <c r="EV252" s="178"/>
      <c r="EW252" s="178"/>
      <c r="EX252" s="178"/>
      <c r="EY252" s="178"/>
      <c r="EZ252" s="178"/>
      <c r="FA252" s="178"/>
      <c r="FB252" s="178"/>
      <c r="FC252" s="178"/>
      <c r="FD252" s="178"/>
      <c r="FE252" s="178"/>
      <c r="FF252" s="178"/>
      <c r="FG252" s="178"/>
      <c r="FH252" s="178"/>
      <c r="FI252" s="178"/>
      <c r="FJ252" s="178"/>
      <c r="FK252" s="178"/>
      <c r="FL252" s="178"/>
      <c r="FM252" s="178"/>
      <c r="FN252" s="178"/>
      <c r="FO252" s="178"/>
      <c r="FP252" s="178"/>
      <c r="FQ252" s="178"/>
      <c r="FR252" s="178"/>
      <c r="FS252" s="178"/>
      <c r="FT252" s="178"/>
      <c r="FU252" s="178"/>
      <c r="FV252" s="178"/>
      <c r="FW252" s="178"/>
      <c r="FX252" s="178"/>
      <c r="FY252" s="178"/>
      <c r="FZ252" s="178"/>
      <c r="GA252" s="178"/>
      <c r="GB252" s="178"/>
      <c r="GC252" s="178"/>
      <c r="GD252" s="178"/>
      <c r="GE252" s="178"/>
      <c r="GF252" s="178"/>
      <c r="GG252" s="178"/>
      <c r="GH252" s="178"/>
      <c r="GI252" s="178"/>
      <c r="GJ252" s="178"/>
      <c r="GK252" s="178"/>
      <c r="GL252" s="178"/>
      <c r="GM252" s="178"/>
      <c r="GN252" s="178"/>
      <c r="GO252" s="178"/>
      <c r="GP252" s="178"/>
      <c r="GQ252" s="178"/>
      <c r="GR252" s="178"/>
      <c r="GS252" s="178"/>
      <c r="GT252" s="178"/>
      <c r="GU252" s="178"/>
      <c r="GV252" s="178"/>
    </row>
    <row r="253" spans="1:207" ht="15.75">
      <c r="A253" s="114">
        <f t="shared" si="3"/>
        <v>4</v>
      </c>
      <c r="B253" s="491"/>
      <c r="C253" s="492"/>
      <c r="D253" s="357">
        <v>43342</v>
      </c>
      <c r="E253" s="465" t="str">
        <f>IF("CA" = [1]Congé!$H$7:$H$738, "absent", "il est la ")</f>
        <v xml:space="preserve">il est la </v>
      </c>
      <c r="F253" s="178"/>
      <c r="G253" s="178"/>
      <c r="H253" s="368"/>
      <c r="I253" s="352"/>
      <c r="J253" s="178"/>
      <c r="K253" s="178"/>
      <c r="L253" s="409"/>
      <c r="M253" s="393"/>
      <c r="N253" s="178"/>
      <c r="O253" s="178"/>
      <c r="P253" s="368"/>
      <c r="Q253" s="393"/>
      <c r="R253" s="178"/>
      <c r="S253" s="178"/>
      <c r="T253" s="368"/>
      <c r="U253" s="352"/>
      <c r="V253" s="178"/>
      <c r="W253" s="178"/>
      <c r="X253" s="409"/>
      <c r="Y253" s="393"/>
      <c r="Z253" s="178"/>
      <c r="AA253" s="178"/>
      <c r="AB253" s="368"/>
      <c r="AC253" s="352"/>
      <c r="AD253" s="178"/>
      <c r="AE253" s="178"/>
      <c r="AF253" s="409"/>
      <c r="AG253" s="393"/>
      <c r="AH253" s="178"/>
      <c r="AI253" s="178"/>
      <c r="AJ253" s="368"/>
      <c r="AK253" s="352"/>
      <c r="AL253" s="178"/>
      <c r="AM253" s="178"/>
      <c r="AN253" s="409"/>
      <c r="AO253" s="393"/>
      <c r="AP253" s="178"/>
      <c r="AQ253" s="178"/>
      <c r="AR253" s="368"/>
      <c r="AS253" s="393"/>
      <c r="AT253" s="178"/>
      <c r="AU253" s="178"/>
      <c r="AV253" s="368"/>
      <c r="AW253" s="393"/>
      <c r="AX253" s="178"/>
      <c r="AY253" s="178"/>
      <c r="AZ253" s="368"/>
      <c r="BA253" s="393"/>
      <c r="BB253" s="178"/>
      <c r="BC253" s="178"/>
      <c r="BD253" s="368"/>
      <c r="BE253" s="393"/>
      <c r="BF253" s="178"/>
      <c r="BG253" s="178"/>
      <c r="BH253" s="368"/>
      <c r="BI253" s="393"/>
      <c r="BJ253" s="178"/>
      <c r="BK253" s="178"/>
      <c r="BL253" s="368"/>
      <c r="BM253" s="393"/>
      <c r="BN253" s="178"/>
      <c r="BO253" s="178"/>
      <c r="BP253" s="368"/>
      <c r="BQ253" s="393"/>
      <c r="BR253" s="178"/>
      <c r="BS253" s="178"/>
      <c r="BT253" s="368"/>
      <c r="BU253" s="393"/>
      <c r="BV253" s="178"/>
      <c r="BW253" s="178"/>
      <c r="BX253" s="368"/>
      <c r="BY253" s="393"/>
      <c r="BZ253" s="178"/>
      <c r="CA253" s="178"/>
      <c r="CB253" s="368"/>
      <c r="CC253" s="393"/>
      <c r="CD253" s="178"/>
      <c r="CE253" s="178"/>
      <c r="CF253" s="368"/>
      <c r="CG253" s="393"/>
      <c r="CH253" s="178"/>
      <c r="CI253" s="178"/>
      <c r="CJ253" s="368"/>
      <c r="CK253" s="393"/>
      <c r="CL253" s="178"/>
      <c r="CM253" s="178"/>
      <c r="CN253" s="368"/>
      <c r="CO253" s="393"/>
      <c r="CP253" s="178"/>
      <c r="CQ253" s="178"/>
      <c r="CR253" s="368"/>
      <c r="CS253" s="352"/>
      <c r="CT253" s="178"/>
      <c r="CU253" s="178"/>
      <c r="CV253" s="178"/>
      <c r="CW253" s="178"/>
      <c r="CX253" s="178"/>
      <c r="CY253" s="178"/>
      <c r="CZ253" s="178"/>
      <c r="DA253" s="178"/>
      <c r="DB253" s="178"/>
      <c r="DC253" s="178"/>
      <c r="DD253" s="178"/>
      <c r="DE253" s="178"/>
      <c r="DF253" s="178"/>
      <c r="DG253" s="178"/>
      <c r="DH253" s="178"/>
      <c r="DI253" s="178"/>
      <c r="DJ253" s="178"/>
      <c r="DK253" s="178"/>
      <c r="DL253" s="178"/>
      <c r="DM253" s="178"/>
      <c r="DN253" s="178"/>
      <c r="DO253" s="178"/>
      <c r="DP253" s="178"/>
      <c r="DQ253" s="178"/>
      <c r="DR253" s="178"/>
      <c r="DS253" s="178"/>
      <c r="DT253" s="178"/>
      <c r="DU253" s="178"/>
      <c r="DV253" s="178"/>
      <c r="DW253" s="178"/>
      <c r="DX253" s="178"/>
      <c r="DY253" s="178"/>
      <c r="DZ253" s="178"/>
      <c r="EA253" s="178"/>
      <c r="EB253" s="178"/>
      <c r="EC253" s="178"/>
      <c r="ED253" s="178"/>
      <c r="EE253" s="178"/>
      <c r="EF253" s="178"/>
      <c r="EG253" s="178"/>
      <c r="EH253" s="178"/>
      <c r="EI253" s="178"/>
      <c r="EJ253" s="178"/>
      <c r="EK253" s="178"/>
      <c r="EL253" s="178"/>
      <c r="EM253" s="178"/>
      <c r="EN253" s="178"/>
      <c r="EO253" s="178"/>
      <c r="EP253" s="178"/>
      <c r="EQ253" s="178"/>
      <c r="ER253" s="178"/>
      <c r="ES253" s="178"/>
      <c r="ET253" s="178"/>
      <c r="EU253" s="178"/>
      <c r="EV253" s="178"/>
      <c r="EW253" s="178"/>
      <c r="EX253" s="178"/>
      <c r="EY253" s="178"/>
      <c r="EZ253" s="178"/>
      <c r="FA253" s="178"/>
      <c r="FB253" s="178"/>
      <c r="FC253" s="178"/>
      <c r="FD253" s="178"/>
      <c r="FE253" s="178"/>
      <c r="FF253" s="178"/>
      <c r="FG253" s="178"/>
      <c r="FH253" s="178"/>
      <c r="FI253" s="178"/>
      <c r="FJ253" s="178"/>
      <c r="FK253" s="178"/>
      <c r="FL253" s="178"/>
      <c r="FM253" s="178"/>
      <c r="FN253" s="178"/>
      <c r="FO253" s="178"/>
      <c r="FP253" s="178"/>
      <c r="FQ253" s="178"/>
      <c r="FR253" s="178"/>
      <c r="FS253" s="178"/>
      <c r="FT253" s="178"/>
      <c r="FU253" s="178"/>
      <c r="FV253" s="178"/>
      <c r="FW253" s="178"/>
      <c r="FX253" s="178"/>
      <c r="FY253" s="178"/>
      <c r="FZ253" s="178"/>
      <c r="GA253" s="178"/>
      <c r="GB253" s="178"/>
      <c r="GC253" s="178"/>
      <c r="GD253" s="178"/>
      <c r="GE253" s="178"/>
      <c r="GF253" s="178"/>
      <c r="GG253" s="178"/>
      <c r="GH253" s="178"/>
      <c r="GI253" s="178"/>
      <c r="GJ253" s="178"/>
      <c r="GK253" s="178"/>
      <c r="GL253" s="178"/>
      <c r="GM253" s="178"/>
      <c r="GN253" s="178"/>
      <c r="GO253" s="178"/>
      <c r="GP253" s="178"/>
      <c r="GQ253" s="178"/>
      <c r="GR253" s="178"/>
      <c r="GS253" s="178"/>
      <c r="GT253" s="178"/>
      <c r="GU253" s="178"/>
      <c r="GV253" s="178"/>
    </row>
    <row r="254" spans="1:207" ht="15.75">
      <c r="A254" s="114">
        <f t="shared" si="3"/>
        <v>5</v>
      </c>
      <c r="B254" s="491"/>
      <c r="C254" s="492"/>
      <c r="D254" s="357">
        <v>43343</v>
      </c>
      <c r="E254" s="465" t="str">
        <f>IF("CA" = [1]Congé!$H$7:$H$738, "absent", "il est la ")</f>
        <v xml:space="preserve">il est la </v>
      </c>
      <c r="F254" s="178"/>
      <c r="G254" s="178"/>
      <c r="H254" s="368"/>
      <c r="I254" s="352"/>
      <c r="J254" s="178"/>
      <c r="K254" s="178"/>
      <c r="L254" s="409"/>
      <c r="M254" s="393"/>
      <c r="N254" s="178"/>
      <c r="O254" s="178"/>
      <c r="P254" s="368"/>
      <c r="Q254" s="393"/>
      <c r="R254" s="178"/>
      <c r="S254" s="178"/>
      <c r="T254" s="368"/>
      <c r="U254" s="352"/>
      <c r="V254" s="178"/>
      <c r="W254" s="178"/>
      <c r="X254" s="409"/>
      <c r="Y254" s="393"/>
      <c r="Z254" s="178"/>
      <c r="AA254" s="178"/>
      <c r="AB254" s="368"/>
      <c r="AC254" s="352"/>
      <c r="AD254" s="178"/>
      <c r="AE254" s="178"/>
      <c r="AF254" s="409"/>
      <c r="AG254" s="393"/>
      <c r="AH254" s="178"/>
      <c r="AI254" s="178"/>
      <c r="AJ254" s="368"/>
      <c r="AK254" s="352"/>
      <c r="AL254" s="178"/>
      <c r="AM254" s="178"/>
      <c r="AN254" s="409"/>
      <c r="AO254" s="393"/>
      <c r="AP254" s="178"/>
      <c r="AQ254" s="178"/>
      <c r="AR254" s="368"/>
      <c r="AS254" s="393"/>
      <c r="AT254" s="178"/>
      <c r="AU254" s="178"/>
      <c r="AV254" s="368"/>
      <c r="AW254" s="393"/>
      <c r="AX254" s="178"/>
      <c r="AY254" s="178"/>
      <c r="AZ254" s="368"/>
      <c r="BA254" s="393"/>
      <c r="BB254" s="178"/>
      <c r="BC254" s="178"/>
      <c r="BD254" s="368"/>
      <c r="BE254" s="393"/>
      <c r="BF254" s="178"/>
      <c r="BG254" s="178"/>
      <c r="BH254" s="368"/>
      <c r="BI254" s="393"/>
      <c r="BJ254" s="178"/>
      <c r="BK254" s="178"/>
      <c r="BL254" s="368"/>
      <c r="BM254" s="393"/>
      <c r="BN254" s="178"/>
      <c r="BO254" s="178"/>
      <c r="BP254" s="368"/>
      <c r="BQ254" s="393"/>
      <c r="BR254" s="178"/>
      <c r="BS254" s="178"/>
      <c r="BT254" s="368"/>
      <c r="BU254" s="393"/>
      <c r="BV254" s="178"/>
      <c r="BW254" s="178"/>
      <c r="BX254" s="368"/>
      <c r="BY254" s="393"/>
      <c r="BZ254" s="178"/>
      <c r="CA254" s="178"/>
      <c r="CB254" s="368"/>
      <c r="CC254" s="393"/>
      <c r="CD254" s="178"/>
      <c r="CE254" s="178"/>
      <c r="CF254" s="368"/>
      <c r="CG254" s="393"/>
      <c r="CH254" s="178"/>
      <c r="CI254" s="178"/>
      <c r="CJ254" s="368"/>
      <c r="CK254" s="393"/>
      <c r="CL254" s="178"/>
      <c r="CM254" s="178"/>
      <c r="CN254" s="368"/>
      <c r="CO254" s="393"/>
      <c r="CP254" s="178"/>
      <c r="CQ254" s="178"/>
      <c r="CR254" s="368"/>
      <c r="CS254" s="352"/>
      <c r="CT254" s="178"/>
      <c r="CU254" s="178"/>
      <c r="CV254" s="178"/>
      <c r="CW254" s="178"/>
      <c r="CX254" s="178"/>
      <c r="CY254" s="178"/>
      <c r="CZ254" s="178"/>
      <c r="DA254" s="178"/>
      <c r="DB254" s="178"/>
      <c r="DC254" s="178"/>
      <c r="DD254" s="178"/>
      <c r="DE254" s="178"/>
      <c r="DF254" s="178"/>
      <c r="DG254" s="178"/>
      <c r="DH254" s="178"/>
      <c r="DI254" s="178"/>
      <c r="DJ254" s="178"/>
      <c r="DK254" s="178"/>
      <c r="DL254" s="178"/>
      <c r="DM254" s="178"/>
      <c r="DN254" s="178"/>
      <c r="DO254" s="178"/>
      <c r="DP254" s="178"/>
      <c r="DQ254" s="178"/>
      <c r="DR254" s="178"/>
      <c r="DS254" s="178"/>
      <c r="DT254" s="178"/>
      <c r="DU254" s="178"/>
      <c r="DV254" s="178"/>
      <c r="DW254" s="178"/>
      <c r="DX254" s="178"/>
      <c r="DY254" s="178"/>
      <c r="DZ254" s="178"/>
      <c r="EA254" s="178"/>
      <c r="EB254" s="178"/>
      <c r="EC254" s="178"/>
      <c r="ED254" s="178"/>
      <c r="EE254" s="178"/>
      <c r="EF254" s="178"/>
      <c r="EG254" s="178"/>
      <c r="EH254" s="178"/>
      <c r="EI254" s="178"/>
      <c r="EJ254" s="178"/>
      <c r="EK254" s="178"/>
      <c r="EL254" s="178"/>
      <c r="EM254" s="178"/>
      <c r="EN254" s="178"/>
      <c r="EO254" s="178"/>
      <c r="EP254" s="178"/>
      <c r="EQ254" s="178"/>
      <c r="ER254" s="178"/>
      <c r="ES254" s="178"/>
      <c r="ET254" s="178"/>
      <c r="EU254" s="178"/>
      <c r="EV254" s="178"/>
      <c r="EW254" s="178"/>
      <c r="EX254" s="178"/>
      <c r="EY254" s="178"/>
      <c r="EZ254" s="178"/>
      <c r="FA254" s="178"/>
      <c r="FB254" s="178"/>
      <c r="FC254" s="178"/>
      <c r="FD254" s="178"/>
      <c r="FE254" s="178"/>
      <c r="FF254" s="178"/>
      <c r="FG254" s="178"/>
      <c r="FH254" s="178"/>
      <c r="FI254" s="178"/>
      <c r="FJ254" s="178"/>
      <c r="FK254" s="178"/>
      <c r="FL254" s="178"/>
      <c r="FM254" s="178"/>
      <c r="FN254" s="178"/>
      <c r="FO254" s="178"/>
      <c r="FP254" s="178"/>
      <c r="FQ254" s="178"/>
      <c r="FR254" s="178"/>
      <c r="FS254" s="178"/>
      <c r="FT254" s="178"/>
      <c r="FU254" s="178"/>
      <c r="FV254" s="178"/>
      <c r="FW254" s="178"/>
      <c r="FX254" s="178"/>
      <c r="FY254" s="178"/>
      <c r="FZ254" s="178"/>
      <c r="GA254" s="178"/>
      <c r="GB254" s="178"/>
      <c r="GC254" s="178"/>
      <c r="GD254" s="178"/>
      <c r="GE254" s="178"/>
      <c r="GF254" s="178"/>
      <c r="GG254" s="178"/>
      <c r="GH254" s="178"/>
      <c r="GI254" s="178"/>
      <c r="GJ254" s="178"/>
      <c r="GK254" s="178"/>
      <c r="GL254" s="178"/>
      <c r="GM254" s="178"/>
      <c r="GN254" s="178"/>
      <c r="GO254" s="178"/>
      <c r="GP254" s="178"/>
      <c r="GQ254" s="178"/>
      <c r="GR254" s="178"/>
      <c r="GS254" s="178"/>
      <c r="GT254" s="178"/>
      <c r="GU254" s="178"/>
      <c r="GV254" s="178"/>
    </row>
    <row r="255" spans="1:207" ht="15.75">
      <c r="A255" s="114">
        <f t="shared" si="3"/>
        <v>6</v>
      </c>
      <c r="B255" s="491"/>
      <c r="C255" s="492"/>
      <c r="D255" s="357">
        <v>43344</v>
      </c>
      <c r="E255" s="465" t="str">
        <f>IF("CA" = [1]Congé!$H$7:$H$738, "absent", "il est la ")</f>
        <v xml:space="preserve">il est la </v>
      </c>
      <c r="F255" s="178"/>
      <c r="G255" s="178"/>
      <c r="H255" s="368"/>
      <c r="I255" s="352"/>
      <c r="J255" s="178"/>
      <c r="K255" s="178"/>
      <c r="L255" s="409"/>
      <c r="M255" s="393"/>
      <c r="N255" s="178"/>
      <c r="O255" s="178"/>
      <c r="P255" s="368"/>
      <c r="Q255" s="393"/>
      <c r="R255" s="178"/>
      <c r="S255" s="178"/>
      <c r="T255" s="368"/>
      <c r="U255" s="352"/>
      <c r="V255" s="178"/>
      <c r="W255" s="178"/>
      <c r="X255" s="409"/>
      <c r="Y255" s="393"/>
      <c r="Z255" s="178"/>
      <c r="AA255" s="178"/>
      <c r="AB255" s="368"/>
      <c r="AC255" s="352"/>
      <c r="AD255" s="178"/>
      <c r="AE255" s="178"/>
      <c r="AF255" s="409"/>
      <c r="AG255" s="393"/>
      <c r="AH255" s="178"/>
      <c r="AI255" s="178"/>
      <c r="AJ255" s="368"/>
      <c r="AK255" s="352"/>
      <c r="AL255" s="178"/>
      <c r="AM255" s="178"/>
      <c r="AN255" s="409"/>
      <c r="AO255" s="393"/>
      <c r="AP255" s="178"/>
      <c r="AQ255" s="178"/>
      <c r="AR255" s="368"/>
      <c r="AS255" s="393"/>
      <c r="AT255" s="178"/>
      <c r="AU255" s="178"/>
      <c r="AV255" s="368"/>
      <c r="AW255" s="393"/>
      <c r="AX255" s="178"/>
      <c r="AY255" s="178"/>
      <c r="AZ255" s="368"/>
      <c r="BA255" s="393"/>
      <c r="BB255" s="178"/>
      <c r="BC255" s="178"/>
      <c r="BD255" s="368"/>
      <c r="BE255" s="393"/>
      <c r="BF255" s="178"/>
      <c r="BG255" s="178"/>
      <c r="BH255" s="368"/>
      <c r="BI255" s="393"/>
      <c r="BJ255" s="178"/>
      <c r="BK255" s="178"/>
      <c r="BL255" s="368"/>
      <c r="BM255" s="393"/>
      <c r="BN255" s="178"/>
      <c r="BO255" s="178"/>
      <c r="BP255" s="368"/>
      <c r="BQ255" s="393"/>
      <c r="BR255" s="178"/>
      <c r="BS255" s="178"/>
      <c r="BT255" s="368"/>
      <c r="BU255" s="393"/>
      <c r="BV255" s="178"/>
      <c r="BW255" s="178"/>
      <c r="BX255" s="368"/>
      <c r="BY255" s="393"/>
      <c r="BZ255" s="178"/>
      <c r="CA255" s="178"/>
      <c r="CB255" s="368"/>
      <c r="CC255" s="393"/>
      <c r="CD255" s="178"/>
      <c r="CE255" s="178"/>
      <c r="CF255" s="368"/>
      <c r="CG255" s="393"/>
      <c r="CH255" s="178"/>
      <c r="CI255" s="178"/>
      <c r="CJ255" s="368"/>
      <c r="CK255" s="393"/>
      <c r="CL255" s="178"/>
      <c r="CM255" s="178"/>
      <c r="CN255" s="368"/>
      <c r="CO255" s="393"/>
      <c r="CP255" s="178"/>
      <c r="CQ255" s="178"/>
      <c r="CR255" s="368"/>
      <c r="CS255" s="352"/>
      <c r="CT255" s="178"/>
      <c r="CU255" s="178"/>
      <c r="CV255" s="178"/>
      <c r="CW255" s="178"/>
      <c r="CX255" s="178"/>
      <c r="CY255" s="178"/>
      <c r="CZ255" s="178"/>
      <c r="DA255" s="178"/>
      <c r="DB255" s="178"/>
      <c r="DC255" s="178"/>
      <c r="DD255" s="178"/>
      <c r="DE255" s="178"/>
      <c r="DF255" s="178"/>
      <c r="DG255" s="178"/>
      <c r="DH255" s="178"/>
      <c r="DI255" s="178"/>
      <c r="DJ255" s="178"/>
      <c r="DK255" s="178"/>
      <c r="DL255" s="178"/>
      <c r="DM255" s="178"/>
      <c r="DN255" s="178"/>
      <c r="DO255" s="178"/>
      <c r="DP255" s="178"/>
      <c r="DQ255" s="178"/>
      <c r="DR255" s="178"/>
      <c r="DS255" s="178"/>
      <c r="DT255" s="178"/>
      <c r="DU255" s="178"/>
      <c r="DV255" s="178"/>
      <c r="DW255" s="178"/>
      <c r="DX255" s="178"/>
      <c r="DY255" s="178"/>
      <c r="DZ255" s="178"/>
      <c r="EA255" s="178"/>
      <c r="EB255" s="178"/>
      <c r="EC255" s="178"/>
      <c r="ED255" s="178"/>
      <c r="EE255" s="178"/>
      <c r="EF255" s="178"/>
      <c r="EG255" s="178"/>
      <c r="EH255" s="178"/>
      <c r="EI255" s="178"/>
      <c r="EJ255" s="178"/>
      <c r="EK255" s="178"/>
      <c r="EL255" s="178"/>
      <c r="EM255" s="178"/>
      <c r="EN255" s="178"/>
      <c r="EO255" s="178"/>
      <c r="EP255" s="178"/>
      <c r="EQ255" s="178"/>
      <c r="ER255" s="178"/>
      <c r="ES255" s="178"/>
      <c r="ET255" s="178"/>
      <c r="EU255" s="178"/>
      <c r="EV255" s="178"/>
      <c r="EW255" s="178"/>
      <c r="EX255" s="178"/>
      <c r="EY255" s="178"/>
      <c r="EZ255" s="178"/>
      <c r="FA255" s="178"/>
      <c r="FB255" s="178"/>
      <c r="FC255" s="178"/>
      <c r="FD255" s="178"/>
      <c r="FE255" s="178"/>
      <c r="FF255" s="178"/>
      <c r="FG255" s="178"/>
      <c r="FH255" s="178"/>
      <c r="FI255" s="178"/>
      <c r="FJ255" s="178"/>
      <c r="FK255" s="178"/>
      <c r="FL255" s="178"/>
      <c r="FM255" s="178"/>
      <c r="FN255" s="178"/>
      <c r="FO255" s="178"/>
      <c r="FP255" s="178"/>
      <c r="FQ255" s="178"/>
      <c r="FR255" s="178"/>
      <c r="FS255" s="178"/>
      <c r="FT255" s="178"/>
      <c r="FU255" s="178"/>
      <c r="FV255" s="178"/>
      <c r="FW255" s="178"/>
      <c r="FX255" s="178"/>
      <c r="FY255" s="178"/>
      <c r="FZ255" s="178"/>
      <c r="GA255" s="178"/>
      <c r="GB255" s="178"/>
      <c r="GC255" s="178"/>
      <c r="GD255" s="178"/>
      <c r="GE255" s="178"/>
      <c r="GF255" s="178"/>
      <c r="GG255" s="178"/>
      <c r="GH255" s="178"/>
      <c r="GI255" s="178"/>
      <c r="GJ255" s="178"/>
      <c r="GK255" s="178"/>
      <c r="GL255" s="178"/>
      <c r="GM255" s="178"/>
      <c r="GN255" s="178"/>
      <c r="GO255" s="178"/>
      <c r="GP255" s="178"/>
      <c r="GQ255" s="178"/>
      <c r="GR255" s="178"/>
      <c r="GS255" s="178"/>
      <c r="GT255" s="178"/>
      <c r="GU255" s="178"/>
      <c r="GV255" s="178"/>
    </row>
    <row r="256" spans="1:207" ht="15.75">
      <c r="A256" s="114">
        <f t="shared" si="3"/>
        <v>7</v>
      </c>
      <c r="B256" s="491"/>
      <c r="C256" s="492"/>
      <c r="D256" s="357">
        <v>43345</v>
      </c>
      <c r="E256" s="465" t="str">
        <f>IF("CA" = [1]Congé!$H$7:$H$738, "absent", "il est la ")</f>
        <v xml:space="preserve">il est la </v>
      </c>
      <c r="F256" s="178"/>
      <c r="G256" s="178"/>
      <c r="H256" s="368"/>
      <c r="I256" s="352"/>
      <c r="J256" s="178"/>
      <c r="K256" s="178"/>
      <c r="L256" s="409"/>
      <c r="M256" s="393"/>
      <c r="N256" s="178"/>
      <c r="O256" s="178"/>
      <c r="P256" s="368"/>
      <c r="Q256" s="393"/>
      <c r="R256" s="178"/>
      <c r="S256" s="178"/>
      <c r="T256" s="368"/>
      <c r="U256" s="352"/>
      <c r="V256" s="178"/>
      <c r="W256" s="178"/>
      <c r="X256" s="409"/>
      <c r="Y256" s="393"/>
      <c r="Z256" s="178"/>
      <c r="AA256" s="178"/>
      <c r="AB256" s="368"/>
      <c r="AC256" s="352"/>
      <c r="AD256" s="178"/>
      <c r="AE256" s="178"/>
      <c r="AF256" s="409"/>
      <c r="AG256" s="393"/>
      <c r="AH256" s="178"/>
      <c r="AI256" s="178"/>
      <c r="AJ256" s="368"/>
      <c r="AK256" s="352"/>
      <c r="AL256" s="178"/>
      <c r="AM256" s="178"/>
      <c r="AN256" s="409"/>
      <c r="AO256" s="393"/>
      <c r="AP256" s="178"/>
      <c r="AQ256" s="178"/>
      <c r="AR256" s="368"/>
      <c r="AS256" s="393"/>
      <c r="AT256" s="178"/>
      <c r="AU256" s="178"/>
      <c r="AV256" s="368"/>
      <c r="AW256" s="393"/>
      <c r="AX256" s="178"/>
      <c r="AY256" s="178"/>
      <c r="AZ256" s="368"/>
      <c r="BA256" s="393"/>
      <c r="BB256" s="178"/>
      <c r="BC256" s="178"/>
      <c r="BD256" s="368"/>
      <c r="BE256" s="393"/>
      <c r="BF256" s="178"/>
      <c r="BG256" s="178"/>
      <c r="BH256" s="368"/>
      <c r="BI256" s="393"/>
      <c r="BJ256" s="178"/>
      <c r="BK256" s="178"/>
      <c r="BL256" s="368"/>
      <c r="BM256" s="393"/>
      <c r="BN256" s="178"/>
      <c r="BO256" s="178"/>
      <c r="BP256" s="368"/>
      <c r="BQ256" s="393"/>
      <c r="BR256" s="178"/>
      <c r="BS256" s="178"/>
      <c r="BT256" s="368"/>
      <c r="BU256" s="393"/>
      <c r="BV256" s="178"/>
      <c r="BW256" s="178"/>
      <c r="BX256" s="368"/>
      <c r="BY256" s="393"/>
      <c r="BZ256" s="178"/>
      <c r="CA256" s="178"/>
      <c r="CB256" s="368"/>
      <c r="CC256" s="393"/>
      <c r="CD256" s="178"/>
      <c r="CE256" s="178"/>
      <c r="CF256" s="368"/>
      <c r="CG256" s="393"/>
      <c r="CH256" s="178"/>
      <c r="CI256" s="178"/>
      <c r="CJ256" s="368"/>
      <c r="CK256" s="393"/>
      <c r="CL256" s="178"/>
      <c r="CM256" s="178"/>
      <c r="CN256" s="368"/>
      <c r="CO256" s="393"/>
      <c r="CP256" s="178"/>
      <c r="CQ256" s="178"/>
      <c r="CR256" s="368"/>
      <c r="CS256" s="352"/>
      <c r="CT256" s="178"/>
      <c r="CU256" s="178"/>
      <c r="CV256" s="178"/>
      <c r="CW256" s="178"/>
      <c r="CX256" s="178"/>
      <c r="CY256" s="178"/>
      <c r="CZ256" s="178"/>
      <c r="DA256" s="178"/>
      <c r="DB256" s="178"/>
      <c r="DC256" s="178"/>
      <c r="DD256" s="178"/>
      <c r="DE256" s="178"/>
      <c r="DF256" s="178"/>
      <c r="DG256" s="178"/>
      <c r="DH256" s="178"/>
      <c r="DI256" s="178"/>
      <c r="DJ256" s="178"/>
      <c r="DK256" s="178"/>
      <c r="DL256" s="178"/>
      <c r="DM256" s="178"/>
      <c r="DN256" s="178"/>
      <c r="DO256" s="178"/>
      <c r="DP256" s="178"/>
      <c r="DQ256" s="178"/>
      <c r="DR256" s="178"/>
      <c r="DS256" s="178"/>
      <c r="DT256" s="178"/>
      <c r="DU256" s="178"/>
      <c r="DV256" s="178"/>
      <c r="DW256" s="178"/>
      <c r="DX256" s="178"/>
      <c r="DY256" s="178"/>
      <c r="DZ256" s="178"/>
      <c r="EA256" s="178"/>
      <c r="EB256" s="178"/>
      <c r="EC256" s="178"/>
      <c r="ED256" s="178"/>
      <c r="EE256" s="178"/>
      <c r="EF256" s="178"/>
      <c r="EG256" s="178"/>
      <c r="EH256" s="178"/>
      <c r="EI256" s="178"/>
      <c r="EJ256" s="178"/>
      <c r="EK256" s="178"/>
      <c r="EL256" s="178"/>
      <c r="EM256" s="178"/>
      <c r="EN256" s="178"/>
      <c r="EO256" s="178"/>
      <c r="EP256" s="178"/>
      <c r="EQ256" s="178"/>
      <c r="ER256" s="178"/>
      <c r="ES256" s="178"/>
      <c r="ET256" s="178"/>
      <c r="EU256" s="178"/>
      <c r="EV256" s="178"/>
      <c r="EW256" s="178"/>
      <c r="EX256" s="178"/>
      <c r="EY256" s="178"/>
      <c r="EZ256" s="178"/>
      <c r="FA256" s="178"/>
      <c r="FB256" s="178"/>
      <c r="FC256" s="178"/>
      <c r="FD256" s="178"/>
      <c r="FE256" s="178"/>
      <c r="FF256" s="178"/>
      <c r="FG256" s="178"/>
      <c r="FH256" s="178"/>
      <c r="FI256" s="178"/>
      <c r="FJ256" s="178"/>
      <c r="FK256" s="178"/>
      <c r="FL256" s="178"/>
      <c r="FM256" s="178"/>
      <c r="FN256" s="178"/>
      <c r="FO256" s="178"/>
      <c r="FP256" s="178"/>
      <c r="FQ256" s="178"/>
      <c r="FR256" s="178"/>
      <c r="FS256" s="178"/>
      <c r="FT256" s="178"/>
      <c r="FU256" s="178"/>
      <c r="FV256" s="178"/>
      <c r="FW256" s="178"/>
      <c r="FX256" s="178"/>
      <c r="FY256" s="178"/>
      <c r="FZ256" s="178"/>
      <c r="GA256" s="178"/>
      <c r="GB256" s="178"/>
      <c r="GC256" s="178"/>
      <c r="GD256" s="178"/>
      <c r="GE256" s="178"/>
      <c r="GF256" s="178"/>
      <c r="GG256" s="178"/>
      <c r="GH256" s="178"/>
      <c r="GI256" s="178"/>
      <c r="GJ256" s="178"/>
      <c r="GK256" s="178"/>
      <c r="GL256" s="178"/>
      <c r="GM256" s="178"/>
      <c r="GN256" s="178"/>
      <c r="GO256" s="178"/>
      <c r="GP256" s="178"/>
      <c r="GQ256" s="178"/>
      <c r="GR256" s="178"/>
      <c r="GS256" s="178"/>
      <c r="GT256" s="178"/>
      <c r="GU256" s="178"/>
      <c r="GV256" s="178"/>
      <c r="GY256" s="61"/>
    </row>
    <row r="257" spans="1:207" ht="15.75">
      <c r="A257" s="114">
        <f t="shared" si="3"/>
        <v>1</v>
      </c>
      <c r="B257" s="491"/>
      <c r="C257" s="492"/>
      <c r="D257" s="357">
        <v>43346</v>
      </c>
      <c r="E257" s="465" t="str">
        <f>IF("CA" = [1]Congé!$H$7:$H$738, "absent", "il est la ")</f>
        <v xml:space="preserve">il est la </v>
      </c>
      <c r="F257" s="178"/>
      <c r="G257" s="178"/>
      <c r="H257" s="368"/>
      <c r="I257" s="352"/>
      <c r="J257" s="178"/>
      <c r="K257" s="178"/>
      <c r="L257" s="409"/>
      <c r="M257" s="393"/>
      <c r="N257" s="178"/>
      <c r="O257" s="178"/>
      <c r="P257" s="368"/>
      <c r="Q257" s="393"/>
      <c r="R257" s="178"/>
      <c r="S257" s="178"/>
      <c r="T257" s="368"/>
      <c r="U257" s="352"/>
      <c r="V257" s="178"/>
      <c r="W257" s="178"/>
      <c r="X257" s="409"/>
      <c r="Y257" s="393"/>
      <c r="Z257" s="178"/>
      <c r="AA257" s="178"/>
      <c r="AB257" s="368"/>
      <c r="AC257" s="352"/>
      <c r="AD257" s="178"/>
      <c r="AE257" s="178"/>
      <c r="AF257" s="409"/>
      <c r="AG257" s="393"/>
      <c r="AH257" s="178"/>
      <c r="AI257" s="178"/>
      <c r="AJ257" s="368"/>
      <c r="AK257" s="352"/>
      <c r="AL257" s="178"/>
      <c r="AM257" s="178"/>
      <c r="AN257" s="409"/>
      <c r="AO257" s="393"/>
      <c r="AP257" s="178"/>
      <c r="AQ257" s="178"/>
      <c r="AR257" s="368"/>
      <c r="AS257" s="393"/>
      <c r="AT257" s="178"/>
      <c r="AU257" s="178"/>
      <c r="AV257" s="368"/>
      <c r="AW257" s="393"/>
      <c r="AX257" s="178"/>
      <c r="AY257" s="178"/>
      <c r="AZ257" s="368"/>
      <c r="BA257" s="393"/>
      <c r="BB257" s="178"/>
      <c r="BC257" s="178"/>
      <c r="BD257" s="368"/>
      <c r="BE257" s="393"/>
      <c r="BF257" s="178"/>
      <c r="BG257" s="178"/>
      <c r="BH257" s="368"/>
      <c r="BI257" s="393"/>
      <c r="BJ257" s="178"/>
      <c r="BK257" s="178"/>
      <c r="BL257" s="368"/>
      <c r="BM257" s="393"/>
      <c r="BN257" s="178"/>
      <c r="BO257" s="178"/>
      <c r="BP257" s="368"/>
      <c r="BQ257" s="393"/>
      <c r="BR257" s="178"/>
      <c r="BS257" s="178"/>
      <c r="BT257" s="368"/>
      <c r="BU257" s="393"/>
      <c r="BV257" s="178"/>
      <c r="BW257" s="178"/>
      <c r="BX257" s="368"/>
      <c r="BY257" s="393"/>
      <c r="BZ257" s="178"/>
      <c r="CA257" s="178"/>
      <c r="CB257" s="368"/>
      <c r="CC257" s="393"/>
      <c r="CD257" s="178"/>
      <c r="CE257" s="178"/>
      <c r="CF257" s="368"/>
      <c r="CG257" s="393"/>
      <c r="CH257" s="178"/>
      <c r="CI257" s="178"/>
      <c r="CJ257" s="368"/>
      <c r="CK257" s="393"/>
      <c r="CL257" s="178"/>
      <c r="CM257" s="178"/>
      <c r="CN257" s="368"/>
      <c r="CO257" s="393"/>
      <c r="CP257" s="178"/>
      <c r="CQ257" s="178"/>
      <c r="CR257" s="368"/>
      <c r="CS257" s="352"/>
      <c r="CT257" s="178"/>
      <c r="CU257" s="178"/>
      <c r="CV257" s="178"/>
      <c r="CW257" s="178"/>
      <c r="CX257" s="178"/>
      <c r="CY257" s="178"/>
      <c r="CZ257" s="178"/>
      <c r="DA257" s="178"/>
      <c r="DB257" s="178"/>
      <c r="DC257" s="178"/>
      <c r="DD257" s="178"/>
      <c r="DE257" s="178"/>
      <c r="DF257" s="178"/>
      <c r="DG257" s="178"/>
      <c r="DH257" s="178"/>
      <c r="DI257" s="178"/>
      <c r="DJ257" s="178"/>
      <c r="DK257" s="178"/>
      <c r="DL257" s="178"/>
      <c r="DM257" s="178"/>
      <c r="DN257" s="178"/>
      <c r="DO257" s="178"/>
      <c r="DP257" s="178"/>
      <c r="DQ257" s="178"/>
      <c r="DR257" s="178"/>
      <c r="DS257" s="178"/>
      <c r="DT257" s="178"/>
      <c r="DU257" s="178"/>
      <c r="DV257" s="178"/>
      <c r="DW257" s="178"/>
      <c r="DX257" s="178"/>
      <c r="DY257" s="178"/>
      <c r="DZ257" s="178"/>
      <c r="EA257" s="178"/>
      <c r="EB257" s="178"/>
      <c r="EC257" s="178"/>
      <c r="ED257" s="178"/>
      <c r="EE257" s="178"/>
      <c r="EF257" s="178"/>
      <c r="EG257" s="178"/>
      <c r="EH257" s="178"/>
      <c r="EI257" s="178"/>
      <c r="EJ257" s="178"/>
      <c r="EK257" s="178"/>
      <c r="EL257" s="178"/>
      <c r="EM257" s="178"/>
      <c r="EN257" s="178"/>
      <c r="EO257" s="178"/>
      <c r="EP257" s="178"/>
      <c r="EQ257" s="178"/>
      <c r="ER257" s="178"/>
      <c r="ES257" s="178"/>
      <c r="ET257" s="178"/>
      <c r="EU257" s="178"/>
      <c r="EV257" s="178"/>
      <c r="EW257" s="178"/>
      <c r="EX257" s="178"/>
      <c r="EY257" s="178"/>
      <c r="EZ257" s="178"/>
      <c r="FA257" s="178"/>
      <c r="FB257" s="178"/>
      <c r="FC257" s="178"/>
      <c r="FD257" s="178"/>
      <c r="FE257" s="178"/>
      <c r="FF257" s="178"/>
      <c r="FG257" s="178"/>
      <c r="FH257" s="178"/>
      <c r="FI257" s="178"/>
      <c r="FJ257" s="178"/>
      <c r="FK257" s="178"/>
      <c r="FL257" s="178"/>
      <c r="FM257" s="178"/>
      <c r="FN257" s="178"/>
      <c r="FO257" s="178"/>
      <c r="FP257" s="178"/>
      <c r="FQ257" s="178"/>
      <c r="FR257" s="178"/>
      <c r="FS257" s="178"/>
      <c r="FT257" s="178"/>
      <c r="FU257" s="178"/>
      <c r="FV257" s="178"/>
      <c r="FW257" s="178"/>
      <c r="FX257" s="178"/>
      <c r="FY257" s="178"/>
      <c r="FZ257" s="178"/>
      <c r="GA257" s="178"/>
      <c r="GB257" s="178"/>
      <c r="GC257" s="178"/>
      <c r="GD257" s="178"/>
      <c r="GE257" s="178"/>
      <c r="GF257" s="178"/>
      <c r="GG257" s="178"/>
      <c r="GH257" s="178"/>
      <c r="GI257" s="178"/>
      <c r="GJ257" s="178"/>
      <c r="GK257" s="178"/>
      <c r="GL257" s="178"/>
      <c r="GM257" s="178"/>
      <c r="GN257" s="178"/>
      <c r="GO257" s="178"/>
      <c r="GP257" s="178"/>
      <c r="GQ257" s="178"/>
      <c r="GR257" s="178"/>
      <c r="GS257" s="178"/>
      <c r="GT257" s="178"/>
      <c r="GU257" s="178"/>
      <c r="GV257" s="178"/>
      <c r="GY257" s="61"/>
    </row>
    <row r="258" spans="1:207" ht="15.75">
      <c r="A258" s="114">
        <f t="shared" si="3"/>
        <v>2</v>
      </c>
      <c r="B258" s="491"/>
      <c r="C258" s="492"/>
      <c r="D258" s="357">
        <v>43347</v>
      </c>
      <c r="E258" s="465" t="str">
        <f>IF("CA" = [1]Congé!$H$7:$H$738, "absent", "il est la ")</f>
        <v xml:space="preserve">il est la </v>
      </c>
      <c r="F258" s="146"/>
      <c r="G258" s="146"/>
      <c r="H258" s="396"/>
      <c r="I258" s="372"/>
      <c r="J258" s="146"/>
      <c r="K258" s="146"/>
      <c r="L258" s="410"/>
      <c r="M258" s="395"/>
      <c r="N258" s="146"/>
      <c r="O258" s="146"/>
      <c r="P258" s="396"/>
      <c r="Q258" s="395"/>
      <c r="R258" s="146"/>
      <c r="S258" s="146"/>
      <c r="T258" s="396"/>
      <c r="U258" s="372"/>
      <c r="V258" s="146"/>
      <c r="W258" s="146"/>
      <c r="X258" s="410"/>
      <c r="Y258" s="395"/>
      <c r="Z258" s="146"/>
      <c r="AA258" s="146"/>
      <c r="AB258" s="396"/>
      <c r="AC258" s="372"/>
      <c r="AD258" s="146"/>
      <c r="AE258" s="146"/>
      <c r="AF258" s="410"/>
      <c r="AG258" s="395"/>
      <c r="AH258" s="146"/>
      <c r="AI258" s="146"/>
      <c r="AJ258" s="396"/>
      <c r="AK258" s="372"/>
      <c r="AL258" s="146"/>
      <c r="AM258" s="146"/>
      <c r="AN258" s="410"/>
      <c r="AO258" s="395"/>
      <c r="AP258" s="146"/>
      <c r="AQ258" s="146"/>
      <c r="AR258" s="396"/>
      <c r="AS258" s="395"/>
      <c r="AT258" s="146"/>
      <c r="AU258" s="146"/>
      <c r="AV258" s="396"/>
      <c r="AW258" s="395"/>
      <c r="AX258" s="146"/>
      <c r="AY258" s="146"/>
      <c r="AZ258" s="396"/>
      <c r="BA258" s="395"/>
      <c r="BB258" s="146"/>
      <c r="BC258" s="146"/>
      <c r="BD258" s="396"/>
      <c r="BE258" s="395"/>
      <c r="BF258" s="146"/>
      <c r="BG258" s="146"/>
      <c r="BH258" s="396"/>
      <c r="BI258" s="395"/>
      <c r="BJ258" s="146"/>
      <c r="BK258" s="146"/>
      <c r="BL258" s="396"/>
      <c r="BM258" s="395"/>
      <c r="BN258" s="146"/>
      <c r="BO258" s="146"/>
      <c r="BP258" s="396"/>
      <c r="BQ258" s="395"/>
      <c r="BR258" s="146"/>
      <c r="BS258" s="146"/>
      <c r="BT258" s="396"/>
      <c r="BU258" s="395"/>
      <c r="BV258" s="146"/>
      <c r="BW258" s="146"/>
      <c r="BX258" s="396"/>
      <c r="BY258" s="395"/>
      <c r="BZ258" s="146"/>
      <c r="CA258" s="146"/>
      <c r="CB258" s="396"/>
      <c r="CC258" s="395"/>
      <c r="CD258" s="146"/>
      <c r="CE258" s="146"/>
      <c r="CF258" s="396"/>
      <c r="CG258" s="395"/>
      <c r="CH258" s="146"/>
      <c r="CI258" s="146"/>
      <c r="CJ258" s="396"/>
      <c r="CK258" s="395"/>
      <c r="CL258" s="146"/>
      <c r="CM258" s="146"/>
      <c r="CN258" s="396"/>
      <c r="CO258" s="395"/>
      <c r="CP258" s="146"/>
      <c r="CQ258" s="146"/>
      <c r="CR258" s="396"/>
      <c r="CS258" s="372"/>
      <c r="CT258" s="146"/>
      <c r="CU258" s="146"/>
      <c r="CV258" s="146"/>
      <c r="CW258" s="146"/>
      <c r="CX258" s="146"/>
      <c r="CY258" s="146"/>
      <c r="CZ258" s="146"/>
      <c r="DA258" s="146"/>
      <c r="DB258" s="146"/>
      <c r="DC258" s="146"/>
      <c r="DD258" s="146"/>
      <c r="DE258" s="146"/>
      <c r="DF258" s="146"/>
      <c r="DG258" s="146"/>
      <c r="DH258" s="146"/>
      <c r="DI258" s="146"/>
      <c r="DJ258" s="146"/>
      <c r="DK258" s="146"/>
      <c r="DL258" s="146"/>
      <c r="DM258" s="146"/>
      <c r="DN258" s="146"/>
      <c r="DO258" s="146"/>
      <c r="DP258" s="146"/>
      <c r="DQ258" s="146"/>
      <c r="DR258" s="146"/>
      <c r="DS258" s="146"/>
      <c r="DT258" s="146"/>
      <c r="DU258" s="146"/>
      <c r="DV258" s="146"/>
      <c r="DW258" s="146"/>
      <c r="DX258" s="146"/>
      <c r="DY258" s="146"/>
      <c r="DZ258" s="146"/>
      <c r="EA258" s="146"/>
      <c r="EB258" s="146"/>
      <c r="EC258" s="146"/>
      <c r="ED258" s="146"/>
      <c r="EE258" s="146"/>
      <c r="EF258" s="146"/>
      <c r="EG258" s="146"/>
      <c r="EH258" s="146"/>
      <c r="EI258" s="146"/>
      <c r="EJ258" s="146"/>
      <c r="EK258" s="146"/>
      <c r="EL258" s="146"/>
      <c r="EM258" s="146"/>
      <c r="EN258" s="146"/>
      <c r="EO258" s="146"/>
      <c r="EP258" s="146"/>
      <c r="EQ258" s="146"/>
      <c r="ER258" s="146"/>
      <c r="ES258" s="146"/>
      <c r="ET258" s="146"/>
      <c r="EU258" s="146"/>
      <c r="EV258" s="146"/>
      <c r="EW258" s="146"/>
      <c r="EX258" s="146"/>
      <c r="EY258" s="146"/>
      <c r="EZ258" s="146"/>
      <c r="FA258" s="146"/>
      <c r="FB258" s="146"/>
      <c r="FC258" s="146"/>
      <c r="FD258" s="146"/>
      <c r="FE258" s="146"/>
      <c r="FF258" s="146"/>
      <c r="FG258" s="146"/>
      <c r="FH258" s="146"/>
      <c r="FI258" s="146"/>
      <c r="FJ258" s="146"/>
      <c r="FK258" s="146"/>
      <c r="FL258" s="146"/>
      <c r="FM258" s="146"/>
      <c r="FN258" s="146"/>
      <c r="FO258" s="146"/>
      <c r="FP258" s="146"/>
      <c r="FQ258" s="146"/>
      <c r="FR258" s="146"/>
      <c r="FS258" s="146"/>
      <c r="FT258" s="146"/>
      <c r="FU258" s="146"/>
      <c r="FV258" s="146"/>
      <c r="FW258" s="146"/>
      <c r="FX258" s="146"/>
      <c r="FY258" s="146"/>
      <c r="FZ258" s="146"/>
      <c r="GA258" s="146"/>
      <c r="GB258" s="146"/>
      <c r="GC258" s="146"/>
      <c r="GD258" s="146"/>
      <c r="GE258" s="146"/>
      <c r="GF258" s="146"/>
      <c r="GG258" s="178"/>
      <c r="GH258" s="178"/>
      <c r="GI258" s="178"/>
      <c r="GJ258" s="178"/>
      <c r="GK258" s="178"/>
      <c r="GL258" s="178"/>
      <c r="GM258" s="178"/>
      <c r="GN258" s="178"/>
      <c r="GO258" s="178"/>
      <c r="GP258" s="178"/>
      <c r="GQ258" s="178"/>
      <c r="GR258" s="178"/>
      <c r="GS258" s="178"/>
      <c r="GT258" s="178"/>
      <c r="GU258" s="178"/>
      <c r="GV258" s="178"/>
      <c r="GY258" s="61"/>
    </row>
    <row r="259" spans="1:207" ht="15.75">
      <c r="A259" s="114">
        <f t="shared" si="3"/>
        <v>3</v>
      </c>
      <c r="B259" s="491"/>
      <c r="C259" s="492"/>
      <c r="D259" s="357">
        <v>43348</v>
      </c>
      <c r="E259" s="465" t="str">
        <f>IF("CA" = [1]Congé!$H$7:$H$738, "absent", "il est la ")</f>
        <v xml:space="preserve">il est la </v>
      </c>
      <c r="F259" s="146"/>
      <c r="G259" s="146"/>
      <c r="H259" s="396"/>
      <c r="I259" s="372"/>
      <c r="J259" s="146"/>
      <c r="K259" s="146"/>
      <c r="L259" s="410"/>
      <c r="M259" s="395"/>
      <c r="N259" s="146"/>
      <c r="O259" s="146"/>
      <c r="P259" s="396"/>
      <c r="Q259" s="395"/>
      <c r="R259" s="146"/>
      <c r="S259" s="146"/>
      <c r="T259" s="396"/>
      <c r="U259" s="372"/>
      <c r="V259" s="146"/>
      <c r="W259" s="146"/>
      <c r="X259" s="410"/>
      <c r="Y259" s="395"/>
      <c r="Z259" s="146"/>
      <c r="AA259" s="146"/>
      <c r="AB259" s="396"/>
      <c r="AC259" s="372"/>
      <c r="AD259" s="146"/>
      <c r="AE259" s="146"/>
      <c r="AF259" s="410"/>
      <c r="AG259" s="395"/>
      <c r="AH259" s="146"/>
      <c r="AI259" s="146"/>
      <c r="AJ259" s="396"/>
      <c r="AK259" s="372"/>
      <c r="AL259" s="146"/>
      <c r="AM259" s="146"/>
      <c r="AN259" s="410"/>
      <c r="AO259" s="395"/>
      <c r="AP259" s="146"/>
      <c r="AQ259" s="146"/>
      <c r="AR259" s="396"/>
      <c r="AS259" s="395"/>
      <c r="AT259" s="146"/>
      <c r="AU259" s="146"/>
      <c r="AV259" s="396"/>
      <c r="AW259" s="395"/>
      <c r="AX259" s="146"/>
      <c r="AY259" s="146"/>
      <c r="AZ259" s="396"/>
      <c r="BA259" s="395"/>
      <c r="BB259" s="146"/>
      <c r="BC259" s="146"/>
      <c r="BD259" s="396"/>
      <c r="BE259" s="395"/>
      <c r="BF259" s="146"/>
      <c r="BG259" s="146"/>
      <c r="BH259" s="396"/>
      <c r="BI259" s="395"/>
      <c r="BJ259" s="146"/>
      <c r="BK259" s="146"/>
      <c r="BL259" s="396"/>
      <c r="BM259" s="395"/>
      <c r="BN259" s="146"/>
      <c r="BO259" s="146"/>
      <c r="BP259" s="396"/>
      <c r="BQ259" s="395"/>
      <c r="BR259" s="146"/>
      <c r="BS259" s="146"/>
      <c r="BT259" s="396"/>
      <c r="BU259" s="395"/>
      <c r="BV259" s="146"/>
      <c r="BW259" s="146"/>
      <c r="BX259" s="396"/>
      <c r="BY259" s="395"/>
      <c r="BZ259" s="146"/>
      <c r="CA259" s="146"/>
      <c r="CB259" s="396"/>
      <c r="CC259" s="395"/>
      <c r="CD259" s="146"/>
      <c r="CE259" s="146"/>
      <c r="CF259" s="396"/>
      <c r="CG259" s="395"/>
      <c r="CH259" s="146"/>
      <c r="CI259" s="146"/>
      <c r="CJ259" s="396"/>
      <c r="CK259" s="395"/>
      <c r="CL259" s="146"/>
      <c r="CM259" s="146"/>
      <c r="CN259" s="396"/>
      <c r="CO259" s="395"/>
      <c r="CP259" s="146"/>
      <c r="CQ259" s="146"/>
      <c r="CR259" s="396"/>
      <c r="CS259" s="372"/>
      <c r="CT259" s="146"/>
      <c r="CU259" s="146"/>
      <c r="CV259" s="146"/>
      <c r="CW259" s="146"/>
      <c r="CX259" s="146"/>
      <c r="CY259" s="146"/>
      <c r="CZ259" s="146"/>
      <c r="DA259" s="146"/>
      <c r="DB259" s="146"/>
      <c r="DC259" s="146"/>
      <c r="DD259" s="146"/>
      <c r="DE259" s="146"/>
      <c r="DF259" s="146"/>
      <c r="DG259" s="146"/>
      <c r="DH259" s="146"/>
      <c r="DI259" s="146"/>
      <c r="DJ259" s="146"/>
      <c r="DK259" s="146"/>
      <c r="DL259" s="146"/>
      <c r="DM259" s="146"/>
      <c r="DN259" s="146"/>
      <c r="DO259" s="146"/>
      <c r="DP259" s="146"/>
      <c r="DQ259" s="146"/>
      <c r="DR259" s="146"/>
      <c r="DS259" s="146"/>
      <c r="DT259" s="146"/>
      <c r="DU259" s="146"/>
      <c r="DV259" s="146"/>
      <c r="DW259" s="146"/>
      <c r="DX259" s="146"/>
      <c r="DY259" s="146"/>
      <c r="DZ259" s="146"/>
      <c r="EA259" s="146"/>
      <c r="EB259" s="146"/>
      <c r="EC259" s="146"/>
      <c r="ED259" s="146"/>
      <c r="EE259" s="146"/>
      <c r="EF259" s="146"/>
      <c r="EG259" s="146"/>
      <c r="EH259" s="146"/>
      <c r="EI259" s="146"/>
      <c r="EJ259" s="146"/>
      <c r="EK259" s="146"/>
      <c r="EL259" s="146"/>
      <c r="EM259" s="146"/>
      <c r="EN259" s="146"/>
      <c r="EO259" s="146"/>
      <c r="EP259" s="146"/>
      <c r="EQ259" s="146"/>
      <c r="ER259" s="146"/>
      <c r="ES259" s="146"/>
      <c r="ET259" s="146"/>
      <c r="EU259" s="146"/>
      <c r="EV259" s="146"/>
      <c r="EW259" s="146"/>
      <c r="EX259" s="146"/>
      <c r="EY259" s="146"/>
      <c r="EZ259" s="146"/>
      <c r="FA259" s="146"/>
      <c r="FB259" s="146"/>
      <c r="FC259" s="146"/>
      <c r="FD259" s="146"/>
      <c r="FE259" s="146"/>
      <c r="FF259" s="146"/>
      <c r="FG259" s="146"/>
      <c r="FH259" s="146"/>
      <c r="FI259" s="146"/>
      <c r="FJ259" s="146"/>
      <c r="FK259" s="146"/>
      <c r="FL259" s="146"/>
      <c r="FM259" s="146"/>
      <c r="FN259" s="146"/>
      <c r="FO259" s="146"/>
      <c r="FP259" s="146"/>
      <c r="FQ259" s="146"/>
      <c r="FR259" s="146"/>
      <c r="FS259" s="146"/>
      <c r="FT259" s="146"/>
      <c r="FU259" s="146"/>
      <c r="FV259" s="146"/>
      <c r="FW259" s="146"/>
      <c r="FX259" s="146"/>
      <c r="FY259" s="146"/>
      <c r="FZ259" s="146"/>
      <c r="GA259" s="146"/>
      <c r="GB259" s="146"/>
      <c r="GC259" s="146"/>
      <c r="GD259" s="146"/>
      <c r="GE259" s="146"/>
      <c r="GF259" s="146"/>
      <c r="GG259" s="178"/>
      <c r="GH259" s="178"/>
      <c r="GI259" s="178"/>
      <c r="GJ259" s="178"/>
      <c r="GK259" s="178"/>
      <c r="GL259" s="178"/>
      <c r="GM259" s="178"/>
      <c r="GN259" s="178"/>
      <c r="GO259" s="178"/>
      <c r="GP259" s="178"/>
      <c r="GQ259" s="178"/>
      <c r="GR259" s="178"/>
      <c r="GS259" s="178"/>
      <c r="GT259" s="178"/>
      <c r="GU259" s="178"/>
      <c r="GV259" s="178"/>
      <c r="GY259" s="61"/>
    </row>
    <row r="260" spans="1:207" ht="15.75">
      <c r="A260" s="114">
        <f t="shared" si="3"/>
        <v>4</v>
      </c>
      <c r="B260" s="491"/>
      <c r="C260" s="492"/>
      <c r="D260" s="357">
        <v>43349</v>
      </c>
      <c r="E260" s="465" t="str">
        <f>IF("CA" = [1]Congé!$H$7:$H$738, "absent", "il est la ")</f>
        <v xml:space="preserve">il est la </v>
      </c>
      <c r="F260" s="178"/>
      <c r="G260" s="178"/>
      <c r="H260" s="368"/>
      <c r="I260" s="352"/>
      <c r="J260" s="178"/>
      <c r="K260" s="178"/>
      <c r="L260" s="409"/>
      <c r="M260" s="393"/>
      <c r="N260" s="178"/>
      <c r="O260" s="178"/>
      <c r="P260" s="368"/>
      <c r="Q260" s="393"/>
      <c r="R260" s="178"/>
      <c r="S260" s="178"/>
      <c r="T260" s="368"/>
      <c r="U260" s="352"/>
      <c r="V260" s="178"/>
      <c r="W260" s="178"/>
      <c r="X260" s="409"/>
      <c r="Y260" s="393"/>
      <c r="Z260" s="178"/>
      <c r="AA260" s="178"/>
      <c r="AB260" s="368"/>
      <c r="AC260" s="352"/>
      <c r="AD260" s="178"/>
      <c r="AE260" s="178"/>
      <c r="AF260" s="409"/>
      <c r="AG260" s="393"/>
      <c r="AH260" s="178"/>
      <c r="AI260" s="178"/>
      <c r="AJ260" s="368"/>
      <c r="AK260" s="352"/>
      <c r="AL260" s="178"/>
      <c r="AM260" s="178"/>
      <c r="AN260" s="409"/>
      <c r="AO260" s="393"/>
      <c r="AP260" s="178"/>
      <c r="AQ260" s="178"/>
      <c r="AR260" s="368"/>
      <c r="AS260" s="393"/>
      <c r="AT260" s="178"/>
      <c r="AU260" s="178"/>
      <c r="AV260" s="368"/>
      <c r="AW260" s="393"/>
      <c r="AX260" s="178"/>
      <c r="AY260" s="178"/>
      <c r="AZ260" s="368"/>
      <c r="BA260" s="393"/>
      <c r="BB260" s="178"/>
      <c r="BC260" s="178"/>
      <c r="BD260" s="368"/>
      <c r="BE260" s="393"/>
      <c r="BF260" s="178"/>
      <c r="BG260" s="178"/>
      <c r="BH260" s="368"/>
      <c r="BI260" s="393"/>
      <c r="BJ260" s="178"/>
      <c r="BK260" s="178"/>
      <c r="BL260" s="368"/>
      <c r="BM260" s="393"/>
      <c r="BN260" s="178"/>
      <c r="BO260" s="178"/>
      <c r="BP260" s="368"/>
      <c r="BQ260" s="393"/>
      <c r="BR260" s="178"/>
      <c r="BS260" s="178"/>
      <c r="BT260" s="368"/>
      <c r="BU260" s="393"/>
      <c r="BV260" s="178"/>
      <c r="BW260" s="178"/>
      <c r="BX260" s="368"/>
      <c r="BY260" s="393"/>
      <c r="BZ260" s="178"/>
      <c r="CA260" s="178"/>
      <c r="CB260" s="368"/>
      <c r="CC260" s="393"/>
      <c r="CD260" s="178"/>
      <c r="CE260" s="178"/>
      <c r="CF260" s="368"/>
      <c r="CG260" s="393"/>
      <c r="CH260" s="178"/>
      <c r="CI260" s="178"/>
      <c r="CJ260" s="368"/>
      <c r="CK260" s="393"/>
      <c r="CL260" s="178"/>
      <c r="CM260" s="178"/>
      <c r="CN260" s="368"/>
      <c r="CO260" s="393"/>
      <c r="CP260" s="178"/>
      <c r="CQ260" s="178"/>
      <c r="CR260" s="368"/>
      <c r="CS260" s="352"/>
      <c r="CT260" s="178"/>
      <c r="CU260" s="178"/>
      <c r="CV260" s="178"/>
      <c r="CW260" s="178"/>
      <c r="CX260" s="178"/>
      <c r="CY260" s="178"/>
      <c r="CZ260" s="178"/>
      <c r="DA260" s="178"/>
      <c r="DB260" s="178"/>
      <c r="DC260" s="178"/>
      <c r="DD260" s="178"/>
      <c r="DE260" s="178"/>
      <c r="DF260" s="178"/>
      <c r="DG260" s="178"/>
      <c r="DH260" s="178"/>
      <c r="DI260" s="178"/>
      <c r="DJ260" s="178"/>
      <c r="DK260" s="178"/>
      <c r="DL260" s="178"/>
      <c r="DM260" s="178"/>
      <c r="DN260" s="178"/>
      <c r="DO260" s="178"/>
      <c r="DP260" s="178"/>
      <c r="DQ260" s="178"/>
      <c r="DR260" s="178"/>
      <c r="DS260" s="178"/>
      <c r="DT260" s="178"/>
      <c r="DU260" s="178"/>
      <c r="DV260" s="178"/>
      <c r="DW260" s="178"/>
      <c r="DX260" s="178"/>
      <c r="DY260" s="178"/>
      <c r="DZ260" s="178"/>
      <c r="EA260" s="178"/>
      <c r="EB260" s="178"/>
      <c r="EC260" s="178"/>
      <c r="ED260" s="178"/>
      <c r="EE260" s="178"/>
      <c r="EF260" s="178"/>
      <c r="EG260" s="178"/>
      <c r="EH260" s="178"/>
      <c r="EI260" s="178"/>
      <c r="EJ260" s="178"/>
      <c r="EK260" s="178"/>
      <c r="EL260" s="178"/>
      <c r="EM260" s="178"/>
      <c r="EN260" s="178"/>
      <c r="EO260" s="178"/>
      <c r="EP260" s="178"/>
      <c r="EQ260" s="178"/>
      <c r="ER260" s="178"/>
      <c r="ES260" s="178"/>
      <c r="ET260" s="178"/>
      <c r="EU260" s="178"/>
      <c r="EV260" s="178"/>
      <c r="EW260" s="178"/>
      <c r="EX260" s="178"/>
      <c r="EY260" s="178"/>
      <c r="EZ260" s="178"/>
      <c r="FA260" s="178"/>
      <c r="FB260" s="178"/>
      <c r="FC260" s="178"/>
      <c r="FD260" s="178"/>
      <c r="FE260" s="178"/>
      <c r="FF260" s="178"/>
      <c r="FG260" s="178"/>
      <c r="FH260" s="178"/>
      <c r="FI260" s="178"/>
      <c r="FJ260" s="178"/>
      <c r="FK260" s="178"/>
      <c r="FL260" s="178"/>
      <c r="FM260" s="178"/>
      <c r="FN260" s="178"/>
      <c r="FO260" s="178"/>
      <c r="FP260" s="178"/>
      <c r="FQ260" s="178"/>
      <c r="FR260" s="178"/>
      <c r="FS260" s="178"/>
      <c r="FT260" s="178"/>
      <c r="FU260" s="178"/>
      <c r="FV260" s="178"/>
      <c r="FW260" s="178"/>
      <c r="FX260" s="178"/>
      <c r="FY260" s="178"/>
      <c r="FZ260" s="178"/>
      <c r="GA260" s="178"/>
      <c r="GB260" s="178"/>
      <c r="GC260" s="178"/>
      <c r="GD260" s="178"/>
      <c r="GE260" s="178"/>
      <c r="GF260" s="178"/>
      <c r="GG260" s="178"/>
      <c r="GH260" s="178"/>
      <c r="GI260" s="178"/>
      <c r="GJ260" s="178"/>
      <c r="GK260" s="178"/>
      <c r="GL260" s="178"/>
      <c r="GM260" s="178"/>
      <c r="GN260" s="178"/>
      <c r="GO260" s="178"/>
      <c r="GP260" s="178"/>
      <c r="GQ260" s="178"/>
      <c r="GR260" s="178"/>
      <c r="GS260" s="178"/>
      <c r="GT260" s="178"/>
      <c r="GU260" s="178"/>
      <c r="GV260" s="178"/>
      <c r="GY260" s="61"/>
    </row>
    <row r="261" spans="1:207" ht="15.75">
      <c r="A261" s="114">
        <f t="shared" si="3"/>
        <v>5</v>
      </c>
      <c r="B261" s="491"/>
      <c r="C261" s="492"/>
      <c r="D261" s="357">
        <v>43350</v>
      </c>
      <c r="E261" s="465" t="str">
        <f>IF("CA" = [1]Congé!$H$7:$H$738, "absent", "il est la ")</f>
        <v xml:space="preserve">il est la </v>
      </c>
      <c r="F261" s="178"/>
      <c r="G261" s="178"/>
      <c r="H261" s="368"/>
      <c r="I261" s="352"/>
      <c r="J261" s="178"/>
      <c r="K261" s="178"/>
      <c r="L261" s="409"/>
      <c r="M261" s="393"/>
      <c r="N261" s="178"/>
      <c r="O261" s="178"/>
      <c r="P261" s="368"/>
      <c r="Q261" s="393"/>
      <c r="R261" s="178"/>
      <c r="S261" s="178"/>
      <c r="T261" s="368"/>
      <c r="U261" s="352"/>
      <c r="V261" s="178"/>
      <c r="W261" s="178"/>
      <c r="X261" s="409"/>
      <c r="Y261" s="393"/>
      <c r="Z261" s="178"/>
      <c r="AA261" s="178"/>
      <c r="AB261" s="368"/>
      <c r="AC261" s="352"/>
      <c r="AD261" s="178"/>
      <c r="AE261" s="178"/>
      <c r="AF261" s="409"/>
      <c r="AG261" s="393"/>
      <c r="AH261" s="178"/>
      <c r="AI261" s="178"/>
      <c r="AJ261" s="368"/>
      <c r="AK261" s="352"/>
      <c r="AL261" s="178"/>
      <c r="AM261" s="178"/>
      <c r="AN261" s="409"/>
      <c r="AO261" s="393"/>
      <c r="AP261" s="178"/>
      <c r="AQ261" s="178"/>
      <c r="AR261" s="368"/>
      <c r="AS261" s="393"/>
      <c r="AT261" s="178"/>
      <c r="AU261" s="178"/>
      <c r="AV261" s="368"/>
      <c r="AW261" s="393"/>
      <c r="AX261" s="178"/>
      <c r="AY261" s="178"/>
      <c r="AZ261" s="368"/>
      <c r="BA261" s="393"/>
      <c r="BB261" s="178"/>
      <c r="BC261" s="178"/>
      <c r="BD261" s="368"/>
      <c r="BE261" s="393"/>
      <c r="BF261" s="178"/>
      <c r="BG261" s="178"/>
      <c r="BH261" s="368"/>
      <c r="BI261" s="393"/>
      <c r="BJ261" s="178"/>
      <c r="BK261" s="178"/>
      <c r="BL261" s="368"/>
      <c r="BM261" s="393"/>
      <c r="BN261" s="178"/>
      <c r="BO261" s="178"/>
      <c r="BP261" s="368"/>
      <c r="BQ261" s="393"/>
      <c r="BR261" s="178"/>
      <c r="BS261" s="178"/>
      <c r="BT261" s="368"/>
      <c r="BU261" s="393"/>
      <c r="BV261" s="178"/>
      <c r="BW261" s="178"/>
      <c r="BX261" s="368"/>
      <c r="BY261" s="393"/>
      <c r="BZ261" s="178"/>
      <c r="CA261" s="178"/>
      <c r="CB261" s="368"/>
      <c r="CC261" s="393"/>
      <c r="CD261" s="178"/>
      <c r="CE261" s="178"/>
      <c r="CF261" s="368"/>
      <c r="CG261" s="393"/>
      <c r="CH261" s="178"/>
      <c r="CI261" s="178"/>
      <c r="CJ261" s="368"/>
      <c r="CK261" s="393"/>
      <c r="CL261" s="178"/>
      <c r="CM261" s="178"/>
      <c r="CN261" s="368"/>
      <c r="CO261" s="393"/>
      <c r="CP261" s="178"/>
      <c r="CQ261" s="178"/>
      <c r="CR261" s="368"/>
      <c r="CS261" s="352"/>
      <c r="CT261" s="178"/>
      <c r="CU261" s="178"/>
      <c r="CV261" s="178"/>
      <c r="CW261" s="178"/>
      <c r="CX261" s="178"/>
      <c r="CY261" s="178"/>
      <c r="CZ261" s="178"/>
      <c r="DA261" s="178"/>
      <c r="DB261" s="178"/>
      <c r="DC261" s="178"/>
      <c r="DD261" s="178"/>
      <c r="DE261" s="178"/>
      <c r="DF261" s="178"/>
      <c r="DG261" s="178"/>
      <c r="DH261" s="178"/>
      <c r="DI261" s="178"/>
      <c r="DJ261" s="178"/>
      <c r="DK261" s="178"/>
      <c r="DL261" s="178"/>
      <c r="DM261" s="178"/>
      <c r="DN261" s="178"/>
      <c r="DO261" s="178"/>
      <c r="DP261" s="178"/>
      <c r="DQ261" s="178"/>
      <c r="DR261" s="178"/>
      <c r="DS261" s="178"/>
      <c r="DT261" s="178"/>
      <c r="DU261" s="178"/>
      <c r="DV261" s="178"/>
      <c r="DW261" s="178"/>
      <c r="DX261" s="178"/>
      <c r="DY261" s="178"/>
      <c r="DZ261" s="178"/>
      <c r="EA261" s="178"/>
      <c r="EB261" s="178"/>
      <c r="EC261" s="178"/>
      <c r="ED261" s="178"/>
      <c r="EE261" s="178"/>
      <c r="EF261" s="178"/>
      <c r="EG261" s="178"/>
      <c r="EH261" s="178"/>
      <c r="EI261" s="178"/>
      <c r="EJ261" s="178"/>
      <c r="EK261" s="178"/>
      <c r="EL261" s="178"/>
      <c r="EM261" s="178"/>
      <c r="EN261" s="178"/>
      <c r="EO261" s="178"/>
      <c r="EP261" s="178"/>
      <c r="EQ261" s="178"/>
      <c r="ER261" s="178"/>
      <c r="ES261" s="178"/>
      <c r="ET261" s="178"/>
      <c r="EU261" s="178"/>
      <c r="EV261" s="178"/>
      <c r="EW261" s="178"/>
      <c r="EX261" s="178"/>
      <c r="EY261" s="178"/>
      <c r="EZ261" s="178"/>
      <c r="FA261" s="178"/>
      <c r="FB261" s="178"/>
      <c r="FC261" s="178"/>
      <c r="FD261" s="178"/>
      <c r="FE261" s="178"/>
      <c r="FF261" s="178"/>
      <c r="FG261" s="178"/>
      <c r="FH261" s="178"/>
      <c r="FI261" s="178"/>
      <c r="FJ261" s="178"/>
      <c r="FK261" s="178"/>
      <c r="FL261" s="178"/>
      <c r="FM261" s="178"/>
      <c r="FN261" s="178"/>
      <c r="FO261" s="178"/>
      <c r="FP261" s="178"/>
      <c r="FQ261" s="178"/>
      <c r="FR261" s="178"/>
      <c r="FS261" s="178"/>
      <c r="FT261" s="178"/>
      <c r="FU261" s="178"/>
      <c r="FV261" s="178"/>
      <c r="FW261" s="178"/>
      <c r="FX261" s="178"/>
      <c r="FY261" s="178"/>
      <c r="FZ261" s="178"/>
      <c r="GA261" s="178"/>
      <c r="GB261" s="178"/>
      <c r="GC261" s="178"/>
      <c r="GD261" s="178"/>
      <c r="GE261" s="178"/>
      <c r="GF261" s="178"/>
      <c r="GG261" s="178"/>
      <c r="GH261" s="178"/>
      <c r="GI261" s="178"/>
      <c r="GJ261" s="178"/>
      <c r="GK261" s="178"/>
      <c r="GL261" s="178"/>
      <c r="GM261" s="178"/>
      <c r="GN261" s="178"/>
      <c r="GO261" s="178"/>
      <c r="GP261" s="178"/>
      <c r="GQ261" s="178"/>
      <c r="GR261" s="178"/>
      <c r="GS261" s="178"/>
      <c r="GT261" s="178"/>
      <c r="GU261" s="178"/>
      <c r="GV261" s="178"/>
      <c r="GY261" s="61"/>
    </row>
    <row r="262" spans="1:207" ht="15.75">
      <c r="A262" s="114">
        <f t="shared" ref="A262:A325" si="4">WEEKDAY($D262,2)</f>
        <v>6</v>
      </c>
      <c r="B262" s="491"/>
      <c r="C262" s="492"/>
      <c r="D262" s="357">
        <v>43351</v>
      </c>
      <c r="E262" s="465" t="str">
        <f>IF("CA" = [1]Congé!$H$7:$H$738, "absent", "il est la ")</f>
        <v xml:space="preserve">il est la </v>
      </c>
      <c r="F262" s="178"/>
      <c r="G262" s="178"/>
      <c r="H262" s="368"/>
      <c r="I262" s="352"/>
      <c r="J262" s="178"/>
      <c r="K262" s="178"/>
      <c r="L262" s="409"/>
      <c r="M262" s="393"/>
      <c r="N262" s="178"/>
      <c r="O262" s="178"/>
      <c r="P262" s="368"/>
      <c r="Q262" s="393"/>
      <c r="R262" s="178"/>
      <c r="S262" s="178"/>
      <c r="T262" s="368"/>
      <c r="U262" s="352"/>
      <c r="V262" s="178"/>
      <c r="W262" s="178"/>
      <c r="X262" s="409"/>
      <c r="Y262" s="393"/>
      <c r="Z262" s="178"/>
      <c r="AA262" s="178"/>
      <c r="AB262" s="368"/>
      <c r="AC262" s="352"/>
      <c r="AD262" s="178"/>
      <c r="AE262" s="178"/>
      <c r="AF262" s="409"/>
      <c r="AG262" s="393"/>
      <c r="AH262" s="178"/>
      <c r="AI262" s="178"/>
      <c r="AJ262" s="368"/>
      <c r="AK262" s="352"/>
      <c r="AL262" s="178"/>
      <c r="AM262" s="178"/>
      <c r="AN262" s="409"/>
      <c r="AO262" s="393"/>
      <c r="AP262" s="178"/>
      <c r="AQ262" s="178"/>
      <c r="AR262" s="368"/>
      <c r="AS262" s="393"/>
      <c r="AT262" s="178"/>
      <c r="AU262" s="178"/>
      <c r="AV262" s="368"/>
      <c r="AW262" s="393"/>
      <c r="AX262" s="178"/>
      <c r="AY262" s="178"/>
      <c r="AZ262" s="368"/>
      <c r="BA262" s="393"/>
      <c r="BB262" s="178"/>
      <c r="BC262" s="178"/>
      <c r="BD262" s="368"/>
      <c r="BE262" s="393"/>
      <c r="BF262" s="178"/>
      <c r="BG262" s="178"/>
      <c r="BH262" s="368"/>
      <c r="BI262" s="393"/>
      <c r="BJ262" s="178"/>
      <c r="BK262" s="178"/>
      <c r="BL262" s="368"/>
      <c r="BM262" s="393"/>
      <c r="BN262" s="178"/>
      <c r="BO262" s="178"/>
      <c r="BP262" s="368"/>
      <c r="BQ262" s="393"/>
      <c r="BR262" s="178"/>
      <c r="BS262" s="178"/>
      <c r="BT262" s="368"/>
      <c r="BU262" s="393"/>
      <c r="BV262" s="178"/>
      <c r="BW262" s="178"/>
      <c r="BX262" s="368"/>
      <c r="BY262" s="393"/>
      <c r="BZ262" s="178"/>
      <c r="CA262" s="178"/>
      <c r="CB262" s="368"/>
      <c r="CC262" s="393"/>
      <c r="CD262" s="178"/>
      <c r="CE262" s="178"/>
      <c r="CF262" s="368"/>
      <c r="CG262" s="393"/>
      <c r="CH262" s="178"/>
      <c r="CI262" s="178"/>
      <c r="CJ262" s="368"/>
      <c r="CK262" s="393"/>
      <c r="CL262" s="178"/>
      <c r="CM262" s="178"/>
      <c r="CN262" s="368"/>
      <c r="CO262" s="393"/>
      <c r="CP262" s="178"/>
      <c r="CQ262" s="178"/>
      <c r="CR262" s="368"/>
      <c r="CS262" s="352"/>
      <c r="CT262" s="178"/>
      <c r="CU262" s="178"/>
      <c r="CV262" s="178"/>
      <c r="CW262" s="178"/>
      <c r="CX262" s="178"/>
      <c r="CY262" s="178"/>
      <c r="CZ262" s="178"/>
      <c r="DA262" s="178"/>
      <c r="DB262" s="178"/>
      <c r="DC262" s="178"/>
      <c r="DD262" s="178"/>
      <c r="DE262" s="178"/>
      <c r="DF262" s="178"/>
      <c r="DG262" s="178"/>
      <c r="DH262" s="178"/>
      <c r="DI262" s="178"/>
      <c r="DJ262" s="178"/>
      <c r="DK262" s="178"/>
      <c r="DL262" s="178"/>
      <c r="DM262" s="178"/>
      <c r="DN262" s="178"/>
      <c r="DO262" s="178"/>
      <c r="DP262" s="178"/>
      <c r="DQ262" s="178"/>
      <c r="DR262" s="178"/>
      <c r="DS262" s="178"/>
      <c r="DT262" s="178"/>
      <c r="DU262" s="178"/>
      <c r="DV262" s="178"/>
      <c r="DW262" s="178"/>
      <c r="DX262" s="178"/>
      <c r="DY262" s="178"/>
      <c r="DZ262" s="178"/>
      <c r="EA262" s="178"/>
      <c r="EB262" s="178"/>
      <c r="EC262" s="178"/>
      <c r="ED262" s="178"/>
      <c r="EE262" s="178"/>
      <c r="EF262" s="178"/>
      <c r="EG262" s="178"/>
      <c r="EH262" s="178"/>
      <c r="EI262" s="178"/>
      <c r="EJ262" s="178"/>
      <c r="EK262" s="178"/>
      <c r="EL262" s="178"/>
      <c r="EM262" s="178"/>
      <c r="EN262" s="178"/>
      <c r="EO262" s="178"/>
      <c r="EP262" s="178"/>
      <c r="EQ262" s="178"/>
      <c r="ER262" s="178"/>
      <c r="ES262" s="178"/>
      <c r="ET262" s="178"/>
      <c r="EU262" s="178"/>
      <c r="EV262" s="178"/>
      <c r="EW262" s="178"/>
      <c r="EX262" s="178"/>
      <c r="EY262" s="178"/>
      <c r="EZ262" s="178"/>
      <c r="FA262" s="178"/>
      <c r="FB262" s="178"/>
      <c r="FC262" s="178"/>
      <c r="FD262" s="178"/>
      <c r="FE262" s="178"/>
      <c r="FF262" s="178"/>
      <c r="FG262" s="178"/>
      <c r="FH262" s="178"/>
      <c r="FI262" s="178"/>
      <c r="FJ262" s="178"/>
      <c r="FK262" s="178"/>
      <c r="FL262" s="178"/>
      <c r="FM262" s="178"/>
      <c r="FN262" s="178"/>
      <c r="FO262" s="178"/>
      <c r="FP262" s="178"/>
      <c r="FQ262" s="178"/>
      <c r="FR262" s="178"/>
      <c r="FS262" s="178"/>
      <c r="FT262" s="178"/>
      <c r="FU262" s="178"/>
      <c r="FV262" s="178"/>
      <c r="FW262" s="178"/>
      <c r="FX262" s="178"/>
      <c r="FY262" s="178"/>
      <c r="FZ262" s="178"/>
      <c r="GA262" s="178"/>
      <c r="GB262" s="178"/>
      <c r="GC262" s="178"/>
      <c r="GD262" s="178"/>
      <c r="GE262" s="178"/>
      <c r="GF262" s="178"/>
      <c r="GG262" s="178"/>
      <c r="GH262" s="178"/>
      <c r="GI262" s="178"/>
      <c r="GJ262" s="178"/>
      <c r="GK262" s="178"/>
      <c r="GL262" s="178"/>
      <c r="GM262" s="178"/>
      <c r="GN262" s="178"/>
      <c r="GO262" s="178"/>
      <c r="GP262" s="178"/>
      <c r="GQ262" s="178"/>
      <c r="GR262" s="178"/>
      <c r="GS262" s="178"/>
      <c r="GT262" s="178"/>
      <c r="GU262" s="178"/>
      <c r="GV262" s="178"/>
      <c r="GY262" s="61"/>
    </row>
    <row r="263" spans="1:207" ht="15.75">
      <c r="A263" s="114">
        <f t="shared" si="4"/>
        <v>7</v>
      </c>
      <c r="B263" s="491"/>
      <c r="C263" s="492"/>
      <c r="D263" s="357">
        <v>43352</v>
      </c>
      <c r="E263" s="465" t="str">
        <f>IF("CA" = [1]Congé!$H$7:$H$738, "absent", "il est la ")</f>
        <v xml:space="preserve">il est la </v>
      </c>
      <c r="F263" s="178"/>
      <c r="G263" s="178"/>
      <c r="H263" s="368"/>
      <c r="I263" s="352"/>
      <c r="J263" s="178"/>
      <c r="K263" s="178"/>
      <c r="L263" s="409"/>
      <c r="M263" s="393"/>
      <c r="N263" s="178"/>
      <c r="O263" s="178"/>
      <c r="P263" s="368"/>
      <c r="Q263" s="393"/>
      <c r="R263" s="178"/>
      <c r="S263" s="178"/>
      <c r="T263" s="368"/>
      <c r="U263" s="352"/>
      <c r="V263" s="178"/>
      <c r="W263" s="178"/>
      <c r="X263" s="409"/>
      <c r="Y263" s="393"/>
      <c r="Z263" s="178"/>
      <c r="AA263" s="178"/>
      <c r="AB263" s="368"/>
      <c r="AC263" s="352"/>
      <c r="AD263" s="178"/>
      <c r="AE263" s="178"/>
      <c r="AF263" s="409"/>
      <c r="AG263" s="393"/>
      <c r="AH263" s="178"/>
      <c r="AI263" s="178"/>
      <c r="AJ263" s="368"/>
      <c r="AK263" s="352"/>
      <c r="AL263" s="178"/>
      <c r="AM263" s="178"/>
      <c r="AN263" s="409"/>
      <c r="AO263" s="393"/>
      <c r="AP263" s="178"/>
      <c r="AQ263" s="178"/>
      <c r="AR263" s="368"/>
      <c r="AS263" s="393"/>
      <c r="AT263" s="178"/>
      <c r="AU263" s="178"/>
      <c r="AV263" s="368"/>
      <c r="AW263" s="393"/>
      <c r="AX263" s="178"/>
      <c r="AY263" s="178"/>
      <c r="AZ263" s="368"/>
      <c r="BA263" s="393"/>
      <c r="BB263" s="178"/>
      <c r="BC263" s="178"/>
      <c r="BD263" s="368"/>
      <c r="BE263" s="393"/>
      <c r="BF263" s="178"/>
      <c r="BG263" s="178"/>
      <c r="BH263" s="368"/>
      <c r="BI263" s="393"/>
      <c r="BJ263" s="178"/>
      <c r="BK263" s="178"/>
      <c r="BL263" s="368"/>
      <c r="BM263" s="393"/>
      <c r="BN263" s="178"/>
      <c r="BO263" s="178"/>
      <c r="BP263" s="368"/>
      <c r="BQ263" s="393"/>
      <c r="BR263" s="178"/>
      <c r="BS263" s="178"/>
      <c r="BT263" s="368"/>
      <c r="BU263" s="393"/>
      <c r="BV263" s="178"/>
      <c r="BW263" s="178"/>
      <c r="BX263" s="368"/>
      <c r="BY263" s="393"/>
      <c r="BZ263" s="178"/>
      <c r="CA263" s="178"/>
      <c r="CB263" s="368"/>
      <c r="CC263" s="393"/>
      <c r="CD263" s="178"/>
      <c r="CE263" s="178"/>
      <c r="CF263" s="368"/>
      <c r="CG263" s="393"/>
      <c r="CH263" s="178"/>
      <c r="CI263" s="178"/>
      <c r="CJ263" s="368"/>
      <c r="CK263" s="393"/>
      <c r="CL263" s="178"/>
      <c r="CM263" s="178"/>
      <c r="CN263" s="368"/>
      <c r="CO263" s="393"/>
      <c r="CP263" s="178"/>
      <c r="CQ263" s="178"/>
      <c r="CR263" s="368"/>
      <c r="CS263" s="352"/>
      <c r="CT263" s="178"/>
      <c r="CU263" s="178"/>
      <c r="CV263" s="178"/>
      <c r="CW263" s="178"/>
      <c r="CX263" s="178"/>
      <c r="CY263" s="178"/>
      <c r="CZ263" s="178"/>
      <c r="DA263" s="178"/>
      <c r="DB263" s="178"/>
      <c r="DC263" s="178"/>
      <c r="DD263" s="178"/>
      <c r="DE263" s="178"/>
      <c r="DF263" s="178"/>
      <c r="DG263" s="178"/>
      <c r="DH263" s="178"/>
      <c r="DI263" s="178"/>
      <c r="DJ263" s="178"/>
      <c r="DK263" s="178"/>
      <c r="DL263" s="178"/>
      <c r="DM263" s="178"/>
      <c r="DN263" s="178"/>
      <c r="DO263" s="178"/>
      <c r="DP263" s="178"/>
      <c r="DQ263" s="178"/>
      <c r="DR263" s="178"/>
      <c r="DS263" s="178"/>
      <c r="DT263" s="178"/>
      <c r="DU263" s="178"/>
      <c r="DV263" s="178"/>
      <c r="DW263" s="178"/>
      <c r="DX263" s="178"/>
      <c r="DY263" s="178"/>
      <c r="DZ263" s="178"/>
      <c r="EA263" s="178"/>
      <c r="EB263" s="178"/>
      <c r="EC263" s="178"/>
      <c r="ED263" s="178"/>
      <c r="EE263" s="178"/>
      <c r="EF263" s="178"/>
      <c r="EG263" s="178"/>
      <c r="EH263" s="178"/>
      <c r="EI263" s="178"/>
      <c r="EJ263" s="178"/>
      <c r="EK263" s="178"/>
      <c r="EL263" s="178"/>
      <c r="EM263" s="178"/>
      <c r="EN263" s="178"/>
      <c r="EO263" s="178"/>
      <c r="EP263" s="178"/>
      <c r="EQ263" s="178"/>
      <c r="ER263" s="178"/>
      <c r="ES263" s="178"/>
      <c r="ET263" s="178"/>
      <c r="EU263" s="178"/>
      <c r="EV263" s="178"/>
      <c r="EW263" s="178"/>
      <c r="EX263" s="178"/>
      <c r="EY263" s="178"/>
      <c r="EZ263" s="178"/>
      <c r="FA263" s="178"/>
      <c r="FB263" s="178"/>
      <c r="FC263" s="178"/>
      <c r="FD263" s="178"/>
      <c r="FE263" s="178"/>
      <c r="FF263" s="178"/>
      <c r="FG263" s="178"/>
      <c r="FH263" s="178"/>
      <c r="FI263" s="178"/>
      <c r="FJ263" s="178"/>
      <c r="FK263" s="178"/>
      <c r="FL263" s="178"/>
      <c r="FM263" s="178"/>
      <c r="FN263" s="178"/>
      <c r="FO263" s="178"/>
      <c r="FP263" s="178"/>
      <c r="FQ263" s="178"/>
      <c r="FR263" s="178"/>
      <c r="FS263" s="178"/>
      <c r="FT263" s="178"/>
      <c r="FU263" s="178"/>
      <c r="FV263" s="178"/>
      <c r="FW263" s="178"/>
      <c r="FX263" s="178"/>
      <c r="FY263" s="178"/>
      <c r="FZ263" s="178"/>
      <c r="GA263" s="178"/>
      <c r="GB263" s="178"/>
      <c r="GC263" s="178"/>
      <c r="GD263" s="178"/>
      <c r="GE263" s="178"/>
      <c r="GF263" s="178"/>
      <c r="GG263" s="178"/>
      <c r="GH263" s="178"/>
      <c r="GI263" s="178"/>
      <c r="GJ263" s="178"/>
      <c r="GK263" s="178"/>
      <c r="GL263" s="178"/>
      <c r="GM263" s="178"/>
      <c r="GN263" s="178"/>
      <c r="GO263" s="178"/>
      <c r="GP263" s="178"/>
      <c r="GQ263" s="178"/>
      <c r="GR263" s="178"/>
      <c r="GS263" s="178"/>
      <c r="GT263" s="178"/>
      <c r="GU263" s="178"/>
      <c r="GV263" s="178"/>
    </row>
    <row r="264" spans="1:207" ht="15.75">
      <c r="A264" s="114">
        <f t="shared" si="4"/>
        <v>1</v>
      </c>
      <c r="B264" s="491"/>
      <c r="C264" s="492"/>
      <c r="D264" s="357">
        <v>43353</v>
      </c>
      <c r="E264" s="465" t="str">
        <f>IF("CA" = [1]Congé!$H$7:$H$738, "absent", "il est la ")</f>
        <v xml:space="preserve">il est la </v>
      </c>
      <c r="F264" s="178"/>
      <c r="G264" s="178"/>
      <c r="H264" s="368"/>
      <c r="I264" s="352"/>
      <c r="J264" s="178"/>
      <c r="K264" s="178"/>
      <c r="L264" s="409"/>
      <c r="M264" s="393"/>
      <c r="N264" s="178"/>
      <c r="O264" s="178"/>
      <c r="P264" s="368"/>
      <c r="Q264" s="393"/>
      <c r="R264" s="178"/>
      <c r="S264" s="178"/>
      <c r="T264" s="368"/>
      <c r="U264" s="352"/>
      <c r="V264" s="178"/>
      <c r="W264" s="178"/>
      <c r="X264" s="409"/>
      <c r="Y264" s="393"/>
      <c r="Z264" s="178"/>
      <c r="AA264" s="178"/>
      <c r="AB264" s="368"/>
      <c r="AC264" s="352"/>
      <c r="AD264" s="178"/>
      <c r="AE264" s="178"/>
      <c r="AF264" s="409"/>
      <c r="AG264" s="393"/>
      <c r="AH264" s="178"/>
      <c r="AI264" s="178"/>
      <c r="AJ264" s="368"/>
      <c r="AK264" s="352"/>
      <c r="AL264" s="178"/>
      <c r="AM264" s="178"/>
      <c r="AN264" s="409"/>
      <c r="AO264" s="393"/>
      <c r="AP264" s="178"/>
      <c r="AQ264" s="178"/>
      <c r="AR264" s="368"/>
      <c r="AS264" s="393"/>
      <c r="AT264" s="178"/>
      <c r="AU264" s="178"/>
      <c r="AV264" s="368"/>
      <c r="AW264" s="393"/>
      <c r="AX264" s="178"/>
      <c r="AY264" s="178"/>
      <c r="AZ264" s="368"/>
      <c r="BA264" s="393"/>
      <c r="BB264" s="178"/>
      <c r="BC264" s="178"/>
      <c r="BD264" s="368"/>
      <c r="BE264" s="393"/>
      <c r="BF264" s="178"/>
      <c r="BG264" s="178"/>
      <c r="BH264" s="368"/>
      <c r="BI264" s="393"/>
      <c r="BJ264" s="178"/>
      <c r="BK264" s="178"/>
      <c r="BL264" s="368"/>
      <c r="BM264" s="393"/>
      <c r="BN264" s="178"/>
      <c r="BO264" s="178"/>
      <c r="BP264" s="368"/>
      <c r="BQ264" s="393"/>
      <c r="BR264" s="178"/>
      <c r="BS264" s="178"/>
      <c r="BT264" s="368"/>
      <c r="BU264" s="393"/>
      <c r="BV264" s="178"/>
      <c r="BW264" s="178"/>
      <c r="BX264" s="368"/>
      <c r="BY264" s="393"/>
      <c r="BZ264" s="178"/>
      <c r="CA264" s="178"/>
      <c r="CB264" s="368"/>
      <c r="CC264" s="393"/>
      <c r="CD264" s="178"/>
      <c r="CE264" s="178"/>
      <c r="CF264" s="368"/>
      <c r="CG264" s="393"/>
      <c r="CH264" s="178"/>
      <c r="CI264" s="178"/>
      <c r="CJ264" s="368"/>
      <c r="CK264" s="393"/>
      <c r="CL264" s="178"/>
      <c r="CM264" s="178"/>
      <c r="CN264" s="368"/>
      <c r="CO264" s="393"/>
      <c r="CP264" s="178"/>
      <c r="CQ264" s="178"/>
      <c r="CR264" s="368"/>
      <c r="CS264" s="352"/>
      <c r="CT264" s="178"/>
      <c r="CU264" s="178"/>
      <c r="CV264" s="178"/>
      <c r="CW264" s="178"/>
      <c r="CX264" s="178"/>
      <c r="CY264" s="178"/>
      <c r="CZ264" s="178"/>
      <c r="DA264" s="178"/>
      <c r="DB264" s="178"/>
      <c r="DC264" s="178"/>
      <c r="DD264" s="178"/>
      <c r="DE264" s="178"/>
      <c r="DF264" s="178"/>
      <c r="DG264" s="178"/>
      <c r="DH264" s="178"/>
      <c r="DI264" s="178"/>
      <c r="DJ264" s="178"/>
      <c r="DK264" s="178"/>
      <c r="DL264" s="178"/>
      <c r="DM264" s="178"/>
      <c r="DN264" s="178"/>
      <c r="DO264" s="178"/>
      <c r="DP264" s="178"/>
      <c r="DQ264" s="178"/>
      <c r="DR264" s="178"/>
      <c r="DS264" s="178"/>
      <c r="DT264" s="178"/>
      <c r="DU264" s="178"/>
      <c r="DV264" s="178"/>
      <c r="DW264" s="178"/>
      <c r="DX264" s="178"/>
      <c r="DY264" s="178"/>
      <c r="DZ264" s="178"/>
      <c r="EA264" s="178"/>
      <c r="EB264" s="178"/>
      <c r="EC264" s="178"/>
      <c r="ED264" s="178"/>
      <c r="EE264" s="178"/>
      <c r="EF264" s="178"/>
      <c r="EG264" s="178"/>
      <c r="EH264" s="178"/>
      <c r="EI264" s="178"/>
      <c r="EJ264" s="178"/>
      <c r="EK264" s="178"/>
      <c r="EL264" s="178"/>
      <c r="EM264" s="178"/>
      <c r="EN264" s="178"/>
      <c r="EO264" s="178"/>
      <c r="EP264" s="178"/>
      <c r="EQ264" s="178"/>
      <c r="ER264" s="178"/>
      <c r="ES264" s="178"/>
      <c r="ET264" s="178"/>
      <c r="EU264" s="178"/>
      <c r="EV264" s="178"/>
      <c r="EW264" s="178"/>
      <c r="EX264" s="178"/>
      <c r="EY264" s="178"/>
      <c r="EZ264" s="178"/>
      <c r="FA264" s="178"/>
      <c r="FB264" s="178"/>
      <c r="FC264" s="178"/>
      <c r="FD264" s="178"/>
      <c r="FE264" s="178"/>
      <c r="FF264" s="178"/>
      <c r="FG264" s="178"/>
      <c r="FH264" s="178"/>
      <c r="FI264" s="178"/>
      <c r="FJ264" s="178"/>
      <c r="FK264" s="178"/>
      <c r="FL264" s="178"/>
      <c r="FM264" s="178"/>
      <c r="FN264" s="178"/>
      <c r="FO264" s="178"/>
      <c r="FP264" s="178"/>
      <c r="FQ264" s="178"/>
      <c r="FR264" s="178"/>
      <c r="FS264" s="178"/>
      <c r="FT264" s="178"/>
      <c r="FU264" s="178"/>
      <c r="FV264" s="178"/>
      <c r="FW264" s="178"/>
      <c r="FX264" s="178"/>
      <c r="FY264" s="178"/>
      <c r="FZ264" s="178"/>
      <c r="GA264" s="178"/>
      <c r="GB264" s="178"/>
      <c r="GC264" s="178"/>
      <c r="GD264" s="178"/>
      <c r="GE264" s="178"/>
      <c r="GF264" s="178"/>
      <c r="GG264" s="178"/>
      <c r="GH264" s="178"/>
      <c r="GI264" s="178"/>
      <c r="GJ264" s="178"/>
      <c r="GK264" s="178"/>
      <c r="GL264" s="178"/>
      <c r="GM264" s="178"/>
      <c r="GN264" s="178"/>
      <c r="GO264" s="178"/>
      <c r="GP264" s="178"/>
      <c r="GQ264" s="178"/>
      <c r="GR264" s="178"/>
      <c r="GS264" s="178"/>
      <c r="GT264" s="178"/>
      <c r="GU264" s="178"/>
      <c r="GV264" s="178"/>
    </row>
    <row r="265" spans="1:207" ht="15.75">
      <c r="A265" s="114">
        <f t="shared" si="4"/>
        <v>2</v>
      </c>
      <c r="B265" s="491"/>
      <c r="C265" s="492"/>
      <c r="D265" s="357">
        <v>43354</v>
      </c>
      <c r="E265" s="465" t="str">
        <f>IF("CA" = [1]Congé!$H$7:$H$738, "absent", "il est la ")</f>
        <v xml:space="preserve">il est la </v>
      </c>
      <c r="F265" s="178"/>
      <c r="G265" s="178"/>
      <c r="H265" s="368"/>
      <c r="I265" s="352"/>
      <c r="J265" s="178"/>
      <c r="K265" s="178"/>
      <c r="L265" s="409"/>
      <c r="M265" s="393"/>
      <c r="N265" s="178"/>
      <c r="O265" s="178"/>
      <c r="P265" s="368"/>
      <c r="Q265" s="393"/>
      <c r="R265" s="178"/>
      <c r="S265" s="178"/>
      <c r="T265" s="368"/>
      <c r="U265" s="352"/>
      <c r="V265" s="178"/>
      <c r="W265" s="178"/>
      <c r="X265" s="409"/>
      <c r="Y265" s="393"/>
      <c r="Z265" s="178"/>
      <c r="AA265" s="178"/>
      <c r="AB265" s="368"/>
      <c r="AC265" s="352"/>
      <c r="AD265" s="178"/>
      <c r="AE265" s="178"/>
      <c r="AF265" s="409"/>
      <c r="AG265" s="393"/>
      <c r="AH265" s="178"/>
      <c r="AI265" s="178"/>
      <c r="AJ265" s="368"/>
      <c r="AK265" s="352"/>
      <c r="AL265" s="178"/>
      <c r="AM265" s="178"/>
      <c r="AN265" s="409"/>
      <c r="AO265" s="393"/>
      <c r="AP265" s="178"/>
      <c r="AQ265" s="178"/>
      <c r="AR265" s="368"/>
      <c r="AS265" s="393"/>
      <c r="AT265" s="178"/>
      <c r="AU265" s="178"/>
      <c r="AV265" s="368"/>
      <c r="AW265" s="393"/>
      <c r="AX265" s="178"/>
      <c r="AY265" s="178"/>
      <c r="AZ265" s="368"/>
      <c r="BA265" s="393"/>
      <c r="BB265" s="178"/>
      <c r="BC265" s="178"/>
      <c r="BD265" s="368"/>
      <c r="BE265" s="393"/>
      <c r="BF265" s="178"/>
      <c r="BG265" s="178"/>
      <c r="BH265" s="368"/>
      <c r="BI265" s="393"/>
      <c r="BJ265" s="178"/>
      <c r="BK265" s="178"/>
      <c r="BL265" s="368"/>
      <c r="BM265" s="393"/>
      <c r="BN265" s="178"/>
      <c r="BO265" s="178"/>
      <c r="BP265" s="368"/>
      <c r="BQ265" s="393"/>
      <c r="BR265" s="178"/>
      <c r="BS265" s="178"/>
      <c r="BT265" s="368"/>
      <c r="BU265" s="393"/>
      <c r="BV265" s="178"/>
      <c r="BW265" s="178"/>
      <c r="BX265" s="368"/>
      <c r="BY265" s="393"/>
      <c r="BZ265" s="178"/>
      <c r="CA265" s="178"/>
      <c r="CB265" s="368"/>
      <c r="CC265" s="393"/>
      <c r="CD265" s="178"/>
      <c r="CE265" s="178"/>
      <c r="CF265" s="368"/>
      <c r="CG265" s="393"/>
      <c r="CH265" s="178"/>
      <c r="CI265" s="178"/>
      <c r="CJ265" s="368"/>
      <c r="CK265" s="393"/>
      <c r="CL265" s="178"/>
      <c r="CM265" s="178"/>
      <c r="CN265" s="368"/>
      <c r="CO265" s="393"/>
      <c r="CP265" s="178"/>
      <c r="CQ265" s="178"/>
      <c r="CR265" s="368"/>
      <c r="CS265" s="352"/>
      <c r="CT265" s="178"/>
      <c r="CU265" s="178"/>
      <c r="CV265" s="178"/>
      <c r="CW265" s="178"/>
      <c r="CX265" s="178"/>
      <c r="CY265" s="178"/>
      <c r="CZ265" s="178"/>
      <c r="DA265" s="178"/>
      <c r="DB265" s="178"/>
      <c r="DC265" s="178"/>
      <c r="DD265" s="178"/>
      <c r="DE265" s="178"/>
      <c r="DF265" s="178"/>
      <c r="DG265" s="178"/>
      <c r="DH265" s="178"/>
      <c r="DI265" s="178"/>
      <c r="DJ265" s="178"/>
      <c r="DK265" s="178"/>
      <c r="DL265" s="178"/>
      <c r="DM265" s="178"/>
      <c r="DN265" s="178"/>
      <c r="DO265" s="178"/>
      <c r="DP265" s="178"/>
      <c r="DQ265" s="178"/>
      <c r="DR265" s="178"/>
      <c r="DS265" s="178"/>
      <c r="DT265" s="178"/>
      <c r="DU265" s="178"/>
      <c r="DV265" s="178"/>
      <c r="DW265" s="178"/>
      <c r="DX265" s="178"/>
      <c r="DY265" s="178"/>
      <c r="DZ265" s="178"/>
      <c r="EA265" s="178"/>
      <c r="EB265" s="178"/>
      <c r="EC265" s="178"/>
      <c r="ED265" s="178"/>
      <c r="EE265" s="178"/>
      <c r="EF265" s="178"/>
      <c r="EG265" s="178"/>
      <c r="EH265" s="178"/>
      <c r="EI265" s="178"/>
      <c r="EJ265" s="178"/>
      <c r="EK265" s="178"/>
      <c r="EL265" s="178"/>
      <c r="EM265" s="178"/>
      <c r="EN265" s="178"/>
      <c r="EO265" s="178"/>
      <c r="EP265" s="178"/>
      <c r="EQ265" s="178"/>
      <c r="ER265" s="178"/>
      <c r="ES265" s="178"/>
      <c r="ET265" s="178"/>
      <c r="EU265" s="178"/>
      <c r="EV265" s="178"/>
      <c r="EW265" s="178"/>
      <c r="EX265" s="178"/>
      <c r="EY265" s="178"/>
      <c r="EZ265" s="178"/>
      <c r="FA265" s="178"/>
      <c r="FB265" s="178"/>
      <c r="FC265" s="178"/>
      <c r="FD265" s="178"/>
      <c r="FE265" s="178"/>
      <c r="FF265" s="178"/>
      <c r="FG265" s="178"/>
      <c r="FH265" s="178"/>
      <c r="FI265" s="178"/>
      <c r="FJ265" s="178"/>
      <c r="FK265" s="178"/>
      <c r="FL265" s="178"/>
      <c r="FM265" s="178"/>
      <c r="FN265" s="178"/>
      <c r="FO265" s="178"/>
      <c r="FP265" s="178"/>
      <c r="FQ265" s="178"/>
      <c r="FR265" s="178"/>
      <c r="FS265" s="178"/>
      <c r="FT265" s="178"/>
      <c r="FU265" s="178"/>
      <c r="FV265" s="178"/>
      <c r="FW265" s="178"/>
      <c r="FX265" s="178"/>
      <c r="FY265" s="178"/>
      <c r="FZ265" s="178"/>
      <c r="GA265" s="178"/>
      <c r="GB265" s="178"/>
      <c r="GC265" s="178"/>
      <c r="GD265" s="178"/>
      <c r="GE265" s="178"/>
      <c r="GF265" s="178"/>
      <c r="GG265" s="178"/>
      <c r="GH265" s="178"/>
      <c r="GI265" s="178"/>
      <c r="GJ265" s="178"/>
      <c r="GK265" s="178"/>
      <c r="GL265" s="178"/>
      <c r="GM265" s="178"/>
      <c r="GN265" s="178"/>
      <c r="GO265" s="178"/>
      <c r="GP265" s="178"/>
      <c r="GQ265" s="178"/>
      <c r="GR265" s="178"/>
      <c r="GS265" s="178"/>
      <c r="GT265" s="178"/>
      <c r="GU265" s="178"/>
      <c r="GV265" s="178"/>
    </row>
    <row r="266" spans="1:207" ht="15.75">
      <c r="A266" s="114">
        <f t="shared" si="4"/>
        <v>3</v>
      </c>
      <c r="B266" s="491"/>
      <c r="C266" s="492"/>
      <c r="D266" s="357">
        <v>43355</v>
      </c>
      <c r="E266" s="465" t="str">
        <f>IF("CA" = [1]Congé!$H$7:$H$738, "absent", "il est la ")</f>
        <v xml:space="preserve">il est la </v>
      </c>
      <c r="F266" s="146"/>
      <c r="G266" s="146"/>
      <c r="H266" s="396"/>
      <c r="I266" s="372"/>
      <c r="J266" s="146"/>
      <c r="K266" s="146"/>
      <c r="L266" s="410"/>
      <c r="M266" s="395"/>
      <c r="N266" s="146"/>
      <c r="O266" s="146"/>
      <c r="P266" s="396"/>
      <c r="Q266" s="395"/>
      <c r="R266" s="146"/>
      <c r="S266" s="146"/>
      <c r="T266" s="396"/>
      <c r="U266" s="372"/>
      <c r="V266" s="146"/>
      <c r="W266" s="146"/>
      <c r="X266" s="410"/>
      <c r="Y266" s="395"/>
      <c r="Z266" s="146"/>
      <c r="AA266" s="146"/>
      <c r="AB266" s="396"/>
      <c r="AC266" s="372"/>
      <c r="AD266" s="146"/>
      <c r="AE266" s="146"/>
      <c r="AF266" s="410"/>
      <c r="AG266" s="395"/>
      <c r="AH266" s="146"/>
      <c r="AI266" s="146"/>
      <c r="AJ266" s="396"/>
      <c r="AK266" s="372"/>
      <c r="AL266" s="146"/>
      <c r="AM266" s="146"/>
      <c r="AN266" s="410"/>
      <c r="AO266" s="395"/>
      <c r="AP266" s="146"/>
      <c r="AQ266" s="146"/>
      <c r="AR266" s="396"/>
      <c r="AS266" s="395"/>
      <c r="AT266" s="146"/>
      <c r="AU266" s="146"/>
      <c r="AV266" s="396"/>
      <c r="AW266" s="395"/>
      <c r="AX266" s="146"/>
      <c r="AY266" s="146"/>
      <c r="AZ266" s="396"/>
      <c r="BA266" s="395"/>
      <c r="BB266" s="146"/>
      <c r="BC266" s="146"/>
      <c r="BD266" s="396"/>
      <c r="BE266" s="395"/>
      <c r="BF266" s="146"/>
      <c r="BG266" s="146"/>
      <c r="BH266" s="396"/>
      <c r="BI266" s="395"/>
      <c r="BJ266" s="146"/>
      <c r="BK266" s="146"/>
      <c r="BL266" s="396"/>
      <c r="BM266" s="395"/>
      <c r="BN266" s="146"/>
      <c r="BO266" s="146"/>
      <c r="BP266" s="396"/>
      <c r="BQ266" s="395"/>
      <c r="BR266" s="146"/>
      <c r="BS266" s="146"/>
      <c r="BT266" s="396"/>
      <c r="BU266" s="395"/>
      <c r="BV266" s="146"/>
      <c r="BW266" s="146"/>
      <c r="BX266" s="396"/>
      <c r="BY266" s="395"/>
      <c r="BZ266" s="146"/>
      <c r="CA266" s="146"/>
      <c r="CB266" s="396"/>
      <c r="CC266" s="395"/>
      <c r="CD266" s="146"/>
      <c r="CE266" s="146"/>
      <c r="CF266" s="396"/>
      <c r="CG266" s="395"/>
      <c r="CH266" s="146"/>
      <c r="CI266" s="146"/>
      <c r="CJ266" s="396"/>
      <c r="CK266" s="395"/>
      <c r="CL266" s="146"/>
      <c r="CM266" s="146"/>
      <c r="CN266" s="396"/>
      <c r="CO266" s="395"/>
      <c r="CP266" s="146"/>
      <c r="CQ266" s="146"/>
      <c r="CR266" s="396"/>
      <c r="CS266" s="372"/>
      <c r="CT266" s="146"/>
      <c r="CU266" s="146"/>
      <c r="CV266" s="146"/>
      <c r="CW266" s="146"/>
      <c r="CX266" s="146"/>
      <c r="CY266" s="146"/>
      <c r="CZ266" s="146"/>
      <c r="DA266" s="146"/>
      <c r="DB266" s="146"/>
      <c r="DC266" s="146"/>
      <c r="DD266" s="146"/>
      <c r="DE266" s="146"/>
      <c r="DF266" s="146"/>
      <c r="DG266" s="146"/>
      <c r="DH266" s="146"/>
      <c r="DI266" s="146"/>
      <c r="DJ266" s="146"/>
      <c r="DK266" s="146"/>
      <c r="DL266" s="146"/>
      <c r="DM266" s="146"/>
      <c r="DN266" s="146"/>
      <c r="DO266" s="146"/>
      <c r="DP266" s="146"/>
      <c r="DQ266" s="146"/>
      <c r="DR266" s="146"/>
      <c r="DS266" s="146"/>
      <c r="DT266" s="146"/>
      <c r="DU266" s="146"/>
      <c r="DV266" s="146"/>
      <c r="DW266" s="146"/>
      <c r="DX266" s="146"/>
      <c r="DY266" s="146"/>
      <c r="DZ266" s="146"/>
      <c r="EA266" s="146"/>
      <c r="EB266" s="146"/>
      <c r="EC266" s="146"/>
      <c r="ED266" s="146"/>
      <c r="EE266" s="146"/>
      <c r="EF266" s="146"/>
      <c r="EG266" s="146"/>
      <c r="EH266" s="146"/>
      <c r="EI266" s="146"/>
      <c r="EJ266" s="146"/>
      <c r="EK266" s="146"/>
      <c r="EL266" s="146"/>
      <c r="EM266" s="146"/>
      <c r="EN266" s="146"/>
      <c r="EO266" s="146"/>
      <c r="EP266" s="146"/>
      <c r="EQ266" s="146"/>
      <c r="ER266" s="146"/>
      <c r="ES266" s="146"/>
      <c r="ET266" s="146"/>
      <c r="EU266" s="146"/>
      <c r="EV266" s="146"/>
      <c r="EW266" s="146"/>
      <c r="EX266" s="146"/>
      <c r="EY266" s="146"/>
      <c r="EZ266" s="146"/>
      <c r="FA266" s="146"/>
      <c r="FB266" s="146"/>
      <c r="FC266" s="146"/>
      <c r="FD266" s="146"/>
      <c r="FE266" s="146"/>
      <c r="FF266" s="146"/>
      <c r="FG266" s="146"/>
      <c r="FH266" s="146"/>
      <c r="FI266" s="146"/>
      <c r="FJ266" s="146"/>
      <c r="FK266" s="146"/>
      <c r="FL266" s="146"/>
      <c r="FM266" s="146"/>
      <c r="FN266" s="146"/>
      <c r="FO266" s="146"/>
      <c r="FP266" s="146"/>
      <c r="FQ266" s="146"/>
      <c r="FR266" s="146"/>
      <c r="FS266" s="146"/>
      <c r="FT266" s="146"/>
      <c r="FU266" s="146"/>
      <c r="FV266" s="146"/>
      <c r="FW266" s="146"/>
      <c r="FX266" s="146"/>
      <c r="FY266" s="146"/>
      <c r="FZ266" s="146"/>
      <c r="GA266" s="146"/>
      <c r="GB266" s="146"/>
      <c r="GC266" s="146"/>
      <c r="GD266" s="146"/>
      <c r="GE266" s="146"/>
      <c r="GF266" s="146"/>
      <c r="GG266" s="178"/>
      <c r="GH266" s="178"/>
      <c r="GI266" s="178"/>
      <c r="GJ266" s="178"/>
      <c r="GK266" s="178"/>
      <c r="GL266" s="178"/>
      <c r="GM266" s="178"/>
      <c r="GN266" s="178"/>
      <c r="GO266" s="178"/>
      <c r="GP266" s="178"/>
      <c r="GQ266" s="178"/>
      <c r="GR266" s="178"/>
      <c r="GS266" s="178"/>
      <c r="GT266" s="178"/>
      <c r="GU266" s="178"/>
      <c r="GV266" s="178"/>
    </row>
    <row r="267" spans="1:207" ht="15.75">
      <c r="A267" s="114">
        <f t="shared" si="4"/>
        <v>4</v>
      </c>
      <c r="B267" s="491"/>
      <c r="C267" s="492"/>
      <c r="D267" s="357">
        <v>43356</v>
      </c>
      <c r="E267" s="465" t="str">
        <f>IF("CA" = [1]Congé!$H$7:$H$738, "absent", "il est la ")</f>
        <v xml:space="preserve">il est la </v>
      </c>
      <c r="F267" s="178"/>
      <c r="G267" s="178"/>
      <c r="H267" s="368"/>
      <c r="I267" s="352"/>
      <c r="J267" s="178"/>
      <c r="K267" s="178"/>
      <c r="L267" s="409"/>
      <c r="M267" s="393"/>
      <c r="N267" s="178"/>
      <c r="O267" s="178"/>
      <c r="P267" s="368"/>
      <c r="Q267" s="393"/>
      <c r="R267" s="178"/>
      <c r="S267" s="178"/>
      <c r="T267" s="368"/>
      <c r="U267" s="352"/>
      <c r="V267" s="178"/>
      <c r="W267" s="178"/>
      <c r="X267" s="409"/>
      <c r="Y267" s="393"/>
      <c r="Z267" s="178"/>
      <c r="AA267" s="178"/>
      <c r="AB267" s="368"/>
      <c r="AC267" s="352"/>
      <c r="AD267" s="178"/>
      <c r="AE267" s="178"/>
      <c r="AF267" s="409"/>
      <c r="AG267" s="393"/>
      <c r="AH267" s="178"/>
      <c r="AI267" s="178"/>
      <c r="AJ267" s="368"/>
      <c r="AK267" s="352"/>
      <c r="AL267" s="178"/>
      <c r="AM267" s="178"/>
      <c r="AN267" s="409"/>
      <c r="AO267" s="393"/>
      <c r="AP267" s="178"/>
      <c r="AQ267" s="178"/>
      <c r="AR267" s="368"/>
      <c r="AS267" s="393"/>
      <c r="AT267" s="178"/>
      <c r="AU267" s="178"/>
      <c r="AV267" s="368"/>
      <c r="AW267" s="393"/>
      <c r="AX267" s="178"/>
      <c r="AY267" s="178"/>
      <c r="AZ267" s="368"/>
      <c r="BA267" s="393"/>
      <c r="BB267" s="178"/>
      <c r="BC267" s="178"/>
      <c r="BD267" s="368"/>
      <c r="BE267" s="393"/>
      <c r="BF267" s="178"/>
      <c r="BG267" s="178"/>
      <c r="BH267" s="368"/>
      <c r="BI267" s="393"/>
      <c r="BJ267" s="178"/>
      <c r="BK267" s="178"/>
      <c r="BL267" s="368"/>
      <c r="BM267" s="393"/>
      <c r="BN267" s="178"/>
      <c r="BO267" s="178"/>
      <c r="BP267" s="368"/>
      <c r="BQ267" s="393"/>
      <c r="BR267" s="178"/>
      <c r="BS267" s="178"/>
      <c r="BT267" s="368"/>
      <c r="BU267" s="393"/>
      <c r="BV267" s="178"/>
      <c r="BW267" s="178"/>
      <c r="BX267" s="368"/>
      <c r="BY267" s="393"/>
      <c r="BZ267" s="178"/>
      <c r="CA267" s="178"/>
      <c r="CB267" s="368"/>
      <c r="CC267" s="393"/>
      <c r="CD267" s="178"/>
      <c r="CE267" s="178"/>
      <c r="CF267" s="368"/>
      <c r="CG267" s="393"/>
      <c r="CH267" s="178"/>
      <c r="CI267" s="178"/>
      <c r="CJ267" s="368"/>
      <c r="CK267" s="393"/>
      <c r="CL267" s="178"/>
      <c r="CM267" s="178"/>
      <c r="CN267" s="368"/>
      <c r="CO267" s="393"/>
      <c r="CP267" s="178"/>
      <c r="CQ267" s="178"/>
      <c r="CR267" s="368"/>
      <c r="CS267" s="352"/>
      <c r="CT267" s="178"/>
      <c r="CU267" s="178"/>
      <c r="CV267" s="178"/>
      <c r="CW267" s="178"/>
      <c r="CX267" s="178"/>
      <c r="CY267" s="178"/>
      <c r="CZ267" s="178"/>
      <c r="DA267" s="178"/>
      <c r="DB267" s="178"/>
      <c r="DC267" s="178"/>
      <c r="DD267" s="178"/>
      <c r="DE267" s="178"/>
      <c r="DF267" s="178"/>
      <c r="DG267" s="178"/>
      <c r="DH267" s="178"/>
      <c r="DI267" s="178"/>
      <c r="DJ267" s="178"/>
      <c r="DK267" s="178"/>
      <c r="DL267" s="178"/>
      <c r="DM267" s="178"/>
      <c r="DN267" s="178"/>
      <c r="DO267" s="178"/>
      <c r="DP267" s="178"/>
      <c r="DQ267" s="178"/>
      <c r="DR267" s="178"/>
      <c r="DS267" s="178"/>
      <c r="DT267" s="178"/>
      <c r="DU267" s="178"/>
      <c r="DV267" s="178"/>
      <c r="DW267" s="178"/>
      <c r="DX267" s="178"/>
      <c r="DY267" s="178"/>
      <c r="DZ267" s="178"/>
      <c r="EA267" s="178"/>
      <c r="EB267" s="178"/>
      <c r="EC267" s="178"/>
      <c r="ED267" s="178"/>
      <c r="EE267" s="178"/>
      <c r="EF267" s="178"/>
      <c r="EG267" s="178"/>
      <c r="EH267" s="178"/>
      <c r="EI267" s="178"/>
      <c r="EJ267" s="178"/>
      <c r="EK267" s="178"/>
      <c r="EL267" s="178"/>
      <c r="EM267" s="178"/>
      <c r="EN267" s="178"/>
      <c r="EO267" s="178"/>
      <c r="EP267" s="178"/>
      <c r="EQ267" s="178"/>
      <c r="ER267" s="178"/>
      <c r="ES267" s="178"/>
      <c r="ET267" s="178"/>
      <c r="EU267" s="178"/>
      <c r="EV267" s="178"/>
      <c r="EW267" s="178"/>
      <c r="EX267" s="178"/>
      <c r="EY267" s="178"/>
      <c r="EZ267" s="178"/>
      <c r="FA267" s="178"/>
      <c r="FB267" s="178"/>
      <c r="FC267" s="178"/>
      <c r="FD267" s="178"/>
      <c r="FE267" s="178"/>
      <c r="FF267" s="178"/>
      <c r="FG267" s="178"/>
      <c r="FH267" s="178"/>
      <c r="FI267" s="178"/>
      <c r="FJ267" s="178"/>
      <c r="FK267" s="178"/>
      <c r="FL267" s="178"/>
      <c r="FM267" s="178"/>
      <c r="FN267" s="178"/>
      <c r="FO267" s="178"/>
      <c r="FP267" s="178"/>
      <c r="FQ267" s="178"/>
      <c r="FR267" s="178"/>
      <c r="FS267" s="178"/>
      <c r="FT267" s="178"/>
      <c r="FU267" s="178"/>
      <c r="FV267" s="178"/>
      <c r="FW267" s="178"/>
      <c r="FX267" s="178"/>
      <c r="FY267" s="178"/>
      <c r="FZ267" s="178"/>
      <c r="GA267" s="178"/>
      <c r="GB267" s="178"/>
      <c r="GC267" s="178"/>
      <c r="GD267" s="178"/>
      <c r="GE267" s="178"/>
      <c r="GF267" s="178"/>
      <c r="GG267" s="178"/>
      <c r="GH267" s="178"/>
      <c r="GI267" s="178"/>
      <c r="GJ267" s="178"/>
      <c r="GK267" s="178"/>
      <c r="GL267" s="178"/>
      <c r="GM267" s="178"/>
      <c r="GN267" s="178"/>
      <c r="GO267" s="178"/>
      <c r="GP267" s="178"/>
      <c r="GQ267" s="178"/>
      <c r="GR267" s="178"/>
      <c r="GS267" s="178"/>
      <c r="GT267" s="178"/>
      <c r="GU267" s="178"/>
      <c r="GV267" s="178"/>
    </row>
    <row r="268" spans="1:207" ht="15.75">
      <c r="A268" s="114">
        <f t="shared" si="4"/>
        <v>5</v>
      </c>
      <c r="B268" s="491"/>
      <c r="C268" s="492"/>
      <c r="D268" s="357">
        <v>43357</v>
      </c>
      <c r="E268" s="465" t="str">
        <f>IF("CA" = [1]Congé!$H$7:$H$738, "absent", "il est la ")</f>
        <v xml:space="preserve">il est la </v>
      </c>
      <c r="F268" s="178"/>
      <c r="G268" s="178"/>
      <c r="H268" s="368"/>
      <c r="I268" s="352"/>
      <c r="J268" s="178"/>
      <c r="K268" s="178"/>
      <c r="L268" s="409"/>
      <c r="M268" s="393"/>
      <c r="N268" s="178"/>
      <c r="O268" s="178"/>
      <c r="P268" s="368"/>
      <c r="Q268" s="393"/>
      <c r="R268" s="178"/>
      <c r="S268" s="178"/>
      <c r="T268" s="368"/>
      <c r="U268" s="352"/>
      <c r="V268" s="178"/>
      <c r="W268" s="178"/>
      <c r="X268" s="409"/>
      <c r="Y268" s="393"/>
      <c r="Z268" s="178"/>
      <c r="AA268" s="178"/>
      <c r="AB268" s="368"/>
      <c r="AC268" s="352"/>
      <c r="AD268" s="178"/>
      <c r="AE268" s="178"/>
      <c r="AF268" s="409"/>
      <c r="AG268" s="393"/>
      <c r="AH268" s="178"/>
      <c r="AI268" s="178"/>
      <c r="AJ268" s="368"/>
      <c r="AK268" s="352"/>
      <c r="AL268" s="178"/>
      <c r="AM268" s="178"/>
      <c r="AN268" s="409"/>
      <c r="AO268" s="393"/>
      <c r="AP268" s="178"/>
      <c r="AQ268" s="178"/>
      <c r="AR268" s="368"/>
      <c r="AS268" s="393"/>
      <c r="AT268" s="178"/>
      <c r="AU268" s="178"/>
      <c r="AV268" s="368"/>
      <c r="AW268" s="393"/>
      <c r="AX268" s="178"/>
      <c r="AY268" s="178"/>
      <c r="AZ268" s="368"/>
      <c r="BA268" s="393"/>
      <c r="BB268" s="178"/>
      <c r="BC268" s="178"/>
      <c r="BD268" s="368"/>
      <c r="BE268" s="393"/>
      <c r="BF268" s="178"/>
      <c r="BG268" s="178"/>
      <c r="BH268" s="368"/>
      <c r="BI268" s="393"/>
      <c r="BJ268" s="178"/>
      <c r="BK268" s="178"/>
      <c r="BL268" s="368"/>
      <c r="BM268" s="393"/>
      <c r="BN268" s="178"/>
      <c r="BO268" s="178"/>
      <c r="BP268" s="368"/>
      <c r="BQ268" s="393"/>
      <c r="BR268" s="178"/>
      <c r="BS268" s="178"/>
      <c r="BT268" s="368"/>
      <c r="BU268" s="393"/>
      <c r="BV268" s="178"/>
      <c r="BW268" s="178"/>
      <c r="BX268" s="368"/>
      <c r="BY268" s="393"/>
      <c r="BZ268" s="178"/>
      <c r="CA268" s="178"/>
      <c r="CB268" s="368"/>
      <c r="CC268" s="393"/>
      <c r="CD268" s="178"/>
      <c r="CE268" s="178"/>
      <c r="CF268" s="368"/>
      <c r="CG268" s="393"/>
      <c r="CH268" s="178"/>
      <c r="CI268" s="178"/>
      <c r="CJ268" s="368"/>
      <c r="CK268" s="393"/>
      <c r="CL268" s="178"/>
      <c r="CM268" s="178"/>
      <c r="CN268" s="368"/>
      <c r="CO268" s="393"/>
      <c r="CP268" s="178"/>
      <c r="CQ268" s="178"/>
      <c r="CR268" s="368"/>
      <c r="CS268" s="352"/>
      <c r="CT268" s="178"/>
      <c r="CU268" s="178"/>
      <c r="CV268" s="178"/>
      <c r="CW268" s="178"/>
      <c r="CX268" s="178"/>
      <c r="CY268" s="178"/>
      <c r="CZ268" s="178"/>
      <c r="DA268" s="178"/>
      <c r="DB268" s="178"/>
      <c r="DC268" s="178"/>
      <c r="DD268" s="178"/>
      <c r="DE268" s="178"/>
      <c r="DF268" s="178"/>
      <c r="DG268" s="178"/>
      <c r="DH268" s="178"/>
      <c r="DI268" s="178"/>
      <c r="DJ268" s="178"/>
      <c r="DK268" s="178"/>
      <c r="DL268" s="178"/>
      <c r="DM268" s="178"/>
      <c r="DN268" s="178"/>
      <c r="DO268" s="178"/>
      <c r="DP268" s="178"/>
      <c r="DQ268" s="178"/>
      <c r="DR268" s="178"/>
      <c r="DS268" s="178"/>
      <c r="DT268" s="178"/>
      <c r="DU268" s="178"/>
      <c r="DV268" s="178"/>
      <c r="DW268" s="178"/>
      <c r="DX268" s="178"/>
      <c r="DY268" s="178"/>
      <c r="DZ268" s="178"/>
      <c r="EA268" s="178"/>
      <c r="EB268" s="178"/>
      <c r="EC268" s="178"/>
      <c r="ED268" s="178"/>
      <c r="EE268" s="178"/>
      <c r="EF268" s="178"/>
      <c r="EG268" s="178"/>
      <c r="EH268" s="178"/>
      <c r="EI268" s="178"/>
      <c r="EJ268" s="178"/>
      <c r="EK268" s="178"/>
      <c r="EL268" s="178"/>
      <c r="EM268" s="178"/>
      <c r="EN268" s="178"/>
      <c r="EO268" s="178"/>
      <c r="EP268" s="178"/>
      <c r="EQ268" s="178"/>
      <c r="ER268" s="178"/>
      <c r="ES268" s="178"/>
      <c r="ET268" s="178"/>
      <c r="EU268" s="178"/>
      <c r="EV268" s="178"/>
      <c r="EW268" s="178"/>
      <c r="EX268" s="178"/>
      <c r="EY268" s="178"/>
      <c r="EZ268" s="178"/>
      <c r="FA268" s="178"/>
      <c r="FB268" s="178"/>
      <c r="FC268" s="178"/>
      <c r="FD268" s="178"/>
      <c r="FE268" s="178"/>
      <c r="FF268" s="178"/>
      <c r="FG268" s="178"/>
      <c r="FH268" s="178"/>
      <c r="FI268" s="178"/>
      <c r="FJ268" s="178"/>
      <c r="FK268" s="178"/>
      <c r="FL268" s="178"/>
      <c r="FM268" s="178"/>
      <c r="FN268" s="178"/>
      <c r="FO268" s="178"/>
      <c r="FP268" s="178"/>
      <c r="FQ268" s="178"/>
      <c r="FR268" s="178"/>
      <c r="FS268" s="178"/>
      <c r="FT268" s="178"/>
      <c r="FU268" s="178"/>
      <c r="FV268" s="178"/>
      <c r="FW268" s="178"/>
      <c r="FX268" s="178"/>
      <c r="FY268" s="178"/>
      <c r="FZ268" s="178"/>
      <c r="GA268" s="178"/>
      <c r="GB268" s="178"/>
      <c r="GC268" s="178"/>
      <c r="GD268" s="178"/>
      <c r="GE268" s="178"/>
      <c r="GF268" s="178"/>
      <c r="GG268" s="178"/>
      <c r="GH268" s="178"/>
      <c r="GI268" s="178"/>
      <c r="GJ268" s="178"/>
      <c r="GK268" s="178"/>
      <c r="GL268" s="178"/>
      <c r="GM268" s="178"/>
      <c r="GN268" s="178"/>
      <c r="GO268" s="178"/>
      <c r="GP268" s="178"/>
      <c r="GQ268" s="178"/>
      <c r="GR268" s="178"/>
      <c r="GS268" s="178"/>
      <c r="GT268" s="178"/>
      <c r="GU268" s="178"/>
      <c r="GV268" s="178"/>
    </row>
    <row r="269" spans="1:207" ht="15.75">
      <c r="A269" s="114">
        <f t="shared" si="4"/>
        <v>6</v>
      </c>
      <c r="B269" s="491"/>
      <c r="C269" s="492"/>
      <c r="D269" s="357">
        <v>43358</v>
      </c>
      <c r="E269" s="465" t="str">
        <f>IF("CA" = [1]Congé!$H$7:$H$738, "absent", "il est la ")</f>
        <v xml:space="preserve">il est la </v>
      </c>
      <c r="F269" s="178"/>
      <c r="G269" s="178"/>
      <c r="H269" s="368"/>
      <c r="I269" s="352"/>
      <c r="J269" s="178"/>
      <c r="K269" s="178"/>
      <c r="L269" s="409"/>
      <c r="M269" s="393"/>
      <c r="N269" s="178"/>
      <c r="O269" s="178"/>
      <c r="P269" s="368"/>
      <c r="Q269" s="393"/>
      <c r="R269" s="178"/>
      <c r="S269" s="178"/>
      <c r="T269" s="368"/>
      <c r="U269" s="352"/>
      <c r="V269" s="178"/>
      <c r="W269" s="178"/>
      <c r="X269" s="409"/>
      <c r="Y269" s="393"/>
      <c r="Z269" s="178"/>
      <c r="AA269" s="178"/>
      <c r="AB269" s="368"/>
      <c r="AC269" s="352"/>
      <c r="AD269" s="178"/>
      <c r="AE269" s="178"/>
      <c r="AF269" s="409"/>
      <c r="AG269" s="393"/>
      <c r="AH269" s="178"/>
      <c r="AI269" s="178"/>
      <c r="AJ269" s="368"/>
      <c r="AK269" s="352"/>
      <c r="AL269" s="178"/>
      <c r="AM269" s="178"/>
      <c r="AN269" s="409"/>
      <c r="AO269" s="393"/>
      <c r="AP269" s="178"/>
      <c r="AQ269" s="178"/>
      <c r="AR269" s="368"/>
      <c r="AS269" s="393"/>
      <c r="AT269" s="178"/>
      <c r="AU269" s="178"/>
      <c r="AV269" s="368"/>
      <c r="AW269" s="393"/>
      <c r="AX269" s="178"/>
      <c r="AY269" s="178"/>
      <c r="AZ269" s="368"/>
      <c r="BA269" s="393"/>
      <c r="BB269" s="178"/>
      <c r="BC269" s="178"/>
      <c r="BD269" s="368"/>
      <c r="BE269" s="393"/>
      <c r="BF269" s="178"/>
      <c r="BG269" s="178"/>
      <c r="BH269" s="368"/>
      <c r="BI269" s="393"/>
      <c r="BJ269" s="178"/>
      <c r="BK269" s="178"/>
      <c r="BL269" s="368"/>
      <c r="BM269" s="393"/>
      <c r="BN269" s="178"/>
      <c r="BO269" s="178"/>
      <c r="BP269" s="368"/>
      <c r="BQ269" s="393"/>
      <c r="BR269" s="178"/>
      <c r="BS269" s="178"/>
      <c r="BT269" s="368"/>
      <c r="BU269" s="393"/>
      <c r="BV269" s="178"/>
      <c r="BW269" s="178"/>
      <c r="BX269" s="368"/>
      <c r="BY269" s="393"/>
      <c r="BZ269" s="178"/>
      <c r="CA269" s="178"/>
      <c r="CB269" s="368"/>
      <c r="CC269" s="393"/>
      <c r="CD269" s="178"/>
      <c r="CE269" s="178"/>
      <c r="CF269" s="368"/>
      <c r="CG269" s="393"/>
      <c r="CH269" s="178"/>
      <c r="CI269" s="178"/>
      <c r="CJ269" s="368"/>
      <c r="CK269" s="393"/>
      <c r="CL269" s="178"/>
      <c r="CM269" s="178"/>
      <c r="CN269" s="368"/>
      <c r="CO269" s="393"/>
      <c r="CP269" s="178"/>
      <c r="CQ269" s="178"/>
      <c r="CR269" s="368"/>
      <c r="CS269" s="352"/>
      <c r="CT269" s="178"/>
      <c r="CU269" s="178"/>
      <c r="CV269" s="178"/>
      <c r="CW269" s="178"/>
      <c r="CX269" s="178"/>
      <c r="CY269" s="178"/>
      <c r="CZ269" s="178"/>
      <c r="DA269" s="178"/>
      <c r="DB269" s="178"/>
      <c r="DC269" s="178"/>
      <c r="DD269" s="178"/>
      <c r="DE269" s="178"/>
      <c r="DF269" s="178"/>
      <c r="DG269" s="178"/>
      <c r="DH269" s="178"/>
      <c r="DI269" s="178"/>
      <c r="DJ269" s="178"/>
      <c r="DK269" s="178"/>
      <c r="DL269" s="178"/>
      <c r="DM269" s="178"/>
      <c r="DN269" s="178"/>
      <c r="DO269" s="178"/>
      <c r="DP269" s="178"/>
      <c r="DQ269" s="178"/>
      <c r="DR269" s="178"/>
      <c r="DS269" s="178"/>
      <c r="DT269" s="178"/>
      <c r="DU269" s="178"/>
      <c r="DV269" s="178"/>
      <c r="DW269" s="178"/>
      <c r="DX269" s="178"/>
      <c r="DY269" s="178"/>
      <c r="DZ269" s="178"/>
      <c r="EA269" s="178"/>
      <c r="EB269" s="178"/>
      <c r="EC269" s="178"/>
      <c r="ED269" s="178"/>
      <c r="EE269" s="178"/>
      <c r="EF269" s="178"/>
      <c r="EG269" s="178"/>
      <c r="EH269" s="178"/>
      <c r="EI269" s="178"/>
      <c r="EJ269" s="178"/>
      <c r="EK269" s="178"/>
      <c r="EL269" s="178"/>
      <c r="EM269" s="178"/>
      <c r="EN269" s="178"/>
      <c r="EO269" s="178"/>
      <c r="EP269" s="178"/>
      <c r="EQ269" s="178"/>
      <c r="ER269" s="178"/>
      <c r="ES269" s="178"/>
      <c r="ET269" s="178"/>
      <c r="EU269" s="178"/>
      <c r="EV269" s="178"/>
      <c r="EW269" s="178"/>
      <c r="EX269" s="178"/>
      <c r="EY269" s="178"/>
      <c r="EZ269" s="178"/>
      <c r="FA269" s="178"/>
      <c r="FB269" s="178"/>
      <c r="FC269" s="178"/>
      <c r="FD269" s="178"/>
      <c r="FE269" s="178"/>
      <c r="FF269" s="178"/>
      <c r="FG269" s="178"/>
      <c r="FH269" s="178"/>
      <c r="FI269" s="178"/>
      <c r="FJ269" s="178"/>
      <c r="FK269" s="178"/>
      <c r="FL269" s="178"/>
      <c r="FM269" s="178"/>
      <c r="FN269" s="178"/>
      <c r="FO269" s="178"/>
      <c r="FP269" s="178"/>
      <c r="FQ269" s="178"/>
      <c r="FR269" s="178"/>
      <c r="FS269" s="178"/>
      <c r="FT269" s="178"/>
      <c r="FU269" s="178"/>
      <c r="FV269" s="178"/>
      <c r="FW269" s="178"/>
      <c r="FX269" s="178"/>
      <c r="FY269" s="178"/>
      <c r="FZ269" s="178"/>
      <c r="GA269" s="178"/>
      <c r="GB269" s="178"/>
      <c r="GC269" s="178"/>
      <c r="GD269" s="178"/>
      <c r="GE269" s="178"/>
      <c r="GF269" s="178"/>
      <c r="GG269" s="178"/>
      <c r="GH269" s="178"/>
      <c r="GI269" s="178"/>
      <c r="GJ269" s="178"/>
      <c r="GK269" s="178"/>
      <c r="GL269" s="178"/>
      <c r="GM269" s="178"/>
      <c r="GN269" s="178"/>
      <c r="GO269" s="178"/>
      <c r="GP269" s="178"/>
      <c r="GQ269" s="178"/>
      <c r="GR269" s="178"/>
      <c r="GS269" s="178"/>
      <c r="GT269" s="178"/>
      <c r="GU269" s="178"/>
      <c r="GV269" s="178"/>
    </row>
    <row r="270" spans="1:207" ht="15.75">
      <c r="A270" s="114">
        <f t="shared" si="4"/>
        <v>7</v>
      </c>
      <c r="B270" s="491"/>
      <c r="C270" s="492"/>
      <c r="D270" s="357">
        <v>43359</v>
      </c>
      <c r="E270" s="465" t="str">
        <f>IF("CA" = [1]Congé!$H$7:$H$738, "absent", "il est la ")</f>
        <v xml:space="preserve">il est la </v>
      </c>
      <c r="F270" s="146"/>
      <c r="G270" s="146"/>
      <c r="H270" s="396"/>
      <c r="I270" s="372"/>
      <c r="J270" s="146"/>
      <c r="K270" s="146"/>
      <c r="L270" s="410"/>
      <c r="M270" s="395"/>
      <c r="N270" s="146"/>
      <c r="O270" s="146"/>
      <c r="P270" s="396"/>
      <c r="Q270" s="395"/>
      <c r="R270" s="146"/>
      <c r="S270" s="146"/>
      <c r="T270" s="396"/>
      <c r="U270" s="372"/>
      <c r="V270" s="146"/>
      <c r="W270" s="146"/>
      <c r="X270" s="410"/>
      <c r="Y270" s="395"/>
      <c r="Z270" s="146"/>
      <c r="AA270" s="146"/>
      <c r="AB270" s="396"/>
      <c r="AC270" s="372"/>
      <c r="AD270" s="146"/>
      <c r="AE270" s="146"/>
      <c r="AF270" s="410"/>
      <c r="AG270" s="395"/>
      <c r="AH270" s="146"/>
      <c r="AI270" s="146"/>
      <c r="AJ270" s="396"/>
      <c r="AK270" s="372"/>
      <c r="AL270" s="146"/>
      <c r="AM270" s="146"/>
      <c r="AN270" s="410"/>
      <c r="AO270" s="395"/>
      <c r="AP270" s="146"/>
      <c r="AQ270" s="146"/>
      <c r="AR270" s="396"/>
      <c r="AS270" s="395"/>
      <c r="AT270" s="146"/>
      <c r="AU270" s="146"/>
      <c r="AV270" s="396"/>
      <c r="AW270" s="395"/>
      <c r="AX270" s="146"/>
      <c r="AY270" s="146"/>
      <c r="AZ270" s="396"/>
      <c r="BA270" s="395"/>
      <c r="BB270" s="146"/>
      <c r="BC270" s="146"/>
      <c r="BD270" s="396"/>
      <c r="BE270" s="395"/>
      <c r="BF270" s="146"/>
      <c r="BG270" s="146"/>
      <c r="BH270" s="396"/>
      <c r="BI270" s="395"/>
      <c r="BJ270" s="146"/>
      <c r="BK270" s="146"/>
      <c r="BL270" s="396"/>
      <c r="BM270" s="395"/>
      <c r="BN270" s="146"/>
      <c r="BO270" s="146"/>
      <c r="BP270" s="396"/>
      <c r="BQ270" s="395"/>
      <c r="BR270" s="146"/>
      <c r="BS270" s="146"/>
      <c r="BT270" s="396"/>
      <c r="BU270" s="395"/>
      <c r="BV270" s="146"/>
      <c r="BW270" s="146"/>
      <c r="BX270" s="396"/>
      <c r="BY270" s="395"/>
      <c r="BZ270" s="146"/>
      <c r="CA270" s="146"/>
      <c r="CB270" s="396"/>
      <c r="CC270" s="395"/>
      <c r="CD270" s="146"/>
      <c r="CE270" s="146"/>
      <c r="CF270" s="396"/>
      <c r="CG270" s="395"/>
      <c r="CH270" s="146"/>
      <c r="CI270" s="146"/>
      <c r="CJ270" s="396"/>
      <c r="CK270" s="395"/>
      <c r="CL270" s="146"/>
      <c r="CM270" s="146"/>
      <c r="CN270" s="396"/>
      <c r="CO270" s="395"/>
      <c r="CP270" s="146"/>
      <c r="CQ270" s="146"/>
      <c r="CR270" s="396"/>
      <c r="CS270" s="372"/>
      <c r="CT270" s="146"/>
      <c r="CU270" s="146"/>
      <c r="CV270" s="146"/>
      <c r="CW270" s="146"/>
      <c r="CX270" s="146"/>
      <c r="CY270" s="146"/>
      <c r="CZ270" s="146"/>
      <c r="DA270" s="146"/>
      <c r="DB270" s="146"/>
      <c r="DC270" s="146"/>
      <c r="DD270" s="146"/>
      <c r="DE270" s="146"/>
      <c r="DF270" s="146"/>
      <c r="DG270" s="146"/>
      <c r="DH270" s="146"/>
      <c r="DI270" s="146"/>
      <c r="DJ270" s="146"/>
      <c r="DK270" s="146"/>
      <c r="DL270" s="146"/>
      <c r="DM270" s="146"/>
      <c r="DN270" s="146"/>
      <c r="DO270" s="146"/>
      <c r="DP270" s="146"/>
      <c r="DQ270" s="146"/>
      <c r="DR270" s="146"/>
      <c r="DS270" s="146"/>
      <c r="DT270" s="146"/>
      <c r="DU270" s="146"/>
      <c r="DV270" s="146"/>
      <c r="DW270" s="146"/>
      <c r="DX270" s="146"/>
      <c r="DY270" s="146"/>
      <c r="DZ270" s="146"/>
      <c r="EA270" s="146"/>
      <c r="EB270" s="146"/>
      <c r="EC270" s="146"/>
      <c r="ED270" s="146"/>
      <c r="EE270" s="146"/>
      <c r="EF270" s="146"/>
      <c r="EG270" s="146"/>
      <c r="EH270" s="146"/>
      <c r="EI270" s="146"/>
      <c r="EJ270" s="146"/>
      <c r="EK270" s="146"/>
      <c r="EL270" s="146"/>
      <c r="EM270" s="146"/>
      <c r="EN270" s="146"/>
      <c r="EO270" s="146"/>
      <c r="EP270" s="146"/>
      <c r="EQ270" s="146"/>
      <c r="ER270" s="146"/>
      <c r="ES270" s="146"/>
      <c r="ET270" s="146"/>
      <c r="EU270" s="146"/>
      <c r="EV270" s="146"/>
      <c r="EW270" s="146"/>
      <c r="EX270" s="146"/>
      <c r="EY270" s="146"/>
      <c r="EZ270" s="146"/>
      <c r="FA270" s="146"/>
      <c r="FB270" s="146"/>
      <c r="FC270" s="146"/>
      <c r="FD270" s="146"/>
      <c r="FE270" s="146"/>
      <c r="FF270" s="146"/>
      <c r="FG270" s="146"/>
      <c r="FH270" s="146"/>
      <c r="FI270" s="146"/>
      <c r="FJ270" s="146"/>
      <c r="FK270" s="146"/>
      <c r="FL270" s="146"/>
      <c r="FM270" s="146"/>
      <c r="FN270" s="146"/>
      <c r="FO270" s="146"/>
      <c r="FP270" s="146"/>
      <c r="FQ270" s="146"/>
      <c r="FR270" s="146"/>
      <c r="FS270" s="146"/>
      <c r="FT270" s="146"/>
      <c r="FU270" s="146"/>
      <c r="FV270" s="146"/>
      <c r="FW270" s="146"/>
      <c r="FX270" s="146"/>
      <c r="FY270" s="146"/>
      <c r="FZ270" s="146"/>
      <c r="GA270" s="146"/>
      <c r="GB270" s="146"/>
      <c r="GC270" s="146"/>
      <c r="GD270" s="146"/>
      <c r="GE270" s="146"/>
      <c r="GF270" s="146"/>
      <c r="GG270" s="178"/>
      <c r="GH270" s="178"/>
      <c r="GI270" s="178"/>
      <c r="GJ270" s="178"/>
      <c r="GK270" s="178"/>
      <c r="GL270" s="178"/>
      <c r="GM270" s="178"/>
      <c r="GN270" s="178"/>
      <c r="GO270" s="178"/>
      <c r="GP270" s="178"/>
      <c r="GQ270" s="178"/>
      <c r="GR270" s="178"/>
      <c r="GS270" s="178"/>
      <c r="GT270" s="178"/>
      <c r="GU270" s="178"/>
      <c r="GV270" s="178"/>
    </row>
    <row r="271" spans="1:207" ht="15.75">
      <c r="A271" s="114">
        <f t="shared" si="4"/>
        <v>1</v>
      </c>
      <c r="B271" s="491"/>
      <c r="C271" s="492"/>
      <c r="D271" s="357">
        <v>43360</v>
      </c>
      <c r="E271" s="465" t="str">
        <f>IF("CA" = [1]Congé!$H$7:$H$738, "absent", "il est la ")</f>
        <v xml:space="preserve">il est la </v>
      </c>
      <c r="F271" s="146"/>
      <c r="G271" s="146"/>
      <c r="H271" s="396"/>
      <c r="I271" s="372"/>
      <c r="J271" s="146"/>
      <c r="K271" s="146"/>
      <c r="L271" s="410"/>
      <c r="M271" s="395"/>
      <c r="N271" s="146"/>
      <c r="O271" s="146"/>
      <c r="P271" s="396"/>
      <c r="Q271" s="395"/>
      <c r="R271" s="146"/>
      <c r="S271" s="146"/>
      <c r="T271" s="396"/>
      <c r="U271" s="372"/>
      <c r="V271" s="146"/>
      <c r="W271" s="146"/>
      <c r="X271" s="410"/>
      <c r="Y271" s="395"/>
      <c r="Z271" s="146"/>
      <c r="AA271" s="146"/>
      <c r="AB271" s="396"/>
      <c r="AC271" s="372"/>
      <c r="AD271" s="146"/>
      <c r="AE271" s="146"/>
      <c r="AF271" s="410"/>
      <c r="AG271" s="395"/>
      <c r="AH271" s="146"/>
      <c r="AI271" s="146"/>
      <c r="AJ271" s="396"/>
      <c r="AK271" s="372"/>
      <c r="AL271" s="146"/>
      <c r="AM271" s="146"/>
      <c r="AN271" s="410"/>
      <c r="AO271" s="395"/>
      <c r="AP271" s="146"/>
      <c r="AQ271" s="146"/>
      <c r="AR271" s="396"/>
      <c r="AS271" s="395"/>
      <c r="AT271" s="146"/>
      <c r="AU271" s="146"/>
      <c r="AV271" s="396"/>
      <c r="AW271" s="395"/>
      <c r="AX271" s="146"/>
      <c r="AY271" s="146"/>
      <c r="AZ271" s="396"/>
      <c r="BA271" s="395"/>
      <c r="BB271" s="146"/>
      <c r="BC271" s="146"/>
      <c r="BD271" s="396"/>
      <c r="BE271" s="395"/>
      <c r="BF271" s="146"/>
      <c r="BG271" s="146"/>
      <c r="BH271" s="396"/>
      <c r="BI271" s="395"/>
      <c r="BJ271" s="146"/>
      <c r="BK271" s="146"/>
      <c r="BL271" s="396"/>
      <c r="BM271" s="395"/>
      <c r="BN271" s="146"/>
      <c r="BO271" s="146"/>
      <c r="BP271" s="396"/>
      <c r="BQ271" s="395"/>
      <c r="BR271" s="146"/>
      <c r="BS271" s="146"/>
      <c r="BT271" s="396"/>
      <c r="BU271" s="395"/>
      <c r="BV271" s="146"/>
      <c r="BW271" s="146"/>
      <c r="BX271" s="396"/>
      <c r="BY271" s="395"/>
      <c r="BZ271" s="146"/>
      <c r="CA271" s="146"/>
      <c r="CB271" s="396"/>
      <c r="CC271" s="395"/>
      <c r="CD271" s="146"/>
      <c r="CE271" s="146"/>
      <c r="CF271" s="396"/>
      <c r="CG271" s="395"/>
      <c r="CH271" s="146"/>
      <c r="CI271" s="146"/>
      <c r="CJ271" s="396"/>
      <c r="CK271" s="395"/>
      <c r="CL271" s="146"/>
      <c r="CM271" s="146"/>
      <c r="CN271" s="396"/>
      <c r="CO271" s="395"/>
      <c r="CP271" s="146"/>
      <c r="CQ271" s="146"/>
      <c r="CR271" s="396"/>
      <c r="CS271" s="372"/>
      <c r="CT271" s="146"/>
      <c r="CU271" s="146"/>
      <c r="CV271" s="146"/>
      <c r="CW271" s="146"/>
      <c r="CX271" s="146"/>
      <c r="CY271" s="146"/>
      <c r="CZ271" s="146"/>
      <c r="DA271" s="146"/>
      <c r="DB271" s="146"/>
      <c r="DC271" s="146"/>
      <c r="DD271" s="146"/>
      <c r="DE271" s="146"/>
      <c r="DF271" s="146"/>
      <c r="DG271" s="146"/>
      <c r="DH271" s="146"/>
      <c r="DI271" s="146"/>
      <c r="DJ271" s="146"/>
      <c r="DK271" s="146"/>
      <c r="DL271" s="146"/>
      <c r="DM271" s="146"/>
      <c r="DN271" s="146"/>
      <c r="DO271" s="146"/>
      <c r="DP271" s="146"/>
      <c r="DQ271" s="146"/>
      <c r="DR271" s="146"/>
      <c r="DS271" s="146"/>
      <c r="DT271" s="146"/>
      <c r="DU271" s="146"/>
      <c r="DV271" s="146"/>
      <c r="DW271" s="146"/>
      <c r="DX271" s="146"/>
      <c r="DY271" s="146"/>
      <c r="DZ271" s="146"/>
      <c r="EA271" s="146"/>
      <c r="EB271" s="146"/>
      <c r="EC271" s="146"/>
      <c r="ED271" s="146"/>
      <c r="EE271" s="146"/>
      <c r="EF271" s="146"/>
      <c r="EG271" s="146"/>
      <c r="EH271" s="146"/>
      <c r="EI271" s="146"/>
      <c r="EJ271" s="146"/>
      <c r="EK271" s="146"/>
      <c r="EL271" s="146"/>
      <c r="EM271" s="146"/>
      <c r="EN271" s="146"/>
      <c r="EO271" s="146"/>
      <c r="EP271" s="146"/>
      <c r="EQ271" s="146"/>
      <c r="ER271" s="146"/>
      <c r="ES271" s="146"/>
      <c r="ET271" s="146"/>
      <c r="EU271" s="146"/>
      <c r="EV271" s="146"/>
      <c r="EW271" s="146"/>
      <c r="EX271" s="146"/>
      <c r="EY271" s="146"/>
      <c r="EZ271" s="146"/>
      <c r="FA271" s="146"/>
      <c r="FB271" s="146"/>
      <c r="FC271" s="146"/>
      <c r="FD271" s="146"/>
      <c r="FE271" s="146"/>
      <c r="FF271" s="146"/>
      <c r="FG271" s="146"/>
      <c r="FH271" s="146"/>
      <c r="FI271" s="146"/>
      <c r="FJ271" s="146"/>
      <c r="FK271" s="146"/>
      <c r="FL271" s="146"/>
      <c r="FM271" s="146"/>
      <c r="FN271" s="146"/>
      <c r="FO271" s="146"/>
      <c r="FP271" s="146"/>
      <c r="FQ271" s="146"/>
      <c r="FR271" s="146"/>
      <c r="FS271" s="146"/>
      <c r="FT271" s="146"/>
      <c r="FU271" s="146"/>
      <c r="FV271" s="146"/>
      <c r="FW271" s="146"/>
      <c r="FX271" s="146"/>
      <c r="FY271" s="146"/>
      <c r="FZ271" s="146"/>
      <c r="GA271" s="146"/>
      <c r="GB271" s="146"/>
      <c r="GC271" s="146"/>
      <c r="GD271" s="146"/>
      <c r="GE271" s="146"/>
      <c r="GF271" s="146"/>
      <c r="GG271" s="178"/>
      <c r="GH271" s="178"/>
      <c r="GI271" s="178"/>
      <c r="GJ271" s="178"/>
      <c r="GK271" s="178"/>
      <c r="GL271" s="178"/>
      <c r="GM271" s="178"/>
      <c r="GN271" s="178"/>
      <c r="GO271" s="178"/>
      <c r="GP271" s="178"/>
      <c r="GQ271" s="178"/>
      <c r="GR271" s="178"/>
      <c r="GS271" s="178"/>
      <c r="GT271" s="178"/>
      <c r="GU271" s="178"/>
      <c r="GV271" s="178"/>
    </row>
    <row r="272" spans="1:207" ht="15.75">
      <c r="A272" s="114">
        <f t="shared" si="4"/>
        <v>2</v>
      </c>
      <c r="B272" s="491"/>
      <c r="C272" s="492"/>
      <c r="D272" s="357">
        <v>43361</v>
      </c>
      <c r="E272" s="465" t="str">
        <f>IF("CA" = [1]Congé!$H$7:$H$738, "absent", "il est la ")</f>
        <v xml:space="preserve">il est la </v>
      </c>
      <c r="F272" s="146"/>
      <c r="G272" s="146"/>
      <c r="H272" s="396"/>
      <c r="I272" s="372"/>
      <c r="J272" s="146"/>
      <c r="K272" s="146"/>
      <c r="L272" s="410"/>
      <c r="M272" s="395"/>
      <c r="N272" s="146"/>
      <c r="O272" s="146"/>
      <c r="P272" s="396"/>
      <c r="Q272" s="395"/>
      <c r="R272" s="146"/>
      <c r="S272" s="146"/>
      <c r="T272" s="396"/>
      <c r="U272" s="372"/>
      <c r="V272" s="146"/>
      <c r="W272" s="146"/>
      <c r="X272" s="410"/>
      <c r="Y272" s="395"/>
      <c r="Z272" s="146"/>
      <c r="AA272" s="146"/>
      <c r="AB272" s="396"/>
      <c r="AC272" s="372"/>
      <c r="AD272" s="146"/>
      <c r="AE272" s="146"/>
      <c r="AF272" s="410"/>
      <c r="AG272" s="395"/>
      <c r="AH272" s="146"/>
      <c r="AI272" s="146"/>
      <c r="AJ272" s="396"/>
      <c r="AK272" s="372"/>
      <c r="AL272" s="146"/>
      <c r="AM272" s="146"/>
      <c r="AN272" s="410"/>
      <c r="AO272" s="395"/>
      <c r="AP272" s="146"/>
      <c r="AQ272" s="146"/>
      <c r="AR272" s="396"/>
      <c r="AS272" s="395"/>
      <c r="AT272" s="146"/>
      <c r="AU272" s="146"/>
      <c r="AV272" s="396"/>
      <c r="AW272" s="395"/>
      <c r="AX272" s="146"/>
      <c r="AY272" s="146"/>
      <c r="AZ272" s="396"/>
      <c r="BA272" s="395"/>
      <c r="BB272" s="146"/>
      <c r="BC272" s="146"/>
      <c r="BD272" s="396"/>
      <c r="BE272" s="395"/>
      <c r="BF272" s="146"/>
      <c r="BG272" s="146"/>
      <c r="BH272" s="396"/>
      <c r="BI272" s="395"/>
      <c r="BJ272" s="146"/>
      <c r="BK272" s="146"/>
      <c r="BL272" s="396"/>
      <c r="BM272" s="395"/>
      <c r="BN272" s="146"/>
      <c r="BO272" s="146"/>
      <c r="BP272" s="396"/>
      <c r="BQ272" s="395"/>
      <c r="BR272" s="146"/>
      <c r="BS272" s="146"/>
      <c r="BT272" s="396"/>
      <c r="BU272" s="395"/>
      <c r="BV272" s="146"/>
      <c r="BW272" s="146"/>
      <c r="BX272" s="396"/>
      <c r="BY272" s="395"/>
      <c r="BZ272" s="146"/>
      <c r="CA272" s="146"/>
      <c r="CB272" s="396"/>
      <c r="CC272" s="395"/>
      <c r="CD272" s="146"/>
      <c r="CE272" s="146"/>
      <c r="CF272" s="396"/>
      <c r="CG272" s="395"/>
      <c r="CH272" s="146"/>
      <c r="CI272" s="146"/>
      <c r="CJ272" s="396"/>
      <c r="CK272" s="395"/>
      <c r="CL272" s="146"/>
      <c r="CM272" s="146"/>
      <c r="CN272" s="396"/>
      <c r="CO272" s="395"/>
      <c r="CP272" s="146"/>
      <c r="CQ272" s="146"/>
      <c r="CR272" s="396"/>
      <c r="CS272" s="372"/>
      <c r="CT272" s="146"/>
      <c r="CU272" s="146"/>
      <c r="CV272" s="146"/>
      <c r="CW272" s="146"/>
      <c r="CX272" s="146"/>
      <c r="CY272" s="146"/>
      <c r="CZ272" s="146"/>
      <c r="DA272" s="146"/>
      <c r="DB272" s="146"/>
      <c r="DC272" s="146"/>
      <c r="DD272" s="146"/>
      <c r="DE272" s="146"/>
      <c r="DF272" s="146"/>
      <c r="DG272" s="146"/>
      <c r="DH272" s="146"/>
      <c r="DI272" s="146"/>
      <c r="DJ272" s="146"/>
      <c r="DK272" s="146"/>
      <c r="DL272" s="146"/>
      <c r="DM272" s="146"/>
      <c r="DN272" s="146"/>
      <c r="DO272" s="146"/>
      <c r="DP272" s="146"/>
      <c r="DQ272" s="146"/>
      <c r="DR272" s="146"/>
      <c r="DS272" s="146"/>
      <c r="DT272" s="146"/>
      <c r="DU272" s="146"/>
      <c r="DV272" s="146"/>
      <c r="DW272" s="146"/>
      <c r="DX272" s="146"/>
      <c r="DY272" s="146"/>
      <c r="DZ272" s="146"/>
      <c r="EA272" s="146"/>
      <c r="EB272" s="146"/>
      <c r="EC272" s="146"/>
      <c r="ED272" s="146"/>
      <c r="EE272" s="146"/>
      <c r="EF272" s="146"/>
      <c r="EG272" s="146"/>
      <c r="EH272" s="146"/>
      <c r="EI272" s="146"/>
      <c r="EJ272" s="146"/>
      <c r="EK272" s="146"/>
      <c r="EL272" s="146"/>
      <c r="EM272" s="146"/>
      <c r="EN272" s="146"/>
      <c r="EO272" s="146"/>
      <c r="EP272" s="146"/>
      <c r="EQ272" s="146"/>
      <c r="ER272" s="146"/>
      <c r="ES272" s="146"/>
      <c r="ET272" s="146"/>
      <c r="EU272" s="146"/>
      <c r="EV272" s="146"/>
      <c r="EW272" s="146"/>
      <c r="EX272" s="146"/>
      <c r="EY272" s="146"/>
      <c r="EZ272" s="146"/>
      <c r="FA272" s="146"/>
      <c r="FB272" s="146"/>
      <c r="FC272" s="146"/>
      <c r="FD272" s="146"/>
      <c r="FE272" s="146"/>
      <c r="FF272" s="146"/>
      <c r="FG272" s="146"/>
      <c r="FH272" s="146"/>
      <c r="FI272" s="146"/>
      <c r="FJ272" s="146"/>
      <c r="FK272" s="146"/>
      <c r="FL272" s="146"/>
      <c r="FM272" s="146"/>
      <c r="FN272" s="146"/>
      <c r="FO272" s="146"/>
      <c r="FP272" s="146"/>
      <c r="FQ272" s="146"/>
      <c r="FR272" s="146"/>
      <c r="FS272" s="146"/>
      <c r="FT272" s="146"/>
      <c r="FU272" s="146"/>
      <c r="FV272" s="146"/>
      <c r="FW272" s="146"/>
      <c r="FX272" s="146"/>
      <c r="FY272" s="146"/>
      <c r="FZ272" s="146"/>
      <c r="GA272" s="146"/>
      <c r="GB272" s="146"/>
      <c r="GC272" s="146"/>
      <c r="GD272" s="146"/>
      <c r="GE272" s="146"/>
      <c r="GF272" s="146"/>
      <c r="GG272" s="178"/>
      <c r="GH272" s="178"/>
      <c r="GI272" s="178"/>
      <c r="GJ272" s="178"/>
      <c r="GK272" s="178"/>
      <c r="GL272" s="178"/>
      <c r="GM272" s="178"/>
      <c r="GN272" s="178"/>
      <c r="GO272" s="178"/>
      <c r="GP272" s="178"/>
      <c r="GQ272" s="178"/>
      <c r="GR272" s="178"/>
      <c r="GS272" s="178"/>
      <c r="GT272" s="178"/>
      <c r="GU272" s="178"/>
      <c r="GV272" s="178"/>
    </row>
    <row r="273" spans="1:207" ht="15.75">
      <c r="A273" s="114">
        <f t="shared" si="4"/>
        <v>3</v>
      </c>
      <c r="B273" s="491"/>
      <c r="C273" s="492"/>
      <c r="D273" s="357">
        <v>43362</v>
      </c>
      <c r="E273" s="465" t="str">
        <f>IF("CA" = [1]Congé!$H$7:$H$738, "absent", "il est la ")</f>
        <v xml:space="preserve">il est la </v>
      </c>
      <c r="F273" s="146"/>
      <c r="G273" s="146"/>
      <c r="H273" s="396"/>
      <c r="I273" s="372"/>
      <c r="J273" s="146"/>
      <c r="K273" s="146"/>
      <c r="L273" s="410"/>
      <c r="M273" s="395"/>
      <c r="N273" s="146"/>
      <c r="O273" s="146"/>
      <c r="P273" s="396"/>
      <c r="Q273" s="395"/>
      <c r="R273" s="146"/>
      <c r="S273" s="146"/>
      <c r="T273" s="396"/>
      <c r="U273" s="372"/>
      <c r="V273" s="146"/>
      <c r="W273" s="146"/>
      <c r="X273" s="410"/>
      <c r="Y273" s="395"/>
      <c r="Z273" s="146"/>
      <c r="AA273" s="146"/>
      <c r="AB273" s="396"/>
      <c r="AC273" s="372"/>
      <c r="AD273" s="146"/>
      <c r="AE273" s="146"/>
      <c r="AF273" s="410"/>
      <c r="AG273" s="395"/>
      <c r="AH273" s="146"/>
      <c r="AI273" s="146"/>
      <c r="AJ273" s="396"/>
      <c r="AK273" s="372"/>
      <c r="AL273" s="146"/>
      <c r="AM273" s="146"/>
      <c r="AN273" s="410"/>
      <c r="AO273" s="395"/>
      <c r="AP273" s="146"/>
      <c r="AQ273" s="146"/>
      <c r="AR273" s="396"/>
      <c r="AS273" s="395"/>
      <c r="AT273" s="146"/>
      <c r="AU273" s="146"/>
      <c r="AV273" s="396"/>
      <c r="AW273" s="395"/>
      <c r="AX273" s="146"/>
      <c r="AY273" s="146"/>
      <c r="AZ273" s="396"/>
      <c r="BA273" s="395"/>
      <c r="BB273" s="146"/>
      <c r="BC273" s="146"/>
      <c r="BD273" s="396"/>
      <c r="BE273" s="395"/>
      <c r="BF273" s="146"/>
      <c r="BG273" s="146"/>
      <c r="BH273" s="396"/>
      <c r="BI273" s="395"/>
      <c r="BJ273" s="146"/>
      <c r="BK273" s="146"/>
      <c r="BL273" s="396"/>
      <c r="BM273" s="395"/>
      <c r="BN273" s="146"/>
      <c r="BO273" s="146"/>
      <c r="BP273" s="396"/>
      <c r="BQ273" s="395"/>
      <c r="BR273" s="146"/>
      <c r="BS273" s="146"/>
      <c r="BT273" s="396"/>
      <c r="BU273" s="395"/>
      <c r="BV273" s="146"/>
      <c r="BW273" s="146"/>
      <c r="BX273" s="396"/>
      <c r="BY273" s="395"/>
      <c r="BZ273" s="146"/>
      <c r="CA273" s="146"/>
      <c r="CB273" s="396"/>
      <c r="CC273" s="395"/>
      <c r="CD273" s="146"/>
      <c r="CE273" s="146"/>
      <c r="CF273" s="396"/>
      <c r="CG273" s="395"/>
      <c r="CH273" s="146"/>
      <c r="CI273" s="146"/>
      <c r="CJ273" s="396"/>
      <c r="CK273" s="395"/>
      <c r="CL273" s="146"/>
      <c r="CM273" s="146"/>
      <c r="CN273" s="396"/>
      <c r="CO273" s="395"/>
      <c r="CP273" s="146"/>
      <c r="CQ273" s="146"/>
      <c r="CR273" s="396"/>
      <c r="CS273" s="372"/>
      <c r="CT273" s="146"/>
      <c r="CU273" s="146"/>
      <c r="CV273" s="146"/>
      <c r="CW273" s="146"/>
      <c r="CX273" s="146"/>
      <c r="CY273" s="146"/>
      <c r="CZ273" s="146"/>
      <c r="DA273" s="146"/>
      <c r="DB273" s="146"/>
      <c r="DC273" s="146"/>
      <c r="DD273" s="146"/>
      <c r="DE273" s="146"/>
      <c r="DF273" s="146"/>
      <c r="DG273" s="146"/>
      <c r="DH273" s="146"/>
      <c r="DI273" s="146"/>
      <c r="DJ273" s="146"/>
      <c r="DK273" s="146"/>
      <c r="DL273" s="146"/>
      <c r="DM273" s="146"/>
      <c r="DN273" s="146"/>
      <c r="DO273" s="146"/>
      <c r="DP273" s="146"/>
      <c r="DQ273" s="146"/>
      <c r="DR273" s="146"/>
      <c r="DS273" s="146"/>
      <c r="DT273" s="146"/>
      <c r="DU273" s="146"/>
      <c r="DV273" s="146"/>
      <c r="DW273" s="146"/>
      <c r="DX273" s="146"/>
      <c r="DY273" s="146"/>
      <c r="DZ273" s="146"/>
      <c r="EA273" s="146"/>
      <c r="EB273" s="146"/>
      <c r="EC273" s="146"/>
      <c r="ED273" s="146"/>
      <c r="EE273" s="146"/>
      <c r="EF273" s="146"/>
      <c r="EG273" s="146"/>
      <c r="EH273" s="146"/>
      <c r="EI273" s="146"/>
      <c r="EJ273" s="146"/>
      <c r="EK273" s="146"/>
      <c r="EL273" s="146"/>
      <c r="EM273" s="146"/>
      <c r="EN273" s="146"/>
      <c r="EO273" s="146"/>
      <c r="EP273" s="146"/>
      <c r="EQ273" s="146"/>
      <c r="ER273" s="146"/>
      <c r="ES273" s="146"/>
      <c r="ET273" s="146"/>
      <c r="EU273" s="146"/>
      <c r="EV273" s="146"/>
      <c r="EW273" s="146"/>
      <c r="EX273" s="146"/>
      <c r="EY273" s="146"/>
      <c r="EZ273" s="146"/>
      <c r="FA273" s="146"/>
      <c r="FB273" s="146"/>
      <c r="FC273" s="146"/>
      <c r="FD273" s="146"/>
      <c r="FE273" s="146"/>
      <c r="FF273" s="146"/>
      <c r="FG273" s="146"/>
      <c r="FH273" s="146"/>
      <c r="FI273" s="146"/>
      <c r="FJ273" s="146"/>
      <c r="FK273" s="146"/>
      <c r="FL273" s="146"/>
      <c r="FM273" s="146"/>
      <c r="FN273" s="146"/>
      <c r="FO273" s="146"/>
      <c r="FP273" s="146"/>
      <c r="FQ273" s="146"/>
      <c r="FR273" s="146"/>
      <c r="FS273" s="146"/>
      <c r="FT273" s="146"/>
      <c r="FU273" s="146"/>
      <c r="FV273" s="146"/>
      <c r="FW273" s="146"/>
      <c r="FX273" s="146"/>
      <c r="FY273" s="146"/>
      <c r="FZ273" s="146"/>
      <c r="GA273" s="146"/>
      <c r="GB273" s="146"/>
      <c r="GC273" s="146"/>
      <c r="GD273" s="146"/>
      <c r="GE273" s="146"/>
      <c r="GF273" s="146"/>
      <c r="GG273" s="178"/>
      <c r="GH273" s="178"/>
      <c r="GI273" s="178"/>
      <c r="GJ273" s="178"/>
      <c r="GK273" s="178"/>
      <c r="GL273" s="178"/>
      <c r="GM273" s="178"/>
      <c r="GN273" s="178"/>
      <c r="GO273" s="178"/>
      <c r="GP273" s="178"/>
      <c r="GQ273" s="178"/>
      <c r="GR273" s="178"/>
      <c r="GS273" s="178"/>
      <c r="GT273" s="178"/>
      <c r="GU273" s="178"/>
      <c r="GV273" s="178"/>
      <c r="GY273"/>
    </row>
    <row r="274" spans="1:207" ht="15.75">
      <c r="A274" s="114">
        <f t="shared" si="4"/>
        <v>4</v>
      </c>
      <c r="B274" s="491"/>
      <c r="C274" s="492"/>
      <c r="D274" s="357">
        <v>43363</v>
      </c>
      <c r="E274" s="465" t="str">
        <f>IF("CA" = [1]Congé!$H$7:$H$738, "absent", "il est la ")</f>
        <v xml:space="preserve">il est la </v>
      </c>
      <c r="F274" s="146"/>
      <c r="G274" s="146"/>
      <c r="H274" s="396"/>
      <c r="I274" s="372"/>
      <c r="J274" s="146"/>
      <c r="K274" s="146"/>
      <c r="L274" s="410"/>
      <c r="M274" s="395"/>
      <c r="N274" s="146"/>
      <c r="O274" s="146"/>
      <c r="P274" s="396"/>
      <c r="Q274" s="395"/>
      <c r="R274" s="146"/>
      <c r="S274" s="146"/>
      <c r="T274" s="396"/>
      <c r="U274" s="372"/>
      <c r="V274" s="146"/>
      <c r="W274" s="146"/>
      <c r="X274" s="410"/>
      <c r="Y274" s="395"/>
      <c r="Z274" s="146"/>
      <c r="AA274" s="146"/>
      <c r="AB274" s="396"/>
      <c r="AC274" s="372"/>
      <c r="AD274" s="146"/>
      <c r="AE274" s="146"/>
      <c r="AF274" s="410"/>
      <c r="AG274" s="395"/>
      <c r="AH274" s="146"/>
      <c r="AI274" s="146"/>
      <c r="AJ274" s="396"/>
      <c r="AK274" s="372"/>
      <c r="AL274" s="146"/>
      <c r="AM274" s="146"/>
      <c r="AN274" s="410"/>
      <c r="AO274" s="395"/>
      <c r="AP274" s="146"/>
      <c r="AQ274" s="146"/>
      <c r="AR274" s="396"/>
      <c r="AS274" s="395"/>
      <c r="AT274" s="146"/>
      <c r="AU274" s="146"/>
      <c r="AV274" s="396"/>
      <c r="AW274" s="395"/>
      <c r="AX274" s="146"/>
      <c r="AY274" s="146"/>
      <c r="AZ274" s="396"/>
      <c r="BA274" s="395"/>
      <c r="BB274" s="146"/>
      <c r="BC274" s="146"/>
      <c r="BD274" s="396"/>
      <c r="BE274" s="395"/>
      <c r="BF274" s="146"/>
      <c r="BG274" s="146"/>
      <c r="BH274" s="396"/>
      <c r="BI274" s="395"/>
      <c r="BJ274" s="146"/>
      <c r="BK274" s="146"/>
      <c r="BL274" s="396"/>
      <c r="BM274" s="395"/>
      <c r="BN274" s="146"/>
      <c r="BO274" s="146"/>
      <c r="BP274" s="396"/>
      <c r="BQ274" s="395"/>
      <c r="BR274" s="146"/>
      <c r="BS274" s="146"/>
      <c r="BT274" s="396"/>
      <c r="BU274" s="395"/>
      <c r="BV274" s="146"/>
      <c r="BW274" s="146"/>
      <c r="BX274" s="396"/>
      <c r="BY274" s="395"/>
      <c r="BZ274" s="146"/>
      <c r="CA274" s="146"/>
      <c r="CB274" s="396"/>
      <c r="CC274" s="395"/>
      <c r="CD274" s="146"/>
      <c r="CE274" s="146"/>
      <c r="CF274" s="396"/>
      <c r="CG274" s="395"/>
      <c r="CH274" s="146"/>
      <c r="CI274" s="146"/>
      <c r="CJ274" s="396"/>
      <c r="CK274" s="395"/>
      <c r="CL274" s="146"/>
      <c r="CM274" s="146"/>
      <c r="CN274" s="396"/>
      <c r="CO274" s="395"/>
      <c r="CP274" s="146"/>
      <c r="CQ274" s="146"/>
      <c r="CR274" s="396"/>
      <c r="CS274" s="372"/>
      <c r="CT274" s="146"/>
      <c r="CU274" s="146"/>
      <c r="CV274" s="146"/>
      <c r="CW274" s="146"/>
      <c r="CX274" s="146"/>
      <c r="CY274" s="146"/>
      <c r="CZ274" s="146"/>
      <c r="DA274" s="146"/>
      <c r="DB274" s="146"/>
      <c r="DC274" s="146"/>
      <c r="DD274" s="146"/>
      <c r="DE274" s="146"/>
      <c r="DF274" s="146"/>
      <c r="DG274" s="146"/>
      <c r="DH274" s="146"/>
      <c r="DI274" s="146"/>
      <c r="DJ274" s="146"/>
      <c r="DK274" s="146"/>
      <c r="DL274" s="146"/>
      <c r="DM274" s="146"/>
      <c r="DN274" s="146"/>
      <c r="DO274" s="146"/>
      <c r="DP274" s="146"/>
      <c r="DQ274" s="146"/>
      <c r="DR274" s="146"/>
      <c r="DS274" s="146"/>
      <c r="DT274" s="146"/>
      <c r="DU274" s="146"/>
      <c r="DV274" s="146"/>
      <c r="DW274" s="146"/>
      <c r="DX274" s="146"/>
      <c r="DY274" s="146"/>
      <c r="DZ274" s="146"/>
      <c r="EA274" s="146"/>
      <c r="EB274" s="146"/>
      <c r="EC274" s="146"/>
      <c r="ED274" s="146"/>
      <c r="EE274" s="146"/>
      <c r="EF274" s="146"/>
      <c r="EG274" s="146"/>
      <c r="EH274" s="146"/>
      <c r="EI274" s="146"/>
      <c r="EJ274" s="146"/>
      <c r="EK274" s="146"/>
      <c r="EL274" s="146"/>
      <c r="EM274" s="146"/>
      <c r="EN274" s="146"/>
      <c r="EO274" s="146"/>
      <c r="EP274" s="146"/>
      <c r="EQ274" s="146"/>
      <c r="ER274" s="146"/>
      <c r="ES274" s="146"/>
      <c r="ET274" s="146"/>
      <c r="EU274" s="146"/>
      <c r="EV274" s="146"/>
      <c r="EW274" s="146"/>
      <c r="EX274" s="146"/>
      <c r="EY274" s="146"/>
      <c r="EZ274" s="146"/>
      <c r="FA274" s="146"/>
      <c r="FB274" s="146"/>
      <c r="FC274" s="146"/>
      <c r="FD274" s="146"/>
      <c r="FE274" s="146"/>
      <c r="FF274" s="146"/>
      <c r="FG274" s="146"/>
      <c r="FH274" s="146"/>
      <c r="FI274" s="146"/>
      <c r="FJ274" s="146"/>
      <c r="FK274" s="146"/>
      <c r="FL274" s="146"/>
      <c r="FM274" s="146"/>
      <c r="FN274" s="146"/>
      <c r="FO274" s="146"/>
      <c r="FP274" s="146"/>
      <c r="FQ274" s="146"/>
      <c r="FR274" s="146"/>
      <c r="FS274" s="146"/>
      <c r="FT274" s="146"/>
      <c r="FU274" s="146"/>
      <c r="FV274" s="146"/>
      <c r="FW274" s="146"/>
      <c r="FX274" s="146"/>
      <c r="FY274" s="146"/>
      <c r="FZ274" s="146"/>
      <c r="GA274" s="146"/>
      <c r="GB274" s="146"/>
      <c r="GC274" s="146"/>
      <c r="GD274" s="146"/>
      <c r="GE274" s="146"/>
      <c r="GF274" s="146"/>
      <c r="GG274" s="178"/>
      <c r="GH274" s="178"/>
      <c r="GI274" s="178"/>
      <c r="GJ274" s="178"/>
      <c r="GK274" s="178"/>
      <c r="GL274" s="178"/>
      <c r="GM274" s="178"/>
      <c r="GN274" s="178"/>
      <c r="GO274" s="178"/>
      <c r="GP274" s="178"/>
      <c r="GQ274" s="178"/>
      <c r="GR274" s="178"/>
      <c r="GS274" s="178"/>
      <c r="GT274" s="178"/>
      <c r="GU274" s="178"/>
      <c r="GV274" s="178"/>
      <c r="GY274"/>
    </row>
    <row r="275" spans="1:207" ht="15.75">
      <c r="A275" s="114">
        <f t="shared" si="4"/>
        <v>5</v>
      </c>
      <c r="B275" s="491"/>
      <c r="C275" s="492"/>
      <c r="D275" s="357">
        <v>43364</v>
      </c>
      <c r="E275" s="465" t="str">
        <f>IF("CA" = [1]Congé!$H$7:$H$738, "absent", "il est la ")</f>
        <v xml:space="preserve">il est la </v>
      </c>
      <c r="F275" s="178"/>
      <c r="G275" s="178"/>
      <c r="H275" s="368"/>
      <c r="I275" s="352"/>
      <c r="J275" s="178"/>
      <c r="K275" s="178"/>
      <c r="L275" s="409"/>
      <c r="M275" s="393"/>
      <c r="N275" s="178"/>
      <c r="O275" s="178"/>
      <c r="P275" s="368"/>
      <c r="Q275" s="393"/>
      <c r="R275" s="178"/>
      <c r="S275" s="178"/>
      <c r="T275" s="368"/>
      <c r="U275" s="352"/>
      <c r="V275" s="178"/>
      <c r="W275" s="178"/>
      <c r="X275" s="409"/>
      <c r="Y275" s="393"/>
      <c r="Z275" s="178"/>
      <c r="AA275" s="178"/>
      <c r="AB275" s="368"/>
      <c r="AC275" s="352"/>
      <c r="AD275" s="178"/>
      <c r="AE275" s="178"/>
      <c r="AF275" s="409"/>
      <c r="AG275" s="393"/>
      <c r="AH275" s="178"/>
      <c r="AI275" s="178"/>
      <c r="AJ275" s="368"/>
      <c r="AK275" s="352"/>
      <c r="AL275" s="178"/>
      <c r="AM275" s="178"/>
      <c r="AN275" s="409"/>
      <c r="AO275" s="393"/>
      <c r="AP275" s="178"/>
      <c r="AQ275" s="178"/>
      <c r="AR275" s="368"/>
      <c r="AS275" s="393"/>
      <c r="AT275" s="178"/>
      <c r="AU275" s="178"/>
      <c r="AV275" s="368"/>
      <c r="AW275" s="393"/>
      <c r="AX275" s="178"/>
      <c r="AY275" s="178"/>
      <c r="AZ275" s="368"/>
      <c r="BA275" s="393"/>
      <c r="BB275" s="178"/>
      <c r="BC275" s="178"/>
      <c r="BD275" s="368"/>
      <c r="BE275" s="393"/>
      <c r="BF275" s="178"/>
      <c r="BG275" s="178"/>
      <c r="BH275" s="368"/>
      <c r="BI275" s="393"/>
      <c r="BJ275" s="178"/>
      <c r="BK275" s="178"/>
      <c r="BL275" s="368"/>
      <c r="BM275" s="393"/>
      <c r="BN275" s="178"/>
      <c r="BO275" s="178"/>
      <c r="BP275" s="368"/>
      <c r="BQ275" s="393"/>
      <c r="BR275" s="178"/>
      <c r="BS275" s="178"/>
      <c r="BT275" s="368"/>
      <c r="BU275" s="393"/>
      <c r="BV275" s="178"/>
      <c r="BW275" s="178"/>
      <c r="BX275" s="368"/>
      <c r="BY275" s="393"/>
      <c r="BZ275" s="178"/>
      <c r="CA275" s="178"/>
      <c r="CB275" s="368"/>
      <c r="CC275" s="393"/>
      <c r="CD275" s="178"/>
      <c r="CE275" s="178"/>
      <c r="CF275" s="368"/>
      <c r="CG275" s="393"/>
      <c r="CH275" s="178"/>
      <c r="CI275" s="178"/>
      <c r="CJ275" s="368"/>
      <c r="CK275" s="393"/>
      <c r="CL275" s="178"/>
      <c r="CM275" s="178"/>
      <c r="CN275" s="368"/>
      <c r="CO275" s="393"/>
      <c r="CP275" s="178"/>
      <c r="CQ275" s="178"/>
      <c r="CR275" s="368"/>
      <c r="CS275" s="352"/>
      <c r="CT275" s="178"/>
      <c r="CU275" s="178"/>
      <c r="CV275" s="178"/>
      <c r="CW275" s="178"/>
      <c r="CX275" s="178"/>
      <c r="CY275" s="178"/>
      <c r="CZ275" s="178"/>
      <c r="DA275" s="178"/>
      <c r="DB275" s="178"/>
      <c r="DC275" s="178"/>
      <c r="DD275" s="178"/>
      <c r="DE275" s="178"/>
      <c r="DF275" s="178"/>
      <c r="DG275" s="178"/>
      <c r="DH275" s="178"/>
      <c r="DI275" s="178"/>
      <c r="DJ275" s="178"/>
      <c r="DK275" s="178"/>
      <c r="DL275" s="178"/>
      <c r="DM275" s="178"/>
      <c r="DN275" s="178"/>
      <c r="DO275" s="178"/>
      <c r="DP275" s="178"/>
      <c r="DQ275" s="178"/>
      <c r="DR275" s="178"/>
      <c r="DS275" s="178"/>
      <c r="DT275" s="178"/>
      <c r="DU275" s="178"/>
      <c r="DV275" s="178"/>
      <c r="DW275" s="178"/>
      <c r="DX275" s="178"/>
      <c r="DY275" s="178"/>
      <c r="DZ275" s="178"/>
      <c r="EA275" s="178"/>
      <c r="EB275" s="178"/>
      <c r="EC275" s="178"/>
      <c r="ED275" s="178"/>
      <c r="EE275" s="178"/>
      <c r="EF275" s="178"/>
      <c r="EG275" s="178"/>
      <c r="EH275" s="178"/>
      <c r="EI275" s="178"/>
      <c r="EJ275" s="178"/>
      <c r="EK275" s="178"/>
      <c r="EL275" s="178"/>
      <c r="EM275" s="178"/>
      <c r="EN275" s="178"/>
      <c r="EO275" s="178"/>
      <c r="EP275" s="178"/>
      <c r="EQ275" s="178"/>
      <c r="ER275" s="178"/>
      <c r="ES275" s="178"/>
      <c r="ET275" s="178"/>
      <c r="EU275" s="178"/>
      <c r="EV275" s="178"/>
      <c r="EW275" s="178"/>
      <c r="EX275" s="178"/>
      <c r="EY275" s="178"/>
      <c r="EZ275" s="178"/>
      <c r="FA275" s="178"/>
      <c r="FB275" s="178"/>
      <c r="FC275" s="178"/>
      <c r="FD275" s="178"/>
      <c r="FE275" s="178"/>
      <c r="FF275" s="178"/>
      <c r="FG275" s="178"/>
      <c r="FH275" s="178"/>
      <c r="FI275" s="178"/>
      <c r="FJ275" s="178"/>
      <c r="FK275" s="178"/>
      <c r="FL275" s="178"/>
      <c r="FM275" s="178"/>
      <c r="FN275" s="178"/>
      <c r="FO275" s="178"/>
      <c r="FP275" s="178"/>
      <c r="FQ275" s="178"/>
      <c r="FR275" s="178"/>
      <c r="FS275" s="178"/>
      <c r="FT275" s="178"/>
      <c r="FU275" s="178"/>
      <c r="FV275" s="178"/>
      <c r="FW275" s="178"/>
      <c r="FX275" s="178"/>
      <c r="FY275" s="178"/>
      <c r="FZ275" s="178"/>
      <c r="GA275" s="178"/>
      <c r="GB275" s="178"/>
      <c r="GC275" s="178"/>
      <c r="GD275" s="178"/>
      <c r="GE275" s="178"/>
      <c r="GF275" s="178"/>
      <c r="GG275" s="178"/>
      <c r="GH275" s="178"/>
      <c r="GI275" s="178"/>
      <c r="GJ275" s="178"/>
      <c r="GK275" s="178"/>
      <c r="GL275" s="178"/>
      <c r="GM275" s="178"/>
      <c r="GN275" s="178"/>
      <c r="GO275" s="178"/>
      <c r="GP275" s="178"/>
      <c r="GQ275" s="178"/>
      <c r="GR275" s="178"/>
      <c r="GS275" s="178"/>
      <c r="GT275" s="178"/>
      <c r="GU275" s="178"/>
      <c r="GV275" s="178"/>
      <c r="GY275"/>
    </row>
    <row r="276" spans="1:207" ht="15.75">
      <c r="A276" s="114">
        <f t="shared" si="4"/>
        <v>6</v>
      </c>
      <c r="B276" s="491"/>
      <c r="C276" s="492"/>
      <c r="D276" s="357">
        <v>43365</v>
      </c>
      <c r="E276" s="465" t="str">
        <f>IF("CA" = [1]Congé!$H$7:$H$738, "absent", "il est la ")</f>
        <v xml:space="preserve">il est la </v>
      </c>
      <c r="F276" s="178"/>
      <c r="G276" s="178"/>
      <c r="H276" s="368"/>
      <c r="I276" s="352"/>
      <c r="J276" s="178"/>
      <c r="K276" s="178"/>
      <c r="L276" s="409"/>
      <c r="M276" s="393"/>
      <c r="N276" s="178"/>
      <c r="O276" s="178"/>
      <c r="P276" s="368"/>
      <c r="Q276" s="393"/>
      <c r="R276" s="178"/>
      <c r="S276" s="178"/>
      <c r="T276" s="368"/>
      <c r="U276" s="352"/>
      <c r="V276" s="178"/>
      <c r="W276" s="178"/>
      <c r="X276" s="409"/>
      <c r="Y276" s="393"/>
      <c r="Z276" s="178"/>
      <c r="AA276" s="178"/>
      <c r="AB276" s="368"/>
      <c r="AC276" s="352"/>
      <c r="AD276" s="178"/>
      <c r="AE276" s="178"/>
      <c r="AF276" s="409"/>
      <c r="AG276" s="393"/>
      <c r="AH276" s="178"/>
      <c r="AI276" s="178"/>
      <c r="AJ276" s="368"/>
      <c r="AK276" s="352"/>
      <c r="AL276" s="178"/>
      <c r="AM276" s="178"/>
      <c r="AN276" s="409"/>
      <c r="AO276" s="393"/>
      <c r="AP276" s="178"/>
      <c r="AQ276" s="178"/>
      <c r="AR276" s="368"/>
      <c r="AS276" s="393"/>
      <c r="AT276" s="178"/>
      <c r="AU276" s="178"/>
      <c r="AV276" s="368"/>
      <c r="AW276" s="393"/>
      <c r="AX276" s="178"/>
      <c r="AY276" s="178"/>
      <c r="AZ276" s="368"/>
      <c r="BA276" s="393"/>
      <c r="BB276" s="178"/>
      <c r="BC276" s="178"/>
      <c r="BD276" s="368"/>
      <c r="BE276" s="393"/>
      <c r="BF276" s="178"/>
      <c r="BG276" s="178"/>
      <c r="BH276" s="368"/>
      <c r="BI276" s="393"/>
      <c r="BJ276" s="178"/>
      <c r="BK276" s="178"/>
      <c r="BL276" s="368"/>
      <c r="BM276" s="393"/>
      <c r="BN276" s="178"/>
      <c r="BO276" s="178"/>
      <c r="BP276" s="368"/>
      <c r="BQ276" s="393"/>
      <c r="BR276" s="178"/>
      <c r="BS276" s="178"/>
      <c r="BT276" s="368"/>
      <c r="BU276" s="393"/>
      <c r="BV276" s="178"/>
      <c r="BW276" s="178"/>
      <c r="BX276" s="368"/>
      <c r="BY276" s="393"/>
      <c r="BZ276" s="178"/>
      <c r="CA276" s="178"/>
      <c r="CB276" s="368"/>
      <c r="CC276" s="393"/>
      <c r="CD276" s="178"/>
      <c r="CE276" s="178"/>
      <c r="CF276" s="368"/>
      <c r="CG276" s="393"/>
      <c r="CH276" s="178"/>
      <c r="CI276" s="178"/>
      <c r="CJ276" s="368"/>
      <c r="CK276" s="393"/>
      <c r="CL276" s="178"/>
      <c r="CM276" s="178"/>
      <c r="CN276" s="368"/>
      <c r="CO276" s="393"/>
      <c r="CP276" s="178"/>
      <c r="CQ276" s="178"/>
      <c r="CR276" s="368"/>
      <c r="CS276" s="352"/>
      <c r="CT276" s="178"/>
      <c r="CU276" s="178"/>
      <c r="CV276" s="178"/>
      <c r="CW276" s="178"/>
      <c r="CX276" s="178"/>
      <c r="CY276" s="178"/>
      <c r="CZ276" s="178"/>
      <c r="DA276" s="178"/>
      <c r="DB276" s="178"/>
      <c r="DC276" s="178"/>
      <c r="DD276" s="178"/>
      <c r="DE276" s="178"/>
      <c r="DF276" s="178"/>
      <c r="DG276" s="178"/>
      <c r="DH276" s="178"/>
      <c r="DI276" s="178"/>
      <c r="DJ276" s="178"/>
      <c r="DK276" s="178"/>
      <c r="DL276" s="178"/>
      <c r="DM276" s="178"/>
      <c r="DN276" s="178"/>
      <c r="DO276" s="178"/>
      <c r="DP276" s="178"/>
      <c r="DQ276" s="178"/>
      <c r="DR276" s="178"/>
      <c r="DS276" s="178"/>
      <c r="DT276" s="178"/>
      <c r="DU276" s="178"/>
      <c r="DV276" s="178"/>
      <c r="DW276" s="178"/>
      <c r="DX276" s="178"/>
      <c r="DY276" s="178"/>
      <c r="DZ276" s="178"/>
      <c r="EA276" s="178"/>
      <c r="EB276" s="178"/>
      <c r="EC276" s="178"/>
      <c r="ED276" s="178"/>
      <c r="EE276" s="178"/>
      <c r="EF276" s="178"/>
      <c r="EG276" s="178"/>
      <c r="EH276" s="178"/>
      <c r="EI276" s="178"/>
      <c r="EJ276" s="178"/>
      <c r="EK276" s="178"/>
      <c r="EL276" s="178"/>
      <c r="EM276" s="178"/>
      <c r="EN276" s="178"/>
      <c r="EO276" s="178"/>
      <c r="EP276" s="178"/>
      <c r="EQ276" s="178"/>
      <c r="ER276" s="178"/>
      <c r="ES276" s="178"/>
      <c r="ET276" s="178"/>
      <c r="EU276" s="178"/>
      <c r="EV276" s="178"/>
      <c r="EW276" s="178"/>
      <c r="EX276" s="178"/>
      <c r="EY276" s="178"/>
      <c r="EZ276" s="178"/>
      <c r="FA276" s="178"/>
      <c r="FB276" s="178"/>
      <c r="FC276" s="178"/>
      <c r="FD276" s="178"/>
      <c r="FE276" s="178"/>
      <c r="FF276" s="178"/>
      <c r="FG276" s="178"/>
      <c r="FH276" s="178"/>
      <c r="FI276" s="178"/>
      <c r="FJ276" s="178"/>
      <c r="FK276" s="178"/>
      <c r="FL276" s="178"/>
      <c r="FM276" s="178"/>
      <c r="FN276" s="178"/>
      <c r="FO276" s="178"/>
      <c r="FP276" s="178"/>
      <c r="FQ276" s="178"/>
      <c r="FR276" s="178"/>
      <c r="FS276" s="178"/>
      <c r="FT276" s="178"/>
      <c r="FU276" s="178"/>
      <c r="FV276" s="178"/>
      <c r="FW276" s="178"/>
      <c r="FX276" s="178"/>
      <c r="FY276" s="178"/>
      <c r="FZ276" s="178"/>
      <c r="GA276" s="178"/>
      <c r="GB276" s="178"/>
      <c r="GC276" s="178"/>
      <c r="GD276" s="178"/>
      <c r="GE276" s="178"/>
      <c r="GF276" s="178"/>
      <c r="GG276" s="178"/>
      <c r="GH276" s="178"/>
      <c r="GI276" s="178"/>
      <c r="GJ276" s="178"/>
      <c r="GK276" s="178"/>
      <c r="GL276" s="178"/>
      <c r="GM276" s="178"/>
      <c r="GN276" s="178"/>
      <c r="GO276" s="178"/>
      <c r="GP276" s="178"/>
      <c r="GQ276" s="178"/>
      <c r="GR276" s="178"/>
      <c r="GS276" s="178"/>
      <c r="GT276" s="178"/>
      <c r="GU276" s="178"/>
      <c r="GV276" s="178"/>
      <c r="GY276"/>
    </row>
    <row r="277" spans="1:207" ht="15.75">
      <c r="A277" s="114">
        <f t="shared" si="4"/>
        <v>7</v>
      </c>
      <c r="B277" s="491"/>
      <c r="C277" s="492"/>
      <c r="D277" s="357">
        <v>43366</v>
      </c>
      <c r="E277" s="465" t="str">
        <f>IF("CA" = [1]Congé!$H$7:$H$738, "absent", "il est la ")</f>
        <v xml:space="preserve">il est la </v>
      </c>
      <c r="F277" s="178"/>
      <c r="G277" s="178"/>
      <c r="H277" s="368"/>
      <c r="I277" s="352"/>
      <c r="J277" s="178"/>
      <c r="K277" s="178"/>
      <c r="L277" s="409"/>
      <c r="M277" s="393"/>
      <c r="N277" s="178"/>
      <c r="O277" s="178"/>
      <c r="P277" s="368"/>
      <c r="Q277" s="393"/>
      <c r="R277" s="178"/>
      <c r="S277" s="178"/>
      <c r="T277" s="368"/>
      <c r="U277" s="352"/>
      <c r="V277" s="178"/>
      <c r="W277" s="178"/>
      <c r="X277" s="409"/>
      <c r="Y277" s="393"/>
      <c r="Z277" s="178"/>
      <c r="AA277" s="178"/>
      <c r="AB277" s="368"/>
      <c r="AC277" s="352"/>
      <c r="AD277" s="178"/>
      <c r="AE277" s="178"/>
      <c r="AF277" s="409"/>
      <c r="AG277" s="393"/>
      <c r="AH277" s="178"/>
      <c r="AI277" s="178"/>
      <c r="AJ277" s="368"/>
      <c r="AK277" s="352"/>
      <c r="AL277" s="178"/>
      <c r="AM277" s="178"/>
      <c r="AN277" s="409"/>
      <c r="AO277" s="393"/>
      <c r="AP277" s="178"/>
      <c r="AQ277" s="178"/>
      <c r="AR277" s="368"/>
      <c r="AS277" s="393"/>
      <c r="AT277" s="178"/>
      <c r="AU277" s="178"/>
      <c r="AV277" s="368"/>
      <c r="AW277" s="393"/>
      <c r="AX277" s="178"/>
      <c r="AY277" s="178"/>
      <c r="AZ277" s="368"/>
      <c r="BA277" s="393"/>
      <c r="BB277" s="178"/>
      <c r="BC277" s="178"/>
      <c r="BD277" s="368"/>
      <c r="BE277" s="393"/>
      <c r="BF277" s="178"/>
      <c r="BG277" s="178"/>
      <c r="BH277" s="368"/>
      <c r="BI277" s="393"/>
      <c r="BJ277" s="178"/>
      <c r="BK277" s="178"/>
      <c r="BL277" s="368"/>
      <c r="BM277" s="393"/>
      <c r="BN277" s="178"/>
      <c r="BO277" s="178"/>
      <c r="BP277" s="368"/>
      <c r="BQ277" s="393"/>
      <c r="BR277" s="178"/>
      <c r="BS277" s="178"/>
      <c r="BT277" s="368"/>
      <c r="BU277" s="393"/>
      <c r="BV277" s="178"/>
      <c r="BW277" s="178"/>
      <c r="BX277" s="368"/>
      <c r="BY277" s="393"/>
      <c r="BZ277" s="178"/>
      <c r="CA277" s="178"/>
      <c r="CB277" s="368"/>
      <c r="CC277" s="393"/>
      <c r="CD277" s="178"/>
      <c r="CE277" s="178"/>
      <c r="CF277" s="368"/>
      <c r="CG277" s="393"/>
      <c r="CH277" s="178"/>
      <c r="CI277" s="178"/>
      <c r="CJ277" s="368"/>
      <c r="CK277" s="393"/>
      <c r="CL277" s="178"/>
      <c r="CM277" s="178"/>
      <c r="CN277" s="368"/>
      <c r="CO277" s="393"/>
      <c r="CP277" s="178"/>
      <c r="CQ277" s="178"/>
      <c r="CR277" s="368"/>
      <c r="CS277" s="352"/>
      <c r="CT277" s="178"/>
      <c r="CU277" s="178"/>
      <c r="CV277" s="178"/>
      <c r="CW277" s="178"/>
      <c r="CX277" s="178"/>
      <c r="CY277" s="178"/>
      <c r="CZ277" s="178"/>
      <c r="DA277" s="178"/>
      <c r="DB277" s="178"/>
      <c r="DC277" s="178"/>
      <c r="DD277" s="178"/>
      <c r="DE277" s="178"/>
      <c r="DF277" s="178"/>
      <c r="DG277" s="178"/>
      <c r="DH277" s="178"/>
      <c r="DI277" s="178"/>
      <c r="DJ277" s="178"/>
      <c r="DK277" s="178"/>
      <c r="DL277" s="178"/>
      <c r="DM277" s="178"/>
      <c r="DN277" s="178"/>
      <c r="DO277" s="178"/>
      <c r="DP277" s="178"/>
      <c r="DQ277" s="178"/>
      <c r="DR277" s="178"/>
      <c r="DS277" s="178"/>
      <c r="DT277" s="178"/>
      <c r="DU277" s="178"/>
      <c r="DV277" s="178"/>
      <c r="DW277" s="178"/>
      <c r="DX277" s="178"/>
      <c r="DY277" s="178"/>
      <c r="DZ277" s="178"/>
      <c r="EA277" s="178"/>
      <c r="EB277" s="178"/>
      <c r="EC277" s="178"/>
      <c r="ED277" s="178"/>
      <c r="EE277" s="178"/>
      <c r="EF277" s="178"/>
      <c r="EG277" s="178"/>
      <c r="EH277" s="178"/>
      <c r="EI277" s="178"/>
      <c r="EJ277" s="178"/>
      <c r="EK277" s="178"/>
      <c r="EL277" s="178"/>
      <c r="EM277" s="178"/>
      <c r="EN277" s="178"/>
      <c r="EO277" s="178"/>
      <c r="EP277" s="178"/>
      <c r="EQ277" s="178"/>
      <c r="ER277" s="178"/>
      <c r="ES277" s="178"/>
      <c r="ET277" s="178"/>
      <c r="EU277" s="178"/>
      <c r="EV277" s="178"/>
      <c r="EW277" s="178"/>
      <c r="EX277" s="178"/>
      <c r="EY277" s="178"/>
      <c r="EZ277" s="178"/>
      <c r="FA277" s="178"/>
      <c r="FB277" s="178"/>
      <c r="FC277" s="178"/>
      <c r="FD277" s="178"/>
      <c r="FE277" s="178"/>
      <c r="FF277" s="178"/>
      <c r="FG277" s="178"/>
      <c r="FH277" s="178"/>
      <c r="FI277" s="178"/>
      <c r="FJ277" s="178"/>
      <c r="FK277" s="178"/>
      <c r="FL277" s="178"/>
      <c r="FM277" s="178"/>
      <c r="FN277" s="178"/>
      <c r="FO277" s="178"/>
      <c r="FP277" s="178"/>
      <c r="FQ277" s="178"/>
      <c r="FR277" s="178"/>
      <c r="FS277" s="178"/>
      <c r="FT277" s="178"/>
      <c r="FU277" s="178"/>
      <c r="FV277" s="178"/>
      <c r="FW277" s="178"/>
      <c r="FX277" s="178"/>
      <c r="FY277" s="178"/>
      <c r="FZ277" s="178"/>
      <c r="GA277" s="178"/>
      <c r="GB277" s="178"/>
      <c r="GC277" s="178"/>
      <c r="GD277" s="178"/>
      <c r="GE277" s="178"/>
      <c r="GF277" s="178"/>
      <c r="GG277" s="178"/>
      <c r="GH277" s="178"/>
      <c r="GI277" s="178"/>
      <c r="GJ277" s="178"/>
      <c r="GK277" s="178"/>
      <c r="GL277" s="178"/>
      <c r="GM277" s="178"/>
      <c r="GN277" s="178"/>
      <c r="GO277" s="178"/>
      <c r="GP277" s="178"/>
      <c r="GQ277" s="178"/>
      <c r="GR277" s="178"/>
      <c r="GS277" s="178"/>
      <c r="GT277" s="178"/>
      <c r="GU277" s="178"/>
      <c r="GV277" s="178"/>
      <c r="GY277"/>
    </row>
    <row r="278" spans="1:207" ht="15.75">
      <c r="A278" s="114">
        <f t="shared" si="4"/>
        <v>1</v>
      </c>
      <c r="B278" s="493"/>
      <c r="C278" s="494"/>
      <c r="D278" s="357">
        <v>43367</v>
      </c>
      <c r="E278" s="465" t="str">
        <f>IF("CA" = [1]Congé!$H$7:$H$738, "absent", "il est la ")</f>
        <v xml:space="preserve">il est la </v>
      </c>
      <c r="F278" s="178"/>
      <c r="G278" s="178"/>
      <c r="H278" s="368"/>
      <c r="I278" s="352"/>
      <c r="J278" s="178"/>
      <c r="K278" s="178"/>
      <c r="L278" s="409"/>
      <c r="M278" s="393"/>
      <c r="N278" s="178"/>
      <c r="O278" s="178"/>
      <c r="P278" s="368"/>
      <c r="Q278" s="393"/>
      <c r="R278" s="178"/>
      <c r="S278" s="178"/>
      <c r="T278" s="368"/>
      <c r="U278" s="352"/>
      <c r="V278" s="178"/>
      <c r="W278" s="178"/>
      <c r="X278" s="409"/>
      <c r="Y278" s="393"/>
      <c r="Z278" s="178"/>
      <c r="AA278" s="178"/>
      <c r="AB278" s="368"/>
      <c r="AC278" s="352"/>
      <c r="AD278" s="178"/>
      <c r="AE278" s="178"/>
      <c r="AF278" s="409"/>
      <c r="AG278" s="393"/>
      <c r="AH278" s="178"/>
      <c r="AI278" s="178"/>
      <c r="AJ278" s="368"/>
      <c r="AK278" s="352"/>
      <c r="AL278" s="178"/>
      <c r="AM278" s="178"/>
      <c r="AN278" s="409"/>
      <c r="AO278" s="393"/>
      <c r="AP278" s="178"/>
      <c r="AQ278" s="178"/>
      <c r="AR278" s="368"/>
      <c r="AS278" s="393"/>
      <c r="AT278" s="178"/>
      <c r="AU278" s="178"/>
      <c r="AV278" s="368"/>
      <c r="AW278" s="393"/>
      <c r="AX278" s="178"/>
      <c r="AY278" s="178"/>
      <c r="AZ278" s="368"/>
      <c r="BA278" s="393"/>
      <c r="BB278" s="178"/>
      <c r="BC278" s="178"/>
      <c r="BD278" s="368"/>
      <c r="BE278" s="393"/>
      <c r="BF278" s="178"/>
      <c r="BG278" s="178"/>
      <c r="BH278" s="368"/>
      <c r="BI278" s="393"/>
      <c r="BJ278" s="178"/>
      <c r="BK278" s="178"/>
      <c r="BL278" s="368"/>
      <c r="BM278" s="393"/>
      <c r="BN278" s="178"/>
      <c r="BO278" s="178"/>
      <c r="BP278" s="368"/>
      <c r="BQ278" s="393"/>
      <c r="BR278" s="178"/>
      <c r="BS278" s="178"/>
      <c r="BT278" s="368"/>
      <c r="BU278" s="393"/>
      <c r="BV278" s="178"/>
      <c r="BW278" s="178"/>
      <c r="BX278" s="368"/>
      <c r="BY278" s="393"/>
      <c r="BZ278" s="178"/>
      <c r="CA278" s="178"/>
      <c r="CB278" s="368"/>
      <c r="CC278" s="393"/>
      <c r="CD278" s="178"/>
      <c r="CE278" s="178"/>
      <c r="CF278" s="368"/>
      <c r="CG278" s="393"/>
      <c r="CH278" s="178"/>
      <c r="CI278" s="178"/>
      <c r="CJ278" s="368"/>
      <c r="CK278" s="393"/>
      <c r="CL278" s="178"/>
      <c r="CM278" s="178"/>
      <c r="CN278" s="368"/>
      <c r="CO278" s="393"/>
      <c r="CP278" s="178"/>
      <c r="CQ278" s="178"/>
      <c r="CR278" s="368"/>
      <c r="CS278" s="352"/>
      <c r="CT278" s="178"/>
      <c r="CU278" s="178"/>
      <c r="CV278" s="178"/>
      <c r="CW278" s="178"/>
      <c r="CX278" s="178"/>
      <c r="CY278" s="178"/>
      <c r="CZ278" s="178"/>
      <c r="DA278" s="178"/>
      <c r="DB278" s="178"/>
      <c r="DC278" s="178"/>
      <c r="DD278" s="178"/>
      <c r="DE278" s="178"/>
      <c r="DF278" s="178"/>
      <c r="DG278" s="178"/>
      <c r="DH278" s="178"/>
      <c r="DI278" s="178"/>
      <c r="DJ278" s="178"/>
      <c r="DK278" s="178"/>
      <c r="DL278" s="178"/>
      <c r="DM278" s="178"/>
      <c r="DN278" s="178"/>
      <c r="DO278" s="178"/>
      <c r="DP278" s="178"/>
      <c r="DQ278" s="178"/>
      <c r="DR278" s="178"/>
      <c r="DS278" s="178"/>
      <c r="DT278" s="178"/>
      <c r="DU278" s="178"/>
      <c r="DV278" s="178"/>
      <c r="DW278" s="178"/>
      <c r="DX278" s="178"/>
      <c r="DY278" s="178"/>
      <c r="DZ278" s="178"/>
      <c r="EA278" s="178"/>
      <c r="EB278" s="178"/>
      <c r="EC278" s="178"/>
      <c r="ED278" s="178"/>
      <c r="EE278" s="178"/>
      <c r="EF278" s="178"/>
      <c r="EG278" s="178"/>
      <c r="EH278" s="178"/>
      <c r="EI278" s="178"/>
      <c r="EJ278" s="178"/>
      <c r="EK278" s="178"/>
      <c r="EL278" s="178"/>
      <c r="EM278" s="178"/>
      <c r="EN278" s="178"/>
      <c r="EO278" s="178"/>
      <c r="EP278" s="178"/>
      <c r="EQ278" s="178"/>
      <c r="ER278" s="178"/>
      <c r="ES278" s="178"/>
      <c r="ET278" s="178"/>
      <c r="EU278" s="178"/>
      <c r="EV278" s="178"/>
      <c r="EW278" s="178"/>
      <c r="EX278" s="178"/>
      <c r="EY278" s="178"/>
      <c r="EZ278" s="178"/>
      <c r="FA278" s="178"/>
      <c r="FB278" s="178"/>
      <c r="FC278" s="178"/>
      <c r="FD278" s="178"/>
      <c r="FE278" s="178"/>
      <c r="FF278" s="178"/>
      <c r="FG278" s="178"/>
      <c r="FH278" s="178"/>
      <c r="FI278" s="178"/>
      <c r="FJ278" s="178"/>
      <c r="FK278" s="178"/>
      <c r="FL278" s="178"/>
      <c r="FM278" s="178"/>
      <c r="FN278" s="178"/>
      <c r="FO278" s="178"/>
      <c r="FP278" s="178"/>
      <c r="FQ278" s="178"/>
      <c r="FR278" s="178"/>
      <c r="FS278" s="178"/>
      <c r="FT278" s="178"/>
      <c r="FU278" s="178"/>
      <c r="FV278" s="178"/>
      <c r="FW278" s="178"/>
      <c r="FX278" s="178"/>
      <c r="FY278" s="178"/>
      <c r="FZ278" s="178"/>
      <c r="GA278" s="178"/>
      <c r="GB278" s="178"/>
      <c r="GC278" s="178"/>
      <c r="GD278" s="178"/>
      <c r="GE278" s="178"/>
      <c r="GF278" s="178"/>
      <c r="GG278" s="178"/>
      <c r="GH278" s="178"/>
      <c r="GI278" s="178"/>
      <c r="GJ278" s="178"/>
      <c r="GK278" s="178"/>
      <c r="GL278" s="178"/>
      <c r="GM278" s="178"/>
      <c r="GN278" s="178"/>
      <c r="GO278" s="178"/>
      <c r="GP278" s="178"/>
      <c r="GQ278" s="178"/>
      <c r="GR278" s="178"/>
      <c r="GS278" s="178"/>
      <c r="GT278" s="178"/>
      <c r="GU278" s="178"/>
      <c r="GV278" s="178"/>
      <c r="GY278"/>
    </row>
    <row r="279" spans="1:207" ht="15.75">
      <c r="A279" s="114">
        <f t="shared" si="4"/>
        <v>2</v>
      </c>
      <c r="B279" s="489" t="s">
        <v>67</v>
      </c>
      <c r="C279" s="490"/>
      <c r="D279" s="357">
        <v>43368</v>
      </c>
      <c r="E279" s="465" t="str">
        <f>IF("CA" = [1]Congé!$H$7:$H$738, "absent", "il est la ")</f>
        <v xml:space="preserve">il est la </v>
      </c>
      <c r="F279" s="178"/>
      <c r="G279" s="178"/>
      <c r="H279" s="368"/>
      <c r="I279" s="352"/>
      <c r="J279" s="178"/>
      <c r="K279" s="178"/>
      <c r="L279" s="409"/>
      <c r="M279" s="393"/>
      <c r="N279" s="178"/>
      <c r="O279" s="178"/>
      <c r="P279" s="368"/>
      <c r="Q279" s="393"/>
      <c r="R279" s="178"/>
      <c r="S279" s="178"/>
      <c r="T279" s="368"/>
      <c r="U279" s="352"/>
      <c r="V279" s="178"/>
      <c r="W279" s="178"/>
      <c r="X279" s="409"/>
      <c r="Y279" s="393"/>
      <c r="Z279" s="178"/>
      <c r="AA279" s="178"/>
      <c r="AB279" s="368"/>
      <c r="AC279" s="352"/>
      <c r="AD279" s="178"/>
      <c r="AE279" s="178"/>
      <c r="AF279" s="409"/>
      <c r="AG279" s="393"/>
      <c r="AH279" s="178"/>
      <c r="AI279" s="178"/>
      <c r="AJ279" s="368"/>
      <c r="AK279" s="352"/>
      <c r="AL279" s="178"/>
      <c r="AM279" s="178"/>
      <c r="AN279" s="409"/>
      <c r="AO279" s="393"/>
      <c r="AP279" s="178"/>
      <c r="AQ279" s="178"/>
      <c r="AR279" s="368"/>
      <c r="AS279" s="393"/>
      <c r="AT279" s="178"/>
      <c r="AU279" s="178"/>
      <c r="AV279" s="368"/>
      <c r="AW279" s="393"/>
      <c r="AX279" s="178"/>
      <c r="AY279" s="178"/>
      <c r="AZ279" s="368"/>
      <c r="BA279" s="393"/>
      <c r="BB279" s="178"/>
      <c r="BC279" s="178"/>
      <c r="BD279" s="368"/>
      <c r="BE279" s="393"/>
      <c r="BF279" s="178"/>
      <c r="BG279" s="178"/>
      <c r="BH279" s="368"/>
      <c r="BI279" s="393"/>
      <c r="BJ279" s="178"/>
      <c r="BK279" s="178"/>
      <c r="BL279" s="368"/>
      <c r="BM279" s="393"/>
      <c r="BN279" s="178"/>
      <c r="BO279" s="178"/>
      <c r="BP279" s="368"/>
      <c r="BQ279" s="393"/>
      <c r="BR279" s="178"/>
      <c r="BS279" s="178"/>
      <c r="BT279" s="368"/>
      <c r="BU279" s="393"/>
      <c r="BV279" s="178"/>
      <c r="BW279" s="178"/>
      <c r="BX279" s="368"/>
      <c r="BY279" s="393"/>
      <c r="BZ279" s="178"/>
      <c r="CA279" s="178"/>
      <c r="CB279" s="368"/>
      <c r="CC279" s="393"/>
      <c r="CD279" s="178"/>
      <c r="CE279" s="178"/>
      <c r="CF279" s="368"/>
      <c r="CG279" s="393"/>
      <c r="CH279" s="178"/>
      <c r="CI279" s="178"/>
      <c r="CJ279" s="368"/>
      <c r="CK279" s="393"/>
      <c r="CL279" s="178"/>
      <c r="CM279" s="178"/>
      <c r="CN279" s="368"/>
      <c r="CO279" s="393"/>
      <c r="CP279" s="178"/>
      <c r="CQ279" s="178"/>
      <c r="CR279" s="368"/>
      <c r="CS279" s="352"/>
      <c r="CT279" s="178"/>
      <c r="CU279" s="178"/>
      <c r="CV279" s="178"/>
      <c r="CW279" s="178"/>
      <c r="CX279" s="178"/>
      <c r="CY279" s="178"/>
      <c r="CZ279" s="178"/>
      <c r="DA279" s="178"/>
      <c r="DB279" s="178"/>
      <c r="DC279" s="178"/>
      <c r="DD279" s="178"/>
      <c r="DE279" s="178"/>
      <c r="DF279" s="178"/>
      <c r="DG279" s="178"/>
      <c r="DH279" s="178"/>
      <c r="DI279" s="178"/>
      <c r="DJ279" s="178"/>
      <c r="DK279" s="178"/>
      <c r="DL279" s="178"/>
      <c r="DM279" s="178"/>
      <c r="DN279" s="178"/>
      <c r="DO279" s="178"/>
      <c r="DP279" s="178"/>
      <c r="DQ279" s="178"/>
      <c r="DR279" s="178"/>
      <c r="DS279" s="178"/>
      <c r="DT279" s="178"/>
      <c r="DU279" s="178"/>
      <c r="DV279" s="178"/>
      <c r="DW279" s="178"/>
      <c r="DX279" s="178"/>
      <c r="DY279" s="178"/>
      <c r="DZ279" s="178"/>
      <c r="EA279" s="178"/>
      <c r="EB279" s="178"/>
      <c r="EC279" s="178"/>
      <c r="ED279" s="178"/>
      <c r="EE279" s="178"/>
      <c r="EF279" s="178"/>
      <c r="EG279" s="178"/>
      <c r="EH279" s="178"/>
      <c r="EI279" s="178"/>
      <c r="EJ279" s="178"/>
      <c r="EK279" s="178"/>
      <c r="EL279" s="178"/>
      <c r="EM279" s="178"/>
      <c r="EN279" s="178"/>
      <c r="EO279" s="178"/>
      <c r="EP279" s="178"/>
      <c r="EQ279" s="178"/>
      <c r="ER279" s="178"/>
      <c r="ES279" s="178"/>
      <c r="ET279" s="178"/>
      <c r="EU279" s="178"/>
      <c r="EV279" s="178"/>
      <c r="EW279" s="178"/>
      <c r="EX279" s="178"/>
      <c r="EY279" s="178"/>
      <c r="EZ279" s="178"/>
      <c r="FA279" s="178"/>
      <c r="FB279" s="178"/>
      <c r="FC279" s="178"/>
      <c r="FD279" s="178"/>
      <c r="FE279" s="178"/>
      <c r="FF279" s="178"/>
      <c r="FG279" s="178"/>
      <c r="FH279" s="178"/>
      <c r="FI279" s="178"/>
      <c r="FJ279" s="178"/>
      <c r="FK279" s="178"/>
      <c r="FL279" s="178"/>
      <c r="FM279" s="178"/>
      <c r="FN279" s="178"/>
      <c r="FO279" s="178"/>
      <c r="FP279" s="178"/>
      <c r="FQ279" s="178"/>
      <c r="FR279" s="178"/>
      <c r="FS279" s="178"/>
      <c r="FT279" s="178"/>
      <c r="FU279" s="178"/>
      <c r="FV279" s="178"/>
      <c r="FW279" s="178"/>
      <c r="FX279" s="178"/>
      <c r="FY279" s="178"/>
      <c r="FZ279" s="178"/>
      <c r="GA279" s="178"/>
      <c r="GB279" s="178"/>
      <c r="GC279" s="178"/>
      <c r="GD279" s="178"/>
      <c r="GE279" s="178"/>
      <c r="GF279" s="178"/>
      <c r="GG279" s="178"/>
      <c r="GH279" s="178"/>
      <c r="GI279" s="178"/>
      <c r="GJ279" s="178"/>
      <c r="GK279" s="178"/>
      <c r="GL279" s="178"/>
      <c r="GM279" s="178"/>
      <c r="GN279" s="178"/>
      <c r="GO279" s="178"/>
      <c r="GP279" s="178"/>
      <c r="GQ279" s="178"/>
      <c r="GR279" s="178"/>
      <c r="GS279" s="178"/>
      <c r="GT279" s="178"/>
      <c r="GU279" s="178"/>
      <c r="GV279" s="178"/>
      <c r="GY279"/>
    </row>
    <row r="280" spans="1:207" ht="15.75">
      <c r="A280" s="114">
        <f t="shared" si="4"/>
        <v>3</v>
      </c>
      <c r="B280" s="491"/>
      <c r="C280" s="492"/>
      <c r="D280" s="357">
        <v>43369</v>
      </c>
      <c r="E280" s="465" t="str">
        <f>IF("CA" = [1]Congé!$H$7:$H$738, "absent", "il est la ")</f>
        <v xml:space="preserve">il est la </v>
      </c>
      <c r="F280" s="178"/>
      <c r="G280" s="178"/>
      <c r="H280" s="368"/>
      <c r="I280" s="352"/>
      <c r="J280" s="178"/>
      <c r="K280" s="178"/>
      <c r="L280" s="409"/>
      <c r="M280" s="393"/>
      <c r="N280" s="178"/>
      <c r="O280" s="178"/>
      <c r="P280" s="368"/>
      <c r="Q280" s="393"/>
      <c r="R280" s="178"/>
      <c r="S280" s="178"/>
      <c r="T280" s="368"/>
      <c r="U280" s="352"/>
      <c r="V280" s="178"/>
      <c r="W280" s="178"/>
      <c r="X280" s="409"/>
      <c r="Y280" s="393"/>
      <c r="Z280" s="178"/>
      <c r="AA280" s="178"/>
      <c r="AB280" s="368"/>
      <c r="AC280" s="352"/>
      <c r="AD280" s="178"/>
      <c r="AE280" s="178"/>
      <c r="AF280" s="409"/>
      <c r="AG280" s="393"/>
      <c r="AH280" s="178"/>
      <c r="AI280" s="178"/>
      <c r="AJ280" s="368"/>
      <c r="AK280" s="352"/>
      <c r="AL280" s="178"/>
      <c r="AM280" s="178"/>
      <c r="AN280" s="409"/>
      <c r="AO280" s="393"/>
      <c r="AP280" s="178"/>
      <c r="AQ280" s="178"/>
      <c r="AR280" s="368"/>
      <c r="AS280" s="393"/>
      <c r="AT280" s="178"/>
      <c r="AU280" s="178"/>
      <c r="AV280" s="368"/>
      <c r="AW280" s="393"/>
      <c r="AX280" s="178"/>
      <c r="AY280" s="178"/>
      <c r="AZ280" s="368"/>
      <c r="BA280" s="393"/>
      <c r="BB280" s="178"/>
      <c r="BC280" s="178"/>
      <c r="BD280" s="368"/>
      <c r="BE280" s="393"/>
      <c r="BF280" s="178"/>
      <c r="BG280" s="178"/>
      <c r="BH280" s="368"/>
      <c r="BI280" s="393"/>
      <c r="BJ280" s="178"/>
      <c r="BK280" s="178"/>
      <c r="BL280" s="368"/>
      <c r="BM280" s="393"/>
      <c r="BN280" s="178"/>
      <c r="BO280" s="178"/>
      <c r="BP280" s="368"/>
      <c r="BQ280" s="393"/>
      <c r="BR280" s="178"/>
      <c r="BS280" s="178"/>
      <c r="BT280" s="368"/>
      <c r="BU280" s="393"/>
      <c r="BV280" s="178"/>
      <c r="BW280" s="178"/>
      <c r="BX280" s="368"/>
      <c r="BY280" s="393"/>
      <c r="BZ280" s="178"/>
      <c r="CA280" s="178"/>
      <c r="CB280" s="368"/>
      <c r="CC280" s="393"/>
      <c r="CD280" s="178"/>
      <c r="CE280" s="178"/>
      <c r="CF280" s="368"/>
      <c r="CG280" s="393"/>
      <c r="CH280" s="178"/>
      <c r="CI280" s="178"/>
      <c r="CJ280" s="368"/>
      <c r="CK280" s="393"/>
      <c r="CL280" s="178"/>
      <c r="CM280" s="178"/>
      <c r="CN280" s="368"/>
      <c r="CO280" s="393"/>
      <c r="CP280" s="178"/>
      <c r="CQ280" s="178"/>
      <c r="CR280" s="368"/>
      <c r="CS280" s="352"/>
      <c r="CT280" s="178"/>
      <c r="CU280" s="178"/>
      <c r="CV280" s="178"/>
      <c r="CW280" s="178"/>
      <c r="CX280" s="178"/>
      <c r="CY280" s="178"/>
      <c r="CZ280" s="178"/>
      <c r="DA280" s="178"/>
      <c r="DB280" s="178"/>
      <c r="DC280" s="178"/>
      <c r="DD280" s="178"/>
      <c r="DE280" s="178"/>
      <c r="DF280" s="178"/>
      <c r="DG280" s="178"/>
      <c r="DH280" s="178"/>
      <c r="DI280" s="178"/>
      <c r="DJ280" s="178"/>
      <c r="DK280" s="178"/>
      <c r="DL280" s="178"/>
      <c r="DM280" s="178"/>
      <c r="DN280" s="178"/>
      <c r="DO280" s="178"/>
      <c r="DP280" s="178"/>
      <c r="DQ280" s="178"/>
      <c r="DR280" s="178"/>
      <c r="DS280" s="178"/>
      <c r="DT280" s="178"/>
      <c r="DU280" s="178"/>
      <c r="DV280" s="178"/>
      <c r="DW280" s="178"/>
      <c r="DX280" s="178"/>
      <c r="DY280" s="178"/>
      <c r="DZ280" s="178"/>
      <c r="EA280" s="178"/>
      <c r="EB280" s="178"/>
      <c r="EC280" s="178"/>
      <c r="ED280" s="178"/>
      <c r="EE280" s="178"/>
      <c r="EF280" s="178"/>
      <c r="EG280" s="178"/>
      <c r="EH280" s="178"/>
      <c r="EI280" s="178"/>
      <c r="EJ280" s="178"/>
      <c r="EK280" s="178"/>
      <c r="EL280" s="178"/>
      <c r="EM280" s="178"/>
      <c r="EN280" s="178"/>
      <c r="EO280" s="178"/>
      <c r="EP280" s="178"/>
      <c r="EQ280" s="178"/>
      <c r="ER280" s="178"/>
      <c r="ES280" s="178"/>
      <c r="ET280" s="178"/>
      <c r="EU280" s="178"/>
      <c r="EV280" s="178"/>
      <c r="EW280" s="178"/>
      <c r="EX280" s="178"/>
      <c r="EY280" s="178"/>
      <c r="EZ280" s="178"/>
      <c r="FA280" s="178"/>
      <c r="FB280" s="178"/>
      <c r="FC280" s="178"/>
      <c r="FD280" s="178"/>
      <c r="FE280" s="178"/>
      <c r="FF280" s="178"/>
      <c r="FG280" s="178"/>
      <c r="FH280" s="178"/>
      <c r="FI280" s="178"/>
      <c r="FJ280" s="178"/>
      <c r="FK280" s="178"/>
      <c r="FL280" s="178"/>
      <c r="FM280" s="178"/>
      <c r="FN280" s="178"/>
      <c r="FO280" s="178"/>
      <c r="FP280" s="178"/>
      <c r="FQ280" s="178"/>
      <c r="FR280" s="178"/>
      <c r="FS280" s="178"/>
      <c r="FT280" s="178"/>
      <c r="FU280" s="178"/>
      <c r="FV280" s="178"/>
      <c r="FW280" s="178"/>
      <c r="FX280" s="178"/>
      <c r="FY280" s="178"/>
      <c r="FZ280" s="178"/>
      <c r="GA280" s="178"/>
      <c r="GB280" s="178"/>
      <c r="GC280" s="178"/>
      <c r="GD280" s="178"/>
      <c r="GE280" s="178"/>
      <c r="GF280" s="178"/>
      <c r="GG280" s="178"/>
      <c r="GH280" s="178"/>
      <c r="GI280" s="178"/>
      <c r="GJ280" s="178"/>
      <c r="GK280" s="178"/>
      <c r="GL280" s="178"/>
      <c r="GM280" s="178"/>
      <c r="GN280" s="178"/>
      <c r="GO280" s="178"/>
      <c r="GP280" s="178"/>
      <c r="GQ280" s="178"/>
      <c r="GR280" s="178"/>
      <c r="GS280" s="178"/>
      <c r="GT280" s="178"/>
      <c r="GU280" s="178"/>
      <c r="GV280" s="178"/>
      <c r="GY280"/>
    </row>
    <row r="281" spans="1:207" ht="15.75">
      <c r="A281" s="114">
        <f t="shared" si="4"/>
        <v>4</v>
      </c>
      <c r="B281" s="491"/>
      <c r="C281" s="492"/>
      <c r="D281" s="357">
        <v>43370</v>
      </c>
      <c r="E281" s="465" t="str">
        <f>IF("CA" = [1]Congé!$H$7:$H$738, "absent", "il est la ")</f>
        <v xml:space="preserve">il est la </v>
      </c>
      <c r="F281" s="178"/>
      <c r="G281" s="178"/>
      <c r="H281" s="368"/>
      <c r="I281" s="352"/>
      <c r="J281" s="178"/>
      <c r="K281" s="178"/>
      <c r="L281" s="409"/>
      <c r="M281" s="393"/>
      <c r="N281" s="178"/>
      <c r="O281" s="178"/>
      <c r="P281" s="368"/>
      <c r="Q281" s="393"/>
      <c r="R281" s="178"/>
      <c r="S281" s="178"/>
      <c r="T281" s="368"/>
      <c r="U281" s="352"/>
      <c r="V281" s="178"/>
      <c r="W281" s="178"/>
      <c r="X281" s="409"/>
      <c r="Y281" s="393"/>
      <c r="Z281" s="178"/>
      <c r="AA281" s="178"/>
      <c r="AB281" s="368"/>
      <c r="AC281" s="352"/>
      <c r="AD281" s="178"/>
      <c r="AE281" s="178"/>
      <c r="AF281" s="409"/>
      <c r="AG281" s="393"/>
      <c r="AH281" s="178"/>
      <c r="AI281" s="178"/>
      <c r="AJ281" s="368"/>
      <c r="AK281" s="352"/>
      <c r="AL281" s="178"/>
      <c r="AM281" s="178"/>
      <c r="AN281" s="409"/>
      <c r="AO281" s="393"/>
      <c r="AP281" s="178"/>
      <c r="AQ281" s="178"/>
      <c r="AR281" s="368"/>
      <c r="AS281" s="393"/>
      <c r="AT281" s="178"/>
      <c r="AU281" s="178"/>
      <c r="AV281" s="368"/>
      <c r="AW281" s="393"/>
      <c r="AX281" s="178"/>
      <c r="AY281" s="178"/>
      <c r="AZ281" s="368"/>
      <c r="BA281" s="393"/>
      <c r="BB281" s="178"/>
      <c r="BC281" s="178"/>
      <c r="BD281" s="368"/>
      <c r="BE281" s="393"/>
      <c r="BF281" s="178"/>
      <c r="BG281" s="178"/>
      <c r="BH281" s="368"/>
      <c r="BI281" s="393"/>
      <c r="BJ281" s="178"/>
      <c r="BK281" s="178"/>
      <c r="BL281" s="368"/>
      <c r="BM281" s="393"/>
      <c r="BN281" s="178"/>
      <c r="BO281" s="178"/>
      <c r="BP281" s="368"/>
      <c r="BQ281" s="393"/>
      <c r="BR281" s="178"/>
      <c r="BS281" s="178"/>
      <c r="BT281" s="368"/>
      <c r="BU281" s="393"/>
      <c r="BV281" s="178"/>
      <c r="BW281" s="178"/>
      <c r="BX281" s="368"/>
      <c r="BY281" s="393"/>
      <c r="BZ281" s="178"/>
      <c r="CA281" s="178"/>
      <c r="CB281" s="368"/>
      <c r="CC281" s="393"/>
      <c r="CD281" s="178"/>
      <c r="CE281" s="178"/>
      <c r="CF281" s="368"/>
      <c r="CG281" s="393"/>
      <c r="CH281" s="178"/>
      <c r="CI281" s="178"/>
      <c r="CJ281" s="368"/>
      <c r="CK281" s="393"/>
      <c r="CL281" s="178"/>
      <c r="CM281" s="178"/>
      <c r="CN281" s="368"/>
      <c r="CO281" s="393"/>
      <c r="CP281" s="178"/>
      <c r="CQ281" s="178"/>
      <c r="CR281" s="368"/>
      <c r="CS281" s="352"/>
      <c r="CT281" s="178"/>
      <c r="CU281" s="178"/>
      <c r="CV281" s="178"/>
      <c r="CW281" s="178"/>
      <c r="CX281" s="178"/>
      <c r="CY281" s="178"/>
      <c r="CZ281" s="178"/>
      <c r="DA281" s="178"/>
      <c r="DB281" s="178"/>
      <c r="DC281" s="178"/>
      <c r="DD281" s="178"/>
      <c r="DE281" s="178"/>
      <c r="DF281" s="178"/>
      <c r="DG281" s="178"/>
      <c r="DH281" s="178"/>
      <c r="DI281" s="178"/>
      <c r="DJ281" s="178"/>
      <c r="DK281" s="178"/>
      <c r="DL281" s="178"/>
      <c r="DM281" s="178"/>
      <c r="DN281" s="178"/>
      <c r="DO281" s="178"/>
      <c r="DP281" s="178"/>
      <c r="DQ281" s="178"/>
      <c r="DR281" s="178"/>
      <c r="DS281" s="178"/>
      <c r="DT281" s="178"/>
      <c r="DU281" s="178"/>
      <c r="DV281" s="178"/>
      <c r="DW281" s="178"/>
      <c r="DX281" s="178"/>
      <c r="DY281" s="178"/>
      <c r="DZ281" s="178"/>
      <c r="EA281" s="178"/>
      <c r="EB281" s="178"/>
      <c r="EC281" s="178"/>
      <c r="ED281" s="178"/>
      <c r="EE281" s="178"/>
      <c r="EF281" s="178"/>
      <c r="EG281" s="178"/>
      <c r="EH281" s="178"/>
      <c r="EI281" s="178"/>
      <c r="EJ281" s="178"/>
      <c r="EK281" s="178"/>
      <c r="EL281" s="178"/>
      <c r="EM281" s="178"/>
      <c r="EN281" s="178"/>
      <c r="EO281" s="178"/>
      <c r="EP281" s="178"/>
      <c r="EQ281" s="178"/>
      <c r="ER281" s="178"/>
      <c r="ES281" s="178"/>
      <c r="ET281" s="178"/>
      <c r="EU281" s="178"/>
      <c r="EV281" s="178"/>
      <c r="EW281" s="178"/>
      <c r="EX281" s="178"/>
      <c r="EY281" s="178"/>
      <c r="EZ281" s="178"/>
      <c r="FA281" s="178"/>
      <c r="FB281" s="178"/>
      <c r="FC281" s="178"/>
      <c r="FD281" s="178"/>
      <c r="FE281" s="178"/>
      <c r="FF281" s="178"/>
      <c r="FG281" s="178"/>
      <c r="FH281" s="178"/>
      <c r="FI281" s="178"/>
      <c r="FJ281" s="178"/>
      <c r="FK281" s="178"/>
      <c r="FL281" s="178"/>
      <c r="FM281" s="178"/>
      <c r="FN281" s="178"/>
      <c r="FO281" s="178"/>
      <c r="FP281" s="178"/>
      <c r="FQ281" s="178"/>
      <c r="FR281" s="178"/>
      <c r="FS281" s="178"/>
      <c r="FT281" s="178"/>
      <c r="FU281" s="178"/>
      <c r="FV281" s="178"/>
      <c r="FW281" s="178"/>
      <c r="FX281" s="178"/>
      <c r="FY281" s="178"/>
      <c r="FZ281" s="178"/>
      <c r="GA281" s="178"/>
      <c r="GB281" s="178"/>
      <c r="GC281" s="178"/>
      <c r="GD281" s="178"/>
      <c r="GE281" s="178"/>
      <c r="GF281" s="178"/>
      <c r="GG281" s="178"/>
      <c r="GH281" s="178"/>
      <c r="GI281" s="178"/>
      <c r="GJ281" s="178"/>
      <c r="GK281" s="178"/>
      <c r="GL281" s="178"/>
      <c r="GM281" s="178"/>
      <c r="GN281" s="178"/>
      <c r="GO281" s="178"/>
      <c r="GP281" s="178"/>
      <c r="GQ281" s="178"/>
      <c r="GR281" s="178"/>
      <c r="GS281" s="178"/>
      <c r="GT281" s="178"/>
      <c r="GU281" s="178"/>
      <c r="GV281" s="178"/>
      <c r="GY281"/>
    </row>
    <row r="282" spans="1:207" ht="15.75">
      <c r="A282" s="114">
        <f t="shared" si="4"/>
        <v>5</v>
      </c>
      <c r="B282" s="491"/>
      <c r="C282" s="492"/>
      <c r="D282" s="357">
        <v>43371</v>
      </c>
      <c r="E282" s="465" t="str">
        <f>IF("CA" = [1]Congé!$H$7:$H$738, "absent", "il est la ")</f>
        <v xml:space="preserve">il est la </v>
      </c>
      <c r="F282" s="178"/>
      <c r="G282" s="178"/>
      <c r="H282" s="368"/>
      <c r="I282" s="352"/>
      <c r="J282" s="178"/>
      <c r="K282" s="178"/>
      <c r="L282" s="409"/>
      <c r="M282" s="393"/>
      <c r="N282" s="178"/>
      <c r="O282" s="178"/>
      <c r="P282" s="368"/>
      <c r="Q282" s="393"/>
      <c r="R282" s="178"/>
      <c r="S282" s="178"/>
      <c r="T282" s="368"/>
      <c r="U282" s="352"/>
      <c r="V282" s="178"/>
      <c r="W282" s="178"/>
      <c r="X282" s="409"/>
      <c r="Y282" s="393"/>
      <c r="Z282" s="178"/>
      <c r="AA282" s="178"/>
      <c r="AB282" s="368"/>
      <c r="AC282" s="352"/>
      <c r="AD282" s="178"/>
      <c r="AE282" s="178"/>
      <c r="AF282" s="409"/>
      <c r="AG282" s="393"/>
      <c r="AH282" s="178"/>
      <c r="AI282" s="178"/>
      <c r="AJ282" s="368"/>
      <c r="AK282" s="352"/>
      <c r="AL282" s="178"/>
      <c r="AM282" s="178"/>
      <c r="AN282" s="409"/>
      <c r="AO282" s="393"/>
      <c r="AP282" s="178"/>
      <c r="AQ282" s="178"/>
      <c r="AR282" s="368"/>
      <c r="AS282" s="393"/>
      <c r="AT282" s="178"/>
      <c r="AU282" s="178"/>
      <c r="AV282" s="368"/>
      <c r="AW282" s="393"/>
      <c r="AX282" s="178"/>
      <c r="AY282" s="178"/>
      <c r="AZ282" s="368"/>
      <c r="BA282" s="393"/>
      <c r="BB282" s="178"/>
      <c r="BC282" s="178"/>
      <c r="BD282" s="368"/>
      <c r="BE282" s="393"/>
      <c r="BF282" s="178"/>
      <c r="BG282" s="178"/>
      <c r="BH282" s="368"/>
      <c r="BI282" s="393"/>
      <c r="BJ282" s="178"/>
      <c r="BK282" s="178"/>
      <c r="BL282" s="368"/>
      <c r="BM282" s="393"/>
      <c r="BN282" s="178"/>
      <c r="BO282" s="178"/>
      <c r="BP282" s="368"/>
      <c r="BQ282" s="393"/>
      <c r="BR282" s="178"/>
      <c r="BS282" s="178"/>
      <c r="BT282" s="368"/>
      <c r="BU282" s="393"/>
      <c r="BV282" s="178"/>
      <c r="BW282" s="178"/>
      <c r="BX282" s="368"/>
      <c r="BY282" s="393"/>
      <c r="BZ282" s="178"/>
      <c r="CA282" s="178"/>
      <c r="CB282" s="368"/>
      <c r="CC282" s="393"/>
      <c r="CD282" s="178"/>
      <c r="CE282" s="178"/>
      <c r="CF282" s="368"/>
      <c r="CG282" s="393"/>
      <c r="CH282" s="178"/>
      <c r="CI282" s="178"/>
      <c r="CJ282" s="368"/>
      <c r="CK282" s="393"/>
      <c r="CL282" s="178"/>
      <c r="CM282" s="178"/>
      <c r="CN282" s="368"/>
      <c r="CO282" s="393"/>
      <c r="CP282" s="178"/>
      <c r="CQ282" s="178"/>
      <c r="CR282" s="368"/>
      <c r="CS282" s="352"/>
      <c r="CT282" s="178"/>
      <c r="CU282" s="178"/>
      <c r="CV282" s="178"/>
      <c r="CW282" s="178"/>
      <c r="CX282" s="178"/>
      <c r="CY282" s="178"/>
      <c r="CZ282" s="178"/>
      <c r="DA282" s="178"/>
      <c r="DB282" s="178"/>
      <c r="DC282" s="178"/>
      <c r="DD282" s="178"/>
      <c r="DE282" s="178"/>
      <c r="DF282" s="178"/>
      <c r="DG282" s="178"/>
      <c r="DH282" s="178"/>
      <c r="DI282" s="178"/>
      <c r="DJ282" s="178"/>
      <c r="DK282" s="178"/>
      <c r="DL282" s="178"/>
      <c r="DM282" s="178"/>
      <c r="DN282" s="178"/>
      <c r="DO282" s="178"/>
      <c r="DP282" s="178"/>
      <c r="DQ282" s="178"/>
      <c r="DR282" s="178"/>
      <c r="DS282" s="178"/>
      <c r="DT282" s="178"/>
      <c r="DU282" s="178"/>
      <c r="DV282" s="178"/>
      <c r="DW282" s="178"/>
      <c r="DX282" s="178"/>
      <c r="DY282" s="178"/>
      <c r="DZ282" s="178"/>
      <c r="EA282" s="178"/>
      <c r="EB282" s="178"/>
      <c r="EC282" s="178"/>
      <c r="ED282" s="178"/>
      <c r="EE282" s="178"/>
      <c r="EF282" s="178"/>
      <c r="EG282" s="178"/>
      <c r="EH282" s="178"/>
      <c r="EI282" s="178"/>
      <c r="EJ282" s="178"/>
      <c r="EK282" s="178"/>
      <c r="EL282" s="178"/>
      <c r="EM282" s="178"/>
      <c r="EN282" s="178"/>
      <c r="EO282" s="178"/>
      <c r="EP282" s="178"/>
      <c r="EQ282" s="178"/>
      <c r="ER282" s="178"/>
      <c r="ES282" s="178"/>
      <c r="ET282" s="178"/>
      <c r="EU282" s="178"/>
      <c r="EV282" s="178"/>
      <c r="EW282" s="178"/>
      <c r="EX282" s="178"/>
      <c r="EY282" s="178"/>
      <c r="EZ282" s="178"/>
      <c r="FA282" s="178"/>
      <c r="FB282" s="178"/>
      <c r="FC282" s="178"/>
      <c r="FD282" s="178"/>
      <c r="FE282" s="178"/>
      <c r="FF282" s="178"/>
      <c r="FG282" s="178"/>
      <c r="FH282" s="178"/>
      <c r="FI282" s="178"/>
      <c r="FJ282" s="178"/>
      <c r="FK282" s="178"/>
      <c r="FL282" s="178"/>
      <c r="FM282" s="178"/>
      <c r="FN282" s="178"/>
      <c r="FO282" s="178"/>
      <c r="FP282" s="178"/>
      <c r="FQ282" s="178"/>
      <c r="FR282" s="178"/>
      <c r="FS282" s="178"/>
      <c r="FT282" s="178"/>
      <c r="FU282" s="178"/>
      <c r="FV282" s="178"/>
      <c r="FW282" s="178"/>
      <c r="FX282" s="178"/>
      <c r="FY282" s="178"/>
      <c r="FZ282" s="178"/>
      <c r="GA282" s="178"/>
      <c r="GB282" s="178"/>
      <c r="GC282" s="178"/>
      <c r="GD282" s="178"/>
      <c r="GE282" s="178"/>
      <c r="GF282" s="178"/>
      <c r="GG282" s="178"/>
      <c r="GH282" s="178"/>
      <c r="GI282" s="178"/>
      <c r="GJ282" s="178"/>
      <c r="GK282" s="178"/>
      <c r="GL282" s="178"/>
      <c r="GM282" s="178"/>
      <c r="GN282" s="178"/>
      <c r="GO282" s="178"/>
      <c r="GP282" s="178"/>
      <c r="GQ282" s="178"/>
      <c r="GR282" s="178"/>
      <c r="GS282" s="178"/>
      <c r="GT282" s="178"/>
      <c r="GU282" s="178"/>
      <c r="GV282" s="178"/>
      <c r="GY282"/>
    </row>
    <row r="283" spans="1:207" ht="15.75">
      <c r="A283" s="114">
        <f t="shared" si="4"/>
        <v>6</v>
      </c>
      <c r="B283" s="491"/>
      <c r="C283" s="492"/>
      <c r="D283" s="357">
        <v>43372</v>
      </c>
      <c r="E283" s="465" t="str">
        <f>IF("CA" = [1]Congé!$H$7:$H$738, "absent", "il est la ")</f>
        <v xml:space="preserve">il est la </v>
      </c>
      <c r="F283" s="178"/>
      <c r="G283" s="178"/>
      <c r="H283" s="368"/>
      <c r="I283" s="352"/>
      <c r="J283" s="178"/>
      <c r="K283" s="178"/>
      <c r="L283" s="409"/>
      <c r="M283" s="393"/>
      <c r="N283" s="178"/>
      <c r="O283" s="178"/>
      <c r="P283" s="368"/>
      <c r="Q283" s="393"/>
      <c r="R283" s="178"/>
      <c r="S283" s="178"/>
      <c r="T283" s="368"/>
      <c r="U283" s="352"/>
      <c r="V283" s="178"/>
      <c r="W283" s="178"/>
      <c r="X283" s="409"/>
      <c r="Y283" s="393"/>
      <c r="Z283" s="178"/>
      <c r="AA283" s="178"/>
      <c r="AB283" s="368"/>
      <c r="AC283" s="352"/>
      <c r="AD283" s="178"/>
      <c r="AE283" s="178"/>
      <c r="AF283" s="409"/>
      <c r="AG283" s="393"/>
      <c r="AH283" s="178"/>
      <c r="AI283" s="178"/>
      <c r="AJ283" s="368"/>
      <c r="AK283" s="352"/>
      <c r="AL283" s="178"/>
      <c r="AM283" s="178"/>
      <c r="AN283" s="409"/>
      <c r="AO283" s="393"/>
      <c r="AP283" s="178"/>
      <c r="AQ283" s="178"/>
      <c r="AR283" s="368"/>
      <c r="AS283" s="393"/>
      <c r="AT283" s="178"/>
      <c r="AU283" s="178"/>
      <c r="AV283" s="368"/>
      <c r="AW283" s="393"/>
      <c r="AX283" s="178"/>
      <c r="AY283" s="178"/>
      <c r="AZ283" s="368"/>
      <c r="BA283" s="393"/>
      <c r="BB283" s="178"/>
      <c r="BC283" s="178"/>
      <c r="BD283" s="368"/>
      <c r="BE283" s="393"/>
      <c r="BF283" s="178"/>
      <c r="BG283" s="178"/>
      <c r="BH283" s="368"/>
      <c r="BI283" s="393"/>
      <c r="BJ283" s="178"/>
      <c r="BK283" s="178"/>
      <c r="BL283" s="368"/>
      <c r="BM283" s="393"/>
      <c r="BN283" s="178"/>
      <c r="BO283" s="178"/>
      <c r="BP283" s="368"/>
      <c r="BQ283" s="393"/>
      <c r="BR283" s="178"/>
      <c r="BS283" s="178"/>
      <c r="BT283" s="368"/>
      <c r="BU283" s="393"/>
      <c r="BV283" s="178"/>
      <c r="BW283" s="178"/>
      <c r="BX283" s="368"/>
      <c r="BY283" s="393"/>
      <c r="BZ283" s="178"/>
      <c r="CA283" s="178"/>
      <c r="CB283" s="368"/>
      <c r="CC283" s="393"/>
      <c r="CD283" s="178"/>
      <c r="CE283" s="178"/>
      <c r="CF283" s="368"/>
      <c r="CG283" s="393"/>
      <c r="CH283" s="178"/>
      <c r="CI283" s="178"/>
      <c r="CJ283" s="368"/>
      <c r="CK283" s="393"/>
      <c r="CL283" s="178"/>
      <c r="CM283" s="178"/>
      <c r="CN283" s="368"/>
      <c r="CO283" s="393"/>
      <c r="CP283" s="178"/>
      <c r="CQ283" s="178"/>
      <c r="CR283" s="368"/>
      <c r="CS283" s="352"/>
      <c r="CT283" s="178"/>
      <c r="CU283" s="178"/>
      <c r="CV283" s="178"/>
      <c r="CW283" s="178"/>
      <c r="CX283" s="178"/>
      <c r="CY283" s="178"/>
      <c r="CZ283" s="178"/>
      <c r="DA283" s="178"/>
      <c r="DB283" s="178"/>
      <c r="DC283" s="178"/>
      <c r="DD283" s="178"/>
      <c r="DE283" s="178"/>
      <c r="DF283" s="178"/>
      <c r="DG283" s="178"/>
      <c r="DH283" s="178"/>
      <c r="DI283" s="178"/>
      <c r="DJ283" s="178"/>
      <c r="DK283" s="178"/>
      <c r="DL283" s="178"/>
      <c r="DM283" s="178"/>
      <c r="DN283" s="178"/>
      <c r="DO283" s="178"/>
      <c r="DP283" s="178"/>
      <c r="DQ283" s="178"/>
      <c r="DR283" s="178"/>
      <c r="DS283" s="178"/>
      <c r="DT283" s="178"/>
      <c r="DU283" s="178"/>
      <c r="DV283" s="178"/>
      <c r="DW283" s="178"/>
      <c r="DX283" s="178"/>
      <c r="DY283" s="178"/>
      <c r="DZ283" s="178"/>
      <c r="EA283" s="178"/>
      <c r="EB283" s="178"/>
      <c r="EC283" s="178"/>
      <c r="ED283" s="178"/>
      <c r="EE283" s="178"/>
      <c r="EF283" s="178"/>
      <c r="EG283" s="178"/>
      <c r="EH283" s="178"/>
      <c r="EI283" s="178"/>
      <c r="EJ283" s="178"/>
      <c r="EK283" s="178"/>
      <c r="EL283" s="178"/>
      <c r="EM283" s="178"/>
      <c r="EN283" s="178"/>
      <c r="EO283" s="178"/>
      <c r="EP283" s="178"/>
      <c r="EQ283" s="178"/>
      <c r="ER283" s="178"/>
      <c r="ES283" s="178"/>
      <c r="ET283" s="178"/>
      <c r="EU283" s="178"/>
      <c r="EV283" s="178"/>
      <c r="EW283" s="178"/>
      <c r="EX283" s="178"/>
      <c r="EY283" s="178"/>
      <c r="EZ283" s="178"/>
      <c r="FA283" s="178"/>
      <c r="FB283" s="178"/>
      <c r="FC283" s="178"/>
      <c r="FD283" s="178"/>
      <c r="FE283" s="178"/>
      <c r="FF283" s="178"/>
      <c r="FG283" s="178"/>
      <c r="FH283" s="178"/>
      <c r="FI283" s="178"/>
      <c r="FJ283" s="178"/>
      <c r="FK283" s="178"/>
      <c r="FL283" s="178"/>
      <c r="FM283" s="178"/>
      <c r="FN283" s="178"/>
      <c r="FO283" s="178"/>
      <c r="FP283" s="178"/>
      <c r="FQ283" s="178"/>
      <c r="FR283" s="178"/>
      <c r="FS283" s="178"/>
      <c r="FT283" s="178"/>
      <c r="FU283" s="178"/>
      <c r="FV283" s="178"/>
      <c r="FW283" s="178"/>
      <c r="FX283" s="178"/>
      <c r="FY283" s="178"/>
      <c r="FZ283" s="178"/>
      <c r="GA283" s="178"/>
      <c r="GB283" s="178"/>
      <c r="GC283" s="178"/>
      <c r="GD283" s="178"/>
      <c r="GE283" s="178"/>
      <c r="GF283" s="178"/>
      <c r="GG283" s="178"/>
      <c r="GH283" s="178"/>
      <c r="GI283" s="178"/>
      <c r="GJ283" s="178"/>
      <c r="GK283" s="178"/>
      <c r="GL283" s="178"/>
      <c r="GM283" s="178"/>
      <c r="GN283" s="178"/>
      <c r="GO283" s="178"/>
      <c r="GP283" s="178"/>
      <c r="GQ283" s="178"/>
      <c r="GR283" s="178"/>
      <c r="GS283" s="178"/>
      <c r="GT283" s="178"/>
      <c r="GU283" s="178"/>
      <c r="GV283" s="178"/>
      <c r="GY283"/>
    </row>
    <row r="284" spans="1:207" ht="15.75">
      <c r="A284" s="114">
        <f t="shared" si="4"/>
        <v>7</v>
      </c>
      <c r="B284" s="491"/>
      <c r="C284" s="492"/>
      <c r="D284" s="357">
        <v>43373</v>
      </c>
      <c r="E284" s="465" t="str">
        <f>IF("CA" = [1]Congé!$H$7:$H$738, "absent", "il est la ")</f>
        <v xml:space="preserve">il est la </v>
      </c>
      <c r="F284" s="178"/>
      <c r="G284" s="178"/>
      <c r="H284" s="368"/>
      <c r="I284" s="352"/>
      <c r="J284" s="178"/>
      <c r="K284" s="178"/>
      <c r="L284" s="409"/>
      <c r="M284" s="393"/>
      <c r="N284" s="178"/>
      <c r="O284" s="178"/>
      <c r="P284" s="368"/>
      <c r="Q284" s="393"/>
      <c r="R284" s="178"/>
      <c r="S284" s="178"/>
      <c r="T284" s="368"/>
      <c r="U284" s="352"/>
      <c r="V284" s="178"/>
      <c r="W284" s="178"/>
      <c r="X284" s="409"/>
      <c r="Y284" s="393"/>
      <c r="Z284" s="178"/>
      <c r="AA284" s="178"/>
      <c r="AB284" s="368"/>
      <c r="AC284" s="352"/>
      <c r="AD284" s="178"/>
      <c r="AE284" s="178"/>
      <c r="AF284" s="409"/>
      <c r="AG284" s="393"/>
      <c r="AH284" s="178"/>
      <c r="AI284" s="178"/>
      <c r="AJ284" s="368"/>
      <c r="AK284" s="352"/>
      <c r="AL284" s="178"/>
      <c r="AM284" s="178"/>
      <c r="AN284" s="409"/>
      <c r="AO284" s="393"/>
      <c r="AP284" s="178"/>
      <c r="AQ284" s="178"/>
      <c r="AR284" s="368"/>
      <c r="AS284" s="393"/>
      <c r="AT284" s="178"/>
      <c r="AU284" s="178"/>
      <c r="AV284" s="368"/>
      <c r="AW284" s="393"/>
      <c r="AX284" s="178"/>
      <c r="AY284" s="178"/>
      <c r="AZ284" s="368"/>
      <c r="BA284" s="393"/>
      <c r="BB284" s="178"/>
      <c r="BC284" s="178"/>
      <c r="BD284" s="368"/>
      <c r="BE284" s="393"/>
      <c r="BF284" s="178"/>
      <c r="BG284" s="178"/>
      <c r="BH284" s="368"/>
      <c r="BI284" s="393"/>
      <c r="BJ284" s="178"/>
      <c r="BK284" s="178"/>
      <c r="BL284" s="368"/>
      <c r="BM284" s="393"/>
      <c r="BN284" s="178"/>
      <c r="BO284" s="178"/>
      <c r="BP284" s="368"/>
      <c r="BQ284" s="393"/>
      <c r="BR284" s="178"/>
      <c r="BS284" s="178"/>
      <c r="BT284" s="368"/>
      <c r="BU284" s="393"/>
      <c r="BV284" s="178"/>
      <c r="BW284" s="178"/>
      <c r="BX284" s="368"/>
      <c r="BY284" s="393"/>
      <c r="BZ284" s="178"/>
      <c r="CA284" s="178"/>
      <c r="CB284" s="368"/>
      <c r="CC284" s="393"/>
      <c r="CD284" s="178"/>
      <c r="CE284" s="178"/>
      <c r="CF284" s="368"/>
      <c r="CG284" s="393"/>
      <c r="CH284" s="178"/>
      <c r="CI284" s="178"/>
      <c r="CJ284" s="368"/>
      <c r="CK284" s="393"/>
      <c r="CL284" s="178"/>
      <c r="CM284" s="178"/>
      <c r="CN284" s="368"/>
      <c r="CO284" s="393"/>
      <c r="CP284" s="178"/>
      <c r="CQ284" s="178"/>
      <c r="CR284" s="368"/>
      <c r="CS284" s="352"/>
      <c r="CT284" s="178"/>
      <c r="CU284" s="178"/>
      <c r="CV284" s="178"/>
      <c r="CW284" s="178"/>
      <c r="CX284" s="178"/>
      <c r="CY284" s="178"/>
      <c r="CZ284" s="178"/>
      <c r="DA284" s="178"/>
      <c r="DB284" s="178"/>
      <c r="DC284" s="178"/>
      <c r="DD284" s="178"/>
      <c r="DE284" s="178"/>
      <c r="DF284" s="178"/>
      <c r="DG284" s="178"/>
      <c r="DH284" s="178"/>
      <c r="DI284" s="178"/>
      <c r="DJ284" s="178"/>
      <c r="DK284" s="178"/>
      <c r="DL284" s="178"/>
      <c r="DM284" s="178"/>
      <c r="DN284" s="178"/>
      <c r="DO284" s="178"/>
      <c r="DP284" s="178"/>
      <c r="DQ284" s="178"/>
      <c r="DR284" s="178"/>
      <c r="DS284" s="178"/>
      <c r="DT284" s="178"/>
      <c r="DU284" s="178"/>
      <c r="DV284" s="178"/>
      <c r="DW284" s="178"/>
      <c r="DX284" s="178"/>
      <c r="DY284" s="178"/>
      <c r="DZ284" s="178"/>
      <c r="EA284" s="178"/>
      <c r="EB284" s="178"/>
      <c r="EC284" s="178"/>
      <c r="ED284" s="178"/>
      <c r="EE284" s="178"/>
      <c r="EF284" s="178"/>
      <c r="EG284" s="178"/>
      <c r="EH284" s="178"/>
      <c r="EI284" s="178"/>
      <c r="EJ284" s="178"/>
      <c r="EK284" s="178"/>
      <c r="EL284" s="178"/>
      <c r="EM284" s="178"/>
      <c r="EN284" s="178"/>
      <c r="EO284" s="178"/>
      <c r="EP284" s="178"/>
      <c r="EQ284" s="178"/>
      <c r="ER284" s="178"/>
      <c r="ES284" s="178"/>
      <c r="ET284" s="178"/>
      <c r="EU284" s="178"/>
      <c r="EV284" s="178"/>
      <c r="EW284" s="178"/>
      <c r="EX284" s="178"/>
      <c r="EY284" s="178"/>
      <c r="EZ284" s="178"/>
      <c r="FA284" s="178"/>
      <c r="FB284" s="178"/>
      <c r="FC284" s="178"/>
      <c r="FD284" s="178"/>
      <c r="FE284" s="178"/>
      <c r="FF284" s="178"/>
      <c r="FG284" s="178"/>
      <c r="FH284" s="178"/>
      <c r="FI284" s="178"/>
      <c r="FJ284" s="178"/>
      <c r="FK284" s="178"/>
      <c r="FL284" s="178"/>
      <c r="FM284" s="178"/>
      <c r="FN284" s="178"/>
      <c r="FO284" s="178"/>
      <c r="FP284" s="178"/>
      <c r="FQ284" s="178"/>
      <c r="FR284" s="178"/>
      <c r="FS284" s="178"/>
      <c r="FT284" s="178"/>
      <c r="FU284" s="178"/>
      <c r="FV284" s="178"/>
      <c r="FW284" s="178"/>
      <c r="FX284" s="178"/>
      <c r="FY284" s="178"/>
      <c r="FZ284" s="178"/>
      <c r="GA284" s="178"/>
      <c r="GB284" s="178"/>
      <c r="GC284" s="178"/>
      <c r="GD284" s="178"/>
      <c r="GE284" s="178"/>
      <c r="GF284" s="178"/>
      <c r="GG284" s="178"/>
      <c r="GH284" s="178"/>
      <c r="GI284" s="178"/>
      <c r="GJ284" s="178"/>
      <c r="GK284" s="178"/>
      <c r="GL284" s="178"/>
      <c r="GM284" s="178"/>
      <c r="GN284" s="178"/>
      <c r="GO284" s="178"/>
      <c r="GP284" s="178"/>
      <c r="GQ284" s="178"/>
      <c r="GR284" s="178"/>
      <c r="GS284" s="178"/>
      <c r="GT284" s="178"/>
      <c r="GU284" s="178"/>
      <c r="GV284" s="178"/>
      <c r="GY284"/>
    </row>
    <row r="285" spans="1:207" ht="18.75">
      <c r="A285" s="114">
        <f t="shared" si="4"/>
        <v>1</v>
      </c>
      <c r="B285" s="491"/>
      <c r="C285" s="492"/>
      <c r="D285" s="357">
        <v>43374</v>
      </c>
      <c r="E285" s="465" t="str">
        <f>IF("CA" = [1]Congé!$H$7:$H$738, "absent", "il est la ")</f>
        <v xml:space="preserve">il est la </v>
      </c>
      <c r="F285" s="202"/>
      <c r="G285" s="146"/>
      <c r="H285" s="368"/>
      <c r="I285" s="370"/>
      <c r="J285" s="202"/>
      <c r="K285" s="178"/>
      <c r="L285" s="409"/>
      <c r="M285" s="394"/>
      <c r="N285" s="178"/>
      <c r="O285" s="178"/>
      <c r="P285" s="368"/>
      <c r="Q285" s="427"/>
      <c r="R285" s="204"/>
      <c r="S285" s="178"/>
      <c r="T285" s="368"/>
      <c r="U285" s="371"/>
      <c r="V285" s="176"/>
      <c r="W285" s="178"/>
      <c r="X285" s="409"/>
      <c r="Y285" s="394"/>
      <c r="Z285" s="202"/>
      <c r="AA285" s="146"/>
      <c r="AB285" s="368"/>
      <c r="AC285" s="389"/>
      <c r="AD285" s="204"/>
      <c r="AE285" s="178"/>
      <c r="AF285" s="409"/>
      <c r="AG285" s="182"/>
      <c r="AH285" s="176"/>
      <c r="AI285" s="178"/>
      <c r="AJ285" s="368"/>
      <c r="AK285" s="373"/>
      <c r="AL285" s="202"/>
      <c r="AM285" s="146"/>
      <c r="AN285" s="409"/>
      <c r="AO285" s="394"/>
      <c r="AP285" s="200"/>
      <c r="AQ285" s="146"/>
      <c r="AR285" s="368"/>
      <c r="AS285" s="394"/>
      <c r="AT285" s="202"/>
      <c r="AU285" s="146"/>
      <c r="AV285" s="368"/>
      <c r="AW285" s="182"/>
      <c r="AX285" s="176"/>
      <c r="AY285" s="178"/>
      <c r="AZ285" s="368"/>
      <c r="BA285" s="394"/>
      <c r="BB285" s="202"/>
      <c r="BC285" s="146"/>
      <c r="BD285" s="368"/>
      <c r="BE285" s="394"/>
      <c r="BF285" s="178"/>
      <c r="BG285" s="178"/>
      <c r="BH285" s="368"/>
      <c r="BI285" s="427"/>
      <c r="BJ285" s="204"/>
      <c r="BK285" s="178"/>
      <c r="BL285" s="368"/>
      <c r="BM285" s="394"/>
      <c r="BN285" s="202"/>
      <c r="BO285" s="146"/>
      <c r="BP285" s="368"/>
      <c r="BQ285" s="182"/>
      <c r="BR285" s="176"/>
      <c r="BS285" s="178"/>
      <c r="BT285" s="368"/>
      <c r="BU285" s="394"/>
      <c r="BV285" s="200"/>
      <c r="BW285" s="178"/>
      <c r="BX285" s="368"/>
      <c r="BY285" s="398"/>
      <c r="BZ285" s="202"/>
      <c r="CA285" s="178"/>
      <c r="CB285" s="368"/>
      <c r="CC285" s="394"/>
      <c r="CD285" s="178"/>
      <c r="CE285" s="178"/>
      <c r="CF285" s="368"/>
      <c r="CG285" s="394"/>
      <c r="CH285" s="200"/>
      <c r="CI285" s="146"/>
      <c r="CJ285" s="368"/>
      <c r="CK285" s="182"/>
      <c r="CL285" s="176"/>
      <c r="CM285" s="178"/>
      <c r="CN285" s="368"/>
      <c r="CO285" s="394"/>
      <c r="CP285" s="178"/>
      <c r="CQ285" s="178"/>
      <c r="CR285" s="368"/>
      <c r="CS285" s="373"/>
      <c r="CT285" s="178"/>
      <c r="CU285" s="178"/>
      <c r="CV285" s="178"/>
      <c r="CW285" s="164"/>
      <c r="CX285" s="200"/>
      <c r="CY285" s="146"/>
      <c r="CZ285" s="178"/>
      <c r="DA285" s="203"/>
      <c r="DB285" s="204"/>
      <c r="DC285" s="178"/>
      <c r="DD285" s="178"/>
      <c r="DE285" s="164"/>
      <c r="DF285" s="200"/>
      <c r="DG285" s="146"/>
      <c r="DH285" s="178"/>
      <c r="DI285" s="178"/>
      <c r="DJ285" s="178"/>
      <c r="DK285" s="178"/>
      <c r="DL285" s="178"/>
      <c r="DM285" s="164"/>
      <c r="DN285" s="202"/>
      <c r="DO285" s="146"/>
      <c r="DP285" s="178"/>
      <c r="DQ285" s="164"/>
      <c r="DR285" s="202"/>
      <c r="DS285" s="146"/>
      <c r="DT285" s="178"/>
      <c r="DU285" s="181"/>
      <c r="DV285" s="202"/>
      <c r="DW285" s="178"/>
      <c r="DX285" s="178"/>
      <c r="DY285" s="178"/>
      <c r="DZ285" s="178"/>
      <c r="EA285" s="178"/>
      <c r="EB285" s="178"/>
      <c r="EC285" s="384"/>
      <c r="ED285" s="202"/>
      <c r="EE285" s="178"/>
      <c r="EF285" s="178"/>
      <c r="EG285" s="178"/>
      <c r="EH285" s="178"/>
      <c r="EI285" s="178"/>
      <c r="EJ285" s="178"/>
      <c r="EK285" s="178"/>
      <c r="EL285" s="178"/>
      <c r="EM285" s="178"/>
      <c r="EN285" s="178"/>
      <c r="EO285" s="178"/>
      <c r="EP285" s="178"/>
      <c r="EQ285" s="178"/>
      <c r="ER285" s="178"/>
      <c r="ES285" s="178"/>
      <c r="ET285" s="178"/>
      <c r="EU285" s="178"/>
      <c r="EV285" s="178"/>
      <c r="EW285" s="178"/>
      <c r="EX285" s="178"/>
      <c r="EY285" s="178"/>
      <c r="EZ285" s="178"/>
      <c r="FA285" s="178"/>
      <c r="FB285" s="178"/>
      <c r="FC285" s="178"/>
      <c r="FD285" s="178"/>
      <c r="FE285" s="178"/>
      <c r="FF285" s="178"/>
      <c r="FG285" s="178"/>
      <c r="FH285" s="178"/>
      <c r="FI285" s="178"/>
      <c r="FJ285" s="178"/>
      <c r="FK285" s="178"/>
      <c r="FL285" s="178"/>
      <c r="FM285" s="178"/>
      <c r="FN285" s="178"/>
      <c r="FO285" s="178"/>
      <c r="FP285" s="178"/>
      <c r="FQ285" s="178"/>
      <c r="FR285" s="178"/>
      <c r="FS285" s="178"/>
      <c r="FT285" s="178"/>
      <c r="FU285" s="178"/>
      <c r="FV285" s="178"/>
      <c r="FW285" s="178"/>
      <c r="FX285" s="178"/>
      <c r="FY285" s="178"/>
      <c r="FZ285" s="178"/>
      <c r="GA285" s="178"/>
      <c r="GB285" s="178"/>
      <c r="GC285" s="178"/>
      <c r="GD285" s="178"/>
      <c r="GE285" s="178"/>
      <c r="GF285" s="178"/>
      <c r="GG285" s="178"/>
      <c r="GH285" s="178"/>
      <c r="GI285" s="178"/>
      <c r="GJ285" s="178"/>
      <c r="GK285" s="178"/>
      <c r="GL285" s="178"/>
      <c r="GM285" s="178"/>
      <c r="GN285" s="178"/>
      <c r="GO285" s="178"/>
      <c r="GP285" s="178"/>
      <c r="GQ285" s="178"/>
      <c r="GR285" s="178"/>
      <c r="GS285" s="178"/>
      <c r="GT285" s="178"/>
      <c r="GU285" s="178"/>
      <c r="GV285" s="178"/>
      <c r="GY285"/>
    </row>
    <row r="286" spans="1:207" ht="18.75">
      <c r="A286" s="114">
        <f t="shared" si="4"/>
        <v>2</v>
      </c>
      <c r="B286" s="491"/>
      <c r="C286" s="492"/>
      <c r="D286" s="357">
        <v>43375</v>
      </c>
      <c r="E286" s="465" t="str">
        <f>IF("CA" = [1]Congé!$H$7:$H$738, "absent", "il est la ")</f>
        <v xml:space="preserve">il est la </v>
      </c>
      <c r="F286" s="202"/>
      <c r="G286" s="146"/>
      <c r="H286" s="368"/>
      <c r="I286" s="370"/>
      <c r="J286" s="202"/>
      <c r="K286" s="178"/>
      <c r="L286" s="409"/>
      <c r="M286" s="394"/>
      <c r="N286" s="178"/>
      <c r="O286" s="178"/>
      <c r="P286" s="368"/>
      <c r="Q286" s="427"/>
      <c r="R286" s="204"/>
      <c r="S286" s="178"/>
      <c r="T286" s="368"/>
      <c r="U286" s="389"/>
      <c r="V286" s="204"/>
      <c r="W286" s="178"/>
      <c r="X286" s="409"/>
      <c r="Y286" s="394"/>
      <c r="Z286" s="202"/>
      <c r="AA286" s="146"/>
      <c r="AB286" s="368"/>
      <c r="AC286" s="389"/>
      <c r="AD286" s="204"/>
      <c r="AE286" s="178"/>
      <c r="AF286" s="409"/>
      <c r="AG286" s="182"/>
      <c r="AH286" s="176"/>
      <c r="AI286" s="178"/>
      <c r="AJ286" s="368"/>
      <c r="AK286" s="371"/>
      <c r="AL286" s="176"/>
      <c r="AM286" s="178"/>
      <c r="AN286" s="409"/>
      <c r="AO286" s="394"/>
      <c r="AP286" s="200"/>
      <c r="AQ286" s="146"/>
      <c r="AR286" s="368"/>
      <c r="AS286" s="182"/>
      <c r="AT286" s="176"/>
      <c r="AU286" s="146"/>
      <c r="AV286" s="368"/>
      <c r="AW286" s="394"/>
      <c r="AX286" s="200"/>
      <c r="AY286" s="178"/>
      <c r="AZ286" s="368"/>
      <c r="BA286" s="394"/>
      <c r="BB286" s="202"/>
      <c r="BC286" s="146"/>
      <c r="BD286" s="368"/>
      <c r="BE286" s="398"/>
      <c r="BF286" s="202"/>
      <c r="BG286" s="146"/>
      <c r="BH286" s="368"/>
      <c r="BI286" s="427"/>
      <c r="BJ286" s="204"/>
      <c r="BK286" s="178"/>
      <c r="BL286" s="368"/>
      <c r="BM286" s="394"/>
      <c r="BN286" s="202"/>
      <c r="BO286" s="146"/>
      <c r="BP286" s="368"/>
      <c r="BQ286" s="427"/>
      <c r="BR286" s="204"/>
      <c r="BS286" s="178"/>
      <c r="BT286" s="368"/>
      <c r="BU286" s="394"/>
      <c r="BV286" s="200"/>
      <c r="BW286" s="146"/>
      <c r="BX286" s="368"/>
      <c r="BY286" s="398"/>
      <c r="BZ286" s="202"/>
      <c r="CA286" s="178"/>
      <c r="CB286" s="368"/>
      <c r="CC286" s="394"/>
      <c r="CD286" s="202"/>
      <c r="CE286" s="146"/>
      <c r="CF286" s="368"/>
      <c r="CG286" s="431"/>
      <c r="CH286" s="382"/>
      <c r="CI286" s="178"/>
      <c r="CJ286" s="368"/>
      <c r="CK286" s="398"/>
      <c r="CL286" s="202"/>
      <c r="CM286" s="146"/>
      <c r="CN286" s="368"/>
      <c r="CO286" s="398"/>
      <c r="CP286" s="202"/>
      <c r="CQ286" s="146"/>
      <c r="CR286" s="368"/>
      <c r="CS286" s="370"/>
      <c r="CT286" s="202"/>
      <c r="CU286" s="146"/>
      <c r="CV286" s="178"/>
      <c r="CW286" s="164"/>
      <c r="CX286" s="200"/>
      <c r="CY286" s="146"/>
      <c r="CZ286" s="178"/>
      <c r="DA286" s="203"/>
      <c r="DB286" s="204"/>
      <c r="DC286" s="178"/>
      <c r="DD286" s="178"/>
      <c r="DE286" s="164"/>
      <c r="DF286" s="200"/>
      <c r="DG286" s="146"/>
      <c r="DH286" s="178"/>
      <c r="DI286" s="178"/>
      <c r="DJ286" s="178"/>
      <c r="DK286" s="178"/>
      <c r="DL286" s="178"/>
      <c r="DM286" s="164"/>
      <c r="DN286" s="202"/>
      <c r="DO286" s="146"/>
      <c r="DP286" s="178"/>
      <c r="DQ286" s="181"/>
      <c r="DR286" s="202"/>
      <c r="DS286" s="205"/>
      <c r="DT286" s="178"/>
      <c r="DU286" s="181"/>
      <c r="DV286" s="202"/>
      <c r="DW286" s="178"/>
      <c r="DX286" s="178"/>
      <c r="DY286" s="181"/>
      <c r="DZ286" s="202"/>
      <c r="EA286" s="178"/>
      <c r="EB286" s="178"/>
      <c r="EC286" s="384"/>
      <c r="ED286" s="202"/>
      <c r="EE286" s="178"/>
      <c r="EF286" s="178"/>
      <c r="EG286" s="178"/>
      <c r="EH286" s="178"/>
      <c r="EI286" s="178"/>
      <c r="EJ286" s="178"/>
      <c r="EK286" s="178"/>
      <c r="EL286" s="178"/>
      <c r="EM286" s="178"/>
      <c r="EN286" s="178"/>
      <c r="EO286" s="178"/>
      <c r="EP286" s="178"/>
      <c r="EQ286" s="178"/>
      <c r="ER286" s="178"/>
      <c r="ES286" s="178"/>
      <c r="ET286" s="178"/>
      <c r="EU286" s="178"/>
      <c r="EV286" s="178"/>
      <c r="EW286" s="178"/>
      <c r="EX286" s="178"/>
      <c r="EY286" s="178"/>
      <c r="EZ286" s="178"/>
      <c r="FA286" s="178"/>
      <c r="FB286" s="178"/>
      <c r="FC286" s="178"/>
      <c r="FD286" s="178"/>
      <c r="FE286" s="178"/>
      <c r="FF286" s="178"/>
      <c r="FG286" s="178"/>
      <c r="FH286" s="178"/>
      <c r="FI286" s="178"/>
      <c r="FJ286" s="178"/>
      <c r="FK286" s="178"/>
      <c r="FL286" s="178"/>
      <c r="FM286" s="178"/>
      <c r="FN286" s="178"/>
      <c r="FO286" s="178"/>
      <c r="FP286" s="178"/>
      <c r="FQ286" s="178"/>
      <c r="FR286" s="178"/>
      <c r="FS286" s="178"/>
      <c r="FT286" s="178"/>
      <c r="FU286" s="178"/>
      <c r="FV286" s="178"/>
      <c r="FW286" s="178"/>
      <c r="FX286" s="178"/>
      <c r="FY286" s="178"/>
      <c r="FZ286" s="178"/>
      <c r="GA286" s="178"/>
      <c r="GB286" s="178"/>
      <c r="GC286" s="178"/>
      <c r="GD286" s="178"/>
      <c r="GE286" s="178"/>
      <c r="GF286" s="178"/>
      <c r="GG286" s="178"/>
      <c r="GH286" s="178"/>
      <c r="GI286" s="178"/>
      <c r="GJ286" s="178"/>
      <c r="GK286" s="178"/>
      <c r="GL286" s="178"/>
      <c r="GM286" s="178"/>
      <c r="GN286" s="178"/>
      <c r="GO286" s="178"/>
      <c r="GP286" s="178"/>
      <c r="GQ286" s="178"/>
      <c r="GR286" s="178"/>
      <c r="GS286" s="178"/>
      <c r="GT286" s="178"/>
      <c r="GU286" s="178"/>
      <c r="GV286" s="178"/>
      <c r="GY286"/>
    </row>
    <row r="287" spans="1:207" ht="18.75">
      <c r="A287" s="114">
        <f t="shared" si="4"/>
        <v>3</v>
      </c>
      <c r="B287" s="491"/>
      <c r="C287" s="492"/>
      <c r="D287" s="357">
        <v>43376</v>
      </c>
      <c r="E287" s="465" t="str">
        <f>IF("CA" = [1]Congé!$H$7:$H$738, "absent", "il est la ")</f>
        <v xml:space="preserve">il est la </v>
      </c>
      <c r="F287" s="202"/>
      <c r="G287" s="178"/>
      <c r="H287" s="368"/>
      <c r="I287" s="370"/>
      <c r="J287" s="202"/>
      <c r="K287" s="178"/>
      <c r="L287" s="409"/>
      <c r="M287" s="394"/>
      <c r="N287" s="178"/>
      <c r="O287" s="178"/>
      <c r="P287" s="368"/>
      <c r="Q287" s="427"/>
      <c r="R287" s="204"/>
      <c r="S287" s="178"/>
      <c r="T287" s="368"/>
      <c r="U287" s="389"/>
      <c r="V287" s="204"/>
      <c r="W287" s="178"/>
      <c r="X287" s="409"/>
      <c r="Y287" s="182"/>
      <c r="Z287" s="176"/>
      <c r="AA287" s="178"/>
      <c r="AB287" s="368"/>
      <c r="AC287" s="389"/>
      <c r="AD287" s="204"/>
      <c r="AE287" s="178"/>
      <c r="AF287" s="409"/>
      <c r="AG287" s="182"/>
      <c r="AH287" s="176"/>
      <c r="AI287" s="178"/>
      <c r="AJ287" s="368"/>
      <c r="AK287" s="370"/>
      <c r="AL287" s="202"/>
      <c r="AM287" s="146"/>
      <c r="AN287" s="409"/>
      <c r="AO287" s="394"/>
      <c r="AP287" s="202"/>
      <c r="AQ287" s="146"/>
      <c r="AR287" s="368"/>
      <c r="AS287" s="398"/>
      <c r="AT287" s="202"/>
      <c r="AU287" s="146"/>
      <c r="AV287" s="368"/>
      <c r="AW287" s="394"/>
      <c r="AX287" s="200"/>
      <c r="AY287" s="178"/>
      <c r="AZ287" s="368"/>
      <c r="BA287" s="394"/>
      <c r="BB287" s="202"/>
      <c r="BC287" s="146"/>
      <c r="BD287" s="368"/>
      <c r="BE287" s="398"/>
      <c r="BF287" s="202"/>
      <c r="BG287" s="146"/>
      <c r="BH287" s="368"/>
      <c r="BI287" s="427"/>
      <c r="BJ287" s="204"/>
      <c r="BK287" s="178"/>
      <c r="BL287" s="368"/>
      <c r="BM287" s="182"/>
      <c r="BN287" s="176"/>
      <c r="BO287" s="178"/>
      <c r="BP287" s="368"/>
      <c r="BQ287" s="427"/>
      <c r="BR287" s="204"/>
      <c r="BS287" s="178"/>
      <c r="BT287" s="368"/>
      <c r="BU287" s="394"/>
      <c r="BV287" s="200"/>
      <c r="BW287" s="178"/>
      <c r="BX287" s="368"/>
      <c r="BY287" s="398"/>
      <c r="BZ287" s="202"/>
      <c r="CA287" s="178"/>
      <c r="CB287" s="368"/>
      <c r="CC287" s="398"/>
      <c r="CD287" s="202"/>
      <c r="CE287" s="146"/>
      <c r="CF287" s="368"/>
      <c r="CG287" s="431"/>
      <c r="CH287" s="382"/>
      <c r="CI287" s="178"/>
      <c r="CJ287" s="368"/>
      <c r="CK287" s="398"/>
      <c r="CL287" s="202"/>
      <c r="CM287" s="146"/>
      <c r="CN287" s="368"/>
      <c r="CO287" s="398"/>
      <c r="CP287" s="202"/>
      <c r="CQ287" s="146"/>
      <c r="CR287" s="368"/>
      <c r="CS287" s="370"/>
      <c r="CT287" s="202"/>
      <c r="CU287" s="146"/>
      <c r="CV287" s="178"/>
      <c r="CW287" s="164"/>
      <c r="CX287" s="200"/>
      <c r="CY287" s="178"/>
      <c r="CZ287" s="178"/>
      <c r="DA287" s="203"/>
      <c r="DB287" s="204"/>
      <c r="DC287" s="178"/>
      <c r="DD287" s="178"/>
      <c r="DE287" s="164"/>
      <c r="DF287" s="200"/>
      <c r="DG287" s="178"/>
      <c r="DH287" s="178"/>
      <c r="DI287" s="178"/>
      <c r="DJ287" s="178"/>
      <c r="DK287" s="178"/>
      <c r="DL287" s="178"/>
      <c r="DM287" s="164"/>
      <c r="DN287" s="202"/>
      <c r="DO287" s="146"/>
      <c r="DP287" s="178"/>
      <c r="DQ287" s="164"/>
      <c r="DR287" s="202"/>
      <c r="DS287" s="146"/>
      <c r="DT287" s="178"/>
      <c r="DU287" s="181"/>
      <c r="DV287" s="202"/>
      <c r="DW287" s="178"/>
      <c r="DX287" s="178"/>
      <c r="DY287" s="181"/>
      <c r="DZ287" s="202"/>
      <c r="EA287" s="178"/>
      <c r="EB287" s="178"/>
      <c r="EC287" s="384"/>
      <c r="ED287" s="202"/>
      <c r="EE287" s="178"/>
      <c r="EF287" s="178"/>
      <c r="EG287" s="178"/>
      <c r="EH287" s="178"/>
      <c r="EI287" s="178"/>
      <c r="EJ287" s="178"/>
      <c r="EK287" s="178"/>
      <c r="EL287" s="178"/>
      <c r="EM287" s="178"/>
      <c r="EN287" s="178"/>
      <c r="EO287" s="178"/>
      <c r="EP287" s="178"/>
      <c r="EQ287" s="178"/>
      <c r="ER287" s="178"/>
      <c r="ES287" s="178"/>
      <c r="ET287" s="178"/>
      <c r="EU287" s="178"/>
      <c r="EV287" s="178"/>
      <c r="EW287" s="178"/>
      <c r="EX287" s="178"/>
      <c r="EY287" s="178"/>
      <c r="EZ287" s="178"/>
      <c r="FA287" s="178"/>
      <c r="FB287" s="178"/>
      <c r="FC287" s="178"/>
      <c r="FD287" s="178"/>
      <c r="FE287" s="178"/>
      <c r="FF287" s="178"/>
      <c r="FG287" s="178"/>
      <c r="FH287" s="178"/>
      <c r="FI287" s="178"/>
      <c r="FJ287" s="178"/>
      <c r="FK287" s="178"/>
      <c r="FL287" s="178"/>
      <c r="FM287" s="178"/>
      <c r="FN287" s="178"/>
      <c r="FO287" s="178"/>
      <c r="FP287" s="178"/>
      <c r="FQ287" s="178"/>
      <c r="FR287" s="178"/>
      <c r="FS287" s="178"/>
      <c r="FT287" s="178"/>
      <c r="FU287" s="178"/>
      <c r="FV287" s="178"/>
      <c r="FW287" s="178"/>
      <c r="FX287" s="178"/>
      <c r="FY287" s="178"/>
      <c r="FZ287" s="178"/>
      <c r="GA287" s="178"/>
      <c r="GB287" s="178"/>
      <c r="GC287" s="178"/>
      <c r="GD287" s="178"/>
      <c r="GE287" s="178"/>
      <c r="GF287" s="178"/>
      <c r="GG287" s="178"/>
      <c r="GH287" s="178"/>
      <c r="GI287" s="178"/>
      <c r="GJ287" s="178"/>
      <c r="GK287" s="178"/>
      <c r="GL287" s="178"/>
      <c r="GM287" s="178"/>
      <c r="GN287" s="178"/>
      <c r="GO287" s="178"/>
      <c r="GP287" s="178"/>
      <c r="GQ287" s="178"/>
      <c r="GR287" s="178"/>
      <c r="GS287" s="178"/>
      <c r="GT287" s="178"/>
      <c r="GU287" s="178"/>
      <c r="GV287" s="178"/>
      <c r="GY287"/>
    </row>
    <row r="288" spans="1:207" ht="18.75">
      <c r="A288" s="114">
        <f t="shared" si="4"/>
        <v>4</v>
      </c>
      <c r="B288" s="491"/>
      <c r="C288" s="492"/>
      <c r="D288" s="357">
        <v>43377</v>
      </c>
      <c r="E288" s="465" t="str">
        <f>IF("CA" = [1]Congé!$H$7:$H$738, "absent", "il est la ")</f>
        <v xml:space="preserve">il est la </v>
      </c>
      <c r="F288" s="388"/>
      <c r="G288" s="178"/>
      <c r="H288" s="368"/>
      <c r="I288" s="370"/>
      <c r="J288" s="202"/>
      <c r="K288" s="178"/>
      <c r="L288" s="409"/>
      <c r="M288" s="394"/>
      <c r="N288" s="178"/>
      <c r="O288" s="178"/>
      <c r="P288" s="368"/>
      <c r="Q288" s="427"/>
      <c r="R288" s="204"/>
      <c r="S288" s="178"/>
      <c r="T288" s="368"/>
      <c r="U288" s="389"/>
      <c r="V288" s="204"/>
      <c r="W288" s="178"/>
      <c r="X288" s="409"/>
      <c r="Y288" s="182"/>
      <c r="Z288" s="176"/>
      <c r="AA288" s="178"/>
      <c r="AB288" s="368"/>
      <c r="AC288" s="389"/>
      <c r="AD288" s="204"/>
      <c r="AE288" s="178"/>
      <c r="AF288" s="409"/>
      <c r="AG288" s="182"/>
      <c r="AH288" s="176"/>
      <c r="AI288" s="178"/>
      <c r="AJ288" s="368"/>
      <c r="AK288" s="373"/>
      <c r="AL288" s="202"/>
      <c r="AM288" s="146"/>
      <c r="AN288" s="409"/>
      <c r="AO288" s="394"/>
      <c r="AP288" s="202"/>
      <c r="AQ288" s="146"/>
      <c r="AR288" s="368"/>
      <c r="AS288" s="398"/>
      <c r="AT288" s="202"/>
      <c r="AU288" s="146"/>
      <c r="AV288" s="368"/>
      <c r="AW288" s="182"/>
      <c r="AX288" s="176"/>
      <c r="AY288" s="178"/>
      <c r="AZ288" s="368"/>
      <c r="BA288" s="394"/>
      <c r="BB288" s="202"/>
      <c r="BC288" s="146"/>
      <c r="BD288" s="368"/>
      <c r="BE288" s="182"/>
      <c r="BF288" s="176"/>
      <c r="BG288" s="146"/>
      <c r="BH288" s="368"/>
      <c r="BI288" s="427"/>
      <c r="BJ288" s="204"/>
      <c r="BK288" s="178"/>
      <c r="BL288" s="368"/>
      <c r="BM288" s="394"/>
      <c r="BN288" s="202"/>
      <c r="BO288" s="146"/>
      <c r="BP288" s="368"/>
      <c r="BQ288" s="427"/>
      <c r="BR288" s="204"/>
      <c r="BS288" s="178"/>
      <c r="BT288" s="368"/>
      <c r="BU288" s="394"/>
      <c r="BV288" s="200"/>
      <c r="BW288" s="178"/>
      <c r="BX288" s="368"/>
      <c r="BY288" s="398"/>
      <c r="BZ288" s="202"/>
      <c r="CA288" s="178"/>
      <c r="CB288" s="368"/>
      <c r="CC288" s="182"/>
      <c r="CD288" s="176"/>
      <c r="CE288" s="178"/>
      <c r="CF288" s="368"/>
      <c r="CG288" s="431"/>
      <c r="CH288" s="382"/>
      <c r="CI288" s="178"/>
      <c r="CJ288" s="368"/>
      <c r="CK288" s="182"/>
      <c r="CL288" s="176"/>
      <c r="CM288" s="178"/>
      <c r="CN288" s="368"/>
      <c r="CO288" s="182"/>
      <c r="CP288" s="176"/>
      <c r="CQ288" s="178"/>
      <c r="CR288" s="368"/>
      <c r="CS288" s="371"/>
      <c r="CT288" s="176"/>
      <c r="CU288" s="146"/>
      <c r="CV288" s="178"/>
      <c r="CW288" s="164"/>
      <c r="CX288" s="200"/>
      <c r="CY288" s="178"/>
      <c r="CZ288" s="178"/>
      <c r="DA288" s="203"/>
      <c r="DB288" s="204"/>
      <c r="DC288" s="178"/>
      <c r="DD288" s="178"/>
      <c r="DE288" s="164"/>
      <c r="DF288" s="200"/>
      <c r="DG288" s="178"/>
      <c r="DH288" s="178"/>
      <c r="DI288" s="178"/>
      <c r="DJ288" s="178"/>
      <c r="DK288" s="178"/>
      <c r="DL288" s="178"/>
      <c r="DM288" s="164"/>
      <c r="DN288" s="202"/>
      <c r="DO288" s="146"/>
      <c r="DP288" s="178"/>
      <c r="DQ288" s="164"/>
      <c r="DR288" s="202"/>
      <c r="DS288" s="146"/>
      <c r="DT288" s="178"/>
      <c r="DU288" s="181"/>
      <c r="DV288" s="202"/>
      <c r="DW288" s="178"/>
      <c r="DX288" s="178"/>
      <c r="DY288" s="181"/>
      <c r="DZ288" s="202"/>
      <c r="EA288" s="178"/>
      <c r="EB288" s="178"/>
      <c r="EC288" s="384"/>
      <c r="ED288" s="202"/>
      <c r="EE288" s="178"/>
      <c r="EF288" s="178"/>
      <c r="EG288" s="178"/>
      <c r="EH288" s="178"/>
      <c r="EI288" s="178"/>
      <c r="EJ288" s="178"/>
      <c r="EK288" s="178"/>
      <c r="EL288" s="178"/>
      <c r="EM288" s="178"/>
      <c r="EN288" s="178"/>
      <c r="EO288" s="178"/>
      <c r="EP288" s="178"/>
      <c r="EQ288" s="178"/>
      <c r="ER288" s="178"/>
      <c r="ES288" s="178"/>
      <c r="ET288" s="178"/>
      <c r="EU288" s="178"/>
      <c r="EV288" s="178"/>
      <c r="EW288" s="178"/>
      <c r="EX288" s="178"/>
      <c r="EY288" s="178"/>
      <c r="EZ288" s="178"/>
      <c r="FA288" s="178"/>
      <c r="FB288" s="178"/>
      <c r="FC288" s="178"/>
      <c r="FD288" s="178"/>
      <c r="FE288" s="178"/>
      <c r="FF288" s="178"/>
      <c r="FG288" s="178"/>
      <c r="FH288" s="178"/>
      <c r="FI288" s="178"/>
      <c r="FJ288" s="178"/>
      <c r="FK288" s="178"/>
      <c r="FL288" s="178"/>
      <c r="FM288" s="178"/>
      <c r="FN288" s="178"/>
      <c r="FO288" s="178"/>
      <c r="FP288" s="178"/>
      <c r="FQ288" s="178"/>
      <c r="FR288" s="178"/>
      <c r="FS288" s="178"/>
      <c r="FT288" s="178"/>
      <c r="FU288" s="178"/>
      <c r="FV288" s="178"/>
      <c r="FW288" s="178"/>
      <c r="FX288" s="178"/>
      <c r="FY288" s="178"/>
      <c r="FZ288" s="178"/>
      <c r="GA288" s="178"/>
      <c r="GB288" s="178"/>
      <c r="GC288" s="178"/>
      <c r="GD288" s="178"/>
      <c r="GE288" s="178"/>
      <c r="GF288" s="178"/>
      <c r="GG288" s="178"/>
      <c r="GH288" s="178"/>
      <c r="GI288" s="178"/>
      <c r="GJ288" s="178"/>
      <c r="GK288" s="178"/>
      <c r="GL288" s="178"/>
      <c r="GM288" s="178"/>
      <c r="GN288" s="178"/>
      <c r="GO288" s="178"/>
      <c r="GP288" s="178"/>
      <c r="GQ288" s="178"/>
      <c r="GR288" s="178"/>
      <c r="GS288" s="178"/>
      <c r="GT288" s="178"/>
      <c r="GU288" s="178"/>
      <c r="GV288" s="178"/>
      <c r="GY288"/>
    </row>
    <row r="289" spans="1:207" ht="15.75">
      <c r="A289" s="114">
        <f t="shared" si="4"/>
        <v>5</v>
      </c>
      <c r="B289" s="491"/>
      <c r="C289" s="492"/>
      <c r="D289" s="357">
        <v>43378</v>
      </c>
      <c r="E289" s="465" t="str">
        <f>IF("CA" = [1]Congé!$H$7:$H$738, "absent", "il est la ")</f>
        <v xml:space="preserve">il est la </v>
      </c>
      <c r="F289" s="178"/>
      <c r="G289" s="178"/>
      <c r="H289" s="368"/>
      <c r="I289" s="352"/>
      <c r="J289" s="178"/>
      <c r="K289" s="178"/>
      <c r="L289" s="409"/>
      <c r="M289" s="393"/>
      <c r="N289" s="178"/>
      <c r="O289" s="178"/>
      <c r="P289" s="368"/>
      <c r="Q289" s="393"/>
      <c r="R289" s="178"/>
      <c r="S289" s="178"/>
      <c r="T289" s="368"/>
      <c r="U289" s="352"/>
      <c r="V289" s="178"/>
      <c r="W289" s="178"/>
      <c r="X289" s="409"/>
      <c r="Y289" s="393"/>
      <c r="Z289" s="178"/>
      <c r="AA289" s="178"/>
      <c r="AB289" s="368"/>
      <c r="AC289" s="352"/>
      <c r="AD289" s="178"/>
      <c r="AE289" s="178"/>
      <c r="AF289" s="409"/>
      <c r="AG289" s="393"/>
      <c r="AH289" s="178"/>
      <c r="AI289" s="178"/>
      <c r="AJ289" s="368"/>
      <c r="AK289" s="352"/>
      <c r="AL289" s="178"/>
      <c r="AM289" s="178"/>
      <c r="AN289" s="409"/>
      <c r="AO289" s="393"/>
      <c r="AP289" s="178"/>
      <c r="AQ289" s="178"/>
      <c r="AR289" s="368"/>
      <c r="AS289" s="393"/>
      <c r="AT289" s="178"/>
      <c r="AU289" s="178"/>
      <c r="AV289" s="368"/>
      <c r="AW289" s="393"/>
      <c r="AX289" s="178"/>
      <c r="AY289" s="178"/>
      <c r="AZ289" s="368"/>
      <c r="BA289" s="393"/>
      <c r="BB289" s="178"/>
      <c r="BC289" s="178"/>
      <c r="BD289" s="368"/>
      <c r="BE289" s="393"/>
      <c r="BF289" s="178"/>
      <c r="BG289" s="178"/>
      <c r="BH289" s="368"/>
      <c r="BI289" s="393"/>
      <c r="BJ289" s="178"/>
      <c r="BK289" s="178"/>
      <c r="BL289" s="368"/>
      <c r="BM289" s="393"/>
      <c r="BN289" s="178"/>
      <c r="BO289" s="178"/>
      <c r="BP289" s="368"/>
      <c r="BQ289" s="393"/>
      <c r="BR289" s="178"/>
      <c r="BS289" s="178"/>
      <c r="BT289" s="368"/>
      <c r="BU289" s="393"/>
      <c r="BV289" s="178"/>
      <c r="BW289" s="178"/>
      <c r="BX289" s="368"/>
      <c r="BY289" s="393"/>
      <c r="BZ289" s="178"/>
      <c r="CA289" s="178"/>
      <c r="CB289" s="368"/>
      <c r="CC289" s="393"/>
      <c r="CD289" s="178"/>
      <c r="CE289" s="178"/>
      <c r="CF289" s="368"/>
      <c r="CG289" s="393"/>
      <c r="CH289" s="178"/>
      <c r="CI289" s="178"/>
      <c r="CJ289" s="368"/>
      <c r="CK289" s="393"/>
      <c r="CL289" s="178"/>
      <c r="CM289" s="178"/>
      <c r="CN289" s="368"/>
      <c r="CO289" s="393"/>
      <c r="CP289" s="178"/>
      <c r="CQ289" s="178"/>
      <c r="CR289" s="368"/>
      <c r="CS289" s="352"/>
      <c r="CT289" s="178"/>
      <c r="CU289" s="178"/>
      <c r="CV289" s="178"/>
      <c r="CW289" s="178"/>
      <c r="CX289" s="178"/>
      <c r="CY289" s="178"/>
      <c r="CZ289" s="178"/>
      <c r="DA289" s="178"/>
      <c r="DB289" s="178"/>
      <c r="DC289" s="178"/>
      <c r="DD289" s="178"/>
      <c r="DE289" s="178"/>
      <c r="DF289" s="178"/>
      <c r="DG289" s="178"/>
      <c r="DH289" s="178"/>
      <c r="DI289" s="178"/>
      <c r="DJ289" s="178"/>
      <c r="DK289" s="178"/>
      <c r="DL289" s="178"/>
      <c r="DM289" s="178"/>
      <c r="DN289" s="178"/>
      <c r="DO289" s="178"/>
      <c r="DP289" s="178"/>
      <c r="DQ289" s="178"/>
      <c r="DR289" s="178"/>
      <c r="DS289" s="178"/>
      <c r="DT289" s="178"/>
      <c r="DU289" s="178"/>
      <c r="DV289" s="178"/>
      <c r="DW289" s="178"/>
      <c r="DX289" s="178"/>
      <c r="DY289" s="178"/>
      <c r="DZ289" s="178"/>
      <c r="EA289" s="178"/>
      <c r="EB289" s="178"/>
      <c r="EC289" s="178"/>
      <c r="ED289" s="178"/>
      <c r="EE289" s="178"/>
      <c r="EF289" s="178"/>
      <c r="EG289" s="178"/>
      <c r="EH289" s="178"/>
      <c r="EI289" s="178"/>
      <c r="EJ289" s="178"/>
      <c r="EK289" s="178"/>
      <c r="EL289" s="178"/>
      <c r="EM289" s="178"/>
      <c r="EN289" s="178"/>
      <c r="EO289" s="178"/>
      <c r="EP289" s="178"/>
      <c r="EQ289" s="178"/>
      <c r="ER289" s="178"/>
      <c r="ES289" s="178"/>
      <c r="ET289" s="178"/>
      <c r="EU289" s="178"/>
      <c r="EV289" s="178"/>
      <c r="EW289" s="178"/>
      <c r="EX289" s="178"/>
      <c r="EY289" s="178"/>
      <c r="EZ289" s="178"/>
      <c r="FA289" s="178"/>
      <c r="FB289" s="178"/>
      <c r="FC289" s="178"/>
      <c r="FD289" s="178"/>
      <c r="FE289" s="178"/>
      <c r="FF289" s="178"/>
      <c r="FG289" s="178"/>
      <c r="FH289" s="178"/>
      <c r="FI289" s="178"/>
      <c r="FJ289" s="178"/>
      <c r="FK289" s="178"/>
      <c r="FL289" s="178"/>
      <c r="FM289" s="178"/>
      <c r="FN289" s="178"/>
      <c r="FO289" s="178"/>
      <c r="FP289" s="178"/>
      <c r="FQ289" s="178"/>
      <c r="FR289" s="178"/>
      <c r="FS289" s="178"/>
      <c r="FT289" s="178"/>
      <c r="FU289" s="178"/>
      <c r="FV289" s="178"/>
      <c r="FW289" s="178"/>
      <c r="FX289" s="178"/>
      <c r="FY289" s="178"/>
      <c r="FZ289" s="178"/>
      <c r="GA289" s="178"/>
      <c r="GB289" s="178"/>
      <c r="GC289" s="178"/>
      <c r="GD289" s="178"/>
      <c r="GE289" s="178"/>
      <c r="GF289" s="178"/>
      <c r="GG289" s="178"/>
      <c r="GH289" s="178"/>
      <c r="GI289" s="178"/>
      <c r="GJ289" s="178"/>
      <c r="GK289" s="178"/>
      <c r="GL289" s="178"/>
      <c r="GM289" s="178"/>
      <c r="GN289" s="178"/>
      <c r="GO289" s="178"/>
      <c r="GP289" s="178"/>
      <c r="GQ289" s="178"/>
      <c r="GR289" s="178"/>
      <c r="GS289" s="178"/>
      <c r="GT289" s="178"/>
      <c r="GU289" s="178"/>
      <c r="GV289" s="178"/>
      <c r="GY289"/>
    </row>
    <row r="290" spans="1:207" ht="15.75">
      <c r="A290" s="114">
        <f t="shared" si="4"/>
        <v>6</v>
      </c>
      <c r="B290" s="491"/>
      <c r="C290" s="492"/>
      <c r="D290" s="357">
        <v>43379</v>
      </c>
      <c r="E290" s="465" t="str">
        <f>IF("CA" = [1]Congé!$H$7:$H$738, "absent", "il est la ")</f>
        <v xml:space="preserve">il est la </v>
      </c>
      <c r="F290" s="178"/>
      <c r="G290" s="178"/>
      <c r="H290" s="368"/>
      <c r="I290" s="352"/>
      <c r="J290" s="178"/>
      <c r="K290" s="178"/>
      <c r="L290" s="409"/>
      <c r="M290" s="393"/>
      <c r="N290" s="178"/>
      <c r="O290" s="178"/>
      <c r="P290" s="368"/>
      <c r="Q290" s="393"/>
      <c r="R290" s="178"/>
      <c r="S290" s="178"/>
      <c r="T290" s="368"/>
      <c r="U290" s="352"/>
      <c r="V290" s="178"/>
      <c r="W290" s="178"/>
      <c r="X290" s="409"/>
      <c r="Y290" s="393"/>
      <c r="Z290" s="178"/>
      <c r="AA290" s="178"/>
      <c r="AB290" s="368"/>
      <c r="AC290" s="352"/>
      <c r="AD290" s="178"/>
      <c r="AE290" s="178"/>
      <c r="AF290" s="409"/>
      <c r="AG290" s="393"/>
      <c r="AH290" s="178"/>
      <c r="AI290" s="178"/>
      <c r="AJ290" s="368"/>
      <c r="AK290" s="352"/>
      <c r="AL290" s="178"/>
      <c r="AM290" s="178"/>
      <c r="AN290" s="409"/>
      <c r="AO290" s="393"/>
      <c r="AP290" s="178"/>
      <c r="AQ290" s="178"/>
      <c r="AR290" s="368"/>
      <c r="AS290" s="393"/>
      <c r="AT290" s="178"/>
      <c r="AU290" s="178"/>
      <c r="AV290" s="368"/>
      <c r="AW290" s="393"/>
      <c r="AX290" s="178"/>
      <c r="AY290" s="178"/>
      <c r="AZ290" s="368"/>
      <c r="BA290" s="393"/>
      <c r="BB290" s="178"/>
      <c r="BC290" s="178"/>
      <c r="BD290" s="368"/>
      <c r="BE290" s="393"/>
      <c r="BF290" s="178"/>
      <c r="BG290" s="178"/>
      <c r="BH290" s="368"/>
      <c r="BI290" s="393"/>
      <c r="BJ290" s="178"/>
      <c r="BK290" s="178"/>
      <c r="BL290" s="368"/>
      <c r="BM290" s="393"/>
      <c r="BN290" s="178"/>
      <c r="BO290" s="178"/>
      <c r="BP290" s="368"/>
      <c r="BQ290" s="393"/>
      <c r="BR290" s="178"/>
      <c r="BS290" s="178"/>
      <c r="BT290" s="368"/>
      <c r="BU290" s="393"/>
      <c r="BV290" s="178"/>
      <c r="BW290" s="178"/>
      <c r="BX290" s="368"/>
      <c r="BY290" s="393"/>
      <c r="BZ290" s="178"/>
      <c r="CA290" s="178"/>
      <c r="CB290" s="368"/>
      <c r="CC290" s="393"/>
      <c r="CD290" s="178"/>
      <c r="CE290" s="178"/>
      <c r="CF290" s="368"/>
      <c r="CG290" s="393"/>
      <c r="CH290" s="178"/>
      <c r="CI290" s="178"/>
      <c r="CJ290" s="368"/>
      <c r="CK290" s="393"/>
      <c r="CL290" s="178"/>
      <c r="CM290" s="178"/>
      <c r="CN290" s="368"/>
      <c r="CO290" s="393"/>
      <c r="CP290" s="178"/>
      <c r="CQ290" s="178"/>
      <c r="CR290" s="368"/>
      <c r="CS290" s="352"/>
      <c r="CT290" s="178"/>
      <c r="CU290" s="178"/>
      <c r="CV290" s="178"/>
      <c r="CW290" s="178"/>
      <c r="CX290" s="178"/>
      <c r="CY290" s="178"/>
      <c r="CZ290" s="178"/>
      <c r="DA290" s="178"/>
      <c r="DB290" s="178"/>
      <c r="DC290" s="178"/>
      <c r="DD290" s="178"/>
      <c r="DE290" s="178"/>
      <c r="DF290" s="178"/>
      <c r="DG290" s="178"/>
      <c r="DH290" s="178"/>
      <c r="DI290" s="178"/>
      <c r="DJ290" s="178"/>
      <c r="DK290" s="178"/>
      <c r="DL290" s="178"/>
      <c r="DM290" s="178"/>
      <c r="DN290" s="178"/>
      <c r="DO290" s="178"/>
      <c r="DP290" s="178"/>
      <c r="DQ290" s="178"/>
      <c r="DR290" s="178"/>
      <c r="DS290" s="178"/>
      <c r="DT290" s="178"/>
      <c r="DU290" s="178"/>
      <c r="DV290" s="178"/>
      <c r="DW290" s="178"/>
      <c r="DX290" s="178"/>
      <c r="DY290" s="178"/>
      <c r="DZ290" s="178"/>
      <c r="EA290" s="178"/>
      <c r="EB290" s="178"/>
      <c r="EC290" s="178"/>
      <c r="ED290" s="178"/>
      <c r="EE290" s="178"/>
      <c r="EF290" s="178"/>
      <c r="EG290" s="178"/>
      <c r="EH290" s="178"/>
      <c r="EI290" s="178"/>
      <c r="EJ290" s="178"/>
      <c r="EK290" s="178"/>
      <c r="EL290" s="178"/>
      <c r="EM290" s="178"/>
      <c r="EN290" s="178"/>
      <c r="EO290" s="178"/>
      <c r="EP290" s="178"/>
      <c r="EQ290" s="178"/>
      <c r="ER290" s="178"/>
      <c r="ES290" s="178"/>
      <c r="ET290" s="178"/>
      <c r="EU290" s="178"/>
      <c r="EV290" s="178"/>
      <c r="EW290" s="178"/>
      <c r="EX290" s="178"/>
      <c r="EY290" s="178"/>
      <c r="EZ290" s="178"/>
      <c r="FA290" s="178"/>
      <c r="FB290" s="178"/>
      <c r="FC290" s="178"/>
      <c r="FD290" s="178"/>
      <c r="FE290" s="178"/>
      <c r="FF290" s="178"/>
      <c r="FG290" s="178"/>
      <c r="FH290" s="178"/>
      <c r="FI290" s="178"/>
      <c r="FJ290" s="178"/>
      <c r="FK290" s="178"/>
      <c r="FL290" s="178"/>
      <c r="FM290" s="178"/>
      <c r="FN290" s="178"/>
      <c r="FO290" s="178"/>
      <c r="FP290" s="178"/>
      <c r="FQ290" s="178"/>
      <c r="FR290" s="178"/>
      <c r="FS290" s="178"/>
      <c r="FT290" s="178"/>
      <c r="FU290" s="178"/>
      <c r="FV290" s="178"/>
      <c r="FW290" s="178"/>
      <c r="FX290" s="178"/>
      <c r="FY290" s="178"/>
      <c r="FZ290" s="178"/>
      <c r="GA290" s="178"/>
      <c r="GB290" s="178"/>
      <c r="GC290" s="178"/>
      <c r="GD290" s="178"/>
      <c r="GE290" s="178"/>
      <c r="GF290" s="178"/>
      <c r="GG290" s="178"/>
      <c r="GH290" s="178"/>
      <c r="GI290" s="178"/>
      <c r="GJ290" s="178"/>
      <c r="GK290" s="178"/>
      <c r="GL290" s="178"/>
      <c r="GM290" s="178"/>
      <c r="GN290" s="178"/>
      <c r="GO290" s="178"/>
      <c r="GP290" s="178"/>
      <c r="GQ290" s="178"/>
      <c r="GR290" s="178"/>
      <c r="GS290" s="178"/>
      <c r="GT290" s="178"/>
      <c r="GU290" s="178"/>
      <c r="GV290" s="178"/>
      <c r="GY290"/>
    </row>
    <row r="291" spans="1:207" ht="15.75">
      <c r="A291" s="114">
        <f t="shared" si="4"/>
        <v>7</v>
      </c>
      <c r="B291" s="491"/>
      <c r="C291" s="492"/>
      <c r="D291" s="357">
        <v>43380</v>
      </c>
      <c r="E291" s="465" t="str">
        <f>IF("CA" = [1]Congé!$H$7:$H$738, "absent", "il est la ")</f>
        <v xml:space="preserve">il est la </v>
      </c>
      <c r="F291" s="178"/>
      <c r="G291" s="178"/>
      <c r="H291" s="368"/>
      <c r="I291" s="352"/>
      <c r="J291" s="178"/>
      <c r="K291" s="178"/>
      <c r="L291" s="409"/>
      <c r="M291" s="393"/>
      <c r="N291" s="178"/>
      <c r="O291" s="178"/>
      <c r="P291" s="368"/>
      <c r="Q291" s="393"/>
      <c r="R291" s="178"/>
      <c r="S291" s="178"/>
      <c r="T291" s="368"/>
      <c r="U291" s="352"/>
      <c r="V291" s="178"/>
      <c r="W291" s="178"/>
      <c r="X291" s="409"/>
      <c r="Y291" s="393"/>
      <c r="Z291" s="178"/>
      <c r="AA291" s="178"/>
      <c r="AB291" s="368"/>
      <c r="AC291" s="352"/>
      <c r="AD291" s="178"/>
      <c r="AE291" s="178"/>
      <c r="AF291" s="409"/>
      <c r="AG291" s="393"/>
      <c r="AH291" s="178"/>
      <c r="AI291" s="178"/>
      <c r="AJ291" s="368"/>
      <c r="AK291" s="352"/>
      <c r="AL291" s="178"/>
      <c r="AM291" s="178"/>
      <c r="AN291" s="409"/>
      <c r="AO291" s="393"/>
      <c r="AP291" s="178"/>
      <c r="AQ291" s="178"/>
      <c r="AR291" s="368"/>
      <c r="AS291" s="393"/>
      <c r="AT291" s="178"/>
      <c r="AU291" s="178"/>
      <c r="AV291" s="368"/>
      <c r="AW291" s="393"/>
      <c r="AX291" s="178"/>
      <c r="AY291" s="178"/>
      <c r="AZ291" s="368"/>
      <c r="BA291" s="393"/>
      <c r="BB291" s="178"/>
      <c r="BC291" s="178"/>
      <c r="BD291" s="368"/>
      <c r="BE291" s="393"/>
      <c r="BF291" s="178"/>
      <c r="BG291" s="178"/>
      <c r="BH291" s="368"/>
      <c r="BI291" s="393"/>
      <c r="BJ291" s="178"/>
      <c r="BK291" s="178"/>
      <c r="BL291" s="368"/>
      <c r="BM291" s="393"/>
      <c r="BN291" s="178"/>
      <c r="BO291" s="178"/>
      <c r="BP291" s="368"/>
      <c r="BQ291" s="393"/>
      <c r="BR291" s="178"/>
      <c r="BS291" s="178"/>
      <c r="BT291" s="368"/>
      <c r="BU291" s="393"/>
      <c r="BV291" s="178"/>
      <c r="BW291" s="178"/>
      <c r="BX291" s="368"/>
      <c r="BY291" s="393"/>
      <c r="BZ291" s="178"/>
      <c r="CA291" s="178"/>
      <c r="CB291" s="368"/>
      <c r="CC291" s="393"/>
      <c r="CD291" s="178"/>
      <c r="CE291" s="178"/>
      <c r="CF291" s="368"/>
      <c r="CG291" s="393"/>
      <c r="CH291" s="178"/>
      <c r="CI291" s="178"/>
      <c r="CJ291" s="368"/>
      <c r="CK291" s="393"/>
      <c r="CL291" s="178"/>
      <c r="CM291" s="178"/>
      <c r="CN291" s="368"/>
      <c r="CO291" s="393"/>
      <c r="CP291" s="178"/>
      <c r="CQ291" s="178"/>
      <c r="CR291" s="368"/>
      <c r="CS291" s="352"/>
      <c r="CT291" s="178"/>
      <c r="CU291" s="178"/>
      <c r="CV291" s="178"/>
      <c r="CW291" s="178"/>
      <c r="CX291" s="178"/>
      <c r="CY291" s="178"/>
      <c r="CZ291" s="178"/>
      <c r="DA291" s="178"/>
      <c r="DB291" s="178"/>
      <c r="DC291" s="178"/>
      <c r="DD291" s="178"/>
      <c r="DE291" s="178"/>
      <c r="DF291" s="178"/>
      <c r="DG291" s="178"/>
      <c r="DH291" s="178"/>
      <c r="DI291" s="178"/>
      <c r="DJ291" s="178"/>
      <c r="DK291" s="178"/>
      <c r="DL291" s="178"/>
      <c r="DM291" s="178"/>
      <c r="DN291" s="178"/>
      <c r="DO291" s="178"/>
      <c r="DP291" s="178"/>
      <c r="DQ291" s="178"/>
      <c r="DR291" s="178"/>
      <c r="DS291" s="178"/>
      <c r="DT291" s="178"/>
      <c r="DU291" s="178"/>
      <c r="DV291" s="178"/>
      <c r="DW291" s="178"/>
      <c r="DX291" s="178"/>
      <c r="DY291" s="178"/>
      <c r="DZ291" s="178"/>
      <c r="EA291" s="178"/>
      <c r="EB291" s="178"/>
      <c r="EC291" s="178"/>
      <c r="ED291" s="178"/>
      <c r="EE291" s="178"/>
      <c r="EF291" s="178"/>
      <c r="EG291" s="178"/>
      <c r="EH291" s="178"/>
      <c r="EI291" s="178"/>
      <c r="EJ291" s="178"/>
      <c r="EK291" s="178"/>
      <c r="EL291" s="178"/>
      <c r="EM291" s="178"/>
      <c r="EN291" s="178"/>
      <c r="EO291" s="178"/>
      <c r="EP291" s="178"/>
      <c r="EQ291" s="178"/>
      <c r="ER291" s="178"/>
      <c r="ES291" s="178"/>
      <c r="ET291" s="178"/>
      <c r="EU291" s="178"/>
      <c r="EV291" s="178"/>
      <c r="EW291" s="178"/>
      <c r="EX291" s="178"/>
      <c r="EY291" s="178"/>
      <c r="EZ291" s="178"/>
      <c r="FA291" s="178"/>
      <c r="FB291" s="178"/>
      <c r="FC291" s="178"/>
      <c r="FD291" s="178"/>
      <c r="FE291" s="178"/>
      <c r="FF291" s="178"/>
      <c r="FG291" s="178"/>
      <c r="FH291" s="178"/>
      <c r="FI291" s="178"/>
      <c r="FJ291" s="178"/>
      <c r="FK291" s="178"/>
      <c r="FL291" s="178"/>
      <c r="FM291" s="178"/>
      <c r="FN291" s="178"/>
      <c r="FO291" s="178"/>
      <c r="FP291" s="178"/>
      <c r="FQ291" s="178"/>
      <c r="FR291" s="178"/>
      <c r="FS291" s="178"/>
      <c r="FT291" s="178"/>
      <c r="FU291" s="178"/>
      <c r="FV291" s="178"/>
      <c r="FW291" s="178"/>
      <c r="FX291" s="178"/>
      <c r="FY291" s="178"/>
      <c r="FZ291" s="178"/>
      <c r="GA291" s="178"/>
      <c r="GB291" s="178"/>
      <c r="GC291" s="178"/>
      <c r="GD291" s="178"/>
      <c r="GE291" s="178"/>
      <c r="GF291" s="178"/>
      <c r="GG291" s="178"/>
      <c r="GH291" s="178"/>
      <c r="GI291" s="178"/>
      <c r="GJ291" s="178"/>
      <c r="GK291" s="178"/>
      <c r="GL291" s="178"/>
      <c r="GM291" s="178"/>
      <c r="GN291" s="178"/>
      <c r="GO291" s="178"/>
      <c r="GP291" s="178"/>
      <c r="GQ291" s="178"/>
      <c r="GR291" s="178"/>
      <c r="GS291" s="178"/>
      <c r="GT291" s="178"/>
      <c r="GU291" s="178"/>
      <c r="GV291" s="178"/>
      <c r="GY291"/>
    </row>
    <row r="292" spans="1:207" ht="15.75">
      <c r="A292" s="114">
        <f t="shared" si="4"/>
        <v>1</v>
      </c>
      <c r="B292" s="491"/>
      <c r="C292" s="492"/>
      <c r="D292" s="357">
        <v>43381</v>
      </c>
      <c r="E292" s="465" t="str">
        <f>IF("CA" = [1]Congé!$H$7:$H$738, "absent", "il est la ")</f>
        <v xml:space="preserve">il est la </v>
      </c>
      <c r="F292" s="146"/>
      <c r="G292" s="146"/>
      <c r="H292" s="396"/>
      <c r="I292" s="372"/>
      <c r="J292" s="146"/>
      <c r="K292" s="146"/>
      <c r="L292" s="410"/>
      <c r="M292" s="395"/>
      <c r="N292" s="146"/>
      <c r="O292" s="146"/>
      <c r="P292" s="396"/>
      <c r="Q292" s="395"/>
      <c r="R292" s="146"/>
      <c r="S292" s="146"/>
      <c r="T292" s="396"/>
      <c r="U292" s="372"/>
      <c r="V292" s="146"/>
      <c r="W292" s="146"/>
      <c r="X292" s="410"/>
      <c r="Y292" s="395"/>
      <c r="Z292" s="146"/>
      <c r="AA292" s="146"/>
      <c r="AB292" s="396"/>
      <c r="AC292" s="372"/>
      <c r="AD292" s="146"/>
      <c r="AE292" s="146"/>
      <c r="AF292" s="410"/>
      <c r="AG292" s="395"/>
      <c r="AH292" s="146"/>
      <c r="AI292" s="146"/>
      <c r="AJ292" s="396"/>
      <c r="AK292" s="372"/>
      <c r="AL292" s="146"/>
      <c r="AM292" s="146"/>
      <c r="AN292" s="410"/>
      <c r="AO292" s="395"/>
      <c r="AP292" s="146"/>
      <c r="AQ292" s="146"/>
      <c r="AR292" s="396"/>
      <c r="AS292" s="395"/>
      <c r="AT292" s="146"/>
      <c r="AU292" s="146"/>
      <c r="AV292" s="396"/>
      <c r="AW292" s="395"/>
      <c r="AX292" s="146"/>
      <c r="AY292" s="146"/>
      <c r="AZ292" s="396"/>
      <c r="BA292" s="395"/>
      <c r="BB292" s="146"/>
      <c r="BC292" s="146"/>
      <c r="BD292" s="396"/>
      <c r="BE292" s="395"/>
      <c r="BF292" s="146"/>
      <c r="BG292" s="146"/>
      <c r="BH292" s="396"/>
      <c r="BI292" s="395"/>
      <c r="BJ292" s="146"/>
      <c r="BK292" s="146"/>
      <c r="BL292" s="396"/>
      <c r="BM292" s="395"/>
      <c r="BN292" s="146"/>
      <c r="BO292" s="146"/>
      <c r="BP292" s="396"/>
      <c r="BQ292" s="395"/>
      <c r="BR292" s="146"/>
      <c r="BS292" s="146"/>
      <c r="BT292" s="396"/>
      <c r="BU292" s="395"/>
      <c r="BV292" s="146"/>
      <c r="BW292" s="146"/>
      <c r="BX292" s="396"/>
      <c r="BY292" s="395"/>
      <c r="BZ292" s="146"/>
      <c r="CA292" s="146"/>
      <c r="CB292" s="396"/>
      <c r="CC292" s="395"/>
      <c r="CD292" s="146"/>
      <c r="CE292" s="146"/>
      <c r="CF292" s="396"/>
      <c r="CG292" s="395"/>
      <c r="CH292" s="146"/>
      <c r="CI292" s="146"/>
      <c r="CJ292" s="396"/>
      <c r="CK292" s="395"/>
      <c r="CL292" s="146"/>
      <c r="CM292" s="146"/>
      <c r="CN292" s="396"/>
      <c r="CO292" s="395"/>
      <c r="CP292" s="146"/>
      <c r="CQ292" s="146"/>
      <c r="CR292" s="396"/>
      <c r="CS292" s="372"/>
      <c r="CT292" s="146"/>
      <c r="CU292" s="146"/>
      <c r="CV292" s="146"/>
      <c r="CW292" s="146"/>
      <c r="CX292" s="146"/>
      <c r="CY292" s="146"/>
      <c r="CZ292" s="146"/>
      <c r="DA292" s="146"/>
      <c r="DB292" s="146"/>
      <c r="DC292" s="146"/>
      <c r="DD292" s="146"/>
      <c r="DE292" s="146"/>
      <c r="DF292" s="146"/>
      <c r="DG292" s="146"/>
      <c r="DH292" s="146"/>
      <c r="DI292" s="146"/>
      <c r="DJ292" s="146"/>
      <c r="DK292" s="146"/>
      <c r="DL292" s="146"/>
      <c r="DM292" s="146"/>
      <c r="DN292" s="146"/>
      <c r="DO292" s="146"/>
      <c r="DP292" s="146"/>
      <c r="DQ292" s="146"/>
      <c r="DR292" s="146"/>
      <c r="DS292" s="146"/>
      <c r="DT292" s="146"/>
      <c r="DU292" s="146"/>
      <c r="DV292" s="146"/>
      <c r="DW292" s="146"/>
      <c r="DX292" s="146"/>
      <c r="DY292" s="146"/>
      <c r="DZ292" s="146"/>
      <c r="EA292" s="146"/>
      <c r="EB292" s="146"/>
      <c r="EC292" s="146"/>
      <c r="ED292" s="146"/>
      <c r="EE292" s="146"/>
      <c r="EF292" s="146"/>
      <c r="EG292" s="146"/>
      <c r="EH292" s="146"/>
      <c r="EI292" s="146"/>
      <c r="EJ292" s="146"/>
      <c r="EK292" s="146"/>
      <c r="EL292" s="146"/>
      <c r="EM292" s="146"/>
      <c r="EN292" s="146"/>
      <c r="EO292" s="146"/>
      <c r="EP292" s="146"/>
      <c r="EQ292" s="146"/>
      <c r="ER292" s="146"/>
      <c r="ES292" s="146"/>
      <c r="ET292" s="146"/>
      <c r="EU292" s="178"/>
      <c r="EV292" s="178"/>
      <c r="EW292" s="178"/>
      <c r="EX292" s="178"/>
      <c r="EY292" s="178"/>
      <c r="EZ292" s="178"/>
      <c r="FA292" s="178"/>
      <c r="FB292" s="178"/>
      <c r="FC292" s="178"/>
      <c r="FD292" s="178"/>
      <c r="FE292" s="178"/>
      <c r="FF292" s="178"/>
      <c r="FG292" s="178"/>
      <c r="FH292" s="178"/>
      <c r="FI292" s="178"/>
      <c r="FJ292" s="178"/>
      <c r="FK292" s="178"/>
      <c r="FL292" s="178"/>
      <c r="FM292" s="178"/>
      <c r="FN292" s="178"/>
      <c r="FO292" s="178"/>
      <c r="FP292" s="178"/>
      <c r="FQ292" s="178"/>
      <c r="FR292" s="178"/>
      <c r="FS292" s="178"/>
      <c r="FT292" s="178"/>
      <c r="FU292" s="178"/>
      <c r="FV292" s="178"/>
      <c r="FW292" s="178"/>
      <c r="FX292" s="178"/>
      <c r="FY292" s="178"/>
      <c r="FZ292" s="178"/>
      <c r="GA292" s="178"/>
      <c r="GB292" s="178"/>
      <c r="GC292" s="178"/>
      <c r="GD292" s="178"/>
      <c r="GE292" s="178"/>
      <c r="GF292" s="178"/>
      <c r="GG292" s="178"/>
      <c r="GH292" s="178"/>
      <c r="GI292" s="178"/>
      <c r="GJ292" s="178"/>
      <c r="GK292" s="178"/>
      <c r="GL292" s="178"/>
      <c r="GM292" s="178"/>
      <c r="GN292" s="178"/>
      <c r="GO292" s="178"/>
      <c r="GP292" s="178"/>
      <c r="GQ292" s="178"/>
      <c r="GR292" s="178"/>
      <c r="GS292" s="178"/>
      <c r="GT292" s="178"/>
      <c r="GU292" s="178"/>
      <c r="GV292" s="178"/>
      <c r="GY292"/>
    </row>
    <row r="293" spans="1:207" ht="15.75">
      <c r="A293" s="114">
        <f t="shared" si="4"/>
        <v>2</v>
      </c>
      <c r="B293" s="491"/>
      <c r="C293" s="492"/>
      <c r="D293" s="357">
        <v>43382</v>
      </c>
      <c r="E293" s="465" t="str">
        <f>IF("CA" = [1]Congé!$H$7:$H$738, "absent", "il est la ")</f>
        <v xml:space="preserve">il est la </v>
      </c>
      <c r="F293" s="178"/>
      <c r="G293" s="178"/>
      <c r="H293" s="368"/>
      <c r="I293" s="352"/>
      <c r="J293" s="178"/>
      <c r="K293" s="178"/>
      <c r="L293" s="409"/>
      <c r="M293" s="393"/>
      <c r="N293" s="178"/>
      <c r="O293" s="178"/>
      <c r="P293" s="368"/>
      <c r="Q293" s="393"/>
      <c r="R293" s="178"/>
      <c r="S293" s="178"/>
      <c r="T293" s="368"/>
      <c r="U293" s="352"/>
      <c r="V293" s="178"/>
      <c r="W293" s="178"/>
      <c r="X293" s="409"/>
      <c r="Y293" s="393"/>
      <c r="Z293" s="178"/>
      <c r="AA293" s="178"/>
      <c r="AB293" s="368"/>
      <c r="AC293" s="352"/>
      <c r="AD293" s="178"/>
      <c r="AE293" s="178"/>
      <c r="AF293" s="409"/>
      <c r="AG293" s="393"/>
      <c r="AH293" s="178"/>
      <c r="AI293" s="178"/>
      <c r="AJ293" s="368"/>
      <c r="AK293" s="352"/>
      <c r="AL293" s="178"/>
      <c r="AM293" s="178"/>
      <c r="AN293" s="409"/>
      <c r="AO293" s="393"/>
      <c r="AP293" s="178"/>
      <c r="AQ293" s="178"/>
      <c r="AR293" s="368"/>
      <c r="AS293" s="393"/>
      <c r="AT293" s="178"/>
      <c r="AU293" s="178"/>
      <c r="AV293" s="368"/>
      <c r="AW293" s="393"/>
      <c r="AX293" s="178"/>
      <c r="AY293" s="178"/>
      <c r="AZ293" s="368"/>
      <c r="BA293" s="393"/>
      <c r="BB293" s="178"/>
      <c r="BC293" s="178"/>
      <c r="BD293" s="368"/>
      <c r="BE293" s="393"/>
      <c r="BF293" s="178"/>
      <c r="BG293" s="178"/>
      <c r="BH293" s="368"/>
      <c r="BI293" s="393"/>
      <c r="BJ293" s="178"/>
      <c r="BK293" s="178"/>
      <c r="BL293" s="368"/>
      <c r="BM293" s="393"/>
      <c r="BN293" s="178"/>
      <c r="BO293" s="178"/>
      <c r="BP293" s="368"/>
      <c r="BQ293" s="393"/>
      <c r="BR293" s="178"/>
      <c r="BS293" s="178"/>
      <c r="BT293" s="368"/>
      <c r="BU293" s="393"/>
      <c r="BV293" s="178"/>
      <c r="BW293" s="178"/>
      <c r="BX293" s="368"/>
      <c r="BY293" s="393"/>
      <c r="BZ293" s="178"/>
      <c r="CA293" s="178"/>
      <c r="CB293" s="368"/>
      <c r="CC293" s="393"/>
      <c r="CD293" s="178"/>
      <c r="CE293" s="178"/>
      <c r="CF293" s="368"/>
      <c r="CG293" s="393"/>
      <c r="CH293" s="178"/>
      <c r="CI293" s="178"/>
      <c r="CJ293" s="368"/>
      <c r="CK293" s="393"/>
      <c r="CL293" s="178"/>
      <c r="CM293" s="178"/>
      <c r="CN293" s="368"/>
      <c r="CO293" s="393"/>
      <c r="CP293" s="178"/>
      <c r="CQ293" s="178"/>
      <c r="CR293" s="368"/>
      <c r="CS293" s="352"/>
      <c r="CT293" s="178"/>
      <c r="CU293" s="178"/>
      <c r="CV293" s="178"/>
      <c r="CW293" s="178"/>
      <c r="CX293" s="178"/>
      <c r="CY293" s="178"/>
      <c r="CZ293" s="178"/>
      <c r="DA293" s="178"/>
      <c r="DB293" s="178"/>
      <c r="DC293" s="178"/>
      <c r="DD293" s="178"/>
      <c r="DE293" s="178"/>
      <c r="DF293" s="178"/>
      <c r="DG293" s="178"/>
      <c r="DH293" s="178"/>
      <c r="DI293" s="178"/>
      <c r="DJ293" s="178"/>
      <c r="DK293" s="178"/>
      <c r="DL293" s="178"/>
      <c r="DM293" s="178"/>
      <c r="DN293" s="178"/>
      <c r="DO293" s="178"/>
      <c r="DP293" s="178"/>
      <c r="DQ293" s="178"/>
      <c r="DR293" s="178"/>
      <c r="DS293" s="178"/>
      <c r="DT293" s="178"/>
      <c r="DU293" s="178"/>
      <c r="DV293" s="178"/>
      <c r="DW293" s="178"/>
      <c r="DX293" s="178"/>
      <c r="DY293" s="178"/>
      <c r="DZ293" s="178"/>
      <c r="EA293" s="178"/>
      <c r="EB293" s="178"/>
      <c r="EC293" s="178"/>
      <c r="ED293" s="178"/>
      <c r="EE293" s="178"/>
      <c r="EF293" s="178"/>
      <c r="EG293" s="178"/>
      <c r="EH293" s="178"/>
      <c r="EI293" s="178"/>
      <c r="EJ293" s="178"/>
      <c r="EK293" s="178"/>
      <c r="EL293" s="178"/>
      <c r="EM293" s="178"/>
      <c r="EN293" s="178"/>
      <c r="EO293" s="178"/>
      <c r="EP293" s="178"/>
      <c r="EQ293" s="178"/>
      <c r="ER293" s="178"/>
      <c r="ES293" s="178"/>
      <c r="ET293" s="178"/>
      <c r="EU293" s="178"/>
      <c r="EV293" s="178"/>
      <c r="EW293" s="178"/>
      <c r="EX293" s="178"/>
      <c r="EY293" s="178"/>
      <c r="EZ293" s="178"/>
      <c r="FA293" s="178"/>
      <c r="FB293" s="178"/>
      <c r="FC293" s="178"/>
      <c r="FD293" s="178"/>
      <c r="FE293" s="178"/>
      <c r="FF293" s="178"/>
      <c r="FG293" s="178"/>
      <c r="FH293" s="178"/>
      <c r="FI293" s="178"/>
      <c r="FJ293" s="178"/>
      <c r="FK293" s="178"/>
      <c r="FL293" s="178"/>
      <c r="FM293" s="178"/>
      <c r="FN293" s="178"/>
      <c r="FO293" s="178"/>
      <c r="FP293" s="178"/>
      <c r="FQ293" s="178"/>
      <c r="FR293" s="178"/>
      <c r="FS293" s="178"/>
      <c r="FT293" s="178"/>
      <c r="FU293" s="178"/>
      <c r="FV293" s="178"/>
      <c r="FW293" s="178"/>
      <c r="FX293" s="178"/>
      <c r="FY293" s="178"/>
      <c r="FZ293" s="178"/>
      <c r="GA293" s="178"/>
      <c r="GB293" s="178"/>
      <c r="GC293" s="178"/>
      <c r="GD293" s="178"/>
      <c r="GE293" s="178"/>
      <c r="GF293" s="178"/>
      <c r="GG293" s="178"/>
      <c r="GH293" s="178"/>
      <c r="GI293" s="178"/>
      <c r="GJ293" s="178"/>
      <c r="GK293" s="178"/>
      <c r="GL293" s="178"/>
      <c r="GM293" s="178"/>
      <c r="GN293" s="178"/>
      <c r="GO293" s="178"/>
      <c r="GP293" s="178"/>
      <c r="GQ293" s="178"/>
      <c r="GR293" s="178"/>
      <c r="GS293" s="178"/>
      <c r="GT293" s="178"/>
      <c r="GU293" s="178"/>
      <c r="GV293" s="178"/>
      <c r="GY293"/>
    </row>
    <row r="294" spans="1:207" ht="15.75">
      <c r="A294" s="114">
        <f t="shared" si="4"/>
        <v>3</v>
      </c>
      <c r="B294" s="491"/>
      <c r="C294" s="492"/>
      <c r="D294" s="357">
        <v>43383</v>
      </c>
      <c r="E294" s="465" t="str">
        <f>IF("CA" = [1]Congé!$H$7:$H$738, "absent", "il est la ")</f>
        <v xml:space="preserve">il est la </v>
      </c>
      <c r="F294" s="146"/>
      <c r="G294" s="146"/>
      <c r="H294" s="396"/>
      <c r="I294" s="372"/>
      <c r="J294" s="146"/>
      <c r="K294" s="146"/>
      <c r="L294" s="410"/>
      <c r="M294" s="395"/>
      <c r="N294" s="146"/>
      <c r="O294" s="146"/>
      <c r="P294" s="396"/>
      <c r="Q294" s="395"/>
      <c r="R294" s="146"/>
      <c r="S294" s="146"/>
      <c r="T294" s="396"/>
      <c r="U294" s="372"/>
      <c r="V294" s="146"/>
      <c r="W294" s="146"/>
      <c r="X294" s="410"/>
      <c r="Y294" s="395"/>
      <c r="Z294" s="146"/>
      <c r="AA294" s="146"/>
      <c r="AB294" s="396"/>
      <c r="AC294" s="372"/>
      <c r="AD294" s="146"/>
      <c r="AE294" s="146"/>
      <c r="AF294" s="410"/>
      <c r="AG294" s="395"/>
      <c r="AH294" s="146"/>
      <c r="AI294" s="146"/>
      <c r="AJ294" s="396"/>
      <c r="AK294" s="372"/>
      <c r="AL294" s="146"/>
      <c r="AM294" s="146"/>
      <c r="AN294" s="410"/>
      <c r="AO294" s="395"/>
      <c r="AP294" s="146"/>
      <c r="AQ294" s="146"/>
      <c r="AR294" s="396"/>
      <c r="AS294" s="395"/>
      <c r="AT294" s="146"/>
      <c r="AU294" s="146"/>
      <c r="AV294" s="396"/>
      <c r="AW294" s="395"/>
      <c r="AX294" s="146"/>
      <c r="AY294" s="146"/>
      <c r="AZ294" s="396"/>
      <c r="BA294" s="395"/>
      <c r="BB294" s="146"/>
      <c r="BC294" s="146"/>
      <c r="BD294" s="396"/>
      <c r="BE294" s="395"/>
      <c r="BF294" s="146"/>
      <c r="BG294" s="146"/>
      <c r="BH294" s="396"/>
      <c r="BI294" s="395"/>
      <c r="BJ294" s="146"/>
      <c r="BK294" s="146"/>
      <c r="BL294" s="396"/>
      <c r="BM294" s="395"/>
      <c r="BN294" s="146"/>
      <c r="BO294" s="146"/>
      <c r="BP294" s="396"/>
      <c r="BQ294" s="395"/>
      <c r="BR294" s="146"/>
      <c r="BS294" s="146"/>
      <c r="BT294" s="396"/>
      <c r="BU294" s="395"/>
      <c r="BV294" s="146"/>
      <c r="BW294" s="146"/>
      <c r="BX294" s="396"/>
      <c r="BY294" s="395"/>
      <c r="BZ294" s="146"/>
      <c r="CA294" s="146"/>
      <c r="CB294" s="396"/>
      <c r="CC294" s="395"/>
      <c r="CD294" s="146"/>
      <c r="CE294" s="146"/>
      <c r="CF294" s="396"/>
      <c r="CG294" s="395"/>
      <c r="CH294" s="146"/>
      <c r="CI294" s="146"/>
      <c r="CJ294" s="396"/>
      <c r="CK294" s="395"/>
      <c r="CL294" s="146"/>
      <c r="CM294" s="146"/>
      <c r="CN294" s="396"/>
      <c r="CO294" s="395"/>
      <c r="CP294" s="146"/>
      <c r="CQ294" s="146"/>
      <c r="CR294" s="396"/>
      <c r="CS294" s="372"/>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c r="DO294" s="146"/>
      <c r="DP294" s="146"/>
      <c r="DQ294" s="146"/>
      <c r="DR294" s="146"/>
      <c r="DS294" s="146"/>
      <c r="DT294" s="146"/>
      <c r="DU294" s="146"/>
      <c r="DV294" s="146"/>
      <c r="DW294" s="146"/>
      <c r="DX294" s="146"/>
      <c r="DY294" s="146"/>
      <c r="DZ294" s="146"/>
      <c r="EA294" s="146"/>
      <c r="EB294" s="146"/>
      <c r="EC294" s="146"/>
      <c r="ED294" s="146"/>
      <c r="EE294" s="146"/>
      <c r="EF294" s="146"/>
      <c r="EG294" s="146"/>
      <c r="EH294" s="146"/>
      <c r="EI294" s="146"/>
      <c r="EJ294" s="146"/>
      <c r="EK294" s="146"/>
      <c r="EL294" s="146"/>
      <c r="EM294" s="146"/>
      <c r="EN294" s="146"/>
      <c r="EO294" s="146"/>
      <c r="EP294" s="146"/>
      <c r="EQ294" s="146"/>
      <c r="ER294" s="146"/>
      <c r="ES294" s="146"/>
      <c r="ET294" s="146"/>
      <c r="EU294" s="178"/>
      <c r="EV294" s="178"/>
      <c r="EW294" s="178"/>
      <c r="EX294" s="178"/>
      <c r="EY294" s="178"/>
      <c r="EZ294" s="178"/>
      <c r="FA294" s="178"/>
      <c r="FB294" s="178"/>
      <c r="FC294" s="178"/>
      <c r="FD294" s="178"/>
      <c r="FE294" s="178"/>
      <c r="FF294" s="178"/>
      <c r="FG294" s="178"/>
      <c r="FH294" s="178"/>
      <c r="FI294" s="178"/>
      <c r="FJ294" s="178"/>
      <c r="FK294" s="178"/>
      <c r="FL294" s="178"/>
      <c r="FM294" s="178"/>
      <c r="FN294" s="178"/>
      <c r="FO294" s="178"/>
      <c r="FP294" s="178"/>
      <c r="FQ294" s="178"/>
      <c r="FR294" s="178"/>
      <c r="FS294" s="178"/>
      <c r="FT294" s="178"/>
      <c r="FU294" s="178"/>
      <c r="FV294" s="178"/>
      <c r="FW294" s="178"/>
      <c r="FX294" s="178"/>
      <c r="FY294" s="178"/>
      <c r="FZ294" s="178"/>
      <c r="GA294" s="178"/>
      <c r="GB294" s="178"/>
      <c r="GC294" s="178"/>
      <c r="GD294" s="178"/>
      <c r="GE294" s="178"/>
      <c r="GF294" s="178"/>
      <c r="GG294" s="178"/>
      <c r="GH294" s="178"/>
      <c r="GI294" s="178"/>
      <c r="GJ294" s="178"/>
      <c r="GK294" s="178"/>
      <c r="GL294" s="178"/>
      <c r="GM294" s="178"/>
      <c r="GN294" s="178"/>
      <c r="GO294" s="178"/>
      <c r="GP294" s="178"/>
      <c r="GQ294" s="178"/>
      <c r="GR294" s="178"/>
      <c r="GS294" s="178"/>
      <c r="GT294" s="178"/>
      <c r="GU294" s="178"/>
      <c r="GV294" s="178"/>
      <c r="GY294"/>
    </row>
    <row r="295" spans="1:207" ht="15.75">
      <c r="A295" s="114">
        <f t="shared" si="4"/>
        <v>4</v>
      </c>
      <c r="B295" s="491"/>
      <c r="C295" s="492"/>
      <c r="D295" s="357">
        <v>43384</v>
      </c>
      <c r="E295" s="465" t="str">
        <f>IF("CA" = [1]Congé!$H$7:$H$738, "absent", "il est la ")</f>
        <v xml:space="preserve">il est la </v>
      </c>
      <c r="F295" s="178"/>
      <c r="G295" s="178"/>
      <c r="H295" s="368"/>
      <c r="I295" s="352"/>
      <c r="J295" s="178"/>
      <c r="K295" s="178"/>
      <c r="L295" s="409"/>
      <c r="M295" s="393"/>
      <c r="N295" s="178"/>
      <c r="O295" s="178"/>
      <c r="P295" s="368"/>
      <c r="Q295" s="393"/>
      <c r="R295" s="178"/>
      <c r="S295" s="178"/>
      <c r="T295" s="368"/>
      <c r="U295" s="352"/>
      <c r="V295" s="178"/>
      <c r="W295" s="178"/>
      <c r="X295" s="409"/>
      <c r="Y295" s="393"/>
      <c r="Z295" s="178"/>
      <c r="AA295" s="178"/>
      <c r="AB295" s="368"/>
      <c r="AC295" s="352"/>
      <c r="AD295" s="178"/>
      <c r="AE295" s="178"/>
      <c r="AF295" s="409"/>
      <c r="AG295" s="393"/>
      <c r="AH295" s="178"/>
      <c r="AI295" s="178"/>
      <c r="AJ295" s="368"/>
      <c r="AK295" s="352"/>
      <c r="AL295" s="178"/>
      <c r="AM295" s="178"/>
      <c r="AN295" s="409"/>
      <c r="AO295" s="393"/>
      <c r="AP295" s="178"/>
      <c r="AQ295" s="178"/>
      <c r="AR295" s="368"/>
      <c r="AS295" s="393"/>
      <c r="AT295" s="178"/>
      <c r="AU295" s="178"/>
      <c r="AV295" s="368"/>
      <c r="AW295" s="393"/>
      <c r="AX295" s="178"/>
      <c r="AY295" s="178"/>
      <c r="AZ295" s="368"/>
      <c r="BA295" s="393"/>
      <c r="BB295" s="178"/>
      <c r="BC295" s="178"/>
      <c r="BD295" s="368"/>
      <c r="BE295" s="393"/>
      <c r="BF295" s="178"/>
      <c r="BG295" s="178"/>
      <c r="BH295" s="368"/>
      <c r="BI295" s="393"/>
      <c r="BJ295" s="178"/>
      <c r="BK295" s="178"/>
      <c r="BL295" s="368"/>
      <c r="BM295" s="393"/>
      <c r="BN295" s="178"/>
      <c r="BO295" s="178"/>
      <c r="BP295" s="368"/>
      <c r="BQ295" s="393"/>
      <c r="BR295" s="178"/>
      <c r="BS295" s="178"/>
      <c r="BT295" s="368"/>
      <c r="BU295" s="393"/>
      <c r="BV295" s="178"/>
      <c r="BW295" s="178"/>
      <c r="BX295" s="368"/>
      <c r="BY295" s="393"/>
      <c r="BZ295" s="178"/>
      <c r="CA295" s="178"/>
      <c r="CB295" s="368"/>
      <c r="CC295" s="393"/>
      <c r="CD295" s="178"/>
      <c r="CE295" s="178"/>
      <c r="CF295" s="368"/>
      <c r="CG295" s="393"/>
      <c r="CH295" s="178"/>
      <c r="CI295" s="178"/>
      <c r="CJ295" s="368"/>
      <c r="CK295" s="393"/>
      <c r="CL295" s="178"/>
      <c r="CM295" s="178"/>
      <c r="CN295" s="368"/>
      <c r="CO295" s="393"/>
      <c r="CP295" s="178"/>
      <c r="CQ295" s="178"/>
      <c r="CR295" s="368"/>
      <c r="CS295" s="352"/>
      <c r="CT295" s="178"/>
      <c r="CU295" s="178"/>
      <c r="CV295" s="178"/>
      <c r="CW295" s="178"/>
      <c r="CX295" s="178"/>
      <c r="CY295" s="178"/>
      <c r="CZ295" s="178"/>
      <c r="DA295" s="178"/>
      <c r="DB295" s="178"/>
      <c r="DC295" s="178"/>
      <c r="DD295" s="178"/>
      <c r="DE295" s="178"/>
      <c r="DF295" s="178"/>
      <c r="DG295" s="178"/>
      <c r="DH295" s="178"/>
      <c r="DI295" s="178"/>
      <c r="DJ295" s="178"/>
      <c r="DK295" s="178"/>
      <c r="DL295" s="178"/>
      <c r="DM295" s="178"/>
      <c r="DN295" s="178"/>
      <c r="DO295" s="178"/>
      <c r="DP295" s="178"/>
      <c r="DQ295" s="178"/>
      <c r="DR295" s="178"/>
      <c r="DS295" s="178"/>
      <c r="DT295" s="178"/>
      <c r="DU295" s="178"/>
      <c r="DV295" s="178"/>
      <c r="DW295" s="178"/>
      <c r="DX295" s="178"/>
      <c r="DY295" s="178"/>
      <c r="DZ295" s="178"/>
      <c r="EA295" s="178"/>
      <c r="EB295" s="178"/>
      <c r="EC295" s="178"/>
      <c r="ED295" s="178"/>
      <c r="EE295" s="178"/>
      <c r="EF295" s="178"/>
      <c r="EG295" s="178"/>
      <c r="EH295" s="178"/>
      <c r="EI295" s="178"/>
      <c r="EJ295" s="178"/>
      <c r="EK295" s="178"/>
      <c r="EL295" s="178"/>
      <c r="EM295" s="178"/>
      <c r="EN295" s="178"/>
      <c r="EO295" s="178"/>
      <c r="EP295" s="178"/>
      <c r="EQ295" s="178"/>
      <c r="ER295" s="178"/>
      <c r="ES295" s="178"/>
      <c r="ET295" s="178"/>
      <c r="EU295" s="178"/>
      <c r="EV295" s="178"/>
      <c r="EW295" s="178"/>
      <c r="EX295" s="178"/>
      <c r="EY295" s="178"/>
      <c r="EZ295" s="178"/>
      <c r="FA295" s="178"/>
      <c r="FB295" s="178"/>
      <c r="FC295" s="178"/>
      <c r="FD295" s="178"/>
      <c r="FE295" s="178"/>
      <c r="FF295" s="178"/>
      <c r="FG295" s="178"/>
      <c r="FH295" s="178"/>
      <c r="FI295" s="178"/>
      <c r="FJ295" s="178"/>
      <c r="FK295" s="178"/>
      <c r="FL295" s="178"/>
      <c r="FM295" s="178"/>
      <c r="FN295" s="178"/>
      <c r="FO295" s="178"/>
      <c r="FP295" s="178"/>
      <c r="FQ295" s="178"/>
      <c r="FR295" s="178"/>
      <c r="FS295" s="178"/>
      <c r="FT295" s="178"/>
      <c r="FU295" s="178"/>
      <c r="FV295" s="178"/>
      <c r="FW295" s="178"/>
      <c r="FX295" s="178"/>
      <c r="FY295" s="178"/>
      <c r="FZ295" s="178"/>
      <c r="GA295" s="178"/>
      <c r="GB295" s="178"/>
      <c r="GC295" s="178"/>
      <c r="GD295" s="178"/>
      <c r="GE295" s="178"/>
      <c r="GF295" s="178"/>
      <c r="GG295" s="178"/>
      <c r="GH295" s="178"/>
      <c r="GI295" s="178"/>
      <c r="GJ295" s="178"/>
      <c r="GK295" s="178"/>
      <c r="GL295" s="178"/>
      <c r="GM295" s="178"/>
      <c r="GN295" s="178"/>
      <c r="GO295" s="178"/>
      <c r="GP295" s="178"/>
      <c r="GQ295" s="178"/>
      <c r="GR295" s="178"/>
      <c r="GS295" s="178"/>
      <c r="GT295" s="178"/>
      <c r="GU295" s="178"/>
      <c r="GV295" s="178"/>
      <c r="GY295"/>
    </row>
    <row r="296" spans="1:207" ht="15.75">
      <c r="A296" s="114">
        <f t="shared" si="4"/>
        <v>5</v>
      </c>
      <c r="B296" s="491"/>
      <c r="C296" s="492"/>
      <c r="D296" s="357">
        <v>43385</v>
      </c>
      <c r="E296" s="465" t="str">
        <f>IF("CA" = [1]Congé!$H$7:$H$738, "absent", "il est la ")</f>
        <v xml:space="preserve">il est la </v>
      </c>
      <c r="F296" s="178"/>
      <c r="G296" s="178"/>
      <c r="H296" s="368"/>
      <c r="I296" s="352"/>
      <c r="J296" s="178"/>
      <c r="K296" s="178"/>
      <c r="L296" s="409"/>
      <c r="M296" s="393"/>
      <c r="N296" s="178"/>
      <c r="O296" s="178"/>
      <c r="P296" s="368"/>
      <c r="Q296" s="393"/>
      <c r="R296" s="178"/>
      <c r="S296" s="178"/>
      <c r="T296" s="368"/>
      <c r="U296" s="352"/>
      <c r="V296" s="178"/>
      <c r="W296" s="178"/>
      <c r="X296" s="409"/>
      <c r="Y296" s="393"/>
      <c r="Z296" s="178"/>
      <c r="AA296" s="178"/>
      <c r="AB296" s="368"/>
      <c r="AC296" s="352"/>
      <c r="AD296" s="178"/>
      <c r="AE296" s="178"/>
      <c r="AF296" s="409"/>
      <c r="AG296" s="393"/>
      <c r="AH296" s="178"/>
      <c r="AI296" s="178"/>
      <c r="AJ296" s="368"/>
      <c r="AK296" s="352"/>
      <c r="AL296" s="178"/>
      <c r="AM296" s="178"/>
      <c r="AN296" s="409"/>
      <c r="AO296" s="393"/>
      <c r="AP296" s="178"/>
      <c r="AQ296" s="178"/>
      <c r="AR296" s="368"/>
      <c r="AS296" s="393"/>
      <c r="AT296" s="178"/>
      <c r="AU296" s="178"/>
      <c r="AV296" s="368"/>
      <c r="AW296" s="393"/>
      <c r="AX296" s="178"/>
      <c r="AY296" s="178"/>
      <c r="AZ296" s="368"/>
      <c r="BA296" s="393"/>
      <c r="BB296" s="178"/>
      <c r="BC296" s="178"/>
      <c r="BD296" s="368"/>
      <c r="BE296" s="393"/>
      <c r="BF296" s="178"/>
      <c r="BG296" s="178"/>
      <c r="BH296" s="368"/>
      <c r="BI296" s="393"/>
      <c r="BJ296" s="178"/>
      <c r="BK296" s="178"/>
      <c r="BL296" s="368"/>
      <c r="BM296" s="393"/>
      <c r="BN296" s="178"/>
      <c r="BO296" s="178"/>
      <c r="BP296" s="368"/>
      <c r="BQ296" s="393"/>
      <c r="BR296" s="178"/>
      <c r="BS296" s="178"/>
      <c r="BT296" s="368"/>
      <c r="BU296" s="393"/>
      <c r="BV296" s="178"/>
      <c r="BW296" s="178"/>
      <c r="BX296" s="368"/>
      <c r="BY296" s="393"/>
      <c r="BZ296" s="178"/>
      <c r="CA296" s="178"/>
      <c r="CB296" s="368"/>
      <c r="CC296" s="393"/>
      <c r="CD296" s="178"/>
      <c r="CE296" s="178"/>
      <c r="CF296" s="368"/>
      <c r="CG296" s="393"/>
      <c r="CH296" s="178"/>
      <c r="CI296" s="178"/>
      <c r="CJ296" s="368"/>
      <c r="CK296" s="393"/>
      <c r="CL296" s="178"/>
      <c r="CM296" s="178"/>
      <c r="CN296" s="368"/>
      <c r="CO296" s="393"/>
      <c r="CP296" s="178"/>
      <c r="CQ296" s="178"/>
      <c r="CR296" s="368"/>
      <c r="CS296" s="352"/>
      <c r="CT296" s="178"/>
      <c r="CU296" s="178"/>
      <c r="CV296" s="178"/>
      <c r="CW296" s="178"/>
      <c r="CX296" s="178"/>
      <c r="CY296" s="178"/>
      <c r="CZ296" s="178"/>
      <c r="DA296" s="178"/>
      <c r="DB296" s="178"/>
      <c r="DC296" s="178"/>
      <c r="DD296" s="178"/>
      <c r="DE296" s="178"/>
      <c r="DF296" s="178"/>
      <c r="DG296" s="178"/>
      <c r="DH296" s="178"/>
      <c r="DI296" s="178"/>
      <c r="DJ296" s="178"/>
      <c r="DK296" s="178"/>
      <c r="DL296" s="178"/>
      <c r="DM296" s="178"/>
      <c r="DN296" s="178"/>
      <c r="DO296" s="178"/>
      <c r="DP296" s="178"/>
      <c r="DQ296" s="178"/>
      <c r="DR296" s="178"/>
      <c r="DS296" s="178"/>
      <c r="DT296" s="178"/>
      <c r="DU296" s="178"/>
      <c r="DV296" s="178"/>
      <c r="DW296" s="178"/>
      <c r="DX296" s="178"/>
      <c r="DY296" s="178"/>
      <c r="DZ296" s="178"/>
      <c r="EA296" s="178"/>
      <c r="EB296" s="178"/>
      <c r="EC296" s="178"/>
      <c r="ED296" s="178"/>
      <c r="EE296" s="178"/>
      <c r="EF296" s="178"/>
      <c r="EG296" s="178"/>
      <c r="EH296" s="178"/>
      <c r="EI296" s="178"/>
      <c r="EJ296" s="178"/>
      <c r="EK296" s="178"/>
      <c r="EL296" s="178"/>
      <c r="EM296" s="178"/>
      <c r="EN296" s="178"/>
      <c r="EO296" s="178"/>
      <c r="EP296" s="178"/>
      <c r="EQ296" s="178"/>
      <c r="ER296" s="178"/>
      <c r="ES296" s="178"/>
      <c r="ET296" s="178"/>
      <c r="EU296" s="178"/>
      <c r="EV296" s="178"/>
      <c r="EW296" s="178"/>
      <c r="EX296" s="178"/>
      <c r="EY296" s="178"/>
      <c r="EZ296" s="178"/>
      <c r="FA296" s="178"/>
      <c r="FB296" s="178"/>
      <c r="FC296" s="178"/>
      <c r="FD296" s="178"/>
      <c r="FE296" s="178"/>
      <c r="FF296" s="178"/>
      <c r="FG296" s="178"/>
      <c r="FH296" s="178"/>
      <c r="FI296" s="178"/>
      <c r="FJ296" s="178"/>
      <c r="FK296" s="178"/>
      <c r="FL296" s="178"/>
      <c r="FM296" s="178"/>
      <c r="FN296" s="178"/>
      <c r="FO296" s="178"/>
      <c r="FP296" s="178"/>
      <c r="FQ296" s="178"/>
      <c r="FR296" s="178"/>
      <c r="FS296" s="178"/>
      <c r="FT296" s="178"/>
      <c r="FU296" s="178"/>
      <c r="FV296" s="178"/>
      <c r="FW296" s="178"/>
      <c r="FX296" s="178"/>
      <c r="FY296" s="178"/>
      <c r="FZ296" s="178"/>
      <c r="GA296" s="178"/>
      <c r="GB296" s="178"/>
      <c r="GC296" s="178"/>
      <c r="GD296" s="178"/>
      <c r="GE296" s="178"/>
      <c r="GF296" s="178"/>
      <c r="GG296" s="178"/>
      <c r="GH296" s="178"/>
      <c r="GI296" s="178"/>
      <c r="GJ296" s="178"/>
      <c r="GK296" s="178"/>
      <c r="GL296" s="178"/>
      <c r="GM296" s="178"/>
      <c r="GN296" s="178"/>
      <c r="GO296" s="178"/>
      <c r="GP296" s="178"/>
      <c r="GQ296" s="178"/>
      <c r="GR296" s="178"/>
      <c r="GS296" s="178"/>
      <c r="GT296" s="178"/>
      <c r="GU296" s="178"/>
      <c r="GV296" s="178"/>
      <c r="GY296"/>
    </row>
    <row r="297" spans="1:207" ht="15.75">
      <c r="A297" s="114">
        <f t="shared" si="4"/>
        <v>6</v>
      </c>
      <c r="B297" s="491"/>
      <c r="C297" s="492"/>
      <c r="D297" s="357">
        <v>43386</v>
      </c>
      <c r="E297" s="465" t="str">
        <f>IF("CA" = [1]Congé!$H$7:$H$738, "absent", "il est la ")</f>
        <v xml:space="preserve">il est la </v>
      </c>
      <c r="F297" s="178"/>
      <c r="G297" s="178"/>
      <c r="H297" s="368"/>
      <c r="I297" s="352"/>
      <c r="J297" s="178"/>
      <c r="K297" s="178"/>
      <c r="L297" s="409"/>
      <c r="M297" s="393"/>
      <c r="N297" s="178"/>
      <c r="O297" s="178"/>
      <c r="P297" s="368"/>
      <c r="Q297" s="393"/>
      <c r="R297" s="178"/>
      <c r="S297" s="178"/>
      <c r="T297" s="368"/>
      <c r="U297" s="352"/>
      <c r="V297" s="178"/>
      <c r="W297" s="178"/>
      <c r="X297" s="409"/>
      <c r="Y297" s="393"/>
      <c r="Z297" s="178"/>
      <c r="AA297" s="178"/>
      <c r="AB297" s="368"/>
      <c r="AC297" s="352"/>
      <c r="AD297" s="178"/>
      <c r="AE297" s="178"/>
      <c r="AF297" s="409"/>
      <c r="AG297" s="393"/>
      <c r="AH297" s="178"/>
      <c r="AI297" s="178"/>
      <c r="AJ297" s="368"/>
      <c r="AK297" s="352"/>
      <c r="AL297" s="178"/>
      <c r="AM297" s="178"/>
      <c r="AN297" s="409"/>
      <c r="AO297" s="393"/>
      <c r="AP297" s="178"/>
      <c r="AQ297" s="178"/>
      <c r="AR297" s="368"/>
      <c r="AS297" s="393"/>
      <c r="AT297" s="178"/>
      <c r="AU297" s="178"/>
      <c r="AV297" s="368"/>
      <c r="AW297" s="393"/>
      <c r="AX297" s="178"/>
      <c r="AY297" s="178"/>
      <c r="AZ297" s="368"/>
      <c r="BA297" s="393"/>
      <c r="BB297" s="178"/>
      <c r="BC297" s="178"/>
      <c r="BD297" s="368"/>
      <c r="BE297" s="393"/>
      <c r="BF297" s="178"/>
      <c r="BG297" s="178"/>
      <c r="BH297" s="368"/>
      <c r="BI297" s="393"/>
      <c r="BJ297" s="178"/>
      <c r="BK297" s="178"/>
      <c r="BL297" s="368"/>
      <c r="BM297" s="393"/>
      <c r="BN297" s="178"/>
      <c r="BO297" s="178"/>
      <c r="BP297" s="368"/>
      <c r="BQ297" s="393"/>
      <c r="BR297" s="178"/>
      <c r="BS297" s="178"/>
      <c r="BT297" s="368"/>
      <c r="BU297" s="393"/>
      <c r="BV297" s="178"/>
      <c r="BW297" s="178"/>
      <c r="BX297" s="368"/>
      <c r="BY297" s="393"/>
      <c r="BZ297" s="178"/>
      <c r="CA297" s="178"/>
      <c r="CB297" s="368"/>
      <c r="CC297" s="393"/>
      <c r="CD297" s="178"/>
      <c r="CE297" s="178"/>
      <c r="CF297" s="368"/>
      <c r="CG297" s="393"/>
      <c r="CH297" s="178"/>
      <c r="CI297" s="178"/>
      <c r="CJ297" s="368"/>
      <c r="CK297" s="393"/>
      <c r="CL297" s="178"/>
      <c r="CM297" s="178"/>
      <c r="CN297" s="368"/>
      <c r="CO297" s="393"/>
      <c r="CP297" s="178"/>
      <c r="CQ297" s="178"/>
      <c r="CR297" s="368"/>
      <c r="CS297" s="352"/>
      <c r="CT297" s="178"/>
      <c r="CU297" s="178"/>
      <c r="CV297" s="178"/>
      <c r="CW297" s="178"/>
      <c r="CX297" s="178"/>
      <c r="CY297" s="178"/>
      <c r="CZ297" s="178"/>
      <c r="DA297" s="178"/>
      <c r="DB297" s="178"/>
      <c r="DC297" s="178"/>
      <c r="DD297" s="178"/>
      <c r="DE297" s="178"/>
      <c r="DF297" s="178"/>
      <c r="DG297" s="178"/>
      <c r="DH297" s="178"/>
      <c r="DI297" s="178"/>
      <c r="DJ297" s="178"/>
      <c r="DK297" s="178"/>
      <c r="DL297" s="178"/>
      <c r="DM297" s="178"/>
      <c r="DN297" s="178"/>
      <c r="DO297" s="178"/>
      <c r="DP297" s="178"/>
      <c r="DQ297" s="178"/>
      <c r="DR297" s="178"/>
      <c r="DS297" s="178"/>
      <c r="DT297" s="178"/>
      <c r="DU297" s="178"/>
      <c r="DV297" s="178"/>
      <c r="DW297" s="178"/>
      <c r="DX297" s="178"/>
      <c r="DY297" s="178"/>
      <c r="DZ297" s="178"/>
      <c r="EA297" s="178"/>
      <c r="EB297" s="178"/>
      <c r="EC297" s="178"/>
      <c r="ED297" s="178"/>
      <c r="EE297" s="178"/>
      <c r="EF297" s="178"/>
      <c r="EG297" s="178"/>
      <c r="EH297" s="178"/>
      <c r="EI297" s="178"/>
      <c r="EJ297" s="178"/>
      <c r="EK297" s="178"/>
      <c r="EL297" s="178"/>
      <c r="EM297" s="178"/>
      <c r="EN297" s="178"/>
      <c r="EO297" s="178"/>
      <c r="EP297" s="178"/>
      <c r="EQ297" s="178"/>
      <c r="ER297" s="178"/>
      <c r="ES297" s="178"/>
      <c r="ET297" s="178"/>
      <c r="EU297" s="178"/>
      <c r="EV297" s="178"/>
      <c r="EW297" s="178"/>
      <c r="EX297" s="178"/>
      <c r="EY297" s="178"/>
      <c r="EZ297" s="178"/>
      <c r="FA297" s="178"/>
      <c r="FB297" s="178"/>
      <c r="FC297" s="178"/>
      <c r="FD297" s="178"/>
      <c r="FE297" s="178"/>
      <c r="FF297" s="178"/>
      <c r="FG297" s="178"/>
      <c r="FH297" s="178"/>
      <c r="FI297" s="178"/>
      <c r="FJ297" s="178"/>
      <c r="FK297" s="178"/>
      <c r="FL297" s="178"/>
      <c r="FM297" s="178"/>
      <c r="FN297" s="178"/>
      <c r="FO297" s="178"/>
      <c r="FP297" s="178"/>
      <c r="FQ297" s="178"/>
      <c r="FR297" s="178"/>
      <c r="FS297" s="178"/>
      <c r="FT297" s="178"/>
      <c r="FU297" s="178"/>
      <c r="FV297" s="178"/>
      <c r="FW297" s="178"/>
      <c r="FX297" s="178"/>
      <c r="FY297" s="178"/>
      <c r="FZ297" s="178"/>
      <c r="GA297" s="178"/>
      <c r="GB297" s="178"/>
      <c r="GC297" s="178"/>
      <c r="GD297" s="178"/>
      <c r="GE297" s="178"/>
      <c r="GF297" s="178"/>
      <c r="GG297" s="178"/>
      <c r="GH297" s="178"/>
      <c r="GI297" s="178"/>
      <c r="GJ297" s="178"/>
      <c r="GK297" s="178"/>
      <c r="GL297" s="178"/>
      <c r="GM297" s="178"/>
      <c r="GN297" s="178"/>
      <c r="GO297" s="178"/>
      <c r="GP297" s="178"/>
      <c r="GQ297" s="178"/>
      <c r="GR297" s="178"/>
      <c r="GS297" s="178"/>
      <c r="GT297" s="178"/>
      <c r="GU297" s="178"/>
      <c r="GV297" s="178"/>
      <c r="GY297"/>
    </row>
    <row r="298" spans="1:207" ht="15.75">
      <c r="A298" s="114">
        <f t="shared" si="4"/>
        <v>7</v>
      </c>
      <c r="B298" s="491"/>
      <c r="C298" s="492"/>
      <c r="D298" s="357">
        <v>43387</v>
      </c>
      <c r="E298" s="465" t="str">
        <f>IF("CA" = [1]Congé!$H$7:$H$738, "absent", "il est la ")</f>
        <v xml:space="preserve">il est la </v>
      </c>
      <c r="F298" s="178"/>
      <c r="G298" s="178"/>
      <c r="H298" s="368"/>
      <c r="I298" s="352"/>
      <c r="J298" s="178"/>
      <c r="K298" s="178"/>
      <c r="L298" s="409"/>
      <c r="M298" s="393"/>
      <c r="N298" s="178"/>
      <c r="O298" s="178"/>
      <c r="P298" s="368"/>
      <c r="Q298" s="393"/>
      <c r="R298" s="178"/>
      <c r="S298" s="178"/>
      <c r="T298" s="368"/>
      <c r="U298" s="352"/>
      <c r="V298" s="178"/>
      <c r="W298" s="178"/>
      <c r="X298" s="409"/>
      <c r="Y298" s="393"/>
      <c r="Z298" s="178"/>
      <c r="AA298" s="178"/>
      <c r="AB298" s="368"/>
      <c r="AC298" s="352"/>
      <c r="AD298" s="178"/>
      <c r="AE298" s="178"/>
      <c r="AF298" s="409"/>
      <c r="AG298" s="393"/>
      <c r="AH298" s="178"/>
      <c r="AI298" s="178"/>
      <c r="AJ298" s="368"/>
      <c r="AK298" s="352"/>
      <c r="AL298" s="178"/>
      <c r="AM298" s="178"/>
      <c r="AN298" s="409"/>
      <c r="AO298" s="393"/>
      <c r="AP298" s="178"/>
      <c r="AQ298" s="178"/>
      <c r="AR298" s="368"/>
      <c r="AS298" s="393"/>
      <c r="AT298" s="178"/>
      <c r="AU298" s="178"/>
      <c r="AV298" s="368"/>
      <c r="AW298" s="393"/>
      <c r="AX298" s="178"/>
      <c r="AY298" s="178"/>
      <c r="AZ298" s="368"/>
      <c r="BA298" s="393"/>
      <c r="BB298" s="178"/>
      <c r="BC298" s="178"/>
      <c r="BD298" s="368"/>
      <c r="BE298" s="393"/>
      <c r="BF298" s="178"/>
      <c r="BG298" s="178"/>
      <c r="BH298" s="368"/>
      <c r="BI298" s="393"/>
      <c r="BJ298" s="178"/>
      <c r="BK298" s="178"/>
      <c r="BL298" s="368"/>
      <c r="BM298" s="393"/>
      <c r="BN298" s="178"/>
      <c r="BO298" s="178"/>
      <c r="BP298" s="368"/>
      <c r="BQ298" s="393"/>
      <c r="BR298" s="178"/>
      <c r="BS298" s="178"/>
      <c r="BT298" s="368"/>
      <c r="BU298" s="393"/>
      <c r="BV298" s="178"/>
      <c r="BW298" s="178"/>
      <c r="BX298" s="368"/>
      <c r="BY298" s="393"/>
      <c r="BZ298" s="178"/>
      <c r="CA298" s="178"/>
      <c r="CB298" s="368"/>
      <c r="CC298" s="393"/>
      <c r="CD298" s="178"/>
      <c r="CE298" s="178"/>
      <c r="CF298" s="368"/>
      <c r="CG298" s="393"/>
      <c r="CH298" s="178"/>
      <c r="CI298" s="178"/>
      <c r="CJ298" s="368"/>
      <c r="CK298" s="393"/>
      <c r="CL298" s="178"/>
      <c r="CM298" s="178"/>
      <c r="CN298" s="368"/>
      <c r="CO298" s="393"/>
      <c r="CP298" s="178"/>
      <c r="CQ298" s="178"/>
      <c r="CR298" s="368"/>
      <c r="CS298" s="352"/>
      <c r="CT298" s="178"/>
      <c r="CU298" s="178"/>
      <c r="CV298" s="178"/>
      <c r="CW298" s="178"/>
      <c r="CX298" s="178"/>
      <c r="CY298" s="178"/>
      <c r="CZ298" s="178"/>
      <c r="DA298" s="178"/>
      <c r="DB298" s="178"/>
      <c r="DC298" s="178"/>
      <c r="DD298" s="178"/>
      <c r="DE298" s="178"/>
      <c r="DF298" s="178"/>
      <c r="DG298" s="178"/>
      <c r="DH298" s="178"/>
      <c r="DI298" s="178"/>
      <c r="DJ298" s="178"/>
      <c r="DK298" s="178"/>
      <c r="DL298" s="178"/>
      <c r="DM298" s="178"/>
      <c r="DN298" s="178"/>
      <c r="DO298" s="178"/>
      <c r="DP298" s="178"/>
      <c r="DQ298" s="178"/>
      <c r="DR298" s="178"/>
      <c r="DS298" s="178"/>
      <c r="DT298" s="178"/>
      <c r="DU298" s="178"/>
      <c r="DV298" s="178"/>
      <c r="DW298" s="178"/>
      <c r="DX298" s="178"/>
      <c r="DY298" s="178"/>
      <c r="DZ298" s="178"/>
      <c r="EA298" s="178"/>
      <c r="EB298" s="178"/>
      <c r="EC298" s="178"/>
      <c r="ED298" s="178"/>
      <c r="EE298" s="178"/>
      <c r="EF298" s="178"/>
      <c r="EG298" s="178"/>
      <c r="EH298" s="178"/>
      <c r="EI298" s="178"/>
      <c r="EJ298" s="178"/>
      <c r="EK298" s="178"/>
      <c r="EL298" s="178"/>
      <c r="EM298" s="178"/>
      <c r="EN298" s="178"/>
      <c r="EO298" s="178"/>
      <c r="EP298" s="178"/>
      <c r="EQ298" s="178"/>
      <c r="ER298" s="178"/>
      <c r="ES298" s="178"/>
      <c r="ET298" s="178"/>
      <c r="EU298" s="178"/>
      <c r="EV298" s="178"/>
      <c r="EW298" s="178"/>
      <c r="EX298" s="178"/>
      <c r="EY298" s="178"/>
      <c r="EZ298" s="178"/>
      <c r="FA298" s="178"/>
      <c r="FB298" s="178"/>
      <c r="FC298" s="178"/>
      <c r="FD298" s="178"/>
      <c r="FE298" s="178"/>
      <c r="FF298" s="178"/>
      <c r="FG298" s="178"/>
      <c r="FH298" s="178"/>
      <c r="FI298" s="178"/>
      <c r="FJ298" s="178"/>
      <c r="FK298" s="178"/>
      <c r="FL298" s="178"/>
      <c r="FM298" s="178"/>
      <c r="FN298" s="178"/>
      <c r="FO298" s="178"/>
      <c r="FP298" s="178"/>
      <c r="FQ298" s="178"/>
      <c r="FR298" s="178"/>
      <c r="FS298" s="178"/>
      <c r="FT298" s="178"/>
      <c r="FU298" s="178"/>
      <c r="FV298" s="178"/>
      <c r="FW298" s="178"/>
      <c r="FX298" s="178"/>
      <c r="FY298" s="178"/>
      <c r="FZ298" s="178"/>
      <c r="GA298" s="178"/>
      <c r="GB298" s="178"/>
      <c r="GC298" s="178"/>
      <c r="GD298" s="178"/>
      <c r="GE298" s="178"/>
      <c r="GF298" s="178"/>
      <c r="GG298" s="178"/>
      <c r="GH298" s="178"/>
      <c r="GI298" s="178"/>
      <c r="GJ298" s="178"/>
      <c r="GK298" s="178"/>
      <c r="GL298" s="178"/>
      <c r="GM298" s="178"/>
      <c r="GN298" s="178"/>
      <c r="GO298" s="178"/>
      <c r="GP298" s="178"/>
      <c r="GQ298" s="178"/>
      <c r="GR298" s="178"/>
      <c r="GS298" s="178"/>
      <c r="GT298" s="178"/>
      <c r="GU298" s="178"/>
      <c r="GV298" s="178"/>
      <c r="GY298"/>
    </row>
    <row r="299" spans="1:207" ht="15.75">
      <c r="A299" s="114">
        <f t="shared" si="4"/>
        <v>1</v>
      </c>
      <c r="B299" s="491"/>
      <c r="C299" s="492"/>
      <c r="D299" s="357">
        <v>43388</v>
      </c>
      <c r="E299" s="465" t="str">
        <f>IF("CA" = [1]Congé!$H$7:$H$738, "absent", "il est la ")</f>
        <v xml:space="preserve">il est la </v>
      </c>
      <c r="F299" s="178"/>
      <c r="G299" s="178"/>
      <c r="H299" s="368"/>
      <c r="I299" s="352"/>
      <c r="J299" s="178"/>
      <c r="K299" s="178"/>
      <c r="L299" s="409"/>
      <c r="M299" s="393"/>
      <c r="N299" s="178"/>
      <c r="O299" s="178"/>
      <c r="P299" s="368"/>
      <c r="Q299" s="393"/>
      <c r="R299" s="178"/>
      <c r="S299" s="178"/>
      <c r="T299" s="368"/>
      <c r="U299" s="352"/>
      <c r="V299" s="178"/>
      <c r="W299" s="178"/>
      <c r="X299" s="409"/>
      <c r="Y299" s="393"/>
      <c r="Z299" s="178"/>
      <c r="AA299" s="178"/>
      <c r="AB299" s="368"/>
      <c r="AC299" s="352"/>
      <c r="AD299" s="178"/>
      <c r="AE299" s="178"/>
      <c r="AF299" s="409"/>
      <c r="AG299" s="393"/>
      <c r="AH299" s="178"/>
      <c r="AI299" s="178"/>
      <c r="AJ299" s="368"/>
      <c r="AK299" s="352"/>
      <c r="AL299" s="178"/>
      <c r="AM299" s="178"/>
      <c r="AN299" s="409"/>
      <c r="AO299" s="393"/>
      <c r="AP299" s="178"/>
      <c r="AQ299" s="178"/>
      <c r="AR299" s="368"/>
      <c r="AS299" s="393"/>
      <c r="AT299" s="178"/>
      <c r="AU299" s="178"/>
      <c r="AV299" s="368"/>
      <c r="AW299" s="393"/>
      <c r="AX299" s="178"/>
      <c r="AY299" s="178"/>
      <c r="AZ299" s="368"/>
      <c r="BA299" s="393"/>
      <c r="BB299" s="178"/>
      <c r="BC299" s="178"/>
      <c r="BD299" s="368"/>
      <c r="BE299" s="393"/>
      <c r="BF299" s="178"/>
      <c r="BG299" s="178"/>
      <c r="BH299" s="368"/>
      <c r="BI299" s="393"/>
      <c r="BJ299" s="178"/>
      <c r="BK299" s="178"/>
      <c r="BL299" s="368"/>
      <c r="BM299" s="393"/>
      <c r="BN299" s="178"/>
      <c r="BO299" s="178"/>
      <c r="BP299" s="368"/>
      <c r="BQ299" s="393"/>
      <c r="BR299" s="178"/>
      <c r="BS299" s="178"/>
      <c r="BT299" s="368"/>
      <c r="BU299" s="393"/>
      <c r="BV299" s="178"/>
      <c r="BW299" s="178"/>
      <c r="BX299" s="368"/>
      <c r="BY299" s="393"/>
      <c r="BZ299" s="178"/>
      <c r="CA299" s="178"/>
      <c r="CB299" s="368"/>
      <c r="CC299" s="393"/>
      <c r="CD299" s="178"/>
      <c r="CE299" s="178"/>
      <c r="CF299" s="368"/>
      <c r="CG299" s="393"/>
      <c r="CH299" s="178"/>
      <c r="CI299" s="178"/>
      <c r="CJ299" s="368"/>
      <c r="CK299" s="393"/>
      <c r="CL299" s="178"/>
      <c r="CM299" s="178"/>
      <c r="CN299" s="368"/>
      <c r="CO299" s="393"/>
      <c r="CP299" s="178"/>
      <c r="CQ299" s="178"/>
      <c r="CR299" s="368"/>
      <c r="CS299" s="352"/>
      <c r="CT299" s="178"/>
      <c r="CU299" s="178"/>
      <c r="CV299" s="178"/>
      <c r="CW299" s="178"/>
      <c r="CX299" s="178"/>
      <c r="CY299" s="178"/>
      <c r="CZ299" s="178"/>
      <c r="DA299" s="178"/>
      <c r="DB299" s="178"/>
      <c r="DC299" s="178"/>
      <c r="DD299" s="178"/>
      <c r="DE299" s="178"/>
      <c r="DF299" s="178"/>
      <c r="DG299" s="178"/>
      <c r="DH299" s="178"/>
      <c r="DI299" s="178"/>
      <c r="DJ299" s="178"/>
      <c r="DK299" s="178"/>
      <c r="DL299" s="178"/>
      <c r="DM299" s="178"/>
      <c r="DN299" s="178"/>
      <c r="DO299" s="178"/>
      <c r="DP299" s="178"/>
      <c r="DQ299" s="178"/>
      <c r="DR299" s="178"/>
      <c r="DS299" s="178"/>
      <c r="DT299" s="178"/>
      <c r="DU299" s="178"/>
      <c r="DV299" s="178"/>
      <c r="DW299" s="178"/>
      <c r="DX299" s="178"/>
      <c r="DY299" s="178"/>
      <c r="DZ299" s="178"/>
      <c r="EA299" s="178"/>
      <c r="EB299" s="178"/>
      <c r="EC299" s="178"/>
      <c r="ED299" s="178"/>
      <c r="EE299" s="178"/>
      <c r="EF299" s="178"/>
      <c r="EG299" s="178"/>
      <c r="EH299" s="178"/>
      <c r="EI299" s="178"/>
      <c r="EJ299" s="178"/>
      <c r="EK299" s="178"/>
      <c r="EL299" s="178"/>
      <c r="EM299" s="178"/>
      <c r="EN299" s="178"/>
      <c r="EO299" s="178"/>
      <c r="EP299" s="178"/>
      <c r="EQ299" s="178"/>
      <c r="ER299" s="178"/>
      <c r="ES299" s="178"/>
      <c r="ET299" s="178"/>
      <c r="EU299" s="178"/>
      <c r="EV299" s="178"/>
      <c r="EW299" s="178"/>
      <c r="EX299" s="178"/>
      <c r="EY299" s="178"/>
      <c r="EZ299" s="178"/>
      <c r="FA299" s="178"/>
      <c r="FB299" s="178"/>
      <c r="FC299" s="178"/>
      <c r="FD299" s="178"/>
      <c r="FE299" s="178"/>
      <c r="FF299" s="178"/>
      <c r="FG299" s="178"/>
      <c r="FH299" s="178"/>
      <c r="FI299" s="178"/>
      <c r="FJ299" s="178"/>
      <c r="FK299" s="178"/>
      <c r="FL299" s="178"/>
      <c r="FM299" s="178"/>
      <c r="FN299" s="178"/>
      <c r="FO299" s="178"/>
      <c r="FP299" s="178"/>
      <c r="FQ299" s="178"/>
      <c r="FR299" s="178"/>
      <c r="FS299" s="178"/>
      <c r="FT299" s="178"/>
      <c r="FU299" s="178"/>
      <c r="FV299" s="178"/>
      <c r="FW299" s="178"/>
      <c r="FX299" s="178"/>
      <c r="FY299" s="178"/>
      <c r="FZ299" s="178"/>
      <c r="GA299" s="178"/>
      <c r="GB299" s="178"/>
      <c r="GC299" s="178"/>
      <c r="GD299" s="178"/>
      <c r="GE299" s="178"/>
      <c r="GF299" s="178"/>
      <c r="GG299" s="178"/>
      <c r="GH299" s="178"/>
      <c r="GI299" s="178"/>
      <c r="GJ299" s="178"/>
      <c r="GK299" s="178"/>
      <c r="GL299" s="178"/>
      <c r="GM299" s="178"/>
      <c r="GN299" s="178"/>
      <c r="GO299" s="178"/>
      <c r="GP299" s="178"/>
      <c r="GQ299" s="178"/>
      <c r="GR299" s="178"/>
      <c r="GS299" s="178"/>
      <c r="GT299" s="178"/>
      <c r="GU299" s="178"/>
      <c r="GV299" s="178"/>
      <c r="GY299"/>
    </row>
    <row r="300" spans="1:207" ht="15.75">
      <c r="A300" s="114">
        <f t="shared" si="4"/>
        <v>2</v>
      </c>
      <c r="B300" s="491"/>
      <c r="C300" s="492"/>
      <c r="D300" s="357">
        <v>43389</v>
      </c>
      <c r="E300" s="465" t="str">
        <f>IF("CA" = [1]Congé!$H$7:$H$738, "absent", "il est la ")</f>
        <v xml:space="preserve">il est la </v>
      </c>
      <c r="F300" s="146"/>
      <c r="G300" s="146"/>
      <c r="H300" s="396"/>
      <c r="I300" s="372"/>
      <c r="J300" s="146"/>
      <c r="K300" s="146"/>
      <c r="L300" s="410"/>
      <c r="M300" s="395"/>
      <c r="N300" s="146"/>
      <c r="O300" s="146"/>
      <c r="P300" s="396"/>
      <c r="Q300" s="395"/>
      <c r="R300" s="146"/>
      <c r="S300" s="146"/>
      <c r="T300" s="396"/>
      <c r="U300" s="372"/>
      <c r="V300" s="146"/>
      <c r="W300" s="146"/>
      <c r="X300" s="410"/>
      <c r="Y300" s="395"/>
      <c r="Z300" s="146"/>
      <c r="AA300" s="146"/>
      <c r="AB300" s="396"/>
      <c r="AC300" s="372"/>
      <c r="AD300" s="146"/>
      <c r="AE300" s="146"/>
      <c r="AF300" s="410"/>
      <c r="AG300" s="395"/>
      <c r="AH300" s="146"/>
      <c r="AI300" s="146"/>
      <c r="AJ300" s="396"/>
      <c r="AK300" s="372"/>
      <c r="AL300" s="146"/>
      <c r="AM300" s="146"/>
      <c r="AN300" s="410"/>
      <c r="AO300" s="395"/>
      <c r="AP300" s="146"/>
      <c r="AQ300" s="146"/>
      <c r="AR300" s="396"/>
      <c r="AS300" s="395"/>
      <c r="AT300" s="146"/>
      <c r="AU300" s="146"/>
      <c r="AV300" s="396"/>
      <c r="AW300" s="395"/>
      <c r="AX300" s="146"/>
      <c r="AY300" s="146"/>
      <c r="AZ300" s="396"/>
      <c r="BA300" s="395"/>
      <c r="BB300" s="146"/>
      <c r="BC300" s="146"/>
      <c r="BD300" s="396"/>
      <c r="BE300" s="395"/>
      <c r="BF300" s="146"/>
      <c r="BG300" s="146"/>
      <c r="BH300" s="396"/>
      <c r="BI300" s="395"/>
      <c r="BJ300" s="146"/>
      <c r="BK300" s="146"/>
      <c r="BL300" s="396"/>
      <c r="BM300" s="395"/>
      <c r="BN300" s="146"/>
      <c r="BO300" s="146"/>
      <c r="BP300" s="396"/>
      <c r="BQ300" s="395"/>
      <c r="BR300" s="146"/>
      <c r="BS300" s="146"/>
      <c r="BT300" s="396"/>
      <c r="BU300" s="395"/>
      <c r="BV300" s="146"/>
      <c r="BW300" s="146"/>
      <c r="BX300" s="396"/>
      <c r="BY300" s="395"/>
      <c r="BZ300" s="146"/>
      <c r="CA300" s="146"/>
      <c r="CB300" s="396"/>
      <c r="CC300" s="395"/>
      <c r="CD300" s="146"/>
      <c r="CE300" s="146"/>
      <c r="CF300" s="396"/>
      <c r="CG300" s="395"/>
      <c r="CH300" s="146"/>
      <c r="CI300" s="146"/>
      <c r="CJ300" s="396"/>
      <c r="CK300" s="395"/>
      <c r="CL300" s="146"/>
      <c r="CM300" s="146"/>
      <c r="CN300" s="396"/>
      <c r="CO300" s="395"/>
      <c r="CP300" s="146"/>
      <c r="CQ300" s="146"/>
      <c r="CR300" s="396"/>
      <c r="CS300" s="372"/>
      <c r="CT300" s="146"/>
      <c r="CU300" s="146"/>
      <c r="CV300" s="146"/>
      <c r="CW300" s="146"/>
      <c r="CX300" s="146"/>
      <c r="CY300" s="146"/>
      <c r="CZ300" s="146"/>
      <c r="DA300" s="146"/>
      <c r="DB300" s="146"/>
      <c r="DC300" s="146"/>
      <c r="DD300" s="146"/>
      <c r="DE300" s="146"/>
      <c r="DF300" s="146"/>
      <c r="DG300" s="146"/>
      <c r="DH300" s="146"/>
      <c r="DI300" s="146"/>
      <c r="DJ300" s="146"/>
      <c r="DK300" s="146"/>
      <c r="DL300" s="146"/>
      <c r="DM300" s="146"/>
      <c r="DN300" s="146"/>
      <c r="DO300" s="146"/>
      <c r="DP300" s="146"/>
      <c r="DQ300" s="146"/>
      <c r="DR300" s="146"/>
      <c r="DS300" s="146"/>
      <c r="DT300" s="146"/>
      <c r="DU300" s="146"/>
      <c r="DV300" s="146"/>
      <c r="DW300" s="146"/>
      <c r="DX300" s="146"/>
      <c r="DY300" s="146"/>
      <c r="DZ300" s="146"/>
      <c r="EA300" s="146"/>
      <c r="EB300" s="146"/>
      <c r="EC300" s="146"/>
      <c r="ED300" s="146"/>
      <c r="EE300" s="146"/>
      <c r="EF300" s="146"/>
      <c r="EG300" s="146"/>
      <c r="EH300" s="146"/>
      <c r="EI300" s="146"/>
      <c r="EJ300" s="146"/>
      <c r="EK300" s="146"/>
      <c r="EL300" s="146"/>
      <c r="EM300" s="146"/>
      <c r="EN300" s="146"/>
      <c r="EO300" s="146"/>
      <c r="EP300" s="146"/>
      <c r="EQ300" s="146"/>
      <c r="ER300" s="146"/>
      <c r="ES300" s="146"/>
      <c r="ET300" s="146"/>
      <c r="EU300" s="178"/>
      <c r="EV300" s="178"/>
      <c r="EW300" s="178"/>
      <c r="EX300" s="178"/>
      <c r="EY300" s="178"/>
      <c r="EZ300" s="178"/>
      <c r="FA300" s="178"/>
      <c r="FB300" s="178"/>
      <c r="FC300" s="178"/>
      <c r="FD300" s="178"/>
      <c r="FE300" s="178"/>
      <c r="FF300" s="178"/>
      <c r="FG300" s="178"/>
      <c r="FH300" s="178"/>
      <c r="FI300" s="178"/>
      <c r="FJ300" s="178"/>
      <c r="FK300" s="178"/>
      <c r="FL300" s="178"/>
      <c r="FM300" s="178"/>
      <c r="FN300" s="178"/>
      <c r="FO300" s="178"/>
      <c r="FP300" s="178"/>
      <c r="FQ300" s="178"/>
      <c r="FR300" s="178"/>
      <c r="FS300" s="178"/>
      <c r="FT300" s="178"/>
      <c r="FU300" s="178"/>
      <c r="FV300" s="178"/>
      <c r="FW300" s="178"/>
      <c r="FX300" s="178"/>
      <c r="FY300" s="178"/>
      <c r="FZ300" s="178"/>
      <c r="GA300" s="178"/>
      <c r="GB300" s="178"/>
      <c r="GC300" s="178"/>
      <c r="GD300" s="178"/>
      <c r="GE300" s="178"/>
      <c r="GF300" s="178"/>
      <c r="GG300" s="178"/>
      <c r="GH300" s="178"/>
      <c r="GI300" s="178"/>
      <c r="GJ300" s="178"/>
      <c r="GK300" s="178"/>
      <c r="GL300" s="178"/>
      <c r="GM300" s="178"/>
      <c r="GN300" s="178"/>
      <c r="GO300" s="178"/>
      <c r="GP300" s="178"/>
      <c r="GQ300" s="178"/>
      <c r="GR300" s="178"/>
      <c r="GS300" s="178"/>
      <c r="GT300" s="178"/>
      <c r="GU300" s="178"/>
      <c r="GV300" s="178"/>
      <c r="GY300"/>
    </row>
    <row r="301" spans="1:207" ht="15.75">
      <c r="A301" s="114">
        <f t="shared" si="4"/>
        <v>3</v>
      </c>
      <c r="B301" s="491"/>
      <c r="C301" s="492"/>
      <c r="D301" s="357">
        <v>43390</v>
      </c>
      <c r="E301" s="465" t="str">
        <f>IF("CA" = [1]Congé!$H$7:$H$738, "absent", "il est la ")</f>
        <v xml:space="preserve">il est la </v>
      </c>
      <c r="F301" s="146"/>
      <c r="G301" s="146"/>
      <c r="H301" s="396"/>
      <c r="I301" s="372"/>
      <c r="J301" s="146"/>
      <c r="K301" s="146"/>
      <c r="L301" s="410"/>
      <c r="M301" s="395"/>
      <c r="N301" s="146"/>
      <c r="O301" s="146"/>
      <c r="P301" s="396"/>
      <c r="Q301" s="395"/>
      <c r="R301" s="146"/>
      <c r="S301" s="146"/>
      <c r="T301" s="396"/>
      <c r="U301" s="372"/>
      <c r="V301" s="146"/>
      <c r="W301" s="146"/>
      <c r="X301" s="410"/>
      <c r="Y301" s="395"/>
      <c r="Z301" s="146"/>
      <c r="AA301" s="146"/>
      <c r="AB301" s="396"/>
      <c r="AC301" s="372"/>
      <c r="AD301" s="146"/>
      <c r="AE301" s="146"/>
      <c r="AF301" s="410"/>
      <c r="AG301" s="395"/>
      <c r="AH301" s="146"/>
      <c r="AI301" s="146"/>
      <c r="AJ301" s="396"/>
      <c r="AK301" s="372"/>
      <c r="AL301" s="146"/>
      <c r="AM301" s="146"/>
      <c r="AN301" s="410"/>
      <c r="AO301" s="395"/>
      <c r="AP301" s="146"/>
      <c r="AQ301" s="146"/>
      <c r="AR301" s="396"/>
      <c r="AS301" s="395"/>
      <c r="AT301" s="146"/>
      <c r="AU301" s="146"/>
      <c r="AV301" s="396"/>
      <c r="AW301" s="395"/>
      <c r="AX301" s="146"/>
      <c r="AY301" s="146"/>
      <c r="AZ301" s="396"/>
      <c r="BA301" s="395"/>
      <c r="BB301" s="146"/>
      <c r="BC301" s="146"/>
      <c r="BD301" s="396"/>
      <c r="BE301" s="395"/>
      <c r="BF301" s="146"/>
      <c r="BG301" s="146"/>
      <c r="BH301" s="396"/>
      <c r="BI301" s="395"/>
      <c r="BJ301" s="146"/>
      <c r="BK301" s="146"/>
      <c r="BL301" s="396"/>
      <c r="BM301" s="395"/>
      <c r="BN301" s="146"/>
      <c r="BO301" s="146"/>
      <c r="BP301" s="396"/>
      <c r="BQ301" s="395"/>
      <c r="BR301" s="146"/>
      <c r="BS301" s="146"/>
      <c r="BT301" s="396"/>
      <c r="BU301" s="395"/>
      <c r="BV301" s="146"/>
      <c r="BW301" s="146"/>
      <c r="BX301" s="396"/>
      <c r="BY301" s="395"/>
      <c r="BZ301" s="146"/>
      <c r="CA301" s="146"/>
      <c r="CB301" s="396"/>
      <c r="CC301" s="395"/>
      <c r="CD301" s="146"/>
      <c r="CE301" s="146"/>
      <c r="CF301" s="396"/>
      <c r="CG301" s="395"/>
      <c r="CH301" s="146"/>
      <c r="CI301" s="146"/>
      <c r="CJ301" s="396"/>
      <c r="CK301" s="395"/>
      <c r="CL301" s="146"/>
      <c r="CM301" s="146"/>
      <c r="CN301" s="396"/>
      <c r="CO301" s="395"/>
      <c r="CP301" s="146"/>
      <c r="CQ301" s="146"/>
      <c r="CR301" s="396"/>
      <c r="CS301" s="372"/>
      <c r="CT301" s="146"/>
      <c r="CU301" s="146"/>
      <c r="CV301" s="146"/>
      <c r="CW301" s="146"/>
      <c r="CX301" s="146"/>
      <c r="CY301" s="146"/>
      <c r="CZ301" s="146"/>
      <c r="DA301" s="146"/>
      <c r="DB301" s="146"/>
      <c r="DC301" s="146"/>
      <c r="DD301" s="146"/>
      <c r="DE301" s="146"/>
      <c r="DF301" s="146"/>
      <c r="DG301" s="146"/>
      <c r="DH301" s="146"/>
      <c r="DI301" s="146"/>
      <c r="DJ301" s="146"/>
      <c r="DK301" s="146"/>
      <c r="DL301" s="146"/>
      <c r="DM301" s="146"/>
      <c r="DN301" s="146"/>
      <c r="DO301" s="146"/>
      <c r="DP301" s="146"/>
      <c r="DQ301" s="146"/>
      <c r="DR301" s="146"/>
      <c r="DS301" s="146"/>
      <c r="DT301" s="146"/>
      <c r="DU301" s="146"/>
      <c r="DV301" s="146"/>
      <c r="DW301" s="146"/>
      <c r="DX301" s="146"/>
      <c r="DY301" s="146"/>
      <c r="DZ301" s="146"/>
      <c r="EA301" s="146"/>
      <c r="EB301" s="146"/>
      <c r="EC301" s="146"/>
      <c r="ED301" s="146"/>
      <c r="EE301" s="146"/>
      <c r="EF301" s="146"/>
      <c r="EG301" s="146"/>
      <c r="EH301" s="146"/>
      <c r="EI301" s="146"/>
      <c r="EJ301" s="146"/>
      <c r="EK301" s="146"/>
      <c r="EL301" s="146"/>
      <c r="EM301" s="146"/>
      <c r="EN301" s="146"/>
      <c r="EO301" s="146"/>
      <c r="EP301" s="146"/>
      <c r="EQ301" s="146"/>
      <c r="ER301" s="146"/>
      <c r="ES301" s="146"/>
      <c r="ET301" s="146"/>
      <c r="EU301" s="178"/>
      <c r="EV301" s="178"/>
      <c r="EW301" s="178"/>
      <c r="EX301" s="178"/>
      <c r="EY301" s="178"/>
      <c r="EZ301" s="178"/>
      <c r="FA301" s="178"/>
      <c r="FB301" s="178"/>
      <c r="FC301" s="178"/>
      <c r="FD301" s="178"/>
      <c r="FE301" s="178"/>
      <c r="FF301" s="178"/>
      <c r="FG301" s="178"/>
      <c r="FH301" s="178"/>
      <c r="FI301" s="178"/>
      <c r="FJ301" s="178"/>
      <c r="FK301" s="178"/>
      <c r="FL301" s="178"/>
      <c r="FM301" s="178"/>
      <c r="FN301" s="178"/>
      <c r="FO301" s="178"/>
      <c r="FP301" s="178"/>
      <c r="FQ301" s="178"/>
      <c r="FR301" s="178"/>
      <c r="FS301" s="178"/>
      <c r="FT301" s="178"/>
      <c r="FU301" s="178"/>
      <c r="FV301" s="178"/>
      <c r="FW301" s="178"/>
      <c r="FX301" s="178"/>
      <c r="FY301" s="178"/>
      <c r="FZ301" s="178"/>
      <c r="GA301" s="178"/>
      <c r="GB301" s="178"/>
      <c r="GC301" s="178"/>
      <c r="GD301" s="178"/>
      <c r="GE301" s="178"/>
      <c r="GF301" s="178"/>
      <c r="GG301" s="178"/>
      <c r="GH301" s="178"/>
      <c r="GI301" s="178"/>
      <c r="GJ301" s="178"/>
      <c r="GK301" s="178"/>
      <c r="GL301" s="178"/>
      <c r="GM301" s="178"/>
      <c r="GN301" s="178"/>
      <c r="GO301" s="178"/>
      <c r="GP301" s="178"/>
      <c r="GQ301" s="178"/>
      <c r="GR301" s="178"/>
      <c r="GS301" s="178"/>
      <c r="GT301" s="178"/>
      <c r="GU301" s="178"/>
      <c r="GV301" s="178"/>
      <c r="GY301"/>
    </row>
    <row r="302" spans="1:207" ht="15.75">
      <c r="A302" s="114">
        <f t="shared" si="4"/>
        <v>4</v>
      </c>
      <c r="B302" s="491"/>
      <c r="C302" s="492"/>
      <c r="D302" s="357">
        <v>43391</v>
      </c>
      <c r="E302" s="465" t="str">
        <f>IF("CA" = [1]Congé!$H$7:$H$738, "absent", "il est la ")</f>
        <v xml:space="preserve">il est la </v>
      </c>
      <c r="F302" s="178"/>
      <c r="G302" s="178"/>
      <c r="H302" s="368"/>
      <c r="I302" s="352"/>
      <c r="J302" s="178"/>
      <c r="K302" s="178"/>
      <c r="L302" s="409"/>
      <c r="M302" s="393"/>
      <c r="N302" s="178"/>
      <c r="O302" s="178"/>
      <c r="P302" s="368"/>
      <c r="Q302" s="393"/>
      <c r="R302" s="178"/>
      <c r="S302" s="178"/>
      <c r="T302" s="368"/>
      <c r="U302" s="352"/>
      <c r="V302" s="178"/>
      <c r="W302" s="178"/>
      <c r="X302" s="409"/>
      <c r="Y302" s="393"/>
      <c r="Z302" s="178"/>
      <c r="AA302" s="178"/>
      <c r="AB302" s="368"/>
      <c r="AC302" s="352"/>
      <c r="AD302" s="178"/>
      <c r="AE302" s="178"/>
      <c r="AF302" s="409"/>
      <c r="AG302" s="393"/>
      <c r="AH302" s="178"/>
      <c r="AI302" s="178"/>
      <c r="AJ302" s="368"/>
      <c r="AK302" s="352"/>
      <c r="AL302" s="178"/>
      <c r="AM302" s="178"/>
      <c r="AN302" s="409"/>
      <c r="AO302" s="393"/>
      <c r="AP302" s="178"/>
      <c r="AQ302" s="178"/>
      <c r="AR302" s="368"/>
      <c r="AS302" s="393"/>
      <c r="AT302" s="178"/>
      <c r="AU302" s="178"/>
      <c r="AV302" s="368"/>
      <c r="AW302" s="393"/>
      <c r="AX302" s="178"/>
      <c r="AY302" s="178"/>
      <c r="AZ302" s="368"/>
      <c r="BA302" s="393"/>
      <c r="BB302" s="178"/>
      <c r="BC302" s="178"/>
      <c r="BD302" s="368"/>
      <c r="BE302" s="393"/>
      <c r="BF302" s="178"/>
      <c r="BG302" s="178"/>
      <c r="BH302" s="368"/>
      <c r="BI302" s="393"/>
      <c r="BJ302" s="178"/>
      <c r="BK302" s="178"/>
      <c r="BL302" s="368"/>
      <c r="BM302" s="393"/>
      <c r="BN302" s="178"/>
      <c r="BO302" s="178"/>
      <c r="BP302" s="368"/>
      <c r="BQ302" s="393"/>
      <c r="BR302" s="178"/>
      <c r="BS302" s="178"/>
      <c r="BT302" s="368"/>
      <c r="BU302" s="393"/>
      <c r="BV302" s="178"/>
      <c r="BW302" s="178"/>
      <c r="BX302" s="368"/>
      <c r="BY302" s="393"/>
      <c r="BZ302" s="178"/>
      <c r="CA302" s="178"/>
      <c r="CB302" s="368"/>
      <c r="CC302" s="393"/>
      <c r="CD302" s="178"/>
      <c r="CE302" s="178"/>
      <c r="CF302" s="368"/>
      <c r="CG302" s="393"/>
      <c r="CH302" s="178"/>
      <c r="CI302" s="178"/>
      <c r="CJ302" s="368"/>
      <c r="CK302" s="393"/>
      <c r="CL302" s="178"/>
      <c r="CM302" s="178"/>
      <c r="CN302" s="368"/>
      <c r="CO302" s="393"/>
      <c r="CP302" s="178"/>
      <c r="CQ302" s="178"/>
      <c r="CR302" s="368"/>
      <c r="CS302" s="352"/>
      <c r="CT302" s="178"/>
      <c r="CU302" s="178"/>
      <c r="CV302" s="178"/>
      <c r="CW302" s="178"/>
      <c r="CX302" s="178"/>
      <c r="CY302" s="178"/>
      <c r="CZ302" s="178"/>
      <c r="DA302" s="178"/>
      <c r="DB302" s="178"/>
      <c r="DC302" s="178"/>
      <c r="DD302" s="178"/>
      <c r="DE302" s="178"/>
      <c r="DF302" s="178"/>
      <c r="DG302" s="178"/>
      <c r="DH302" s="178"/>
      <c r="DI302" s="178"/>
      <c r="DJ302" s="178"/>
      <c r="DK302" s="178"/>
      <c r="DL302" s="178"/>
      <c r="DM302" s="178"/>
      <c r="DN302" s="178"/>
      <c r="DO302" s="178"/>
      <c r="DP302" s="178"/>
      <c r="DQ302" s="178"/>
      <c r="DR302" s="178"/>
      <c r="DS302" s="178"/>
      <c r="DT302" s="178"/>
      <c r="DU302" s="178"/>
      <c r="DV302" s="178"/>
      <c r="DW302" s="178"/>
      <c r="DX302" s="178"/>
      <c r="DY302" s="178"/>
      <c r="DZ302" s="178"/>
      <c r="EA302" s="178"/>
      <c r="EB302" s="178"/>
      <c r="EC302" s="178"/>
      <c r="ED302" s="178"/>
      <c r="EE302" s="178"/>
      <c r="EF302" s="178"/>
      <c r="EG302" s="178"/>
      <c r="EH302" s="178"/>
      <c r="EI302" s="178"/>
      <c r="EJ302" s="178"/>
      <c r="EK302" s="178"/>
      <c r="EL302" s="178"/>
      <c r="EM302" s="178"/>
      <c r="EN302" s="178"/>
      <c r="EO302" s="178"/>
      <c r="EP302" s="178"/>
      <c r="EQ302" s="178"/>
      <c r="ER302" s="178"/>
      <c r="ES302" s="178"/>
      <c r="ET302" s="178"/>
      <c r="EU302" s="178"/>
      <c r="EV302" s="178"/>
      <c r="EW302" s="178"/>
      <c r="EX302" s="178"/>
      <c r="EY302" s="178"/>
      <c r="EZ302" s="178"/>
      <c r="FA302" s="178"/>
      <c r="FB302" s="178"/>
      <c r="FC302" s="178"/>
      <c r="FD302" s="178"/>
      <c r="FE302" s="178"/>
      <c r="FF302" s="178"/>
      <c r="FG302" s="178"/>
      <c r="FH302" s="178"/>
      <c r="FI302" s="178"/>
      <c r="FJ302" s="178"/>
      <c r="FK302" s="178"/>
      <c r="FL302" s="178"/>
      <c r="FM302" s="178"/>
      <c r="FN302" s="178"/>
      <c r="FO302" s="178"/>
      <c r="FP302" s="178"/>
      <c r="FQ302" s="178"/>
      <c r="FR302" s="178"/>
      <c r="FS302" s="178"/>
      <c r="FT302" s="178"/>
      <c r="FU302" s="178"/>
      <c r="FV302" s="178"/>
      <c r="FW302" s="178"/>
      <c r="FX302" s="178"/>
      <c r="FY302" s="178"/>
      <c r="FZ302" s="178"/>
      <c r="GA302" s="178"/>
      <c r="GB302" s="178"/>
      <c r="GC302" s="178"/>
      <c r="GD302" s="178"/>
      <c r="GE302" s="178"/>
      <c r="GF302" s="178"/>
      <c r="GG302" s="178"/>
      <c r="GH302" s="178"/>
      <c r="GI302" s="178"/>
      <c r="GJ302" s="178"/>
      <c r="GK302" s="178"/>
      <c r="GL302" s="178"/>
      <c r="GM302" s="178"/>
      <c r="GN302" s="178"/>
      <c r="GO302" s="178"/>
      <c r="GP302" s="178"/>
      <c r="GQ302" s="178"/>
      <c r="GR302" s="178"/>
      <c r="GS302" s="178"/>
      <c r="GT302" s="178"/>
      <c r="GU302" s="178"/>
      <c r="GV302" s="178"/>
      <c r="GY302"/>
    </row>
    <row r="303" spans="1:207" ht="15.75">
      <c r="A303" s="114">
        <f t="shared" si="4"/>
        <v>5</v>
      </c>
      <c r="B303" s="491"/>
      <c r="C303" s="492"/>
      <c r="D303" s="357">
        <v>43392</v>
      </c>
      <c r="E303" s="465" t="str">
        <f>IF("CA" = [1]Congé!$H$7:$H$738, "absent", "il est la ")</f>
        <v xml:space="preserve">il est la </v>
      </c>
      <c r="F303" s="178"/>
      <c r="G303" s="178"/>
      <c r="H303" s="368"/>
      <c r="I303" s="352"/>
      <c r="J303" s="178"/>
      <c r="K303" s="178"/>
      <c r="L303" s="409"/>
      <c r="M303" s="393"/>
      <c r="N303" s="178"/>
      <c r="O303" s="178"/>
      <c r="P303" s="368"/>
      <c r="Q303" s="393"/>
      <c r="R303" s="178"/>
      <c r="S303" s="178"/>
      <c r="T303" s="368"/>
      <c r="U303" s="352"/>
      <c r="V303" s="178"/>
      <c r="W303" s="178"/>
      <c r="X303" s="409"/>
      <c r="Y303" s="393"/>
      <c r="Z303" s="178"/>
      <c r="AA303" s="178"/>
      <c r="AB303" s="368"/>
      <c r="AC303" s="352"/>
      <c r="AD303" s="178"/>
      <c r="AE303" s="178"/>
      <c r="AF303" s="409"/>
      <c r="AG303" s="393"/>
      <c r="AH303" s="178"/>
      <c r="AI303" s="178"/>
      <c r="AJ303" s="368"/>
      <c r="AK303" s="352"/>
      <c r="AL303" s="178"/>
      <c r="AM303" s="178"/>
      <c r="AN303" s="409"/>
      <c r="AO303" s="393"/>
      <c r="AP303" s="178"/>
      <c r="AQ303" s="178"/>
      <c r="AR303" s="368"/>
      <c r="AS303" s="393"/>
      <c r="AT303" s="178"/>
      <c r="AU303" s="178"/>
      <c r="AV303" s="368"/>
      <c r="AW303" s="393"/>
      <c r="AX303" s="178"/>
      <c r="AY303" s="178"/>
      <c r="AZ303" s="368"/>
      <c r="BA303" s="393"/>
      <c r="BB303" s="178"/>
      <c r="BC303" s="178"/>
      <c r="BD303" s="368"/>
      <c r="BE303" s="393"/>
      <c r="BF303" s="178"/>
      <c r="BG303" s="178"/>
      <c r="BH303" s="368"/>
      <c r="BI303" s="393"/>
      <c r="BJ303" s="178"/>
      <c r="BK303" s="178"/>
      <c r="BL303" s="368"/>
      <c r="BM303" s="393"/>
      <c r="BN303" s="178"/>
      <c r="BO303" s="178"/>
      <c r="BP303" s="368"/>
      <c r="BQ303" s="393"/>
      <c r="BR303" s="178"/>
      <c r="BS303" s="178"/>
      <c r="BT303" s="368"/>
      <c r="BU303" s="393"/>
      <c r="BV303" s="178"/>
      <c r="BW303" s="178"/>
      <c r="BX303" s="368"/>
      <c r="BY303" s="393"/>
      <c r="BZ303" s="178"/>
      <c r="CA303" s="178"/>
      <c r="CB303" s="368"/>
      <c r="CC303" s="393"/>
      <c r="CD303" s="178"/>
      <c r="CE303" s="178"/>
      <c r="CF303" s="368"/>
      <c r="CG303" s="393"/>
      <c r="CH303" s="178"/>
      <c r="CI303" s="178"/>
      <c r="CJ303" s="368"/>
      <c r="CK303" s="393"/>
      <c r="CL303" s="178"/>
      <c r="CM303" s="178"/>
      <c r="CN303" s="368"/>
      <c r="CO303" s="393"/>
      <c r="CP303" s="178"/>
      <c r="CQ303" s="178"/>
      <c r="CR303" s="368"/>
      <c r="CS303" s="352"/>
      <c r="CT303" s="178"/>
      <c r="CU303" s="178"/>
      <c r="CV303" s="178"/>
      <c r="CW303" s="178"/>
      <c r="CX303" s="178"/>
      <c r="CY303" s="178"/>
      <c r="CZ303" s="178"/>
      <c r="DA303" s="178"/>
      <c r="DB303" s="178"/>
      <c r="DC303" s="178"/>
      <c r="DD303" s="178"/>
      <c r="DE303" s="178"/>
      <c r="DF303" s="178"/>
      <c r="DG303" s="178"/>
      <c r="DH303" s="178"/>
      <c r="DI303" s="178"/>
      <c r="DJ303" s="178"/>
      <c r="DK303" s="178"/>
      <c r="DL303" s="178"/>
      <c r="DM303" s="178"/>
      <c r="DN303" s="178"/>
      <c r="DO303" s="178"/>
      <c r="DP303" s="178"/>
      <c r="DQ303" s="178"/>
      <c r="DR303" s="178"/>
      <c r="DS303" s="178"/>
      <c r="DT303" s="178"/>
      <c r="DU303" s="178"/>
      <c r="DV303" s="178"/>
      <c r="DW303" s="178"/>
      <c r="DX303" s="178"/>
      <c r="DY303" s="178"/>
      <c r="DZ303" s="178"/>
      <c r="EA303" s="178"/>
      <c r="EB303" s="178"/>
      <c r="EC303" s="178"/>
      <c r="ED303" s="178"/>
      <c r="EE303" s="178"/>
      <c r="EF303" s="178"/>
      <c r="EG303" s="178"/>
      <c r="EH303" s="178"/>
      <c r="EI303" s="178"/>
      <c r="EJ303" s="178"/>
      <c r="EK303" s="178"/>
      <c r="EL303" s="178"/>
      <c r="EM303" s="178"/>
      <c r="EN303" s="178"/>
      <c r="EO303" s="178"/>
      <c r="EP303" s="178"/>
      <c r="EQ303" s="178"/>
      <c r="ER303" s="178"/>
      <c r="ES303" s="178"/>
      <c r="ET303" s="178"/>
      <c r="EU303" s="178"/>
      <c r="EV303" s="178"/>
      <c r="EW303" s="178"/>
      <c r="EX303" s="178"/>
      <c r="EY303" s="178"/>
      <c r="EZ303" s="178"/>
      <c r="FA303" s="178"/>
      <c r="FB303" s="178"/>
      <c r="FC303" s="178"/>
      <c r="FD303" s="178"/>
      <c r="FE303" s="178"/>
      <c r="FF303" s="178"/>
      <c r="FG303" s="178"/>
      <c r="FH303" s="178"/>
      <c r="FI303" s="178"/>
      <c r="FJ303" s="178"/>
      <c r="FK303" s="178"/>
      <c r="FL303" s="178"/>
      <c r="FM303" s="178"/>
      <c r="FN303" s="178"/>
      <c r="FO303" s="178"/>
      <c r="FP303" s="178"/>
      <c r="FQ303" s="178"/>
      <c r="FR303" s="178"/>
      <c r="FS303" s="178"/>
      <c r="FT303" s="178"/>
      <c r="FU303" s="178"/>
      <c r="FV303" s="178"/>
      <c r="FW303" s="178"/>
      <c r="FX303" s="178"/>
      <c r="FY303" s="178"/>
      <c r="FZ303" s="178"/>
      <c r="GA303" s="178"/>
      <c r="GB303" s="178"/>
      <c r="GC303" s="178"/>
      <c r="GD303" s="178"/>
      <c r="GE303" s="178"/>
      <c r="GF303" s="178"/>
      <c r="GG303" s="178"/>
      <c r="GH303" s="178"/>
      <c r="GI303" s="178"/>
      <c r="GJ303" s="178"/>
      <c r="GK303" s="178"/>
      <c r="GL303" s="178"/>
      <c r="GM303" s="178"/>
      <c r="GN303" s="178"/>
      <c r="GO303" s="178"/>
      <c r="GP303" s="178"/>
      <c r="GQ303" s="178"/>
      <c r="GR303" s="178"/>
      <c r="GS303" s="178"/>
      <c r="GT303" s="178"/>
      <c r="GU303" s="178"/>
      <c r="GV303" s="178"/>
      <c r="GY303"/>
    </row>
    <row r="304" spans="1:207" ht="15.75">
      <c r="A304" s="114">
        <f t="shared" si="4"/>
        <v>6</v>
      </c>
      <c r="B304" s="491"/>
      <c r="C304" s="492"/>
      <c r="D304" s="357">
        <v>43393</v>
      </c>
      <c r="E304" s="465" t="str">
        <f>IF("CA" = [1]Congé!$H$7:$H$738, "absent", "il est la ")</f>
        <v xml:space="preserve">il est la </v>
      </c>
      <c r="F304" s="178"/>
      <c r="G304" s="178"/>
      <c r="H304" s="368"/>
      <c r="I304" s="352"/>
      <c r="J304" s="178"/>
      <c r="K304" s="178"/>
      <c r="L304" s="409"/>
      <c r="M304" s="393"/>
      <c r="N304" s="178"/>
      <c r="O304" s="178"/>
      <c r="P304" s="368"/>
      <c r="Q304" s="393"/>
      <c r="R304" s="178"/>
      <c r="S304" s="178"/>
      <c r="T304" s="368"/>
      <c r="U304" s="352"/>
      <c r="V304" s="178"/>
      <c r="W304" s="178"/>
      <c r="X304" s="409"/>
      <c r="Y304" s="393"/>
      <c r="Z304" s="178"/>
      <c r="AA304" s="178"/>
      <c r="AB304" s="368"/>
      <c r="AC304" s="352"/>
      <c r="AD304" s="178"/>
      <c r="AE304" s="178"/>
      <c r="AF304" s="409"/>
      <c r="AG304" s="393"/>
      <c r="AH304" s="178"/>
      <c r="AI304" s="178"/>
      <c r="AJ304" s="368"/>
      <c r="AK304" s="352"/>
      <c r="AL304" s="178"/>
      <c r="AM304" s="178"/>
      <c r="AN304" s="409"/>
      <c r="AO304" s="393"/>
      <c r="AP304" s="178"/>
      <c r="AQ304" s="178"/>
      <c r="AR304" s="368"/>
      <c r="AS304" s="393"/>
      <c r="AT304" s="178"/>
      <c r="AU304" s="178"/>
      <c r="AV304" s="368"/>
      <c r="AW304" s="393"/>
      <c r="AX304" s="178"/>
      <c r="AY304" s="178"/>
      <c r="AZ304" s="368"/>
      <c r="BA304" s="393"/>
      <c r="BB304" s="178"/>
      <c r="BC304" s="178"/>
      <c r="BD304" s="368"/>
      <c r="BE304" s="393"/>
      <c r="BF304" s="178"/>
      <c r="BG304" s="178"/>
      <c r="BH304" s="368"/>
      <c r="BI304" s="393"/>
      <c r="BJ304" s="178"/>
      <c r="BK304" s="178"/>
      <c r="BL304" s="368"/>
      <c r="BM304" s="393"/>
      <c r="BN304" s="178"/>
      <c r="BO304" s="178"/>
      <c r="BP304" s="368"/>
      <c r="BQ304" s="393"/>
      <c r="BR304" s="178"/>
      <c r="BS304" s="178"/>
      <c r="BT304" s="368"/>
      <c r="BU304" s="393"/>
      <c r="BV304" s="178"/>
      <c r="BW304" s="178"/>
      <c r="BX304" s="368"/>
      <c r="BY304" s="393"/>
      <c r="BZ304" s="178"/>
      <c r="CA304" s="178"/>
      <c r="CB304" s="368"/>
      <c r="CC304" s="393"/>
      <c r="CD304" s="178"/>
      <c r="CE304" s="178"/>
      <c r="CF304" s="368"/>
      <c r="CG304" s="393"/>
      <c r="CH304" s="178"/>
      <c r="CI304" s="178"/>
      <c r="CJ304" s="368"/>
      <c r="CK304" s="393"/>
      <c r="CL304" s="178"/>
      <c r="CM304" s="178"/>
      <c r="CN304" s="368"/>
      <c r="CO304" s="393"/>
      <c r="CP304" s="178"/>
      <c r="CQ304" s="178"/>
      <c r="CR304" s="368"/>
      <c r="CS304" s="352"/>
      <c r="CT304" s="178"/>
      <c r="CU304" s="178"/>
      <c r="CV304" s="178"/>
      <c r="CW304" s="178"/>
      <c r="CX304" s="178"/>
      <c r="CY304" s="178"/>
      <c r="CZ304" s="178"/>
      <c r="DA304" s="178"/>
      <c r="DB304" s="178"/>
      <c r="DC304" s="178"/>
      <c r="DD304" s="178"/>
      <c r="DE304" s="178"/>
      <c r="DF304" s="178"/>
      <c r="DG304" s="178"/>
      <c r="DH304" s="178"/>
      <c r="DI304" s="178"/>
      <c r="DJ304" s="178"/>
      <c r="DK304" s="178"/>
      <c r="DL304" s="178"/>
      <c r="DM304" s="178"/>
      <c r="DN304" s="178"/>
      <c r="DO304" s="178"/>
      <c r="DP304" s="178"/>
      <c r="DQ304" s="178"/>
      <c r="DR304" s="178"/>
      <c r="DS304" s="178"/>
      <c r="DT304" s="178"/>
      <c r="DU304" s="178"/>
      <c r="DV304" s="178"/>
      <c r="DW304" s="178"/>
      <c r="DX304" s="178"/>
      <c r="DY304" s="178"/>
      <c r="DZ304" s="178"/>
      <c r="EA304" s="178"/>
      <c r="EB304" s="178"/>
      <c r="EC304" s="178"/>
      <c r="ED304" s="178"/>
      <c r="EE304" s="178"/>
      <c r="EF304" s="178"/>
      <c r="EG304" s="178"/>
      <c r="EH304" s="178"/>
      <c r="EI304" s="178"/>
      <c r="EJ304" s="178"/>
      <c r="EK304" s="178"/>
      <c r="EL304" s="178"/>
      <c r="EM304" s="178"/>
      <c r="EN304" s="178"/>
      <c r="EO304" s="178"/>
      <c r="EP304" s="178"/>
      <c r="EQ304" s="178"/>
      <c r="ER304" s="178"/>
      <c r="ES304" s="178"/>
      <c r="ET304" s="178"/>
      <c r="EU304" s="178"/>
      <c r="EV304" s="178"/>
      <c r="EW304" s="178"/>
      <c r="EX304" s="178"/>
      <c r="EY304" s="178"/>
      <c r="EZ304" s="178"/>
      <c r="FA304" s="178"/>
      <c r="FB304" s="178"/>
      <c r="FC304" s="178"/>
      <c r="FD304" s="178"/>
      <c r="FE304" s="178"/>
      <c r="FF304" s="178"/>
      <c r="FG304" s="178"/>
      <c r="FH304" s="178"/>
      <c r="FI304" s="178"/>
      <c r="FJ304" s="178"/>
      <c r="FK304" s="178"/>
      <c r="FL304" s="178"/>
      <c r="FM304" s="178"/>
      <c r="FN304" s="178"/>
      <c r="FO304" s="178"/>
      <c r="FP304" s="178"/>
      <c r="FQ304" s="178"/>
      <c r="FR304" s="178"/>
      <c r="FS304" s="178"/>
      <c r="FT304" s="178"/>
      <c r="FU304" s="178"/>
      <c r="FV304" s="178"/>
      <c r="FW304" s="178"/>
      <c r="FX304" s="178"/>
      <c r="FY304" s="178"/>
      <c r="FZ304" s="178"/>
      <c r="GA304" s="178"/>
      <c r="GB304" s="178"/>
      <c r="GC304" s="178"/>
      <c r="GD304" s="178"/>
      <c r="GE304" s="178"/>
      <c r="GF304" s="178"/>
      <c r="GG304" s="178"/>
      <c r="GH304" s="178"/>
      <c r="GI304" s="178"/>
      <c r="GJ304" s="178"/>
      <c r="GK304" s="178"/>
      <c r="GL304" s="178"/>
      <c r="GM304" s="178"/>
      <c r="GN304" s="178"/>
      <c r="GO304" s="178"/>
      <c r="GP304" s="178"/>
      <c r="GQ304" s="178"/>
      <c r="GR304" s="178"/>
      <c r="GS304" s="178"/>
      <c r="GT304" s="178"/>
      <c r="GU304" s="178"/>
      <c r="GV304" s="178"/>
      <c r="GY304"/>
    </row>
    <row r="305" spans="1:207" ht="15.75">
      <c r="A305" s="114">
        <f t="shared" si="4"/>
        <v>7</v>
      </c>
      <c r="B305" s="491"/>
      <c r="C305" s="492"/>
      <c r="D305" s="357">
        <v>43394</v>
      </c>
      <c r="E305" s="465" t="str">
        <f>IF("CA" = [1]Congé!$H$7:$H$738, "absent", "il est la ")</f>
        <v xml:space="preserve">il est la </v>
      </c>
      <c r="F305" s="178"/>
      <c r="G305" s="178"/>
      <c r="H305" s="368"/>
      <c r="I305" s="352"/>
      <c r="J305" s="178"/>
      <c r="K305" s="178"/>
      <c r="L305" s="409"/>
      <c r="M305" s="393"/>
      <c r="N305" s="178"/>
      <c r="O305" s="178"/>
      <c r="P305" s="368"/>
      <c r="Q305" s="393"/>
      <c r="R305" s="178"/>
      <c r="S305" s="178"/>
      <c r="T305" s="368"/>
      <c r="U305" s="352"/>
      <c r="V305" s="178"/>
      <c r="W305" s="178"/>
      <c r="X305" s="409"/>
      <c r="Y305" s="393"/>
      <c r="Z305" s="178"/>
      <c r="AA305" s="178"/>
      <c r="AB305" s="368"/>
      <c r="AC305" s="352"/>
      <c r="AD305" s="178"/>
      <c r="AE305" s="178"/>
      <c r="AF305" s="409"/>
      <c r="AG305" s="393"/>
      <c r="AH305" s="178"/>
      <c r="AI305" s="178"/>
      <c r="AJ305" s="368"/>
      <c r="AK305" s="352"/>
      <c r="AL305" s="178"/>
      <c r="AM305" s="178"/>
      <c r="AN305" s="409"/>
      <c r="AO305" s="393"/>
      <c r="AP305" s="178"/>
      <c r="AQ305" s="178"/>
      <c r="AR305" s="368"/>
      <c r="AS305" s="393"/>
      <c r="AT305" s="178"/>
      <c r="AU305" s="178"/>
      <c r="AV305" s="368"/>
      <c r="AW305" s="393"/>
      <c r="AX305" s="178"/>
      <c r="AY305" s="178"/>
      <c r="AZ305" s="368"/>
      <c r="BA305" s="393"/>
      <c r="BB305" s="178"/>
      <c r="BC305" s="178"/>
      <c r="BD305" s="368"/>
      <c r="BE305" s="393"/>
      <c r="BF305" s="178"/>
      <c r="BG305" s="178"/>
      <c r="BH305" s="368"/>
      <c r="BI305" s="393"/>
      <c r="BJ305" s="178"/>
      <c r="BK305" s="178"/>
      <c r="BL305" s="368"/>
      <c r="BM305" s="393"/>
      <c r="BN305" s="178"/>
      <c r="BO305" s="178"/>
      <c r="BP305" s="368"/>
      <c r="BQ305" s="393"/>
      <c r="BR305" s="178"/>
      <c r="BS305" s="178"/>
      <c r="BT305" s="368"/>
      <c r="BU305" s="393"/>
      <c r="BV305" s="178"/>
      <c r="BW305" s="178"/>
      <c r="BX305" s="368"/>
      <c r="BY305" s="393"/>
      <c r="BZ305" s="178"/>
      <c r="CA305" s="178"/>
      <c r="CB305" s="368"/>
      <c r="CC305" s="393"/>
      <c r="CD305" s="178"/>
      <c r="CE305" s="178"/>
      <c r="CF305" s="368"/>
      <c r="CG305" s="393"/>
      <c r="CH305" s="178"/>
      <c r="CI305" s="178"/>
      <c r="CJ305" s="368"/>
      <c r="CK305" s="393"/>
      <c r="CL305" s="178"/>
      <c r="CM305" s="178"/>
      <c r="CN305" s="368"/>
      <c r="CO305" s="393"/>
      <c r="CP305" s="178"/>
      <c r="CQ305" s="178"/>
      <c r="CR305" s="368"/>
      <c r="CS305" s="352"/>
      <c r="CT305" s="178"/>
      <c r="CU305" s="178"/>
      <c r="CV305" s="178"/>
      <c r="CW305" s="178"/>
      <c r="CX305" s="178"/>
      <c r="CY305" s="178"/>
      <c r="CZ305" s="178"/>
      <c r="DA305" s="178"/>
      <c r="DB305" s="178"/>
      <c r="DC305" s="178"/>
      <c r="DD305" s="178"/>
      <c r="DE305" s="178"/>
      <c r="DF305" s="178"/>
      <c r="DG305" s="178"/>
      <c r="DH305" s="178"/>
      <c r="DI305" s="178"/>
      <c r="DJ305" s="178"/>
      <c r="DK305" s="178"/>
      <c r="DL305" s="178"/>
      <c r="DM305" s="178"/>
      <c r="DN305" s="178"/>
      <c r="DO305" s="178"/>
      <c r="DP305" s="178"/>
      <c r="DQ305" s="178"/>
      <c r="DR305" s="178"/>
      <c r="DS305" s="178"/>
      <c r="DT305" s="178"/>
      <c r="DU305" s="178"/>
      <c r="DV305" s="178"/>
      <c r="DW305" s="178"/>
      <c r="DX305" s="178"/>
      <c r="DY305" s="178"/>
      <c r="DZ305" s="178"/>
      <c r="EA305" s="178"/>
      <c r="EB305" s="178"/>
      <c r="EC305" s="178"/>
      <c r="ED305" s="178"/>
      <c r="EE305" s="178"/>
      <c r="EF305" s="178"/>
      <c r="EG305" s="178"/>
      <c r="EH305" s="178"/>
      <c r="EI305" s="178"/>
      <c r="EJ305" s="178"/>
      <c r="EK305" s="178"/>
      <c r="EL305" s="178"/>
      <c r="EM305" s="178"/>
      <c r="EN305" s="178"/>
      <c r="EO305" s="178"/>
      <c r="EP305" s="178"/>
      <c r="EQ305" s="178"/>
      <c r="ER305" s="178"/>
      <c r="ES305" s="178"/>
      <c r="ET305" s="178"/>
      <c r="EU305" s="178"/>
      <c r="EV305" s="178"/>
      <c r="EW305" s="178"/>
      <c r="EX305" s="178"/>
      <c r="EY305" s="178"/>
      <c r="EZ305" s="178"/>
      <c r="FA305" s="178"/>
      <c r="FB305" s="178"/>
      <c r="FC305" s="178"/>
      <c r="FD305" s="178"/>
      <c r="FE305" s="178"/>
      <c r="FF305" s="178"/>
      <c r="FG305" s="178"/>
      <c r="FH305" s="178"/>
      <c r="FI305" s="178"/>
      <c r="FJ305" s="178"/>
      <c r="FK305" s="178"/>
      <c r="FL305" s="178"/>
      <c r="FM305" s="178"/>
      <c r="FN305" s="178"/>
      <c r="FO305" s="178"/>
      <c r="FP305" s="178"/>
      <c r="FQ305" s="178"/>
      <c r="FR305" s="178"/>
      <c r="FS305" s="178"/>
      <c r="FT305" s="178"/>
      <c r="FU305" s="178"/>
      <c r="FV305" s="178"/>
      <c r="FW305" s="178"/>
      <c r="FX305" s="178"/>
      <c r="FY305" s="178"/>
      <c r="FZ305" s="178"/>
      <c r="GA305" s="178"/>
      <c r="GB305" s="178"/>
      <c r="GC305" s="178"/>
      <c r="GD305" s="178"/>
      <c r="GE305" s="178"/>
      <c r="GF305" s="178"/>
      <c r="GG305" s="178"/>
      <c r="GH305" s="178"/>
      <c r="GI305" s="178"/>
      <c r="GJ305" s="178"/>
      <c r="GK305" s="178"/>
      <c r="GL305" s="178"/>
      <c r="GM305" s="178"/>
      <c r="GN305" s="178"/>
      <c r="GO305" s="178"/>
      <c r="GP305" s="178"/>
      <c r="GQ305" s="178"/>
      <c r="GR305" s="178"/>
      <c r="GS305" s="178"/>
      <c r="GT305" s="178"/>
      <c r="GU305" s="178"/>
      <c r="GV305" s="178"/>
      <c r="GY305"/>
    </row>
    <row r="306" spans="1:207" ht="15.75">
      <c r="A306" s="114">
        <f t="shared" si="4"/>
        <v>1</v>
      </c>
      <c r="B306" s="491"/>
      <c r="C306" s="492"/>
      <c r="D306" s="357">
        <v>43395</v>
      </c>
      <c r="E306" s="465" t="str">
        <f>IF("CA" = [1]Congé!$H$7:$H$738, "absent", "il est la ")</f>
        <v xml:space="preserve">il est la </v>
      </c>
      <c r="F306" s="146"/>
      <c r="G306" s="146"/>
      <c r="H306" s="396"/>
      <c r="I306" s="372"/>
      <c r="J306" s="146"/>
      <c r="K306" s="146"/>
      <c r="L306" s="410"/>
      <c r="M306" s="395"/>
      <c r="N306" s="146"/>
      <c r="O306" s="146"/>
      <c r="P306" s="396"/>
      <c r="Q306" s="395"/>
      <c r="R306" s="146"/>
      <c r="S306" s="146"/>
      <c r="T306" s="396"/>
      <c r="U306" s="372"/>
      <c r="V306" s="146"/>
      <c r="W306" s="146"/>
      <c r="X306" s="410"/>
      <c r="Y306" s="395"/>
      <c r="Z306" s="146"/>
      <c r="AA306" s="146"/>
      <c r="AB306" s="396"/>
      <c r="AC306" s="372"/>
      <c r="AD306" s="146"/>
      <c r="AE306" s="146"/>
      <c r="AF306" s="410"/>
      <c r="AG306" s="395"/>
      <c r="AH306" s="146"/>
      <c r="AI306" s="146"/>
      <c r="AJ306" s="396"/>
      <c r="AK306" s="372"/>
      <c r="AL306" s="146"/>
      <c r="AM306" s="146"/>
      <c r="AN306" s="410"/>
      <c r="AO306" s="395"/>
      <c r="AP306" s="146"/>
      <c r="AQ306" s="146"/>
      <c r="AR306" s="396"/>
      <c r="AS306" s="395"/>
      <c r="AT306" s="146"/>
      <c r="AU306" s="146"/>
      <c r="AV306" s="396"/>
      <c r="AW306" s="395"/>
      <c r="AX306" s="146"/>
      <c r="AY306" s="146"/>
      <c r="AZ306" s="396"/>
      <c r="BA306" s="395"/>
      <c r="BB306" s="146"/>
      <c r="BC306" s="146"/>
      <c r="BD306" s="396"/>
      <c r="BE306" s="395"/>
      <c r="BF306" s="146"/>
      <c r="BG306" s="146"/>
      <c r="BH306" s="396"/>
      <c r="BI306" s="395"/>
      <c r="BJ306" s="146"/>
      <c r="BK306" s="146"/>
      <c r="BL306" s="396"/>
      <c r="BM306" s="395"/>
      <c r="BN306" s="146"/>
      <c r="BO306" s="146"/>
      <c r="BP306" s="396"/>
      <c r="BQ306" s="395"/>
      <c r="BR306" s="146"/>
      <c r="BS306" s="146"/>
      <c r="BT306" s="396"/>
      <c r="BU306" s="395"/>
      <c r="BV306" s="146"/>
      <c r="BW306" s="146"/>
      <c r="BX306" s="396"/>
      <c r="BY306" s="395"/>
      <c r="BZ306" s="146"/>
      <c r="CA306" s="146"/>
      <c r="CB306" s="396"/>
      <c r="CC306" s="395"/>
      <c r="CD306" s="146"/>
      <c r="CE306" s="146"/>
      <c r="CF306" s="396"/>
      <c r="CG306" s="395"/>
      <c r="CH306" s="146"/>
      <c r="CI306" s="146"/>
      <c r="CJ306" s="396"/>
      <c r="CK306" s="395"/>
      <c r="CL306" s="146"/>
      <c r="CM306" s="146"/>
      <c r="CN306" s="396"/>
      <c r="CO306" s="395"/>
      <c r="CP306" s="146"/>
      <c r="CQ306" s="146"/>
      <c r="CR306" s="396"/>
      <c r="CS306" s="372"/>
      <c r="CT306" s="146"/>
      <c r="CU306" s="146"/>
      <c r="CV306" s="146"/>
      <c r="CW306" s="146"/>
      <c r="CX306" s="146"/>
      <c r="CY306" s="146"/>
      <c r="CZ306" s="146"/>
      <c r="DA306" s="146"/>
      <c r="DB306" s="146"/>
      <c r="DC306" s="146"/>
      <c r="DD306" s="146"/>
      <c r="DE306" s="146"/>
      <c r="DF306" s="146"/>
      <c r="DG306" s="146"/>
      <c r="DH306" s="146"/>
      <c r="DI306" s="146"/>
      <c r="DJ306" s="146"/>
      <c r="DK306" s="146"/>
      <c r="DL306" s="146"/>
      <c r="DM306" s="146"/>
      <c r="DN306" s="146"/>
      <c r="DO306" s="146"/>
      <c r="DP306" s="146"/>
      <c r="DQ306" s="146"/>
      <c r="DR306" s="146"/>
      <c r="DS306" s="146"/>
      <c r="DT306" s="146"/>
      <c r="DU306" s="146"/>
      <c r="DV306" s="146"/>
      <c r="DW306" s="146"/>
      <c r="DX306" s="146"/>
      <c r="DY306" s="146"/>
      <c r="DZ306" s="146"/>
      <c r="EA306" s="146"/>
      <c r="EB306" s="146"/>
      <c r="EC306" s="146"/>
      <c r="ED306" s="146"/>
      <c r="EE306" s="146"/>
      <c r="EF306" s="146"/>
      <c r="EG306" s="146"/>
      <c r="EH306" s="146"/>
      <c r="EI306" s="146"/>
      <c r="EJ306" s="146"/>
      <c r="EK306" s="146"/>
      <c r="EL306" s="146"/>
      <c r="EM306" s="146"/>
      <c r="EN306" s="146"/>
      <c r="EO306" s="146"/>
      <c r="EP306" s="146"/>
      <c r="EQ306" s="146"/>
      <c r="ER306" s="146"/>
      <c r="ES306" s="146"/>
      <c r="ET306" s="146"/>
      <c r="EU306" s="178"/>
      <c r="EV306" s="178"/>
      <c r="EW306" s="178"/>
      <c r="EX306" s="178"/>
      <c r="EY306" s="178"/>
      <c r="EZ306" s="178"/>
      <c r="FA306" s="178"/>
      <c r="FB306" s="178"/>
      <c r="FC306" s="178"/>
      <c r="FD306" s="178"/>
      <c r="FE306" s="178"/>
      <c r="FF306" s="178"/>
      <c r="FG306" s="178"/>
      <c r="FH306" s="178"/>
      <c r="FI306" s="178"/>
      <c r="FJ306" s="178"/>
      <c r="FK306" s="178"/>
      <c r="FL306" s="178"/>
      <c r="FM306" s="178"/>
      <c r="FN306" s="178"/>
      <c r="FO306" s="178"/>
      <c r="FP306" s="178"/>
      <c r="FQ306" s="178"/>
      <c r="FR306" s="178"/>
      <c r="FS306" s="178"/>
      <c r="FT306" s="178"/>
      <c r="FU306" s="178"/>
      <c r="FV306" s="178"/>
      <c r="FW306" s="178"/>
      <c r="FX306" s="178"/>
      <c r="FY306" s="178"/>
      <c r="FZ306" s="178"/>
      <c r="GA306" s="178"/>
      <c r="GB306" s="178"/>
      <c r="GC306" s="178"/>
      <c r="GD306" s="178"/>
      <c r="GE306" s="178"/>
      <c r="GF306" s="178"/>
      <c r="GG306" s="178"/>
      <c r="GH306" s="178"/>
      <c r="GI306" s="178"/>
      <c r="GJ306" s="178"/>
      <c r="GK306" s="178"/>
      <c r="GL306" s="178"/>
      <c r="GM306" s="178"/>
      <c r="GN306" s="178"/>
      <c r="GO306" s="178"/>
      <c r="GP306" s="178"/>
      <c r="GQ306" s="178"/>
      <c r="GR306" s="178"/>
      <c r="GS306" s="178"/>
      <c r="GT306" s="178"/>
      <c r="GU306" s="178"/>
      <c r="GV306" s="178"/>
      <c r="GY306"/>
    </row>
    <row r="307" spans="1:207" ht="15.75">
      <c r="A307" s="114">
        <f t="shared" si="4"/>
        <v>2</v>
      </c>
      <c r="B307" s="491"/>
      <c r="C307" s="492"/>
      <c r="D307" s="357">
        <v>43396</v>
      </c>
      <c r="E307" s="465" t="str">
        <f>IF("CA" = [1]Congé!$H$7:$H$738, "absent", "il est la ")</f>
        <v xml:space="preserve">il est la </v>
      </c>
      <c r="F307" s="146"/>
      <c r="G307" s="146"/>
      <c r="H307" s="396"/>
      <c r="I307" s="372"/>
      <c r="J307" s="146"/>
      <c r="K307" s="146"/>
      <c r="L307" s="410"/>
      <c r="M307" s="395"/>
      <c r="N307" s="146"/>
      <c r="O307" s="146"/>
      <c r="P307" s="396"/>
      <c r="Q307" s="395"/>
      <c r="R307" s="146"/>
      <c r="S307" s="146"/>
      <c r="T307" s="396"/>
      <c r="U307" s="372"/>
      <c r="V307" s="146"/>
      <c r="W307" s="146"/>
      <c r="X307" s="410"/>
      <c r="Y307" s="395"/>
      <c r="Z307" s="146"/>
      <c r="AA307" s="146"/>
      <c r="AB307" s="396"/>
      <c r="AC307" s="372"/>
      <c r="AD307" s="146"/>
      <c r="AE307" s="146"/>
      <c r="AF307" s="410"/>
      <c r="AG307" s="395"/>
      <c r="AH307" s="146"/>
      <c r="AI307" s="146"/>
      <c r="AJ307" s="396"/>
      <c r="AK307" s="372"/>
      <c r="AL307" s="146"/>
      <c r="AM307" s="146"/>
      <c r="AN307" s="410"/>
      <c r="AO307" s="395"/>
      <c r="AP307" s="146"/>
      <c r="AQ307" s="146"/>
      <c r="AR307" s="396"/>
      <c r="AS307" s="395"/>
      <c r="AT307" s="146"/>
      <c r="AU307" s="146"/>
      <c r="AV307" s="396"/>
      <c r="AW307" s="395"/>
      <c r="AX307" s="146"/>
      <c r="AY307" s="146"/>
      <c r="AZ307" s="396"/>
      <c r="BA307" s="395"/>
      <c r="BB307" s="146"/>
      <c r="BC307" s="146"/>
      <c r="BD307" s="396"/>
      <c r="BE307" s="395"/>
      <c r="BF307" s="146"/>
      <c r="BG307" s="146"/>
      <c r="BH307" s="396"/>
      <c r="BI307" s="395"/>
      <c r="BJ307" s="146"/>
      <c r="BK307" s="146"/>
      <c r="BL307" s="396"/>
      <c r="BM307" s="395"/>
      <c r="BN307" s="146"/>
      <c r="BO307" s="146"/>
      <c r="BP307" s="396"/>
      <c r="BQ307" s="395"/>
      <c r="BR307" s="146"/>
      <c r="BS307" s="146"/>
      <c r="BT307" s="396"/>
      <c r="BU307" s="395"/>
      <c r="BV307" s="146"/>
      <c r="BW307" s="146"/>
      <c r="BX307" s="396"/>
      <c r="BY307" s="395"/>
      <c r="BZ307" s="146"/>
      <c r="CA307" s="146"/>
      <c r="CB307" s="396"/>
      <c r="CC307" s="395"/>
      <c r="CD307" s="146"/>
      <c r="CE307" s="146"/>
      <c r="CF307" s="396"/>
      <c r="CG307" s="395"/>
      <c r="CH307" s="146"/>
      <c r="CI307" s="146"/>
      <c r="CJ307" s="396"/>
      <c r="CK307" s="395"/>
      <c r="CL307" s="146"/>
      <c r="CM307" s="146"/>
      <c r="CN307" s="396"/>
      <c r="CO307" s="395"/>
      <c r="CP307" s="146"/>
      <c r="CQ307" s="146"/>
      <c r="CR307" s="396"/>
      <c r="CS307" s="372"/>
      <c r="CT307" s="146"/>
      <c r="CU307" s="146"/>
      <c r="CV307" s="146"/>
      <c r="CW307" s="146"/>
      <c r="CX307" s="146"/>
      <c r="CY307" s="146"/>
      <c r="CZ307" s="146"/>
      <c r="DA307" s="146"/>
      <c r="DB307" s="146"/>
      <c r="DC307" s="146"/>
      <c r="DD307" s="146"/>
      <c r="DE307" s="146"/>
      <c r="DF307" s="146"/>
      <c r="DG307" s="146"/>
      <c r="DH307" s="146"/>
      <c r="DI307" s="146"/>
      <c r="DJ307" s="146"/>
      <c r="DK307" s="146"/>
      <c r="DL307" s="146"/>
      <c r="DM307" s="146"/>
      <c r="DN307" s="146"/>
      <c r="DO307" s="146"/>
      <c r="DP307" s="146"/>
      <c r="DQ307" s="146"/>
      <c r="DR307" s="146"/>
      <c r="DS307" s="146"/>
      <c r="DT307" s="146"/>
      <c r="DU307" s="146"/>
      <c r="DV307" s="146"/>
      <c r="DW307" s="146"/>
      <c r="DX307" s="146"/>
      <c r="DY307" s="146"/>
      <c r="DZ307" s="146"/>
      <c r="EA307" s="146"/>
      <c r="EB307" s="146"/>
      <c r="EC307" s="146"/>
      <c r="ED307" s="146"/>
      <c r="EE307" s="146"/>
      <c r="EF307" s="146"/>
      <c r="EG307" s="146"/>
      <c r="EH307" s="146"/>
      <c r="EI307" s="146"/>
      <c r="EJ307" s="146"/>
      <c r="EK307" s="146"/>
      <c r="EL307" s="146"/>
      <c r="EM307" s="146"/>
      <c r="EN307" s="146"/>
      <c r="EO307" s="146"/>
      <c r="EP307" s="146"/>
      <c r="EQ307" s="146"/>
      <c r="ER307" s="146"/>
      <c r="ES307" s="146"/>
      <c r="ET307" s="146"/>
      <c r="EU307" s="178"/>
      <c r="EV307" s="178"/>
      <c r="EW307" s="178"/>
      <c r="EX307" s="178"/>
      <c r="EY307" s="178"/>
      <c r="EZ307" s="178"/>
      <c r="FA307" s="178"/>
      <c r="FB307" s="178"/>
      <c r="FC307" s="178"/>
      <c r="FD307" s="178"/>
      <c r="FE307" s="178"/>
      <c r="FF307" s="178"/>
      <c r="FG307" s="178"/>
      <c r="FH307" s="178"/>
      <c r="FI307" s="178"/>
      <c r="FJ307" s="178"/>
      <c r="FK307" s="178"/>
      <c r="FL307" s="178"/>
      <c r="FM307" s="178"/>
      <c r="FN307" s="178"/>
      <c r="FO307" s="178"/>
      <c r="FP307" s="178"/>
      <c r="FQ307" s="178"/>
      <c r="FR307" s="178"/>
      <c r="FS307" s="178"/>
      <c r="FT307" s="178"/>
      <c r="FU307" s="178"/>
      <c r="FV307" s="178"/>
      <c r="FW307" s="178"/>
      <c r="FX307" s="178"/>
      <c r="FY307" s="178"/>
      <c r="FZ307" s="178"/>
      <c r="GA307" s="178"/>
      <c r="GB307" s="178"/>
      <c r="GC307" s="178"/>
      <c r="GD307" s="178"/>
      <c r="GE307" s="178"/>
      <c r="GF307" s="178"/>
      <c r="GG307" s="178"/>
      <c r="GH307" s="178"/>
      <c r="GI307" s="178"/>
      <c r="GJ307" s="178"/>
      <c r="GK307" s="178"/>
      <c r="GL307" s="178"/>
      <c r="GM307" s="178"/>
      <c r="GN307" s="178"/>
      <c r="GO307" s="178"/>
      <c r="GP307" s="178"/>
      <c r="GQ307" s="178"/>
      <c r="GR307" s="178"/>
      <c r="GS307" s="178"/>
      <c r="GT307" s="178"/>
      <c r="GU307" s="178"/>
      <c r="GV307" s="178"/>
      <c r="GY307"/>
    </row>
    <row r="308" spans="1:207" ht="15.75">
      <c r="A308" s="114">
        <f t="shared" si="4"/>
        <v>3</v>
      </c>
      <c r="B308" s="493"/>
      <c r="C308" s="494"/>
      <c r="D308" s="357">
        <v>43397</v>
      </c>
      <c r="E308" s="465" t="str">
        <f>IF("CA" = [1]Congé!$H$7:$H$738, "absent", "il est la ")</f>
        <v xml:space="preserve">il est la </v>
      </c>
      <c r="F308" s="146"/>
      <c r="G308" s="146"/>
      <c r="H308" s="396"/>
      <c r="I308" s="372"/>
      <c r="J308" s="146"/>
      <c r="K308" s="146"/>
      <c r="L308" s="410"/>
      <c r="M308" s="395"/>
      <c r="N308" s="146"/>
      <c r="O308" s="146"/>
      <c r="P308" s="396"/>
      <c r="Q308" s="395"/>
      <c r="R308" s="146"/>
      <c r="S308" s="146"/>
      <c r="T308" s="396"/>
      <c r="U308" s="372"/>
      <c r="V308" s="146"/>
      <c r="W308" s="146"/>
      <c r="X308" s="410"/>
      <c r="Y308" s="395"/>
      <c r="Z308" s="146"/>
      <c r="AA308" s="146"/>
      <c r="AB308" s="396"/>
      <c r="AC308" s="372"/>
      <c r="AD308" s="146"/>
      <c r="AE308" s="146"/>
      <c r="AF308" s="410"/>
      <c r="AG308" s="395"/>
      <c r="AH308" s="146"/>
      <c r="AI308" s="146"/>
      <c r="AJ308" s="396"/>
      <c r="AK308" s="372"/>
      <c r="AL308" s="146"/>
      <c r="AM308" s="146"/>
      <c r="AN308" s="410"/>
      <c r="AO308" s="395"/>
      <c r="AP308" s="146"/>
      <c r="AQ308" s="146"/>
      <c r="AR308" s="396"/>
      <c r="AS308" s="395"/>
      <c r="AT308" s="146"/>
      <c r="AU308" s="146"/>
      <c r="AV308" s="396"/>
      <c r="AW308" s="395"/>
      <c r="AX308" s="146"/>
      <c r="AY308" s="146"/>
      <c r="AZ308" s="396"/>
      <c r="BA308" s="395"/>
      <c r="BB308" s="146"/>
      <c r="BC308" s="146"/>
      <c r="BD308" s="396"/>
      <c r="BE308" s="395"/>
      <c r="BF308" s="146"/>
      <c r="BG308" s="146"/>
      <c r="BH308" s="396"/>
      <c r="BI308" s="395"/>
      <c r="BJ308" s="146"/>
      <c r="BK308" s="146"/>
      <c r="BL308" s="396"/>
      <c r="BM308" s="395"/>
      <c r="BN308" s="146"/>
      <c r="BO308" s="146"/>
      <c r="BP308" s="396"/>
      <c r="BQ308" s="395"/>
      <c r="BR308" s="146"/>
      <c r="BS308" s="146"/>
      <c r="BT308" s="396"/>
      <c r="BU308" s="395"/>
      <c r="BV308" s="146"/>
      <c r="BW308" s="146"/>
      <c r="BX308" s="396"/>
      <c r="BY308" s="395"/>
      <c r="BZ308" s="146"/>
      <c r="CA308" s="146"/>
      <c r="CB308" s="396"/>
      <c r="CC308" s="395"/>
      <c r="CD308" s="146"/>
      <c r="CE308" s="146"/>
      <c r="CF308" s="396"/>
      <c r="CG308" s="395"/>
      <c r="CH308" s="146"/>
      <c r="CI308" s="146"/>
      <c r="CJ308" s="396"/>
      <c r="CK308" s="395"/>
      <c r="CL308" s="146"/>
      <c r="CM308" s="146"/>
      <c r="CN308" s="396"/>
      <c r="CO308" s="395"/>
      <c r="CP308" s="146"/>
      <c r="CQ308" s="146"/>
      <c r="CR308" s="396"/>
      <c r="CS308" s="372"/>
      <c r="CT308" s="146"/>
      <c r="CU308" s="146"/>
      <c r="CV308" s="146"/>
      <c r="CW308" s="146"/>
      <c r="CX308" s="146"/>
      <c r="CY308" s="146"/>
      <c r="CZ308" s="146"/>
      <c r="DA308" s="146"/>
      <c r="DB308" s="146"/>
      <c r="DC308" s="146"/>
      <c r="DD308" s="146"/>
      <c r="DE308" s="146"/>
      <c r="DF308" s="146"/>
      <c r="DG308" s="146"/>
      <c r="DH308" s="146"/>
      <c r="DI308" s="146"/>
      <c r="DJ308" s="146"/>
      <c r="DK308" s="146"/>
      <c r="DL308" s="146"/>
      <c r="DM308" s="146"/>
      <c r="DN308" s="146"/>
      <c r="DO308" s="146"/>
      <c r="DP308" s="146"/>
      <c r="DQ308" s="146"/>
      <c r="DR308" s="146"/>
      <c r="DS308" s="146"/>
      <c r="DT308" s="146"/>
      <c r="DU308" s="146"/>
      <c r="DV308" s="146"/>
      <c r="DW308" s="146"/>
      <c r="DX308" s="146"/>
      <c r="DY308" s="146"/>
      <c r="DZ308" s="146"/>
      <c r="EA308" s="146"/>
      <c r="EB308" s="146"/>
      <c r="EC308" s="146"/>
      <c r="ED308" s="146"/>
      <c r="EE308" s="146"/>
      <c r="EF308" s="146"/>
      <c r="EG308" s="146"/>
      <c r="EH308" s="146"/>
      <c r="EI308" s="146"/>
      <c r="EJ308" s="146"/>
      <c r="EK308" s="146"/>
      <c r="EL308" s="146"/>
      <c r="EM308" s="146"/>
      <c r="EN308" s="146"/>
      <c r="EO308" s="146"/>
      <c r="EP308" s="146"/>
      <c r="EQ308" s="146"/>
      <c r="ER308" s="146"/>
      <c r="ES308" s="146"/>
      <c r="ET308" s="146"/>
      <c r="EU308" s="178"/>
      <c r="EV308" s="178"/>
      <c r="EW308" s="178"/>
      <c r="EX308" s="178"/>
      <c r="EY308" s="178"/>
      <c r="EZ308" s="178"/>
      <c r="FA308" s="178"/>
      <c r="FB308" s="178"/>
      <c r="FC308" s="178"/>
      <c r="FD308" s="178"/>
      <c r="FE308" s="178"/>
      <c r="FF308" s="178"/>
      <c r="FG308" s="178"/>
      <c r="FH308" s="178"/>
      <c r="FI308" s="178"/>
      <c r="FJ308" s="178"/>
      <c r="FK308" s="178"/>
      <c r="FL308" s="178"/>
      <c r="FM308" s="178"/>
      <c r="FN308" s="178"/>
      <c r="FO308" s="178"/>
      <c r="FP308" s="178"/>
      <c r="FQ308" s="178"/>
      <c r="FR308" s="178"/>
      <c r="FS308" s="178"/>
      <c r="FT308" s="178"/>
      <c r="FU308" s="178"/>
      <c r="FV308" s="178"/>
      <c r="FW308" s="178"/>
      <c r="FX308" s="178"/>
      <c r="FY308" s="178"/>
      <c r="FZ308" s="178"/>
      <c r="GA308" s="178"/>
      <c r="GB308" s="178"/>
      <c r="GC308" s="178"/>
      <c r="GD308" s="178"/>
      <c r="GE308" s="178"/>
      <c r="GF308" s="178"/>
      <c r="GG308" s="178"/>
      <c r="GH308" s="178"/>
      <c r="GI308" s="178"/>
      <c r="GJ308" s="178"/>
      <c r="GK308" s="178"/>
      <c r="GL308" s="178"/>
      <c r="GM308" s="178"/>
      <c r="GN308" s="178"/>
      <c r="GO308" s="178"/>
      <c r="GP308" s="178"/>
      <c r="GQ308" s="178"/>
      <c r="GR308" s="178"/>
      <c r="GS308" s="178"/>
      <c r="GT308" s="178"/>
      <c r="GU308" s="178"/>
      <c r="GV308" s="178"/>
      <c r="GY308"/>
    </row>
    <row r="309" spans="1:207" ht="18.75">
      <c r="A309" s="114">
        <f t="shared" si="4"/>
        <v>4</v>
      </c>
      <c r="B309" s="489" t="s">
        <v>68</v>
      </c>
      <c r="C309" s="490"/>
      <c r="D309" s="357">
        <v>43398</v>
      </c>
      <c r="E309" s="465" t="str">
        <f>IF("CA" = [1]Congé!$H$7:$H$738, "absent", "il est la ")</f>
        <v xml:space="preserve">il est la </v>
      </c>
      <c r="F309" s="205"/>
      <c r="G309" s="205"/>
      <c r="H309" s="405"/>
      <c r="I309" s="376"/>
      <c r="J309" s="205"/>
      <c r="K309" s="205"/>
      <c r="L309" s="416"/>
      <c r="M309" s="404"/>
      <c r="N309" s="205"/>
      <c r="O309" s="205"/>
      <c r="P309" s="405"/>
      <c r="Q309" s="404"/>
      <c r="R309" s="205"/>
      <c r="S309" s="205"/>
      <c r="T309" s="405"/>
      <c r="U309" s="376"/>
      <c r="V309" s="205"/>
      <c r="W309" s="205"/>
      <c r="X309" s="416"/>
      <c r="Y309" s="404"/>
      <c r="Z309" s="205"/>
      <c r="AA309" s="205"/>
      <c r="AB309" s="405"/>
      <c r="AC309" s="376"/>
      <c r="AD309" s="205"/>
      <c r="AE309" s="205"/>
      <c r="AF309" s="416"/>
      <c r="AG309" s="404"/>
      <c r="AH309" s="205"/>
      <c r="AI309" s="205"/>
      <c r="AJ309" s="405"/>
      <c r="AK309" s="376"/>
      <c r="AL309" s="205"/>
      <c r="AM309" s="205"/>
      <c r="AN309" s="416"/>
      <c r="AO309" s="404"/>
      <c r="AP309" s="205"/>
      <c r="AQ309" s="205"/>
      <c r="AR309" s="405"/>
      <c r="AS309" s="404"/>
      <c r="AT309" s="205"/>
      <c r="AU309" s="205"/>
      <c r="AV309" s="405"/>
      <c r="AW309" s="404"/>
      <c r="AX309" s="205"/>
      <c r="AY309" s="205"/>
      <c r="AZ309" s="405"/>
      <c r="BA309" s="404"/>
      <c r="BB309" s="205"/>
      <c r="BC309" s="205"/>
      <c r="BD309" s="405"/>
      <c r="BE309" s="404"/>
      <c r="BF309" s="205"/>
      <c r="BG309" s="205"/>
      <c r="BH309" s="405"/>
      <c r="BI309" s="404"/>
      <c r="BJ309" s="205"/>
      <c r="BK309" s="205"/>
      <c r="BL309" s="405"/>
      <c r="BM309" s="404"/>
      <c r="BN309" s="205"/>
      <c r="BO309" s="205"/>
      <c r="BP309" s="405"/>
      <c r="BQ309" s="404"/>
      <c r="BR309" s="205"/>
      <c r="BS309" s="205"/>
      <c r="BT309" s="405"/>
      <c r="BU309" s="404"/>
      <c r="BV309" s="205"/>
      <c r="BW309" s="205"/>
      <c r="BX309" s="405"/>
      <c r="BY309" s="404"/>
      <c r="BZ309" s="205"/>
      <c r="CA309" s="205"/>
      <c r="CB309" s="405"/>
      <c r="CC309" s="404"/>
      <c r="CD309" s="205"/>
      <c r="CE309" s="205"/>
      <c r="CF309" s="405"/>
      <c r="CG309" s="404"/>
      <c r="CH309" s="205"/>
      <c r="CI309" s="205"/>
      <c r="CJ309" s="405"/>
      <c r="CK309" s="404"/>
      <c r="CL309" s="205"/>
      <c r="CM309" s="205"/>
      <c r="CN309" s="405"/>
      <c r="CO309" s="404"/>
      <c r="CP309" s="205"/>
      <c r="CQ309" s="205"/>
      <c r="CR309" s="405"/>
      <c r="CS309" s="376"/>
      <c r="CT309" s="205"/>
      <c r="CU309" s="205"/>
      <c r="CV309" s="205"/>
      <c r="CW309" s="205"/>
      <c r="CX309" s="205"/>
      <c r="CY309" s="205"/>
      <c r="CZ309" s="205"/>
      <c r="DA309" s="205"/>
      <c r="DB309" s="205"/>
      <c r="DC309" s="205"/>
      <c r="DD309" s="205"/>
      <c r="DE309" s="205"/>
      <c r="DF309" s="205"/>
      <c r="DG309" s="205"/>
      <c r="DH309" s="205"/>
      <c r="DI309" s="205"/>
      <c r="DJ309" s="205"/>
      <c r="DK309" s="205"/>
      <c r="DL309" s="205"/>
      <c r="DM309" s="205"/>
      <c r="DN309" s="205"/>
      <c r="DO309" s="205"/>
      <c r="DP309" s="205"/>
      <c r="DQ309" s="205"/>
      <c r="DR309" s="205"/>
      <c r="DS309" s="205"/>
      <c r="DT309" s="205"/>
      <c r="DU309" s="205"/>
      <c r="DV309" s="205"/>
      <c r="DW309" s="205"/>
      <c r="DX309" s="205"/>
      <c r="DY309" s="205"/>
      <c r="DZ309" s="205"/>
      <c r="EA309" s="205"/>
      <c r="EB309" s="205"/>
      <c r="EC309" s="205"/>
      <c r="ED309" s="205"/>
      <c r="EE309" s="205"/>
      <c r="EF309" s="205"/>
      <c r="EG309" s="205"/>
      <c r="EH309" s="205"/>
      <c r="EI309" s="205"/>
      <c r="EJ309" s="205"/>
      <c r="EK309" s="205"/>
      <c r="EL309" s="205"/>
      <c r="EM309" s="205"/>
      <c r="EN309" s="205"/>
      <c r="EO309" s="205"/>
      <c r="EP309" s="205"/>
      <c r="EQ309" s="205"/>
      <c r="ER309" s="205"/>
      <c r="ES309" s="205"/>
      <c r="ET309" s="205"/>
      <c r="EU309" s="178"/>
      <c r="EV309" s="178"/>
      <c r="EW309" s="178"/>
      <c r="EX309" s="178"/>
      <c r="EY309" s="178"/>
      <c r="EZ309" s="178"/>
      <c r="FA309" s="178"/>
      <c r="FB309" s="178"/>
      <c r="FC309" s="178"/>
      <c r="FD309" s="178"/>
      <c r="FE309" s="178"/>
      <c r="FF309" s="178"/>
      <c r="FG309" s="178"/>
      <c r="FH309" s="178"/>
      <c r="FI309" s="178"/>
      <c r="FJ309" s="178"/>
      <c r="FK309" s="178"/>
      <c r="FL309" s="178"/>
      <c r="FM309" s="178"/>
      <c r="FN309" s="178"/>
      <c r="FO309" s="178"/>
      <c r="FP309" s="178"/>
      <c r="FQ309" s="178"/>
      <c r="FR309" s="178"/>
      <c r="FS309" s="178"/>
      <c r="FT309" s="178"/>
      <c r="FU309" s="178"/>
      <c r="FV309" s="178"/>
      <c r="FW309" s="178"/>
      <c r="FX309" s="178"/>
      <c r="FY309" s="178"/>
      <c r="FZ309" s="178"/>
      <c r="GA309" s="178"/>
      <c r="GB309" s="178"/>
      <c r="GC309" s="178"/>
      <c r="GD309" s="178"/>
      <c r="GE309" s="178"/>
      <c r="GF309" s="178"/>
      <c r="GG309" s="178"/>
      <c r="GH309" s="178"/>
      <c r="GI309" s="178"/>
      <c r="GJ309" s="178"/>
      <c r="GK309" s="178"/>
      <c r="GL309" s="178"/>
      <c r="GM309" s="178"/>
      <c r="GN309" s="178"/>
      <c r="GO309" s="178"/>
      <c r="GP309" s="178"/>
      <c r="GQ309" s="178"/>
      <c r="GR309" s="178"/>
      <c r="GS309" s="178"/>
      <c r="GT309" s="178"/>
      <c r="GU309" s="178"/>
      <c r="GV309" s="178"/>
      <c r="GY309"/>
    </row>
    <row r="310" spans="1:207" ht="15.75">
      <c r="A310" s="114">
        <f t="shared" si="4"/>
        <v>5</v>
      </c>
      <c r="B310" s="491"/>
      <c r="C310" s="492"/>
      <c r="D310" s="357">
        <v>43399</v>
      </c>
      <c r="E310" s="465" t="str">
        <f>IF("CA" = [1]Congé!$H$7:$H$738, "absent", "il est la ")</f>
        <v xml:space="preserve">il est la </v>
      </c>
      <c r="F310" s="178"/>
      <c r="G310" s="178"/>
      <c r="H310" s="368"/>
      <c r="I310" s="352"/>
      <c r="J310" s="178"/>
      <c r="K310" s="178"/>
      <c r="L310" s="409"/>
      <c r="M310" s="393"/>
      <c r="N310" s="178"/>
      <c r="O310" s="178"/>
      <c r="P310" s="368"/>
      <c r="Q310" s="393"/>
      <c r="R310" s="178"/>
      <c r="S310" s="178"/>
      <c r="T310" s="368"/>
      <c r="U310" s="352"/>
      <c r="V310" s="178"/>
      <c r="W310" s="178"/>
      <c r="X310" s="409"/>
      <c r="Y310" s="393"/>
      <c r="Z310" s="178"/>
      <c r="AA310" s="178"/>
      <c r="AB310" s="368"/>
      <c r="AC310" s="352"/>
      <c r="AD310" s="178"/>
      <c r="AE310" s="178"/>
      <c r="AF310" s="409"/>
      <c r="AG310" s="393"/>
      <c r="AH310" s="178"/>
      <c r="AI310" s="178"/>
      <c r="AJ310" s="368"/>
      <c r="AK310" s="352"/>
      <c r="AL310" s="178"/>
      <c r="AM310" s="178"/>
      <c r="AN310" s="409"/>
      <c r="AO310" s="393"/>
      <c r="AP310" s="178"/>
      <c r="AQ310" s="178"/>
      <c r="AR310" s="368"/>
      <c r="AS310" s="393"/>
      <c r="AT310" s="178"/>
      <c r="AU310" s="178"/>
      <c r="AV310" s="368"/>
      <c r="AW310" s="393"/>
      <c r="AX310" s="178"/>
      <c r="AY310" s="178"/>
      <c r="AZ310" s="368"/>
      <c r="BA310" s="393"/>
      <c r="BB310" s="178"/>
      <c r="BC310" s="178"/>
      <c r="BD310" s="368"/>
      <c r="BE310" s="393"/>
      <c r="BF310" s="178"/>
      <c r="BG310" s="178"/>
      <c r="BH310" s="368"/>
      <c r="BI310" s="393"/>
      <c r="BJ310" s="178"/>
      <c r="BK310" s="178"/>
      <c r="BL310" s="368"/>
      <c r="BM310" s="393"/>
      <c r="BN310" s="178"/>
      <c r="BO310" s="178"/>
      <c r="BP310" s="368"/>
      <c r="BQ310" s="393"/>
      <c r="BR310" s="178"/>
      <c r="BS310" s="178"/>
      <c r="BT310" s="368"/>
      <c r="BU310" s="393"/>
      <c r="BV310" s="178"/>
      <c r="BW310" s="178"/>
      <c r="BX310" s="368"/>
      <c r="BY310" s="393"/>
      <c r="BZ310" s="178"/>
      <c r="CA310" s="178"/>
      <c r="CB310" s="368"/>
      <c r="CC310" s="393"/>
      <c r="CD310" s="178"/>
      <c r="CE310" s="178"/>
      <c r="CF310" s="368"/>
      <c r="CG310" s="393"/>
      <c r="CH310" s="178"/>
      <c r="CI310" s="178"/>
      <c r="CJ310" s="368"/>
      <c r="CK310" s="393"/>
      <c r="CL310" s="178"/>
      <c r="CM310" s="178"/>
      <c r="CN310" s="368"/>
      <c r="CO310" s="393"/>
      <c r="CP310" s="178"/>
      <c r="CQ310" s="178"/>
      <c r="CR310" s="368"/>
      <c r="CS310" s="352"/>
      <c r="CT310" s="178"/>
      <c r="CU310" s="178"/>
      <c r="CV310" s="178"/>
      <c r="CW310" s="178"/>
      <c r="CX310" s="178"/>
      <c r="CY310" s="178"/>
      <c r="CZ310" s="178"/>
      <c r="DA310" s="178"/>
      <c r="DB310" s="178"/>
      <c r="DC310" s="178"/>
      <c r="DD310" s="178"/>
      <c r="DE310" s="178"/>
      <c r="DF310" s="178"/>
      <c r="DG310" s="178"/>
      <c r="DH310" s="178"/>
      <c r="DI310" s="178"/>
      <c r="DJ310" s="178"/>
      <c r="DK310" s="178"/>
      <c r="DL310" s="178"/>
      <c r="DM310" s="178"/>
      <c r="DN310" s="178"/>
      <c r="DO310" s="178"/>
      <c r="DP310" s="178"/>
      <c r="DQ310" s="178"/>
      <c r="DR310" s="178"/>
      <c r="DS310" s="178"/>
      <c r="DT310" s="178"/>
      <c r="DU310" s="178"/>
      <c r="DV310" s="178"/>
      <c r="DW310" s="178"/>
      <c r="DX310" s="178"/>
      <c r="DY310" s="178"/>
      <c r="DZ310" s="178"/>
      <c r="EA310" s="178"/>
      <c r="EB310" s="178"/>
      <c r="EC310" s="178"/>
      <c r="ED310" s="178"/>
      <c r="EE310" s="178"/>
      <c r="EF310" s="178"/>
      <c r="EG310" s="178"/>
      <c r="EH310" s="178"/>
      <c r="EI310" s="178"/>
      <c r="EJ310" s="178"/>
      <c r="EK310" s="178"/>
      <c r="EL310" s="178"/>
      <c r="EM310" s="178"/>
      <c r="EN310" s="178"/>
      <c r="EO310" s="178"/>
      <c r="EP310" s="178"/>
      <c r="EQ310" s="178"/>
      <c r="ER310" s="178"/>
      <c r="ES310" s="178"/>
      <c r="ET310" s="178"/>
      <c r="EU310" s="178"/>
      <c r="EV310" s="178"/>
      <c r="EW310" s="178"/>
      <c r="EX310" s="178"/>
      <c r="EY310" s="178"/>
      <c r="EZ310" s="178"/>
      <c r="FA310" s="178"/>
      <c r="FB310" s="178"/>
      <c r="FC310" s="178"/>
      <c r="FD310" s="178"/>
      <c r="FE310" s="178"/>
      <c r="FF310" s="178"/>
      <c r="FG310" s="178"/>
      <c r="FH310" s="178"/>
      <c r="FI310" s="178"/>
      <c r="FJ310" s="178"/>
      <c r="FK310" s="178"/>
      <c r="FL310" s="178"/>
      <c r="FM310" s="178"/>
      <c r="FN310" s="178"/>
      <c r="FO310" s="178"/>
      <c r="FP310" s="178"/>
      <c r="FQ310" s="178"/>
      <c r="FR310" s="178"/>
      <c r="FS310" s="178"/>
      <c r="FT310" s="178"/>
      <c r="FU310" s="178"/>
      <c r="FV310" s="178"/>
      <c r="FW310" s="178"/>
      <c r="FX310" s="178"/>
      <c r="FY310" s="178"/>
      <c r="FZ310" s="178"/>
      <c r="GA310" s="178"/>
      <c r="GB310" s="178"/>
      <c r="GC310" s="178"/>
      <c r="GD310" s="178"/>
      <c r="GE310" s="178"/>
      <c r="GF310" s="178"/>
      <c r="GG310" s="178"/>
      <c r="GH310" s="178"/>
      <c r="GI310" s="178"/>
      <c r="GJ310" s="178"/>
      <c r="GK310" s="178"/>
      <c r="GL310" s="178"/>
      <c r="GM310" s="178"/>
      <c r="GN310" s="178"/>
      <c r="GO310" s="178"/>
      <c r="GP310" s="178"/>
      <c r="GQ310" s="178"/>
      <c r="GR310" s="178"/>
      <c r="GS310" s="178"/>
      <c r="GT310" s="178"/>
      <c r="GU310" s="178"/>
      <c r="GV310" s="178"/>
      <c r="GY310"/>
    </row>
    <row r="311" spans="1:207" ht="15.75">
      <c r="A311" s="114">
        <f t="shared" si="4"/>
        <v>6</v>
      </c>
      <c r="B311" s="491"/>
      <c r="C311" s="492"/>
      <c r="D311" s="357">
        <v>43400</v>
      </c>
      <c r="E311" s="465" t="str">
        <f>IF("CA" = [1]Congé!$H$7:$H$738, "absent", "il est la ")</f>
        <v xml:space="preserve">il est la </v>
      </c>
      <c r="F311" s="178"/>
      <c r="G311" s="178"/>
      <c r="H311" s="368"/>
      <c r="I311" s="352"/>
      <c r="J311" s="178"/>
      <c r="K311" s="178"/>
      <c r="L311" s="409"/>
      <c r="M311" s="393"/>
      <c r="N311" s="178"/>
      <c r="O311" s="178"/>
      <c r="P311" s="368"/>
      <c r="Q311" s="393"/>
      <c r="R311" s="178"/>
      <c r="S311" s="178"/>
      <c r="T311" s="368"/>
      <c r="U311" s="352"/>
      <c r="V311" s="178"/>
      <c r="W311" s="178"/>
      <c r="X311" s="409"/>
      <c r="Y311" s="393"/>
      <c r="Z311" s="178"/>
      <c r="AA311" s="178"/>
      <c r="AB311" s="368"/>
      <c r="AC311" s="352"/>
      <c r="AD311" s="178"/>
      <c r="AE311" s="178"/>
      <c r="AF311" s="409"/>
      <c r="AG311" s="393"/>
      <c r="AH311" s="178"/>
      <c r="AI311" s="178"/>
      <c r="AJ311" s="368"/>
      <c r="AK311" s="352"/>
      <c r="AL311" s="178"/>
      <c r="AM311" s="178"/>
      <c r="AN311" s="409"/>
      <c r="AO311" s="393"/>
      <c r="AP311" s="178"/>
      <c r="AQ311" s="178"/>
      <c r="AR311" s="368"/>
      <c r="AS311" s="393"/>
      <c r="AT311" s="178"/>
      <c r="AU311" s="178"/>
      <c r="AV311" s="368"/>
      <c r="AW311" s="393"/>
      <c r="AX311" s="178"/>
      <c r="AY311" s="178"/>
      <c r="AZ311" s="368"/>
      <c r="BA311" s="393"/>
      <c r="BB311" s="178"/>
      <c r="BC311" s="178"/>
      <c r="BD311" s="368"/>
      <c r="BE311" s="393"/>
      <c r="BF311" s="178"/>
      <c r="BG311" s="178"/>
      <c r="BH311" s="368"/>
      <c r="BI311" s="393"/>
      <c r="BJ311" s="178"/>
      <c r="BK311" s="178"/>
      <c r="BL311" s="368"/>
      <c r="BM311" s="393"/>
      <c r="BN311" s="178"/>
      <c r="BO311" s="178"/>
      <c r="BP311" s="368"/>
      <c r="BQ311" s="393"/>
      <c r="BR311" s="178"/>
      <c r="BS311" s="178"/>
      <c r="BT311" s="368"/>
      <c r="BU311" s="393"/>
      <c r="BV311" s="178"/>
      <c r="BW311" s="178"/>
      <c r="BX311" s="368"/>
      <c r="BY311" s="393"/>
      <c r="BZ311" s="178"/>
      <c r="CA311" s="178"/>
      <c r="CB311" s="368"/>
      <c r="CC311" s="393"/>
      <c r="CD311" s="178"/>
      <c r="CE311" s="178"/>
      <c r="CF311" s="368"/>
      <c r="CG311" s="393"/>
      <c r="CH311" s="178"/>
      <c r="CI311" s="178"/>
      <c r="CJ311" s="368"/>
      <c r="CK311" s="393"/>
      <c r="CL311" s="178"/>
      <c r="CM311" s="178"/>
      <c r="CN311" s="368"/>
      <c r="CO311" s="393"/>
      <c r="CP311" s="178"/>
      <c r="CQ311" s="178"/>
      <c r="CR311" s="368"/>
      <c r="CS311" s="352"/>
      <c r="CT311" s="178"/>
      <c r="CU311" s="178"/>
      <c r="CV311" s="178"/>
      <c r="CW311" s="178"/>
      <c r="CX311" s="178"/>
      <c r="CY311" s="178"/>
      <c r="CZ311" s="178"/>
      <c r="DA311" s="178"/>
      <c r="DB311" s="178"/>
      <c r="DC311" s="178"/>
      <c r="DD311" s="178"/>
      <c r="DE311" s="178"/>
      <c r="DF311" s="178"/>
      <c r="DG311" s="178"/>
      <c r="DH311" s="178"/>
      <c r="DI311" s="178"/>
      <c r="DJ311" s="178"/>
      <c r="DK311" s="178"/>
      <c r="DL311" s="178"/>
      <c r="DM311" s="178"/>
      <c r="DN311" s="178"/>
      <c r="DO311" s="178"/>
      <c r="DP311" s="178"/>
      <c r="DQ311" s="178"/>
      <c r="DR311" s="178"/>
      <c r="DS311" s="178"/>
      <c r="DT311" s="178"/>
      <c r="DU311" s="178"/>
      <c r="DV311" s="178"/>
      <c r="DW311" s="178"/>
      <c r="DX311" s="178"/>
      <c r="DY311" s="178"/>
      <c r="DZ311" s="178"/>
      <c r="EA311" s="178"/>
      <c r="EB311" s="178"/>
      <c r="EC311" s="178"/>
      <c r="ED311" s="178"/>
      <c r="EE311" s="178"/>
      <c r="EF311" s="178"/>
      <c r="EG311" s="178"/>
      <c r="EH311" s="178"/>
      <c r="EI311" s="178"/>
      <c r="EJ311" s="178"/>
      <c r="EK311" s="178"/>
      <c r="EL311" s="178"/>
      <c r="EM311" s="178"/>
      <c r="EN311" s="178"/>
      <c r="EO311" s="178"/>
      <c r="EP311" s="178"/>
      <c r="EQ311" s="178"/>
      <c r="ER311" s="178"/>
      <c r="ES311" s="178"/>
      <c r="ET311" s="178"/>
      <c r="EU311" s="178"/>
      <c r="EV311" s="178"/>
      <c r="EW311" s="178"/>
      <c r="EX311" s="178"/>
      <c r="EY311" s="178"/>
      <c r="EZ311" s="178"/>
      <c r="FA311" s="178"/>
      <c r="FB311" s="178"/>
      <c r="FC311" s="178"/>
      <c r="FD311" s="178"/>
      <c r="FE311" s="178"/>
      <c r="FF311" s="178"/>
      <c r="FG311" s="178"/>
      <c r="FH311" s="178"/>
      <c r="FI311" s="178"/>
      <c r="FJ311" s="178"/>
      <c r="FK311" s="178"/>
      <c r="FL311" s="178"/>
      <c r="FM311" s="178"/>
      <c r="FN311" s="178"/>
      <c r="FO311" s="178"/>
      <c r="FP311" s="178"/>
      <c r="FQ311" s="178"/>
      <c r="FR311" s="178"/>
      <c r="FS311" s="178"/>
      <c r="FT311" s="178"/>
      <c r="FU311" s="178"/>
      <c r="FV311" s="178"/>
      <c r="FW311" s="178"/>
      <c r="FX311" s="178"/>
      <c r="FY311" s="178"/>
      <c r="FZ311" s="178"/>
      <c r="GA311" s="178"/>
      <c r="GB311" s="178"/>
      <c r="GC311" s="178"/>
      <c r="GD311" s="178"/>
      <c r="GE311" s="178"/>
      <c r="GF311" s="178"/>
      <c r="GG311" s="178"/>
      <c r="GH311" s="178"/>
      <c r="GI311" s="178"/>
      <c r="GJ311" s="178"/>
      <c r="GK311" s="178"/>
      <c r="GL311" s="178"/>
      <c r="GM311" s="178"/>
      <c r="GN311" s="178"/>
      <c r="GO311" s="178"/>
      <c r="GP311" s="178"/>
      <c r="GQ311" s="178"/>
      <c r="GR311" s="178"/>
      <c r="GS311" s="178"/>
      <c r="GT311" s="178"/>
      <c r="GU311" s="178"/>
      <c r="GV311" s="178"/>
      <c r="GY311"/>
    </row>
    <row r="312" spans="1:207" ht="15.75">
      <c r="A312" s="114">
        <f t="shared" si="4"/>
        <v>7</v>
      </c>
      <c r="B312" s="491"/>
      <c r="C312" s="492"/>
      <c r="D312" s="357">
        <v>43401</v>
      </c>
      <c r="E312" s="465" t="str">
        <f>IF("CA" = [1]Congé!$H$7:$H$738, "absent", "il est la ")</f>
        <v xml:space="preserve">il est la </v>
      </c>
      <c r="F312" s="178"/>
      <c r="G312" s="178"/>
      <c r="H312" s="368"/>
      <c r="I312" s="352"/>
      <c r="J312" s="178"/>
      <c r="K312" s="178"/>
      <c r="L312" s="409"/>
      <c r="M312" s="393"/>
      <c r="N312" s="178"/>
      <c r="O312" s="178"/>
      <c r="P312" s="368"/>
      <c r="Q312" s="393"/>
      <c r="R312" s="178"/>
      <c r="S312" s="178"/>
      <c r="T312" s="368"/>
      <c r="U312" s="352"/>
      <c r="V312" s="178"/>
      <c r="W312" s="178"/>
      <c r="X312" s="409"/>
      <c r="Y312" s="393"/>
      <c r="Z312" s="178"/>
      <c r="AA312" s="178"/>
      <c r="AB312" s="368"/>
      <c r="AC312" s="352"/>
      <c r="AD312" s="178"/>
      <c r="AE312" s="178"/>
      <c r="AF312" s="409"/>
      <c r="AG312" s="393"/>
      <c r="AH312" s="178"/>
      <c r="AI312" s="178"/>
      <c r="AJ312" s="368"/>
      <c r="AK312" s="352"/>
      <c r="AL312" s="178"/>
      <c r="AM312" s="178"/>
      <c r="AN312" s="409"/>
      <c r="AO312" s="393"/>
      <c r="AP312" s="178"/>
      <c r="AQ312" s="178"/>
      <c r="AR312" s="368"/>
      <c r="AS312" s="393"/>
      <c r="AT312" s="178"/>
      <c r="AU312" s="178"/>
      <c r="AV312" s="368"/>
      <c r="AW312" s="393"/>
      <c r="AX312" s="178"/>
      <c r="AY312" s="178"/>
      <c r="AZ312" s="368"/>
      <c r="BA312" s="393"/>
      <c r="BB312" s="178"/>
      <c r="BC312" s="178"/>
      <c r="BD312" s="368"/>
      <c r="BE312" s="393"/>
      <c r="BF312" s="178"/>
      <c r="BG312" s="178"/>
      <c r="BH312" s="368"/>
      <c r="BI312" s="393"/>
      <c r="BJ312" s="178"/>
      <c r="BK312" s="178"/>
      <c r="BL312" s="368"/>
      <c r="BM312" s="393"/>
      <c r="BN312" s="178"/>
      <c r="BO312" s="178"/>
      <c r="BP312" s="368"/>
      <c r="BQ312" s="393"/>
      <c r="BR312" s="178"/>
      <c r="BS312" s="178"/>
      <c r="BT312" s="368"/>
      <c r="BU312" s="393"/>
      <c r="BV312" s="178"/>
      <c r="BW312" s="178"/>
      <c r="BX312" s="368"/>
      <c r="BY312" s="393"/>
      <c r="BZ312" s="178"/>
      <c r="CA312" s="178"/>
      <c r="CB312" s="368"/>
      <c r="CC312" s="393"/>
      <c r="CD312" s="178"/>
      <c r="CE312" s="178"/>
      <c r="CF312" s="368"/>
      <c r="CG312" s="393"/>
      <c r="CH312" s="178"/>
      <c r="CI312" s="178"/>
      <c r="CJ312" s="368"/>
      <c r="CK312" s="393"/>
      <c r="CL312" s="178"/>
      <c r="CM312" s="178"/>
      <c r="CN312" s="368"/>
      <c r="CO312" s="393"/>
      <c r="CP312" s="178"/>
      <c r="CQ312" s="178"/>
      <c r="CR312" s="368"/>
      <c r="CS312" s="352"/>
      <c r="CT312" s="178"/>
      <c r="CU312" s="178"/>
      <c r="CV312" s="178"/>
      <c r="CW312" s="178"/>
      <c r="CX312" s="178"/>
      <c r="CY312" s="178"/>
      <c r="CZ312" s="178"/>
      <c r="DA312" s="178"/>
      <c r="DB312" s="178"/>
      <c r="DC312" s="178"/>
      <c r="DD312" s="178"/>
      <c r="DE312" s="178"/>
      <c r="DF312" s="178"/>
      <c r="DG312" s="178"/>
      <c r="DH312" s="178"/>
      <c r="DI312" s="178"/>
      <c r="DJ312" s="178"/>
      <c r="DK312" s="178"/>
      <c r="DL312" s="178"/>
      <c r="DM312" s="178"/>
      <c r="DN312" s="178"/>
      <c r="DO312" s="178"/>
      <c r="DP312" s="178"/>
      <c r="DQ312" s="178"/>
      <c r="DR312" s="178"/>
      <c r="DS312" s="178"/>
      <c r="DT312" s="178"/>
      <c r="DU312" s="178"/>
      <c r="DV312" s="178"/>
      <c r="DW312" s="178"/>
      <c r="DX312" s="178"/>
      <c r="DY312" s="178"/>
      <c r="DZ312" s="178"/>
      <c r="EA312" s="178"/>
      <c r="EB312" s="178"/>
      <c r="EC312" s="178"/>
      <c r="ED312" s="178"/>
      <c r="EE312" s="178"/>
      <c r="EF312" s="178"/>
      <c r="EG312" s="178"/>
      <c r="EH312" s="178"/>
      <c r="EI312" s="178"/>
      <c r="EJ312" s="178"/>
      <c r="EK312" s="178"/>
      <c r="EL312" s="178"/>
      <c r="EM312" s="178"/>
      <c r="EN312" s="178"/>
      <c r="EO312" s="178"/>
      <c r="EP312" s="178"/>
      <c r="EQ312" s="178"/>
      <c r="ER312" s="178"/>
      <c r="ES312" s="178"/>
      <c r="ET312" s="178"/>
      <c r="EU312" s="178"/>
      <c r="EV312" s="178"/>
      <c r="EW312" s="178"/>
      <c r="EX312" s="178"/>
      <c r="EY312" s="178"/>
      <c r="EZ312" s="178"/>
      <c r="FA312" s="178"/>
      <c r="FB312" s="178"/>
      <c r="FC312" s="178"/>
      <c r="FD312" s="178"/>
      <c r="FE312" s="178"/>
      <c r="FF312" s="178"/>
      <c r="FG312" s="178"/>
      <c r="FH312" s="178"/>
      <c r="FI312" s="178"/>
      <c r="FJ312" s="178"/>
      <c r="FK312" s="178"/>
      <c r="FL312" s="178"/>
      <c r="FM312" s="178"/>
      <c r="FN312" s="178"/>
      <c r="FO312" s="178"/>
      <c r="FP312" s="178"/>
      <c r="FQ312" s="178"/>
      <c r="FR312" s="178"/>
      <c r="FS312" s="178"/>
      <c r="FT312" s="178"/>
      <c r="FU312" s="178"/>
      <c r="FV312" s="178"/>
      <c r="FW312" s="178"/>
      <c r="FX312" s="178"/>
      <c r="FY312" s="178"/>
      <c r="FZ312" s="178"/>
      <c r="GA312" s="178"/>
      <c r="GB312" s="178"/>
      <c r="GC312" s="178"/>
      <c r="GD312" s="178"/>
      <c r="GE312" s="178"/>
      <c r="GF312" s="178"/>
      <c r="GG312" s="178"/>
      <c r="GH312" s="178"/>
      <c r="GI312" s="178"/>
      <c r="GJ312" s="178"/>
      <c r="GK312" s="178"/>
      <c r="GL312" s="178"/>
      <c r="GM312" s="178"/>
      <c r="GN312" s="178"/>
      <c r="GO312" s="178"/>
      <c r="GP312" s="178"/>
      <c r="GQ312" s="178"/>
      <c r="GR312" s="178"/>
      <c r="GS312" s="178"/>
      <c r="GT312" s="178"/>
      <c r="GU312" s="178"/>
      <c r="GV312" s="178"/>
      <c r="GY312"/>
    </row>
    <row r="313" spans="1:207" ht="15.75">
      <c r="A313" s="114">
        <f t="shared" si="4"/>
        <v>1</v>
      </c>
      <c r="B313" s="491"/>
      <c r="C313" s="492"/>
      <c r="D313" s="357">
        <v>43402</v>
      </c>
      <c r="E313" s="465" t="str">
        <f>IF("CA" = [1]Congé!$H$7:$H$738, "absent", "il est la ")</f>
        <v xml:space="preserve">il est la </v>
      </c>
      <c r="F313" s="176"/>
      <c r="G313" s="178"/>
      <c r="H313" s="368"/>
      <c r="I313" s="352"/>
      <c r="J313" s="178"/>
      <c r="K313" s="178"/>
      <c r="L313" s="409"/>
      <c r="M313" s="393"/>
      <c r="N313" s="178"/>
      <c r="O313" s="178"/>
      <c r="P313" s="368"/>
      <c r="Q313" s="393"/>
      <c r="R313" s="178"/>
      <c r="S313" s="178"/>
      <c r="T313" s="368"/>
      <c r="U313" s="352"/>
      <c r="V313" s="178"/>
      <c r="W313" s="178"/>
      <c r="X313" s="409"/>
      <c r="Y313" s="393"/>
      <c r="Z313" s="178"/>
      <c r="AA313" s="178"/>
      <c r="AB313" s="368"/>
      <c r="AC313" s="352"/>
      <c r="AD313" s="178"/>
      <c r="AE313" s="178"/>
      <c r="AF313" s="409"/>
      <c r="AG313" s="182"/>
      <c r="AH313" s="176"/>
      <c r="AI313" s="178"/>
      <c r="AJ313" s="368"/>
      <c r="AK313" s="373"/>
      <c r="AL313" s="196"/>
      <c r="AM313" s="178"/>
      <c r="AN313" s="409"/>
      <c r="AO313" s="393"/>
      <c r="AP313" s="178"/>
      <c r="AQ313" s="178"/>
      <c r="AR313" s="368"/>
      <c r="AS313" s="393"/>
      <c r="AT313" s="178"/>
      <c r="AU313" s="178"/>
      <c r="AV313" s="368"/>
      <c r="AW313" s="182"/>
      <c r="AX313" s="176"/>
      <c r="AY313" s="178"/>
      <c r="AZ313" s="368"/>
      <c r="BA313" s="393"/>
      <c r="BB313" s="178"/>
      <c r="BC313" s="178"/>
      <c r="BD313" s="368"/>
      <c r="BE313" s="393"/>
      <c r="BF313" s="178"/>
      <c r="BG313" s="178"/>
      <c r="BH313" s="368"/>
      <c r="BI313" s="393"/>
      <c r="BJ313" s="178"/>
      <c r="BK313" s="178"/>
      <c r="BL313" s="368"/>
      <c r="BM313" s="393"/>
      <c r="BN313" s="178"/>
      <c r="BO313" s="178"/>
      <c r="BP313" s="368"/>
      <c r="BQ313" s="182"/>
      <c r="BR313" s="176"/>
      <c r="BS313" s="178"/>
      <c r="BT313" s="368"/>
      <c r="BU313" s="394"/>
      <c r="BV313" s="196"/>
      <c r="BW313" s="178"/>
      <c r="BX313" s="368"/>
      <c r="BY313" s="393"/>
      <c r="BZ313" s="178"/>
      <c r="CA313" s="178"/>
      <c r="CB313" s="368"/>
      <c r="CC313" s="393"/>
      <c r="CD313" s="178"/>
      <c r="CE313" s="178"/>
      <c r="CF313" s="368"/>
      <c r="CG313" s="394"/>
      <c r="CH313" s="196"/>
      <c r="CI313" s="178"/>
      <c r="CJ313" s="368"/>
      <c r="CK313" s="393"/>
      <c r="CL313" s="178"/>
      <c r="CM313" s="178"/>
      <c r="CN313" s="368"/>
      <c r="CO313" s="393"/>
      <c r="CP313" s="178"/>
      <c r="CQ313" s="178"/>
      <c r="CR313" s="368"/>
      <c r="CS313" s="352"/>
      <c r="CT313" s="178"/>
      <c r="CU313" s="178"/>
      <c r="CV313" s="178"/>
      <c r="CW313" s="178"/>
      <c r="CX313" s="178"/>
      <c r="CY313" s="178"/>
      <c r="CZ313" s="178"/>
      <c r="DA313" s="178"/>
      <c r="DB313" s="178"/>
      <c r="DC313" s="178"/>
      <c r="DD313" s="178"/>
      <c r="DE313" s="178"/>
      <c r="DF313" s="178"/>
      <c r="DG313" s="178"/>
      <c r="DH313" s="178"/>
      <c r="DI313" s="178"/>
      <c r="DJ313" s="178"/>
      <c r="DK313" s="178"/>
      <c r="DL313" s="178"/>
      <c r="DM313" s="178"/>
      <c r="DN313" s="178"/>
      <c r="DO313" s="178"/>
      <c r="DP313" s="178"/>
      <c r="DQ313" s="178"/>
      <c r="DR313" s="178"/>
      <c r="DS313" s="178"/>
      <c r="DT313" s="178"/>
      <c r="DU313" s="178"/>
      <c r="DV313" s="178"/>
      <c r="DW313" s="178"/>
      <c r="DX313" s="178"/>
      <c r="DY313" s="178"/>
      <c r="DZ313" s="178"/>
      <c r="EA313" s="178"/>
      <c r="EB313" s="178"/>
      <c r="EC313" s="178"/>
      <c r="ED313" s="178"/>
      <c r="EE313" s="178"/>
      <c r="EF313" s="178"/>
      <c r="EG313" s="178"/>
      <c r="EH313" s="178"/>
      <c r="EI313" s="178"/>
      <c r="EJ313" s="178"/>
      <c r="EK313" s="178"/>
      <c r="EL313" s="178"/>
      <c r="EM313" s="178"/>
      <c r="EN313" s="178"/>
      <c r="EO313" s="178"/>
      <c r="EP313" s="178"/>
      <c r="EQ313" s="178"/>
      <c r="ER313" s="178"/>
      <c r="ES313" s="178"/>
      <c r="ET313" s="178"/>
      <c r="EU313" s="178"/>
      <c r="EV313" s="178"/>
      <c r="EW313" s="178"/>
      <c r="EX313" s="178"/>
      <c r="EY313" s="178"/>
      <c r="EZ313" s="178"/>
      <c r="FA313" s="178"/>
      <c r="FB313" s="178"/>
      <c r="FC313" s="178"/>
      <c r="FD313" s="178"/>
      <c r="FE313" s="178"/>
      <c r="FF313" s="178"/>
      <c r="FG313" s="178"/>
      <c r="FH313" s="178"/>
      <c r="FI313" s="178"/>
      <c r="FJ313" s="178"/>
      <c r="FK313" s="178"/>
      <c r="FL313" s="178"/>
      <c r="FM313" s="178"/>
      <c r="FN313" s="178"/>
      <c r="FO313" s="178"/>
      <c r="FP313" s="178"/>
      <c r="FQ313" s="178"/>
      <c r="FR313" s="178"/>
      <c r="FS313" s="178"/>
      <c r="FT313" s="178"/>
      <c r="FU313" s="178"/>
      <c r="FV313" s="178"/>
      <c r="FW313" s="178"/>
      <c r="FX313" s="178"/>
      <c r="FY313" s="178"/>
      <c r="FZ313" s="178"/>
      <c r="GA313" s="178"/>
      <c r="GB313" s="178"/>
      <c r="GC313" s="178"/>
      <c r="GD313" s="178"/>
      <c r="GE313" s="178"/>
      <c r="GF313" s="178"/>
      <c r="GG313" s="178"/>
      <c r="GH313" s="178"/>
      <c r="GI313" s="178"/>
      <c r="GJ313" s="178"/>
      <c r="GK313" s="178"/>
      <c r="GL313" s="178"/>
      <c r="GM313" s="178"/>
      <c r="GN313" s="178"/>
      <c r="GO313" s="178"/>
      <c r="GP313" s="178"/>
      <c r="GQ313" s="178"/>
      <c r="GR313" s="178"/>
      <c r="GS313" s="178"/>
      <c r="GT313" s="178"/>
      <c r="GU313" s="178"/>
      <c r="GV313" s="178"/>
      <c r="GY313"/>
    </row>
    <row r="314" spans="1:207" ht="15.75">
      <c r="A314" s="114">
        <f t="shared" si="4"/>
        <v>2</v>
      </c>
      <c r="B314" s="491"/>
      <c r="C314" s="492"/>
      <c r="D314" s="357">
        <v>43403</v>
      </c>
      <c r="E314" s="465" t="str">
        <f>IF("CA" = [1]Congé!$H$7:$H$738, "absent", "il est la ")</f>
        <v xml:space="preserve">il est la </v>
      </c>
      <c r="F314" s="178"/>
      <c r="G314" s="178"/>
      <c r="H314" s="368"/>
      <c r="I314" s="352"/>
      <c r="J314" s="178"/>
      <c r="K314" s="178"/>
      <c r="L314" s="409"/>
      <c r="M314" s="393"/>
      <c r="N314" s="178"/>
      <c r="O314" s="178"/>
      <c r="P314" s="368"/>
      <c r="Q314" s="393"/>
      <c r="R314" s="178"/>
      <c r="S314" s="178"/>
      <c r="T314" s="368"/>
      <c r="U314" s="352"/>
      <c r="V314" s="178"/>
      <c r="W314" s="178"/>
      <c r="X314" s="409"/>
      <c r="Y314" s="393"/>
      <c r="Z314" s="178"/>
      <c r="AA314" s="178"/>
      <c r="AB314" s="368"/>
      <c r="AC314" s="352"/>
      <c r="AD314" s="178"/>
      <c r="AE314" s="178"/>
      <c r="AF314" s="409"/>
      <c r="AG314" s="393"/>
      <c r="AH314" s="178"/>
      <c r="AI314" s="178"/>
      <c r="AJ314" s="368"/>
      <c r="AK314" s="352"/>
      <c r="AL314" s="178"/>
      <c r="AM314" s="178"/>
      <c r="AN314" s="409"/>
      <c r="AO314" s="393"/>
      <c r="AP314" s="178"/>
      <c r="AQ314" s="178"/>
      <c r="AR314" s="368"/>
      <c r="AS314" s="393"/>
      <c r="AT314" s="178"/>
      <c r="AU314" s="178"/>
      <c r="AV314" s="368"/>
      <c r="AW314" s="393"/>
      <c r="AX314" s="178"/>
      <c r="AY314" s="178"/>
      <c r="AZ314" s="368"/>
      <c r="BA314" s="393"/>
      <c r="BB314" s="178"/>
      <c r="BC314" s="178"/>
      <c r="BD314" s="368"/>
      <c r="BE314" s="393"/>
      <c r="BF314" s="178"/>
      <c r="BG314" s="178"/>
      <c r="BH314" s="368"/>
      <c r="BI314" s="393"/>
      <c r="BJ314" s="178"/>
      <c r="BK314" s="178"/>
      <c r="BL314" s="368"/>
      <c r="BM314" s="393"/>
      <c r="BN314" s="178"/>
      <c r="BO314" s="178"/>
      <c r="BP314" s="368"/>
      <c r="BQ314" s="393"/>
      <c r="BR314" s="178"/>
      <c r="BS314" s="178"/>
      <c r="BT314" s="368"/>
      <c r="BU314" s="393"/>
      <c r="BV314" s="178"/>
      <c r="BW314" s="178"/>
      <c r="BX314" s="368"/>
      <c r="BY314" s="393"/>
      <c r="BZ314" s="178"/>
      <c r="CA314" s="178"/>
      <c r="CB314" s="368"/>
      <c r="CC314" s="393"/>
      <c r="CD314" s="178"/>
      <c r="CE314" s="178"/>
      <c r="CF314" s="368"/>
      <c r="CG314" s="393"/>
      <c r="CH314" s="178"/>
      <c r="CI314" s="178"/>
      <c r="CJ314" s="368"/>
      <c r="CK314" s="393"/>
      <c r="CL314" s="178"/>
      <c r="CM314" s="178"/>
      <c r="CN314" s="368"/>
      <c r="CO314" s="393"/>
      <c r="CP314" s="178"/>
      <c r="CQ314" s="178"/>
      <c r="CR314" s="368"/>
      <c r="CS314" s="352"/>
      <c r="CT314" s="178"/>
      <c r="CU314" s="178"/>
      <c r="CV314" s="178"/>
      <c r="CW314" s="178"/>
      <c r="CX314" s="178"/>
      <c r="CY314" s="178"/>
      <c r="CZ314" s="178"/>
      <c r="DA314" s="178"/>
      <c r="DB314" s="178"/>
      <c r="DC314" s="178"/>
      <c r="DD314" s="178"/>
      <c r="DE314" s="178"/>
      <c r="DF314" s="178"/>
      <c r="DG314" s="178"/>
      <c r="DH314" s="178"/>
      <c r="DI314" s="178"/>
      <c r="DJ314" s="178"/>
      <c r="DK314" s="178"/>
      <c r="DL314" s="178"/>
      <c r="DM314" s="178"/>
      <c r="DN314" s="178"/>
      <c r="DO314" s="178"/>
      <c r="DP314" s="178"/>
      <c r="DQ314" s="178"/>
      <c r="DR314" s="178"/>
      <c r="DS314" s="178"/>
      <c r="DT314" s="178"/>
      <c r="DU314" s="178"/>
      <c r="DV314" s="178"/>
      <c r="DW314" s="178"/>
      <c r="DX314" s="178"/>
      <c r="DY314" s="178"/>
      <c r="DZ314" s="178"/>
      <c r="EA314" s="178"/>
      <c r="EB314" s="178"/>
      <c r="EC314" s="178"/>
      <c r="ED314" s="178"/>
      <c r="EE314" s="178"/>
      <c r="EF314" s="178"/>
      <c r="EG314" s="178"/>
      <c r="EH314" s="178"/>
      <c r="EI314" s="178"/>
      <c r="EJ314" s="178"/>
      <c r="EK314" s="178"/>
      <c r="EL314" s="178"/>
      <c r="EM314" s="178"/>
      <c r="EN314" s="178"/>
      <c r="EO314" s="178"/>
      <c r="EP314" s="178"/>
      <c r="EQ314" s="178"/>
      <c r="ER314" s="178"/>
      <c r="ES314" s="178"/>
      <c r="ET314" s="178"/>
      <c r="EU314" s="178"/>
      <c r="EV314" s="178"/>
      <c r="EW314" s="178"/>
      <c r="EX314" s="178"/>
      <c r="EY314" s="178"/>
      <c r="EZ314" s="178"/>
      <c r="FA314" s="178"/>
      <c r="FB314" s="178"/>
      <c r="FC314" s="178"/>
      <c r="FD314" s="178"/>
      <c r="FE314" s="178"/>
      <c r="FF314" s="178"/>
      <c r="FG314" s="178"/>
      <c r="FH314" s="178"/>
      <c r="FI314" s="178"/>
      <c r="FJ314" s="178"/>
      <c r="FK314" s="178"/>
      <c r="FL314" s="178"/>
      <c r="FM314" s="178"/>
      <c r="FN314" s="178"/>
      <c r="FO314" s="178"/>
      <c r="FP314" s="178"/>
      <c r="FQ314" s="178"/>
      <c r="FR314" s="178"/>
      <c r="FS314" s="178"/>
      <c r="FT314" s="178"/>
      <c r="FU314" s="178"/>
      <c r="FV314" s="178"/>
      <c r="FW314" s="178"/>
      <c r="FX314" s="178"/>
      <c r="FY314" s="178"/>
      <c r="FZ314" s="178"/>
      <c r="GA314" s="178"/>
      <c r="GB314" s="178"/>
      <c r="GC314" s="178"/>
      <c r="GD314" s="178"/>
      <c r="GE314" s="178"/>
      <c r="GF314" s="178"/>
      <c r="GG314" s="178"/>
      <c r="GH314" s="178"/>
      <c r="GI314" s="178"/>
      <c r="GJ314" s="178"/>
      <c r="GK314" s="178"/>
      <c r="GL314" s="178"/>
      <c r="GM314" s="178"/>
      <c r="GN314" s="178"/>
      <c r="GO314" s="178"/>
      <c r="GP314" s="178"/>
      <c r="GQ314" s="178"/>
      <c r="GR314" s="178"/>
      <c r="GS314" s="178"/>
      <c r="GT314" s="178"/>
      <c r="GU314" s="178"/>
      <c r="GV314" s="178"/>
      <c r="GY314"/>
    </row>
    <row r="315" spans="1:207" ht="15.75">
      <c r="A315" s="114">
        <f t="shared" si="4"/>
        <v>3</v>
      </c>
      <c r="B315" s="491"/>
      <c r="C315" s="492"/>
      <c r="D315" s="357">
        <v>43404</v>
      </c>
      <c r="E315" s="465" t="str">
        <f>IF("CA" = [1]Congé!$H$7:$H$738, "absent", "il est la ")</f>
        <v xml:space="preserve">il est la </v>
      </c>
      <c r="F315" s="176"/>
      <c r="G315" s="178"/>
      <c r="H315" s="368"/>
      <c r="I315" s="352"/>
      <c r="J315" s="178"/>
      <c r="K315" s="178"/>
      <c r="L315" s="409"/>
      <c r="M315" s="393"/>
      <c r="N315" s="178"/>
      <c r="O315" s="178"/>
      <c r="P315" s="368"/>
      <c r="Q315" s="393"/>
      <c r="R315" s="178"/>
      <c r="S315" s="178"/>
      <c r="T315" s="368"/>
      <c r="U315" s="352"/>
      <c r="V315" s="178"/>
      <c r="W315" s="178"/>
      <c r="X315" s="409"/>
      <c r="Y315" s="393"/>
      <c r="Z315" s="178"/>
      <c r="AA315" s="178"/>
      <c r="AB315" s="368"/>
      <c r="AC315" s="352"/>
      <c r="AD315" s="178"/>
      <c r="AE315" s="178"/>
      <c r="AF315" s="409"/>
      <c r="AG315" s="182"/>
      <c r="AH315" s="176"/>
      <c r="AI315" s="178"/>
      <c r="AJ315" s="368"/>
      <c r="AK315" s="373"/>
      <c r="AL315" s="196"/>
      <c r="AM315" s="178"/>
      <c r="AN315" s="409"/>
      <c r="AO315" s="393"/>
      <c r="AP315" s="178"/>
      <c r="AQ315" s="178"/>
      <c r="AR315" s="368"/>
      <c r="AS315" s="393"/>
      <c r="AT315" s="178"/>
      <c r="AU315" s="178"/>
      <c r="AV315" s="368"/>
      <c r="AW315" s="393"/>
      <c r="AX315" s="178"/>
      <c r="AY315" s="178"/>
      <c r="AZ315" s="368"/>
      <c r="BA315" s="393"/>
      <c r="BB315" s="178"/>
      <c r="BC315" s="178"/>
      <c r="BD315" s="368"/>
      <c r="BE315" s="393"/>
      <c r="BF315" s="178"/>
      <c r="BG315" s="178"/>
      <c r="BH315" s="368"/>
      <c r="BI315" s="393"/>
      <c r="BJ315" s="178"/>
      <c r="BK315" s="178"/>
      <c r="BL315" s="368"/>
      <c r="BM315" s="393"/>
      <c r="BN315" s="178"/>
      <c r="BO315" s="178"/>
      <c r="BP315" s="368"/>
      <c r="BQ315" s="393"/>
      <c r="BR315" s="178"/>
      <c r="BS315" s="178"/>
      <c r="BT315" s="368"/>
      <c r="BU315" s="394"/>
      <c r="BV315" s="196"/>
      <c r="BW315" s="178"/>
      <c r="BX315" s="368"/>
      <c r="BY315" s="393"/>
      <c r="BZ315" s="178"/>
      <c r="CA315" s="178"/>
      <c r="CB315" s="368"/>
      <c r="CC315" s="393"/>
      <c r="CD315" s="178"/>
      <c r="CE315" s="178"/>
      <c r="CF315" s="368"/>
      <c r="CG315" s="394"/>
      <c r="CH315" s="196"/>
      <c r="CI315" s="178"/>
      <c r="CJ315" s="368"/>
      <c r="CK315" s="393"/>
      <c r="CL315" s="178"/>
      <c r="CM315" s="178"/>
      <c r="CN315" s="368"/>
      <c r="CO315" s="393"/>
      <c r="CP315" s="178"/>
      <c r="CQ315" s="178"/>
      <c r="CR315" s="368"/>
      <c r="CS315" s="352"/>
      <c r="CT315" s="178"/>
      <c r="CU315" s="178"/>
      <c r="CV315" s="178"/>
      <c r="CW315" s="178"/>
      <c r="CX315" s="178"/>
      <c r="CY315" s="178"/>
      <c r="CZ315" s="178"/>
      <c r="DA315" s="178"/>
      <c r="DB315" s="178"/>
      <c r="DC315" s="178"/>
      <c r="DD315" s="178"/>
      <c r="DE315" s="178"/>
      <c r="DF315" s="178"/>
      <c r="DG315" s="178"/>
      <c r="DH315" s="178"/>
      <c r="DI315" s="178"/>
      <c r="DJ315" s="178"/>
      <c r="DK315" s="178"/>
      <c r="DL315" s="178"/>
      <c r="DM315" s="178"/>
      <c r="DN315" s="178"/>
      <c r="DO315" s="178"/>
      <c r="DP315" s="178"/>
      <c r="DQ315" s="178"/>
      <c r="DR315" s="178"/>
      <c r="DS315" s="178"/>
      <c r="DT315" s="178"/>
      <c r="DU315" s="178"/>
      <c r="DV315" s="178"/>
      <c r="DW315" s="178"/>
      <c r="DX315" s="178"/>
      <c r="DY315" s="178"/>
      <c r="DZ315" s="178"/>
      <c r="EA315" s="178"/>
      <c r="EB315" s="178"/>
      <c r="EC315" s="178"/>
      <c r="ED315" s="178"/>
      <c r="EE315" s="178"/>
      <c r="EF315" s="178"/>
      <c r="EG315" s="178"/>
      <c r="EH315" s="178"/>
      <c r="EI315" s="178"/>
      <c r="EJ315" s="178"/>
      <c r="EK315" s="178"/>
      <c r="EL315" s="178"/>
      <c r="EM315" s="178"/>
      <c r="EN315" s="178"/>
      <c r="EO315" s="178"/>
      <c r="EP315" s="178"/>
      <c r="EQ315" s="178"/>
      <c r="ER315" s="178"/>
      <c r="ES315" s="178"/>
      <c r="ET315" s="178"/>
      <c r="EU315" s="178"/>
      <c r="EV315" s="178"/>
      <c r="EW315" s="178"/>
      <c r="EX315" s="178"/>
      <c r="EY315" s="178"/>
      <c r="EZ315" s="178"/>
      <c r="FA315" s="178"/>
      <c r="FB315" s="178"/>
      <c r="FC315" s="178"/>
      <c r="FD315" s="178"/>
      <c r="FE315" s="178"/>
      <c r="FF315" s="178"/>
      <c r="FG315" s="178"/>
      <c r="FH315" s="178"/>
      <c r="FI315" s="178"/>
      <c r="FJ315" s="178"/>
      <c r="FK315" s="178"/>
      <c r="FL315" s="178"/>
      <c r="FM315" s="178"/>
      <c r="FN315" s="178"/>
      <c r="FO315" s="178"/>
      <c r="FP315" s="178"/>
      <c r="FQ315" s="178"/>
      <c r="FR315" s="178"/>
      <c r="FS315" s="178"/>
      <c r="FT315" s="178"/>
      <c r="FU315" s="178"/>
      <c r="FV315" s="178"/>
      <c r="FW315" s="178"/>
      <c r="FX315" s="178"/>
      <c r="FY315" s="178"/>
      <c r="FZ315" s="178"/>
      <c r="GA315" s="178"/>
      <c r="GB315" s="178"/>
      <c r="GC315" s="178"/>
      <c r="GD315" s="178"/>
      <c r="GE315" s="178"/>
      <c r="GF315" s="178"/>
      <c r="GG315" s="178"/>
      <c r="GH315" s="178"/>
      <c r="GI315" s="178"/>
      <c r="GJ315" s="178"/>
      <c r="GK315" s="178"/>
      <c r="GL315" s="178"/>
      <c r="GM315" s="178"/>
      <c r="GN315" s="178"/>
      <c r="GO315" s="178"/>
      <c r="GP315" s="178"/>
      <c r="GQ315" s="178"/>
      <c r="GR315" s="178"/>
      <c r="GS315" s="178"/>
      <c r="GT315" s="178"/>
      <c r="GU315" s="178"/>
      <c r="GV315" s="178"/>
      <c r="GY315"/>
    </row>
    <row r="316" spans="1:207" ht="15.75">
      <c r="A316" s="114">
        <f t="shared" si="4"/>
        <v>4</v>
      </c>
      <c r="B316" s="491"/>
      <c r="C316" s="492"/>
      <c r="D316" s="357">
        <v>43405</v>
      </c>
      <c r="E316" s="465" t="str">
        <f>IF("CA" = [1]Congé!$H$7:$H$738, "absent", "il est la ")</f>
        <v xml:space="preserve">il est la </v>
      </c>
      <c r="F316" s="176"/>
      <c r="G316" s="178"/>
      <c r="H316" s="368"/>
      <c r="I316" s="352"/>
      <c r="J316" s="178"/>
      <c r="K316" s="178"/>
      <c r="L316" s="409"/>
      <c r="M316" s="393"/>
      <c r="N316" s="178"/>
      <c r="O316" s="178"/>
      <c r="P316" s="368"/>
      <c r="Q316" s="393"/>
      <c r="R316" s="178"/>
      <c r="S316" s="178"/>
      <c r="T316" s="368"/>
      <c r="U316" s="352"/>
      <c r="V316" s="178"/>
      <c r="W316" s="178"/>
      <c r="X316" s="409"/>
      <c r="Y316" s="393"/>
      <c r="Z316" s="178"/>
      <c r="AA316" s="178"/>
      <c r="AB316" s="368"/>
      <c r="AC316" s="352"/>
      <c r="AD316" s="178"/>
      <c r="AE316" s="178"/>
      <c r="AF316" s="409"/>
      <c r="AG316" s="182"/>
      <c r="AH316" s="176"/>
      <c r="AI316" s="178"/>
      <c r="AJ316" s="368"/>
      <c r="AK316" s="352"/>
      <c r="AL316" s="178"/>
      <c r="AM316" s="178"/>
      <c r="AN316" s="409"/>
      <c r="AO316" s="393"/>
      <c r="AP316" s="178"/>
      <c r="AQ316" s="178"/>
      <c r="AR316" s="368"/>
      <c r="AS316" s="393"/>
      <c r="AT316" s="178"/>
      <c r="AU316" s="178"/>
      <c r="AV316" s="368"/>
      <c r="AW316" s="393"/>
      <c r="AX316" s="178"/>
      <c r="AY316" s="178"/>
      <c r="AZ316" s="368"/>
      <c r="BA316" s="393"/>
      <c r="BB316" s="178"/>
      <c r="BC316" s="178"/>
      <c r="BD316" s="368"/>
      <c r="BE316" s="393"/>
      <c r="BF316" s="178"/>
      <c r="BG316" s="178"/>
      <c r="BH316" s="368"/>
      <c r="BI316" s="393"/>
      <c r="BJ316" s="178"/>
      <c r="BK316" s="178"/>
      <c r="BL316" s="368"/>
      <c r="BM316" s="393"/>
      <c r="BN316" s="178"/>
      <c r="BO316" s="178"/>
      <c r="BP316" s="368"/>
      <c r="BQ316" s="393"/>
      <c r="BR316" s="178"/>
      <c r="BS316" s="178"/>
      <c r="BT316" s="368"/>
      <c r="BU316" s="393"/>
      <c r="BV316" s="178"/>
      <c r="BW316" s="178"/>
      <c r="BX316" s="368"/>
      <c r="BY316" s="393"/>
      <c r="BZ316" s="178"/>
      <c r="CA316" s="178"/>
      <c r="CB316" s="368"/>
      <c r="CC316" s="393"/>
      <c r="CD316" s="178"/>
      <c r="CE316" s="178"/>
      <c r="CF316" s="368"/>
      <c r="CG316" s="393"/>
      <c r="CH316" s="178"/>
      <c r="CI316" s="178"/>
      <c r="CJ316" s="368"/>
      <c r="CK316" s="393"/>
      <c r="CL316" s="178"/>
      <c r="CM316" s="178"/>
      <c r="CN316" s="368"/>
      <c r="CO316" s="393"/>
      <c r="CP316" s="178"/>
      <c r="CQ316" s="178"/>
      <c r="CR316" s="368"/>
      <c r="CS316" s="352"/>
      <c r="CT316" s="178"/>
      <c r="CU316" s="178"/>
      <c r="CV316" s="178"/>
      <c r="CW316" s="178"/>
      <c r="CX316" s="178"/>
      <c r="CY316" s="178"/>
      <c r="CZ316" s="178"/>
      <c r="DA316" s="178"/>
      <c r="DB316" s="178"/>
      <c r="DC316" s="178"/>
      <c r="DD316" s="178"/>
      <c r="DE316" s="178"/>
      <c r="DF316" s="178"/>
      <c r="DG316" s="178"/>
      <c r="DH316" s="178"/>
      <c r="DI316" s="178"/>
      <c r="DJ316" s="178"/>
      <c r="DK316" s="178"/>
      <c r="DL316" s="178"/>
      <c r="DM316" s="178"/>
      <c r="DN316" s="178"/>
      <c r="DO316" s="178"/>
      <c r="DP316" s="178"/>
      <c r="DQ316" s="178"/>
      <c r="DR316" s="178"/>
      <c r="DS316" s="178"/>
      <c r="DT316" s="178"/>
      <c r="DU316" s="178"/>
      <c r="DV316" s="178"/>
      <c r="DW316" s="178"/>
      <c r="DX316" s="178"/>
      <c r="DY316" s="178"/>
      <c r="DZ316" s="178"/>
      <c r="EA316" s="178"/>
      <c r="EB316" s="178"/>
      <c r="EC316" s="178"/>
      <c r="ED316" s="178"/>
      <c r="EE316" s="178"/>
      <c r="EF316" s="178"/>
      <c r="EG316" s="178"/>
      <c r="EH316" s="178"/>
      <c r="EI316" s="178"/>
      <c r="EJ316" s="178"/>
      <c r="EK316" s="178"/>
      <c r="EL316" s="178"/>
      <c r="EM316" s="178"/>
      <c r="EN316" s="178"/>
      <c r="EO316" s="178"/>
      <c r="EP316" s="178"/>
      <c r="EQ316" s="178"/>
      <c r="ER316" s="178"/>
      <c r="ES316" s="178"/>
      <c r="ET316" s="178"/>
      <c r="EU316" s="178"/>
      <c r="EV316" s="178"/>
      <c r="EW316" s="178"/>
      <c r="EX316" s="178"/>
      <c r="EY316" s="178"/>
      <c r="EZ316" s="178"/>
      <c r="FA316" s="178"/>
      <c r="FB316" s="178"/>
      <c r="FC316" s="178"/>
      <c r="FD316" s="178"/>
      <c r="FE316" s="178"/>
      <c r="FF316" s="178"/>
      <c r="FG316" s="178"/>
      <c r="FH316" s="178"/>
      <c r="FI316" s="178"/>
      <c r="FJ316" s="178"/>
      <c r="FK316" s="178"/>
      <c r="FL316" s="178"/>
      <c r="FM316" s="178"/>
      <c r="FN316" s="178"/>
      <c r="FO316" s="178"/>
      <c r="FP316" s="178"/>
      <c r="FQ316" s="178"/>
      <c r="FR316" s="178"/>
      <c r="FS316" s="178"/>
      <c r="FT316" s="178"/>
      <c r="FU316" s="178"/>
      <c r="FV316" s="178"/>
      <c r="FW316" s="178"/>
      <c r="FX316" s="178"/>
      <c r="FY316" s="178"/>
      <c r="FZ316" s="178"/>
      <c r="GA316" s="178"/>
      <c r="GB316" s="178"/>
      <c r="GC316" s="178"/>
      <c r="GD316" s="178"/>
      <c r="GE316" s="178"/>
      <c r="GF316" s="178"/>
      <c r="GG316" s="178"/>
      <c r="GH316" s="178"/>
      <c r="GI316" s="178"/>
      <c r="GJ316" s="178"/>
      <c r="GK316" s="178"/>
      <c r="GL316" s="178"/>
      <c r="GM316" s="178"/>
      <c r="GN316" s="178"/>
      <c r="GO316" s="178"/>
      <c r="GP316" s="178"/>
      <c r="GQ316" s="178"/>
      <c r="GR316" s="178"/>
      <c r="GS316" s="178"/>
      <c r="GT316" s="178"/>
      <c r="GU316" s="178"/>
      <c r="GV316" s="178"/>
      <c r="GY316"/>
    </row>
    <row r="317" spans="1:207" ht="15.75">
      <c r="A317" s="114">
        <f t="shared" si="4"/>
        <v>5</v>
      </c>
      <c r="B317" s="491"/>
      <c r="C317" s="492"/>
      <c r="D317" s="357">
        <v>43406</v>
      </c>
      <c r="E317" s="465" t="str">
        <f>IF("CA" = [1]Congé!$H$7:$H$738, "absent", "il est la ")</f>
        <v xml:space="preserve">il est la </v>
      </c>
      <c r="F317" s="176"/>
      <c r="G317" s="178"/>
      <c r="H317" s="368"/>
      <c r="I317" s="352"/>
      <c r="J317" s="178"/>
      <c r="K317" s="178"/>
      <c r="L317" s="409"/>
      <c r="M317" s="393"/>
      <c r="N317" s="178"/>
      <c r="O317" s="178"/>
      <c r="P317" s="368"/>
      <c r="Q317" s="393"/>
      <c r="R317" s="178"/>
      <c r="S317" s="178"/>
      <c r="T317" s="368"/>
      <c r="U317" s="352"/>
      <c r="V317" s="178"/>
      <c r="W317" s="178"/>
      <c r="X317" s="409"/>
      <c r="Y317" s="393"/>
      <c r="Z317" s="178"/>
      <c r="AA317" s="178"/>
      <c r="AB317" s="368"/>
      <c r="AC317" s="352"/>
      <c r="AD317" s="178"/>
      <c r="AE317" s="178"/>
      <c r="AF317" s="409"/>
      <c r="AG317" s="182"/>
      <c r="AH317" s="176"/>
      <c r="AI317" s="178"/>
      <c r="AJ317" s="368"/>
      <c r="AK317" s="352"/>
      <c r="AL317" s="178"/>
      <c r="AM317" s="178"/>
      <c r="AN317" s="409"/>
      <c r="AO317" s="393"/>
      <c r="AP317" s="178"/>
      <c r="AQ317" s="178"/>
      <c r="AR317" s="368"/>
      <c r="AS317" s="393"/>
      <c r="AT317" s="178"/>
      <c r="AU317" s="178"/>
      <c r="AV317" s="368"/>
      <c r="AW317" s="393"/>
      <c r="AX317" s="178"/>
      <c r="AY317" s="178"/>
      <c r="AZ317" s="368"/>
      <c r="BA317" s="393"/>
      <c r="BB317" s="178"/>
      <c r="BC317" s="178"/>
      <c r="BD317" s="368"/>
      <c r="BE317" s="393"/>
      <c r="BF317" s="178"/>
      <c r="BG317" s="178"/>
      <c r="BH317" s="368"/>
      <c r="BI317" s="393"/>
      <c r="BJ317" s="178"/>
      <c r="BK317" s="178"/>
      <c r="BL317" s="368"/>
      <c r="BM317" s="393"/>
      <c r="BN317" s="178"/>
      <c r="BO317" s="178"/>
      <c r="BP317" s="368"/>
      <c r="BQ317" s="393"/>
      <c r="BR317" s="178"/>
      <c r="BS317" s="178"/>
      <c r="BT317" s="368"/>
      <c r="BU317" s="393"/>
      <c r="BV317" s="178"/>
      <c r="BW317" s="178"/>
      <c r="BX317" s="368"/>
      <c r="BY317" s="393"/>
      <c r="BZ317" s="178"/>
      <c r="CA317" s="178"/>
      <c r="CB317" s="368"/>
      <c r="CC317" s="393"/>
      <c r="CD317" s="178"/>
      <c r="CE317" s="178"/>
      <c r="CF317" s="368"/>
      <c r="CG317" s="393"/>
      <c r="CH317" s="178"/>
      <c r="CI317" s="178"/>
      <c r="CJ317" s="368"/>
      <c r="CK317" s="393"/>
      <c r="CL317" s="178"/>
      <c r="CM317" s="178"/>
      <c r="CN317" s="368"/>
      <c r="CO317" s="393"/>
      <c r="CP317" s="178"/>
      <c r="CQ317" s="178"/>
      <c r="CR317" s="368"/>
      <c r="CS317" s="352"/>
      <c r="CT317" s="178"/>
      <c r="CU317" s="178"/>
      <c r="CV317" s="178"/>
      <c r="CW317" s="178"/>
      <c r="CX317" s="178"/>
      <c r="CY317" s="178"/>
      <c r="CZ317" s="178"/>
      <c r="DA317" s="178"/>
      <c r="DB317" s="178"/>
      <c r="DC317" s="178"/>
      <c r="DD317" s="178"/>
      <c r="DE317" s="178"/>
      <c r="DF317" s="178"/>
      <c r="DG317" s="178"/>
      <c r="DH317" s="178"/>
      <c r="DI317" s="178"/>
      <c r="DJ317" s="178"/>
      <c r="DK317" s="178"/>
      <c r="DL317" s="178"/>
      <c r="DM317" s="178"/>
      <c r="DN317" s="178"/>
      <c r="DO317" s="178"/>
      <c r="DP317" s="178"/>
      <c r="DQ317" s="178"/>
      <c r="DR317" s="178"/>
      <c r="DS317" s="178"/>
      <c r="DT317" s="178"/>
      <c r="DU317" s="178"/>
      <c r="DV317" s="178"/>
      <c r="DW317" s="178"/>
      <c r="DX317" s="178"/>
      <c r="DY317" s="178"/>
      <c r="DZ317" s="178"/>
      <c r="EA317" s="178"/>
      <c r="EB317" s="178"/>
      <c r="EC317" s="178"/>
      <c r="ED317" s="178"/>
      <c r="EE317" s="178"/>
      <c r="EF317" s="178"/>
      <c r="EG317" s="178"/>
      <c r="EH317" s="178"/>
      <c r="EI317" s="178"/>
      <c r="EJ317" s="178"/>
      <c r="EK317" s="178"/>
      <c r="EL317" s="178"/>
      <c r="EM317" s="178"/>
      <c r="EN317" s="178"/>
      <c r="EO317" s="178"/>
      <c r="EP317" s="178"/>
      <c r="EQ317" s="178"/>
      <c r="ER317" s="178"/>
      <c r="ES317" s="178"/>
      <c r="ET317" s="178"/>
      <c r="EU317" s="178"/>
      <c r="EV317" s="178"/>
      <c r="EW317" s="178"/>
      <c r="EX317" s="178"/>
      <c r="EY317" s="178"/>
      <c r="EZ317" s="178"/>
      <c r="FA317" s="178"/>
      <c r="FB317" s="178"/>
      <c r="FC317" s="178"/>
      <c r="FD317" s="178"/>
      <c r="FE317" s="178"/>
      <c r="FF317" s="178"/>
      <c r="FG317" s="178"/>
      <c r="FH317" s="178"/>
      <c r="FI317" s="178"/>
      <c r="FJ317" s="178"/>
      <c r="FK317" s="178"/>
      <c r="FL317" s="178"/>
      <c r="FM317" s="178"/>
      <c r="FN317" s="178"/>
      <c r="FO317" s="178"/>
      <c r="FP317" s="178"/>
      <c r="FQ317" s="178"/>
      <c r="FR317" s="178"/>
      <c r="FS317" s="178"/>
      <c r="FT317" s="178"/>
      <c r="FU317" s="178"/>
      <c r="FV317" s="178"/>
      <c r="FW317" s="178"/>
      <c r="FX317" s="178"/>
      <c r="FY317" s="178"/>
      <c r="FZ317" s="178"/>
      <c r="GA317" s="178"/>
      <c r="GB317" s="178"/>
      <c r="GC317" s="178"/>
      <c r="GD317" s="178"/>
      <c r="GE317" s="178"/>
      <c r="GF317" s="178"/>
      <c r="GG317" s="178"/>
      <c r="GH317" s="178"/>
      <c r="GI317" s="178"/>
      <c r="GJ317" s="178"/>
      <c r="GK317" s="178"/>
      <c r="GL317" s="178"/>
      <c r="GM317" s="178"/>
      <c r="GN317" s="178"/>
      <c r="GO317" s="178"/>
      <c r="GP317" s="178"/>
      <c r="GQ317" s="178"/>
      <c r="GR317" s="178"/>
      <c r="GS317" s="178"/>
      <c r="GT317" s="178"/>
      <c r="GU317" s="178"/>
      <c r="GV317" s="178"/>
      <c r="GY317"/>
    </row>
    <row r="318" spans="1:207" ht="15.75">
      <c r="A318" s="114">
        <f t="shared" si="4"/>
        <v>6</v>
      </c>
      <c r="B318" s="491"/>
      <c r="C318" s="492"/>
      <c r="D318" s="357">
        <v>43407</v>
      </c>
      <c r="E318" s="465" t="str">
        <f>IF("CA" = [1]Congé!$H$7:$H$738, "absent", "il est la ")</f>
        <v xml:space="preserve">il est la </v>
      </c>
      <c r="F318" s="178"/>
      <c r="G318" s="178"/>
      <c r="H318" s="368"/>
      <c r="I318" s="352"/>
      <c r="J318" s="178"/>
      <c r="K318" s="178"/>
      <c r="L318" s="409"/>
      <c r="M318" s="393"/>
      <c r="N318" s="178"/>
      <c r="O318" s="178"/>
      <c r="P318" s="368"/>
      <c r="Q318" s="393"/>
      <c r="R318" s="178"/>
      <c r="S318" s="178"/>
      <c r="T318" s="368"/>
      <c r="U318" s="352"/>
      <c r="V318" s="178"/>
      <c r="W318" s="178"/>
      <c r="X318" s="409"/>
      <c r="Y318" s="393"/>
      <c r="Z318" s="178"/>
      <c r="AA318" s="178"/>
      <c r="AB318" s="368"/>
      <c r="AC318" s="352"/>
      <c r="AD318" s="178"/>
      <c r="AE318" s="178"/>
      <c r="AF318" s="409"/>
      <c r="AG318" s="393"/>
      <c r="AH318" s="178"/>
      <c r="AI318" s="178"/>
      <c r="AJ318" s="368"/>
      <c r="AK318" s="352"/>
      <c r="AL318" s="178"/>
      <c r="AM318" s="178"/>
      <c r="AN318" s="409"/>
      <c r="AO318" s="393"/>
      <c r="AP318" s="178"/>
      <c r="AQ318" s="178"/>
      <c r="AR318" s="368"/>
      <c r="AS318" s="393"/>
      <c r="AT318" s="178"/>
      <c r="AU318" s="178"/>
      <c r="AV318" s="368"/>
      <c r="AW318" s="393"/>
      <c r="AX318" s="178"/>
      <c r="AY318" s="178"/>
      <c r="AZ318" s="368"/>
      <c r="BA318" s="393"/>
      <c r="BB318" s="178"/>
      <c r="BC318" s="178"/>
      <c r="BD318" s="368"/>
      <c r="BE318" s="393"/>
      <c r="BF318" s="178"/>
      <c r="BG318" s="178"/>
      <c r="BH318" s="368"/>
      <c r="BI318" s="393"/>
      <c r="BJ318" s="178"/>
      <c r="BK318" s="178"/>
      <c r="BL318" s="368"/>
      <c r="BM318" s="393"/>
      <c r="BN318" s="178"/>
      <c r="BO318" s="178"/>
      <c r="BP318" s="368"/>
      <c r="BQ318" s="393"/>
      <c r="BR318" s="178"/>
      <c r="BS318" s="178"/>
      <c r="BT318" s="368"/>
      <c r="BU318" s="393"/>
      <c r="BV318" s="178"/>
      <c r="BW318" s="178"/>
      <c r="BX318" s="368"/>
      <c r="BY318" s="393"/>
      <c r="BZ318" s="178"/>
      <c r="CA318" s="178"/>
      <c r="CB318" s="368"/>
      <c r="CC318" s="393"/>
      <c r="CD318" s="178"/>
      <c r="CE318" s="178"/>
      <c r="CF318" s="368"/>
      <c r="CG318" s="393"/>
      <c r="CH318" s="178"/>
      <c r="CI318" s="178"/>
      <c r="CJ318" s="368"/>
      <c r="CK318" s="393"/>
      <c r="CL318" s="178"/>
      <c r="CM318" s="178"/>
      <c r="CN318" s="368"/>
      <c r="CO318" s="393"/>
      <c r="CP318" s="178"/>
      <c r="CQ318" s="178"/>
      <c r="CR318" s="368"/>
      <c r="CS318" s="352"/>
      <c r="CT318" s="178"/>
      <c r="CU318" s="178"/>
      <c r="CV318" s="178"/>
      <c r="CW318" s="178"/>
      <c r="CX318" s="178"/>
      <c r="CY318" s="178"/>
      <c r="CZ318" s="178"/>
      <c r="DA318" s="178"/>
      <c r="DB318" s="178"/>
      <c r="DC318" s="178"/>
      <c r="DD318" s="178"/>
      <c r="DE318" s="178"/>
      <c r="DF318" s="178"/>
      <c r="DG318" s="178"/>
      <c r="DH318" s="178"/>
      <c r="DI318" s="178"/>
      <c r="DJ318" s="178"/>
      <c r="DK318" s="178"/>
      <c r="DL318" s="178"/>
      <c r="DM318" s="178"/>
      <c r="DN318" s="178"/>
      <c r="DO318" s="178"/>
      <c r="DP318" s="178"/>
      <c r="DQ318" s="178"/>
      <c r="DR318" s="178"/>
      <c r="DS318" s="178"/>
      <c r="DT318" s="178"/>
      <c r="DU318" s="178"/>
      <c r="DV318" s="178"/>
      <c r="DW318" s="178"/>
      <c r="DX318" s="178"/>
      <c r="DY318" s="178"/>
      <c r="DZ318" s="178"/>
      <c r="EA318" s="178"/>
      <c r="EB318" s="178"/>
      <c r="EC318" s="178"/>
      <c r="ED318" s="178"/>
      <c r="EE318" s="178"/>
      <c r="EF318" s="178"/>
      <c r="EG318" s="178"/>
      <c r="EH318" s="178"/>
      <c r="EI318" s="178"/>
      <c r="EJ318" s="178"/>
      <c r="EK318" s="178"/>
      <c r="EL318" s="178"/>
      <c r="EM318" s="178"/>
      <c r="EN318" s="178"/>
      <c r="EO318" s="178"/>
      <c r="EP318" s="178"/>
      <c r="EQ318" s="178"/>
      <c r="ER318" s="178"/>
      <c r="ES318" s="178"/>
      <c r="ET318" s="178"/>
      <c r="EU318" s="178"/>
      <c r="EV318" s="178"/>
      <c r="EW318" s="178"/>
      <c r="EX318" s="178"/>
      <c r="EY318" s="178"/>
      <c r="EZ318" s="178"/>
      <c r="FA318" s="178"/>
      <c r="FB318" s="178"/>
      <c r="FC318" s="178"/>
      <c r="FD318" s="178"/>
      <c r="FE318" s="178"/>
      <c r="FF318" s="178"/>
      <c r="FG318" s="178"/>
      <c r="FH318" s="178"/>
      <c r="FI318" s="178"/>
      <c r="FJ318" s="178"/>
      <c r="FK318" s="178"/>
      <c r="FL318" s="178"/>
      <c r="FM318" s="178"/>
      <c r="FN318" s="178"/>
      <c r="FO318" s="178"/>
      <c r="FP318" s="178"/>
      <c r="FQ318" s="178"/>
      <c r="FR318" s="178"/>
      <c r="FS318" s="178"/>
      <c r="FT318" s="178"/>
      <c r="FU318" s="178"/>
      <c r="FV318" s="178"/>
      <c r="FW318" s="178"/>
      <c r="FX318" s="178"/>
      <c r="FY318" s="178"/>
      <c r="FZ318" s="178"/>
      <c r="GA318" s="178"/>
      <c r="GB318" s="178"/>
      <c r="GC318" s="178"/>
      <c r="GD318" s="178"/>
      <c r="GE318" s="178"/>
      <c r="GF318" s="178"/>
      <c r="GG318" s="178"/>
      <c r="GH318" s="178"/>
      <c r="GI318" s="178"/>
      <c r="GJ318" s="178"/>
      <c r="GK318" s="178"/>
      <c r="GL318" s="178"/>
      <c r="GM318" s="178"/>
      <c r="GN318" s="178"/>
      <c r="GO318" s="178"/>
      <c r="GP318" s="178"/>
      <c r="GQ318" s="178"/>
      <c r="GR318" s="178"/>
      <c r="GS318" s="178"/>
      <c r="GT318" s="178"/>
      <c r="GU318" s="178"/>
      <c r="GV318" s="178"/>
      <c r="GY318"/>
    </row>
    <row r="319" spans="1:207" ht="15.75">
      <c r="A319" s="114">
        <f t="shared" si="4"/>
        <v>7</v>
      </c>
      <c r="B319" s="491"/>
      <c r="C319" s="492"/>
      <c r="D319" s="357">
        <v>43408</v>
      </c>
      <c r="E319" s="465" t="str">
        <f>IF("CA" = [1]Congé!$H$7:$H$738, "absent", "il est la ")</f>
        <v xml:space="preserve">il est la </v>
      </c>
      <c r="F319" s="178"/>
      <c r="G319" s="178"/>
      <c r="H319" s="368"/>
      <c r="I319" s="352"/>
      <c r="J319" s="178"/>
      <c r="K319" s="178"/>
      <c r="L319" s="409"/>
      <c r="M319" s="393"/>
      <c r="N319" s="178"/>
      <c r="O319" s="178"/>
      <c r="P319" s="368"/>
      <c r="Q319" s="393"/>
      <c r="R319" s="178"/>
      <c r="S319" s="178"/>
      <c r="T319" s="368"/>
      <c r="U319" s="352"/>
      <c r="V319" s="178"/>
      <c r="W319" s="178"/>
      <c r="X319" s="409"/>
      <c r="Y319" s="393"/>
      <c r="Z319" s="178"/>
      <c r="AA319" s="178"/>
      <c r="AB319" s="368"/>
      <c r="AC319" s="352"/>
      <c r="AD319" s="178"/>
      <c r="AE319" s="178"/>
      <c r="AF319" s="409"/>
      <c r="AG319" s="393"/>
      <c r="AH319" s="178"/>
      <c r="AI319" s="178"/>
      <c r="AJ319" s="368"/>
      <c r="AK319" s="352"/>
      <c r="AL319" s="178"/>
      <c r="AM319" s="178"/>
      <c r="AN319" s="409"/>
      <c r="AO319" s="393"/>
      <c r="AP319" s="178"/>
      <c r="AQ319" s="178"/>
      <c r="AR319" s="368"/>
      <c r="AS319" s="393"/>
      <c r="AT319" s="178"/>
      <c r="AU319" s="178"/>
      <c r="AV319" s="368"/>
      <c r="AW319" s="393"/>
      <c r="AX319" s="178"/>
      <c r="AY319" s="178"/>
      <c r="AZ319" s="368"/>
      <c r="BA319" s="393"/>
      <c r="BB319" s="178"/>
      <c r="BC319" s="178"/>
      <c r="BD319" s="368"/>
      <c r="BE319" s="393"/>
      <c r="BF319" s="178"/>
      <c r="BG319" s="178"/>
      <c r="BH319" s="368"/>
      <c r="BI319" s="393"/>
      <c r="BJ319" s="178"/>
      <c r="BK319" s="178"/>
      <c r="BL319" s="368"/>
      <c r="BM319" s="393"/>
      <c r="BN319" s="178"/>
      <c r="BO319" s="178"/>
      <c r="BP319" s="368"/>
      <c r="BQ319" s="393"/>
      <c r="BR319" s="178"/>
      <c r="BS319" s="178"/>
      <c r="BT319" s="368"/>
      <c r="BU319" s="393"/>
      <c r="BV319" s="178"/>
      <c r="BW319" s="178"/>
      <c r="BX319" s="368"/>
      <c r="BY319" s="393"/>
      <c r="BZ319" s="178"/>
      <c r="CA319" s="178"/>
      <c r="CB319" s="368"/>
      <c r="CC319" s="393"/>
      <c r="CD319" s="178"/>
      <c r="CE319" s="178"/>
      <c r="CF319" s="368"/>
      <c r="CG319" s="393"/>
      <c r="CH319" s="178"/>
      <c r="CI319" s="178"/>
      <c r="CJ319" s="368"/>
      <c r="CK319" s="393"/>
      <c r="CL319" s="178"/>
      <c r="CM319" s="178"/>
      <c r="CN319" s="368"/>
      <c r="CO319" s="393"/>
      <c r="CP319" s="178"/>
      <c r="CQ319" s="178"/>
      <c r="CR319" s="368"/>
      <c r="CS319" s="352"/>
      <c r="CT319" s="178"/>
      <c r="CU319" s="178"/>
      <c r="CV319" s="178"/>
      <c r="CW319" s="178"/>
      <c r="CX319" s="178"/>
      <c r="CY319" s="178"/>
      <c r="CZ319" s="178"/>
      <c r="DA319" s="178"/>
      <c r="DB319" s="178"/>
      <c r="DC319" s="178"/>
      <c r="DD319" s="178"/>
      <c r="DE319" s="178"/>
      <c r="DF319" s="178"/>
      <c r="DG319" s="178"/>
      <c r="DH319" s="178"/>
      <c r="DI319" s="178"/>
      <c r="DJ319" s="178"/>
      <c r="DK319" s="178"/>
      <c r="DL319" s="178"/>
      <c r="DM319" s="178"/>
      <c r="DN319" s="178"/>
      <c r="DO319" s="178"/>
      <c r="DP319" s="178"/>
      <c r="DQ319" s="178"/>
      <c r="DR319" s="178"/>
      <c r="DS319" s="178"/>
      <c r="DT319" s="178"/>
      <c r="DU319" s="178"/>
      <c r="DV319" s="178"/>
      <c r="DW319" s="178"/>
      <c r="DX319" s="178"/>
      <c r="DY319" s="178"/>
      <c r="DZ319" s="178"/>
      <c r="EA319" s="178"/>
      <c r="EB319" s="178"/>
      <c r="EC319" s="178"/>
      <c r="ED319" s="178"/>
      <c r="EE319" s="178"/>
      <c r="EF319" s="178"/>
      <c r="EG319" s="178"/>
      <c r="EH319" s="178"/>
      <c r="EI319" s="178"/>
      <c r="EJ319" s="178"/>
      <c r="EK319" s="178"/>
      <c r="EL319" s="178"/>
      <c r="EM319" s="178"/>
      <c r="EN319" s="178"/>
      <c r="EO319" s="178"/>
      <c r="EP319" s="178"/>
      <c r="EQ319" s="178"/>
      <c r="ER319" s="178"/>
      <c r="ES319" s="178"/>
      <c r="ET319" s="178"/>
      <c r="EU319" s="178"/>
      <c r="EV319" s="178"/>
      <c r="EW319" s="178"/>
      <c r="EX319" s="178"/>
      <c r="EY319" s="178"/>
      <c r="EZ319" s="178"/>
      <c r="FA319" s="178"/>
      <c r="FB319" s="178"/>
      <c r="FC319" s="178"/>
      <c r="FD319" s="178"/>
      <c r="FE319" s="178"/>
      <c r="FF319" s="178"/>
      <c r="FG319" s="178"/>
      <c r="FH319" s="178"/>
      <c r="FI319" s="178"/>
      <c r="FJ319" s="178"/>
      <c r="FK319" s="178"/>
      <c r="FL319" s="178"/>
      <c r="FM319" s="178"/>
      <c r="FN319" s="178"/>
      <c r="FO319" s="178"/>
      <c r="FP319" s="178"/>
      <c r="FQ319" s="178"/>
      <c r="FR319" s="178"/>
      <c r="FS319" s="178"/>
      <c r="FT319" s="178"/>
      <c r="FU319" s="178"/>
      <c r="FV319" s="178"/>
      <c r="FW319" s="178"/>
      <c r="FX319" s="178"/>
      <c r="FY319" s="178"/>
      <c r="FZ319" s="178"/>
      <c r="GA319" s="178"/>
      <c r="GB319" s="178"/>
      <c r="GC319" s="178"/>
      <c r="GD319" s="178"/>
      <c r="GE319" s="178"/>
      <c r="GF319" s="178"/>
      <c r="GG319" s="178"/>
      <c r="GH319" s="178"/>
      <c r="GI319" s="178"/>
      <c r="GJ319" s="178"/>
      <c r="GK319" s="178"/>
      <c r="GL319" s="178"/>
      <c r="GM319" s="178"/>
      <c r="GN319" s="178"/>
      <c r="GO319" s="178"/>
      <c r="GP319" s="178"/>
      <c r="GQ319" s="178"/>
      <c r="GR319" s="178"/>
      <c r="GS319" s="178"/>
      <c r="GT319" s="178"/>
      <c r="GU319" s="178"/>
      <c r="GV319" s="178"/>
      <c r="GY319"/>
    </row>
    <row r="320" spans="1:207" ht="15.75">
      <c r="A320" s="114">
        <f t="shared" si="4"/>
        <v>1</v>
      </c>
      <c r="B320" s="491"/>
      <c r="C320" s="492"/>
      <c r="D320" s="357">
        <v>43409</v>
      </c>
      <c r="E320" s="465" t="str">
        <f>IF("CA" = [1]Congé!$H$7:$H$738, "absent", "il est la ")</f>
        <v xml:space="preserve">il est la </v>
      </c>
      <c r="F320" s="176"/>
      <c r="G320" s="178"/>
      <c r="H320" s="368"/>
      <c r="I320" s="352"/>
      <c r="J320" s="178"/>
      <c r="K320" s="178"/>
      <c r="L320" s="409"/>
      <c r="M320" s="393"/>
      <c r="N320" s="178"/>
      <c r="O320" s="178"/>
      <c r="P320" s="368"/>
      <c r="Q320" s="393"/>
      <c r="R320" s="178"/>
      <c r="S320" s="178"/>
      <c r="T320" s="368"/>
      <c r="U320" s="352"/>
      <c r="V320" s="178"/>
      <c r="W320" s="178"/>
      <c r="X320" s="409"/>
      <c r="Y320" s="393"/>
      <c r="Z320" s="178"/>
      <c r="AA320" s="178"/>
      <c r="AB320" s="368"/>
      <c r="AC320" s="352"/>
      <c r="AD320" s="178"/>
      <c r="AE320" s="178"/>
      <c r="AF320" s="409"/>
      <c r="AG320" s="182"/>
      <c r="AH320" s="176"/>
      <c r="AI320" s="178"/>
      <c r="AJ320" s="368"/>
      <c r="AK320" s="352"/>
      <c r="AL320" s="178"/>
      <c r="AM320" s="178"/>
      <c r="AN320" s="409"/>
      <c r="AO320" s="393"/>
      <c r="AP320" s="178"/>
      <c r="AQ320" s="178"/>
      <c r="AR320" s="368"/>
      <c r="AS320" s="393"/>
      <c r="AT320" s="178"/>
      <c r="AU320" s="178"/>
      <c r="AV320" s="368"/>
      <c r="AW320" s="393"/>
      <c r="AX320" s="178"/>
      <c r="AY320" s="178"/>
      <c r="AZ320" s="368"/>
      <c r="BA320" s="393"/>
      <c r="BB320" s="178"/>
      <c r="BC320" s="178"/>
      <c r="BD320" s="368"/>
      <c r="BE320" s="393"/>
      <c r="BF320" s="178"/>
      <c r="BG320" s="178"/>
      <c r="BH320" s="368"/>
      <c r="BI320" s="393"/>
      <c r="BJ320" s="178"/>
      <c r="BK320" s="178"/>
      <c r="BL320" s="368"/>
      <c r="BM320" s="393"/>
      <c r="BN320" s="178"/>
      <c r="BO320" s="178"/>
      <c r="BP320" s="368"/>
      <c r="BQ320" s="393"/>
      <c r="BR320" s="178"/>
      <c r="BS320" s="178"/>
      <c r="BT320" s="368"/>
      <c r="BU320" s="393"/>
      <c r="BV320" s="178"/>
      <c r="BW320" s="178"/>
      <c r="BX320" s="368"/>
      <c r="BY320" s="393"/>
      <c r="BZ320" s="178"/>
      <c r="CA320" s="178"/>
      <c r="CB320" s="368"/>
      <c r="CC320" s="393"/>
      <c r="CD320" s="178"/>
      <c r="CE320" s="178"/>
      <c r="CF320" s="368"/>
      <c r="CG320" s="393"/>
      <c r="CH320" s="178"/>
      <c r="CI320" s="178"/>
      <c r="CJ320" s="368"/>
      <c r="CK320" s="393"/>
      <c r="CL320" s="178"/>
      <c r="CM320" s="178"/>
      <c r="CN320" s="368"/>
      <c r="CO320" s="393"/>
      <c r="CP320" s="178"/>
      <c r="CQ320" s="178"/>
      <c r="CR320" s="368"/>
      <c r="CS320" s="352"/>
      <c r="CT320" s="178"/>
      <c r="CU320" s="178"/>
      <c r="CV320" s="178"/>
      <c r="CW320" s="178"/>
      <c r="CX320" s="178"/>
      <c r="CY320" s="178"/>
      <c r="CZ320" s="178"/>
      <c r="DA320" s="178"/>
      <c r="DB320" s="178"/>
      <c r="DC320" s="178"/>
      <c r="DD320" s="178"/>
      <c r="DE320" s="178"/>
      <c r="DF320" s="178"/>
      <c r="DG320" s="178"/>
      <c r="DH320" s="178"/>
      <c r="DI320" s="178"/>
      <c r="DJ320" s="178"/>
      <c r="DK320" s="178"/>
      <c r="DL320" s="178"/>
      <c r="DM320" s="178"/>
      <c r="DN320" s="178"/>
      <c r="DO320" s="178"/>
      <c r="DP320" s="178"/>
      <c r="DQ320" s="178"/>
      <c r="DR320" s="178"/>
      <c r="DS320" s="178"/>
      <c r="DT320" s="178"/>
      <c r="DU320" s="178"/>
      <c r="DV320" s="178"/>
      <c r="DW320" s="178"/>
      <c r="DX320" s="178"/>
      <c r="DY320" s="178"/>
      <c r="DZ320" s="178"/>
      <c r="EA320" s="178"/>
      <c r="EB320" s="178"/>
      <c r="EC320" s="178"/>
      <c r="ED320" s="178"/>
      <c r="EE320" s="178"/>
      <c r="EF320" s="178"/>
      <c r="EG320" s="178"/>
      <c r="EH320" s="178"/>
      <c r="EI320" s="178"/>
      <c r="EJ320" s="178"/>
      <c r="EK320" s="178"/>
      <c r="EL320" s="178"/>
      <c r="EM320" s="178"/>
      <c r="EN320" s="178"/>
      <c r="EO320" s="178"/>
      <c r="EP320" s="178"/>
      <c r="EQ320" s="178"/>
      <c r="ER320" s="178"/>
      <c r="ES320" s="178"/>
      <c r="ET320" s="178"/>
      <c r="EU320" s="178"/>
      <c r="EV320" s="178"/>
      <c r="EW320" s="178"/>
      <c r="EX320" s="178"/>
      <c r="EY320" s="178"/>
      <c r="EZ320" s="178"/>
      <c r="FA320" s="178"/>
      <c r="FB320" s="178"/>
      <c r="FC320" s="178"/>
      <c r="FD320" s="178"/>
      <c r="FE320" s="178"/>
      <c r="FF320" s="178"/>
      <c r="FG320" s="178"/>
      <c r="FH320" s="178"/>
      <c r="FI320" s="178"/>
      <c r="FJ320" s="178"/>
      <c r="FK320" s="178"/>
      <c r="FL320" s="178"/>
      <c r="FM320" s="178"/>
      <c r="FN320" s="178"/>
      <c r="FO320" s="178"/>
      <c r="FP320" s="178"/>
      <c r="FQ320" s="178"/>
      <c r="FR320" s="178"/>
      <c r="FS320" s="178"/>
      <c r="FT320" s="178"/>
      <c r="FU320" s="178"/>
      <c r="FV320" s="178"/>
      <c r="FW320" s="178"/>
      <c r="FX320" s="178"/>
      <c r="FY320" s="178"/>
      <c r="FZ320" s="178"/>
      <c r="GA320" s="178"/>
      <c r="GB320" s="178"/>
      <c r="GC320" s="178"/>
      <c r="GD320" s="178"/>
      <c r="GE320" s="178"/>
      <c r="GF320" s="178"/>
      <c r="GG320" s="178"/>
      <c r="GH320" s="178"/>
      <c r="GI320" s="178"/>
      <c r="GJ320" s="178"/>
      <c r="GK320" s="178"/>
      <c r="GL320" s="178"/>
      <c r="GM320" s="178"/>
      <c r="GN320" s="178"/>
      <c r="GO320" s="178"/>
      <c r="GP320" s="178"/>
      <c r="GQ320" s="178"/>
      <c r="GR320" s="178"/>
      <c r="GS320" s="178"/>
      <c r="GT320" s="178"/>
      <c r="GU320" s="178"/>
      <c r="GV320" s="178"/>
      <c r="GY320"/>
    </row>
    <row r="321" spans="1:207" ht="15.75">
      <c r="A321" s="114">
        <f t="shared" si="4"/>
        <v>2</v>
      </c>
      <c r="B321" s="491"/>
      <c r="C321" s="492"/>
      <c r="D321" s="357">
        <v>43410</v>
      </c>
      <c r="E321" s="465" t="str">
        <f>IF("CA" = [1]Congé!$H$7:$H$738, "absent", "il est la ")</f>
        <v xml:space="preserve">il est la </v>
      </c>
      <c r="F321" s="176"/>
      <c r="G321" s="178"/>
      <c r="H321" s="368"/>
      <c r="I321" s="352"/>
      <c r="J321" s="178"/>
      <c r="K321" s="178"/>
      <c r="L321" s="409"/>
      <c r="M321" s="393"/>
      <c r="N321" s="178"/>
      <c r="O321" s="178"/>
      <c r="P321" s="368"/>
      <c r="Q321" s="393"/>
      <c r="R321" s="178"/>
      <c r="S321" s="178"/>
      <c r="T321" s="368"/>
      <c r="U321" s="352"/>
      <c r="V321" s="178"/>
      <c r="W321" s="178"/>
      <c r="X321" s="409"/>
      <c r="Y321" s="393"/>
      <c r="Z321" s="178"/>
      <c r="AA321" s="178"/>
      <c r="AB321" s="368"/>
      <c r="AC321" s="352"/>
      <c r="AD321" s="178"/>
      <c r="AE321" s="178"/>
      <c r="AF321" s="409"/>
      <c r="AG321" s="182"/>
      <c r="AH321" s="176"/>
      <c r="AI321" s="178"/>
      <c r="AJ321" s="368"/>
      <c r="AK321" s="352"/>
      <c r="AL321" s="178"/>
      <c r="AM321" s="178"/>
      <c r="AN321" s="409"/>
      <c r="AO321" s="393"/>
      <c r="AP321" s="178"/>
      <c r="AQ321" s="178"/>
      <c r="AR321" s="368"/>
      <c r="AS321" s="393"/>
      <c r="AT321" s="178"/>
      <c r="AU321" s="178"/>
      <c r="AV321" s="368"/>
      <c r="AW321" s="393"/>
      <c r="AX321" s="178"/>
      <c r="AY321" s="178"/>
      <c r="AZ321" s="368"/>
      <c r="BA321" s="393"/>
      <c r="BB321" s="178"/>
      <c r="BC321" s="178"/>
      <c r="BD321" s="368"/>
      <c r="BE321" s="393"/>
      <c r="BF321" s="178"/>
      <c r="BG321" s="178"/>
      <c r="BH321" s="368"/>
      <c r="BI321" s="393"/>
      <c r="BJ321" s="178"/>
      <c r="BK321" s="178"/>
      <c r="BL321" s="368"/>
      <c r="BM321" s="393"/>
      <c r="BN321" s="178"/>
      <c r="BO321" s="178"/>
      <c r="BP321" s="368"/>
      <c r="BQ321" s="393"/>
      <c r="BR321" s="178"/>
      <c r="BS321" s="178"/>
      <c r="BT321" s="368"/>
      <c r="BU321" s="393"/>
      <c r="BV321" s="178"/>
      <c r="BW321" s="178"/>
      <c r="BX321" s="368"/>
      <c r="BY321" s="393"/>
      <c r="BZ321" s="178"/>
      <c r="CA321" s="178"/>
      <c r="CB321" s="368"/>
      <c r="CC321" s="393"/>
      <c r="CD321" s="178"/>
      <c r="CE321" s="178"/>
      <c r="CF321" s="368"/>
      <c r="CG321" s="393"/>
      <c r="CH321" s="178"/>
      <c r="CI321" s="178"/>
      <c r="CJ321" s="368"/>
      <c r="CK321" s="393"/>
      <c r="CL321" s="178"/>
      <c r="CM321" s="178"/>
      <c r="CN321" s="368"/>
      <c r="CO321" s="393"/>
      <c r="CP321" s="178"/>
      <c r="CQ321" s="178"/>
      <c r="CR321" s="368"/>
      <c r="CS321" s="352"/>
      <c r="CT321" s="178"/>
      <c r="CU321" s="178"/>
      <c r="CV321" s="178"/>
      <c r="CW321" s="178"/>
      <c r="CX321" s="178"/>
      <c r="CY321" s="178"/>
      <c r="CZ321" s="178"/>
      <c r="DA321" s="178"/>
      <c r="DB321" s="178"/>
      <c r="DC321" s="178"/>
      <c r="DD321" s="178"/>
      <c r="DE321" s="178"/>
      <c r="DF321" s="178"/>
      <c r="DG321" s="178"/>
      <c r="DH321" s="178"/>
      <c r="DI321" s="178"/>
      <c r="DJ321" s="178"/>
      <c r="DK321" s="178"/>
      <c r="DL321" s="178"/>
      <c r="DM321" s="178"/>
      <c r="DN321" s="178"/>
      <c r="DO321" s="178"/>
      <c r="DP321" s="178"/>
      <c r="DQ321" s="178"/>
      <c r="DR321" s="178"/>
      <c r="DS321" s="178"/>
      <c r="DT321" s="178"/>
      <c r="DU321" s="178"/>
      <c r="DV321" s="178"/>
      <c r="DW321" s="178"/>
      <c r="DX321" s="178"/>
      <c r="DY321" s="178"/>
      <c r="DZ321" s="178"/>
      <c r="EA321" s="178"/>
      <c r="EB321" s="178"/>
      <c r="EC321" s="178"/>
      <c r="ED321" s="178"/>
      <c r="EE321" s="178"/>
      <c r="EF321" s="178"/>
      <c r="EG321" s="178"/>
      <c r="EH321" s="178"/>
      <c r="EI321" s="178"/>
      <c r="EJ321" s="178"/>
      <c r="EK321" s="178"/>
      <c r="EL321" s="178"/>
      <c r="EM321" s="178"/>
      <c r="EN321" s="178"/>
      <c r="EO321" s="178"/>
      <c r="EP321" s="178"/>
      <c r="EQ321" s="178"/>
      <c r="ER321" s="178"/>
      <c r="ES321" s="178"/>
      <c r="ET321" s="178"/>
      <c r="EU321" s="178"/>
      <c r="EV321" s="178"/>
      <c r="EW321" s="178"/>
      <c r="EX321" s="178"/>
      <c r="EY321" s="178"/>
      <c r="EZ321" s="178"/>
      <c r="FA321" s="178"/>
      <c r="FB321" s="178"/>
      <c r="FC321" s="178"/>
      <c r="FD321" s="178"/>
      <c r="FE321" s="178"/>
      <c r="FF321" s="178"/>
      <c r="FG321" s="178"/>
      <c r="FH321" s="178"/>
      <c r="FI321" s="178"/>
      <c r="FJ321" s="178"/>
      <c r="FK321" s="178"/>
      <c r="FL321" s="178"/>
      <c r="FM321" s="178"/>
      <c r="FN321" s="178"/>
      <c r="FO321" s="178"/>
      <c r="FP321" s="178"/>
      <c r="FQ321" s="178"/>
      <c r="FR321" s="178"/>
      <c r="FS321" s="178"/>
      <c r="FT321" s="178"/>
      <c r="FU321" s="178"/>
      <c r="FV321" s="178"/>
      <c r="FW321" s="178"/>
      <c r="FX321" s="178"/>
      <c r="FY321" s="178"/>
      <c r="FZ321" s="178"/>
      <c r="GA321" s="178"/>
      <c r="GB321" s="178"/>
      <c r="GC321" s="178"/>
      <c r="GD321" s="178"/>
      <c r="GE321" s="178"/>
      <c r="GF321" s="178"/>
      <c r="GG321" s="178"/>
      <c r="GH321" s="178"/>
      <c r="GI321" s="178"/>
      <c r="GJ321" s="178"/>
      <c r="GK321" s="178"/>
      <c r="GL321" s="178"/>
      <c r="GM321" s="178"/>
      <c r="GN321" s="178"/>
      <c r="GO321" s="178"/>
      <c r="GP321" s="178"/>
      <c r="GQ321" s="178"/>
      <c r="GR321" s="178"/>
      <c r="GS321" s="178"/>
      <c r="GT321" s="178"/>
      <c r="GU321" s="178"/>
      <c r="GV321" s="178"/>
      <c r="GY321"/>
    </row>
    <row r="322" spans="1:207" ht="15.75">
      <c r="A322" s="114">
        <f t="shared" si="4"/>
        <v>3</v>
      </c>
      <c r="B322" s="491"/>
      <c r="C322" s="492"/>
      <c r="D322" s="357">
        <v>43411</v>
      </c>
      <c r="E322" s="465" t="str">
        <f>IF("CA" = [1]Congé!$H$7:$H$738, "absent", "il est la ")</f>
        <v xml:space="preserve">il est la </v>
      </c>
      <c r="F322" s="178"/>
      <c r="G322" s="178"/>
      <c r="H322" s="368"/>
      <c r="I322" s="352"/>
      <c r="J322" s="178"/>
      <c r="K322" s="178"/>
      <c r="L322" s="409"/>
      <c r="M322" s="393"/>
      <c r="N322" s="178"/>
      <c r="O322" s="178"/>
      <c r="P322" s="368"/>
      <c r="Q322" s="393"/>
      <c r="R322" s="178"/>
      <c r="S322" s="178"/>
      <c r="T322" s="368"/>
      <c r="U322" s="352"/>
      <c r="V322" s="178"/>
      <c r="W322" s="178"/>
      <c r="X322" s="409"/>
      <c r="Y322" s="393"/>
      <c r="Z322" s="178"/>
      <c r="AA322" s="178"/>
      <c r="AB322" s="368"/>
      <c r="AC322" s="352"/>
      <c r="AD322" s="178"/>
      <c r="AE322" s="178"/>
      <c r="AF322" s="409"/>
      <c r="AG322" s="393"/>
      <c r="AH322" s="178"/>
      <c r="AI322" s="178"/>
      <c r="AJ322" s="368"/>
      <c r="AK322" s="352"/>
      <c r="AL322" s="178"/>
      <c r="AM322" s="178"/>
      <c r="AN322" s="409"/>
      <c r="AO322" s="393"/>
      <c r="AP322" s="178"/>
      <c r="AQ322" s="178"/>
      <c r="AR322" s="368"/>
      <c r="AS322" s="393"/>
      <c r="AT322" s="178"/>
      <c r="AU322" s="178"/>
      <c r="AV322" s="368"/>
      <c r="AW322" s="393"/>
      <c r="AX322" s="178"/>
      <c r="AY322" s="178"/>
      <c r="AZ322" s="368"/>
      <c r="BA322" s="393"/>
      <c r="BB322" s="178"/>
      <c r="BC322" s="178"/>
      <c r="BD322" s="368"/>
      <c r="BE322" s="393"/>
      <c r="BF322" s="178"/>
      <c r="BG322" s="178"/>
      <c r="BH322" s="368"/>
      <c r="BI322" s="393"/>
      <c r="BJ322" s="178"/>
      <c r="BK322" s="178"/>
      <c r="BL322" s="368"/>
      <c r="BM322" s="393"/>
      <c r="BN322" s="178"/>
      <c r="BO322" s="178"/>
      <c r="BP322" s="368"/>
      <c r="BQ322" s="393"/>
      <c r="BR322" s="178"/>
      <c r="BS322" s="178"/>
      <c r="BT322" s="368"/>
      <c r="BU322" s="393"/>
      <c r="BV322" s="178"/>
      <c r="BW322" s="178"/>
      <c r="BX322" s="368"/>
      <c r="BY322" s="393"/>
      <c r="BZ322" s="178"/>
      <c r="CA322" s="178"/>
      <c r="CB322" s="368"/>
      <c r="CC322" s="393"/>
      <c r="CD322" s="178"/>
      <c r="CE322" s="178"/>
      <c r="CF322" s="368"/>
      <c r="CG322" s="393"/>
      <c r="CH322" s="178"/>
      <c r="CI322" s="178"/>
      <c r="CJ322" s="368"/>
      <c r="CK322" s="393"/>
      <c r="CL322" s="178"/>
      <c r="CM322" s="178"/>
      <c r="CN322" s="368"/>
      <c r="CO322" s="393"/>
      <c r="CP322" s="178"/>
      <c r="CQ322" s="178"/>
      <c r="CR322" s="368"/>
      <c r="CS322" s="352"/>
      <c r="CT322" s="178"/>
      <c r="CU322" s="178"/>
      <c r="CV322" s="178"/>
      <c r="CW322" s="178"/>
      <c r="CX322" s="178"/>
      <c r="CY322" s="178"/>
      <c r="CZ322" s="178"/>
      <c r="DA322" s="178"/>
      <c r="DB322" s="178"/>
      <c r="DC322" s="178"/>
      <c r="DD322" s="178"/>
      <c r="DE322" s="178"/>
      <c r="DF322" s="178"/>
      <c r="DG322" s="178"/>
      <c r="DH322" s="178"/>
      <c r="DI322" s="178"/>
      <c r="DJ322" s="178"/>
      <c r="DK322" s="178"/>
      <c r="DL322" s="178"/>
      <c r="DM322" s="178"/>
      <c r="DN322" s="178"/>
      <c r="DO322" s="178"/>
      <c r="DP322" s="178"/>
      <c r="DQ322" s="178"/>
      <c r="DR322" s="178"/>
      <c r="DS322" s="178"/>
      <c r="DT322" s="178"/>
      <c r="DU322" s="178"/>
      <c r="DV322" s="178"/>
      <c r="DW322" s="178"/>
      <c r="DX322" s="178"/>
      <c r="DY322" s="178"/>
      <c r="DZ322" s="178"/>
      <c r="EA322" s="178"/>
      <c r="EB322" s="178"/>
      <c r="EC322" s="178"/>
      <c r="ED322" s="178"/>
      <c r="EE322" s="178"/>
      <c r="EF322" s="178"/>
      <c r="EG322" s="178"/>
      <c r="EH322" s="178"/>
      <c r="EI322" s="178"/>
      <c r="EJ322" s="178"/>
      <c r="EK322" s="178"/>
      <c r="EL322" s="178"/>
      <c r="EM322" s="178"/>
      <c r="EN322" s="178"/>
      <c r="EO322" s="178"/>
      <c r="EP322" s="178"/>
      <c r="EQ322" s="178"/>
      <c r="ER322" s="178"/>
      <c r="ES322" s="178"/>
      <c r="ET322" s="178"/>
      <c r="EU322" s="178"/>
      <c r="EV322" s="178"/>
      <c r="EW322" s="178"/>
      <c r="EX322" s="178"/>
      <c r="EY322" s="178"/>
      <c r="EZ322" s="178"/>
      <c r="FA322" s="178"/>
      <c r="FB322" s="178"/>
      <c r="FC322" s="178"/>
      <c r="FD322" s="178"/>
      <c r="FE322" s="178"/>
      <c r="FF322" s="178"/>
      <c r="FG322" s="178"/>
      <c r="FH322" s="178"/>
      <c r="FI322" s="178"/>
      <c r="FJ322" s="178"/>
      <c r="FK322" s="178"/>
      <c r="FL322" s="178"/>
      <c r="FM322" s="178"/>
      <c r="FN322" s="178"/>
      <c r="FO322" s="178"/>
      <c r="FP322" s="178"/>
      <c r="FQ322" s="178"/>
      <c r="FR322" s="178"/>
      <c r="FS322" s="178"/>
      <c r="FT322" s="178"/>
      <c r="FU322" s="178"/>
      <c r="FV322" s="178"/>
      <c r="FW322" s="178"/>
      <c r="FX322" s="178"/>
      <c r="FY322" s="178"/>
      <c r="FZ322" s="178"/>
      <c r="GA322" s="178"/>
      <c r="GB322" s="178"/>
      <c r="GC322" s="178"/>
      <c r="GD322" s="178"/>
      <c r="GE322" s="178"/>
      <c r="GF322" s="178"/>
      <c r="GG322" s="178"/>
      <c r="GH322" s="178"/>
      <c r="GI322" s="178"/>
      <c r="GJ322" s="178"/>
      <c r="GK322" s="178"/>
      <c r="GL322" s="178"/>
      <c r="GM322" s="178"/>
      <c r="GN322" s="178"/>
      <c r="GO322" s="178"/>
      <c r="GP322" s="178"/>
      <c r="GQ322" s="178"/>
      <c r="GR322" s="178"/>
      <c r="GS322" s="178"/>
      <c r="GT322" s="178"/>
      <c r="GU322" s="178"/>
      <c r="GV322" s="178"/>
      <c r="GY322"/>
    </row>
    <row r="323" spans="1:207" ht="15.75">
      <c r="A323" s="114">
        <f t="shared" si="4"/>
        <v>4</v>
      </c>
      <c r="B323" s="491"/>
      <c r="C323" s="492"/>
      <c r="D323" s="357">
        <v>43412</v>
      </c>
      <c r="E323" s="465" t="str">
        <f>IF("CA" = [1]Congé!$H$7:$H$738, "absent", "il est la ")</f>
        <v xml:space="preserve">il est la </v>
      </c>
      <c r="F323" s="176"/>
      <c r="G323" s="178"/>
      <c r="H323" s="368"/>
      <c r="I323" s="352"/>
      <c r="J323" s="178"/>
      <c r="K323" s="178"/>
      <c r="L323" s="409"/>
      <c r="M323" s="393"/>
      <c r="N323" s="178"/>
      <c r="O323" s="178"/>
      <c r="P323" s="368"/>
      <c r="Q323" s="393"/>
      <c r="R323" s="178"/>
      <c r="S323" s="178"/>
      <c r="T323" s="368"/>
      <c r="U323" s="352"/>
      <c r="V323" s="178"/>
      <c r="W323" s="178"/>
      <c r="X323" s="409"/>
      <c r="Y323" s="393"/>
      <c r="Z323" s="178"/>
      <c r="AA323" s="178"/>
      <c r="AB323" s="368"/>
      <c r="AC323" s="352"/>
      <c r="AD323" s="178"/>
      <c r="AE323" s="178"/>
      <c r="AF323" s="409"/>
      <c r="AG323" s="182"/>
      <c r="AH323" s="176"/>
      <c r="AI323" s="178"/>
      <c r="AJ323" s="368"/>
      <c r="AK323" s="352"/>
      <c r="AL323" s="178"/>
      <c r="AM323" s="178"/>
      <c r="AN323" s="409"/>
      <c r="AO323" s="393"/>
      <c r="AP323" s="178"/>
      <c r="AQ323" s="178"/>
      <c r="AR323" s="368"/>
      <c r="AS323" s="393"/>
      <c r="AT323" s="178"/>
      <c r="AU323" s="178"/>
      <c r="AV323" s="368"/>
      <c r="AW323" s="393"/>
      <c r="AX323" s="178"/>
      <c r="AY323" s="178"/>
      <c r="AZ323" s="368"/>
      <c r="BA323" s="393"/>
      <c r="BB323" s="178"/>
      <c r="BC323" s="178"/>
      <c r="BD323" s="368"/>
      <c r="BE323" s="393"/>
      <c r="BF323" s="178"/>
      <c r="BG323" s="178"/>
      <c r="BH323" s="368"/>
      <c r="BI323" s="393"/>
      <c r="BJ323" s="178"/>
      <c r="BK323" s="178"/>
      <c r="BL323" s="368"/>
      <c r="BM323" s="393"/>
      <c r="BN323" s="178"/>
      <c r="BO323" s="178"/>
      <c r="BP323" s="368"/>
      <c r="BQ323" s="393"/>
      <c r="BR323" s="178"/>
      <c r="BS323" s="178"/>
      <c r="BT323" s="368"/>
      <c r="BU323" s="393"/>
      <c r="BV323" s="178"/>
      <c r="BW323" s="178"/>
      <c r="BX323" s="368"/>
      <c r="BY323" s="393"/>
      <c r="BZ323" s="178"/>
      <c r="CA323" s="178"/>
      <c r="CB323" s="368"/>
      <c r="CC323" s="393"/>
      <c r="CD323" s="178"/>
      <c r="CE323" s="178"/>
      <c r="CF323" s="368"/>
      <c r="CG323" s="393"/>
      <c r="CH323" s="178"/>
      <c r="CI323" s="178"/>
      <c r="CJ323" s="368"/>
      <c r="CK323" s="393"/>
      <c r="CL323" s="178"/>
      <c r="CM323" s="178"/>
      <c r="CN323" s="368"/>
      <c r="CO323" s="393"/>
      <c r="CP323" s="178"/>
      <c r="CQ323" s="178"/>
      <c r="CR323" s="368"/>
      <c r="CS323" s="352"/>
      <c r="CT323" s="178"/>
      <c r="CU323" s="178"/>
      <c r="CV323" s="178"/>
      <c r="CW323" s="178"/>
      <c r="CX323" s="178"/>
      <c r="CY323" s="178"/>
      <c r="CZ323" s="178"/>
      <c r="DA323" s="178"/>
      <c r="DB323" s="178"/>
      <c r="DC323" s="178"/>
      <c r="DD323" s="178"/>
      <c r="DE323" s="178"/>
      <c r="DF323" s="178"/>
      <c r="DG323" s="178"/>
      <c r="DH323" s="178"/>
      <c r="DI323" s="178"/>
      <c r="DJ323" s="178"/>
      <c r="DK323" s="178"/>
      <c r="DL323" s="178"/>
      <c r="DM323" s="178"/>
      <c r="DN323" s="178"/>
      <c r="DO323" s="178"/>
      <c r="DP323" s="178"/>
      <c r="DQ323" s="178"/>
      <c r="DR323" s="178"/>
      <c r="DS323" s="178"/>
      <c r="DT323" s="178"/>
      <c r="DU323" s="178"/>
      <c r="DV323" s="178"/>
      <c r="DW323" s="178"/>
      <c r="DX323" s="178"/>
      <c r="DY323" s="178"/>
      <c r="DZ323" s="178"/>
      <c r="EA323" s="178"/>
      <c r="EB323" s="178"/>
      <c r="EC323" s="178"/>
      <c r="ED323" s="178"/>
      <c r="EE323" s="178"/>
      <c r="EF323" s="178"/>
      <c r="EG323" s="178"/>
      <c r="EH323" s="178"/>
      <c r="EI323" s="178"/>
      <c r="EJ323" s="178"/>
      <c r="EK323" s="178"/>
      <c r="EL323" s="178"/>
      <c r="EM323" s="178"/>
      <c r="EN323" s="178"/>
      <c r="EO323" s="178"/>
      <c r="EP323" s="178"/>
      <c r="EQ323" s="178"/>
      <c r="ER323" s="178"/>
      <c r="ES323" s="178"/>
      <c r="ET323" s="178"/>
      <c r="EU323" s="178"/>
      <c r="EV323" s="178"/>
      <c r="EW323" s="178"/>
      <c r="EX323" s="178"/>
      <c r="EY323" s="178"/>
      <c r="EZ323" s="178"/>
      <c r="FA323" s="178"/>
      <c r="FB323" s="178"/>
      <c r="FC323" s="178"/>
      <c r="FD323" s="178"/>
      <c r="FE323" s="178"/>
      <c r="FF323" s="178"/>
      <c r="FG323" s="178"/>
      <c r="FH323" s="178"/>
      <c r="FI323" s="178"/>
      <c r="FJ323" s="178"/>
      <c r="FK323" s="178"/>
      <c r="FL323" s="178"/>
      <c r="FM323" s="178"/>
      <c r="FN323" s="178"/>
      <c r="FO323" s="178"/>
      <c r="FP323" s="178"/>
      <c r="FQ323" s="178"/>
      <c r="FR323" s="178"/>
      <c r="FS323" s="178"/>
      <c r="FT323" s="178"/>
      <c r="FU323" s="178"/>
      <c r="FV323" s="178"/>
      <c r="FW323" s="178"/>
      <c r="FX323" s="178"/>
      <c r="FY323" s="178"/>
      <c r="FZ323" s="178"/>
      <c r="GA323" s="178"/>
      <c r="GB323" s="178"/>
      <c r="GC323" s="178"/>
      <c r="GD323" s="178"/>
      <c r="GE323" s="178"/>
      <c r="GF323" s="178"/>
      <c r="GG323" s="178"/>
      <c r="GH323" s="178"/>
      <c r="GI323" s="178"/>
      <c r="GJ323" s="178"/>
      <c r="GK323" s="178"/>
      <c r="GL323" s="178"/>
      <c r="GM323" s="178"/>
      <c r="GN323" s="178"/>
      <c r="GO323" s="178"/>
      <c r="GP323" s="178"/>
      <c r="GQ323" s="178"/>
      <c r="GR323" s="178"/>
      <c r="GS323" s="178"/>
      <c r="GT323" s="178"/>
      <c r="GU323" s="178"/>
      <c r="GV323" s="178"/>
      <c r="GY323"/>
    </row>
    <row r="324" spans="1:207" ht="15.75">
      <c r="A324" s="114">
        <f t="shared" si="4"/>
        <v>5</v>
      </c>
      <c r="B324" s="491"/>
      <c r="C324" s="492"/>
      <c r="D324" s="357">
        <v>43413</v>
      </c>
      <c r="E324" s="465" t="str">
        <f>IF("CA" = [1]Congé!$H$7:$H$738, "absent", "il est la ")</f>
        <v xml:space="preserve">il est la </v>
      </c>
      <c r="F324" s="176"/>
      <c r="G324" s="178"/>
      <c r="H324" s="368"/>
      <c r="I324" s="352"/>
      <c r="J324" s="178"/>
      <c r="K324" s="178"/>
      <c r="L324" s="409"/>
      <c r="M324" s="393"/>
      <c r="N324" s="178"/>
      <c r="O324" s="178"/>
      <c r="P324" s="368"/>
      <c r="Q324" s="393"/>
      <c r="R324" s="178"/>
      <c r="S324" s="178"/>
      <c r="T324" s="368"/>
      <c r="U324" s="352"/>
      <c r="V324" s="178"/>
      <c r="W324" s="178"/>
      <c r="X324" s="409"/>
      <c r="Y324" s="393"/>
      <c r="Z324" s="178"/>
      <c r="AA324" s="178"/>
      <c r="AB324" s="368"/>
      <c r="AC324" s="352"/>
      <c r="AD324" s="178"/>
      <c r="AE324" s="178"/>
      <c r="AF324" s="409"/>
      <c r="AG324" s="182"/>
      <c r="AH324" s="176"/>
      <c r="AI324" s="178"/>
      <c r="AJ324" s="368"/>
      <c r="AK324" s="352"/>
      <c r="AL324" s="178"/>
      <c r="AM324" s="178"/>
      <c r="AN324" s="409"/>
      <c r="AO324" s="393"/>
      <c r="AP324" s="178"/>
      <c r="AQ324" s="178"/>
      <c r="AR324" s="368"/>
      <c r="AS324" s="393"/>
      <c r="AT324" s="178"/>
      <c r="AU324" s="178"/>
      <c r="AV324" s="368"/>
      <c r="AW324" s="393"/>
      <c r="AX324" s="178"/>
      <c r="AY324" s="178"/>
      <c r="AZ324" s="368"/>
      <c r="BA324" s="393"/>
      <c r="BB324" s="178"/>
      <c r="BC324" s="178"/>
      <c r="BD324" s="368"/>
      <c r="BE324" s="393"/>
      <c r="BF324" s="178"/>
      <c r="BG324" s="178"/>
      <c r="BH324" s="368"/>
      <c r="BI324" s="393"/>
      <c r="BJ324" s="178"/>
      <c r="BK324" s="178"/>
      <c r="BL324" s="368"/>
      <c r="BM324" s="393"/>
      <c r="BN324" s="178"/>
      <c r="BO324" s="178"/>
      <c r="BP324" s="368"/>
      <c r="BQ324" s="393"/>
      <c r="BR324" s="178"/>
      <c r="BS324" s="178"/>
      <c r="BT324" s="368"/>
      <c r="BU324" s="393"/>
      <c r="BV324" s="178"/>
      <c r="BW324" s="178"/>
      <c r="BX324" s="368"/>
      <c r="BY324" s="393"/>
      <c r="BZ324" s="178"/>
      <c r="CA324" s="178"/>
      <c r="CB324" s="368"/>
      <c r="CC324" s="393"/>
      <c r="CD324" s="178"/>
      <c r="CE324" s="178"/>
      <c r="CF324" s="368"/>
      <c r="CG324" s="393"/>
      <c r="CH324" s="178"/>
      <c r="CI324" s="178"/>
      <c r="CJ324" s="368"/>
      <c r="CK324" s="393"/>
      <c r="CL324" s="178"/>
      <c r="CM324" s="178"/>
      <c r="CN324" s="368"/>
      <c r="CO324" s="393"/>
      <c r="CP324" s="178"/>
      <c r="CQ324" s="178"/>
      <c r="CR324" s="368"/>
      <c r="CS324" s="352"/>
      <c r="CT324" s="178"/>
      <c r="CU324" s="178"/>
      <c r="CV324" s="178"/>
      <c r="CW324" s="178"/>
      <c r="CX324" s="178"/>
      <c r="CY324" s="178"/>
      <c r="CZ324" s="178"/>
      <c r="DA324" s="178"/>
      <c r="DB324" s="178"/>
      <c r="DC324" s="178"/>
      <c r="DD324" s="178"/>
      <c r="DE324" s="178"/>
      <c r="DF324" s="178"/>
      <c r="DG324" s="178"/>
      <c r="DH324" s="178"/>
      <c r="DI324" s="178"/>
      <c r="DJ324" s="178"/>
      <c r="DK324" s="178"/>
      <c r="DL324" s="178"/>
      <c r="DM324" s="178"/>
      <c r="DN324" s="178"/>
      <c r="DO324" s="178"/>
      <c r="DP324" s="178"/>
      <c r="DQ324" s="178"/>
      <c r="DR324" s="178"/>
      <c r="DS324" s="178"/>
      <c r="DT324" s="178"/>
      <c r="DU324" s="178"/>
      <c r="DV324" s="178"/>
      <c r="DW324" s="178"/>
      <c r="DX324" s="178"/>
      <c r="DY324" s="178"/>
      <c r="DZ324" s="178"/>
      <c r="EA324" s="178"/>
      <c r="EB324" s="178"/>
      <c r="EC324" s="178"/>
      <c r="ED324" s="178"/>
      <c r="EE324" s="178"/>
      <c r="EF324" s="178"/>
      <c r="EG324" s="178"/>
      <c r="EH324" s="178"/>
      <c r="EI324" s="178"/>
      <c r="EJ324" s="178"/>
      <c r="EK324" s="178"/>
      <c r="EL324" s="178"/>
      <c r="EM324" s="178"/>
      <c r="EN324" s="178"/>
      <c r="EO324" s="178"/>
      <c r="EP324" s="178"/>
      <c r="EQ324" s="178"/>
      <c r="ER324" s="178"/>
      <c r="ES324" s="178"/>
      <c r="ET324" s="178"/>
      <c r="EU324" s="178"/>
      <c r="EV324" s="178"/>
      <c r="EW324" s="178"/>
      <c r="EX324" s="178"/>
      <c r="EY324" s="178"/>
      <c r="EZ324" s="178"/>
      <c r="FA324" s="178"/>
      <c r="FB324" s="178"/>
      <c r="FC324" s="178"/>
      <c r="FD324" s="178"/>
      <c r="FE324" s="178"/>
      <c r="FF324" s="178"/>
      <c r="FG324" s="178"/>
      <c r="FH324" s="178"/>
      <c r="FI324" s="178"/>
      <c r="FJ324" s="178"/>
      <c r="FK324" s="178"/>
      <c r="FL324" s="178"/>
      <c r="FM324" s="178"/>
      <c r="FN324" s="178"/>
      <c r="FO324" s="178"/>
      <c r="FP324" s="178"/>
      <c r="FQ324" s="178"/>
      <c r="FR324" s="178"/>
      <c r="FS324" s="178"/>
      <c r="FT324" s="178"/>
      <c r="FU324" s="178"/>
      <c r="FV324" s="178"/>
      <c r="FW324" s="178"/>
      <c r="FX324" s="178"/>
      <c r="FY324" s="178"/>
      <c r="FZ324" s="178"/>
      <c r="GA324" s="178"/>
      <c r="GB324" s="178"/>
      <c r="GC324" s="178"/>
      <c r="GD324" s="178"/>
      <c r="GE324" s="178"/>
      <c r="GF324" s="178"/>
      <c r="GG324" s="178"/>
      <c r="GH324" s="178"/>
      <c r="GI324" s="178"/>
      <c r="GJ324" s="178"/>
      <c r="GK324" s="178"/>
      <c r="GL324" s="178"/>
      <c r="GM324" s="178"/>
      <c r="GN324" s="178"/>
      <c r="GO324" s="178"/>
      <c r="GP324" s="178"/>
      <c r="GQ324" s="178"/>
      <c r="GR324" s="178"/>
      <c r="GS324" s="178"/>
      <c r="GT324" s="178"/>
      <c r="GU324" s="178"/>
      <c r="GV324" s="178"/>
      <c r="GY324"/>
    </row>
    <row r="325" spans="1:207" ht="15.75">
      <c r="A325" s="114">
        <f t="shared" si="4"/>
        <v>6</v>
      </c>
      <c r="B325" s="491"/>
      <c r="C325" s="492"/>
      <c r="D325" s="357">
        <v>43414</v>
      </c>
      <c r="E325" s="465" t="str">
        <f>IF("CA" = [1]Congé!$H$7:$H$738, "absent", "il est la ")</f>
        <v xml:space="preserve">il est la </v>
      </c>
      <c r="F325" s="178"/>
      <c r="G325" s="178"/>
      <c r="H325" s="368"/>
      <c r="I325" s="352"/>
      <c r="J325" s="178"/>
      <c r="K325" s="178"/>
      <c r="L325" s="409"/>
      <c r="M325" s="393"/>
      <c r="N325" s="178"/>
      <c r="O325" s="178"/>
      <c r="P325" s="368"/>
      <c r="Q325" s="393"/>
      <c r="R325" s="178"/>
      <c r="S325" s="178"/>
      <c r="T325" s="368"/>
      <c r="U325" s="352"/>
      <c r="V325" s="178"/>
      <c r="W325" s="178"/>
      <c r="X325" s="409"/>
      <c r="Y325" s="393"/>
      <c r="Z325" s="178"/>
      <c r="AA325" s="178"/>
      <c r="AB325" s="368"/>
      <c r="AC325" s="352"/>
      <c r="AD325" s="178"/>
      <c r="AE325" s="178"/>
      <c r="AF325" s="409"/>
      <c r="AG325" s="393"/>
      <c r="AH325" s="178"/>
      <c r="AI325" s="178"/>
      <c r="AJ325" s="368"/>
      <c r="AK325" s="352"/>
      <c r="AL325" s="178"/>
      <c r="AM325" s="178"/>
      <c r="AN325" s="409"/>
      <c r="AO325" s="393"/>
      <c r="AP325" s="178"/>
      <c r="AQ325" s="178"/>
      <c r="AR325" s="368"/>
      <c r="AS325" s="393"/>
      <c r="AT325" s="178"/>
      <c r="AU325" s="178"/>
      <c r="AV325" s="368"/>
      <c r="AW325" s="393"/>
      <c r="AX325" s="178"/>
      <c r="AY325" s="178"/>
      <c r="AZ325" s="368"/>
      <c r="BA325" s="393"/>
      <c r="BB325" s="178"/>
      <c r="BC325" s="178"/>
      <c r="BD325" s="368"/>
      <c r="BE325" s="393"/>
      <c r="BF325" s="178"/>
      <c r="BG325" s="178"/>
      <c r="BH325" s="368"/>
      <c r="BI325" s="393"/>
      <c r="BJ325" s="178"/>
      <c r="BK325" s="178"/>
      <c r="BL325" s="368"/>
      <c r="BM325" s="393"/>
      <c r="BN325" s="178"/>
      <c r="BO325" s="178"/>
      <c r="BP325" s="368"/>
      <c r="BQ325" s="393"/>
      <c r="BR325" s="178"/>
      <c r="BS325" s="178"/>
      <c r="BT325" s="368"/>
      <c r="BU325" s="393"/>
      <c r="BV325" s="178"/>
      <c r="BW325" s="178"/>
      <c r="BX325" s="368"/>
      <c r="BY325" s="393"/>
      <c r="BZ325" s="178"/>
      <c r="CA325" s="178"/>
      <c r="CB325" s="368"/>
      <c r="CC325" s="393"/>
      <c r="CD325" s="178"/>
      <c r="CE325" s="178"/>
      <c r="CF325" s="368"/>
      <c r="CG325" s="393"/>
      <c r="CH325" s="178"/>
      <c r="CI325" s="178"/>
      <c r="CJ325" s="368"/>
      <c r="CK325" s="393"/>
      <c r="CL325" s="178"/>
      <c r="CM325" s="178"/>
      <c r="CN325" s="368"/>
      <c r="CO325" s="393"/>
      <c r="CP325" s="178"/>
      <c r="CQ325" s="178"/>
      <c r="CR325" s="368"/>
      <c r="CS325" s="352"/>
      <c r="CT325" s="178"/>
      <c r="CU325" s="178"/>
      <c r="CV325" s="178"/>
      <c r="CW325" s="178"/>
      <c r="CX325" s="178"/>
      <c r="CY325" s="178"/>
      <c r="CZ325" s="178"/>
      <c r="DA325" s="178"/>
      <c r="DB325" s="178"/>
      <c r="DC325" s="178"/>
      <c r="DD325" s="178"/>
      <c r="DE325" s="178"/>
      <c r="DF325" s="178"/>
      <c r="DG325" s="178"/>
      <c r="DH325" s="178"/>
      <c r="DI325" s="178"/>
      <c r="DJ325" s="178"/>
      <c r="DK325" s="178"/>
      <c r="DL325" s="178"/>
      <c r="DM325" s="178"/>
      <c r="DN325" s="178"/>
      <c r="DO325" s="178"/>
      <c r="DP325" s="178"/>
      <c r="DQ325" s="178"/>
      <c r="DR325" s="178"/>
      <c r="DS325" s="178"/>
      <c r="DT325" s="178"/>
      <c r="DU325" s="178"/>
      <c r="DV325" s="178"/>
      <c r="DW325" s="178"/>
      <c r="DX325" s="178"/>
      <c r="DY325" s="178"/>
      <c r="DZ325" s="178"/>
      <c r="EA325" s="178"/>
      <c r="EB325" s="178"/>
      <c r="EC325" s="178"/>
      <c r="ED325" s="178"/>
      <c r="EE325" s="178"/>
      <c r="EF325" s="178"/>
      <c r="EG325" s="178"/>
      <c r="EH325" s="178"/>
      <c r="EI325" s="178"/>
      <c r="EJ325" s="178"/>
      <c r="EK325" s="178"/>
      <c r="EL325" s="178"/>
      <c r="EM325" s="178"/>
      <c r="EN325" s="178"/>
      <c r="EO325" s="178"/>
      <c r="EP325" s="178"/>
      <c r="EQ325" s="178"/>
      <c r="ER325" s="178"/>
      <c r="ES325" s="178"/>
      <c r="ET325" s="178"/>
      <c r="EU325" s="178"/>
      <c r="EV325" s="178"/>
      <c r="EW325" s="178"/>
      <c r="EX325" s="178"/>
      <c r="EY325" s="178"/>
      <c r="EZ325" s="178"/>
      <c r="FA325" s="178"/>
      <c r="FB325" s="178"/>
      <c r="FC325" s="178"/>
      <c r="FD325" s="178"/>
      <c r="FE325" s="178"/>
      <c r="FF325" s="178"/>
      <c r="FG325" s="178"/>
      <c r="FH325" s="178"/>
      <c r="FI325" s="178"/>
      <c r="FJ325" s="178"/>
      <c r="FK325" s="178"/>
      <c r="FL325" s="178"/>
      <c r="FM325" s="178"/>
      <c r="FN325" s="178"/>
      <c r="FO325" s="178"/>
      <c r="FP325" s="178"/>
      <c r="FQ325" s="178"/>
      <c r="FR325" s="178"/>
      <c r="FS325" s="178"/>
      <c r="FT325" s="178"/>
      <c r="FU325" s="178"/>
      <c r="FV325" s="178"/>
      <c r="FW325" s="178"/>
      <c r="FX325" s="178"/>
      <c r="FY325" s="178"/>
      <c r="FZ325" s="178"/>
      <c r="GA325" s="178"/>
      <c r="GB325" s="178"/>
      <c r="GC325" s="178"/>
      <c r="GD325" s="178"/>
      <c r="GE325" s="178"/>
      <c r="GF325" s="178"/>
      <c r="GG325" s="178"/>
      <c r="GH325" s="178"/>
      <c r="GI325" s="178"/>
      <c r="GJ325" s="178"/>
      <c r="GK325" s="178"/>
      <c r="GL325" s="178"/>
      <c r="GM325" s="178"/>
      <c r="GN325" s="178"/>
      <c r="GO325" s="178"/>
      <c r="GP325" s="178"/>
      <c r="GQ325" s="178"/>
      <c r="GR325" s="178"/>
      <c r="GS325" s="178"/>
      <c r="GT325" s="178"/>
      <c r="GU325" s="178"/>
      <c r="GV325" s="178"/>
      <c r="GY325"/>
    </row>
    <row r="326" spans="1:207" ht="15.75">
      <c r="A326" s="114">
        <f t="shared" ref="A326:A369" si="5">WEEKDAY($D326,2)</f>
        <v>7</v>
      </c>
      <c r="B326" s="491"/>
      <c r="C326" s="492"/>
      <c r="D326" s="357">
        <v>43415</v>
      </c>
      <c r="E326" s="465" t="str">
        <f>IF("CA" = [1]Congé!$H$7:$H$738, "absent", "il est la ")</f>
        <v xml:space="preserve">il est la </v>
      </c>
      <c r="F326" s="178"/>
      <c r="G326" s="178"/>
      <c r="H326" s="368"/>
      <c r="I326" s="352"/>
      <c r="J326" s="178"/>
      <c r="K326" s="178"/>
      <c r="L326" s="409"/>
      <c r="M326" s="393"/>
      <c r="N326" s="178"/>
      <c r="O326" s="178"/>
      <c r="P326" s="368"/>
      <c r="Q326" s="393"/>
      <c r="R326" s="178"/>
      <c r="S326" s="178"/>
      <c r="T326" s="368"/>
      <c r="U326" s="352"/>
      <c r="V326" s="178"/>
      <c r="W326" s="178"/>
      <c r="X326" s="409"/>
      <c r="Y326" s="393"/>
      <c r="Z326" s="178"/>
      <c r="AA326" s="178"/>
      <c r="AB326" s="368"/>
      <c r="AC326" s="352"/>
      <c r="AD326" s="178"/>
      <c r="AE326" s="178"/>
      <c r="AF326" s="409"/>
      <c r="AG326" s="393"/>
      <c r="AH326" s="178"/>
      <c r="AI326" s="178"/>
      <c r="AJ326" s="368"/>
      <c r="AK326" s="352"/>
      <c r="AL326" s="178"/>
      <c r="AM326" s="178"/>
      <c r="AN326" s="409"/>
      <c r="AO326" s="393"/>
      <c r="AP326" s="178"/>
      <c r="AQ326" s="178"/>
      <c r="AR326" s="368"/>
      <c r="AS326" s="393"/>
      <c r="AT326" s="178"/>
      <c r="AU326" s="178"/>
      <c r="AV326" s="368"/>
      <c r="AW326" s="393"/>
      <c r="AX326" s="178"/>
      <c r="AY326" s="178"/>
      <c r="AZ326" s="368"/>
      <c r="BA326" s="393"/>
      <c r="BB326" s="178"/>
      <c r="BC326" s="178"/>
      <c r="BD326" s="368"/>
      <c r="BE326" s="393"/>
      <c r="BF326" s="178"/>
      <c r="BG326" s="178"/>
      <c r="BH326" s="368"/>
      <c r="BI326" s="393"/>
      <c r="BJ326" s="178"/>
      <c r="BK326" s="178"/>
      <c r="BL326" s="368"/>
      <c r="BM326" s="393"/>
      <c r="BN326" s="178"/>
      <c r="BO326" s="178"/>
      <c r="BP326" s="368"/>
      <c r="BQ326" s="393"/>
      <c r="BR326" s="178"/>
      <c r="BS326" s="178"/>
      <c r="BT326" s="368"/>
      <c r="BU326" s="393"/>
      <c r="BV326" s="178"/>
      <c r="BW326" s="178"/>
      <c r="BX326" s="368"/>
      <c r="BY326" s="393"/>
      <c r="BZ326" s="178"/>
      <c r="CA326" s="178"/>
      <c r="CB326" s="368"/>
      <c r="CC326" s="393"/>
      <c r="CD326" s="178"/>
      <c r="CE326" s="178"/>
      <c r="CF326" s="368"/>
      <c r="CG326" s="393"/>
      <c r="CH326" s="178"/>
      <c r="CI326" s="178"/>
      <c r="CJ326" s="368"/>
      <c r="CK326" s="393"/>
      <c r="CL326" s="178"/>
      <c r="CM326" s="178"/>
      <c r="CN326" s="368"/>
      <c r="CO326" s="393"/>
      <c r="CP326" s="178"/>
      <c r="CQ326" s="178"/>
      <c r="CR326" s="368"/>
      <c r="CS326" s="352"/>
      <c r="CT326" s="178"/>
      <c r="CU326" s="178"/>
      <c r="CV326" s="178"/>
      <c r="CW326" s="178"/>
      <c r="CX326" s="178"/>
      <c r="CY326" s="178"/>
      <c r="CZ326" s="178"/>
      <c r="DA326" s="178"/>
      <c r="DB326" s="178"/>
      <c r="DC326" s="178"/>
      <c r="DD326" s="178"/>
      <c r="DE326" s="178"/>
      <c r="DF326" s="178"/>
      <c r="DG326" s="178"/>
      <c r="DH326" s="178"/>
      <c r="DI326" s="178"/>
      <c r="DJ326" s="178"/>
      <c r="DK326" s="178"/>
      <c r="DL326" s="178"/>
      <c r="DM326" s="178"/>
      <c r="DN326" s="178"/>
      <c r="DO326" s="178"/>
      <c r="DP326" s="178"/>
      <c r="DQ326" s="178"/>
      <c r="DR326" s="178"/>
      <c r="DS326" s="178"/>
      <c r="DT326" s="178"/>
      <c r="DU326" s="178"/>
      <c r="DV326" s="178"/>
      <c r="DW326" s="178"/>
      <c r="DX326" s="178"/>
      <c r="DY326" s="178"/>
      <c r="DZ326" s="178"/>
      <c r="EA326" s="178"/>
      <c r="EB326" s="178"/>
      <c r="EC326" s="178"/>
      <c r="ED326" s="178"/>
      <c r="EE326" s="178"/>
      <c r="EF326" s="178"/>
      <c r="EG326" s="178"/>
      <c r="EH326" s="178"/>
      <c r="EI326" s="178"/>
      <c r="EJ326" s="178"/>
      <c r="EK326" s="178"/>
      <c r="EL326" s="178"/>
      <c r="EM326" s="178"/>
      <c r="EN326" s="178"/>
      <c r="EO326" s="178"/>
      <c r="EP326" s="178"/>
      <c r="EQ326" s="178"/>
      <c r="ER326" s="178"/>
      <c r="ES326" s="178"/>
      <c r="ET326" s="178"/>
      <c r="EU326" s="178"/>
      <c r="EV326" s="178"/>
      <c r="EW326" s="178"/>
      <c r="EX326" s="178"/>
      <c r="EY326" s="178"/>
      <c r="EZ326" s="178"/>
      <c r="FA326" s="178"/>
      <c r="FB326" s="178"/>
      <c r="FC326" s="178"/>
      <c r="FD326" s="178"/>
      <c r="FE326" s="178"/>
      <c r="FF326" s="178"/>
      <c r="FG326" s="178"/>
      <c r="FH326" s="178"/>
      <c r="FI326" s="178"/>
      <c r="FJ326" s="178"/>
      <c r="FK326" s="178"/>
      <c r="FL326" s="178"/>
      <c r="FM326" s="178"/>
      <c r="FN326" s="178"/>
      <c r="FO326" s="178"/>
      <c r="FP326" s="178"/>
      <c r="FQ326" s="178"/>
      <c r="FR326" s="178"/>
      <c r="FS326" s="178"/>
      <c r="FT326" s="178"/>
      <c r="FU326" s="178"/>
      <c r="FV326" s="178"/>
      <c r="FW326" s="178"/>
      <c r="FX326" s="178"/>
      <c r="FY326" s="178"/>
      <c r="FZ326" s="178"/>
      <c r="GA326" s="178"/>
      <c r="GB326" s="178"/>
      <c r="GC326" s="178"/>
      <c r="GD326" s="178"/>
      <c r="GE326" s="178"/>
      <c r="GF326" s="178"/>
      <c r="GG326" s="178"/>
      <c r="GH326" s="178"/>
      <c r="GI326" s="178"/>
      <c r="GJ326" s="178"/>
      <c r="GK326" s="178"/>
      <c r="GL326" s="178"/>
      <c r="GM326" s="178"/>
      <c r="GN326" s="178"/>
      <c r="GO326" s="178"/>
      <c r="GP326" s="178"/>
      <c r="GQ326" s="178"/>
      <c r="GR326" s="178"/>
      <c r="GS326" s="178"/>
      <c r="GT326" s="178"/>
      <c r="GU326" s="178"/>
      <c r="GV326" s="178"/>
      <c r="GY326"/>
    </row>
    <row r="327" spans="1:207" ht="15.75">
      <c r="A327" s="114">
        <f t="shared" si="5"/>
        <v>1</v>
      </c>
      <c r="B327" s="491"/>
      <c r="C327" s="492"/>
      <c r="D327" s="357">
        <v>43416</v>
      </c>
      <c r="E327" s="465" t="str">
        <f>IF("CA" = [1]Congé!$H$7:$H$738, "absent", "il est la ")</f>
        <v xml:space="preserve">il est la </v>
      </c>
      <c r="F327" s="178"/>
      <c r="G327" s="178"/>
      <c r="H327" s="368"/>
      <c r="I327" s="352"/>
      <c r="J327" s="178"/>
      <c r="K327" s="178"/>
      <c r="L327" s="409"/>
      <c r="M327" s="393"/>
      <c r="N327" s="178"/>
      <c r="O327" s="178"/>
      <c r="P327" s="368"/>
      <c r="Q327" s="393"/>
      <c r="R327" s="178"/>
      <c r="S327" s="178"/>
      <c r="T327" s="368"/>
      <c r="U327" s="352"/>
      <c r="V327" s="178"/>
      <c r="W327" s="178"/>
      <c r="X327" s="409"/>
      <c r="Y327" s="393"/>
      <c r="Z327" s="178"/>
      <c r="AA327" s="178"/>
      <c r="AB327" s="368"/>
      <c r="AC327" s="352"/>
      <c r="AD327" s="178"/>
      <c r="AE327" s="178"/>
      <c r="AF327" s="409"/>
      <c r="AG327" s="182"/>
      <c r="AH327" s="176"/>
      <c r="AI327" s="178"/>
      <c r="AJ327" s="368"/>
      <c r="AK327" s="352"/>
      <c r="AL327" s="178"/>
      <c r="AM327" s="178"/>
      <c r="AN327" s="409"/>
      <c r="AO327" s="393"/>
      <c r="AP327" s="178"/>
      <c r="AQ327" s="178"/>
      <c r="AR327" s="368"/>
      <c r="AS327" s="393"/>
      <c r="AT327" s="178"/>
      <c r="AU327" s="178"/>
      <c r="AV327" s="368"/>
      <c r="AW327" s="393"/>
      <c r="AX327" s="178"/>
      <c r="AY327" s="178"/>
      <c r="AZ327" s="368"/>
      <c r="BA327" s="393"/>
      <c r="BB327" s="178"/>
      <c r="BC327" s="178"/>
      <c r="BD327" s="368"/>
      <c r="BE327" s="393"/>
      <c r="BF327" s="178"/>
      <c r="BG327" s="178"/>
      <c r="BH327" s="368"/>
      <c r="BI327" s="393"/>
      <c r="BJ327" s="178"/>
      <c r="BK327" s="178"/>
      <c r="BL327" s="368"/>
      <c r="BM327" s="393"/>
      <c r="BN327" s="178"/>
      <c r="BO327" s="178"/>
      <c r="BP327" s="368"/>
      <c r="BQ327" s="393"/>
      <c r="BR327" s="178"/>
      <c r="BS327" s="178"/>
      <c r="BT327" s="368"/>
      <c r="BU327" s="393"/>
      <c r="BV327" s="178"/>
      <c r="BW327" s="178"/>
      <c r="BX327" s="368"/>
      <c r="BY327" s="393"/>
      <c r="BZ327" s="178"/>
      <c r="CA327" s="178"/>
      <c r="CB327" s="368"/>
      <c r="CC327" s="393"/>
      <c r="CD327" s="178"/>
      <c r="CE327" s="178"/>
      <c r="CF327" s="368"/>
      <c r="CG327" s="393"/>
      <c r="CH327" s="178"/>
      <c r="CI327" s="178"/>
      <c r="CJ327" s="368"/>
      <c r="CK327" s="393"/>
      <c r="CL327" s="178"/>
      <c r="CM327" s="178"/>
      <c r="CN327" s="368"/>
      <c r="CO327" s="393"/>
      <c r="CP327" s="178"/>
      <c r="CQ327" s="178"/>
      <c r="CR327" s="368"/>
      <c r="CS327" s="352"/>
      <c r="CT327" s="178"/>
      <c r="CU327" s="178"/>
      <c r="CV327" s="178"/>
      <c r="CW327" s="178"/>
      <c r="CX327" s="178"/>
      <c r="CY327" s="178"/>
      <c r="CZ327" s="178"/>
      <c r="DA327" s="178"/>
      <c r="DB327" s="178"/>
      <c r="DC327" s="178"/>
      <c r="DD327" s="178"/>
      <c r="DE327" s="178"/>
      <c r="DF327" s="178"/>
      <c r="DG327" s="178"/>
      <c r="DH327" s="178"/>
      <c r="DI327" s="178"/>
      <c r="DJ327" s="178"/>
      <c r="DK327" s="178"/>
      <c r="DL327" s="178"/>
      <c r="DM327" s="178"/>
      <c r="DN327" s="178"/>
      <c r="DO327" s="178"/>
      <c r="DP327" s="178"/>
      <c r="DQ327" s="178"/>
      <c r="DR327" s="178"/>
      <c r="DS327" s="178"/>
      <c r="DT327" s="178"/>
      <c r="DU327" s="178"/>
      <c r="DV327" s="178"/>
      <c r="DW327" s="178"/>
      <c r="DX327" s="178"/>
      <c r="DY327" s="178"/>
      <c r="DZ327" s="178"/>
      <c r="EA327" s="178"/>
      <c r="EB327" s="178"/>
      <c r="EC327" s="178"/>
      <c r="ED327" s="178"/>
      <c r="EE327" s="178"/>
      <c r="EF327" s="178"/>
      <c r="EG327" s="178"/>
      <c r="EH327" s="178"/>
      <c r="EI327" s="178"/>
      <c r="EJ327" s="178"/>
      <c r="EK327" s="178"/>
      <c r="EL327" s="178"/>
      <c r="EM327" s="178"/>
      <c r="EN327" s="178"/>
      <c r="EO327" s="178"/>
      <c r="EP327" s="178"/>
      <c r="EQ327" s="178"/>
      <c r="ER327" s="178"/>
      <c r="ES327" s="178"/>
      <c r="ET327" s="178"/>
      <c r="EU327" s="178"/>
      <c r="EV327" s="178"/>
      <c r="EW327" s="178"/>
      <c r="EX327" s="178"/>
      <c r="EY327" s="178"/>
      <c r="EZ327" s="178"/>
      <c r="FA327" s="178"/>
      <c r="FB327" s="178"/>
      <c r="FC327" s="178"/>
      <c r="FD327" s="178"/>
      <c r="FE327" s="178"/>
      <c r="FF327" s="178"/>
      <c r="FG327" s="178"/>
      <c r="FH327" s="178"/>
      <c r="FI327" s="178"/>
      <c r="FJ327" s="178"/>
      <c r="FK327" s="178"/>
      <c r="FL327" s="178"/>
      <c r="FM327" s="178"/>
      <c r="FN327" s="178"/>
      <c r="FO327" s="178"/>
      <c r="FP327" s="178"/>
      <c r="FQ327" s="178"/>
      <c r="FR327" s="178"/>
      <c r="FS327" s="178"/>
      <c r="FT327" s="178"/>
      <c r="FU327" s="178"/>
      <c r="FV327" s="178"/>
      <c r="FW327" s="178"/>
      <c r="FX327" s="178"/>
      <c r="FY327" s="178"/>
      <c r="FZ327" s="178"/>
      <c r="GA327" s="178"/>
      <c r="GB327" s="178"/>
      <c r="GC327" s="178"/>
      <c r="GD327" s="178"/>
      <c r="GE327" s="178"/>
      <c r="GF327" s="178"/>
      <c r="GG327" s="178"/>
      <c r="GH327" s="178"/>
      <c r="GI327" s="178"/>
      <c r="GJ327" s="178"/>
      <c r="GK327" s="178"/>
      <c r="GL327" s="178"/>
      <c r="GM327" s="178"/>
      <c r="GN327" s="178"/>
      <c r="GO327" s="178"/>
      <c r="GP327" s="178"/>
      <c r="GQ327" s="178"/>
      <c r="GR327" s="178"/>
      <c r="GS327" s="178"/>
      <c r="GT327" s="178"/>
      <c r="GU327" s="178"/>
      <c r="GV327" s="178"/>
      <c r="GY327"/>
    </row>
    <row r="328" spans="1:207" ht="15.75">
      <c r="A328" s="114">
        <f t="shared" si="5"/>
        <v>2</v>
      </c>
      <c r="B328" s="491"/>
      <c r="C328" s="492"/>
      <c r="D328" s="357">
        <v>43417</v>
      </c>
      <c r="E328" s="465" t="str">
        <f>IF("CA" = [1]Congé!$H$7:$H$738, "absent", "il est la ")</f>
        <v xml:space="preserve">il est la </v>
      </c>
      <c r="F328" s="178"/>
      <c r="G328" s="178"/>
      <c r="H328" s="368"/>
      <c r="I328" s="352"/>
      <c r="J328" s="178"/>
      <c r="K328" s="178"/>
      <c r="L328" s="409"/>
      <c r="M328" s="393"/>
      <c r="N328" s="178"/>
      <c r="O328" s="178"/>
      <c r="P328" s="368"/>
      <c r="Q328" s="393"/>
      <c r="R328" s="178"/>
      <c r="S328" s="178"/>
      <c r="T328" s="368"/>
      <c r="U328" s="352"/>
      <c r="V328" s="178"/>
      <c r="W328" s="178"/>
      <c r="X328" s="409"/>
      <c r="Y328" s="393"/>
      <c r="Z328" s="178"/>
      <c r="AA328" s="178"/>
      <c r="AB328" s="368"/>
      <c r="AC328" s="352"/>
      <c r="AD328" s="178"/>
      <c r="AE328" s="178"/>
      <c r="AF328" s="409"/>
      <c r="AG328" s="182"/>
      <c r="AH328" s="176"/>
      <c r="AI328" s="178"/>
      <c r="AJ328" s="368"/>
      <c r="AK328" s="352"/>
      <c r="AL328" s="178"/>
      <c r="AM328" s="178"/>
      <c r="AN328" s="409"/>
      <c r="AO328" s="393"/>
      <c r="AP328" s="178"/>
      <c r="AQ328" s="178"/>
      <c r="AR328" s="368"/>
      <c r="AS328" s="393"/>
      <c r="AT328" s="178"/>
      <c r="AU328" s="178"/>
      <c r="AV328" s="368"/>
      <c r="AW328" s="393"/>
      <c r="AX328" s="178"/>
      <c r="AY328" s="178"/>
      <c r="AZ328" s="368"/>
      <c r="BA328" s="393"/>
      <c r="BB328" s="178"/>
      <c r="BC328" s="178"/>
      <c r="BD328" s="368"/>
      <c r="BE328" s="393"/>
      <c r="BF328" s="178"/>
      <c r="BG328" s="178"/>
      <c r="BH328" s="368"/>
      <c r="BI328" s="393"/>
      <c r="BJ328" s="178"/>
      <c r="BK328" s="178"/>
      <c r="BL328" s="368"/>
      <c r="BM328" s="393"/>
      <c r="BN328" s="178"/>
      <c r="BO328" s="178"/>
      <c r="BP328" s="368"/>
      <c r="BQ328" s="393"/>
      <c r="BR328" s="178"/>
      <c r="BS328" s="178"/>
      <c r="BT328" s="368"/>
      <c r="BU328" s="393"/>
      <c r="BV328" s="178"/>
      <c r="BW328" s="178"/>
      <c r="BX328" s="368"/>
      <c r="BY328" s="393"/>
      <c r="BZ328" s="178"/>
      <c r="CA328" s="178"/>
      <c r="CB328" s="368"/>
      <c r="CC328" s="393"/>
      <c r="CD328" s="178"/>
      <c r="CE328" s="178"/>
      <c r="CF328" s="368"/>
      <c r="CG328" s="393"/>
      <c r="CH328" s="178"/>
      <c r="CI328" s="178"/>
      <c r="CJ328" s="368"/>
      <c r="CK328" s="393"/>
      <c r="CL328" s="178"/>
      <c r="CM328" s="178"/>
      <c r="CN328" s="368"/>
      <c r="CO328" s="393"/>
      <c r="CP328" s="178"/>
      <c r="CQ328" s="178"/>
      <c r="CR328" s="368"/>
      <c r="CS328" s="352"/>
      <c r="CT328" s="178"/>
      <c r="CU328" s="178"/>
      <c r="CV328" s="178"/>
      <c r="CW328" s="178"/>
      <c r="CX328" s="178"/>
      <c r="CY328" s="178"/>
      <c r="CZ328" s="178"/>
      <c r="DA328" s="178"/>
      <c r="DB328" s="178"/>
      <c r="DC328" s="178"/>
      <c r="DD328" s="178"/>
      <c r="DE328" s="178"/>
      <c r="DF328" s="178"/>
      <c r="DG328" s="178"/>
      <c r="DH328" s="178"/>
      <c r="DI328" s="178"/>
      <c r="DJ328" s="178"/>
      <c r="DK328" s="178"/>
      <c r="DL328" s="178"/>
      <c r="DM328" s="178"/>
      <c r="DN328" s="178"/>
      <c r="DO328" s="178"/>
      <c r="DP328" s="178"/>
      <c r="DQ328" s="178"/>
      <c r="DR328" s="178"/>
      <c r="DS328" s="178"/>
      <c r="DT328" s="178"/>
      <c r="DU328" s="178"/>
      <c r="DV328" s="178"/>
      <c r="DW328" s="178"/>
      <c r="DX328" s="178"/>
      <c r="DY328" s="178"/>
      <c r="DZ328" s="178"/>
      <c r="EA328" s="178"/>
      <c r="EB328" s="178"/>
      <c r="EC328" s="178"/>
      <c r="ED328" s="178"/>
      <c r="EE328" s="178"/>
      <c r="EF328" s="178"/>
      <c r="EG328" s="178"/>
      <c r="EH328" s="178"/>
      <c r="EI328" s="178"/>
      <c r="EJ328" s="178"/>
      <c r="EK328" s="178"/>
      <c r="EL328" s="178"/>
      <c r="EM328" s="178"/>
      <c r="EN328" s="178"/>
      <c r="EO328" s="178"/>
      <c r="EP328" s="178"/>
      <c r="EQ328" s="178"/>
      <c r="ER328" s="178"/>
      <c r="ES328" s="178"/>
      <c r="ET328" s="178"/>
      <c r="EU328" s="178"/>
      <c r="EV328" s="178"/>
      <c r="EW328" s="178"/>
      <c r="EX328" s="178"/>
      <c r="EY328" s="178"/>
      <c r="EZ328" s="178"/>
      <c r="FA328" s="178"/>
      <c r="FB328" s="178"/>
      <c r="FC328" s="178"/>
      <c r="FD328" s="178"/>
      <c r="FE328" s="178"/>
      <c r="FF328" s="178"/>
      <c r="FG328" s="178"/>
      <c r="FH328" s="178"/>
      <c r="FI328" s="178"/>
      <c r="FJ328" s="178"/>
      <c r="FK328" s="178"/>
      <c r="FL328" s="178"/>
      <c r="FM328" s="178"/>
      <c r="FN328" s="178"/>
      <c r="FO328" s="178"/>
      <c r="FP328" s="178"/>
      <c r="FQ328" s="178"/>
      <c r="FR328" s="178"/>
      <c r="FS328" s="178"/>
      <c r="FT328" s="178"/>
      <c r="FU328" s="178"/>
      <c r="FV328" s="178"/>
      <c r="FW328" s="178"/>
      <c r="FX328" s="178"/>
      <c r="FY328" s="178"/>
      <c r="FZ328" s="178"/>
      <c r="GA328" s="178"/>
      <c r="GB328" s="178"/>
      <c r="GC328" s="178"/>
      <c r="GD328" s="178"/>
      <c r="GE328" s="178"/>
      <c r="GF328" s="178"/>
      <c r="GG328" s="178"/>
      <c r="GH328" s="178"/>
      <c r="GI328" s="178"/>
      <c r="GJ328" s="178"/>
      <c r="GK328" s="178"/>
      <c r="GL328" s="178"/>
      <c r="GM328" s="178"/>
      <c r="GN328" s="178"/>
      <c r="GO328" s="178"/>
      <c r="GP328" s="178"/>
      <c r="GQ328" s="178"/>
      <c r="GR328" s="178"/>
      <c r="GS328" s="178"/>
      <c r="GT328" s="178"/>
      <c r="GU328" s="178"/>
      <c r="GV328" s="178"/>
      <c r="GY328"/>
    </row>
    <row r="329" spans="1:207" ht="15.75">
      <c r="A329" s="114">
        <f t="shared" si="5"/>
        <v>3</v>
      </c>
      <c r="B329" s="491"/>
      <c r="C329" s="492"/>
      <c r="D329" s="357">
        <v>43418</v>
      </c>
      <c r="E329" s="465" t="str">
        <f>IF("CA" = [1]Congé!$H$7:$H$738, "absent", "il est la ")</f>
        <v xml:space="preserve">il est la </v>
      </c>
      <c r="F329" s="178"/>
      <c r="G329" s="178"/>
      <c r="H329" s="368"/>
      <c r="I329" s="352"/>
      <c r="J329" s="178"/>
      <c r="K329" s="178"/>
      <c r="L329" s="409"/>
      <c r="M329" s="393"/>
      <c r="N329" s="178"/>
      <c r="O329" s="178"/>
      <c r="P329" s="368"/>
      <c r="Q329" s="393"/>
      <c r="R329" s="178"/>
      <c r="S329" s="178"/>
      <c r="T329" s="368"/>
      <c r="U329" s="352"/>
      <c r="V329" s="178"/>
      <c r="W329" s="178"/>
      <c r="X329" s="409"/>
      <c r="Y329" s="393"/>
      <c r="Z329" s="178"/>
      <c r="AA329" s="178"/>
      <c r="AB329" s="368"/>
      <c r="AC329" s="352"/>
      <c r="AD329" s="178"/>
      <c r="AE329" s="178"/>
      <c r="AF329" s="409"/>
      <c r="AG329" s="182"/>
      <c r="AH329" s="176"/>
      <c r="AI329" s="178"/>
      <c r="AJ329" s="368"/>
      <c r="AK329" s="352"/>
      <c r="AL329" s="178"/>
      <c r="AM329" s="178"/>
      <c r="AN329" s="409"/>
      <c r="AO329" s="393"/>
      <c r="AP329" s="178"/>
      <c r="AQ329" s="178"/>
      <c r="AR329" s="368"/>
      <c r="AS329" s="393"/>
      <c r="AT329" s="178"/>
      <c r="AU329" s="178"/>
      <c r="AV329" s="368"/>
      <c r="AW329" s="393"/>
      <c r="AX329" s="178"/>
      <c r="AY329" s="178"/>
      <c r="AZ329" s="368"/>
      <c r="BA329" s="393"/>
      <c r="BB329" s="178"/>
      <c r="BC329" s="178"/>
      <c r="BD329" s="368"/>
      <c r="BE329" s="393"/>
      <c r="BF329" s="178"/>
      <c r="BG329" s="178"/>
      <c r="BH329" s="368"/>
      <c r="BI329" s="393"/>
      <c r="BJ329" s="178"/>
      <c r="BK329" s="178"/>
      <c r="BL329" s="368"/>
      <c r="BM329" s="393"/>
      <c r="BN329" s="178"/>
      <c r="BO329" s="178"/>
      <c r="BP329" s="368"/>
      <c r="BQ329" s="393"/>
      <c r="BR329" s="178"/>
      <c r="BS329" s="178"/>
      <c r="BT329" s="368"/>
      <c r="BU329" s="393"/>
      <c r="BV329" s="178"/>
      <c r="BW329" s="178"/>
      <c r="BX329" s="368"/>
      <c r="BY329" s="393"/>
      <c r="BZ329" s="178"/>
      <c r="CA329" s="178"/>
      <c r="CB329" s="368"/>
      <c r="CC329" s="393"/>
      <c r="CD329" s="178"/>
      <c r="CE329" s="178"/>
      <c r="CF329" s="368"/>
      <c r="CG329" s="393"/>
      <c r="CH329" s="178"/>
      <c r="CI329" s="178"/>
      <c r="CJ329" s="368"/>
      <c r="CK329" s="393"/>
      <c r="CL329" s="178"/>
      <c r="CM329" s="178"/>
      <c r="CN329" s="368"/>
      <c r="CO329" s="393"/>
      <c r="CP329" s="178"/>
      <c r="CQ329" s="178"/>
      <c r="CR329" s="368"/>
      <c r="CS329" s="352"/>
      <c r="CT329" s="178"/>
      <c r="CU329" s="178"/>
      <c r="CV329" s="178"/>
      <c r="CW329" s="178"/>
      <c r="CX329" s="178"/>
      <c r="CY329" s="178"/>
      <c r="CZ329" s="178"/>
      <c r="DA329" s="178"/>
      <c r="DB329" s="178"/>
      <c r="DC329" s="178"/>
      <c r="DD329" s="178"/>
      <c r="DE329" s="178"/>
      <c r="DF329" s="178"/>
      <c r="DG329" s="178"/>
      <c r="DH329" s="178"/>
      <c r="DI329" s="178"/>
      <c r="DJ329" s="178"/>
      <c r="DK329" s="178"/>
      <c r="DL329" s="178"/>
      <c r="DM329" s="178"/>
      <c r="DN329" s="178"/>
      <c r="DO329" s="178"/>
      <c r="DP329" s="178"/>
      <c r="DQ329" s="178"/>
      <c r="DR329" s="178"/>
      <c r="DS329" s="178"/>
      <c r="DT329" s="178"/>
      <c r="DU329" s="178"/>
      <c r="DV329" s="178"/>
      <c r="DW329" s="178"/>
      <c r="DX329" s="178"/>
      <c r="DY329" s="178"/>
      <c r="DZ329" s="178"/>
      <c r="EA329" s="178"/>
      <c r="EB329" s="178"/>
      <c r="EC329" s="178"/>
      <c r="ED329" s="178"/>
      <c r="EE329" s="178"/>
      <c r="EF329" s="178"/>
      <c r="EG329" s="178"/>
      <c r="EH329" s="178"/>
      <c r="EI329" s="178"/>
      <c r="EJ329" s="178"/>
      <c r="EK329" s="178"/>
      <c r="EL329" s="178"/>
      <c r="EM329" s="178"/>
      <c r="EN329" s="178"/>
      <c r="EO329" s="178"/>
      <c r="EP329" s="178"/>
      <c r="EQ329" s="178"/>
      <c r="ER329" s="178"/>
      <c r="ES329" s="178"/>
      <c r="ET329" s="178"/>
      <c r="EU329" s="178"/>
      <c r="EV329" s="178"/>
      <c r="EW329" s="178"/>
      <c r="EX329" s="178"/>
      <c r="EY329" s="178"/>
      <c r="EZ329" s="178"/>
      <c r="FA329" s="178"/>
      <c r="FB329" s="178"/>
      <c r="FC329" s="178"/>
      <c r="FD329" s="178"/>
      <c r="FE329" s="178"/>
      <c r="FF329" s="178"/>
      <c r="FG329" s="178"/>
      <c r="FH329" s="178"/>
      <c r="FI329" s="178"/>
      <c r="FJ329" s="178"/>
      <c r="FK329" s="178"/>
      <c r="FL329" s="178"/>
      <c r="FM329" s="178"/>
      <c r="FN329" s="178"/>
      <c r="FO329" s="178"/>
      <c r="FP329" s="178"/>
      <c r="FQ329" s="178"/>
      <c r="FR329" s="178"/>
      <c r="FS329" s="178"/>
      <c r="FT329" s="178"/>
      <c r="FU329" s="178"/>
      <c r="FV329" s="178"/>
      <c r="FW329" s="178"/>
      <c r="FX329" s="178"/>
      <c r="FY329" s="178"/>
      <c r="FZ329" s="178"/>
      <c r="GA329" s="178"/>
      <c r="GB329" s="178"/>
      <c r="GC329" s="178"/>
      <c r="GD329" s="178"/>
      <c r="GE329" s="178"/>
      <c r="GF329" s="178"/>
      <c r="GG329" s="178"/>
      <c r="GH329" s="178"/>
      <c r="GI329" s="178"/>
      <c r="GJ329" s="178"/>
      <c r="GK329" s="178"/>
      <c r="GL329" s="178"/>
      <c r="GM329" s="178"/>
      <c r="GN329" s="178"/>
      <c r="GO329" s="178"/>
      <c r="GP329" s="178"/>
      <c r="GQ329" s="178"/>
      <c r="GR329" s="178"/>
      <c r="GS329" s="178"/>
      <c r="GT329" s="178"/>
      <c r="GU329" s="178"/>
      <c r="GV329" s="178"/>
      <c r="GY329"/>
    </row>
    <row r="330" spans="1:207" ht="15.75">
      <c r="A330" s="114">
        <f t="shared" si="5"/>
        <v>4</v>
      </c>
      <c r="B330" s="491"/>
      <c r="C330" s="492"/>
      <c r="D330" s="357">
        <v>43419</v>
      </c>
      <c r="E330" s="465" t="str">
        <f>IF("CA" = [1]Congé!$H$7:$H$738, "absent", "il est la ")</f>
        <v xml:space="preserve">il est la </v>
      </c>
      <c r="F330" s="178"/>
      <c r="G330" s="178"/>
      <c r="H330" s="368"/>
      <c r="I330" s="352"/>
      <c r="J330" s="178"/>
      <c r="K330" s="178"/>
      <c r="L330" s="409"/>
      <c r="M330" s="393"/>
      <c r="N330" s="178"/>
      <c r="O330" s="178"/>
      <c r="P330" s="368"/>
      <c r="Q330" s="393"/>
      <c r="R330" s="178"/>
      <c r="S330" s="178"/>
      <c r="T330" s="368"/>
      <c r="U330" s="352"/>
      <c r="V330" s="178"/>
      <c r="W330" s="178"/>
      <c r="X330" s="409"/>
      <c r="Y330" s="393"/>
      <c r="Z330" s="178"/>
      <c r="AA330" s="178"/>
      <c r="AB330" s="368"/>
      <c r="AC330" s="352"/>
      <c r="AD330" s="178"/>
      <c r="AE330" s="178"/>
      <c r="AF330" s="409"/>
      <c r="AG330" s="182"/>
      <c r="AH330" s="176"/>
      <c r="AI330" s="178"/>
      <c r="AJ330" s="368"/>
      <c r="AK330" s="352"/>
      <c r="AL330" s="178"/>
      <c r="AM330" s="178"/>
      <c r="AN330" s="409"/>
      <c r="AO330" s="393"/>
      <c r="AP330" s="178"/>
      <c r="AQ330" s="178"/>
      <c r="AR330" s="368"/>
      <c r="AS330" s="393"/>
      <c r="AT330" s="178"/>
      <c r="AU330" s="178"/>
      <c r="AV330" s="368"/>
      <c r="AW330" s="393"/>
      <c r="AX330" s="178"/>
      <c r="AY330" s="178"/>
      <c r="AZ330" s="368"/>
      <c r="BA330" s="393"/>
      <c r="BB330" s="178"/>
      <c r="BC330" s="178"/>
      <c r="BD330" s="368"/>
      <c r="BE330" s="393"/>
      <c r="BF330" s="178"/>
      <c r="BG330" s="178"/>
      <c r="BH330" s="368"/>
      <c r="BI330" s="393"/>
      <c r="BJ330" s="178"/>
      <c r="BK330" s="178"/>
      <c r="BL330" s="368"/>
      <c r="BM330" s="393"/>
      <c r="BN330" s="178"/>
      <c r="BO330" s="178"/>
      <c r="BP330" s="368"/>
      <c r="BQ330" s="393"/>
      <c r="BR330" s="178"/>
      <c r="BS330" s="178"/>
      <c r="BT330" s="368"/>
      <c r="BU330" s="393"/>
      <c r="BV330" s="178"/>
      <c r="BW330" s="178"/>
      <c r="BX330" s="368"/>
      <c r="BY330" s="393"/>
      <c r="BZ330" s="178"/>
      <c r="CA330" s="178"/>
      <c r="CB330" s="368"/>
      <c r="CC330" s="393"/>
      <c r="CD330" s="178"/>
      <c r="CE330" s="178"/>
      <c r="CF330" s="368"/>
      <c r="CG330" s="393"/>
      <c r="CH330" s="178"/>
      <c r="CI330" s="178"/>
      <c r="CJ330" s="368"/>
      <c r="CK330" s="393"/>
      <c r="CL330" s="178"/>
      <c r="CM330" s="178"/>
      <c r="CN330" s="368"/>
      <c r="CO330" s="393"/>
      <c r="CP330" s="178"/>
      <c r="CQ330" s="178"/>
      <c r="CR330" s="368"/>
      <c r="CS330" s="352"/>
      <c r="CT330" s="178"/>
      <c r="CU330" s="178"/>
      <c r="CV330" s="178"/>
      <c r="CW330" s="178"/>
      <c r="CX330" s="178"/>
      <c r="CY330" s="178"/>
      <c r="CZ330" s="178"/>
      <c r="DA330" s="178"/>
      <c r="DB330" s="178"/>
      <c r="DC330" s="178"/>
      <c r="DD330" s="178"/>
      <c r="DE330" s="178"/>
      <c r="DF330" s="178"/>
      <c r="DG330" s="178"/>
      <c r="DH330" s="178"/>
      <c r="DI330" s="178"/>
      <c r="DJ330" s="178"/>
      <c r="DK330" s="178"/>
      <c r="DL330" s="178"/>
      <c r="DM330" s="178"/>
      <c r="DN330" s="178"/>
      <c r="DO330" s="178"/>
      <c r="DP330" s="178"/>
      <c r="DQ330" s="178"/>
      <c r="DR330" s="178"/>
      <c r="DS330" s="178"/>
      <c r="DT330" s="178"/>
      <c r="DU330" s="178"/>
      <c r="DV330" s="178"/>
      <c r="DW330" s="178"/>
      <c r="DX330" s="178"/>
      <c r="DY330" s="178"/>
      <c r="DZ330" s="178"/>
      <c r="EA330" s="178"/>
      <c r="EB330" s="178"/>
      <c r="EC330" s="178"/>
      <c r="ED330" s="178"/>
      <c r="EE330" s="178"/>
      <c r="EF330" s="178"/>
      <c r="EG330" s="178"/>
      <c r="EH330" s="178"/>
      <c r="EI330" s="178"/>
      <c r="EJ330" s="178"/>
      <c r="EK330" s="178"/>
      <c r="EL330" s="178"/>
      <c r="EM330" s="178"/>
      <c r="EN330" s="178"/>
      <c r="EO330" s="178"/>
      <c r="EP330" s="178"/>
      <c r="EQ330" s="178"/>
      <c r="ER330" s="178"/>
      <c r="ES330" s="178"/>
      <c r="ET330" s="178"/>
      <c r="EU330" s="178"/>
      <c r="EV330" s="178"/>
      <c r="EW330" s="178"/>
      <c r="EX330" s="178"/>
      <c r="EY330" s="178"/>
      <c r="EZ330" s="178"/>
      <c r="FA330" s="178"/>
      <c r="FB330" s="178"/>
      <c r="FC330" s="178"/>
      <c r="FD330" s="178"/>
      <c r="FE330" s="178"/>
      <c r="FF330" s="178"/>
      <c r="FG330" s="178"/>
      <c r="FH330" s="178"/>
      <c r="FI330" s="178"/>
      <c r="FJ330" s="178"/>
      <c r="FK330" s="178"/>
      <c r="FL330" s="178"/>
      <c r="FM330" s="178"/>
      <c r="FN330" s="178"/>
      <c r="FO330" s="178"/>
      <c r="FP330" s="178"/>
      <c r="FQ330" s="178"/>
      <c r="FR330" s="178"/>
      <c r="FS330" s="178"/>
      <c r="FT330" s="178"/>
      <c r="FU330" s="178"/>
      <c r="FV330" s="178"/>
      <c r="FW330" s="178"/>
      <c r="FX330" s="178"/>
      <c r="FY330" s="178"/>
      <c r="FZ330" s="178"/>
      <c r="GA330" s="178"/>
      <c r="GB330" s="178"/>
      <c r="GC330" s="178"/>
      <c r="GD330" s="178"/>
      <c r="GE330" s="178"/>
      <c r="GF330" s="178"/>
      <c r="GG330" s="178"/>
      <c r="GH330" s="178"/>
      <c r="GI330" s="178"/>
      <c r="GJ330" s="178"/>
      <c r="GK330" s="178"/>
      <c r="GL330" s="178"/>
      <c r="GM330" s="178"/>
      <c r="GN330" s="178"/>
      <c r="GO330" s="178"/>
      <c r="GP330" s="178"/>
      <c r="GQ330" s="178"/>
      <c r="GR330" s="178"/>
      <c r="GS330" s="178"/>
      <c r="GT330" s="178"/>
      <c r="GU330" s="178"/>
      <c r="GV330" s="178"/>
      <c r="GY330"/>
    </row>
    <row r="331" spans="1:207" ht="15.75">
      <c r="A331" s="114">
        <f t="shared" si="5"/>
        <v>5</v>
      </c>
      <c r="B331" s="491"/>
      <c r="C331" s="492"/>
      <c r="D331" s="357">
        <v>43420</v>
      </c>
      <c r="E331" s="465" t="str">
        <f>IF("CA" = [1]Congé!$H$7:$H$738, "absent", "il est la ")</f>
        <v xml:space="preserve">il est la </v>
      </c>
      <c r="F331" s="178"/>
      <c r="G331" s="178"/>
      <c r="H331" s="368"/>
      <c r="I331" s="352"/>
      <c r="J331" s="178"/>
      <c r="K331" s="178"/>
      <c r="L331" s="409"/>
      <c r="M331" s="393"/>
      <c r="N331" s="178"/>
      <c r="O331" s="178"/>
      <c r="P331" s="368"/>
      <c r="Q331" s="393"/>
      <c r="R331" s="178"/>
      <c r="S331" s="178"/>
      <c r="T331" s="368"/>
      <c r="U331" s="352"/>
      <c r="V331" s="178"/>
      <c r="W331" s="178"/>
      <c r="X331" s="409"/>
      <c r="Y331" s="393"/>
      <c r="Z331" s="178"/>
      <c r="AA331" s="178"/>
      <c r="AB331" s="368"/>
      <c r="AC331" s="352"/>
      <c r="AD331" s="178"/>
      <c r="AE331" s="178"/>
      <c r="AF331" s="409"/>
      <c r="AG331" s="182"/>
      <c r="AH331" s="176"/>
      <c r="AI331" s="178"/>
      <c r="AJ331" s="368"/>
      <c r="AK331" s="352"/>
      <c r="AL331" s="178"/>
      <c r="AM331" s="178"/>
      <c r="AN331" s="409"/>
      <c r="AO331" s="393"/>
      <c r="AP331" s="178"/>
      <c r="AQ331" s="178"/>
      <c r="AR331" s="368"/>
      <c r="AS331" s="393"/>
      <c r="AT331" s="178"/>
      <c r="AU331" s="178"/>
      <c r="AV331" s="368"/>
      <c r="AW331" s="393"/>
      <c r="AX331" s="178"/>
      <c r="AY331" s="178"/>
      <c r="AZ331" s="368"/>
      <c r="BA331" s="393"/>
      <c r="BB331" s="178"/>
      <c r="BC331" s="178"/>
      <c r="BD331" s="368"/>
      <c r="BE331" s="393"/>
      <c r="BF331" s="178"/>
      <c r="BG331" s="178"/>
      <c r="BH331" s="368"/>
      <c r="BI331" s="393"/>
      <c r="BJ331" s="178"/>
      <c r="BK331" s="178"/>
      <c r="BL331" s="368"/>
      <c r="BM331" s="393"/>
      <c r="BN331" s="178"/>
      <c r="BO331" s="178"/>
      <c r="BP331" s="368"/>
      <c r="BQ331" s="393"/>
      <c r="BR331" s="178"/>
      <c r="BS331" s="178"/>
      <c r="BT331" s="368"/>
      <c r="BU331" s="393"/>
      <c r="BV331" s="178"/>
      <c r="BW331" s="178"/>
      <c r="BX331" s="368"/>
      <c r="BY331" s="393"/>
      <c r="BZ331" s="178"/>
      <c r="CA331" s="178"/>
      <c r="CB331" s="368"/>
      <c r="CC331" s="393"/>
      <c r="CD331" s="178"/>
      <c r="CE331" s="178"/>
      <c r="CF331" s="368"/>
      <c r="CG331" s="393"/>
      <c r="CH331" s="178"/>
      <c r="CI331" s="178"/>
      <c r="CJ331" s="368"/>
      <c r="CK331" s="393"/>
      <c r="CL331" s="178"/>
      <c r="CM331" s="178"/>
      <c r="CN331" s="368"/>
      <c r="CO331" s="393"/>
      <c r="CP331" s="178"/>
      <c r="CQ331" s="178"/>
      <c r="CR331" s="368"/>
      <c r="CS331" s="352"/>
      <c r="CT331" s="178"/>
      <c r="CU331" s="178"/>
      <c r="CV331" s="178"/>
      <c r="CW331" s="178"/>
      <c r="CX331" s="178"/>
      <c r="CY331" s="178"/>
      <c r="CZ331" s="178"/>
      <c r="DA331" s="178"/>
      <c r="DB331" s="178"/>
      <c r="DC331" s="178"/>
      <c r="DD331" s="178"/>
      <c r="DE331" s="178"/>
      <c r="DF331" s="178"/>
      <c r="DG331" s="178"/>
      <c r="DH331" s="178"/>
      <c r="DI331" s="178"/>
      <c r="DJ331" s="178"/>
      <c r="DK331" s="178"/>
      <c r="DL331" s="178"/>
      <c r="DM331" s="178"/>
      <c r="DN331" s="178"/>
      <c r="DO331" s="178"/>
      <c r="DP331" s="178"/>
      <c r="DQ331" s="178"/>
      <c r="DR331" s="178"/>
      <c r="DS331" s="178"/>
      <c r="DT331" s="178"/>
      <c r="DU331" s="178"/>
      <c r="DV331" s="178"/>
      <c r="DW331" s="178"/>
      <c r="DX331" s="178"/>
      <c r="DY331" s="178"/>
      <c r="DZ331" s="178"/>
      <c r="EA331" s="178"/>
      <c r="EB331" s="178"/>
      <c r="EC331" s="178"/>
      <c r="ED331" s="178"/>
      <c r="EE331" s="178"/>
      <c r="EF331" s="178"/>
      <c r="EG331" s="178"/>
      <c r="EH331" s="178"/>
      <c r="EI331" s="178"/>
      <c r="EJ331" s="178"/>
      <c r="EK331" s="178"/>
      <c r="EL331" s="178"/>
      <c r="EM331" s="178"/>
      <c r="EN331" s="178"/>
      <c r="EO331" s="178"/>
      <c r="EP331" s="178"/>
      <c r="EQ331" s="178"/>
      <c r="ER331" s="178"/>
      <c r="ES331" s="178"/>
      <c r="ET331" s="178"/>
      <c r="EU331" s="178"/>
      <c r="EV331" s="178"/>
      <c r="EW331" s="178"/>
      <c r="EX331" s="178"/>
      <c r="EY331" s="178"/>
      <c r="EZ331" s="178"/>
      <c r="FA331" s="178"/>
      <c r="FB331" s="178"/>
      <c r="FC331" s="178"/>
      <c r="FD331" s="178"/>
      <c r="FE331" s="178"/>
      <c r="FF331" s="178"/>
      <c r="FG331" s="178"/>
      <c r="FH331" s="178"/>
      <c r="FI331" s="178"/>
      <c r="FJ331" s="178"/>
      <c r="FK331" s="178"/>
      <c r="FL331" s="178"/>
      <c r="FM331" s="178"/>
      <c r="FN331" s="178"/>
      <c r="FO331" s="178"/>
      <c r="FP331" s="178"/>
      <c r="FQ331" s="178"/>
      <c r="FR331" s="178"/>
      <c r="FS331" s="178"/>
      <c r="FT331" s="178"/>
      <c r="FU331" s="178"/>
      <c r="FV331" s="178"/>
      <c r="FW331" s="178"/>
      <c r="FX331" s="178"/>
      <c r="FY331" s="178"/>
      <c r="FZ331" s="178"/>
      <c r="GA331" s="178"/>
      <c r="GB331" s="178"/>
      <c r="GC331" s="178"/>
      <c r="GD331" s="178"/>
      <c r="GE331" s="178"/>
      <c r="GF331" s="178"/>
      <c r="GG331" s="178"/>
      <c r="GH331" s="178"/>
      <c r="GI331" s="178"/>
      <c r="GJ331" s="178"/>
      <c r="GK331" s="178"/>
      <c r="GL331" s="178"/>
      <c r="GM331" s="178"/>
      <c r="GN331" s="178"/>
      <c r="GO331" s="178"/>
      <c r="GP331" s="178"/>
      <c r="GQ331" s="178"/>
      <c r="GR331" s="178"/>
      <c r="GS331" s="178"/>
      <c r="GT331" s="178"/>
      <c r="GU331" s="178"/>
      <c r="GV331" s="178"/>
      <c r="GY331"/>
    </row>
    <row r="332" spans="1:207" ht="15.75">
      <c r="A332" s="114">
        <f t="shared" si="5"/>
        <v>6</v>
      </c>
      <c r="B332" s="491"/>
      <c r="C332" s="492"/>
      <c r="D332" s="357">
        <v>43421</v>
      </c>
      <c r="E332" s="465" t="str">
        <f>IF("CA" = [1]Congé!$H$7:$H$738, "absent", "il est la ")</f>
        <v xml:space="preserve">il est la </v>
      </c>
      <c r="F332" s="178"/>
      <c r="G332" s="178"/>
      <c r="H332" s="368"/>
      <c r="I332" s="352"/>
      <c r="J332" s="178"/>
      <c r="K332" s="178"/>
      <c r="L332" s="409"/>
      <c r="M332" s="393"/>
      <c r="N332" s="178"/>
      <c r="O332" s="178"/>
      <c r="P332" s="368"/>
      <c r="Q332" s="393"/>
      <c r="R332" s="178"/>
      <c r="S332" s="178"/>
      <c r="T332" s="368"/>
      <c r="U332" s="352"/>
      <c r="V332" s="178"/>
      <c r="W332" s="178"/>
      <c r="X332" s="409"/>
      <c r="Y332" s="393"/>
      <c r="Z332" s="178"/>
      <c r="AA332" s="178"/>
      <c r="AB332" s="368"/>
      <c r="AC332" s="352"/>
      <c r="AD332" s="178"/>
      <c r="AE332" s="178"/>
      <c r="AF332" s="409"/>
      <c r="AG332" s="393"/>
      <c r="AH332" s="178"/>
      <c r="AI332" s="178"/>
      <c r="AJ332" s="368"/>
      <c r="AK332" s="352"/>
      <c r="AL332" s="178"/>
      <c r="AM332" s="178"/>
      <c r="AN332" s="409"/>
      <c r="AO332" s="393"/>
      <c r="AP332" s="178"/>
      <c r="AQ332" s="178"/>
      <c r="AR332" s="368"/>
      <c r="AS332" s="393"/>
      <c r="AT332" s="178"/>
      <c r="AU332" s="178"/>
      <c r="AV332" s="368"/>
      <c r="AW332" s="393"/>
      <c r="AX332" s="178"/>
      <c r="AY332" s="178"/>
      <c r="AZ332" s="368"/>
      <c r="BA332" s="393"/>
      <c r="BB332" s="178"/>
      <c r="BC332" s="178"/>
      <c r="BD332" s="368"/>
      <c r="BE332" s="393"/>
      <c r="BF332" s="178"/>
      <c r="BG332" s="178"/>
      <c r="BH332" s="368"/>
      <c r="BI332" s="393"/>
      <c r="BJ332" s="178"/>
      <c r="BK332" s="178"/>
      <c r="BL332" s="368"/>
      <c r="BM332" s="393"/>
      <c r="BN332" s="178"/>
      <c r="BO332" s="178"/>
      <c r="BP332" s="368"/>
      <c r="BQ332" s="393"/>
      <c r="BR332" s="178"/>
      <c r="BS332" s="178"/>
      <c r="BT332" s="368"/>
      <c r="BU332" s="393"/>
      <c r="BV332" s="178"/>
      <c r="BW332" s="178"/>
      <c r="BX332" s="368"/>
      <c r="BY332" s="393"/>
      <c r="BZ332" s="178"/>
      <c r="CA332" s="178"/>
      <c r="CB332" s="368"/>
      <c r="CC332" s="393"/>
      <c r="CD332" s="178"/>
      <c r="CE332" s="178"/>
      <c r="CF332" s="368"/>
      <c r="CG332" s="393"/>
      <c r="CH332" s="178"/>
      <c r="CI332" s="178"/>
      <c r="CJ332" s="368"/>
      <c r="CK332" s="393"/>
      <c r="CL332" s="178"/>
      <c r="CM332" s="178"/>
      <c r="CN332" s="368"/>
      <c r="CO332" s="393"/>
      <c r="CP332" s="178"/>
      <c r="CQ332" s="178"/>
      <c r="CR332" s="368"/>
      <c r="CS332" s="352"/>
      <c r="CT332" s="178"/>
      <c r="CU332" s="178"/>
      <c r="CV332" s="178"/>
      <c r="CW332" s="178"/>
      <c r="CX332" s="178"/>
      <c r="CY332" s="178"/>
      <c r="CZ332" s="178"/>
      <c r="DA332" s="178"/>
      <c r="DB332" s="178"/>
      <c r="DC332" s="178"/>
      <c r="DD332" s="178"/>
      <c r="DE332" s="178"/>
      <c r="DF332" s="178"/>
      <c r="DG332" s="178"/>
      <c r="DH332" s="178"/>
      <c r="DI332" s="178"/>
      <c r="DJ332" s="178"/>
      <c r="DK332" s="178"/>
      <c r="DL332" s="178"/>
      <c r="DM332" s="178"/>
      <c r="DN332" s="178"/>
      <c r="DO332" s="178"/>
      <c r="DP332" s="178"/>
      <c r="DQ332" s="178"/>
      <c r="DR332" s="178"/>
      <c r="DS332" s="178"/>
      <c r="DT332" s="178"/>
      <c r="DU332" s="178"/>
      <c r="DV332" s="178"/>
      <c r="DW332" s="178"/>
      <c r="DX332" s="178"/>
      <c r="DY332" s="178"/>
      <c r="DZ332" s="178"/>
      <c r="EA332" s="178"/>
      <c r="EB332" s="178"/>
      <c r="EC332" s="178"/>
      <c r="ED332" s="178"/>
      <c r="EE332" s="178"/>
      <c r="EF332" s="178"/>
      <c r="EG332" s="178"/>
      <c r="EH332" s="178"/>
      <c r="EI332" s="178"/>
      <c r="EJ332" s="178"/>
      <c r="EK332" s="178"/>
      <c r="EL332" s="178"/>
      <c r="EM332" s="178"/>
      <c r="EN332" s="178"/>
      <c r="EO332" s="178"/>
      <c r="EP332" s="178"/>
      <c r="EQ332" s="178"/>
      <c r="ER332" s="178"/>
      <c r="ES332" s="178"/>
      <c r="ET332" s="178"/>
      <c r="EU332" s="178"/>
      <c r="EV332" s="178"/>
      <c r="EW332" s="178"/>
      <c r="EX332" s="178"/>
      <c r="EY332" s="178"/>
      <c r="EZ332" s="178"/>
      <c r="FA332" s="178"/>
      <c r="FB332" s="178"/>
      <c r="FC332" s="178"/>
      <c r="FD332" s="178"/>
      <c r="FE332" s="178"/>
      <c r="FF332" s="178"/>
      <c r="FG332" s="178"/>
      <c r="FH332" s="178"/>
      <c r="FI332" s="178"/>
      <c r="FJ332" s="178"/>
      <c r="FK332" s="178"/>
      <c r="FL332" s="178"/>
      <c r="FM332" s="178"/>
      <c r="FN332" s="178"/>
      <c r="FO332" s="178"/>
      <c r="FP332" s="178"/>
      <c r="FQ332" s="178"/>
      <c r="FR332" s="178"/>
      <c r="FS332" s="178"/>
      <c r="FT332" s="178"/>
      <c r="FU332" s="178"/>
      <c r="FV332" s="178"/>
      <c r="FW332" s="178"/>
      <c r="FX332" s="178"/>
      <c r="FY332" s="178"/>
      <c r="FZ332" s="178"/>
      <c r="GA332" s="178"/>
      <c r="GB332" s="178"/>
      <c r="GC332" s="178"/>
      <c r="GD332" s="178"/>
      <c r="GE332" s="178"/>
      <c r="GF332" s="178"/>
      <c r="GG332" s="178"/>
      <c r="GH332" s="178"/>
      <c r="GI332" s="178"/>
      <c r="GJ332" s="178"/>
      <c r="GK332" s="178"/>
      <c r="GL332" s="178"/>
      <c r="GM332" s="178"/>
      <c r="GN332" s="178"/>
      <c r="GO332" s="178"/>
      <c r="GP332" s="178"/>
      <c r="GQ332" s="178"/>
      <c r="GR332" s="178"/>
      <c r="GS332" s="178"/>
      <c r="GT332" s="178"/>
      <c r="GU332" s="178"/>
      <c r="GV332" s="178"/>
      <c r="GY332"/>
    </row>
    <row r="333" spans="1:207" ht="15.75">
      <c r="A333" s="114">
        <f t="shared" si="5"/>
        <v>7</v>
      </c>
      <c r="B333" s="491"/>
      <c r="C333" s="492"/>
      <c r="D333" s="357">
        <v>43422</v>
      </c>
      <c r="E333" s="465" t="str">
        <f>IF("CA" = [1]Congé!$H$7:$H$738, "absent", "il est la ")</f>
        <v xml:space="preserve">il est la </v>
      </c>
      <c r="F333" s="178"/>
      <c r="G333" s="178"/>
      <c r="H333" s="368"/>
      <c r="I333" s="352"/>
      <c r="J333" s="178"/>
      <c r="K333" s="178"/>
      <c r="L333" s="409"/>
      <c r="M333" s="393"/>
      <c r="N333" s="178"/>
      <c r="O333" s="178"/>
      <c r="P333" s="368"/>
      <c r="Q333" s="393"/>
      <c r="R333" s="178"/>
      <c r="S333" s="178"/>
      <c r="T333" s="368"/>
      <c r="U333" s="352"/>
      <c r="V333" s="178"/>
      <c r="W333" s="178"/>
      <c r="X333" s="409"/>
      <c r="Y333" s="393"/>
      <c r="Z333" s="178"/>
      <c r="AA333" s="178"/>
      <c r="AB333" s="368"/>
      <c r="AC333" s="352"/>
      <c r="AD333" s="178"/>
      <c r="AE333" s="178"/>
      <c r="AF333" s="409"/>
      <c r="AG333" s="393"/>
      <c r="AH333" s="178"/>
      <c r="AI333" s="178"/>
      <c r="AJ333" s="368"/>
      <c r="AK333" s="352"/>
      <c r="AL333" s="178"/>
      <c r="AM333" s="178"/>
      <c r="AN333" s="409"/>
      <c r="AO333" s="393"/>
      <c r="AP333" s="178"/>
      <c r="AQ333" s="178"/>
      <c r="AR333" s="368"/>
      <c r="AS333" s="393"/>
      <c r="AT333" s="178"/>
      <c r="AU333" s="178"/>
      <c r="AV333" s="368"/>
      <c r="AW333" s="393"/>
      <c r="AX333" s="178"/>
      <c r="AY333" s="178"/>
      <c r="AZ333" s="368"/>
      <c r="BA333" s="393"/>
      <c r="BB333" s="178"/>
      <c r="BC333" s="178"/>
      <c r="BD333" s="368"/>
      <c r="BE333" s="393"/>
      <c r="BF333" s="178"/>
      <c r="BG333" s="178"/>
      <c r="BH333" s="368"/>
      <c r="BI333" s="393"/>
      <c r="BJ333" s="178"/>
      <c r="BK333" s="178"/>
      <c r="BL333" s="368"/>
      <c r="BM333" s="393"/>
      <c r="BN333" s="178"/>
      <c r="BO333" s="178"/>
      <c r="BP333" s="368"/>
      <c r="BQ333" s="393"/>
      <c r="BR333" s="178"/>
      <c r="BS333" s="178"/>
      <c r="BT333" s="368"/>
      <c r="BU333" s="393"/>
      <c r="BV333" s="178"/>
      <c r="BW333" s="178"/>
      <c r="BX333" s="368"/>
      <c r="BY333" s="393"/>
      <c r="BZ333" s="178"/>
      <c r="CA333" s="178"/>
      <c r="CB333" s="368"/>
      <c r="CC333" s="393"/>
      <c r="CD333" s="178"/>
      <c r="CE333" s="178"/>
      <c r="CF333" s="368"/>
      <c r="CG333" s="393"/>
      <c r="CH333" s="178"/>
      <c r="CI333" s="178"/>
      <c r="CJ333" s="368"/>
      <c r="CK333" s="393"/>
      <c r="CL333" s="178"/>
      <c r="CM333" s="178"/>
      <c r="CN333" s="368"/>
      <c r="CO333" s="393"/>
      <c r="CP333" s="178"/>
      <c r="CQ333" s="178"/>
      <c r="CR333" s="368"/>
      <c r="CS333" s="352"/>
      <c r="CT333" s="178"/>
      <c r="CU333" s="178"/>
      <c r="CV333" s="178"/>
      <c r="CW333" s="178"/>
      <c r="CX333" s="178"/>
      <c r="CY333" s="178"/>
      <c r="CZ333" s="178"/>
      <c r="DA333" s="178"/>
      <c r="DB333" s="178"/>
      <c r="DC333" s="178"/>
      <c r="DD333" s="178"/>
      <c r="DE333" s="178"/>
      <c r="DF333" s="178"/>
      <c r="DG333" s="178"/>
      <c r="DH333" s="178"/>
      <c r="DI333" s="178"/>
      <c r="DJ333" s="178"/>
      <c r="DK333" s="178"/>
      <c r="DL333" s="178"/>
      <c r="DM333" s="178"/>
      <c r="DN333" s="178"/>
      <c r="DO333" s="178"/>
      <c r="DP333" s="178"/>
      <c r="DQ333" s="178"/>
      <c r="DR333" s="178"/>
      <c r="DS333" s="178"/>
      <c r="DT333" s="178"/>
      <c r="DU333" s="178"/>
      <c r="DV333" s="178"/>
      <c r="DW333" s="178"/>
      <c r="DX333" s="178"/>
      <c r="DY333" s="178"/>
      <c r="DZ333" s="178"/>
      <c r="EA333" s="178"/>
      <c r="EB333" s="178"/>
      <c r="EC333" s="178"/>
      <c r="ED333" s="178"/>
      <c r="EE333" s="178"/>
      <c r="EF333" s="178"/>
      <c r="EG333" s="178"/>
      <c r="EH333" s="178"/>
      <c r="EI333" s="178"/>
      <c r="EJ333" s="178"/>
      <c r="EK333" s="178"/>
      <c r="EL333" s="178"/>
      <c r="EM333" s="178"/>
      <c r="EN333" s="178"/>
      <c r="EO333" s="178"/>
      <c r="EP333" s="178"/>
      <c r="EQ333" s="178"/>
      <c r="ER333" s="178"/>
      <c r="ES333" s="178"/>
      <c r="ET333" s="178"/>
      <c r="EU333" s="178"/>
      <c r="EV333" s="178"/>
      <c r="EW333" s="178"/>
      <c r="EX333" s="178"/>
      <c r="EY333" s="178"/>
      <c r="EZ333" s="178"/>
      <c r="FA333" s="178"/>
      <c r="FB333" s="178"/>
      <c r="FC333" s="178"/>
      <c r="FD333" s="178"/>
      <c r="FE333" s="178"/>
      <c r="FF333" s="178"/>
      <c r="FG333" s="178"/>
      <c r="FH333" s="178"/>
      <c r="FI333" s="178"/>
      <c r="FJ333" s="178"/>
      <c r="FK333" s="178"/>
      <c r="FL333" s="178"/>
      <c r="FM333" s="178"/>
      <c r="FN333" s="178"/>
      <c r="FO333" s="178"/>
      <c r="FP333" s="178"/>
      <c r="FQ333" s="178"/>
      <c r="FR333" s="178"/>
      <c r="FS333" s="178"/>
      <c r="FT333" s="178"/>
      <c r="FU333" s="178"/>
      <c r="FV333" s="178"/>
      <c r="FW333" s="178"/>
      <c r="FX333" s="178"/>
      <c r="FY333" s="178"/>
      <c r="FZ333" s="178"/>
      <c r="GA333" s="178"/>
      <c r="GB333" s="178"/>
      <c r="GC333" s="178"/>
      <c r="GD333" s="178"/>
      <c r="GE333" s="178"/>
      <c r="GF333" s="178"/>
      <c r="GG333" s="178"/>
      <c r="GH333" s="178"/>
      <c r="GI333" s="178"/>
      <c r="GJ333" s="178"/>
      <c r="GK333" s="178"/>
      <c r="GL333" s="178"/>
      <c r="GM333" s="178"/>
      <c r="GN333" s="178"/>
      <c r="GO333" s="178"/>
      <c r="GP333" s="178"/>
      <c r="GQ333" s="178"/>
      <c r="GR333" s="178"/>
      <c r="GS333" s="178"/>
      <c r="GT333" s="178"/>
      <c r="GU333" s="178"/>
      <c r="GV333" s="178"/>
      <c r="GY333"/>
    </row>
    <row r="334" spans="1:207" ht="15.75">
      <c r="A334" s="114">
        <f t="shared" si="5"/>
        <v>1</v>
      </c>
      <c r="B334" s="491"/>
      <c r="C334" s="492"/>
      <c r="D334" s="357">
        <v>43423</v>
      </c>
      <c r="E334" s="465" t="str">
        <f>IF("CA" = [1]Congé!$H$7:$H$738, "absent", "il est la ")</f>
        <v xml:space="preserve">il est la </v>
      </c>
      <c r="F334" s="178"/>
      <c r="G334" s="178"/>
      <c r="H334" s="368"/>
      <c r="I334" s="352"/>
      <c r="J334" s="178"/>
      <c r="K334" s="178"/>
      <c r="L334" s="409"/>
      <c r="M334" s="393"/>
      <c r="N334" s="178"/>
      <c r="O334" s="178"/>
      <c r="P334" s="368"/>
      <c r="Q334" s="393"/>
      <c r="R334" s="178"/>
      <c r="S334" s="178"/>
      <c r="T334" s="368"/>
      <c r="U334" s="352"/>
      <c r="V334" s="178"/>
      <c r="W334" s="178"/>
      <c r="X334" s="409"/>
      <c r="Y334" s="393"/>
      <c r="Z334" s="178"/>
      <c r="AA334" s="178"/>
      <c r="AB334" s="368"/>
      <c r="AC334" s="352"/>
      <c r="AD334" s="178"/>
      <c r="AE334" s="178"/>
      <c r="AF334" s="409"/>
      <c r="AG334" s="182"/>
      <c r="AH334" s="176"/>
      <c r="AI334" s="178"/>
      <c r="AJ334" s="368"/>
      <c r="AK334" s="352"/>
      <c r="AL334" s="178"/>
      <c r="AM334" s="178"/>
      <c r="AN334" s="409"/>
      <c r="AO334" s="393"/>
      <c r="AP334" s="178"/>
      <c r="AQ334" s="178"/>
      <c r="AR334" s="368"/>
      <c r="AS334" s="393"/>
      <c r="AT334" s="178"/>
      <c r="AU334" s="178"/>
      <c r="AV334" s="368"/>
      <c r="AW334" s="393"/>
      <c r="AX334" s="178"/>
      <c r="AY334" s="178"/>
      <c r="AZ334" s="368"/>
      <c r="BA334" s="393"/>
      <c r="BB334" s="178"/>
      <c r="BC334" s="178"/>
      <c r="BD334" s="368"/>
      <c r="BE334" s="393"/>
      <c r="BF334" s="178"/>
      <c r="BG334" s="178"/>
      <c r="BH334" s="368"/>
      <c r="BI334" s="393"/>
      <c r="BJ334" s="178"/>
      <c r="BK334" s="178"/>
      <c r="BL334" s="368"/>
      <c r="BM334" s="393"/>
      <c r="BN334" s="178"/>
      <c r="BO334" s="178"/>
      <c r="BP334" s="368"/>
      <c r="BQ334" s="393"/>
      <c r="BR334" s="178"/>
      <c r="BS334" s="178"/>
      <c r="BT334" s="368"/>
      <c r="BU334" s="393"/>
      <c r="BV334" s="178"/>
      <c r="BW334" s="178"/>
      <c r="BX334" s="368"/>
      <c r="BY334" s="393"/>
      <c r="BZ334" s="178"/>
      <c r="CA334" s="178"/>
      <c r="CB334" s="368"/>
      <c r="CC334" s="393"/>
      <c r="CD334" s="178"/>
      <c r="CE334" s="178"/>
      <c r="CF334" s="368"/>
      <c r="CG334" s="393"/>
      <c r="CH334" s="178"/>
      <c r="CI334" s="178"/>
      <c r="CJ334" s="368"/>
      <c r="CK334" s="393"/>
      <c r="CL334" s="178"/>
      <c r="CM334" s="178"/>
      <c r="CN334" s="368"/>
      <c r="CO334" s="393"/>
      <c r="CP334" s="178"/>
      <c r="CQ334" s="178"/>
      <c r="CR334" s="368"/>
      <c r="CS334" s="352"/>
      <c r="CT334" s="178"/>
      <c r="CU334" s="178"/>
      <c r="CV334" s="178"/>
      <c r="CW334" s="178"/>
      <c r="CX334" s="178"/>
      <c r="CY334" s="178"/>
      <c r="CZ334" s="178"/>
      <c r="DA334" s="178"/>
      <c r="DB334" s="178"/>
      <c r="DC334" s="178"/>
      <c r="DD334" s="178"/>
      <c r="DE334" s="178"/>
      <c r="DF334" s="178"/>
      <c r="DG334" s="178"/>
      <c r="DH334" s="178"/>
      <c r="DI334" s="178"/>
      <c r="DJ334" s="178"/>
      <c r="DK334" s="178"/>
      <c r="DL334" s="178"/>
      <c r="DM334" s="178"/>
      <c r="DN334" s="178"/>
      <c r="DO334" s="178"/>
      <c r="DP334" s="178"/>
      <c r="DQ334" s="178"/>
      <c r="DR334" s="178"/>
      <c r="DS334" s="178"/>
      <c r="DT334" s="178"/>
      <c r="DU334" s="178"/>
      <c r="DV334" s="178"/>
      <c r="DW334" s="178"/>
      <c r="DX334" s="178"/>
      <c r="DY334" s="178"/>
      <c r="DZ334" s="178"/>
      <c r="EA334" s="178"/>
      <c r="EB334" s="178"/>
      <c r="EC334" s="178"/>
      <c r="ED334" s="178"/>
      <c r="EE334" s="178"/>
      <c r="EF334" s="178"/>
      <c r="EG334" s="178"/>
      <c r="EH334" s="178"/>
      <c r="EI334" s="178"/>
      <c r="EJ334" s="178"/>
      <c r="EK334" s="178"/>
      <c r="EL334" s="178"/>
      <c r="EM334" s="178"/>
      <c r="EN334" s="178"/>
      <c r="EO334" s="178"/>
      <c r="EP334" s="178"/>
      <c r="EQ334" s="178"/>
      <c r="ER334" s="178"/>
      <c r="ES334" s="178"/>
      <c r="ET334" s="178"/>
      <c r="EU334" s="178"/>
      <c r="EV334" s="178"/>
      <c r="EW334" s="178"/>
      <c r="EX334" s="178"/>
      <c r="EY334" s="178"/>
      <c r="EZ334" s="178"/>
      <c r="FA334" s="178"/>
      <c r="FB334" s="178"/>
      <c r="FC334" s="178"/>
      <c r="FD334" s="178"/>
      <c r="FE334" s="178"/>
      <c r="FF334" s="178"/>
      <c r="FG334" s="178"/>
      <c r="FH334" s="178"/>
      <c r="FI334" s="178"/>
      <c r="FJ334" s="178"/>
      <c r="FK334" s="178"/>
      <c r="FL334" s="178"/>
      <c r="FM334" s="178"/>
      <c r="FN334" s="178"/>
      <c r="FO334" s="178"/>
      <c r="FP334" s="178"/>
      <c r="FQ334" s="178"/>
      <c r="FR334" s="178"/>
      <c r="FS334" s="178"/>
      <c r="FT334" s="178"/>
      <c r="FU334" s="178"/>
      <c r="FV334" s="178"/>
      <c r="FW334" s="178"/>
      <c r="FX334" s="178"/>
      <c r="FY334" s="178"/>
      <c r="FZ334" s="178"/>
      <c r="GA334" s="178"/>
      <c r="GB334" s="178"/>
      <c r="GC334" s="178"/>
      <c r="GD334" s="178"/>
      <c r="GE334" s="178"/>
      <c r="GF334" s="178"/>
      <c r="GG334" s="178"/>
      <c r="GH334" s="178"/>
      <c r="GI334" s="178"/>
      <c r="GJ334" s="178"/>
      <c r="GK334" s="178"/>
      <c r="GL334" s="178"/>
      <c r="GM334" s="178"/>
      <c r="GN334" s="178"/>
      <c r="GO334" s="178"/>
      <c r="GP334" s="178"/>
      <c r="GQ334" s="178"/>
      <c r="GR334" s="178"/>
      <c r="GS334" s="178"/>
      <c r="GT334" s="178"/>
      <c r="GU334" s="178"/>
      <c r="GV334" s="178"/>
      <c r="GY334"/>
    </row>
    <row r="335" spans="1:207" ht="15.75">
      <c r="A335" s="114">
        <f t="shared" si="5"/>
        <v>2</v>
      </c>
      <c r="B335" s="491"/>
      <c r="C335" s="492"/>
      <c r="D335" s="357">
        <v>43424</v>
      </c>
      <c r="E335" s="465" t="str">
        <f>IF("CA" = [1]Congé!$H$7:$H$738, "absent", "il est la ")</f>
        <v xml:space="preserve">il est la </v>
      </c>
      <c r="F335" s="178"/>
      <c r="G335" s="178"/>
      <c r="H335" s="368"/>
      <c r="I335" s="352"/>
      <c r="J335" s="178"/>
      <c r="K335" s="178"/>
      <c r="L335" s="409"/>
      <c r="M335" s="393"/>
      <c r="N335" s="178"/>
      <c r="O335" s="178"/>
      <c r="P335" s="368"/>
      <c r="Q335" s="393"/>
      <c r="R335" s="178"/>
      <c r="S335" s="178"/>
      <c r="T335" s="368"/>
      <c r="U335" s="352"/>
      <c r="V335" s="178"/>
      <c r="W335" s="178"/>
      <c r="X335" s="409"/>
      <c r="Y335" s="393"/>
      <c r="Z335" s="178"/>
      <c r="AA335" s="178"/>
      <c r="AB335" s="368"/>
      <c r="AC335" s="352"/>
      <c r="AD335" s="178"/>
      <c r="AE335" s="178"/>
      <c r="AF335" s="409"/>
      <c r="AG335" s="182"/>
      <c r="AH335" s="176"/>
      <c r="AI335" s="178"/>
      <c r="AJ335" s="368"/>
      <c r="AK335" s="352"/>
      <c r="AL335" s="178"/>
      <c r="AM335" s="178"/>
      <c r="AN335" s="409"/>
      <c r="AO335" s="393"/>
      <c r="AP335" s="178"/>
      <c r="AQ335" s="178"/>
      <c r="AR335" s="368"/>
      <c r="AS335" s="393"/>
      <c r="AT335" s="178"/>
      <c r="AU335" s="178"/>
      <c r="AV335" s="368"/>
      <c r="AW335" s="393"/>
      <c r="AX335" s="178"/>
      <c r="AY335" s="178"/>
      <c r="AZ335" s="368"/>
      <c r="BA335" s="393"/>
      <c r="BB335" s="178"/>
      <c r="BC335" s="178"/>
      <c r="BD335" s="368"/>
      <c r="BE335" s="393"/>
      <c r="BF335" s="178"/>
      <c r="BG335" s="178"/>
      <c r="BH335" s="368"/>
      <c r="BI335" s="393"/>
      <c r="BJ335" s="178"/>
      <c r="BK335" s="178"/>
      <c r="BL335" s="368"/>
      <c r="BM335" s="393"/>
      <c r="BN335" s="178"/>
      <c r="BO335" s="178"/>
      <c r="BP335" s="368"/>
      <c r="BQ335" s="393"/>
      <c r="BR335" s="178"/>
      <c r="BS335" s="178"/>
      <c r="BT335" s="368"/>
      <c r="BU335" s="393"/>
      <c r="BV335" s="178"/>
      <c r="BW335" s="178"/>
      <c r="BX335" s="368"/>
      <c r="BY335" s="393"/>
      <c r="BZ335" s="178"/>
      <c r="CA335" s="178"/>
      <c r="CB335" s="368"/>
      <c r="CC335" s="393"/>
      <c r="CD335" s="178"/>
      <c r="CE335" s="178"/>
      <c r="CF335" s="368"/>
      <c r="CG335" s="393"/>
      <c r="CH335" s="178"/>
      <c r="CI335" s="178"/>
      <c r="CJ335" s="368"/>
      <c r="CK335" s="393"/>
      <c r="CL335" s="178"/>
      <c r="CM335" s="178"/>
      <c r="CN335" s="368"/>
      <c r="CO335" s="393"/>
      <c r="CP335" s="178"/>
      <c r="CQ335" s="178"/>
      <c r="CR335" s="368"/>
      <c r="CS335" s="352"/>
      <c r="CT335" s="178"/>
      <c r="CU335" s="178"/>
      <c r="CV335" s="178"/>
      <c r="CW335" s="178"/>
      <c r="CX335" s="178"/>
      <c r="CY335" s="178"/>
      <c r="CZ335" s="178"/>
      <c r="DA335" s="178"/>
      <c r="DB335" s="178"/>
      <c r="DC335" s="178"/>
      <c r="DD335" s="178"/>
      <c r="DE335" s="178"/>
      <c r="DF335" s="178"/>
      <c r="DG335" s="178"/>
      <c r="DH335" s="178"/>
      <c r="DI335" s="178"/>
      <c r="DJ335" s="178"/>
      <c r="DK335" s="178"/>
      <c r="DL335" s="178"/>
      <c r="DM335" s="178"/>
      <c r="DN335" s="178"/>
      <c r="DO335" s="178"/>
      <c r="DP335" s="178"/>
      <c r="DQ335" s="178"/>
      <c r="DR335" s="178"/>
      <c r="DS335" s="178"/>
      <c r="DT335" s="178"/>
      <c r="DU335" s="178"/>
      <c r="DV335" s="178"/>
      <c r="DW335" s="178"/>
      <c r="DX335" s="178"/>
      <c r="DY335" s="178"/>
      <c r="DZ335" s="178"/>
      <c r="EA335" s="178"/>
      <c r="EB335" s="178"/>
      <c r="EC335" s="178"/>
      <c r="ED335" s="178"/>
      <c r="EE335" s="178"/>
      <c r="EF335" s="178"/>
      <c r="EG335" s="178"/>
      <c r="EH335" s="178"/>
      <c r="EI335" s="178"/>
      <c r="EJ335" s="178"/>
      <c r="EK335" s="178"/>
      <c r="EL335" s="178"/>
      <c r="EM335" s="178"/>
      <c r="EN335" s="178"/>
      <c r="EO335" s="178"/>
      <c r="EP335" s="178"/>
      <c r="EQ335" s="178"/>
      <c r="ER335" s="178"/>
      <c r="ES335" s="178"/>
      <c r="ET335" s="178"/>
      <c r="EU335" s="178"/>
      <c r="EV335" s="178"/>
      <c r="EW335" s="178"/>
      <c r="EX335" s="178"/>
      <c r="EY335" s="178"/>
      <c r="EZ335" s="178"/>
      <c r="FA335" s="178"/>
      <c r="FB335" s="178"/>
      <c r="FC335" s="178"/>
      <c r="FD335" s="178"/>
      <c r="FE335" s="178"/>
      <c r="FF335" s="178"/>
      <c r="FG335" s="178"/>
      <c r="FH335" s="178"/>
      <c r="FI335" s="178"/>
      <c r="FJ335" s="178"/>
      <c r="FK335" s="178"/>
      <c r="FL335" s="178"/>
      <c r="FM335" s="178"/>
      <c r="FN335" s="178"/>
      <c r="FO335" s="178"/>
      <c r="FP335" s="178"/>
      <c r="FQ335" s="178"/>
      <c r="FR335" s="178"/>
      <c r="FS335" s="178"/>
      <c r="FT335" s="178"/>
      <c r="FU335" s="178"/>
      <c r="FV335" s="178"/>
      <c r="FW335" s="178"/>
      <c r="FX335" s="178"/>
      <c r="FY335" s="178"/>
      <c r="FZ335" s="178"/>
      <c r="GA335" s="178"/>
      <c r="GB335" s="178"/>
      <c r="GC335" s="178"/>
      <c r="GD335" s="178"/>
      <c r="GE335" s="178"/>
      <c r="GF335" s="178"/>
      <c r="GG335" s="178"/>
      <c r="GH335" s="178"/>
      <c r="GI335" s="178"/>
      <c r="GJ335" s="178"/>
      <c r="GK335" s="178"/>
      <c r="GL335" s="178"/>
      <c r="GM335" s="178"/>
      <c r="GN335" s="178"/>
      <c r="GO335" s="178"/>
      <c r="GP335" s="178"/>
      <c r="GQ335" s="178"/>
      <c r="GR335" s="178"/>
      <c r="GS335" s="178"/>
      <c r="GT335" s="178"/>
      <c r="GU335" s="178"/>
      <c r="GV335" s="178"/>
      <c r="GY335"/>
    </row>
    <row r="336" spans="1:207" ht="15.75">
      <c r="A336" s="114">
        <f t="shared" si="5"/>
        <v>3</v>
      </c>
      <c r="B336" s="491"/>
      <c r="C336" s="492"/>
      <c r="D336" s="357">
        <v>43425</v>
      </c>
      <c r="E336" s="465" t="str">
        <f>IF("CA" = [1]Congé!$H$7:$H$738, "absent", "il est la ")</f>
        <v xml:space="preserve">il est la </v>
      </c>
      <c r="F336" s="178"/>
      <c r="G336" s="178"/>
      <c r="H336" s="368"/>
      <c r="I336" s="352"/>
      <c r="J336" s="178"/>
      <c r="K336" s="178"/>
      <c r="L336" s="409"/>
      <c r="M336" s="393"/>
      <c r="N336" s="178"/>
      <c r="O336" s="178"/>
      <c r="P336" s="368"/>
      <c r="Q336" s="393"/>
      <c r="R336" s="178"/>
      <c r="S336" s="178"/>
      <c r="T336" s="368"/>
      <c r="U336" s="352"/>
      <c r="V336" s="178"/>
      <c r="W336" s="178"/>
      <c r="X336" s="409"/>
      <c r="Y336" s="393"/>
      <c r="Z336" s="178"/>
      <c r="AA336" s="178"/>
      <c r="AB336" s="368"/>
      <c r="AC336" s="352"/>
      <c r="AD336" s="178"/>
      <c r="AE336" s="178"/>
      <c r="AF336" s="409"/>
      <c r="AG336" s="182"/>
      <c r="AH336" s="176"/>
      <c r="AI336" s="178"/>
      <c r="AJ336" s="368"/>
      <c r="AK336" s="352"/>
      <c r="AL336" s="178"/>
      <c r="AM336" s="178"/>
      <c r="AN336" s="409"/>
      <c r="AO336" s="393"/>
      <c r="AP336" s="178"/>
      <c r="AQ336" s="178"/>
      <c r="AR336" s="368"/>
      <c r="AS336" s="393"/>
      <c r="AT336" s="178"/>
      <c r="AU336" s="178"/>
      <c r="AV336" s="368"/>
      <c r="AW336" s="393"/>
      <c r="AX336" s="178"/>
      <c r="AY336" s="178"/>
      <c r="AZ336" s="368"/>
      <c r="BA336" s="393"/>
      <c r="BB336" s="178"/>
      <c r="BC336" s="178"/>
      <c r="BD336" s="368"/>
      <c r="BE336" s="393"/>
      <c r="BF336" s="178"/>
      <c r="BG336" s="178"/>
      <c r="BH336" s="368"/>
      <c r="BI336" s="393"/>
      <c r="BJ336" s="178"/>
      <c r="BK336" s="178"/>
      <c r="BL336" s="368"/>
      <c r="BM336" s="393"/>
      <c r="BN336" s="178"/>
      <c r="BO336" s="178"/>
      <c r="BP336" s="368"/>
      <c r="BQ336" s="393"/>
      <c r="BR336" s="178"/>
      <c r="BS336" s="178"/>
      <c r="BT336" s="368"/>
      <c r="BU336" s="393"/>
      <c r="BV336" s="178"/>
      <c r="BW336" s="178"/>
      <c r="BX336" s="368"/>
      <c r="BY336" s="393"/>
      <c r="BZ336" s="178"/>
      <c r="CA336" s="178"/>
      <c r="CB336" s="368"/>
      <c r="CC336" s="393"/>
      <c r="CD336" s="178"/>
      <c r="CE336" s="178"/>
      <c r="CF336" s="368"/>
      <c r="CG336" s="393"/>
      <c r="CH336" s="178"/>
      <c r="CI336" s="178"/>
      <c r="CJ336" s="368"/>
      <c r="CK336" s="393"/>
      <c r="CL336" s="178"/>
      <c r="CM336" s="178"/>
      <c r="CN336" s="368"/>
      <c r="CO336" s="393"/>
      <c r="CP336" s="178"/>
      <c r="CQ336" s="178"/>
      <c r="CR336" s="368"/>
      <c r="CS336" s="352"/>
      <c r="CT336" s="178"/>
      <c r="CU336" s="178"/>
      <c r="CV336" s="178"/>
      <c r="CW336" s="178"/>
      <c r="CX336" s="178"/>
      <c r="CY336" s="178"/>
      <c r="CZ336" s="178"/>
      <c r="DA336" s="178"/>
      <c r="DB336" s="178"/>
      <c r="DC336" s="178"/>
      <c r="DD336" s="178"/>
      <c r="DE336" s="178"/>
      <c r="DF336" s="178"/>
      <c r="DG336" s="178"/>
      <c r="DH336" s="178"/>
      <c r="DI336" s="178"/>
      <c r="DJ336" s="178"/>
      <c r="DK336" s="178"/>
      <c r="DL336" s="178"/>
      <c r="DM336" s="178"/>
      <c r="DN336" s="178"/>
      <c r="DO336" s="178"/>
      <c r="DP336" s="178"/>
      <c r="DQ336" s="178"/>
      <c r="DR336" s="178"/>
      <c r="DS336" s="178"/>
      <c r="DT336" s="178"/>
      <c r="DU336" s="178"/>
      <c r="DV336" s="178"/>
      <c r="DW336" s="178"/>
      <c r="DX336" s="178"/>
      <c r="DY336" s="178"/>
      <c r="DZ336" s="178"/>
      <c r="EA336" s="178"/>
      <c r="EB336" s="178"/>
      <c r="EC336" s="178"/>
      <c r="ED336" s="178"/>
      <c r="EE336" s="178"/>
      <c r="EF336" s="178"/>
      <c r="EG336" s="178"/>
      <c r="EH336" s="178"/>
      <c r="EI336" s="178"/>
      <c r="EJ336" s="178"/>
      <c r="EK336" s="178"/>
      <c r="EL336" s="178"/>
      <c r="EM336" s="178"/>
      <c r="EN336" s="178"/>
      <c r="EO336" s="178"/>
      <c r="EP336" s="178"/>
      <c r="EQ336" s="178"/>
      <c r="ER336" s="178"/>
      <c r="ES336" s="178"/>
      <c r="ET336" s="178"/>
      <c r="EU336" s="178"/>
      <c r="EV336" s="178"/>
      <c r="EW336" s="178"/>
      <c r="EX336" s="178"/>
      <c r="EY336" s="178"/>
      <c r="EZ336" s="178"/>
      <c r="FA336" s="178"/>
      <c r="FB336" s="178"/>
      <c r="FC336" s="178"/>
      <c r="FD336" s="178"/>
      <c r="FE336" s="178"/>
      <c r="FF336" s="178"/>
      <c r="FG336" s="178"/>
      <c r="FH336" s="178"/>
      <c r="FI336" s="178"/>
      <c r="FJ336" s="178"/>
      <c r="FK336" s="178"/>
      <c r="FL336" s="178"/>
      <c r="FM336" s="178"/>
      <c r="FN336" s="178"/>
      <c r="FO336" s="178"/>
      <c r="FP336" s="178"/>
      <c r="FQ336" s="178"/>
      <c r="FR336" s="178"/>
      <c r="FS336" s="178"/>
      <c r="FT336" s="178"/>
      <c r="FU336" s="178"/>
      <c r="FV336" s="178"/>
      <c r="FW336" s="178"/>
      <c r="FX336" s="178"/>
      <c r="FY336" s="178"/>
      <c r="FZ336" s="178"/>
      <c r="GA336" s="178"/>
      <c r="GB336" s="178"/>
      <c r="GC336" s="178"/>
      <c r="GD336" s="178"/>
      <c r="GE336" s="178"/>
      <c r="GF336" s="178"/>
      <c r="GG336" s="178"/>
      <c r="GH336" s="178"/>
      <c r="GI336" s="178"/>
      <c r="GJ336" s="178"/>
      <c r="GK336" s="178"/>
      <c r="GL336" s="178"/>
      <c r="GM336" s="178"/>
      <c r="GN336" s="178"/>
      <c r="GO336" s="178"/>
      <c r="GP336" s="178"/>
      <c r="GQ336" s="178"/>
      <c r="GR336" s="178"/>
      <c r="GS336" s="178"/>
      <c r="GT336" s="178"/>
      <c r="GU336" s="178"/>
      <c r="GV336" s="178"/>
      <c r="GY336"/>
    </row>
    <row r="337" spans="1:207" ht="15.75">
      <c r="A337" s="114">
        <f t="shared" si="5"/>
        <v>4</v>
      </c>
      <c r="B337" s="491"/>
      <c r="C337" s="492"/>
      <c r="D337" s="357">
        <v>43426</v>
      </c>
      <c r="E337" s="465" t="str">
        <f>IF("CA" = [1]Congé!$H$7:$H$738, "absent", "il est la ")</f>
        <v xml:space="preserve">il est la </v>
      </c>
      <c r="F337" s="178"/>
      <c r="G337" s="178"/>
      <c r="H337" s="368"/>
      <c r="I337" s="352"/>
      <c r="J337" s="178"/>
      <c r="K337" s="178"/>
      <c r="L337" s="409"/>
      <c r="M337" s="393"/>
      <c r="N337" s="178"/>
      <c r="O337" s="178"/>
      <c r="P337" s="368"/>
      <c r="Q337" s="393"/>
      <c r="R337" s="178"/>
      <c r="S337" s="178"/>
      <c r="T337" s="368"/>
      <c r="U337" s="352"/>
      <c r="V337" s="178"/>
      <c r="W337" s="178"/>
      <c r="X337" s="409"/>
      <c r="Y337" s="393"/>
      <c r="Z337" s="178"/>
      <c r="AA337" s="178"/>
      <c r="AB337" s="368"/>
      <c r="AC337" s="352"/>
      <c r="AD337" s="178"/>
      <c r="AE337" s="178"/>
      <c r="AF337" s="409"/>
      <c r="AG337" s="182"/>
      <c r="AH337" s="176"/>
      <c r="AI337" s="178"/>
      <c r="AJ337" s="368"/>
      <c r="AK337" s="352"/>
      <c r="AL337" s="178"/>
      <c r="AM337" s="178"/>
      <c r="AN337" s="409"/>
      <c r="AO337" s="393"/>
      <c r="AP337" s="178"/>
      <c r="AQ337" s="178"/>
      <c r="AR337" s="368"/>
      <c r="AS337" s="393"/>
      <c r="AT337" s="178"/>
      <c r="AU337" s="178"/>
      <c r="AV337" s="368"/>
      <c r="AW337" s="393"/>
      <c r="AX337" s="178"/>
      <c r="AY337" s="178"/>
      <c r="AZ337" s="368"/>
      <c r="BA337" s="393"/>
      <c r="BB337" s="178"/>
      <c r="BC337" s="178"/>
      <c r="BD337" s="368"/>
      <c r="BE337" s="393"/>
      <c r="BF337" s="178"/>
      <c r="BG337" s="178"/>
      <c r="BH337" s="368"/>
      <c r="BI337" s="393"/>
      <c r="BJ337" s="178"/>
      <c r="BK337" s="178"/>
      <c r="BL337" s="368"/>
      <c r="BM337" s="393"/>
      <c r="BN337" s="178"/>
      <c r="BO337" s="178"/>
      <c r="BP337" s="368"/>
      <c r="BQ337" s="393"/>
      <c r="BR337" s="178"/>
      <c r="BS337" s="178"/>
      <c r="BT337" s="368"/>
      <c r="BU337" s="393"/>
      <c r="BV337" s="178"/>
      <c r="BW337" s="178"/>
      <c r="BX337" s="368"/>
      <c r="BY337" s="393"/>
      <c r="BZ337" s="178"/>
      <c r="CA337" s="178"/>
      <c r="CB337" s="368"/>
      <c r="CC337" s="393"/>
      <c r="CD337" s="178"/>
      <c r="CE337" s="178"/>
      <c r="CF337" s="368"/>
      <c r="CG337" s="393"/>
      <c r="CH337" s="178"/>
      <c r="CI337" s="178"/>
      <c r="CJ337" s="368"/>
      <c r="CK337" s="393"/>
      <c r="CL337" s="178"/>
      <c r="CM337" s="178"/>
      <c r="CN337" s="368"/>
      <c r="CO337" s="393"/>
      <c r="CP337" s="178"/>
      <c r="CQ337" s="178"/>
      <c r="CR337" s="368"/>
      <c r="CS337" s="352"/>
      <c r="CT337" s="178"/>
      <c r="CU337" s="178"/>
      <c r="CV337" s="178"/>
      <c r="CW337" s="178"/>
      <c r="CX337" s="178"/>
      <c r="CY337" s="178"/>
      <c r="CZ337" s="178"/>
      <c r="DA337" s="178"/>
      <c r="DB337" s="178"/>
      <c r="DC337" s="178"/>
      <c r="DD337" s="178"/>
      <c r="DE337" s="178"/>
      <c r="DF337" s="178"/>
      <c r="DG337" s="178"/>
      <c r="DH337" s="178"/>
      <c r="DI337" s="178"/>
      <c r="DJ337" s="178"/>
      <c r="DK337" s="178"/>
      <c r="DL337" s="178"/>
      <c r="DM337" s="178"/>
      <c r="DN337" s="178"/>
      <c r="DO337" s="178"/>
      <c r="DP337" s="178"/>
      <c r="DQ337" s="178"/>
      <c r="DR337" s="178"/>
      <c r="DS337" s="178"/>
      <c r="DT337" s="178"/>
      <c r="DU337" s="178"/>
      <c r="DV337" s="178"/>
      <c r="DW337" s="178"/>
      <c r="DX337" s="178"/>
      <c r="DY337" s="178"/>
      <c r="DZ337" s="178"/>
      <c r="EA337" s="178"/>
      <c r="EB337" s="178"/>
      <c r="EC337" s="178"/>
      <c r="ED337" s="178"/>
      <c r="EE337" s="178"/>
      <c r="EF337" s="178"/>
      <c r="EG337" s="178"/>
      <c r="EH337" s="178"/>
      <c r="EI337" s="178"/>
      <c r="EJ337" s="178"/>
      <c r="EK337" s="178"/>
      <c r="EL337" s="178"/>
      <c r="EM337" s="178"/>
      <c r="EN337" s="178"/>
      <c r="EO337" s="178"/>
      <c r="EP337" s="178"/>
      <c r="EQ337" s="178"/>
      <c r="ER337" s="178"/>
      <c r="ES337" s="178"/>
      <c r="ET337" s="178"/>
      <c r="EU337" s="178"/>
      <c r="EV337" s="178"/>
      <c r="EW337" s="178"/>
      <c r="EX337" s="178"/>
      <c r="EY337" s="178"/>
      <c r="EZ337" s="178"/>
      <c r="FA337" s="178"/>
      <c r="FB337" s="178"/>
      <c r="FC337" s="178"/>
      <c r="FD337" s="178"/>
      <c r="FE337" s="178"/>
      <c r="FF337" s="178"/>
      <c r="FG337" s="178"/>
      <c r="FH337" s="178"/>
      <c r="FI337" s="178"/>
      <c r="FJ337" s="178"/>
      <c r="FK337" s="178"/>
      <c r="FL337" s="178"/>
      <c r="FM337" s="178"/>
      <c r="FN337" s="178"/>
      <c r="FO337" s="178"/>
      <c r="FP337" s="178"/>
      <c r="FQ337" s="178"/>
      <c r="FR337" s="178"/>
      <c r="FS337" s="178"/>
      <c r="FT337" s="178"/>
      <c r="FU337" s="178"/>
      <c r="FV337" s="178"/>
      <c r="FW337" s="178"/>
      <c r="FX337" s="178"/>
      <c r="FY337" s="178"/>
      <c r="FZ337" s="178"/>
      <c r="GA337" s="178"/>
      <c r="GB337" s="178"/>
      <c r="GC337" s="178"/>
      <c r="GD337" s="178"/>
      <c r="GE337" s="178"/>
      <c r="GF337" s="178"/>
      <c r="GG337" s="178"/>
      <c r="GH337" s="178"/>
      <c r="GI337" s="178"/>
      <c r="GJ337" s="178"/>
      <c r="GK337" s="178"/>
      <c r="GL337" s="178"/>
      <c r="GM337" s="178"/>
      <c r="GN337" s="178"/>
      <c r="GO337" s="178"/>
      <c r="GP337" s="178"/>
      <c r="GQ337" s="178"/>
      <c r="GR337" s="178"/>
      <c r="GS337" s="178"/>
      <c r="GT337" s="178"/>
      <c r="GU337" s="178"/>
      <c r="GV337" s="178"/>
      <c r="GY337"/>
    </row>
    <row r="338" spans="1:207" ht="15.75">
      <c r="A338" s="114">
        <f t="shared" si="5"/>
        <v>5</v>
      </c>
      <c r="B338" s="491"/>
      <c r="C338" s="492"/>
      <c r="D338" s="357">
        <v>43427</v>
      </c>
      <c r="E338" s="465" t="str">
        <f>IF("CA" = [1]Congé!$H$7:$H$738, "absent", "il est la ")</f>
        <v xml:space="preserve">il est la </v>
      </c>
      <c r="F338" s="178"/>
      <c r="G338" s="178"/>
      <c r="H338" s="368"/>
      <c r="I338" s="352"/>
      <c r="J338" s="178"/>
      <c r="K338" s="178"/>
      <c r="L338" s="409"/>
      <c r="M338" s="393"/>
      <c r="N338" s="178"/>
      <c r="O338" s="178"/>
      <c r="P338" s="368"/>
      <c r="Q338" s="393"/>
      <c r="R338" s="178"/>
      <c r="S338" s="178"/>
      <c r="T338" s="368"/>
      <c r="U338" s="352"/>
      <c r="V338" s="178"/>
      <c r="W338" s="178"/>
      <c r="X338" s="409"/>
      <c r="Y338" s="393"/>
      <c r="Z338" s="178"/>
      <c r="AA338" s="178"/>
      <c r="AB338" s="368"/>
      <c r="AC338" s="352"/>
      <c r="AD338" s="178"/>
      <c r="AE338" s="178"/>
      <c r="AF338" s="409"/>
      <c r="AG338" s="182"/>
      <c r="AH338" s="176"/>
      <c r="AI338" s="178"/>
      <c r="AJ338" s="368"/>
      <c r="AK338" s="352"/>
      <c r="AL338" s="178"/>
      <c r="AM338" s="178"/>
      <c r="AN338" s="409"/>
      <c r="AO338" s="393"/>
      <c r="AP338" s="178"/>
      <c r="AQ338" s="178"/>
      <c r="AR338" s="368"/>
      <c r="AS338" s="393"/>
      <c r="AT338" s="178"/>
      <c r="AU338" s="178"/>
      <c r="AV338" s="368"/>
      <c r="AW338" s="393"/>
      <c r="AX338" s="178"/>
      <c r="AY338" s="178"/>
      <c r="AZ338" s="368"/>
      <c r="BA338" s="393"/>
      <c r="BB338" s="178"/>
      <c r="BC338" s="178"/>
      <c r="BD338" s="368"/>
      <c r="BE338" s="393"/>
      <c r="BF338" s="178"/>
      <c r="BG338" s="178"/>
      <c r="BH338" s="368"/>
      <c r="BI338" s="393"/>
      <c r="BJ338" s="178"/>
      <c r="BK338" s="178"/>
      <c r="BL338" s="368"/>
      <c r="BM338" s="393"/>
      <c r="BN338" s="178"/>
      <c r="BO338" s="178"/>
      <c r="BP338" s="368"/>
      <c r="BQ338" s="393"/>
      <c r="BR338" s="178"/>
      <c r="BS338" s="178"/>
      <c r="BT338" s="368"/>
      <c r="BU338" s="393"/>
      <c r="BV338" s="178"/>
      <c r="BW338" s="178"/>
      <c r="BX338" s="368"/>
      <c r="BY338" s="393"/>
      <c r="BZ338" s="178"/>
      <c r="CA338" s="178"/>
      <c r="CB338" s="368"/>
      <c r="CC338" s="393"/>
      <c r="CD338" s="178"/>
      <c r="CE338" s="178"/>
      <c r="CF338" s="368"/>
      <c r="CG338" s="393"/>
      <c r="CH338" s="178"/>
      <c r="CI338" s="178"/>
      <c r="CJ338" s="368"/>
      <c r="CK338" s="393"/>
      <c r="CL338" s="178"/>
      <c r="CM338" s="178"/>
      <c r="CN338" s="368"/>
      <c r="CO338" s="393"/>
      <c r="CP338" s="178"/>
      <c r="CQ338" s="178"/>
      <c r="CR338" s="368"/>
      <c r="CS338" s="352"/>
      <c r="CT338" s="178"/>
      <c r="CU338" s="178"/>
      <c r="CV338" s="178"/>
      <c r="CW338" s="178"/>
      <c r="CX338" s="178"/>
      <c r="CY338" s="178"/>
      <c r="CZ338" s="178"/>
      <c r="DA338" s="178"/>
      <c r="DB338" s="178"/>
      <c r="DC338" s="178"/>
      <c r="DD338" s="178"/>
      <c r="DE338" s="178"/>
      <c r="DF338" s="178"/>
      <c r="DG338" s="178"/>
      <c r="DH338" s="178"/>
      <c r="DI338" s="178"/>
      <c r="DJ338" s="178"/>
      <c r="DK338" s="178"/>
      <c r="DL338" s="178"/>
      <c r="DM338" s="178"/>
      <c r="DN338" s="178"/>
      <c r="DO338" s="178"/>
      <c r="DP338" s="178"/>
      <c r="DQ338" s="178"/>
      <c r="DR338" s="178"/>
      <c r="DS338" s="178"/>
      <c r="DT338" s="178"/>
      <c r="DU338" s="178"/>
      <c r="DV338" s="178"/>
      <c r="DW338" s="178"/>
      <c r="DX338" s="178"/>
      <c r="DY338" s="178"/>
      <c r="DZ338" s="178"/>
      <c r="EA338" s="178"/>
      <c r="EB338" s="178"/>
      <c r="EC338" s="178"/>
      <c r="ED338" s="178"/>
      <c r="EE338" s="178"/>
      <c r="EF338" s="178"/>
      <c r="EG338" s="178"/>
      <c r="EH338" s="178"/>
      <c r="EI338" s="178"/>
      <c r="EJ338" s="178"/>
      <c r="EK338" s="178"/>
      <c r="EL338" s="178"/>
      <c r="EM338" s="178"/>
      <c r="EN338" s="178"/>
      <c r="EO338" s="178"/>
      <c r="EP338" s="178"/>
      <c r="EQ338" s="178"/>
      <c r="ER338" s="178"/>
      <c r="ES338" s="178"/>
      <c r="ET338" s="178"/>
      <c r="EU338" s="178"/>
      <c r="EV338" s="178"/>
      <c r="EW338" s="178"/>
      <c r="EX338" s="178"/>
      <c r="EY338" s="178"/>
      <c r="EZ338" s="178"/>
      <c r="FA338" s="178"/>
      <c r="FB338" s="178"/>
      <c r="FC338" s="178"/>
      <c r="FD338" s="178"/>
      <c r="FE338" s="178"/>
      <c r="FF338" s="178"/>
      <c r="FG338" s="178"/>
      <c r="FH338" s="178"/>
      <c r="FI338" s="178"/>
      <c r="FJ338" s="178"/>
      <c r="FK338" s="178"/>
      <c r="FL338" s="178"/>
      <c r="FM338" s="178"/>
      <c r="FN338" s="178"/>
      <c r="FO338" s="178"/>
      <c r="FP338" s="178"/>
      <c r="FQ338" s="178"/>
      <c r="FR338" s="178"/>
      <c r="FS338" s="178"/>
      <c r="FT338" s="178"/>
      <c r="FU338" s="178"/>
      <c r="FV338" s="178"/>
      <c r="FW338" s="178"/>
      <c r="FX338" s="178"/>
      <c r="FY338" s="178"/>
      <c r="FZ338" s="178"/>
      <c r="GA338" s="178"/>
      <c r="GB338" s="178"/>
      <c r="GC338" s="178"/>
      <c r="GD338" s="178"/>
      <c r="GE338" s="178"/>
      <c r="GF338" s="178"/>
      <c r="GG338" s="178"/>
      <c r="GH338" s="178"/>
      <c r="GI338" s="178"/>
      <c r="GJ338" s="178"/>
      <c r="GK338" s="178"/>
      <c r="GL338" s="178"/>
      <c r="GM338" s="178"/>
      <c r="GN338" s="178"/>
      <c r="GO338" s="178"/>
      <c r="GP338" s="178"/>
      <c r="GQ338" s="178"/>
      <c r="GR338" s="178"/>
      <c r="GS338" s="178"/>
      <c r="GT338" s="178"/>
      <c r="GU338" s="178"/>
      <c r="GV338" s="178"/>
      <c r="GY338"/>
    </row>
    <row r="339" spans="1:207" ht="15.75">
      <c r="A339" s="114">
        <f t="shared" si="5"/>
        <v>6</v>
      </c>
      <c r="B339" s="493"/>
      <c r="C339" s="494"/>
      <c r="D339" s="357">
        <v>43428</v>
      </c>
      <c r="E339" s="465" t="str">
        <f>IF("CA" = [1]Congé!$H$7:$H$738, "absent", "il est la ")</f>
        <v xml:space="preserve">il est la </v>
      </c>
      <c r="F339" s="178"/>
      <c r="G339" s="178"/>
      <c r="H339" s="368"/>
      <c r="I339" s="352"/>
      <c r="J339" s="178"/>
      <c r="K339" s="178"/>
      <c r="L339" s="409"/>
      <c r="M339" s="393"/>
      <c r="N339" s="178"/>
      <c r="O339" s="178"/>
      <c r="P339" s="368"/>
      <c r="Q339" s="393"/>
      <c r="R339" s="178"/>
      <c r="S339" s="178"/>
      <c r="T339" s="368"/>
      <c r="U339" s="352"/>
      <c r="V339" s="178"/>
      <c r="W339" s="178"/>
      <c r="X339" s="409"/>
      <c r="Y339" s="393"/>
      <c r="Z339" s="178"/>
      <c r="AA339" s="178"/>
      <c r="AB339" s="368"/>
      <c r="AC339" s="352"/>
      <c r="AD339" s="178"/>
      <c r="AE339" s="178"/>
      <c r="AF339" s="409"/>
      <c r="AG339" s="393"/>
      <c r="AH339" s="178"/>
      <c r="AI339" s="178"/>
      <c r="AJ339" s="368"/>
      <c r="AK339" s="352"/>
      <c r="AL339" s="178"/>
      <c r="AM339" s="178"/>
      <c r="AN339" s="409"/>
      <c r="AO339" s="393"/>
      <c r="AP339" s="178"/>
      <c r="AQ339" s="178"/>
      <c r="AR339" s="368"/>
      <c r="AS339" s="393"/>
      <c r="AT339" s="178"/>
      <c r="AU339" s="178"/>
      <c r="AV339" s="368"/>
      <c r="AW339" s="393"/>
      <c r="AX339" s="178"/>
      <c r="AY339" s="178"/>
      <c r="AZ339" s="368"/>
      <c r="BA339" s="393"/>
      <c r="BB339" s="178"/>
      <c r="BC339" s="178"/>
      <c r="BD339" s="368"/>
      <c r="BE339" s="393"/>
      <c r="BF339" s="178"/>
      <c r="BG339" s="178"/>
      <c r="BH339" s="368"/>
      <c r="BI339" s="393"/>
      <c r="BJ339" s="178"/>
      <c r="BK339" s="178"/>
      <c r="BL339" s="368"/>
      <c r="BM339" s="393"/>
      <c r="BN339" s="178"/>
      <c r="BO339" s="178"/>
      <c r="BP339" s="368"/>
      <c r="BQ339" s="393"/>
      <c r="BR339" s="178"/>
      <c r="BS339" s="178"/>
      <c r="BT339" s="368"/>
      <c r="BU339" s="393"/>
      <c r="BV339" s="178"/>
      <c r="BW339" s="178"/>
      <c r="BX339" s="368"/>
      <c r="BY339" s="393"/>
      <c r="BZ339" s="178"/>
      <c r="CA339" s="178"/>
      <c r="CB339" s="368"/>
      <c r="CC339" s="393"/>
      <c r="CD339" s="178"/>
      <c r="CE339" s="178"/>
      <c r="CF339" s="368"/>
      <c r="CG339" s="393"/>
      <c r="CH339" s="178"/>
      <c r="CI339" s="178"/>
      <c r="CJ339" s="368"/>
      <c r="CK339" s="393"/>
      <c r="CL339" s="178"/>
      <c r="CM339" s="178"/>
      <c r="CN339" s="368"/>
      <c r="CO339" s="393"/>
      <c r="CP339" s="178"/>
      <c r="CQ339" s="178"/>
      <c r="CR339" s="368"/>
      <c r="CS339" s="352"/>
      <c r="CT339" s="178"/>
      <c r="CU339" s="178"/>
      <c r="CV339" s="178"/>
      <c r="CW339" s="178"/>
      <c r="CX339" s="178"/>
      <c r="CY339" s="178"/>
      <c r="CZ339" s="178"/>
      <c r="DA339" s="178"/>
      <c r="DB339" s="178"/>
      <c r="DC339" s="178"/>
      <c r="DD339" s="178"/>
      <c r="DE339" s="178"/>
      <c r="DF339" s="178"/>
      <c r="DG339" s="178"/>
      <c r="DH339" s="178"/>
      <c r="DI339" s="178"/>
      <c r="DJ339" s="178"/>
      <c r="DK339" s="178"/>
      <c r="DL339" s="178"/>
      <c r="DM339" s="178"/>
      <c r="DN339" s="178"/>
      <c r="DO339" s="178"/>
      <c r="DP339" s="178"/>
      <c r="DQ339" s="178"/>
      <c r="DR339" s="178"/>
      <c r="DS339" s="178"/>
      <c r="DT339" s="178"/>
      <c r="DU339" s="178"/>
      <c r="DV339" s="178"/>
      <c r="DW339" s="178"/>
      <c r="DX339" s="178"/>
      <c r="DY339" s="178"/>
      <c r="DZ339" s="178"/>
      <c r="EA339" s="178"/>
      <c r="EB339" s="178"/>
      <c r="EC339" s="178"/>
      <c r="ED339" s="178"/>
      <c r="EE339" s="178"/>
      <c r="EF339" s="178"/>
      <c r="EG339" s="178"/>
      <c r="EH339" s="178"/>
      <c r="EI339" s="178"/>
      <c r="EJ339" s="178"/>
      <c r="EK339" s="178"/>
      <c r="EL339" s="178"/>
      <c r="EM339" s="178"/>
      <c r="EN339" s="178"/>
      <c r="EO339" s="178"/>
      <c r="EP339" s="178"/>
      <c r="EQ339" s="178"/>
      <c r="ER339" s="178"/>
      <c r="ES339" s="178"/>
      <c r="ET339" s="178"/>
      <c r="EU339" s="178"/>
      <c r="EV339" s="178"/>
      <c r="EW339" s="178"/>
      <c r="EX339" s="178"/>
      <c r="EY339" s="178"/>
      <c r="EZ339" s="178"/>
      <c r="FA339" s="178"/>
      <c r="FB339" s="178"/>
      <c r="FC339" s="178"/>
      <c r="FD339" s="178"/>
      <c r="FE339" s="178"/>
      <c r="FF339" s="178"/>
      <c r="FG339" s="178"/>
      <c r="FH339" s="178"/>
      <c r="FI339" s="178"/>
      <c r="FJ339" s="178"/>
      <c r="FK339" s="178"/>
      <c r="FL339" s="178"/>
      <c r="FM339" s="178"/>
      <c r="FN339" s="178"/>
      <c r="FO339" s="178"/>
      <c r="FP339" s="178"/>
      <c r="FQ339" s="178"/>
      <c r="FR339" s="178"/>
      <c r="FS339" s="178"/>
      <c r="FT339" s="178"/>
      <c r="FU339" s="178"/>
      <c r="FV339" s="178"/>
      <c r="FW339" s="178"/>
      <c r="FX339" s="178"/>
      <c r="FY339" s="178"/>
      <c r="FZ339" s="178"/>
      <c r="GA339" s="178"/>
      <c r="GB339" s="178"/>
      <c r="GC339" s="178"/>
      <c r="GD339" s="178"/>
      <c r="GE339" s="178"/>
      <c r="GF339" s="178"/>
      <c r="GG339" s="178"/>
      <c r="GH339" s="178"/>
      <c r="GI339" s="178"/>
      <c r="GJ339" s="178"/>
      <c r="GK339" s="178"/>
      <c r="GL339" s="178"/>
      <c r="GM339" s="178"/>
      <c r="GN339" s="178"/>
      <c r="GO339" s="178"/>
      <c r="GP339" s="178"/>
      <c r="GQ339" s="178"/>
      <c r="GR339" s="178"/>
      <c r="GS339" s="178"/>
      <c r="GT339" s="178"/>
      <c r="GU339" s="178"/>
      <c r="GV339" s="178"/>
      <c r="GY339"/>
    </row>
    <row r="340" spans="1:207" ht="15.75">
      <c r="A340" s="114">
        <f t="shared" si="5"/>
        <v>7</v>
      </c>
      <c r="B340" s="489" t="s">
        <v>69</v>
      </c>
      <c r="C340" s="490"/>
      <c r="D340" s="357">
        <v>43429</v>
      </c>
      <c r="E340" s="465" t="str">
        <f>IF("CA" = [1]Congé!$H$7:$H$738, "absent", "il est la ")</f>
        <v xml:space="preserve">il est la </v>
      </c>
      <c r="F340" s="178"/>
      <c r="G340" s="178"/>
      <c r="H340" s="368"/>
      <c r="I340" s="352"/>
      <c r="J340" s="178"/>
      <c r="K340" s="178"/>
      <c r="L340" s="409"/>
      <c r="M340" s="393"/>
      <c r="N340" s="178"/>
      <c r="O340" s="178"/>
      <c r="P340" s="368"/>
      <c r="Q340" s="393"/>
      <c r="R340" s="178"/>
      <c r="S340" s="178"/>
      <c r="T340" s="368"/>
      <c r="U340" s="352"/>
      <c r="V340" s="178"/>
      <c r="W340" s="178"/>
      <c r="X340" s="409"/>
      <c r="Y340" s="393"/>
      <c r="Z340" s="178"/>
      <c r="AA340" s="178"/>
      <c r="AB340" s="368"/>
      <c r="AC340" s="352"/>
      <c r="AD340" s="178"/>
      <c r="AE340" s="178"/>
      <c r="AF340" s="409"/>
      <c r="AG340" s="393"/>
      <c r="AH340" s="178"/>
      <c r="AI340" s="178"/>
      <c r="AJ340" s="368"/>
      <c r="AK340" s="352"/>
      <c r="AL340" s="178"/>
      <c r="AM340" s="178"/>
      <c r="AN340" s="409"/>
      <c r="AO340" s="393"/>
      <c r="AP340" s="178"/>
      <c r="AQ340" s="178"/>
      <c r="AR340" s="368"/>
      <c r="AS340" s="393"/>
      <c r="AT340" s="178"/>
      <c r="AU340" s="178"/>
      <c r="AV340" s="368"/>
      <c r="AW340" s="393"/>
      <c r="AX340" s="178"/>
      <c r="AY340" s="178"/>
      <c r="AZ340" s="368"/>
      <c r="BA340" s="393"/>
      <c r="BB340" s="178"/>
      <c r="BC340" s="178"/>
      <c r="BD340" s="368"/>
      <c r="BE340" s="393"/>
      <c r="BF340" s="178"/>
      <c r="BG340" s="178"/>
      <c r="BH340" s="368"/>
      <c r="BI340" s="393"/>
      <c r="BJ340" s="178"/>
      <c r="BK340" s="178"/>
      <c r="BL340" s="368"/>
      <c r="BM340" s="393"/>
      <c r="BN340" s="178"/>
      <c r="BO340" s="178"/>
      <c r="BP340" s="368"/>
      <c r="BQ340" s="393"/>
      <c r="BR340" s="178"/>
      <c r="BS340" s="178"/>
      <c r="BT340" s="368"/>
      <c r="BU340" s="393"/>
      <c r="BV340" s="178"/>
      <c r="BW340" s="178"/>
      <c r="BX340" s="368"/>
      <c r="BY340" s="393"/>
      <c r="BZ340" s="178"/>
      <c r="CA340" s="178"/>
      <c r="CB340" s="368"/>
      <c r="CC340" s="393"/>
      <c r="CD340" s="178"/>
      <c r="CE340" s="178"/>
      <c r="CF340" s="368"/>
      <c r="CG340" s="393"/>
      <c r="CH340" s="178"/>
      <c r="CI340" s="178"/>
      <c r="CJ340" s="368"/>
      <c r="CK340" s="393"/>
      <c r="CL340" s="178"/>
      <c r="CM340" s="178"/>
      <c r="CN340" s="368"/>
      <c r="CO340" s="393"/>
      <c r="CP340" s="178"/>
      <c r="CQ340" s="178"/>
      <c r="CR340" s="368"/>
      <c r="CS340" s="352"/>
      <c r="CT340" s="178"/>
      <c r="CU340" s="178"/>
      <c r="CV340" s="178"/>
      <c r="CW340" s="178"/>
      <c r="CX340" s="178"/>
      <c r="CY340" s="178"/>
      <c r="CZ340" s="178"/>
      <c r="DA340" s="178"/>
      <c r="DB340" s="178"/>
      <c r="DC340" s="178"/>
      <c r="DD340" s="178"/>
      <c r="DE340" s="178"/>
      <c r="DF340" s="178"/>
      <c r="DG340" s="178"/>
      <c r="DH340" s="178"/>
      <c r="DI340" s="178"/>
      <c r="DJ340" s="178"/>
      <c r="DK340" s="178"/>
      <c r="DL340" s="178"/>
      <c r="DM340" s="178"/>
      <c r="DN340" s="178"/>
      <c r="DO340" s="178"/>
      <c r="DP340" s="178"/>
      <c r="DQ340" s="178"/>
      <c r="DR340" s="178"/>
      <c r="DS340" s="178"/>
      <c r="DT340" s="178"/>
      <c r="DU340" s="178"/>
      <c r="DV340" s="178"/>
      <c r="DW340" s="178"/>
      <c r="DX340" s="178"/>
      <c r="DY340" s="178"/>
      <c r="DZ340" s="178"/>
      <c r="EA340" s="178"/>
      <c r="EB340" s="178"/>
      <c r="EC340" s="178"/>
      <c r="ED340" s="178"/>
      <c r="EE340" s="178"/>
      <c r="EF340" s="178"/>
      <c r="EG340" s="178"/>
      <c r="EH340" s="178"/>
      <c r="EI340" s="178"/>
      <c r="EJ340" s="178"/>
      <c r="EK340" s="178"/>
      <c r="EL340" s="178"/>
      <c r="EM340" s="178"/>
      <c r="EN340" s="178"/>
      <c r="EO340" s="178"/>
      <c r="EP340" s="178"/>
      <c r="EQ340" s="178"/>
      <c r="ER340" s="178"/>
      <c r="ES340" s="178"/>
      <c r="ET340" s="178"/>
      <c r="EU340" s="178"/>
      <c r="EV340" s="178"/>
      <c r="EW340" s="178"/>
      <c r="EX340" s="178"/>
      <c r="EY340" s="178"/>
      <c r="EZ340" s="178"/>
      <c r="FA340" s="178"/>
      <c r="FB340" s="178"/>
      <c r="FC340" s="178"/>
      <c r="FD340" s="178"/>
      <c r="FE340" s="178"/>
      <c r="FF340" s="178"/>
      <c r="FG340" s="178"/>
      <c r="FH340" s="178"/>
      <c r="FI340" s="178"/>
      <c r="FJ340" s="178"/>
      <c r="FK340" s="178"/>
      <c r="FL340" s="178"/>
      <c r="FM340" s="178"/>
      <c r="FN340" s="178"/>
      <c r="FO340" s="178"/>
      <c r="FP340" s="178"/>
      <c r="FQ340" s="178"/>
      <c r="FR340" s="178"/>
      <c r="FS340" s="178"/>
      <c r="FT340" s="178"/>
      <c r="FU340" s="178"/>
      <c r="FV340" s="178"/>
      <c r="FW340" s="178"/>
      <c r="FX340" s="178"/>
      <c r="FY340" s="178"/>
      <c r="FZ340" s="178"/>
      <c r="GA340" s="178"/>
      <c r="GB340" s="178"/>
      <c r="GC340" s="178"/>
      <c r="GD340" s="178"/>
      <c r="GE340" s="178"/>
      <c r="GF340" s="178"/>
      <c r="GG340" s="178"/>
      <c r="GH340" s="178"/>
      <c r="GI340" s="178"/>
      <c r="GJ340" s="178"/>
      <c r="GK340" s="178"/>
      <c r="GL340" s="178"/>
      <c r="GM340" s="178"/>
      <c r="GN340" s="178"/>
      <c r="GO340" s="178"/>
      <c r="GP340" s="178"/>
      <c r="GQ340" s="178"/>
      <c r="GR340" s="178"/>
      <c r="GS340" s="178"/>
      <c r="GT340" s="178"/>
      <c r="GU340" s="178"/>
      <c r="GV340" s="178"/>
      <c r="GY340"/>
    </row>
    <row r="341" spans="1:207" ht="15.75">
      <c r="A341" s="114">
        <f t="shared" si="5"/>
        <v>1</v>
      </c>
      <c r="B341" s="491"/>
      <c r="C341" s="492"/>
      <c r="D341" s="357">
        <v>43430</v>
      </c>
      <c r="E341" s="465" t="str">
        <f>IF("CA" = [1]Congé!$H$7:$H$738, "absent", "il est la ")</f>
        <v xml:space="preserve">il est la </v>
      </c>
      <c r="F341" s="178"/>
      <c r="G341" s="178"/>
      <c r="H341" s="368"/>
      <c r="I341" s="352"/>
      <c r="J341" s="178"/>
      <c r="K341" s="178"/>
      <c r="L341" s="409"/>
      <c r="M341" s="393"/>
      <c r="N341" s="178"/>
      <c r="O341" s="178"/>
      <c r="P341" s="368"/>
      <c r="Q341" s="393"/>
      <c r="R341" s="178"/>
      <c r="S341" s="178"/>
      <c r="T341" s="368"/>
      <c r="U341" s="352"/>
      <c r="V341" s="178"/>
      <c r="W341" s="178"/>
      <c r="X341" s="409"/>
      <c r="Y341" s="393"/>
      <c r="Z341" s="178"/>
      <c r="AA341" s="178"/>
      <c r="AB341" s="368"/>
      <c r="AC341" s="352"/>
      <c r="AD341" s="178"/>
      <c r="AE341" s="178"/>
      <c r="AF341" s="409"/>
      <c r="AG341" s="182"/>
      <c r="AH341" s="176"/>
      <c r="AI341" s="178"/>
      <c r="AJ341" s="368"/>
      <c r="AK341" s="352"/>
      <c r="AL341" s="178"/>
      <c r="AM341" s="178"/>
      <c r="AN341" s="409"/>
      <c r="AO341" s="393"/>
      <c r="AP341" s="178"/>
      <c r="AQ341" s="178"/>
      <c r="AR341" s="368"/>
      <c r="AS341" s="393"/>
      <c r="AT341" s="178"/>
      <c r="AU341" s="178"/>
      <c r="AV341" s="368"/>
      <c r="AW341" s="393"/>
      <c r="AX341" s="178"/>
      <c r="AY341" s="178"/>
      <c r="AZ341" s="368"/>
      <c r="BA341" s="393"/>
      <c r="BB341" s="178"/>
      <c r="BC341" s="178"/>
      <c r="BD341" s="368"/>
      <c r="BE341" s="393"/>
      <c r="BF341" s="178"/>
      <c r="BG341" s="178"/>
      <c r="BH341" s="368"/>
      <c r="BI341" s="393"/>
      <c r="BJ341" s="178"/>
      <c r="BK341" s="178"/>
      <c r="BL341" s="368"/>
      <c r="BM341" s="393"/>
      <c r="BN341" s="178"/>
      <c r="BO341" s="178"/>
      <c r="BP341" s="368"/>
      <c r="BQ341" s="393"/>
      <c r="BR341" s="178"/>
      <c r="BS341" s="178"/>
      <c r="BT341" s="368"/>
      <c r="BU341" s="393"/>
      <c r="BV341" s="178"/>
      <c r="BW341" s="178"/>
      <c r="BX341" s="368"/>
      <c r="BY341" s="393"/>
      <c r="BZ341" s="178"/>
      <c r="CA341" s="178"/>
      <c r="CB341" s="368"/>
      <c r="CC341" s="393"/>
      <c r="CD341" s="178"/>
      <c r="CE341" s="178"/>
      <c r="CF341" s="368"/>
      <c r="CG341" s="393"/>
      <c r="CH341" s="178"/>
      <c r="CI341" s="178"/>
      <c r="CJ341" s="368"/>
      <c r="CK341" s="393"/>
      <c r="CL341" s="178"/>
      <c r="CM341" s="178"/>
      <c r="CN341" s="368"/>
      <c r="CO341" s="393"/>
      <c r="CP341" s="178"/>
      <c r="CQ341" s="178"/>
      <c r="CR341" s="368"/>
      <c r="CS341" s="352"/>
      <c r="CT341" s="178"/>
      <c r="CU341" s="178"/>
      <c r="CV341" s="178"/>
      <c r="CW341" s="178"/>
      <c r="CX341" s="178"/>
      <c r="CY341" s="178"/>
      <c r="CZ341" s="178"/>
      <c r="DA341" s="178"/>
      <c r="DB341" s="178"/>
      <c r="DC341" s="178"/>
      <c r="DD341" s="178"/>
      <c r="DE341" s="178"/>
      <c r="DF341" s="178"/>
      <c r="DG341" s="178"/>
      <c r="DH341" s="178"/>
      <c r="DI341" s="178"/>
      <c r="DJ341" s="178"/>
      <c r="DK341" s="178"/>
      <c r="DL341" s="178"/>
      <c r="DM341" s="178"/>
      <c r="DN341" s="178"/>
      <c r="DO341" s="178"/>
      <c r="DP341" s="178"/>
      <c r="DQ341" s="178"/>
      <c r="DR341" s="178"/>
      <c r="DS341" s="178"/>
      <c r="DT341" s="178"/>
      <c r="DU341" s="178"/>
      <c r="DV341" s="178"/>
      <c r="DW341" s="178"/>
      <c r="DX341" s="178"/>
      <c r="DY341" s="178"/>
      <c r="DZ341" s="178"/>
      <c r="EA341" s="178"/>
      <c r="EB341" s="178"/>
      <c r="EC341" s="178"/>
      <c r="ED341" s="178"/>
      <c r="EE341" s="178"/>
      <c r="EF341" s="178"/>
      <c r="EG341" s="178"/>
      <c r="EH341" s="178"/>
      <c r="EI341" s="178"/>
      <c r="EJ341" s="178"/>
      <c r="EK341" s="178"/>
      <c r="EL341" s="178"/>
      <c r="EM341" s="178"/>
      <c r="EN341" s="178"/>
      <c r="EO341" s="178"/>
      <c r="EP341" s="178"/>
      <c r="EQ341" s="178"/>
      <c r="ER341" s="178"/>
      <c r="ES341" s="178"/>
      <c r="ET341" s="178"/>
      <c r="EU341" s="178"/>
      <c r="EV341" s="178"/>
      <c r="EW341" s="178"/>
      <c r="EX341" s="178"/>
      <c r="EY341" s="178"/>
      <c r="EZ341" s="178"/>
      <c r="FA341" s="178"/>
      <c r="FB341" s="178"/>
      <c r="FC341" s="178"/>
      <c r="FD341" s="178"/>
      <c r="FE341" s="178"/>
      <c r="FF341" s="178"/>
      <c r="FG341" s="178"/>
      <c r="FH341" s="178"/>
      <c r="FI341" s="178"/>
      <c r="FJ341" s="178"/>
      <c r="FK341" s="178"/>
      <c r="FL341" s="178"/>
      <c r="FM341" s="178"/>
      <c r="FN341" s="178"/>
      <c r="FO341" s="178"/>
      <c r="FP341" s="178"/>
      <c r="FQ341" s="178"/>
      <c r="FR341" s="178"/>
      <c r="FS341" s="178"/>
      <c r="FT341" s="178"/>
      <c r="FU341" s="178"/>
      <c r="FV341" s="178"/>
      <c r="FW341" s="178"/>
      <c r="FX341" s="178"/>
      <c r="FY341" s="178"/>
      <c r="FZ341" s="178"/>
      <c r="GA341" s="178"/>
      <c r="GB341" s="178"/>
      <c r="GC341" s="178"/>
      <c r="GD341" s="178"/>
      <c r="GE341" s="178"/>
      <c r="GF341" s="178"/>
      <c r="GG341" s="178"/>
      <c r="GH341" s="178"/>
      <c r="GI341" s="178"/>
      <c r="GJ341" s="178"/>
      <c r="GK341" s="178"/>
      <c r="GL341" s="178"/>
      <c r="GM341" s="178"/>
      <c r="GN341" s="178"/>
      <c r="GO341" s="178"/>
      <c r="GP341" s="178"/>
      <c r="GQ341" s="178"/>
      <c r="GR341" s="178"/>
      <c r="GS341" s="178"/>
      <c r="GT341" s="178"/>
      <c r="GU341" s="178"/>
      <c r="GV341" s="178"/>
      <c r="GY341"/>
    </row>
    <row r="342" spans="1:207" ht="15.75">
      <c r="A342" s="114">
        <f t="shared" si="5"/>
        <v>2</v>
      </c>
      <c r="B342" s="491"/>
      <c r="C342" s="492"/>
      <c r="D342" s="357">
        <v>43431</v>
      </c>
      <c r="E342" s="465" t="str">
        <f>IF("CA" = [1]Congé!$H$7:$H$738, "absent", "il est la ")</f>
        <v xml:space="preserve">il est la </v>
      </c>
      <c r="F342" s="178"/>
      <c r="G342" s="178"/>
      <c r="H342" s="368"/>
      <c r="I342" s="352"/>
      <c r="J342" s="178"/>
      <c r="K342" s="178"/>
      <c r="L342" s="409"/>
      <c r="M342" s="393"/>
      <c r="N342" s="178"/>
      <c r="O342" s="178"/>
      <c r="P342" s="368"/>
      <c r="Q342" s="393"/>
      <c r="R342" s="178"/>
      <c r="S342" s="178"/>
      <c r="T342" s="368"/>
      <c r="U342" s="352"/>
      <c r="V342" s="178"/>
      <c r="W342" s="178"/>
      <c r="X342" s="409"/>
      <c r="Y342" s="393"/>
      <c r="Z342" s="178"/>
      <c r="AA342" s="178"/>
      <c r="AB342" s="368"/>
      <c r="AC342" s="352"/>
      <c r="AD342" s="178"/>
      <c r="AE342" s="178"/>
      <c r="AF342" s="409"/>
      <c r="AG342" s="182"/>
      <c r="AH342" s="176"/>
      <c r="AI342" s="178"/>
      <c r="AJ342" s="368"/>
      <c r="AK342" s="352"/>
      <c r="AL342" s="178"/>
      <c r="AM342" s="178"/>
      <c r="AN342" s="409"/>
      <c r="AO342" s="393"/>
      <c r="AP342" s="178"/>
      <c r="AQ342" s="178"/>
      <c r="AR342" s="368"/>
      <c r="AS342" s="393"/>
      <c r="AT342" s="178"/>
      <c r="AU342" s="178"/>
      <c r="AV342" s="368"/>
      <c r="AW342" s="393"/>
      <c r="AX342" s="178"/>
      <c r="AY342" s="178"/>
      <c r="AZ342" s="368"/>
      <c r="BA342" s="393"/>
      <c r="BB342" s="178"/>
      <c r="BC342" s="178"/>
      <c r="BD342" s="368"/>
      <c r="BE342" s="393"/>
      <c r="BF342" s="178"/>
      <c r="BG342" s="178"/>
      <c r="BH342" s="368"/>
      <c r="BI342" s="393"/>
      <c r="BJ342" s="178"/>
      <c r="BK342" s="178"/>
      <c r="BL342" s="368"/>
      <c r="BM342" s="393"/>
      <c r="BN342" s="178"/>
      <c r="BO342" s="178"/>
      <c r="BP342" s="368"/>
      <c r="BQ342" s="393"/>
      <c r="BR342" s="178"/>
      <c r="BS342" s="178"/>
      <c r="BT342" s="368"/>
      <c r="BU342" s="393"/>
      <c r="BV342" s="178"/>
      <c r="BW342" s="178"/>
      <c r="BX342" s="368"/>
      <c r="BY342" s="393"/>
      <c r="BZ342" s="178"/>
      <c r="CA342" s="178"/>
      <c r="CB342" s="368"/>
      <c r="CC342" s="393"/>
      <c r="CD342" s="178"/>
      <c r="CE342" s="178"/>
      <c r="CF342" s="368"/>
      <c r="CG342" s="393"/>
      <c r="CH342" s="178"/>
      <c r="CI342" s="178"/>
      <c r="CJ342" s="368"/>
      <c r="CK342" s="393"/>
      <c r="CL342" s="178"/>
      <c r="CM342" s="178"/>
      <c r="CN342" s="368"/>
      <c r="CO342" s="393"/>
      <c r="CP342" s="178"/>
      <c r="CQ342" s="178"/>
      <c r="CR342" s="368"/>
      <c r="CS342" s="352"/>
      <c r="CT342" s="178"/>
      <c r="CU342" s="178"/>
      <c r="CV342" s="178"/>
      <c r="CW342" s="178"/>
      <c r="CX342" s="178"/>
      <c r="CY342" s="178"/>
      <c r="CZ342" s="178"/>
      <c r="DA342" s="178"/>
      <c r="DB342" s="178"/>
      <c r="DC342" s="178"/>
      <c r="DD342" s="178"/>
      <c r="DE342" s="178"/>
      <c r="DF342" s="178"/>
      <c r="DG342" s="178"/>
      <c r="DH342" s="178"/>
      <c r="DI342" s="178"/>
      <c r="DJ342" s="178"/>
      <c r="DK342" s="178"/>
      <c r="DL342" s="178"/>
      <c r="DM342" s="178"/>
      <c r="DN342" s="178"/>
      <c r="DO342" s="178"/>
      <c r="DP342" s="178"/>
      <c r="DQ342" s="178"/>
      <c r="DR342" s="178"/>
      <c r="DS342" s="178"/>
      <c r="DT342" s="178"/>
      <c r="DU342" s="178"/>
      <c r="DV342" s="178"/>
      <c r="DW342" s="178"/>
      <c r="DX342" s="178"/>
      <c r="DY342" s="178"/>
      <c r="DZ342" s="178"/>
      <c r="EA342" s="178"/>
      <c r="EB342" s="178"/>
      <c r="EC342" s="178"/>
      <c r="ED342" s="178"/>
      <c r="EE342" s="178"/>
      <c r="EF342" s="178"/>
      <c r="EG342" s="178"/>
      <c r="EH342" s="178"/>
      <c r="EI342" s="178"/>
      <c r="EJ342" s="178"/>
      <c r="EK342" s="178"/>
      <c r="EL342" s="178"/>
      <c r="EM342" s="178"/>
      <c r="EN342" s="178"/>
      <c r="EO342" s="178"/>
      <c r="EP342" s="178"/>
      <c r="EQ342" s="178"/>
      <c r="ER342" s="178"/>
      <c r="ES342" s="178"/>
      <c r="ET342" s="178"/>
      <c r="EU342" s="178"/>
      <c r="EV342" s="178"/>
      <c r="EW342" s="178"/>
      <c r="EX342" s="178"/>
      <c r="EY342" s="178"/>
      <c r="EZ342" s="178"/>
      <c r="FA342" s="178"/>
      <c r="FB342" s="178"/>
      <c r="FC342" s="178"/>
      <c r="FD342" s="178"/>
      <c r="FE342" s="178"/>
      <c r="FF342" s="178"/>
      <c r="FG342" s="178"/>
      <c r="FH342" s="178"/>
      <c r="FI342" s="178"/>
      <c r="FJ342" s="178"/>
      <c r="FK342" s="178"/>
      <c r="FL342" s="178"/>
      <c r="FM342" s="178"/>
      <c r="FN342" s="178"/>
      <c r="FO342" s="178"/>
      <c r="FP342" s="178"/>
      <c r="FQ342" s="178"/>
      <c r="FR342" s="178"/>
      <c r="FS342" s="178"/>
      <c r="FT342" s="178"/>
      <c r="FU342" s="178"/>
      <c r="FV342" s="178"/>
      <c r="FW342" s="178"/>
      <c r="FX342" s="178"/>
      <c r="FY342" s="178"/>
      <c r="FZ342" s="178"/>
      <c r="GA342" s="178"/>
      <c r="GB342" s="178"/>
      <c r="GC342" s="178"/>
      <c r="GD342" s="178"/>
      <c r="GE342" s="178"/>
      <c r="GF342" s="178"/>
      <c r="GG342" s="178"/>
      <c r="GH342" s="178"/>
      <c r="GI342" s="178"/>
      <c r="GJ342" s="178"/>
      <c r="GK342" s="178"/>
      <c r="GL342" s="178"/>
      <c r="GM342" s="178"/>
      <c r="GN342" s="178"/>
      <c r="GO342" s="178"/>
      <c r="GP342" s="178"/>
      <c r="GQ342" s="178"/>
      <c r="GR342" s="178"/>
      <c r="GS342" s="178"/>
      <c r="GT342" s="178"/>
      <c r="GU342" s="178"/>
      <c r="GV342" s="178"/>
      <c r="GY342"/>
    </row>
    <row r="343" spans="1:207" ht="15.75">
      <c r="A343" s="114">
        <f t="shared" si="5"/>
        <v>3</v>
      </c>
      <c r="B343" s="491"/>
      <c r="C343" s="492"/>
      <c r="D343" s="357">
        <v>43432</v>
      </c>
      <c r="E343" s="465" t="str">
        <f>IF("CA" = [1]Congé!$H$7:$H$738, "absent", "il est la ")</f>
        <v xml:space="preserve">il est la </v>
      </c>
      <c r="F343" s="178"/>
      <c r="G343" s="178"/>
      <c r="H343" s="368"/>
      <c r="I343" s="352"/>
      <c r="J343" s="178"/>
      <c r="K343" s="178"/>
      <c r="L343" s="409"/>
      <c r="M343" s="393"/>
      <c r="N343" s="178"/>
      <c r="O343" s="178"/>
      <c r="P343" s="368"/>
      <c r="Q343" s="393"/>
      <c r="R343" s="178"/>
      <c r="S343" s="178"/>
      <c r="T343" s="368"/>
      <c r="U343" s="352"/>
      <c r="V343" s="178"/>
      <c r="W343" s="178"/>
      <c r="X343" s="409"/>
      <c r="Y343" s="393"/>
      <c r="Z343" s="178"/>
      <c r="AA343" s="178"/>
      <c r="AB343" s="368"/>
      <c r="AC343" s="352"/>
      <c r="AD343" s="178"/>
      <c r="AE343" s="178"/>
      <c r="AF343" s="409"/>
      <c r="AG343" s="182"/>
      <c r="AH343" s="176"/>
      <c r="AI343" s="178"/>
      <c r="AJ343" s="368"/>
      <c r="AK343" s="352"/>
      <c r="AL343" s="178"/>
      <c r="AM343" s="178"/>
      <c r="AN343" s="409"/>
      <c r="AO343" s="393"/>
      <c r="AP343" s="178"/>
      <c r="AQ343" s="178"/>
      <c r="AR343" s="368"/>
      <c r="AS343" s="393"/>
      <c r="AT343" s="178"/>
      <c r="AU343" s="178"/>
      <c r="AV343" s="368"/>
      <c r="AW343" s="393"/>
      <c r="AX343" s="178"/>
      <c r="AY343" s="178"/>
      <c r="AZ343" s="368"/>
      <c r="BA343" s="393"/>
      <c r="BB343" s="178"/>
      <c r="BC343" s="178"/>
      <c r="BD343" s="368"/>
      <c r="BE343" s="393"/>
      <c r="BF343" s="178"/>
      <c r="BG343" s="178"/>
      <c r="BH343" s="368"/>
      <c r="BI343" s="393"/>
      <c r="BJ343" s="178"/>
      <c r="BK343" s="178"/>
      <c r="BL343" s="368"/>
      <c r="BM343" s="393"/>
      <c r="BN343" s="178"/>
      <c r="BO343" s="178"/>
      <c r="BP343" s="368"/>
      <c r="BQ343" s="393"/>
      <c r="BR343" s="178"/>
      <c r="BS343" s="178"/>
      <c r="BT343" s="368"/>
      <c r="BU343" s="393"/>
      <c r="BV343" s="178"/>
      <c r="BW343" s="178"/>
      <c r="BX343" s="368"/>
      <c r="BY343" s="393"/>
      <c r="BZ343" s="178"/>
      <c r="CA343" s="178"/>
      <c r="CB343" s="368"/>
      <c r="CC343" s="393"/>
      <c r="CD343" s="178"/>
      <c r="CE343" s="178"/>
      <c r="CF343" s="368"/>
      <c r="CG343" s="393"/>
      <c r="CH343" s="178"/>
      <c r="CI343" s="178"/>
      <c r="CJ343" s="368"/>
      <c r="CK343" s="393"/>
      <c r="CL343" s="178"/>
      <c r="CM343" s="178"/>
      <c r="CN343" s="368"/>
      <c r="CO343" s="393"/>
      <c r="CP343" s="178"/>
      <c r="CQ343" s="178"/>
      <c r="CR343" s="368"/>
      <c r="CS343" s="352"/>
      <c r="CT343" s="178"/>
      <c r="CU343" s="178"/>
      <c r="CV343" s="178"/>
      <c r="CW343" s="178"/>
      <c r="CX343" s="178"/>
      <c r="CY343" s="178"/>
      <c r="CZ343" s="178"/>
      <c r="DA343" s="178"/>
      <c r="DB343" s="178"/>
      <c r="DC343" s="178"/>
      <c r="DD343" s="178"/>
      <c r="DE343" s="178"/>
      <c r="DF343" s="178"/>
      <c r="DG343" s="178"/>
      <c r="DH343" s="178"/>
      <c r="DI343" s="178"/>
      <c r="DJ343" s="178"/>
      <c r="DK343" s="178"/>
      <c r="DL343" s="178"/>
      <c r="DM343" s="178"/>
      <c r="DN343" s="178"/>
      <c r="DO343" s="178"/>
      <c r="DP343" s="178"/>
      <c r="DQ343" s="178"/>
      <c r="DR343" s="178"/>
      <c r="DS343" s="178"/>
      <c r="DT343" s="178"/>
      <c r="DU343" s="178"/>
      <c r="DV343" s="178"/>
      <c r="DW343" s="178"/>
      <c r="DX343" s="178"/>
      <c r="DY343" s="178"/>
      <c r="DZ343" s="178"/>
      <c r="EA343" s="178"/>
      <c r="EB343" s="178"/>
      <c r="EC343" s="178"/>
      <c r="ED343" s="178"/>
      <c r="EE343" s="178"/>
      <c r="EF343" s="178"/>
      <c r="EG343" s="178"/>
      <c r="EH343" s="178"/>
      <c r="EI343" s="178"/>
      <c r="EJ343" s="178"/>
      <c r="EK343" s="178"/>
      <c r="EL343" s="178"/>
      <c r="EM343" s="178"/>
      <c r="EN343" s="178"/>
      <c r="EO343" s="178"/>
      <c r="EP343" s="178"/>
      <c r="EQ343" s="178"/>
      <c r="ER343" s="178"/>
      <c r="ES343" s="178"/>
      <c r="ET343" s="178"/>
      <c r="EU343" s="178"/>
      <c r="EV343" s="178"/>
      <c r="EW343" s="178"/>
      <c r="EX343" s="178"/>
      <c r="EY343" s="178"/>
      <c r="EZ343" s="178"/>
      <c r="FA343" s="178"/>
      <c r="FB343" s="178"/>
      <c r="FC343" s="178"/>
      <c r="FD343" s="178"/>
      <c r="FE343" s="178"/>
      <c r="FF343" s="178"/>
      <c r="FG343" s="178"/>
      <c r="FH343" s="178"/>
      <c r="FI343" s="178"/>
      <c r="FJ343" s="178"/>
      <c r="FK343" s="178"/>
      <c r="FL343" s="178"/>
      <c r="FM343" s="178"/>
      <c r="FN343" s="178"/>
      <c r="FO343" s="178"/>
      <c r="FP343" s="178"/>
      <c r="FQ343" s="178"/>
      <c r="FR343" s="178"/>
      <c r="FS343" s="178"/>
      <c r="FT343" s="178"/>
      <c r="FU343" s="178"/>
      <c r="FV343" s="178"/>
      <c r="FW343" s="178"/>
      <c r="FX343" s="178"/>
      <c r="FY343" s="178"/>
      <c r="FZ343" s="178"/>
      <c r="GA343" s="178"/>
      <c r="GB343" s="178"/>
      <c r="GC343" s="178"/>
      <c r="GD343" s="178"/>
      <c r="GE343" s="178"/>
      <c r="GF343" s="178"/>
      <c r="GG343" s="178"/>
      <c r="GH343" s="178"/>
      <c r="GI343" s="178"/>
      <c r="GJ343" s="178"/>
      <c r="GK343" s="178"/>
      <c r="GL343" s="178"/>
      <c r="GM343" s="178"/>
      <c r="GN343" s="178"/>
      <c r="GO343" s="178"/>
      <c r="GP343" s="178"/>
      <c r="GQ343" s="178"/>
      <c r="GR343" s="178"/>
      <c r="GS343" s="178"/>
      <c r="GT343" s="178"/>
      <c r="GU343" s="178"/>
      <c r="GV343" s="178"/>
      <c r="GY343"/>
    </row>
    <row r="344" spans="1:207" ht="15.75">
      <c r="A344" s="114">
        <f t="shared" si="5"/>
        <v>4</v>
      </c>
      <c r="B344" s="491"/>
      <c r="C344" s="492"/>
      <c r="D344" s="357">
        <v>43433</v>
      </c>
      <c r="E344" s="465" t="str">
        <f>IF("CA" = [1]Congé!$H$7:$H$738, "absent", "il est la ")</f>
        <v xml:space="preserve">il est la </v>
      </c>
      <c r="F344" s="178"/>
      <c r="G344" s="178"/>
      <c r="H344" s="368"/>
      <c r="I344" s="352"/>
      <c r="J344" s="178"/>
      <c r="K344" s="178"/>
      <c r="L344" s="409"/>
      <c r="M344" s="393"/>
      <c r="N344" s="178"/>
      <c r="O344" s="178"/>
      <c r="P344" s="368"/>
      <c r="Q344" s="393"/>
      <c r="R344" s="178"/>
      <c r="S344" s="178"/>
      <c r="T344" s="368"/>
      <c r="U344" s="352"/>
      <c r="V344" s="178"/>
      <c r="W344" s="178"/>
      <c r="X344" s="409"/>
      <c r="Y344" s="393"/>
      <c r="Z344" s="178"/>
      <c r="AA344" s="178"/>
      <c r="AB344" s="368"/>
      <c r="AC344" s="352"/>
      <c r="AD344" s="178"/>
      <c r="AE344" s="178"/>
      <c r="AF344" s="409"/>
      <c r="AG344" s="182"/>
      <c r="AH344" s="176"/>
      <c r="AI344" s="178"/>
      <c r="AJ344" s="368"/>
      <c r="AK344" s="352"/>
      <c r="AL344" s="178"/>
      <c r="AM344" s="178"/>
      <c r="AN344" s="409"/>
      <c r="AO344" s="393"/>
      <c r="AP344" s="178"/>
      <c r="AQ344" s="178"/>
      <c r="AR344" s="368"/>
      <c r="AS344" s="393"/>
      <c r="AT344" s="178"/>
      <c r="AU344" s="178"/>
      <c r="AV344" s="368"/>
      <c r="AW344" s="393"/>
      <c r="AX344" s="178"/>
      <c r="AY344" s="178"/>
      <c r="AZ344" s="368"/>
      <c r="BA344" s="393"/>
      <c r="BB344" s="178"/>
      <c r="BC344" s="178"/>
      <c r="BD344" s="368"/>
      <c r="BE344" s="393"/>
      <c r="BF344" s="178"/>
      <c r="BG344" s="178"/>
      <c r="BH344" s="368"/>
      <c r="BI344" s="393"/>
      <c r="BJ344" s="178"/>
      <c r="BK344" s="178"/>
      <c r="BL344" s="368"/>
      <c r="BM344" s="393"/>
      <c r="BN344" s="178"/>
      <c r="BO344" s="178"/>
      <c r="BP344" s="368"/>
      <c r="BQ344" s="393"/>
      <c r="BR344" s="178"/>
      <c r="BS344" s="178"/>
      <c r="BT344" s="368"/>
      <c r="BU344" s="393"/>
      <c r="BV344" s="178"/>
      <c r="BW344" s="178"/>
      <c r="BX344" s="368"/>
      <c r="BY344" s="393"/>
      <c r="BZ344" s="178"/>
      <c r="CA344" s="178"/>
      <c r="CB344" s="368"/>
      <c r="CC344" s="393"/>
      <c r="CD344" s="178"/>
      <c r="CE344" s="178"/>
      <c r="CF344" s="368"/>
      <c r="CG344" s="393"/>
      <c r="CH344" s="178"/>
      <c r="CI344" s="178"/>
      <c r="CJ344" s="368"/>
      <c r="CK344" s="393"/>
      <c r="CL344" s="178"/>
      <c r="CM344" s="178"/>
      <c r="CN344" s="368"/>
      <c r="CO344" s="393"/>
      <c r="CP344" s="178"/>
      <c r="CQ344" s="178"/>
      <c r="CR344" s="368"/>
      <c r="CS344" s="352"/>
      <c r="CT344" s="178"/>
      <c r="CU344" s="178"/>
      <c r="CV344" s="178"/>
      <c r="CW344" s="178"/>
      <c r="CX344" s="178"/>
      <c r="CY344" s="178"/>
      <c r="CZ344" s="178"/>
      <c r="DA344" s="178"/>
      <c r="DB344" s="178"/>
      <c r="DC344" s="178"/>
      <c r="DD344" s="178"/>
      <c r="DE344" s="178"/>
      <c r="DF344" s="178"/>
      <c r="DG344" s="178"/>
      <c r="DH344" s="178"/>
      <c r="DI344" s="178"/>
      <c r="DJ344" s="178"/>
      <c r="DK344" s="178"/>
      <c r="DL344" s="178"/>
      <c r="DM344" s="178"/>
      <c r="DN344" s="178"/>
      <c r="DO344" s="178"/>
      <c r="DP344" s="178"/>
      <c r="DQ344" s="178"/>
      <c r="DR344" s="178"/>
      <c r="DS344" s="178"/>
      <c r="DT344" s="178"/>
      <c r="DU344" s="178"/>
      <c r="DV344" s="178"/>
      <c r="DW344" s="178"/>
      <c r="DX344" s="178"/>
      <c r="DY344" s="178"/>
      <c r="DZ344" s="178"/>
      <c r="EA344" s="178"/>
      <c r="EB344" s="178"/>
      <c r="EC344" s="178"/>
      <c r="ED344" s="178"/>
      <c r="EE344" s="178"/>
      <c r="EF344" s="178"/>
      <c r="EG344" s="178"/>
      <c r="EH344" s="178"/>
      <c r="EI344" s="178"/>
      <c r="EJ344" s="178"/>
      <c r="EK344" s="178"/>
      <c r="EL344" s="178"/>
      <c r="EM344" s="178"/>
      <c r="EN344" s="178"/>
      <c r="EO344" s="178"/>
      <c r="EP344" s="178"/>
      <c r="EQ344" s="178"/>
      <c r="ER344" s="178"/>
      <c r="ES344" s="178"/>
      <c r="ET344" s="178"/>
      <c r="EU344" s="178"/>
      <c r="EV344" s="178"/>
      <c r="EW344" s="178"/>
      <c r="EX344" s="178"/>
      <c r="EY344" s="178"/>
      <c r="EZ344" s="178"/>
      <c r="FA344" s="178"/>
      <c r="FB344" s="178"/>
      <c r="FC344" s="178"/>
      <c r="FD344" s="178"/>
      <c r="FE344" s="178"/>
      <c r="FF344" s="178"/>
      <c r="FG344" s="178"/>
      <c r="FH344" s="178"/>
      <c r="FI344" s="178"/>
      <c r="FJ344" s="178"/>
      <c r="FK344" s="178"/>
      <c r="FL344" s="178"/>
      <c r="FM344" s="178"/>
      <c r="FN344" s="178"/>
      <c r="FO344" s="178"/>
      <c r="FP344" s="178"/>
      <c r="FQ344" s="178"/>
      <c r="FR344" s="178"/>
      <c r="FS344" s="178"/>
      <c r="FT344" s="178"/>
      <c r="FU344" s="178"/>
      <c r="FV344" s="178"/>
      <c r="FW344" s="178"/>
      <c r="FX344" s="178"/>
      <c r="FY344" s="178"/>
      <c r="FZ344" s="178"/>
      <c r="GA344" s="178"/>
      <c r="GB344" s="178"/>
      <c r="GC344" s="178"/>
      <c r="GD344" s="178"/>
      <c r="GE344" s="178"/>
      <c r="GF344" s="178"/>
      <c r="GG344" s="178"/>
      <c r="GH344" s="178"/>
      <c r="GI344" s="178"/>
      <c r="GJ344" s="178"/>
      <c r="GK344" s="178"/>
      <c r="GL344" s="178"/>
      <c r="GM344" s="178"/>
      <c r="GN344" s="178"/>
      <c r="GO344" s="178"/>
      <c r="GP344" s="178"/>
      <c r="GQ344" s="178"/>
      <c r="GR344" s="178"/>
      <c r="GS344" s="178"/>
      <c r="GT344" s="178"/>
      <c r="GU344" s="178"/>
      <c r="GV344" s="178"/>
      <c r="GY344"/>
    </row>
    <row r="345" spans="1:207" ht="15.75">
      <c r="A345" s="114">
        <f t="shared" si="5"/>
        <v>5</v>
      </c>
      <c r="B345" s="491"/>
      <c r="C345" s="492"/>
      <c r="D345" s="357">
        <v>43434</v>
      </c>
      <c r="E345" s="465" t="str">
        <f>IF("CA" = [1]Congé!$H$7:$H$738, "absent", "il est la ")</f>
        <v xml:space="preserve">il est la </v>
      </c>
      <c r="F345" s="178"/>
      <c r="G345" s="178"/>
      <c r="H345" s="368"/>
      <c r="I345" s="352"/>
      <c r="J345" s="178"/>
      <c r="K345" s="178"/>
      <c r="L345" s="409"/>
      <c r="M345" s="393"/>
      <c r="N345" s="178"/>
      <c r="O345" s="178"/>
      <c r="P345" s="368"/>
      <c r="Q345" s="393"/>
      <c r="R345" s="178"/>
      <c r="S345" s="178"/>
      <c r="T345" s="368"/>
      <c r="U345" s="352"/>
      <c r="V345" s="178"/>
      <c r="W345" s="178"/>
      <c r="X345" s="409"/>
      <c r="Y345" s="393"/>
      <c r="Z345" s="178"/>
      <c r="AA345" s="178"/>
      <c r="AB345" s="368"/>
      <c r="AC345" s="352"/>
      <c r="AD345" s="178"/>
      <c r="AE345" s="178"/>
      <c r="AF345" s="409"/>
      <c r="AG345" s="182"/>
      <c r="AH345" s="176"/>
      <c r="AI345" s="178"/>
      <c r="AJ345" s="368"/>
      <c r="AK345" s="352"/>
      <c r="AL345" s="178"/>
      <c r="AM345" s="178"/>
      <c r="AN345" s="409"/>
      <c r="AO345" s="393"/>
      <c r="AP345" s="178"/>
      <c r="AQ345" s="178"/>
      <c r="AR345" s="368"/>
      <c r="AS345" s="393"/>
      <c r="AT345" s="178"/>
      <c r="AU345" s="178"/>
      <c r="AV345" s="368"/>
      <c r="AW345" s="393"/>
      <c r="AX345" s="178"/>
      <c r="AY345" s="178"/>
      <c r="AZ345" s="368"/>
      <c r="BA345" s="393"/>
      <c r="BB345" s="178"/>
      <c r="BC345" s="178"/>
      <c r="BD345" s="368"/>
      <c r="BE345" s="393"/>
      <c r="BF345" s="178"/>
      <c r="BG345" s="178"/>
      <c r="BH345" s="368"/>
      <c r="BI345" s="393"/>
      <c r="BJ345" s="178"/>
      <c r="BK345" s="178"/>
      <c r="BL345" s="368"/>
      <c r="BM345" s="393"/>
      <c r="BN345" s="178"/>
      <c r="BO345" s="178"/>
      <c r="BP345" s="368"/>
      <c r="BQ345" s="393"/>
      <c r="BR345" s="178"/>
      <c r="BS345" s="178"/>
      <c r="BT345" s="368"/>
      <c r="BU345" s="393"/>
      <c r="BV345" s="178"/>
      <c r="BW345" s="178"/>
      <c r="BX345" s="368"/>
      <c r="BY345" s="393"/>
      <c r="BZ345" s="178"/>
      <c r="CA345" s="178"/>
      <c r="CB345" s="368"/>
      <c r="CC345" s="393"/>
      <c r="CD345" s="178"/>
      <c r="CE345" s="178"/>
      <c r="CF345" s="368"/>
      <c r="CG345" s="393"/>
      <c r="CH345" s="178"/>
      <c r="CI345" s="178"/>
      <c r="CJ345" s="368"/>
      <c r="CK345" s="393"/>
      <c r="CL345" s="178"/>
      <c r="CM345" s="178"/>
      <c r="CN345" s="368"/>
      <c r="CO345" s="393"/>
      <c r="CP345" s="178"/>
      <c r="CQ345" s="178"/>
      <c r="CR345" s="368"/>
      <c r="CS345" s="352"/>
      <c r="CT345" s="178"/>
      <c r="CU345" s="178"/>
      <c r="CV345" s="178"/>
      <c r="CW345" s="178"/>
      <c r="CX345" s="178"/>
      <c r="CY345" s="178"/>
      <c r="CZ345" s="178"/>
      <c r="DA345" s="178"/>
      <c r="DB345" s="178"/>
      <c r="DC345" s="178"/>
      <c r="DD345" s="178"/>
      <c r="DE345" s="178"/>
      <c r="DF345" s="178"/>
      <c r="DG345" s="178"/>
      <c r="DH345" s="178"/>
      <c r="DI345" s="178"/>
      <c r="DJ345" s="178"/>
      <c r="DK345" s="178"/>
      <c r="DL345" s="178"/>
      <c r="DM345" s="178"/>
      <c r="DN345" s="178"/>
      <c r="DO345" s="178"/>
      <c r="DP345" s="178"/>
      <c r="DQ345" s="178"/>
      <c r="DR345" s="178"/>
      <c r="DS345" s="178"/>
      <c r="DT345" s="178"/>
      <c r="DU345" s="178"/>
      <c r="DV345" s="178"/>
      <c r="DW345" s="178"/>
      <c r="DX345" s="178"/>
      <c r="DY345" s="178"/>
      <c r="DZ345" s="178"/>
      <c r="EA345" s="178"/>
      <c r="EB345" s="178"/>
      <c r="EC345" s="178"/>
      <c r="ED345" s="178"/>
      <c r="EE345" s="178"/>
      <c r="EF345" s="178"/>
      <c r="EG345" s="178"/>
      <c r="EH345" s="178"/>
      <c r="EI345" s="178"/>
      <c r="EJ345" s="178"/>
      <c r="EK345" s="178"/>
      <c r="EL345" s="178"/>
      <c r="EM345" s="178"/>
      <c r="EN345" s="178"/>
      <c r="EO345" s="178"/>
      <c r="EP345" s="178"/>
      <c r="EQ345" s="178"/>
      <c r="ER345" s="178"/>
      <c r="ES345" s="178"/>
      <c r="ET345" s="178"/>
      <c r="EU345" s="178"/>
      <c r="EV345" s="178"/>
      <c r="EW345" s="178"/>
      <c r="EX345" s="178"/>
      <c r="EY345" s="178"/>
      <c r="EZ345" s="178"/>
      <c r="FA345" s="178"/>
      <c r="FB345" s="178"/>
      <c r="FC345" s="178"/>
      <c r="FD345" s="178"/>
      <c r="FE345" s="178"/>
      <c r="FF345" s="178"/>
      <c r="FG345" s="178"/>
      <c r="FH345" s="178"/>
      <c r="FI345" s="178"/>
      <c r="FJ345" s="178"/>
      <c r="FK345" s="178"/>
      <c r="FL345" s="178"/>
      <c r="FM345" s="178"/>
      <c r="FN345" s="178"/>
      <c r="FO345" s="178"/>
      <c r="FP345" s="178"/>
      <c r="FQ345" s="178"/>
      <c r="FR345" s="178"/>
      <c r="FS345" s="178"/>
      <c r="FT345" s="178"/>
      <c r="FU345" s="178"/>
      <c r="FV345" s="178"/>
      <c r="FW345" s="178"/>
      <c r="FX345" s="178"/>
      <c r="FY345" s="178"/>
      <c r="FZ345" s="178"/>
      <c r="GA345" s="178"/>
      <c r="GB345" s="178"/>
      <c r="GC345" s="178"/>
      <c r="GD345" s="178"/>
      <c r="GE345" s="178"/>
      <c r="GF345" s="178"/>
      <c r="GG345" s="178"/>
      <c r="GH345" s="178"/>
      <c r="GI345" s="178"/>
      <c r="GJ345" s="178"/>
      <c r="GK345" s="178"/>
      <c r="GL345" s="178"/>
      <c r="GM345" s="178"/>
      <c r="GN345" s="178"/>
      <c r="GO345" s="178"/>
      <c r="GP345" s="178"/>
      <c r="GQ345" s="178"/>
      <c r="GR345" s="178"/>
      <c r="GS345" s="178"/>
      <c r="GT345" s="178"/>
      <c r="GU345" s="178"/>
      <c r="GV345" s="178"/>
      <c r="GY345"/>
    </row>
    <row r="346" spans="1:207" ht="15.75" customHeight="1">
      <c r="A346" s="114">
        <f t="shared" si="5"/>
        <v>6</v>
      </c>
      <c r="B346" s="491"/>
      <c r="C346" s="492"/>
      <c r="D346" s="357">
        <v>43435</v>
      </c>
      <c r="E346" s="465" t="str">
        <f>IF("CA" = [1]Congé!$H$7:$H$738, "absent", "il est la ")</f>
        <v xml:space="preserve">il est la </v>
      </c>
      <c r="F346" s="178"/>
      <c r="G346" s="178"/>
      <c r="H346" s="368"/>
      <c r="I346" s="352"/>
      <c r="J346" s="178"/>
      <c r="K346" s="178"/>
      <c r="L346" s="409"/>
      <c r="M346" s="393"/>
      <c r="N346" s="178"/>
      <c r="O346" s="178"/>
      <c r="P346" s="368"/>
      <c r="Q346" s="393"/>
      <c r="R346" s="178"/>
      <c r="S346" s="178"/>
      <c r="T346" s="368"/>
      <c r="U346" s="352"/>
      <c r="V346" s="178"/>
      <c r="W346" s="178"/>
      <c r="X346" s="409"/>
      <c r="Y346" s="393"/>
      <c r="Z346" s="178"/>
      <c r="AA346" s="178"/>
      <c r="AB346" s="368"/>
      <c r="AC346" s="352"/>
      <c r="AD346" s="178"/>
      <c r="AE346" s="178"/>
      <c r="AF346" s="409"/>
      <c r="AG346" s="393"/>
      <c r="AH346" s="178"/>
      <c r="AI346" s="178"/>
      <c r="AJ346" s="368"/>
      <c r="AK346" s="352"/>
      <c r="AL346" s="178"/>
      <c r="AM346" s="178"/>
      <c r="AN346" s="409"/>
      <c r="AO346" s="393"/>
      <c r="AP346" s="178"/>
      <c r="AQ346" s="178"/>
      <c r="AR346" s="368"/>
      <c r="AS346" s="393"/>
      <c r="AT346" s="178"/>
      <c r="AU346" s="178"/>
      <c r="AV346" s="368"/>
      <c r="AW346" s="393"/>
      <c r="AX346" s="178"/>
      <c r="AY346" s="178"/>
      <c r="AZ346" s="368"/>
      <c r="BA346" s="393"/>
      <c r="BB346" s="178"/>
      <c r="BC346" s="178"/>
      <c r="BD346" s="368"/>
      <c r="BE346" s="393"/>
      <c r="BF346" s="178"/>
      <c r="BG346" s="178"/>
      <c r="BH346" s="368"/>
      <c r="BI346" s="393"/>
      <c r="BJ346" s="178"/>
      <c r="BK346" s="178"/>
      <c r="BL346" s="368"/>
      <c r="BM346" s="393"/>
      <c r="BN346" s="178"/>
      <c r="BO346" s="178"/>
      <c r="BP346" s="368"/>
      <c r="BQ346" s="393"/>
      <c r="BR346" s="178"/>
      <c r="BS346" s="178"/>
      <c r="BT346" s="368"/>
      <c r="BU346" s="393"/>
      <c r="BV346" s="178"/>
      <c r="BW346" s="178"/>
      <c r="BX346" s="368"/>
      <c r="BY346" s="393"/>
      <c r="BZ346" s="178"/>
      <c r="CA346" s="178"/>
      <c r="CB346" s="368"/>
      <c r="CC346" s="393"/>
      <c r="CD346" s="178"/>
      <c r="CE346" s="178"/>
      <c r="CF346" s="368"/>
      <c r="CG346" s="393"/>
      <c r="CH346" s="178"/>
      <c r="CI346" s="178"/>
      <c r="CJ346" s="368"/>
      <c r="CK346" s="393"/>
      <c r="CL346" s="178"/>
      <c r="CM346" s="178"/>
      <c r="CN346" s="368"/>
      <c r="CO346" s="393"/>
      <c r="CP346" s="178"/>
      <c r="CQ346" s="178"/>
      <c r="CR346" s="368"/>
      <c r="CS346" s="352"/>
      <c r="CT346" s="178"/>
      <c r="CU346" s="178"/>
      <c r="CV346" s="178"/>
      <c r="CW346" s="178"/>
      <c r="CX346" s="178"/>
      <c r="CY346" s="178"/>
      <c r="CZ346" s="178"/>
      <c r="DA346" s="178"/>
      <c r="DB346" s="178"/>
      <c r="DC346" s="178"/>
      <c r="DD346" s="178"/>
      <c r="DE346" s="178"/>
      <c r="DF346" s="178"/>
      <c r="DG346" s="178"/>
      <c r="DH346" s="178"/>
      <c r="DI346" s="178"/>
      <c r="DJ346" s="178"/>
      <c r="DK346" s="178"/>
      <c r="DL346" s="178"/>
      <c r="DM346" s="178"/>
      <c r="DN346" s="178"/>
      <c r="DO346" s="178"/>
      <c r="DP346" s="178"/>
      <c r="DQ346" s="178"/>
      <c r="DR346" s="178"/>
      <c r="DS346" s="178"/>
      <c r="DT346" s="178"/>
      <c r="DU346" s="178"/>
      <c r="DV346" s="178"/>
      <c r="DW346" s="178"/>
      <c r="DX346" s="178"/>
      <c r="DY346" s="178"/>
      <c r="DZ346" s="178"/>
      <c r="EA346" s="178"/>
      <c r="EB346" s="178"/>
      <c r="EC346" s="178"/>
      <c r="ED346" s="178"/>
      <c r="EE346" s="178"/>
      <c r="EF346" s="178"/>
      <c r="EG346" s="178"/>
      <c r="EH346" s="178"/>
      <c r="EI346" s="178"/>
      <c r="EJ346" s="178"/>
      <c r="EK346" s="178"/>
      <c r="EL346" s="178"/>
      <c r="EM346" s="178"/>
      <c r="EN346" s="178"/>
      <c r="EO346" s="178"/>
      <c r="EP346" s="178"/>
      <c r="EQ346" s="178"/>
      <c r="ER346" s="178"/>
      <c r="ES346" s="178"/>
      <c r="ET346" s="178"/>
      <c r="EU346" s="178"/>
      <c r="EV346" s="178"/>
      <c r="EW346" s="178"/>
      <c r="EX346" s="178"/>
      <c r="EY346" s="178"/>
      <c r="EZ346" s="178"/>
      <c r="FA346" s="178"/>
      <c r="FB346" s="178"/>
      <c r="FC346" s="178"/>
      <c r="FD346" s="178"/>
      <c r="FE346" s="178"/>
      <c r="FF346" s="178"/>
      <c r="FG346" s="178"/>
      <c r="FH346" s="178"/>
      <c r="FI346" s="178"/>
      <c r="FJ346" s="178"/>
      <c r="FK346" s="178"/>
      <c r="FL346" s="178"/>
      <c r="FM346" s="178"/>
      <c r="FN346" s="178"/>
      <c r="FO346" s="178"/>
      <c r="FP346" s="178"/>
      <c r="FQ346" s="178"/>
      <c r="FR346" s="178"/>
      <c r="FS346" s="178"/>
      <c r="FT346" s="178"/>
      <c r="FU346" s="178"/>
      <c r="FV346" s="178"/>
      <c r="FW346" s="178"/>
      <c r="FX346" s="178"/>
      <c r="FY346" s="178"/>
      <c r="FZ346" s="178"/>
      <c r="GA346" s="178"/>
      <c r="GB346" s="178"/>
      <c r="GC346" s="178"/>
      <c r="GD346" s="178"/>
      <c r="GE346" s="178"/>
      <c r="GF346" s="178"/>
      <c r="GG346" s="178"/>
      <c r="GH346" s="178"/>
      <c r="GI346" s="178"/>
      <c r="GJ346" s="178"/>
      <c r="GK346" s="178"/>
      <c r="GL346" s="178"/>
      <c r="GM346" s="178"/>
      <c r="GN346" s="178"/>
      <c r="GO346" s="178"/>
      <c r="GP346" s="178"/>
      <c r="GQ346" s="178"/>
      <c r="GR346" s="178"/>
      <c r="GS346" s="178"/>
      <c r="GT346" s="178"/>
      <c r="GU346" s="178"/>
      <c r="GV346" s="178"/>
      <c r="GY346"/>
    </row>
    <row r="347" spans="1:207" ht="15.75">
      <c r="A347" s="114">
        <f t="shared" si="5"/>
        <v>7</v>
      </c>
      <c r="B347" s="491"/>
      <c r="C347" s="492"/>
      <c r="D347" s="357">
        <v>43436</v>
      </c>
      <c r="E347" s="465" t="str">
        <f>IF("CA" = [1]Congé!$H$7:$H$738, "absent", "il est la ")</f>
        <v xml:space="preserve">il est la </v>
      </c>
      <c r="F347" s="178"/>
      <c r="G347" s="178"/>
      <c r="H347" s="368"/>
      <c r="I347" s="352"/>
      <c r="J347" s="178"/>
      <c r="K347" s="178"/>
      <c r="L347" s="409"/>
      <c r="M347" s="393"/>
      <c r="N347" s="178"/>
      <c r="O347" s="178"/>
      <c r="P347" s="368"/>
      <c r="Q347" s="393"/>
      <c r="R347" s="178"/>
      <c r="S347" s="178"/>
      <c r="T347" s="368"/>
      <c r="U347" s="352"/>
      <c r="V347" s="178"/>
      <c r="W347" s="178"/>
      <c r="X347" s="409"/>
      <c r="Y347" s="393"/>
      <c r="Z347" s="178"/>
      <c r="AA347" s="178"/>
      <c r="AB347" s="368"/>
      <c r="AC347" s="352"/>
      <c r="AD347" s="178"/>
      <c r="AE347" s="178"/>
      <c r="AF347" s="409"/>
      <c r="AG347" s="393"/>
      <c r="AH347" s="178"/>
      <c r="AI347" s="178"/>
      <c r="AJ347" s="368"/>
      <c r="AK347" s="352"/>
      <c r="AL347" s="178"/>
      <c r="AM347" s="178"/>
      <c r="AN347" s="409"/>
      <c r="AO347" s="393"/>
      <c r="AP347" s="178"/>
      <c r="AQ347" s="178"/>
      <c r="AR347" s="368"/>
      <c r="AS347" s="393"/>
      <c r="AT347" s="178"/>
      <c r="AU347" s="178"/>
      <c r="AV347" s="368"/>
      <c r="AW347" s="393"/>
      <c r="AX347" s="178"/>
      <c r="AY347" s="178"/>
      <c r="AZ347" s="368"/>
      <c r="BA347" s="393"/>
      <c r="BB347" s="178"/>
      <c r="BC347" s="178"/>
      <c r="BD347" s="368"/>
      <c r="BE347" s="393"/>
      <c r="BF347" s="178"/>
      <c r="BG347" s="178"/>
      <c r="BH347" s="368"/>
      <c r="BI347" s="393"/>
      <c r="BJ347" s="178"/>
      <c r="BK347" s="178"/>
      <c r="BL347" s="368"/>
      <c r="BM347" s="393"/>
      <c r="BN347" s="178"/>
      <c r="BO347" s="178"/>
      <c r="BP347" s="368"/>
      <c r="BQ347" s="393"/>
      <c r="BR347" s="178"/>
      <c r="BS347" s="178"/>
      <c r="BT347" s="368"/>
      <c r="BU347" s="393"/>
      <c r="BV347" s="178"/>
      <c r="BW347" s="178"/>
      <c r="BX347" s="368"/>
      <c r="BY347" s="393"/>
      <c r="BZ347" s="178"/>
      <c r="CA347" s="178"/>
      <c r="CB347" s="368"/>
      <c r="CC347" s="393"/>
      <c r="CD347" s="178"/>
      <c r="CE347" s="178"/>
      <c r="CF347" s="368"/>
      <c r="CG347" s="393"/>
      <c r="CH347" s="178"/>
      <c r="CI347" s="178"/>
      <c r="CJ347" s="368"/>
      <c r="CK347" s="393"/>
      <c r="CL347" s="178"/>
      <c r="CM347" s="178"/>
      <c r="CN347" s="368"/>
      <c r="CO347" s="393"/>
      <c r="CP347" s="178"/>
      <c r="CQ347" s="178"/>
      <c r="CR347" s="368"/>
      <c r="CS347" s="352"/>
      <c r="CT347" s="178"/>
      <c r="CU347" s="178"/>
      <c r="CV347" s="178"/>
      <c r="CW347" s="178"/>
      <c r="CX347" s="178"/>
      <c r="CY347" s="178"/>
      <c r="CZ347" s="178"/>
      <c r="DA347" s="178"/>
      <c r="DB347" s="178"/>
      <c r="DC347" s="178"/>
      <c r="DD347" s="178"/>
      <c r="DE347" s="178"/>
      <c r="DF347" s="178"/>
      <c r="DG347" s="178"/>
      <c r="DH347" s="178"/>
      <c r="DI347" s="178"/>
      <c r="DJ347" s="178"/>
      <c r="DK347" s="178"/>
      <c r="DL347" s="178"/>
      <c r="DM347" s="178"/>
      <c r="DN347" s="178"/>
      <c r="DO347" s="178"/>
      <c r="DP347" s="178"/>
      <c r="DQ347" s="178"/>
      <c r="DR347" s="178"/>
      <c r="DS347" s="178"/>
      <c r="DT347" s="178"/>
      <c r="DU347" s="178"/>
      <c r="DV347" s="178"/>
      <c r="DW347" s="178"/>
      <c r="DX347" s="178"/>
      <c r="DY347" s="178"/>
      <c r="DZ347" s="178"/>
      <c r="EA347" s="178"/>
      <c r="EB347" s="178"/>
      <c r="EC347" s="178"/>
      <c r="ED347" s="178"/>
      <c r="EE347" s="178"/>
      <c r="EF347" s="178"/>
      <c r="EG347" s="178"/>
      <c r="EH347" s="178"/>
      <c r="EI347" s="178"/>
      <c r="EJ347" s="178"/>
      <c r="EK347" s="178"/>
      <c r="EL347" s="178"/>
      <c r="EM347" s="178"/>
      <c r="EN347" s="178"/>
      <c r="EO347" s="178"/>
      <c r="EP347" s="178"/>
      <c r="EQ347" s="178"/>
      <c r="ER347" s="178"/>
      <c r="ES347" s="178"/>
      <c r="ET347" s="178"/>
      <c r="EU347" s="178"/>
      <c r="EV347" s="178"/>
      <c r="EW347" s="178"/>
      <c r="EX347" s="178"/>
      <c r="EY347" s="178"/>
      <c r="EZ347" s="178"/>
      <c r="FA347" s="178"/>
      <c r="FB347" s="178"/>
      <c r="FC347" s="178"/>
      <c r="FD347" s="178"/>
      <c r="FE347" s="178"/>
      <c r="FF347" s="178"/>
      <c r="FG347" s="178"/>
      <c r="FH347" s="178"/>
      <c r="FI347" s="178"/>
      <c r="FJ347" s="178"/>
      <c r="FK347" s="178"/>
      <c r="FL347" s="178"/>
      <c r="FM347" s="178"/>
      <c r="FN347" s="178"/>
      <c r="FO347" s="178"/>
      <c r="FP347" s="178"/>
      <c r="FQ347" s="178"/>
      <c r="FR347" s="178"/>
      <c r="FS347" s="178"/>
      <c r="FT347" s="178"/>
      <c r="FU347" s="178"/>
      <c r="FV347" s="178"/>
      <c r="FW347" s="178"/>
      <c r="FX347" s="178"/>
      <c r="FY347" s="178"/>
      <c r="FZ347" s="178"/>
      <c r="GA347" s="178"/>
      <c r="GB347" s="178"/>
      <c r="GC347" s="178"/>
      <c r="GD347" s="178"/>
      <c r="GE347" s="178"/>
      <c r="GF347" s="178"/>
      <c r="GG347" s="178"/>
      <c r="GH347" s="178"/>
      <c r="GI347" s="178"/>
      <c r="GJ347" s="178"/>
      <c r="GK347" s="178"/>
      <c r="GL347" s="178"/>
      <c r="GM347" s="178"/>
      <c r="GN347" s="178"/>
      <c r="GO347" s="178"/>
      <c r="GP347" s="178"/>
      <c r="GQ347" s="178"/>
      <c r="GR347" s="178"/>
      <c r="GS347" s="178"/>
      <c r="GT347" s="178"/>
      <c r="GU347" s="178"/>
      <c r="GV347" s="178"/>
      <c r="GY347"/>
    </row>
    <row r="348" spans="1:207" ht="15.75">
      <c r="A348" s="114">
        <f t="shared" si="5"/>
        <v>1</v>
      </c>
      <c r="B348" s="491"/>
      <c r="C348" s="492"/>
      <c r="D348" s="357">
        <v>43437</v>
      </c>
      <c r="E348" s="465" t="str">
        <f>IF("CA" = [1]Congé!$H$7:$H$738, "absent", "il est la ")</f>
        <v xml:space="preserve">il est la </v>
      </c>
      <c r="F348" s="178"/>
      <c r="G348" s="178"/>
      <c r="H348" s="368"/>
      <c r="I348" s="352"/>
      <c r="J348" s="178"/>
      <c r="K348" s="178"/>
      <c r="L348" s="409"/>
      <c r="M348" s="393"/>
      <c r="N348" s="178"/>
      <c r="O348" s="178"/>
      <c r="P348" s="368"/>
      <c r="Q348" s="393"/>
      <c r="R348" s="178"/>
      <c r="S348" s="178"/>
      <c r="T348" s="368"/>
      <c r="U348" s="352"/>
      <c r="V348" s="178"/>
      <c r="W348" s="178"/>
      <c r="X348" s="409"/>
      <c r="Y348" s="393"/>
      <c r="Z348" s="178"/>
      <c r="AA348" s="178"/>
      <c r="AB348" s="368"/>
      <c r="AC348" s="352"/>
      <c r="AD348" s="178"/>
      <c r="AE348" s="178"/>
      <c r="AF348" s="409"/>
      <c r="AG348" s="182"/>
      <c r="AH348" s="176"/>
      <c r="AI348" s="178"/>
      <c r="AJ348" s="368"/>
      <c r="AK348" s="352"/>
      <c r="AL348" s="178"/>
      <c r="AM348" s="178"/>
      <c r="AN348" s="409"/>
      <c r="AO348" s="393"/>
      <c r="AP348" s="178"/>
      <c r="AQ348" s="178"/>
      <c r="AR348" s="368"/>
      <c r="AS348" s="393"/>
      <c r="AT348" s="178"/>
      <c r="AU348" s="178"/>
      <c r="AV348" s="368"/>
      <c r="AW348" s="393"/>
      <c r="AX348" s="178"/>
      <c r="AY348" s="178"/>
      <c r="AZ348" s="368"/>
      <c r="BA348" s="393"/>
      <c r="BB348" s="178"/>
      <c r="BC348" s="178"/>
      <c r="BD348" s="368"/>
      <c r="BE348" s="393"/>
      <c r="BF348" s="178"/>
      <c r="BG348" s="178"/>
      <c r="BH348" s="368"/>
      <c r="BI348" s="393"/>
      <c r="BJ348" s="178"/>
      <c r="BK348" s="178"/>
      <c r="BL348" s="368"/>
      <c r="BM348" s="393"/>
      <c r="BN348" s="178"/>
      <c r="BO348" s="178"/>
      <c r="BP348" s="368"/>
      <c r="BQ348" s="393"/>
      <c r="BR348" s="178"/>
      <c r="BS348" s="178"/>
      <c r="BT348" s="368"/>
      <c r="BU348" s="393"/>
      <c r="BV348" s="178"/>
      <c r="BW348" s="178"/>
      <c r="BX348" s="368"/>
      <c r="BY348" s="393"/>
      <c r="BZ348" s="178"/>
      <c r="CA348" s="178"/>
      <c r="CB348" s="368"/>
      <c r="CC348" s="393"/>
      <c r="CD348" s="178"/>
      <c r="CE348" s="178"/>
      <c r="CF348" s="368"/>
      <c r="CG348" s="393"/>
      <c r="CH348" s="178"/>
      <c r="CI348" s="178"/>
      <c r="CJ348" s="368"/>
      <c r="CK348" s="393"/>
      <c r="CL348" s="178"/>
      <c r="CM348" s="178"/>
      <c r="CN348" s="368"/>
      <c r="CO348" s="393"/>
      <c r="CP348" s="178"/>
      <c r="CQ348" s="178"/>
      <c r="CR348" s="368"/>
      <c r="CS348" s="352"/>
      <c r="CT348" s="178"/>
      <c r="CU348" s="178"/>
      <c r="CV348" s="178"/>
      <c r="CW348" s="178"/>
      <c r="CX348" s="178"/>
      <c r="CY348" s="178"/>
      <c r="CZ348" s="178"/>
      <c r="DA348" s="178"/>
      <c r="DB348" s="178"/>
      <c r="DC348" s="178"/>
      <c r="DD348" s="178"/>
      <c r="DE348" s="178"/>
      <c r="DF348" s="178"/>
      <c r="DG348" s="178"/>
      <c r="DH348" s="178"/>
      <c r="DI348" s="178"/>
      <c r="DJ348" s="178"/>
      <c r="DK348" s="178"/>
      <c r="DL348" s="178"/>
      <c r="DM348" s="178"/>
      <c r="DN348" s="178"/>
      <c r="DO348" s="178"/>
      <c r="DP348" s="178"/>
      <c r="DQ348" s="178"/>
      <c r="DR348" s="178"/>
      <c r="DS348" s="178"/>
      <c r="DT348" s="178"/>
      <c r="DU348" s="178"/>
      <c r="DV348" s="178"/>
      <c r="DW348" s="178"/>
      <c r="DX348" s="178"/>
      <c r="DY348" s="178"/>
      <c r="DZ348" s="178"/>
      <c r="EA348" s="178"/>
      <c r="EB348" s="178"/>
      <c r="EC348" s="178"/>
      <c r="ED348" s="178"/>
      <c r="EE348" s="178"/>
      <c r="EF348" s="178"/>
      <c r="EG348" s="178"/>
      <c r="EH348" s="178"/>
      <c r="EI348" s="178"/>
      <c r="EJ348" s="178"/>
      <c r="EK348" s="178"/>
      <c r="EL348" s="178"/>
      <c r="EM348" s="178"/>
      <c r="EN348" s="178"/>
      <c r="EO348" s="178"/>
      <c r="EP348" s="178"/>
      <c r="EQ348" s="178"/>
      <c r="ER348" s="178"/>
      <c r="ES348" s="178"/>
      <c r="ET348" s="178"/>
      <c r="EU348" s="178"/>
      <c r="EV348" s="178"/>
      <c r="EW348" s="178"/>
      <c r="EX348" s="178"/>
      <c r="EY348" s="178"/>
      <c r="EZ348" s="178"/>
      <c r="FA348" s="178"/>
      <c r="FB348" s="178"/>
      <c r="FC348" s="178"/>
      <c r="FD348" s="178"/>
      <c r="FE348" s="178"/>
      <c r="FF348" s="178"/>
      <c r="FG348" s="178"/>
      <c r="FH348" s="178"/>
      <c r="FI348" s="178"/>
      <c r="FJ348" s="178"/>
      <c r="FK348" s="178"/>
      <c r="FL348" s="178"/>
      <c r="FM348" s="178"/>
      <c r="FN348" s="178"/>
      <c r="FO348" s="178"/>
      <c r="FP348" s="178"/>
      <c r="FQ348" s="178"/>
      <c r="FR348" s="178"/>
      <c r="FS348" s="178"/>
      <c r="FT348" s="178"/>
      <c r="FU348" s="178"/>
      <c r="FV348" s="178"/>
      <c r="FW348" s="178"/>
      <c r="FX348" s="178"/>
      <c r="FY348" s="178"/>
      <c r="FZ348" s="178"/>
      <c r="GA348" s="178"/>
      <c r="GB348" s="178"/>
      <c r="GC348" s="178"/>
      <c r="GD348" s="178"/>
      <c r="GE348" s="178"/>
      <c r="GF348" s="178"/>
      <c r="GG348" s="178"/>
      <c r="GH348" s="178"/>
      <c r="GI348" s="178"/>
      <c r="GJ348" s="178"/>
      <c r="GK348" s="178"/>
      <c r="GL348" s="178"/>
      <c r="GM348" s="178"/>
      <c r="GN348" s="178"/>
      <c r="GO348" s="178"/>
      <c r="GP348" s="178"/>
      <c r="GQ348" s="178"/>
      <c r="GR348" s="178"/>
      <c r="GS348" s="178"/>
      <c r="GT348" s="178"/>
      <c r="GU348" s="178"/>
      <c r="GV348" s="178"/>
      <c r="GY348"/>
    </row>
    <row r="349" spans="1:207" ht="15.75">
      <c r="A349" s="114">
        <f t="shared" si="5"/>
        <v>2</v>
      </c>
      <c r="B349" s="491"/>
      <c r="C349" s="492"/>
      <c r="D349" s="357">
        <v>43438</v>
      </c>
      <c r="E349" s="465" t="str">
        <f>IF("CA" = [1]Congé!$H$7:$H$738, "absent", "il est la ")</f>
        <v xml:space="preserve">il est la </v>
      </c>
      <c r="F349" s="178"/>
      <c r="G349" s="178"/>
      <c r="H349" s="368"/>
      <c r="I349" s="352"/>
      <c r="J349" s="178"/>
      <c r="K349" s="178"/>
      <c r="L349" s="409"/>
      <c r="M349" s="393"/>
      <c r="N349" s="178"/>
      <c r="O349" s="178"/>
      <c r="P349" s="368"/>
      <c r="Q349" s="393"/>
      <c r="R349" s="178"/>
      <c r="S349" s="178"/>
      <c r="T349" s="368"/>
      <c r="U349" s="352"/>
      <c r="V349" s="178"/>
      <c r="W349" s="178"/>
      <c r="X349" s="409"/>
      <c r="Y349" s="393"/>
      <c r="Z349" s="178"/>
      <c r="AA349" s="178"/>
      <c r="AB349" s="368"/>
      <c r="AC349" s="352"/>
      <c r="AD349" s="178"/>
      <c r="AE349" s="178"/>
      <c r="AF349" s="409"/>
      <c r="AG349" s="182"/>
      <c r="AH349" s="176"/>
      <c r="AI349" s="178"/>
      <c r="AJ349" s="368"/>
      <c r="AK349" s="352"/>
      <c r="AL349" s="178"/>
      <c r="AM349" s="178"/>
      <c r="AN349" s="409"/>
      <c r="AO349" s="393"/>
      <c r="AP349" s="178"/>
      <c r="AQ349" s="178"/>
      <c r="AR349" s="368"/>
      <c r="AS349" s="393"/>
      <c r="AT349" s="178"/>
      <c r="AU349" s="178"/>
      <c r="AV349" s="368"/>
      <c r="AW349" s="393"/>
      <c r="AX349" s="178"/>
      <c r="AY349" s="178"/>
      <c r="AZ349" s="368"/>
      <c r="BA349" s="393"/>
      <c r="BB349" s="178"/>
      <c r="BC349" s="178"/>
      <c r="BD349" s="368"/>
      <c r="BE349" s="393"/>
      <c r="BF349" s="178"/>
      <c r="BG349" s="178"/>
      <c r="BH349" s="368"/>
      <c r="BI349" s="393"/>
      <c r="BJ349" s="178"/>
      <c r="BK349" s="178"/>
      <c r="BL349" s="368"/>
      <c r="BM349" s="393"/>
      <c r="BN349" s="178"/>
      <c r="BO349" s="178"/>
      <c r="BP349" s="368"/>
      <c r="BQ349" s="393"/>
      <c r="BR349" s="178"/>
      <c r="BS349" s="178"/>
      <c r="BT349" s="368"/>
      <c r="BU349" s="393"/>
      <c r="BV349" s="178"/>
      <c r="BW349" s="178"/>
      <c r="BX349" s="368"/>
      <c r="BY349" s="393"/>
      <c r="BZ349" s="178"/>
      <c r="CA349" s="178"/>
      <c r="CB349" s="368"/>
      <c r="CC349" s="393"/>
      <c r="CD349" s="178"/>
      <c r="CE349" s="178"/>
      <c r="CF349" s="368"/>
      <c r="CG349" s="393"/>
      <c r="CH349" s="178"/>
      <c r="CI349" s="178"/>
      <c r="CJ349" s="368"/>
      <c r="CK349" s="393"/>
      <c r="CL349" s="178"/>
      <c r="CM349" s="178"/>
      <c r="CN349" s="368"/>
      <c r="CO349" s="393"/>
      <c r="CP349" s="178"/>
      <c r="CQ349" s="178"/>
      <c r="CR349" s="368"/>
      <c r="CS349" s="352"/>
      <c r="CT349" s="178"/>
      <c r="CU349" s="178"/>
      <c r="CV349" s="178"/>
      <c r="CW349" s="178"/>
      <c r="CX349" s="178"/>
      <c r="CY349" s="178"/>
      <c r="CZ349" s="178"/>
      <c r="DA349" s="178"/>
      <c r="DB349" s="178"/>
      <c r="DC349" s="178"/>
      <c r="DD349" s="178"/>
      <c r="DE349" s="178"/>
      <c r="DF349" s="178"/>
      <c r="DG349" s="178"/>
      <c r="DH349" s="178"/>
      <c r="DI349" s="178"/>
      <c r="DJ349" s="178"/>
      <c r="DK349" s="178"/>
      <c r="DL349" s="178"/>
      <c r="DM349" s="178"/>
      <c r="DN349" s="178"/>
      <c r="DO349" s="178"/>
      <c r="DP349" s="178"/>
      <c r="DQ349" s="178"/>
      <c r="DR349" s="178"/>
      <c r="DS349" s="178"/>
      <c r="DT349" s="178"/>
      <c r="DU349" s="178"/>
      <c r="DV349" s="178"/>
      <c r="DW349" s="178"/>
      <c r="DX349" s="178"/>
      <c r="DY349" s="178"/>
      <c r="DZ349" s="178"/>
      <c r="EA349" s="178"/>
      <c r="EB349" s="178"/>
      <c r="EC349" s="178"/>
      <c r="ED349" s="178"/>
      <c r="EE349" s="178"/>
      <c r="EF349" s="178"/>
      <c r="EG349" s="178"/>
      <c r="EH349" s="178"/>
      <c r="EI349" s="178"/>
      <c r="EJ349" s="178"/>
      <c r="EK349" s="178"/>
      <c r="EL349" s="178"/>
      <c r="EM349" s="178"/>
      <c r="EN349" s="178"/>
      <c r="EO349" s="178"/>
      <c r="EP349" s="178"/>
      <c r="EQ349" s="178"/>
      <c r="ER349" s="178"/>
      <c r="ES349" s="178"/>
      <c r="ET349" s="178"/>
      <c r="EU349" s="178"/>
      <c r="EV349" s="178"/>
      <c r="EW349" s="178"/>
      <c r="EX349" s="178"/>
      <c r="EY349" s="178"/>
      <c r="EZ349" s="178"/>
      <c r="FA349" s="178"/>
      <c r="FB349" s="178"/>
      <c r="FC349" s="178"/>
      <c r="FD349" s="178"/>
      <c r="FE349" s="178"/>
      <c r="FF349" s="178"/>
      <c r="FG349" s="178"/>
      <c r="FH349" s="178"/>
      <c r="FI349" s="178"/>
      <c r="FJ349" s="178"/>
      <c r="FK349" s="178"/>
      <c r="FL349" s="178"/>
      <c r="FM349" s="178"/>
      <c r="FN349" s="178"/>
      <c r="FO349" s="178"/>
      <c r="FP349" s="178"/>
      <c r="FQ349" s="178"/>
      <c r="FR349" s="178"/>
      <c r="FS349" s="178"/>
      <c r="FT349" s="178"/>
      <c r="FU349" s="178"/>
      <c r="FV349" s="178"/>
      <c r="FW349" s="178"/>
      <c r="FX349" s="178"/>
      <c r="FY349" s="178"/>
      <c r="FZ349" s="178"/>
      <c r="GA349" s="178"/>
      <c r="GB349" s="178"/>
      <c r="GC349" s="178"/>
      <c r="GD349" s="178"/>
      <c r="GE349" s="178"/>
      <c r="GF349" s="178"/>
      <c r="GG349" s="178"/>
      <c r="GH349" s="178"/>
      <c r="GI349" s="178"/>
      <c r="GJ349" s="178"/>
      <c r="GK349" s="178"/>
      <c r="GL349" s="178"/>
      <c r="GM349" s="178"/>
      <c r="GN349" s="178"/>
      <c r="GO349" s="178"/>
      <c r="GP349" s="178"/>
      <c r="GQ349" s="178"/>
      <c r="GR349" s="178"/>
      <c r="GS349" s="178"/>
      <c r="GT349" s="178"/>
      <c r="GU349" s="178"/>
      <c r="GV349" s="178"/>
      <c r="GY349"/>
    </row>
    <row r="350" spans="1:207" ht="15.75">
      <c r="A350" s="114">
        <f t="shared" si="5"/>
        <v>3</v>
      </c>
      <c r="B350" s="491"/>
      <c r="C350" s="492"/>
      <c r="D350" s="357">
        <v>43439</v>
      </c>
      <c r="E350" s="465" t="str">
        <f>IF("CA" = [1]Congé!$H$7:$H$738, "absent", "il est la ")</f>
        <v xml:space="preserve">il est la </v>
      </c>
      <c r="F350" s="178"/>
      <c r="G350" s="178"/>
      <c r="H350" s="368"/>
      <c r="I350" s="352"/>
      <c r="J350" s="178"/>
      <c r="K350" s="178"/>
      <c r="L350" s="409"/>
      <c r="M350" s="393"/>
      <c r="N350" s="178"/>
      <c r="O350" s="178"/>
      <c r="P350" s="368"/>
      <c r="Q350" s="393"/>
      <c r="R350" s="178"/>
      <c r="S350" s="178"/>
      <c r="T350" s="368"/>
      <c r="U350" s="352"/>
      <c r="V350" s="178"/>
      <c r="W350" s="178"/>
      <c r="X350" s="409"/>
      <c r="Y350" s="393"/>
      <c r="Z350" s="178"/>
      <c r="AA350" s="178"/>
      <c r="AB350" s="368"/>
      <c r="AC350" s="352"/>
      <c r="AD350" s="178"/>
      <c r="AE350" s="178"/>
      <c r="AF350" s="409"/>
      <c r="AG350" s="182"/>
      <c r="AH350" s="176"/>
      <c r="AI350" s="178"/>
      <c r="AJ350" s="368"/>
      <c r="AK350" s="352"/>
      <c r="AL350" s="178"/>
      <c r="AM350" s="178"/>
      <c r="AN350" s="409"/>
      <c r="AO350" s="393"/>
      <c r="AP350" s="178"/>
      <c r="AQ350" s="178"/>
      <c r="AR350" s="368"/>
      <c r="AS350" s="393"/>
      <c r="AT350" s="178"/>
      <c r="AU350" s="178"/>
      <c r="AV350" s="368"/>
      <c r="AW350" s="393"/>
      <c r="AX350" s="178"/>
      <c r="AY350" s="178"/>
      <c r="AZ350" s="368"/>
      <c r="BA350" s="393"/>
      <c r="BB350" s="178"/>
      <c r="BC350" s="178"/>
      <c r="BD350" s="368"/>
      <c r="BE350" s="393"/>
      <c r="BF350" s="178"/>
      <c r="BG350" s="178"/>
      <c r="BH350" s="368"/>
      <c r="BI350" s="393"/>
      <c r="BJ350" s="178"/>
      <c r="BK350" s="178"/>
      <c r="BL350" s="368"/>
      <c r="BM350" s="393"/>
      <c r="BN350" s="178"/>
      <c r="BO350" s="178"/>
      <c r="BP350" s="368"/>
      <c r="BQ350" s="393"/>
      <c r="BR350" s="178"/>
      <c r="BS350" s="178"/>
      <c r="BT350" s="368"/>
      <c r="BU350" s="393"/>
      <c r="BV350" s="178"/>
      <c r="BW350" s="178"/>
      <c r="BX350" s="368"/>
      <c r="BY350" s="393"/>
      <c r="BZ350" s="178"/>
      <c r="CA350" s="178"/>
      <c r="CB350" s="368"/>
      <c r="CC350" s="393"/>
      <c r="CD350" s="178"/>
      <c r="CE350" s="178"/>
      <c r="CF350" s="368"/>
      <c r="CG350" s="393"/>
      <c r="CH350" s="178"/>
      <c r="CI350" s="178"/>
      <c r="CJ350" s="368"/>
      <c r="CK350" s="393"/>
      <c r="CL350" s="178"/>
      <c r="CM350" s="178"/>
      <c r="CN350" s="368"/>
      <c r="CO350" s="393"/>
      <c r="CP350" s="178"/>
      <c r="CQ350" s="178"/>
      <c r="CR350" s="368"/>
      <c r="CS350" s="352"/>
      <c r="CT350" s="178"/>
      <c r="CU350" s="178"/>
      <c r="CV350" s="178"/>
      <c r="CW350" s="178"/>
      <c r="CX350" s="178"/>
      <c r="CY350" s="178"/>
      <c r="CZ350" s="178"/>
      <c r="DA350" s="178"/>
      <c r="DB350" s="178"/>
      <c r="DC350" s="178"/>
      <c r="DD350" s="178"/>
      <c r="DE350" s="178"/>
      <c r="DF350" s="178"/>
      <c r="DG350" s="178"/>
      <c r="DH350" s="178"/>
      <c r="DI350" s="178"/>
      <c r="DJ350" s="178"/>
      <c r="DK350" s="178"/>
      <c r="DL350" s="178"/>
      <c r="DM350" s="178"/>
      <c r="DN350" s="178"/>
      <c r="DO350" s="178"/>
      <c r="DP350" s="178"/>
      <c r="DQ350" s="178"/>
      <c r="DR350" s="178"/>
      <c r="DS350" s="178"/>
      <c r="DT350" s="178"/>
      <c r="DU350" s="178"/>
      <c r="DV350" s="178"/>
      <c r="DW350" s="178"/>
      <c r="DX350" s="178"/>
      <c r="DY350" s="178"/>
      <c r="DZ350" s="178"/>
      <c r="EA350" s="178"/>
      <c r="EB350" s="178"/>
      <c r="EC350" s="178"/>
      <c r="ED350" s="178"/>
      <c r="EE350" s="178"/>
      <c r="EF350" s="178"/>
      <c r="EG350" s="178"/>
      <c r="EH350" s="178"/>
      <c r="EI350" s="178"/>
      <c r="EJ350" s="178"/>
      <c r="EK350" s="178"/>
      <c r="EL350" s="178"/>
      <c r="EM350" s="178"/>
      <c r="EN350" s="178"/>
      <c r="EO350" s="178"/>
      <c r="EP350" s="178"/>
      <c r="EQ350" s="178"/>
      <c r="ER350" s="178"/>
      <c r="ES350" s="178"/>
      <c r="ET350" s="178"/>
      <c r="EU350" s="178"/>
      <c r="EV350" s="178"/>
      <c r="EW350" s="178"/>
      <c r="EX350" s="178"/>
      <c r="EY350" s="178"/>
      <c r="EZ350" s="178"/>
      <c r="FA350" s="178"/>
      <c r="FB350" s="178"/>
      <c r="FC350" s="178"/>
      <c r="FD350" s="178"/>
      <c r="FE350" s="178"/>
      <c r="FF350" s="178"/>
      <c r="FG350" s="178"/>
      <c r="FH350" s="178"/>
      <c r="FI350" s="178"/>
      <c r="FJ350" s="178"/>
      <c r="FK350" s="178"/>
      <c r="FL350" s="178"/>
      <c r="FM350" s="178"/>
      <c r="FN350" s="178"/>
      <c r="FO350" s="178"/>
      <c r="FP350" s="178"/>
      <c r="FQ350" s="178"/>
      <c r="FR350" s="178"/>
      <c r="FS350" s="178"/>
      <c r="FT350" s="178"/>
      <c r="FU350" s="178"/>
      <c r="FV350" s="178"/>
      <c r="FW350" s="178"/>
      <c r="FX350" s="178"/>
      <c r="FY350" s="178"/>
      <c r="FZ350" s="178"/>
      <c r="GA350" s="178"/>
      <c r="GB350" s="178"/>
      <c r="GC350" s="178"/>
      <c r="GD350" s="178"/>
      <c r="GE350" s="178"/>
      <c r="GF350" s="178"/>
      <c r="GG350" s="178"/>
      <c r="GH350" s="178"/>
      <c r="GI350" s="178"/>
      <c r="GJ350" s="178"/>
      <c r="GK350" s="178"/>
      <c r="GL350" s="178"/>
      <c r="GM350" s="178"/>
      <c r="GN350" s="178"/>
      <c r="GO350" s="178"/>
      <c r="GP350" s="178"/>
      <c r="GQ350" s="178"/>
      <c r="GR350" s="178"/>
      <c r="GS350" s="178"/>
      <c r="GT350" s="178"/>
      <c r="GU350" s="178"/>
      <c r="GV350" s="178"/>
      <c r="GY350"/>
    </row>
    <row r="351" spans="1:207" ht="15.75">
      <c r="A351" s="114">
        <f t="shared" si="5"/>
        <v>4</v>
      </c>
      <c r="B351" s="491"/>
      <c r="C351" s="492"/>
      <c r="D351" s="357">
        <v>43440</v>
      </c>
      <c r="E351" s="465" t="str">
        <f>IF("CA" = [1]Congé!$H$7:$H$738, "absent", "il est la ")</f>
        <v xml:space="preserve">il est la </v>
      </c>
      <c r="F351" s="178"/>
      <c r="G351" s="178"/>
      <c r="H351" s="368"/>
      <c r="I351" s="352"/>
      <c r="J351" s="178"/>
      <c r="K351" s="178"/>
      <c r="L351" s="409"/>
      <c r="M351" s="393"/>
      <c r="N351" s="178"/>
      <c r="O351" s="178"/>
      <c r="P351" s="368"/>
      <c r="Q351" s="393"/>
      <c r="R351" s="178"/>
      <c r="S351" s="178"/>
      <c r="T351" s="368"/>
      <c r="U351" s="352"/>
      <c r="V351" s="178"/>
      <c r="W351" s="178"/>
      <c r="X351" s="409"/>
      <c r="Y351" s="393"/>
      <c r="Z351" s="178"/>
      <c r="AA351" s="178"/>
      <c r="AB351" s="368"/>
      <c r="AC351" s="352"/>
      <c r="AD351" s="178"/>
      <c r="AE351" s="178"/>
      <c r="AF351" s="409"/>
      <c r="AG351" s="182"/>
      <c r="AH351" s="176"/>
      <c r="AI351" s="178"/>
      <c r="AJ351" s="368"/>
      <c r="AK351" s="352"/>
      <c r="AL351" s="178"/>
      <c r="AM351" s="178"/>
      <c r="AN351" s="409"/>
      <c r="AO351" s="393"/>
      <c r="AP351" s="178"/>
      <c r="AQ351" s="178"/>
      <c r="AR351" s="368"/>
      <c r="AS351" s="393"/>
      <c r="AT351" s="178"/>
      <c r="AU351" s="178"/>
      <c r="AV351" s="368"/>
      <c r="AW351" s="393"/>
      <c r="AX351" s="178"/>
      <c r="AY351" s="178"/>
      <c r="AZ351" s="368"/>
      <c r="BA351" s="393"/>
      <c r="BB351" s="178"/>
      <c r="BC351" s="178"/>
      <c r="BD351" s="368"/>
      <c r="BE351" s="393"/>
      <c r="BF351" s="178"/>
      <c r="BG351" s="178"/>
      <c r="BH351" s="368"/>
      <c r="BI351" s="393"/>
      <c r="BJ351" s="178"/>
      <c r="BK351" s="178"/>
      <c r="BL351" s="368"/>
      <c r="BM351" s="393"/>
      <c r="BN351" s="178"/>
      <c r="BO351" s="178"/>
      <c r="BP351" s="368"/>
      <c r="BQ351" s="393"/>
      <c r="BR351" s="178"/>
      <c r="BS351" s="178"/>
      <c r="BT351" s="368"/>
      <c r="BU351" s="393"/>
      <c r="BV351" s="178"/>
      <c r="BW351" s="178"/>
      <c r="BX351" s="368"/>
      <c r="BY351" s="393"/>
      <c r="BZ351" s="178"/>
      <c r="CA351" s="178"/>
      <c r="CB351" s="368"/>
      <c r="CC351" s="393"/>
      <c r="CD351" s="178"/>
      <c r="CE351" s="178"/>
      <c r="CF351" s="368"/>
      <c r="CG351" s="393"/>
      <c r="CH351" s="178"/>
      <c r="CI351" s="178"/>
      <c r="CJ351" s="368"/>
      <c r="CK351" s="393"/>
      <c r="CL351" s="178"/>
      <c r="CM351" s="178"/>
      <c r="CN351" s="368"/>
      <c r="CO351" s="393"/>
      <c r="CP351" s="178"/>
      <c r="CQ351" s="178"/>
      <c r="CR351" s="368"/>
      <c r="CS351" s="352"/>
      <c r="CT351" s="178"/>
      <c r="CU351" s="178"/>
      <c r="CV351" s="178"/>
      <c r="CW351" s="178"/>
      <c r="CX351" s="178"/>
      <c r="CY351" s="178"/>
      <c r="CZ351" s="178"/>
      <c r="DA351" s="178"/>
      <c r="DB351" s="178"/>
      <c r="DC351" s="178"/>
      <c r="DD351" s="178"/>
      <c r="DE351" s="178"/>
      <c r="DF351" s="178"/>
      <c r="DG351" s="178"/>
      <c r="DH351" s="178"/>
      <c r="DI351" s="178"/>
      <c r="DJ351" s="178"/>
      <c r="DK351" s="178"/>
      <c r="DL351" s="178"/>
      <c r="DM351" s="178"/>
      <c r="DN351" s="178"/>
      <c r="DO351" s="178"/>
      <c r="DP351" s="178"/>
      <c r="DQ351" s="178"/>
      <c r="DR351" s="178"/>
      <c r="DS351" s="178"/>
      <c r="DT351" s="178"/>
      <c r="DU351" s="178"/>
      <c r="DV351" s="178"/>
      <c r="DW351" s="178"/>
      <c r="DX351" s="178"/>
      <c r="DY351" s="178"/>
      <c r="DZ351" s="178"/>
      <c r="EA351" s="178"/>
      <c r="EB351" s="178"/>
      <c r="EC351" s="178"/>
      <c r="ED351" s="178"/>
      <c r="EE351" s="178"/>
      <c r="EF351" s="178"/>
      <c r="EG351" s="178"/>
      <c r="EH351" s="178"/>
      <c r="EI351" s="178"/>
      <c r="EJ351" s="178"/>
      <c r="EK351" s="178"/>
      <c r="EL351" s="178"/>
      <c r="EM351" s="178"/>
      <c r="EN351" s="178"/>
      <c r="EO351" s="178"/>
      <c r="EP351" s="178"/>
      <c r="EQ351" s="178"/>
      <c r="ER351" s="178"/>
      <c r="ES351" s="178"/>
      <c r="ET351" s="178"/>
      <c r="EU351" s="178"/>
      <c r="EV351" s="178"/>
      <c r="EW351" s="178"/>
      <c r="EX351" s="178"/>
      <c r="EY351" s="178"/>
      <c r="EZ351" s="178"/>
      <c r="FA351" s="178"/>
      <c r="FB351" s="178"/>
      <c r="FC351" s="178"/>
      <c r="FD351" s="178"/>
      <c r="FE351" s="178"/>
      <c r="FF351" s="178"/>
      <c r="FG351" s="178"/>
      <c r="FH351" s="178"/>
      <c r="FI351" s="178"/>
      <c r="FJ351" s="178"/>
      <c r="FK351" s="178"/>
      <c r="FL351" s="178"/>
      <c r="FM351" s="178"/>
      <c r="FN351" s="178"/>
      <c r="FO351" s="178"/>
      <c r="FP351" s="178"/>
      <c r="FQ351" s="178"/>
      <c r="FR351" s="178"/>
      <c r="FS351" s="178"/>
      <c r="FT351" s="178"/>
      <c r="FU351" s="178"/>
      <c r="FV351" s="178"/>
      <c r="FW351" s="178"/>
      <c r="FX351" s="178"/>
      <c r="FY351" s="178"/>
      <c r="FZ351" s="178"/>
      <c r="GA351" s="178"/>
      <c r="GB351" s="178"/>
      <c r="GC351" s="178"/>
      <c r="GD351" s="178"/>
      <c r="GE351" s="178"/>
      <c r="GF351" s="178"/>
      <c r="GG351" s="178"/>
      <c r="GH351" s="178"/>
      <c r="GI351" s="178"/>
      <c r="GJ351" s="178"/>
      <c r="GK351" s="178"/>
      <c r="GL351" s="178"/>
      <c r="GM351" s="178"/>
      <c r="GN351" s="178"/>
      <c r="GO351" s="178"/>
      <c r="GP351" s="178"/>
      <c r="GQ351" s="178"/>
      <c r="GR351" s="178"/>
      <c r="GS351" s="178"/>
      <c r="GT351" s="178"/>
      <c r="GU351" s="178"/>
      <c r="GV351" s="178"/>
      <c r="GY351"/>
    </row>
    <row r="352" spans="1:207" ht="15.75">
      <c r="A352" s="114">
        <f t="shared" si="5"/>
        <v>5</v>
      </c>
      <c r="B352" s="491"/>
      <c r="C352" s="492"/>
      <c r="D352" s="357">
        <v>43441</v>
      </c>
      <c r="E352" s="465" t="str">
        <f>IF("CA" = [1]Congé!$H$7:$H$738, "absent", "il est la ")</f>
        <v xml:space="preserve">il est la </v>
      </c>
      <c r="F352" s="178"/>
      <c r="G352" s="178"/>
      <c r="H352" s="368"/>
      <c r="I352" s="352"/>
      <c r="J352" s="178"/>
      <c r="K352" s="178"/>
      <c r="L352" s="409"/>
      <c r="M352" s="393"/>
      <c r="N352" s="178"/>
      <c r="O352" s="178"/>
      <c r="P352" s="368"/>
      <c r="Q352" s="393"/>
      <c r="R352" s="178"/>
      <c r="S352" s="178"/>
      <c r="T352" s="368"/>
      <c r="U352" s="352"/>
      <c r="V352" s="178"/>
      <c r="W352" s="178"/>
      <c r="X352" s="409"/>
      <c r="Y352" s="393"/>
      <c r="Z352" s="178"/>
      <c r="AA352" s="178"/>
      <c r="AB352" s="368"/>
      <c r="AC352" s="352"/>
      <c r="AD352" s="178"/>
      <c r="AE352" s="178"/>
      <c r="AF352" s="409"/>
      <c r="AG352" s="182"/>
      <c r="AH352" s="176"/>
      <c r="AI352" s="178"/>
      <c r="AJ352" s="368"/>
      <c r="AK352" s="352"/>
      <c r="AL352" s="178"/>
      <c r="AM352" s="178"/>
      <c r="AN352" s="409"/>
      <c r="AO352" s="393"/>
      <c r="AP352" s="178"/>
      <c r="AQ352" s="178"/>
      <c r="AR352" s="368"/>
      <c r="AS352" s="393"/>
      <c r="AT352" s="178"/>
      <c r="AU352" s="178"/>
      <c r="AV352" s="368"/>
      <c r="AW352" s="393"/>
      <c r="AX352" s="178"/>
      <c r="AY352" s="178"/>
      <c r="AZ352" s="368"/>
      <c r="BA352" s="393"/>
      <c r="BB352" s="178"/>
      <c r="BC352" s="178"/>
      <c r="BD352" s="368"/>
      <c r="BE352" s="393"/>
      <c r="BF352" s="178"/>
      <c r="BG352" s="178"/>
      <c r="BH352" s="368"/>
      <c r="BI352" s="393"/>
      <c r="BJ352" s="178"/>
      <c r="BK352" s="178"/>
      <c r="BL352" s="368"/>
      <c r="BM352" s="393"/>
      <c r="BN352" s="178"/>
      <c r="BO352" s="178"/>
      <c r="BP352" s="368"/>
      <c r="BQ352" s="393"/>
      <c r="BR352" s="178"/>
      <c r="BS352" s="178"/>
      <c r="BT352" s="368"/>
      <c r="BU352" s="393"/>
      <c r="BV352" s="178"/>
      <c r="BW352" s="178"/>
      <c r="BX352" s="368"/>
      <c r="BY352" s="393"/>
      <c r="BZ352" s="178"/>
      <c r="CA352" s="178"/>
      <c r="CB352" s="368"/>
      <c r="CC352" s="393"/>
      <c r="CD352" s="178"/>
      <c r="CE352" s="178"/>
      <c r="CF352" s="368"/>
      <c r="CG352" s="393"/>
      <c r="CH352" s="178"/>
      <c r="CI352" s="178"/>
      <c r="CJ352" s="368"/>
      <c r="CK352" s="393"/>
      <c r="CL352" s="178"/>
      <c r="CM352" s="178"/>
      <c r="CN352" s="368"/>
      <c r="CO352" s="393"/>
      <c r="CP352" s="178"/>
      <c r="CQ352" s="178"/>
      <c r="CR352" s="368"/>
      <c r="CS352" s="352"/>
      <c r="CT352" s="178"/>
      <c r="CU352" s="178"/>
      <c r="CV352" s="178"/>
      <c r="CW352" s="178"/>
      <c r="CX352" s="178"/>
      <c r="CY352" s="178"/>
      <c r="CZ352" s="178"/>
      <c r="DA352" s="178"/>
      <c r="DB352" s="178"/>
      <c r="DC352" s="178"/>
      <c r="DD352" s="178"/>
      <c r="DE352" s="178"/>
      <c r="DF352" s="178"/>
      <c r="DG352" s="178"/>
      <c r="DH352" s="178"/>
      <c r="DI352" s="178"/>
      <c r="DJ352" s="178"/>
      <c r="DK352" s="178"/>
      <c r="DL352" s="178"/>
      <c r="DM352" s="178"/>
      <c r="DN352" s="178"/>
      <c r="DO352" s="178"/>
      <c r="DP352" s="178"/>
      <c r="DQ352" s="178"/>
      <c r="DR352" s="178"/>
      <c r="DS352" s="178"/>
      <c r="DT352" s="178"/>
      <c r="DU352" s="178"/>
      <c r="DV352" s="178"/>
      <c r="DW352" s="178"/>
      <c r="DX352" s="178"/>
      <c r="DY352" s="178"/>
      <c r="DZ352" s="178"/>
      <c r="EA352" s="178"/>
      <c r="EB352" s="178"/>
      <c r="EC352" s="178"/>
      <c r="ED352" s="178"/>
      <c r="EE352" s="178"/>
      <c r="EF352" s="178"/>
      <c r="EG352" s="178"/>
      <c r="EH352" s="178"/>
      <c r="EI352" s="178"/>
      <c r="EJ352" s="178"/>
      <c r="EK352" s="178"/>
      <c r="EL352" s="178"/>
      <c r="EM352" s="178"/>
      <c r="EN352" s="178"/>
      <c r="EO352" s="178"/>
      <c r="EP352" s="178"/>
      <c r="EQ352" s="178"/>
      <c r="ER352" s="178"/>
      <c r="ES352" s="178"/>
      <c r="ET352" s="178"/>
      <c r="EU352" s="178"/>
      <c r="EV352" s="178"/>
      <c r="EW352" s="178"/>
      <c r="EX352" s="178"/>
      <c r="EY352" s="178"/>
      <c r="EZ352" s="178"/>
      <c r="FA352" s="178"/>
      <c r="FB352" s="178"/>
      <c r="FC352" s="178"/>
      <c r="FD352" s="178"/>
      <c r="FE352" s="178"/>
      <c r="FF352" s="178"/>
      <c r="FG352" s="178"/>
      <c r="FH352" s="178"/>
      <c r="FI352" s="178"/>
      <c r="FJ352" s="178"/>
      <c r="FK352" s="178"/>
      <c r="FL352" s="178"/>
      <c r="FM352" s="178"/>
      <c r="FN352" s="178"/>
      <c r="FO352" s="178"/>
      <c r="FP352" s="178"/>
      <c r="FQ352" s="178"/>
      <c r="FR352" s="178"/>
      <c r="FS352" s="178"/>
      <c r="FT352" s="178"/>
      <c r="FU352" s="178"/>
      <c r="FV352" s="178"/>
      <c r="FW352" s="178"/>
      <c r="FX352" s="178"/>
      <c r="FY352" s="178"/>
      <c r="FZ352" s="178"/>
      <c r="GA352" s="178"/>
      <c r="GB352" s="178"/>
      <c r="GC352" s="178"/>
      <c r="GD352" s="178"/>
      <c r="GE352" s="178"/>
      <c r="GF352" s="178"/>
      <c r="GG352" s="178"/>
      <c r="GH352" s="178"/>
      <c r="GI352" s="178"/>
      <c r="GJ352" s="178"/>
      <c r="GK352" s="178"/>
      <c r="GL352" s="178"/>
      <c r="GM352" s="178"/>
      <c r="GN352" s="178"/>
      <c r="GO352" s="178"/>
      <c r="GP352" s="178"/>
      <c r="GQ352" s="178"/>
      <c r="GR352" s="178"/>
      <c r="GS352" s="178"/>
      <c r="GT352" s="178"/>
      <c r="GU352" s="178"/>
      <c r="GV352" s="178"/>
      <c r="GY352"/>
    </row>
    <row r="353" spans="1:207" ht="15.75">
      <c r="A353" s="114">
        <f t="shared" si="5"/>
        <v>6</v>
      </c>
      <c r="B353" s="491"/>
      <c r="C353" s="492"/>
      <c r="D353" s="357">
        <v>43442</v>
      </c>
      <c r="E353" s="465" t="str">
        <f>IF("CA" = [1]Congé!$H$7:$H$738, "absent", "il est la ")</f>
        <v xml:space="preserve">il est la </v>
      </c>
      <c r="F353" s="178"/>
      <c r="G353" s="178"/>
      <c r="H353" s="368"/>
      <c r="I353" s="352"/>
      <c r="J353" s="178"/>
      <c r="K353" s="178"/>
      <c r="L353" s="409"/>
      <c r="M353" s="393"/>
      <c r="N353" s="178"/>
      <c r="O353" s="178"/>
      <c r="P353" s="368"/>
      <c r="Q353" s="393"/>
      <c r="R353" s="178"/>
      <c r="S353" s="178"/>
      <c r="T353" s="368"/>
      <c r="U353" s="352"/>
      <c r="V353" s="178"/>
      <c r="W353" s="178"/>
      <c r="X353" s="409"/>
      <c r="Y353" s="393"/>
      <c r="Z353" s="178"/>
      <c r="AA353" s="178"/>
      <c r="AB353" s="368"/>
      <c r="AC353" s="352"/>
      <c r="AD353" s="178"/>
      <c r="AE353" s="178"/>
      <c r="AF353" s="409"/>
      <c r="AG353" s="393"/>
      <c r="AH353" s="178"/>
      <c r="AI353" s="178"/>
      <c r="AJ353" s="368"/>
      <c r="AK353" s="352"/>
      <c r="AL353" s="178"/>
      <c r="AM353" s="178"/>
      <c r="AN353" s="409"/>
      <c r="AO353" s="393"/>
      <c r="AP353" s="178"/>
      <c r="AQ353" s="178"/>
      <c r="AR353" s="368"/>
      <c r="AS353" s="393"/>
      <c r="AT353" s="178"/>
      <c r="AU353" s="178"/>
      <c r="AV353" s="368"/>
      <c r="AW353" s="393"/>
      <c r="AX353" s="178"/>
      <c r="AY353" s="178"/>
      <c r="AZ353" s="368"/>
      <c r="BA353" s="393"/>
      <c r="BB353" s="178"/>
      <c r="BC353" s="178"/>
      <c r="BD353" s="368"/>
      <c r="BE353" s="393"/>
      <c r="BF353" s="178"/>
      <c r="BG353" s="178"/>
      <c r="BH353" s="368"/>
      <c r="BI353" s="393"/>
      <c r="BJ353" s="178"/>
      <c r="BK353" s="178"/>
      <c r="BL353" s="368"/>
      <c r="BM353" s="393"/>
      <c r="BN353" s="178"/>
      <c r="BO353" s="178"/>
      <c r="BP353" s="368"/>
      <c r="BQ353" s="393"/>
      <c r="BR353" s="178"/>
      <c r="BS353" s="178"/>
      <c r="BT353" s="368"/>
      <c r="BU353" s="393"/>
      <c r="BV353" s="178"/>
      <c r="BW353" s="178"/>
      <c r="BX353" s="368"/>
      <c r="BY353" s="393"/>
      <c r="BZ353" s="178"/>
      <c r="CA353" s="178"/>
      <c r="CB353" s="368"/>
      <c r="CC353" s="393"/>
      <c r="CD353" s="178"/>
      <c r="CE353" s="178"/>
      <c r="CF353" s="368"/>
      <c r="CG353" s="393"/>
      <c r="CH353" s="178"/>
      <c r="CI353" s="178"/>
      <c r="CJ353" s="368"/>
      <c r="CK353" s="393"/>
      <c r="CL353" s="178"/>
      <c r="CM353" s="178"/>
      <c r="CN353" s="368"/>
      <c r="CO353" s="393"/>
      <c r="CP353" s="178"/>
      <c r="CQ353" s="178"/>
      <c r="CR353" s="368"/>
      <c r="CS353" s="352"/>
      <c r="CT353" s="178"/>
      <c r="CU353" s="178"/>
      <c r="CV353" s="178"/>
      <c r="CW353" s="178"/>
      <c r="CX353" s="178"/>
      <c r="CY353" s="178"/>
      <c r="CZ353" s="178"/>
      <c r="DA353" s="178"/>
      <c r="DB353" s="178"/>
      <c r="DC353" s="178"/>
      <c r="DD353" s="178"/>
      <c r="DE353" s="178"/>
      <c r="DF353" s="178"/>
      <c r="DG353" s="178"/>
      <c r="DH353" s="178"/>
      <c r="DI353" s="178"/>
      <c r="DJ353" s="178"/>
      <c r="DK353" s="178"/>
      <c r="DL353" s="178"/>
      <c r="DM353" s="178"/>
      <c r="DN353" s="178"/>
      <c r="DO353" s="178"/>
      <c r="DP353" s="178"/>
      <c r="DQ353" s="178"/>
      <c r="DR353" s="178"/>
      <c r="DS353" s="178"/>
      <c r="DT353" s="178"/>
      <c r="DU353" s="178"/>
      <c r="DV353" s="178"/>
      <c r="DW353" s="178"/>
      <c r="DX353" s="178"/>
      <c r="DY353" s="178"/>
      <c r="DZ353" s="178"/>
      <c r="EA353" s="178"/>
      <c r="EB353" s="178"/>
      <c r="EC353" s="178"/>
      <c r="ED353" s="178"/>
      <c r="EE353" s="178"/>
      <c r="EF353" s="178"/>
      <c r="EG353" s="178"/>
      <c r="EH353" s="178"/>
      <c r="EI353" s="178"/>
      <c r="EJ353" s="178"/>
      <c r="EK353" s="178"/>
      <c r="EL353" s="178"/>
      <c r="EM353" s="178"/>
      <c r="EN353" s="178"/>
      <c r="EO353" s="178"/>
      <c r="EP353" s="178"/>
      <c r="EQ353" s="178"/>
      <c r="ER353" s="178"/>
      <c r="ES353" s="178"/>
      <c r="ET353" s="178"/>
      <c r="EU353" s="178"/>
      <c r="EV353" s="178"/>
      <c r="EW353" s="178"/>
      <c r="EX353" s="178"/>
      <c r="EY353" s="178"/>
      <c r="EZ353" s="178"/>
      <c r="FA353" s="178"/>
      <c r="FB353" s="178"/>
      <c r="FC353" s="178"/>
      <c r="FD353" s="178"/>
      <c r="FE353" s="178"/>
      <c r="FF353" s="178"/>
      <c r="FG353" s="178"/>
      <c r="FH353" s="178"/>
      <c r="FI353" s="178"/>
      <c r="FJ353" s="178"/>
      <c r="FK353" s="178"/>
      <c r="FL353" s="178"/>
      <c r="FM353" s="178"/>
      <c r="FN353" s="178"/>
      <c r="FO353" s="178"/>
      <c r="FP353" s="178"/>
      <c r="FQ353" s="178"/>
      <c r="FR353" s="178"/>
      <c r="FS353" s="178"/>
      <c r="FT353" s="178"/>
      <c r="FU353" s="178"/>
      <c r="FV353" s="178"/>
      <c r="FW353" s="178"/>
      <c r="FX353" s="178"/>
      <c r="FY353" s="178"/>
      <c r="FZ353" s="178"/>
      <c r="GA353" s="178"/>
      <c r="GB353" s="178"/>
      <c r="GC353" s="178"/>
      <c r="GD353" s="178"/>
      <c r="GE353" s="178"/>
      <c r="GF353" s="178"/>
      <c r="GG353" s="178"/>
      <c r="GH353" s="178"/>
      <c r="GI353" s="178"/>
      <c r="GJ353" s="178"/>
      <c r="GK353" s="178"/>
      <c r="GL353" s="178"/>
      <c r="GM353" s="178"/>
      <c r="GN353" s="178"/>
      <c r="GO353" s="178"/>
      <c r="GP353" s="178"/>
      <c r="GQ353" s="178"/>
      <c r="GR353" s="178"/>
      <c r="GS353" s="178"/>
      <c r="GT353" s="178"/>
      <c r="GU353" s="178"/>
      <c r="GV353" s="178"/>
      <c r="GY353"/>
    </row>
    <row r="354" spans="1:207" ht="15.75">
      <c r="A354" s="114">
        <f t="shared" si="5"/>
        <v>7</v>
      </c>
      <c r="B354" s="491"/>
      <c r="C354" s="492"/>
      <c r="D354" s="357">
        <v>43443</v>
      </c>
      <c r="E354" s="465" t="str">
        <f>IF("CA" = [1]Congé!$H$7:$H$738, "absent", "il est la ")</f>
        <v xml:space="preserve">il est la </v>
      </c>
      <c r="F354" s="178"/>
      <c r="G354" s="178"/>
      <c r="H354" s="368"/>
      <c r="I354" s="352"/>
      <c r="J354" s="178"/>
      <c r="K354" s="178"/>
      <c r="L354" s="409"/>
      <c r="M354" s="393"/>
      <c r="N354" s="178"/>
      <c r="O354" s="178"/>
      <c r="P354" s="368"/>
      <c r="Q354" s="393"/>
      <c r="R354" s="178"/>
      <c r="S354" s="178"/>
      <c r="T354" s="368"/>
      <c r="U354" s="352"/>
      <c r="V354" s="178"/>
      <c r="W354" s="178"/>
      <c r="X354" s="409"/>
      <c r="Y354" s="393"/>
      <c r="Z354" s="178"/>
      <c r="AA354" s="178"/>
      <c r="AB354" s="368"/>
      <c r="AC354" s="352"/>
      <c r="AD354" s="178"/>
      <c r="AE354" s="178"/>
      <c r="AF354" s="409"/>
      <c r="AG354" s="393"/>
      <c r="AH354" s="178"/>
      <c r="AI354" s="178"/>
      <c r="AJ354" s="368"/>
      <c r="AK354" s="352"/>
      <c r="AL354" s="178"/>
      <c r="AM354" s="178"/>
      <c r="AN354" s="409"/>
      <c r="AO354" s="393"/>
      <c r="AP354" s="178"/>
      <c r="AQ354" s="178"/>
      <c r="AR354" s="368"/>
      <c r="AS354" s="393"/>
      <c r="AT354" s="178"/>
      <c r="AU354" s="178"/>
      <c r="AV354" s="368"/>
      <c r="AW354" s="393"/>
      <c r="AX354" s="178"/>
      <c r="AY354" s="178"/>
      <c r="AZ354" s="368"/>
      <c r="BA354" s="393"/>
      <c r="BB354" s="178"/>
      <c r="BC354" s="178"/>
      <c r="BD354" s="368"/>
      <c r="BE354" s="393"/>
      <c r="BF354" s="178"/>
      <c r="BG354" s="178"/>
      <c r="BH354" s="368"/>
      <c r="BI354" s="393"/>
      <c r="BJ354" s="178"/>
      <c r="BK354" s="178"/>
      <c r="BL354" s="368"/>
      <c r="BM354" s="393"/>
      <c r="BN354" s="178"/>
      <c r="BO354" s="178"/>
      <c r="BP354" s="368"/>
      <c r="BQ354" s="393"/>
      <c r="BR354" s="178"/>
      <c r="BS354" s="178"/>
      <c r="BT354" s="368"/>
      <c r="BU354" s="393"/>
      <c r="BV354" s="178"/>
      <c r="BW354" s="178"/>
      <c r="BX354" s="368"/>
      <c r="BY354" s="393"/>
      <c r="BZ354" s="178"/>
      <c r="CA354" s="178"/>
      <c r="CB354" s="368"/>
      <c r="CC354" s="393"/>
      <c r="CD354" s="178"/>
      <c r="CE354" s="178"/>
      <c r="CF354" s="368"/>
      <c r="CG354" s="393"/>
      <c r="CH354" s="178"/>
      <c r="CI354" s="178"/>
      <c r="CJ354" s="368"/>
      <c r="CK354" s="393"/>
      <c r="CL354" s="178"/>
      <c r="CM354" s="178"/>
      <c r="CN354" s="368"/>
      <c r="CO354" s="393"/>
      <c r="CP354" s="178"/>
      <c r="CQ354" s="178"/>
      <c r="CR354" s="368"/>
      <c r="CS354" s="352"/>
      <c r="CT354" s="178"/>
      <c r="CU354" s="178"/>
      <c r="CV354" s="178"/>
      <c r="CW354" s="178"/>
      <c r="CX354" s="178"/>
      <c r="CY354" s="178"/>
      <c r="CZ354" s="178"/>
      <c r="DA354" s="178"/>
      <c r="DB354" s="178"/>
      <c r="DC354" s="178"/>
      <c r="DD354" s="178"/>
      <c r="DE354" s="178"/>
      <c r="DF354" s="178"/>
      <c r="DG354" s="178"/>
      <c r="DH354" s="178"/>
      <c r="DI354" s="178"/>
      <c r="DJ354" s="178"/>
      <c r="DK354" s="178"/>
      <c r="DL354" s="178"/>
      <c r="DM354" s="178"/>
      <c r="DN354" s="178"/>
      <c r="DO354" s="178"/>
      <c r="DP354" s="178"/>
      <c r="DQ354" s="178"/>
      <c r="DR354" s="178"/>
      <c r="DS354" s="178"/>
      <c r="DT354" s="178"/>
      <c r="DU354" s="178"/>
      <c r="DV354" s="178"/>
      <c r="DW354" s="178"/>
      <c r="DX354" s="178"/>
      <c r="DY354" s="178"/>
      <c r="DZ354" s="178"/>
      <c r="EA354" s="178"/>
      <c r="EB354" s="178"/>
      <c r="EC354" s="178"/>
      <c r="ED354" s="178"/>
      <c r="EE354" s="178"/>
      <c r="EF354" s="178"/>
      <c r="EG354" s="178"/>
      <c r="EH354" s="178"/>
      <c r="EI354" s="178"/>
      <c r="EJ354" s="178"/>
      <c r="EK354" s="178"/>
      <c r="EL354" s="178"/>
      <c r="EM354" s="178"/>
      <c r="EN354" s="178"/>
      <c r="EO354" s="178"/>
      <c r="EP354" s="178"/>
      <c r="EQ354" s="178"/>
      <c r="ER354" s="178"/>
      <c r="ES354" s="178"/>
      <c r="ET354" s="178"/>
      <c r="EU354" s="178"/>
      <c r="EV354" s="178"/>
      <c r="EW354" s="178"/>
      <c r="EX354" s="178"/>
      <c r="EY354" s="178"/>
      <c r="EZ354" s="178"/>
      <c r="FA354" s="178"/>
      <c r="FB354" s="178"/>
      <c r="FC354" s="178"/>
      <c r="FD354" s="178"/>
      <c r="FE354" s="178"/>
      <c r="FF354" s="178"/>
      <c r="FG354" s="178"/>
      <c r="FH354" s="178"/>
      <c r="FI354" s="178"/>
      <c r="FJ354" s="178"/>
      <c r="FK354" s="178"/>
      <c r="FL354" s="178"/>
      <c r="FM354" s="178"/>
      <c r="FN354" s="178"/>
      <c r="FO354" s="178"/>
      <c r="FP354" s="178"/>
      <c r="FQ354" s="178"/>
      <c r="FR354" s="178"/>
      <c r="FS354" s="178"/>
      <c r="FT354" s="178"/>
      <c r="FU354" s="178"/>
      <c r="FV354" s="178"/>
      <c r="FW354" s="178"/>
      <c r="FX354" s="178"/>
      <c r="FY354" s="178"/>
      <c r="FZ354" s="178"/>
      <c r="GA354" s="178"/>
      <c r="GB354" s="178"/>
      <c r="GC354" s="178"/>
      <c r="GD354" s="178"/>
      <c r="GE354" s="178"/>
      <c r="GF354" s="178"/>
      <c r="GG354" s="178"/>
      <c r="GH354" s="178"/>
      <c r="GI354" s="178"/>
      <c r="GJ354" s="178"/>
      <c r="GK354" s="178"/>
      <c r="GL354" s="178"/>
      <c r="GM354" s="178"/>
      <c r="GN354" s="178"/>
      <c r="GO354" s="178"/>
      <c r="GP354" s="178"/>
      <c r="GQ354" s="178"/>
      <c r="GR354" s="178"/>
      <c r="GS354" s="178"/>
      <c r="GT354" s="178"/>
      <c r="GU354" s="178"/>
      <c r="GV354" s="178"/>
      <c r="GY354"/>
    </row>
    <row r="355" spans="1:207" ht="15.75">
      <c r="A355" s="114">
        <f t="shared" si="5"/>
        <v>1</v>
      </c>
      <c r="B355" s="491"/>
      <c r="C355" s="492"/>
      <c r="D355" s="357">
        <v>43444</v>
      </c>
      <c r="E355" s="465" t="str">
        <f>IF("CA" = [1]Congé!$H$7:$H$738, "absent", "il est la ")</f>
        <v xml:space="preserve">il est la </v>
      </c>
      <c r="F355" s="178"/>
      <c r="G355" s="178"/>
      <c r="H355" s="368"/>
      <c r="I355" s="352"/>
      <c r="J355" s="178"/>
      <c r="K355" s="178"/>
      <c r="L355" s="409"/>
      <c r="M355" s="393"/>
      <c r="N355" s="178"/>
      <c r="O355" s="178"/>
      <c r="P355" s="368"/>
      <c r="Q355" s="393"/>
      <c r="R355" s="178"/>
      <c r="S355" s="178"/>
      <c r="T355" s="368"/>
      <c r="U355" s="352"/>
      <c r="V355" s="178"/>
      <c r="W355" s="178"/>
      <c r="X355" s="409"/>
      <c r="Y355" s="393"/>
      <c r="Z355" s="178"/>
      <c r="AA355" s="178"/>
      <c r="AB355" s="368"/>
      <c r="AC355" s="352"/>
      <c r="AD355" s="178"/>
      <c r="AE355" s="178"/>
      <c r="AF355" s="409"/>
      <c r="AG355" s="182"/>
      <c r="AH355" s="176"/>
      <c r="AI355" s="178"/>
      <c r="AJ355" s="368"/>
      <c r="AK355" s="352"/>
      <c r="AL355" s="178"/>
      <c r="AM355" s="178"/>
      <c r="AN355" s="409"/>
      <c r="AO355" s="393"/>
      <c r="AP355" s="178"/>
      <c r="AQ355" s="178"/>
      <c r="AR355" s="368"/>
      <c r="AS355" s="393"/>
      <c r="AT355" s="178"/>
      <c r="AU355" s="178"/>
      <c r="AV355" s="368"/>
      <c r="AW355" s="393"/>
      <c r="AX355" s="178"/>
      <c r="AY355" s="178"/>
      <c r="AZ355" s="368"/>
      <c r="BA355" s="393"/>
      <c r="BB355" s="178"/>
      <c r="BC355" s="178"/>
      <c r="BD355" s="368"/>
      <c r="BE355" s="393"/>
      <c r="BF355" s="178"/>
      <c r="BG355" s="178"/>
      <c r="BH355" s="368"/>
      <c r="BI355" s="393"/>
      <c r="BJ355" s="178"/>
      <c r="BK355" s="178"/>
      <c r="BL355" s="368"/>
      <c r="BM355" s="393"/>
      <c r="BN355" s="178"/>
      <c r="BO355" s="178"/>
      <c r="BP355" s="368"/>
      <c r="BQ355" s="393"/>
      <c r="BR355" s="178"/>
      <c r="BS355" s="178"/>
      <c r="BT355" s="368"/>
      <c r="BU355" s="393"/>
      <c r="BV355" s="178"/>
      <c r="BW355" s="178"/>
      <c r="BX355" s="368"/>
      <c r="BY355" s="393"/>
      <c r="BZ355" s="178"/>
      <c r="CA355" s="178"/>
      <c r="CB355" s="368"/>
      <c r="CC355" s="393"/>
      <c r="CD355" s="178"/>
      <c r="CE355" s="178"/>
      <c r="CF355" s="368"/>
      <c r="CG355" s="393"/>
      <c r="CH355" s="178"/>
      <c r="CI355" s="178"/>
      <c r="CJ355" s="368"/>
      <c r="CK355" s="393"/>
      <c r="CL355" s="178"/>
      <c r="CM355" s="178"/>
      <c r="CN355" s="368"/>
      <c r="CO355" s="393"/>
      <c r="CP355" s="178"/>
      <c r="CQ355" s="178"/>
      <c r="CR355" s="368"/>
      <c r="CS355" s="352"/>
      <c r="CT355" s="178"/>
      <c r="CU355" s="178"/>
      <c r="CV355" s="178"/>
      <c r="CW355" s="178"/>
      <c r="CX355" s="178"/>
      <c r="CY355" s="178"/>
      <c r="CZ355" s="178"/>
      <c r="DA355" s="178"/>
      <c r="DB355" s="178"/>
      <c r="DC355" s="178"/>
      <c r="DD355" s="178"/>
      <c r="DE355" s="178"/>
      <c r="DF355" s="178"/>
      <c r="DG355" s="178"/>
      <c r="DH355" s="178"/>
      <c r="DI355" s="178"/>
      <c r="DJ355" s="178"/>
      <c r="DK355" s="178"/>
      <c r="DL355" s="178"/>
      <c r="DM355" s="178"/>
      <c r="DN355" s="178"/>
      <c r="DO355" s="178"/>
      <c r="DP355" s="178"/>
      <c r="DQ355" s="178"/>
      <c r="DR355" s="178"/>
      <c r="DS355" s="178"/>
      <c r="DT355" s="178"/>
      <c r="DU355" s="178"/>
      <c r="DV355" s="178"/>
      <c r="DW355" s="178"/>
      <c r="DX355" s="178"/>
      <c r="DY355" s="178"/>
      <c r="DZ355" s="178"/>
      <c r="EA355" s="178"/>
      <c r="EB355" s="178"/>
      <c r="EC355" s="178"/>
      <c r="ED355" s="178"/>
      <c r="EE355" s="178"/>
      <c r="EF355" s="178"/>
      <c r="EG355" s="178"/>
      <c r="EH355" s="178"/>
      <c r="EI355" s="178"/>
      <c r="EJ355" s="178"/>
      <c r="EK355" s="178"/>
      <c r="EL355" s="178"/>
      <c r="EM355" s="178"/>
      <c r="EN355" s="178"/>
      <c r="EO355" s="178"/>
      <c r="EP355" s="178"/>
      <c r="EQ355" s="178"/>
      <c r="ER355" s="178"/>
      <c r="ES355" s="178"/>
      <c r="ET355" s="178"/>
      <c r="EU355" s="178"/>
      <c r="EV355" s="178"/>
      <c r="EW355" s="178"/>
      <c r="EX355" s="178"/>
      <c r="EY355" s="178"/>
      <c r="EZ355" s="178"/>
      <c r="FA355" s="178"/>
      <c r="FB355" s="178"/>
      <c r="FC355" s="178"/>
      <c r="FD355" s="178"/>
      <c r="FE355" s="178"/>
      <c r="FF355" s="178"/>
      <c r="FG355" s="178"/>
      <c r="FH355" s="178"/>
      <c r="FI355" s="178"/>
      <c r="FJ355" s="178"/>
      <c r="FK355" s="178"/>
      <c r="FL355" s="178"/>
      <c r="FM355" s="178"/>
      <c r="FN355" s="178"/>
      <c r="FO355" s="178"/>
      <c r="FP355" s="178"/>
      <c r="FQ355" s="178"/>
      <c r="FR355" s="178"/>
      <c r="FS355" s="178"/>
      <c r="FT355" s="178"/>
      <c r="FU355" s="178"/>
      <c r="FV355" s="178"/>
      <c r="FW355" s="178"/>
      <c r="FX355" s="178"/>
      <c r="FY355" s="178"/>
      <c r="FZ355" s="178"/>
      <c r="GA355" s="178"/>
      <c r="GB355" s="178"/>
      <c r="GC355" s="178"/>
      <c r="GD355" s="178"/>
      <c r="GE355" s="178"/>
      <c r="GF355" s="178"/>
      <c r="GG355" s="178"/>
      <c r="GH355" s="178"/>
      <c r="GI355" s="178"/>
      <c r="GJ355" s="178"/>
      <c r="GK355" s="178"/>
      <c r="GL355" s="178"/>
      <c r="GM355" s="178"/>
      <c r="GN355" s="178"/>
      <c r="GO355" s="178"/>
      <c r="GP355" s="178"/>
      <c r="GQ355" s="178"/>
      <c r="GR355" s="178"/>
      <c r="GS355" s="178"/>
      <c r="GT355" s="178"/>
      <c r="GU355" s="178"/>
      <c r="GV355" s="178"/>
      <c r="GY355"/>
    </row>
    <row r="356" spans="1:207" ht="15.75">
      <c r="A356" s="114">
        <f t="shared" si="5"/>
        <v>2</v>
      </c>
      <c r="B356" s="491"/>
      <c r="C356" s="492"/>
      <c r="D356" s="357">
        <v>43445</v>
      </c>
      <c r="E356" s="465" t="str">
        <f>IF("CA" = [1]Congé!$H$7:$H$738, "absent", "il est la ")</f>
        <v xml:space="preserve">il est la </v>
      </c>
      <c r="F356" s="178"/>
      <c r="G356" s="178"/>
      <c r="H356" s="368"/>
      <c r="I356" s="352"/>
      <c r="J356" s="178"/>
      <c r="K356" s="178"/>
      <c r="L356" s="409"/>
      <c r="M356" s="393"/>
      <c r="N356" s="178"/>
      <c r="O356" s="178"/>
      <c r="P356" s="368"/>
      <c r="Q356" s="393"/>
      <c r="R356" s="178"/>
      <c r="S356" s="178"/>
      <c r="T356" s="368"/>
      <c r="U356" s="352"/>
      <c r="V356" s="178"/>
      <c r="W356" s="178"/>
      <c r="X356" s="409"/>
      <c r="Y356" s="393"/>
      <c r="Z356" s="178"/>
      <c r="AA356" s="178"/>
      <c r="AB356" s="368"/>
      <c r="AC356" s="352"/>
      <c r="AD356" s="178"/>
      <c r="AE356" s="178"/>
      <c r="AF356" s="409"/>
      <c r="AG356" s="182"/>
      <c r="AH356" s="176"/>
      <c r="AI356" s="178"/>
      <c r="AJ356" s="368"/>
      <c r="AK356" s="352"/>
      <c r="AL356" s="178"/>
      <c r="AM356" s="178"/>
      <c r="AN356" s="409"/>
      <c r="AO356" s="393"/>
      <c r="AP356" s="178"/>
      <c r="AQ356" s="178"/>
      <c r="AR356" s="368"/>
      <c r="AS356" s="393"/>
      <c r="AT356" s="178"/>
      <c r="AU356" s="178"/>
      <c r="AV356" s="368"/>
      <c r="AW356" s="393"/>
      <c r="AX356" s="178"/>
      <c r="AY356" s="178"/>
      <c r="AZ356" s="368"/>
      <c r="BA356" s="393"/>
      <c r="BB356" s="178"/>
      <c r="BC356" s="178"/>
      <c r="BD356" s="368"/>
      <c r="BE356" s="393"/>
      <c r="BF356" s="178"/>
      <c r="BG356" s="178"/>
      <c r="BH356" s="368"/>
      <c r="BI356" s="393"/>
      <c r="BJ356" s="178"/>
      <c r="BK356" s="178"/>
      <c r="BL356" s="368"/>
      <c r="BM356" s="393"/>
      <c r="BN356" s="178"/>
      <c r="BO356" s="178"/>
      <c r="BP356" s="368"/>
      <c r="BQ356" s="393"/>
      <c r="BR356" s="178"/>
      <c r="BS356" s="178"/>
      <c r="BT356" s="368"/>
      <c r="BU356" s="393"/>
      <c r="BV356" s="178"/>
      <c r="BW356" s="178"/>
      <c r="BX356" s="368"/>
      <c r="BY356" s="393"/>
      <c r="BZ356" s="178"/>
      <c r="CA356" s="178"/>
      <c r="CB356" s="368"/>
      <c r="CC356" s="393"/>
      <c r="CD356" s="178"/>
      <c r="CE356" s="178"/>
      <c r="CF356" s="368"/>
      <c r="CG356" s="393"/>
      <c r="CH356" s="178"/>
      <c r="CI356" s="178"/>
      <c r="CJ356" s="368"/>
      <c r="CK356" s="393"/>
      <c r="CL356" s="178"/>
      <c r="CM356" s="178"/>
      <c r="CN356" s="368"/>
      <c r="CO356" s="393"/>
      <c r="CP356" s="178"/>
      <c r="CQ356" s="178"/>
      <c r="CR356" s="368"/>
      <c r="CS356" s="352"/>
      <c r="CT356" s="178"/>
      <c r="CU356" s="178"/>
      <c r="CV356" s="178"/>
      <c r="CW356" s="178"/>
      <c r="CX356" s="178"/>
      <c r="CY356" s="178"/>
      <c r="CZ356" s="178"/>
      <c r="DA356" s="178"/>
      <c r="DB356" s="178"/>
      <c r="DC356" s="178"/>
      <c r="DD356" s="178"/>
      <c r="DE356" s="178"/>
      <c r="DF356" s="178"/>
      <c r="DG356" s="178"/>
      <c r="DH356" s="178"/>
      <c r="DI356" s="178"/>
      <c r="DJ356" s="178"/>
      <c r="DK356" s="178"/>
      <c r="DL356" s="178"/>
      <c r="DM356" s="178"/>
      <c r="DN356" s="178"/>
      <c r="DO356" s="178"/>
      <c r="DP356" s="178"/>
      <c r="DQ356" s="178"/>
      <c r="DR356" s="178"/>
      <c r="DS356" s="178"/>
      <c r="DT356" s="178"/>
      <c r="DU356" s="178"/>
      <c r="DV356" s="178"/>
      <c r="DW356" s="178"/>
      <c r="DX356" s="178"/>
      <c r="DY356" s="178"/>
      <c r="DZ356" s="178"/>
      <c r="EA356" s="178"/>
      <c r="EB356" s="178"/>
      <c r="EC356" s="178"/>
      <c r="ED356" s="178"/>
      <c r="EE356" s="178"/>
      <c r="EF356" s="178"/>
      <c r="EG356" s="178"/>
      <c r="EH356" s="178"/>
      <c r="EI356" s="178"/>
      <c r="EJ356" s="178"/>
      <c r="EK356" s="178"/>
      <c r="EL356" s="178"/>
      <c r="EM356" s="178"/>
      <c r="EN356" s="178"/>
      <c r="EO356" s="178"/>
      <c r="EP356" s="178"/>
      <c r="EQ356" s="178"/>
      <c r="ER356" s="178"/>
      <c r="ES356" s="178"/>
      <c r="ET356" s="178"/>
      <c r="EU356" s="178"/>
      <c r="EV356" s="178"/>
      <c r="EW356" s="178"/>
      <c r="EX356" s="178"/>
      <c r="EY356" s="178"/>
      <c r="EZ356" s="178"/>
      <c r="FA356" s="178"/>
      <c r="FB356" s="178"/>
      <c r="FC356" s="178"/>
      <c r="FD356" s="178"/>
      <c r="FE356" s="178"/>
      <c r="FF356" s="178"/>
      <c r="FG356" s="178"/>
      <c r="FH356" s="178"/>
      <c r="FI356" s="178"/>
      <c r="FJ356" s="178"/>
      <c r="FK356" s="178"/>
      <c r="FL356" s="178"/>
      <c r="FM356" s="178"/>
      <c r="FN356" s="178"/>
      <c r="FO356" s="178"/>
      <c r="FP356" s="178"/>
      <c r="FQ356" s="178"/>
      <c r="FR356" s="178"/>
      <c r="FS356" s="178"/>
      <c r="FT356" s="178"/>
      <c r="FU356" s="178"/>
      <c r="FV356" s="178"/>
      <c r="FW356" s="178"/>
      <c r="FX356" s="178"/>
      <c r="FY356" s="178"/>
      <c r="FZ356" s="178"/>
      <c r="GA356" s="178"/>
      <c r="GB356" s="178"/>
      <c r="GC356" s="178"/>
      <c r="GD356" s="178"/>
      <c r="GE356" s="178"/>
      <c r="GF356" s="178"/>
      <c r="GG356" s="178"/>
      <c r="GH356" s="178"/>
      <c r="GI356" s="178"/>
      <c r="GJ356" s="178"/>
      <c r="GK356" s="178"/>
      <c r="GL356" s="178"/>
      <c r="GM356" s="178"/>
      <c r="GN356" s="178"/>
      <c r="GO356" s="178"/>
      <c r="GP356" s="178"/>
      <c r="GQ356" s="178"/>
      <c r="GR356" s="178"/>
      <c r="GS356" s="178"/>
      <c r="GT356" s="178"/>
      <c r="GU356" s="178"/>
      <c r="GV356" s="178"/>
      <c r="GY356"/>
    </row>
    <row r="357" spans="1:207" ht="15.75">
      <c r="A357" s="114">
        <f t="shared" si="5"/>
        <v>3</v>
      </c>
      <c r="B357" s="491"/>
      <c r="C357" s="492"/>
      <c r="D357" s="357">
        <v>43446</v>
      </c>
      <c r="E357" s="465" t="str">
        <f>IF("CA" = [1]Congé!$H$7:$H$738, "absent", "il est la ")</f>
        <v xml:space="preserve">il est la </v>
      </c>
      <c r="F357" s="178"/>
      <c r="G357" s="178"/>
      <c r="H357" s="368"/>
      <c r="I357" s="352"/>
      <c r="J357" s="178"/>
      <c r="K357" s="178"/>
      <c r="L357" s="409"/>
      <c r="M357" s="393"/>
      <c r="N357" s="178"/>
      <c r="O357" s="178"/>
      <c r="P357" s="368"/>
      <c r="Q357" s="393"/>
      <c r="R357" s="178"/>
      <c r="S357" s="178"/>
      <c r="T357" s="368"/>
      <c r="U357" s="352"/>
      <c r="V357" s="178"/>
      <c r="W357" s="178"/>
      <c r="X357" s="409"/>
      <c r="Y357" s="393"/>
      <c r="Z357" s="178"/>
      <c r="AA357" s="178"/>
      <c r="AB357" s="368"/>
      <c r="AC357" s="352"/>
      <c r="AD357" s="178"/>
      <c r="AE357" s="178"/>
      <c r="AF357" s="409"/>
      <c r="AG357" s="182"/>
      <c r="AH357" s="176"/>
      <c r="AI357" s="178"/>
      <c r="AJ357" s="368"/>
      <c r="AK357" s="352"/>
      <c r="AL357" s="178"/>
      <c r="AM357" s="178"/>
      <c r="AN357" s="409"/>
      <c r="AO357" s="393"/>
      <c r="AP357" s="178"/>
      <c r="AQ357" s="178"/>
      <c r="AR357" s="368"/>
      <c r="AS357" s="393"/>
      <c r="AT357" s="178"/>
      <c r="AU357" s="178"/>
      <c r="AV357" s="368"/>
      <c r="AW357" s="393"/>
      <c r="AX357" s="178"/>
      <c r="AY357" s="178"/>
      <c r="AZ357" s="368"/>
      <c r="BA357" s="393"/>
      <c r="BB357" s="178"/>
      <c r="BC357" s="178"/>
      <c r="BD357" s="368"/>
      <c r="BE357" s="393"/>
      <c r="BF357" s="178"/>
      <c r="BG357" s="178"/>
      <c r="BH357" s="368"/>
      <c r="BI357" s="393"/>
      <c r="BJ357" s="178"/>
      <c r="BK357" s="178"/>
      <c r="BL357" s="368"/>
      <c r="BM357" s="393"/>
      <c r="BN357" s="178"/>
      <c r="BO357" s="178"/>
      <c r="BP357" s="368"/>
      <c r="BQ357" s="393"/>
      <c r="BR357" s="178"/>
      <c r="BS357" s="178"/>
      <c r="BT357" s="368"/>
      <c r="BU357" s="393"/>
      <c r="BV357" s="178"/>
      <c r="BW357" s="178"/>
      <c r="BX357" s="368"/>
      <c r="BY357" s="393"/>
      <c r="BZ357" s="178"/>
      <c r="CA357" s="178"/>
      <c r="CB357" s="368"/>
      <c r="CC357" s="393"/>
      <c r="CD357" s="178"/>
      <c r="CE357" s="178"/>
      <c r="CF357" s="368"/>
      <c r="CG357" s="393"/>
      <c r="CH357" s="178"/>
      <c r="CI357" s="178"/>
      <c r="CJ357" s="368"/>
      <c r="CK357" s="393"/>
      <c r="CL357" s="178"/>
      <c r="CM357" s="178"/>
      <c r="CN357" s="368"/>
      <c r="CO357" s="393"/>
      <c r="CP357" s="178"/>
      <c r="CQ357" s="178"/>
      <c r="CR357" s="368"/>
      <c r="CS357" s="352"/>
      <c r="CT357" s="178"/>
      <c r="CU357" s="178"/>
      <c r="CV357" s="178"/>
      <c r="CW357" s="178"/>
      <c r="CX357" s="178"/>
      <c r="CY357" s="178"/>
      <c r="CZ357" s="178"/>
      <c r="DA357" s="178"/>
      <c r="DB357" s="178"/>
      <c r="DC357" s="178"/>
      <c r="DD357" s="178"/>
      <c r="DE357" s="178"/>
      <c r="DF357" s="178"/>
      <c r="DG357" s="178"/>
      <c r="DH357" s="178"/>
      <c r="DI357" s="178"/>
      <c r="DJ357" s="178"/>
      <c r="DK357" s="178"/>
      <c r="DL357" s="178"/>
      <c r="DM357" s="178"/>
      <c r="DN357" s="178"/>
      <c r="DO357" s="178"/>
      <c r="DP357" s="178"/>
      <c r="DQ357" s="178"/>
      <c r="DR357" s="178"/>
      <c r="DS357" s="178"/>
      <c r="DT357" s="178"/>
      <c r="DU357" s="178"/>
      <c r="DV357" s="178"/>
      <c r="DW357" s="178"/>
      <c r="DX357" s="178"/>
      <c r="DY357" s="178"/>
      <c r="DZ357" s="178"/>
      <c r="EA357" s="178"/>
      <c r="EB357" s="178"/>
      <c r="EC357" s="178"/>
      <c r="ED357" s="178"/>
      <c r="EE357" s="178"/>
      <c r="EF357" s="178"/>
      <c r="EG357" s="178"/>
      <c r="EH357" s="178"/>
      <c r="EI357" s="178"/>
      <c r="EJ357" s="178"/>
      <c r="EK357" s="178"/>
      <c r="EL357" s="178"/>
      <c r="EM357" s="178"/>
      <c r="EN357" s="178"/>
      <c r="EO357" s="178"/>
      <c r="EP357" s="178"/>
      <c r="EQ357" s="178"/>
      <c r="ER357" s="178"/>
      <c r="ES357" s="178"/>
      <c r="ET357" s="178"/>
      <c r="EU357" s="178"/>
      <c r="EV357" s="178"/>
      <c r="EW357" s="178"/>
      <c r="EX357" s="178"/>
      <c r="EY357" s="178"/>
      <c r="EZ357" s="178"/>
      <c r="FA357" s="178"/>
      <c r="FB357" s="178"/>
      <c r="FC357" s="178"/>
      <c r="FD357" s="178"/>
      <c r="FE357" s="178"/>
      <c r="FF357" s="178"/>
      <c r="FG357" s="178"/>
      <c r="FH357" s="178"/>
      <c r="FI357" s="178"/>
      <c r="FJ357" s="178"/>
      <c r="FK357" s="178"/>
      <c r="FL357" s="178"/>
      <c r="FM357" s="178"/>
      <c r="FN357" s="178"/>
      <c r="FO357" s="178"/>
      <c r="FP357" s="178"/>
      <c r="FQ357" s="178"/>
      <c r="FR357" s="178"/>
      <c r="FS357" s="178"/>
      <c r="FT357" s="178"/>
      <c r="FU357" s="178"/>
      <c r="FV357" s="178"/>
      <c r="FW357" s="178"/>
      <c r="FX357" s="178"/>
      <c r="FY357" s="178"/>
      <c r="FZ357" s="178"/>
      <c r="GA357" s="178"/>
      <c r="GB357" s="178"/>
      <c r="GC357" s="178"/>
      <c r="GD357" s="178"/>
      <c r="GE357" s="178"/>
      <c r="GF357" s="178"/>
      <c r="GG357" s="178"/>
      <c r="GH357" s="178"/>
      <c r="GI357" s="178"/>
      <c r="GJ357" s="178"/>
      <c r="GK357" s="178"/>
      <c r="GL357" s="178"/>
      <c r="GM357" s="178"/>
      <c r="GN357" s="178"/>
      <c r="GO357" s="178"/>
      <c r="GP357" s="178"/>
      <c r="GQ357" s="178"/>
      <c r="GR357" s="178"/>
      <c r="GS357" s="178"/>
      <c r="GT357" s="178"/>
      <c r="GU357" s="178"/>
      <c r="GV357" s="178"/>
      <c r="GY357"/>
    </row>
    <row r="358" spans="1:207" ht="15.75">
      <c r="A358" s="114">
        <f t="shared" si="5"/>
        <v>4</v>
      </c>
      <c r="B358" s="491"/>
      <c r="C358" s="492"/>
      <c r="D358" s="357">
        <v>43447</v>
      </c>
      <c r="E358" s="465" t="str">
        <f>IF("CA" = [1]Congé!$H$7:$H$738, "absent", "il est la ")</f>
        <v xml:space="preserve">il est la </v>
      </c>
      <c r="F358" s="178"/>
      <c r="G358" s="178"/>
      <c r="H358" s="368"/>
      <c r="I358" s="352"/>
      <c r="J358" s="178"/>
      <c r="K358" s="178"/>
      <c r="L358" s="409"/>
      <c r="M358" s="393"/>
      <c r="N358" s="178"/>
      <c r="O358" s="178"/>
      <c r="P358" s="368"/>
      <c r="Q358" s="393"/>
      <c r="R358" s="178"/>
      <c r="S358" s="178"/>
      <c r="T358" s="368"/>
      <c r="U358" s="352"/>
      <c r="V358" s="178"/>
      <c r="W358" s="178"/>
      <c r="X358" s="409"/>
      <c r="Y358" s="393"/>
      <c r="Z358" s="178"/>
      <c r="AA358" s="178"/>
      <c r="AB358" s="368"/>
      <c r="AC358" s="352"/>
      <c r="AD358" s="178"/>
      <c r="AE358" s="178"/>
      <c r="AF358" s="409"/>
      <c r="AG358" s="182"/>
      <c r="AH358" s="176"/>
      <c r="AI358" s="178"/>
      <c r="AJ358" s="368"/>
      <c r="AK358" s="352"/>
      <c r="AL358" s="178"/>
      <c r="AM358" s="178"/>
      <c r="AN358" s="409"/>
      <c r="AO358" s="393"/>
      <c r="AP358" s="178"/>
      <c r="AQ358" s="178"/>
      <c r="AR358" s="368"/>
      <c r="AS358" s="393"/>
      <c r="AT358" s="178"/>
      <c r="AU358" s="178"/>
      <c r="AV358" s="368"/>
      <c r="AW358" s="393"/>
      <c r="AX358" s="178"/>
      <c r="AY358" s="178"/>
      <c r="AZ358" s="368"/>
      <c r="BA358" s="393"/>
      <c r="BB358" s="178"/>
      <c r="BC358" s="178"/>
      <c r="BD358" s="368"/>
      <c r="BE358" s="393"/>
      <c r="BF358" s="178"/>
      <c r="BG358" s="178"/>
      <c r="BH358" s="368"/>
      <c r="BI358" s="393"/>
      <c r="BJ358" s="178"/>
      <c r="BK358" s="178"/>
      <c r="BL358" s="368"/>
      <c r="BM358" s="393"/>
      <c r="BN358" s="178"/>
      <c r="BO358" s="178"/>
      <c r="BP358" s="368"/>
      <c r="BQ358" s="393"/>
      <c r="BR358" s="178"/>
      <c r="BS358" s="178"/>
      <c r="BT358" s="368"/>
      <c r="BU358" s="393"/>
      <c r="BV358" s="178"/>
      <c r="BW358" s="178"/>
      <c r="BX358" s="368"/>
      <c r="BY358" s="393"/>
      <c r="BZ358" s="178"/>
      <c r="CA358" s="178"/>
      <c r="CB358" s="368"/>
      <c r="CC358" s="393"/>
      <c r="CD358" s="178"/>
      <c r="CE358" s="178"/>
      <c r="CF358" s="368"/>
      <c r="CG358" s="393"/>
      <c r="CH358" s="178"/>
      <c r="CI358" s="178"/>
      <c r="CJ358" s="368"/>
      <c r="CK358" s="393"/>
      <c r="CL358" s="178"/>
      <c r="CM358" s="178"/>
      <c r="CN358" s="368"/>
      <c r="CO358" s="393"/>
      <c r="CP358" s="178"/>
      <c r="CQ358" s="178"/>
      <c r="CR358" s="368"/>
      <c r="CS358" s="352"/>
      <c r="CT358" s="178"/>
      <c r="CU358" s="178"/>
      <c r="CV358" s="178"/>
      <c r="CW358" s="178"/>
      <c r="CX358" s="178"/>
      <c r="CY358" s="178"/>
      <c r="CZ358" s="178"/>
      <c r="DA358" s="178"/>
      <c r="DB358" s="178"/>
      <c r="DC358" s="178"/>
      <c r="DD358" s="178"/>
      <c r="DE358" s="178"/>
      <c r="DF358" s="178"/>
      <c r="DG358" s="178"/>
      <c r="DH358" s="178"/>
      <c r="DI358" s="178"/>
      <c r="DJ358" s="178"/>
      <c r="DK358" s="178"/>
      <c r="DL358" s="178"/>
      <c r="DM358" s="178"/>
      <c r="DN358" s="178"/>
      <c r="DO358" s="178"/>
      <c r="DP358" s="178"/>
      <c r="DQ358" s="178"/>
      <c r="DR358" s="178"/>
      <c r="DS358" s="178"/>
      <c r="DT358" s="178"/>
      <c r="DU358" s="178"/>
      <c r="DV358" s="178"/>
      <c r="DW358" s="178"/>
      <c r="DX358" s="178"/>
      <c r="DY358" s="178"/>
      <c r="DZ358" s="178"/>
      <c r="EA358" s="178"/>
      <c r="EB358" s="178"/>
      <c r="EC358" s="178"/>
      <c r="ED358" s="178"/>
      <c r="EE358" s="178"/>
      <c r="EF358" s="178"/>
      <c r="EG358" s="178"/>
      <c r="EH358" s="178"/>
      <c r="EI358" s="178"/>
      <c r="EJ358" s="178"/>
      <c r="EK358" s="178"/>
      <c r="EL358" s="178"/>
      <c r="EM358" s="178"/>
      <c r="EN358" s="178"/>
      <c r="EO358" s="178"/>
      <c r="EP358" s="178"/>
      <c r="EQ358" s="178"/>
      <c r="ER358" s="178"/>
      <c r="ES358" s="178"/>
      <c r="ET358" s="178"/>
      <c r="EU358" s="178"/>
      <c r="EV358" s="178"/>
      <c r="EW358" s="178"/>
      <c r="EX358" s="178"/>
      <c r="EY358" s="178"/>
      <c r="EZ358" s="178"/>
      <c r="FA358" s="178"/>
      <c r="FB358" s="178"/>
      <c r="FC358" s="178"/>
      <c r="FD358" s="178"/>
      <c r="FE358" s="178"/>
      <c r="FF358" s="178"/>
      <c r="FG358" s="178"/>
      <c r="FH358" s="178"/>
      <c r="FI358" s="178"/>
      <c r="FJ358" s="178"/>
      <c r="FK358" s="178"/>
      <c r="FL358" s="178"/>
      <c r="FM358" s="178"/>
      <c r="FN358" s="178"/>
      <c r="FO358" s="178"/>
      <c r="FP358" s="178"/>
      <c r="FQ358" s="178"/>
      <c r="FR358" s="178"/>
      <c r="FS358" s="178"/>
      <c r="FT358" s="178"/>
      <c r="FU358" s="178"/>
      <c r="FV358" s="178"/>
      <c r="FW358" s="178"/>
      <c r="FX358" s="178"/>
      <c r="FY358" s="178"/>
      <c r="FZ358" s="178"/>
      <c r="GA358" s="178"/>
      <c r="GB358" s="178"/>
      <c r="GC358" s="178"/>
      <c r="GD358" s="178"/>
      <c r="GE358" s="178"/>
      <c r="GF358" s="178"/>
      <c r="GG358" s="178"/>
      <c r="GH358" s="178"/>
      <c r="GI358" s="178"/>
      <c r="GJ358" s="178"/>
      <c r="GK358" s="178"/>
      <c r="GL358" s="178"/>
      <c r="GM358" s="178"/>
      <c r="GN358" s="178"/>
      <c r="GO358" s="178"/>
      <c r="GP358" s="178"/>
      <c r="GQ358" s="178"/>
      <c r="GR358" s="178"/>
      <c r="GS358" s="178"/>
      <c r="GT358" s="178"/>
      <c r="GU358" s="178"/>
      <c r="GV358" s="178"/>
      <c r="GY358"/>
    </row>
    <row r="359" spans="1:207" ht="15.75">
      <c r="A359" s="114">
        <f t="shared" si="5"/>
        <v>5</v>
      </c>
      <c r="B359" s="491"/>
      <c r="C359" s="492"/>
      <c r="D359" s="357">
        <v>43448</v>
      </c>
      <c r="E359" s="465" t="str">
        <f>IF("CA" = [1]Congé!$H$7:$H$738, "absent", "il est la ")</f>
        <v xml:space="preserve">il est la </v>
      </c>
      <c r="F359" s="178"/>
      <c r="G359" s="178"/>
      <c r="H359" s="368"/>
      <c r="I359" s="352"/>
      <c r="J359" s="178"/>
      <c r="K359" s="178"/>
      <c r="L359" s="409"/>
      <c r="M359" s="393"/>
      <c r="N359" s="178"/>
      <c r="O359" s="178"/>
      <c r="P359" s="368"/>
      <c r="Q359" s="393"/>
      <c r="R359" s="178"/>
      <c r="S359" s="178"/>
      <c r="T359" s="368"/>
      <c r="U359" s="352"/>
      <c r="V359" s="178"/>
      <c r="W359" s="178"/>
      <c r="X359" s="409"/>
      <c r="Y359" s="393"/>
      <c r="Z359" s="178"/>
      <c r="AA359" s="178"/>
      <c r="AB359" s="368"/>
      <c r="AC359" s="352"/>
      <c r="AD359" s="178"/>
      <c r="AE359" s="178"/>
      <c r="AF359" s="409"/>
      <c r="AG359" s="182"/>
      <c r="AH359" s="176"/>
      <c r="AI359" s="178"/>
      <c r="AJ359" s="368"/>
      <c r="AK359" s="352"/>
      <c r="AL359" s="178"/>
      <c r="AM359" s="178"/>
      <c r="AN359" s="409"/>
      <c r="AO359" s="393"/>
      <c r="AP359" s="178"/>
      <c r="AQ359" s="178"/>
      <c r="AR359" s="368"/>
      <c r="AS359" s="393"/>
      <c r="AT359" s="178"/>
      <c r="AU359" s="178"/>
      <c r="AV359" s="368"/>
      <c r="AW359" s="393"/>
      <c r="AX359" s="178"/>
      <c r="AY359" s="178"/>
      <c r="AZ359" s="368"/>
      <c r="BA359" s="393"/>
      <c r="BB359" s="178"/>
      <c r="BC359" s="178"/>
      <c r="BD359" s="368"/>
      <c r="BE359" s="393"/>
      <c r="BF359" s="178"/>
      <c r="BG359" s="178"/>
      <c r="BH359" s="368"/>
      <c r="BI359" s="393"/>
      <c r="BJ359" s="178"/>
      <c r="BK359" s="178"/>
      <c r="BL359" s="368"/>
      <c r="BM359" s="393"/>
      <c r="BN359" s="178"/>
      <c r="BO359" s="178"/>
      <c r="BP359" s="368"/>
      <c r="BQ359" s="393"/>
      <c r="BR359" s="178"/>
      <c r="BS359" s="178"/>
      <c r="BT359" s="368"/>
      <c r="BU359" s="393"/>
      <c r="BV359" s="178"/>
      <c r="BW359" s="178"/>
      <c r="BX359" s="368"/>
      <c r="BY359" s="393"/>
      <c r="BZ359" s="178"/>
      <c r="CA359" s="178"/>
      <c r="CB359" s="368"/>
      <c r="CC359" s="393"/>
      <c r="CD359" s="178"/>
      <c r="CE359" s="178"/>
      <c r="CF359" s="368"/>
      <c r="CG359" s="393"/>
      <c r="CH359" s="178"/>
      <c r="CI359" s="178"/>
      <c r="CJ359" s="368"/>
      <c r="CK359" s="393"/>
      <c r="CL359" s="178"/>
      <c r="CM359" s="178"/>
      <c r="CN359" s="368"/>
      <c r="CO359" s="393"/>
      <c r="CP359" s="178"/>
      <c r="CQ359" s="178"/>
      <c r="CR359" s="368"/>
      <c r="CS359" s="352"/>
      <c r="CT359" s="178"/>
      <c r="CU359" s="178"/>
      <c r="CV359" s="178"/>
      <c r="CW359" s="178"/>
      <c r="CX359" s="178"/>
      <c r="CY359" s="178"/>
      <c r="CZ359" s="178"/>
      <c r="DA359" s="178"/>
      <c r="DB359" s="178"/>
      <c r="DC359" s="178"/>
      <c r="DD359" s="178"/>
      <c r="DE359" s="178"/>
      <c r="DF359" s="178"/>
      <c r="DG359" s="178"/>
      <c r="DH359" s="178"/>
      <c r="DI359" s="178"/>
      <c r="DJ359" s="178"/>
      <c r="DK359" s="178"/>
      <c r="DL359" s="178"/>
      <c r="DM359" s="178"/>
      <c r="DN359" s="178"/>
      <c r="DO359" s="178"/>
      <c r="DP359" s="178"/>
      <c r="DQ359" s="178"/>
      <c r="DR359" s="178"/>
      <c r="DS359" s="178"/>
      <c r="DT359" s="178"/>
      <c r="DU359" s="178"/>
      <c r="DV359" s="178"/>
      <c r="DW359" s="178"/>
      <c r="DX359" s="178"/>
      <c r="DY359" s="178"/>
      <c r="DZ359" s="178"/>
      <c r="EA359" s="178"/>
      <c r="EB359" s="178"/>
      <c r="EC359" s="178"/>
      <c r="ED359" s="178"/>
      <c r="EE359" s="178"/>
      <c r="EF359" s="178"/>
      <c r="EG359" s="178"/>
      <c r="EH359" s="178"/>
      <c r="EI359" s="178"/>
      <c r="EJ359" s="178"/>
      <c r="EK359" s="178"/>
      <c r="EL359" s="178"/>
      <c r="EM359" s="178"/>
      <c r="EN359" s="178"/>
      <c r="EO359" s="178"/>
      <c r="EP359" s="178"/>
      <c r="EQ359" s="178"/>
      <c r="ER359" s="178"/>
      <c r="ES359" s="178"/>
      <c r="ET359" s="178"/>
      <c r="EU359" s="178"/>
      <c r="EV359" s="178"/>
      <c r="EW359" s="178"/>
      <c r="EX359" s="178"/>
      <c r="EY359" s="178"/>
      <c r="EZ359" s="178"/>
      <c r="FA359" s="178"/>
      <c r="FB359" s="178"/>
      <c r="FC359" s="178"/>
      <c r="FD359" s="178"/>
      <c r="FE359" s="178"/>
      <c r="FF359" s="178"/>
      <c r="FG359" s="178"/>
      <c r="FH359" s="178"/>
      <c r="FI359" s="178"/>
      <c r="FJ359" s="178"/>
      <c r="FK359" s="178"/>
      <c r="FL359" s="178"/>
      <c r="FM359" s="178"/>
      <c r="FN359" s="178"/>
      <c r="FO359" s="178"/>
      <c r="FP359" s="178"/>
      <c r="FQ359" s="178"/>
      <c r="FR359" s="178"/>
      <c r="FS359" s="178"/>
      <c r="FT359" s="178"/>
      <c r="FU359" s="178"/>
      <c r="FV359" s="178"/>
      <c r="FW359" s="178"/>
      <c r="FX359" s="178"/>
      <c r="FY359" s="178"/>
      <c r="FZ359" s="178"/>
      <c r="GA359" s="178"/>
      <c r="GB359" s="178"/>
      <c r="GC359" s="178"/>
      <c r="GD359" s="178"/>
      <c r="GE359" s="178"/>
      <c r="GF359" s="178"/>
      <c r="GG359" s="178"/>
      <c r="GH359" s="178"/>
      <c r="GI359" s="178"/>
      <c r="GJ359" s="178"/>
      <c r="GK359" s="178"/>
      <c r="GL359" s="178"/>
      <c r="GM359" s="178"/>
      <c r="GN359" s="178"/>
      <c r="GO359" s="178"/>
      <c r="GP359" s="178"/>
      <c r="GQ359" s="178"/>
      <c r="GR359" s="178"/>
      <c r="GS359" s="178"/>
      <c r="GT359" s="178"/>
      <c r="GU359" s="178"/>
      <c r="GV359" s="178"/>
      <c r="GY359"/>
    </row>
    <row r="360" spans="1:207" ht="15.75">
      <c r="A360" s="114">
        <f t="shared" si="5"/>
        <v>6</v>
      </c>
      <c r="B360" s="491"/>
      <c r="C360" s="492"/>
      <c r="D360" s="357">
        <v>43449</v>
      </c>
      <c r="E360" s="465" t="str">
        <f>IF("CA" = [1]Congé!$H$7:$H$738, "absent", "il est la ")</f>
        <v xml:space="preserve">il est la </v>
      </c>
      <c r="F360" s="178"/>
      <c r="G360" s="178"/>
      <c r="H360" s="368"/>
      <c r="I360" s="352"/>
      <c r="J360" s="178"/>
      <c r="K360" s="178"/>
      <c r="L360" s="409"/>
      <c r="M360" s="393"/>
      <c r="N360" s="178"/>
      <c r="O360" s="178"/>
      <c r="P360" s="368"/>
      <c r="Q360" s="393"/>
      <c r="R360" s="178"/>
      <c r="S360" s="178"/>
      <c r="T360" s="368"/>
      <c r="U360" s="352"/>
      <c r="V360" s="178"/>
      <c r="W360" s="178"/>
      <c r="X360" s="409"/>
      <c r="Y360" s="393"/>
      <c r="Z360" s="178"/>
      <c r="AA360" s="178"/>
      <c r="AB360" s="368"/>
      <c r="AC360" s="352"/>
      <c r="AD360" s="178"/>
      <c r="AE360" s="178"/>
      <c r="AF360" s="409"/>
      <c r="AG360" s="393"/>
      <c r="AH360" s="178"/>
      <c r="AI360" s="178"/>
      <c r="AJ360" s="368"/>
      <c r="AK360" s="352"/>
      <c r="AL360" s="178"/>
      <c r="AM360" s="178"/>
      <c r="AN360" s="409"/>
      <c r="AO360" s="393"/>
      <c r="AP360" s="178"/>
      <c r="AQ360" s="178"/>
      <c r="AR360" s="368"/>
      <c r="AS360" s="393"/>
      <c r="AT360" s="178"/>
      <c r="AU360" s="178"/>
      <c r="AV360" s="368"/>
      <c r="AW360" s="393"/>
      <c r="AX360" s="178"/>
      <c r="AY360" s="178"/>
      <c r="AZ360" s="368"/>
      <c r="BA360" s="393"/>
      <c r="BB360" s="178"/>
      <c r="BC360" s="178"/>
      <c r="BD360" s="368"/>
      <c r="BE360" s="393"/>
      <c r="BF360" s="178"/>
      <c r="BG360" s="178"/>
      <c r="BH360" s="368"/>
      <c r="BI360" s="393"/>
      <c r="BJ360" s="178"/>
      <c r="BK360" s="178"/>
      <c r="BL360" s="368"/>
      <c r="BM360" s="393"/>
      <c r="BN360" s="178"/>
      <c r="BO360" s="178"/>
      <c r="BP360" s="368"/>
      <c r="BQ360" s="393"/>
      <c r="BR360" s="178"/>
      <c r="BS360" s="178"/>
      <c r="BT360" s="368"/>
      <c r="BU360" s="393"/>
      <c r="BV360" s="178"/>
      <c r="BW360" s="178"/>
      <c r="BX360" s="368"/>
      <c r="BY360" s="393"/>
      <c r="BZ360" s="178"/>
      <c r="CA360" s="178"/>
      <c r="CB360" s="368"/>
      <c r="CC360" s="393"/>
      <c r="CD360" s="178"/>
      <c r="CE360" s="178"/>
      <c r="CF360" s="368"/>
      <c r="CG360" s="393"/>
      <c r="CH360" s="178"/>
      <c r="CI360" s="178"/>
      <c r="CJ360" s="368"/>
      <c r="CK360" s="393"/>
      <c r="CL360" s="178"/>
      <c r="CM360" s="178"/>
      <c r="CN360" s="368"/>
      <c r="CO360" s="393"/>
      <c r="CP360" s="178"/>
      <c r="CQ360" s="178"/>
      <c r="CR360" s="368"/>
      <c r="CS360" s="352"/>
      <c r="CT360" s="178"/>
      <c r="CU360" s="178"/>
      <c r="CV360" s="178"/>
      <c r="CW360" s="178"/>
      <c r="CX360" s="178"/>
      <c r="CY360" s="178"/>
      <c r="CZ360" s="178"/>
      <c r="DA360" s="178"/>
      <c r="DB360" s="178"/>
      <c r="DC360" s="178"/>
      <c r="DD360" s="178"/>
      <c r="DE360" s="178"/>
      <c r="DF360" s="178"/>
      <c r="DG360" s="178"/>
      <c r="DH360" s="178"/>
      <c r="DI360" s="178"/>
      <c r="DJ360" s="178"/>
      <c r="DK360" s="178"/>
      <c r="DL360" s="178"/>
      <c r="DM360" s="178"/>
      <c r="DN360" s="178"/>
      <c r="DO360" s="178"/>
      <c r="DP360" s="178"/>
      <c r="DQ360" s="178"/>
      <c r="DR360" s="178"/>
      <c r="DS360" s="178"/>
      <c r="DT360" s="178"/>
      <c r="DU360" s="178"/>
      <c r="DV360" s="178"/>
      <c r="DW360" s="178"/>
      <c r="DX360" s="178"/>
      <c r="DY360" s="178"/>
      <c r="DZ360" s="178"/>
      <c r="EA360" s="178"/>
      <c r="EB360" s="178"/>
      <c r="EC360" s="178"/>
      <c r="ED360" s="178"/>
      <c r="EE360" s="178"/>
      <c r="EF360" s="178"/>
      <c r="EG360" s="178"/>
      <c r="EH360" s="178"/>
      <c r="EI360" s="178"/>
      <c r="EJ360" s="178"/>
      <c r="EK360" s="178"/>
      <c r="EL360" s="178"/>
      <c r="EM360" s="178"/>
      <c r="EN360" s="178"/>
      <c r="EO360" s="178"/>
      <c r="EP360" s="178"/>
      <c r="EQ360" s="178"/>
      <c r="ER360" s="178"/>
      <c r="ES360" s="178"/>
      <c r="ET360" s="178"/>
      <c r="EU360" s="178"/>
      <c r="EV360" s="178"/>
      <c r="EW360" s="178"/>
      <c r="EX360" s="178"/>
      <c r="EY360" s="178"/>
      <c r="EZ360" s="178"/>
      <c r="FA360" s="178"/>
      <c r="FB360" s="178"/>
      <c r="FC360" s="178"/>
      <c r="FD360" s="178"/>
      <c r="FE360" s="178"/>
      <c r="FF360" s="178"/>
      <c r="FG360" s="178"/>
      <c r="FH360" s="178"/>
      <c r="FI360" s="178"/>
      <c r="FJ360" s="178"/>
      <c r="FK360" s="178"/>
      <c r="FL360" s="178"/>
      <c r="FM360" s="178"/>
      <c r="FN360" s="178"/>
      <c r="FO360" s="178"/>
      <c r="FP360" s="178"/>
      <c r="FQ360" s="178"/>
      <c r="FR360" s="178"/>
      <c r="FS360" s="178"/>
      <c r="FT360" s="178"/>
      <c r="FU360" s="178"/>
      <c r="FV360" s="178"/>
      <c r="FW360" s="178"/>
      <c r="FX360" s="178"/>
      <c r="FY360" s="178"/>
      <c r="FZ360" s="178"/>
      <c r="GA360" s="178"/>
      <c r="GB360" s="178"/>
      <c r="GC360" s="178"/>
      <c r="GD360" s="178"/>
      <c r="GE360" s="178"/>
      <c r="GF360" s="178"/>
      <c r="GG360" s="178"/>
      <c r="GH360" s="178"/>
      <c r="GI360" s="178"/>
      <c r="GJ360" s="178"/>
      <c r="GK360" s="178"/>
      <c r="GL360" s="178"/>
      <c r="GM360" s="178"/>
      <c r="GN360" s="178"/>
      <c r="GO360" s="178"/>
      <c r="GP360" s="178"/>
      <c r="GQ360" s="178"/>
      <c r="GR360" s="178"/>
      <c r="GS360" s="178"/>
      <c r="GT360" s="178"/>
      <c r="GU360" s="178"/>
      <c r="GV360" s="178"/>
      <c r="GY360"/>
    </row>
    <row r="361" spans="1:207" ht="15.75">
      <c r="A361" s="114">
        <f t="shared" si="5"/>
        <v>7</v>
      </c>
      <c r="B361" s="491"/>
      <c r="C361" s="492"/>
      <c r="D361" s="357">
        <v>43450</v>
      </c>
      <c r="E361" s="465" t="str">
        <f>IF("CA" = [1]Congé!$H$7:$H$738, "absent", "il est la ")</f>
        <v xml:space="preserve">il est la </v>
      </c>
      <c r="F361" s="178"/>
      <c r="G361" s="178"/>
      <c r="H361" s="368"/>
      <c r="I361" s="352"/>
      <c r="J361" s="178"/>
      <c r="K361" s="178"/>
      <c r="L361" s="409"/>
      <c r="M361" s="393"/>
      <c r="N361" s="178"/>
      <c r="O361" s="178"/>
      <c r="P361" s="368"/>
      <c r="Q361" s="393"/>
      <c r="R361" s="178"/>
      <c r="S361" s="178"/>
      <c r="T361" s="368"/>
      <c r="U361" s="352"/>
      <c r="V361" s="178"/>
      <c r="W361" s="178"/>
      <c r="X361" s="409"/>
      <c r="Y361" s="393"/>
      <c r="Z361" s="178"/>
      <c r="AA361" s="178"/>
      <c r="AB361" s="368"/>
      <c r="AC361" s="352"/>
      <c r="AD361" s="178"/>
      <c r="AE361" s="178"/>
      <c r="AF361" s="409"/>
      <c r="AG361" s="393"/>
      <c r="AH361" s="178"/>
      <c r="AI361" s="178"/>
      <c r="AJ361" s="368"/>
      <c r="AK361" s="352"/>
      <c r="AL361" s="178"/>
      <c r="AM361" s="178"/>
      <c r="AN361" s="409"/>
      <c r="AO361" s="393"/>
      <c r="AP361" s="178"/>
      <c r="AQ361" s="178"/>
      <c r="AR361" s="368"/>
      <c r="AS361" s="393"/>
      <c r="AT361" s="178"/>
      <c r="AU361" s="178"/>
      <c r="AV361" s="368"/>
      <c r="AW361" s="393"/>
      <c r="AX361" s="178"/>
      <c r="AY361" s="178"/>
      <c r="AZ361" s="368"/>
      <c r="BA361" s="393"/>
      <c r="BB361" s="178"/>
      <c r="BC361" s="178"/>
      <c r="BD361" s="368"/>
      <c r="BE361" s="393"/>
      <c r="BF361" s="178"/>
      <c r="BG361" s="178"/>
      <c r="BH361" s="368"/>
      <c r="BI361" s="393"/>
      <c r="BJ361" s="178"/>
      <c r="BK361" s="178"/>
      <c r="BL361" s="368"/>
      <c r="BM361" s="393"/>
      <c r="BN361" s="178"/>
      <c r="BO361" s="178"/>
      <c r="BP361" s="368"/>
      <c r="BQ361" s="393"/>
      <c r="BR361" s="178"/>
      <c r="BS361" s="178"/>
      <c r="BT361" s="368"/>
      <c r="BU361" s="393"/>
      <c r="BV361" s="178"/>
      <c r="BW361" s="178"/>
      <c r="BX361" s="368"/>
      <c r="BY361" s="393"/>
      <c r="BZ361" s="178"/>
      <c r="CA361" s="178"/>
      <c r="CB361" s="368"/>
      <c r="CC361" s="393"/>
      <c r="CD361" s="178"/>
      <c r="CE361" s="178"/>
      <c r="CF361" s="368"/>
      <c r="CG361" s="393"/>
      <c r="CH361" s="178"/>
      <c r="CI361" s="178"/>
      <c r="CJ361" s="368"/>
      <c r="CK361" s="393"/>
      <c r="CL361" s="178"/>
      <c r="CM361" s="178"/>
      <c r="CN361" s="368"/>
      <c r="CO361" s="393"/>
      <c r="CP361" s="178"/>
      <c r="CQ361" s="178"/>
      <c r="CR361" s="368"/>
      <c r="CS361" s="352"/>
      <c r="CT361" s="178"/>
      <c r="CU361" s="178"/>
      <c r="CV361" s="178"/>
      <c r="CW361" s="178"/>
      <c r="CX361" s="178"/>
      <c r="CY361" s="178"/>
      <c r="CZ361" s="178"/>
      <c r="DA361" s="178"/>
      <c r="DB361" s="178"/>
      <c r="DC361" s="178"/>
      <c r="DD361" s="178"/>
      <c r="DE361" s="178"/>
      <c r="DF361" s="178"/>
      <c r="DG361" s="178"/>
      <c r="DH361" s="178"/>
      <c r="DI361" s="178"/>
      <c r="DJ361" s="178"/>
      <c r="DK361" s="178"/>
      <c r="DL361" s="178"/>
      <c r="DM361" s="178"/>
      <c r="DN361" s="178"/>
      <c r="DO361" s="178"/>
      <c r="DP361" s="178"/>
      <c r="DQ361" s="178"/>
      <c r="DR361" s="178"/>
      <c r="DS361" s="178"/>
      <c r="DT361" s="178"/>
      <c r="DU361" s="178"/>
      <c r="DV361" s="178"/>
      <c r="DW361" s="178"/>
      <c r="DX361" s="178"/>
      <c r="DY361" s="178"/>
      <c r="DZ361" s="178"/>
      <c r="EA361" s="178"/>
      <c r="EB361" s="178"/>
      <c r="EC361" s="178"/>
      <c r="ED361" s="178"/>
      <c r="EE361" s="178"/>
      <c r="EF361" s="178"/>
      <c r="EG361" s="178"/>
      <c r="EH361" s="178"/>
      <c r="EI361" s="178"/>
      <c r="EJ361" s="178"/>
      <c r="EK361" s="178"/>
      <c r="EL361" s="178"/>
      <c r="EM361" s="178"/>
      <c r="EN361" s="178"/>
      <c r="EO361" s="178"/>
      <c r="EP361" s="178"/>
      <c r="EQ361" s="178"/>
      <c r="ER361" s="178"/>
      <c r="ES361" s="178"/>
      <c r="ET361" s="178"/>
      <c r="EU361" s="178"/>
      <c r="EV361" s="178"/>
      <c r="EW361" s="178"/>
      <c r="EX361" s="178"/>
      <c r="EY361" s="178"/>
      <c r="EZ361" s="178"/>
      <c r="FA361" s="178"/>
      <c r="FB361" s="178"/>
      <c r="FC361" s="178"/>
      <c r="FD361" s="178"/>
      <c r="FE361" s="178"/>
      <c r="FF361" s="178"/>
      <c r="FG361" s="178"/>
      <c r="FH361" s="178"/>
      <c r="FI361" s="178"/>
      <c r="FJ361" s="178"/>
      <c r="FK361" s="178"/>
      <c r="FL361" s="178"/>
      <c r="FM361" s="178"/>
      <c r="FN361" s="178"/>
      <c r="FO361" s="178"/>
      <c r="FP361" s="178"/>
      <c r="FQ361" s="178"/>
      <c r="FR361" s="178"/>
      <c r="FS361" s="178"/>
      <c r="FT361" s="178"/>
      <c r="FU361" s="178"/>
      <c r="FV361" s="178"/>
      <c r="FW361" s="178"/>
      <c r="FX361" s="178"/>
      <c r="FY361" s="178"/>
      <c r="FZ361" s="178"/>
      <c r="GA361" s="178"/>
      <c r="GB361" s="178"/>
      <c r="GC361" s="178"/>
      <c r="GD361" s="178"/>
      <c r="GE361" s="178"/>
      <c r="GF361" s="178"/>
      <c r="GG361" s="178"/>
      <c r="GH361" s="178"/>
      <c r="GI361" s="178"/>
      <c r="GJ361" s="178"/>
      <c r="GK361" s="178"/>
      <c r="GL361" s="178"/>
      <c r="GM361" s="178"/>
      <c r="GN361" s="178"/>
      <c r="GO361" s="178"/>
      <c r="GP361" s="178"/>
      <c r="GQ361" s="178"/>
      <c r="GR361" s="178"/>
      <c r="GS361" s="178"/>
      <c r="GT361" s="178"/>
      <c r="GU361" s="178"/>
      <c r="GV361" s="178"/>
      <c r="GY361"/>
    </row>
    <row r="362" spans="1:207" ht="15.75">
      <c r="A362" s="114">
        <f t="shared" si="5"/>
        <v>1</v>
      </c>
      <c r="B362" s="491"/>
      <c r="C362" s="492"/>
      <c r="D362" s="357">
        <v>43451</v>
      </c>
      <c r="E362" s="465" t="str">
        <f>IF("CA" = [1]Congé!$H$7:$H$738, "absent", "il est la ")</f>
        <v xml:space="preserve">il est la </v>
      </c>
      <c r="F362" s="178"/>
      <c r="G362" s="178"/>
      <c r="H362" s="368"/>
      <c r="I362" s="352"/>
      <c r="J362" s="178"/>
      <c r="K362" s="178"/>
      <c r="L362" s="409"/>
      <c r="M362" s="393"/>
      <c r="N362" s="178"/>
      <c r="O362" s="178"/>
      <c r="P362" s="368"/>
      <c r="Q362" s="393"/>
      <c r="R362" s="178"/>
      <c r="S362" s="178"/>
      <c r="T362" s="368"/>
      <c r="U362" s="352"/>
      <c r="V362" s="178"/>
      <c r="W362" s="178"/>
      <c r="X362" s="409"/>
      <c r="Y362" s="393"/>
      <c r="Z362" s="178"/>
      <c r="AA362" s="178"/>
      <c r="AB362" s="368"/>
      <c r="AC362" s="352"/>
      <c r="AD362" s="178"/>
      <c r="AE362" s="178"/>
      <c r="AF362" s="409"/>
      <c r="AG362" s="182"/>
      <c r="AH362" s="176"/>
      <c r="AI362" s="178"/>
      <c r="AJ362" s="368"/>
      <c r="AK362" s="352"/>
      <c r="AL362" s="178"/>
      <c r="AM362" s="178"/>
      <c r="AN362" s="409"/>
      <c r="AO362" s="393"/>
      <c r="AP362" s="178"/>
      <c r="AQ362" s="178"/>
      <c r="AR362" s="368"/>
      <c r="AS362" s="393"/>
      <c r="AT362" s="178"/>
      <c r="AU362" s="178"/>
      <c r="AV362" s="368"/>
      <c r="AW362" s="393"/>
      <c r="AX362" s="178"/>
      <c r="AY362" s="178"/>
      <c r="AZ362" s="368"/>
      <c r="BA362" s="393"/>
      <c r="BB362" s="178"/>
      <c r="BC362" s="178"/>
      <c r="BD362" s="368"/>
      <c r="BE362" s="393"/>
      <c r="BF362" s="178"/>
      <c r="BG362" s="178"/>
      <c r="BH362" s="368"/>
      <c r="BI362" s="393"/>
      <c r="BJ362" s="178"/>
      <c r="BK362" s="178"/>
      <c r="BL362" s="368"/>
      <c r="BM362" s="393"/>
      <c r="BN362" s="178"/>
      <c r="BO362" s="178"/>
      <c r="BP362" s="368"/>
      <c r="BQ362" s="393"/>
      <c r="BR362" s="178"/>
      <c r="BS362" s="178"/>
      <c r="BT362" s="368"/>
      <c r="BU362" s="393"/>
      <c r="BV362" s="178"/>
      <c r="BW362" s="178"/>
      <c r="BX362" s="368"/>
      <c r="BY362" s="393"/>
      <c r="BZ362" s="178"/>
      <c r="CA362" s="178"/>
      <c r="CB362" s="368"/>
      <c r="CC362" s="393"/>
      <c r="CD362" s="178"/>
      <c r="CE362" s="178"/>
      <c r="CF362" s="368"/>
      <c r="CG362" s="393"/>
      <c r="CH362" s="178"/>
      <c r="CI362" s="178"/>
      <c r="CJ362" s="368"/>
      <c r="CK362" s="393"/>
      <c r="CL362" s="178"/>
      <c r="CM362" s="178"/>
      <c r="CN362" s="368"/>
      <c r="CO362" s="393"/>
      <c r="CP362" s="178"/>
      <c r="CQ362" s="178"/>
      <c r="CR362" s="368"/>
      <c r="CS362" s="352"/>
      <c r="CT362" s="178"/>
      <c r="CU362" s="178"/>
      <c r="CV362" s="178"/>
      <c r="CW362" s="178"/>
      <c r="CX362" s="178"/>
      <c r="CY362" s="178"/>
      <c r="CZ362" s="178"/>
      <c r="DA362" s="178"/>
      <c r="DB362" s="178"/>
      <c r="DC362" s="178"/>
      <c r="DD362" s="178"/>
      <c r="DE362" s="178"/>
      <c r="DF362" s="178"/>
      <c r="DG362" s="178"/>
      <c r="DH362" s="178"/>
      <c r="DI362" s="178"/>
      <c r="DJ362" s="178"/>
      <c r="DK362" s="178"/>
      <c r="DL362" s="178"/>
      <c r="DM362" s="178"/>
      <c r="DN362" s="178"/>
      <c r="DO362" s="178"/>
      <c r="DP362" s="178"/>
      <c r="DQ362" s="178"/>
      <c r="DR362" s="178"/>
      <c r="DS362" s="178"/>
      <c r="DT362" s="178"/>
      <c r="DU362" s="178"/>
      <c r="DV362" s="178"/>
      <c r="DW362" s="178"/>
      <c r="DX362" s="178"/>
      <c r="DY362" s="178"/>
      <c r="DZ362" s="178"/>
      <c r="EA362" s="178"/>
      <c r="EB362" s="178"/>
      <c r="EC362" s="178"/>
      <c r="ED362" s="178"/>
      <c r="EE362" s="178"/>
      <c r="EF362" s="178"/>
      <c r="EG362" s="178"/>
      <c r="EH362" s="178"/>
      <c r="EI362" s="178"/>
      <c r="EJ362" s="178"/>
      <c r="EK362" s="178"/>
      <c r="EL362" s="178"/>
      <c r="EM362" s="178"/>
      <c r="EN362" s="178"/>
      <c r="EO362" s="178"/>
      <c r="EP362" s="178"/>
      <c r="EQ362" s="178"/>
      <c r="ER362" s="178"/>
      <c r="ES362" s="178"/>
      <c r="ET362" s="178"/>
      <c r="EU362" s="178"/>
      <c r="EV362" s="178"/>
      <c r="EW362" s="178"/>
      <c r="EX362" s="178"/>
      <c r="EY362" s="178"/>
      <c r="EZ362" s="178"/>
      <c r="FA362" s="178"/>
      <c r="FB362" s="178"/>
      <c r="FC362" s="178"/>
      <c r="FD362" s="178"/>
      <c r="FE362" s="178"/>
      <c r="FF362" s="178"/>
      <c r="FG362" s="178"/>
      <c r="FH362" s="178"/>
      <c r="FI362" s="178"/>
      <c r="FJ362" s="178"/>
      <c r="FK362" s="178"/>
      <c r="FL362" s="178"/>
      <c r="FM362" s="178"/>
      <c r="FN362" s="178"/>
      <c r="FO362" s="178"/>
      <c r="FP362" s="178"/>
      <c r="FQ362" s="178"/>
      <c r="FR362" s="178"/>
      <c r="FS362" s="178"/>
      <c r="FT362" s="178"/>
      <c r="FU362" s="178"/>
      <c r="FV362" s="178"/>
      <c r="FW362" s="178"/>
      <c r="FX362" s="178"/>
      <c r="FY362" s="178"/>
      <c r="FZ362" s="178"/>
      <c r="GA362" s="178"/>
      <c r="GB362" s="178"/>
      <c r="GC362" s="178"/>
      <c r="GD362" s="178"/>
      <c r="GE362" s="178"/>
      <c r="GF362" s="178"/>
      <c r="GG362" s="178"/>
      <c r="GH362" s="178"/>
      <c r="GI362" s="178"/>
      <c r="GJ362" s="178"/>
      <c r="GK362" s="178"/>
      <c r="GL362" s="178"/>
      <c r="GM362" s="178"/>
      <c r="GN362" s="178"/>
      <c r="GO362" s="178"/>
      <c r="GP362" s="178"/>
      <c r="GQ362" s="178"/>
      <c r="GR362" s="178"/>
      <c r="GS362" s="178"/>
      <c r="GT362" s="178"/>
      <c r="GU362" s="178"/>
      <c r="GV362" s="178"/>
      <c r="GY362"/>
    </row>
    <row r="363" spans="1:207" ht="15.75">
      <c r="A363" s="114">
        <f t="shared" si="5"/>
        <v>2</v>
      </c>
      <c r="B363" s="491"/>
      <c r="C363" s="492"/>
      <c r="D363" s="357">
        <v>43452</v>
      </c>
      <c r="E363" s="465" t="str">
        <f>IF("CA" = [1]Congé!$H$7:$H$738, "absent", "il est la ")</f>
        <v xml:space="preserve">il est la </v>
      </c>
      <c r="F363" s="178"/>
      <c r="G363" s="178"/>
      <c r="H363" s="368"/>
      <c r="I363" s="352"/>
      <c r="J363" s="178"/>
      <c r="K363" s="178"/>
      <c r="L363" s="409"/>
      <c r="M363" s="393"/>
      <c r="N363" s="178"/>
      <c r="O363" s="178"/>
      <c r="P363" s="368"/>
      <c r="Q363" s="393"/>
      <c r="R363" s="178"/>
      <c r="S363" s="178"/>
      <c r="T363" s="368"/>
      <c r="U363" s="352"/>
      <c r="V363" s="178"/>
      <c r="W363" s="178"/>
      <c r="X363" s="409"/>
      <c r="Y363" s="393"/>
      <c r="Z363" s="178"/>
      <c r="AA363" s="178"/>
      <c r="AB363" s="368"/>
      <c r="AC363" s="352"/>
      <c r="AD363" s="178"/>
      <c r="AE363" s="178"/>
      <c r="AF363" s="409"/>
      <c r="AG363" s="182"/>
      <c r="AH363" s="176"/>
      <c r="AI363" s="178"/>
      <c r="AJ363" s="368"/>
      <c r="AK363" s="352"/>
      <c r="AL363" s="178"/>
      <c r="AM363" s="178"/>
      <c r="AN363" s="409"/>
      <c r="AO363" s="393"/>
      <c r="AP363" s="178"/>
      <c r="AQ363" s="178"/>
      <c r="AR363" s="368"/>
      <c r="AS363" s="393"/>
      <c r="AT363" s="178"/>
      <c r="AU363" s="178"/>
      <c r="AV363" s="368"/>
      <c r="AW363" s="393"/>
      <c r="AX363" s="178"/>
      <c r="AY363" s="178"/>
      <c r="AZ363" s="368"/>
      <c r="BA363" s="393"/>
      <c r="BB363" s="178"/>
      <c r="BC363" s="178"/>
      <c r="BD363" s="368"/>
      <c r="BE363" s="393"/>
      <c r="BF363" s="178"/>
      <c r="BG363" s="178"/>
      <c r="BH363" s="368"/>
      <c r="BI363" s="393"/>
      <c r="BJ363" s="178"/>
      <c r="BK363" s="178"/>
      <c r="BL363" s="368"/>
      <c r="BM363" s="393"/>
      <c r="BN363" s="178"/>
      <c r="BO363" s="178"/>
      <c r="BP363" s="368"/>
      <c r="BQ363" s="393"/>
      <c r="BR363" s="178"/>
      <c r="BS363" s="178"/>
      <c r="BT363" s="368"/>
      <c r="BU363" s="393"/>
      <c r="BV363" s="178"/>
      <c r="BW363" s="178"/>
      <c r="BX363" s="368"/>
      <c r="BY363" s="393"/>
      <c r="BZ363" s="178"/>
      <c r="CA363" s="178"/>
      <c r="CB363" s="368"/>
      <c r="CC363" s="393"/>
      <c r="CD363" s="178"/>
      <c r="CE363" s="178"/>
      <c r="CF363" s="368"/>
      <c r="CG363" s="393"/>
      <c r="CH363" s="178"/>
      <c r="CI363" s="178"/>
      <c r="CJ363" s="368"/>
      <c r="CK363" s="393"/>
      <c r="CL363" s="178"/>
      <c r="CM363" s="178"/>
      <c r="CN363" s="368"/>
      <c r="CO363" s="393"/>
      <c r="CP363" s="178"/>
      <c r="CQ363" s="178"/>
      <c r="CR363" s="368"/>
      <c r="CS363" s="352"/>
      <c r="CT363" s="178"/>
      <c r="CU363" s="178"/>
      <c r="CV363" s="178"/>
      <c r="CW363" s="178"/>
      <c r="CX363" s="178"/>
      <c r="CY363" s="178"/>
      <c r="CZ363" s="178"/>
      <c r="DA363" s="178"/>
      <c r="DB363" s="178"/>
      <c r="DC363" s="178"/>
      <c r="DD363" s="178"/>
      <c r="DE363" s="178"/>
      <c r="DF363" s="178"/>
      <c r="DG363" s="178"/>
      <c r="DH363" s="178"/>
      <c r="DI363" s="178"/>
      <c r="DJ363" s="178"/>
      <c r="DK363" s="178"/>
      <c r="DL363" s="178"/>
      <c r="DM363" s="178"/>
      <c r="DN363" s="178"/>
      <c r="DO363" s="178"/>
      <c r="DP363" s="178"/>
      <c r="DQ363" s="178"/>
      <c r="DR363" s="178"/>
      <c r="DS363" s="178"/>
      <c r="DT363" s="178"/>
      <c r="DU363" s="178"/>
      <c r="DV363" s="178"/>
      <c r="DW363" s="178"/>
      <c r="DX363" s="178"/>
      <c r="DY363" s="178"/>
      <c r="DZ363" s="178"/>
      <c r="EA363" s="178"/>
      <c r="EB363" s="178"/>
      <c r="EC363" s="178"/>
      <c r="ED363" s="178"/>
      <c r="EE363" s="178"/>
      <c r="EF363" s="178"/>
      <c r="EG363" s="178"/>
      <c r="EH363" s="178"/>
      <c r="EI363" s="178"/>
      <c r="EJ363" s="178"/>
      <c r="EK363" s="178"/>
      <c r="EL363" s="178"/>
      <c r="EM363" s="178"/>
      <c r="EN363" s="178"/>
      <c r="EO363" s="178"/>
      <c r="EP363" s="178"/>
      <c r="EQ363" s="178"/>
      <c r="ER363" s="178"/>
      <c r="ES363" s="178"/>
      <c r="ET363" s="178"/>
      <c r="EU363" s="178"/>
      <c r="EV363" s="178"/>
      <c r="EW363" s="178"/>
      <c r="EX363" s="178"/>
      <c r="EY363" s="178"/>
      <c r="EZ363" s="178"/>
      <c r="FA363" s="178"/>
      <c r="FB363" s="178"/>
      <c r="FC363" s="178"/>
      <c r="FD363" s="178"/>
      <c r="FE363" s="178"/>
      <c r="FF363" s="178"/>
      <c r="FG363" s="178"/>
      <c r="FH363" s="178"/>
      <c r="FI363" s="178"/>
      <c r="FJ363" s="178"/>
      <c r="FK363" s="178"/>
      <c r="FL363" s="178"/>
      <c r="FM363" s="178"/>
      <c r="FN363" s="178"/>
      <c r="FO363" s="178"/>
      <c r="FP363" s="178"/>
      <c r="FQ363" s="178"/>
      <c r="FR363" s="178"/>
      <c r="FS363" s="178"/>
      <c r="FT363" s="178"/>
      <c r="FU363" s="178"/>
      <c r="FV363" s="178"/>
      <c r="FW363" s="178"/>
      <c r="FX363" s="178"/>
      <c r="FY363" s="178"/>
      <c r="FZ363" s="178"/>
      <c r="GA363" s="178"/>
      <c r="GB363" s="178"/>
      <c r="GC363" s="178"/>
      <c r="GD363" s="178"/>
      <c r="GE363" s="178"/>
      <c r="GF363" s="178"/>
      <c r="GG363" s="178"/>
      <c r="GH363" s="178"/>
      <c r="GI363" s="178"/>
      <c r="GJ363" s="178"/>
      <c r="GK363" s="178"/>
      <c r="GL363" s="178"/>
      <c r="GM363" s="178"/>
      <c r="GN363" s="178"/>
      <c r="GO363" s="178"/>
      <c r="GP363" s="178"/>
      <c r="GQ363" s="178"/>
      <c r="GR363" s="178"/>
      <c r="GS363" s="178"/>
      <c r="GT363" s="178"/>
      <c r="GU363" s="178"/>
      <c r="GV363" s="178"/>
      <c r="GY363"/>
    </row>
    <row r="364" spans="1:207" ht="15.75">
      <c r="A364" s="114">
        <f t="shared" si="5"/>
        <v>3</v>
      </c>
      <c r="B364" s="491"/>
      <c r="C364" s="492"/>
      <c r="D364" s="357">
        <v>43453</v>
      </c>
      <c r="E364" s="465" t="str">
        <f>IF("CA" = [1]Congé!$H$7:$H$738, "absent", "il est la ")</f>
        <v xml:space="preserve">il est la </v>
      </c>
      <c r="F364" s="178"/>
      <c r="G364" s="178"/>
      <c r="H364" s="368"/>
      <c r="I364" s="352"/>
      <c r="J364" s="178"/>
      <c r="K364" s="178"/>
      <c r="L364" s="409"/>
      <c r="M364" s="393"/>
      <c r="N364" s="178"/>
      <c r="O364" s="178"/>
      <c r="P364" s="368"/>
      <c r="Q364" s="393"/>
      <c r="R364" s="178"/>
      <c r="S364" s="178"/>
      <c r="T364" s="368"/>
      <c r="U364" s="352"/>
      <c r="V364" s="178"/>
      <c r="W364" s="178"/>
      <c r="X364" s="409"/>
      <c r="Y364" s="393"/>
      <c r="Z364" s="178"/>
      <c r="AA364" s="178"/>
      <c r="AB364" s="368"/>
      <c r="AC364" s="352"/>
      <c r="AD364" s="178"/>
      <c r="AE364" s="178"/>
      <c r="AF364" s="409"/>
      <c r="AG364" s="182"/>
      <c r="AH364" s="176"/>
      <c r="AI364" s="178"/>
      <c r="AJ364" s="368"/>
      <c r="AK364" s="352"/>
      <c r="AL364" s="178"/>
      <c r="AM364" s="178"/>
      <c r="AN364" s="409"/>
      <c r="AO364" s="393"/>
      <c r="AP364" s="178"/>
      <c r="AQ364" s="178"/>
      <c r="AR364" s="368"/>
      <c r="AS364" s="393"/>
      <c r="AT364" s="178"/>
      <c r="AU364" s="178"/>
      <c r="AV364" s="368"/>
      <c r="AW364" s="393"/>
      <c r="AX364" s="178"/>
      <c r="AY364" s="178"/>
      <c r="AZ364" s="368"/>
      <c r="BA364" s="393"/>
      <c r="BB364" s="178"/>
      <c r="BC364" s="178"/>
      <c r="BD364" s="368"/>
      <c r="BE364" s="393"/>
      <c r="BF364" s="178"/>
      <c r="BG364" s="178"/>
      <c r="BH364" s="368"/>
      <c r="BI364" s="393"/>
      <c r="BJ364" s="178"/>
      <c r="BK364" s="178"/>
      <c r="BL364" s="368"/>
      <c r="BM364" s="393"/>
      <c r="BN364" s="178"/>
      <c r="BO364" s="178"/>
      <c r="BP364" s="368"/>
      <c r="BQ364" s="393"/>
      <c r="BR364" s="178"/>
      <c r="BS364" s="178"/>
      <c r="BT364" s="368"/>
      <c r="BU364" s="393"/>
      <c r="BV364" s="178"/>
      <c r="BW364" s="178"/>
      <c r="BX364" s="368"/>
      <c r="BY364" s="393"/>
      <c r="BZ364" s="178"/>
      <c r="CA364" s="178"/>
      <c r="CB364" s="368"/>
      <c r="CC364" s="393"/>
      <c r="CD364" s="178"/>
      <c r="CE364" s="178"/>
      <c r="CF364" s="368"/>
      <c r="CG364" s="393"/>
      <c r="CH364" s="178"/>
      <c r="CI364" s="178"/>
      <c r="CJ364" s="368"/>
      <c r="CK364" s="393"/>
      <c r="CL364" s="178"/>
      <c r="CM364" s="178"/>
      <c r="CN364" s="368"/>
      <c r="CO364" s="393"/>
      <c r="CP364" s="178"/>
      <c r="CQ364" s="178"/>
      <c r="CR364" s="368"/>
      <c r="CS364" s="352"/>
      <c r="CT364" s="178"/>
      <c r="CU364" s="178"/>
      <c r="CV364" s="178"/>
      <c r="CW364" s="178"/>
      <c r="CX364" s="178"/>
      <c r="CY364" s="178"/>
      <c r="CZ364" s="178"/>
      <c r="DA364" s="178"/>
      <c r="DB364" s="178"/>
      <c r="DC364" s="178"/>
      <c r="DD364" s="178"/>
      <c r="DE364" s="178"/>
      <c r="DF364" s="178"/>
      <c r="DG364" s="178"/>
      <c r="DH364" s="178"/>
      <c r="DI364" s="178"/>
      <c r="DJ364" s="178"/>
      <c r="DK364" s="178"/>
      <c r="DL364" s="178"/>
      <c r="DM364" s="178"/>
      <c r="DN364" s="178"/>
      <c r="DO364" s="178"/>
      <c r="DP364" s="178"/>
      <c r="DQ364" s="178"/>
      <c r="DR364" s="178"/>
      <c r="DS364" s="178"/>
      <c r="DT364" s="178"/>
      <c r="DU364" s="178"/>
      <c r="DV364" s="178"/>
      <c r="DW364" s="178"/>
      <c r="DX364" s="178"/>
      <c r="DY364" s="178"/>
      <c r="DZ364" s="178"/>
      <c r="EA364" s="178"/>
      <c r="EB364" s="178"/>
      <c r="EC364" s="178"/>
      <c r="ED364" s="178"/>
      <c r="EE364" s="178"/>
      <c r="EF364" s="178"/>
      <c r="EG364" s="178"/>
      <c r="EH364" s="178"/>
      <c r="EI364" s="178"/>
      <c r="EJ364" s="178"/>
      <c r="EK364" s="178"/>
      <c r="EL364" s="178"/>
      <c r="EM364" s="178"/>
      <c r="EN364" s="178"/>
      <c r="EO364" s="178"/>
      <c r="EP364" s="178"/>
      <c r="EQ364" s="178"/>
      <c r="ER364" s="178"/>
      <c r="ES364" s="178"/>
      <c r="ET364" s="178"/>
      <c r="EU364" s="178"/>
      <c r="EV364" s="178"/>
      <c r="EW364" s="178"/>
      <c r="EX364" s="178"/>
      <c r="EY364" s="178"/>
      <c r="EZ364" s="178"/>
      <c r="FA364" s="178"/>
      <c r="FB364" s="178"/>
      <c r="FC364" s="178"/>
      <c r="FD364" s="178"/>
      <c r="FE364" s="178"/>
      <c r="FF364" s="178"/>
      <c r="FG364" s="178"/>
      <c r="FH364" s="178"/>
      <c r="FI364" s="178"/>
      <c r="FJ364" s="178"/>
      <c r="FK364" s="178"/>
      <c r="FL364" s="178"/>
      <c r="FM364" s="178"/>
      <c r="FN364" s="178"/>
      <c r="FO364" s="178"/>
      <c r="FP364" s="178"/>
      <c r="FQ364" s="178"/>
      <c r="FR364" s="178"/>
      <c r="FS364" s="178"/>
      <c r="FT364" s="178"/>
      <c r="FU364" s="178"/>
      <c r="FV364" s="178"/>
      <c r="FW364" s="178"/>
      <c r="FX364" s="178"/>
      <c r="FY364" s="178"/>
      <c r="FZ364" s="178"/>
      <c r="GA364" s="178"/>
      <c r="GB364" s="178"/>
      <c r="GC364" s="178"/>
      <c r="GD364" s="178"/>
      <c r="GE364" s="178"/>
      <c r="GF364" s="178"/>
      <c r="GG364" s="178"/>
      <c r="GH364" s="178"/>
      <c r="GI364" s="178"/>
      <c r="GJ364" s="178"/>
      <c r="GK364" s="178"/>
      <c r="GL364" s="178"/>
      <c r="GM364" s="178"/>
      <c r="GN364" s="178"/>
      <c r="GO364" s="178"/>
      <c r="GP364" s="178"/>
      <c r="GQ364" s="178"/>
      <c r="GR364" s="178"/>
      <c r="GS364" s="178"/>
      <c r="GT364" s="178"/>
      <c r="GU364" s="178"/>
      <c r="GV364" s="178"/>
      <c r="GY364"/>
    </row>
    <row r="365" spans="1:207" ht="15.75">
      <c r="A365" s="114">
        <f t="shared" si="5"/>
        <v>4</v>
      </c>
      <c r="B365" s="491"/>
      <c r="C365" s="492"/>
      <c r="D365" s="357">
        <v>43454</v>
      </c>
      <c r="E365" s="465" t="str">
        <f>IF("CA" = [1]Congé!$H$7:$H$738, "absent", "il est la ")</f>
        <v xml:space="preserve">il est la </v>
      </c>
      <c r="F365" s="178"/>
      <c r="G365" s="178"/>
      <c r="H365" s="368"/>
      <c r="I365" s="352"/>
      <c r="J365" s="178"/>
      <c r="K365" s="178"/>
      <c r="L365" s="409"/>
      <c r="M365" s="393"/>
      <c r="N365" s="178"/>
      <c r="O365" s="178"/>
      <c r="P365" s="368"/>
      <c r="Q365" s="393"/>
      <c r="R365" s="178"/>
      <c r="S365" s="178"/>
      <c r="T365" s="368"/>
      <c r="U365" s="352"/>
      <c r="V365" s="178"/>
      <c r="W365" s="178"/>
      <c r="X365" s="409"/>
      <c r="Y365" s="393"/>
      <c r="Z365" s="178"/>
      <c r="AA365" s="178"/>
      <c r="AB365" s="368"/>
      <c r="AC365" s="352"/>
      <c r="AD365" s="178"/>
      <c r="AE365" s="178"/>
      <c r="AF365" s="409"/>
      <c r="AG365" s="182"/>
      <c r="AH365" s="176"/>
      <c r="AI365" s="178"/>
      <c r="AJ365" s="368"/>
      <c r="AK365" s="352"/>
      <c r="AL365" s="178"/>
      <c r="AM365" s="178"/>
      <c r="AN365" s="409"/>
      <c r="AO365" s="393"/>
      <c r="AP365" s="178"/>
      <c r="AQ365" s="178"/>
      <c r="AR365" s="368"/>
      <c r="AS365" s="393"/>
      <c r="AT365" s="178"/>
      <c r="AU365" s="178"/>
      <c r="AV365" s="368"/>
      <c r="AW365" s="393"/>
      <c r="AX365" s="178"/>
      <c r="AY365" s="178"/>
      <c r="AZ365" s="368"/>
      <c r="BA365" s="393"/>
      <c r="BB365" s="178"/>
      <c r="BC365" s="178"/>
      <c r="BD365" s="368"/>
      <c r="BE365" s="393"/>
      <c r="BF365" s="178"/>
      <c r="BG365" s="178"/>
      <c r="BH365" s="368"/>
      <c r="BI365" s="393"/>
      <c r="BJ365" s="178"/>
      <c r="BK365" s="178"/>
      <c r="BL365" s="368"/>
      <c r="BM365" s="393"/>
      <c r="BN365" s="178"/>
      <c r="BO365" s="178"/>
      <c r="BP365" s="368"/>
      <c r="BQ365" s="393"/>
      <c r="BR365" s="178"/>
      <c r="BS365" s="178"/>
      <c r="BT365" s="368"/>
      <c r="BU365" s="393"/>
      <c r="BV365" s="178"/>
      <c r="BW365" s="178"/>
      <c r="BX365" s="368"/>
      <c r="BY365" s="393"/>
      <c r="BZ365" s="178"/>
      <c r="CA365" s="178"/>
      <c r="CB365" s="368"/>
      <c r="CC365" s="393"/>
      <c r="CD365" s="178"/>
      <c r="CE365" s="178"/>
      <c r="CF365" s="368"/>
      <c r="CG365" s="393"/>
      <c r="CH365" s="178"/>
      <c r="CI365" s="178"/>
      <c r="CJ365" s="368"/>
      <c r="CK365" s="393"/>
      <c r="CL365" s="178"/>
      <c r="CM365" s="178"/>
      <c r="CN365" s="368"/>
      <c r="CO365" s="393"/>
      <c r="CP365" s="178"/>
      <c r="CQ365" s="178"/>
      <c r="CR365" s="368"/>
      <c r="CS365" s="352"/>
      <c r="CT365" s="178"/>
      <c r="CU365" s="178"/>
      <c r="CV365" s="178"/>
      <c r="CW365" s="178"/>
      <c r="CX365" s="178"/>
      <c r="CY365" s="178"/>
      <c r="CZ365" s="178"/>
      <c r="DA365" s="178"/>
      <c r="DB365" s="178"/>
      <c r="DC365" s="178"/>
      <c r="DD365" s="178"/>
      <c r="DE365" s="178"/>
      <c r="DF365" s="178"/>
      <c r="DG365" s="178"/>
      <c r="DH365" s="178"/>
      <c r="DI365" s="178"/>
      <c r="DJ365" s="178"/>
      <c r="DK365" s="178"/>
      <c r="DL365" s="178"/>
      <c r="DM365" s="178"/>
      <c r="DN365" s="178"/>
      <c r="DO365" s="178"/>
      <c r="DP365" s="178"/>
      <c r="DQ365" s="178"/>
      <c r="DR365" s="178"/>
      <c r="DS365" s="178"/>
      <c r="DT365" s="178"/>
      <c r="DU365" s="178"/>
      <c r="DV365" s="178"/>
      <c r="DW365" s="178"/>
      <c r="DX365" s="178"/>
      <c r="DY365" s="178"/>
      <c r="DZ365" s="178"/>
      <c r="EA365" s="178"/>
      <c r="EB365" s="178"/>
      <c r="EC365" s="178"/>
      <c r="ED365" s="178"/>
      <c r="EE365" s="178"/>
      <c r="EF365" s="178"/>
      <c r="EG365" s="178"/>
      <c r="EH365" s="178"/>
      <c r="EI365" s="178"/>
      <c r="EJ365" s="178"/>
      <c r="EK365" s="178"/>
      <c r="EL365" s="178"/>
      <c r="EM365" s="178"/>
      <c r="EN365" s="178"/>
      <c r="EO365" s="178"/>
      <c r="EP365" s="178"/>
      <c r="EQ365" s="178"/>
      <c r="ER365" s="178"/>
      <c r="ES365" s="178"/>
      <c r="ET365" s="178"/>
      <c r="EU365" s="178"/>
      <c r="EV365" s="178"/>
      <c r="EW365" s="178"/>
      <c r="EX365" s="178"/>
      <c r="EY365" s="178"/>
      <c r="EZ365" s="178"/>
      <c r="FA365" s="178"/>
      <c r="FB365" s="178"/>
      <c r="FC365" s="178"/>
      <c r="FD365" s="178"/>
      <c r="FE365" s="178"/>
      <c r="FF365" s="178"/>
      <c r="FG365" s="178"/>
      <c r="FH365" s="178"/>
      <c r="FI365" s="178"/>
      <c r="FJ365" s="178"/>
      <c r="FK365" s="178"/>
      <c r="FL365" s="178"/>
      <c r="FM365" s="178"/>
      <c r="FN365" s="178"/>
      <c r="FO365" s="178"/>
      <c r="FP365" s="178"/>
      <c r="FQ365" s="178"/>
      <c r="FR365" s="178"/>
      <c r="FS365" s="178"/>
      <c r="FT365" s="178"/>
      <c r="FU365" s="178"/>
      <c r="FV365" s="178"/>
      <c r="FW365" s="178"/>
      <c r="FX365" s="178"/>
      <c r="FY365" s="178"/>
      <c r="FZ365" s="178"/>
      <c r="GA365" s="178"/>
      <c r="GB365" s="178"/>
      <c r="GC365" s="178"/>
      <c r="GD365" s="178"/>
      <c r="GE365" s="178"/>
      <c r="GF365" s="178"/>
      <c r="GG365" s="178"/>
      <c r="GH365" s="178"/>
      <c r="GI365" s="178"/>
      <c r="GJ365" s="178"/>
      <c r="GK365" s="178"/>
      <c r="GL365" s="178"/>
      <c r="GM365" s="178"/>
      <c r="GN365" s="178"/>
      <c r="GO365" s="178"/>
      <c r="GP365" s="178"/>
      <c r="GQ365" s="178"/>
      <c r="GR365" s="178"/>
      <c r="GS365" s="178"/>
      <c r="GT365" s="178"/>
      <c r="GU365" s="178"/>
      <c r="GV365" s="178"/>
      <c r="GY365"/>
    </row>
    <row r="366" spans="1:207" ht="15.75">
      <c r="A366" s="114">
        <f t="shared" si="5"/>
        <v>5</v>
      </c>
      <c r="B366" s="491"/>
      <c r="C366" s="492"/>
      <c r="D366" s="357">
        <v>43455</v>
      </c>
      <c r="E366" s="465" t="str">
        <f>IF("CA" = [1]Congé!$H$7:$H$738, "absent", "il est la ")</f>
        <v xml:space="preserve">il est la </v>
      </c>
      <c r="F366" s="178"/>
      <c r="G366" s="178"/>
      <c r="H366" s="368"/>
      <c r="I366" s="352"/>
      <c r="J366" s="178"/>
      <c r="K366" s="178"/>
      <c r="L366" s="409"/>
      <c r="M366" s="393"/>
      <c r="N366" s="178"/>
      <c r="O366" s="178"/>
      <c r="P366" s="368"/>
      <c r="Q366" s="393"/>
      <c r="R366" s="178"/>
      <c r="S366" s="178"/>
      <c r="T366" s="368"/>
      <c r="U366" s="352"/>
      <c r="V366" s="178"/>
      <c r="W366" s="178"/>
      <c r="X366" s="409"/>
      <c r="Y366" s="393"/>
      <c r="Z366" s="178"/>
      <c r="AA366" s="178"/>
      <c r="AB366" s="368"/>
      <c r="AC366" s="352"/>
      <c r="AD366" s="178"/>
      <c r="AE366" s="178"/>
      <c r="AF366" s="409"/>
      <c r="AG366" s="182"/>
      <c r="AH366" s="176"/>
      <c r="AI366" s="178"/>
      <c r="AJ366" s="368"/>
      <c r="AK366" s="352"/>
      <c r="AL366" s="178"/>
      <c r="AM366" s="178"/>
      <c r="AN366" s="409"/>
      <c r="AO366" s="393"/>
      <c r="AP366" s="178"/>
      <c r="AQ366" s="178"/>
      <c r="AR366" s="368"/>
      <c r="AS366" s="393"/>
      <c r="AT366" s="178"/>
      <c r="AU366" s="178"/>
      <c r="AV366" s="368"/>
      <c r="AW366" s="393"/>
      <c r="AX366" s="178"/>
      <c r="AY366" s="178"/>
      <c r="AZ366" s="368"/>
      <c r="BA366" s="393"/>
      <c r="BB366" s="178"/>
      <c r="BC366" s="178"/>
      <c r="BD366" s="368"/>
      <c r="BE366" s="393"/>
      <c r="BF366" s="178"/>
      <c r="BG366" s="178"/>
      <c r="BH366" s="368"/>
      <c r="BI366" s="393"/>
      <c r="BJ366" s="178"/>
      <c r="BK366" s="178"/>
      <c r="BL366" s="368"/>
      <c r="BM366" s="393"/>
      <c r="BN366" s="178"/>
      <c r="BO366" s="178"/>
      <c r="BP366" s="368"/>
      <c r="BQ366" s="393"/>
      <c r="BR366" s="178"/>
      <c r="BS366" s="178"/>
      <c r="BT366" s="368"/>
      <c r="BU366" s="393"/>
      <c r="BV366" s="178"/>
      <c r="BW366" s="178"/>
      <c r="BX366" s="368"/>
      <c r="BY366" s="393"/>
      <c r="BZ366" s="178"/>
      <c r="CA366" s="178"/>
      <c r="CB366" s="368"/>
      <c r="CC366" s="393"/>
      <c r="CD366" s="178"/>
      <c r="CE366" s="178"/>
      <c r="CF366" s="368"/>
      <c r="CG366" s="393"/>
      <c r="CH366" s="178"/>
      <c r="CI366" s="178"/>
      <c r="CJ366" s="368"/>
      <c r="CK366" s="393"/>
      <c r="CL366" s="178"/>
      <c r="CM366" s="178"/>
      <c r="CN366" s="368"/>
      <c r="CO366" s="393"/>
      <c r="CP366" s="178"/>
      <c r="CQ366" s="178"/>
      <c r="CR366" s="368"/>
      <c r="CS366" s="352"/>
      <c r="CT366" s="178"/>
      <c r="CU366" s="178"/>
      <c r="CV366" s="178"/>
      <c r="CW366" s="178"/>
      <c r="CX366" s="178"/>
      <c r="CY366" s="178"/>
      <c r="CZ366" s="178"/>
      <c r="DA366" s="178"/>
      <c r="DB366" s="178"/>
      <c r="DC366" s="178"/>
      <c r="DD366" s="178"/>
      <c r="DE366" s="178"/>
      <c r="DF366" s="178"/>
      <c r="DG366" s="178"/>
      <c r="DH366" s="178"/>
      <c r="DI366" s="178"/>
      <c r="DJ366" s="178"/>
      <c r="DK366" s="178"/>
      <c r="DL366" s="178"/>
      <c r="DM366" s="178"/>
      <c r="DN366" s="178"/>
      <c r="DO366" s="178"/>
      <c r="DP366" s="178"/>
      <c r="DQ366" s="178"/>
      <c r="DR366" s="178"/>
      <c r="DS366" s="178"/>
      <c r="DT366" s="178"/>
      <c r="DU366" s="178"/>
      <c r="DV366" s="178"/>
      <c r="DW366" s="178"/>
      <c r="DX366" s="178"/>
      <c r="DY366" s="178"/>
      <c r="DZ366" s="178"/>
      <c r="EA366" s="178"/>
      <c r="EB366" s="178"/>
      <c r="EC366" s="178"/>
      <c r="ED366" s="178"/>
      <c r="EE366" s="178"/>
      <c r="EF366" s="178"/>
      <c r="EG366" s="178"/>
      <c r="EH366" s="178"/>
      <c r="EI366" s="178"/>
      <c r="EJ366" s="178"/>
      <c r="EK366" s="178"/>
      <c r="EL366" s="178"/>
      <c r="EM366" s="178"/>
      <c r="EN366" s="178"/>
      <c r="EO366" s="178"/>
      <c r="EP366" s="178"/>
      <c r="EQ366" s="178"/>
      <c r="ER366" s="178"/>
      <c r="ES366" s="178"/>
      <c r="ET366" s="178"/>
      <c r="EU366" s="178"/>
      <c r="EV366" s="178"/>
      <c r="EW366" s="178"/>
      <c r="EX366" s="178"/>
      <c r="EY366" s="178"/>
      <c r="EZ366" s="178"/>
      <c r="FA366" s="178"/>
      <c r="FB366" s="178"/>
      <c r="FC366" s="178"/>
      <c r="FD366" s="178"/>
      <c r="FE366" s="178"/>
      <c r="FF366" s="178"/>
      <c r="FG366" s="178"/>
      <c r="FH366" s="178"/>
      <c r="FI366" s="178"/>
      <c r="FJ366" s="178"/>
      <c r="FK366" s="178"/>
      <c r="FL366" s="178"/>
      <c r="FM366" s="178"/>
      <c r="FN366" s="178"/>
      <c r="FO366" s="178"/>
      <c r="FP366" s="178"/>
      <c r="FQ366" s="178"/>
      <c r="FR366" s="178"/>
      <c r="FS366" s="178"/>
      <c r="FT366" s="178"/>
      <c r="FU366" s="178"/>
      <c r="FV366" s="178"/>
      <c r="FW366" s="178"/>
      <c r="FX366" s="178"/>
      <c r="FY366" s="178"/>
      <c r="FZ366" s="178"/>
      <c r="GA366" s="178"/>
      <c r="GB366" s="178"/>
      <c r="GC366" s="178"/>
      <c r="GD366" s="178"/>
      <c r="GE366" s="178"/>
      <c r="GF366" s="178"/>
      <c r="GG366" s="178"/>
      <c r="GH366" s="178"/>
      <c r="GI366" s="178"/>
      <c r="GJ366" s="178"/>
      <c r="GK366" s="178"/>
      <c r="GL366" s="178"/>
      <c r="GM366" s="178"/>
      <c r="GN366" s="178"/>
      <c r="GO366" s="178"/>
      <c r="GP366" s="178"/>
      <c r="GQ366" s="178"/>
      <c r="GR366" s="178"/>
      <c r="GS366" s="178"/>
      <c r="GT366" s="178"/>
      <c r="GU366" s="178"/>
      <c r="GV366" s="178"/>
      <c r="GY366"/>
    </row>
    <row r="367" spans="1:207" ht="15.75">
      <c r="A367" s="114">
        <f t="shared" si="5"/>
        <v>6</v>
      </c>
      <c r="B367" s="491"/>
      <c r="C367" s="492"/>
      <c r="D367" s="357">
        <v>43456</v>
      </c>
      <c r="E367" s="465" t="str">
        <f>IF("CA" = [1]Congé!$H$7:$H$738, "absent", "il est la ")</f>
        <v xml:space="preserve">il est la </v>
      </c>
      <c r="F367" s="178"/>
      <c r="G367" s="178"/>
      <c r="H367" s="368"/>
      <c r="I367" s="352"/>
      <c r="J367" s="178"/>
      <c r="K367" s="178"/>
      <c r="L367" s="409"/>
      <c r="M367" s="393"/>
      <c r="N367" s="178"/>
      <c r="O367" s="178"/>
      <c r="P367" s="368"/>
      <c r="Q367" s="393"/>
      <c r="R367" s="178"/>
      <c r="S367" s="178"/>
      <c r="T367" s="368"/>
      <c r="U367" s="352"/>
      <c r="V367" s="178"/>
      <c r="W367" s="178"/>
      <c r="X367" s="409"/>
      <c r="Y367" s="393"/>
      <c r="Z367" s="178"/>
      <c r="AA367" s="178"/>
      <c r="AB367" s="368"/>
      <c r="AC367" s="352"/>
      <c r="AD367" s="178"/>
      <c r="AE367" s="178"/>
      <c r="AF367" s="409"/>
      <c r="AG367" s="393"/>
      <c r="AH367" s="178"/>
      <c r="AI367" s="178"/>
      <c r="AJ367" s="368"/>
      <c r="AK367" s="352"/>
      <c r="AL367" s="178"/>
      <c r="AM367" s="178"/>
      <c r="AN367" s="409"/>
      <c r="AO367" s="393"/>
      <c r="AP367" s="178"/>
      <c r="AQ367" s="178"/>
      <c r="AR367" s="368"/>
      <c r="AS367" s="393"/>
      <c r="AT367" s="178"/>
      <c r="AU367" s="178"/>
      <c r="AV367" s="368"/>
      <c r="AW367" s="393"/>
      <c r="AX367" s="178"/>
      <c r="AY367" s="178"/>
      <c r="AZ367" s="368"/>
      <c r="BA367" s="393"/>
      <c r="BB367" s="178"/>
      <c r="BC367" s="178"/>
      <c r="BD367" s="368"/>
      <c r="BE367" s="393"/>
      <c r="BF367" s="178"/>
      <c r="BG367" s="178"/>
      <c r="BH367" s="368"/>
      <c r="BI367" s="393"/>
      <c r="BJ367" s="178"/>
      <c r="BK367" s="178"/>
      <c r="BL367" s="368"/>
      <c r="BM367" s="393"/>
      <c r="BN367" s="178"/>
      <c r="BO367" s="178"/>
      <c r="BP367" s="368"/>
      <c r="BQ367" s="393"/>
      <c r="BR367" s="178"/>
      <c r="BS367" s="178"/>
      <c r="BT367" s="368"/>
      <c r="BU367" s="393"/>
      <c r="BV367" s="178"/>
      <c r="BW367" s="178"/>
      <c r="BX367" s="368"/>
      <c r="BY367" s="393"/>
      <c r="BZ367" s="178"/>
      <c r="CA367" s="178"/>
      <c r="CB367" s="368"/>
      <c r="CC367" s="393"/>
      <c r="CD367" s="178"/>
      <c r="CE367" s="178"/>
      <c r="CF367" s="368"/>
      <c r="CG367" s="393"/>
      <c r="CH367" s="178"/>
      <c r="CI367" s="178"/>
      <c r="CJ367" s="368"/>
      <c r="CK367" s="393"/>
      <c r="CL367" s="178"/>
      <c r="CM367" s="178"/>
      <c r="CN367" s="368"/>
      <c r="CO367" s="393"/>
      <c r="CP367" s="178"/>
      <c r="CQ367" s="178"/>
      <c r="CR367" s="368"/>
      <c r="CS367" s="352"/>
      <c r="CT367" s="178"/>
      <c r="CU367" s="178"/>
      <c r="CV367" s="178"/>
      <c r="CW367" s="178"/>
      <c r="CX367" s="178"/>
      <c r="CY367" s="178"/>
      <c r="CZ367" s="178"/>
      <c r="DA367" s="178"/>
      <c r="DB367" s="178"/>
      <c r="DC367" s="178"/>
      <c r="DD367" s="178"/>
      <c r="DE367" s="178"/>
      <c r="DF367" s="178"/>
      <c r="DG367" s="178"/>
      <c r="DH367" s="178"/>
      <c r="DI367" s="178"/>
      <c r="DJ367" s="178"/>
      <c r="DK367" s="178"/>
      <c r="DL367" s="178"/>
      <c r="DM367" s="178"/>
      <c r="DN367" s="178"/>
      <c r="DO367" s="178"/>
      <c r="DP367" s="178"/>
      <c r="DQ367" s="178"/>
      <c r="DR367" s="178"/>
      <c r="DS367" s="178"/>
      <c r="DT367" s="178"/>
      <c r="DU367" s="178"/>
      <c r="DV367" s="178"/>
      <c r="DW367" s="178"/>
      <c r="DX367" s="178"/>
      <c r="DY367" s="178"/>
      <c r="DZ367" s="178"/>
      <c r="EA367" s="178"/>
      <c r="EB367" s="178"/>
      <c r="EC367" s="178"/>
      <c r="ED367" s="178"/>
      <c r="EE367" s="178"/>
      <c r="EF367" s="178"/>
      <c r="EG367" s="178"/>
      <c r="EH367" s="178"/>
      <c r="EI367" s="178"/>
      <c r="EJ367" s="178"/>
      <c r="EK367" s="178"/>
      <c r="EL367" s="178"/>
      <c r="EM367" s="178"/>
      <c r="EN367" s="178"/>
      <c r="EO367" s="178"/>
      <c r="EP367" s="178"/>
      <c r="EQ367" s="178"/>
      <c r="ER367" s="178"/>
      <c r="ES367" s="178"/>
      <c r="ET367" s="178"/>
      <c r="EU367" s="178"/>
      <c r="EV367" s="178"/>
      <c r="EW367" s="178"/>
      <c r="EX367" s="178"/>
      <c r="EY367" s="178"/>
      <c r="EZ367" s="178"/>
      <c r="FA367" s="178"/>
      <c r="FB367" s="178"/>
      <c r="FC367" s="178"/>
      <c r="FD367" s="178"/>
      <c r="FE367" s="178"/>
      <c r="FF367" s="178"/>
      <c r="FG367" s="178"/>
      <c r="FH367" s="178"/>
      <c r="FI367" s="178"/>
      <c r="FJ367" s="178"/>
      <c r="FK367" s="178"/>
      <c r="FL367" s="178"/>
      <c r="FM367" s="178"/>
      <c r="FN367" s="178"/>
      <c r="FO367" s="178"/>
      <c r="FP367" s="178"/>
      <c r="FQ367" s="178"/>
      <c r="FR367" s="178"/>
      <c r="FS367" s="178"/>
      <c r="FT367" s="178"/>
      <c r="FU367" s="178"/>
      <c r="FV367" s="178"/>
      <c r="FW367" s="178"/>
      <c r="FX367" s="178"/>
      <c r="FY367" s="178"/>
      <c r="FZ367" s="178"/>
      <c r="GA367" s="178"/>
      <c r="GB367" s="178"/>
      <c r="GC367" s="178"/>
      <c r="GD367" s="178"/>
      <c r="GE367" s="178"/>
      <c r="GF367" s="178"/>
      <c r="GG367" s="178"/>
      <c r="GH367" s="178"/>
      <c r="GI367" s="178"/>
      <c r="GJ367" s="178"/>
      <c r="GK367" s="178"/>
      <c r="GL367" s="178"/>
      <c r="GM367" s="178"/>
      <c r="GN367" s="178"/>
      <c r="GO367" s="178"/>
      <c r="GP367" s="178"/>
      <c r="GQ367" s="178"/>
      <c r="GR367" s="178"/>
      <c r="GS367" s="178"/>
      <c r="GT367" s="178"/>
      <c r="GU367" s="178"/>
      <c r="GV367" s="178"/>
      <c r="GY367"/>
    </row>
    <row r="368" spans="1:207" ht="15.75">
      <c r="A368" s="114">
        <f t="shared" si="5"/>
        <v>7</v>
      </c>
      <c r="B368" s="491"/>
      <c r="C368" s="492"/>
      <c r="D368" s="357">
        <v>43457</v>
      </c>
      <c r="E368" s="465" t="str">
        <f>IF("CA" = [1]Congé!$H$7:$H$738, "absent", "il est la ")</f>
        <v xml:space="preserve">il est la </v>
      </c>
      <c r="F368" s="178"/>
      <c r="G368" s="178"/>
      <c r="H368" s="368"/>
      <c r="I368" s="352"/>
      <c r="J368" s="178"/>
      <c r="K368" s="178"/>
      <c r="L368" s="409"/>
      <c r="M368" s="393"/>
      <c r="N368" s="178"/>
      <c r="O368" s="178"/>
      <c r="P368" s="368"/>
      <c r="Q368" s="393"/>
      <c r="R368" s="178"/>
      <c r="S368" s="178"/>
      <c r="T368" s="368"/>
      <c r="U368" s="352"/>
      <c r="V368" s="178"/>
      <c r="W368" s="178"/>
      <c r="X368" s="409"/>
      <c r="Y368" s="393"/>
      <c r="Z368" s="178"/>
      <c r="AA368" s="178"/>
      <c r="AB368" s="368"/>
      <c r="AC368" s="352"/>
      <c r="AD368" s="178"/>
      <c r="AE368" s="178"/>
      <c r="AF368" s="409"/>
      <c r="AG368" s="393"/>
      <c r="AH368" s="178"/>
      <c r="AI368" s="178"/>
      <c r="AJ368" s="368"/>
      <c r="AK368" s="352"/>
      <c r="AL368" s="178"/>
      <c r="AM368" s="178"/>
      <c r="AN368" s="409"/>
      <c r="AO368" s="393"/>
      <c r="AP368" s="178"/>
      <c r="AQ368" s="178"/>
      <c r="AR368" s="368"/>
      <c r="AS368" s="393"/>
      <c r="AT368" s="178"/>
      <c r="AU368" s="178"/>
      <c r="AV368" s="368"/>
      <c r="AW368" s="393"/>
      <c r="AX368" s="178"/>
      <c r="AY368" s="178"/>
      <c r="AZ368" s="368"/>
      <c r="BA368" s="393"/>
      <c r="BB368" s="178"/>
      <c r="BC368" s="178"/>
      <c r="BD368" s="368"/>
      <c r="BE368" s="393"/>
      <c r="BF368" s="178"/>
      <c r="BG368" s="178"/>
      <c r="BH368" s="368"/>
      <c r="BI368" s="393"/>
      <c r="BJ368" s="178"/>
      <c r="BK368" s="178"/>
      <c r="BL368" s="368"/>
      <c r="BM368" s="393"/>
      <c r="BN368" s="178"/>
      <c r="BO368" s="178"/>
      <c r="BP368" s="368"/>
      <c r="BQ368" s="393"/>
      <c r="BR368" s="178"/>
      <c r="BS368" s="178"/>
      <c r="BT368" s="368"/>
      <c r="BU368" s="393"/>
      <c r="BV368" s="178"/>
      <c r="BW368" s="178"/>
      <c r="BX368" s="368"/>
      <c r="BY368" s="393"/>
      <c r="BZ368" s="178"/>
      <c r="CA368" s="178"/>
      <c r="CB368" s="368"/>
      <c r="CC368" s="393"/>
      <c r="CD368" s="178"/>
      <c r="CE368" s="178"/>
      <c r="CF368" s="368"/>
      <c r="CG368" s="393"/>
      <c r="CH368" s="178"/>
      <c r="CI368" s="178"/>
      <c r="CJ368" s="368"/>
      <c r="CK368" s="393"/>
      <c r="CL368" s="178"/>
      <c r="CM368" s="178"/>
      <c r="CN368" s="368"/>
      <c r="CO368" s="393"/>
      <c r="CP368" s="178"/>
      <c r="CQ368" s="178"/>
      <c r="CR368" s="368"/>
      <c r="CS368" s="352"/>
      <c r="CT368" s="178"/>
      <c r="CU368" s="178"/>
      <c r="CV368" s="178"/>
      <c r="CW368" s="178"/>
      <c r="CX368" s="178"/>
      <c r="CY368" s="178"/>
      <c r="CZ368" s="178"/>
      <c r="DA368" s="178"/>
      <c r="DB368" s="178"/>
      <c r="DC368" s="178"/>
      <c r="DD368" s="178"/>
      <c r="DE368" s="178"/>
      <c r="DF368" s="178"/>
      <c r="DG368" s="178"/>
      <c r="DH368" s="178"/>
      <c r="DI368" s="178"/>
      <c r="DJ368" s="178"/>
      <c r="DK368" s="178"/>
      <c r="DL368" s="178"/>
      <c r="DM368" s="178"/>
      <c r="DN368" s="178"/>
      <c r="DO368" s="178"/>
      <c r="DP368" s="178"/>
      <c r="DQ368" s="178"/>
      <c r="DR368" s="178"/>
      <c r="DS368" s="178"/>
      <c r="DT368" s="178"/>
      <c r="DU368" s="178"/>
      <c r="DV368" s="178"/>
      <c r="DW368" s="178"/>
      <c r="DX368" s="178"/>
      <c r="DY368" s="178"/>
      <c r="DZ368" s="178"/>
      <c r="EA368" s="178"/>
      <c r="EB368" s="178"/>
      <c r="EC368" s="178"/>
      <c r="ED368" s="178"/>
      <c r="EE368" s="178"/>
      <c r="EF368" s="178"/>
      <c r="EG368" s="178"/>
      <c r="EH368" s="178"/>
      <c r="EI368" s="178"/>
      <c r="EJ368" s="178"/>
      <c r="EK368" s="178"/>
      <c r="EL368" s="178"/>
      <c r="EM368" s="178"/>
      <c r="EN368" s="178"/>
      <c r="EO368" s="178"/>
      <c r="EP368" s="178"/>
      <c r="EQ368" s="178"/>
      <c r="ER368" s="178"/>
      <c r="ES368" s="178"/>
      <c r="ET368" s="178"/>
      <c r="EU368" s="178"/>
      <c r="EV368" s="178"/>
      <c r="EW368" s="178"/>
      <c r="EX368" s="178"/>
      <c r="EY368" s="178"/>
      <c r="EZ368" s="178"/>
      <c r="FA368" s="178"/>
      <c r="FB368" s="178"/>
      <c r="FC368" s="178"/>
      <c r="FD368" s="178"/>
      <c r="FE368" s="178"/>
      <c r="FF368" s="178"/>
      <c r="FG368" s="178"/>
      <c r="FH368" s="178"/>
      <c r="FI368" s="178"/>
      <c r="FJ368" s="178"/>
      <c r="FK368" s="178"/>
      <c r="FL368" s="178"/>
      <c r="FM368" s="178"/>
      <c r="FN368" s="178"/>
      <c r="FO368" s="178"/>
      <c r="FP368" s="178"/>
      <c r="FQ368" s="178"/>
      <c r="FR368" s="178"/>
      <c r="FS368" s="178"/>
      <c r="FT368" s="178"/>
      <c r="FU368" s="178"/>
      <c r="FV368" s="178"/>
      <c r="FW368" s="178"/>
      <c r="FX368" s="178"/>
      <c r="FY368" s="178"/>
      <c r="FZ368" s="178"/>
      <c r="GA368" s="178"/>
      <c r="GB368" s="178"/>
      <c r="GC368" s="178"/>
      <c r="GD368" s="178"/>
      <c r="GE368" s="178"/>
      <c r="GF368" s="178"/>
      <c r="GG368" s="178"/>
      <c r="GH368" s="178"/>
      <c r="GI368" s="178"/>
      <c r="GJ368" s="178"/>
      <c r="GK368" s="178"/>
      <c r="GL368" s="178"/>
      <c r="GM368" s="178"/>
      <c r="GN368" s="178"/>
      <c r="GO368" s="178"/>
      <c r="GP368" s="178"/>
      <c r="GQ368" s="178"/>
      <c r="GR368" s="178"/>
      <c r="GS368" s="178"/>
      <c r="GT368" s="178"/>
      <c r="GU368" s="178"/>
      <c r="GV368" s="178"/>
      <c r="GY368"/>
    </row>
    <row r="369" spans="1:207" ht="15.75">
      <c r="A369" s="114">
        <f t="shared" si="5"/>
        <v>1</v>
      </c>
      <c r="B369" s="493"/>
      <c r="C369" s="494"/>
      <c r="D369" s="357">
        <v>43458</v>
      </c>
      <c r="E369" s="465" t="str">
        <f>IF("CA" = [1]Congé!$H$7:$H$738, "absent", "il est la ")</f>
        <v xml:space="preserve">il est la </v>
      </c>
      <c r="F369" s="178"/>
      <c r="G369" s="178"/>
      <c r="H369" s="368"/>
      <c r="I369" s="352"/>
      <c r="J369" s="178"/>
      <c r="K369" s="178"/>
      <c r="L369" s="409"/>
      <c r="M369" s="393"/>
      <c r="N369" s="178"/>
      <c r="O369" s="178"/>
      <c r="P369" s="368"/>
      <c r="Q369" s="393"/>
      <c r="R369" s="178"/>
      <c r="S369" s="178"/>
      <c r="T369" s="368"/>
      <c r="U369" s="352"/>
      <c r="V369" s="178"/>
      <c r="W369" s="178"/>
      <c r="X369" s="409"/>
      <c r="Y369" s="393"/>
      <c r="Z369" s="178"/>
      <c r="AA369" s="178"/>
      <c r="AB369" s="368"/>
      <c r="AC369" s="352"/>
      <c r="AD369" s="178"/>
      <c r="AE369" s="178"/>
      <c r="AF369" s="409"/>
      <c r="AG369" s="182"/>
      <c r="AH369" s="176"/>
      <c r="AI369" s="178"/>
      <c r="AJ369" s="368"/>
      <c r="AK369" s="352"/>
      <c r="AL369" s="178"/>
      <c r="AM369" s="178"/>
      <c r="AN369" s="409"/>
      <c r="AO369" s="393"/>
      <c r="AP369" s="178"/>
      <c r="AQ369" s="178"/>
      <c r="AR369" s="368"/>
      <c r="AS369" s="393"/>
      <c r="AT369" s="178"/>
      <c r="AU369" s="178"/>
      <c r="AV369" s="368"/>
      <c r="AW369" s="393"/>
      <c r="AX369" s="178"/>
      <c r="AY369" s="178"/>
      <c r="AZ369" s="368"/>
      <c r="BA369" s="393"/>
      <c r="BB369" s="178"/>
      <c r="BC369" s="178"/>
      <c r="BD369" s="368"/>
      <c r="BE369" s="393"/>
      <c r="BF369" s="178"/>
      <c r="BG369" s="178"/>
      <c r="BH369" s="368"/>
      <c r="BI369" s="393"/>
      <c r="BJ369" s="178"/>
      <c r="BK369" s="178"/>
      <c r="BL369" s="368"/>
      <c r="BM369" s="393"/>
      <c r="BN369" s="178"/>
      <c r="BO369" s="178"/>
      <c r="BP369" s="368"/>
      <c r="BQ369" s="393"/>
      <c r="BR369" s="178"/>
      <c r="BS369" s="178"/>
      <c r="BT369" s="368"/>
      <c r="BU369" s="393"/>
      <c r="BV369" s="178"/>
      <c r="BW369" s="178"/>
      <c r="BX369" s="368"/>
      <c r="BY369" s="393"/>
      <c r="BZ369" s="178"/>
      <c r="CA369" s="178"/>
      <c r="CB369" s="368"/>
      <c r="CC369" s="393"/>
      <c r="CD369" s="178"/>
      <c r="CE369" s="178"/>
      <c r="CF369" s="368"/>
      <c r="CG369" s="393"/>
      <c r="CH369" s="178"/>
      <c r="CI369" s="178"/>
      <c r="CJ369" s="368"/>
      <c r="CK369" s="393"/>
      <c r="CL369" s="178"/>
      <c r="CM369" s="178"/>
      <c r="CN369" s="368"/>
      <c r="CO369" s="393"/>
      <c r="CP369" s="178"/>
      <c r="CQ369" s="178"/>
      <c r="CR369" s="368"/>
      <c r="CS369" s="352"/>
      <c r="CT369" s="178"/>
      <c r="CU369" s="178"/>
      <c r="CV369" s="178"/>
      <c r="CW369" s="178"/>
      <c r="CX369" s="178"/>
      <c r="CY369" s="178"/>
      <c r="CZ369" s="178"/>
      <c r="DA369" s="178"/>
      <c r="DB369" s="178"/>
      <c r="DC369" s="178"/>
      <c r="DD369" s="178"/>
      <c r="DE369" s="178"/>
      <c r="DF369" s="178"/>
      <c r="DG369" s="178"/>
      <c r="DH369" s="178"/>
      <c r="DI369" s="178"/>
      <c r="DJ369" s="178"/>
      <c r="DK369" s="178"/>
      <c r="DL369" s="178"/>
      <c r="DM369" s="178"/>
      <c r="DN369" s="178"/>
      <c r="DO369" s="178"/>
      <c r="DP369" s="178"/>
      <c r="DQ369" s="178"/>
      <c r="DR369" s="178"/>
      <c r="DS369" s="178"/>
      <c r="DT369" s="178"/>
      <c r="DU369" s="178"/>
      <c r="DV369" s="178"/>
      <c r="DW369" s="178"/>
      <c r="DX369" s="178"/>
      <c r="DY369" s="178"/>
      <c r="DZ369" s="178"/>
      <c r="EA369" s="178"/>
      <c r="EB369" s="178"/>
      <c r="EC369" s="178"/>
      <c r="ED369" s="178"/>
      <c r="EE369" s="178"/>
      <c r="EF369" s="178"/>
      <c r="EG369" s="178"/>
      <c r="EH369" s="178"/>
      <c r="EI369" s="178"/>
      <c r="EJ369" s="178"/>
      <c r="EK369" s="178"/>
      <c r="EL369" s="178"/>
      <c r="EM369" s="178"/>
      <c r="EN369" s="178"/>
      <c r="EO369" s="178"/>
      <c r="EP369" s="178"/>
      <c r="EQ369" s="178"/>
      <c r="ER369" s="178"/>
      <c r="ES369" s="178"/>
      <c r="ET369" s="178"/>
      <c r="EU369" s="178"/>
      <c r="EV369" s="178"/>
      <c r="EW369" s="178"/>
      <c r="EX369" s="178"/>
      <c r="EY369" s="178"/>
      <c r="EZ369" s="178"/>
      <c r="FA369" s="178"/>
      <c r="FB369" s="178"/>
      <c r="FC369" s="178"/>
      <c r="FD369" s="178"/>
      <c r="FE369" s="178"/>
      <c r="FF369" s="178"/>
      <c r="FG369" s="178"/>
      <c r="FH369" s="178"/>
      <c r="FI369" s="178"/>
      <c r="FJ369" s="178"/>
      <c r="FK369" s="178"/>
      <c r="FL369" s="178"/>
      <c r="FM369" s="178"/>
      <c r="FN369" s="178"/>
      <c r="FO369" s="178"/>
      <c r="FP369" s="178"/>
      <c r="FQ369" s="178"/>
      <c r="FR369" s="178"/>
      <c r="FS369" s="178"/>
      <c r="FT369" s="178"/>
      <c r="FU369" s="178"/>
      <c r="FV369" s="178"/>
      <c r="FW369" s="178"/>
      <c r="FX369" s="178"/>
      <c r="FY369" s="178"/>
      <c r="FZ369" s="178"/>
      <c r="GA369" s="178"/>
      <c r="GB369" s="178"/>
      <c r="GC369" s="178"/>
      <c r="GD369" s="178"/>
      <c r="GE369" s="178"/>
      <c r="GF369" s="178"/>
      <c r="GG369" s="178"/>
      <c r="GH369" s="178"/>
      <c r="GI369" s="178"/>
      <c r="GJ369" s="178"/>
      <c r="GK369" s="178"/>
      <c r="GL369" s="178"/>
      <c r="GM369" s="178"/>
      <c r="GN369" s="178"/>
      <c r="GO369" s="178"/>
      <c r="GP369" s="178"/>
      <c r="GQ369" s="178"/>
      <c r="GR369" s="178"/>
      <c r="GS369" s="178"/>
      <c r="GT369" s="178"/>
      <c r="GU369" s="178"/>
      <c r="GV369" s="178"/>
    </row>
    <row r="370" spans="1:207" ht="15.75">
      <c r="A370" s="114">
        <f t="shared" ref="A370:A375" si="6">WEEKDAY($D370,2)</f>
        <v>6</v>
      </c>
      <c r="B370" s="353"/>
      <c r="C370" s="354"/>
      <c r="D370" s="369"/>
      <c r="E370" s="393"/>
      <c r="F370" s="178"/>
      <c r="G370" s="178"/>
      <c r="H370" s="368"/>
      <c r="I370" s="352"/>
      <c r="J370" s="178"/>
      <c r="K370" s="178"/>
      <c r="L370" s="409"/>
      <c r="M370" s="393"/>
      <c r="N370" s="178"/>
      <c r="O370" s="178"/>
      <c r="P370" s="368"/>
      <c r="Q370" s="393"/>
      <c r="R370" s="178"/>
      <c r="S370" s="178"/>
      <c r="T370" s="368"/>
      <c r="U370" s="352"/>
      <c r="V370" s="178"/>
      <c r="W370" s="178"/>
      <c r="X370" s="409"/>
      <c r="Y370" s="393"/>
      <c r="Z370" s="178"/>
      <c r="AA370" s="178"/>
      <c r="AB370" s="368"/>
      <c r="AC370" s="352"/>
      <c r="AD370" s="178"/>
      <c r="AE370" s="178"/>
      <c r="AF370" s="409"/>
      <c r="AG370" s="393"/>
      <c r="AH370" s="178"/>
      <c r="AI370" s="178"/>
      <c r="AJ370" s="368"/>
      <c r="AK370" s="352"/>
      <c r="AL370" s="178"/>
      <c r="AM370" s="178"/>
      <c r="AN370" s="409"/>
      <c r="AO370" s="393"/>
      <c r="AP370" s="178"/>
      <c r="AQ370" s="178"/>
      <c r="AR370" s="368"/>
      <c r="AS370" s="393"/>
      <c r="AT370" s="178"/>
      <c r="AU370" s="178"/>
      <c r="AV370" s="368"/>
      <c r="AW370" s="393"/>
      <c r="AX370" s="178"/>
      <c r="AY370" s="178"/>
      <c r="AZ370" s="368"/>
      <c r="BA370" s="393"/>
      <c r="BB370" s="178"/>
      <c r="BC370" s="178"/>
      <c r="BD370" s="368"/>
      <c r="BE370" s="393"/>
      <c r="BF370" s="178"/>
      <c r="BG370" s="178"/>
      <c r="BH370" s="368"/>
      <c r="BI370" s="393"/>
      <c r="BJ370" s="178"/>
      <c r="BK370" s="178"/>
      <c r="BL370" s="368"/>
      <c r="BM370" s="393"/>
      <c r="BN370" s="178"/>
      <c r="BO370" s="178"/>
      <c r="BP370" s="368"/>
      <c r="BQ370" s="393"/>
      <c r="BR370" s="178"/>
      <c r="BS370" s="178"/>
      <c r="BT370" s="368"/>
      <c r="BU370" s="393"/>
      <c r="BV370" s="178"/>
      <c r="BW370" s="178"/>
      <c r="BX370" s="368"/>
      <c r="BY370" s="393"/>
      <c r="BZ370" s="178"/>
      <c r="CA370" s="178"/>
      <c r="CB370" s="368"/>
      <c r="CC370" s="393"/>
      <c r="CD370" s="178"/>
      <c r="CE370" s="178"/>
      <c r="CF370" s="368"/>
      <c r="CG370" s="393"/>
      <c r="CH370" s="178"/>
      <c r="CI370" s="178"/>
      <c r="CJ370" s="368"/>
      <c r="CK370" s="393"/>
      <c r="CL370" s="178"/>
      <c r="CM370" s="178"/>
      <c r="CN370" s="368"/>
      <c r="CO370" s="393"/>
      <c r="CP370" s="178"/>
      <c r="CQ370" s="178"/>
      <c r="CR370" s="368"/>
      <c r="CS370" s="352"/>
      <c r="CT370" s="178"/>
      <c r="CU370" s="178"/>
      <c r="CV370" s="178"/>
      <c r="CW370" s="178"/>
      <c r="CX370" s="178"/>
      <c r="CY370" s="178"/>
      <c r="CZ370" s="178"/>
      <c r="DA370" s="178"/>
      <c r="DB370" s="178"/>
      <c r="DC370" s="178"/>
      <c r="DD370" s="178"/>
      <c r="DE370" s="178"/>
      <c r="DF370" s="178"/>
      <c r="DG370" s="178"/>
      <c r="DH370" s="178"/>
      <c r="DI370" s="178"/>
      <c r="DJ370" s="178"/>
      <c r="DK370" s="178"/>
      <c r="DL370" s="178"/>
      <c r="DM370" s="178"/>
      <c r="DN370" s="178"/>
      <c r="DO370" s="178"/>
      <c r="DP370" s="178"/>
      <c r="DQ370" s="178"/>
      <c r="DR370" s="178"/>
      <c r="DS370" s="178"/>
      <c r="DT370" s="178"/>
      <c r="DU370" s="178"/>
      <c r="DV370" s="178"/>
      <c r="DW370" s="178"/>
      <c r="DX370" s="178"/>
      <c r="DY370" s="178"/>
      <c r="DZ370" s="178"/>
      <c r="EA370" s="178"/>
      <c r="EB370" s="178"/>
      <c r="EC370" s="178"/>
      <c r="ED370" s="178"/>
      <c r="EE370" s="178"/>
      <c r="EF370" s="178"/>
      <c r="EG370" s="178"/>
      <c r="EH370" s="178"/>
      <c r="EI370" s="178"/>
      <c r="EJ370" s="178"/>
      <c r="EK370" s="178"/>
      <c r="EL370" s="178"/>
      <c r="EM370" s="178"/>
      <c r="EN370" s="178"/>
      <c r="EO370" s="178"/>
      <c r="EP370" s="178"/>
      <c r="EQ370" s="178"/>
      <c r="ER370" s="178"/>
      <c r="ES370" s="178"/>
      <c r="ET370" s="178"/>
      <c r="EU370" s="178"/>
      <c r="EV370" s="178"/>
      <c r="EW370" s="178"/>
      <c r="EX370" s="178"/>
      <c r="EY370" s="178"/>
      <c r="EZ370" s="178"/>
      <c r="FA370" s="178"/>
      <c r="FB370" s="178"/>
      <c r="FC370" s="178"/>
      <c r="FD370" s="178"/>
      <c r="FE370" s="178"/>
      <c r="FF370" s="178"/>
      <c r="FG370" s="178"/>
      <c r="FH370" s="178"/>
      <c r="FI370" s="178"/>
      <c r="FJ370" s="178"/>
      <c r="FK370" s="178"/>
      <c r="FL370" s="178"/>
      <c r="FM370" s="178"/>
      <c r="FN370" s="178"/>
      <c r="FO370" s="178"/>
      <c r="FP370" s="178"/>
      <c r="FQ370" s="178"/>
      <c r="FR370" s="178"/>
      <c r="FS370" s="178"/>
      <c r="FT370" s="178"/>
      <c r="FU370" s="178"/>
      <c r="FV370" s="178"/>
      <c r="FW370" s="178"/>
      <c r="FX370" s="178"/>
      <c r="FY370" s="178"/>
      <c r="FZ370" s="178"/>
      <c r="GA370" s="178"/>
      <c r="GB370" s="178"/>
      <c r="GC370" s="178"/>
      <c r="GD370" s="178"/>
      <c r="GE370" s="178"/>
      <c r="GF370" s="178"/>
      <c r="GG370" s="178"/>
      <c r="GH370" s="178"/>
      <c r="GI370" s="178"/>
      <c r="GJ370" s="178"/>
      <c r="GK370" s="178"/>
      <c r="GL370" s="178"/>
      <c r="GM370" s="178"/>
      <c r="GN370" s="178"/>
      <c r="GO370" s="178"/>
      <c r="GP370" s="178"/>
      <c r="GQ370" s="178"/>
      <c r="GR370" s="178"/>
      <c r="GS370" s="178"/>
      <c r="GT370" s="178"/>
      <c r="GU370" s="178"/>
      <c r="GV370" s="178"/>
    </row>
    <row r="371" spans="1:207" ht="15.75">
      <c r="A371" s="114">
        <f t="shared" si="6"/>
        <v>6</v>
      </c>
      <c r="B371" s="353"/>
      <c r="C371" s="354"/>
      <c r="D371" s="369"/>
      <c r="E371" s="393"/>
      <c r="F371" s="178"/>
      <c r="G371" s="178"/>
      <c r="H371" s="368"/>
      <c r="I371" s="352"/>
      <c r="J371" s="178"/>
      <c r="K371" s="178"/>
      <c r="L371" s="409"/>
      <c r="M371" s="393"/>
      <c r="N371" s="178"/>
      <c r="O371" s="178"/>
      <c r="P371" s="368"/>
      <c r="Q371" s="393"/>
      <c r="R371" s="178"/>
      <c r="S371" s="178"/>
      <c r="T371" s="368"/>
      <c r="U371" s="352"/>
      <c r="V371" s="178"/>
      <c r="W371" s="178"/>
      <c r="X371" s="409"/>
      <c r="Y371" s="393"/>
      <c r="Z371" s="178"/>
      <c r="AA371" s="178"/>
      <c r="AB371" s="368"/>
      <c r="AC371" s="352"/>
      <c r="AD371" s="178"/>
      <c r="AE371" s="178"/>
      <c r="AF371" s="409"/>
      <c r="AG371" s="393"/>
      <c r="AH371" s="178"/>
      <c r="AI371" s="178"/>
      <c r="AJ371" s="368"/>
      <c r="AK371" s="352"/>
      <c r="AL371" s="178"/>
      <c r="AM371" s="178"/>
      <c r="AN371" s="409"/>
      <c r="AO371" s="393"/>
      <c r="AP371" s="178"/>
      <c r="AQ371" s="178"/>
      <c r="AR371" s="368"/>
      <c r="AS371" s="393"/>
      <c r="AT371" s="178"/>
      <c r="AU371" s="178"/>
      <c r="AV371" s="368"/>
      <c r="AW371" s="393"/>
      <c r="AX371" s="178"/>
      <c r="AY371" s="178"/>
      <c r="AZ371" s="368"/>
      <c r="BA371" s="393"/>
      <c r="BB371" s="178"/>
      <c r="BC371" s="178"/>
      <c r="BD371" s="368"/>
      <c r="BE371" s="393"/>
      <c r="BF371" s="178"/>
      <c r="BG371" s="178"/>
      <c r="BH371" s="368"/>
      <c r="BI371" s="393"/>
      <c r="BJ371" s="178"/>
      <c r="BK371" s="178"/>
      <c r="BL371" s="368"/>
      <c r="BM371" s="393"/>
      <c r="BN371" s="178"/>
      <c r="BO371" s="178"/>
      <c r="BP371" s="368"/>
      <c r="BQ371" s="393"/>
      <c r="BR371" s="178"/>
      <c r="BS371" s="178"/>
      <c r="BT371" s="368"/>
      <c r="BU371" s="393"/>
      <c r="BV371" s="178"/>
      <c r="BW371" s="178"/>
      <c r="BX371" s="368"/>
      <c r="BY371" s="393"/>
      <c r="BZ371" s="178"/>
      <c r="CA371" s="178"/>
      <c r="CB371" s="368"/>
      <c r="CC371" s="393"/>
      <c r="CD371" s="178"/>
      <c r="CE371" s="178"/>
      <c r="CF371" s="368"/>
      <c r="CG371" s="393"/>
      <c r="CH371" s="178"/>
      <c r="CI371" s="178"/>
      <c r="CJ371" s="368"/>
      <c r="CK371" s="393"/>
      <c r="CL371" s="178"/>
      <c r="CM371" s="178"/>
      <c r="CN371" s="368"/>
      <c r="CO371" s="393"/>
      <c r="CP371" s="178"/>
      <c r="CQ371" s="178"/>
      <c r="CR371" s="368"/>
      <c r="CS371" s="352"/>
      <c r="CT371" s="178"/>
      <c r="CU371" s="178"/>
      <c r="CV371" s="178"/>
      <c r="CW371" s="178"/>
      <c r="CX371" s="178"/>
      <c r="CY371" s="178"/>
      <c r="CZ371" s="178"/>
      <c r="DA371" s="178"/>
      <c r="DB371" s="178"/>
      <c r="DC371" s="178"/>
      <c r="DD371" s="178"/>
      <c r="DE371" s="178"/>
      <c r="DF371" s="178"/>
      <c r="DG371" s="178"/>
      <c r="DH371" s="178"/>
      <c r="DI371" s="178"/>
      <c r="DJ371" s="178"/>
      <c r="DK371" s="178"/>
      <c r="DL371" s="178"/>
      <c r="DM371" s="178"/>
      <c r="DN371" s="178"/>
      <c r="DO371" s="178"/>
      <c r="DP371" s="178"/>
      <c r="DQ371" s="178"/>
      <c r="DR371" s="178"/>
      <c r="DS371" s="178"/>
      <c r="DT371" s="178"/>
      <c r="DU371" s="178"/>
      <c r="DV371" s="178"/>
      <c r="DW371" s="178"/>
      <c r="DX371" s="178"/>
      <c r="DY371" s="178"/>
      <c r="DZ371" s="178"/>
      <c r="EA371" s="178"/>
      <c r="EB371" s="178"/>
      <c r="EC371" s="178"/>
      <c r="ED371" s="178"/>
      <c r="EE371" s="178"/>
      <c r="EF371" s="178"/>
      <c r="EG371" s="178"/>
      <c r="EH371" s="178"/>
      <c r="EI371" s="178"/>
      <c r="EJ371" s="178"/>
      <c r="EK371" s="178"/>
      <c r="EL371" s="178"/>
      <c r="EM371" s="178"/>
      <c r="EN371" s="178"/>
      <c r="EO371" s="178"/>
      <c r="EP371" s="178"/>
      <c r="EQ371" s="178"/>
      <c r="ER371" s="178"/>
      <c r="ES371" s="178"/>
      <c r="ET371" s="178"/>
      <c r="EU371" s="178"/>
      <c r="EV371" s="178"/>
      <c r="EW371" s="178"/>
      <c r="EX371" s="178"/>
      <c r="EY371" s="178"/>
      <c r="EZ371" s="178"/>
      <c r="FA371" s="178"/>
      <c r="FB371" s="178"/>
      <c r="FC371" s="178"/>
      <c r="FD371" s="178"/>
      <c r="FE371" s="178"/>
      <c r="FF371" s="178"/>
      <c r="FG371" s="178"/>
      <c r="FH371" s="178"/>
      <c r="FI371" s="178"/>
      <c r="FJ371" s="178"/>
      <c r="FK371" s="178"/>
      <c r="FL371" s="178"/>
      <c r="FM371" s="178"/>
      <c r="FN371" s="178"/>
      <c r="FO371" s="178"/>
      <c r="FP371" s="178"/>
      <c r="FQ371" s="178"/>
      <c r="FR371" s="178"/>
      <c r="FS371" s="178"/>
      <c r="FT371" s="178"/>
      <c r="FU371" s="178"/>
      <c r="FV371" s="178"/>
      <c r="FW371" s="178"/>
      <c r="FX371" s="178"/>
      <c r="FY371" s="178"/>
      <c r="FZ371" s="178"/>
      <c r="GA371" s="178"/>
      <c r="GB371" s="178"/>
      <c r="GC371" s="178"/>
      <c r="GD371" s="178"/>
      <c r="GE371" s="178"/>
      <c r="GF371" s="178"/>
      <c r="GG371" s="178"/>
      <c r="GH371" s="178"/>
      <c r="GI371" s="178"/>
      <c r="GJ371" s="178"/>
      <c r="GK371" s="178"/>
      <c r="GL371" s="178"/>
      <c r="GM371" s="178"/>
      <c r="GN371" s="178"/>
      <c r="GO371" s="178"/>
      <c r="GP371" s="178"/>
      <c r="GQ371" s="178"/>
      <c r="GR371" s="178"/>
      <c r="GS371" s="178"/>
      <c r="GT371" s="178"/>
      <c r="GU371" s="178"/>
      <c r="GV371" s="178"/>
    </row>
    <row r="372" spans="1:207" ht="15.75">
      <c r="A372" s="114">
        <f t="shared" si="6"/>
        <v>6</v>
      </c>
      <c r="B372" s="353"/>
      <c r="C372" s="354"/>
      <c r="D372" s="369"/>
      <c r="E372" s="393"/>
      <c r="F372" s="178"/>
      <c r="G372" s="178"/>
      <c r="H372" s="368"/>
      <c r="I372" s="352"/>
      <c r="J372" s="178"/>
      <c r="K372" s="178"/>
      <c r="L372" s="409"/>
      <c r="M372" s="393"/>
      <c r="N372" s="178"/>
      <c r="O372" s="178"/>
      <c r="P372" s="368"/>
      <c r="Q372" s="393"/>
      <c r="R372" s="178"/>
      <c r="S372" s="178"/>
      <c r="T372" s="368"/>
      <c r="U372" s="352"/>
      <c r="V372" s="178"/>
      <c r="W372" s="178"/>
      <c r="X372" s="409"/>
      <c r="Y372" s="393"/>
      <c r="Z372" s="178"/>
      <c r="AA372" s="178"/>
      <c r="AB372" s="368"/>
      <c r="AC372" s="352"/>
      <c r="AD372" s="178"/>
      <c r="AE372" s="178"/>
      <c r="AF372" s="409"/>
      <c r="AG372" s="393"/>
      <c r="AH372" s="178"/>
      <c r="AI372" s="178"/>
      <c r="AJ372" s="368"/>
      <c r="AK372" s="352"/>
      <c r="AL372" s="178"/>
      <c r="AM372" s="178"/>
      <c r="AN372" s="409"/>
      <c r="AO372" s="393"/>
      <c r="AP372" s="178"/>
      <c r="AQ372" s="178"/>
      <c r="AR372" s="368"/>
      <c r="AS372" s="393"/>
      <c r="AT372" s="178"/>
      <c r="AU372" s="178"/>
      <c r="AV372" s="368"/>
      <c r="AW372" s="393"/>
      <c r="AX372" s="178"/>
      <c r="AY372" s="178"/>
      <c r="AZ372" s="368"/>
      <c r="BA372" s="393"/>
      <c r="BB372" s="178"/>
      <c r="BC372" s="178"/>
      <c r="BD372" s="368"/>
      <c r="BE372" s="393"/>
      <c r="BF372" s="178"/>
      <c r="BG372" s="178"/>
      <c r="BH372" s="368"/>
      <c r="BI372" s="393"/>
      <c r="BJ372" s="178"/>
      <c r="BK372" s="178"/>
      <c r="BL372" s="368"/>
      <c r="BM372" s="393"/>
      <c r="BN372" s="178"/>
      <c r="BO372" s="178"/>
      <c r="BP372" s="368"/>
      <c r="BQ372" s="393"/>
      <c r="BR372" s="178"/>
      <c r="BS372" s="178"/>
      <c r="BT372" s="368"/>
      <c r="BU372" s="393"/>
      <c r="BV372" s="178"/>
      <c r="BW372" s="178"/>
      <c r="BX372" s="368"/>
      <c r="BY372" s="393"/>
      <c r="BZ372" s="178"/>
      <c r="CA372" s="178"/>
      <c r="CB372" s="368"/>
      <c r="CC372" s="393"/>
      <c r="CD372" s="178"/>
      <c r="CE372" s="178"/>
      <c r="CF372" s="368"/>
      <c r="CG372" s="393"/>
      <c r="CH372" s="178"/>
      <c r="CI372" s="178"/>
      <c r="CJ372" s="368"/>
      <c r="CK372" s="393"/>
      <c r="CL372" s="178"/>
      <c r="CM372" s="178"/>
      <c r="CN372" s="368"/>
      <c r="CO372" s="393"/>
      <c r="CP372" s="178"/>
      <c r="CQ372" s="178"/>
      <c r="CR372" s="368"/>
      <c r="CS372" s="352"/>
      <c r="CT372" s="178"/>
      <c r="CU372" s="178"/>
      <c r="CV372" s="178"/>
      <c r="CW372" s="178"/>
      <c r="CX372" s="178"/>
      <c r="CY372" s="178"/>
      <c r="CZ372" s="178"/>
      <c r="DA372" s="178"/>
      <c r="DB372" s="178"/>
      <c r="DC372" s="178"/>
      <c r="DD372" s="178"/>
      <c r="DE372" s="178"/>
      <c r="DF372" s="178"/>
      <c r="DG372" s="178"/>
      <c r="DH372" s="178"/>
      <c r="DI372" s="178"/>
      <c r="DJ372" s="178"/>
      <c r="DK372" s="178"/>
      <c r="DL372" s="178"/>
      <c r="DM372" s="178"/>
      <c r="DN372" s="178"/>
      <c r="DO372" s="178"/>
      <c r="DP372" s="178"/>
      <c r="DQ372" s="178"/>
      <c r="DR372" s="178"/>
      <c r="DS372" s="178"/>
      <c r="DT372" s="178"/>
      <c r="DU372" s="178"/>
      <c r="DV372" s="178"/>
      <c r="DW372" s="178"/>
      <c r="DX372" s="178"/>
      <c r="DY372" s="178"/>
      <c r="DZ372" s="178"/>
      <c r="EA372" s="178"/>
      <c r="EB372" s="178"/>
      <c r="EC372" s="178"/>
      <c r="ED372" s="178"/>
      <c r="EE372" s="178"/>
      <c r="EF372" s="178"/>
      <c r="EG372" s="178"/>
      <c r="EH372" s="178"/>
      <c r="EI372" s="178"/>
      <c r="EJ372" s="178"/>
      <c r="EK372" s="178"/>
      <c r="EL372" s="178"/>
      <c r="EM372" s="178"/>
      <c r="EN372" s="178"/>
      <c r="EO372" s="178"/>
      <c r="EP372" s="178"/>
      <c r="EQ372" s="178"/>
      <c r="ER372" s="178"/>
      <c r="ES372" s="178"/>
      <c r="ET372" s="178"/>
      <c r="EU372" s="178"/>
      <c r="EV372" s="178"/>
      <c r="EW372" s="178"/>
      <c r="EX372" s="178"/>
      <c r="EY372" s="178"/>
      <c r="EZ372" s="178"/>
      <c r="FA372" s="178"/>
      <c r="FB372" s="178"/>
      <c r="FC372" s="178"/>
      <c r="FD372" s="178"/>
      <c r="FE372" s="178"/>
      <c r="FF372" s="178"/>
      <c r="FG372" s="178"/>
      <c r="FH372" s="178"/>
      <c r="FI372" s="178"/>
      <c r="FJ372" s="178"/>
      <c r="FK372" s="178"/>
      <c r="FL372" s="178"/>
      <c r="FM372" s="178"/>
      <c r="FN372" s="178"/>
      <c r="FO372" s="178"/>
      <c r="FP372" s="178"/>
      <c r="FQ372" s="178"/>
      <c r="FR372" s="178"/>
      <c r="FS372" s="178"/>
      <c r="FT372" s="178"/>
      <c r="FU372" s="178"/>
      <c r="FV372" s="178"/>
      <c r="FW372" s="178"/>
      <c r="FX372" s="178"/>
      <c r="FY372" s="178"/>
      <c r="FZ372" s="178"/>
      <c r="GA372" s="178"/>
      <c r="GB372" s="178"/>
      <c r="GC372" s="178"/>
      <c r="GD372" s="178"/>
      <c r="GE372" s="178"/>
      <c r="GF372" s="178"/>
      <c r="GG372" s="178"/>
      <c r="GH372" s="178"/>
      <c r="GI372" s="178"/>
      <c r="GJ372" s="178"/>
      <c r="GK372" s="178"/>
      <c r="GL372" s="178"/>
      <c r="GM372" s="178"/>
      <c r="GN372" s="178"/>
      <c r="GO372" s="178"/>
      <c r="GP372" s="178"/>
      <c r="GQ372" s="178"/>
      <c r="GR372" s="178"/>
      <c r="GS372" s="178"/>
      <c r="GT372" s="178"/>
      <c r="GU372" s="178"/>
      <c r="GV372" s="178"/>
    </row>
    <row r="373" spans="1:207" ht="15.75">
      <c r="A373" s="114">
        <f t="shared" si="6"/>
        <v>6</v>
      </c>
      <c r="B373" s="353"/>
      <c r="C373" s="354"/>
      <c r="D373" s="369"/>
      <c r="E373" s="393"/>
      <c r="F373" s="178"/>
      <c r="G373" s="178"/>
      <c r="H373" s="368"/>
      <c r="I373" s="352"/>
      <c r="J373" s="178"/>
      <c r="K373" s="178"/>
      <c r="L373" s="409"/>
      <c r="M373" s="393"/>
      <c r="N373" s="178"/>
      <c r="O373" s="178"/>
      <c r="P373" s="368"/>
      <c r="Q373" s="393"/>
      <c r="R373" s="178"/>
      <c r="S373" s="178"/>
      <c r="T373" s="368"/>
      <c r="U373" s="352"/>
      <c r="V373" s="178"/>
      <c r="W373" s="178"/>
      <c r="X373" s="409"/>
      <c r="Y373" s="393"/>
      <c r="Z373" s="178"/>
      <c r="AA373" s="178"/>
      <c r="AB373" s="368"/>
      <c r="AC373" s="352"/>
      <c r="AD373" s="178"/>
      <c r="AE373" s="178"/>
      <c r="AF373" s="409"/>
      <c r="AG373" s="393"/>
      <c r="AH373" s="178"/>
      <c r="AI373" s="178"/>
      <c r="AJ373" s="368"/>
      <c r="AK373" s="352"/>
      <c r="AL373" s="178"/>
      <c r="AM373" s="178"/>
      <c r="AN373" s="409"/>
      <c r="AO373" s="393"/>
      <c r="AP373" s="178"/>
      <c r="AQ373" s="178"/>
      <c r="AR373" s="368"/>
      <c r="AS373" s="393"/>
      <c r="AT373" s="178"/>
      <c r="AU373" s="178"/>
      <c r="AV373" s="368"/>
      <c r="AW373" s="393"/>
      <c r="AX373" s="178"/>
      <c r="AY373" s="178"/>
      <c r="AZ373" s="368"/>
      <c r="BA373" s="393"/>
      <c r="BB373" s="178"/>
      <c r="BC373" s="178"/>
      <c r="BD373" s="368"/>
      <c r="BE373" s="393"/>
      <c r="BF373" s="178"/>
      <c r="BG373" s="178"/>
      <c r="BH373" s="368"/>
      <c r="BI373" s="393"/>
      <c r="BJ373" s="178"/>
      <c r="BK373" s="178"/>
      <c r="BL373" s="368"/>
      <c r="BM373" s="393"/>
      <c r="BN373" s="178"/>
      <c r="BO373" s="178"/>
      <c r="BP373" s="368"/>
      <c r="BQ373" s="393"/>
      <c r="BR373" s="178"/>
      <c r="BS373" s="178"/>
      <c r="BT373" s="368"/>
      <c r="BU373" s="393"/>
      <c r="BV373" s="178"/>
      <c r="BW373" s="178"/>
      <c r="BX373" s="368"/>
      <c r="BY373" s="393"/>
      <c r="BZ373" s="178"/>
      <c r="CA373" s="178"/>
      <c r="CB373" s="368"/>
      <c r="CC373" s="393"/>
      <c r="CD373" s="178"/>
      <c r="CE373" s="178"/>
      <c r="CF373" s="368"/>
      <c r="CG373" s="393"/>
      <c r="CH373" s="178"/>
      <c r="CI373" s="178"/>
      <c r="CJ373" s="368"/>
      <c r="CK373" s="393"/>
      <c r="CL373" s="178"/>
      <c r="CM373" s="178"/>
      <c r="CN373" s="368"/>
      <c r="CO373" s="393"/>
      <c r="CP373" s="178"/>
      <c r="CQ373" s="178"/>
      <c r="CR373" s="368"/>
      <c r="CS373" s="352"/>
      <c r="CT373" s="178"/>
      <c r="CU373" s="178"/>
      <c r="CV373" s="178"/>
      <c r="CW373" s="178"/>
      <c r="CX373" s="178"/>
      <c r="CY373" s="178"/>
      <c r="CZ373" s="178"/>
      <c r="DA373" s="178"/>
      <c r="DB373" s="178"/>
      <c r="DC373" s="178"/>
      <c r="DD373" s="178"/>
      <c r="DE373" s="178"/>
      <c r="DF373" s="178"/>
      <c r="DG373" s="178"/>
      <c r="DH373" s="178"/>
      <c r="DI373" s="178"/>
      <c r="DJ373" s="178"/>
      <c r="DK373" s="178"/>
      <c r="DL373" s="178"/>
      <c r="DM373" s="178"/>
      <c r="DN373" s="178"/>
      <c r="DO373" s="178"/>
      <c r="DP373" s="178"/>
      <c r="DQ373" s="178"/>
      <c r="DR373" s="178"/>
      <c r="DS373" s="178"/>
      <c r="DT373" s="178"/>
      <c r="DU373" s="178"/>
      <c r="DV373" s="178"/>
      <c r="DW373" s="178"/>
      <c r="DX373" s="178"/>
      <c r="DY373" s="178"/>
      <c r="DZ373" s="178"/>
      <c r="EA373" s="178"/>
      <c r="EB373" s="178"/>
      <c r="EC373" s="178"/>
      <c r="ED373" s="178"/>
      <c r="EE373" s="178"/>
      <c r="EF373" s="178"/>
      <c r="EG373" s="178"/>
      <c r="EH373" s="178"/>
      <c r="EI373" s="178"/>
      <c r="EJ373" s="178"/>
      <c r="EK373" s="178"/>
      <c r="EL373" s="178"/>
      <c r="EM373" s="178"/>
      <c r="EN373" s="178"/>
      <c r="EO373" s="178"/>
      <c r="EP373" s="178"/>
      <c r="EQ373" s="178"/>
      <c r="ER373" s="178"/>
      <c r="ES373" s="178"/>
      <c r="ET373" s="178"/>
      <c r="EU373" s="178"/>
      <c r="EV373" s="178"/>
      <c r="EW373" s="178"/>
      <c r="EX373" s="178"/>
      <c r="EY373" s="178"/>
      <c r="EZ373" s="178"/>
      <c r="FA373" s="178"/>
      <c r="FB373" s="178"/>
      <c r="FC373" s="178"/>
      <c r="FD373" s="178"/>
      <c r="FE373" s="178"/>
      <c r="FF373" s="178"/>
      <c r="FG373" s="178"/>
      <c r="FH373" s="178"/>
      <c r="FI373" s="178"/>
      <c r="FJ373" s="178"/>
      <c r="FK373" s="178"/>
      <c r="FL373" s="178"/>
      <c r="FM373" s="178"/>
      <c r="FN373" s="178"/>
      <c r="FO373" s="178"/>
      <c r="FP373" s="178"/>
      <c r="FQ373" s="178"/>
      <c r="FR373" s="178"/>
      <c r="FS373" s="178"/>
      <c r="FT373" s="178"/>
      <c r="FU373" s="178"/>
      <c r="FV373" s="178"/>
      <c r="FW373" s="178"/>
      <c r="FX373" s="178"/>
      <c r="FY373" s="178"/>
      <c r="FZ373" s="178"/>
      <c r="GA373" s="178"/>
      <c r="GB373" s="178"/>
      <c r="GC373" s="178"/>
      <c r="GD373" s="178"/>
      <c r="GE373" s="178"/>
      <c r="GF373" s="178"/>
      <c r="GG373" s="178"/>
      <c r="GH373" s="178"/>
      <c r="GI373" s="178"/>
      <c r="GJ373" s="178"/>
      <c r="GK373" s="178"/>
      <c r="GL373" s="178"/>
      <c r="GM373" s="178"/>
      <c r="GN373" s="178"/>
      <c r="GO373" s="178"/>
      <c r="GP373" s="178"/>
      <c r="GQ373" s="178"/>
      <c r="GR373" s="178"/>
      <c r="GS373" s="178"/>
      <c r="GT373" s="178"/>
      <c r="GU373" s="178"/>
      <c r="GV373" s="178"/>
    </row>
    <row r="374" spans="1:207" ht="15.75">
      <c r="A374" s="114">
        <f t="shared" si="6"/>
        <v>6</v>
      </c>
      <c r="B374" s="353"/>
      <c r="C374" s="354"/>
      <c r="D374" s="369"/>
      <c r="E374" s="393"/>
      <c r="F374" s="178"/>
      <c r="G374" s="178"/>
      <c r="H374" s="368"/>
      <c r="I374" s="352"/>
      <c r="J374" s="178"/>
      <c r="K374" s="178"/>
      <c r="L374" s="409"/>
      <c r="M374" s="393"/>
      <c r="N374" s="178"/>
      <c r="O374" s="178"/>
      <c r="P374" s="368"/>
      <c r="Q374" s="393"/>
      <c r="R374" s="178"/>
      <c r="S374" s="178"/>
      <c r="T374" s="368"/>
      <c r="U374" s="352"/>
      <c r="V374" s="178"/>
      <c r="W374" s="178"/>
      <c r="X374" s="409"/>
      <c r="Y374" s="393"/>
      <c r="Z374" s="178"/>
      <c r="AA374" s="178"/>
      <c r="AB374" s="368"/>
      <c r="AC374" s="352"/>
      <c r="AD374" s="178"/>
      <c r="AE374" s="178"/>
      <c r="AF374" s="409"/>
      <c r="AG374" s="393"/>
      <c r="AH374" s="178"/>
      <c r="AI374" s="178"/>
      <c r="AJ374" s="368"/>
      <c r="AK374" s="352"/>
      <c r="AL374" s="178"/>
      <c r="AM374" s="178"/>
      <c r="AN374" s="409"/>
      <c r="AO374" s="393"/>
      <c r="AP374" s="178"/>
      <c r="AQ374" s="178"/>
      <c r="AR374" s="368"/>
      <c r="AS374" s="393"/>
      <c r="AT374" s="178"/>
      <c r="AU374" s="178"/>
      <c r="AV374" s="368"/>
      <c r="AW374" s="393"/>
      <c r="AX374" s="178"/>
      <c r="AY374" s="178"/>
      <c r="AZ374" s="368"/>
      <c r="BA374" s="393"/>
      <c r="BB374" s="178"/>
      <c r="BC374" s="178"/>
      <c r="BD374" s="368"/>
      <c r="BE374" s="393"/>
      <c r="BF374" s="178"/>
      <c r="BG374" s="178"/>
      <c r="BH374" s="368"/>
      <c r="BI374" s="393"/>
      <c r="BJ374" s="178"/>
      <c r="BK374" s="178"/>
      <c r="BL374" s="368"/>
      <c r="BM374" s="393"/>
      <c r="BN374" s="178"/>
      <c r="BO374" s="178"/>
      <c r="BP374" s="368"/>
      <c r="BQ374" s="393"/>
      <c r="BR374" s="178"/>
      <c r="BS374" s="178"/>
      <c r="BT374" s="368"/>
      <c r="BU374" s="393"/>
      <c r="BV374" s="178"/>
      <c r="BW374" s="178"/>
      <c r="BX374" s="368"/>
      <c r="BY374" s="393"/>
      <c r="BZ374" s="178"/>
      <c r="CA374" s="178"/>
      <c r="CB374" s="368"/>
      <c r="CC374" s="393"/>
      <c r="CD374" s="178"/>
      <c r="CE374" s="178"/>
      <c r="CF374" s="368"/>
      <c r="CG374" s="393"/>
      <c r="CH374" s="178"/>
      <c r="CI374" s="178"/>
      <c r="CJ374" s="368"/>
      <c r="CK374" s="393"/>
      <c r="CL374" s="178"/>
      <c r="CM374" s="178"/>
      <c r="CN374" s="368"/>
      <c r="CO374" s="393"/>
      <c r="CP374" s="178"/>
      <c r="CQ374" s="178"/>
      <c r="CR374" s="368"/>
      <c r="CS374" s="352"/>
      <c r="CT374" s="178"/>
      <c r="CU374" s="178"/>
      <c r="CV374" s="178"/>
      <c r="CW374" s="178"/>
      <c r="CX374" s="178"/>
      <c r="CY374" s="178"/>
      <c r="CZ374" s="178"/>
      <c r="DA374" s="178"/>
      <c r="DB374" s="178"/>
      <c r="DC374" s="178"/>
      <c r="DD374" s="178"/>
      <c r="DE374" s="178"/>
      <c r="DF374" s="178"/>
      <c r="DG374" s="178"/>
      <c r="DH374" s="178"/>
      <c r="DI374" s="178"/>
      <c r="DJ374" s="178"/>
      <c r="DK374" s="178"/>
      <c r="DL374" s="178"/>
      <c r="DM374" s="178"/>
      <c r="DN374" s="178"/>
      <c r="DO374" s="178"/>
      <c r="DP374" s="178"/>
      <c r="DQ374" s="178"/>
      <c r="DR374" s="178"/>
      <c r="DS374" s="178"/>
      <c r="DT374" s="178"/>
      <c r="DU374" s="178"/>
      <c r="DV374" s="178"/>
      <c r="DW374" s="178"/>
      <c r="DX374" s="178"/>
      <c r="DY374" s="178"/>
      <c r="DZ374" s="178"/>
      <c r="EA374" s="178"/>
      <c r="EB374" s="178"/>
      <c r="EC374" s="178"/>
      <c r="ED374" s="178"/>
      <c r="EE374" s="178"/>
      <c r="EF374" s="178"/>
      <c r="EG374" s="178"/>
      <c r="EH374" s="178"/>
      <c r="EI374" s="178"/>
      <c r="EJ374" s="178"/>
      <c r="EK374" s="178"/>
      <c r="EL374" s="178"/>
      <c r="EM374" s="178"/>
      <c r="EN374" s="178"/>
      <c r="EO374" s="178"/>
      <c r="EP374" s="178"/>
      <c r="EQ374" s="178"/>
      <c r="ER374" s="178"/>
      <c r="ES374" s="178"/>
      <c r="ET374" s="178"/>
      <c r="EU374" s="178"/>
      <c r="EV374" s="178"/>
      <c r="EW374" s="178"/>
      <c r="EX374" s="178"/>
      <c r="EY374" s="178"/>
      <c r="EZ374" s="178"/>
      <c r="FA374" s="178"/>
      <c r="FB374" s="178"/>
      <c r="FC374" s="178"/>
      <c r="FD374" s="178"/>
      <c r="FE374" s="178"/>
      <c r="FF374" s="178"/>
      <c r="FG374" s="178"/>
      <c r="FH374" s="178"/>
      <c r="FI374" s="178"/>
      <c r="FJ374" s="178"/>
      <c r="FK374" s="178"/>
      <c r="FL374" s="178"/>
      <c r="FM374" s="178"/>
      <c r="FN374" s="178"/>
      <c r="FO374" s="178"/>
      <c r="FP374" s="178"/>
      <c r="FQ374" s="178"/>
      <c r="FR374" s="178"/>
      <c r="FS374" s="178"/>
      <c r="FT374" s="178"/>
      <c r="FU374" s="178"/>
      <c r="FV374" s="178"/>
      <c r="FW374" s="178"/>
      <c r="FX374" s="178"/>
      <c r="FY374" s="178"/>
      <c r="FZ374" s="178"/>
      <c r="GA374" s="178"/>
      <c r="GB374" s="178"/>
      <c r="GC374" s="178"/>
      <c r="GD374" s="178"/>
      <c r="GE374" s="178"/>
      <c r="GF374" s="178"/>
      <c r="GG374" s="178"/>
      <c r="GH374" s="178"/>
      <c r="GI374" s="178"/>
      <c r="GJ374" s="178"/>
      <c r="GK374" s="178"/>
      <c r="GL374" s="178"/>
      <c r="GM374" s="178"/>
      <c r="GN374" s="178"/>
      <c r="GO374" s="178"/>
      <c r="GP374" s="178"/>
      <c r="GQ374" s="178"/>
      <c r="GR374" s="178"/>
      <c r="GS374" s="178"/>
      <c r="GT374" s="178"/>
      <c r="GU374" s="178"/>
      <c r="GV374" s="178"/>
    </row>
    <row r="375" spans="1:207" ht="15.75">
      <c r="A375" s="114">
        <f t="shared" si="6"/>
        <v>6</v>
      </c>
      <c r="B375" s="353"/>
      <c r="C375" s="354"/>
      <c r="D375" s="369"/>
      <c r="E375" s="393"/>
      <c r="F375" s="178"/>
      <c r="G375" s="178"/>
      <c r="H375" s="368"/>
      <c r="I375" s="352"/>
      <c r="J375" s="178"/>
      <c r="K375" s="178"/>
      <c r="L375" s="409"/>
      <c r="M375" s="393"/>
      <c r="N375" s="178"/>
      <c r="O375" s="178"/>
      <c r="P375" s="368"/>
      <c r="Q375" s="393"/>
      <c r="R375" s="178"/>
      <c r="S375" s="178"/>
      <c r="T375" s="368"/>
      <c r="U375" s="352"/>
      <c r="V375" s="178"/>
      <c r="W375" s="178"/>
      <c r="X375" s="409"/>
      <c r="Y375" s="393"/>
      <c r="Z375" s="178"/>
      <c r="AA375" s="178"/>
      <c r="AB375" s="368"/>
      <c r="AC375" s="352"/>
      <c r="AD375" s="178"/>
      <c r="AE375" s="178"/>
      <c r="AF375" s="409"/>
      <c r="AG375" s="393"/>
      <c r="AH375" s="178"/>
      <c r="AI375" s="178"/>
      <c r="AJ375" s="368"/>
      <c r="AK375" s="352"/>
      <c r="AL375" s="178"/>
      <c r="AM375" s="178"/>
      <c r="AN375" s="409"/>
      <c r="AO375" s="393"/>
      <c r="AP375" s="178"/>
      <c r="AQ375" s="178"/>
      <c r="AR375" s="368"/>
      <c r="AS375" s="393"/>
      <c r="AT375" s="178"/>
      <c r="AU375" s="178"/>
      <c r="AV375" s="368"/>
      <c r="AW375" s="393"/>
      <c r="AX375" s="178"/>
      <c r="AY375" s="178"/>
      <c r="AZ375" s="368"/>
      <c r="BA375" s="393"/>
      <c r="BB375" s="178"/>
      <c r="BC375" s="178"/>
      <c r="BD375" s="368"/>
      <c r="BE375" s="393"/>
      <c r="BF375" s="178"/>
      <c r="BG375" s="178"/>
      <c r="BH375" s="368"/>
      <c r="BI375" s="393"/>
      <c r="BJ375" s="178"/>
      <c r="BK375" s="178"/>
      <c r="BL375" s="368"/>
      <c r="BM375" s="393"/>
      <c r="BN375" s="178"/>
      <c r="BO375" s="178"/>
      <c r="BP375" s="368"/>
      <c r="BQ375" s="393"/>
      <c r="BR375" s="178"/>
      <c r="BS375" s="178"/>
      <c r="BT375" s="368"/>
      <c r="BU375" s="393"/>
      <c r="BV375" s="178"/>
      <c r="BW375" s="178"/>
      <c r="BX375" s="368"/>
      <c r="BY375" s="393"/>
      <c r="BZ375" s="178"/>
      <c r="CA375" s="178"/>
      <c r="CB375" s="368"/>
      <c r="CC375" s="393"/>
      <c r="CD375" s="178"/>
      <c r="CE375" s="178"/>
      <c r="CF375" s="368"/>
      <c r="CG375" s="393"/>
      <c r="CH375" s="178"/>
      <c r="CI375" s="178"/>
      <c r="CJ375" s="368"/>
      <c r="CK375" s="393"/>
      <c r="CL375" s="178"/>
      <c r="CM375" s="178"/>
      <c r="CN375" s="368"/>
      <c r="CO375" s="393"/>
      <c r="CP375" s="178"/>
      <c r="CQ375" s="178"/>
      <c r="CR375" s="368"/>
      <c r="CS375" s="352"/>
      <c r="CT375" s="178"/>
      <c r="CU375" s="178"/>
      <c r="CV375" s="178"/>
      <c r="CW375" s="178"/>
      <c r="CX375" s="178"/>
      <c r="CY375" s="178"/>
      <c r="CZ375" s="178"/>
      <c r="DA375" s="178"/>
      <c r="DB375" s="178"/>
      <c r="DC375" s="178"/>
      <c r="DD375" s="178"/>
      <c r="DE375" s="178"/>
      <c r="DF375" s="178"/>
      <c r="DG375" s="178"/>
      <c r="DH375" s="178"/>
      <c r="DI375" s="178"/>
      <c r="DJ375" s="178"/>
      <c r="DK375" s="178"/>
      <c r="DL375" s="178"/>
      <c r="DM375" s="178"/>
      <c r="DN375" s="178"/>
      <c r="DO375" s="178"/>
      <c r="DP375" s="178"/>
      <c r="DQ375" s="178"/>
      <c r="DR375" s="178"/>
      <c r="DS375" s="178"/>
      <c r="DT375" s="178"/>
      <c r="DU375" s="178"/>
      <c r="DV375" s="178"/>
      <c r="DW375" s="178"/>
      <c r="DX375" s="178"/>
      <c r="DY375" s="178"/>
      <c r="DZ375" s="178"/>
      <c r="EA375" s="178"/>
      <c r="EB375" s="178"/>
      <c r="EC375" s="178"/>
      <c r="ED375" s="178"/>
      <c r="EE375" s="178"/>
      <c r="EF375" s="178"/>
      <c r="EG375" s="178"/>
      <c r="EH375" s="178"/>
      <c r="EI375" s="178"/>
      <c r="EJ375" s="178"/>
      <c r="EK375" s="178"/>
      <c r="EL375" s="178"/>
      <c r="EM375" s="178"/>
      <c r="EN375" s="178"/>
      <c r="EO375" s="178"/>
      <c r="EP375" s="178"/>
      <c r="EQ375" s="178"/>
      <c r="ER375" s="178"/>
      <c r="ES375" s="178"/>
      <c r="ET375" s="178"/>
      <c r="EU375" s="178"/>
      <c r="EV375" s="178"/>
      <c r="EW375" s="178"/>
      <c r="EX375" s="178"/>
      <c r="EY375" s="178"/>
      <c r="EZ375" s="178"/>
      <c r="FA375" s="178"/>
      <c r="FB375" s="178"/>
      <c r="FC375" s="178"/>
      <c r="FD375" s="178"/>
      <c r="FE375" s="178"/>
      <c r="FF375" s="178"/>
      <c r="FG375" s="178"/>
      <c r="FH375" s="178"/>
      <c r="FI375" s="178"/>
      <c r="FJ375" s="178"/>
      <c r="FK375" s="178"/>
      <c r="FL375" s="178"/>
      <c r="FM375" s="178"/>
      <c r="FN375" s="178"/>
      <c r="FO375" s="178"/>
      <c r="FP375" s="178"/>
      <c r="FQ375" s="178"/>
      <c r="FR375" s="178"/>
      <c r="FS375" s="178"/>
      <c r="FT375" s="178"/>
      <c r="FU375" s="178"/>
      <c r="FV375" s="178"/>
      <c r="FW375" s="178"/>
      <c r="FX375" s="178"/>
      <c r="FY375" s="178"/>
      <c r="FZ375" s="178"/>
      <c r="GA375" s="178"/>
      <c r="GB375" s="178"/>
      <c r="GC375" s="178"/>
      <c r="GD375" s="178"/>
      <c r="GE375" s="178"/>
      <c r="GF375" s="178"/>
      <c r="GG375" s="178"/>
      <c r="GH375" s="178"/>
      <c r="GI375" s="178"/>
      <c r="GJ375" s="178"/>
      <c r="GK375" s="178"/>
      <c r="GL375" s="178"/>
      <c r="GM375" s="178"/>
      <c r="GN375" s="178"/>
      <c r="GO375" s="178"/>
      <c r="GP375" s="178"/>
      <c r="GQ375" s="178"/>
      <c r="GR375" s="178"/>
      <c r="GS375" s="178"/>
      <c r="GT375" s="178"/>
      <c r="GU375" s="178"/>
      <c r="GV375" s="178"/>
    </row>
    <row r="376" spans="1:207" ht="16.5" thickBot="1">
      <c r="A376" s="114">
        <v>6</v>
      </c>
      <c r="B376" s="355"/>
      <c r="C376" s="356"/>
      <c r="D376" s="369"/>
      <c r="E376" s="406"/>
      <c r="F376" s="379"/>
      <c r="G376" s="379"/>
      <c r="H376" s="407"/>
      <c r="I376" s="421"/>
      <c r="J376" s="422"/>
      <c r="K376" s="422"/>
      <c r="L376" s="423"/>
      <c r="M376" s="421"/>
      <c r="N376" s="422"/>
      <c r="O376" s="422"/>
      <c r="P376" s="423"/>
      <c r="Q376" s="421"/>
      <c r="R376" s="422"/>
      <c r="S376" s="422"/>
      <c r="T376" s="423"/>
      <c r="U376" s="352"/>
      <c r="V376" s="178"/>
      <c r="W376" s="178"/>
      <c r="X376" s="409"/>
      <c r="Y376" s="421"/>
      <c r="Z376" s="422"/>
      <c r="AA376" s="422"/>
      <c r="AB376" s="423"/>
      <c r="AC376" s="352"/>
      <c r="AD376" s="178"/>
      <c r="AE376" s="178"/>
      <c r="AF376" s="409"/>
      <c r="AG376" s="421"/>
      <c r="AH376" s="422"/>
      <c r="AI376" s="422"/>
      <c r="AJ376" s="423"/>
      <c r="AK376" s="352"/>
      <c r="AL376" s="178"/>
      <c r="AM376" s="178"/>
      <c r="AN376" s="409"/>
      <c r="AO376" s="421"/>
      <c r="AP376" s="422"/>
      <c r="AQ376" s="422"/>
      <c r="AR376" s="423"/>
      <c r="AS376" s="421"/>
      <c r="AT376" s="422"/>
      <c r="AU376" s="422"/>
      <c r="AV376" s="423"/>
      <c r="AW376" s="421"/>
      <c r="AX376" s="422"/>
      <c r="AY376" s="422"/>
      <c r="AZ376" s="423"/>
      <c r="BA376" s="421"/>
      <c r="BB376" s="422"/>
      <c r="BC376" s="422"/>
      <c r="BD376" s="423"/>
      <c r="BE376" s="421"/>
      <c r="BF376" s="422"/>
      <c r="BG376" s="422"/>
      <c r="BH376" s="423"/>
      <c r="BI376" s="421"/>
      <c r="BJ376" s="422"/>
      <c r="BK376" s="422"/>
      <c r="BL376" s="423"/>
      <c r="BM376" s="421"/>
      <c r="BN376" s="422"/>
      <c r="BO376" s="422"/>
      <c r="BP376" s="423"/>
      <c r="BQ376" s="421"/>
      <c r="BR376" s="422"/>
      <c r="BS376" s="422"/>
      <c r="BT376" s="423"/>
      <c r="BU376" s="421"/>
      <c r="BV376" s="422"/>
      <c r="BW376" s="422"/>
      <c r="BX376" s="423"/>
      <c r="BY376" s="421"/>
      <c r="BZ376" s="422"/>
      <c r="CA376" s="422"/>
      <c r="CB376" s="423"/>
      <c r="CC376" s="421"/>
      <c r="CD376" s="422"/>
      <c r="CE376" s="422"/>
      <c r="CF376" s="423"/>
      <c r="CG376" s="421"/>
      <c r="CH376" s="422"/>
      <c r="CI376" s="422"/>
      <c r="CJ376" s="423"/>
      <c r="CK376" s="421"/>
      <c r="CL376" s="422"/>
      <c r="CM376" s="422"/>
      <c r="CN376" s="423"/>
      <c r="CO376" s="421"/>
      <c r="CP376" s="422"/>
      <c r="CQ376" s="422"/>
      <c r="CR376" s="423"/>
      <c r="CS376" s="352"/>
      <c r="CT376" s="178"/>
      <c r="CU376" s="178"/>
      <c r="CV376" s="178"/>
      <c r="CW376" s="178"/>
      <c r="CX376" s="178"/>
      <c r="CY376" s="178"/>
      <c r="CZ376" s="178"/>
      <c r="DA376" s="178"/>
      <c r="DB376" s="178"/>
      <c r="DC376" s="178"/>
      <c r="DD376" s="178"/>
      <c r="DE376" s="178"/>
      <c r="DF376" s="178"/>
      <c r="DG376" s="178"/>
      <c r="DH376" s="178"/>
      <c r="DI376" s="178"/>
      <c r="DJ376" s="178"/>
      <c r="DK376" s="178"/>
      <c r="DL376" s="178"/>
      <c r="DM376" s="178"/>
      <c r="DN376" s="178"/>
      <c r="DO376" s="178"/>
      <c r="DP376" s="178"/>
      <c r="DQ376" s="178"/>
      <c r="DR376" s="178"/>
      <c r="DS376" s="178"/>
      <c r="DT376" s="178"/>
      <c r="DU376" s="178"/>
      <c r="DV376" s="178"/>
      <c r="DW376" s="178"/>
      <c r="DX376" s="178"/>
      <c r="DY376" s="178"/>
      <c r="DZ376" s="178"/>
      <c r="EA376" s="178"/>
      <c r="EB376" s="178"/>
      <c r="EC376" s="178"/>
      <c r="ED376" s="178"/>
      <c r="EE376" s="178"/>
      <c r="EF376" s="178"/>
      <c r="EG376" s="178"/>
      <c r="EH376" s="178"/>
      <c r="EI376" s="178"/>
      <c r="EJ376" s="178"/>
      <c r="EK376" s="178"/>
      <c r="EL376" s="178"/>
      <c r="EM376" s="178"/>
      <c r="EN376" s="178"/>
      <c r="EO376" s="178"/>
      <c r="EP376" s="178"/>
      <c r="EQ376" s="178"/>
      <c r="ER376" s="178"/>
      <c r="ES376" s="178"/>
      <c r="ET376" s="178"/>
      <c r="EU376" s="178"/>
      <c r="EV376" s="178"/>
      <c r="EW376" s="178"/>
      <c r="EX376" s="178"/>
      <c r="EY376" s="178"/>
      <c r="EZ376" s="178"/>
      <c r="FA376" s="178"/>
      <c r="FB376" s="178"/>
      <c r="FC376" s="178"/>
      <c r="FD376" s="178"/>
      <c r="FE376" s="178"/>
      <c r="FF376" s="178"/>
      <c r="FG376" s="178"/>
      <c r="FH376" s="178"/>
      <c r="FI376" s="178"/>
      <c r="FJ376" s="178"/>
      <c r="FK376" s="178"/>
      <c r="FL376" s="178"/>
      <c r="FM376" s="178"/>
      <c r="FN376" s="178"/>
      <c r="FO376" s="178"/>
      <c r="FP376" s="178"/>
      <c r="FQ376" s="178"/>
      <c r="FR376" s="178"/>
      <c r="FS376" s="178"/>
      <c r="FT376" s="178"/>
      <c r="FU376" s="178"/>
      <c r="FV376" s="178"/>
      <c r="FW376" s="178"/>
      <c r="FX376" s="178"/>
      <c r="FY376" s="178"/>
      <c r="FZ376" s="178"/>
      <c r="GA376" s="178"/>
      <c r="GB376" s="178"/>
      <c r="GC376" s="178"/>
      <c r="GD376" s="178"/>
      <c r="GE376" s="178"/>
      <c r="GF376" s="178"/>
      <c r="GG376" s="178"/>
      <c r="GH376" s="178"/>
      <c r="GI376" s="178"/>
      <c r="GJ376" s="178"/>
      <c r="GK376" s="178"/>
      <c r="GL376" s="178"/>
      <c r="GM376" s="178"/>
      <c r="GN376" s="178"/>
      <c r="GO376" s="178"/>
      <c r="GP376" s="178"/>
      <c r="GQ376" s="178"/>
      <c r="GR376" s="178"/>
      <c r="GS376" s="178"/>
      <c r="GT376" s="178"/>
      <c r="GU376" s="178"/>
      <c r="GV376" s="178"/>
    </row>
    <row r="377" spans="1:207" ht="15.75">
      <c r="A377" s="348"/>
      <c r="B377" s="349"/>
      <c r="C377" s="345"/>
      <c r="D377" s="44"/>
      <c r="E377" s="350"/>
      <c r="F377" s="350"/>
      <c r="G377" s="350"/>
      <c r="H377" s="350"/>
      <c r="I377" s="350"/>
      <c r="J377" s="350"/>
      <c r="K377" s="350"/>
      <c r="L377" s="350"/>
      <c r="M377" s="350"/>
      <c r="N377" s="350"/>
      <c r="O377" s="350"/>
      <c r="P377" s="350"/>
      <c r="Q377" s="350"/>
      <c r="R377" s="350"/>
      <c r="S377" s="350"/>
      <c r="T377" s="350"/>
      <c r="U377" s="350"/>
      <c r="V377" s="350"/>
      <c r="W377" s="350"/>
      <c r="X377" s="350"/>
      <c r="Y377" s="350"/>
      <c r="Z377" s="350"/>
      <c r="AA377" s="350"/>
      <c r="AB377" s="350"/>
      <c r="AC377" s="350"/>
      <c r="AD377" s="350"/>
      <c r="AE377" s="350"/>
      <c r="AF377" s="350"/>
      <c r="AG377" s="350"/>
      <c r="AH377" s="350"/>
      <c r="AI377" s="350"/>
      <c r="AJ377" s="350"/>
      <c r="AK377" s="350"/>
      <c r="AL377" s="350"/>
      <c r="AM377" s="350"/>
      <c r="AN377" s="350"/>
      <c r="AO377" s="350"/>
      <c r="AP377" s="350"/>
      <c r="AQ377" s="350"/>
      <c r="AR377" s="350"/>
      <c r="AS377" s="350"/>
      <c r="AT377" s="350"/>
      <c r="AU377" s="350"/>
      <c r="AV377" s="350"/>
      <c r="AW377" s="350"/>
      <c r="AX377" s="350"/>
      <c r="AY377" s="350"/>
      <c r="AZ377" s="350"/>
      <c r="BA377" s="350"/>
      <c r="BB377" s="350"/>
      <c r="BC377" s="350"/>
      <c r="BD377" s="350"/>
      <c r="BE377" s="350"/>
      <c r="BF377" s="350"/>
      <c r="BG377" s="350"/>
      <c r="BH377" s="350"/>
      <c r="BI377" s="350"/>
      <c r="BJ377" s="350"/>
      <c r="BK377" s="350"/>
      <c r="BL377" s="350"/>
      <c r="BM377" s="350"/>
      <c r="BN377" s="350"/>
      <c r="BO377" s="350"/>
      <c r="BP377" s="350"/>
      <c r="BQ377" s="350"/>
      <c r="BR377" s="350"/>
      <c r="BS377" s="350"/>
      <c r="BT377" s="350"/>
      <c r="BU377" s="350"/>
      <c r="BV377" s="350"/>
      <c r="BW377" s="350"/>
      <c r="BX377" s="350"/>
      <c r="BY377" s="350"/>
      <c r="BZ377" s="350"/>
      <c r="CA377" s="350"/>
      <c r="CB377" s="350"/>
      <c r="CC377" s="350"/>
      <c r="CD377" s="350"/>
      <c r="CE377" s="350"/>
      <c r="CF377" s="350"/>
      <c r="CG377" s="350"/>
      <c r="CH377" s="350"/>
      <c r="CI377" s="350"/>
      <c r="CJ377" s="350"/>
      <c r="CK377" s="350"/>
      <c r="CL377" s="350"/>
      <c r="CM377" s="350"/>
      <c r="CN377" s="350"/>
      <c r="CO377" s="350"/>
      <c r="CP377" s="350"/>
      <c r="CQ377" s="350"/>
      <c r="CR377" s="350"/>
      <c r="CS377" s="350"/>
      <c r="CT377" s="350"/>
      <c r="CU377" s="350"/>
      <c r="CV377" s="350"/>
      <c r="CW377" s="350"/>
      <c r="CX377" s="350"/>
      <c r="CY377" s="350"/>
      <c r="CZ377" s="350"/>
      <c r="DA377" s="350"/>
      <c r="DB377" s="350"/>
      <c r="DC377" s="350"/>
      <c r="DD377" s="350"/>
      <c r="DE377" s="350"/>
      <c r="DF377" s="350"/>
      <c r="DG377" s="350"/>
      <c r="DH377" s="350"/>
      <c r="DI377" s="350"/>
      <c r="DJ377" s="350"/>
      <c r="DK377" s="350"/>
      <c r="DL377" s="350"/>
      <c r="DM377" s="350"/>
      <c r="DN377" s="350"/>
      <c r="DO377" s="350"/>
      <c r="DP377" s="350"/>
      <c r="DQ377" s="350"/>
      <c r="DR377" s="350"/>
      <c r="DS377" s="350"/>
      <c r="DT377" s="350"/>
      <c r="DU377" s="350"/>
      <c r="DV377" s="350"/>
      <c r="DW377" s="350"/>
      <c r="DX377" s="350"/>
      <c r="DY377" s="350"/>
      <c r="DZ377" s="350"/>
      <c r="EA377" s="350"/>
      <c r="EB377" s="350"/>
      <c r="EC377" s="350"/>
      <c r="ED377" s="350"/>
      <c r="EE377" s="350"/>
      <c r="EF377" s="350"/>
      <c r="EG377" s="350"/>
      <c r="EH377" s="350"/>
      <c r="EI377" s="350"/>
      <c r="EJ377" s="350"/>
      <c r="EK377" s="350"/>
      <c r="EL377" s="350"/>
      <c r="EM377" s="350"/>
      <c r="EN377" s="350"/>
      <c r="EO377" s="350"/>
      <c r="EP377" s="350"/>
      <c r="EQ377" s="350"/>
      <c r="ER377" s="350"/>
      <c r="ES377" s="350"/>
      <c r="ET377" s="350"/>
      <c r="EU377" s="350"/>
      <c r="EV377" s="350"/>
      <c r="EW377" s="350"/>
      <c r="EX377" s="350"/>
      <c r="EY377" s="350"/>
      <c r="EZ377" s="350"/>
      <c r="FA377" s="350"/>
      <c r="FB377" s="350"/>
      <c r="FC377" s="350"/>
      <c r="FD377" s="350"/>
      <c r="FE377" s="350"/>
      <c r="FF377" s="350"/>
      <c r="FG377" s="350"/>
      <c r="FH377" s="350"/>
      <c r="FI377" s="350"/>
      <c r="FJ377" s="350"/>
      <c r="FK377" s="350"/>
      <c r="FL377" s="350"/>
      <c r="FM377" s="350"/>
      <c r="FN377" s="350"/>
      <c r="FO377" s="350"/>
      <c r="FP377" s="350"/>
      <c r="FQ377" s="350"/>
      <c r="FR377" s="350"/>
      <c r="FS377" s="350"/>
      <c r="FT377" s="350"/>
      <c r="FU377" s="350"/>
      <c r="FV377" s="350"/>
      <c r="FW377" s="350"/>
      <c r="FX377" s="350"/>
      <c r="FY377" s="350"/>
      <c r="FZ377" s="350"/>
      <c r="GA377" s="350"/>
      <c r="GB377" s="350"/>
      <c r="GC377" s="350"/>
      <c r="GD377" s="350"/>
      <c r="GE377" s="350"/>
      <c r="GF377" s="350"/>
      <c r="GG377" s="350"/>
      <c r="GH377" s="350"/>
      <c r="GI377" s="350"/>
      <c r="GJ377" s="350"/>
      <c r="GK377" s="350"/>
      <c r="GL377" s="350"/>
      <c r="GM377" s="350"/>
      <c r="GN377" s="350"/>
      <c r="GO377" s="350"/>
      <c r="GP377" s="350"/>
      <c r="GQ377" s="350"/>
      <c r="GR377" s="350"/>
      <c r="GS377" s="350"/>
      <c r="GT377" s="350"/>
      <c r="GU377" s="350"/>
      <c r="GV377" s="351"/>
    </row>
    <row r="378" spans="1:207" ht="50.25" thickBot="1">
      <c r="A378" s="41" t="s">
        <v>88</v>
      </c>
      <c r="B378" s="232"/>
      <c r="C378" s="233"/>
      <c r="D378" s="44" t="s">
        <v>70</v>
      </c>
      <c r="E378" s="59" t="str">
        <f t="shared" ref="E378:O378" si="7">E4</f>
        <v>JOGUET CAMP</v>
      </c>
      <c r="F378" s="103">
        <f t="shared" si="7"/>
        <v>0</v>
      </c>
      <c r="G378" s="103">
        <f t="shared" si="7"/>
        <v>0</v>
      </c>
      <c r="H378" s="103">
        <f t="shared" si="7"/>
        <v>0</v>
      </c>
      <c r="I378" s="104" t="str">
        <f t="shared" si="7"/>
        <v>VIGNERON</v>
      </c>
      <c r="J378" s="103">
        <f t="shared" si="7"/>
        <v>0</v>
      </c>
      <c r="K378" s="103">
        <f t="shared" si="7"/>
        <v>0</v>
      </c>
      <c r="L378" s="103">
        <f t="shared" si="7"/>
        <v>0</v>
      </c>
      <c r="M378" s="104" t="str">
        <f t="shared" si="7"/>
        <v>LETELLIER</v>
      </c>
      <c r="N378" s="103">
        <f t="shared" si="7"/>
        <v>0</v>
      </c>
      <c r="O378" s="103">
        <f t="shared" si="7"/>
        <v>0</v>
      </c>
      <c r="P378" s="103"/>
      <c r="Q378" s="105" t="str">
        <f t="shared" ref="Q378:AV378" si="8">Q4</f>
        <v>SALADA</v>
      </c>
      <c r="R378" s="103">
        <f t="shared" si="8"/>
        <v>0</v>
      </c>
      <c r="S378" s="103">
        <f t="shared" si="8"/>
        <v>0</v>
      </c>
      <c r="T378" s="103">
        <f t="shared" si="8"/>
        <v>0</v>
      </c>
      <c r="U378" s="105" t="str">
        <f t="shared" si="8"/>
        <v>FOURRE</v>
      </c>
      <c r="V378" s="103">
        <f t="shared" si="8"/>
        <v>0</v>
      </c>
      <c r="W378" s="103">
        <f t="shared" si="8"/>
        <v>0</v>
      </c>
      <c r="X378" s="103">
        <f t="shared" si="8"/>
        <v>0</v>
      </c>
      <c r="Y378" s="105" t="str">
        <f t="shared" si="8"/>
        <v>BON</v>
      </c>
      <c r="Z378" s="103">
        <f t="shared" si="8"/>
        <v>0</v>
      </c>
      <c r="AA378" s="103">
        <f t="shared" si="8"/>
        <v>0</v>
      </c>
      <c r="AB378" s="103">
        <f t="shared" si="8"/>
        <v>0</v>
      </c>
      <c r="AC378" s="105" t="str">
        <f t="shared" si="8"/>
        <v>GAUTHIER</v>
      </c>
      <c r="AD378" s="103">
        <f t="shared" si="8"/>
        <v>0</v>
      </c>
      <c r="AE378" s="103">
        <f t="shared" si="8"/>
        <v>0</v>
      </c>
      <c r="AF378" s="103">
        <f t="shared" si="8"/>
        <v>0</v>
      </c>
      <c r="AG378" s="105" t="str">
        <f t="shared" si="8"/>
        <v>GENAMEZ</v>
      </c>
      <c r="AH378" s="103">
        <f t="shared" si="8"/>
        <v>0</v>
      </c>
      <c r="AI378" s="103">
        <f t="shared" si="8"/>
        <v>0</v>
      </c>
      <c r="AJ378" s="103">
        <f t="shared" si="8"/>
        <v>0</v>
      </c>
      <c r="AK378" s="105" t="str">
        <f t="shared" si="8"/>
        <v>PAOLI</v>
      </c>
      <c r="AL378" s="103">
        <f t="shared" si="8"/>
        <v>0</v>
      </c>
      <c r="AM378" s="103">
        <f t="shared" si="8"/>
        <v>0</v>
      </c>
      <c r="AN378" s="103">
        <f t="shared" si="8"/>
        <v>0</v>
      </c>
      <c r="AO378" s="105" t="str">
        <f t="shared" si="8"/>
        <v>REDJAI</v>
      </c>
      <c r="AP378" s="103">
        <f t="shared" si="8"/>
        <v>0</v>
      </c>
      <c r="AQ378" s="103">
        <f t="shared" si="8"/>
        <v>0</v>
      </c>
      <c r="AR378" s="103">
        <f t="shared" si="8"/>
        <v>0</v>
      </c>
      <c r="AS378" s="105" t="str">
        <f t="shared" si="8"/>
        <v>BEZAUDIN</v>
      </c>
      <c r="AT378" s="103">
        <f t="shared" si="8"/>
        <v>0</v>
      </c>
      <c r="AU378" s="103">
        <f t="shared" si="8"/>
        <v>0</v>
      </c>
      <c r="AV378" s="103">
        <f t="shared" si="8"/>
        <v>0</v>
      </c>
      <c r="AW378" s="60" t="str">
        <f t="shared" ref="AW378:CB378" si="9">AW4</f>
        <v>CEROL</v>
      </c>
      <c r="AX378" s="103">
        <f t="shared" si="9"/>
        <v>0</v>
      </c>
      <c r="AY378" s="103">
        <f t="shared" si="9"/>
        <v>0</v>
      </c>
      <c r="AZ378" s="103">
        <f t="shared" si="9"/>
        <v>0</v>
      </c>
      <c r="BA378" s="106" t="str">
        <f t="shared" si="9"/>
        <v>DA COSTA</v>
      </c>
      <c r="BB378" s="103">
        <f t="shared" si="9"/>
        <v>0</v>
      </c>
      <c r="BC378" s="103">
        <f t="shared" si="9"/>
        <v>0</v>
      </c>
      <c r="BD378" s="103">
        <f t="shared" si="9"/>
        <v>0</v>
      </c>
      <c r="BE378" s="106" t="str">
        <f t="shared" si="9"/>
        <v>DERAINS</v>
      </c>
      <c r="BF378" s="103">
        <f t="shared" si="9"/>
        <v>0</v>
      </c>
      <c r="BG378" s="103">
        <f t="shared" si="9"/>
        <v>0</v>
      </c>
      <c r="BH378" s="103">
        <f t="shared" si="9"/>
        <v>0</v>
      </c>
      <c r="BI378" s="106" t="str">
        <f t="shared" si="9"/>
        <v>EL MENZELI</v>
      </c>
      <c r="BJ378" s="103">
        <f t="shared" si="9"/>
        <v>0</v>
      </c>
      <c r="BK378" s="103">
        <f t="shared" si="9"/>
        <v>0</v>
      </c>
      <c r="BL378" s="103">
        <f t="shared" si="9"/>
        <v>0</v>
      </c>
      <c r="BM378" s="106" t="str">
        <f t="shared" si="9"/>
        <v>FREMIN</v>
      </c>
      <c r="BN378" s="103">
        <f t="shared" si="9"/>
        <v>0</v>
      </c>
      <c r="BO378" s="103">
        <f t="shared" si="9"/>
        <v>0</v>
      </c>
      <c r="BP378" s="103">
        <f t="shared" si="9"/>
        <v>0</v>
      </c>
      <c r="BQ378" s="105" t="str">
        <f t="shared" si="9"/>
        <v>JOSEPH</v>
      </c>
      <c r="BR378" s="103">
        <f t="shared" si="9"/>
        <v>0</v>
      </c>
      <c r="BS378" s="103">
        <f t="shared" si="9"/>
        <v>0</v>
      </c>
      <c r="BT378" s="103">
        <f t="shared" si="9"/>
        <v>0</v>
      </c>
      <c r="BU378" s="106" t="str">
        <f t="shared" si="9"/>
        <v>KORICHE</v>
      </c>
      <c r="BV378" s="103">
        <f t="shared" si="9"/>
        <v>0</v>
      </c>
      <c r="BW378" s="103">
        <f t="shared" si="9"/>
        <v>0</v>
      </c>
      <c r="BX378" s="103">
        <f t="shared" si="9"/>
        <v>0</v>
      </c>
      <c r="BY378" s="107" t="str">
        <f t="shared" si="9"/>
        <v>LAFOREST</v>
      </c>
      <c r="BZ378" s="103">
        <f t="shared" si="9"/>
        <v>0</v>
      </c>
      <c r="CA378" s="103">
        <f t="shared" si="9"/>
        <v>0</v>
      </c>
      <c r="CB378" s="103">
        <f t="shared" si="9"/>
        <v>0</v>
      </c>
      <c r="CC378" s="106" t="str">
        <f t="shared" ref="CC378:DC378" si="10">CC4</f>
        <v>LE SCANFF</v>
      </c>
      <c r="CD378" s="103">
        <f t="shared" si="10"/>
        <v>0</v>
      </c>
      <c r="CE378" s="103">
        <f t="shared" si="10"/>
        <v>0</v>
      </c>
      <c r="CF378" s="103">
        <f t="shared" si="10"/>
        <v>0</v>
      </c>
      <c r="CG378" s="106" t="str">
        <f t="shared" si="10"/>
        <v>MISKINSAHIB</v>
      </c>
      <c r="CH378" s="103">
        <f t="shared" si="10"/>
        <v>0</v>
      </c>
      <c r="CI378" s="103">
        <f t="shared" si="10"/>
        <v>0</v>
      </c>
      <c r="CJ378" s="103">
        <f t="shared" si="10"/>
        <v>0</v>
      </c>
      <c r="CK378" s="106" t="str">
        <f t="shared" si="10"/>
        <v>N'DEBI</v>
      </c>
      <c r="CL378" s="103">
        <f t="shared" si="10"/>
        <v>0</v>
      </c>
      <c r="CM378" s="103">
        <f t="shared" si="10"/>
        <v>0</v>
      </c>
      <c r="CN378" s="103">
        <f t="shared" si="10"/>
        <v>0</v>
      </c>
      <c r="CO378" s="106" t="str">
        <f t="shared" si="10"/>
        <v>ROBERT</v>
      </c>
      <c r="CP378" s="103">
        <f t="shared" si="10"/>
        <v>0</v>
      </c>
      <c r="CQ378" s="103">
        <f t="shared" si="10"/>
        <v>0</v>
      </c>
      <c r="CR378" s="103">
        <f t="shared" si="10"/>
        <v>0</v>
      </c>
      <c r="CS378" s="106" t="str">
        <f t="shared" si="10"/>
        <v>RZEPALA</v>
      </c>
      <c r="CT378" s="103">
        <f t="shared" si="10"/>
        <v>0</v>
      </c>
      <c r="CU378" s="103">
        <f t="shared" si="10"/>
        <v>0</v>
      </c>
      <c r="CV378" s="103">
        <f t="shared" si="10"/>
        <v>0</v>
      </c>
      <c r="CW378" s="106" t="str">
        <f t="shared" si="10"/>
        <v>TAVERA</v>
      </c>
      <c r="CX378" s="103">
        <f t="shared" si="10"/>
        <v>0</v>
      </c>
      <c r="CY378" s="103">
        <f t="shared" si="10"/>
        <v>0</v>
      </c>
      <c r="CZ378" s="103">
        <f t="shared" si="10"/>
        <v>0</v>
      </c>
      <c r="DA378" s="106" t="str">
        <f t="shared" si="10"/>
        <v>VIOSSANGES</v>
      </c>
      <c r="DB378" s="103">
        <f t="shared" si="10"/>
        <v>0</v>
      </c>
      <c r="DC378" s="103">
        <f t="shared" si="10"/>
        <v>0</v>
      </c>
      <c r="DD378" s="103"/>
      <c r="DE378" s="106" t="str">
        <f t="shared" ref="DE378:DK378" si="11">DE4</f>
        <v>LUCAS</v>
      </c>
      <c r="DF378" s="103">
        <f t="shared" si="11"/>
        <v>0</v>
      </c>
      <c r="DG378" s="103">
        <f t="shared" si="11"/>
        <v>0</v>
      </c>
      <c r="DH378" s="103">
        <f t="shared" si="11"/>
        <v>0</v>
      </c>
      <c r="DI378" s="106">
        <f t="shared" si="11"/>
        <v>0</v>
      </c>
      <c r="DJ378" s="103">
        <f t="shared" si="11"/>
        <v>0</v>
      </c>
      <c r="DK378" s="103">
        <f t="shared" si="11"/>
        <v>0</v>
      </c>
      <c r="DL378" s="103"/>
      <c r="DM378" s="106">
        <f>DM4</f>
        <v>0</v>
      </c>
      <c r="DN378" s="103">
        <f>DN4</f>
        <v>0</v>
      </c>
      <c r="DO378" s="103">
        <f>DO4</f>
        <v>0</v>
      </c>
      <c r="DP378" s="103"/>
      <c r="DQ378" s="106">
        <f>DQ4</f>
        <v>0</v>
      </c>
      <c r="DR378" s="103">
        <f>DR4</f>
        <v>0</v>
      </c>
      <c r="DS378" s="103">
        <f>DS4</f>
        <v>0</v>
      </c>
      <c r="DT378" s="103">
        <f>DT4</f>
        <v>0</v>
      </c>
      <c r="DU378" s="60" t="s">
        <v>89</v>
      </c>
      <c r="DV378" s="103">
        <f>DV4</f>
        <v>0</v>
      </c>
      <c r="DW378" s="103">
        <f>DW4</f>
        <v>0</v>
      </c>
      <c r="DX378" s="103">
        <f>DX4</f>
        <v>0</v>
      </c>
      <c r="DY378" s="60" t="s">
        <v>90</v>
      </c>
      <c r="DZ378" s="103">
        <f>DZ4</f>
        <v>0</v>
      </c>
      <c r="EA378" s="103">
        <f>EA4</f>
        <v>0</v>
      </c>
      <c r="EB378" s="103">
        <f>EB4</f>
        <v>0</v>
      </c>
      <c r="EC378" s="60" t="s">
        <v>91</v>
      </c>
      <c r="ED378" s="103">
        <f>ED4</f>
        <v>0</v>
      </c>
      <c r="EE378" s="103">
        <f>EE4</f>
        <v>0</v>
      </c>
      <c r="EF378" s="103">
        <f>EF4</f>
        <v>0</v>
      </c>
      <c r="EG378" s="60" t="s">
        <v>92</v>
      </c>
      <c r="EH378" s="103">
        <f>EH4</f>
        <v>0</v>
      </c>
      <c r="EI378" s="43"/>
      <c r="EJ378" s="103">
        <f>EJ4</f>
        <v>0</v>
      </c>
      <c r="EK378" s="60" t="s">
        <v>94</v>
      </c>
      <c r="EL378" s="103">
        <f>EL4</f>
        <v>0</v>
      </c>
      <c r="EM378" s="43"/>
      <c r="EN378" s="103">
        <f>EN4</f>
        <v>0</v>
      </c>
      <c r="EO378" s="60" t="s">
        <v>95</v>
      </c>
      <c r="EP378" s="103">
        <f>EP4</f>
        <v>0</v>
      </c>
      <c r="EQ378" s="43" t="s">
        <v>93</v>
      </c>
      <c r="ER378" s="103">
        <f>ER4</f>
        <v>0</v>
      </c>
      <c r="ES378" s="60" t="s">
        <v>96</v>
      </c>
      <c r="ET378" s="103">
        <f>ET4</f>
        <v>0</v>
      </c>
      <c r="EU378" s="103">
        <f>EU4</f>
        <v>0</v>
      </c>
      <c r="EV378" s="103">
        <f>EV4</f>
        <v>0</v>
      </c>
      <c r="EW378" s="60" t="s">
        <v>97</v>
      </c>
      <c r="EX378" s="103">
        <f>EX4</f>
        <v>0</v>
      </c>
      <c r="EY378" s="103">
        <f>EY4</f>
        <v>0</v>
      </c>
      <c r="EZ378" s="103">
        <f>EZ4</f>
        <v>0</v>
      </c>
      <c r="FA378" s="60" t="s">
        <v>98</v>
      </c>
      <c r="FB378" s="103">
        <f>FB4</f>
        <v>0</v>
      </c>
      <c r="FC378" s="103">
        <f>FC4</f>
        <v>0</v>
      </c>
      <c r="FD378" s="103">
        <f>FD4</f>
        <v>0</v>
      </c>
      <c r="FE378" s="60" t="s">
        <v>99</v>
      </c>
      <c r="FF378" s="103">
        <f>FF4</f>
        <v>0</v>
      </c>
      <c r="FG378" s="103">
        <f>FG4</f>
        <v>0</v>
      </c>
      <c r="FH378" s="103">
        <f>FH4</f>
        <v>0</v>
      </c>
      <c r="FI378" s="60" t="s">
        <v>100</v>
      </c>
      <c r="FJ378" s="103">
        <f>FJ4</f>
        <v>0</v>
      </c>
      <c r="FK378" s="103">
        <f>FK4</f>
        <v>0</v>
      </c>
      <c r="FL378" s="103">
        <f>FL4</f>
        <v>0</v>
      </c>
      <c r="FM378" s="60" t="s">
        <v>101</v>
      </c>
      <c r="FN378" s="103">
        <f>FN4</f>
        <v>0</v>
      </c>
      <c r="FO378" s="103">
        <f>FO4</f>
        <v>0</v>
      </c>
      <c r="FP378" s="103">
        <f>FP4</f>
        <v>0</v>
      </c>
      <c r="FQ378" s="60" t="s">
        <v>0</v>
      </c>
      <c r="FR378" s="103">
        <f>FR4</f>
        <v>0</v>
      </c>
      <c r="FS378" s="103">
        <f>FS4</f>
        <v>0</v>
      </c>
      <c r="FT378" s="103">
        <f>FT4</f>
        <v>0</v>
      </c>
      <c r="FU378" s="60" t="s">
        <v>1</v>
      </c>
      <c r="FV378" s="103">
        <f>FV4</f>
        <v>0</v>
      </c>
      <c r="FW378" s="103">
        <f>FW4</f>
        <v>0</v>
      </c>
      <c r="FX378" s="103">
        <f>FX4</f>
        <v>0</v>
      </c>
      <c r="FY378" s="60" t="s">
        <v>2</v>
      </c>
      <c r="FZ378" s="103">
        <f>FZ4</f>
        <v>0</v>
      </c>
      <c r="GA378" s="103">
        <f>GA4</f>
        <v>0</v>
      </c>
      <c r="GB378" s="103">
        <f>GB4</f>
        <v>0</v>
      </c>
      <c r="GC378" s="60" t="s">
        <v>3</v>
      </c>
      <c r="GD378" s="103">
        <f>GD4</f>
        <v>0</v>
      </c>
      <c r="GE378" s="103">
        <f>GE4</f>
        <v>0</v>
      </c>
      <c r="GF378" s="103">
        <f>GF4</f>
        <v>0</v>
      </c>
      <c r="GG378" s="60" t="s">
        <v>4</v>
      </c>
      <c r="GH378" s="103">
        <f>GH4</f>
        <v>0</v>
      </c>
      <c r="GI378" s="103">
        <f>GI4</f>
        <v>0</v>
      </c>
      <c r="GJ378" s="103">
        <f>GJ4</f>
        <v>0</v>
      </c>
      <c r="GK378" s="60" t="s">
        <v>5</v>
      </c>
      <c r="GL378" s="103">
        <f>GL4</f>
        <v>0</v>
      </c>
      <c r="GM378" s="103">
        <f>GM4</f>
        <v>0</v>
      </c>
      <c r="GN378" s="103">
        <f>GN4</f>
        <v>0</v>
      </c>
      <c r="GO378" s="60" t="s">
        <v>6</v>
      </c>
      <c r="GP378" s="103">
        <f>GP4</f>
        <v>0</v>
      </c>
      <c r="GQ378" s="103">
        <f>GQ4</f>
        <v>0</v>
      </c>
      <c r="GR378" s="103">
        <f>GR4</f>
        <v>0</v>
      </c>
      <c r="GS378" s="60" t="s">
        <v>10</v>
      </c>
      <c r="GT378" s="103">
        <f>GT4</f>
        <v>0</v>
      </c>
      <c r="GU378" s="103">
        <f>GU4</f>
        <v>0</v>
      </c>
      <c r="GV378" s="108">
        <f>GV4</f>
        <v>0</v>
      </c>
      <c r="GW378" s="18" t="s">
        <v>7</v>
      </c>
      <c r="GX378" s="17" t="s">
        <v>8</v>
      </c>
    </row>
    <row r="379" spans="1:207" ht="33.950000000000003" customHeight="1">
      <c r="A379" s="234" t="s">
        <v>75</v>
      </c>
      <c r="B379" s="512">
        <v>1</v>
      </c>
      <c r="C379" s="240" t="s">
        <v>455</v>
      </c>
      <c r="D379" s="241" t="s">
        <v>456</v>
      </c>
      <c r="E379" s="206">
        <f>SUMIF(F$5:F$35,$D379,H$5:H$35)</f>
        <v>0</v>
      </c>
      <c r="F379" s="9"/>
      <c r="G379" s="10"/>
      <c r="H379" s="11"/>
      <c r="I379" s="6">
        <f>SUMIF(J$5:J$35,$D379,L$5:L$35)</f>
        <v>0</v>
      </c>
      <c r="J379" s="9"/>
      <c r="K379" s="10"/>
      <c r="L379" s="11"/>
      <c r="M379" s="6">
        <f>SUMIF(N$5:N$35,$D379,P$5:P$35)</f>
        <v>0</v>
      </c>
      <c r="N379" s="9"/>
      <c r="O379" s="10"/>
      <c r="P379" s="11"/>
      <c r="Q379" s="6">
        <f>SUMIF(R$5:R$35,$D379,T$5:T$35)</f>
        <v>0</v>
      </c>
      <c r="R379" s="9"/>
      <c r="S379" s="10"/>
      <c r="T379" s="11"/>
      <c r="U379" s="6">
        <f>SUMIF(V$5:V$35,$D379,X$5:X$35)</f>
        <v>0</v>
      </c>
      <c r="V379" s="9"/>
      <c r="W379" s="10"/>
      <c r="X379" s="11"/>
      <c r="Y379" s="6">
        <f>SUMIF(Z$5:Z$35,$D379,AB$5:AB$35)</f>
        <v>0</v>
      </c>
      <c r="Z379" s="9"/>
      <c r="AA379" s="10"/>
      <c r="AB379" s="11"/>
      <c r="AC379" s="6">
        <f>SUMIF(AD$5:AD$35,$D379,AF$5:AF$35)</f>
        <v>0</v>
      </c>
      <c r="AD379" s="9"/>
      <c r="AE379" s="10"/>
      <c r="AF379" s="11"/>
      <c r="AG379" s="6">
        <f>SUMIF(AH$5:AH$35,$D379,AJ$5:AJ$35)</f>
        <v>0</v>
      </c>
      <c r="AH379" s="9"/>
      <c r="AI379" s="10"/>
      <c r="AJ379" s="11"/>
      <c r="AK379" s="6">
        <f>SUMIF(AL$5:AL$35,$D379,AN$5:AN$35)</f>
        <v>0</v>
      </c>
      <c r="AL379" s="9"/>
      <c r="AM379" s="10"/>
      <c r="AN379" s="11"/>
      <c r="AO379" s="6">
        <f>SUMIF(AP$5:AP$35,$D379,AR$5:AR$35)</f>
        <v>0</v>
      </c>
      <c r="AP379" s="9"/>
      <c r="AQ379" s="10"/>
      <c r="AR379" s="11"/>
      <c r="AS379" s="6">
        <f>SUMIF(AT$5:AT$35,$D379,AV$5:AV$35)</f>
        <v>0</v>
      </c>
      <c r="AT379" s="9"/>
      <c r="AU379" s="10"/>
      <c r="AV379" s="11"/>
      <c r="AW379" s="6">
        <f>SUMIF(AX$5:AX$35,$D379,AZ$5:AZ$35)</f>
        <v>0</v>
      </c>
      <c r="AX379" s="9"/>
      <c r="AY379" s="10"/>
      <c r="AZ379" s="11"/>
      <c r="BA379" s="6">
        <f>SUMIF(BB$5:BB$35,$D379,BD$5:BD$35)</f>
        <v>0</v>
      </c>
      <c r="BB379" s="9"/>
      <c r="BC379" s="10"/>
      <c r="BD379" s="11"/>
      <c r="BE379" s="6">
        <f>SUMIF(BF$5:BF$35,$D379,BH$5:BH$35)</f>
        <v>0</v>
      </c>
      <c r="BF379" s="9"/>
      <c r="BG379" s="10"/>
      <c r="BH379" s="11"/>
      <c r="BI379" s="6">
        <f>SUMIF(BJ$5:BJ$35,$D379,BL$5:BL$35)</f>
        <v>0</v>
      </c>
      <c r="BJ379" s="9"/>
      <c r="BK379" s="10"/>
      <c r="BL379" s="11"/>
      <c r="BM379" s="6">
        <f>SUMIF(BN$5:BN$35,$D379,BP$5:BP$35)</f>
        <v>0</v>
      </c>
      <c r="BN379" s="9"/>
      <c r="BO379" s="10"/>
      <c r="BP379" s="11"/>
      <c r="BQ379" s="6">
        <f>SUMIF(BR$5:BR$35,$D379,BT$5:BT$35)</f>
        <v>0</v>
      </c>
      <c r="BR379" s="9"/>
      <c r="BS379" s="10"/>
      <c r="BT379" s="11"/>
      <c r="BU379" s="6">
        <f>SUMIF(BV$5:BV$35,$D379,BX$5:BX$35)</f>
        <v>0</v>
      </c>
      <c r="BV379" s="9"/>
      <c r="BW379" s="10"/>
      <c r="BX379" s="11"/>
      <c r="BY379" s="6">
        <f>SUMIF(BZ$5:BZ$35,$D379,CB$5:CB$35)</f>
        <v>0</v>
      </c>
      <c r="BZ379" s="9"/>
      <c r="CA379" s="10"/>
      <c r="CB379" s="11"/>
      <c r="CC379" s="6">
        <f>SUMIF(CD$5:CD$35,$D379,CF$5:CF$35)</f>
        <v>0</v>
      </c>
      <c r="CD379" s="9"/>
      <c r="CE379" s="10"/>
      <c r="CF379" s="11"/>
      <c r="CG379" s="6">
        <f>SUMIF(CH$5:CH$35,$D379,CJ$5:CJ$35)</f>
        <v>0</v>
      </c>
      <c r="CH379" s="9"/>
      <c r="CI379" s="10"/>
      <c r="CJ379" s="11"/>
      <c r="CK379" s="6">
        <f>SUMIF(CL$5:CL$35,$D379,CN$5:CN$35)</f>
        <v>0</v>
      </c>
      <c r="CL379" s="9"/>
      <c r="CM379" s="10"/>
      <c r="CN379" s="11"/>
      <c r="CO379" s="6">
        <f>SUMIF(CP$5:CP$35,$D379,CR$5:CR$35)</f>
        <v>0</v>
      </c>
      <c r="CP379" s="9"/>
      <c r="CQ379" s="10"/>
      <c r="CR379" s="11"/>
      <c r="CS379" s="6">
        <f>SUMIF(CT$5:CT$35,$D379,CV$5:CV$35)</f>
        <v>0</v>
      </c>
      <c r="CT379" s="9"/>
      <c r="CU379" s="10"/>
      <c r="CV379" s="11"/>
      <c r="CW379" s="6">
        <f>SUMIF(CX$5:CX$35,$D379,CZ$5:CZ$35)</f>
        <v>0</v>
      </c>
      <c r="CX379" s="9"/>
      <c r="CY379" s="10"/>
      <c r="CZ379" s="11"/>
      <c r="DA379" s="6">
        <f>SUMIF(DB$5:DB$35,$D379,DD$5:DD$35)</f>
        <v>0</v>
      </c>
      <c r="DB379" s="9"/>
      <c r="DC379" s="10"/>
      <c r="DD379" s="11"/>
      <c r="DE379" s="6">
        <f>SUMIF(DF$5:DF$35,$D379,DH$5:DH$35)</f>
        <v>0</v>
      </c>
      <c r="DF379" s="9"/>
      <c r="DG379" s="10"/>
      <c r="DH379" s="11"/>
      <c r="DI379" s="6">
        <f>SUMIF(DJ$5:DJ$35,$D379,DL$5:DL$35)</f>
        <v>0</v>
      </c>
      <c r="DJ379" s="9"/>
      <c r="DK379" s="10"/>
      <c r="DL379" s="11"/>
      <c r="DM379" s="6">
        <f>SUMIF(DN$5:DN$35,$D379,DP$5:DP$35)</f>
        <v>0</v>
      </c>
      <c r="DN379" s="9"/>
      <c r="DO379" s="10"/>
      <c r="DP379" s="11"/>
      <c r="DQ379" s="6">
        <f>SUMIF(DR$5:DR$35,$D379,DT$5:DT$35)</f>
        <v>0</v>
      </c>
      <c r="DR379" s="9"/>
      <c r="DS379" s="10"/>
      <c r="DT379" s="11"/>
      <c r="DU379" s="6">
        <f>SUMIF(DV$5:DV$35,$D379,DX$5:DX$35)</f>
        <v>0</v>
      </c>
      <c r="DV379" s="9"/>
      <c r="DW379" s="10"/>
      <c r="DX379" s="11"/>
      <c r="DY379" s="6">
        <f>SUMIF(DZ$5:DZ$35,$D379,EB$5:EB$35)</f>
        <v>0</v>
      </c>
      <c r="DZ379" s="9"/>
      <c r="EA379" s="10"/>
      <c r="EB379" s="11"/>
      <c r="EC379" s="6">
        <f>SUMIF(ED$5:ED$35,$D379,EF$5:EF$35)</f>
        <v>0</v>
      </c>
      <c r="ED379" s="9"/>
      <c r="EE379" s="10"/>
      <c r="EF379" s="11"/>
      <c r="EG379" s="6">
        <f>SUMIF(EH$5:EH$35,$D379,EJ$5:EJ$35)</f>
        <v>0</v>
      </c>
      <c r="EH379" s="9"/>
      <c r="EI379" s="10"/>
      <c r="EJ379" s="11"/>
      <c r="EK379" s="6">
        <f>SUMIF(EL$5:EL$35,$D379,EN$5:EN$35)</f>
        <v>0</v>
      </c>
      <c r="EL379" s="9"/>
      <c r="EM379" s="10"/>
      <c r="EN379" s="11"/>
      <c r="EO379" s="6">
        <f>SUMIF(EP$5:EP$35,$D379,ER$5:ER$35)</f>
        <v>0</v>
      </c>
      <c r="EP379" s="9"/>
      <c r="EQ379" s="10"/>
      <c r="ER379" s="11"/>
      <c r="ES379" s="6">
        <f>SUMIF(ET$5:ET$35,$D379,EV$5:EV$35)</f>
        <v>0</v>
      </c>
      <c r="ET379" s="9"/>
      <c r="EU379" s="10"/>
      <c r="EV379" s="11"/>
      <c r="EW379" s="6">
        <f>SUMIF(EX$5:EX$35,$D379,EZ$5:EZ$35)</f>
        <v>0</v>
      </c>
      <c r="EX379" s="9"/>
      <c r="EY379" s="10"/>
      <c r="EZ379" s="11"/>
      <c r="FA379" s="6">
        <f>SUMIF(FB$5:FB$35,$D379,FD$5:FD$35)</f>
        <v>0</v>
      </c>
      <c r="FB379" s="9"/>
      <c r="FC379" s="10"/>
      <c r="FD379" s="11"/>
      <c r="FE379" s="6">
        <f>SUMIF(FF$5:FF$35,$D379,FH$5:FH$35)</f>
        <v>0</v>
      </c>
      <c r="FF379" s="9"/>
      <c r="FG379" s="10"/>
      <c r="FH379" s="11"/>
      <c r="FI379" s="6">
        <f>SUMIF(FJ$5:FJ$35,$D379,FL$5:FL$35)</f>
        <v>0</v>
      </c>
      <c r="FJ379" s="9"/>
      <c r="FK379" s="10"/>
      <c r="FL379" s="11"/>
      <c r="FM379" s="6">
        <f>SUMIF(FN$5:FN$35,$D379,FP$5:FP$35)</f>
        <v>0</v>
      </c>
      <c r="FN379" s="9"/>
      <c r="FO379" s="10"/>
      <c r="FP379" s="11"/>
      <c r="FQ379" s="6">
        <f>SUMIF(FR$5:FR$35,$D379,FT$5:FT$35)</f>
        <v>0</v>
      </c>
      <c r="FR379" s="9"/>
      <c r="FS379" s="10"/>
      <c r="FT379" s="11"/>
      <c r="FU379" s="6">
        <f>SUMIF(FV$5:FV$35,$D379,FX$5:FX$35)</f>
        <v>0</v>
      </c>
      <c r="FV379" s="9"/>
      <c r="FW379" s="10"/>
      <c r="FX379" s="11"/>
      <c r="FY379" s="6">
        <f>SUMIF(FZ$5:FZ$35,$D379,GB$5:GB$35)</f>
        <v>0</v>
      </c>
      <c r="FZ379" s="9"/>
      <c r="GA379" s="10"/>
      <c r="GB379" s="11"/>
      <c r="GC379" s="6">
        <f>SUMIF(GD$5:GD$35,$D379,GF$5:GF$35)</f>
        <v>0</v>
      </c>
      <c r="GD379" s="9"/>
      <c r="GE379" s="10"/>
      <c r="GF379" s="11"/>
      <c r="GG379" s="6">
        <f>SUMIF(GH$5:GH$35,$D379,GJ$5:GJ$35)</f>
        <v>0</v>
      </c>
      <c r="GH379" s="9"/>
      <c r="GI379" s="10"/>
      <c r="GJ379" s="11"/>
      <c r="GK379" s="6">
        <f>SUMIF(GL$5:GL$35,$D379,GN$5:GN$35)</f>
        <v>0</v>
      </c>
      <c r="GL379" s="9"/>
      <c r="GM379" s="10"/>
      <c r="GN379" s="11"/>
      <c r="GO379" s="6">
        <f>SUMIF(GP$5:GP$35,$D379,GR$5:GR$35)</f>
        <v>0</v>
      </c>
      <c r="GP379" s="9"/>
      <c r="GQ379" s="10"/>
      <c r="GR379" s="11"/>
      <c r="GS379" s="6">
        <f>SUMIF(GT$5:GT$35,$D379,GV$5:GV$35)</f>
        <v>0</v>
      </c>
      <c r="GT379" s="9"/>
      <c r="GU379" s="10"/>
      <c r="GV379" s="20"/>
      <c r="GW379" s="19">
        <f t="shared" ref="GW379:GW442" si="12">SUM(E379:GV379)</f>
        <v>0</v>
      </c>
      <c r="GX379" s="524">
        <f>SUM(GW379:GW390)</f>
        <v>0</v>
      </c>
      <c r="GY379" s="521" t="str">
        <f>D379</f>
        <v>TS14000/31</v>
      </c>
    </row>
    <row r="380" spans="1:207" ht="33.950000000000003" customHeight="1">
      <c r="A380" s="236" t="s">
        <v>76</v>
      </c>
      <c r="B380" s="513"/>
      <c r="C380" s="157" t="s">
        <v>455</v>
      </c>
      <c r="D380" s="333" t="s">
        <v>456</v>
      </c>
      <c r="E380" s="206">
        <f>SUMIF(F$36:F$66,$D380,H$36:H$66)</f>
        <v>0</v>
      </c>
      <c r="F380" s="9"/>
      <c r="G380" s="10"/>
      <c r="H380" s="11"/>
      <c r="I380" s="6">
        <f>SUMIF(J$36:J$66,$D380,L$36:L$66)</f>
        <v>0</v>
      </c>
      <c r="J380" s="9"/>
      <c r="K380" s="10"/>
      <c r="L380" s="11"/>
      <c r="M380" s="6">
        <f>SUMIF(N$36:N$66,$D380,P$36:P$66)</f>
        <v>0</v>
      </c>
      <c r="N380" s="9"/>
      <c r="O380" s="10"/>
      <c r="P380" s="11"/>
      <c r="Q380" s="6">
        <f>SUMIF(R$36:R$66,$D380,T$36:T$66)</f>
        <v>0</v>
      </c>
      <c r="R380" s="9"/>
      <c r="S380" s="10"/>
      <c r="T380" s="11"/>
      <c r="U380" s="6">
        <f>SUMIF(V$36:V$66,$D380,X$36:X$66)</f>
        <v>0</v>
      </c>
      <c r="V380" s="9"/>
      <c r="W380" s="10"/>
      <c r="X380" s="11"/>
      <c r="Y380" s="6">
        <f>SUMIF(Z$36:Z$66,$D380,AB$36:AB$66)</f>
        <v>0</v>
      </c>
      <c r="Z380" s="9"/>
      <c r="AA380" s="10"/>
      <c r="AB380" s="11"/>
      <c r="AC380" s="6">
        <f>SUMIF(AD$36:AD$66,$D380,AF$36:AF$66)</f>
        <v>0</v>
      </c>
      <c r="AD380" s="9"/>
      <c r="AE380" s="10"/>
      <c r="AF380" s="11"/>
      <c r="AG380" s="6">
        <f>SUMIF(AH$36:AH$66,$D380,AJ$36:AJ$66)</f>
        <v>0</v>
      </c>
      <c r="AH380" s="9"/>
      <c r="AI380" s="10"/>
      <c r="AJ380" s="11"/>
      <c r="AK380" s="6">
        <f>SUMIF(AL$36:AL$66,$D380,AN$36:AN$66)</f>
        <v>0</v>
      </c>
      <c r="AL380" s="9"/>
      <c r="AM380" s="10"/>
      <c r="AN380" s="11"/>
      <c r="AO380" s="6">
        <f>SUMIF(AP$36:AP$66,$D380,AR$36:AR$66)</f>
        <v>0</v>
      </c>
      <c r="AP380" s="9"/>
      <c r="AQ380" s="10"/>
      <c r="AR380" s="11"/>
      <c r="AS380" s="6">
        <f>SUMIF(AT$36:AT$66,$D380,AV$36:AV$66)</f>
        <v>0</v>
      </c>
      <c r="AT380" s="9"/>
      <c r="AU380" s="10"/>
      <c r="AV380" s="11"/>
      <c r="AW380" s="6">
        <f>SUMIF(AX$36:AX$66,$D380,AZ$36:AZ$66)</f>
        <v>0</v>
      </c>
      <c r="AX380" s="9"/>
      <c r="AY380" s="10"/>
      <c r="AZ380" s="11"/>
      <c r="BA380" s="6">
        <f>SUMIF(BB$36:BB$66,$D380,BD$36:BD$66)</f>
        <v>0</v>
      </c>
      <c r="BB380" s="9"/>
      <c r="BC380" s="10"/>
      <c r="BD380" s="11"/>
      <c r="BE380" s="6">
        <f>SUMIF(BF$36:BF$66,$D380,BH$36:BH$66)</f>
        <v>0</v>
      </c>
      <c r="BF380" s="9"/>
      <c r="BG380" s="10"/>
      <c r="BH380" s="11"/>
      <c r="BI380" s="6">
        <f>SUMIF(BJ$36:BJ$66,$D380,BL$36:BL$66)</f>
        <v>0</v>
      </c>
      <c r="BJ380" s="9"/>
      <c r="BK380" s="10"/>
      <c r="BL380" s="11"/>
      <c r="BM380" s="6">
        <f>SUMIF(BN$36:BN$66,$D380,BP$36:BP$66)</f>
        <v>0</v>
      </c>
      <c r="BN380" s="9"/>
      <c r="BO380" s="10"/>
      <c r="BP380" s="11"/>
      <c r="BQ380" s="6">
        <f>SUMIF(BR$36:BR$66,$D380,BT$36:BT$66)</f>
        <v>0</v>
      </c>
      <c r="BR380" s="9"/>
      <c r="BS380" s="10"/>
      <c r="BT380" s="11"/>
      <c r="BU380" s="6">
        <f>SUMIF(BV$36:BV$66,$D380,BX$36:BX$66)</f>
        <v>0</v>
      </c>
      <c r="BV380" s="9"/>
      <c r="BW380" s="10"/>
      <c r="BX380" s="11"/>
      <c r="BY380" s="6">
        <f>SUMIF(BZ$36:BZ$66,$D380,CB$36:CB$66)</f>
        <v>0</v>
      </c>
      <c r="BZ380" s="9"/>
      <c r="CA380" s="10"/>
      <c r="CB380" s="11"/>
      <c r="CC380" s="6">
        <f>SUMIF(CD$36:CD$66,$D380,CF$36:CF$66)</f>
        <v>0</v>
      </c>
      <c r="CD380" s="9"/>
      <c r="CE380" s="10"/>
      <c r="CF380" s="11"/>
      <c r="CG380" s="6">
        <f>SUMIF(CH$36:CH$66,$D380,CJ$36:CJ$66)</f>
        <v>0</v>
      </c>
      <c r="CH380" s="9"/>
      <c r="CI380" s="10"/>
      <c r="CJ380" s="11"/>
      <c r="CK380" s="6">
        <f>SUMIF(CL$36:CL$66,$D380,CN$36:CN$66)</f>
        <v>0</v>
      </c>
      <c r="CL380" s="9"/>
      <c r="CM380" s="10"/>
      <c r="CN380" s="11"/>
      <c r="CO380" s="6">
        <f>SUMIF(CP$36:CP$66,$D380,CR$36:CR$66)</f>
        <v>0</v>
      </c>
      <c r="CP380" s="9"/>
      <c r="CQ380" s="10"/>
      <c r="CR380" s="11"/>
      <c r="CS380" s="6">
        <f>SUMIF(CT$36:CT$66,$D380,CV$36:CV$66)</f>
        <v>0</v>
      </c>
      <c r="CT380" s="9"/>
      <c r="CU380" s="10"/>
      <c r="CV380" s="11"/>
      <c r="CW380" s="6">
        <f>SUMIF(CX$36:CX$66,$D380,CZ$36:CZ$66)</f>
        <v>0</v>
      </c>
      <c r="CX380" s="9"/>
      <c r="CY380" s="10"/>
      <c r="CZ380" s="11"/>
      <c r="DA380" s="6">
        <f>SUMIF(DB$36:DB$66,$D380,DD$36:DD$66)</f>
        <v>0</v>
      </c>
      <c r="DB380" s="9"/>
      <c r="DC380" s="10"/>
      <c r="DD380" s="11"/>
      <c r="DE380" s="6">
        <f>SUMIF(DF$36:DF$66,$D380,DH$36:DH$66)</f>
        <v>0</v>
      </c>
      <c r="DF380" s="9"/>
      <c r="DG380" s="10"/>
      <c r="DH380" s="11"/>
      <c r="DI380" s="6">
        <f>SUMIF(DJ$36:DJ$66,$D380,DL$36:DL$66)</f>
        <v>0</v>
      </c>
      <c r="DJ380" s="9"/>
      <c r="DK380" s="10"/>
      <c r="DL380" s="11"/>
      <c r="DM380" s="6">
        <f>SUMIF(DN$36:DN$66,$D380,DP$36:DP$66)</f>
        <v>0</v>
      </c>
      <c r="DN380" s="9"/>
      <c r="DO380" s="10"/>
      <c r="DP380" s="11"/>
      <c r="DQ380" s="6">
        <f>SUMIF(DR$36:DR$66,$D380,DT$36:DT$66)</f>
        <v>0</v>
      </c>
      <c r="DR380" s="9"/>
      <c r="DS380" s="10"/>
      <c r="DT380" s="11"/>
      <c r="DU380" s="6">
        <f>SUMIF(DV$36:DV$66,$D380,DX$36:DX$66)</f>
        <v>0</v>
      </c>
      <c r="DV380" s="9"/>
      <c r="DW380" s="10"/>
      <c r="DX380" s="11"/>
      <c r="DY380" s="6">
        <f>SUMIF(DZ$36:DZ$66,$D380,EB$36:EB$66)</f>
        <v>0</v>
      </c>
      <c r="DZ380" s="9"/>
      <c r="EA380" s="10"/>
      <c r="EB380" s="11"/>
      <c r="EC380" s="6">
        <f>SUMIF(ED$36:ED$66,$D380,EF$36:EF$66)</f>
        <v>0</v>
      </c>
      <c r="ED380" s="9"/>
      <c r="EE380" s="10"/>
      <c r="EF380" s="11"/>
      <c r="EG380" s="6">
        <f>SUMIF(EH$36:EH$66,$D380,EJ$36:EJ$66)</f>
        <v>0</v>
      </c>
      <c r="EH380" s="9"/>
      <c r="EI380" s="10"/>
      <c r="EJ380" s="11"/>
      <c r="EK380" s="6">
        <f>SUMIF(EL$36:EL$66,$D380,EN$36:EN$66)</f>
        <v>0</v>
      </c>
      <c r="EL380" s="9"/>
      <c r="EM380" s="10"/>
      <c r="EN380" s="11"/>
      <c r="EO380" s="6">
        <f>SUMIF(EP$36:EP$66,$D380,ER$36:ER$66)</f>
        <v>0</v>
      </c>
      <c r="EP380" s="9"/>
      <c r="EQ380" s="10"/>
      <c r="ER380" s="11"/>
      <c r="ES380" s="6">
        <f>SUMIF(ET$36:ET$66,$D380,EV$36:EV$66)</f>
        <v>0</v>
      </c>
      <c r="ET380" s="9"/>
      <c r="EU380" s="10"/>
      <c r="EV380" s="11"/>
      <c r="EW380" s="6">
        <f>SUMIF(EX$36:EX$66,$D380,EZ$36:EZ$66)</f>
        <v>0</v>
      </c>
      <c r="EX380" s="9"/>
      <c r="EY380" s="10"/>
      <c r="EZ380" s="11"/>
      <c r="FA380" s="6">
        <f>SUMIF(FB$36:FB$66,$D380,FD$36:FD$66)</f>
        <v>0</v>
      </c>
      <c r="FB380" s="9"/>
      <c r="FC380" s="10"/>
      <c r="FD380" s="11"/>
      <c r="FE380" s="6">
        <f>SUMIF(FF$36:FF$66,$D380,FH$36:FH$66)</f>
        <v>0</v>
      </c>
      <c r="FF380" s="9"/>
      <c r="FG380" s="10"/>
      <c r="FH380" s="11"/>
      <c r="FI380" s="6">
        <f>SUMIF(FJ$36:FJ$66,$D380,FL$36:FL$66)</f>
        <v>0</v>
      </c>
      <c r="FJ380" s="9"/>
      <c r="FK380" s="10"/>
      <c r="FL380" s="11"/>
      <c r="FM380" s="6">
        <f>SUMIF(FN$36:FN$66,$D380,FP$36:FP$66)</f>
        <v>0</v>
      </c>
      <c r="FN380" s="9"/>
      <c r="FO380" s="10"/>
      <c r="FP380" s="11"/>
      <c r="FQ380" s="6">
        <f>SUMIF(FR$36:FR$66,$D380,FT$36:FT$66)</f>
        <v>0</v>
      </c>
      <c r="FR380" s="9"/>
      <c r="FS380" s="10"/>
      <c r="FT380" s="11"/>
      <c r="FU380" s="6">
        <f>SUMIF(FV$36:FV$66,$D380,FX$36:FX$66)</f>
        <v>0</v>
      </c>
      <c r="FV380" s="9"/>
      <c r="FW380" s="10"/>
      <c r="FX380" s="11"/>
      <c r="FY380" s="6">
        <f>SUMIF(FZ$36:FZ$66,$D380,GB$36:GB$66)</f>
        <v>0</v>
      </c>
      <c r="FZ380" s="9"/>
      <c r="GA380" s="10"/>
      <c r="GB380" s="11"/>
      <c r="GC380" s="6">
        <f>SUMIF(GD$36:GD$66,$D380,GF$36:GF$66)</f>
        <v>0</v>
      </c>
      <c r="GD380" s="9"/>
      <c r="GE380" s="10"/>
      <c r="GF380" s="11"/>
      <c r="GG380" s="6">
        <f>SUMIF(GH$36:GH$66,$D380,GJ$36:GJ$66)</f>
        <v>0</v>
      </c>
      <c r="GH380" s="9"/>
      <c r="GI380" s="10"/>
      <c r="GJ380" s="11"/>
      <c r="GK380" s="6">
        <f>SUMIF(GL$36:GL$66,$D380,GN$36:GN$66)</f>
        <v>0</v>
      </c>
      <c r="GL380" s="9"/>
      <c r="GM380" s="10"/>
      <c r="GN380" s="11"/>
      <c r="GO380" s="6">
        <f>SUMIF(GP$36:GP$66,$D380,GR$36:GR$66)</f>
        <v>0</v>
      </c>
      <c r="GP380" s="9"/>
      <c r="GQ380" s="10"/>
      <c r="GR380" s="11"/>
      <c r="GS380" s="6">
        <f>SUMIF(GT$36:GT$66,$D380,GV$36:GV$66)</f>
        <v>0</v>
      </c>
      <c r="GT380" s="9"/>
      <c r="GU380" s="10"/>
      <c r="GV380" s="20"/>
      <c r="GW380" s="19">
        <f t="shared" si="12"/>
        <v>0</v>
      </c>
      <c r="GX380" s="525"/>
      <c r="GY380" s="522"/>
    </row>
    <row r="381" spans="1:207" ht="33.950000000000003" customHeight="1">
      <c r="A381" s="236" t="s">
        <v>77</v>
      </c>
      <c r="B381" s="513"/>
      <c r="C381" s="157" t="s">
        <v>455</v>
      </c>
      <c r="D381" s="242" t="s">
        <v>456</v>
      </c>
      <c r="E381" s="206">
        <f>SUMIF(F$67:F$97,$D381,H$67:H$97)</f>
        <v>0</v>
      </c>
      <c r="F381" s="9"/>
      <c r="G381" s="10"/>
      <c r="H381" s="11"/>
      <c r="I381" s="6">
        <f>SUMIF(J$67:J$97,$D381,L$67:L$97)</f>
        <v>0</v>
      </c>
      <c r="J381" s="9"/>
      <c r="K381" s="10"/>
      <c r="L381" s="11"/>
      <c r="M381" s="6">
        <f>SUMIF(N$67:N$97,$D381,P$67:P$97)</f>
        <v>0</v>
      </c>
      <c r="N381" s="9"/>
      <c r="O381" s="10"/>
      <c r="P381" s="11"/>
      <c r="Q381" s="6">
        <f>SUMIF(R$67:R$97,$D381,T$67:T$97)</f>
        <v>0</v>
      </c>
      <c r="R381" s="9"/>
      <c r="S381" s="10"/>
      <c r="T381" s="11"/>
      <c r="U381" s="6">
        <f>SUMIF(V$67:V$97,$D381,X$67:X$97)</f>
        <v>0</v>
      </c>
      <c r="V381" s="9"/>
      <c r="W381" s="10"/>
      <c r="X381" s="11"/>
      <c r="Y381" s="6">
        <f>SUMIF(Z$67:Z$97,$D381,AB$67:AB$97)</f>
        <v>0</v>
      </c>
      <c r="Z381" s="9"/>
      <c r="AA381" s="10"/>
      <c r="AB381" s="11"/>
      <c r="AC381" s="6">
        <f>SUMIF(AD$67:AD$97,$D381,AF$67:AF$97)</f>
        <v>0</v>
      </c>
      <c r="AD381" s="9"/>
      <c r="AE381" s="10"/>
      <c r="AF381" s="11"/>
      <c r="AG381" s="6">
        <f>SUMIF(AH$67:AH$97,$D381,AJ$67:AJ$97)</f>
        <v>0</v>
      </c>
      <c r="AH381" s="9"/>
      <c r="AI381" s="10"/>
      <c r="AJ381" s="11"/>
      <c r="AK381" s="6">
        <f>SUMIF(AL$67:AL$97,$D381,AN$67:AN$97)</f>
        <v>0</v>
      </c>
      <c r="AL381" s="9"/>
      <c r="AM381" s="10"/>
      <c r="AN381" s="11"/>
      <c r="AO381" s="6">
        <f>SUMIF(AP$67:AP$97,$D381,AR$67:AR$97)</f>
        <v>0</v>
      </c>
      <c r="AP381" s="9"/>
      <c r="AQ381" s="10"/>
      <c r="AR381" s="11"/>
      <c r="AS381" s="6">
        <f>SUMIF(AT$67:AT$97,$D381,AV$67:AV$97)</f>
        <v>0</v>
      </c>
      <c r="AT381" s="9"/>
      <c r="AU381" s="10"/>
      <c r="AV381" s="11"/>
      <c r="AW381" s="6">
        <f>SUMIF(AX$67:AX$97,$D381,AZ$67:AZ$97)</f>
        <v>0</v>
      </c>
      <c r="AX381" s="9"/>
      <c r="AY381" s="10"/>
      <c r="AZ381" s="11"/>
      <c r="BA381" s="6">
        <f>SUMIF(BB$67:BB$97,$D381,BD$67:BD$97)</f>
        <v>0</v>
      </c>
      <c r="BB381" s="9"/>
      <c r="BC381" s="10"/>
      <c r="BD381" s="11"/>
      <c r="BE381" s="6">
        <f>SUMIF(BF$67:BF$97,$D381,BH$67:BH$97)</f>
        <v>0</v>
      </c>
      <c r="BF381" s="9"/>
      <c r="BG381" s="10"/>
      <c r="BH381" s="11"/>
      <c r="BI381" s="6">
        <f>SUMIF(BJ$67:BJ$97,$D381,BL$67:BL$97)</f>
        <v>0</v>
      </c>
      <c r="BJ381" s="9"/>
      <c r="BK381" s="10"/>
      <c r="BL381" s="11"/>
      <c r="BM381" s="6">
        <f>SUMIF(BN$67:BN$97,$D381,BP$67:BP$97)</f>
        <v>0</v>
      </c>
      <c r="BN381" s="9"/>
      <c r="BO381" s="10"/>
      <c r="BP381" s="11"/>
      <c r="BQ381" s="6">
        <f>SUMIF(BR$67:BR$97,$D381,BT$67:BT$97)</f>
        <v>0</v>
      </c>
      <c r="BR381" s="9"/>
      <c r="BS381" s="10"/>
      <c r="BT381" s="11"/>
      <c r="BU381" s="6">
        <f>SUMIF(BV$67:BV$97,$D381,BX$67:BX$97)</f>
        <v>0</v>
      </c>
      <c r="BV381" s="9"/>
      <c r="BW381" s="10"/>
      <c r="BX381" s="11"/>
      <c r="BY381" s="6">
        <f>SUMIF(BZ$67:BZ$97,$D381,CB$67:CB$97)</f>
        <v>0</v>
      </c>
      <c r="BZ381" s="9"/>
      <c r="CA381" s="10"/>
      <c r="CB381" s="11"/>
      <c r="CC381" s="6">
        <f>SUMIF(CD$67:CD$97,$D381,CF$67:CF$97)</f>
        <v>0</v>
      </c>
      <c r="CD381" s="9"/>
      <c r="CE381" s="10"/>
      <c r="CF381" s="11"/>
      <c r="CG381" s="6">
        <f>SUMIF(CH$67:CH$97,$D381,CJ$67:CJ$97)</f>
        <v>0</v>
      </c>
      <c r="CH381" s="9"/>
      <c r="CI381" s="10"/>
      <c r="CJ381" s="11"/>
      <c r="CK381" s="6">
        <f>SUMIF(CL$67:CL$97,$D381,CN$67:CN$97)</f>
        <v>0</v>
      </c>
      <c r="CL381" s="9"/>
      <c r="CM381" s="10"/>
      <c r="CN381" s="11"/>
      <c r="CO381" s="6">
        <f>SUMIF(CP$67:CP$97,$D381,CR$67:CR$97)</f>
        <v>0</v>
      </c>
      <c r="CP381" s="9"/>
      <c r="CQ381" s="10"/>
      <c r="CR381" s="11"/>
      <c r="CS381" s="6">
        <f>SUMIF(CT$67:CT$97,$D381,CV$67:CV$97)</f>
        <v>0</v>
      </c>
      <c r="CT381" s="9"/>
      <c r="CU381" s="10"/>
      <c r="CV381" s="11"/>
      <c r="CW381" s="6">
        <f>SUMIF(CX$67:CX$97,$D381,CZ$67:CZ$97)</f>
        <v>0</v>
      </c>
      <c r="CX381" s="9"/>
      <c r="CY381" s="10"/>
      <c r="CZ381" s="11"/>
      <c r="DA381" s="6">
        <f>SUMIF(DB$67:DB$97,$D381,DD$67:DD$97)</f>
        <v>0</v>
      </c>
      <c r="DB381" s="9"/>
      <c r="DC381" s="10"/>
      <c r="DD381" s="11"/>
      <c r="DE381" s="6">
        <f>SUMIF(DF$67:DF$97,$D381,DH$67:DH$97)</f>
        <v>0</v>
      </c>
      <c r="DF381" s="9"/>
      <c r="DG381" s="10"/>
      <c r="DH381" s="11"/>
      <c r="DI381" s="6">
        <f>SUMIF(DJ$67:DJ$97,$D381,DL$67:DL$97)</f>
        <v>0</v>
      </c>
      <c r="DJ381" s="9"/>
      <c r="DK381" s="10"/>
      <c r="DL381" s="11"/>
      <c r="DM381" s="6">
        <f>SUMIF(DN$67:DN$97,$D381,DP$67:DP$97)</f>
        <v>0</v>
      </c>
      <c r="DN381" s="9"/>
      <c r="DO381" s="10"/>
      <c r="DP381" s="11"/>
      <c r="DQ381" s="6">
        <f>SUMIF(DR$67:DR$97,$D381,DT$67:DT$97)</f>
        <v>0</v>
      </c>
      <c r="DR381" s="9"/>
      <c r="DS381" s="10"/>
      <c r="DT381" s="11"/>
      <c r="DU381" s="6">
        <f>SUMIF(DV$67:DV$97,$D381,DX$67:DX$97)</f>
        <v>0</v>
      </c>
      <c r="DV381" s="9"/>
      <c r="DW381" s="10"/>
      <c r="DX381" s="11"/>
      <c r="DY381" s="6">
        <f>SUMIF(DZ$67:DZ$97,$D381,EB$67:EB$97)</f>
        <v>0</v>
      </c>
      <c r="DZ381" s="9"/>
      <c r="EA381" s="10"/>
      <c r="EB381" s="11"/>
      <c r="EC381" s="6">
        <f>SUMIF(ED$67:ED$97,$D381,EF$67:EF$97)</f>
        <v>0</v>
      </c>
      <c r="ED381" s="9"/>
      <c r="EE381" s="10"/>
      <c r="EF381" s="11"/>
      <c r="EG381" s="6">
        <f>SUMIF(EH$67:EH$97,$D381,EJ$67:EJ$97)</f>
        <v>0</v>
      </c>
      <c r="EH381" s="9"/>
      <c r="EI381" s="10"/>
      <c r="EJ381" s="11"/>
      <c r="EK381" s="6">
        <f>SUMIF(EL$67:EL$97,$D381,EN$67:EN$97)</f>
        <v>0</v>
      </c>
      <c r="EL381" s="9"/>
      <c r="EM381" s="10"/>
      <c r="EN381" s="11"/>
      <c r="EO381" s="6">
        <f>SUMIF(EP$67:EP$97,$D381,ER$67:ER$97)</f>
        <v>0</v>
      </c>
      <c r="EP381" s="9"/>
      <c r="EQ381" s="10"/>
      <c r="ER381" s="11"/>
      <c r="ES381" s="6">
        <f>SUMIF(ET$67:ET$97,$D381,EV$67:EV$97)</f>
        <v>0</v>
      </c>
      <c r="ET381" s="9"/>
      <c r="EU381" s="10"/>
      <c r="EV381" s="11"/>
      <c r="EW381" s="6">
        <f>SUMIF(EX$67:EX$97,$D381,EZ$67:EZ$97)</f>
        <v>0</v>
      </c>
      <c r="EX381" s="9"/>
      <c r="EY381" s="10"/>
      <c r="EZ381" s="11"/>
      <c r="FA381" s="6">
        <f>SUMIF(FB$67:FB$97,$D381,FD$67:FD$97)</f>
        <v>0</v>
      </c>
      <c r="FB381" s="9"/>
      <c r="FC381" s="10"/>
      <c r="FD381" s="11"/>
      <c r="FE381" s="6">
        <f>SUMIF(FF$67:FF$97,$D381,FH$67:FH$97)</f>
        <v>0</v>
      </c>
      <c r="FF381" s="9"/>
      <c r="FG381" s="10"/>
      <c r="FH381" s="11"/>
      <c r="FI381" s="6">
        <f>SUMIF(FJ$67:FJ$97,$D381,FL$67:FL$97)</f>
        <v>0</v>
      </c>
      <c r="FJ381" s="9"/>
      <c r="FK381" s="10"/>
      <c r="FL381" s="11"/>
      <c r="FM381" s="6">
        <f>SUMIF(FN$67:FN$97,$D381,FP$67:FP$97)</f>
        <v>0</v>
      </c>
      <c r="FN381" s="9"/>
      <c r="FO381" s="10"/>
      <c r="FP381" s="11"/>
      <c r="FQ381" s="6">
        <f>SUMIF(FR$67:FR$97,$D381,FT$67:FT$97)</f>
        <v>0</v>
      </c>
      <c r="FR381" s="9"/>
      <c r="FS381" s="10"/>
      <c r="FT381" s="11"/>
      <c r="FU381" s="6">
        <f>SUMIF(FV$67:FV$97,$D381,FX$67:FX$97)</f>
        <v>0</v>
      </c>
      <c r="FV381" s="9"/>
      <c r="FW381" s="10"/>
      <c r="FX381" s="11"/>
      <c r="FY381" s="6">
        <f>SUMIF(FZ$67:FZ$97,$D381,GB$67:GB$97)</f>
        <v>0</v>
      </c>
      <c r="FZ381" s="9"/>
      <c r="GA381" s="10"/>
      <c r="GB381" s="11"/>
      <c r="GC381" s="6">
        <f>SUMIF(GD$67:GD$97,$D381,GF$67:GF$97)</f>
        <v>0</v>
      </c>
      <c r="GD381" s="9"/>
      <c r="GE381" s="10"/>
      <c r="GF381" s="11"/>
      <c r="GG381" s="6">
        <f>SUMIF(GH$67:GH$97,$D381,GJ$67:GJ$97)</f>
        <v>0</v>
      </c>
      <c r="GH381" s="9"/>
      <c r="GI381" s="10"/>
      <c r="GJ381" s="11"/>
      <c r="GK381" s="6">
        <f>SUMIF(GL$67:GL$97,$D381,GN$67:GN$97)</f>
        <v>0</v>
      </c>
      <c r="GL381" s="9"/>
      <c r="GM381" s="10"/>
      <c r="GN381" s="11"/>
      <c r="GO381" s="6">
        <f>SUMIF(GP$67:GP$97,$D381,GR$67:GR$97)</f>
        <v>0</v>
      </c>
      <c r="GP381" s="9"/>
      <c r="GQ381" s="10"/>
      <c r="GR381" s="11"/>
      <c r="GS381" s="6">
        <f>SUMIF(GT$67:GT$97,$D381,GV$67:GV$97)</f>
        <v>0</v>
      </c>
      <c r="GT381" s="9"/>
      <c r="GU381" s="10"/>
      <c r="GV381" s="20"/>
      <c r="GW381" s="19">
        <f t="shared" si="12"/>
        <v>0</v>
      </c>
      <c r="GX381" s="525"/>
      <c r="GY381" s="522"/>
    </row>
    <row r="382" spans="1:207" ht="33.950000000000003" customHeight="1">
      <c r="A382" s="236" t="s">
        <v>78</v>
      </c>
      <c r="B382" s="513"/>
      <c r="C382" s="157" t="s">
        <v>455</v>
      </c>
      <c r="D382" s="333" t="s">
        <v>456</v>
      </c>
      <c r="E382" s="206">
        <f>SUMIF(F$98:F$128,$D382,H$98:H$128)</f>
        <v>0</v>
      </c>
      <c r="F382" s="9"/>
      <c r="G382" s="10"/>
      <c r="H382" s="11"/>
      <c r="I382" s="6">
        <f>SUMIF(J$98:J$128,$D382,L$98:L$128)</f>
        <v>0</v>
      </c>
      <c r="J382" s="9"/>
      <c r="K382" s="10"/>
      <c r="L382" s="11"/>
      <c r="M382" s="6">
        <f>SUMIF(N$98:N$128,$D382,P$98:P$128)</f>
        <v>0</v>
      </c>
      <c r="N382" s="9"/>
      <c r="O382" s="10"/>
      <c r="P382" s="11"/>
      <c r="Q382" s="6">
        <f>SUMIF(R$98:R$128,$D382,T$98:T$128)</f>
        <v>0</v>
      </c>
      <c r="R382" s="9"/>
      <c r="S382" s="10"/>
      <c r="T382" s="11"/>
      <c r="U382" s="6">
        <f>SUMIF(V$98:V$128,$D382,X$98:X$128)</f>
        <v>0</v>
      </c>
      <c r="V382" s="9"/>
      <c r="W382" s="10"/>
      <c r="X382" s="11"/>
      <c r="Y382" s="6">
        <f>SUMIF(Z$98:Z$128,$D382,AB$98:AB$128)</f>
        <v>0</v>
      </c>
      <c r="Z382" s="9"/>
      <c r="AA382" s="10"/>
      <c r="AB382" s="11"/>
      <c r="AC382" s="6">
        <f>SUMIF(AD$98:AD$128,$D382,AF$98:AF$128)</f>
        <v>0</v>
      </c>
      <c r="AD382" s="9"/>
      <c r="AE382" s="10"/>
      <c r="AF382" s="11"/>
      <c r="AG382" s="6">
        <f>SUMIF(AH$98:AH$128,$D382,AJ$98:AJ$128)</f>
        <v>0</v>
      </c>
      <c r="AH382" s="9"/>
      <c r="AI382" s="10"/>
      <c r="AJ382" s="11"/>
      <c r="AK382" s="6">
        <f>SUMIF(AL$98:AL$128,$D382,AN$98:AN$128)</f>
        <v>0</v>
      </c>
      <c r="AL382" s="9"/>
      <c r="AM382" s="10"/>
      <c r="AN382" s="11"/>
      <c r="AO382" s="6">
        <f>SUMIF(AP$98:AP$128,$D382,AR$98:AR$128)</f>
        <v>0</v>
      </c>
      <c r="AP382" s="9"/>
      <c r="AQ382" s="10"/>
      <c r="AR382" s="11"/>
      <c r="AS382" s="6">
        <f>SUMIF(AT$98:AT$128,$D382,AV$98:AV$128)</f>
        <v>0</v>
      </c>
      <c r="AT382" s="9"/>
      <c r="AU382" s="10"/>
      <c r="AV382" s="11"/>
      <c r="AW382" s="6">
        <f>SUMIF(AX$98:AX$128,$D382,AZ$98:AZ$128)</f>
        <v>0</v>
      </c>
      <c r="AX382" s="9"/>
      <c r="AY382" s="10"/>
      <c r="AZ382" s="11"/>
      <c r="BA382" s="6">
        <f>SUMIF(BB$98:BB$128,$D382,BD$98:BD$128)</f>
        <v>0</v>
      </c>
      <c r="BB382" s="9"/>
      <c r="BC382" s="10"/>
      <c r="BD382" s="11"/>
      <c r="BE382" s="6">
        <f>SUMIF(BF$98:BF$128,$D382,BH$98:BH$128)</f>
        <v>0</v>
      </c>
      <c r="BF382" s="9"/>
      <c r="BG382" s="10"/>
      <c r="BH382" s="11"/>
      <c r="BI382" s="6">
        <f>SUMIF(BJ$98:BJ$128,$D382,BL$98:BL$128)</f>
        <v>0</v>
      </c>
      <c r="BJ382" s="9"/>
      <c r="BK382" s="10"/>
      <c r="BL382" s="11"/>
      <c r="BM382" s="6">
        <f>SUMIF(BN$98:BN$128,$D382,BP$98:BP$128)</f>
        <v>0</v>
      </c>
      <c r="BN382" s="9"/>
      <c r="BO382" s="10"/>
      <c r="BP382" s="11"/>
      <c r="BQ382" s="6">
        <f>SUMIF(BR$98:BR$128,$D382,BT$98:BT$128)</f>
        <v>0</v>
      </c>
      <c r="BR382" s="9"/>
      <c r="BS382" s="10"/>
      <c r="BT382" s="11"/>
      <c r="BU382" s="6">
        <f>SUMIF(BV$98:BV$128,$D382,BX$98:BX$128)</f>
        <v>0</v>
      </c>
      <c r="BV382" s="9"/>
      <c r="BW382" s="10"/>
      <c r="BX382" s="11"/>
      <c r="BY382" s="6">
        <f>SUMIF(BZ$98:BZ$128,$D382,CB$98:CB$128)</f>
        <v>0</v>
      </c>
      <c r="BZ382" s="9"/>
      <c r="CA382" s="10"/>
      <c r="CB382" s="11"/>
      <c r="CC382" s="6">
        <f>SUMIF(CD$98:CD$128,$D382,CF$98:CF$128)</f>
        <v>0</v>
      </c>
      <c r="CD382" s="9"/>
      <c r="CE382" s="10"/>
      <c r="CF382" s="11"/>
      <c r="CG382" s="6">
        <f>SUMIF(CH$98:CH$128,$D382,CJ$98:CJ$128)</f>
        <v>0</v>
      </c>
      <c r="CH382" s="9"/>
      <c r="CI382" s="10"/>
      <c r="CJ382" s="11"/>
      <c r="CK382" s="6">
        <f>SUMIF(CL$98:CL$128,$D382,CN$98:CN$128)</f>
        <v>0</v>
      </c>
      <c r="CL382" s="9"/>
      <c r="CM382" s="10"/>
      <c r="CN382" s="11"/>
      <c r="CO382" s="6">
        <f>SUMIF(CP$98:CP$128,$D382,CR$98:CR$128)</f>
        <v>0</v>
      </c>
      <c r="CP382" s="9"/>
      <c r="CQ382" s="10"/>
      <c r="CR382" s="11"/>
      <c r="CS382" s="6">
        <f>SUMIF(CT$98:CT$128,$D382,CV$98:CV$128)</f>
        <v>0</v>
      </c>
      <c r="CT382" s="9"/>
      <c r="CU382" s="10"/>
      <c r="CV382" s="11"/>
      <c r="CW382" s="6">
        <f>SUMIF(CX$98:CX$128,$D382,CZ$98:CZ$128)</f>
        <v>0</v>
      </c>
      <c r="CX382" s="9"/>
      <c r="CY382" s="10"/>
      <c r="CZ382" s="11"/>
      <c r="DA382" s="6">
        <f>SUMIF(DB$98:DB$128,$D382,DD$98:DD$128)</f>
        <v>0</v>
      </c>
      <c r="DB382" s="9"/>
      <c r="DC382" s="10"/>
      <c r="DD382" s="11"/>
      <c r="DE382" s="6">
        <f>SUMIF(DF$98:DF$128,$D382,DH$98:DH$128)</f>
        <v>0</v>
      </c>
      <c r="DF382" s="9"/>
      <c r="DG382" s="10"/>
      <c r="DH382" s="11"/>
      <c r="DI382" s="6">
        <f>SUMIF(DJ$98:DJ$128,$D382,DL$98:DL$128)</f>
        <v>0</v>
      </c>
      <c r="DJ382" s="9"/>
      <c r="DK382" s="10"/>
      <c r="DL382" s="11"/>
      <c r="DM382" s="6">
        <f>SUMIF(DN$98:DN$128,$D382,DP$98:DP$128)</f>
        <v>0</v>
      </c>
      <c r="DN382" s="9"/>
      <c r="DO382" s="10"/>
      <c r="DP382" s="11"/>
      <c r="DQ382" s="6">
        <f>SUMIF(DR$98:DR$128,$D382,DT$98:DT$128)</f>
        <v>0</v>
      </c>
      <c r="DR382" s="9"/>
      <c r="DS382" s="10"/>
      <c r="DT382" s="11"/>
      <c r="DU382" s="6">
        <f>SUMIF(DV$98:DV$128,$D382,DX$98:DX$128)</f>
        <v>0</v>
      </c>
      <c r="DV382" s="9"/>
      <c r="DW382" s="10"/>
      <c r="DX382" s="11"/>
      <c r="DY382" s="6">
        <f>SUMIF(DZ$98:DZ$128,$D382,EB$98:EB$128)</f>
        <v>0</v>
      </c>
      <c r="DZ382" s="9"/>
      <c r="EA382" s="10"/>
      <c r="EB382" s="11"/>
      <c r="EC382" s="6">
        <f>SUMIF(ED$98:ED$128,$D382,EF$98:EF$128)</f>
        <v>0</v>
      </c>
      <c r="ED382" s="9"/>
      <c r="EE382" s="10"/>
      <c r="EF382" s="11"/>
      <c r="EG382" s="6">
        <f>SUMIF(EH$98:EH$128,$D382,EJ$98:EJ$128)</f>
        <v>0</v>
      </c>
      <c r="EH382" s="9"/>
      <c r="EI382" s="10"/>
      <c r="EJ382" s="11"/>
      <c r="EK382" s="6">
        <f>SUMIF(EL$98:EL$128,$D382,EN$98:EN$128)</f>
        <v>0</v>
      </c>
      <c r="EL382" s="9"/>
      <c r="EM382" s="10"/>
      <c r="EN382" s="11"/>
      <c r="EO382" s="6">
        <f>SUMIF(EP$98:EP$128,$D382,ER$98:ER$128)</f>
        <v>0</v>
      </c>
      <c r="EP382" s="9"/>
      <c r="EQ382" s="10"/>
      <c r="ER382" s="11"/>
      <c r="ES382" s="6">
        <f>SUMIF(ET$98:ET$128,$D382,EV$98:EV$128)</f>
        <v>0</v>
      </c>
      <c r="ET382" s="9"/>
      <c r="EU382" s="10"/>
      <c r="EV382" s="11"/>
      <c r="EW382" s="6">
        <f>SUMIF(EX$98:EX$128,$D382,EZ$98:EZ$128)</f>
        <v>0</v>
      </c>
      <c r="EX382" s="9"/>
      <c r="EY382" s="10"/>
      <c r="EZ382" s="11"/>
      <c r="FA382" s="6">
        <f>SUMIF(FB$98:FB$128,$D382,FD$98:FD$128)</f>
        <v>0</v>
      </c>
      <c r="FB382" s="9"/>
      <c r="FC382" s="10"/>
      <c r="FD382" s="11"/>
      <c r="FE382" s="6">
        <f>SUMIF(FF$98:FF$128,$D382,FH$98:FH$128)</f>
        <v>0</v>
      </c>
      <c r="FF382" s="9"/>
      <c r="FG382" s="10"/>
      <c r="FH382" s="11"/>
      <c r="FI382" s="6">
        <f>SUMIF(FJ$98:FJ$128,$D382,FL$98:FL$128)</f>
        <v>0</v>
      </c>
      <c r="FJ382" s="9"/>
      <c r="FK382" s="10"/>
      <c r="FL382" s="11"/>
      <c r="FM382" s="6">
        <f>SUMIF(FN$98:FN$128,$D382,FP$98:FP$128)</f>
        <v>0</v>
      </c>
      <c r="FN382" s="9"/>
      <c r="FO382" s="10"/>
      <c r="FP382" s="11"/>
      <c r="FQ382" s="6">
        <f>SUMIF(FR$98:FR$128,$D382,FT$98:FT$128)</f>
        <v>0</v>
      </c>
      <c r="FR382" s="9"/>
      <c r="FS382" s="10"/>
      <c r="FT382" s="11"/>
      <c r="FU382" s="6">
        <f>SUMIF(FV$98:FV$128,$D382,FX$98:FX$128)</f>
        <v>0</v>
      </c>
      <c r="FV382" s="9"/>
      <c r="FW382" s="10"/>
      <c r="FX382" s="11"/>
      <c r="FY382" s="6">
        <f>SUMIF(FZ$98:FZ$128,$D382,GB$98:GB$128)</f>
        <v>0</v>
      </c>
      <c r="FZ382" s="9"/>
      <c r="GA382" s="10"/>
      <c r="GB382" s="11"/>
      <c r="GC382" s="6">
        <f>SUMIF(GD$98:GD$128,$D382,GF$98:GF$128)</f>
        <v>0</v>
      </c>
      <c r="GD382" s="9"/>
      <c r="GE382" s="10"/>
      <c r="GF382" s="11"/>
      <c r="GG382" s="6">
        <f>SUMIF(GH$98:GH$128,$D382,GJ$98:GJ$128)</f>
        <v>0</v>
      </c>
      <c r="GH382" s="9"/>
      <c r="GI382" s="10"/>
      <c r="GJ382" s="11"/>
      <c r="GK382" s="6">
        <f>SUMIF(GL$98:GL$128,$D382,GN$98:GN$128)</f>
        <v>0</v>
      </c>
      <c r="GL382" s="9"/>
      <c r="GM382" s="10"/>
      <c r="GN382" s="11"/>
      <c r="GO382" s="6">
        <f>SUMIF(GP$98:GP$128,$D382,GR$98:GR$128)</f>
        <v>0</v>
      </c>
      <c r="GP382" s="9"/>
      <c r="GQ382" s="10"/>
      <c r="GR382" s="11"/>
      <c r="GS382" s="6">
        <f>SUMIF(GT$98:GT$128,$D382,GV$98:GV$128)</f>
        <v>0</v>
      </c>
      <c r="GT382" s="9"/>
      <c r="GU382" s="10"/>
      <c r="GV382" s="20"/>
      <c r="GW382" s="19">
        <f t="shared" si="12"/>
        <v>0</v>
      </c>
      <c r="GX382" s="525"/>
      <c r="GY382" s="522"/>
    </row>
    <row r="383" spans="1:207" ht="33.950000000000003" customHeight="1">
      <c r="A383" s="236" t="s">
        <v>79</v>
      </c>
      <c r="B383" s="513"/>
      <c r="C383" s="157" t="s">
        <v>455</v>
      </c>
      <c r="D383" s="242" t="s">
        <v>456</v>
      </c>
      <c r="E383" s="206">
        <f>SUMIF(F$129:F$159,$D383,H$129:H$159)</f>
        <v>0</v>
      </c>
      <c r="F383" s="9"/>
      <c r="G383" s="10"/>
      <c r="H383" s="11"/>
      <c r="I383" s="6">
        <f>SUMIF(J$129:J$159,$D383,L$129:L$159)</f>
        <v>0</v>
      </c>
      <c r="J383" s="9"/>
      <c r="K383" s="10"/>
      <c r="L383" s="11"/>
      <c r="M383" s="6">
        <f>SUMIF(N$129:N$159,$D383,P$129:P$159)</f>
        <v>0</v>
      </c>
      <c r="N383" s="9"/>
      <c r="O383" s="10"/>
      <c r="P383" s="11"/>
      <c r="Q383" s="6">
        <f>SUMIF(R$129:R$159,$D383,T$129:T$159)</f>
        <v>0</v>
      </c>
      <c r="R383" s="9"/>
      <c r="S383" s="10"/>
      <c r="T383" s="11"/>
      <c r="U383" s="6">
        <f>SUMIF(V$129:V$159,$D383,X$129:X$159)</f>
        <v>0</v>
      </c>
      <c r="V383" s="9"/>
      <c r="W383" s="10"/>
      <c r="X383" s="11"/>
      <c r="Y383" s="6">
        <f>SUMIF(Z$129:Z$159,$D383,AB$129:AB$159)</f>
        <v>0</v>
      </c>
      <c r="Z383" s="9"/>
      <c r="AA383" s="10"/>
      <c r="AB383" s="11"/>
      <c r="AC383" s="6">
        <f>SUMIF(AD$129:AD$159,$D383,AF$129:AF$159)</f>
        <v>0</v>
      </c>
      <c r="AD383" s="9"/>
      <c r="AE383" s="10"/>
      <c r="AF383" s="11"/>
      <c r="AG383" s="6">
        <f>SUMIF(AH$129:AH$159,$D383,AJ$129:AJ$159)</f>
        <v>0</v>
      </c>
      <c r="AH383" s="9"/>
      <c r="AI383" s="10"/>
      <c r="AJ383" s="11"/>
      <c r="AK383" s="6">
        <f>SUMIF(AL$129:AL$159,$D383,AN$129:AN$159)</f>
        <v>0</v>
      </c>
      <c r="AL383" s="9"/>
      <c r="AM383" s="10"/>
      <c r="AN383" s="11"/>
      <c r="AO383" s="6">
        <f>SUMIF(AP$129:AP$159,$D383,AR$129:AR$159)</f>
        <v>0</v>
      </c>
      <c r="AP383" s="9"/>
      <c r="AQ383" s="10"/>
      <c r="AR383" s="11"/>
      <c r="AS383" s="6">
        <f>SUMIF(AT$129:AT$159,$D383,AV$129:AV$159)</f>
        <v>0</v>
      </c>
      <c r="AT383" s="9"/>
      <c r="AU383" s="10"/>
      <c r="AV383" s="11"/>
      <c r="AW383" s="6">
        <f>SUMIF(AX$129:AX$159,$D383,AZ$129:AZ$159)</f>
        <v>0</v>
      </c>
      <c r="AX383" s="9"/>
      <c r="AY383" s="10"/>
      <c r="AZ383" s="11"/>
      <c r="BA383" s="6">
        <f>SUMIF(BB$129:BB$159,$D383,BD$129:BD$159)</f>
        <v>0</v>
      </c>
      <c r="BB383" s="9"/>
      <c r="BC383" s="10"/>
      <c r="BD383" s="11"/>
      <c r="BE383" s="6">
        <f>SUMIF(BF$129:BF$159,$D383,BH$129:BH$159)</f>
        <v>0</v>
      </c>
      <c r="BF383" s="9"/>
      <c r="BG383" s="10"/>
      <c r="BH383" s="11"/>
      <c r="BI383" s="6">
        <f>SUMIF(BJ$129:BJ$159,$D383,BL$129:BL$159)</f>
        <v>0</v>
      </c>
      <c r="BJ383" s="9"/>
      <c r="BK383" s="10"/>
      <c r="BL383" s="11"/>
      <c r="BM383" s="6">
        <f>SUMIF(BN$129:BN$159,$D383,BP$129:BP$159)</f>
        <v>0</v>
      </c>
      <c r="BN383" s="9"/>
      <c r="BO383" s="10"/>
      <c r="BP383" s="11"/>
      <c r="BQ383" s="6">
        <f>SUMIF(BR$129:BR$159,$D383,BT$129:BT$159)</f>
        <v>0</v>
      </c>
      <c r="BR383" s="9"/>
      <c r="BS383" s="10"/>
      <c r="BT383" s="11"/>
      <c r="BU383" s="6">
        <f>SUMIF(BV$129:BV$159,$D383,BX$129:BX$159)</f>
        <v>0</v>
      </c>
      <c r="BV383" s="9"/>
      <c r="BW383" s="10"/>
      <c r="BX383" s="11"/>
      <c r="BY383" s="6">
        <f>SUMIF(BZ$129:BZ$159,$D383,CB$129:CB$159)</f>
        <v>0</v>
      </c>
      <c r="BZ383" s="9"/>
      <c r="CA383" s="10"/>
      <c r="CB383" s="11"/>
      <c r="CC383" s="6">
        <f>SUMIF(CD$129:CD$159,$D383,CF$129:CF$159)</f>
        <v>0</v>
      </c>
      <c r="CD383" s="9"/>
      <c r="CE383" s="10"/>
      <c r="CF383" s="11"/>
      <c r="CG383" s="6">
        <f>SUMIF(CH$129:CH$159,$D383,CJ$129:CJ$159)</f>
        <v>0</v>
      </c>
      <c r="CH383" s="9"/>
      <c r="CI383" s="10"/>
      <c r="CJ383" s="11"/>
      <c r="CK383" s="6">
        <f>SUMIF(CL$129:CL$159,$D383,CN$129:CN$159)</f>
        <v>0</v>
      </c>
      <c r="CL383" s="9"/>
      <c r="CM383" s="10"/>
      <c r="CN383" s="11"/>
      <c r="CO383" s="6">
        <f>SUMIF(CP$129:CP$159,$D383,CR$129:CR$159)</f>
        <v>0</v>
      </c>
      <c r="CP383" s="9"/>
      <c r="CQ383" s="10"/>
      <c r="CR383" s="11"/>
      <c r="CS383" s="6">
        <f>SUMIF(CT$129:CT$159,$D383,CV$129:CV$159)</f>
        <v>0</v>
      </c>
      <c r="CT383" s="9"/>
      <c r="CU383" s="10"/>
      <c r="CV383" s="11"/>
      <c r="CW383" s="6">
        <f>SUMIF(CX$129:CX$159,$D383,CZ$129:CZ$159)</f>
        <v>0</v>
      </c>
      <c r="CX383" s="9"/>
      <c r="CY383" s="10"/>
      <c r="CZ383" s="11"/>
      <c r="DA383" s="6">
        <f>SUMIF(DB$129:DB$159,$D383,DD$129:DD$159)</f>
        <v>0</v>
      </c>
      <c r="DB383" s="9"/>
      <c r="DC383" s="10"/>
      <c r="DD383" s="11"/>
      <c r="DE383" s="6">
        <f>SUMIF(DF$129:DF$159,$D383,DH$129:DH$159)</f>
        <v>0</v>
      </c>
      <c r="DF383" s="9"/>
      <c r="DG383" s="10"/>
      <c r="DH383" s="11"/>
      <c r="DI383" s="6">
        <f>SUMIF(DJ$129:DJ$159,$D383,DL$129:DL$159)</f>
        <v>0</v>
      </c>
      <c r="DJ383" s="9"/>
      <c r="DK383" s="10"/>
      <c r="DL383" s="11"/>
      <c r="DM383" s="6">
        <f>SUMIF(DN$129:DN$159,$D383,DP$129:DP$159)</f>
        <v>0</v>
      </c>
      <c r="DN383" s="9"/>
      <c r="DO383" s="10"/>
      <c r="DP383" s="11"/>
      <c r="DQ383" s="6">
        <f>SUMIF(DR$129:DR$159,$D383,DT$129:DT$159)</f>
        <v>0</v>
      </c>
      <c r="DR383" s="9"/>
      <c r="DS383" s="10"/>
      <c r="DT383" s="11"/>
      <c r="DU383" s="6">
        <f>SUMIF(DV$129:DV$159,$D383,DX$129:DX$159)</f>
        <v>0</v>
      </c>
      <c r="DV383" s="9"/>
      <c r="DW383" s="10"/>
      <c r="DX383" s="11"/>
      <c r="DY383" s="6">
        <f>SUMIF(DZ$129:DZ$159,$D383,EB$129:EB$159)</f>
        <v>0</v>
      </c>
      <c r="DZ383" s="9"/>
      <c r="EA383" s="10"/>
      <c r="EB383" s="11"/>
      <c r="EC383" s="6">
        <f>SUMIF(ED$129:ED$159,$D383,EF$129:EF$159)</f>
        <v>0</v>
      </c>
      <c r="ED383" s="9"/>
      <c r="EE383" s="10"/>
      <c r="EF383" s="11"/>
      <c r="EG383" s="6">
        <f>SUMIF(EH$129:EH$159,$D383,EJ$129:EJ$159)</f>
        <v>0</v>
      </c>
      <c r="EH383" s="9"/>
      <c r="EI383" s="10"/>
      <c r="EJ383" s="11"/>
      <c r="EK383" s="6">
        <f>SUMIF(EL$129:EL$159,$D383,EN$129:EN$159)</f>
        <v>0</v>
      </c>
      <c r="EL383" s="9"/>
      <c r="EM383" s="10"/>
      <c r="EN383" s="11"/>
      <c r="EO383" s="6">
        <f>SUMIF(EP$129:EP$159,$D383,ER$129:ER$159)</f>
        <v>0</v>
      </c>
      <c r="EP383" s="9"/>
      <c r="EQ383" s="10"/>
      <c r="ER383" s="11"/>
      <c r="ES383" s="6">
        <f>SUMIF(ET$129:ET$159,$D383,EV$129:EV$159)</f>
        <v>0</v>
      </c>
      <c r="ET383" s="9"/>
      <c r="EU383" s="10"/>
      <c r="EV383" s="11"/>
      <c r="EW383" s="6">
        <f>SUMIF(EX$129:EX$159,$D383,EZ$129:EZ$159)</f>
        <v>0</v>
      </c>
      <c r="EX383" s="9"/>
      <c r="EY383" s="10"/>
      <c r="EZ383" s="11"/>
      <c r="FA383" s="6">
        <f>SUMIF(FB$129:FB$159,$D383,FD$129:FD$159)</f>
        <v>0</v>
      </c>
      <c r="FB383" s="9"/>
      <c r="FC383" s="10"/>
      <c r="FD383" s="11"/>
      <c r="FE383" s="6">
        <f>SUMIF(FF$129:FF$159,$D383,FH$129:FH$159)</f>
        <v>0</v>
      </c>
      <c r="FF383" s="9"/>
      <c r="FG383" s="10"/>
      <c r="FH383" s="11"/>
      <c r="FI383" s="6">
        <f>SUMIF(FJ$129:FJ$159,$D383,FL$129:FL$159)</f>
        <v>0</v>
      </c>
      <c r="FJ383" s="9"/>
      <c r="FK383" s="10"/>
      <c r="FL383" s="11"/>
      <c r="FM383" s="6">
        <f>SUMIF(FN$129:FN$159,$D383,FP$129:FP$159)</f>
        <v>0</v>
      </c>
      <c r="FN383" s="9"/>
      <c r="FO383" s="10"/>
      <c r="FP383" s="11"/>
      <c r="FQ383" s="6">
        <f>SUMIF(FR$129:FR$159,$D383,FT$129:FT$159)</f>
        <v>0</v>
      </c>
      <c r="FR383" s="9"/>
      <c r="FS383" s="10"/>
      <c r="FT383" s="11"/>
      <c r="FU383" s="6">
        <f>SUMIF(FV$129:FV$159,$D383,FX$129:FX$159)</f>
        <v>0</v>
      </c>
      <c r="FV383" s="9"/>
      <c r="FW383" s="10"/>
      <c r="FX383" s="11"/>
      <c r="FY383" s="6">
        <f>SUMIF(FZ$129:FZ$159,$D383,GB$129:GB$159)</f>
        <v>0</v>
      </c>
      <c r="FZ383" s="9"/>
      <c r="GA383" s="10"/>
      <c r="GB383" s="11"/>
      <c r="GC383" s="6">
        <f>SUMIF(GD$129:GD$159,$D383,GF$129:GF$159)</f>
        <v>0</v>
      </c>
      <c r="GD383" s="9"/>
      <c r="GE383" s="10"/>
      <c r="GF383" s="11"/>
      <c r="GG383" s="6">
        <f>SUMIF(GH$129:GH$159,$D383,GJ$129:GJ$159)</f>
        <v>0</v>
      </c>
      <c r="GH383" s="9"/>
      <c r="GI383" s="10"/>
      <c r="GJ383" s="11"/>
      <c r="GK383" s="6">
        <f>SUMIF(GL$129:GL$159,$D383,GN$129:GN$159)</f>
        <v>0</v>
      </c>
      <c r="GL383" s="9"/>
      <c r="GM383" s="10"/>
      <c r="GN383" s="11"/>
      <c r="GO383" s="6">
        <f>SUMIF(GP$129:GP$159,$D383,GR$129:GR$159)</f>
        <v>0</v>
      </c>
      <c r="GP383" s="9"/>
      <c r="GQ383" s="10"/>
      <c r="GR383" s="11"/>
      <c r="GS383" s="6">
        <f>SUMIF(GT$129:GT$159,$D383,GV$129:GV$159)</f>
        <v>0</v>
      </c>
      <c r="GT383" s="9"/>
      <c r="GU383" s="10"/>
      <c r="GV383" s="20"/>
      <c r="GW383" s="19">
        <f t="shared" si="12"/>
        <v>0</v>
      </c>
      <c r="GX383" s="525"/>
      <c r="GY383" s="522"/>
    </row>
    <row r="384" spans="1:207" ht="33.950000000000003" customHeight="1">
      <c r="A384" s="236" t="s">
        <v>80</v>
      </c>
      <c r="B384" s="513"/>
      <c r="C384" s="157" t="s">
        <v>455</v>
      </c>
      <c r="D384" s="333" t="s">
        <v>456</v>
      </c>
      <c r="E384" s="206">
        <f>SUMIF(F$160:F$190,$D384,H$160:H$190)</f>
        <v>0</v>
      </c>
      <c r="F384" s="9"/>
      <c r="G384" s="10"/>
      <c r="H384" s="11"/>
      <c r="I384" s="6">
        <f>SUMIF(J$160:J$190,$D384,L$160:L$190)</f>
        <v>0</v>
      </c>
      <c r="J384" s="9"/>
      <c r="K384" s="10"/>
      <c r="L384" s="11"/>
      <c r="M384" s="6">
        <f>SUMIF(N$160:N$190,$D384,P$160:P$190)</f>
        <v>0</v>
      </c>
      <c r="N384" s="9"/>
      <c r="O384" s="10"/>
      <c r="P384" s="11"/>
      <c r="Q384" s="6">
        <f>SUMIF(R$160:R$190,$D384,T$160:T$190)</f>
        <v>0</v>
      </c>
      <c r="R384" s="9"/>
      <c r="S384" s="10"/>
      <c r="T384" s="11"/>
      <c r="U384" s="6">
        <f>SUMIF(V$160:V$190,$D384,X$160:X$190)</f>
        <v>0</v>
      </c>
      <c r="V384" s="9"/>
      <c r="W384" s="10"/>
      <c r="X384" s="11"/>
      <c r="Y384" s="6">
        <f>SUMIF(Z$160:Z$190,$D384,AB$160:AB$190)</f>
        <v>0</v>
      </c>
      <c r="Z384" s="9"/>
      <c r="AA384" s="10"/>
      <c r="AB384" s="11"/>
      <c r="AC384" s="6">
        <f>SUMIF(AD$160:AD$190,$D384,AF$160:AF$190)</f>
        <v>0</v>
      </c>
      <c r="AD384" s="9"/>
      <c r="AE384" s="10"/>
      <c r="AF384" s="11"/>
      <c r="AG384" s="6">
        <f>SUMIF(AH$160:AH$190,$D384,AJ$160:AJ$190)</f>
        <v>0</v>
      </c>
      <c r="AH384" s="9"/>
      <c r="AI384" s="10"/>
      <c r="AJ384" s="11"/>
      <c r="AK384" s="6">
        <f>SUMIF(AL$160:AL$190,$D384,AN$160:AN$190)</f>
        <v>0</v>
      </c>
      <c r="AL384" s="9"/>
      <c r="AM384" s="10"/>
      <c r="AN384" s="11"/>
      <c r="AO384" s="6">
        <f>SUMIF(AP$160:AP$190,$D384,AR$160:AR$190)</f>
        <v>0</v>
      </c>
      <c r="AP384" s="9"/>
      <c r="AQ384" s="10"/>
      <c r="AR384" s="11"/>
      <c r="AS384" s="6">
        <f>SUMIF(AT$160:AT$190,$D384,AV$160:AV$190)</f>
        <v>0</v>
      </c>
      <c r="AT384" s="9"/>
      <c r="AU384" s="10"/>
      <c r="AV384" s="11"/>
      <c r="AW384" s="6">
        <f>SUMIF(AX$160:AX$190,$D384,AZ$160:AZ$190)</f>
        <v>0</v>
      </c>
      <c r="AX384" s="9"/>
      <c r="AY384" s="10"/>
      <c r="AZ384" s="11"/>
      <c r="BA384" s="6">
        <f>SUMIF(BB$160:BB$190,$D384,BD$160:BD$190)</f>
        <v>0</v>
      </c>
      <c r="BB384" s="9"/>
      <c r="BC384" s="10"/>
      <c r="BD384" s="11"/>
      <c r="BE384" s="6">
        <f>SUMIF(BF$160:BF$190,$D384,BH$160:BH$190)</f>
        <v>0</v>
      </c>
      <c r="BF384" s="9"/>
      <c r="BG384" s="10"/>
      <c r="BH384" s="11"/>
      <c r="BI384" s="6">
        <f>SUMIF(BJ$160:BJ$190,$D384,BL$160:BL$190)</f>
        <v>0</v>
      </c>
      <c r="BJ384" s="9"/>
      <c r="BK384" s="10"/>
      <c r="BL384" s="11"/>
      <c r="BM384" s="6">
        <f>SUMIF(BN$160:BN$190,$D384,BP$160:BP$190)</f>
        <v>0</v>
      </c>
      <c r="BN384" s="9"/>
      <c r="BO384" s="10"/>
      <c r="BP384" s="11"/>
      <c r="BQ384" s="6">
        <f>SUMIF(BR$160:BR$190,$D384,BT$160:BT$190)</f>
        <v>0</v>
      </c>
      <c r="BR384" s="9"/>
      <c r="BS384" s="10"/>
      <c r="BT384" s="11"/>
      <c r="BU384" s="6">
        <f>SUMIF(BV$160:BV$190,$D384,BX$160:BX$190)</f>
        <v>0</v>
      </c>
      <c r="BV384" s="9"/>
      <c r="BW384" s="10"/>
      <c r="BX384" s="11"/>
      <c r="BY384" s="6">
        <f>SUMIF(BZ$160:BZ$190,$D384,CB$160:CB$190)</f>
        <v>0</v>
      </c>
      <c r="BZ384" s="9"/>
      <c r="CA384" s="10"/>
      <c r="CB384" s="11"/>
      <c r="CC384" s="6">
        <f>SUMIF(CD$160:CD$190,$D384,CF$160:CF$190)</f>
        <v>0</v>
      </c>
      <c r="CD384" s="9"/>
      <c r="CE384" s="10"/>
      <c r="CF384" s="11"/>
      <c r="CG384" s="6">
        <f>SUMIF(CH$160:CH$190,$D384,CJ$160:CJ$190)</f>
        <v>0</v>
      </c>
      <c r="CH384" s="9"/>
      <c r="CI384" s="10"/>
      <c r="CJ384" s="11"/>
      <c r="CK384" s="6">
        <f>SUMIF(CL$160:CL$190,$D384,CN$160:CN$190)</f>
        <v>0</v>
      </c>
      <c r="CL384" s="9"/>
      <c r="CM384" s="10"/>
      <c r="CN384" s="11"/>
      <c r="CO384" s="6">
        <f>SUMIF(CP$160:CP$190,$D384,CR$160:CR$190)</f>
        <v>0</v>
      </c>
      <c r="CP384" s="9"/>
      <c r="CQ384" s="10"/>
      <c r="CR384" s="11"/>
      <c r="CS384" s="6">
        <f>SUMIF(CT$160:CT$190,$D384,CV$160:CV$190)</f>
        <v>0</v>
      </c>
      <c r="CT384" s="9"/>
      <c r="CU384" s="10"/>
      <c r="CV384" s="11"/>
      <c r="CW384" s="6">
        <f>SUMIF(CX$160:CX$190,$D384,CZ$160:CZ$190)</f>
        <v>0</v>
      </c>
      <c r="CX384" s="9"/>
      <c r="CY384" s="10"/>
      <c r="CZ384" s="11"/>
      <c r="DA384" s="6">
        <f>SUMIF(DB$160:DB$190,$D384,DD$160:DD$190)</f>
        <v>0</v>
      </c>
      <c r="DB384" s="9"/>
      <c r="DC384" s="10"/>
      <c r="DD384" s="11"/>
      <c r="DE384" s="6">
        <f>SUMIF(DF$160:DF$190,$D384,DH$160:DH$190)</f>
        <v>0</v>
      </c>
      <c r="DF384" s="9"/>
      <c r="DG384" s="10"/>
      <c r="DH384" s="11"/>
      <c r="DI384" s="6">
        <f>SUMIF(DJ$160:DJ$190,$D384,DL$160:DL$190)</f>
        <v>0</v>
      </c>
      <c r="DJ384" s="9"/>
      <c r="DK384" s="10"/>
      <c r="DL384" s="11"/>
      <c r="DM384" s="6">
        <f>SUMIF(DN$160:DN$190,$D384,DP$160:DP$190)</f>
        <v>0</v>
      </c>
      <c r="DN384" s="9"/>
      <c r="DO384" s="10"/>
      <c r="DP384" s="11"/>
      <c r="DQ384" s="6">
        <f>SUMIF(DR$160:DR$190,$D384,DT$160:DT$190)</f>
        <v>0</v>
      </c>
      <c r="DR384" s="9"/>
      <c r="DS384" s="10"/>
      <c r="DT384" s="11"/>
      <c r="DU384" s="6">
        <f>SUMIF(DV$160:DV$190,$D384,DX$160:DX$190)</f>
        <v>0</v>
      </c>
      <c r="DV384" s="9"/>
      <c r="DW384" s="10"/>
      <c r="DX384" s="11"/>
      <c r="DY384" s="6">
        <f>SUMIF(DZ$160:DZ$190,$D384,EB$160:EB$190)</f>
        <v>0</v>
      </c>
      <c r="DZ384" s="9"/>
      <c r="EA384" s="10"/>
      <c r="EB384" s="11"/>
      <c r="EC384" s="6">
        <f>SUMIF(ED$160:ED$190,$D384,EF$160:EF$190)</f>
        <v>0</v>
      </c>
      <c r="ED384" s="9"/>
      <c r="EE384" s="10"/>
      <c r="EF384" s="11"/>
      <c r="EG384" s="6">
        <f>SUMIF(EH$160:EH$190,$D384,EJ$160:EJ$190)</f>
        <v>0</v>
      </c>
      <c r="EH384" s="9"/>
      <c r="EI384" s="10"/>
      <c r="EJ384" s="11"/>
      <c r="EK384" s="6">
        <f>SUMIF(EL$160:EL$190,$D384,EN$160:EN$190)</f>
        <v>0</v>
      </c>
      <c r="EL384" s="9"/>
      <c r="EM384" s="10"/>
      <c r="EN384" s="11"/>
      <c r="EO384" s="6">
        <f>SUMIF(EP$160:EP$190,$D384,ER$160:ER$190)</f>
        <v>0</v>
      </c>
      <c r="EP384" s="9"/>
      <c r="EQ384" s="10"/>
      <c r="ER384" s="11"/>
      <c r="ES384" s="6">
        <f>SUMIF(ET$160:ET$190,$D384,EV$160:EV$190)</f>
        <v>0</v>
      </c>
      <c r="ET384" s="9"/>
      <c r="EU384" s="10"/>
      <c r="EV384" s="11"/>
      <c r="EW384" s="6">
        <f>SUMIF(EX$160:EX$190,$D384,EZ$160:EZ$190)</f>
        <v>0</v>
      </c>
      <c r="EX384" s="9"/>
      <c r="EY384" s="10"/>
      <c r="EZ384" s="11"/>
      <c r="FA384" s="6">
        <f>SUMIF(FB$160:FB$190,$D384,FD$160:FD$190)</f>
        <v>0</v>
      </c>
      <c r="FB384" s="9"/>
      <c r="FC384" s="10"/>
      <c r="FD384" s="11"/>
      <c r="FE384" s="6">
        <f>SUMIF(FF$160:FF$190,$D384,FH$160:FH$190)</f>
        <v>0</v>
      </c>
      <c r="FF384" s="9"/>
      <c r="FG384" s="10"/>
      <c r="FH384" s="11"/>
      <c r="FI384" s="6">
        <f>SUMIF(FJ$160:FJ$190,$D384,FL$160:FL$190)</f>
        <v>0</v>
      </c>
      <c r="FJ384" s="9"/>
      <c r="FK384" s="10"/>
      <c r="FL384" s="11"/>
      <c r="FM384" s="6">
        <f>SUMIF(FN$160:FN$190,$D384,FP$160:FP$190)</f>
        <v>0</v>
      </c>
      <c r="FN384" s="9"/>
      <c r="FO384" s="10"/>
      <c r="FP384" s="11"/>
      <c r="FQ384" s="6">
        <f>SUMIF(FR$160:FR$190,$D384,FT$160:FT$190)</f>
        <v>0</v>
      </c>
      <c r="FR384" s="9"/>
      <c r="FS384" s="10"/>
      <c r="FT384" s="11"/>
      <c r="FU384" s="6">
        <f>SUMIF(FV$160:FV$190,$D384,FX$160:FX$190)</f>
        <v>0</v>
      </c>
      <c r="FV384" s="9"/>
      <c r="FW384" s="10"/>
      <c r="FX384" s="11"/>
      <c r="FY384" s="6">
        <f>SUMIF(FZ$160:FZ$190,$D384,GB$160:GB$190)</f>
        <v>0</v>
      </c>
      <c r="FZ384" s="9"/>
      <c r="GA384" s="10"/>
      <c r="GB384" s="11"/>
      <c r="GC384" s="6">
        <f>SUMIF(GD$160:GD$190,$D384,GF$160:GF$190)</f>
        <v>0</v>
      </c>
      <c r="GD384" s="9"/>
      <c r="GE384" s="10"/>
      <c r="GF384" s="11"/>
      <c r="GG384" s="6">
        <f>SUMIF(GH$160:GH$190,$D384,GJ$160:GJ$190)</f>
        <v>0</v>
      </c>
      <c r="GH384" s="9"/>
      <c r="GI384" s="10"/>
      <c r="GJ384" s="11"/>
      <c r="GK384" s="6">
        <f>SUMIF(GL$160:GL$190,$D384,GN$160:GN$190)</f>
        <v>0</v>
      </c>
      <c r="GL384" s="9"/>
      <c r="GM384" s="10"/>
      <c r="GN384" s="11"/>
      <c r="GO384" s="6">
        <f>SUMIF(GP$160:GP$190,$D384,GR$160:GR$190)</f>
        <v>0</v>
      </c>
      <c r="GP384" s="9"/>
      <c r="GQ384" s="10"/>
      <c r="GR384" s="11"/>
      <c r="GS384" s="6">
        <f>SUMIF(GT$160:GT$190,$D384,GV$160:GV$190)</f>
        <v>0</v>
      </c>
      <c r="GT384" s="9"/>
      <c r="GU384" s="10"/>
      <c r="GV384" s="20"/>
      <c r="GW384" s="193">
        <f t="shared" si="12"/>
        <v>0</v>
      </c>
      <c r="GX384" s="525"/>
      <c r="GY384" s="522"/>
    </row>
    <row r="385" spans="1:207" ht="33.950000000000003" customHeight="1">
      <c r="A385" s="236" t="s">
        <v>81</v>
      </c>
      <c r="B385" s="513"/>
      <c r="C385" s="157" t="s">
        <v>455</v>
      </c>
      <c r="D385" s="242" t="s">
        <v>456</v>
      </c>
      <c r="E385" s="206">
        <f>SUMIF(F$191:F$221,$D385,H$191:H$221)</f>
        <v>0</v>
      </c>
      <c r="F385" s="9"/>
      <c r="G385" s="10"/>
      <c r="H385" s="11"/>
      <c r="I385" s="6">
        <f>SUMIF(J$191:J$221,$D385,L$191:L$221)</f>
        <v>0</v>
      </c>
      <c r="J385" s="9"/>
      <c r="K385" s="10"/>
      <c r="L385" s="11"/>
      <c r="M385" s="6">
        <f>SUMIF(N$191:N$221,$D385,P$191:P$221)</f>
        <v>0</v>
      </c>
      <c r="N385" s="9"/>
      <c r="O385" s="10"/>
      <c r="P385" s="11"/>
      <c r="Q385" s="6">
        <f>SUMIF(R$191:R$221,$D385,T$191:T$221)</f>
        <v>0</v>
      </c>
      <c r="R385" s="9"/>
      <c r="S385" s="10"/>
      <c r="T385" s="11"/>
      <c r="U385" s="6">
        <f>SUMIF(V$191:V$221,$D385,X$191:X$221)</f>
        <v>0</v>
      </c>
      <c r="V385" s="9"/>
      <c r="W385" s="10"/>
      <c r="X385" s="11"/>
      <c r="Y385" s="6">
        <f>SUMIF(Z$191:Z$221,$D385,AB$191:AB$221)</f>
        <v>0</v>
      </c>
      <c r="Z385" s="9"/>
      <c r="AA385" s="10"/>
      <c r="AB385" s="11"/>
      <c r="AC385" s="6">
        <f>SUMIF(AD$191:AD$221,$D385,AF$191:AF$221)</f>
        <v>0</v>
      </c>
      <c r="AD385" s="9"/>
      <c r="AE385" s="10"/>
      <c r="AF385" s="11"/>
      <c r="AG385" s="6">
        <f>SUMIF(AH$191:AH$221,$D385,AJ$191:AJ$221)</f>
        <v>0</v>
      </c>
      <c r="AH385" s="9"/>
      <c r="AI385" s="10"/>
      <c r="AJ385" s="11"/>
      <c r="AK385" s="6">
        <f>SUMIF(AL$191:AL$221,$D385,AN$191:AN$221)</f>
        <v>0</v>
      </c>
      <c r="AL385" s="9"/>
      <c r="AM385" s="10"/>
      <c r="AN385" s="11"/>
      <c r="AO385" s="6">
        <f>SUMIF(AP$191:AP$221,$D385,AR$191:AR$221)</f>
        <v>0</v>
      </c>
      <c r="AP385" s="9"/>
      <c r="AQ385" s="10"/>
      <c r="AR385" s="11"/>
      <c r="AS385" s="6">
        <f>SUMIF(AT$191:AT$221,$D385,AV$191:AV$221)</f>
        <v>0</v>
      </c>
      <c r="AT385" s="9"/>
      <c r="AU385" s="10"/>
      <c r="AV385" s="11"/>
      <c r="AW385" s="6">
        <f>SUMIF(AX$191:AX$221,$D385,AZ$191:AZ$221)</f>
        <v>0</v>
      </c>
      <c r="AX385" s="9"/>
      <c r="AY385" s="10"/>
      <c r="AZ385" s="11"/>
      <c r="BA385" s="6">
        <f>SUMIF(BB$191:BB$221,$D385,BD$191:BD$221)</f>
        <v>0</v>
      </c>
      <c r="BB385" s="9"/>
      <c r="BC385" s="10"/>
      <c r="BD385" s="11"/>
      <c r="BE385" s="6">
        <f>SUMIF(BF$191:BF$221,$D385,BH$191:BH$221)</f>
        <v>0</v>
      </c>
      <c r="BF385" s="9"/>
      <c r="BG385" s="10"/>
      <c r="BH385" s="11"/>
      <c r="BI385" s="6">
        <f>SUMIF(BJ$191:BJ$221,$D385,BL$191:BL$221)</f>
        <v>0</v>
      </c>
      <c r="BJ385" s="9"/>
      <c r="BK385" s="10"/>
      <c r="BL385" s="11"/>
      <c r="BM385" s="6">
        <f>SUMIF(BN$191:BN$221,$D385,BP$191:BP$221)</f>
        <v>0</v>
      </c>
      <c r="BN385" s="9"/>
      <c r="BO385" s="10"/>
      <c r="BP385" s="11"/>
      <c r="BQ385" s="6">
        <f>SUMIF(BR$191:BR$221,$D385,BT$191:BT$221)</f>
        <v>0</v>
      </c>
      <c r="BR385" s="9"/>
      <c r="BS385" s="10"/>
      <c r="BT385" s="11"/>
      <c r="BU385" s="6">
        <f>SUMIF(BV$191:BV$221,$D385,BX$191:BX$221)</f>
        <v>0</v>
      </c>
      <c r="BV385" s="9"/>
      <c r="BW385" s="10"/>
      <c r="BX385" s="11"/>
      <c r="BY385" s="6">
        <f>SUMIF(BZ$191:BZ$221,$D385,CB$191:CB$221)</f>
        <v>0</v>
      </c>
      <c r="BZ385" s="9"/>
      <c r="CA385" s="10"/>
      <c r="CB385" s="11"/>
      <c r="CC385" s="6">
        <f>SUMIF(CD$191:CD$221,$D385,CF$191:CF$221)</f>
        <v>0</v>
      </c>
      <c r="CD385" s="9"/>
      <c r="CE385" s="10"/>
      <c r="CF385" s="11"/>
      <c r="CG385" s="6">
        <f>SUMIF(CH$191:CH$221,$D385,CJ$191:CJ$221)</f>
        <v>0</v>
      </c>
      <c r="CH385" s="9"/>
      <c r="CI385" s="10"/>
      <c r="CJ385" s="11"/>
      <c r="CK385" s="6">
        <f>SUMIF(CL$191:CL$221,$D385,CN$191:CN$221)</f>
        <v>0</v>
      </c>
      <c r="CL385" s="9"/>
      <c r="CM385" s="10"/>
      <c r="CN385" s="11"/>
      <c r="CO385" s="6">
        <f>SUMIF(CP$191:CP$221,$D385,CR$191:CR$221)</f>
        <v>0</v>
      </c>
      <c r="CP385" s="9"/>
      <c r="CQ385" s="10"/>
      <c r="CR385" s="11"/>
      <c r="CS385" s="6">
        <f>SUMIF(CT$191:CT$221,$D385,CV$191:CV$221)</f>
        <v>0</v>
      </c>
      <c r="CT385" s="9"/>
      <c r="CU385" s="10"/>
      <c r="CV385" s="11"/>
      <c r="CW385" s="6">
        <f>SUMIF(CX$191:CX$221,$D385,CZ$191:CZ$221)</f>
        <v>0</v>
      </c>
      <c r="CX385" s="9"/>
      <c r="CY385" s="10"/>
      <c r="CZ385" s="11"/>
      <c r="DA385" s="6">
        <f>SUMIF(DB$191:DB$221,$D385,DD$191:DD$221)</f>
        <v>0</v>
      </c>
      <c r="DB385" s="9"/>
      <c r="DC385" s="10"/>
      <c r="DD385" s="11"/>
      <c r="DE385" s="6">
        <f>SUMIF(DF$191:DF$221,$D385,DH$191:DH$221)</f>
        <v>0</v>
      </c>
      <c r="DF385" s="9"/>
      <c r="DG385" s="10"/>
      <c r="DH385" s="11"/>
      <c r="DI385" s="6">
        <f>SUMIF(DJ$191:DJ$221,$D385,DL$191:DL$221)</f>
        <v>0</v>
      </c>
      <c r="DJ385" s="9"/>
      <c r="DK385" s="10"/>
      <c r="DL385" s="11"/>
      <c r="DM385" s="6">
        <f>SUMIF(DN$191:DN$221,$D385,DP$191:DP$221)</f>
        <v>0</v>
      </c>
      <c r="DN385" s="9"/>
      <c r="DO385" s="10"/>
      <c r="DP385" s="11"/>
      <c r="DQ385" s="6">
        <f>SUMIF(DR$191:DR$221,$D385,DT$191:DT$221)</f>
        <v>0</v>
      </c>
      <c r="DR385" s="9"/>
      <c r="DS385" s="10"/>
      <c r="DT385" s="11"/>
      <c r="DU385" s="6">
        <f>SUMIF(DV$191:DV$221,$D385,DX$191:DX$221)</f>
        <v>0</v>
      </c>
      <c r="DV385" s="9"/>
      <c r="DW385" s="10"/>
      <c r="DX385" s="11"/>
      <c r="DY385" s="6">
        <f>SUMIF(DZ$191:DZ$221,$D385,EB$191:EB$221)</f>
        <v>0</v>
      </c>
      <c r="DZ385" s="9"/>
      <c r="EA385" s="10"/>
      <c r="EB385" s="11"/>
      <c r="EC385" s="6">
        <f>SUMIF(ED$191:ED$221,$D385,EF$191:EF$221)</f>
        <v>0</v>
      </c>
      <c r="ED385" s="9"/>
      <c r="EE385" s="10"/>
      <c r="EF385" s="11"/>
      <c r="EG385" s="6">
        <f>SUMIF(EH$191:EH$221,$D385,EJ$191:EJ$221)</f>
        <v>0</v>
      </c>
      <c r="EH385" s="9"/>
      <c r="EI385" s="10"/>
      <c r="EJ385" s="11"/>
      <c r="EK385" s="6">
        <f>SUMIF(EL$191:EL$221,$D385,EN$191:EN$221)</f>
        <v>0</v>
      </c>
      <c r="EL385" s="9"/>
      <c r="EM385" s="10"/>
      <c r="EN385" s="11"/>
      <c r="EO385" s="6">
        <f>SUMIF(EP$191:EP$221,$D385,ER$191:ER$221)</f>
        <v>0</v>
      </c>
      <c r="EP385" s="9"/>
      <c r="EQ385" s="10"/>
      <c r="ER385" s="11"/>
      <c r="ES385" s="6">
        <f>SUMIF(ET$191:ET$221,$D385,EV$191:EV$221)</f>
        <v>0</v>
      </c>
      <c r="ET385" s="9"/>
      <c r="EU385" s="10"/>
      <c r="EV385" s="11"/>
      <c r="EW385" s="6">
        <f>SUMIF(EX$191:EX$221,$D385,EZ$191:EZ$221)</f>
        <v>0</v>
      </c>
      <c r="EX385" s="9"/>
      <c r="EY385" s="10"/>
      <c r="EZ385" s="11"/>
      <c r="FA385" s="6">
        <f>SUMIF(FB$191:FB$221,$D385,FD$191:FD$221)</f>
        <v>0</v>
      </c>
      <c r="FB385" s="9"/>
      <c r="FC385" s="10"/>
      <c r="FD385" s="11"/>
      <c r="FE385" s="6">
        <f>SUMIF(FF$191:FF$221,$D385,FH$191:FH$221)</f>
        <v>0</v>
      </c>
      <c r="FF385" s="9"/>
      <c r="FG385" s="10"/>
      <c r="FH385" s="11"/>
      <c r="FI385" s="6">
        <f>SUMIF(FJ$191:FJ$221,$D385,FL$191:FL$221)</f>
        <v>0</v>
      </c>
      <c r="FJ385" s="9"/>
      <c r="FK385" s="10"/>
      <c r="FL385" s="11"/>
      <c r="FM385" s="6">
        <f>SUMIF(FN$191:FN$221,$D385,FP$191:FP$221)</f>
        <v>0</v>
      </c>
      <c r="FN385" s="9"/>
      <c r="FO385" s="10"/>
      <c r="FP385" s="11"/>
      <c r="FQ385" s="6">
        <f>SUMIF(FR$191:FR$221,$D385,FT$191:FT$221)</f>
        <v>0</v>
      </c>
      <c r="FR385" s="9"/>
      <c r="FS385" s="10"/>
      <c r="FT385" s="11"/>
      <c r="FU385" s="6">
        <f>SUMIF(FV$191:FV$221,$D385,FX$191:FX$221)</f>
        <v>0</v>
      </c>
      <c r="FV385" s="9"/>
      <c r="FW385" s="10"/>
      <c r="FX385" s="11"/>
      <c r="FY385" s="6">
        <f>SUMIF(FZ$191:FZ$221,$D385,GB$191:GB$221)</f>
        <v>0</v>
      </c>
      <c r="FZ385" s="9"/>
      <c r="GA385" s="10"/>
      <c r="GB385" s="11"/>
      <c r="GC385" s="6">
        <f>SUMIF(GD$191:GD$221,$D385,GF$191:GF$221)</f>
        <v>0</v>
      </c>
      <c r="GD385" s="9"/>
      <c r="GE385" s="10"/>
      <c r="GF385" s="11"/>
      <c r="GG385" s="6">
        <f>SUMIF(GH$191:GH$221,$D385,GJ$191:GJ$221)</f>
        <v>0</v>
      </c>
      <c r="GH385" s="9"/>
      <c r="GI385" s="10"/>
      <c r="GJ385" s="11"/>
      <c r="GK385" s="6">
        <f>SUMIF(GL$191:GL$221,$D385,GN$191:GN$221)</f>
        <v>0</v>
      </c>
      <c r="GL385" s="9"/>
      <c r="GM385" s="10"/>
      <c r="GN385" s="11"/>
      <c r="GO385" s="6">
        <f>SUMIF(GP$191:GP$221,$D385,GR$191:GR$221)</f>
        <v>0</v>
      </c>
      <c r="GP385" s="9"/>
      <c r="GQ385" s="10"/>
      <c r="GR385" s="11"/>
      <c r="GS385" s="6">
        <f>SUMIF(GT$191:GT$221,$D385,GV$191:GV$221)</f>
        <v>0</v>
      </c>
      <c r="GT385" s="9"/>
      <c r="GU385" s="10"/>
      <c r="GV385" s="20"/>
      <c r="GW385" s="19">
        <f t="shared" si="12"/>
        <v>0</v>
      </c>
      <c r="GX385" s="525"/>
      <c r="GY385" s="522"/>
    </row>
    <row r="386" spans="1:207" ht="33.950000000000003" customHeight="1">
      <c r="A386" s="236" t="s">
        <v>82</v>
      </c>
      <c r="B386" s="513"/>
      <c r="C386" s="157" t="s">
        <v>455</v>
      </c>
      <c r="D386" s="333" t="s">
        <v>456</v>
      </c>
      <c r="E386" s="206">
        <f>SUMIF(F$222:F$252,$D386,H$222:H$252)</f>
        <v>0</v>
      </c>
      <c r="F386" s="9"/>
      <c r="G386" s="10"/>
      <c r="H386" s="11"/>
      <c r="I386" s="6">
        <f>SUMIF(J$222:J$252,$D386,L$222:L$252)</f>
        <v>0</v>
      </c>
      <c r="J386" s="9"/>
      <c r="K386" s="10"/>
      <c r="L386" s="11"/>
      <c r="M386" s="6">
        <f>SUMIF(N$222:N$252,$D386,P$222:P$252)</f>
        <v>0</v>
      </c>
      <c r="N386" s="9"/>
      <c r="O386" s="10"/>
      <c r="P386" s="11"/>
      <c r="Q386" s="6">
        <f>SUMIF(R$222:R$252,$D386,T$222:T$252)</f>
        <v>0</v>
      </c>
      <c r="R386" s="9"/>
      <c r="S386" s="10"/>
      <c r="T386" s="11"/>
      <c r="U386" s="6">
        <f>SUMIF(V$222:V$252,$D386,X$222:X$252)</f>
        <v>0</v>
      </c>
      <c r="V386" s="9"/>
      <c r="W386" s="10"/>
      <c r="X386" s="11"/>
      <c r="Y386" s="6">
        <f>SUMIF(Z$222:Z$252,$D386,AB$222:AB$252)</f>
        <v>0</v>
      </c>
      <c r="Z386" s="9"/>
      <c r="AA386" s="10"/>
      <c r="AB386" s="11"/>
      <c r="AC386" s="6">
        <f>SUMIF(AD$222:AD$252,$D386,AF$222:AF$252)</f>
        <v>0</v>
      </c>
      <c r="AD386" s="9"/>
      <c r="AE386" s="10"/>
      <c r="AF386" s="11"/>
      <c r="AG386" s="6">
        <f>SUMIF(AH$222:AH$252,$D386,AJ$222:AJ$252)</f>
        <v>0</v>
      </c>
      <c r="AH386" s="9"/>
      <c r="AI386" s="10"/>
      <c r="AJ386" s="11"/>
      <c r="AK386" s="6">
        <f>SUMIF(AL$222:AL$252,$D386,AN$222:AN$252)</f>
        <v>0</v>
      </c>
      <c r="AL386" s="9"/>
      <c r="AM386" s="10"/>
      <c r="AN386" s="11"/>
      <c r="AO386" s="6">
        <f>SUMIF(AP$222:AP$252,$D386,AR$222:AR$252)</f>
        <v>0</v>
      </c>
      <c r="AP386" s="9"/>
      <c r="AQ386" s="10"/>
      <c r="AR386" s="11"/>
      <c r="AS386" s="6">
        <f>SUMIF(AT$222:AT$252,$D386,AV$222:AV$252)</f>
        <v>0</v>
      </c>
      <c r="AT386" s="9"/>
      <c r="AU386" s="10"/>
      <c r="AV386" s="11"/>
      <c r="AW386" s="6">
        <f>SUMIF(AX$222:AX$252,$D386,AZ$222:AZ$252)</f>
        <v>0</v>
      </c>
      <c r="AX386" s="9"/>
      <c r="AY386" s="10"/>
      <c r="AZ386" s="11"/>
      <c r="BA386" s="6">
        <f>SUMIF(BB$222:BB$252,$D386,BD$222:BD$252)</f>
        <v>0</v>
      </c>
      <c r="BB386" s="9"/>
      <c r="BC386" s="10"/>
      <c r="BD386" s="11"/>
      <c r="BE386" s="6">
        <f>SUMIF(BF$222:BF$252,$D386,BH$222:BH$252)</f>
        <v>0</v>
      </c>
      <c r="BF386" s="9"/>
      <c r="BG386" s="10"/>
      <c r="BH386" s="11"/>
      <c r="BI386" s="6">
        <f>SUMIF(BJ$222:BJ$252,$D386,BL$222:BL$252)</f>
        <v>0</v>
      </c>
      <c r="BJ386" s="9"/>
      <c r="BK386" s="10"/>
      <c r="BL386" s="11"/>
      <c r="BM386" s="6">
        <f>SUMIF(BN$222:BN$252,$D386,BP$222:BP$252)</f>
        <v>0</v>
      </c>
      <c r="BN386" s="9"/>
      <c r="BO386" s="10"/>
      <c r="BP386" s="11"/>
      <c r="BQ386" s="6">
        <f>SUMIF(BR$222:BR$252,$D386,BT$222:BT$252)</f>
        <v>0</v>
      </c>
      <c r="BR386" s="9"/>
      <c r="BS386" s="10"/>
      <c r="BT386" s="11"/>
      <c r="BU386" s="6">
        <f>SUMIF(BV$222:BV$252,$D386,BX$222:BX$252)</f>
        <v>0</v>
      </c>
      <c r="BV386" s="9"/>
      <c r="BW386" s="10"/>
      <c r="BX386" s="11"/>
      <c r="BY386" s="6">
        <f>SUMIF(BZ$222:BZ$252,$D386,CB$222:CB$252)</f>
        <v>0</v>
      </c>
      <c r="BZ386" s="9"/>
      <c r="CA386" s="10"/>
      <c r="CB386" s="11"/>
      <c r="CC386" s="6">
        <f>SUMIF(CD$222:CD$252,$D386,CF$222:CF$252)</f>
        <v>0</v>
      </c>
      <c r="CD386" s="9"/>
      <c r="CE386" s="10"/>
      <c r="CF386" s="11"/>
      <c r="CG386" s="6">
        <f>SUMIF(CH$222:CH$252,$D386,CJ$222:CJ$252)</f>
        <v>0</v>
      </c>
      <c r="CH386" s="9"/>
      <c r="CI386" s="10"/>
      <c r="CJ386" s="11"/>
      <c r="CK386" s="6">
        <f>SUMIF(CL$222:CL$252,$D386,CN$222:CN$252)</f>
        <v>0</v>
      </c>
      <c r="CL386" s="9"/>
      <c r="CM386" s="10"/>
      <c r="CN386" s="11"/>
      <c r="CO386" s="6">
        <f>SUMIF(CP$222:CP$252,$D386,CR$222:CR$252)</f>
        <v>0</v>
      </c>
      <c r="CP386" s="9"/>
      <c r="CQ386" s="10"/>
      <c r="CR386" s="11"/>
      <c r="CS386" s="6">
        <f>SUMIF(CT$222:CT$252,$D386,CV$222:CV$252)</f>
        <v>0</v>
      </c>
      <c r="CT386" s="9"/>
      <c r="CU386" s="10"/>
      <c r="CV386" s="11"/>
      <c r="CW386" s="6">
        <f>SUMIF(CX$222:CX$252,$D386,CZ$222:CZ$252)</f>
        <v>0</v>
      </c>
      <c r="CX386" s="9"/>
      <c r="CY386" s="10"/>
      <c r="CZ386" s="11"/>
      <c r="DA386" s="6">
        <f>SUMIF(DB$222:DB$252,$D386,DD$222:DD$252)</f>
        <v>0</v>
      </c>
      <c r="DB386" s="9"/>
      <c r="DC386" s="10"/>
      <c r="DD386" s="11"/>
      <c r="DE386" s="6">
        <f>SUMIF(DF$222:DF$252,$D386,DH$222:DH$252)</f>
        <v>0</v>
      </c>
      <c r="DF386" s="9"/>
      <c r="DG386" s="10"/>
      <c r="DH386" s="11"/>
      <c r="DI386" s="6">
        <f>SUMIF(DJ$222:DJ$252,$D386,DL$222:DL$252)</f>
        <v>0</v>
      </c>
      <c r="DJ386" s="9"/>
      <c r="DK386" s="10"/>
      <c r="DL386" s="11"/>
      <c r="DM386" s="6">
        <f>SUMIF(DN$222:DN$252,$D386,DP$222:DP$252)</f>
        <v>0</v>
      </c>
      <c r="DN386" s="9"/>
      <c r="DO386" s="10"/>
      <c r="DP386" s="11"/>
      <c r="DQ386" s="6">
        <f>SUMIF(DR$222:DR$252,$D386,DT$222:DT$252)</f>
        <v>0</v>
      </c>
      <c r="DR386" s="9"/>
      <c r="DS386" s="10"/>
      <c r="DT386" s="11"/>
      <c r="DU386" s="6">
        <f>SUMIF(DV$222:DV$252,$D386,DX$222:DX$252)</f>
        <v>0</v>
      </c>
      <c r="DV386" s="9"/>
      <c r="DW386" s="10"/>
      <c r="DX386" s="11"/>
      <c r="DY386" s="6">
        <f>SUMIF(DZ$222:DZ$252,$D386,EB$222:EB$252)</f>
        <v>0</v>
      </c>
      <c r="DZ386" s="9"/>
      <c r="EA386" s="10"/>
      <c r="EB386" s="11"/>
      <c r="EC386" s="6">
        <f>SUMIF(ED$222:ED$252,$D386,EF$222:EF$252)</f>
        <v>0</v>
      </c>
      <c r="ED386" s="9"/>
      <c r="EE386" s="10"/>
      <c r="EF386" s="11"/>
      <c r="EG386" s="6">
        <f>SUMIF(EH$222:EH$252,$D386,EJ$222:EJ$252)</f>
        <v>0</v>
      </c>
      <c r="EH386" s="9"/>
      <c r="EI386" s="10"/>
      <c r="EJ386" s="11"/>
      <c r="EK386" s="6">
        <f>SUMIF(EL$222:EL$252,$D386,EN$222:EN$252)</f>
        <v>0</v>
      </c>
      <c r="EL386" s="9"/>
      <c r="EM386" s="10"/>
      <c r="EN386" s="11"/>
      <c r="EO386" s="6">
        <f>SUMIF(EP$222:EP$252,$D386,ER$222:ER$252)</f>
        <v>0</v>
      </c>
      <c r="EP386" s="9"/>
      <c r="EQ386" s="10"/>
      <c r="ER386" s="11"/>
      <c r="ES386" s="6">
        <f>SUMIF(ET$222:ET$252,$D386,EV$222:EV$252)</f>
        <v>0</v>
      </c>
      <c r="ET386" s="9"/>
      <c r="EU386" s="10"/>
      <c r="EV386" s="11"/>
      <c r="EW386" s="6">
        <f>SUMIF(EX$222:EX$252,$D386,EZ$222:EZ$252)</f>
        <v>0</v>
      </c>
      <c r="EX386" s="9"/>
      <c r="EY386" s="10"/>
      <c r="EZ386" s="11"/>
      <c r="FA386" s="6">
        <f>SUMIF(FB$222:FB$252,$D386,FD$222:FD$252)</f>
        <v>0</v>
      </c>
      <c r="FB386" s="9"/>
      <c r="FC386" s="10"/>
      <c r="FD386" s="11"/>
      <c r="FE386" s="6">
        <f>SUMIF(FF$222:FF$252,$D386,FH$222:FH$252)</f>
        <v>0</v>
      </c>
      <c r="FF386" s="9"/>
      <c r="FG386" s="10"/>
      <c r="FH386" s="11"/>
      <c r="FI386" s="6">
        <f>SUMIF(FJ$222:FJ$252,$D386,FL$222:FL$252)</f>
        <v>0</v>
      </c>
      <c r="FJ386" s="9"/>
      <c r="FK386" s="10"/>
      <c r="FL386" s="11"/>
      <c r="FM386" s="6">
        <f>SUMIF(FN$222:FN$252,$D386,FP$222:FP$252)</f>
        <v>0</v>
      </c>
      <c r="FN386" s="9"/>
      <c r="FO386" s="10"/>
      <c r="FP386" s="11"/>
      <c r="FQ386" s="6">
        <f>SUMIF(FR$222:FR$252,$D386,FT$222:FT$252)</f>
        <v>0</v>
      </c>
      <c r="FR386" s="9"/>
      <c r="FS386" s="10"/>
      <c r="FT386" s="11"/>
      <c r="FU386" s="6">
        <f>SUMIF(FV$222:FV$252,$D386,FX$222:FX$252)</f>
        <v>0</v>
      </c>
      <c r="FV386" s="9"/>
      <c r="FW386" s="10"/>
      <c r="FX386" s="11"/>
      <c r="FY386" s="6">
        <f>SUMIF(FZ$222:FZ$252,$D386,GB$222:GB$252)</f>
        <v>0</v>
      </c>
      <c r="FZ386" s="9"/>
      <c r="GA386" s="10"/>
      <c r="GB386" s="11"/>
      <c r="GC386" s="6">
        <f>SUMIF(GD$222:GD$252,$D386,GF$222:GF$252)</f>
        <v>0</v>
      </c>
      <c r="GD386" s="9"/>
      <c r="GE386" s="10"/>
      <c r="GF386" s="11"/>
      <c r="GG386" s="6">
        <f>SUMIF(GH$222:GH$252,$D386,GJ$222:GJ$252)</f>
        <v>0</v>
      </c>
      <c r="GH386" s="9"/>
      <c r="GI386" s="10"/>
      <c r="GJ386" s="11"/>
      <c r="GK386" s="6">
        <f>SUMIF(GL$222:GL$252,$D386,GN$222:GN$252)</f>
        <v>0</v>
      </c>
      <c r="GL386" s="9"/>
      <c r="GM386" s="10"/>
      <c r="GN386" s="11"/>
      <c r="GO386" s="6">
        <f>SUMIF(GP$222:GP$252,$D386,GR$222:GR$252)</f>
        <v>0</v>
      </c>
      <c r="GP386" s="9"/>
      <c r="GQ386" s="10"/>
      <c r="GR386" s="11"/>
      <c r="GS386" s="6">
        <f>SUMIF(GT$222:GT$252,$D386,GV$222:GV$252)</f>
        <v>0</v>
      </c>
      <c r="GT386" s="9"/>
      <c r="GU386" s="10"/>
      <c r="GV386" s="20"/>
      <c r="GW386" s="19">
        <f t="shared" si="12"/>
        <v>0</v>
      </c>
      <c r="GX386" s="525"/>
      <c r="GY386" s="522"/>
    </row>
    <row r="387" spans="1:207" ht="33.950000000000003" customHeight="1">
      <c r="A387" s="236" t="s">
        <v>83</v>
      </c>
      <c r="B387" s="513"/>
      <c r="C387" s="157" t="s">
        <v>455</v>
      </c>
      <c r="D387" s="242" t="s">
        <v>456</v>
      </c>
      <c r="E387" s="206">
        <f>SUMIF(F$253:F$283,$D387,H$253:H$283)</f>
        <v>0</v>
      </c>
      <c r="F387" s="9"/>
      <c r="G387" s="10"/>
      <c r="H387" s="11"/>
      <c r="I387" s="6">
        <f>SUMIF(J$253:J$283,$D387,L$253:L$283)</f>
        <v>0</v>
      </c>
      <c r="J387" s="9"/>
      <c r="K387" s="10"/>
      <c r="L387" s="11"/>
      <c r="M387" s="6">
        <f>SUMIF(N$253:N$283,$D387,P$253:P$283)</f>
        <v>0</v>
      </c>
      <c r="N387" s="9"/>
      <c r="O387" s="10"/>
      <c r="P387" s="11"/>
      <c r="Q387" s="6">
        <f>SUMIF(R$253:R$283,$D387,T$253:T$283)</f>
        <v>0</v>
      </c>
      <c r="R387" s="9"/>
      <c r="S387" s="10"/>
      <c r="T387" s="11"/>
      <c r="U387" s="6">
        <f>SUMIF(V$253:V$283,$D387,X$253:X$283)</f>
        <v>0</v>
      </c>
      <c r="V387" s="9"/>
      <c r="W387" s="10"/>
      <c r="X387" s="11"/>
      <c r="Y387" s="6">
        <f>SUMIF(Z$253:Z$283,$D387,AB$253:AB$283)</f>
        <v>0</v>
      </c>
      <c r="Z387" s="9"/>
      <c r="AA387" s="10"/>
      <c r="AB387" s="11"/>
      <c r="AC387" s="6">
        <f>SUMIF(AD$253:AD$283,$D387,AF$253:AF$283)</f>
        <v>0</v>
      </c>
      <c r="AD387" s="9"/>
      <c r="AE387" s="10"/>
      <c r="AF387" s="11"/>
      <c r="AG387" s="6">
        <f>SUMIF(AH$253:AH$283,$D387,AJ$253:AJ$283)</f>
        <v>0</v>
      </c>
      <c r="AH387" s="9"/>
      <c r="AI387" s="10"/>
      <c r="AJ387" s="11"/>
      <c r="AK387" s="6">
        <f>SUMIF(AL$253:AL$283,$D387,AN$253:AN$283)</f>
        <v>0</v>
      </c>
      <c r="AL387" s="9"/>
      <c r="AM387" s="10"/>
      <c r="AN387" s="11"/>
      <c r="AO387" s="6">
        <f>SUMIF(AP$253:AP$283,$D387,AR$253:AR$283)</f>
        <v>0</v>
      </c>
      <c r="AP387" s="9"/>
      <c r="AQ387" s="10"/>
      <c r="AR387" s="11"/>
      <c r="AS387" s="6">
        <f>SUMIF(AT$253:AT$283,$D387,AV$253:AV$283)</f>
        <v>0</v>
      </c>
      <c r="AT387" s="9"/>
      <c r="AU387" s="10"/>
      <c r="AV387" s="11"/>
      <c r="AW387" s="6">
        <f>SUMIF(AX$253:AX$283,$D387,AZ$253:AZ$283)</f>
        <v>0</v>
      </c>
      <c r="AX387" s="9"/>
      <c r="AY387" s="10"/>
      <c r="AZ387" s="11"/>
      <c r="BA387" s="6">
        <f>SUMIF(BB$253:BB$283,$D387,BD$253:BD$283)</f>
        <v>0</v>
      </c>
      <c r="BB387" s="9"/>
      <c r="BC387" s="10"/>
      <c r="BD387" s="11"/>
      <c r="BE387" s="6">
        <f>SUMIF(BF$253:BF$283,$D387,BH$253:BH$283)</f>
        <v>0</v>
      </c>
      <c r="BF387" s="9"/>
      <c r="BG387" s="10"/>
      <c r="BH387" s="11"/>
      <c r="BI387" s="6">
        <f>SUMIF(BJ$253:BJ$283,$D387,BL$253:BL$283)</f>
        <v>0</v>
      </c>
      <c r="BJ387" s="9"/>
      <c r="BK387" s="10"/>
      <c r="BL387" s="11"/>
      <c r="BM387" s="6">
        <f>SUMIF(BN$253:BN$283,$D387,BP$253:BP$283)</f>
        <v>0</v>
      </c>
      <c r="BN387" s="9"/>
      <c r="BO387" s="10"/>
      <c r="BP387" s="11"/>
      <c r="BQ387" s="6">
        <f>SUMIF(BR$253:BR$283,$D387,BT$253:BT$283)</f>
        <v>0</v>
      </c>
      <c r="BR387" s="9"/>
      <c r="BS387" s="10"/>
      <c r="BT387" s="11"/>
      <c r="BU387" s="6">
        <f>SUMIF(BV$253:BV$283,$D387,BX$253:BX$283)</f>
        <v>0</v>
      </c>
      <c r="BV387" s="9"/>
      <c r="BW387" s="10"/>
      <c r="BX387" s="11"/>
      <c r="BY387" s="6">
        <f>SUMIF(BZ$253:BZ$283,$D387,CB$253:CB$283)</f>
        <v>0</v>
      </c>
      <c r="BZ387" s="9"/>
      <c r="CA387" s="10"/>
      <c r="CB387" s="11"/>
      <c r="CC387" s="6">
        <f>SUMIF(CD$253:CD$283,$D387,CF$253:CF$283)</f>
        <v>0</v>
      </c>
      <c r="CD387" s="9"/>
      <c r="CE387" s="10"/>
      <c r="CF387" s="11"/>
      <c r="CG387" s="6">
        <f>SUMIF(CH$253:CH$283,$D387,CJ$253:CJ$283)</f>
        <v>0</v>
      </c>
      <c r="CH387" s="9"/>
      <c r="CI387" s="10"/>
      <c r="CJ387" s="11"/>
      <c r="CK387" s="6">
        <f>SUMIF(CL$253:CL$283,$D387,CN$253:CN$283)</f>
        <v>0</v>
      </c>
      <c r="CL387" s="9"/>
      <c r="CM387" s="10"/>
      <c r="CN387" s="11"/>
      <c r="CO387" s="6">
        <f>SUMIF(CP$253:CP$283,$D387,CR$253:CR$283)</f>
        <v>0</v>
      </c>
      <c r="CP387" s="9"/>
      <c r="CQ387" s="10"/>
      <c r="CR387" s="11"/>
      <c r="CS387" s="6">
        <f>SUMIF(CT$253:CT$283,$D387,CV$253:CV$283)</f>
        <v>0</v>
      </c>
      <c r="CT387" s="9"/>
      <c r="CU387" s="10"/>
      <c r="CV387" s="11"/>
      <c r="CW387" s="6">
        <f>SUMIF(CX$253:CX$283,$D387,CZ$253:CZ$283)</f>
        <v>0</v>
      </c>
      <c r="CX387" s="9"/>
      <c r="CY387" s="10"/>
      <c r="CZ387" s="11"/>
      <c r="DA387" s="6">
        <f>SUMIF(DB$253:DB$283,$D387,DD$253:DD$283)</f>
        <v>0</v>
      </c>
      <c r="DB387" s="9"/>
      <c r="DC387" s="10"/>
      <c r="DD387" s="11"/>
      <c r="DE387" s="6">
        <f>SUMIF(DF$253:DF$283,$D387,DH$253:DH$283)</f>
        <v>0</v>
      </c>
      <c r="DF387" s="9"/>
      <c r="DG387" s="10"/>
      <c r="DH387" s="11"/>
      <c r="DI387" s="6">
        <f>SUMIF(DJ$253:DJ$283,$D387,DL$253:DL$283)</f>
        <v>0</v>
      </c>
      <c r="DJ387" s="9"/>
      <c r="DK387" s="10"/>
      <c r="DL387" s="11"/>
      <c r="DM387" s="6">
        <f>SUMIF(DN$253:DN$283,$D387,DP$253:DP$283)</f>
        <v>0</v>
      </c>
      <c r="DN387" s="9"/>
      <c r="DO387" s="10"/>
      <c r="DP387" s="11"/>
      <c r="DQ387" s="6">
        <f>SUMIF(DR$253:DR$283,$D387,DT$253:DT$283)</f>
        <v>0</v>
      </c>
      <c r="DR387" s="9"/>
      <c r="DS387" s="10"/>
      <c r="DT387" s="11"/>
      <c r="DU387" s="6">
        <f>SUMIF(DV$253:DV$283,$D387,DX$253:DX$283)</f>
        <v>0</v>
      </c>
      <c r="DV387" s="9"/>
      <c r="DW387" s="10"/>
      <c r="DX387" s="11"/>
      <c r="DY387" s="6">
        <f>SUMIF(DZ$253:DZ$283,$D387,EB$253:EB$283)</f>
        <v>0</v>
      </c>
      <c r="DZ387" s="9"/>
      <c r="EA387" s="10"/>
      <c r="EB387" s="11"/>
      <c r="EC387" s="6">
        <f>SUMIF(ED$253:ED$283,$D387,EF$253:EF$283)</f>
        <v>0</v>
      </c>
      <c r="ED387" s="9"/>
      <c r="EE387" s="10"/>
      <c r="EF387" s="11"/>
      <c r="EG387" s="6">
        <f>SUMIF(EH$253:EH$283,$D387,EJ$253:EJ$283)</f>
        <v>0</v>
      </c>
      <c r="EH387" s="9"/>
      <c r="EI387" s="10"/>
      <c r="EJ387" s="11"/>
      <c r="EK387" s="6">
        <f>SUMIF(EL$253:EL$283,$D387,EN$253:EN$283)</f>
        <v>0</v>
      </c>
      <c r="EL387" s="9"/>
      <c r="EM387" s="10"/>
      <c r="EN387" s="11"/>
      <c r="EO387" s="6">
        <f>SUMIF(EP$253:EP$283,$D387,ER$253:ER$283)</f>
        <v>0</v>
      </c>
      <c r="EP387" s="9"/>
      <c r="EQ387" s="10"/>
      <c r="ER387" s="11"/>
      <c r="ES387" s="6">
        <f>SUMIF(ET$253:ET$283,$D387,EV$253:EV$283)</f>
        <v>0</v>
      </c>
      <c r="ET387" s="9"/>
      <c r="EU387" s="10"/>
      <c r="EV387" s="11"/>
      <c r="EW387" s="6">
        <f>SUMIF(EX$253:EX$283,$D387,EZ$253:EZ$283)</f>
        <v>0</v>
      </c>
      <c r="EX387" s="9"/>
      <c r="EY387" s="10"/>
      <c r="EZ387" s="11"/>
      <c r="FA387" s="6">
        <f>SUMIF(FB$253:FB$283,$D387,FD$253:FD$283)</f>
        <v>0</v>
      </c>
      <c r="FB387" s="9"/>
      <c r="FC387" s="10"/>
      <c r="FD387" s="11"/>
      <c r="FE387" s="6">
        <f>SUMIF(FF$253:FF$283,$D387,FH$253:FH$283)</f>
        <v>0</v>
      </c>
      <c r="FF387" s="9"/>
      <c r="FG387" s="10"/>
      <c r="FH387" s="11"/>
      <c r="FI387" s="6">
        <f>SUMIF(FJ$253:FJ$283,$D387,FL$253:FL$283)</f>
        <v>0</v>
      </c>
      <c r="FJ387" s="9"/>
      <c r="FK387" s="10"/>
      <c r="FL387" s="11"/>
      <c r="FM387" s="6">
        <f>SUMIF(FN$253:FN$283,$D387,FP$253:FP$283)</f>
        <v>0</v>
      </c>
      <c r="FN387" s="9"/>
      <c r="FO387" s="10"/>
      <c r="FP387" s="11"/>
      <c r="FQ387" s="6">
        <f>SUMIF(FR$253:FR$283,$D387,FT$253:FT$283)</f>
        <v>0</v>
      </c>
      <c r="FR387" s="9"/>
      <c r="FS387" s="10"/>
      <c r="FT387" s="11"/>
      <c r="FU387" s="6">
        <f>SUMIF(FV$253:FV$283,$D387,FX$253:FX$283)</f>
        <v>0</v>
      </c>
      <c r="FV387" s="9"/>
      <c r="FW387" s="10"/>
      <c r="FX387" s="11"/>
      <c r="FY387" s="6">
        <f>SUMIF(FZ$253:FZ$283,$D387,GB$253:GB$283)</f>
        <v>0</v>
      </c>
      <c r="FZ387" s="9"/>
      <c r="GA387" s="10"/>
      <c r="GB387" s="11"/>
      <c r="GC387" s="6">
        <f>SUMIF(GD$253:GD$283,$D387,GF$253:GF$283)</f>
        <v>0</v>
      </c>
      <c r="GD387" s="9"/>
      <c r="GE387" s="10"/>
      <c r="GF387" s="11"/>
      <c r="GG387" s="6">
        <f>SUMIF(GH$253:GH$283,$D387,GJ$253:GJ$283)</f>
        <v>0</v>
      </c>
      <c r="GH387" s="9"/>
      <c r="GI387" s="10"/>
      <c r="GJ387" s="11"/>
      <c r="GK387" s="6">
        <f>SUMIF(GL$253:GL$283,$D387,GN$253:GN$283)</f>
        <v>0</v>
      </c>
      <c r="GL387" s="9"/>
      <c r="GM387" s="10"/>
      <c r="GN387" s="11"/>
      <c r="GO387" s="6">
        <f>SUMIF(GP$253:GP$283,$D387,GR$253:GR$283)</f>
        <v>0</v>
      </c>
      <c r="GP387" s="9"/>
      <c r="GQ387" s="10"/>
      <c r="GR387" s="11"/>
      <c r="GS387" s="6">
        <f>SUMIF(GT$253:GT$283,$D387,GV$253:GV$283)</f>
        <v>0</v>
      </c>
      <c r="GT387" s="9"/>
      <c r="GU387" s="10"/>
      <c r="GV387" s="20"/>
      <c r="GW387" s="19">
        <f t="shared" si="12"/>
        <v>0</v>
      </c>
      <c r="GX387" s="525"/>
      <c r="GY387" s="522"/>
    </row>
    <row r="388" spans="1:207" ht="33.950000000000003" customHeight="1">
      <c r="A388" s="236" t="s">
        <v>84</v>
      </c>
      <c r="B388" s="513"/>
      <c r="C388" s="157" t="s">
        <v>455</v>
      </c>
      <c r="D388" s="333" t="s">
        <v>456</v>
      </c>
      <c r="E388" s="206">
        <f>SUMIF(F$284:F$314,$D388,H$284:H$314)</f>
        <v>0</v>
      </c>
      <c r="F388" s="9"/>
      <c r="G388" s="10"/>
      <c r="H388" s="11"/>
      <c r="I388" s="6">
        <f>SUMIF(J$284:J$314,$D388,L$284:L$314)</f>
        <v>0</v>
      </c>
      <c r="J388" s="9"/>
      <c r="K388" s="10"/>
      <c r="L388" s="11"/>
      <c r="M388" s="6">
        <f>SUMIF(N$284:N$314,$D388,P$284:P$314)</f>
        <v>0</v>
      </c>
      <c r="N388" s="9"/>
      <c r="O388" s="10"/>
      <c r="P388" s="11"/>
      <c r="Q388" s="6">
        <f>SUMIF(R$284:R$314,$D388,T$284:T$314)</f>
        <v>0</v>
      </c>
      <c r="R388" s="9"/>
      <c r="S388" s="10"/>
      <c r="T388" s="11"/>
      <c r="U388" s="6">
        <f>SUMIF(V$284:V$314,$D388,X$284:X$314)</f>
        <v>0</v>
      </c>
      <c r="V388" s="9"/>
      <c r="W388" s="10"/>
      <c r="X388" s="11"/>
      <c r="Y388" s="6">
        <f>SUMIF(Z$284:Z$314,$D388,AB$284:AB$314)</f>
        <v>0</v>
      </c>
      <c r="Z388" s="9"/>
      <c r="AA388" s="10"/>
      <c r="AB388" s="11"/>
      <c r="AC388" s="6">
        <f>SUMIF(AD$284:AD$314,$D388,AF$284:AF$314)</f>
        <v>0</v>
      </c>
      <c r="AD388" s="9"/>
      <c r="AE388" s="10"/>
      <c r="AF388" s="11"/>
      <c r="AG388" s="6">
        <f>SUMIF(AH$284:AH$314,$D388,AJ$284:AJ$314)</f>
        <v>0</v>
      </c>
      <c r="AH388" s="9"/>
      <c r="AI388" s="10"/>
      <c r="AJ388" s="11"/>
      <c r="AK388" s="6">
        <f>SUMIF(AL$284:AL$314,$D388,AN$284:AN$314)</f>
        <v>0</v>
      </c>
      <c r="AL388" s="9"/>
      <c r="AM388" s="10"/>
      <c r="AN388" s="11"/>
      <c r="AO388" s="6">
        <f>SUMIF(AP$284:AP$314,$D388,AR$284:AR$314)</f>
        <v>0</v>
      </c>
      <c r="AP388" s="9"/>
      <c r="AQ388" s="10"/>
      <c r="AR388" s="11"/>
      <c r="AS388" s="6">
        <f>SUMIF(AT$284:AT$314,$D388,AV$284:AV$314)</f>
        <v>0</v>
      </c>
      <c r="AT388" s="9"/>
      <c r="AU388" s="10"/>
      <c r="AV388" s="11"/>
      <c r="AW388" s="6">
        <f>SUMIF(AX$284:AX$314,$D388,AZ$284:AZ$314)</f>
        <v>0</v>
      </c>
      <c r="AX388" s="9"/>
      <c r="AY388" s="10"/>
      <c r="AZ388" s="11"/>
      <c r="BA388" s="6">
        <f>SUMIF(BB$284:BB$314,$D388,BD$284:BD$314)</f>
        <v>0</v>
      </c>
      <c r="BB388" s="9"/>
      <c r="BC388" s="10"/>
      <c r="BD388" s="11"/>
      <c r="BE388" s="6">
        <f>SUMIF(BF$284:BF$314,$D388,BH$284:BH$314)</f>
        <v>0</v>
      </c>
      <c r="BF388" s="9"/>
      <c r="BG388" s="10"/>
      <c r="BH388" s="11"/>
      <c r="BI388" s="6">
        <f>SUMIF(BJ$284:BJ$314,$D388,BL$284:BL$314)</f>
        <v>0</v>
      </c>
      <c r="BJ388" s="9"/>
      <c r="BK388" s="10"/>
      <c r="BL388" s="11"/>
      <c r="BM388" s="6">
        <f>SUMIF(BN$284:BN$314,$D388,BP$284:BP$314)</f>
        <v>0</v>
      </c>
      <c r="BN388" s="9"/>
      <c r="BO388" s="10"/>
      <c r="BP388" s="11"/>
      <c r="BQ388" s="6">
        <f>SUMIF(BR$284:BR$314,$D388,BT$284:BT$314)</f>
        <v>0</v>
      </c>
      <c r="BR388" s="9"/>
      <c r="BS388" s="10"/>
      <c r="BT388" s="11"/>
      <c r="BU388" s="6">
        <f>SUMIF(BV$284:BV$314,$D388,BX$284:BX$314)</f>
        <v>0</v>
      </c>
      <c r="BV388" s="9"/>
      <c r="BW388" s="10"/>
      <c r="BX388" s="11"/>
      <c r="BY388" s="6">
        <f>SUMIF(BZ$284:BZ$314,$D388,CB$284:CB$314)</f>
        <v>0</v>
      </c>
      <c r="BZ388" s="9"/>
      <c r="CA388" s="10"/>
      <c r="CB388" s="11"/>
      <c r="CC388" s="6">
        <f>SUMIF(CD$284:CD$314,$D388,CF$284:CF$314)</f>
        <v>0</v>
      </c>
      <c r="CD388" s="9"/>
      <c r="CE388" s="10"/>
      <c r="CF388" s="11"/>
      <c r="CG388" s="6">
        <f>SUMIF(CH$284:CH$314,$D388,CJ$284:CJ$314)</f>
        <v>0</v>
      </c>
      <c r="CH388" s="9"/>
      <c r="CI388" s="10"/>
      <c r="CJ388" s="11"/>
      <c r="CK388" s="6">
        <f>SUMIF(CL$284:CL$314,$D388,CN$284:CN$314)</f>
        <v>0</v>
      </c>
      <c r="CL388" s="9"/>
      <c r="CM388" s="10"/>
      <c r="CN388" s="11"/>
      <c r="CO388" s="6">
        <f>SUMIF(CP$284:CP$314,$D388,CR$284:CR$314)</f>
        <v>0</v>
      </c>
      <c r="CP388" s="9"/>
      <c r="CQ388" s="10"/>
      <c r="CR388" s="11"/>
      <c r="CS388" s="6">
        <f>SUMIF(CT$284:CT$314,$D388,CV$284:CV$314)</f>
        <v>0</v>
      </c>
      <c r="CT388" s="9"/>
      <c r="CU388" s="10"/>
      <c r="CV388" s="11"/>
      <c r="CW388" s="6">
        <f>SUMIF(CX$284:CX$314,$D388,CZ$284:CZ$314)</f>
        <v>0</v>
      </c>
      <c r="CX388" s="9"/>
      <c r="CY388" s="10"/>
      <c r="CZ388" s="11"/>
      <c r="DA388" s="6">
        <f>SUMIF(DB$284:DB$314,$D388,DD$284:DD$314)</f>
        <v>0</v>
      </c>
      <c r="DB388" s="9"/>
      <c r="DC388" s="10"/>
      <c r="DD388" s="11"/>
      <c r="DE388" s="6">
        <f>SUMIF(DF$284:DF$314,$D388,DH$284:DH$314)</f>
        <v>0</v>
      </c>
      <c r="DF388" s="9"/>
      <c r="DG388" s="10"/>
      <c r="DH388" s="11"/>
      <c r="DI388" s="6">
        <f>SUMIF(DJ$284:DJ$314,$D388,DL$284:DL$314)</f>
        <v>0</v>
      </c>
      <c r="DJ388" s="9"/>
      <c r="DK388" s="10"/>
      <c r="DL388" s="11"/>
      <c r="DM388" s="6">
        <f>SUMIF(DN$284:DN$314,$D388,DP$284:DP$314)</f>
        <v>0</v>
      </c>
      <c r="DN388" s="9"/>
      <c r="DO388" s="10"/>
      <c r="DP388" s="11"/>
      <c r="DQ388" s="6">
        <f>SUMIF(DR$284:DR$314,$D388,DT$284:DT$314)</f>
        <v>0</v>
      </c>
      <c r="DR388" s="9"/>
      <c r="DS388" s="10"/>
      <c r="DT388" s="11"/>
      <c r="DU388" s="6">
        <f>SUMIF(DV$284:DV$314,$D388,DX$284:DX$314)</f>
        <v>0</v>
      </c>
      <c r="DV388" s="9"/>
      <c r="DW388" s="10"/>
      <c r="DX388" s="11"/>
      <c r="DY388" s="6">
        <f>SUMIF(DZ$284:DZ$314,$D388,EB$284:EB$314)</f>
        <v>0</v>
      </c>
      <c r="DZ388" s="9"/>
      <c r="EA388" s="10"/>
      <c r="EB388" s="11"/>
      <c r="EC388" s="6">
        <f>SUMIF(ED$284:ED$314,$D388,EF$284:EF$314)</f>
        <v>0</v>
      </c>
      <c r="ED388" s="9"/>
      <c r="EE388" s="10"/>
      <c r="EF388" s="11"/>
      <c r="EG388" s="6">
        <f>SUMIF(EH$284:EH$314,$D388,EJ$284:EJ$314)</f>
        <v>0</v>
      </c>
      <c r="EH388" s="9"/>
      <c r="EI388" s="10"/>
      <c r="EJ388" s="11"/>
      <c r="EK388" s="6">
        <f>SUMIF(EL$284:EL$314,$D388,EN$284:EN$314)</f>
        <v>0</v>
      </c>
      <c r="EL388" s="9"/>
      <c r="EM388" s="10"/>
      <c r="EN388" s="11"/>
      <c r="EO388" s="6">
        <f>SUMIF(EP$284:EP$314,$D388,ER$284:ER$314)</f>
        <v>0</v>
      </c>
      <c r="EP388" s="9"/>
      <c r="EQ388" s="10"/>
      <c r="ER388" s="11"/>
      <c r="ES388" s="6">
        <f>SUMIF(ET$284:ET$314,$D388,EV$284:EV$314)</f>
        <v>0</v>
      </c>
      <c r="ET388" s="9"/>
      <c r="EU388" s="10"/>
      <c r="EV388" s="11"/>
      <c r="EW388" s="6">
        <f>SUMIF(EX$284:EX$314,$D388,EZ$284:EZ$314)</f>
        <v>0</v>
      </c>
      <c r="EX388" s="9"/>
      <c r="EY388" s="10"/>
      <c r="EZ388" s="11"/>
      <c r="FA388" s="6">
        <f>SUMIF(FB$284:FB$314,$D388,FD$284:FD$314)</f>
        <v>0</v>
      </c>
      <c r="FB388" s="9"/>
      <c r="FC388" s="10"/>
      <c r="FD388" s="11"/>
      <c r="FE388" s="6">
        <f>SUMIF(FF$284:FF$314,$D388,FH$284:FH$314)</f>
        <v>0</v>
      </c>
      <c r="FF388" s="9"/>
      <c r="FG388" s="10"/>
      <c r="FH388" s="11"/>
      <c r="FI388" s="6">
        <f>SUMIF(FJ$284:FJ$314,$D388,FL$284:FL$314)</f>
        <v>0</v>
      </c>
      <c r="FJ388" s="9"/>
      <c r="FK388" s="10"/>
      <c r="FL388" s="11"/>
      <c r="FM388" s="6">
        <f>SUMIF(FN$284:FN$314,$D388,FP$284:FP$314)</f>
        <v>0</v>
      </c>
      <c r="FN388" s="9"/>
      <c r="FO388" s="10"/>
      <c r="FP388" s="11"/>
      <c r="FQ388" s="6">
        <f>SUMIF(FR$284:FR$314,$D388,FT$284:FT$314)</f>
        <v>0</v>
      </c>
      <c r="FR388" s="9"/>
      <c r="FS388" s="10"/>
      <c r="FT388" s="11"/>
      <c r="FU388" s="6">
        <f>SUMIF(FV$284:FV$314,$D388,FX$284:FX$314)</f>
        <v>0</v>
      </c>
      <c r="FV388" s="9"/>
      <c r="FW388" s="10"/>
      <c r="FX388" s="11"/>
      <c r="FY388" s="6">
        <f>SUMIF(FZ$284:FZ$314,$D388,GB$284:GB$314)</f>
        <v>0</v>
      </c>
      <c r="FZ388" s="9"/>
      <c r="GA388" s="10"/>
      <c r="GB388" s="11"/>
      <c r="GC388" s="6">
        <f>SUMIF(GD$284:GD$314,$D388,GF$284:GF$314)</f>
        <v>0</v>
      </c>
      <c r="GD388" s="9"/>
      <c r="GE388" s="10"/>
      <c r="GF388" s="11"/>
      <c r="GG388" s="6">
        <f>SUMIF(GH$284:GH$314,$D388,GJ$284:GJ$314)</f>
        <v>0</v>
      </c>
      <c r="GH388" s="9"/>
      <c r="GI388" s="10"/>
      <c r="GJ388" s="11"/>
      <c r="GK388" s="6">
        <f>SUMIF(GL$284:GL$314,$D388,GN$284:GN$314)</f>
        <v>0</v>
      </c>
      <c r="GL388" s="9"/>
      <c r="GM388" s="10"/>
      <c r="GN388" s="11"/>
      <c r="GO388" s="6">
        <f>SUMIF(GP$284:GP$314,$D388,GR$284:GR$314)</f>
        <v>0</v>
      </c>
      <c r="GP388" s="9"/>
      <c r="GQ388" s="10"/>
      <c r="GR388" s="11"/>
      <c r="GS388" s="6">
        <f>SUMIF(GT$284:GT$314,$D388,GV$284:GV$314)</f>
        <v>0</v>
      </c>
      <c r="GT388" s="9"/>
      <c r="GU388" s="10"/>
      <c r="GV388" s="20"/>
      <c r="GW388" s="19">
        <f t="shared" si="12"/>
        <v>0</v>
      </c>
      <c r="GX388" s="525"/>
      <c r="GY388" s="522"/>
    </row>
    <row r="389" spans="1:207" ht="33.950000000000003" customHeight="1">
      <c r="A389" s="236" t="s">
        <v>85</v>
      </c>
      <c r="B389" s="513"/>
      <c r="C389" s="157" t="s">
        <v>455</v>
      </c>
      <c r="D389" s="242" t="s">
        <v>456</v>
      </c>
      <c r="E389" s="206">
        <f>SUMIF(F$315:F$345,$D389,H$315:H$345)</f>
        <v>0</v>
      </c>
      <c r="F389" s="9"/>
      <c r="G389" s="10"/>
      <c r="H389" s="11"/>
      <c r="I389" s="6">
        <f>SUMIF(J$315:J$345,$D389,L$315:L$345)</f>
        <v>0</v>
      </c>
      <c r="J389" s="9"/>
      <c r="K389" s="10"/>
      <c r="L389" s="11"/>
      <c r="M389" s="6">
        <f>SUMIF(N$315:N$345,$D389,P$315:P$345)</f>
        <v>0</v>
      </c>
      <c r="N389" s="9"/>
      <c r="O389" s="10"/>
      <c r="P389" s="11"/>
      <c r="Q389" s="6">
        <f>SUMIF(R$315:R$345,$D389,T$315:T$345)</f>
        <v>0</v>
      </c>
      <c r="R389" s="9"/>
      <c r="S389" s="10"/>
      <c r="T389" s="11"/>
      <c r="U389" s="6">
        <f>SUMIF(V$315:V$345,$D389,X$315:X$345)</f>
        <v>0</v>
      </c>
      <c r="V389" s="9"/>
      <c r="W389" s="10"/>
      <c r="X389" s="11"/>
      <c r="Y389" s="6">
        <f>SUMIF(Z$315:Z$345,$D389,AB$315:AB$345)</f>
        <v>0</v>
      </c>
      <c r="Z389" s="9"/>
      <c r="AA389" s="10"/>
      <c r="AB389" s="11"/>
      <c r="AC389" s="6">
        <f>SUMIF(AD$315:AD$345,$D389,AF$315:AF$345)</f>
        <v>0</v>
      </c>
      <c r="AD389" s="9"/>
      <c r="AE389" s="10"/>
      <c r="AF389" s="11"/>
      <c r="AG389" s="6">
        <f>SUMIF(AH$315:AH$345,$D389,AJ$315:AJ$345)</f>
        <v>0</v>
      </c>
      <c r="AH389" s="9"/>
      <c r="AI389" s="10"/>
      <c r="AJ389" s="11"/>
      <c r="AK389" s="6">
        <f>SUMIF(AL$315:AL$345,$D389,AN$315:AN$345)</f>
        <v>0</v>
      </c>
      <c r="AL389" s="9"/>
      <c r="AM389" s="10"/>
      <c r="AN389" s="11"/>
      <c r="AO389" s="6">
        <f>SUMIF(AP$315:AP$345,$D389,AR$315:AR$345)</f>
        <v>0</v>
      </c>
      <c r="AP389" s="9"/>
      <c r="AQ389" s="10"/>
      <c r="AR389" s="11"/>
      <c r="AS389" s="6">
        <f>SUMIF(AT$315:AT$345,$D389,AV$315:AV$345)</f>
        <v>0</v>
      </c>
      <c r="AT389" s="9"/>
      <c r="AU389" s="10"/>
      <c r="AV389" s="11"/>
      <c r="AW389" s="6">
        <f>SUMIF(AX$315:AX$345,$D389,AZ$315:AZ$345)</f>
        <v>0</v>
      </c>
      <c r="AX389" s="9"/>
      <c r="AY389" s="10"/>
      <c r="AZ389" s="11"/>
      <c r="BA389" s="6">
        <f>SUMIF(BB$315:BB$345,$D389,BD$315:BD$345)</f>
        <v>0</v>
      </c>
      <c r="BB389" s="9"/>
      <c r="BC389" s="10"/>
      <c r="BD389" s="11"/>
      <c r="BE389" s="6">
        <f>SUMIF(BF$315:BF$345,$D389,BH$315:BH$345)</f>
        <v>0</v>
      </c>
      <c r="BF389" s="9"/>
      <c r="BG389" s="10"/>
      <c r="BH389" s="11"/>
      <c r="BI389" s="6">
        <f>SUMIF(BJ$315:BJ$345,$D389,BL$315:BL$345)</f>
        <v>0</v>
      </c>
      <c r="BJ389" s="9"/>
      <c r="BK389" s="10"/>
      <c r="BL389" s="11"/>
      <c r="BM389" s="6">
        <f>SUMIF(BN$315:BN$345,$D389,BP$315:BP$345)</f>
        <v>0</v>
      </c>
      <c r="BN389" s="9"/>
      <c r="BO389" s="10"/>
      <c r="BP389" s="11"/>
      <c r="BQ389" s="6">
        <f>SUMIF(BR$315:BR$345,$D389,BT$315:BT$345)</f>
        <v>0</v>
      </c>
      <c r="BR389" s="9"/>
      <c r="BS389" s="10"/>
      <c r="BT389" s="11"/>
      <c r="BU389" s="6">
        <f>SUMIF(BV$315:BV$345,$D389,BX$315:BX$345)</f>
        <v>0</v>
      </c>
      <c r="BV389" s="9"/>
      <c r="BW389" s="10"/>
      <c r="BX389" s="11"/>
      <c r="BY389" s="6">
        <f>SUMIF(BZ$315:BZ$345,$D389,CB$315:CB$345)</f>
        <v>0</v>
      </c>
      <c r="BZ389" s="9"/>
      <c r="CA389" s="10"/>
      <c r="CB389" s="11"/>
      <c r="CC389" s="6">
        <f>SUMIF(CD$315:CD$345,$D389,CF$315:CF$345)</f>
        <v>0</v>
      </c>
      <c r="CD389" s="9"/>
      <c r="CE389" s="10"/>
      <c r="CF389" s="11"/>
      <c r="CG389" s="6">
        <f>SUMIF(CH$315:CH$345,$D389,CJ$315:CJ$345)</f>
        <v>0</v>
      </c>
      <c r="CH389" s="9"/>
      <c r="CI389" s="10"/>
      <c r="CJ389" s="11"/>
      <c r="CK389" s="6">
        <f>SUMIF(CL$315:CL$345,$D389,CN$315:CN$345)</f>
        <v>0</v>
      </c>
      <c r="CL389" s="9"/>
      <c r="CM389" s="10"/>
      <c r="CN389" s="11"/>
      <c r="CO389" s="6">
        <f>SUMIF(CP$315:CP$345,$D389,CR$315:CR$345)</f>
        <v>0</v>
      </c>
      <c r="CP389" s="9"/>
      <c r="CQ389" s="10"/>
      <c r="CR389" s="11"/>
      <c r="CS389" s="6">
        <f>SUMIF(CT$315:CT$345,$D389,CV$315:CV$345)</f>
        <v>0</v>
      </c>
      <c r="CT389" s="9"/>
      <c r="CU389" s="10"/>
      <c r="CV389" s="11"/>
      <c r="CW389" s="6">
        <f>SUMIF(CX$315:CX$345,$D389,CZ$315:CZ$345)</f>
        <v>0</v>
      </c>
      <c r="CX389" s="9"/>
      <c r="CY389" s="10"/>
      <c r="CZ389" s="11"/>
      <c r="DA389" s="6">
        <f>SUMIF(DB$315:DB$345,$D389,DD$315:DD$345)</f>
        <v>0</v>
      </c>
      <c r="DB389" s="9"/>
      <c r="DC389" s="10"/>
      <c r="DD389" s="11"/>
      <c r="DE389" s="6">
        <f>SUMIF(DF$315:DF$345,$D389,DH$315:DH$345)</f>
        <v>0</v>
      </c>
      <c r="DF389" s="9"/>
      <c r="DG389" s="10"/>
      <c r="DH389" s="11"/>
      <c r="DI389" s="6">
        <f>SUMIF(DJ$315:DJ$345,$D389,DL$315:DL$345)</f>
        <v>0</v>
      </c>
      <c r="DJ389" s="9"/>
      <c r="DK389" s="10"/>
      <c r="DL389" s="11"/>
      <c r="DM389" s="6">
        <f>SUMIF(DN$315:DN$345,$D389,DP$315:DP$345)</f>
        <v>0</v>
      </c>
      <c r="DN389" s="9"/>
      <c r="DO389" s="10"/>
      <c r="DP389" s="11"/>
      <c r="DQ389" s="6">
        <f>SUMIF(DR$315:DR$345,$D389,DT$315:DT$345)</f>
        <v>0</v>
      </c>
      <c r="DR389" s="9"/>
      <c r="DS389" s="10"/>
      <c r="DT389" s="11"/>
      <c r="DU389" s="6">
        <f>SUMIF(DV$315:DV$345,$D389,DX$315:DX$345)</f>
        <v>0</v>
      </c>
      <c r="DV389" s="9"/>
      <c r="DW389" s="10"/>
      <c r="DX389" s="11"/>
      <c r="DY389" s="6">
        <f>SUMIF(DZ$315:DZ$345,$D389,EB$315:EB$345)</f>
        <v>0</v>
      </c>
      <c r="DZ389" s="9"/>
      <c r="EA389" s="10"/>
      <c r="EB389" s="11"/>
      <c r="EC389" s="6">
        <f>SUMIF(ED$315:ED$345,$D389,EF$315:EF$345)</f>
        <v>0</v>
      </c>
      <c r="ED389" s="9"/>
      <c r="EE389" s="10"/>
      <c r="EF389" s="11"/>
      <c r="EG389" s="6">
        <f>SUMIF(EH$315:EH$345,$D389,EJ$315:EJ$345)</f>
        <v>0</v>
      </c>
      <c r="EH389" s="9"/>
      <c r="EI389" s="10"/>
      <c r="EJ389" s="11"/>
      <c r="EK389" s="6">
        <f>SUMIF(EL$315:EL$345,$D389,EN$315:EN$345)</f>
        <v>0</v>
      </c>
      <c r="EL389" s="9"/>
      <c r="EM389" s="10"/>
      <c r="EN389" s="11"/>
      <c r="EO389" s="6">
        <f>SUMIF(EP$315:EP$345,$D389,ER$315:ER$345)</f>
        <v>0</v>
      </c>
      <c r="EP389" s="9"/>
      <c r="EQ389" s="10"/>
      <c r="ER389" s="11"/>
      <c r="ES389" s="6">
        <f>SUMIF(ET$315:ET$345,$D389,EV$315:EV$345)</f>
        <v>0</v>
      </c>
      <c r="ET389" s="9"/>
      <c r="EU389" s="10"/>
      <c r="EV389" s="11"/>
      <c r="EW389" s="6">
        <f>SUMIF(EX$315:EX$345,$D389,EZ$315:EZ$345)</f>
        <v>0</v>
      </c>
      <c r="EX389" s="9"/>
      <c r="EY389" s="10"/>
      <c r="EZ389" s="11"/>
      <c r="FA389" s="6">
        <f>SUMIF(FB$315:FB$345,$D389,FD$315:FD$345)</f>
        <v>0</v>
      </c>
      <c r="FB389" s="9"/>
      <c r="FC389" s="10"/>
      <c r="FD389" s="11"/>
      <c r="FE389" s="6">
        <f>SUMIF(FF$315:FF$345,$D389,FH$315:FH$345)</f>
        <v>0</v>
      </c>
      <c r="FF389" s="9"/>
      <c r="FG389" s="10"/>
      <c r="FH389" s="11"/>
      <c r="FI389" s="6">
        <f>SUMIF(FJ$315:FJ$345,$D389,FL$315:FL$345)</f>
        <v>0</v>
      </c>
      <c r="FJ389" s="9"/>
      <c r="FK389" s="10"/>
      <c r="FL389" s="11"/>
      <c r="FM389" s="6">
        <f>SUMIF(FN$315:FN$345,$D389,FP$315:FP$345)</f>
        <v>0</v>
      </c>
      <c r="FN389" s="9"/>
      <c r="FO389" s="10"/>
      <c r="FP389" s="11"/>
      <c r="FQ389" s="6">
        <f>SUMIF(FR$315:FR$345,$D389,FT$315:FT$345)</f>
        <v>0</v>
      </c>
      <c r="FR389" s="9"/>
      <c r="FS389" s="10"/>
      <c r="FT389" s="11"/>
      <c r="FU389" s="6">
        <f>SUMIF(FV$315:FV$345,$D389,FX$315:FX$345)</f>
        <v>0</v>
      </c>
      <c r="FV389" s="9"/>
      <c r="FW389" s="10"/>
      <c r="FX389" s="11"/>
      <c r="FY389" s="6">
        <f>SUMIF(FZ$315:FZ$345,$D389,GB$315:GB$345)</f>
        <v>0</v>
      </c>
      <c r="FZ389" s="9"/>
      <c r="GA389" s="10"/>
      <c r="GB389" s="11"/>
      <c r="GC389" s="6">
        <f>SUMIF(GD$315:GD$345,$D389,GF$315:GF$345)</f>
        <v>0</v>
      </c>
      <c r="GD389" s="9"/>
      <c r="GE389" s="10"/>
      <c r="GF389" s="11"/>
      <c r="GG389" s="6">
        <f>SUMIF(GH$315:GH$345,$D389,GJ$315:GJ$345)</f>
        <v>0</v>
      </c>
      <c r="GH389" s="9"/>
      <c r="GI389" s="10"/>
      <c r="GJ389" s="11"/>
      <c r="GK389" s="6">
        <f>SUMIF(GL$315:GL$345,$D389,GN$315:GN$345)</f>
        <v>0</v>
      </c>
      <c r="GL389" s="9"/>
      <c r="GM389" s="10"/>
      <c r="GN389" s="11"/>
      <c r="GO389" s="6">
        <f>SUMIF(GP$315:GP$345,$D389,GR$315:GR$345)</f>
        <v>0</v>
      </c>
      <c r="GP389" s="9"/>
      <c r="GQ389" s="10"/>
      <c r="GR389" s="11"/>
      <c r="GS389" s="6">
        <f>SUMIF(GT$315:GT$345,$D389,GV$315:GV$345)</f>
        <v>0</v>
      </c>
      <c r="GT389" s="9"/>
      <c r="GU389" s="10"/>
      <c r="GV389" s="20"/>
      <c r="GW389" s="19">
        <f t="shared" si="12"/>
        <v>0</v>
      </c>
      <c r="GX389" s="525"/>
      <c r="GY389" s="522"/>
    </row>
    <row r="390" spans="1:207" ht="33.950000000000003" customHeight="1" thickBot="1">
      <c r="A390" s="238" t="s">
        <v>86</v>
      </c>
      <c r="B390" s="514"/>
      <c r="C390" s="157" t="s">
        <v>455</v>
      </c>
      <c r="D390" s="333" t="s">
        <v>456</v>
      </c>
      <c r="E390" s="206">
        <f>SUMIF(F$346:F$376,$D390,H$346:H$376)</f>
        <v>0</v>
      </c>
      <c r="F390" s="9"/>
      <c r="G390" s="10"/>
      <c r="H390" s="11"/>
      <c r="I390" s="6">
        <f>SUMIF(J$346:J$376,$D390,L$346:L$376)</f>
        <v>0</v>
      </c>
      <c r="J390" s="9"/>
      <c r="K390" s="10"/>
      <c r="L390" s="11"/>
      <c r="M390" s="6">
        <f>SUMIF(N$346:N$376,$D390,P$346:P$376)</f>
        <v>0</v>
      </c>
      <c r="N390" s="9"/>
      <c r="O390" s="10"/>
      <c r="P390" s="11"/>
      <c r="Q390" s="6">
        <f>SUMIF(R$346:R$376,$D390,T$346:T$376)</f>
        <v>0</v>
      </c>
      <c r="R390" s="9"/>
      <c r="S390" s="10"/>
      <c r="T390" s="11"/>
      <c r="U390" s="6">
        <f>SUMIF(V$346:V$376,$D390,X$346:X$376)</f>
        <v>0</v>
      </c>
      <c r="V390" s="9"/>
      <c r="W390" s="10"/>
      <c r="X390" s="11"/>
      <c r="Y390" s="6">
        <f>SUMIF(Z$346:Z$376,$D390,AB$346:AB$376)</f>
        <v>0</v>
      </c>
      <c r="Z390" s="9"/>
      <c r="AA390" s="10"/>
      <c r="AB390" s="11"/>
      <c r="AC390" s="6">
        <f>SUMIF(AD$346:AD$376,$D390,AF$346:AF$376)</f>
        <v>0</v>
      </c>
      <c r="AD390" s="9"/>
      <c r="AE390" s="10"/>
      <c r="AF390" s="11"/>
      <c r="AG390" s="6">
        <f>SUMIF(AH$346:AH$376,$D390,AJ$346:AJ$376)</f>
        <v>0</v>
      </c>
      <c r="AH390" s="9"/>
      <c r="AI390" s="10"/>
      <c r="AJ390" s="11"/>
      <c r="AK390" s="6">
        <f>SUMIF(AL$346:AL$376,$D390,AN$346:AN$376)</f>
        <v>0</v>
      </c>
      <c r="AL390" s="9"/>
      <c r="AM390" s="10"/>
      <c r="AN390" s="11"/>
      <c r="AO390" s="6">
        <f>SUMIF(AP$346:AP$376,$D390,AR$346:AR$376)</f>
        <v>0</v>
      </c>
      <c r="AP390" s="9"/>
      <c r="AQ390" s="10"/>
      <c r="AR390" s="11"/>
      <c r="AS390" s="6">
        <f>SUMIF(AT$346:AT$376,$D390,AV$346:AV$376)</f>
        <v>0</v>
      </c>
      <c r="AT390" s="9"/>
      <c r="AU390" s="10"/>
      <c r="AV390" s="11"/>
      <c r="AW390" s="6">
        <f>SUMIF(AX$346:AX$376,$D390,AZ$346:AZ$376)</f>
        <v>0</v>
      </c>
      <c r="AX390" s="9"/>
      <c r="AY390" s="10"/>
      <c r="AZ390" s="11"/>
      <c r="BA390" s="6">
        <f>SUMIF(BB$346:BB$376,$D390,BD$346:BD$376)</f>
        <v>0</v>
      </c>
      <c r="BB390" s="9"/>
      <c r="BC390" s="10"/>
      <c r="BD390" s="11"/>
      <c r="BE390" s="6">
        <f>SUMIF(BF$346:BF$376,$D390,BH$346:BH$376)</f>
        <v>0</v>
      </c>
      <c r="BF390" s="9"/>
      <c r="BG390" s="10"/>
      <c r="BH390" s="11"/>
      <c r="BI390" s="6">
        <f>SUMIF(BJ$346:BJ$376,$D390,BL$346:BL$376)</f>
        <v>0</v>
      </c>
      <c r="BJ390" s="9"/>
      <c r="BK390" s="10"/>
      <c r="BL390" s="11"/>
      <c r="BM390" s="6">
        <f>SUMIF(BN$346:BN$376,$D390,BP$346:BP$376)</f>
        <v>0</v>
      </c>
      <c r="BN390" s="9"/>
      <c r="BO390" s="10"/>
      <c r="BP390" s="11"/>
      <c r="BQ390" s="6">
        <f>SUMIF(BR$346:BR$376,$D390,BT$346:BT$376)</f>
        <v>0</v>
      </c>
      <c r="BR390" s="9"/>
      <c r="BS390" s="10"/>
      <c r="BT390" s="11"/>
      <c r="BU390" s="6">
        <f>SUMIF(BV$346:BV$376,$D390,BX$346:BX$376)</f>
        <v>0</v>
      </c>
      <c r="BV390" s="9"/>
      <c r="BW390" s="10"/>
      <c r="BX390" s="11"/>
      <c r="BY390" s="6">
        <f>SUMIF(BZ$346:BZ$376,$D390,CB$346:CB$376)</f>
        <v>0</v>
      </c>
      <c r="BZ390" s="9"/>
      <c r="CA390" s="10"/>
      <c r="CB390" s="11"/>
      <c r="CC390" s="6">
        <f>SUMIF(CD$346:CD$376,$D390,CF$346:CF$376)</f>
        <v>0</v>
      </c>
      <c r="CD390" s="9"/>
      <c r="CE390" s="10"/>
      <c r="CF390" s="11"/>
      <c r="CG390" s="6">
        <f>SUMIF(CH$346:CH$376,$D390,CJ$346:CJ$376)</f>
        <v>0</v>
      </c>
      <c r="CH390" s="9"/>
      <c r="CI390" s="10"/>
      <c r="CJ390" s="11"/>
      <c r="CK390" s="6">
        <f>SUMIF(CL$346:CL$376,$D390,CN$346:CN$376)</f>
        <v>0</v>
      </c>
      <c r="CL390" s="9"/>
      <c r="CM390" s="10"/>
      <c r="CN390" s="11"/>
      <c r="CO390" s="6">
        <f>SUMIF(CP$346:CP$376,$D390,CR$346:CR$376)</f>
        <v>0</v>
      </c>
      <c r="CP390" s="9"/>
      <c r="CQ390" s="10"/>
      <c r="CR390" s="11"/>
      <c r="CS390" s="6">
        <f>SUMIF(CT$346:CT$376,$D390,CV$346:CV$376)</f>
        <v>0</v>
      </c>
      <c r="CT390" s="9"/>
      <c r="CU390" s="10"/>
      <c r="CV390" s="11"/>
      <c r="CW390" s="6">
        <f>SUMIF(CX$346:CX$376,$D390,CZ$346:CZ$376)</f>
        <v>0</v>
      </c>
      <c r="CX390" s="9"/>
      <c r="CY390" s="10"/>
      <c r="CZ390" s="11"/>
      <c r="DA390" s="6">
        <f>SUMIF(DB$346:DB$376,$D390,DD$346:DD$376)</f>
        <v>0</v>
      </c>
      <c r="DB390" s="9"/>
      <c r="DC390" s="10"/>
      <c r="DD390" s="11"/>
      <c r="DE390" s="6">
        <f>SUMIF(DF$346:DF$376,$D390,DH$346:DH$376)</f>
        <v>0</v>
      </c>
      <c r="DF390" s="9"/>
      <c r="DG390" s="10"/>
      <c r="DH390" s="11"/>
      <c r="DI390" s="6">
        <f>SUMIF(DJ$346:DJ$376,$D390,DL$346:DL$376)</f>
        <v>0</v>
      </c>
      <c r="DJ390" s="9"/>
      <c r="DK390" s="10"/>
      <c r="DL390" s="11"/>
      <c r="DM390" s="6">
        <f>SUMIF(DN$346:DN$376,$D390,DP$346:DP$376)</f>
        <v>0</v>
      </c>
      <c r="DN390" s="9"/>
      <c r="DO390" s="10"/>
      <c r="DP390" s="11"/>
      <c r="DQ390" s="6">
        <f>SUMIF(DR$346:DR$376,$D390,DT$346:DT$376)</f>
        <v>0</v>
      </c>
      <c r="DR390" s="9"/>
      <c r="DS390" s="10"/>
      <c r="DT390" s="11"/>
      <c r="DU390" s="6">
        <f>SUMIF(DV$346:DV$376,$D390,DX$346:DX$376)</f>
        <v>0</v>
      </c>
      <c r="DV390" s="9"/>
      <c r="DW390" s="10"/>
      <c r="DX390" s="11"/>
      <c r="DY390" s="6">
        <f>SUMIF(DZ$346:DZ$376,$D390,EB$346:EB$376)</f>
        <v>0</v>
      </c>
      <c r="DZ390" s="9"/>
      <c r="EA390" s="10"/>
      <c r="EB390" s="11"/>
      <c r="EC390" s="6">
        <f>SUMIF(ED$346:ED$376,$D390,EF$346:EF$376)</f>
        <v>0</v>
      </c>
      <c r="ED390" s="9"/>
      <c r="EE390" s="10"/>
      <c r="EF390" s="11"/>
      <c r="EG390" s="6">
        <f>SUMIF(EH$346:EH$376,$D390,EJ$346:EJ$376)</f>
        <v>0</v>
      </c>
      <c r="EH390" s="9"/>
      <c r="EI390" s="10"/>
      <c r="EJ390" s="11"/>
      <c r="EK390" s="6">
        <f>SUMIF(EL$346:EL$376,$D390,EN$346:EN$376)</f>
        <v>0</v>
      </c>
      <c r="EL390" s="9"/>
      <c r="EM390" s="10"/>
      <c r="EN390" s="11"/>
      <c r="EO390" s="6">
        <f>SUMIF(EP$346:EP$376,$D390,ER$346:ER$376)</f>
        <v>0</v>
      </c>
      <c r="EP390" s="9"/>
      <c r="EQ390" s="10"/>
      <c r="ER390" s="11"/>
      <c r="ES390" s="6">
        <f>SUMIF(ET$346:ET$376,$D390,EV$346:EV$376)</f>
        <v>0</v>
      </c>
      <c r="ET390" s="9"/>
      <c r="EU390" s="10"/>
      <c r="EV390" s="11"/>
      <c r="EW390" s="6">
        <f>SUMIF(EX$346:EX$376,$D390,EZ$346:EZ$376)</f>
        <v>0</v>
      </c>
      <c r="EX390" s="9"/>
      <c r="EY390" s="10"/>
      <c r="EZ390" s="11"/>
      <c r="FA390" s="6">
        <f>SUMIF(FB$346:FB$376,$D390,FD$346:FD$376)</f>
        <v>0</v>
      </c>
      <c r="FB390" s="9"/>
      <c r="FC390" s="10"/>
      <c r="FD390" s="11"/>
      <c r="FE390" s="6">
        <f>SUMIF(FF$346:FF$376,$D390,FH$346:FH$376)</f>
        <v>0</v>
      </c>
      <c r="FF390" s="9"/>
      <c r="FG390" s="10"/>
      <c r="FH390" s="11"/>
      <c r="FI390" s="6">
        <f>SUMIF(FJ$346:FJ$376,$D390,FL$346:FL$376)</f>
        <v>0</v>
      </c>
      <c r="FJ390" s="9"/>
      <c r="FK390" s="10"/>
      <c r="FL390" s="11"/>
      <c r="FM390" s="6">
        <f>SUMIF(FN$346:FN$376,$D390,FP$346:FP$376)</f>
        <v>0</v>
      </c>
      <c r="FN390" s="9"/>
      <c r="FO390" s="10"/>
      <c r="FP390" s="11"/>
      <c r="FQ390" s="6">
        <f>SUMIF(FR$346:FR$376,$D390,FT$346:FT$376)</f>
        <v>0</v>
      </c>
      <c r="FR390" s="9"/>
      <c r="FS390" s="10"/>
      <c r="FT390" s="11"/>
      <c r="FU390" s="6">
        <f>SUMIF(FV$346:FV$376,$D390,FX$346:FX$376)</f>
        <v>0</v>
      </c>
      <c r="FV390" s="9"/>
      <c r="FW390" s="10"/>
      <c r="FX390" s="11"/>
      <c r="FY390" s="6">
        <f>SUMIF(FZ$346:FZ$376,$D390,GB$346:GB$376)</f>
        <v>0</v>
      </c>
      <c r="FZ390" s="9"/>
      <c r="GA390" s="10"/>
      <c r="GB390" s="11"/>
      <c r="GC390" s="6">
        <f>SUMIF(GD$346:GD$376,$D390,GF$346:GF$376)</f>
        <v>0</v>
      </c>
      <c r="GD390" s="9"/>
      <c r="GE390" s="10"/>
      <c r="GF390" s="11"/>
      <c r="GG390" s="6">
        <f>SUMIF(GH$346:GH$376,$D390,GJ$346:GJ$376)</f>
        <v>0</v>
      </c>
      <c r="GH390" s="9"/>
      <c r="GI390" s="10"/>
      <c r="GJ390" s="11"/>
      <c r="GK390" s="6">
        <f>SUMIF(GL$346:GL$376,$D390,GN$346:GN$376)</f>
        <v>0</v>
      </c>
      <c r="GL390" s="9"/>
      <c r="GM390" s="10"/>
      <c r="GN390" s="11"/>
      <c r="GO390" s="6">
        <f>SUMIF(GP$346:GP$376,$D390,GR$346:GR$376)</f>
        <v>0</v>
      </c>
      <c r="GP390" s="9"/>
      <c r="GQ390" s="10"/>
      <c r="GR390" s="11"/>
      <c r="GS390" s="6">
        <f>SUMIF(GT$346:GT$376,$D390,GV$346:GV$376)</f>
        <v>0</v>
      </c>
      <c r="GT390" s="9"/>
      <c r="GU390" s="10"/>
      <c r="GV390" s="20"/>
      <c r="GW390" s="19">
        <f t="shared" si="12"/>
        <v>0</v>
      </c>
      <c r="GX390" s="526"/>
      <c r="GY390" s="523"/>
    </row>
    <row r="391" spans="1:207" ht="33.950000000000003" customHeight="1">
      <c r="A391" s="208" t="s">
        <v>75</v>
      </c>
      <c r="B391" s="512">
        <v>2</v>
      </c>
      <c r="C391" s="240" t="s">
        <v>457</v>
      </c>
      <c r="D391" s="241" t="s">
        <v>458</v>
      </c>
      <c r="E391" s="206">
        <f>SUMIF(F$5:F$35,$D391,H$5:H$35)</f>
        <v>0</v>
      </c>
      <c r="F391" s="9"/>
      <c r="G391" s="10"/>
      <c r="H391" s="11"/>
      <c r="I391" s="6">
        <f>SUMIF(J$5:J$35,$D391,L$5:L$35)</f>
        <v>0</v>
      </c>
      <c r="J391" s="9"/>
      <c r="K391" s="10"/>
      <c r="L391" s="11"/>
      <c r="M391" s="6">
        <f>SUMIF(N$5:N$35,$D391,P$5:P$35)</f>
        <v>0</v>
      </c>
      <c r="N391" s="9"/>
      <c r="O391" s="10"/>
      <c r="P391" s="11"/>
      <c r="Q391" s="6">
        <f>SUMIF(R$5:R$35,$D391,T$5:T$35)</f>
        <v>0</v>
      </c>
      <c r="R391" s="9"/>
      <c r="S391" s="10"/>
      <c r="T391" s="11"/>
      <c r="U391" s="6">
        <f>SUMIF(V$5:V$35,$D391,X$5:X$35)</f>
        <v>0</v>
      </c>
      <c r="V391" s="9"/>
      <c r="W391" s="10"/>
      <c r="X391" s="11"/>
      <c r="Y391" s="6">
        <f>SUMIF(Z$5:Z$35,$D391,AB$5:AB$35)</f>
        <v>0</v>
      </c>
      <c r="Z391" s="9"/>
      <c r="AA391" s="10"/>
      <c r="AB391" s="11"/>
      <c r="AC391" s="6">
        <f>SUMIF(AD$5:AD$35,$D391,AF$5:AF$35)</f>
        <v>0</v>
      </c>
      <c r="AD391" s="9"/>
      <c r="AE391" s="10"/>
      <c r="AF391" s="11"/>
      <c r="AG391" s="6">
        <f>SUMIF(AH$5:AH$35,$D391,AJ$5:AJ$35)</f>
        <v>0</v>
      </c>
      <c r="AH391" s="9"/>
      <c r="AI391" s="10"/>
      <c r="AJ391" s="11"/>
      <c r="AK391" s="6">
        <f>SUMIF(AL$5:AL$35,$D391,AN$5:AN$35)</f>
        <v>0</v>
      </c>
      <c r="AL391" s="9"/>
      <c r="AM391" s="10"/>
      <c r="AN391" s="11"/>
      <c r="AO391" s="6">
        <f>SUMIF(AP$5:AP$35,$D391,AR$5:AR$35)</f>
        <v>0</v>
      </c>
      <c r="AP391" s="9"/>
      <c r="AQ391" s="10"/>
      <c r="AR391" s="11"/>
      <c r="AS391" s="6">
        <f>SUMIF(AT$5:AT$35,$D391,AV$5:AV$35)</f>
        <v>0</v>
      </c>
      <c r="AT391" s="9"/>
      <c r="AU391" s="10"/>
      <c r="AV391" s="11"/>
      <c r="AW391" s="6">
        <f>SUMIF(AX$5:AX$35,$D391,AZ$5:AZ$35)</f>
        <v>0</v>
      </c>
      <c r="AX391" s="9"/>
      <c r="AY391" s="10"/>
      <c r="AZ391" s="11"/>
      <c r="BA391" s="6">
        <f>SUMIF(BB$5:BB$35,$D391,BD$5:BD$35)</f>
        <v>0</v>
      </c>
      <c r="BB391" s="9"/>
      <c r="BC391" s="10"/>
      <c r="BD391" s="11"/>
      <c r="BE391" s="6">
        <f>SUMIF(BF$5:BF$35,$D391,BH$5:BH$35)</f>
        <v>0</v>
      </c>
      <c r="BF391" s="9"/>
      <c r="BG391" s="10"/>
      <c r="BH391" s="11"/>
      <c r="BI391" s="6">
        <f>SUMIF(BJ$5:BJ$35,$D391,BL$5:BL$35)</f>
        <v>0</v>
      </c>
      <c r="BJ391" s="9"/>
      <c r="BK391" s="10"/>
      <c r="BL391" s="11"/>
      <c r="BM391" s="6">
        <f>SUMIF(BN$5:BN$35,$D391,BP$5:BP$35)</f>
        <v>0</v>
      </c>
      <c r="BN391" s="9"/>
      <c r="BO391" s="10"/>
      <c r="BP391" s="11"/>
      <c r="BQ391" s="6">
        <f>SUMIF(BR$5:BR$35,$D391,BT$5:BT$35)</f>
        <v>0</v>
      </c>
      <c r="BR391" s="9"/>
      <c r="BS391" s="10"/>
      <c r="BT391" s="11"/>
      <c r="BU391" s="6">
        <f>SUMIF(BV$5:BV$35,$D391,BX$5:BX$35)</f>
        <v>0</v>
      </c>
      <c r="BV391" s="9"/>
      <c r="BW391" s="10"/>
      <c r="BX391" s="11"/>
      <c r="BY391" s="6">
        <f>SUMIF(BZ$5:BZ$35,$D391,CB$5:CB$35)</f>
        <v>0</v>
      </c>
      <c r="BZ391" s="9"/>
      <c r="CA391" s="10"/>
      <c r="CB391" s="11"/>
      <c r="CC391" s="6">
        <f>SUMIF(CD$5:CD$35,$D391,CF$5:CF$35)</f>
        <v>0</v>
      </c>
      <c r="CD391" s="9"/>
      <c r="CE391" s="10"/>
      <c r="CF391" s="11"/>
      <c r="CG391" s="6">
        <f>SUMIF(CH$5:CH$35,$D391,CJ$5:CJ$35)</f>
        <v>0</v>
      </c>
      <c r="CH391" s="9"/>
      <c r="CI391" s="10"/>
      <c r="CJ391" s="11"/>
      <c r="CK391" s="6">
        <f>SUMIF(CL$5:CL$35,$D391,CN$5:CN$35)</f>
        <v>0</v>
      </c>
      <c r="CL391" s="9"/>
      <c r="CM391" s="10"/>
      <c r="CN391" s="11"/>
      <c r="CO391" s="6">
        <f>SUMIF(CP$5:CP$35,$D391,CR$5:CR$35)</f>
        <v>0</v>
      </c>
      <c r="CP391" s="9"/>
      <c r="CQ391" s="10"/>
      <c r="CR391" s="11"/>
      <c r="CS391" s="6">
        <f>SUMIF(CT$5:CT$35,$D391,CV$5:CV$35)</f>
        <v>0</v>
      </c>
      <c r="CT391" s="9"/>
      <c r="CU391" s="10"/>
      <c r="CV391" s="11"/>
      <c r="CW391" s="6">
        <f>SUMIF(CX$5:CX$35,$D391,CZ$5:CZ$35)</f>
        <v>0</v>
      </c>
      <c r="CX391" s="9"/>
      <c r="CY391" s="10"/>
      <c r="CZ391" s="11"/>
      <c r="DA391" s="6">
        <f>SUMIF(DB$5:DB$35,$D391,DD$5:DD$35)</f>
        <v>0</v>
      </c>
      <c r="DB391" s="9"/>
      <c r="DC391" s="10"/>
      <c r="DD391" s="11"/>
      <c r="DE391" s="6">
        <f>SUMIF(DF$5:DF$35,$D391,DH$5:DH$35)</f>
        <v>0</v>
      </c>
      <c r="DF391" s="9"/>
      <c r="DG391" s="10"/>
      <c r="DH391" s="11"/>
      <c r="DI391" s="6">
        <f>SUMIF(DJ$5:DJ$35,$D391,DL$5:DL$35)</f>
        <v>0</v>
      </c>
      <c r="DJ391" s="9"/>
      <c r="DK391" s="10"/>
      <c r="DL391" s="11"/>
      <c r="DM391" s="6">
        <f>SUMIF(DN$5:DN$35,$D391,DP$5:DP$35)</f>
        <v>0</v>
      </c>
      <c r="DN391" s="9"/>
      <c r="DO391" s="10"/>
      <c r="DP391" s="11"/>
      <c r="DQ391" s="6">
        <f>SUMIF(DR$5:DR$35,$D391,DT$5:DT$35)</f>
        <v>0</v>
      </c>
      <c r="DR391" s="9"/>
      <c r="DS391" s="10"/>
      <c r="DT391" s="11"/>
      <c r="DU391" s="6">
        <f>SUMIF(DV$5:DV$35,$D391,DX$5:DX$35)</f>
        <v>0</v>
      </c>
      <c r="DV391" s="9"/>
      <c r="DW391" s="10"/>
      <c r="DX391" s="11"/>
      <c r="DY391" s="6">
        <f>SUMIF(DZ$5:DZ$35,$D391,EB$5:EB$35)</f>
        <v>0</v>
      </c>
      <c r="DZ391" s="9"/>
      <c r="EA391" s="10"/>
      <c r="EB391" s="11"/>
      <c r="EC391" s="6">
        <f>SUMIF(ED$5:ED$35,$D391,EF$5:EF$35)</f>
        <v>0</v>
      </c>
      <c r="ED391" s="9"/>
      <c r="EE391" s="10"/>
      <c r="EF391" s="11"/>
      <c r="EG391" s="6">
        <f>SUMIF(EH$5:EH$35,$D391,EJ$5:EJ$35)</f>
        <v>0</v>
      </c>
      <c r="EH391" s="9"/>
      <c r="EI391" s="10"/>
      <c r="EJ391" s="11"/>
      <c r="EK391" s="6">
        <f>SUMIF(EL$5:EL$35,$D391,EN$5:EN$35)</f>
        <v>0</v>
      </c>
      <c r="EL391" s="9"/>
      <c r="EM391" s="10"/>
      <c r="EN391" s="11"/>
      <c r="EO391" s="6">
        <f>SUMIF(EP$5:EP$35,$D391,ER$5:ER$35)</f>
        <v>0</v>
      </c>
      <c r="EP391" s="9"/>
      <c r="EQ391" s="10"/>
      <c r="ER391" s="11"/>
      <c r="ES391" s="6">
        <f>SUMIF(ET$5:ET$35,$D391,EV$5:EV$35)</f>
        <v>0</v>
      </c>
      <c r="ET391" s="9"/>
      <c r="EU391" s="10"/>
      <c r="EV391" s="11"/>
      <c r="EW391" s="6">
        <f>SUMIF(EX$5:EX$35,$D391,EZ$5:EZ$35)</f>
        <v>0</v>
      </c>
      <c r="EX391" s="9"/>
      <c r="EY391" s="10"/>
      <c r="EZ391" s="11"/>
      <c r="FA391" s="6">
        <f>SUMIF(FB$5:FB$35,$D391,FD$5:FD$35)</f>
        <v>0</v>
      </c>
      <c r="FB391" s="9"/>
      <c r="FC391" s="10"/>
      <c r="FD391" s="11"/>
      <c r="FE391" s="6">
        <f>SUMIF(FF$5:FF$35,$D391,FH$5:FH$35)</f>
        <v>0</v>
      </c>
      <c r="FF391" s="9"/>
      <c r="FG391" s="10"/>
      <c r="FH391" s="11"/>
      <c r="FI391" s="6">
        <f>SUMIF(FJ$5:FJ$35,$D391,FL$5:FL$35)</f>
        <v>0</v>
      </c>
      <c r="FJ391" s="9"/>
      <c r="FK391" s="10"/>
      <c r="FL391" s="11"/>
      <c r="FM391" s="6">
        <f>SUMIF(FN$5:FN$35,$D391,FP$5:FP$35)</f>
        <v>0</v>
      </c>
      <c r="FN391" s="9"/>
      <c r="FO391" s="10"/>
      <c r="FP391" s="11"/>
      <c r="FQ391" s="6">
        <f>SUMIF(FR$5:FR$35,$D391,FT$5:FT$35)</f>
        <v>0</v>
      </c>
      <c r="FR391" s="9"/>
      <c r="FS391" s="10"/>
      <c r="FT391" s="11"/>
      <c r="FU391" s="6">
        <f>SUMIF(FV$5:FV$35,$D391,FX$5:FX$35)</f>
        <v>0</v>
      </c>
      <c r="FV391" s="9"/>
      <c r="FW391" s="10"/>
      <c r="FX391" s="11"/>
      <c r="FY391" s="6">
        <f>SUMIF(FZ$5:FZ$35,$D391,GB$5:GB$35)</f>
        <v>0</v>
      </c>
      <c r="FZ391" s="9"/>
      <c r="GA391" s="10"/>
      <c r="GB391" s="11"/>
      <c r="GC391" s="6">
        <f>SUMIF(GD$5:GD$35,$D391,GF$5:GF$35)</f>
        <v>0</v>
      </c>
      <c r="GD391" s="9"/>
      <c r="GE391" s="10"/>
      <c r="GF391" s="11"/>
      <c r="GG391" s="6">
        <f>SUMIF(GH$5:GH$35,$D391,GJ$5:GJ$35)</f>
        <v>0</v>
      </c>
      <c r="GH391" s="9"/>
      <c r="GI391" s="10"/>
      <c r="GJ391" s="11"/>
      <c r="GK391" s="6">
        <f>SUMIF(GL$5:GL$35,$D391,GN$5:GN$35)</f>
        <v>0</v>
      </c>
      <c r="GL391" s="9"/>
      <c r="GM391" s="10"/>
      <c r="GN391" s="11"/>
      <c r="GO391" s="6">
        <f>SUMIF(GP$5:GP$35,$D391,GR$5:GR$35)</f>
        <v>0</v>
      </c>
      <c r="GP391" s="9"/>
      <c r="GQ391" s="10"/>
      <c r="GR391" s="11"/>
      <c r="GS391" s="6">
        <f>SUMIF(GT$5:GT$35,$D391,GV$5:GV$35)</f>
        <v>0</v>
      </c>
      <c r="GT391" s="9"/>
      <c r="GU391" s="10"/>
      <c r="GV391" s="20"/>
      <c r="GW391" s="19">
        <f t="shared" si="12"/>
        <v>0</v>
      </c>
      <c r="GX391" s="472">
        <f>SUM(GW391:GW402)</f>
        <v>0</v>
      </c>
      <c r="GY391" s="521" t="str">
        <f>D391</f>
        <v>TS14000/32</v>
      </c>
    </row>
    <row r="392" spans="1:207" ht="33.950000000000003" customHeight="1">
      <c r="A392" s="210" t="s">
        <v>76</v>
      </c>
      <c r="B392" s="513"/>
      <c r="C392" s="334" t="s">
        <v>457</v>
      </c>
      <c r="D392" s="333" t="s">
        <v>458</v>
      </c>
      <c r="E392" s="206">
        <f>SUMIF(F$36:F$66,$D392,H$36:H$66)</f>
        <v>0</v>
      </c>
      <c r="F392" s="9"/>
      <c r="G392" s="10"/>
      <c r="H392" s="11"/>
      <c r="I392" s="6">
        <f>SUMIF(J$36:J$66,$D392,L$36:L$66)</f>
        <v>0</v>
      </c>
      <c r="J392" s="9"/>
      <c r="K392" s="10"/>
      <c r="L392" s="11"/>
      <c r="M392" s="6">
        <f>SUMIF(N$36:N$66,$D392,P$36:P$66)</f>
        <v>0</v>
      </c>
      <c r="N392" s="9"/>
      <c r="O392" s="10"/>
      <c r="P392" s="11"/>
      <c r="Q392" s="6">
        <f>SUMIF(R$36:R$66,$D392,T$36:T$66)</f>
        <v>0</v>
      </c>
      <c r="R392" s="9"/>
      <c r="S392" s="10"/>
      <c r="T392" s="11"/>
      <c r="U392" s="6">
        <f>SUMIF(V$36:V$66,$D392,X$36:X$66)</f>
        <v>0</v>
      </c>
      <c r="V392" s="9"/>
      <c r="W392" s="10"/>
      <c r="X392" s="11"/>
      <c r="Y392" s="6">
        <f>SUMIF(Z$36:Z$66,$D392,AB$36:AB$66)</f>
        <v>0</v>
      </c>
      <c r="Z392" s="9"/>
      <c r="AA392" s="10"/>
      <c r="AB392" s="11"/>
      <c r="AC392" s="6">
        <f>SUMIF(AD$36:AD$66,$D392,AF$36:AF$66)</f>
        <v>0</v>
      </c>
      <c r="AD392" s="9"/>
      <c r="AE392" s="10"/>
      <c r="AF392" s="11"/>
      <c r="AG392" s="6">
        <f>SUMIF(AH$36:AH$66,$D392,AJ$36:AJ$66)</f>
        <v>0</v>
      </c>
      <c r="AH392" s="9"/>
      <c r="AI392" s="10"/>
      <c r="AJ392" s="11"/>
      <c r="AK392" s="6">
        <f>SUMIF(AL$36:AL$66,$D392,AN$36:AN$66)</f>
        <v>0</v>
      </c>
      <c r="AL392" s="9"/>
      <c r="AM392" s="10"/>
      <c r="AN392" s="11"/>
      <c r="AO392" s="6">
        <f>SUMIF(AP$36:AP$66,$D392,AR$36:AR$66)</f>
        <v>0</v>
      </c>
      <c r="AP392" s="9"/>
      <c r="AQ392" s="10"/>
      <c r="AR392" s="11"/>
      <c r="AS392" s="6">
        <f>SUMIF(AT$36:AT$66,$D392,AV$36:AV$66)</f>
        <v>0</v>
      </c>
      <c r="AT392" s="9"/>
      <c r="AU392" s="10"/>
      <c r="AV392" s="11"/>
      <c r="AW392" s="6">
        <f>SUMIF(AX$36:AX$66,$D392,AZ$36:AZ$66)</f>
        <v>0</v>
      </c>
      <c r="AX392" s="9"/>
      <c r="AY392" s="10"/>
      <c r="AZ392" s="11"/>
      <c r="BA392" s="6">
        <f>SUMIF(BB$36:BB$66,$D392,BD$36:BD$66)</f>
        <v>0</v>
      </c>
      <c r="BB392" s="9"/>
      <c r="BC392" s="10"/>
      <c r="BD392" s="11"/>
      <c r="BE392" s="6">
        <f>SUMIF(BF$36:BF$66,$D392,BH$36:BH$66)</f>
        <v>0</v>
      </c>
      <c r="BF392" s="9"/>
      <c r="BG392" s="10"/>
      <c r="BH392" s="11"/>
      <c r="BI392" s="6">
        <f>SUMIF(BJ$36:BJ$66,$D392,BL$36:BL$66)</f>
        <v>0</v>
      </c>
      <c r="BJ392" s="9"/>
      <c r="BK392" s="10"/>
      <c r="BL392" s="11"/>
      <c r="BM392" s="6">
        <f>SUMIF(BN$36:BN$66,$D392,BP$36:BP$66)</f>
        <v>0</v>
      </c>
      <c r="BN392" s="9"/>
      <c r="BO392" s="10"/>
      <c r="BP392" s="11"/>
      <c r="BQ392" s="6">
        <f>SUMIF(BR$36:BR$66,$D392,BT$36:BT$66)</f>
        <v>0</v>
      </c>
      <c r="BR392" s="9"/>
      <c r="BS392" s="10"/>
      <c r="BT392" s="11"/>
      <c r="BU392" s="6">
        <f>SUMIF(BV$36:BV$66,$D392,BX$36:BX$66)</f>
        <v>0</v>
      </c>
      <c r="BV392" s="9"/>
      <c r="BW392" s="10"/>
      <c r="BX392" s="11"/>
      <c r="BY392" s="6">
        <f>SUMIF(BZ$36:BZ$66,$D392,CB$36:CB$66)</f>
        <v>0</v>
      </c>
      <c r="BZ392" s="9"/>
      <c r="CA392" s="10"/>
      <c r="CB392" s="11"/>
      <c r="CC392" s="6">
        <f>SUMIF(CD$36:CD$66,$D392,CF$36:CF$66)</f>
        <v>0</v>
      </c>
      <c r="CD392" s="9"/>
      <c r="CE392" s="10"/>
      <c r="CF392" s="11"/>
      <c r="CG392" s="6">
        <f>SUMIF(CH$36:CH$66,$D392,CJ$36:CJ$66)</f>
        <v>0</v>
      </c>
      <c r="CH392" s="9"/>
      <c r="CI392" s="10"/>
      <c r="CJ392" s="11"/>
      <c r="CK392" s="6">
        <f>SUMIF(CL$36:CL$66,$D392,CN$36:CN$66)</f>
        <v>0</v>
      </c>
      <c r="CL392" s="9"/>
      <c r="CM392" s="10"/>
      <c r="CN392" s="11"/>
      <c r="CO392" s="6">
        <f>SUMIF(CP$36:CP$66,$D392,CR$36:CR$66)</f>
        <v>0</v>
      </c>
      <c r="CP392" s="9"/>
      <c r="CQ392" s="10"/>
      <c r="CR392" s="11"/>
      <c r="CS392" s="6">
        <f>SUMIF(CT$36:CT$66,$D392,CV$36:CV$66)</f>
        <v>0</v>
      </c>
      <c r="CT392" s="9"/>
      <c r="CU392" s="10"/>
      <c r="CV392" s="11"/>
      <c r="CW392" s="6">
        <f>SUMIF(CX$36:CX$66,$D392,CZ$36:CZ$66)</f>
        <v>0</v>
      </c>
      <c r="CX392" s="9"/>
      <c r="CY392" s="10"/>
      <c r="CZ392" s="11"/>
      <c r="DA392" s="6">
        <f>SUMIF(DB$36:DB$66,$D392,DD$36:DD$66)</f>
        <v>0</v>
      </c>
      <c r="DB392" s="9"/>
      <c r="DC392" s="10"/>
      <c r="DD392" s="11"/>
      <c r="DE392" s="6">
        <f>SUMIF(DF$36:DF$66,$D392,DH$36:DH$66)</f>
        <v>0</v>
      </c>
      <c r="DF392" s="9"/>
      <c r="DG392" s="10"/>
      <c r="DH392" s="11"/>
      <c r="DI392" s="6">
        <f>SUMIF(DJ$36:DJ$66,$D392,DL$36:DL$66)</f>
        <v>0</v>
      </c>
      <c r="DJ392" s="9"/>
      <c r="DK392" s="10"/>
      <c r="DL392" s="11"/>
      <c r="DM392" s="6">
        <f>SUMIF(DN$36:DN$66,$D392,DP$36:DP$66)</f>
        <v>0</v>
      </c>
      <c r="DN392" s="9"/>
      <c r="DO392" s="10"/>
      <c r="DP392" s="11"/>
      <c r="DQ392" s="6">
        <f>SUMIF(DR$36:DR$66,$D392,DT$36:DT$66)</f>
        <v>0</v>
      </c>
      <c r="DR392" s="9"/>
      <c r="DS392" s="10"/>
      <c r="DT392" s="11"/>
      <c r="DU392" s="6">
        <f>SUMIF(DV$36:DV$66,$D392,DX$36:DX$66)</f>
        <v>0</v>
      </c>
      <c r="DV392" s="9"/>
      <c r="DW392" s="10"/>
      <c r="DX392" s="11"/>
      <c r="DY392" s="6">
        <f>SUMIF(DZ$36:DZ$66,$D392,EB$36:EB$66)</f>
        <v>0</v>
      </c>
      <c r="DZ392" s="9"/>
      <c r="EA392" s="10"/>
      <c r="EB392" s="11"/>
      <c r="EC392" s="6">
        <f>SUMIF(ED$36:ED$66,$D392,EF$36:EF$66)</f>
        <v>0</v>
      </c>
      <c r="ED392" s="9"/>
      <c r="EE392" s="10"/>
      <c r="EF392" s="11"/>
      <c r="EG392" s="6">
        <f>SUMIF(EH$36:EH$66,$D392,EJ$36:EJ$66)</f>
        <v>0</v>
      </c>
      <c r="EH392" s="9"/>
      <c r="EI392" s="10"/>
      <c r="EJ392" s="11"/>
      <c r="EK392" s="6">
        <f>SUMIF(EL$36:EL$66,$D392,EN$36:EN$66)</f>
        <v>0</v>
      </c>
      <c r="EL392" s="9"/>
      <c r="EM392" s="10"/>
      <c r="EN392" s="11"/>
      <c r="EO392" s="6">
        <f>SUMIF(EP$36:EP$66,$D392,ER$36:ER$66)</f>
        <v>0</v>
      </c>
      <c r="EP392" s="9"/>
      <c r="EQ392" s="10"/>
      <c r="ER392" s="11"/>
      <c r="ES392" s="6">
        <f>SUMIF(ET$36:ET$66,$D392,EV$36:EV$66)</f>
        <v>0</v>
      </c>
      <c r="ET392" s="9"/>
      <c r="EU392" s="10"/>
      <c r="EV392" s="11"/>
      <c r="EW392" s="6">
        <f>SUMIF(EX$36:EX$66,$D392,EZ$36:EZ$66)</f>
        <v>0</v>
      </c>
      <c r="EX392" s="9"/>
      <c r="EY392" s="10"/>
      <c r="EZ392" s="11"/>
      <c r="FA392" s="6">
        <f>SUMIF(FB$36:FB$66,$D392,FD$36:FD$66)</f>
        <v>0</v>
      </c>
      <c r="FB392" s="9"/>
      <c r="FC392" s="10"/>
      <c r="FD392" s="11"/>
      <c r="FE392" s="6">
        <f>SUMIF(FF$36:FF$66,$D392,FH$36:FH$66)</f>
        <v>0</v>
      </c>
      <c r="FF392" s="9"/>
      <c r="FG392" s="10"/>
      <c r="FH392" s="11"/>
      <c r="FI392" s="6">
        <f>SUMIF(FJ$36:FJ$66,$D392,FL$36:FL$66)</f>
        <v>0</v>
      </c>
      <c r="FJ392" s="9"/>
      <c r="FK392" s="10"/>
      <c r="FL392" s="11"/>
      <c r="FM392" s="6">
        <f>SUMIF(FN$36:FN$66,$D392,FP$36:FP$66)</f>
        <v>0</v>
      </c>
      <c r="FN392" s="9"/>
      <c r="FO392" s="10"/>
      <c r="FP392" s="11"/>
      <c r="FQ392" s="6">
        <f>SUMIF(FR$36:FR$66,$D392,FT$36:FT$66)</f>
        <v>0</v>
      </c>
      <c r="FR392" s="9"/>
      <c r="FS392" s="10"/>
      <c r="FT392" s="11"/>
      <c r="FU392" s="6">
        <f>SUMIF(FV$36:FV$66,$D392,FX$36:FX$66)</f>
        <v>0</v>
      </c>
      <c r="FV392" s="9"/>
      <c r="FW392" s="10"/>
      <c r="FX392" s="11"/>
      <c r="FY392" s="6">
        <f>SUMIF(FZ$36:FZ$66,$D392,GB$36:GB$66)</f>
        <v>0</v>
      </c>
      <c r="FZ392" s="9"/>
      <c r="GA392" s="10"/>
      <c r="GB392" s="11"/>
      <c r="GC392" s="6">
        <f>SUMIF(GD$36:GD$66,$D392,GF$36:GF$66)</f>
        <v>0</v>
      </c>
      <c r="GD392" s="9"/>
      <c r="GE392" s="10"/>
      <c r="GF392" s="11"/>
      <c r="GG392" s="6">
        <f>SUMIF(GH$36:GH$66,$D392,GJ$36:GJ$66)</f>
        <v>0</v>
      </c>
      <c r="GH392" s="9"/>
      <c r="GI392" s="10"/>
      <c r="GJ392" s="11"/>
      <c r="GK392" s="6">
        <f>SUMIF(GL$36:GL$66,$D392,GN$36:GN$66)</f>
        <v>0</v>
      </c>
      <c r="GL392" s="9"/>
      <c r="GM392" s="10"/>
      <c r="GN392" s="11"/>
      <c r="GO392" s="6">
        <f>SUMIF(GP$36:GP$66,$D392,GR$36:GR$66)</f>
        <v>0</v>
      </c>
      <c r="GP392" s="9"/>
      <c r="GQ392" s="10"/>
      <c r="GR392" s="11"/>
      <c r="GS392" s="6">
        <f>SUMIF(GT$36:GT$66,$D392,GV$36:GV$66)</f>
        <v>0</v>
      </c>
      <c r="GT392" s="9"/>
      <c r="GU392" s="10"/>
      <c r="GV392" s="20"/>
      <c r="GW392" s="19">
        <f t="shared" si="12"/>
        <v>0</v>
      </c>
      <c r="GX392" s="472"/>
      <c r="GY392" s="522"/>
    </row>
    <row r="393" spans="1:207" ht="33.950000000000003" customHeight="1">
      <c r="A393" s="210" t="s">
        <v>77</v>
      </c>
      <c r="B393" s="513"/>
      <c r="C393" s="157" t="s">
        <v>457</v>
      </c>
      <c r="D393" s="242" t="s">
        <v>458</v>
      </c>
      <c r="E393" s="206">
        <f>SUMIF(F$67:F$97,$D393,H$67:H$97)</f>
        <v>0</v>
      </c>
      <c r="F393" s="9"/>
      <c r="G393" s="10"/>
      <c r="H393" s="11"/>
      <c r="I393" s="6">
        <f>SUMIF(J$67:J$97,$D393,L$67:L$97)</f>
        <v>0</v>
      </c>
      <c r="J393" s="9"/>
      <c r="K393" s="10"/>
      <c r="L393" s="11"/>
      <c r="M393" s="6">
        <f>SUMIF(N$67:N$97,$D393,P$67:P$97)</f>
        <v>0</v>
      </c>
      <c r="N393" s="9"/>
      <c r="O393" s="10"/>
      <c r="P393" s="11"/>
      <c r="Q393" s="6">
        <f>SUMIF(R$67:R$97,$D393,T$67:T$97)</f>
        <v>0</v>
      </c>
      <c r="R393" s="9"/>
      <c r="S393" s="10"/>
      <c r="T393" s="11"/>
      <c r="U393" s="6">
        <f>SUMIF(V$67:V$97,$D393,X$67:X$97)</f>
        <v>0</v>
      </c>
      <c r="V393" s="9"/>
      <c r="W393" s="10"/>
      <c r="X393" s="11"/>
      <c r="Y393" s="6">
        <f>SUMIF(Z$67:Z$97,$D393,AB$67:AB$97)</f>
        <v>0</v>
      </c>
      <c r="Z393" s="9"/>
      <c r="AA393" s="10"/>
      <c r="AB393" s="11"/>
      <c r="AC393" s="6">
        <f>SUMIF(AD$67:AD$97,$D393,AF$67:AF$97)</f>
        <v>0</v>
      </c>
      <c r="AD393" s="9"/>
      <c r="AE393" s="10"/>
      <c r="AF393" s="11"/>
      <c r="AG393" s="6">
        <f>SUMIF(AH$67:AH$97,$D393,AJ$67:AJ$97)</f>
        <v>0</v>
      </c>
      <c r="AH393" s="9"/>
      <c r="AI393" s="10"/>
      <c r="AJ393" s="11"/>
      <c r="AK393" s="6">
        <f>SUMIF(AL$67:AL$97,$D393,AN$67:AN$97)</f>
        <v>0</v>
      </c>
      <c r="AL393" s="9"/>
      <c r="AM393" s="10"/>
      <c r="AN393" s="11"/>
      <c r="AO393" s="6">
        <f>SUMIF(AP$67:AP$97,$D393,AR$67:AR$97)</f>
        <v>0</v>
      </c>
      <c r="AP393" s="9"/>
      <c r="AQ393" s="10"/>
      <c r="AR393" s="11"/>
      <c r="AS393" s="6">
        <f>SUMIF(AT$67:AT$97,$D393,AV$67:AV$97)</f>
        <v>0</v>
      </c>
      <c r="AT393" s="9"/>
      <c r="AU393" s="10"/>
      <c r="AV393" s="11"/>
      <c r="AW393" s="6">
        <f>SUMIF(AX$67:AX$97,$D393,AZ$67:AZ$97)</f>
        <v>0</v>
      </c>
      <c r="AX393" s="9"/>
      <c r="AY393" s="10"/>
      <c r="AZ393" s="11"/>
      <c r="BA393" s="6">
        <f>SUMIF(BB$67:BB$97,$D393,BD$67:BD$97)</f>
        <v>0</v>
      </c>
      <c r="BB393" s="9"/>
      <c r="BC393" s="10"/>
      <c r="BD393" s="11"/>
      <c r="BE393" s="6">
        <f>SUMIF(BF$67:BF$97,$D393,BH$67:BH$97)</f>
        <v>0</v>
      </c>
      <c r="BF393" s="9"/>
      <c r="BG393" s="10"/>
      <c r="BH393" s="11"/>
      <c r="BI393" s="6">
        <f>SUMIF(BJ$67:BJ$97,$D393,BL$67:BL$97)</f>
        <v>0</v>
      </c>
      <c r="BJ393" s="9"/>
      <c r="BK393" s="10"/>
      <c r="BL393" s="11"/>
      <c r="BM393" s="6">
        <f>SUMIF(BN$67:BN$97,$D393,BP$67:BP$97)</f>
        <v>0</v>
      </c>
      <c r="BN393" s="9"/>
      <c r="BO393" s="10"/>
      <c r="BP393" s="11"/>
      <c r="BQ393" s="6">
        <f>SUMIF(BR$67:BR$97,$D393,BT$67:BT$97)</f>
        <v>0</v>
      </c>
      <c r="BR393" s="9"/>
      <c r="BS393" s="10"/>
      <c r="BT393" s="11"/>
      <c r="BU393" s="6">
        <f>SUMIF(BV$67:BV$97,$D393,BX$67:BX$97)</f>
        <v>0</v>
      </c>
      <c r="BV393" s="9"/>
      <c r="BW393" s="10"/>
      <c r="BX393" s="11"/>
      <c r="BY393" s="6">
        <f>SUMIF(BZ$67:BZ$97,$D393,CB$67:CB$97)</f>
        <v>0</v>
      </c>
      <c r="BZ393" s="9"/>
      <c r="CA393" s="10"/>
      <c r="CB393" s="11"/>
      <c r="CC393" s="6">
        <f>SUMIF(CD$67:CD$97,$D393,CF$67:CF$97)</f>
        <v>0</v>
      </c>
      <c r="CD393" s="9"/>
      <c r="CE393" s="10"/>
      <c r="CF393" s="11"/>
      <c r="CG393" s="6">
        <f>SUMIF(CH$67:CH$97,$D393,CJ$67:CJ$97)</f>
        <v>0</v>
      </c>
      <c r="CH393" s="9"/>
      <c r="CI393" s="10"/>
      <c r="CJ393" s="11"/>
      <c r="CK393" s="6">
        <f>SUMIF(CL$67:CL$97,$D393,CN$67:CN$97)</f>
        <v>0</v>
      </c>
      <c r="CL393" s="9"/>
      <c r="CM393" s="10"/>
      <c r="CN393" s="11"/>
      <c r="CO393" s="6">
        <f>SUMIF(CP$67:CP$97,$D393,CR$67:CR$97)</f>
        <v>0</v>
      </c>
      <c r="CP393" s="9"/>
      <c r="CQ393" s="10"/>
      <c r="CR393" s="11"/>
      <c r="CS393" s="6">
        <f>SUMIF(CT$67:CT$97,$D393,CV$67:CV$97)</f>
        <v>0</v>
      </c>
      <c r="CT393" s="9"/>
      <c r="CU393" s="10"/>
      <c r="CV393" s="11"/>
      <c r="CW393" s="6">
        <f>SUMIF(CX$67:CX$97,$D393,CZ$67:CZ$97)</f>
        <v>0</v>
      </c>
      <c r="CX393" s="9"/>
      <c r="CY393" s="10"/>
      <c r="CZ393" s="11"/>
      <c r="DA393" s="6">
        <f>SUMIF(DB$67:DB$97,$D393,DD$67:DD$97)</f>
        <v>0</v>
      </c>
      <c r="DB393" s="9"/>
      <c r="DC393" s="10"/>
      <c r="DD393" s="11"/>
      <c r="DE393" s="6">
        <f>SUMIF(DF$67:DF$97,$D393,DH$67:DH$97)</f>
        <v>0</v>
      </c>
      <c r="DF393" s="9"/>
      <c r="DG393" s="10"/>
      <c r="DH393" s="11"/>
      <c r="DI393" s="6">
        <f>SUMIF(DJ$67:DJ$97,$D393,DL$67:DL$97)</f>
        <v>0</v>
      </c>
      <c r="DJ393" s="9"/>
      <c r="DK393" s="10"/>
      <c r="DL393" s="11"/>
      <c r="DM393" s="6">
        <f>SUMIF(DN$67:DN$97,$D393,DP$67:DP$97)</f>
        <v>0</v>
      </c>
      <c r="DN393" s="9"/>
      <c r="DO393" s="10"/>
      <c r="DP393" s="11"/>
      <c r="DQ393" s="6">
        <f>SUMIF(DR$67:DR$97,$D393,DT$67:DT$97)</f>
        <v>0</v>
      </c>
      <c r="DR393" s="9"/>
      <c r="DS393" s="10"/>
      <c r="DT393" s="11"/>
      <c r="DU393" s="6">
        <f>SUMIF(DV$67:DV$97,$D393,DX$67:DX$97)</f>
        <v>0</v>
      </c>
      <c r="DV393" s="9"/>
      <c r="DW393" s="10"/>
      <c r="DX393" s="11"/>
      <c r="DY393" s="6">
        <f>SUMIF(DZ$67:DZ$97,$D393,EB$67:EB$97)</f>
        <v>0</v>
      </c>
      <c r="DZ393" s="9"/>
      <c r="EA393" s="10"/>
      <c r="EB393" s="11"/>
      <c r="EC393" s="6">
        <f>SUMIF(ED$67:ED$97,$D393,EF$67:EF$97)</f>
        <v>0</v>
      </c>
      <c r="ED393" s="9"/>
      <c r="EE393" s="10"/>
      <c r="EF393" s="11"/>
      <c r="EG393" s="6">
        <f>SUMIF(EH$67:EH$97,$D393,EJ$67:EJ$97)</f>
        <v>0</v>
      </c>
      <c r="EH393" s="9"/>
      <c r="EI393" s="10"/>
      <c r="EJ393" s="11"/>
      <c r="EK393" s="6">
        <f>SUMIF(EL$67:EL$97,$D393,EN$67:EN$97)</f>
        <v>0</v>
      </c>
      <c r="EL393" s="9"/>
      <c r="EM393" s="10"/>
      <c r="EN393" s="11"/>
      <c r="EO393" s="6">
        <f>SUMIF(EP$67:EP$97,$D393,ER$67:ER$97)</f>
        <v>0</v>
      </c>
      <c r="EP393" s="9"/>
      <c r="EQ393" s="10"/>
      <c r="ER393" s="11"/>
      <c r="ES393" s="6">
        <f>SUMIF(ET$67:ET$97,$D393,EV$67:EV$97)</f>
        <v>0</v>
      </c>
      <c r="ET393" s="9"/>
      <c r="EU393" s="10"/>
      <c r="EV393" s="11"/>
      <c r="EW393" s="6">
        <f>SUMIF(EX$67:EX$97,$D393,EZ$67:EZ$97)</f>
        <v>0</v>
      </c>
      <c r="EX393" s="9"/>
      <c r="EY393" s="10"/>
      <c r="EZ393" s="11"/>
      <c r="FA393" s="6">
        <f>SUMIF(FB$67:FB$97,$D393,FD$67:FD$97)</f>
        <v>0</v>
      </c>
      <c r="FB393" s="9"/>
      <c r="FC393" s="10"/>
      <c r="FD393" s="11"/>
      <c r="FE393" s="6">
        <f>SUMIF(FF$67:FF$97,$D393,FH$67:FH$97)</f>
        <v>0</v>
      </c>
      <c r="FF393" s="9"/>
      <c r="FG393" s="10"/>
      <c r="FH393" s="11"/>
      <c r="FI393" s="6">
        <f>SUMIF(FJ$67:FJ$97,$D393,FL$67:FL$97)</f>
        <v>0</v>
      </c>
      <c r="FJ393" s="9"/>
      <c r="FK393" s="10"/>
      <c r="FL393" s="11"/>
      <c r="FM393" s="6">
        <f>SUMIF(FN$67:FN$97,$D393,FP$67:FP$97)</f>
        <v>0</v>
      </c>
      <c r="FN393" s="9"/>
      <c r="FO393" s="10"/>
      <c r="FP393" s="11"/>
      <c r="FQ393" s="6">
        <f>SUMIF(FR$67:FR$97,$D393,FT$67:FT$97)</f>
        <v>0</v>
      </c>
      <c r="FR393" s="9"/>
      <c r="FS393" s="10"/>
      <c r="FT393" s="11"/>
      <c r="FU393" s="6">
        <f>SUMIF(FV$67:FV$97,$D393,FX$67:FX$97)</f>
        <v>0</v>
      </c>
      <c r="FV393" s="9"/>
      <c r="FW393" s="10"/>
      <c r="FX393" s="11"/>
      <c r="FY393" s="6">
        <f>SUMIF(FZ$67:FZ$97,$D393,GB$67:GB$97)</f>
        <v>0</v>
      </c>
      <c r="FZ393" s="9"/>
      <c r="GA393" s="10"/>
      <c r="GB393" s="11"/>
      <c r="GC393" s="6">
        <f>SUMIF(GD$67:GD$97,$D393,GF$67:GF$97)</f>
        <v>0</v>
      </c>
      <c r="GD393" s="9"/>
      <c r="GE393" s="10"/>
      <c r="GF393" s="11"/>
      <c r="GG393" s="6">
        <f>SUMIF(GH$67:GH$97,$D393,GJ$67:GJ$97)</f>
        <v>0</v>
      </c>
      <c r="GH393" s="9"/>
      <c r="GI393" s="10"/>
      <c r="GJ393" s="11"/>
      <c r="GK393" s="6">
        <f>SUMIF(GL$67:GL$97,$D393,GN$67:GN$97)</f>
        <v>0</v>
      </c>
      <c r="GL393" s="9"/>
      <c r="GM393" s="10"/>
      <c r="GN393" s="11"/>
      <c r="GO393" s="6">
        <f>SUMIF(GP$67:GP$97,$D393,GR$67:GR$97)</f>
        <v>0</v>
      </c>
      <c r="GP393" s="9"/>
      <c r="GQ393" s="10"/>
      <c r="GR393" s="11"/>
      <c r="GS393" s="6">
        <f>SUMIF(GT$67:GT$97,$D393,GV$67:GV$97)</f>
        <v>0</v>
      </c>
      <c r="GT393" s="9"/>
      <c r="GU393" s="10"/>
      <c r="GV393" s="20"/>
      <c r="GW393" s="19">
        <f t="shared" si="12"/>
        <v>0</v>
      </c>
      <c r="GX393" s="472"/>
      <c r="GY393" s="522"/>
    </row>
    <row r="394" spans="1:207" ht="33.950000000000003" customHeight="1">
      <c r="A394" s="210" t="s">
        <v>78</v>
      </c>
      <c r="B394" s="513"/>
      <c r="C394" s="334" t="s">
        <v>457</v>
      </c>
      <c r="D394" s="333" t="s">
        <v>458</v>
      </c>
      <c r="E394" s="206">
        <f>SUMIF(F$98:F$128,$D394,H$98:H$128)</f>
        <v>0</v>
      </c>
      <c r="F394" s="9"/>
      <c r="G394" s="10"/>
      <c r="H394" s="11"/>
      <c r="I394" s="6">
        <f>SUMIF(J$98:J$128,$D394,L$98:L$128)</f>
        <v>0</v>
      </c>
      <c r="J394" s="9"/>
      <c r="K394" s="10"/>
      <c r="L394" s="11"/>
      <c r="M394" s="6">
        <f>SUMIF(N$98:N$128,$D394,P$98:P$128)</f>
        <v>0</v>
      </c>
      <c r="N394" s="9"/>
      <c r="O394" s="10"/>
      <c r="P394" s="11"/>
      <c r="Q394" s="6">
        <f>SUMIF(R$98:R$128,$D394,T$98:T$128)</f>
        <v>0</v>
      </c>
      <c r="R394" s="9"/>
      <c r="S394" s="10"/>
      <c r="T394" s="11"/>
      <c r="U394" s="6">
        <f>SUMIF(V$98:V$128,$D394,X$98:X$128)</f>
        <v>0</v>
      </c>
      <c r="V394" s="9"/>
      <c r="W394" s="10"/>
      <c r="X394" s="11"/>
      <c r="Y394" s="6">
        <f>SUMIF(Z$98:Z$128,$D394,AB$98:AB$128)</f>
        <v>0</v>
      </c>
      <c r="Z394" s="9"/>
      <c r="AA394" s="10"/>
      <c r="AB394" s="11"/>
      <c r="AC394" s="6">
        <f>SUMIF(AD$98:AD$128,$D394,AF$98:AF$128)</f>
        <v>0</v>
      </c>
      <c r="AD394" s="9"/>
      <c r="AE394" s="10"/>
      <c r="AF394" s="11"/>
      <c r="AG394" s="6">
        <f>SUMIF(AH$98:AH$128,$D394,AJ$98:AJ$128)</f>
        <v>0</v>
      </c>
      <c r="AH394" s="9"/>
      <c r="AI394" s="10"/>
      <c r="AJ394" s="11"/>
      <c r="AK394" s="6">
        <f>SUMIF(AL$98:AL$128,$D394,AN$98:AN$128)</f>
        <v>0</v>
      </c>
      <c r="AL394" s="9"/>
      <c r="AM394" s="10"/>
      <c r="AN394" s="11"/>
      <c r="AO394" s="6">
        <f>SUMIF(AP$98:AP$128,$D394,AR$98:AR$128)</f>
        <v>0</v>
      </c>
      <c r="AP394" s="9"/>
      <c r="AQ394" s="10"/>
      <c r="AR394" s="11"/>
      <c r="AS394" s="6">
        <f>SUMIF(AT$98:AT$128,$D394,AV$98:AV$128)</f>
        <v>0</v>
      </c>
      <c r="AT394" s="9"/>
      <c r="AU394" s="10"/>
      <c r="AV394" s="11"/>
      <c r="AW394" s="6">
        <f>SUMIF(AX$98:AX$128,$D394,AZ$98:AZ$128)</f>
        <v>0</v>
      </c>
      <c r="AX394" s="9"/>
      <c r="AY394" s="10"/>
      <c r="AZ394" s="11"/>
      <c r="BA394" s="6">
        <f>SUMIF(BB$98:BB$128,$D394,BD$98:BD$128)</f>
        <v>0</v>
      </c>
      <c r="BB394" s="9"/>
      <c r="BC394" s="10"/>
      <c r="BD394" s="11"/>
      <c r="BE394" s="6">
        <f>SUMIF(BF$98:BF$128,$D394,BH$98:BH$128)</f>
        <v>0</v>
      </c>
      <c r="BF394" s="9"/>
      <c r="BG394" s="10"/>
      <c r="BH394" s="11"/>
      <c r="BI394" s="6">
        <f>SUMIF(BJ$98:BJ$128,$D394,BL$98:BL$128)</f>
        <v>0</v>
      </c>
      <c r="BJ394" s="9"/>
      <c r="BK394" s="10"/>
      <c r="BL394" s="11"/>
      <c r="BM394" s="6">
        <f>SUMIF(BN$98:BN$128,$D394,BP$98:BP$128)</f>
        <v>0</v>
      </c>
      <c r="BN394" s="9"/>
      <c r="BO394" s="10"/>
      <c r="BP394" s="11"/>
      <c r="BQ394" s="6">
        <f>SUMIF(BR$98:BR$128,$D394,BT$98:BT$128)</f>
        <v>0</v>
      </c>
      <c r="BR394" s="9"/>
      <c r="BS394" s="10"/>
      <c r="BT394" s="11"/>
      <c r="BU394" s="6">
        <f>SUMIF(BV$98:BV$128,$D394,BX$98:BX$128)</f>
        <v>0</v>
      </c>
      <c r="BV394" s="9"/>
      <c r="BW394" s="10"/>
      <c r="BX394" s="11"/>
      <c r="BY394" s="6">
        <f>SUMIF(BZ$98:BZ$128,$D394,CB$98:CB$128)</f>
        <v>0</v>
      </c>
      <c r="BZ394" s="9"/>
      <c r="CA394" s="10"/>
      <c r="CB394" s="11"/>
      <c r="CC394" s="6">
        <f>SUMIF(CD$98:CD$128,$D394,CF$98:CF$128)</f>
        <v>0</v>
      </c>
      <c r="CD394" s="9"/>
      <c r="CE394" s="10"/>
      <c r="CF394" s="11"/>
      <c r="CG394" s="6">
        <f>SUMIF(CH$98:CH$128,$D394,CJ$98:CJ$128)</f>
        <v>0</v>
      </c>
      <c r="CH394" s="9"/>
      <c r="CI394" s="10"/>
      <c r="CJ394" s="11"/>
      <c r="CK394" s="6">
        <f>SUMIF(CL$98:CL$128,$D394,CN$98:CN$128)</f>
        <v>0</v>
      </c>
      <c r="CL394" s="9"/>
      <c r="CM394" s="10"/>
      <c r="CN394" s="11"/>
      <c r="CO394" s="6">
        <f>SUMIF(CP$98:CP$128,$D394,CR$98:CR$128)</f>
        <v>0</v>
      </c>
      <c r="CP394" s="9"/>
      <c r="CQ394" s="10"/>
      <c r="CR394" s="11"/>
      <c r="CS394" s="6">
        <f>SUMIF(CT$98:CT$128,$D394,CV$98:CV$128)</f>
        <v>0</v>
      </c>
      <c r="CT394" s="9"/>
      <c r="CU394" s="10"/>
      <c r="CV394" s="11"/>
      <c r="CW394" s="6">
        <f>SUMIF(CX$98:CX$128,$D394,CZ$98:CZ$128)</f>
        <v>0</v>
      </c>
      <c r="CX394" s="9"/>
      <c r="CY394" s="10"/>
      <c r="CZ394" s="11"/>
      <c r="DA394" s="6">
        <f>SUMIF(DB$98:DB$128,$D394,DD$98:DD$128)</f>
        <v>0</v>
      </c>
      <c r="DB394" s="9"/>
      <c r="DC394" s="10"/>
      <c r="DD394" s="11"/>
      <c r="DE394" s="6">
        <f>SUMIF(DF$98:DF$128,$D394,DH$98:DH$128)</f>
        <v>0</v>
      </c>
      <c r="DF394" s="9"/>
      <c r="DG394" s="10"/>
      <c r="DH394" s="11"/>
      <c r="DI394" s="6">
        <f>SUMIF(DJ$98:DJ$128,$D394,DL$98:DL$128)</f>
        <v>0</v>
      </c>
      <c r="DJ394" s="9"/>
      <c r="DK394" s="10"/>
      <c r="DL394" s="11"/>
      <c r="DM394" s="6">
        <f>SUMIF(DN$98:DN$128,$D394,DP$98:DP$128)</f>
        <v>0</v>
      </c>
      <c r="DN394" s="9"/>
      <c r="DO394" s="10"/>
      <c r="DP394" s="11"/>
      <c r="DQ394" s="6">
        <f>SUMIF(DR$98:DR$128,$D394,DT$98:DT$128)</f>
        <v>0</v>
      </c>
      <c r="DR394" s="9"/>
      <c r="DS394" s="10"/>
      <c r="DT394" s="11"/>
      <c r="DU394" s="6">
        <f>SUMIF(DV$98:DV$128,$D394,DX$98:DX$128)</f>
        <v>0</v>
      </c>
      <c r="DV394" s="9"/>
      <c r="DW394" s="10"/>
      <c r="DX394" s="11"/>
      <c r="DY394" s="6">
        <f>SUMIF(DZ$98:DZ$128,$D394,EB$98:EB$128)</f>
        <v>0</v>
      </c>
      <c r="DZ394" s="9"/>
      <c r="EA394" s="10"/>
      <c r="EB394" s="11"/>
      <c r="EC394" s="6">
        <f>SUMIF(ED$98:ED$128,$D394,EF$98:EF$128)</f>
        <v>0</v>
      </c>
      <c r="ED394" s="9"/>
      <c r="EE394" s="10"/>
      <c r="EF394" s="11"/>
      <c r="EG394" s="6">
        <f>SUMIF(EH$98:EH$128,$D394,EJ$98:EJ$128)</f>
        <v>0</v>
      </c>
      <c r="EH394" s="9"/>
      <c r="EI394" s="10"/>
      <c r="EJ394" s="11"/>
      <c r="EK394" s="6">
        <f>SUMIF(EL$98:EL$128,$D394,EN$98:EN$128)</f>
        <v>0</v>
      </c>
      <c r="EL394" s="9"/>
      <c r="EM394" s="10"/>
      <c r="EN394" s="11"/>
      <c r="EO394" s="6">
        <f>SUMIF(EP$98:EP$128,$D394,ER$98:ER$128)</f>
        <v>0</v>
      </c>
      <c r="EP394" s="9"/>
      <c r="EQ394" s="10"/>
      <c r="ER394" s="11"/>
      <c r="ES394" s="6">
        <f>SUMIF(ET$98:ET$128,$D394,EV$98:EV$128)</f>
        <v>0</v>
      </c>
      <c r="ET394" s="9"/>
      <c r="EU394" s="10"/>
      <c r="EV394" s="11"/>
      <c r="EW394" s="6">
        <f>SUMIF(EX$98:EX$128,$D394,EZ$98:EZ$128)</f>
        <v>0</v>
      </c>
      <c r="EX394" s="9"/>
      <c r="EY394" s="10"/>
      <c r="EZ394" s="11"/>
      <c r="FA394" s="6">
        <f>SUMIF(FB$98:FB$128,$D394,FD$98:FD$128)</f>
        <v>0</v>
      </c>
      <c r="FB394" s="9"/>
      <c r="FC394" s="10"/>
      <c r="FD394" s="11"/>
      <c r="FE394" s="6">
        <f>SUMIF(FF$98:FF$128,$D394,FH$98:FH$128)</f>
        <v>0</v>
      </c>
      <c r="FF394" s="9"/>
      <c r="FG394" s="10"/>
      <c r="FH394" s="11"/>
      <c r="FI394" s="6">
        <f>SUMIF(FJ$98:FJ$128,$D394,FL$98:FL$128)</f>
        <v>0</v>
      </c>
      <c r="FJ394" s="9"/>
      <c r="FK394" s="10"/>
      <c r="FL394" s="11"/>
      <c r="FM394" s="6">
        <f>SUMIF(FN$98:FN$128,$D394,FP$98:FP$128)</f>
        <v>0</v>
      </c>
      <c r="FN394" s="9"/>
      <c r="FO394" s="10"/>
      <c r="FP394" s="11"/>
      <c r="FQ394" s="6">
        <f>SUMIF(FR$98:FR$128,$D394,FT$98:FT$128)</f>
        <v>0</v>
      </c>
      <c r="FR394" s="9"/>
      <c r="FS394" s="10"/>
      <c r="FT394" s="11"/>
      <c r="FU394" s="6">
        <f>SUMIF(FV$98:FV$128,$D394,FX$98:FX$128)</f>
        <v>0</v>
      </c>
      <c r="FV394" s="9"/>
      <c r="FW394" s="10"/>
      <c r="FX394" s="11"/>
      <c r="FY394" s="6">
        <f>SUMIF(FZ$98:FZ$128,$D394,GB$98:GB$128)</f>
        <v>0</v>
      </c>
      <c r="FZ394" s="9"/>
      <c r="GA394" s="10"/>
      <c r="GB394" s="11"/>
      <c r="GC394" s="6">
        <f>SUMIF(GD$98:GD$128,$D394,GF$98:GF$128)</f>
        <v>0</v>
      </c>
      <c r="GD394" s="9"/>
      <c r="GE394" s="10"/>
      <c r="GF394" s="11"/>
      <c r="GG394" s="6">
        <f>SUMIF(GH$98:GH$128,$D394,GJ$98:GJ$128)</f>
        <v>0</v>
      </c>
      <c r="GH394" s="9"/>
      <c r="GI394" s="10"/>
      <c r="GJ394" s="11"/>
      <c r="GK394" s="6">
        <f>SUMIF(GL$98:GL$128,$D394,GN$98:GN$128)</f>
        <v>0</v>
      </c>
      <c r="GL394" s="9"/>
      <c r="GM394" s="10"/>
      <c r="GN394" s="11"/>
      <c r="GO394" s="6">
        <f>SUMIF(GP$98:GP$128,$D394,GR$98:GR$128)</f>
        <v>0</v>
      </c>
      <c r="GP394" s="9"/>
      <c r="GQ394" s="10"/>
      <c r="GR394" s="11"/>
      <c r="GS394" s="6">
        <f>SUMIF(GT$98:GT$128,$D394,GV$98:GV$128)</f>
        <v>0</v>
      </c>
      <c r="GT394" s="9"/>
      <c r="GU394" s="10"/>
      <c r="GV394" s="20"/>
      <c r="GW394" s="19">
        <f t="shared" si="12"/>
        <v>0</v>
      </c>
      <c r="GX394" s="472"/>
      <c r="GY394" s="522"/>
    </row>
    <row r="395" spans="1:207" ht="33.950000000000003" customHeight="1">
      <c r="A395" s="210" t="s">
        <v>79</v>
      </c>
      <c r="B395" s="513"/>
      <c r="C395" s="157" t="s">
        <v>457</v>
      </c>
      <c r="D395" s="242" t="s">
        <v>458</v>
      </c>
      <c r="E395" s="206">
        <f>SUMIF(F$129:F$159,$D395,H$129:H$159)</f>
        <v>0</v>
      </c>
      <c r="F395" s="9"/>
      <c r="G395" s="10"/>
      <c r="H395" s="11"/>
      <c r="I395" s="6">
        <f>SUMIF(J$129:J$159,$D395,L$129:L$159)</f>
        <v>0</v>
      </c>
      <c r="J395" s="9"/>
      <c r="K395" s="10"/>
      <c r="L395" s="11"/>
      <c r="M395" s="6">
        <f>SUMIF(N$129:N$159,$D395,P$129:P$159)</f>
        <v>0</v>
      </c>
      <c r="N395" s="9"/>
      <c r="O395" s="10"/>
      <c r="P395" s="11"/>
      <c r="Q395" s="6">
        <f>SUMIF(R$129:R$159,$D395,T$129:T$159)</f>
        <v>0</v>
      </c>
      <c r="R395" s="9"/>
      <c r="S395" s="10"/>
      <c r="T395" s="11"/>
      <c r="U395" s="6">
        <f>SUMIF(V$129:V$159,$D395,X$129:X$159)</f>
        <v>0</v>
      </c>
      <c r="V395" s="9"/>
      <c r="W395" s="10"/>
      <c r="X395" s="11"/>
      <c r="Y395" s="6">
        <f>SUMIF(Z$129:Z$159,$D395,AB$129:AB$159)</f>
        <v>0</v>
      </c>
      <c r="Z395" s="9"/>
      <c r="AA395" s="10"/>
      <c r="AB395" s="11"/>
      <c r="AC395" s="6">
        <f>SUMIF(AD$129:AD$159,$D395,AF$129:AF$159)</f>
        <v>0</v>
      </c>
      <c r="AD395" s="9"/>
      <c r="AE395" s="10"/>
      <c r="AF395" s="11"/>
      <c r="AG395" s="6">
        <f>SUMIF(AH$129:AH$159,$D395,AJ$129:AJ$159)</f>
        <v>0</v>
      </c>
      <c r="AH395" s="9"/>
      <c r="AI395" s="10"/>
      <c r="AJ395" s="11"/>
      <c r="AK395" s="6">
        <f>SUMIF(AL$129:AL$159,$D395,AN$129:AN$159)</f>
        <v>0</v>
      </c>
      <c r="AL395" s="9"/>
      <c r="AM395" s="10"/>
      <c r="AN395" s="11"/>
      <c r="AO395" s="6">
        <f>SUMIF(AP$129:AP$159,$D395,AR$129:AR$159)</f>
        <v>0</v>
      </c>
      <c r="AP395" s="9"/>
      <c r="AQ395" s="10"/>
      <c r="AR395" s="11"/>
      <c r="AS395" s="6">
        <f>SUMIF(AT$129:AT$159,$D395,AV$129:AV$159)</f>
        <v>0</v>
      </c>
      <c r="AT395" s="9"/>
      <c r="AU395" s="10"/>
      <c r="AV395" s="11"/>
      <c r="AW395" s="6">
        <f>SUMIF(AX$129:AX$159,$D395,AZ$129:AZ$159)</f>
        <v>0</v>
      </c>
      <c r="AX395" s="9"/>
      <c r="AY395" s="10"/>
      <c r="AZ395" s="11"/>
      <c r="BA395" s="6">
        <f>SUMIF(BB$129:BB$159,$D395,BD$129:BD$159)</f>
        <v>0</v>
      </c>
      <c r="BB395" s="9"/>
      <c r="BC395" s="10"/>
      <c r="BD395" s="11"/>
      <c r="BE395" s="6">
        <f>SUMIF(BF$129:BF$159,$D395,BH$129:BH$159)</f>
        <v>0</v>
      </c>
      <c r="BF395" s="9"/>
      <c r="BG395" s="10"/>
      <c r="BH395" s="11"/>
      <c r="BI395" s="6">
        <f>SUMIF(BJ$129:BJ$159,$D395,BL$129:BL$159)</f>
        <v>0</v>
      </c>
      <c r="BJ395" s="9"/>
      <c r="BK395" s="10"/>
      <c r="BL395" s="11"/>
      <c r="BM395" s="6">
        <f>SUMIF(BN$129:BN$159,$D395,BP$129:BP$159)</f>
        <v>0</v>
      </c>
      <c r="BN395" s="9"/>
      <c r="BO395" s="10"/>
      <c r="BP395" s="11"/>
      <c r="BQ395" s="6">
        <f>SUMIF(BR$129:BR$159,$D395,BT$129:BT$159)</f>
        <v>0</v>
      </c>
      <c r="BR395" s="9"/>
      <c r="BS395" s="10"/>
      <c r="BT395" s="11"/>
      <c r="BU395" s="6">
        <f>SUMIF(BV$129:BV$159,$D395,BX$129:BX$159)</f>
        <v>0</v>
      </c>
      <c r="BV395" s="9"/>
      <c r="BW395" s="10"/>
      <c r="BX395" s="11"/>
      <c r="BY395" s="6">
        <f>SUMIF(BZ$129:BZ$159,$D395,CB$129:CB$159)</f>
        <v>0</v>
      </c>
      <c r="BZ395" s="9"/>
      <c r="CA395" s="10"/>
      <c r="CB395" s="11"/>
      <c r="CC395" s="6">
        <f>SUMIF(CD$129:CD$159,$D395,CF$129:CF$159)</f>
        <v>0</v>
      </c>
      <c r="CD395" s="9"/>
      <c r="CE395" s="10"/>
      <c r="CF395" s="11"/>
      <c r="CG395" s="6">
        <f>SUMIF(CH$129:CH$159,$D395,CJ$129:CJ$159)</f>
        <v>0</v>
      </c>
      <c r="CH395" s="9"/>
      <c r="CI395" s="10"/>
      <c r="CJ395" s="11"/>
      <c r="CK395" s="6">
        <f>SUMIF(CL$129:CL$159,$D395,CN$129:CN$159)</f>
        <v>0</v>
      </c>
      <c r="CL395" s="9"/>
      <c r="CM395" s="10"/>
      <c r="CN395" s="11"/>
      <c r="CO395" s="6">
        <f>SUMIF(CP$129:CP$159,$D395,CR$129:CR$159)</f>
        <v>0</v>
      </c>
      <c r="CP395" s="9"/>
      <c r="CQ395" s="10"/>
      <c r="CR395" s="11"/>
      <c r="CS395" s="6">
        <f>SUMIF(CT$129:CT$159,$D395,CV$129:CV$159)</f>
        <v>0</v>
      </c>
      <c r="CT395" s="9"/>
      <c r="CU395" s="10"/>
      <c r="CV395" s="11"/>
      <c r="CW395" s="6">
        <f>SUMIF(CX$129:CX$159,$D395,CZ$129:CZ$159)</f>
        <v>0</v>
      </c>
      <c r="CX395" s="9"/>
      <c r="CY395" s="10"/>
      <c r="CZ395" s="11"/>
      <c r="DA395" s="6">
        <f>SUMIF(DB$129:DB$159,$D395,DD$129:DD$159)</f>
        <v>0</v>
      </c>
      <c r="DB395" s="9"/>
      <c r="DC395" s="10"/>
      <c r="DD395" s="11"/>
      <c r="DE395" s="6">
        <f>SUMIF(DF$129:DF$159,$D395,DH$129:DH$159)</f>
        <v>0</v>
      </c>
      <c r="DF395" s="9"/>
      <c r="DG395" s="10"/>
      <c r="DH395" s="11"/>
      <c r="DI395" s="6">
        <f>SUMIF(DJ$129:DJ$159,$D395,DL$129:DL$159)</f>
        <v>0</v>
      </c>
      <c r="DJ395" s="9"/>
      <c r="DK395" s="10"/>
      <c r="DL395" s="11"/>
      <c r="DM395" s="6">
        <f>SUMIF(DN$129:DN$159,$D395,DP$129:DP$159)</f>
        <v>0</v>
      </c>
      <c r="DN395" s="9"/>
      <c r="DO395" s="10"/>
      <c r="DP395" s="11"/>
      <c r="DQ395" s="6">
        <f>SUMIF(DR$129:DR$159,$D395,DT$129:DT$159)</f>
        <v>0</v>
      </c>
      <c r="DR395" s="9"/>
      <c r="DS395" s="10"/>
      <c r="DT395" s="11"/>
      <c r="DU395" s="6">
        <f>SUMIF(DV$129:DV$159,$D395,DX$129:DX$159)</f>
        <v>0</v>
      </c>
      <c r="DV395" s="9"/>
      <c r="DW395" s="10"/>
      <c r="DX395" s="11"/>
      <c r="DY395" s="6">
        <f>SUMIF(DZ$129:DZ$159,$D395,EB$129:EB$159)</f>
        <v>0</v>
      </c>
      <c r="DZ395" s="9"/>
      <c r="EA395" s="10"/>
      <c r="EB395" s="11"/>
      <c r="EC395" s="6">
        <f>SUMIF(ED$129:ED$159,$D395,EF$129:EF$159)</f>
        <v>0</v>
      </c>
      <c r="ED395" s="9"/>
      <c r="EE395" s="10"/>
      <c r="EF395" s="11"/>
      <c r="EG395" s="6">
        <f>SUMIF(EH$129:EH$159,$D395,EJ$129:EJ$159)</f>
        <v>0</v>
      </c>
      <c r="EH395" s="9"/>
      <c r="EI395" s="10"/>
      <c r="EJ395" s="11"/>
      <c r="EK395" s="6">
        <f>SUMIF(EL$129:EL$159,$D395,EN$129:EN$159)</f>
        <v>0</v>
      </c>
      <c r="EL395" s="9"/>
      <c r="EM395" s="10"/>
      <c r="EN395" s="11"/>
      <c r="EO395" s="6">
        <f>SUMIF(EP$129:EP$159,$D395,ER$129:ER$159)</f>
        <v>0</v>
      </c>
      <c r="EP395" s="9"/>
      <c r="EQ395" s="10"/>
      <c r="ER395" s="11"/>
      <c r="ES395" s="6">
        <f>SUMIF(ET$129:ET$159,$D395,EV$129:EV$159)</f>
        <v>0</v>
      </c>
      <c r="ET395" s="9"/>
      <c r="EU395" s="10"/>
      <c r="EV395" s="11"/>
      <c r="EW395" s="6">
        <f>SUMIF(EX$129:EX$159,$D395,EZ$129:EZ$159)</f>
        <v>0</v>
      </c>
      <c r="EX395" s="9"/>
      <c r="EY395" s="10"/>
      <c r="EZ395" s="11"/>
      <c r="FA395" s="6">
        <f>SUMIF(FB$129:FB$159,$D395,FD$129:FD$159)</f>
        <v>0</v>
      </c>
      <c r="FB395" s="9"/>
      <c r="FC395" s="10"/>
      <c r="FD395" s="11"/>
      <c r="FE395" s="6">
        <f>SUMIF(FF$129:FF$159,$D395,FH$129:FH$159)</f>
        <v>0</v>
      </c>
      <c r="FF395" s="9"/>
      <c r="FG395" s="10"/>
      <c r="FH395" s="11"/>
      <c r="FI395" s="6">
        <f>SUMIF(FJ$129:FJ$159,$D395,FL$129:FL$159)</f>
        <v>0</v>
      </c>
      <c r="FJ395" s="9"/>
      <c r="FK395" s="10"/>
      <c r="FL395" s="11"/>
      <c r="FM395" s="6">
        <f>SUMIF(FN$129:FN$159,$D395,FP$129:FP$159)</f>
        <v>0</v>
      </c>
      <c r="FN395" s="9"/>
      <c r="FO395" s="10"/>
      <c r="FP395" s="11"/>
      <c r="FQ395" s="6">
        <f>SUMIF(FR$129:FR$159,$D395,FT$129:FT$159)</f>
        <v>0</v>
      </c>
      <c r="FR395" s="9"/>
      <c r="FS395" s="10"/>
      <c r="FT395" s="11"/>
      <c r="FU395" s="6">
        <f>SUMIF(FV$129:FV$159,$D395,FX$129:FX$159)</f>
        <v>0</v>
      </c>
      <c r="FV395" s="9"/>
      <c r="FW395" s="10"/>
      <c r="FX395" s="11"/>
      <c r="FY395" s="6">
        <f>SUMIF(FZ$129:FZ$159,$D395,GB$129:GB$159)</f>
        <v>0</v>
      </c>
      <c r="FZ395" s="9"/>
      <c r="GA395" s="10"/>
      <c r="GB395" s="11"/>
      <c r="GC395" s="6">
        <f>SUMIF(GD$129:GD$159,$D395,GF$129:GF$159)</f>
        <v>0</v>
      </c>
      <c r="GD395" s="9"/>
      <c r="GE395" s="10"/>
      <c r="GF395" s="11"/>
      <c r="GG395" s="6">
        <f>SUMIF(GH$129:GH$159,$D395,GJ$129:GJ$159)</f>
        <v>0</v>
      </c>
      <c r="GH395" s="9"/>
      <c r="GI395" s="10"/>
      <c r="GJ395" s="11"/>
      <c r="GK395" s="6">
        <f>SUMIF(GL$129:GL$159,$D395,GN$129:GN$159)</f>
        <v>0</v>
      </c>
      <c r="GL395" s="9"/>
      <c r="GM395" s="10"/>
      <c r="GN395" s="11"/>
      <c r="GO395" s="6">
        <f>SUMIF(GP$129:GP$159,$D395,GR$129:GR$159)</f>
        <v>0</v>
      </c>
      <c r="GP395" s="9"/>
      <c r="GQ395" s="10"/>
      <c r="GR395" s="11"/>
      <c r="GS395" s="6">
        <f>SUMIF(GT$129:GT$159,$D395,GV$129:GV$159)</f>
        <v>0</v>
      </c>
      <c r="GT395" s="9"/>
      <c r="GU395" s="10"/>
      <c r="GV395" s="20"/>
      <c r="GW395" s="19">
        <f t="shared" si="12"/>
        <v>0</v>
      </c>
      <c r="GX395" s="472"/>
      <c r="GY395" s="522"/>
    </row>
    <row r="396" spans="1:207" ht="33.950000000000003" customHeight="1">
      <c r="A396" s="210" t="s">
        <v>80</v>
      </c>
      <c r="B396" s="513"/>
      <c r="C396" s="334" t="s">
        <v>457</v>
      </c>
      <c r="D396" s="333" t="s">
        <v>458</v>
      </c>
      <c r="E396" s="206">
        <f>SUMIF(F$160:F$190,$D396,H$160:H$190)</f>
        <v>0</v>
      </c>
      <c r="F396" s="9"/>
      <c r="G396" s="10"/>
      <c r="H396" s="11"/>
      <c r="I396" s="6">
        <f>SUMIF(J$160:J$190,$D396,L$160:L$190)</f>
        <v>0</v>
      </c>
      <c r="J396" s="9"/>
      <c r="K396" s="10"/>
      <c r="L396" s="11"/>
      <c r="M396" s="6">
        <f>SUMIF(N$160:N$190,$D396,P$160:P$190)</f>
        <v>0</v>
      </c>
      <c r="N396" s="9"/>
      <c r="O396" s="10"/>
      <c r="P396" s="11"/>
      <c r="Q396" s="6">
        <f>SUMIF(R$160:R$190,$D396,T$160:T$190)</f>
        <v>0</v>
      </c>
      <c r="R396" s="9"/>
      <c r="S396" s="10"/>
      <c r="T396" s="11"/>
      <c r="U396" s="6">
        <f>SUMIF(V$160:V$190,$D396,X$160:X$190)</f>
        <v>0</v>
      </c>
      <c r="V396" s="9"/>
      <c r="W396" s="10"/>
      <c r="X396" s="11"/>
      <c r="Y396" s="6">
        <f>SUMIF(Z$160:Z$190,$D396,AB$160:AB$190)</f>
        <v>0</v>
      </c>
      <c r="Z396" s="9"/>
      <c r="AA396" s="10"/>
      <c r="AB396" s="11"/>
      <c r="AC396" s="6">
        <f>SUMIF(AD$160:AD$190,$D396,AF$160:AF$190)</f>
        <v>0</v>
      </c>
      <c r="AD396" s="9"/>
      <c r="AE396" s="10"/>
      <c r="AF396" s="11"/>
      <c r="AG396" s="6">
        <f>SUMIF(AH$160:AH$190,$D396,AJ$160:AJ$190)</f>
        <v>0</v>
      </c>
      <c r="AH396" s="9"/>
      <c r="AI396" s="10"/>
      <c r="AJ396" s="11"/>
      <c r="AK396" s="6">
        <f>SUMIF(AL$160:AL$190,$D396,AN$160:AN$190)</f>
        <v>0</v>
      </c>
      <c r="AL396" s="9"/>
      <c r="AM396" s="10"/>
      <c r="AN396" s="11"/>
      <c r="AO396" s="6">
        <f>SUMIF(AP$160:AP$190,$D396,AR$160:AR$190)</f>
        <v>0</v>
      </c>
      <c r="AP396" s="9"/>
      <c r="AQ396" s="10"/>
      <c r="AR396" s="11"/>
      <c r="AS396" s="6">
        <f>SUMIF(AT$160:AT$190,$D396,AV$160:AV$190)</f>
        <v>0</v>
      </c>
      <c r="AT396" s="9"/>
      <c r="AU396" s="10"/>
      <c r="AV396" s="11"/>
      <c r="AW396" s="6">
        <f>SUMIF(AX$160:AX$190,$D396,AZ$160:AZ$190)</f>
        <v>0</v>
      </c>
      <c r="AX396" s="9"/>
      <c r="AY396" s="10"/>
      <c r="AZ396" s="11"/>
      <c r="BA396" s="6">
        <f>SUMIF(BB$160:BB$190,$D396,BD$160:BD$190)</f>
        <v>0</v>
      </c>
      <c r="BB396" s="9"/>
      <c r="BC396" s="10"/>
      <c r="BD396" s="11"/>
      <c r="BE396" s="6">
        <f>SUMIF(BF$160:BF$190,$D396,BH$160:BH$190)</f>
        <v>0</v>
      </c>
      <c r="BF396" s="9"/>
      <c r="BG396" s="10"/>
      <c r="BH396" s="11"/>
      <c r="BI396" s="6">
        <f>SUMIF(BJ$160:BJ$190,$D396,BL$160:BL$190)</f>
        <v>0</v>
      </c>
      <c r="BJ396" s="9"/>
      <c r="BK396" s="10"/>
      <c r="BL396" s="11"/>
      <c r="BM396" s="6">
        <f>SUMIF(BN$160:BN$190,$D396,BP$160:BP$190)</f>
        <v>0</v>
      </c>
      <c r="BN396" s="9"/>
      <c r="BO396" s="10"/>
      <c r="BP396" s="11"/>
      <c r="BQ396" s="6">
        <f>SUMIF(BR$160:BR$190,$D396,BT$160:BT$190)</f>
        <v>0</v>
      </c>
      <c r="BR396" s="9"/>
      <c r="BS396" s="10"/>
      <c r="BT396" s="11"/>
      <c r="BU396" s="6">
        <f>SUMIF(BV$160:BV$190,$D396,BX$160:BX$190)</f>
        <v>0</v>
      </c>
      <c r="BV396" s="9"/>
      <c r="BW396" s="10"/>
      <c r="BX396" s="11"/>
      <c r="BY396" s="6">
        <f>SUMIF(BZ$160:BZ$190,$D396,CB$160:CB$190)</f>
        <v>0</v>
      </c>
      <c r="BZ396" s="9"/>
      <c r="CA396" s="10"/>
      <c r="CB396" s="11"/>
      <c r="CC396" s="6">
        <f>SUMIF(CD$160:CD$190,$D396,CF$160:CF$190)</f>
        <v>0</v>
      </c>
      <c r="CD396" s="9"/>
      <c r="CE396" s="10"/>
      <c r="CF396" s="11"/>
      <c r="CG396" s="6">
        <f>SUMIF(CH$160:CH$190,$D396,CJ$160:CJ$190)</f>
        <v>0</v>
      </c>
      <c r="CH396" s="9"/>
      <c r="CI396" s="10"/>
      <c r="CJ396" s="11"/>
      <c r="CK396" s="6">
        <f>SUMIF(CL$160:CL$190,$D396,CN$160:CN$190)</f>
        <v>0</v>
      </c>
      <c r="CL396" s="9"/>
      <c r="CM396" s="10"/>
      <c r="CN396" s="11"/>
      <c r="CO396" s="6">
        <f>SUMIF(CP$160:CP$190,$D396,CR$160:CR$190)</f>
        <v>0</v>
      </c>
      <c r="CP396" s="9"/>
      <c r="CQ396" s="10"/>
      <c r="CR396" s="11"/>
      <c r="CS396" s="6">
        <f>SUMIF(CT$160:CT$190,$D396,CV$160:CV$190)</f>
        <v>0</v>
      </c>
      <c r="CT396" s="9"/>
      <c r="CU396" s="10"/>
      <c r="CV396" s="11"/>
      <c r="CW396" s="6">
        <f>SUMIF(CX$160:CX$190,$D396,CZ$160:CZ$190)</f>
        <v>0</v>
      </c>
      <c r="CX396" s="9"/>
      <c r="CY396" s="10"/>
      <c r="CZ396" s="11"/>
      <c r="DA396" s="6">
        <f>SUMIF(DB$160:DB$190,$D396,DD$160:DD$190)</f>
        <v>0</v>
      </c>
      <c r="DB396" s="9"/>
      <c r="DC396" s="10"/>
      <c r="DD396" s="11"/>
      <c r="DE396" s="6">
        <f>SUMIF(DF$160:DF$190,$D396,DH$160:DH$190)</f>
        <v>0</v>
      </c>
      <c r="DF396" s="9"/>
      <c r="DG396" s="10"/>
      <c r="DH396" s="11"/>
      <c r="DI396" s="6">
        <f>SUMIF(DJ$160:DJ$190,$D396,DL$160:DL$190)</f>
        <v>0</v>
      </c>
      <c r="DJ396" s="9"/>
      <c r="DK396" s="10"/>
      <c r="DL396" s="11"/>
      <c r="DM396" s="6">
        <f>SUMIF(DN$160:DN$190,$D396,DP$160:DP$190)</f>
        <v>0</v>
      </c>
      <c r="DN396" s="9"/>
      <c r="DO396" s="10"/>
      <c r="DP396" s="11"/>
      <c r="DQ396" s="6">
        <f>SUMIF(DR$160:DR$190,$D396,DT$160:DT$190)</f>
        <v>0</v>
      </c>
      <c r="DR396" s="9"/>
      <c r="DS396" s="10"/>
      <c r="DT396" s="11"/>
      <c r="DU396" s="6">
        <f>SUMIF(DV$160:DV$190,$D396,DX$160:DX$190)</f>
        <v>0</v>
      </c>
      <c r="DV396" s="9"/>
      <c r="DW396" s="10"/>
      <c r="DX396" s="11"/>
      <c r="DY396" s="6">
        <f>SUMIF(DZ$160:DZ$190,$D396,EB$160:EB$190)</f>
        <v>0</v>
      </c>
      <c r="DZ396" s="9"/>
      <c r="EA396" s="10"/>
      <c r="EB396" s="11"/>
      <c r="EC396" s="6">
        <f>SUMIF(ED$160:ED$190,$D396,EF$160:EF$190)</f>
        <v>0</v>
      </c>
      <c r="ED396" s="9"/>
      <c r="EE396" s="10"/>
      <c r="EF396" s="11"/>
      <c r="EG396" s="6">
        <f>SUMIF(EH$160:EH$190,$D396,EJ$160:EJ$190)</f>
        <v>0</v>
      </c>
      <c r="EH396" s="9"/>
      <c r="EI396" s="10"/>
      <c r="EJ396" s="11"/>
      <c r="EK396" s="6">
        <f>SUMIF(EL$160:EL$190,$D396,EN$160:EN$190)</f>
        <v>0</v>
      </c>
      <c r="EL396" s="9"/>
      <c r="EM396" s="10"/>
      <c r="EN396" s="11"/>
      <c r="EO396" s="6">
        <f>SUMIF(EP$160:EP$190,$D396,ER$160:ER$190)</f>
        <v>0</v>
      </c>
      <c r="EP396" s="9"/>
      <c r="EQ396" s="10"/>
      <c r="ER396" s="11"/>
      <c r="ES396" s="6">
        <f>SUMIF(ET$160:ET$190,$D396,EV$160:EV$190)</f>
        <v>0</v>
      </c>
      <c r="ET396" s="9"/>
      <c r="EU396" s="10"/>
      <c r="EV396" s="11"/>
      <c r="EW396" s="6">
        <f>SUMIF(EX$160:EX$190,$D396,EZ$160:EZ$190)</f>
        <v>0</v>
      </c>
      <c r="EX396" s="9"/>
      <c r="EY396" s="10"/>
      <c r="EZ396" s="11"/>
      <c r="FA396" s="6">
        <f>SUMIF(FB$160:FB$190,$D396,FD$160:FD$190)</f>
        <v>0</v>
      </c>
      <c r="FB396" s="9"/>
      <c r="FC396" s="10"/>
      <c r="FD396" s="11"/>
      <c r="FE396" s="6">
        <f>SUMIF(FF$160:FF$190,$D396,FH$160:FH$190)</f>
        <v>0</v>
      </c>
      <c r="FF396" s="9"/>
      <c r="FG396" s="10"/>
      <c r="FH396" s="11"/>
      <c r="FI396" s="6">
        <f>SUMIF(FJ$160:FJ$190,$D396,FL$160:FL$190)</f>
        <v>0</v>
      </c>
      <c r="FJ396" s="9"/>
      <c r="FK396" s="10"/>
      <c r="FL396" s="11"/>
      <c r="FM396" s="6">
        <f>SUMIF(FN$160:FN$190,$D396,FP$160:FP$190)</f>
        <v>0</v>
      </c>
      <c r="FN396" s="9"/>
      <c r="FO396" s="10"/>
      <c r="FP396" s="11"/>
      <c r="FQ396" s="6">
        <f>SUMIF(FR$160:FR$190,$D396,FT$160:FT$190)</f>
        <v>0</v>
      </c>
      <c r="FR396" s="9"/>
      <c r="FS396" s="10"/>
      <c r="FT396" s="11"/>
      <c r="FU396" s="6">
        <f>SUMIF(FV$160:FV$190,$D396,FX$160:FX$190)</f>
        <v>0</v>
      </c>
      <c r="FV396" s="9"/>
      <c r="FW396" s="10"/>
      <c r="FX396" s="11"/>
      <c r="FY396" s="6">
        <f>SUMIF(FZ$160:FZ$190,$D396,GB$160:GB$190)</f>
        <v>0</v>
      </c>
      <c r="FZ396" s="9"/>
      <c r="GA396" s="10"/>
      <c r="GB396" s="11"/>
      <c r="GC396" s="6">
        <f>SUMIF(GD$160:GD$190,$D396,GF$160:GF$190)</f>
        <v>0</v>
      </c>
      <c r="GD396" s="9"/>
      <c r="GE396" s="10"/>
      <c r="GF396" s="11"/>
      <c r="GG396" s="6">
        <f>SUMIF(GH$160:GH$190,$D396,GJ$160:GJ$190)</f>
        <v>0</v>
      </c>
      <c r="GH396" s="9"/>
      <c r="GI396" s="10"/>
      <c r="GJ396" s="11"/>
      <c r="GK396" s="6">
        <f>SUMIF(GL$160:GL$190,$D396,GN$160:GN$190)</f>
        <v>0</v>
      </c>
      <c r="GL396" s="9"/>
      <c r="GM396" s="10"/>
      <c r="GN396" s="11"/>
      <c r="GO396" s="6">
        <f>SUMIF(GP$160:GP$190,$D396,GR$160:GR$190)</f>
        <v>0</v>
      </c>
      <c r="GP396" s="9"/>
      <c r="GQ396" s="10"/>
      <c r="GR396" s="11"/>
      <c r="GS396" s="6">
        <f>SUMIF(GT$160:GT$190,$D396,GV$160:GV$190)</f>
        <v>0</v>
      </c>
      <c r="GT396" s="9"/>
      <c r="GU396" s="10"/>
      <c r="GV396" s="20"/>
      <c r="GW396" s="193">
        <f t="shared" si="12"/>
        <v>0</v>
      </c>
      <c r="GX396" s="472"/>
      <c r="GY396" s="522"/>
    </row>
    <row r="397" spans="1:207" ht="33.950000000000003" customHeight="1">
      <c r="A397" s="210" t="s">
        <v>81</v>
      </c>
      <c r="B397" s="513"/>
      <c r="C397" s="157" t="s">
        <v>457</v>
      </c>
      <c r="D397" s="242" t="s">
        <v>458</v>
      </c>
      <c r="E397" s="206">
        <f>SUMIF(F$191:F$221,$D397,H$191:H$221)</f>
        <v>0</v>
      </c>
      <c r="F397" s="9"/>
      <c r="G397" s="10"/>
      <c r="H397" s="11"/>
      <c r="I397" s="6">
        <f>SUMIF(J$191:J$221,$D397,L$191:L$221)</f>
        <v>0</v>
      </c>
      <c r="J397" s="9"/>
      <c r="K397" s="10"/>
      <c r="L397" s="11"/>
      <c r="M397" s="6">
        <f>SUMIF(N$191:N$221,$D397,P$191:P$221)</f>
        <v>0</v>
      </c>
      <c r="N397" s="9"/>
      <c r="O397" s="10"/>
      <c r="P397" s="11"/>
      <c r="Q397" s="6">
        <f>SUMIF(R$191:R$221,$D397,T$191:T$221)</f>
        <v>0</v>
      </c>
      <c r="R397" s="9"/>
      <c r="S397" s="10"/>
      <c r="T397" s="11"/>
      <c r="U397" s="6">
        <f>SUMIF(V$191:V$221,$D397,X$191:X$221)</f>
        <v>0</v>
      </c>
      <c r="V397" s="9"/>
      <c r="W397" s="10"/>
      <c r="X397" s="11"/>
      <c r="Y397" s="6">
        <f>SUMIF(Z$191:Z$221,$D397,AB$191:AB$221)</f>
        <v>0</v>
      </c>
      <c r="Z397" s="9"/>
      <c r="AA397" s="10"/>
      <c r="AB397" s="11"/>
      <c r="AC397" s="6">
        <f>SUMIF(AD$191:AD$221,$D397,AF$191:AF$221)</f>
        <v>0</v>
      </c>
      <c r="AD397" s="9"/>
      <c r="AE397" s="10"/>
      <c r="AF397" s="11"/>
      <c r="AG397" s="6">
        <f>SUMIF(AH$191:AH$221,$D397,AJ$191:AJ$221)</f>
        <v>0</v>
      </c>
      <c r="AH397" s="9"/>
      <c r="AI397" s="10"/>
      <c r="AJ397" s="11"/>
      <c r="AK397" s="6">
        <f>SUMIF(AL$191:AL$221,$D397,AN$191:AN$221)</f>
        <v>0</v>
      </c>
      <c r="AL397" s="9"/>
      <c r="AM397" s="10"/>
      <c r="AN397" s="11"/>
      <c r="AO397" s="6">
        <f>SUMIF(AP$191:AP$221,$D397,AR$191:AR$221)</f>
        <v>0</v>
      </c>
      <c r="AP397" s="9"/>
      <c r="AQ397" s="10"/>
      <c r="AR397" s="11"/>
      <c r="AS397" s="6">
        <f>SUMIF(AT$191:AT$221,$D397,AV$191:AV$221)</f>
        <v>0</v>
      </c>
      <c r="AT397" s="9"/>
      <c r="AU397" s="10"/>
      <c r="AV397" s="11"/>
      <c r="AW397" s="6">
        <f>SUMIF(AX$191:AX$221,$D397,AZ$191:AZ$221)</f>
        <v>0</v>
      </c>
      <c r="AX397" s="9"/>
      <c r="AY397" s="10"/>
      <c r="AZ397" s="11"/>
      <c r="BA397" s="6">
        <f>SUMIF(BB$191:BB$221,$D397,BD$191:BD$221)</f>
        <v>0</v>
      </c>
      <c r="BB397" s="9"/>
      <c r="BC397" s="10"/>
      <c r="BD397" s="11"/>
      <c r="BE397" s="6">
        <f>SUMIF(BF$191:BF$221,$D397,BH$191:BH$221)</f>
        <v>0</v>
      </c>
      <c r="BF397" s="9"/>
      <c r="BG397" s="10"/>
      <c r="BH397" s="11"/>
      <c r="BI397" s="6">
        <f>SUMIF(BJ$191:BJ$221,$D397,BL$191:BL$221)</f>
        <v>0</v>
      </c>
      <c r="BJ397" s="9"/>
      <c r="BK397" s="10"/>
      <c r="BL397" s="11"/>
      <c r="BM397" s="6">
        <f>SUMIF(BN$191:BN$221,$D397,BP$191:BP$221)</f>
        <v>0</v>
      </c>
      <c r="BN397" s="9"/>
      <c r="BO397" s="10"/>
      <c r="BP397" s="11"/>
      <c r="BQ397" s="6">
        <f>SUMIF(BR$191:BR$221,$D397,BT$191:BT$221)</f>
        <v>0</v>
      </c>
      <c r="BR397" s="9"/>
      <c r="BS397" s="10"/>
      <c r="BT397" s="11"/>
      <c r="BU397" s="6">
        <f>SUMIF(BV$191:BV$221,$D397,BX$191:BX$221)</f>
        <v>0</v>
      </c>
      <c r="BV397" s="9"/>
      <c r="BW397" s="10"/>
      <c r="BX397" s="11"/>
      <c r="BY397" s="6">
        <f>SUMIF(BZ$191:BZ$221,$D397,CB$191:CB$221)</f>
        <v>0</v>
      </c>
      <c r="BZ397" s="9"/>
      <c r="CA397" s="10"/>
      <c r="CB397" s="11"/>
      <c r="CC397" s="6">
        <f>SUMIF(CD$191:CD$221,$D397,CF$191:CF$221)</f>
        <v>0</v>
      </c>
      <c r="CD397" s="9"/>
      <c r="CE397" s="10"/>
      <c r="CF397" s="11"/>
      <c r="CG397" s="6">
        <f>SUMIF(CH$191:CH$221,$D397,CJ$191:CJ$221)</f>
        <v>0</v>
      </c>
      <c r="CH397" s="9"/>
      <c r="CI397" s="10"/>
      <c r="CJ397" s="11"/>
      <c r="CK397" s="6">
        <f>SUMIF(CL$191:CL$221,$D397,CN$191:CN$221)</f>
        <v>0</v>
      </c>
      <c r="CL397" s="9"/>
      <c r="CM397" s="10"/>
      <c r="CN397" s="11"/>
      <c r="CO397" s="6">
        <f>SUMIF(CP$191:CP$221,$D397,CR$191:CR$221)</f>
        <v>0</v>
      </c>
      <c r="CP397" s="9"/>
      <c r="CQ397" s="10"/>
      <c r="CR397" s="11"/>
      <c r="CS397" s="6">
        <f>SUMIF(CT$191:CT$221,$D397,CV$191:CV$221)</f>
        <v>0</v>
      </c>
      <c r="CT397" s="9"/>
      <c r="CU397" s="10"/>
      <c r="CV397" s="11"/>
      <c r="CW397" s="6">
        <f>SUMIF(CX$191:CX$221,$D397,CZ$191:CZ$221)</f>
        <v>0</v>
      </c>
      <c r="CX397" s="9"/>
      <c r="CY397" s="10"/>
      <c r="CZ397" s="11"/>
      <c r="DA397" s="6">
        <f>SUMIF(DB$191:DB$221,$D397,DD$191:DD$221)</f>
        <v>0</v>
      </c>
      <c r="DB397" s="9"/>
      <c r="DC397" s="10"/>
      <c r="DD397" s="11"/>
      <c r="DE397" s="6">
        <f>SUMIF(DF$191:DF$221,$D397,DH$191:DH$221)</f>
        <v>0</v>
      </c>
      <c r="DF397" s="9"/>
      <c r="DG397" s="10"/>
      <c r="DH397" s="11"/>
      <c r="DI397" s="6">
        <f>SUMIF(DJ$191:DJ$221,$D397,DL$191:DL$221)</f>
        <v>0</v>
      </c>
      <c r="DJ397" s="9"/>
      <c r="DK397" s="10"/>
      <c r="DL397" s="11"/>
      <c r="DM397" s="6">
        <f>SUMIF(DN$191:DN$221,$D397,DP$191:DP$221)</f>
        <v>0</v>
      </c>
      <c r="DN397" s="9"/>
      <c r="DO397" s="10"/>
      <c r="DP397" s="11"/>
      <c r="DQ397" s="6">
        <f>SUMIF(DR$191:DR$221,$D397,DT$191:DT$221)</f>
        <v>0</v>
      </c>
      <c r="DR397" s="9"/>
      <c r="DS397" s="10"/>
      <c r="DT397" s="11"/>
      <c r="DU397" s="6">
        <f>SUMIF(DV$191:DV$221,$D397,DX$191:DX$221)</f>
        <v>0</v>
      </c>
      <c r="DV397" s="9"/>
      <c r="DW397" s="10"/>
      <c r="DX397" s="11"/>
      <c r="DY397" s="6">
        <f>SUMIF(DZ$191:DZ$221,$D397,EB$191:EB$221)</f>
        <v>0</v>
      </c>
      <c r="DZ397" s="9"/>
      <c r="EA397" s="10"/>
      <c r="EB397" s="11"/>
      <c r="EC397" s="6">
        <f>SUMIF(ED$191:ED$221,$D397,EF$191:EF$221)</f>
        <v>0</v>
      </c>
      <c r="ED397" s="9"/>
      <c r="EE397" s="10"/>
      <c r="EF397" s="11"/>
      <c r="EG397" s="6">
        <f>SUMIF(EH$191:EH$221,$D397,EJ$191:EJ$221)</f>
        <v>0</v>
      </c>
      <c r="EH397" s="9"/>
      <c r="EI397" s="10"/>
      <c r="EJ397" s="11"/>
      <c r="EK397" s="6">
        <f>SUMIF(EL$191:EL$221,$D397,EN$191:EN$221)</f>
        <v>0</v>
      </c>
      <c r="EL397" s="9"/>
      <c r="EM397" s="10"/>
      <c r="EN397" s="11"/>
      <c r="EO397" s="6">
        <f>SUMIF(EP$191:EP$221,$D397,ER$191:ER$221)</f>
        <v>0</v>
      </c>
      <c r="EP397" s="9"/>
      <c r="EQ397" s="10"/>
      <c r="ER397" s="11"/>
      <c r="ES397" s="6">
        <f>SUMIF(ET$191:ET$221,$D397,EV$191:EV$221)</f>
        <v>0</v>
      </c>
      <c r="ET397" s="9"/>
      <c r="EU397" s="10"/>
      <c r="EV397" s="11"/>
      <c r="EW397" s="6">
        <f>SUMIF(EX$191:EX$221,$D397,EZ$191:EZ$221)</f>
        <v>0</v>
      </c>
      <c r="EX397" s="9"/>
      <c r="EY397" s="10"/>
      <c r="EZ397" s="11"/>
      <c r="FA397" s="6">
        <f>SUMIF(FB$191:FB$221,$D397,FD$191:FD$221)</f>
        <v>0</v>
      </c>
      <c r="FB397" s="9"/>
      <c r="FC397" s="10"/>
      <c r="FD397" s="11"/>
      <c r="FE397" s="6">
        <f>SUMIF(FF$191:FF$221,$D397,FH$191:FH$221)</f>
        <v>0</v>
      </c>
      <c r="FF397" s="9"/>
      <c r="FG397" s="10"/>
      <c r="FH397" s="11"/>
      <c r="FI397" s="6">
        <f>SUMIF(FJ$191:FJ$221,$D397,FL$191:FL$221)</f>
        <v>0</v>
      </c>
      <c r="FJ397" s="9"/>
      <c r="FK397" s="10"/>
      <c r="FL397" s="11"/>
      <c r="FM397" s="6">
        <f>SUMIF(FN$191:FN$221,$D397,FP$191:FP$221)</f>
        <v>0</v>
      </c>
      <c r="FN397" s="9"/>
      <c r="FO397" s="10"/>
      <c r="FP397" s="11"/>
      <c r="FQ397" s="6">
        <f>SUMIF(FR$191:FR$221,$D397,FT$191:FT$221)</f>
        <v>0</v>
      </c>
      <c r="FR397" s="9"/>
      <c r="FS397" s="10"/>
      <c r="FT397" s="11"/>
      <c r="FU397" s="6">
        <f>SUMIF(FV$191:FV$221,$D397,FX$191:FX$221)</f>
        <v>0</v>
      </c>
      <c r="FV397" s="9"/>
      <c r="FW397" s="10"/>
      <c r="FX397" s="11"/>
      <c r="FY397" s="6">
        <f>SUMIF(FZ$191:FZ$221,$D397,GB$191:GB$221)</f>
        <v>0</v>
      </c>
      <c r="FZ397" s="9"/>
      <c r="GA397" s="10"/>
      <c r="GB397" s="11"/>
      <c r="GC397" s="6">
        <f>SUMIF(GD$191:GD$221,$D397,GF$191:GF$221)</f>
        <v>0</v>
      </c>
      <c r="GD397" s="9"/>
      <c r="GE397" s="10"/>
      <c r="GF397" s="11"/>
      <c r="GG397" s="6">
        <f>SUMIF(GH$191:GH$221,$D397,GJ$191:GJ$221)</f>
        <v>0</v>
      </c>
      <c r="GH397" s="9"/>
      <c r="GI397" s="10"/>
      <c r="GJ397" s="11"/>
      <c r="GK397" s="6">
        <f>SUMIF(GL$191:GL$221,$D397,GN$191:GN$221)</f>
        <v>0</v>
      </c>
      <c r="GL397" s="9"/>
      <c r="GM397" s="10"/>
      <c r="GN397" s="11"/>
      <c r="GO397" s="6">
        <f>SUMIF(GP$191:GP$221,$D397,GR$191:GR$221)</f>
        <v>0</v>
      </c>
      <c r="GP397" s="9"/>
      <c r="GQ397" s="10"/>
      <c r="GR397" s="11"/>
      <c r="GS397" s="6">
        <f>SUMIF(GT$191:GT$221,$D397,GV$191:GV$221)</f>
        <v>0</v>
      </c>
      <c r="GT397" s="9"/>
      <c r="GU397" s="10"/>
      <c r="GV397" s="20"/>
      <c r="GW397" s="19">
        <f t="shared" si="12"/>
        <v>0</v>
      </c>
      <c r="GX397" s="472"/>
      <c r="GY397" s="522"/>
    </row>
    <row r="398" spans="1:207" ht="33.950000000000003" customHeight="1">
      <c r="A398" s="210" t="s">
        <v>82</v>
      </c>
      <c r="B398" s="513"/>
      <c r="C398" s="334" t="s">
        <v>457</v>
      </c>
      <c r="D398" s="333" t="s">
        <v>458</v>
      </c>
      <c r="E398" s="206">
        <f>SUMIF(F$222:F$252,$D398,H$222:H$252)</f>
        <v>0</v>
      </c>
      <c r="F398" s="9"/>
      <c r="G398" s="10"/>
      <c r="H398" s="11"/>
      <c r="I398" s="6">
        <f>SUMIF(J$222:J$252,$D398,L$222:L$252)</f>
        <v>0</v>
      </c>
      <c r="J398" s="9"/>
      <c r="K398" s="10"/>
      <c r="L398" s="11"/>
      <c r="M398" s="6">
        <f>SUMIF(N$222:N$252,$D398,P$222:P$252)</f>
        <v>0</v>
      </c>
      <c r="N398" s="9"/>
      <c r="O398" s="10"/>
      <c r="P398" s="11"/>
      <c r="Q398" s="6">
        <f>SUMIF(R$222:R$252,$D398,T$222:T$252)</f>
        <v>0</v>
      </c>
      <c r="R398" s="9"/>
      <c r="S398" s="10"/>
      <c r="T398" s="11"/>
      <c r="U398" s="6">
        <f>SUMIF(V$222:V$252,$D398,X$222:X$252)</f>
        <v>0</v>
      </c>
      <c r="V398" s="9"/>
      <c r="W398" s="10"/>
      <c r="X398" s="11"/>
      <c r="Y398" s="6">
        <f>SUMIF(Z$222:Z$252,$D398,AB$222:AB$252)</f>
        <v>0</v>
      </c>
      <c r="Z398" s="9"/>
      <c r="AA398" s="10"/>
      <c r="AB398" s="11"/>
      <c r="AC398" s="6">
        <f>SUMIF(AD$222:AD$252,$D398,AF$222:AF$252)</f>
        <v>0</v>
      </c>
      <c r="AD398" s="9"/>
      <c r="AE398" s="10"/>
      <c r="AF398" s="11"/>
      <c r="AG398" s="6">
        <f>SUMIF(AH$222:AH$252,$D398,AJ$222:AJ$252)</f>
        <v>0</v>
      </c>
      <c r="AH398" s="9"/>
      <c r="AI398" s="10"/>
      <c r="AJ398" s="11"/>
      <c r="AK398" s="6">
        <f>SUMIF(AL$222:AL$252,$D398,AN$222:AN$252)</f>
        <v>0</v>
      </c>
      <c r="AL398" s="9"/>
      <c r="AM398" s="10"/>
      <c r="AN398" s="11"/>
      <c r="AO398" s="6">
        <f>SUMIF(AP$222:AP$252,$D398,AR$222:AR$252)</f>
        <v>0</v>
      </c>
      <c r="AP398" s="9"/>
      <c r="AQ398" s="10"/>
      <c r="AR398" s="11"/>
      <c r="AS398" s="6">
        <f>SUMIF(AT$222:AT$252,$D398,AV$222:AV$252)</f>
        <v>0</v>
      </c>
      <c r="AT398" s="9"/>
      <c r="AU398" s="10"/>
      <c r="AV398" s="11"/>
      <c r="AW398" s="6">
        <f>SUMIF(AX$222:AX$252,$D398,AZ$222:AZ$252)</f>
        <v>0</v>
      </c>
      <c r="AX398" s="9"/>
      <c r="AY398" s="10"/>
      <c r="AZ398" s="11"/>
      <c r="BA398" s="6">
        <f>SUMIF(BB$222:BB$252,$D398,BD$222:BD$252)</f>
        <v>0</v>
      </c>
      <c r="BB398" s="9"/>
      <c r="BC398" s="10"/>
      <c r="BD398" s="11"/>
      <c r="BE398" s="6">
        <f>SUMIF(BF$222:BF$252,$D398,BH$222:BH$252)</f>
        <v>0</v>
      </c>
      <c r="BF398" s="9"/>
      <c r="BG398" s="10"/>
      <c r="BH398" s="11"/>
      <c r="BI398" s="6">
        <f>SUMIF(BJ$222:BJ$252,$D398,BL$222:BL$252)</f>
        <v>0</v>
      </c>
      <c r="BJ398" s="9"/>
      <c r="BK398" s="10"/>
      <c r="BL398" s="11"/>
      <c r="BM398" s="6">
        <f>SUMIF(BN$222:BN$252,$D398,BP$222:BP$252)</f>
        <v>0</v>
      </c>
      <c r="BN398" s="9"/>
      <c r="BO398" s="10"/>
      <c r="BP398" s="11"/>
      <c r="BQ398" s="6">
        <f>SUMIF(BR$222:BR$252,$D398,BT$222:BT$252)</f>
        <v>0</v>
      </c>
      <c r="BR398" s="9"/>
      <c r="BS398" s="10"/>
      <c r="BT398" s="11"/>
      <c r="BU398" s="6">
        <f>SUMIF(BV$222:BV$252,$D398,BX$222:BX$252)</f>
        <v>0</v>
      </c>
      <c r="BV398" s="9"/>
      <c r="BW398" s="10"/>
      <c r="BX398" s="11"/>
      <c r="BY398" s="6">
        <f>SUMIF(BZ$222:BZ$252,$D398,CB$222:CB$252)</f>
        <v>0</v>
      </c>
      <c r="BZ398" s="9"/>
      <c r="CA398" s="10"/>
      <c r="CB398" s="11"/>
      <c r="CC398" s="6">
        <f>SUMIF(CD$222:CD$252,$D398,CF$222:CF$252)</f>
        <v>0</v>
      </c>
      <c r="CD398" s="9"/>
      <c r="CE398" s="10"/>
      <c r="CF398" s="11"/>
      <c r="CG398" s="6">
        <f>SUMIF(CH$222:CH$252,$D398,CJ$222:CJ$252)</f>
        <v>0</v>
      </c>
      <c r="CH398" s="9"/>
      <c r="CI398" s="10"/>
      <c r="CJ398" s="11"/>
      <c r="CK398" s="6">
        <f>SUMIF(CL$222:CL$252,$D398,CN$222:CN$252)</f>
        <v>0</v>
      </c>
      <c r="CL398" s="9"/>
      <c r="CM398" s="10"/>
      <c r="CN398" s="11"/>
      <c r="CO398" s="6">
        <f>SUMIF(CP$222:CP$252,$D398,CR$222:CR$252)</f>
        <v>0</v>
      </c>
      <c r="CP398" s="9"/>
      <c r="CQ398" s="10"/>
      <c r="CR398" s="11"/>
      <c r="CS398" s="6">
        <f>SUMIF(CT$222:CT$252,$D398,CV$222:CV$252)</f>
        <v>0</v>
      </c>
      <c r="CT398" s="9"/>
      <c r="CU398" s="10"/>
      <c r="CV398" s="11"/>
      <c r="CW398" s="6">
        <f>SUMIF(CX$222:CX$252,$D398,CZ$222:CZ$252)</f>
        <v>0</v>
      </c>
      <c r="CX398" s="9"/>
      <c r="CY398" s="10"/>
      <c r="CZ398" s="11"/>
      <c r="DA398" s="6">
        <f>SUMIF(DB$222:DB$252,$D398,DD$222:DD$252)</f>
        <v>0</v>
      </c>
      <c r="DB398" s="9"/>
      <c r="DC398" s="10"/>
      <c r="DD398" s="11"/>
      <c r="DE398" s="6">
        <f>SUMIF(DF$222:DF$252,$D398,DH$222:DH$252)</f>
        <v>0</v>
      </c>
      <c r="DF398" s="9"/>
      <c r="DG398" s="10"/>
      <c r="DH398" s="11"/>
      <c r="DI398" s="6">
        <f>SUMIF(DJ$222:DJ$252,$D398,DL$222:DL$252)</f>
        <v>0</v>
      </c>
      <c r="DJ398" s="9"/>
      <c r="DK398" s="10"/>
      <c r="DL398" s="11"/>
      <c r="DM398" s="6">
        <f>SUMIF(DN$222:DN$252,$D398,DP$222:DP$252)</f>
        <v>0</v>
      </c>
      <c r="DN398" s="9"/>
      <c r="DO398" s="10"/>
      <c r="DP398" s="11"/>
      <c r="DQ398" s="6">
        <f>SUMIF(DR$222:DR$252,$D398,DT$222:DT$252)</f>
        <v>0</v>
      </c>
      <c r="DR398" s="9"/>
      <c r="DS398" s="10"/>
      <c r="DT398" s="11"/>
      <c r="DU398" s="6">
        <f>SUMIF(DV$222:DV$252,$D398,DX$222:DX$252)</f>
        <v>0</v>
      </c>
      <c r="DV398" s="9"/>
      <c r="DW398" s="10"/>
      <c r="DX398" s="11"/>
      <c r="DY398" s="6">
        <f>SUMIF(DZ$222:DZ$252,$D398,EB$222:EB$252)</f>
        <v>0</v>
      </c>
      <c r="DZ398" s="9"/>
      <c r="EA398" s="10"/>
      <c r="EB398" s="11"/>
      <c r="EC398" s="6">
        <f>SUMIF(ED$222:ED$252,$D398,EF$222:EF$252)</f>
        <v>0</v>
      </c>
      <c r="ED398" s="9"/>
      <c r="EE398" s="10"/>
      <c r="EF398" s="11"/>
      <c r="EG398" s="6">
        <f>SUMIF(EH$222:EH$252,$D398,EJ$222:EJ$252)</f>
        <v>0</v>
      </c>
      <c r="EH398" s="9"/>
      <c r="EI398" s="10"/>
      <c r="EJ398" s="11"/>
      <c r="EK398" s="6">
        <f>SUMIF(EL$222:EL$252,$D398,EN$222:EN$252)</f>
        <v>0</v>
      </c>
      <c r="EL398" s="9"/>
      <c r="EM398" s="10"/>
      <c r="EN398" s="11"/>
      <c r="EO398" s="6">
        <f>SUMIF(EP$222:EP$252,$D398,ER$222:ER$252)</f>
        <v>0</v>
      </c>
      <c r="EP398" s="9"/>
      <c r="EQ398" s="10"/>
      <c r="ER398" s="11"/>
      <c r="ES398" s="6">
        <f>SUMIF(ET$222:ET$252,$D398,EV$222:EV$252)</f>
        <v>0</v>
      </c>
      <c r="ET398" s="9"/>
      <c r="EU398" s="10"/>
      <c r="EV398" s="11"/>
      <c r="EW398" s="6">
        <f>SUMIF(EX$222:EX$252,$D398,EZ$222:EZ$252)</f>
        <v>0</v>
      </c>
      <c r="EX398" s="9"/>
      <c r="EY398" s="10"/>
      <c r="EZ398" s="11"/>
      <c r="FA398" s="6">
        <f>SUMIF(FB$222:FB$252,$D398,FD$222:FD$252)</f>
        <v>0</v>
      </c>
      <c r="FB398" s="9"/>
      <c r="FC398" s="10"/>
      <c r="FD398" s="11"/>
      <c r="FE398" s="6">
        <f>SUMIF(FF$222:FF$252,$D398,FH$222:FH$252)</f>
        <v>0</v>
      </c>
      <c r="FF398" s="9"/>
      <c r="FG398" s="10"/>
      <c r="FH398" s="11"/>
      <c r="FI398" s="6">
        <f>SUMIF(FJ$222:FJ$252,$D398,FL$222:FL$252)</f>
        <v>0</v>
      </c>
      <c r="FJ398" s="9"/>
      <c r="FK398" s="10"/>
      <c r="FL398" s="11"/>
      <c r="FM398" s="6">
        <f>SUMIF(FN$222:FN$252,$D398,FP$222:FP$252)</f>
        <v>0</v>
      </c>
      <c r="FN398" s="9"/>
      <c r="FO398" s="10"/>
      <c r="FP398" s="11"/>
      <c r="FQ398" s="6">
        <f>SUMIF(FR$222:FR$252,$D398,FT$222:FT$252)</f>
        <v>0</v>
      </c>
      <c r="FR398" s="9"/>
      <c r="FS398" s="10"/>
      <c r="FT398" s="11"/>
      <c r="FU398" s="6">
        <f>SUMIF(FV$222:FV$252,$D398,FX$222:FX$252)</f>
        <v>0</v>
      </c>
      <c r="FV398" s="9"/>
      <c r="FW398" s="10"/>
      <c r="FX398" s="11"/>
      <c r="FY398" s="6">
        <f>SUMIF(FZ$222:FZ$252,$D398,GB$222:GB$252)</f>
        <v>0</v>
      </c>
      <c r="FZ398" s="9"/>
      <c r="GA398" s="10"/>
      <c r="GB398" s="11"/>
      <c r="GC398" s="6">
        <f>SUMIF(GD$222:GD$252,$D398,GF$222:GF$252)</f>
        <v>0</v>
      </c>
      <c r="GD398" s="9"/>
      <c r="GE398" s="10"/>
      <c r="GF398" s="11"/>
      <c r="GG398" s="6">
        <f>SUMIF(GH$222:GH$252,$D398,GJ$222:GJ$252)</f>
        <v>0</v>
      </c>
      <c r="GH398" s="9"/>
      <c r="GI398" s="10"/>
      <c r="GJ398" s="11"/>
      <c r="GK398" s="6">
        <f>SUMIF(GL$222:GL$252,$D398,GN$222:GN$252)</f>
        <v>0</v>
      </c>
      <c r="GL398" s="9"/>
      <c r="GM398" s="10"/>
      <c r="GN398" s="11"/>
      <c r="GO398" s="6">
        <f>SUMIF(GP$222:GP$252,$D398,GR$222:GR$252)</f>
        <v>0</v>
      </c>
      <c r="GP398" s="9"/>
      <c r="GQ398" s="10"/>
      <c r="GR398" s="11"/>
      <c r="GS398" s="6">
        <f>SUMIF(GT$222:GT$252,$D398,GV$222:GV$252)</f>
        <v>0</v>
      </c>
      <c r="GT398" s="9"/>
      <c r="GU398" s="10"/>
      <c r="GV398" s="20"/>
      <c r="GW398" s="19">
        <f t="shared" si="12"/>
        <v>0</v>
      </c>
      <c r="GX398" s="472"/>
      <c r="GY398" s="522"/>
    </row>
    <row r="399" spans="1:207" ht="33.950000000000003" customHeight="1">
      <c r="A399" s="210" t="s">
        <v>83</v>
      </c>
      <c r="B399" s="513"/>
      <c r="C399" s="157" t="s">
        <v>457</v>
      </c>
      <c r="D399" s="242" t="s">
        <v>458</v>
      </c>
      <c r="E399" s="206">
        <f>SUMIF(F$253:F$283,$D399,H$253:H$283)</f>
        <v>0</v>
      </c>
      <c r="F399" s="9"/>
      <c r="G399" s="10"/>
      <c r="H399" s="11"/>
      <c r="I399" s="6">
        <f>SUMIF(J$253:J$283,$D399,L$253:L$283)</f>
        <v>0</v>
      </c>
      <c r="J399" s="9"/>
      <c r="K399" s="10"/>
      <c r="L399" s="11"/>
      <c r="M399" s="6">
        <f>SUMIF(N$253:N$283,$D399,P$253:P$283)</f>
        <v>0</v>
      </c>
      <c r="N399" s="9"/>
      <c r="O399" s="10"/>
      <c r="P399" s="11"/>
      <c r="Q399" s="6">
        <f>SUMIF(R$253:R$283,$D399,T$253:T$283)</f>
        <v>0</v>
      </c>
      <c r="R399" s="9"/>
      <c r="S399" s="10"/>
      <c r="T399" s="11"/>
      <c r="U399" s="6">
        <f>SUMIF(V$253:V$283,$D399,X$253:X$283)</f>
        <v>0</v>
      </c>
      <c r="V399" s="9"/>
      <c r="W399" s="10"/>
      <c r="X399" s="11"/>
      <c r="Y399" s="6">
        <f>SUMIF(Z$253:Z$283,$D399,AB$253:AB$283)</f>
        <v>0</v>
      </c>
      <c r="Z399" s="9"/>
      <c r="AA399" s="10"/>
      <c r="AB399" s="11"/>
      <c r="AC399" s="6">
        <f>SUMIF(AD$253:AD$283,$D399,AF$253:AF$283)</f>
        <v>0</v>
      </c>
      <c r="AD399" s="9"/>
      <c r="AE399" s="10"/>
      <c r="AF399" s="11"/>
      <c r="AG399" s="6">
        <f>SUMIF(AH$253:AH$283,$D399,AJ$253:AJ$283)</f>
        <v>0</v>
      </c>
      <c r="AH399" s="9"/>
      <c r="AI399" s="10"/>
      <c r="AJ399" s="11"/>
      <c r="AK399" s="6">
        <f>SUMIF(AL$253:AL$283,$D399,AN$253:AN$283)</f>
        <v>0</v>
      </c>
      <c r="AL399" s="9"/>
      <c r="AM399" s="10"/>
      <c r="AN399" s="11"/>
      <c r="AO399" s="6">
        <f>SUMIF(AP$253:AP$283,$D399,AR$253:AR$283)</f>
        <v>0</v>
      </c>
      <c r="AP399" s="9"/>
      <c r="AQ399" s="10"/>
      <c r="AR399" s="11"/>
      <c r="AS399" s="6">
        <f>SUMIF(AT$253:AT$283,$D399,AV$253:AV$283)</f>
        <v>0</v>
      </c>
      <c r="AT399" s="9"/>
      <c r="AU399" s="10"/>
      <c r="AV399" s="11"/>
      <c r="AW399" s="6">
        <f>SUMIF(AX$253:AX$283,$D399,AZ$253:AZ$283)</f>
        <v>0</v>
      </c>
      <c r="AX399" s="9"/>
      <c r="AY399" s="10"/>
      <c r="AZ399" s="11"/>
      <c r="BA399" s="6">
        <f>SUMIF(BB$253:BB$283,$D399,BD$253:BD$283)</f>
        <v>0</v>
      </c>
      <c r="BB399" s="9"/>
      <c r="BC399" s="10"/>
      <c r="BD399" s="11"/>
      <c r="BE399" s="6">
        <f>SUMIF(BF$253:BF$283,$D399,BH$253:BH$283)</f>
        <v>0</v>
      </c>
      <c r="BF399" s="9"/>
      <c r="BG399" s="10"/>
      <c r="BH399" s="11"/>
      <c r="BI399" s="6">
        <f>SUMIF(BJ$253:BJ$283,$D399,BL$253:BL$283)</f>
        <v>0</v>
      </c>
      <c r="BJ399" s="9"/>
      <c r="BK399" s="10"/>
      <c r="BL399" s="11"/>
      <c r="BM399" s="6">
        <f>SUMIF(BN$253:BN$283,$D399,BP$253:BP$283)</f>
        <v>0</v>
      </c>
      <c r="BN399" s="9"/>
      <c r="BO399" s="10"/>
      <c r="BP399" s="11"/>
      <c r="BQ399" s="6">
        <f>SUMIF(BR$253:BR$283,$D399,BT$253:BT$283)</f>
        <v>0</v>
      </c>
      <c r="BR399" s="9"/>
      <c r="BS399" s="10"/>
      <c r="BT399" s="11"/>
      <c r="BU399" s="6">
        <f>SUMIF(BV$253:BV$283,$D399,BX$253:BX$283)</f>
        <v>0</v>
      </c>
      <c r="BV399" s="9"/>
      <c r="BW399" s="10"/>
      <c r="BX399" s="11"/>
      <c r="BY399" s="6">
        <f>SUMIF(BZ$253:BZ$283,$D399,CB$253:CB$283)</f>
        <v>0</v>
      </c>
      <c r="BZ399" s="9"/>
      <c r="CA399" s="10"/>
      <c r="CB399" s="11"/>
      <c r="CC399" s="6">
        <f>SUMIF(CD$253:CD$283,$D399,CF$253:CF$283)</f>
        <v>0</v>
      </c>
      <c r="CD399" s="9"/>
      <c r="CE399" s="10"/>
      <c r="CF399" s="11"/>
      <c r="CG399" s="6">
        <f>SUMIF(CH$253:CH$283,$D399,CJ$253:CJ$283)</f>
        <v>0</v>
      </c>
      <c r="CH399" s="9"/>
      <c r="CI399" s="10"/>
      <c r="CJ399" s="11"/>
      <c r="CK399" s="6">
        <f>SUMIF(CL$253:CL$283,$D399,CN$253:CN$283)</f>
        <v>0</v>
      </c>
      <c r="CL399" s="9"/>
      <c r="CM399" s="10"/>
      <c r="CN399" s="11"/>
      <c r="CO399" s="6">
        <f>SUMIF(CP$253:CP$283,$D399,CR$253:CR$283)</f>
        <v>0</v>
      </c>
      <c r="CP399" s="9"/>
      <c r="CQ399" s="10"/>
      <c r="CR399" s="11"/>
      <c r="CS399" s="6">
        <f>SUMIF(CT$253:CT$283,$D399,CV$253:CV$283)</f>
        <v>0</v>
      </c>
      <c r="CT399" s="9"/>
      <c r="CU399" s="10"/>
      <c r="CV399" s="11"/>
      <c r="CW399" s="6">
        <f>SUMIF(CX$253:CX$283,$D399,CZ$253:CZ$283)</f>
        <v>0</v>
      </c>
      <c r="CX399" s="9"/>
      <c r="CY399" s="10"/>
      <c r="CZ399" s="11"/>
      <c r="DA399" s="6">
        <f>SUMIF(DB$253:DB$283,$D399,DD$253:DD$283)</f>
        <v>0</v>
      </c>
      <c r="DB399" s="9"/>
      <c r="DC399" s="10"/>
      <c r="DD399" s="11"/>
      <c r="DE399" s="6">
        <f>SUMIF(DF$253:DF$283,$D399,DH$253:DH$283)</f>
        <v>0</v>
      </c>
      <c r="DF399" s="9"/>
      <c r="DG399" s="10"/>
      <c r="DH399" s="11"/>
      <c r="DI399" s="6">
        <f>SUMIF(DJ$253:DJ$283,$D399,DL$253:DL$283)</f>
        <v>0</v>
      </c>
      <c r="DJ399" s="9"/>
      <c r="DK399" s="10"/>
      <c r="DL399" s="11"/>
      <c r="DM399" s="6">
        <f>SUMIF(DN$253:DN$283,$D399,DP$253:DP$283)</f>
        <v>0</v>
      </c>
      <c r="DN399" s="9"/>
      <c r="DO399" s="10"/>
      <c r="DP399" s="11"/>
      <c r="DQ399" s="6">
        <f>SUMIF(DR$253:DR$283,$D399,DT$253:DT$283)</f>
        <v>0</v>
      </c>
      <c r="DR399" s="9"/>
      <c r="DS399" s="10"/>
      <c r="DT399" s="11"/>
      <c r="DU399" s="6">
        <f>SUMIF(DV$253:DV$283,$D399,DX$253:DX$283)</f>
        <v>0</v>
      </c>
      <c r="DV399" s="9"/>
      <c r="DW399" s="10"/>
      <c r="DX399" s="11"/>
      <c r="DY399" s="6">
        <f>SUMIF(DZ$253:DZ$283,$D399,EB$253:EB$283)</f>
        <v>0</v>
      </c>
      <c r="DZ399" s="9"/>
      <c r="EA399" s="10"/>
      <c r="EB399" s="11"/>
      <c r="EC399" s="6">
        <f>SUMIF(ED$253:ED$283,$D399,EF$253:EF$283)</f>
        <v>0</v>
      </c>
      <c r="ED399" s="9"/>
      <c r="EE399" s="10"/>
      <c r="EF399" s="11"/>
      <c r="EG399" s="6">
        <f>SUMIF(EH$253:EH$283,$D399,EJ$253:EJ$283)</f>
        <v>0</v>
      </c>
      <c r="EH399" s="9"/>
      <c r="EI399" s="10"/>
      <c r="EJ399" s="11"/>
      <c r="EK399" s="6">
        <f>SUMIF(EL$253:EL$283,$D399,EN$253:EN$283)</f>
        <v>0</v>
      </c>
      <c r="EL399" s="9"/>
      <c r="EM399" s="10"/>
      <c r="EN399" s="11"/>
      <c r="EO399" s="6">
        <f>SUMIF(EP$253:EP$283,$D399,ER$253:ER$283)</f>
        <v>0</v>
      </c>
      <c r="EP399" s="9"/>
      <c r="EQ399" s="10"/>
      <c r="ER399" s="11"/>
      <c r="ES399" s="6">
        <f>SUMIF(ET$253:ET$283,$D399,EV$253:EV$283)</f>
        <v>0</v>
      </c>
      <c r="ET399" s="9"/>
      <c r="EU399" s="10"/>
      <c r="EV399" s="11"/>
      <c r="EW399" s="6">
        <f>SUMIF(EX$253:EX$283,$D399,EZ$253:EZ$283)</f>
        <v>0</v>
      </c>
      <c r="EX399" s="9"/>
      <c r="EY399" s="10"/>
      <c r="EZ399" s="11"/>
      <c r="FA399" s="6">
        <f>SUMIF(FB$253:FB$283,$D399,FD$253:FD$283)</f>
        <v>0</v>
      </c>
      <c r="FB399" s="9"/>
      <c r="FC399" s="10"/>
      <c r="FD399" s="11"/>
      <c r="FE399" s="6">
        <f>SUMIF(FF$253:FF$283,$D399,FH$253:FH$283)</f>
        <v>0</v>
      </c>
      <c r="FF399" s="9"/>
      <c r="FG399" s="10"/>
      <c r="FH399" s="11"/>
      <c r="FI399" s="6">
        <f>SUMIF(FJ$253:FJ$283,$D399,FL$253:FL$283)</f>
        <v>0</v>
      </c>
      <c r="FJ399" s="9"/>
      <c r="FK399" s="10"/>
      <c r="FL399" s="11"/>
      <c r="FM399" s="6">
        <f>SUMIF(FN$253:FN$283,$D399,FP$253:FP$283)</f>
        <v>0</v>
      </c>
      <c r="FN399" s="9"/>
      <c r="FO399" s="10"/>
      <c r="FP399" s="11"/>
      <c r="FQ399" s="6">
        <f>SUMIF(FR$253:FR$283,$D399,FT$253:FT$283)</f>
        <v>0</v>
      </c>
      <c r="FR399" s="9"/>
      <c r="FS399" s="10"/>
      <c r="FT399" s="11"/>
      <c r="FU399" s="6">
        <f>SUMIF(FV$253:FV$283,$D399,FX$253:FX$283)</f>
        <v>0</v>
      </c>
      <c r="FV399" s="9"/>
      <c r="FW399" s="10"/>
      <c r="FX399" s="11"/>
      <c r="FY399" s="6">
        <f>SUMIF(FZ$253:FZ$283,$D399,GB$253:GB$283)</f>
        <v>0</v>
      </c>
      <c r="FZ399" s="9"/>
      <c r="GA399" s="10"/>
      <c r="GB399" s="11"/>
      <c r="GC399" s="6">
        <f>SUMIF(GD$253:GD$283,$D399,GF$253:GF$283)</f>
        <v>0</v>
      </c>
      <c r="GD399" s="9"/>
      <c r="GE399" s="10"/>
      <c r="GF399" s="11"/>
      <c r="GG399" s="6">
        <f>SUMIF(GH$253:GH$283,$D399,GJ$253:GJ$283)</f>
        <v>0</v>
      </c>
      <c r="GH399" s="9"/>
      <c r="GI399" s="10"/>
      <c r="GJ399" s="11"/>
      <c r="GK399" s="6">
        <f>SUMIF(GL$253:GL$283,$D399,GN$253:GN$283)</f>
        <v>0</v>
      </c>
      <c r="GL399" s="9"/>
      <c r="GM399" s="10"/>
      <c r="GN399" s="11"/>
      <c r="GO399" s="6">
        <f>SUMIF(GP$253:GP$283,$D399,GR$253:GR$283)</f>
        <v>0</v>
      </c>
      <c r="GP399" s="9"/>
      <c r="GQ399" s="10"/>
      <c r="GR399" s="11"/>
      <c r="GS399" s="6">
        <f>SUMIF(GT$253:GT$283,$D399,GV$253:GV$283)</f>
        <v>0</v>
      </c>
      <c r="GT399" s="9"/>
      <c r="GU399" s="10"/>
      <c r="GV399" s="20"/>
      <c r="GW399" s="19">
        <f t="shared" si="12"/>
        <v>0</v>
      </c>
      <c r="GX399" s="472"/>
      <c r="GY399" s="522"/>
    </row>
    <row r="400" spans="1:207" ht="33.950000000000003" customHeight="1">
      <c r="A400" s="210" t="s">
        <v>84</v>
      </c>
      <c r="B400" s="513"/>
      <c r="C400" s="334" t="s">
        <v>457</v>
      </c>
      <c r="D400" s="333" t="s">
        <v>458</v>
      </c>
      <c r="E400" s="206">
        <f>SUMIF(F$284:F$314,$D400,H$284:H$314)</f>
        <v>0</v>
      </c>
      <c r="F400" s="9"/>
      <c r="G400" s="10"/>
      <c r="H400" s="11"/>
      <c r="I400" s="6">
        <f>SUMIF(J$284:J$314,$D400,L$284:L$314)</f>
        <v>0</v>
      </c>
      <c r="J400" s="9"/>
      <c r="K400" s="10"/>
      <c r="L400" s="11"/>
      <c r="M400" s="6">
        <f>SUMIF(N$284:N$314,$D400,P$284:P$314)</f>
        <v>0</v>
      </c>
      <c r="N400" s="9"/>
      <c r="O400" s="10"/>
      <c r="P400" s="11"/>
      <c r="Q400" s="6">
        <f>SUMIF(R$284:R$314,$D400,T$284:T$314)</f>
        <v>0</v>
      </c>
      <c r="R400" s="9"/>
      <c r="S400" s="10"/>
      <c r="T400" s="11"/>
      <c r="U400" s="6">
        <f>SUMIF(V$284:V$314,$D400,X$284:X$314)</f>
        <v>0</v>
      </c>
      <c r="V400" s="9"/>
      <c r="W400" s="10"/>
      <c r="X400" s="11"/>
      <c r="Y400" s="6">
        <f>SUMIF(Z$284:Z$314,$D400,AB$284:AB$314)</f>
        <v>0</v>
      </c>
      <c r="Z400" s="9"/>
      <c r="AA400" s="10"/>
      <c r="AB400" s="11"/>
      <c r="AC400" s="6">
        <f>SUMIF(AD$284:AD$314,$D400,AF$284:AF$314)</f>
        <v>0</v>
      </c>
      <c r="AD400" s="9"/>
      <c r="AE400" s="10"/>
      <c r="AF400" s="11"/>
      <c r="AG400" s="6">
        <f>SUMIF(AH$284:AH$314,$D400,AJ$284:AJ$314)</f>
        <v>0</v>
      </c>
      <c r="AH400" s="9"/>
      <c r="AI400" s="10"/>
      <c r="AJ400" s="11"/>
      <c r="AK400" s="6">
        <f>SUMIF(AL$284:AL$314,$D400,AN$284:AN$314)</f>
        <v>0</v>
      </c>
      <c r="AL400" s="9"/>
      <c r="AM400" s="10"/>
      <c r="AN400" s="11"/>
      <c r="AO400" s="6">
        <f>SUMIF(AP$284:AP$314,$D400,AR$284:AR$314)</f>
        <v>0</v>
      </c>
      <c r="AP400" s="9"/>
      <c r="AQ400" s="10"/>
      <c r="AR400" s="11"/>
      <c r="AS400" s="6">
        <f>SUMIF(AT$284:AT$314,$D400,AV$284:AV$314)</f>
        <v>0</v>
      </c>
      <c r="AT400" s="9"/>
      <c r="AU400" s="10"/>
      <c r="AV400" s="11"/>
      <c r="AW400" s="6">
        <f>SUMIF(AX$284:AX$314,$D400,AZ$284:AZ$314)</f>
        <v>0</v>
      </c>
      <c r="AX400" s="9"/>
      <c r="AY400" s="10"/>
      <c r="AZ400" s="11"/>
      <c r="BA400" s="6">
        <f>SUMIF(BB$284:BB$314,$D400,BD$284:BD$314)</f>
        <v>0</v>
      </c>
      <c r="BB400" s="9"/>
      <c r="BC400" s="10"/>
      <c r="BD400" s="11"/>
      <c r="BE400" s="6">
        <f>SUMIF(BF$284:BF$314,$D400,BH$284:BH$314)</f>
        <v>0</v>
      </c>
      <c r="BF400" s="9"/>
      <c r="BG400" s="10"/>
      <c r="BH400" s="11"/>
      <c r="BI400" s="6">
        <f>SUMIF(BJ$284:BJ$314,$D400,BL$284:BL$314)</f>
        <v>0</v>
      </c>
      <c r="BJ400" s="9"/>
      <c r="BK400" s="10"/>
      <c r="BL400" s="11"/>
      <c r="BM400" s="6">
        <f>SUMIF(BN$284:BN$314,$D400,BP$284:BP$314)</f>
        <v>0</v>
      </c>
      <c r="BN400" s="9"/>
      <c r="BO400" s="10"/>
      <c r="BP400" s="11"/>
      <c r="BQ400" s="6">
        <f>SUMIF(BR$284:BR$314,$D400,BT$284:BT$314)</f>
        <v>0</v>
      </c>
      <c r="BR400" s="9"/>
      <c r="BS400" s="10"/>
      <c r="BT400" s="11"/>
      <c r="BU400" s="6">
        <f>SUMIF(BV$284:BV$314,$D400,BX$284:BX$314)</f>
        <v>0</v>
      </c>
      <c r="BV400" s="9"/>
      <c r="BW400" s="10"/>
      <c r="BX400" s="11"/>
      <c r="BY400" s="6">
        <f>SUMIF(BZ$284:BZ$314,$D400,CB$284:CB$314)</f>
        <v>0</v>
      </c>
      <c r="BZ400" s="9"/>
      <c r="CA400" s="10"/>
      <c r="CB400" s="11"/>
      <c r="CC400" s="6">
        <f>SUMIF(CD$284:CD$314,$D400,CF$284:CF$314)</f>
        <v>0</v>
      </c>
      <c r="CD400" s="9"/>
      <c r="CE400" s="10"/>
      <c r="CF400" s="11"/>
      <c r="CG400" s="6">
        <f>SUMIF(CH$284:CH$314,$D400,CJ$284:CJ$314)</f>
        <v>0</v>
      </c>
      <c r="CH400" s="9"/>
      <c r="CI400" s="10"/>
      <c r="CJ400" s="11"/>
      <c r="CK400" s="6">
        <f>SUMIF(CL$284:CL$314,$D400,CN$284:CN$314)</f>
        <v>0</v>
      </c>
      <c r="CL400" s="9"/>
      <c r="CM400" s="10"/>
      <c r="CN400" s="11"/>
      <c r="CO400" s="6">
        <f>SUMIF(CP$284:CP$314,$D400,CR$284:CR$314)</f>
        <v>0</v>
      </c>
      <c r="CP400" s="9"/>
      <c r="CQ400" s="10"/>
      <c r="CR400" s="11"/>
      <c r="CS400" s="6">
        <f>SUMIF(CT$284:CT$314,$D400,CV$284:CV$314)</f>
        <v>0</v>
      </c>
      <c r="CT400" s="9"/>
      <c r="CU400" s="10"/>
      <c r="CV400" s="11"/>
      <c r="CW400" s="6">
        <f>SUMIF(CX$284:CX$314,$D400,CZ$284:CZ$314)</f>
        <v>0</v>
      </c>
      <c r="CX400" s="9"/>
      <c r="CY400" s="10"/>
      <c r="CZ400" s="11"/>
      <c r="DA400" s="6">
        <f>SUMIF(DB$284:DB$314,$D400,DD$284:DD$314)</f>
        <v>0</v>
      </c>
      <c r="DB400" s="9"/>
      <c r="DC400" s="10"/>
      <c r="DD400" s="11"/>
      <c r="DE400" s="6">
        <f>SUMIF(DF$284:DF$314,$D400,DH$284:DH$314)</f>
        <v>0</v>
      </c>
      <c r="DF400" s="9"/>
      <c r="DG400" s="10"/>
      <c r="DH400" s="11"/>
      <c r="DI400" s="6">
        <f>SUMIF(DJ$284:DJ$314,$D400,DL$284:DL$314)</f>
        <v>0</v>
      </c>
      <c r="DJ400" s="9"/>
      <c r="DK400" s="10"/>
      <c r="DL400" s="11"/>
      <c r="DM400" s="6">
        <f>SUMIF(DN$284:DN$314,$D400,DP$284:DP$314)</f>
        <v>0</v>
      </c>
      <c r="DN400" s="9"/>
      <c r="DO400" s="10"/>
      <c r="DP400" s="11"/>
      <c r="DQ400" s="6">
        <f>SUMIF(DR$284:DR$314,$D400,DT$284:DT$314)</f>
        <v>0</v>
      </c>
      <c r="DR400" s="9"/>
      <c r="DS400" s="10"/>
      <c r="DT400" s="11"/>
      <c r="DU400" s="6">
        <f>SUMIF(DV$284:DV$314,$D400,DX$284:DX$314)</f>
        <v>0</v>
      </c>
      <c r="DV400" s="9"/>
      <c r="DW400" s="10"/>
      <c r="DX400" s="11"/>
      <c r="DY400" s="6">
        <f>SUMIF(DZ$284:DZ$314,$D400,EB$284:EB$314)</f>
        <v>0</v>
      </c>
      <c r="DZ400" s="9"/>
      <c r="EA400" s="10"/>
      <c r="EB400" s="11"/>
      <c r="EC400" s="6">
        <f>SUMIF(ED$284:ED$314,$D400,EF$284:EF$314)</f>
        <v>0</v>
      </c>
      <c r="ED400" s="9"/>
      <c r="EE400" s="10"/>
      <c r="EF400" s="11"/>
      <c r="EG400" s="6">
        <f>SUMIF(EH$284:EH$314,$D400,EJ$284:EJ$314)</f>
        <v>0</v>
      </c>
      <c r="EH400" s="9"/>
      <c r="EI400" s="10"/>
      <c r="EJ400" s="11"/>
      <c r="EK400" s="6">
        <f>SUMIF(EL$284:EL$314,$D400,EN$284:EN$314)</f>
        <v>0</v>
      </c>
      <c r="EL400" s="9"/>
      <c r="EM400" s="10"/>
      <c r="EN400" s="11"/>
      <c r="EO400" s="6">
        <f>SUMIF(EP$284:EP$314,$D400,ER$284:ER$314)</f>
        <v>0</v>
      </c>
      <c r="EP400" s="9"/>
      <c r="EQ400" s="10"/>
      <c r="ER400" s="11"/>
      <c r="ES400" s="6">
        <f>SUMIF(ET$284:ET$314,$D400,EV$284:EV$314)</f>
        <v>0</v>
      </c>
      <c r="ET400" s="9"/>
      <c r="EU400" s="10"/>
      <c r="EV400" s="11"/>
      <c r="EW400" s="6">
        <f>SUMIF(EX$284:EX$314,$D400,EZ$284:EZ$314)</f>
        <v>0</v>
      </c>
      <c r="EX400" s="9"/>
      <c r="EY400" s="10"/>
      <c r="EZ400" s="11"/>
      <c r="FA400" s="6">
        <f>SUMIF(FB$284:FB$314,$D400,FD$284:FD$314)</f>
        <v>0</v>
      </c>
      <c r="FB400" s="9"/>
      <c r="FC400" s="10"/>
      <c r="FD400" s="11"/>
      <c r="FE400" s="6">
        <f>SUMIF(FF$284:FF$314,$D400,FH$284:FH$314)</f>
        <v>0</v>
      </c>
      <c r="FF400" s="9"/>
      <c r="FG400" s="10"/>
      <c r="FH400" s="11"/>
      <c r="FI400" s="6">
        <f>SUMIF(FJ$284:FJ$314,$D400,FL$284:FL$314)</f>
        <v>0</v>
      </c>
      <c r="FJ400" s="9"/>
      <c r="FK400" s="10"/>
      <c r="FL400" s="11"/>
      <c r="FM400" s="6">
        <f>SUMIF(FN$284:FN$314,$D400,FP$284:FP$314)</f>
        <v>0</v>
      </c>
      <c r="FN400" s="9"/>
      <c r="FO400" s="10"/>
      <c r="FP400" s="11"/>
      <c r="FQ400" s="6">
        <f>SUMIF(FR$284:FR$314,$D400,FT$284:FT$314)</f>
        <v>0</v>
      </c>
      <c r="FR400" s="9"/>
      <c r="FS400" s="10"/>
      <c r="FT400" s="11"/>
      <c r="FU400" s="6">
        <f>SUMIF(FV$284:FV$314,$D400,FX$284:FX$314)</f>
        <v>0</v>
      </c>
      <c r="FV400" s="9"/>
      <c r="FW400" s="10"/>
      <c r="FX400" s="11"/>
      <c r="FY400" s="6">
        <f>SUMIF(FZ$284:FZ$314,$D400,GB$284:GB$314)</f>
        <v>0</v>
      </c>
      <c r="FZ400" s="9"/>
      <c r="GA400" s="10"/>
      <c r="GB400" s="11"/>
      <c r="GC400" s="6">
        <f>SUMIF(GD$284:GD$314,$D400,GF$284:GF$314)</f>
        <v>0</v>
      </c>
      <c r="GD400" s="9"/>
      <c r="GE400" s="10"/>
      <c r="GF400" s="11"/>
      <c r="GG400" s="6">
        <f>SUMIF(GH$284:GH$314,$D400,GJ$284:GJ$314)</f>
        <v>0</v>
      </c>
      <c r="GH400" s="9"/>
      <c r="GI400" s="10"/>
      <c r="GJ400" s="11"/>
      <c r="GK400" s="6">
        <f>SUMIF(GL$284:GL$314,$D400,GN$284:GN$314)</f>
        <v>0</v>
      </c>
      <c r="GL400" s="9"/>
      <c r="GM400" s="10"/>
      <c r="GN400" s="11"/>
      <c r="GO400" s="6">
        <f>SUMIF(GP$284:GP$314,$D400,GR$284:GR$314)</f>
        <v>0</v>
      </c>
      <c r="GP400" s="9"/>
      <c r="GQ400" s="10"/>
      <c r="GR400" s="11"/>
      <c r="GS400" s="6">
        <f>SUMIF(GT$284:GT$314,$D400,GV$284:GV$314)</f>
        <v>0</v>
      </c>
      <c r="GT400" s="9"/>
      <c r="GU400" s="10"/>
      <c r="GV400" s="20"/>
      <c r="GW400" s="19">
        <f t="shared" si="12"/>
        <v>0</v>
      </c>
      <c r="GX400" s="472"/>
      <c r="GY400" s="522"/>
    </row>
    <row r="401" spans="1:207" ht="33.950000000000003" customHeight="1">
      <c r="A401" s="210" t="s">
        <v>85</v>
      </c>
      <c r="B401" s="513"/>
      <c r="C401" s="157" t="s">
        <v>457</v>
      </c>
      <c r="D401" s="242" t="s">
        <v>458</v>
      </c>
      <c r="E401" s="206">
        <f>SUMIF(F$315:F$345,$D401,H$315:H$345)</f>
        <v>0</v>
      </c>
      <c r="F401" s="9"/>
      <c r="G401" s="10"/>
      <c r="H401" s="11"/>
      <c r="I401" s="6">
        <f>SUMIF(J$315:J$345,$D401,L$315:L$345)</f>
        <v>0</v>
      </c>
      <c r="J401" s="9"/>
      <c r="K401" s="10"/>
      <c r="L401" s="11"/>
      <c r="M401" s="6">
        <f>SUMIF(N$315:N$345,$D401,P$315:P$345)</f>
        <v>0</v>
      </c>
      <c r="N401" s="9"/>
      <c r="O401" s="10"/>
      <c r="P401" s="11"/>
      <c r="Q401" s="6">
        <f>SUMIF(R$315:R$345,$D401,T$315:T$345)</f>
        <v>0</v>
      </c>
      <c r="R401" s="9"/>
      <c r="S401" s="10"/>
      <c r="T401" s="11"/>
      <c r="U401" s="6">
        <f>SUMIF(V$315:V$345,$D401,X$315:X$345)</f>
        <v>0</v>
      </c>
      <c r="V401" s="9"/>
      <c r="W401" s="10"/>
      <c r="X401" s="11"/>
      <c r="Y401" s="6">
        <f>SUMIF(Z$315:Z$345,$D401,AB$315:AB$345)</f>
        <v>0</v>
      </c>
      <c r="Z401" s="9"/>
      <c r="AA401" s="10"/>
      <c r="AB401" s="11"/>
      <c r="AC401" s="6">
        <f>SUMIF(AD$315:AD$345,$D401,AF$315:AF$345)</f>
        <v>0</v>
      </c>
      <c r="AD401" s="9"/>
      <c r="AE401" s="10"/>
      <c r="AF401" s="11"/>
      <c r="AG401" s="6">
        <f>SUMIF(AH$315:AH$345,$D401,AJ$315:AJ$345)</f>
        <v>0</v>
      </c>
      <c r="AH401" s="9"/>
      <c r="AI401" s="10"/>
      <c r="AJ401" s="11"/>
      <c r="AK401" s="6">
        <f>SUMIF(AL$315:AL$345,$D401,AN$315:AN$345)</f>
        <v>0</v>
      </c>
      <c r="AL401" s="9"/>
      <c r="AM401" s="10"/>
      <c r="AN401" s="11"/>
      <c r="AO401" s="6">
        <f>SUMIF(AP$315:AP$345,$D401,AR$315:AR$345)</f>
        <v>0</v>
      </c>
      <c r="AP401" s="9"/>
      <c r="AQ401" s="10"/>
      <c r="AR401" s="11"/>
      <c r="AS401" s="6">
        <f>SUMIF(AT$315:AT$345,$D401,AV$315:AV$345)</f>
        <v>0</v>
      </c>
      <c r="AT401" s="9"/>
      <c r="AU401" s="10"/>
      <c r="AV401" s="11"/>
      <c r="AW401" s="6">
        <f>SUMIF(AX$315:AX$345,$D401,AZ$315:AZ$345)</f>
        <v>0</v>
      </c>
      <c r="AX401" s="9"/>
      <c r="AY401" s="10"/>
      <c r="AZ401" s="11"/>
      <c r="BA401" s="6">
        <f>SUMIF(BB$315:BB$345,$D401,BD$315:BD$345)</f>
        <v>0</v>
      </c>
      <c r="BB401" s="9"/>
      <c r="BC401" s="10"/>
      <c r="BD401" s="11"/>
      <c r="BE401" s="6">
        <f>SUMIF(BF$315:BF$345,$D401,BH$315:BH$345)</f>
        <v>0</v>
      </c>
      <c r="BF401" s="9"/>
      <c r="BG401" s="10"/>
      <c r="BH401" s="11"/>
      <c r="BI401" s="6">
        <f>SUMIF(BJ$315:BJ$345,$D401,BL$315:BL$345)</f>
        <v>0</v>
      </c>
      <c r="BJ401" s="9"/>
      <c r="BK401" s="10"/>
      <c r="BL401" s="11"/>
      <c r="BM401" s="6">
        <f>SUMIF(BN$315:BN$345,$D401,BP$315:BP$345)</f>
        <v>0</v>
      </c>
      <c r="BN401" s="9"/>
      <c r="BO401" s="10"/>
      <c r="BP401" s="11"/>
      <c r="BQ401" s="6">
        <f>SUMIF(BR$315:BR$345,$D401,BT$315:BT$345)</f>
        <v>0</v>
      </c>
      <c r="BR401" s="9"/>
      <c r="BS401" s="10"/>
      <c r="BT401" s="11"/>
      <c r="BU401" s="6">
        <f>SUMIF(BV$315:BV$345,$D401,BX$315:BX$345)</f>
        <v>0</v>
      </c>
      <c r="BV401" s="9"/>
      <c r="BW401" s="10"/>
      <c r="BX401" s="11"/>
      <c r="BY401" s="6">
        <f>SUMIF(BZ$315:BZ$345,$D401,CB$315:CB$345)</f>
        <v>0</v>
      </c>
      <c r="BZ401" s="9"/>
      <c r="CA401" s="10"/>
      <c r="CB401" s="11"/>
      <c r="CC401" s="6">
        <f>SUMIF(CD$315:CD$345,$D401,CF$315:CF$345)</f>
        <v>0</v>
      </c>
      <c r="CD401" s="9"/>
      <c r="CE401" s="10"/>
      <c r="CF401" s="11"/>
      <c r="CG401" s="6">
        <f>SUMIF(CH$315:CH$345,$D401,CJ$315:CJ$345)</f>
        <v>0</v>
      </c>
      <c r="CH401" s="9"/>
      <c r="CI401" s="10"/>
      <c r="CJ401" s="11"/>
      <c r="CK401" s="6">
        <f>SUMIF(CL$315:CL$345,$D401,CN$315:CN$345)</f>
        <v>0</v>
      </c>
      <c r="CL401" s="9"/>
      <c r="CM401" s="10"/>
      <c r="CN401" s="11"/>
      <c r="CO401" s="6">
        <f>SUMIF(CP$315:CP$345,$D401,CR$315:CR$345)</f>
        <v>0</v>
      </c>
      <c r="CP401" s="9"/>
      <c r="CQ401" s="10"/>
      <c r="CR401" s="11"/>
      <c r="CS401" s="6">
        <f>SUMIF(CT$315:CT$345,$D401,CV$315:CV$345)</f>
        <v>0</v>
      </c>
      <c r="CT401" s="9"/>
      <c r="CU401" s="10"/>
      <c r="CV401" s="11"/>
      <c r="CW401" s="6">
        <f>SUMIF(CX$315:CX$345,$D401,CZ$315:CZ$345)</f>
        <v>0</v>
      </c>
      <c r="CX401" s="9"/>
      <c r="CY401" s="10"/>
      <c r="CZ401" s="11"/>
      <c r="DA401" s="6">
        <f>SUMIF(DB$315:DB$345,$D401,DD$315:DD$345)</f>
        <v>0</v>
      </c>
      <c r="DB401" s="9"/>
      <c r="DC401" s="10"/>
      <c r="DD401" s="11"/>
      <c r="DE401" s="6">
        <f>SUMIF(DF$315:DF$345,$D401,DH$315:DH$345)</f>
        <v>0</v>
      </c>
      <c r="DF401" s="9"/>
      <c r="DG401" s="10"/>
      <c r="DH401" s="11"/>
      <c r="DI401" s="6">
        <f>SUMIF(DJ$315:DJ$345,$D401,DL$315:DL$345)</f>
        <v>0</v>
      </c>
      <c r="DJ401" s="9"/>
      <c r="DK401" s="10"/>
      <c r="DL401" s="11"/>
      <c r="DM401" s="6">
        <f>SUMIF(DN$315:DN$345,$D401,DP$315:DP$345)</f>
        <v>0</v>
      </c>
      <c r="DN401" s="9"/>
      <c r="DO401" s="10"/>
      <c r="DP401" s="11"/>
      <c r="DQ401" s="6">
        <f>SUMIF(DR$315:DR$345,$D401,DT$315:DT$345)</f>
        <v>0</v>
      </c>
      <c r="DR401" s="9"/>
      <c r="DS401" s="10"/>
      <c r="DT401" s="11"/>
      <c r="DU401" s="6">
        <f>SUMIF(DV$315:DV$345,$D401,DX$315:DX$345)</f>
        <v>0</v>
      </c>
      <c r="DV401" s="9"/>
      <c r="DW401" s="10"/>
      <c r="DX401" s="11"/>
      <c r="DY401" s="6">
        <f>SUMIF(DZ$315:DZ$345,$D401,EB$315:EB$345)</f>
        <v>0</v>
      </c>
      <c r="DZ401" s="9"/>
      <c r="EA401" s="10"/>
      <c r="EB401" s="11"/>
      <c r="EC401" s="6">
        <f>SUMIF(ED$315:ED$345,$D401,EF$315:EF$345)</f>
        <v>0</v>
      </c>
      <c r="ED401" s="9"/>
      <c r="EE401" s="10"/>
      <c r="EF401" s="11"/>
      <c r="EG401" s="6">
        <f>SUMIF(EH$315:EH$345,$D401,EJ$315:EJ$345)</f>
        <v>0</v>
      </c>
      <c r="EH401" s="9"/>
      <c r="EI401" s="10"/>
      <c r="EJ401" s="11"/>
      <c r="EK401" s="6">
        <f>SUMIF(EL$315:EL$345,$D401,EN$315:EN$345)</f>
        <v>0</v>
      </c>
      <c r="EL401" s="9"/>
      <c r="EM401" s="10"/>
      <c r="EN401" s="11"/>
      <c r="EO401" s="6">
        <f>SUMIF(EP$315:EP$345,$D401,ER$315:ER$345)</f>
        <v>0</v>
      </c>
      <c r="EP401" s="9"/>
      <c r="EQ401" s="10"/>
      <c r="ER401" s="11"/>
      <c r="ES401" s="6">
        <f>SUMIF(ET$315:ET$345,$D401,EV$315:EV$345)</f>
        <v>0</v>
      </c>
      <c r="ET401" s="9"/>
      <c r="EU401" s="10"/>
      <c r="EV401" s="11"/>
      <c r="EW401" s="6">
        <f>SUMIF(EX$315:EX$345,$D401,EZ$315:EZ$345)</f>
        <v>0</v>
      </c>
      <c r="EX401" s="9"/>
      <c r="EY401" s="10"/>
      <c r="EZ401" s="11"/>
      <c r="FA401" s="6">
        <f>SUMIF(FB$315:FB$345,$D401,FD$315:FD$345)</f>
        <v>0</v>
      </c>
      <c r="FB401" s="9"/>
      <c r="FC401" s="10"/>
      <c r="FD401" s="11"/>
      <c r="FE401" s="6">
        <f>SUMIF(FF$315:FF$345,$D401,FH$315:FH$345)</f>
        <v>0</v>
      </c>
      <c r="FF401" s="9"/>
      <c r="FG401" s="10"/>
      <c r="FH401" s="11"/>
      <c r="FI401" s="6">
        <f>SUMIF(FJ$315:FJ$345,$D401,FL$315:FL$345)</f>
        <v>0</v>
      </c>
      <c r="FJ401" s="9"/>
      <c r="FK401" s="10"/>
      <c r="FL401" s="11"/>
      <c r="FM401" s="6">
        <f>SUMIF(FN$315:FN$345,$D401,FP$315:FP$345)</f>
        <v>0</v>
      </c>
      <c r="FN401" s="9"/>
      <c r="FO401" s="10"/>
      <c r="FP401" s="11"/>
      <c r="FQ401" s="6">
        <f>SUMIF(FR$315:FR$345,$D401,FT$315:FT$345)</f>
        <v>0</v>
      </c>
      <c r="FR401" s="9"/>
      <c r="FS401" s="10"/>
      <c r="FT401" s="11"/>
      <c r="FU401" s="6">
        <f>SUMIF(FV$315:FV$345,$D401,FX$315:FX$345)</f>
        <v>0</v>
      </c>
      <c r="FV401" s="9"/>
      <c r="FW401" s="10"/>
      <c r="FX401" s="11"/>
      <c r="FY401" s="6">
        <f>SUMIF(FZ$315:FZ$345,$D401,GB$315:GB$345)</f>
        <v>0</v>
      </c>
      <c r="FZ401" s="9"/>
      <c r="GA401" s="10"/>
      <c r="GB401" s="11"/>
      <c r="GC401" s="6">
        <f>SUMIF(GD$315:GD$345,$D401,GF$315:GF$345)</f>
        <v>0</v>
      </c>
      <c r="GD401" s="9"/>
      <c r="GE401" s="10"/>
      <c r="GF401" s="11"/>
      <c r="GG401" s="6">
        <f>SUMIF(GH$315:GH$345,$D401,GJ$315:GJ$345)</f>
        <v>0</v>
      </c>
      <c r="GH401" s="9"/>
      <c r="GI401" s="10"/>
      <c r="GJ401" s="11"/>
      <c r="GK401" s="6">
        <f>SUMIF(GL$315:GL$345,$D401,GN$315:GN$345)</f>
        <v>0</v>
      </c>
      <c r="GL401" s="9"/>
      <c r="GM401" s="10"/>
      <c r="GN401" s="11"/>
      <c r="GO401" s="6">
        <f>SUMIF(GP$315:GP$345,$D401,GR$315:GR$345)</f>
        <v>0</v>
      </c>
      <c r="GP401" s="9"/>
      <c r="GQ401" s="10"/>
      <c r="GR401" s="11"/>
      <c r="GS401" s="6">
        <f>SUMIF(GT$315:GT$345,$D401,GV$315:GV$345)</f>
        <v>0</v>
      </c>
      <c r="GT401" s="9"/>
      <c r="GU401" s="10"/>
      <c r="GV401" s="20"/>
      <c r="GW401" s="19">
        <f t="shared" si="12"/>
        <v>0</v>
      </c>
      <c r="GX401" s="472"/>
      <c r="GY401" s="522"/>
    </row>
    <row r="402" spans="1:207" ht="33.950000000000003" customHeight="1" thickBot="1">
      <c r="A402" s="212" t="s">
        <v>86</v>
      </c>
      <c r="B402" s="514"/>
      <c r="C402" s="157" t="s">
        <v>457</v>
      </c>
      <c r="D402" s="242" t="s">
        <v>458</v>
      </c>
      <c r="E402" s="206">
        <f>SUMIF(F$346:F$376,$D402,H$346:H$376)</f>
        <v>0</v>
      </c>
      <c r="F402" s="9"/>
      <c r="G402" s="10"/>
      <c r="H402" s="11"/>
      <c r="I402" s="6">
        <f>SUMIF(J$346:J$376,$D402,L$346:L$376)</f>
        <v>0</v>
      </c>
      <c r="J402" s="9"/>
      <c r="K402" s="10"/>
      <c r="L402" s="11"/>
      <c r="M402" s="6">
        <f>SUMIF(N$346:N$376,$D402,P$346:P$376)</f>
        <v>0</v>
      </c>
      <c r="N402" s="9"/>
      <c r="O402" s="10"/>
      <c r="P402" s="11"/>
      <c r="Q402" s="6">
        <f>SUMIF(R$346:R$376,$D402,T$346:T$376)</f>
        <v>0</v>
      </c>
      <c r="R402" s="9"/>
      <c r="S402" s="10"/>
      <c r="T402" s="11"/>
      <c r="U402" s="6">
        <f>SUMIF(V$346:V$376,$D402,X$346:X$376)</f>
        <v>0</v>
      </c>
      <c r="V402" s="9"/>
      <c r="W402" s="10"/>
      <c r="X402" s="11"/>
      <c r="Y402" s="6">
        <f>SUMIF(Z$346:Z$376,$D402,AB$346:AB$376)</f>
        <v>0</v>
      </c>
      <c r="Z402" s="9"/>
      <c r="AA402" s="10"/>
      <c r="AB402" s="11"/>
      <c r="AC402" s="6">
        <f>SUMIF(AD$346:AD$376,$D402,AF$346:AF$376)</f>
        <v>0</v>
      </c>
      <c r="AD402" s="9"/>
      <c r="AE402" s="10"/>
      <c r="AF402" s="11"/>
      <c r="AG402" s="6">
        <f>SUMIF(AH$346:AH$376,$D402,AJ$346:AJ$376)</f>
        <v>0</v>
      </c>
      <c r="AH402" s="9"/>
      <c r="AI402" s="10"/>
      <c r="AJ402" s="11"/>
      <c r="AK402" s="6">
        <f>SUMIF(AL$346:AL$376,$D402,AN$346:AN$376)</f>
        <v>0</v>
      </c>
      <c r="AL402" s="9"/>
      <c r="AM402" s="10"/>
      <c r="AN402" s="11"/>
      <c r="AO402" s="6">
        <f>SUMIF(AP$346:AP$376,$D402,AR$346:AR$376)</f>
        <v>0</v>
      </c>
      <c r="AP402" s="9"/>
      <c r="AQ402" s="10"/>
      <c r="AR402" s="11"/>
      <c r="AS402" s="6">
        <f>SUMIF(AT$346:AT$376,$D402,AV$346:AV$376)</f>
        <v>0</v>
      </c>
      <c r="AT402" s="9"/>
      <c r="AU402" s="10"/>
      <c r="AV402" s="11"/>
      <c r="AW402" s="6">
        <f>SUMIF(AX$346:AX$376,$D402,AZ$346:AZ$376)</f>
        <v>0</v>
      </c>
      <c r="AX402" s="9"/>
      <c r="AY402" s="10"/>
      <c r="AZ402" s="11"/>
      <c r="BA402" s="6">
        <f>SUMIF(BB$346:BB$376,$D402,BD$346:BD$376)</f>
        <v>0</v>
      </c>
      <c r="BB402" s="9"/>
      <c r="BC402" s="10"/>
      <c r="BD402" s="11"/>
      <c r="BE402" s="6">
        <f>SUMIF(BF$346:BF$376,$D402,BH$346:BH$376)</f>
        <v>0</v>
      </c>
      <c r="BF402" s="9"/>
      <c r="BG402" s="10"/>
      <c r="BH402" s="11"/>
      <c r="BI402" s="6">
        <f>SUMIF(BJ$346:BJ$376,$D402,BL$346:BL$376)</f>
        <v>0</v>
      </c>
      <c r="BJ402" s="9"/>
      <c r="BK402" s="10"/>
      <c r="BL402" s="11"/>
      <c r="BM402" s="6">
        <f>SUMIF(BN$346:BN$376,$D402,BP$346:BP$376)</f>
        <v>0</v>
      </c>
      <c r="BN402" s="9"/>
      <c r="BO402" s="10"/>
      <c r="BP402" s="11"/>
      <c r="BQ402" s="6">
        <f>SUMIF(BR$346:BR$376,$D402,BT$346:BT$376)</f>
        <v>0</v>
      </c>
      <c r="BR402" s="9"/>
      <c r="BS402" s="10"/>
      <c r="BT402" s="11"/>
      <c r="BU402" s="6">
        <f>SUMIF(BV$346:BV$376,$D402,BX$346:BX$376)</f>
        <v>0</v>
      </c>
      <c r="BV402" s="9"/>
      <c r="BW402" s="10"/>
      <c r="BX402" s="11"/>
      <c r="BY402" s="6">
        <f>SUMIF(BZ$346:BZ$376,$D402,CB$346:CB$376)</f>
        <v>0</v>
      </c>
      <c r="BZ402" s="9"/>
      <c r="CA402" s="10"/>
      <c r="CB402" s="11"/>
      <c r="CC402" s="6">
        <f>SUMIF(CD$346:CD$376,$D402,CF$346:CF$376)</f>
        <v>0</v>
      </c>
      <c r="CD402" s="9"/>
      <c r="CE402" s="10"/>
      <c r="CF402" s="11"/>
      <c r="CG402" s="6">
        <f>SUMIF(CH$346:CH$376,$D402,CJ$346:CJ$376)</f>
        <v>0</v>
      </c>
      <c r="CH402" s="9"/>
      <c r="CI402" s="10"/>
      <c r="CJ402" s="11"/>
      <c r="CK402" s="6">
        <f>SUMIF(CL$346:CL$376,$D402,CN$346:CN$376)</f>
        <v>0</v>
      </c>
      <c r="CL402" s="9"/>
      <c r="CM402" s="10"/>
      <c r="CN402" s="11"/>
      <c r="CO402" s="6">
        <f>SUMIF(CP$346:CP$376,$D402,CR$346:CR$376)</f>
        <v>0</v>
      </c>
      <c r="CP402" s="9"/>
      <c r="CQ402" s="10"/>
      <c r="CR402" s="11"/>
      <c r="CS402" s="6">
        <f>SUMIF(CT$346:CT$376,$D402,CV$346:CV$376)</f>
        <v>0</v>
      </c>
      <c r="CT402" s="9"/>
      <c r="CU402" s="10"/>
      <c r="CV402" s="11"/>
      <c r="CW402" s="6">
        <f>SUMIF(CX$346:CX$376,$D402,CZ$346:CZ$376)</f>
        <v>0</v>
      </c>
      <c r="CX402" s="9"/>
      <c r="CY402" s="10"/>
      <c r="CZ402" s="11"/>
      <c r="DA402" s="6">
        <f>SUMIF(DB$346:DB$376,$D402,DD$346:DD$376)</f>
        <v>0</v>
      </c>
      <c r="DB402" s="9"/>
      <c r="DC402" s="10"/>
      <c r="DD402" s="11"/>
      <c r="DE402" s="6">
        <f>SUMIF(DF$346:DF$376,$D402,DH$346:DH$376)</f>
        <v>0</v>
      </c>
      <c r="DF402" s="9"/>
      <c r="DG402" s="10"/>
      <c r="DH402" s="11"/>
      <c r="DI402" s="6">
        <f>SUMIF(DJ$346:DJ$376,$D402,DL$346:DL$376)</f>
        <v>0</v>
      </c>
      <c r="DJ402" s="9"/>
      <c r="DK402" s="10"/>
      <c r="DL402" s="11"/>
      <c r="DM402" s="6">
        <f>SUMIF(DN$346:DN$376,$D402,DP$346:DP$376)</f>
        <v>0</v>
      </c>
      <c r="DN402" s="9"/>
      <c r="DO402" s="10"/>
      <c r="DP402" s="11"/>
      <c r="DQ402" s="6">
        <f>SUMIF(DR$346:DR$376,$D402,DT$346:DT$376)</f>
        <v>0</v>
      </c>
      <c r="DR402" s="9"/>
      <c r="DS402" s="10"/>
      <c r="DT402" s="11"/>
      <c r="DU402" s="6">
        <f>SUMIF(DV$346:DV$376,$D402,DX$346:DX$376)</f>
        <v>0</v>
      </c>
      <c r="DV402" s="9"/>
      <c r="DW402" s="10"/>
      <c r="DX402" s="11"/>
      <c r="DY402" s="6">
        <f>SUMIF(DZ$346:DZ$376,$D402,EB$346:EB$376)</f>
        <v>0</v>
      </c>
      <c r="DZ402" s="9"/>
      <c r="EA402" s="10"/>
      <c r="EB402" s="11"/>
      <c r="EC402" s="6">
        <f>SUMIF(ED$346:ED$376,$D402,EF$346:EF$376)</f>
        <v>0</v>
      </c>
      <c r="ED402" s="9"/>
      <c r="EE402" s="10"/>
      <c r="EF402" s="11"/>
      <c r="EG402" s="6">
        <f>SUMIF(EH$346:EH$376,$D402,EJ$346:EJ$376)</f>
        <v>0</v>
      </c>
      <c r="EH402" s="9"/>
      <c r="EI402" s="10"/>
      <c r="EJ402" s="11"/>
      <c r="EK402" s="6">
        <f>SUMIF(EL$346:EL$376,$D402,EN$346:EN$376)</f>
        <v>0</v>
      </c>
      <c r="EL402" s="9"/>
      <c r="EM402" s="10"/>
      <c r="EN402" s="11"/>
      <c r="EO402" s="6">
        <f>SUMIF(EP$346:EP$376,$D402,ER$346:ER$376)</f>
        <v>0</v>
      </c>
      <c r="EP402" s="9"/>
      <c r="EQ402" s="10"/>
      <c r="ER402" s="11"/>
      <c r="ES402" s="6">
        <f>SUMIF(ET$346:ET$376,$D402,EV$346:EV$376)</f>
        <v>0</v>
      </c>
      <c r="ET402" s="9"/>
      <c r="EU402" s="10"/>
      <c r="EV402" s="11"/>
      <c r="EW402" s="6">
        <f>SUMIF(EX$346:EX$376,$D402,EZ$346:EZ$376)</f>
        <v>0</v>
      </c>
      <c r="EX402" s="9"/>
      <c r="EY402" s="10"/>
      <c r="EZ402" s="11"/>
      <c r="FA402" s="6">
        <f>SUMIF(FB$346:FB$376,$D402,FD$346:FD$376)</f>
        <v>0</v>
      </c>
      <c r="FB402" s="9"/>
      <c r="FC402" s="10"/>
      <c r="FD402" s="11"/>
      <c r="FE402" s="6">
        <f>SUMIF(FF$346:FF$376,$D402,FH$346:FH$376)</f>
        <v>0</v>
      </c>
      <c r="FF402" s="9"/>
      <c r="FG402" s="10"/>
      <c r="FH402" s="11"/>
      <c r="FI402" s="6">
        <f>SUMIF(FJ$346:FJ$376,$D402,FL$346:FL$376)</f>
        <v>0</v>
      </c>
      <c r="FJ402" s="9"/>
      <c r="FK402" s="10"/>
      <c r="FL402" s="11"/>
      <c r="FM402" s="6">
        <f>SUMIF(FN$346:FN$376,$D402,FP$346:FP$376)</f>
        <v>0</v>
      </c>
      <c r="FN402" s="9"/>
      <c r="FO402" s="10"/>
      <c r="FP402" s="11"/>
      <c r="FQ402" s="6">
        <f>SUMIF(FR$346:FR$376,$D402,FT$346:FT$376)</f>
        <v>0</v>
      </c>
      <c r="FR402" s="9"/>
      <c r="FS402" s="10"/>
      <c r="FT402" s="11"/>
      <c r="FU402" s="6">
        <f>SUMIF(FV$346:FV$376,$D402,FX$346:FX$376)</f>
        <v>0</v>
      </c>
      <c r="FV402" s="9"/>
      <c r="FW402" s="10"/>
      <c r="FX402" s="11"/>
      <c r="FY402" s="6">
        <f>SUMIF(FZ$346:FZ$376,$D402,GB$346:GB$376)</f>
        <v>0</v>
      </c>
      <c r="FZ402" s="9"/>
      <c r="GA402" s="10"/>
      <c r="GB402" s="11"/>
      <c r="GC402" s="6">
        <f>SUMIF(GD$346:GD$376,$D402,GF$346:GF$376)</f>
        <v>0</v>
      </c>
      <c r="GD402" s="9"/>
      <c r="GE402" s="10"/>
      <c r="GF402" s="11"/>
      <c r="GG402" s="6">
        <f>SUMIF(GH$346:GH$376,$D402,GJ$346:GJ$376)</f>
        <v>0</v>
      </c>
      <c r="GH402" s="9"/>
      <c r="GI402" s="10"/>
      <c r="GJ402" s="11"/>
      <c r="GK402" s="6">
        <f>SUMIF(GL$346:GL$376,$D402,GN$346:GN$376)</f>
        <v>0</v>
      </c>
      <c r="GL402" s="9"/>
      <c r="GM402" s="10"/>
      <c r="GN402" s="11"/>
      <c r="GO402" s="6">
        <f>SUMIF(GP$346:GP$376,$D402,GR$346:GR$376)</f>
        <v>0</v>
      </c>
      <c r="GP402" s="9"/>
      <c r="GQ402" s="10"/>
      <c r="GR402" s="11"/>
      <c r="GS402" s="6">
        <f>SUMIF(GT$346:GT$376,$D402,GV$346:GV$376)</f>
        <v>0</v>
      </c>
      <c r="GT402" s="9"/>
      <c r="GU402" s="10"/>
      <c r="GV402" s="20"/>
      <c r="GW402" s="19">
        <f t="shared" si="12"/>
        <v>0</v>
      </c>
      <c r="GX402" s="472"/>
      <c r="GY402" s="523"/>
    </row>
    <row r="403" spans="1:207" ht="33.950000000000003" customHeight="1">
      <c r="A403" s="208" t="s">
        <v>75</v>
      </c>
      <c r="B403" s="512">
        <v>3</v>
      </c>
      <c r="C403" s="240" t="s">
        <v>459</v>
      </c>
      <c r="D403" s="241" t="s">
        <v>460</v>
      </c>
      <c r="E403" s="206">
        <f>SUMIF(F$5:F$35,$D403,H$5:H$35)</f>
        <v>0</v>
      </c>
      <c r="F403" s="9"/>
      <c r="G403" s="10"/>
      <c r="H403" s="11"/>
      <c r="I403" s="6">
        <f>SUMIF(J$5:J$35,$D403,L$5:L$35)</f>
        <v>0</v>
      </c>
      <c r="J403" s="9"/>
      <c r="K403" s="10"/>
      <c r="L403" s="11"/>
      <c r="M403" s="6">
        <f>SUMIF(N$5:N$35,$D403,P$5:P$35)</f>
        <v>0</v>
      </c>
      <c r="N403" s="9"/>
      <c r="O403" s="10"/>
      <c r="P403" s="11"/>
      <c r="Q403" s="6">
        <f>SUMIF(R$5:R$35,$D403,T$5:T$35)</f>
        <v>0</v>
      </c>
      <c r="R403" s="9"/>
      <c r="S403" s="10"/>
      <c r="T403" s="11"/>
      <c r="U403" s="6">
        <f>SUMIF(V$5:V$35,$D403,X$5:X$35)</f>
        <v>0</v>
      </c>
      <c r="V403" s="9"/>
      <c r="W403" s="10"/>
      <c r="X403" s="11"/>
      <c r="Y403" s="6">
        <f>SUMIF(Z$5:Z$35,$D403,AB$5:AB$35)</f>
        <v>0</v>
      </c>
      <c r="Z403" s="9"/>
      <c r="AA403" s="10"/>
      <c r="AB403" s="11"/>
      <c r="AC403" s="6">
        <f>SUMIF(AD$5:AD$35,$D403,AF$5:AF$35)</f>
        <v>0</v>
      </c>
      <c r="AD403" s="9"/>
      <c r="AE403" s="10"/>
      <c r="AF403" s="11"/>
      <c r="AG403" s="6">
        <f>SUMIF(AH$5:AH$35,$D403,AJ$5:AJ$35)</f>
        <v>0</v>
      </c>
      <c r="AH403" s="9"/>
      <c r="AI403" s="10"/>
      <c r="AJ403" s="11"/>
      <c r="AK403" s="6">
        <f>SUMIF(AL$5:AL$35,$D403,AN$5:AN$35)</f>
        <v>0</v>
      </c>
      <c r="AL403" s="9"/>
      <c r="AM403" s="10"/>
      <c r="AN403" s="11"/>
      <c r="AO403" s="6">
        <f>SUMIF(AP$5:AP$35,$D403,AR$5:AR$35)</f>
        <v>0</v>
      </c>
      <c r="AP403" s="9"/>
      <c r="AQ403" s="10"/>
      <c r="AR403" s="11"/>
      <c r="AS403" s="6">
        <f>SUMIF(AT$5:AT$35,$D403,AV$5:AV$35)</f>
        <v>0</v>
      </c>
      <c r="AT403" s="9"/>
      <c r="AU403" s="10"/>
      <c r="AV403" s="11"/>
      <c r="AW403" s="6">
        <f>SUMIF(AX$5:AX$35,$D403,AZ$5:AZ$35)</f>
        <v>0</v>
      </c>
      <c r="AX403" s="9"/>
      <c r="AY403" s="10"/>
      <c r="AZ403" s="11"/>
      <c r="BA403" s="6">
        <f>SUMIF(BB$5:BB$35,$D403,BD$5:BD$35)</f>
        <v>0</v>
      </c>
      <c r="BB403" s="9"/>
      <c r="BC403" s="10"/>
      <c r="BD403" s="11"/>
      <c r="BE403" s="6">
        <f>SUMIF(BF$5:BF$35,$D403,BH$5:BH$35)</f>
        <v>0</v>
      </c>
      <c r="BF403" s="9"/>
      <c r="BG403" s="10"/>
      <c r="BH403" s="11"/>
      <c r="BI403" s="6">
        <f>SUMIF(BJ$5:BJ$35,$D403,BL$5:BL$35)</f>
        <v>0</v>
      </c>
      <c r="BJ403" s="9"/>
      <c r="BK403" s="10"/>
      <c r="BL403" s="11"/>
      <c r="BM403" s="6">
        <f>SUMIF(BN$5:BN$35,$D403,BP$5:BP$35)</f>
        <v>0</v>
      </c>
      <c r="BN403" s="9"/>
      <c r="BO403" s="10"/>
      <c r="BP403" s="11"/>
      <c r="BQ403" s="6">
        <f>SUMIF(BR$5:BR$35,$D403,BT$5:BT$35)</f>
        <v>0</v>
      </c>
      <c r="BR403" s="9"/>
      <c r="BS403" s="10"/>
      <c r="BT403" s="11"/>
      <c r="BU403" s="6">
        <f>SUMIF(BV$5:BV$35,$D403,BX$5:BX$35)</f>
        <v>0</v>
      </c>
      <c r="BV403" s="9"/>
      <c r="BW403" s="10"/>
      <c r="BX403" s="11"/>
      <c r="BY403" s="6">
        <f>SUMIF(BZ$5:BZ$35,$D403,CB$5:CB$35)</f>
        <v>0</v>
      </c>
      <c r="BZ403" s="9"/>
      <c r="CA403" s="10"/>
      <c r="CB403" s="11"/>
      <c r="CC403" s="6">
        <f>SUMIF(CD$5:CD$35,$D403,CF$5:CF$35)</f>
        <v>0</v>
      </c>
      <c r="CD403" s="9"/>
      <c r="CE403" s="10"/>
      <c r="CF403" s="11"/>
      <c r="CG403" s="6">
        <f>SUMIF(CH$5:CH$35,$D403,CJ$5:CJ$35)</f>
        <v>0</v>
      </c>
      <c r="CH403" s="9"/>
      <c r="CI403" s="10"/>
      <c r="CJ403" s="11"/>
      <c r="CK403" s="6">
        <f>SUMIF(CL$5:CL$35,$D403,CN$5:CN$35)</f>
        <v>0</v>
      </c>
      <c r="CL403" s="9"/>
      <c r="CM403" s="10"/>
      <c r="CN403" s="11"/>
      <c r="CO403" s="6">
        <f>SUMIF(CP$5:CP$35,$D403,CR$5:CR$35)</f>
        <v>0</v>
      </c>
      <c r="CP403" s="9"/>
      <c r="CQ403" s="10"/>
      <c r="CR403" s="11"/>
      <c r="CS403" s="6">
        <f>SUMIF(CT$5:CT$35,$D403,CV$5:CV$35)</f>
        <v>0</v>
      </c>
      <c r="CT403" s="9"/>
      <c r="CU403" s="10"/>
      <c r="CV403" s="11"/>
      <c r="CW403" s="6">
        <f>SUMIF(CX$5:CX$35,$D403,CZ$5:CZ$35)</f>
        <v>0</v>
      </c>
      <c r="CX403" s="9"/>
      <c r="CY403" s="10"/>
      <c r="CZ403" s="11"/>
      <c r="DA403" s="6">
        <f>SUMIF(DB$5:DB$35,$D403,DD$5:DD$35)</f>
        <v>0</v>
      </c>
      <c r="DB403" s="9"/>
      <c r="DC403" s="10"/>
      <c r="DD403" s="11"/>
      <c r="DE403" s="6">
        <f>SUMIF(DF$5:DF$35,$D403,DH$5:DH$35)</f>
        <v>0</v>
      </c>
      <c r="DF403" s="9"/>
      <c r="DG403" s="10"/>
      <c r="DH403" s="11"/>
      <c r="DI403" s="6">
        <f>SUMIF(DJ$5:DJ$35,$D403,DL$5:DL$35)</f>
        <v>0</v>
      </c>
      <c r="DJ403" s="9"/>
      <c r="DK403" s="10"/>
      <c r="DL403" s="11"/>
      <c r="DM403" s="6">
        <f>SUMIF(DN$5:DN$35,$D403,DP$5:DP$35)</f>
        <v>0</v>
      </c>
      <c r="DN403" s="9"/>
      <c r="DO403" s="10"/>
      <c r="DP403" s="11"/>
      <c r="DQ403" s="6">
        <f>SUMIF(DR$5:DR$35,$D403,DT$5:DT$35)</f>
        <v>0</v>
      </c>
      <c r="DR403" s="9"/>
      <c r="DS403" s="10"/>
      <c r="DT403" s="11"/>
      <c r="DU403" s="6">
        <f>SUMIF(DV$5:DV$35,$D403,DX$5:DX$35)</f>
        <v>0</v>
      </c>
      <c r="DV403" s="9"/>
      <c r="DW403" s="10"/>
      <c r="DX403" s="11"/>
      <c r="DY403" s="6">
        <f>SUMIF(DZ$5:DZ$35,$D403,EB$5:EB$35)</f>
        <v>0</v>
      </c>
      <c r="DZ403" s="9"/>
      <c r="EA403" s="10"/>
      <c r="EB403" s="11"/>
      <c r="EC403" s="6">
        <f>SUMIF(ED$5:ED$35,$D403,EF$5:EF$35)</f>
        <v>0</v>
      </c>
      <c r="ED403" s="9"/>
      <c r="EE403" s="10"/>
      <c r="EF403" s="11"/>
      <c r="EG403" s="6">
        <f>SUMIF(EH$5:EH$35,$D403,EJ$5:EJ$35)</f>
        <v>0</v>
      </c>
      <c r="EH403" s="9"/>
      <c r="EI403" s="10"/>
      <c r="EJ403" s="11"/>
      <c r="EK403" s="6">
        <f>SUMIF(EL$5:EL$35,$D403,EN$5:EN$35)</f>
        <v>0</v>
      </c>
      <c r="EL403" s="9"/>
      <c r="EM403" s="10"/>
      <c r="EN403" s="11"/>
      <c r="EO403" s="6">
        <f>SUMIF(EP$5:EP$35,$D403,ER$5:ER$35)</f>
        <v>0</v>
      </c>
      <c r="EP403" s="9"/>
      <c r="EQ403" s="10"/>
      <c r="ER403" s="11"/>
      <c r="ES403" s="6">
        <f>SUMIF(ET$5:ET$35,$D403,EV$5:EV$35)</f>
        <v>0</v>
      </c>
      <c r="ET403" s="9"/>
      <c r="EU403" s="10"/>
      <c r="EV403" s="11"/>
      <c r="EW403" s="6">
        <f>SUMIF(EX$5:EX$35,$D403,EZ$5:EZ$35)</f>
        <v>0</v>
      </c>
      <c r="EX403" s="9"/>
      <c r="EY403" s="10"/>
      <c r="EZ403" s="11"/>
      <c r="FA403" s="6">
        <f>SUMIF(FB$5:FB$35,$D403,FD$5:FD$35)</f>
        <v>0</v>
      </c>
      <c r="FB403" s="9"/>
      <c r="FC403" s="10"/>
      <c r="FD403" s="11"/>
      <c r="FE403" s="6">
        <f>SUMIF(FF$5:FF$35,$D403,FH$5:FH$35)</f>
        <v>0</v>
      </c>
      <c r="FF403" s="9"/>
      <c r="FG403" s="10"/>
      <c r="FH403" s="11"/>
      <c r="FI403" s="6">
        <f>SUMIF(FJ$5:FJ$35,$D403,FL$5:FL$35)</f>
        <v>0</v>
      </c>
      <c r="FJ403" s="9"/>
      <c r="FK403" s="10"/>
      <c r="FL403" s="11"/>
      <c r="FM403" s="6">
        <f>SUMIF(FN$5:FN$35,$D403,FP$5:FP$35)</f>
        <v>0</v>
      </c>
      <c r="FN403" s="9"/>
      <c r="FO403" s="10"/>
      <c r="FP403" s="11"/>
      <c r="FQ403" s="6">
        <f>SUMIF(FR$5:FR$35,$D403,FT$5:FT$35)</f>
        <v>0</v>
      </c>
      <c r="FR403" s="9"/>
      <c r="FS403" s="10"/>
      <c r="FT403" s="11"/>
      <c r="FU403" s="6">
        <f>SUMIF(FV$5:FV$35,$D403,FX$5:FX$35)</f>
        <v>0</v>
      </c>
      <c r="FV403" s="9"/>
      <c r="FW403" s="10"/>
      <c r="FX403" s="11"/>
      <c r="FY403" s="6">
        <f>SUMIF(FZ$5:FZ$35,$D403,GB$5:GB$35)</f>
        <v>0</v>
      </c>
      <c r="FZ403" s="9"/>
      <c r="GA403" s="10"/>
      <c r="GB403" s="11"/>
      <c r="GC403" s="6">
        <f>SUMIF(GD$5:GD$35,$D403,GF$5:GF$35)</f>
        <v>0</v>
      </c>
      <c r="GD403" s="9"/>
      <c r="GE403" s="10"/>
      <c r="GF403" s="11"/>
      <c r="GG403" s="6">
        <f>SUMIF(GH$5:GH$35,$D403,GJ$5:GJ$35)</f>
        <v>0</v>
      </c>
      <c r="GH403" s="9"/>
      <c r="GI403" s="10"/>
      <c r="GJ403" s="11"/>
      <c r="GK403" s="6">
        <f>SUMIF(GL$5:GL$35,$D403,GN$5:GN$35)</f>
        <v>0</v>
      </c>
      <c r="GL403" s="9"/>
      <c r="GM403" s="10"/>
      <c r="GN403" s="11"/>
      <c r="GO403" s="6">
        <f>SUMIF(GP$5:GP$35,$D403,GR$5:GR$35)</f>
        <v>0</v>
      </c>
      <c r="GP403" s="9"/>
      <c r="GQ403" s="10"/>
      <c r="GR403" s="11"/>
      <c r="GS403" s="6">
        <f>SUMIF(GT$5:GT$35,$D403,GV$5:GV$35)</f>
        <v>0</v>
      </c>
      <c r="GT403" s="9"/>
      <c r="GU403" s="10"/>
      <c r="GV403" s="20"/>
      <c r="GW403" s="19">
        <f t="shared" si="12"/>
        <v>0</v>
      </c>
      <c r="GX403" s="472">
        <f>SUM(GW403:GW414)</f>
        <v>0</v>
      </c>
      <c r="GY403" s="521" t="str">
        <f>D403</f>
        <v>TS14000/33</v>
      </c>
    </row>
    <row r="404" spans="1:207" ht="33.950000000000003" customHeight="1">
      <c r="A404" s="210" t="s">
        <v>76</v>
      </c>
      <c r="B404" s="513"/>
      <c r="C404" s="334" t="s">
        <v>459</v>
      </c>
      <c r="D404" s="333" t="s">
        <v>460</v>
      </c>
      <c r="E404" s="206">
        <f>SUMIF(F$36:F$66,$D404,H$36:H$66)</f>
        <v>0</v>
      </c>
      <c r="F404" s="9"/>
      <c r="G404" s="10"/>
      <c r="H404" s="11"/>
      <c r="I404" s="6">
        <f>SUMIF(J$36:J$66,$D404,L$36:L$66)</f>
        <v>0</v>
      </c>
      <c r="J404" s="9"/>
      <c r="K404" s="10"/>
      <c r="L404" s="11"/>
      <c r="M404" s="6">
        <f>SUMIF(N$36:N$66,$D404,P$36:P$66)</f>
        <v>0</v>
      </c>
      <c r="N404" s="9"/>
      <c r="O404" s="10"/>
      <c r="P404" s="11"/>
      <c r="Q404" s="6">
        <f>SUMIF(R$36:R$66,$D404,T$36:T$66)</f>
        <v>0</v>
      </c>
      <c r="R404" s="9"/>
      <c r="S404" s="10"/>
      <c r="T404" s="11"/>
      <c r="U404" s="6">
        <f>SUMIF(V$36:V$66,$D404,X$36:X$66)</f>
        <v>0</v>
      </c>
      <c r="V404" s="9"/>
      <c r="W404" s="10"/>
      <c r="X404" s="11"/>
      <c r="Y404" s="6">
        <f>SUMIF(Z$36:Z$66,$D404,AB$36:AB$66)</f>
        <v>0</v>
      </c>
      <c r="Z404" s="9"/>
      <c r="AA404" s="10"/>
      <c r="AB404" s="11"/>
      <c r="AC404" s="6">
        <f>SUMIF(AD$36:AD$66,$D404,AF$36:AF$66)</f>
        <v>0</v>
      </c>
      <c r="AD404" s="9"/>
      <c r="AE404" s="10"/>
      <c r="AF404" s="11"/>
      <c r="AG404" s="6">
        <f>SUMIF(AH$36:AH$66,$D404,AJ$36:AJ$66)</f>
        <v>0</v>
      </c>
      <c r="AH404" s="9"/>
      <c r="AI404" s="10"/>
      <c r="AJ404" s="11"/>
      <c r="AK404" s="6">
        <f>SUMIF(AL$36:AL$66,$D404,AN$36:AN$66)</f>
        <v>0</v>
      </c>
      <c r="AL404" s="9"/>
      <c r="AM404" s="10"/>
      <c r="AN404" s="11"/>
      <c r="AO404" s="6">
        <f>SUMIF(AP$36:AP$66,$D404,AR$36:AR$66)</f>
        <v>0</v>
      </c>
      <c r="AP404" s="9"/>
      <c r="AQ404" s="10"/>
      <c r="AR404" s="11"/>
      <c r="AS404" s="6">
        <f>SUMIF(AT$36:AT$66,$D404,AV$36:AV$66)</f>
        <v>0</v>
      </c>
      <c r="AT404" s="9"/>
      <c r="AU404" s="10"/>
      <c r="AV404" s="11"/>
      <c r="AW404" s="6">
        <f>SUMIF(AX$36:AX$66,$D404,AZ$36:AZ$66)</f>
        <v>0</v>
      </c>
      <c r="AX404" s="9"/>
      <c r="AY404" s="10"/>
      <c r="AZ404" s="11"/>
      <c r="BA404" s="6">
        <f>SUMIF(BB$36:BB$66,$D404,BD$36:BD$66)</f>
        <v>0</v>
      </c>
      <c r="BB404" s="9"/>
      <c r="BC404" s="10"/>
      <c r="BD404" s="11"/>
      <c r="BE404" s="6">
        <f>SUMIF(BF$36:BF$66,$D404,BH$36:BH$66)</f>
        <v>0</v>
      </c>
      <c r="BF404" s="9"/>
      <c r="BG404" s="10"/>
      <c r="BH404" s="11"/>
      <c r="BI404" s="6">
        <f>SUMIF(BJ$36:BJ$66,$D404,BL$36:BL$66)</f>
        <v>0</v>
      </c>
      <c r="BJ404" s="9"/>
      <c r="BK404" s="10"/>
      <c r="BL404" s="11"/>
      <c r="BM404" s="6">
        <f>SUMIF(BN$36:BN$66,$D404,BP$36:BP$66)</f>
        <v>0</v>
      </c>
      <c r="BN404" s="9"/>
      <c r="BO404" s="10"/>
      <c r="BP404" s="11"/>
      <c r="BQ404" s="6">
        <f>SUMIF(BR$36:BR$66,$D404,BT$36:BT$66)</f>
        <v>0</v>
      </c>
      <c r="BR404" s="9"/>
      <c r="BS404" s="10"/>
      <c r="BT404" s="11"/>
      <c r="BU404" s="6">
        <f>SUMIF(BV$36:BV$66,$D404,BX$36:BX$66)</f>
        <v>0</v>
      </c>
      <c r="BV404" s="9"/>
      <c r="BW404" s="10"/>
      <c r="BX404" s="11"/>
      <c r="BY404" s="6">
        <f>SUMIF(BZ$36:BZ$66,$D404,CB$36:CB$66)</f>
        <v>0</v>
      </c>
      <c r="BZ404" s="9"/>
      <c r="CA404" s="10"/>
      <c r="CB404" s="11"/>
      <c r="CC404" s="6">
        <f>SUMIF(CD$36:CD$66,$D404,CF$36:CF$66)</f>
        <v>0</v>
      </c>
      <c r="CD404" s="9"/>
      <c r="CE404" s="10"/>
      <c r="CF404" s="11"/>
      <c r="CG404" s="6">
        <f>SUMIF(CH$36:CH$66,$D404,CJ$36:CJ$66)</f>
        <v>0</v>
      </c>
      <c r="CH404" s="9"/>
      <c r="CI404" s="10"/>
      <c r="CJ404" s="11"/>
      <c r="CK404" s="6">
        <f>SUMIF(CL$36:CL$66,$D404,CN$36:CN$66)</f>
        <v>0</v>
      </c>
      <c r="CL404" s="9"/>
      <c r="CM404" s="10"/>
      <c r="CN404" s="11"/>
      <c r="CO404" s="6">
        <f>SUMIF(CP$36:CP$66,$D404,CR$36:CR$66)</f>
        <v>0</v>
      </c>
      <c r="CP404" s="9"/>
      <c r="CQ404" s="10"/>
      <c r="CR404" s="11"/>
      <c r="CS404" s="6">
        <f>SUMIF(CT$36:CT$66,$D404,CV$36:CV$66)</f>
        <v>0</v>
      </c>
      <c r="CT404" s="9"/>
      <c r="CU404" s="10"/>
      <c r="CV404" s="11"/>
      <c r="CW404" s="6">
        <f>SUMIF(CX$36:CX$66,$D404,CZ$36:CZ$66)</f>
        <v>0</v>
      </c>
      <c r="CX404" s="9"/>
      <c r="CY404" s="10"/>
      <c r="CZ404" s="11"/>
      <c r="DA404" s="6">
        <f>SUMIF(DB$36:DB$66,$D404,DD$36:DD$66)</f>
        <v>0</v>
      </c>
      <c r="DB404" s="9"/>
      <c r="DC404" s="10"/>
      <c r="DD404" s="11"/>
      <c r="DE404" s="6">
        <f>SUMIF(DF$36:DF$66,$D404,DH$36:DH$66)</f>
        <v>0</v>
      </c>
      <c r="DF404" s="9"/>
      <c r="DG404" s="10"/>
      <c r="DH404" s="11"/>
      <c r="DI404" s="6">
        <f>SUMIF(DJ$36:DJ$66,$D404,DL$36:DL$66)</f>
        <v>0</v>
      </c>
      <c r="DJ404" s="9"/>
      <c r="DK404" s="10"/>
      <c r="DL404" s="11"/>
      <c r="DM404" s="6">
        <f>SUMIF(DN$36:DN$66,$D404,DP$36:DP$66)</f>
        <v>0</v>
      </c>
      <c r="DN404" s="9"/>
      <c r="DO404" s="10"/>
      <c r="DP404" s="11"/>
      <c r="DQ404" s="6">
        <f>SUMIF(DR$36:DR$66,$D404,DT$36:DT$66)</f>
        <v>0</v>
      </c>
      <c r="DR404" s="9"/>
      <c r="DS404" s="10"/>
      <c r="DT404" s="11"/>
      <c r="DU404" s="6">
        <f>SUMIF(DV$36:DV$66,$D404,DX$36:DX$66)</f>
        <v>0</v>
      </c>
      <c r="DV404" s="9"/>
      <c r="DW404" s="10"/>
      <c r="DX404" s="11"/>
      <c r="DY404" s="6">
        <f>SUMIF(DZ$36:DZ$66,$D404,EB$36:EB$66)</f>
        <v>0</v>
      </c>
      <c r="DZ404" s="9"/>
      <c r="EA404" s="10"/>
      <c r="EB404" s="11"/>
      <c r="EC404" s="6">
        <f>SUMIF(ED$36:ED$66,$D404,EF$36:EF$66)</f>
        <v>0</v>
      </c>
      <c r="ED404" s="9"/>
      <c r="EE404" s="10"/>
      <c r="EF404" s="11"/>
      <c r="EG404" s="6">
        <f>SUMIF(EH$36:EH$66,$D404,EJ$36:EJ$66)</f>
        <v>0</v>
      </c>
      <c r="EH404" s="9"/>
      <c r="EI404" s="10"/>
      <c r="EJ404" s="11"/>
      <c r="EK404" s="6">
        <f>SUMIF(EL$36:EL$66,$D404,EN$36:EN$66)</f>
        <v>0</v>
      </c>
      <c r="EL404" s="9"/>
      <c r="EM404" s="10"/>
      <c r="EN404" s="11"/>
      <c r="EO404" s="6">
        <f>SUMIF(EP$36:EP$66,$D404,ER$36:ER$66)</f>
        <v>0</v>
      </c>
      <c r="EP404" s="9"/>
      <c r="EQ404" s="10"/>
      <c r="ER404" s="11"/>
      <c r="ES404" s="6">
        <f>SUMIF(ET$36:ET$66,$D404,EV$36:EV$66)</f>
        <v>0</v>
      </c>
      <c r="ET404" s="9"/>
      <c r="EU404" s="10"/>
      <c r="EV404" s="11"/>
      <c r="EW404" s="6">
        <f>SUMIF(EX$36:EX$66,$D404,EZ$36:EZ$66)</f>
        <v>0</v>
      </c>
      <c r="EX404" s="9"/>
      <c r="EY404" s="10"/>
      <c r="EZ404" s="11"/>
      <c r="FA404" s="6">
        <f>SUMIF(FB$36:FB$66,$D404,FD$36:FD$66)</f>
        <v>0</v>
      </c>
      <c r="FB404" s="9"/>
      <c r="FC404" s="10"/>
      <c r="FD404" s="11"/>
      <c r="FE404" s="6">
        <f>SUMIF(FF$36:FF$66,$D404,FH$36:FH$66)</f>
        <v>0</v>
      </c>
      <c r="FF404" s="9"/>
      <c r="FG404" s="10"/>
      <c r="FH404" s="11"/>
      <c r="FI404" s="6">
        <f>SUMIF(FJ$36:FJ$66,$D404,FL$36:FL$66)</f>
        <v>0</v>
      </c>
      <c r="FJ404" s="9"/>
      <c r="FK404" s="10"/>
      <c r="FL404" s="11"/>
      <c r="FM404" s="6">
        <f>SUMIF(FN$36:FN$66,$D404,FP$36:FP$66)</f>
        <v>0</v>
      </c>
      <c r="FN404" s="9"/>
      <c r="FO404" s="10"/>
      <c r="FP404" s="11"/>
      <c r="FQ404" s="6">
        <f>SUMIF(FR$36:FR$66,$D404,FT$36:FT$66)</f>
        <v>0</v>
      </c>
      <c r="FR404" s="9"/>
      <c r="FS404" s="10"/>
      <c r="FT404" s="11"/>
      <c r="FU404" s="6">
        <f>SUMIF(FV$36:FV$66,$D404,FX$36:FX$66)</f>
        <v>0</v>
      </c>
      <c r="FV404" s="9"/>
      <c r="FW404" s="10"/>
      <c r="FX404" s="11"/>
      <c r="FY404" s="6">
        <f>SUMIF(FZ$36:FZ$66,$D404,GB$36:GB$66)</f>
        <v>0</v>
      </c>
      <c r="FZ404" s="9"/>
      <c r="GA404" s="10"/>
      <c r="GB404" s="11"/>
      <c r="GC404" s="6">
        <f>SUMIF(GD$36:GD$66,$D404,GF$36:GF$66)</f>
        <v>0</v>
      </c>
      <c r="GD404" s="9"/>
      <c r="GE404" s="10"/>
      <c r="GF404" s="11"/>
      <c r="GG404" s="6">
        <f>SUMIF(GH$36:GH$66,$D404,GJ$36:GJ$66)</f>
        <v>0</v>
      </c>
      <c r="GH404" s="9"/>
      <c r="GI404" s="10"/>
      <c r="GJ404" s="11"/>
      <c r="GK404" s="6">
        <f>SUMIF(GL$36:GL$66,$D404,GN$36:GN$66)</f>
        <v>0</v>
      </c>
      <c r="GL404" s="9"/>
      <c r="GM404" s="10"/>
      <c r="GN404" s="11"/>
      <c r="GO404" s="6">
        <f>SUMIF(GP$36:GP$66,$D404,GR$36:GR$66)</f>
        <v>0</v>
      </c>
      <c r="GP404" s="9"/>
      <c r="GQ404" s="10"/>
      <c r="GR404" s="11"/>
      <c r="GS404" s="6">
        <f>SUMIF(GT$36:GT$66,$D404,GV$36:GV$66)</f>
        <v>0</v>
      </c>
      <c r="GT404" s="9"/>
      <c r="GU404" s="10"/>
      <c r="GV404" s="20"/>
      <c r="GW404" s="19">
        <f t="shared" si="12"/>
        <v>0</v>
      </c>
      <c r="GX404" s="472"/>
      <c r="GY404" s="522"/>
    </row>
    <row r="405" spans="1:207" ht="33.950000000000003" customHeight="1">
      <c r="A405" s="210" t="s">
        <v>77</v>
      </c>
      <c r="B405" s="513"/>
      <c r="C405" s="157" t="s">
        <v>459</v>
      </c>
      <c r="D405" s="242" t="s">
        <v>460</v>
      </c>
      <c r="E405" s="206">
        <f>SUMIF(F$67:F$97,$D405,H$67:H$97)</f>
        <v>0</v>
      </c>
      <c r="F405" s="9"/>
      <c r="G405" s="10"/>
      <c r="H405" s="11"/>
      <c r="I405" s="6">
        <f>SUMIF(J$67:J$97,$D405,L$67:L$97)</f>
        <v>0</v>
      </c>
      <c r="J405" s="9"/>
      <c r="K405" s="10"/>
      <c r="L405" s="11"/>
      <c r="M405" s="6">
        <f>SUMIF(N$67:N$97,$D405,P$67:P$97)</f>
        <v>0</v>
      </c>
      <c r="N405" s="9"/>
      <c r="O405" s="10"/>
      <c r="P405" s="11"/>
      <c r="Q405" s="6">
        <f>SUMIF(R$67:R$97,$D405,T$67:T$97)</f>
        <v>0</v>
      </c>
      <c r="R405" s="9"/>
      <c r="S405" s="10"/>
      <c r="T405" s="11"/>
      <c r="U405" s="6">
        <f>SUMIF(V$67:V$97,$D405,X$67:X$97)</f>
        <v>0</v>
      </c>
      <c r="V405" s="9"/>
      <c r="W405" s="10"/>
      <c r="X405" s="11"/>
      <c r="Y405" s="6">
        <f>SUMIF(Z$67:Z$97,$D405,AB$67:AB$97)</f>
        <v>0</v>
      </c>
      <c r="Z405" s="9"/>
      <c r="AA405" s="10"/>
      <c r="AB405" s="11"/>
      <c r="AC405" s="6">
        <f>SUMIF(AD$67:AD$97,$D405,AF$67:AF$97)</f>
        <v>0</v>
      </c>
      <c r="AD405" s="9"/>
      <c r="AE405" s="10"/>
      <c r="AF405" s="11"/>
      <c r="AG405" s="6">
        <f>SUMIF(AH$67:AH$97,$D405,AJ$67:AJ$97)</f>
        <v>0</v>
      </c>
      <c r="AH405" s="9"/>
      <c r="AI405" s="10"/>
      <c r="AJ405" s="11"/>
      <c r="AK405" s="6">
        <f>SUMIF(AL$67:AL$97,$D405,AN$67:AN$97)</f>
        <v>0</v>
      </c>
      <c r="AL405" s="9"/>
      <c r="AM405" s="10"/>
      <c r="AN405" s="11"/>
      <c r="AO405" s="6">
        <f>SUMIF(AP$67:AP$97,$D405,AR$67:AR$97)</f>
        <v>0</v>
      </c>
      <c r="AP405" s="9"/>
      <c r="AQ405" s="10"/>
      <c r="AR405" s="11"/>
      <c r="AS405" s="6">
        <f>SUMIF(AT$67:AT$97,$D405,AV$67:AV$97)</f>
        <v>0</v>
      </c>
      <c r="AT405" s="9"/>
      <c r="AU405" s="10"/>
      <c r="AV405" s="11"/>
      <c r="AW405" s="6">
        <f>SUMIF(AX$67:AX$97,$D405,AZ$67:AZ$97)</f>
        <v>0</v>
      </c>
      <c r="AX405" s="9"/>
      <c r="AY405" s="10"/>
      <c r="AZ405" s="11"/>
      <c r="BA405" s="6">
        <f>SUMIF(BB$67:BB$97,$D405,BD$67:BD$97)</f>
        <v>0</v>
      </c>
      <c r="BB405" s="9"/>
      <c r="BC405" s="10"/>
      <c r="BD405" s="11"/>
      <c r="BE405" s="6">
        <f>SUMIF(BF$67:BF$97,$D405,BH$67:BH$97)</f>
        <v>0</v>
      </c>
      <c r="BF405" s="9"/>
      <c r="BG405" s="10"/>
      <c r="BH405" s="11"/>
      <c r="BI405" s="6">
        <f>SUMIF(BJ$67:BJ$97,$D405,BL$67:BL$97)</f>
        <v>0</v>
      </c>
      <c r="BJ405" s="9"/>
      <c r="BK405" s="10"/>
      <c r="BL405" s="11"/>
      <c r="BM405" s="6">
        <f>SUMIF(BN$67:BN$97,$D405,BP$67:BP$97)</f>
        <v>0</v>
      </c>
      <c r="BN405" s="9"/>
      <c r="BO405" s="10"/>
      <c r="BP405" s="11"/>
      <c r="BQ405" s="6">
        <f>SUMIF(BR$67:BR$97,$D405,BT$67:BT$97)</f>
        <v>0</v>
      </c>
      <c r="BR405" s="9"/>
      <c r="BS405" s="10"/>
      <c r="BT405" s="11"/>
      <c r="BU405" s="6">
        <f>SUMIF(BV$67:BV$97,$D405,BX$67:BX$97)</f>
        <v>0</v>
      </c>
      <c r="BV405" s="9"/>
      <c r="BW405" s="10"/>
      <c r="BX405" s="11"/>
      <c r="BY405" s="6">
        <f>SUMIF(BZ$67:BZ$97,$D405,CB$67:CB$97)</f>
        <v>0</v>
      </c>
      <c r="BZ405" s="9"/>
      <c r="CA405" s="10"/>
      <c r="CB405" s="11"/>
      <c r="CC405" s="6">
        <f>SUMIF(CD$67:CD$97,$D405,CF$67:CF$97)</f>
        <v>0</v>
      </c>
      <c r="CD405" s="9"/>
      <c r="CE405" s="10"/>
      <c r="CF405" s="11"/>
      <c r="CG405" s="6">
        <f>SUMIF(CH$67:CH$97,$D405,CJ$67:CJ$97)</f>
        <v>0</v>
      </c>
      <c r="CH405" s="9"/>
      <c r="CI405" s="10"/>
      <c r="CJ405" s="11"/>
      <c r="CK405" s="6">
        <f>SUMIF(CL$67:CL$97,$D405,CN$67:CN$97)</f>
        <v>0</v>
      </c>
      <c r="CL405" s="9"/>
      <c r="CM405" s="10"/>
      <c r="CN405" s="11"/>
      <c r="CO405" s="6">
        <f>SUMIF(CP$67:CP$97,$D405,CR$67:CR$97)</f>
        <v>0</v>
      </c>
      <c r="CP405" s="9"/>
      <c r="CQ405" s="10"/>
      <c r="CR405" s="11"/>
      <c r="CS405" s="6">
        <f>SUMIF(CT$67:CT$97,$D405,CV$67:CV$97)</f>
        <v>0</v>
      </c>
      <c r="CT405" s="9"/>
      <c r="CU405" s="10"/>
      <c r="CV405" s="11"/>
      <c r="CW405" s="6">
        <f>SUMIF(CX$67:CX$97,$D405,CZ$67:CZ$97)</f>
        <v>0</v>
      </c>
      <c r="CX405" s="9"/>
      <c r="CY405" s="10"/>
      <c r="CZ405" s="11"/>
      <c r="DA405" s="6">
        <f>SUMIF(DB$67:DB$97,$D405,DD$67:DD$97)</f>
        <v>0</v>
      </c>
      <c r="DB405" s="9"/>
      <c r="DC405" s="10"/>
      <c r="DD405" s="11"/>
      <c r="DE405" s="6">
        <f>SUMIF(DF$67:DF$97,$D405,DH$67:DH$97)</f>
        <v>0</v>
      </c>
      <c r="DF405" s="9"/>
      <c r="DG405" s="10"/>
      <c r="DH405" s="11"/>
      <c r="DI405" s="6">
        <f>SUMIF(DJ$67:DJ$97,$D405,DL$67:DL$97)</f>
        <v>0</v>
      </c>
      <c r="DJ405" s="9"/>
      <c r="DK405" s="10"/>
      <c r="DL405" s="11"/>
      <c r="DM405" s="6">
        <f>SUMIF(DN$67:DN$97,$D405,DP$67:DP$97)</f>
        <v>0</v>
      </c>
      <c r="DN405" s="9"/>
      <c r="DO405" s="10"/>
      <c r="DP405" s="11"/>
      <c r="DQ405" s="6">
        <f>SUMIF(DR$67:DR$97,$D405,DT$67:DT$97)</f>
        <v>0</v>
      </c>
      <c r="DR405" s="9"/>
      <c r="DS405" s="10"/>
      <c r="DT405" s="11"/>
      <c r="DU405" s="6">
        <f>SUMIF(DV$67:DV$97,$D405,DX$67:DX$97)</f>
        <v>0</v>
      </c>
      <c r="DV405" s="9"/>
      <c r="DW405" s="10"/>
      <c r="DX405" s="11"/>
      <c r="DY405" s="6">
        <f>SUMIF(DZ$67:DZ$97,$D405,EB$67:EB$97)</f>
        <v>0</v>
      </c>
      <c r="DZ405" s="9"/>
      <c r="EA405" s="10"/>
      <c r="EB405" s="11"/>
      <c r="EC405" s="6">
        <f>SUMIF(ED$67:ED$97,$D405,EF$67:EF$97)</f>
        <v>0</v>
      </c>
      <c r="ED405" s="9"/>
      <c r="EE405" s="10"/>
      <c r="EF405" s="11"/>
      <c r="EG405" s="6">
        <f>SUMIF(EH$67:EH$97,$D405,EJ$67:EJ$97)</f>
        <v>0</v>
      </c>
      <c r="EH405" s="9"/>
      <c r="EI405" s="10"/>
      <c r="EJ405" s="11"/>
      <c r="EK405" s="6">
        <f>SUMIF(EL$67:EL$97,$D405,EN$67:EN$97)</f>
        <v>0</v>
      </c>
      <c r="EL405" s="9"/>
      <c r="EM405" s="10"/>
      <c r="EN405" s="11"/>
      <c r="EO405" s="6">
        <f>SUMIF(EP$67:EP$97,$D405,ER$67:ER$97)</f>
        <v>0</v>
      </c>
      <c r="EP405" s="9"/>
      <c r="EQ405" s="10"/>
      <c r="ER405" s="11"/>
      <c r="ES405" s="6">
        <f>SUMIF(ET$67:ET$97,$D405,EV$67:EV$97)</f>
        <v>0</v>
      </c>
      <c r="ET405" s="9"/>
      <c r="EU405" s="10"/>
      <c r="EV405" s="11"/>
      <c r="EW405" s="6">
        <f>SUMIF(EX$67:EX$97,$D405,EZ$67:EZ$97)</f>
        <v>0</v>
      </c>
      <c r="EX405" s="9"/>
      <c r="EY405" s="10"/>
      <c r="EZ405" s="11"/>
      <c r="FA405" s="6">
        <f>SUMIF(FB$67:FB$97,$D405,FD$67:FD$97)</f>
        <v>0</v>
      </c>
      <c r="FB405" s="9"/>
      <c r="FC405" s="10"/>
      <c r="FD405" s="11"/>
      <c r="FE405" s="6">
        <f>SUMIF(FF$67:FF$97,$D405,FH$67:FH$97)</f>
        <v>0</v>
      </c>
      <c r="FF405" s="9"/>
      <c r="FG405" s="10"/>
      <c r="FH405" s="11"/>
      <c r="FI405" s="6">
        <f>SUMIF(FJ$67:FJ$97,$D405,FL$67:FL$97)</f>
        <v>0</v>
      </c>
      <c r="FJ405" s="9"/>
      <c r="FK405" s="10"/>
      <c r="FL405" s="11"/>
      <c r="FM405" s="6">
        <f>SUMIF(FN$67:FN$97,$D405,FP$67:FP$97)</f>
        <v>0</v>
      </c>
      <c r="FN405" s="9"/>
      <c r="FO405" s="10"/>
      <c r="FP405" s="11"/>
      <c r="FQ405" s="6">
        <f>SUMIF(FR$67:FR$97,$D405,FT$67:FT$97)</f>
        <v>0</v>
      </c>
      <c r="FR405" s="9"/>
      <c r="FS405" s="10"/>
      <c r="FT405" s="11"/>
      <c r="FU405" s="6">
        <f>SUMIF(FV$67:FV$97,$D405,FX$67:FX$97)</f>
        <v>0</v>
      </c>
      <c r="FV405" s="9"/>
      <c r="FW405" s="10"/>
      <c r="FX405" s="11"/>
      <c r="FY405" s="6">
        <f>SUMIF(FZ$67:FZ$97,$D405,GB$67:GB$97)</f>
        <v>0</v>
      </c>
      <c r="FZ405" s="9"/>
      <c r="GA405" s="10"/>
      <c r="GB405" s="11"/>
      <c r="GC405" s="6">
        <f>SUMIF(GD$67:GD$97,$D405,GF$67:GF$97)</f>
        <v>0</v>
      </c>
      <c r="GD405" s="9"/>
      <c r="GE405" s="10"/>
      <c r="GF405" s="11"/>
      <c r="GG405" s="6">
        <f>SUMIF(GH$67:GH$97,$D405,GJ$67:GJ$97)</f>
        <v>0</v>
      </c>
      <c r="GH405" s="9"/>
      <c r="GI405" s="10"/>
      <c r="GJ405" s="11"/>
      <c r="GK405" s="6">
        <f>SUMIF(GL$67:GL$97,$D405,GN$67:GN$97)</f>
        <v>0</v>
      </c>
      <c r="GL405" s="9"/>
      <c r="GM405" s="10"/>
      <c r="GN405" s="11"/>
      <c r="GO405" s="6">
        <f>SUMIF(GP$67:GP$97,$D405,GR$67:GR$97)</f>
        <v>0</v>
      </c>
      <c r="GP405" s="9"/>
      <c r="GQ405" s="10"/>
      <c r="GR405" s="11"/>
      <c r="GS405" s="6">
        <f>SUMIF(GT$67:GT$97,$D405,GV$67:GV$97)</f>
        <v>0</v>
      </c>
      <c r="GT405" s="9"/>
      <c r="GU405" s="10"/>
      <c r="GV405" s="20"/>
      <c r="GW405" s="19">
        <f t="shared" si="12"/>
        <v>0</v>
      </c>
      <c r="GX405" s="472"/>
      <c r="GY405" s="522"/>
    </row>
    <row r="406" spans="1:207" ht="33.950000000000003" customHeight="1">
      <c r="A406" s="210" t="s">
        <v>78</v>
      </c>
      <c r="B406" s="513"/>
      <c r="C406" s="334" t="s">
        <v>459</v>
      </c>
      <c r="D406" s="333" t="s">
        <v>460</v>
      </c>
      <c r="E406" s="206">
        <f>SUMIF(F$98:F$128,$D406,H$98:H$128)</f>
        <v>0</v>
      </c>
      <c r="F406" s="9"/>
      <c r="G406" s="10"/>
      <c r="H406" s="11"/>
      <c r="I406" s="6">
        <f>SUMIF(J$98:J$128,$D406,L$98:L$128)</f>
        <v>0</v>
      </c>
      <c r="J406" s="9"/>
      <c r="K406" s="10"/>
      <c r="L406" s="11"/>
      <c r="M406" s="6">
        <f>SUMIF(N$98:N$128,$D406,P$98:P$128)</f>
        <v>0</v>
      </c>
      <c r="N406" s="9"/>
      <c r="O406" s="10"/>
      <c r="P406" s="11"/>
      <c r="Q406" s="6">
        <f>SUMIF(R$98:R$128,$D406,T$98:T$128)</f>
        <v>0</v>
      </c>
      <c r="R406" s="9"/>
      <c r="S406" s="10"/>
      <c r="T406" s="11"/>
      <c r="U406" s="6">
        <f>SUMIF(V$98:V$128,$D406,X$98:X$128)</f>
        <v>0</v>
      </c>
      <c r="V406" s="9"/>
      <c r="W406" s="10"/>
      <c r="X406" s="11"/>
      <c r="Y406" s="6">
        <f>SUMIF(Z$98:Z$128,$D406,AB$98:AB$128)</f>
        <v>0</v>
      </c>
      <c r="Z406" s="9"/>
      <c r="AA406" s="10"/>
      <c r="AB406" s="11"/>
      <c r="AC406" s="6">
        <f>SUMIF(AD$98:AD$128,$D406,AF$98:AF$128)</f>
        <v>0</v>
      </c>
      <c r="AD406" s="9"/>
      <c r="AE406" s="10"/>
      <c r="AF406" s="11"/>
      <c r="AG406" s="6">
        <f>SUMIF(AH$98:AH$128,$D406,AJ$98:AJ$128)</f>
        <v>0</v>
      </c>
      <c r="AH406" s="9"/>
      <c r="AI406" s="10"/>
      <c r="AJ406" s="11"/>
      <c r="AK406" s="6">
        <f>SUMIF(AL$98:AL$128,$D406,AN$98:AN$128)</f>
        <v>0</v>
      </c>
      <c r="AL406" s="9"/>
      <c r="AM406" s="10"/>
      <c r="AN406" s="11"/>
      <c r="AO406" s="6">
        <f>SUMIF(AP$98:AP$128,$D406,AR$98:AR$128)</f>
        <v>0</v>
      </c>
      <c r="AP406" s="9"/>
      <c r="AQ406" s="10"/>
      <c r="AR406" s="11"/>
      <c r="AS406" s="6">
        <f>SUMIF(AT$98:AT$128,$D406,AV$98:AV$128)</f>
        <v>0</v>
      </c>
      <c r="AT406" s="9"/>
      <c r="AU406" s="10"/>
      <c r="AV406" s="11"/>
      <c r="AW406" s="6">
        <f>SUMIF(AX$98:AX$128,$D406,AZ$98:AZ$128)</f>
        <v>0</v>
      </c>
      <c r="AX406" s="9"/>
      <c r="AY406" s="10"/>
      <c r="AZ406" s="11"/>
      <c r="BA406" s="6">
        <f>SUMIF(BB$98:BB$128,$D406,BD$98:BD$128)</f>
        <v>0</v>
      </c>
      <c r="BB406" s="9"/>
      <c r="BC406" s="10"/>
      <c r="BD406" s="11"/>
      <c r="BE406" s="6">
        <f>SUMIF(BF$98:BF$128,$D406,BH$98:BH$128)</f>
        <v>0</v>
      </c>
      <c r="BF406" s="9"/>
      <c r="BG406" s="10"/>
      <c r="BH406" s="11"/>
      <c r="BI406" s="6">
        <f>SUMIF(BJ$98:BJ$128,$D406,BL$98:BL$128)</f>
        <v>0</v>
      </c>
      <c r="BJ406" s="9"/>
      <c r="BK406" s="10"/>
      <c r="BL406" s="11"/>
      <c r="BM406" s="6">
        <f>SUMIF(BN$98:BN$128,$D406,BP$98:BP$128)</f>
        <v>0</v>
      </c>
      <c r="BN406" s="9"/>
      <c r="BO406" s="10"/>
      <c r="BP406" s="11"/>
      <c r="BQ406" s="6">
        <f>SUMIF(BR$98:BR$128,$D406,BT$98:BT$128)</f>
        <v>0</v>
      </c>
      <c r="BR406" s="9"/>
      <c r="BS406" s="10"/>
      <c r="BT406" s="11"/>
      <c r="BU406" s="6">
        <f>SUMIF(BV$98:BV$128,$D406,BX$98:BX$128)</f>
        <v>0</v>
      </c>
      <c r="BV406" s="9"/>
      <c r="BW406" s="10"/>
      <c r="BX406" s="11"/>
      <c r="BY406" s="6">
        <f>SUMIF(BZ$98:BZ$128,$D406,CB$98:CB$128)</f>
        <v>0</v>
      </c>
      <c r="BZ406" s="9"/>
      <c r="CA406" s="10"/>
      <c r="CB406" s="11"/>
      <c r="CC406" s="6">
        <f>SUMIF(CD$98:CD$128,$D406,CF$98:CF$128)</f>
        <v>0</v>
      </c>
      <c r="CD406" s="9"/>
      <c r="CE406" s="10"/>
      <c r="CF406" s="11"/>
      <c r="CG406" s="6">
        <f>SUMIF(CH$98:CH$128,$D406,CJ$98:CJ$128)</f>
        <v>0</v>
      </c>
      <c r="CH406" s="9"/>
      <c r="CI406" s="10"/>
      <c r="CJ406" s="11"/>
      <c r="CK406" s="6">
        <f>SUMIF(CL$98:CL$128,$D406,CN$98:CN$128)</f>
        <v>0</v>
      </c>
      <c r="CL406" s="9"/>
      <c r="CM406" s="10"/>
      <c r="CN406" s="11"/>
      <c r="CO406" s="6">
        <f>SUMIF(CP$98:CP$128,$D406,CR$98:CR$128)</f>
        <v>0</v>
      </c>
      <c r="CP406" s="9"/>
      <c r="CQ406" s="10"/>
      <c r="CR406" s="11"/>
      <c r="CS406" s="6">
        <f>SUMIF(CT$98:CT$128,$D406,CV$98:CV$128)</f>
        <v>0</v>
      </c>
      <c r="CT406" s="9"/>
      <c r="CU406" s="10"/>
      <c r="CV406" s="11"/>
      <c r="CW406" s="6">
        <f>SUMIF(CX$98:CX$128,$D406,CZ$98:CZ$128)</f>
        <v>0</v>
      </c>
      <c r="CX406" s="9"/>
      <c r="CY406" s="10"/>
      <c r="CZ406" s="11"/>
      <c r="DA406" s="6">
        <f>SUMIF(DB$98:DB$128,$D406,DD$98:DD$128)</f>
        <v>0</v>
      </c>
      <c r="DB406" s="9"/>
      <c r="DC406" s="10"/>
      <c r="DD406" s="11"/>
      <c r="DE406" s="6">
        <f>SUMIF(DF$98:DF$128,$D406,DH$98:DH$128)</f>
        <v>0</v>
      </c>
      <c r="DF406" s="9"/>
      <c r="DG406" s="10"/>
      <c r="DH406" s="11"/>
      <c r="DI406" s="6">
        <f>SUMIF(DJ$98:DJ$128,$D406,DL$98:DL$128)</f>
        <v>0</v>
      </c>
      <c r="DJ406" s="9"/>
      <c r="DK406" s="10"/>
      <c r="DL406" s="11"/>
      <c r="DM406" s="6">
        <f>SUMIF(DN$98:DN$128,$D406,DP$98:DP$128)</f>
        <v>0</v>
      </c>
      <c r="DN406" s="9"/>
      <c r="DO406" s="10"/>
      <c r="DP406" s="11"/>
      <c r="DQ406" s="6">
        <f>SUMIF(DR$98:DR$128,$D406,DT$98:DT$128)</f>
        <v>0</v>
      </c>
      <c r="DR406" s="9"/>
      <c r="DS406" s="10"/>
      <c r="DT406" s="11"/>
      <c r="DU406" s="6">
        <f>SUMIF(DV$98:DV$128,$D406,DX$98:DX$128)</f>
        <v>0</v>
      </c>
      <c r="DV406" s="9"/>
      <c r="DW406" s="10"/>
      <c r="DX406" s="11"/>
      <c r="DY406" s="6">
        <f>SUMIF(DZ$98:DZ$128,$D406,EB$98:EB$128)</f>
        <v>0</v>
      </c>
      <c r="DZ406" s="9"/>
      <c r="EA406" s="10"/>
      <c r="EB406" s="11"/>
      <c r="EC406" s="6">
        <f>SUMIF(ED$98:ED$128,$D406,EF$98:EF$128)</f>
        <v>0</v>
      </c>
      <c r="ED406" s="9"/>
      <c r="EE406" s="10"/>
      <c r="EF406" s="11"/>
      <c r="EG406" s="6">
        <f>SUMIF(EH$98:EH$128,$D406,EJ$98:EJ$128)</f>
        <v>0</v>
      </c>
      <c r="EH406" s="9"/>
      <c r="EI406" s="10"/>
      <c r="EJ406" s="11"/>
      <c r="EK406" s="6">
        <f>SUMIF(EL$98:EL$128,$D406,EN$98:EN$128)</f>
        <v>0</v>
      </c>
      <c r="EL406" s="9"/>
      <c r="EM406" s="10"/>
      <c r="EN406" s="11"/>
      <c r="EO406" s="6">
        <f>SUMIF(EP$98:EP$128,$D406,ER$98:ER$128)</f>
        <v>0</v>
      </c>
      <c r="EP406" s="9"/>
      <c r="EQ406" s="10"/>
      <c r="ER406" s="11"/>
      <c r="ES406" s="6">
        <f>SUMIF(ET$98:ET$128,$D406,EV$98:EV$128)</f>
        <v>0</v>
      </c>
      <c r="ET406" s="9"/>
      <c r="EU406" s="10"/>
      <c r="EV406" s="11"/>
      <c r="EW406" s="6">
        <f>SUMIF(EX$98:EX$128,$D406,EZ$98:EZ$128)</f>
        <v>0</v>
      </c>
      <c r="EX406" s="9"/>
      <c r="EY406" s="10"/>
      <c r="EZ406" s="11"/>
      <c r="FA406" s="6">
        <f>SUMIF(FB$98:FB$128,$D406,FD$98:FD$128)</f>
        <v>0</v>
      </c>
      <c r="FB406" s="9"/>
      <c r="FC406" s="10"/>
      <c r="FD406" s="11"/>
      <c r="FE406" s="6">
        <f>SUMIF(FF$98:FF$128,$D406,FH$98:FH$128)</f>
        <v>0</v>
      </c>
      <c r="FF406" s="9"/>
      <c r="FG406" s="10"/>
      <c r="FH406" s="11"/>
      <c r="FI406" s="6">
        <f>SUMIF(FJ$98:FJ$128,$D406,FL$98:FL$128)</f>
        <v>0</v>
      </c>
      <c r="FJ406" s="9"/>
      <c r="FK406" s="10"/>
      <c r="FL406" s="11"/>
      <c r="FM406" s="6">
        <f>SUMIF(FN$98:FN$128,$D406,FP$98:FP$128)</f>
        <v>0</v>
      </c>
      <c r="FN406" s="9"/>
      <c r="FO406" s="10"/>
      <c r="FP406" s="11"/>
      <c r="FQ406" s="6">
        <f>SUMIF(FR$98:FR$128,$D406,FT$98:FT$128)</f>
        <v>0</v>
      </c>
      <c r="FR406" s="9"/>
      <c r="FS406" s="10"/>
      <c r="FT406" s="11"/>
      <c r="FU406" s="6">
        <f>SUMIF(FV$98:FV$128,$D406,FX$98:FX$128)</f>
        <v>0</v>
      </c>
      <c r="FV406" s="9"/>
      <c r="FW406" s="10"/>
      <c r="FX406" s="11"/>
      <c r="FY406" s="6">
        <f>SUMIF(FZ$98:FZ$128,$D406,GB$98:GB$128)</f>
        <v>0</v>
      </c>
      <c r="FZ406" s="9"/>
      <c r="GA406" s="10"/>
      <c r="GB406" s="11"/>
      <c r="GC406" s="6">
        <f>SUMIF(GD$98:GD$128,$D406,GF$98:GF$128)</f>
        <v>0</v>
      </c>
      <c r="GD406" s="9"/>
      <c r="GE406" s="10"/>
      <c r="GF406" s="11"/>
      <c r="GG406" s="6">
        <f>SUMIF(GH$98:GH$128,$D406,GJ$98:GJ$128)</f>
        <v>0</v>
      </c>
      <c r="GH406" s="9"/>
      <c r="GI406" s="10"/>
      <c r="GJ406" s="11"/>
      <c r="GK406" s="6">
        <f>SUMIF(GL$98:GL$128,$D406,GN$98:GN$128)</f>
        <v>0</v>
      </c>
      <c r="GL406" s="9"/>
      <c r="GM406" s="10"/>
      <c r="GN406" s="11"/>
      <c r="GO406" s="6">
        <f>SUMIF(GP$98:GP$128,$D406,GR$98:GR$128)</f>
        <v>0</v>
      </c>
      <c r="GP406" s="9"/>
      <c r="GQ406" s="10"/>
      <c r="GR406" s="11"/>
      <c r="GS406" s="6">
        <f>SUMIF(GT$98:GT$128,$D406,GV$98:GV$128)</f>
        <v>0</v>
      </c>
      <c r="GT406" s="9"/>
      <c r="GU406" s="10"/>
      <c r="GV406" s="20"/>
      <c r="GW406" s="19">
        <f t="shared" si="12"/>
        <v>0</v>
      </c>
      <c r="GX406" s="472"/>
      <c r="GY406" s="522"/>
    </row>
    <row r="407" spans="1:207" ht="33.950000000000003" customHeight="1">
      <c r="A407" s="210" t="s">
        <v>79</v>
      </c>
      <c r="B407" s="513"/>
      <c r="C407" s="157" t="s">
        <v>459</v>
      </c>
      <c r="D407" s="242" t="s">
        <v>460</v>
      </c>
      <c r="E407" s="206">
        <f>SUMIF(F$129:F$159,$D407,H$129:H$159)</f>
        <v>0</v>
      </c>
      <c r="F407" s="9"/>
      <c r="G407" s="10"/>
      <c r="H407" s="11"/>
      <c r="I407" s="6">
        <f>SUMIF(J$129:J$159,$D407,L$129:L$159)</f>
        <v>0</v>
      </c>
      <c r="J407" s="9"/>
      <c r="K407" s="10"/>
      <c r="L407" s="11"/>
      <c r="M407" s="6">
        <f>SUMIF(N$129:N$159,$D407,P$129:P$159)</f>
        <v>0</v>
      </c>
      <c r="N407" s="9"/>
      <c r="O407" s="10"/>
      <c r="P407" s="11"/>
      <c r="Q407" s="6">
        <f>SUMIF(R$129:R$159,$D407,T$129:T$159)</f>
        <v>0</v>
      </c>
      <c r="R407" s="9"/>
      <c r="S407" s="10"/>
      <c r="T407" s="11"/>
      <c r="U407" s="6">
        <f>SUMIF(V$129:V$159,$D407,X$129:X$159)</f>
        <v>0</v>
      </c>
      <c r="V407" s="9"/>
      <c r="W407" s="10"/>
      <c r="X407" s="11"/>
      <c r="Y407" s="6">
        <f>SUMIF(Z$129:Z$159,$D407,AB$129:AB$159)</f>
        <v>0</v>
      </c>
      <c r="Z407" s="9"/>
      <c r="AA407" s="10"/>
      <c r="AB407" s="11"/>
      <c r="AC407" s="6">
        <f>SUMIF(AD$129:AD$159,$D407,AF$129:AF$159)</f>
        <v>0</v>
      </c>
      <c r="AD407" s="9"/>
      <c r="AE407" s="10"/>
      <c r="AF407" s="11"/>
      <c r="AG407" s="6">
        <f>SUMIF(AH$129:AH$159,$D407,AJ$129:AJ$159)</f>
        <v>0</v>
      </c>
      <c r="AH407" s="9"/>
      <c r="AI407" s="10"/>
      <c r="AJ407" s="11"/>
      <c r="AK407" s="6">
        <f>SUMIF(AL$129:AL$159,$D407,AN$129:AN$159)</f>
        <v>0</v>
      </c>
      <c r="AL407" s="9"/>
      <c r="AM407" s="10"/>
      <c r="AN407" s="11"/>
      <c r="AO407" s="6">
        <f>SUMIF(AP$129:AP$159,$D407,AR$129:AR$159)</f>
        <v>0</v>
      </c>
      <c r="AP407" s="9"/>
      <c r="AQ407" s="10"/>
      <c r="AR407" s="11"/>
      <c r="AS407" s="6">
        <f>SUMIF(AT$129:AT$159,$D407,AV$129:AV$159)</f>
        <v>0</v>
      </c>
      <c r="AT407" s="9"/>
      <c r="AU407" s="10"/>
      <c r="AV407" s="11"/>
      <c r="AW407" s="6">
        <f>SUMIF(AX$129:AX$159,$D407,AZ$129:AZ$159)</f>
        <v>0</v>
      </c>
      <c r="AX407" s="9"/>
      <c r="AY407" s="10"/>
      <c r="AZ407" s="11"/>
      <c r="BA407" s="6">
        <f>SUMIF(BB$129:BB$159,$D407,BD$129:BD$159)</f>
        <v>0</v>
      </c>
      <c r="BB407" s="9"/>
      <c r="BC407" s="10"/>
      <c r="BD407" s="11"/>
      <c r="BE407" s="6">
        <f>SUMIF(BF$129:BF$159,$D407,BH$129:BH$159)</f>
        <v>0</v>
      </c>
      <c r="BF407" s="9"/>
      <c r="BG407" s="10"/>
      <c r="BH407" s="11"/>
      <c r="BI407" s="6">
        <f>SUMIF(BJ$129:BJ$159,$D407,BL$129:BL$159)</f>
        <v>0</v>
      </c>
      <c r="BJ407" s="9"/>
      <c r="BK407" s="10"/>
      <c r="BL407" s="11"/>
      <c r="BM407" s="6">
        <f>SUMIF(BN$129:BN$159,$D407,BP$129:BP$159)</f>
        <v>0</v>
      </c>
      <c r="BN407" s="9"/>
      <c r="BO407" s="10"/>
      <c r="BP407" s="11"/>
      <c r="BQ407" s="6">
        <f>SUMIF(BR$129:BR$159,$D407,BT$129:BT$159)</f>
        <v>0</v>
      </c>
      <c r="BR407" s="9"/>
      <c r="BS407" s="10"/>
      <c r="BT407" s="11"/>
      <c r="BU407" s="6">
        <f>SUMIF(BV$129:BV$159,$D407,BX$129:BX$159)</f>
        <v>0</v>
      </c>
      <c r="BV407" s="9"/>
      <c r="BW407" s="10"/>
      <c r="BX407" s="11"/>
      <c r="BY407" s="6">
        <f>SUMIF(BZ$129:BZ$159,$D407,CB$129:CB$159)</f>
        <v>0</v>
      </c>
      <c r="BZ407" s="9"/>
      <c r="CA407" s="10"/>
      <c r="CB407" s="11"/>
      <c r="CC407" s="6">
        <f>SUMIF(CD$129:CD$159,$D407,CF$129:CF$159)</f>
        <v>0</v>
      </c>
      <c r="CD407" s="9"/>
      <c r="CE407" s="10"/>
      <c r="CF407" s="11"/>
      <c r="CG407" s="6">
        <f>SUMIF(CH$129:CH$159,$D407,CJ$129:CJ$159)</f>
        <v>0</v>
      </c>
      <c r="CH407" s="9"/>
      <c r="CI407" s="10"/>
      <c r="CJ407" s="11"/>
      <c r="CK407" s="6">
        <f>SUMIF(CL$129:CL$159,$D407,CN$129:CN$159)</f>
        <v>0</v>
      </c>
      <c r="CL407" s="9"/>
      <c r="CM407" s="10"/>
      <c r="CN407" s="11"/>
      <c r="CO407" s="6">
        <f>SUMIF(CP$129:CP$159,$D407,CR$129:CR$159)</f>
        <v>0</v>
      </c>
      <c r="CP407" s="9"/>
      <c r="CQ407" s="10"/>
      <c r="CR407" s="11"/>
      <c r="CS407" s="6">
        <f>SUMIF(CT$129:CT$159,$D407,CV$129:CV$159)</f>
        <v>0</v>
      </c>
      <c r="CT407" s="9"/>
      <c r="CU407" s="10"/>
      <c r="CV407" s="11"/>
      <c r="CW407" s="6">
        <f>SUMIF(CX$129:CX$159,$D407,CZ$129:CZ$159)</f>
        <v>0</v>
      </c>
      <c r="CX407" s="9"/>
      <c r="CY407" s="10"/>
      <c r="CZ407" s="11"/>
      <c r="DA407" s="6">
        <f>SUMIF(DB$129:DB$159,$D407,DD$129:DD$159)</f>
        <v>0</v>
      </c>
      <c r="DB407" s="9"/>
      <c r="DC407" s="10"/>
      <c r="DD407" s="11"/>
      <c r="DE407" s="6">
        <f>SUMIF(DF$129:DF$159,$D407,DH$129:DH$159)</f>
        <v>0</v>
      </c>
      <c r="DF407" s="9"/>
      <c r="DG407" s="10"/>
      <c r="DH407" s="11"/>
      <c r="DI407" s="6">
        <f>SUMIF(DJ$129:DJ$159,$D407,DL$129:DL$159)</f>
        <v>0</v>
      </c>
      <c r="DJ407" s="9"/>
      <c r="DK407" s="10"/>
      <c r="DL407" s="11"/>
      <c r="DM407" s="6">
        <f>SUMIF(DN$129:DN$159,$D407,DP$129:DP$159)</f>
        <v>0</v>
      </c>
      <c r="DN407" s="9"/>
      <c r="DO407" s="10"/>
      <c r="DP407" s="11"/>
      <c r="DQ407" s="6">
        <f>SUMIF(DR$129:DR$159,$D407,DT$129:DT$159)</f>
        <v>0</v>
      </c>
      <c r="DR407" s="9"/>
      <c r="DS407" s="10"/>
      <c r="DT407" s="11"/>
      <c r="DU407" s="6">
        <f>SUMIF(DV$129:DV$159,$D407,DX$129:DX$159)</f>
        <v>0</v>
      </c>
      <c r="DV407" s="9"/>
      <c r="DW407" s="10"/>
      <c r="DX407" s="11"/>
      <c r="DY407" s="6">
        <f>SUMIF(DZ$129:DZ$159,$D407,EB$129:EB$159)</f>
        <v>0</v>
      </c>
      <c r="DZ407" s="9"/>
      <c r="EA407" s="10"/>
      <c r="EB407" s="11"/>
      <c r="EC407" s="6">
        <f>SUMIF(ED$129:ED$159,$D407,EF$129:EF$159)</f>
        <v>0</v>
      </c>
      <c r="ED407" s="9"/>
      <c r="EE407" s="10"/>
      <c r="EF407" s="11"/>
      <c r="EG407" s="6">
        <f>SUMIF(EH$129:EH$159,$D407,EJ$129:EJ$159)</f>
        <v>0</v>
      </c>
      <c r="EH407" s="9"/>
      <c r="EI407" s="10"/>
      <c r="EJ407" s="11"/>
      <c r="EK407" s="6">
        <f>SUMIF(EL$129:EL$159,$D407,EN$129:EN$159)</f>
        <v>0</v>
      </c>
      <c r="EL407" s="9"/>
      <c r="EM407" s="10"/>
      <c r="EN407" s="11"/>
      <c r="EO407" s="6">
        <f>SUMIF(EP$129:EP$159,$D407,ER$129:ER$159)</f>
        <v>0</v>
      </c>
      <c r="EP407" s="9"/>
      <c r="EQ407" s="10"/>
      <c r="ER407" s="11"/>
      <c r="ES407" s="6">
        <f>SUMIF(ET$129:ET$159,$D407,EV$129:EV$159)</f>
        <v>0</v>
      </c>
      <c r="ET407" s="9"/>
      <c r="EU407" s="10"/>
      <c r="EV407" s="11"/>
      <c r="EW407" s="6">
        <f>SUMIF(EX$129:EX$159,$D407,EZ$129:EZ$159)</f>
        <v>0</v>
      </c>
      <c r="EX407" s="9"/>
      <c r="EY407" s="10"/>
      <c r="EZ407" s="11"/>
      <c r="FA407" s="6">
        <f>SUMIF(FB$129:FB$159,$D407,FD$129:FD$159)</f>
        <v>0</v>
      </c>
      <c r="FB407" s="9"/>
      <c r="FC407" s="10"/>
      <c r="FD407" s="11"/>
      <c r="FE407" s="6">
        <f>SUMIF(FF$129:FF$159,$D407,FH$129:FH$159)</f>
        <v>0</v>
      </c>
      <c r="FF407" s="9"/>
      <c r="FG407" s="10"/>
      <c r="FH407" s="11"/>
      <c r="FI407" s="6">
        <f>SUMIF(FJ$129:FJ$159,$D407,FL$129:FL$159)</f>
        <v>0</v>
      </c>
      <c r="FJ407" s="9"/>
      <c r="FK407" s="10"/>
      <c r="FL407" s="11"/>
      <c r="FM407" s="6">
        <f>SUMIF(FN$129:FN$159,$D407,FP$129:FP$159)</f>
        <v>0</v>
      </c>
      <c r="FN407" s="9"/>
      <c r="FO407" s="10"/>
      <c r="FP407" s="11"/>
      <c r="FQ407" s="6">
        <f>SUMIF(FR$129:FR$159,$D407,FT$129:FT$159)</f>
        <v>0</v>
      </c>
      <c r="FR407" s="9"/>
      <c r="FS407" s="10"/>
      <c r="FT407" s="11"/>
      <c r="FU407" s="6">
        <f>SUMIF(FV$129:FV$159,$D407,FX$129:FX$159)</f>
        <v>0</v>
      </c>
      <c r="FV407" s="9"/>
      <c r="FW407" s="10"/>
      <c r="FX407" s="11"/>
      <c r="FY407" s="6">
        <f>SUMIF(FZ$129:FZ$159,$D407,GB$129:GB$159)</f>
        <v>0</v>
      </c>
      <c r="FZ407" s="9"/>
      <c r="GA407" s="10"/>
      <c r="GB407" s="11"/>
      <c r="GC407" s="6">
        <f>SUMIF(GD$129:GD$159,$D407,GF$129:GF$159)</f>
        <v>0</v>
      </c>
      <c r="GD407" s="9"/>
      <c r="GE407" s="10"/>
      <c r="GF407" s="11"/>
      <c r="GG407" s="6">
        <f>SUMIF(GH$129:GH$159,$D407,GJ$129:GJ$159)</f>
        <v>0</v>
      </c>
      <c r="GH407" s="9"/>
      <c r="GI407" s="10"/>
      <c r="GJ407" s="11"/>
      <c r="GK407" s="6">
        <f>SUMIF(GL$129:GL$159,$D407,GN$129:GN$159)</f>
        <v>0</v>
      </c>
      <c r="GL407" s="9"/>
      <c r="GM407" s="10"/>
      <c r="GN407" s="11"/>
      <c r="GO407" s="6">
        <f>SUMIF(GP$129:GP$159,$D407,GR$129:GR$159)</f>
        <v>0</v>
      </c>
      <c r="GP407" s="9"/>
      <c r="GQ407" s="10"/>
      <c r="GR407" s="11"/>
      <c r="GS407" s="6">
        <f>SUMIF(GT$129:GT$159,$D407,GV$129:GV$159)</f>
        <v>0</v>
      </c>
      <c r="GT407" s="9"/>
      <c r="GU407" s="10"/>
      <c r="GV407" s="20"/>
      <c r="GW407" s="19">
        <f t="shared" si="12"/>
        <v>0</v>
      </c>
      <c r="GX407" s="472"/>
      <c r="GY407" s="522"/>
    </row>
    <row r="408" spans="1:207" ht="33.950000000000003" customHeight="1">
      <c r="A408" s="210" t="s">
        <v>80</v>
      </c>
      <c r="B408" s="513"/>
      <c r="C408" s="334" t="s">
        <v>459</v>
      </c>
      <c r="D408" s="333" t="s">
        <v>460</v>
      </c>
      <c r="E408" s="206">
        <f>SUMIF(F$160:F$190,$D408,H$160:H$190)</f>
        <v>0</v>
      </c>
      <c r="F408" s="9"/>
      <c r="G408" s="10"/>
      <c r="H408" s="11"/>
      <c r="I408" s="6">
        <f>SUMIF(J$160:J$190,$D408,L$160:L$190)</f>
        <v>0</v>
      </c>
      <c r="J408" s="9"/>
      <c r="K408" s="10"/>
      <c r="L408" s="11"/>
      <c r="M408" s="6">
        <f>SUMIF(N$160:N$190,$D408,P$160:P$190)</f>
        <v>0</v>
      </c>
      <c r="N408" s="9"/>
      <c r="O408" s="10"/>
      <c r="P408" s="11"/>
      <c r="Q408" s="6">
        <f>SUMIF(R$160:R$190,$D408,T$160:T$190)</f>
        <v>0</v>
      </c>
      <c r="R408" s="9"/>
      <c r="S408" s="10"/>
      <c r="T408" s="11"/>
      <c r="U408" s="6">
        <f>SUMIF(V$160:V$190,$D408,X$160:X$190)</f>
        <v>0</v>
      </c>
      <c r="V408" s="9"/>
      <c r="W408" s="10"/>
      <c r="X408" s="11"/>
      <c r="Y408" s="6">
        <f>SUMIF(Z$160:Z$190,$D408,AB$160:AB$190)</f>
        <v>0</v>
      </c>
      <c r="Z408" s="9"/>
      <c r="AA408" s="10"/>
      <c r="AB408" s="11"/>
      <c r="AC408" s="6">
        <f>SUMIF(AD$160:AD$190,$D408,AF$160:AF$190)</f>
        <v>0</v>
      </c>
      <c r="AD408" s="9"/>
      <c r="AE408" s="10"/>
      <c r="AF408" s="11"/>
      <c r="AG408" s="6">
        <f>SUMIF(AH$160:AH$190,$D408,AJ$160:AJ$190)</f>
        <v>0</v>
      </c>
      <c r="AH408" s="9"/>
      <c r="AI408" s="10"/>
      <c r="AJ408" s="11"/>
      <c r="AK408" s="6">
        <f>SUMIF(AL$160:AL$190,$D408,AN$160:AN$190)</f>
        <v>0</v>
      </c>
      <c r="AL408" s="9"/>
      <c r="AM408" s="10"/>
      <c r="AN408" s="11"/>
      <c r="AO408" s="6">
        <f>SUMIF(AP$160:AP$190,$D408,AR$160:AR$190)</f>
        <v>0</v>
      </c>
      <c r="AP408" s="9"/>
      <c r="AQ408" s="10"/>
      <c r="AR408" s="11"/>
      <c r="AS408" s="6">
        <f>SUMIF(AT$160:AT$190,$D408,AV$160:AV$190)</f>
        <v>0</v>
      </c>
      <c r="AT408" s="9"/>
      <c r="AU408" s="10"/>
      <c r="AV408" s="11"/>
      <c r="AW408" s="6">
        <f>SUMIF(AX$160:AX$190,$D408,AZ$160:AZ$190)</f>
        <v>0</v>
      </c>
      <c r="AX408" s="9"/>
      <c r="AY408" s="10"/>
      <c r="AZ408" s="11"/>
      <c r="BA408" s="6">
        <f>SUMIF(BB$160:BB$190,$D408,BD$160:BD$190)</f>
        <v>0</v>
      </c>
      <c r="BB408" s="9"/>
      <c r="BC408" s="10"/>
      <c r="BD408" s="11"/>
      <c r="BE408" s="6">
        <f>SUMIF(BF$160:BF$190,$D408,BH$160:BH$190)</f>
        <v>0</v>
      </c>
      <c r="BF408" s="9"/>
      <c r="BG408" s="10"/>
      <c r="BH408" s="11"/>
      <c r="BI408" s="6">
        <f>SUMIF(BJ$160:BJ$190,$D408,BL$160:BL$190)</f>
        <v>0</v>
      </c>
      <c r="BJ408" s="9"/>
      <c r="BK408" s="10"/>
      <c r="BL408" s="11"/>
      <c r="BM408" s="6">
        <f>SUMIF(BN$160:BN$190,$D408,BP$160:BP$190)</f>
        <v>0</v>
      </c>
      <c r="BN408" s="9"/>
      <c r="BO408" s="10"/>
      <c r="BP408" s="11"/>
      <c r="BQ408" s="6">
        <f>SUMIF(BR$160:BR$190,$D408,BT$160:BT$190)</f>
        <v>0</v>
      </c>
      <c r="BR408" s="9"/>
      <c r="BS408" s="10"/>
      <c r="BT408" s="11"/>
      <c r="BU408" s="6">
        <f>SUMIF(BV$160:BV$190,$D408,BX$160:BX$190)</f>
        <v>0</v>
      </c>
      <c r="BV408" s="9"/>
      <c r="BW408" s="10"/>
      <c r="BX408" s="11"/>
      <c r="BY408" s="6">
        <f>SUMIF(BZ$160:BZ$190,$D408,CB$160:CB$190)</f>
        <v>0</v>
      </c>
      <c r="BZ408" s="9"/>
      <c r="CA408" s="10"/>
      <c r="CB408" s="11"/>
      <c r="CC408" s="6">
        <f>SUMIF(CD$160:CD$190,$D408,CF$160:CF$190)</f>
        <v>0</v>
      </c>
      <c r="CD408" s="9"/>
      <c r="CE408" s="10"/>
      <c r="CF408" s="11"/>
      <c r="CG408" s="6">
        <f>SUMIF(CH$160:CH$190,$D408,CJ$160:CJ$190)</f>
        <v>0</v>
      </c>
      <c r="CH408" s="9"/>
      <c r="CI408" s="10"/>
      <c r="CJ408" s="11"/>
      <c r="CK408" s="6">
        <f>SUMIF(CL$160:CL$190,$D408,CN$160:CN$190)</f>
        <v>0</v>
      </c>
      <c r="CL408" s="9"/>
      <c r="CM408" s="10"/>
      <c r="CN408" s="11"/>
      <c r="CO408" s="6">
        <f>SUMIF(CP$160:CP$190,$D408,CR$160:CR$190)</f>
        <v>0</v>
      </c>
      <c r="CP408" s="9"/>
      <c r="CQ408" s="10"/>
      <c r="CR408" s="11"/>
      <c r="CS408" s="6">
        <f>SUMIF(CT$160:CT$190,$D408,CV$160:CV$190)</f>
        <v>0</v>
      </c>
      <c r="CT408" s="9"/>
      <c r="CU408" s="10"/>
      <c r="CV408" s="11"/>
      <c r="CW408" s="6">
        <f>SUMIF(CX$160:CX$190,$D408,CZ$160:CZ$190)</f>
        <v>0</v>
      </c>
      <c r="CX408" s="9"/>
      <c r="CY408" s="10"/>
      <c r="CZ408" s="11"/>
      <c r="DA408" s="6">
        <f>SUMIF(DB$160:DB$190,$D408,DD$160:DD$190)</f>
        <v>0</v>
      </c>
      <c r="DB408" s="9"/>
      <c r="DC408" s="10"/>
      <c r="DD408" s="11"/>
      <c r="DE408" s="6">
        <f>SUMIF(DF$160:DF$190,$D408,DH$160:DH$190)</f>
        <v>0</v>
      </c>
      <c r="DF408" s="9"/>
      <c r="DG408" s="10"/>
      <c r="DH408" s="11"/>
      <c r="DI408" s="6">
        <f>SUMIF(DJ$160:DJ$190,$D408,DL$160:DL$190)</f>
        <v>0</v>
      </c>
      <c r="DJ408" s="9"/>
      <c r="DK408" s="10"/>
      <c r="DL408" s="11"/>
      <c r="DM408" s="6">
        <f>SUMIF(DN$160:DN$190,$D408,DP$160:DP$190)</f>
        <v>0</v>
      </c>
      <c r="DN408" s="9"/>
      <c r="DO408" s="10"/>
      <c r="DP408" s="11"/>
      <c r="DQ408" s="6">
        <f>SUMIF(DR$160:DR$190,$D408,DT$160:DT$190)</f>
        <v>0</v>
      </c>
      <c r="DR408" s="9"/>
      <c r="DS408" s="10"/>
      <c r="DT408" s="11"/>
      <c r="DU408" s="6">
        <f>SUMIF(DV$160:DV$190,$D408,DX$160:DX$190)</f>
        <v>0</v>
      </c>
      <c r="DV408" s="9"/>
      <c r="DW408" s="10"/>
      <c r="DX408" s="11"/>
      <c r="DY408" s="6">
        <f>SUMIF(DZ$160:DZ$190,$D408,EB$160:EB$190)</f>
        <v>0</v>
      </c>
      <c r="DZ408" s="9"/>
      <c r="EA408" s="10"/>
      <c r="EB408" s="11"/>
      <c r="EC408" s="6">
        <f>SUMIF(ED$160:ED$190,$D408,EF$160:EF$190)</f>
        <v>0</v>
      </c>
      <c r="ED408" s="9"/>
      <c r="EE408" s="10"/>
      <c r="EF408" s="11"/>
      <c r="EG408" s="6">
        <f>SUMIF(EH$160:EH$190,$D408,EJ$160:EJ$190)</f>
        <v>0</v>
      </c>
      <c r="EH408" s="9"/>
      <c r="EI408" s="10"/>
      <c r="EJ408" s="11"/>
      <c r="EK408" s="6">
        <f>SUMIF(EL$160:EL$190,$D408,EN$160:EN$190)</f>
        <v>0</v>
      </c>
      <c r="EL408" s="9"/>
      <c r="EM408" s="10"/>
      <c r="EN408" s="11"/>
      <c r="EO408" s="6">
        <f>SUMIF(EP$160:EP$190,$D408,ER$160:ER$190)</f>
        <v>0</v>
      </c>
      <c r="EP408" s="9"/>
      <c r="EQ408" s="10"/>
      <c r="ER408" s="11"/>
      <c r="ES408" s="6">
        <f>SUMIF(ET$160:ET$190,$D408,EV$160:EV$190)</f>
        <v>0</v>
      </c>
      <c r="ET408" s="9"/>
      <c r="EU408" s="10"/>
      <c r="EV408" s="11"/>
      <c r="EW408" s="6">
        <f>SUMIF(EX$160:EX$190,$D408,EZ$160:EZ$190)</f>
        <v>0</v>
      </c>
      <c r="EX408" s="9"/>
      <c r="EY408" s="10"/>
      <c r="EZ408" s="11"/>
      <c r="FA408" s="6">
        <f>SUMIF(FB$160:FB$190,$D408,FD$160:FD$190)</f>
        <v>0</v>
      </c>
      <c r="FB408" s="9"/>
      <c r="FC408" s="10"/>
      <c r="FD408" s="11"/>
      <c r="FE408" s="6">
        <f>SUMIF(FF$160:FF$190,$D408,FH$160:FH$190)</f>
        <v>0</v>
      </c>
      <c r="FF408" s="9"/>
      <c r="FG408" s="10"/>
      <c r="FH408" s="11"/>
      <c r="FI408" s="6">
        <f>SUMIF(FJ$160:FJ$190,$D408,FL$160:FL$190)</f>
        <v>0</v>
      </c>
      <c r="FJ408" s="9"/>
      <c r="FK408" s="10"/>
      <c r="FL408" s="11"/>
      <c r="FM408" s="6">
        <f>SUMIF(FN$160:FN$190,$D408,FP$160:FP$190)</f>
        <v>0</v>
      </c>
      <c r="FN408" s="9"/>
      <c r="FO408" s="10"/>
      <c r="FP408" s="11"/>
      <c r="FQ408" s="6">
        <f>SUMIF(FR$160:FR$190,$D408,FT$160:FT$190)</f>
        <v>0</v>
      </c>
      <c r="FR408" s="9"/>
      <c r="FS408" s="10"/>
      <c r="FT408" s="11"/>
      <c r="FU408" s="6">
        <f>SUMIF(FV$160:FV$190,$D408,FX$160:FX$190)</f>
        <v>0</v>
      </c>
      <c r="FV408" s="9"/>
      <c r="FW408" s="10"/>
      <c r="FX408" s="11"/>
      <c r="FY408" s="6">
        <f>SUMIF(FZ$160:FZ$190,$D408,GB$160:GB$190)</f>
        <v>0</v>
      </c>
      <c r="FZ408" s="9"/>
      <c r="GA408" s="10"/>
      <c r="GB408" s="11"/>
      <c r="GC408" s="6">
        <f>SUMIF(GD$160:GD$190,$D408,GF$160:GF$190)</f>
        <v>0</v>
      </c>
      <c r="GD408" s="9"/>
      <c r="GE408" s="10"/>
      <c r="GF408" s="11"/>
      <c r="GG408" s="6">
        <f>SUMIF(GH$160:GH$190,$D408,GJ$160:GJ$190)</f>
        <v>0</v>
      </c>
      <c r="GH408" s="9"/>
      <c r="GI408" s="10"/>
      <c r="GJ408" s="11"/>
      <c r="GK408" s="6">
        <f>SUMIF(GL$160:GL$190,$D408,GN$160:GN$190)</f>
        <v>0</v>
      </c>
      <c r="GL408" s="9"/>
      <c r="GM408" s="10"/>
      <c r="GN408" s="11"/>
      <c r="GO408" s="6">
        <f>SUMIF(GP$160:GP$190,$D408,GR$160:GR$190)</f>
        <v>0</v>
      </c>
      <c r="GP408" s="9"/>
      <c r="GQ408" s="10"/>
      <c r="GR408" s="11"/>
      <c r="GS408" s="6">
        <f>SUMIF(GT$160:GT$190,$D408,GV$160:GV$190)</f>
        <v>0</v>
      </c>
      <c r="GT408" s="9"/>
      <c r="GU408" s="10"/>
      <c r="GV408" s="20"/>
      <c r="GW408" s="193">
        <f t="shared" si="12"/>
        <v>0</v>
      </c>
      <c r="GX408" s="472"/>
      <c r="GY408" s="522"/>
    </row>
    <row r="409" spans="1:207" ht="33.950000000000003" customHeight="1">
      <c r="A409" s="210" t="s">
        <v>81</v>
      </c>
      <c r="B409" s="513"/>
      <c r="C409" s="157" t="s">
        <v>459</v>
      </c>
      <c r="D409" s="242" t="s">
        <v>460</v>
      </c>
      <c r="E409" s="206">
        <f>SUMIF(F$191:F$221,$D409,H$191:H$221)</f>
        <v>0</v>
      </c>
      <c r="F409" s="9"/>
      <c r="G409" s="10"/>
      <c r="H409" s="11"/>
      <c r="I409" s="6">
        <f>SUMIF(J$191:J$221,$D409,L$191:L$221)</f>
        <v>0</v>
      </c>
      <c r="J409" s="9"/>
      <c r="K409" s="10"/>
      <c r="L409" s="11"/>
      <c r="M409" s="6">
        <f>SUMIF(N$191:N$221,$D409,P$191:P$221)</f>
        <v>0</v>
      </c>
      <c r="N409" s="9"/>
      <c r="O409" s="10"/>
      <c r="P409" s="11"/>
      <c r="Q409" s="6">
        <f>SUMIF(R$191:R$221,$D409,T$191:T$221)</f>
        <v>0</v>
      </c>
      <c r="R409" s="9"/>
      <c r="S409" s="10"/>
      <c r="T409" s="11"/>
      <c r="U409" s="6">
        <f>SUMIF(V$191:V$221,$D409,X$191:X$221)</f>
        <v>0</v>
      </c>
      <c r="V409" s="9"/>
      <c r="W409" s="10"/>
      <c r="X409" s="11"/>
      <c r="Y409" s="6">
        <f>SUMIF(Z$191:Z$221,$D409,AB$191:AB$221)</f>
        <v>0</v>
      </c>
      <c r="Z409" s="9"/>
      <c r="AA409" s="10"/>
      <c r="AB409" s="11"/>
      <c r="AC409" s="6">
        <f>SUMIF(AD$191:AD$221,$D409,AF$191:AF$221)</f>
        <v>0</v>
      </c>
      <c r="AD409" s="9"/>
      <c r="AE409" s="10"/>
      <c r="AF409" s="11"/>
      <c r="AG409" s="6">
        <f>SUMIF(AH$191:AH$221,$D409,AJ$191:AJ$221)</f>
        <v>0</v>
      </c>
      <c r="AH409" s="9"/>
      <c r="AI409" s="10"/>
      <c r="AJ409" s="11"/>
      <c r="AK409" s="6">
        <f>SUMIF(AL$191:AL$221,$D409,AN$191:AN$221)</f>
        <v>0</v>
      </c>
      <c r="AL409" s="9"/>
      <c r="AM409" s="10"/>
      <c r="AN409" s="11"/>
      <c r="AO409" s="6">
        <f>SUMIF(AP$191:AP$221,$D409,AR$191:AR$221)</f>
        <v>0</v>
      </c>
      <c r="AP409" s="9"/>
      <c r="AQ409" s="10"/>
      <c r="AR409" s="11"/>
      <c r="AS409" s="6">
        <f>SUMIF(AT$191:AT$221,$D409,AV$191:AV$221)</f>
        <v>0</v>
      </c>
      <c r="AT409" s="9"/>
      <c r="AU409" s="10"/>
      <c r="AV409" s="11"/>
      <c r="AW409" s="6">
        <f>SUMIF(AX$191:AX$221,$D409,AZ$191:AZ$221)</f>
        <v>0</v>
      </c>
      <c r="AX409" s="9"/>
      <c r="AY409" s="10"/>
      <c r="AZ409" s="11"/>
      <c r="BA409" s="6">
        <f>SUMIF(BB$191:BB$221,$D409,BD$191:BD$221)</f>
        <v>0</v>
      </c>
      <c r="BB409" s="9"/>
      <c r="BC409" s="10"/>
      <c r="BD409" s="11"/>
      <c r="BE409" s="6">
        <f>SUMIF(BF$191:BF$221,$D409,BH$191:BH$221)</f>
        <v>0</v>
      </c>
      <c r="BF409" s="9"/>
      <c r="BG409" s="10"/>
      <c r="BH409" s="11"/>
      <c r="BI409" s="6">
        <f>SUMIF(BJ$191:BJ$221,$D409,BL$191:BL$221)</f>
        <v>0</v>
      </c>
      <c r="BJ409" s="9"/>
      <c r="BK409" s="10"/>
      <c r="BL409" s="11"/>
      <c r="BM409" s="6">
        <f>SUMIF(BN$191:BN$221,$D409,BP$191:BP$221)</f>
        <v>0</v>
      </c>
      <c r="BN409" s="9"/>
      <c r="BO409" s="10"/>
      <c r="BP409" s="11"/>
      <c r="BQ409" s="6">
        <f>SUMIF(BR$191:BR$221,$D409,BT$191:BT$221)</f>
        <v>0</v>
      </c>
      <c r="BR409" s="9"/>
      <c r="BS409" s="10"/>
      <c r="BT409" s="11"/>
      <c r="BU409" s="6">
        <f>SUMIF(BV$191:BV$221,$D409,BX$191:BX$221)</f>
        <v>0</v>
      </c>
      <c r="BV409" s="9"/>
      <c r="BW409" s="10"/>
      <c r="BX409" s="11"/>
      <c r="BY409" s="6">
        <f>SUMIF(BZ$191:BZ$221,$D409,CB$191:CB$221)</f>
        <v>0</v>
      </c>
      <c r="BZ409" s="9"/>
      <c r="CA409" s="10"/>
      <c r="CB409" s="11"/>
      <c r="CC409" s="6">
        <f>SUMIF(CD$191:CD$221,$D409,CF$191:CF$221)</f>
        <v>0</v>
      </c>
      <c r="CD409" s="9"/>
      <c r="CE409" s="10"/>
      <c r="CF409" s="11"/>
      <c r="CG409" s="6">
        <f>SUMIF(CH$191:CH$221,$D409,CJ$191:CJ$221)</f>
        <v>0</v>
      </c>
      <c r="CH409" s="9"/>
      <c r="CI409" s="10"/>
      <c r="CJ409" s="11"/>
      <c r="CK409" s="6">
        <f>SUMIF(CL$191:CL$221,$D409,CN$191:CN$221)</f>
        <v>0</v>
      </c>
      <c r="CL409" s="9"/>
      <c r="CM409" s="10"/>
      <c r="CN409" s="11"/>
      <c r="CO409" s="6">
        <f>SUMIF(CP$191:CP$221,$D409,CR$191:CR$221)</f>
        <v>0</v>
      </c>
      <c r="CP409" s="9"/>
      <c r="CQ409" s="10"/>
      <c r="CR409" s="11"/>
      <c r="CS409" s="6">
        <f>SUMIF(CT$191:CT$221,$D409,CV$191:CV$221)</f>
        <v>0</v>
      </c>
      <c r="CT409" s="9"/>
      <c r="CU409" s="10"/>
      <c r="CV409" s="11"/>
      <c r="CW409" s="6">
        <f>SUMIF(CX$191:CX$221,$D409,CZ$191:CZ$221)</f>
        <v>0</v>
      </c>
      <c r="CX409" s="9"/>
      <c r="CY409" s="10"/>
      <c r="CZ409" s="11"/>
      <c r="DA409" s="6">
        <f>SUMIF(DB$191:DB$221,$D409,DD$191:DD$221)</f>
        <v>0</v>
      </c>
      <c r="DB409" s="9"/>
      <c r="DC409" s="10"/>
      <c r="DD409" s="11"/>
      <c r="DE409" s="6">
        <f>SUMIF(DF$191:DF$221,$D409,DH$191:DH$221)</f>
        <v>0</v>
      </c>
      <c r="DF409" s="9"/>
      <c r="DG409" s="10"/>
      <c r="DH409" s="11"/>
      <c r="DI409" s="6">
        <f>SUMIF(DJ$191:DJ$221,$D409,DL$191:DL$221)</f>
        <v>0</v>
      </c>
      <c r="DJ409" s="9"/>
      <c r="DK409" s="10"/>
      <c r="DL409" s="11"/>
      <c r="DM409" s="6">
        <f>SUMIF(DN$191:DN$221,$D409,DP$191:DP$221)</f>
        <v>0</v>
      </c>
      <c r="DN409" s="9"/>
      <c r="DO409" s="10"/>
      <c r="DP409" s="11"/>
      <c r="DQ409" s="6">
        <f>SUMIF(DR$191:DR$221,$D409,DT$191:DT$221)</f>
        <v>0</v>
      </c>
      <c r="DR409" s="9"/>
      <c r="DS409" s="10"/>
      <c r="DT409" s="11"/>
      <c r="DU409" s="6">
        <f>SUMIF(DV$191:DV$221,$D409,DX$191:DX$221)</f>
        <v>0</v>
      </c>
      <c r="DV409" s="9"/>
      <c r="DW409" s="10"/>
      <c r="DX409" s="11"/>
      <c r="DY409" s="6">
        <f>SUMIF(DZ$191:DZ$221,$D409,EB$191:EB$221)</f>
        <v>0</v>
      </c>
      <c r="DZ409" s="9"/>
      <c r="EA409" s="10"/>
      <c r="EB409" s="11"/>
      <c r="EC409" s="6">
        <f>SUMIF(ED$191:ED$221,$D409,EF$191:EF$221)</f>
        <v>0</v>
      </c>
      <c r="ED409" s="9"/>
      <c r="EE409" s="10"/>
      <c r="EF409" s="11"/>
      <c r="EG409" s="6">
        <f>SUMIF(EH$191:EH$221,$D409,EJ$191:EJ$221)</f>
        <v>0</v>
      </c>
      <c r="EH409" s="9"/>
      <c r="EI409" s="10"/>
      <c r="EJ409" s="11"/>
      <c r="EK409" s="6">
        <f>SUMIF(EL$191:EL$221,$D409,EN$191:EN$221)</f>
        <v>0</v>
      </c>
      <c r="EL409" s="9"/>
      <c r="EM409" s="10"/>
      <c r="EN409" s="11"/>
      <c r="EO409" s="6">
        <f>SUMIF(EP$191:EP$221,$D409,ER$191:ER$221)</f>
        <v>0</v>
      </c>
      <c r="EP409" s="9"/>
      <c r="EQ409" s="10"/>
      <c r="ER409" s="11"/>
      <c r="ES409" s="6">
        <f>SUMIF(ET$191:ET$221,$D409,EV$191:EV$221)</f>
        <v>0</v>
      </c>
      <c r="ET409" s="9"/>
      <c r="EU409" s="10"/>
      <c r="EV409" s="11"/>
      <c r="EW409" s="6">
        <f>SUMIF(EX$191:EX$221,$D409,EZ$191:EZ$221)</f>
        <v>0</v>
      </c>
      <c r="EX409" s="9"/>
      <c r="EY409" s="10"/>
      <c r="EZ409" s="11"/>
      <c r="FA409" s="6">
        <f>SUMIF(FB$191:FB$221,$D409,FD$191:FD$221)</f>
        <v>0</v>
      </c>
      <c r="FB409" s="9"/>
      <c r="FC409" s="10"/>
      <c r="FD409" s="11"/>
      <c r="FE409" s="6">
        <f>SUMIF(FF$191:FF$221,$D409,FH$191:FH$221)</f>
        <v>0</v>
      </c>
      <c r="FF409" s="9"/>
      <c r="FG409" s="10"/>
      <c r="FH409" s="11"/>
      <c r="FI409" s="6">
        <f>SUMIF(FJ$191:FJ$221,$D409,FL$191:FL$221)</f>
        <v>0</v>
      </c>
      <c r="FJ409" s="9"/>
      <c r="FK409" s="10"/>
      <c r="FL409" s="11"/>
      <c r="FM409" s="6">
        <f>SUMIF(FN$191:FN$221,$D409,FP$191:FP$221)</f>
        <v>0</v>
      </c>
      <c r="FN409" s="9"/>
      <c r="FO409" s="10"/>
      <c r="FP409" s="11"/>
      <c r="FQ409" s="6">
        <f>SUMIF(FR$191:FR$221,$D409,FT$191:FT$221)</f>
        <v>0</v>
      </c>
      <c r="FR409" s="9"/>
      <c r="FS409" s="10"/>
      <c r="FT409" s="11"/>
      <c r="FU409" s="6">
        <f>SUMIF(FV$191:FV$221,$D409,FX$191:FX$221)</f>
        <v>0</v>
      </c>
      <c r="FV409" s="9"/>
      <c r="FW409" s="10"/>
      <c r="FX409" s="11"/>
      <c r="FY409" s="6">
        <f>SUMIF(FZ$191:FZ$221,$D409,GB$191:GB$221)</f>
        <v>0</v>
      </c>
      <c r="FZ409" s="9"/>
      <c r="GA409" s="10"/>
      <c r="GB409" s="11"/>
      <c r="GC409" s="6">
        <f>SUMIF(GD$191:GD$221,$D409,GF$191:GF$221)</f>
        <v>0</v>
      </c>
      <c r="GD409" s="9"/>
      <c r="GE409" s="10"/>
      <c r="GF409" s="11"/>
      <c r="GG409" s="6">
        <f>SUMIF(GH$191:GH$221,$D409,GJ$191:GJ$221)</f>
        <v>0</v>
      </c>
      <c r="GH409" s="9"/>
      <c r="GI409" s="10"/>
      <c r="GJ409" s="11"/>
      <c r="GK409" s="6">
        <f>SUMIF(GL$191:GL$221,$D409,GN$191:GN$221)</f>
        <v>0</v>
      </c>
      <c r="GL409" s="9"/>
      <c r="GM409" s="10"/>
      <c r="GN409" s="11"/>
      <c r="GO409" s="6">
        <f>SUMIF(GP$191:GP$221,$D409,GR$191:GR$221)</f>
        <v>0</v>
      </c>
      <c r="GP409" s="9"/>
      <c r="GQ409" s="10"/>
      <c r="GR409" s="11"/>
      <c r="GS409" s="6">
        <f>SUMIF(GT$191:GT$221,$D409,GV$191:GV$221)</f>
        <v>0</v>
      </c>
      <c r="GT409" s="9"/>
      <c r="GU409" s="10"/>
      <c r="GV409" s="20"/>
      <c r="GW409" s="19">
        <f t="shared" si="12"/>
        <v>0</v>
      </c>
      <c r="GX409" s="472"/>
      <c r="GY409" s="522"/>
    </row>
    <row r="410" spans="1:207" ht="33.950000000000003" customHeight="1">
      <c r="A410" s="210" t="s">
        <v>82</v>
      </c>
      <c r="B410" s="513"/>
      <c r="C410" s="334" t="s">
        <v>459</v>
      </c>
      <c r="D410" s="333" t="s">
        <v>460</v>
      </c>
      <c r="E410" s="206">
        <f>SUMIF(F$222:F$252,$D410,H$222:H$252)</f>
        <v>0</v>
      </c>
      <c r="F410" s="9"/>
      <c r="G410" s="10"/>
      <c r="H410" s="11"/>
      <c r="I410" s="6">
        <f>SUMIF(J$222:J$252,$D410,L$222:L$252)</f>
        <v>0</v>
      </c>
      <c r="J410" s="9"/>
      <c r="K410" s="10"/>
      <c r="L410" s="11"/>
      <c r="M410" s="6">
        <f>SUMIF(N$222:N$252,$D410,P$222:P$252)</f>
        <v>0</v>
      </c>
      <c r="N410" s="9"/>
      <c r="O410" s="10"/>
      <c r="P410" s="11"/>
      <c r="Q410" s="6">
        <f>SUMIF(R$222:R$252,$D410,T$222:T$252)</f>
        <v>0</v>
      </c>
      <c r="R410" s="9"/>
      <c r="S410" s="10"/>
      <c r="T410" s="11"/>
      <c r="U410" s="6">
        <f>SUMIF(V$222:V$252,$D410,X$222:X$252)</f>
        <v>0</v>
      </c>
      <c r="V410" s="9"/>
      <c r="W410" s="10"/>
      <c r="X410" s="11"/>
      <c r="Y410" s="6">
        <f>SUMIF(Z$222:Z$252,$D410,AB$222:AB$252)</f>
        <v>0</v>
      </c>
      <c r="Z410" s="9"/>
      <c r="AA410" s="10"/>
      <c r="AB410" s="11"/>
      <c r="AC410" s="6">
        <f>SUMIF(AD$222:AD$252,$D410,AF$222:AF$252)</f>
        <v>0</v>
      </c>
      <c r="AD410" s="9"/>
      <c r="AE410" s="10"/>
      <c r="AF410" s="11"/>
      <c r="AG410" s="6">
        <f>SUMIF(AH$222:AH$252,$D410,AJ$222:AJ$252)</f>
        <v>0</v>
      </c>
      <c r="AH410" s="9"/>
      <c r="AI410" s="10"/>
      <c r="AJ410" s="11"/>
      <c r="AK410" s="6">
        <f>SUMIF(AL$222:AL$252,$D410,AN$222:AN$252)</f>
        <v>0</v>
      </c>
      <c r="AL410" s="9"/>
      <c r="AM410" s="10"/>
      <c r="AN410" s="11"/>
      <c r="AO410" s="6">
        <f>SUMIF(AP$222:AP$252,$D410,AR$222:AR$252)</f>
        <v>0</v>
      </c>
      <c r="AP410" s="9"/>
      <c r="AQ410" s="10"/>
      <c r="AR410" s="11"/>
      <c r="AS410" s="6">
        <f>SUMIF(AT$222:AT$252,$D410,AV$222:AV$252)</f>
        <v>0</v>
      </c>
      <c r="AT410" s="9"/>
      <c r="AU410" s="10"/>
      <c r="AV410" s="11"/>
      <c r="AW410" s="6">
        <f>SUMIF(AX$222:AX$252,$D410,AZ$222:AZ$252)</f>
        <v>0</v>
      </c>
      <c r="AX410" s="9"/>
      <c r="AY410" s="10"/>
      <c r="AZ410" s="11"/>
      <c r="BA410" s="6">
        <f>SUMIF(BB$222:BB$252,$D410,BD$222:BD$252)</f>
        <v>0</v>
      </c>
      <c r="BB410" s="9"/>
      <c r="BC410" s="10"/>
      <c r="BD410" s="11"/>
      <c r="BE410" s="6">
        <f>SUMIF(BF$222:BF$252,$D410,BH$222:BH$252)</f>
        <v>0</v>
      </c>
      <c r="BF410" s="9"/>
      <c r="BG410" s="10"/>
      <c r="BH410" s="11"/>
      <c r="BI410" s="6">
        <f>SUMIF(BJ$222:BJ$252,$D410,BL$222:BL$252)</f>
        <v>0</v>
      </c>
      <c r="BJ410" s="9"/>
      <c r="BK410" s="10"/>
      <c r="BL410" s="11"/>
      <c r="BM410" s="6">
        <f>SUMIF(BN$222:BN$252,$D410,BP$222:BP$252)</f>
        <v>0</v>
      </c>
      <c r="BN410" s="9"/>
      <c r="BO410" s="10"/>
      <c r="BP410" s="11"/>
      <c r="BQ410" s="6">
        <f>SUMIF(BR$222:BR$252,$D410,BT$222:BT$252)</f>
        <v>0</v>
      </c>
      <c r="BR410" s="9"/>
      <c r="BS410" s="10"/>
      <c r="BT410" s="11"/>
      <c r="BU410" s="6">
        <f>SUMIF(BV$222:BV$252,$D410,BX$222:BX$252)</f>
        <v>0</v>
      </c>
      <c r="BV410" s="9"/>
      <c r="BW410" s="10"/>
      <c r="BX410" s="11"/>
      <c r="BY410" s="6">
        <f>SUMIF(BZ$222:BZ$252,$D410,CB$222:CB$252)</f>
        <v>0</v>
      </c>
      <c r="BZ410" s="9"/>
      <c r="CA410" s="10"/>
      <c r="CB410" s="11"/>
      <c r="CC410" s="6">
        <f>SUMIF(CD$222:CD$252,$D410,CF$222:CF$252)</f>
        <v>0</v>
      </c>
      <c r="CD410" s="9"/>
      <c r="CE410" s="10"/>
      <c r="CF410" s="11"/>
      <c r="CG410" s="6">
        <f>SUMIF(CH$222:CH$252,$D410,CJ$222:CJ$252)</f>
        <v>0</v>
      </c>
      <c r="CH410" s="9"/>
      <c r="CI410" s="10"/>
      <c r="CJ410" s="11"/>
      <c r="CK410" s="6">
        <f>SUMIF(CL$222:CL$252,$D410,CN$222:CN$252)</f>
        <v>0</v>
      </c>
      <c r="CL410" s="9"/>
      <c r="CM410" s="10"/>
      <c r="CN410" s="11"/>
      <c r="CO410" s="6">
        <f>SUMIF(CP$222:CP$252,$D410,CR$222:CR$252)</f>
        <v>0</v>
      </c>
      <c r="CP410" s="9"/>
      <c r="CQ410" s="10"/>
      <c r="CR410" s="11"/>
      <c r="CS410" s="6">
        <f>SUMIF(CT$222:CT$252,$D410,CV$222:CV$252)</f>
        <v>0</v>
      </c>
      <c r="CT410" s="9"/>
      <c r="CU410" s="10"/>
      <c r="CV410" s="11"/>
      <c r="CW410" s="6">
        <f>SUMIF(CX$222:CX$252,$D410,CZ$222:CZ$252)</f>
        <v>0</v>
      </c>
      <c r="CX410" s="9"/>
      <c r="CY410" s="10"/>
      <c r="CZ410" s="11"/>
      <c r="DA410" s="6">
        <f>SUMIF(DB$222:DB$252,$D410,DD$222:DD$252)</f>
        <v>0</v>
      </c>
      <c r="DB410" s="9"/>
      <c r="DC410" s="10"/>
      <c r="DD410" s="11"/>
      <c r="DE410" s="6">
        <f>SUMIF(DF$222:DF$252,$D410,DH$222:DH$252)</f>
        <v>0</v>
      </c>
      <c r="DF410" s="9"/>
      <c r="DG410" s="10"/>
      <c r="DH410" s="11"/>
      <c r="DI410" s="6">
        <f>SUMIF(DJ$222:DJ$252,$D410,DL$222:DL$252)</f>
        <v>0</v>
      </c>
      <c r="DJ410" s="9"/>
      <c r="DK410" s="10"/>
      <c r="DL410" s="11"/>
      <c r="DM410" s="6">
        <f>SUMIF(DN$222:DN$252,$D410,DP$222:DP$252)</f>
        <v>0</v>
      </c>
      <c r="DN410" s="9"/>
      <c r="DO410" s="10"/>
      <c r="DP410" s="11"/>
      <c r="DQ410" s="6">
        <f>SUMIF(DR$222:DR$252,$D410,DT$222:DT$252)</f>
        <v>0</v>
      </c>
      <c r="DR410" s="9"/>
      <c r="DS410" s="10"/>
      <c r="DT410" s="11"/>
      <c r="DU410" s="6">
        <f>SUMIF(DV$222:DV$252,$D410,DX$222:DX$252)</f>
        <v>0</v>
      </c>
      <c r="DV410" s="9"/>
      <c r="DW410" s="10"/>
      <c r="DX410" s="11"/>
      <c r="DY410" s="6">
        <f>SUMIF(DZ$222:DZ$252,$D410,EB$222:EB$252)</f>
        <v>0</v>
      </c>
      <c r="DZ410" s="9"/>
      <c r="EA410" s="10"/>
      <c r="EB410" s="11"/>
      <c r="EC410" s="6">
        <f>SUMIF(ED$222:ED$252,$D410,EF$222:EF$252)</f>
        <v>0</v>
      </c>
      <c r="ED410" s="9"/>
      <c r="EE410" s="10"/>
      <c r="EF410" s="11"/>
      <c r="EG410" s="6">
        <f>SUMIF(EH$222:EH$252,$D410,EJ$222:EJ$252)</f>
        <v>0</v>
      </c>
      <c r="EH410" s="9"/>
      <c r="EI410" s="10"/>
      <c r="EJ410" s="11"/>
      <c r="EK410" s="6">
        <f>SUMIF(EL$222:EL$252,$D410,EN$222:EN$252)</f>
        <v>0</v>
      </c>
      <c r="EL410" s="9"/>
      <c r="EM410" s="10"/>
      <c r="EN410" s="11"/>
      <c r="EO410" s="6">
        <f>SUMIF(EP$222:EP$252,$D410,ER$222:ER$252)</f>
        <v>0</v>
      </c>
      <c r="EP410" s="9"/>
      <c r="EQ410" s="10"/>
      <c r="ER410" s="11"/>
      <c r="ES410" s="6">
        <f>SUMIF(ET$222:ET$252,$D410,EV$222:EV$252)</f>
        <v>0</v>
      </c>
      <c r="ET410" s="9"/>
      <c r="EU410" s="10"/>
      <c r="EV410" s="11"/>
      <c r="EW410" s="6">
        <f>SUMIF(EX$222:EX$252,$D410,EZ$222:EZ$252)</f>
        <v>0</v>
      </c>
      <c r="EX410" s="9"/>
      <c r="EY410" s="10"/>
      <c r="EZ410" s="11"/>
      <c r="FA410" s="6">
        <f>SUMIF(FB$222:FB$252,$D410,FD$222:FD$252)</f>
        <v>0</v>
      </c>
      <c r="FB410" s="9"/>
      <c r="FC410" s="10"/>
      <c r="FD410" s="11"/>
      <c r="FE410" s="6">
        <f>SUMIF(FF$222:FF$252,$D410,FH$222:FH$252)</f>
        <v>0</v>
      </c>
      <c r="FF410" s="9"/>
      <c r="FG410" s="10"/>
      <c r="FH410" s="11"/>
      <c r="FI410" s="6">
        <f>SUMIF(FJ$222:FJ$252,$D410,FL$222:FL$252)</f>
        <v>0</v>
      </c>
      <c r="FJ410" s="9"/>
      <c r="FK410" s="10"/>
      <c r="FL410" s="11"/>
      <c r="FM410" s="6">
        <f>SUMIF(FN$222:FN$252,$D410,FP$222:FP$252)</f>
        <v>0</v>
      </c>
      <c r="FN410" s="9"/>
      <c r="FO410" s="10"/>
      <c r="FP410" s="11"/>
      <c r="FQ410" s="6">
        <f>SUMIF(FR$222:FR$252,$D410,FT$222:FT$252)</f>
        <v>0</v>
      </c>
      <c r="FR410" s="9"/>
      <c r="FS410" s="10"/>
      <c r="FT410" s="11"/>
      <c r="FU410" s="6">
        <f>SUMIF(FV$222:FV$252,$D410,FX$222:FX$252)</f>
        <v>0</v>
      </c>
      <c r="FV410" s="9"/>
      <c r="FW410" s="10"/>
      <c r="FX410" s="11"/>
      <c r="FY410" s="6">
        <f>SUMIF(FZ$222:FZ$252,$D410,GB$222:GB$252)</f>
        <v>0</v>
      </c>
      <c r="FZ410" s="9"/>
      <c r="GA410" s="10"/>
      <c r="GB410" s="11"/>
      <c r="GC410" s="6">
        <f>SUMIF(GD$222:GD$252,$D410,GF$222:GF$252)</f>
        <v>0</v>
      </c>
      <c r="GD410" s="9"/>
      <c r="GE410" s="10"/>
      <c r="GF410" s="11"/>
      <c r="GG410" s="6">
        <f>SUMIF(GH$222:GH$252,$D410,GJ$222:GJ$252)</f>
        <v>0</v>
      </c>
      <c r="GH410" s="9"/>
      <c r="GI410" s="10"/>
      <c r="GJ410" s="11"/>
      <c r="GK410" s="6">
        <f>SUMIF(GL$222:GL$252,$D410,GN$222:GN$252)</f>
        <v>0</v>
      </c>
      <c r="GL410" s="9"/>
      <c r="GM410" s="10"/>
      <c r="GN410" s="11"/>
      <c r="GO410" s="6">
        <f>SUMIF(GP$222:GP$252,$D410,GR$222:GR$252)</f>
        <v>0</v>
      </c>
      <c r="GP410" s="9"/>
      <c r="GQ410" s="10"/>
      <c r="GR410" s="11"/>
      <c r="GS410" s="6">
        <f>SUMIF(GT$222:GT$252,$D410,GV$222:GV$252)</f>
        <v>0</v>
      </c>
      <c r="GT410" s="9"/>
      <c r="GU410" s="10"/>
      <c r="GV410" s="20"/>
      <c r="GW410" s="19">
        <f t="shared" si="12"/>
        <v>0</v>
      </c>
      <c r="GX410" s="472"/>
      <c r="GY410" s="522"/>
    </row>
    <row r="411" spans="1:207" ht="33.950000000000003" customHeight="1">
      <c r="A411" s="210" t="s">
        <v>83</v>
      </c>
      <c r="B411" s="513"/>
      <c r="C411" s="157" t="s">
        <v>459</v>
      </c>
      <c r="D411" s="242" t="s">
        <v>460</v>
      </c>
      <c r="E411" s="206">
        <f>SUMIF(F$253:F$283,$D411,H$253:H$283)</f>
        <v>0</v>
      </c>
      <c r="F411" s="9"/>
      <c r="G411" s="10"/>
      <c r="H411" s="11"/>
      <c r="I411" s="6">
        <f>SUMIF(J$253:J$283,$D411,L$253:L$283)</f>
        <v>0</v>
      </c>
      <c r="J411" s="9"/>
      <c r="K411" s="10"/>
      <c r="L411" s="11"/>
      <c r="M411" s="6">
        <f>SUMIF(N$253:N$283,$D411,P$253:P$283)</f>
        <v>0</v>
      </c>
      <c r="N411" s="9"/>
      <c r="O411" s="10"/>
      <c r="P411" s="11"/>
      <c r="Q411" s="6">
        <f>SUMIF(R$253:R$283,$D411,T$253:T$283)</f>
        <v>0</v>
      </c>
      <c r="R411" s="9"/>
      <c r="S411" s="10"/>
      <c r="T411" s="11"/>
      <c r="U411" s="6">
        <f>SUMIF(V$253:V$283,$D411,X$253:X$283)</f>
        <v>0</v>
      </c>
      <c r="V411" s="9"/>
      <c r="W411" s="10"/>
      <c r="X411" s="11"/>
      <c r="Y411" s="6">
        <f>SUMIF(Z$253:Z$283,$D411,AB$253:AB$283)</f>
        <v>0</v>
      </c>
      <c r="Z411" s="9"/>
      <c r="AA411" s="10"/>
      <c r="AB411" s="11"/>
      <c r="AC411" s="6">
        <f>SUMIF(AD$253:AD$283,$D411,AF$253:AF$283)</f>
        <v>0</v>
      </c>
      <c r="AD411" s="9"/>
      <c r="AE411" s="10"/>
      <c r="AF411" s="11"/>
      <c r="AG411" s="6">
        <f>SUMIF(AH$253:AH$283,$D411,AJ$253:AJ$283)</f>
        <v>0</v>
      </c>
      <c r="AH411" s="9"/>
      <c r="AI411" s="10"/>
      <c r="AJ411" s="11"/>
      <c r="AK411" s="6">
        <f>SUMIF(AL$253:AL$283,$D411,AN$253:AN$283)</f>
        <v>0</v>
      </c>
      <c r="AL411" s="9"/>
      <c r="AM411" s="10"/>
      <c r="AN411" s="11"/>
      <c r="AO411" s="6">
        <f>SUMIF(AP$253:AP$283,$D411,AR$253:AR$283)</f>
        <v>0</v>
      </c>
      <c r="AP411" s="9"/>
      <c r="AQ411" s="10"/>
      <c r="AR411" s="11"/>
      <c r="AS411" s="6">
        <f>SUMIF(AT$253:AT$283,$D411,AV$253:AV$283)</f>
        <v>0</v>
      </c>
      <c r="AT411" s="9"/>
      <c r="AU411" s="10"/>
      <c r="AV411" s="11"/>
      <c r="AW411" s="6">
        <f>SUMIF(AX$253:AX$283,$D411,AZ$253:AZ$283)</f>
        <v>0</v>
      </c>
      <c r="AX411" s="9"/>
      <c r="AY411" s="10"/>
      <c r="AZ411" s="11"/>
      <c r="BA411" s="6">
        <f>SUMIF(BB$253:BB$283,$D411,BD$253:BD$283)</f>
        <v>0</v>
      </c>
      <c r="BB411" s="9"/>
      <c r="BC411" s="10"/>
      <c r="BD411" s="11"/>
      <c r="BE411" s="6">
        <f>SUMIF(BF$253:BF$283,$D411,BH$253:BH$283)</f>
        <v>0</v>
      </c>
      <c r="BF411" s="9"/>
      <c r="BG411" s="10"/>
      <c r="BH411" s="11"/>
      <c r="BI411" s="6">
        <f>SUMIF(BJ$253:BJ$283,$D411,BL$253:BL$283)</f>
        <v>0</v>
      </c>
      <c r="BJ411" s="9"/>
      <c r="BK411" s="10"/>
      <c r="BL411" s="11"/>
      <c r="BM411" s="6">
        <f>SUMIF(BN$253:BN$283,$D411,BP$253:BP$283)</f>
        <v>0</v>
      </c>
      <c r="BN411" s="9"/>
      <c r="BO411" s="10"/>
      <c r="BP411" s="11"/>
      <c r="BQ411" s="6">
        <f>SUMIF(BR$253:BR$283,$D411,BT$253:BT$283)</f>
        <v>0</v>
      </c>
      <c r="BR411" s="9"/>
      <c r="BS411" s="10"/>
      <c r="BT411" s="11"/>
      <c r="BU411" s="6">
        <f>SUMIF(BV$253:BV$283,$D411,BX$253:BX$283)</f>
        <v>0</v>
      </c>
      <c r="BV411" s="9"/>
      <c r="BW411" s="10"/>
      <c r="BX411" s="11"/>
      <c r="BY411" s="6">
        <f>SUMIF(BZ$253:BZ$283,$D411,CB$253:CB$283)</f>
        <v>0</v>
      </c>
      <c r="BZ411" s="9"/>
      <c r="CA411" s="10"/>
      <c r="CB411" s="11"/>
      <c r="CC411" s="6">
        <f>SUMIF(CD$253:CD$283,$D411,CF$253:CF$283)</f>
        <v>0</v>
      </c>
      <c r="CD411" s="9"/>
      <c r="CE411" s="10"/>
      <c r="CF411" s="11"/>
      <c r="CG411" s="6">
        <f>SUMIF(CH$253:CH$283,$D411,CJ$253:CJ$283)</f>
        <v>0</v>
      </c>
      <c r="CH411" s="9"/>
      <c r="CI411" s="10"/>
      <c r="CJ411" s="11"/>
      <c r="CK411" s="6">
        <f>SUMIF(CL$253:CL$283,$D411,CN$253:CN$283)</f>
        <v>0</v>
      </c>
      <c r="CL411" s="9"/>
      <c r="CM411" s="10"/>
      <c r="CN411" s="11"/>
      <c r="CO411" s="6">
        <f>SUMIF(CP$253:CP$283,$D411,CR$253:CR$283)</f>
        <v>0</v>
      </c>
      <c r="CP411" s="9"/>
      <c r="CQ411" s="10"/>
      <c r="CR411" s="11"/>
      <c r="CS411" s="6">
        <f>SUMIF(CT$253:CT$283,$D411,CV$253:CV$283)</f>
        <v>0</v>
      </c>
      <c r="CT411" s="9"/>
      <c r="CU411" s="10"/>
      <c r="CV411" s="11"/>
      <c r="CW411" s="6">
        <f>SUMIF(CX$253:CX$283,$D411,CZ$253:CZ$283)</f>
        <v>0</v>
      </c>
      <c r="CX411" s="9"/>
      <c r="CY411" s="10"/>
      <c r="CZ411" s="11"/>
      <c r="DA411" s="6">
        <f>SUMIF(DB$253:DB$283,$D411,DD$253:DD$283)</f>
        <v>0</v>
      </c>
      <c r="DB411" s="9"/>
      <c r="DC411" s="10"/>
      <c r="DD411" s="11"/>
      <c r="DE411" s="6">
        <f>SUMIF(DF$253:DF$283,$D411,DH$253:DH$283)</f>
        <v>0</v>
      </c>
      <c r="DF411" s="9"/>
      <c r="DG411" s="10"/>
      <c r="DH411" s="11"/>
      <c r="DI411" s="6">
        <f>SUMIF(DJ$253:DJ$283,$D411,DL$253:DL$283)</f>
        <v>0</v>
      </c>
      <c r="DJ411" s="9"/>
      <c r="DK411" s="10"/>
      <c r="DL411" s="11"/>
      <c r="DM411" s="6">
        <f>SUMIF(DN$253:DN$283,$D411,DP$253:DP$283)</f>
        <v>0</v>
      </c>
      <c r="DN411" s="9"/>
      <c r="DO411" s="10"/>
      <c r="DP411" s="11"/>
      <c r="DQ411" s="6">
        <f>SUMIF(DR$253:DR$283,$D411,DT$253:DT$283)</f>
        <v>0</v>
      </c>
      <c r="DR411" s="9"/>
      <c r="DS411" s="10"/>
      <c r="DT411" s="11"/>
      <c r="DU411" s="6">
        <f>SUMIF(DV$253:DV$283,$D411,DX$253:DX$283)</f>
        <v>0</v>
      </c>
      <c r="DV411" s="9"/>
      <c r="DW411" s="10"/>
      <c r="DX411" s="11"/>
      <c r="DY411" s="6">
        <f>SUMIF(DZ$253:DZ$283,$D411,EB$253:EB$283)</f>
        <v>0</v>
      </c>
      <c r="DZ411" s="9"/>
      <c r="EA411" s="10"/>
      <c r="EB411" s="11"/>
      <c r="EC411" s="6">
        <f>SUMIF(ED$253:ED$283,$D411,EF$253:EF$283)</f>
        <v>0</v>
      </c>
      <c r="ED411" s="9"/>
      <c r="EE411" s="10"/>
      <c r="EF411" s="11"/>
      <c r="EG411" s="6">
        <f>SUMIF(EH$253:EH$283,$D411,EJ$253:EJ$283)</f>
        <v>0</v>
      </c>
      <c r="EH411" s="9"/>
      <c r="EI411" s="10"/>
      <c r="EJ411" s="11"/>
      <c r="EK411" s="6">
        <f>SUMIF(EL$253:EL$283,$D411,EN$253:EN$283)</f>
        <v>0</v>
      </c>
      <c r="EL411" s="9"/>
      <c r="EM411" s="10"/>
      <c r="EN411" s="11"/>
      <c r="EO411" s="6">
        <f>SUMIF(EP$253:EP$283,$D411,ER$253:ER$283)</f>
        <v>0</v>
      </c>
      <c r="EP411" s="9"/>
      <c r="EQ411" s="10"/>
      <c r="ER411" s="11"/>
      <c r="ES411" s="6">
        <f>SUMIF(ET$253:ET$283,$D411,EV$253:EV$283)</f>
        <v>0</v>
      </c>
      <c r="ET411" s="9"/>
      <c r="EU411" s="10"/>
      <c r="EV411" s="11"/>
      <c r="EW411" s="6">
        <f>SUMIF(EX$253:EX$283,$D411,EZ$253:EZ$283)</f>
        <v>0</v>
      </c>
      <c r="EX411" s="9"/>
      <c r="EY411" s="10"/>
      <c r="EZ411" s="11"/>
      <c r="FA411" s="6">
        <f>SUMIF(FB$253:FB$283,$D411,FD$253:FD$283)</f>
        <v>0</v>
      </c>
      <c r="FB411" s="9"/>
      <c r="FC411" s="10"/>
      <c r="FD411" s="11"/>
      <c r="FE411" s="6">
        <f>SUMIF(FF$253:FF$283,$D411,FH$253:FH$283)</f>
        <v>0</v>
      </c>
      <c r="FF411" s="9"/>
      <c r="FG411" s="10"/>
      <c r="FH411" s="11"/>
      <c r="FI411" s="6">
        <f>SUMIF(FJ$253:FJ$283,$D411,FL$253:FL$283)</f>
        <v>0</v>
      </c>
      <c r="FJ411" s="9"/>
      <c r="FK411" s="10"/>
      <c r="FL411" s="11"/>
      <c r="FM411" s="6">
        <f>SUMIF(FN$253:FN$283,$D411,FP$253:FP$283)</f>
        <v>0</v>
      </c>
      <c r="FN411" s="9"/>
      <c r="FO411" s="10"/>
      <c r="FP411" s="11"/>
      <c r="FQ411" s="6">
        <f>SUMIF(FR$253:FR$283,$D411,FT$253:FT$283)</f>
        <v>0</v>
      </c>
      <c r="FR411" s="9"/>
      <c r="FS411" s="10"/>
      <c r="FT411" s="11"/>
      <c r="FU411" s="6">
        <f>SUMIF(FV$253:FV$283,$D411,FX$253:FX$283)</f>
        <v>0</v>
      </c>
      <c r="FV411" s="9"/>
      <c r="FW411" s="10"/>
      <c r="FX411" s="11"/>
      <c r="FY411" s="6">
        <f>SUMIF(FZ$253:FZ$283,$D411,GB$253:GB$283)</f>
        <v>0</v>
      </c>
      <c r="FZ411" s="9"/>
      <c r="GA411" s="10"/>
      <c r="GB411" s="11"/>
      <c r="GC411" s="6">
        <f>SUMIF(GD$253:GD$283,$D411,GF$253:GF$283)</f>
        <v>0</v>
      </c>
      <c r="GD411" s="9"/>
      <c r="GE411" s="10"/>
      <c r="GF411" s="11"/>
      <c r="GG411" s="6">
        <f>SUMIF(GH$253:GH$283,$D411,GJ$253:GJ$283)</f>
        <v>0</v>
      </c>
      <c r="GH411" s="9"/>
      <c r="GI411" s="10"/>
      <c r="GJ411" s="11"/>
      <c r="GK411" s="6">
        <f>SUMIF(GL$253:GL$283,$D411,GN$253:GN$283)</f>
        <v>0</v>
      </c>
      <c r="GL411" s="9"/>
      <c r="GM411" s="10"/>
      <c r="GN411" s="11"/>
      <c r="GO411" s="6">
        <f>SUMIF(GP$253:GP$283,$D411,GR$253:GR$283)</f>
        <v>0</v>
      </c>
      <c r="GP411" s="9"/>
      <c r="GQ411" s="10"/>
      <c r="GR411" s="11"/>
      <c r="GS411" s="6">
        <f>SUMIF(GT$253:GT$283,$D411,GV$253:GV$283)</f>
        <v>0</v>
      </c>
      <c r="GT411" s="9"/>
      <c r="GU411" s="10"/>
      <c r="GV411" s="20"/>
      <c r="GW411" s="19">
        <f t="shared" si="12"/>
        <v>0</v>
      </c>
      <c r="GX411" s="472"/>
      <c r="GY411" s="522"/>
    </row>
    <row r="412" spans="1:207" ht="33.950000000000003" customHeight="1">
      <c r="A412" s="210" t="s">
        <v>84</v>
      </c>
      <c r="B412" s="513"/>
      <c r="C412" s="334" t="s">
        <v>459</v>
      </c>
      <c r="D412" s="333" t="s">
        <v>460</v>
      </c>
      <c r="E412" s="206">
        <f>SUMIF(F$284:F$314,$D412,H$284:H$314)</f>
        <v>0</v>
      </c>
      <c r="F412" s="9"/>
      <c r="G412" s="10"/>
      <c r="H412" s="11"/>
      <c r="I412" s="6">
        <f>SUMIF(J$284:J$314,$D412,L$284:L$314)</f>
        <v>0</v>
      </c>
      <c r="J412" s="9"/>
      <c r="K412" s="10"/>
      <c r="L412" s="11"/>
      <c r="M412" s="6">
        <f>SUMIF(N$284:N$314,$D412,P$284:P$314)</f>
        <v>0</v>
      </c>
      <c r="N412" s="9"/>
      <c r="O412" s="10"/>
      <c r="P412" s="11"/>
      <c r="Q412" s="6">
        <f>SUMIF(R$284:R$314,$D412,T$284:T$314)</f>
        <v>0</v>
      </c>
      <c r="R412" s="9"/>
      <c r="S412" s="10"/>
      <c r="T412" s="11"/>
      <c r="U412" s="6">
        <f>SUMIF(V$284:V$314,$D412,X$284:X$314)</f>
        <v>0</v>
      </c>
      <c r="V412" s="9"/>
      <c r="W412" s="10"/>
      <c r="X412" s="11"/>
      <c r="Y412" s="6">
        <f>SUMIF(Z$284:Z$314,$D412,AB$284:AB$314)</f>
        <v>0</v>
      </c>
      <c r="Z412" s="9"/>
      <c r="AA412" s="10"/>
      <c r="AB412" s="11"/>
      <c r="AC412" s="6">
        <f>SUMIF(AD$284:AD$314,$D412,AF$284:AF$314)</f>
        <v>0</v>
      </c>
      <c r="AD412" s="9"/>
      <c r="AE412" s="10"/>
      <c r="AF412" s="11"/>
      <c r="AG412" s="6">
        <f>SUMIF(AH$284:AH$314,$D412,AJ$284:AJ$314)</f>
        <v>0</v>
      </c>
      <c r="AH412" s="9"/>
      <c r="AI412" s="10"/>
      <c r="AJ412" s="11"/>
      <c r="AK412" s="6">
        <f>SUMIF(AL$284:AL$314,$D412,AN$284:AN$314)</f>
        <v>0</v>
      </c>
      <c r="AL412" s="9"/>
      <c r="AM412" s="10"/>
      <c r="AN412" s="11"/>
      <c r="AO412" s="6">
        <f>SUMIF(AP$284:AP$314,$D412,AR$284:AR$314)</f>
        <v>0</v>
      </c>
      <c r="AP412" s="9"/>
      <c r="AQ412" s="10"/>
      <c r="AR412" s="11"/>
      <c r="AS412" s="6">
        <f>SUMIF(AT$284:AT$314,$D412,AV$284:AV$314)</f>
        <v>0</v>
      </c>
      <c r="AT412" s="9"/>
      <c r="AU412" s="10"/>
      <c r="AV412" s="11"/>
      <c r="AW412" s="6">
        <f>SUMIF(AX$284:AX$314,$D412,AZ$284:AZ$314)</f>
        <v>0</v>
      </c>
      <c r="AX412" s="9"/>
      <c r="AY412" s="10"/>
      <c r="AZ412" s="11"/>
      <c r="BA412" s="6">
        <f>SUMIF(BB$284:BB$314,$D412,BD$284:BD$314)</f>
        <v>0</v>
      </c>
      <c r="BB412" s="9"/>
      <c r="BC412" s="10"/>
      <c r="BD412" s="11"/>
      <c r="BE412" s="6">
        <f>SUMIF(BF$284:BF$314,$D412,BH$284:BH$314)</f>
        <v>0</v>
      </c>
      <c r="BF412" s="9"/>
      <c r="BG412" s="10"/>
      <c r="BH412" s="11"/>
      <c r="BI412" s="6">
        <f>SUMIF(BJ$284:BJ$314,$D412,BL$284:BL$314)</f>
        <v>0</v>
      </c>
      <c r="BJ412" s="9"/>
      <c r="BK412" s="10"/>
      <c r="BL412" s="11"/>
      <c r="BM412" s="6">
        <f>SUMIF(BN$284:BN$314,$D412,BP$284:BP$314)</f>
        <v>0</v>
      </c>
      <c r="BN412" s="9"/>
      <c r="BO412" s="10"/>
      <c r="BP412" s="11"/>
      <c r="BQ412" s="6">
        <f>SUMIF(BR$284:BR$314,$D412,BT$284:BT$314)</f>
        <v>0</v>
      </c>
      <c r="BR412" s="9"/>
      <c r="BS412" s="10"/>
      <c r="BT412" s="11"/>
      <c r="BU412" s="6">
        <f>SUMIF(BV$284:BV$314,$D412,BX$284:BX$314)</f>
        <v>0</v>
      </c>
      <c r="BV412" s="9"/>
      <c r="BW412" s="10"/>
      <c r="BX412" s="11"/>
      <c r="BY412" s="6">
        <f>SUMIF(BZ$284:BZ$314,$D412,CB$284:CB$314)</f>
        <v>0</v>
      </c>
      <c r="BZ412" s="9"/>
      <c r="CA412" s="10"/>
      <c r="CB412" s="11"/>
      <c r="CC412" s="6">
        <f>SUMIF(CD$284:CD$314,$D412,CF$284:CF$314)</f>
        <v>0</v>
      </c>
      <c r="CD412" s="9"/>
      <c r="CE412" s="10"/>
      <c r="CF412" s="11"/>
      <c r="CG412" s="6">
        <f>SUMIF(CH$284:CH$314,$D412,CJ$284:CJ$314)</f>
        <v>0</v>
      </c>
      <c r="CH412" s="9"/>
      <c r="CI412" s="10"/>
      <c r="CJ412" s="11"/>
      <c r="CK412" s="6">
        <f>SUMIF(CL$284:CL$314,$D412,CN$284:CN$314)</f>
        <v>0</v>
      </c>
      <c r="CL412" s="9"/>
      <c r="CM412" s="10"/>
      <c r="CN412" s="11"/>
      <c r="CO412" s="6">
        <f>SUMIF(CP$284:CP$314,$D412,CR$284:CR$314)</f>
        <v>0</v>
      </c>
      <c r="CP412" s="9"/>
      <c r="CQ412" s="10"/>
      <c r="CR412" s="11"/>
      <c r="CS412" s="6">
        <f>SUMIF(CT$284:CT$314,$D412,CV$284:CV$314)</f>
        <v>0</v>
      </c>
      <c r="CT412" s="9"/>
      <c r="CU412" s="10"/>
      <c r="CV412" s="11"/>
      <c r="CW412" s="6">
        <f>SUMIF(CX$284:CX$314,$D412,CZ$284:CZ$314)</f>
        <v>0</v>
      </c>
      <c r="CX412" s="9"/>
      <c r="CY412" s="10"/>
      <c r="CZ412" s="11"/>
      <c r="DA412" s="6">
        <f>SUMIF(DB$284:DB$314,$D412,DD$284:DD$314)</f>
        <v>0</v>
      </c>
      <c r="DB412" s="9"/>
      <c r="DC412" s="10"/>
      <c r="DD412" s="11"/>
      <c r="DE412" s="6">
        <f>SUMIF(DF$284:DF$314,$D412,DH$284:DH$314)</f>
        <v>0</v>
      </c>
      <c r="DF412" s="9"/>
      <c r="DG412" s="10"/>
      <c r="DH412" s="11"/>
      <c r="DI412" s="6">
        <f>SUMIF(DJ$284:DJ$314,$D412,DL$284:DL$314)</f>
        <v>0</v>
      </c>
      <c r="DJ412" s="9"/>
      <c r="DK412" s="10"/>
      <c r="DL412" s="11"/>
      <c r="DM412" s="6">
        <f>SUMIF(DN$284:DN$314,$D412,DP$284:DP$314)</f>
        <v>0</v>
      </c>
      <c r="DN412" s="9"/>
      <c r="DO412" s="10"/>
      <c r="DP412" s="11"/>
      <c r="DQ412" s="6">
        <f>SUMIF(DR$284:DR$314,$D412,DT$284:DT$314)</f>
        <v>0</v>
      </c>
      <c r="DR412" s="9"/>
      <c r="DS412" s="10"/>
      <c r="DT412" s="11"/>
      <c r="DU412" s="6">
        <f>SUMIF(DV$284:DV$314,$D412,DX$284:DX$314)</f>
        <v>0</v>
      </c>
      <c r="DV412" s="9"/>
      <c r="DW412" s="10"/>
      <c r="DX412" s="11"/>
      <c r="DY412" s="6">
        <f>SUMIF(DZ$284:DZ$314,$D412,EB$284:EB$314)</f>
        <v>0</v>
      </c>
      <c r="DZ412" s="9"/>
      <c r="EA412" s="10"/>
      <c r="EB412" s="11"/>
      <c r="EC412" s="6">
        <f>SUMIF(ED$284:ED$314,$D412,EF$284:EF$314)</f>
        <v>0</v>
      </c>
      <c r="ED412" s="9"/>
      <c r="EE412" s="10"/>
      <c r="EF412" s="11"/>
      <c r="EG412" s="6">
        <f>SUMIF(EH$284:EH$314,$D412,EJ$284:EJ$314)</f>
        <v>0</v>
      </c>
      <c r="EH412" s="9"/>
      <c r="EI412" s="10"/>
      <c r="EJ412" s="11"/>
      <c r="EK412" s="6">
        <f>SUMIF(EL$284:EL$314,$D412,EN$284:EN$314)</f>
        <v>0</v>
      </c>
      <c r="EL412" s="9"/>
      <c r="EM412" s="10"/>
      <c r="EN412" s="11"/>
      <c r="EO412" s="6">
        <f>SUMIF(EP$284:EP$314,$D412,ER$284:ER$314)</f>
        <v>0</v>
      </c>
      <c r="EP412" s="9"/>
      <c r="EQ412" s="10"/>
      <c r="ER412" s="11"/>
      <c r="ES412" s="6">
        <f>SUMIF(ET$284:ET$314,$D412,EV$284:EV$314)</f>
        <v>0</v>
      </c>
      <c r="ET412" s="9"/>
      <c r="EU412" s="10"/>
      <c r="EV412" s="11"/>
      <c r="EW412" s="6">
        <f>SUMIF(EX$284:EX$314,$D412,EZ$284:EZ$314)</f>
        <v>0</v>
      </c>
      <c r="EX412" s="9"/>
      <c r="EY412" s="10"/>
      <c r="EZ412" s="11"/>
      <c r="FA412" s="6">
        <f>SUMIF(FB$284:FB$314,$D412,FD$284:FD$314)</f>
        <v>0</v>
      </c>
      <c r="FB412" s="9"/>
      <c r="FC412" s="10"/>
      <c r="FD412" s="11"/>
      <c r="FE412" s="6">
        <f>SUMIF(FF$284:FF$314,$D412,FH$284:FH$314)</f>
        <v>0</v>
      </c>
      <c r="FF412" s="9"/>
      <c r="FG412" s="10"/>
      <c r="FH412" s="11"/>
      <c r="FI412" s="6">
        <f>SUMIF(FJ$284:FJ$314,$D412,FL$284:FL$314)</f>
        <v>0</v>
      </c>
      <c r="FJ412" s="9"/>
      <c r="FK412" s="10"/>
      <c r="FL412" s="11"/>
      <c r="FM412" s="6">
        <f>SUMIF(FN$284:FN$314,$D412,FP$284:FP$314)</f>
        <v>0</v>
      </c>
      <c r="FN412" s="9"/>
      <c r="FO412" s="10"/>
      <c r="FP412" s="11"/>
      <c r="FQ412" s="6">
        <f>SUMIF(FR$284:FR$314,$D412,FT$284:FT$314)</f>
        <v>0</v>
      </c>
      <c r="FR412" s="9"/>
      <c r="FS412" s="10"/>
      <c r="FT412" s="11"/>
      <c r="FU412" s="6">
        <f>SUMIF(FV$284:FV$314,$D412,FX$284:FX$314)</f>
        <v>0</v>
      </c>
      <c r="FV412" s="9"/>
      <c r="FW412" s="10"/>
      <c r="FX412" s="11"/>
      <c r="FY412" s="6">
        <f>SUMIF(FZ$284:FZ$314,$D412,GB$284:GB$314)</f>
        <v>0</v>
      </c>
      <c r="FZ412" s="9"/>
      <c r="GA412" s="10"/>
      <c r="GB412" s="11"/>
      <c r="GC412" s="6">
        <f>SUMIF(GD$284:GD$314,$D412,GF$284:GF$314)</f>
        <v>0</v>
      </c>
      <c r="GD412" s="9"/>
      <c r="GE412" s="10"/>
      <c r="GF412" s="11"/>
      <c r="GG412" s="6">
        <f>SUMIF(GH$284:GH$314,$D412,GJ$284:GJ$314)</f>
        <v>0</v>
      </c>
      <c r="GH412" s="9"/>
      <c r="GI412" s="10"/>
      <c r="GJ412" s="11"/>
      <c r="GK412" s="6">
        <f>SUMIF(GL$284:GL$314,$D412,GN$284:GN$314)</f>
        <v>0</v>
      </c>
      <c r="GL412" s="9"/>
      <c r="GM412" s="10"/>
      <c r="GN412" s="11"/>
      <c r="GO412" s="6">
        <f>SUMIF(GP$284:GP$314,$D412,GR$284:GR$314)</f>
        <v>0</v>
      </c>
      <c r="GP412" s="9"/>
      <c r="GQ412" s="10"/>
      <c r="GR412" s="11"/>
      <c r="GS412" s="6">
        <f>SUMIF(GT$284:GT$314,$D412,GV$284:GV$314)</f>
        <v>0</v>
      </c>
      <c r="GT412" s="9"/>
      <c r="GU412" s="10"/>
      <c r="GV412" s="20"/>
      <c r="GW412" s="19">
        <f t="shared" si="12"/>
        <v>0</v>
      </c>
      <c r="GX412" s="472"/>
      <c r="GY412" s="522"/>
    </row>
    <row r="413" spans="1:207" ht="33.950000000000003" customHeight="1">
      <c r="A413" s="210" t="s">
        <v>85</v>
      </c>
      <c r="B413" s="513"/>
      <c r="C413" s="157" t="s">
        <v>459</v>
      </c>
      <c r="D413" s="242" t="s">
        <v>460</v>
      </c>
      <c r="E413" s="206">
        <f>SUMIF(F$315:F$345,$D413,H$315:H$345)</f>
        <v>0</v>
      </c>
      <c r="F413" s="9"/>
      <c r="G413" s="10"/>
      <c r="H413" s="11"/>
      <c r="I413" s="6">
        <f>SUMIF(J$315:J$345,$D413,L$315:L$345)</f>
        <v>0</v>
      </c>
      <c r="J413" s="9"/>
      <c r="K413" s="10"/>
      <c r="L413" s="11"/>
      <c r="M413" s="6">
        <f>SUMIF(N$315:N$345,$D413,P$315:P$345)</f>
        <v>0</v>
      </c>
      <c r="N413" s="9"/>
      <c r="O413" s="10"/>
      <c r="P413" s="11"/>
      <c r="Q413" s="6">
        <f>SUMIF(R$315:R$345,$D413,T$315:T$345)</f>
        <v>0</v>
      </c>
      <c r="R413" s="9"/>
      <c r="S413" s="10"/>
      <c r="T413" s="11"/>
      <c r="U413" s="6">
        <f>SUMIF(V$315:V$345,$D413,X$315:X$345)</f>
        <v>0</v>
      </c>
      <c r="V413" s="9"/>
      <c r="W413" s="10"/>
      <c r="X413" s="11"/>
      <c r="Y413" s="6">
        <f>SUMIF(Z$315:Z$345,$D413,AB$315:AB$345)</f>
        <v>0</v>
      </c>
      <c r="Z413" s="9"/>
      <c r="AA413" s="10"/>
      <c r="AB413" s="11"/>
      <c r="AC413" s="6">
        <f>SUMIF(AD$315:AD$345,$D413,AF$315:AF$345)</f>
        <v>0</v>
      </c>
      <c r="AD413" s="9"/>
      <c r="AE413" s="10"/>
      <c r="AF413" s="11"/>
      <c r="AG413" s="6">
        <f>SUMIF(AH$315:AH$345,$D413,AJ$315:AJ$345)</f>
        <v>0</v>
      </c>
      <c r="AH413" s="9"/>
      <c r="AI413" s="10"/>
      <c r="AJ413" s="11"/>
      <c r="AK413" s="6">
        <f>SUMIF(AL$315:AL$345,$D413,AN$315:AN$345)</f>
        <v>0</v>
      </c>
      <c r="AL413" s="9"/>
      <c r="AM413" s="10"/>
      <c r="AN413" s="11"/>
      <c r="AO413" s="6">
        <f>SUMIF(AP$315:AP$345,$D413,AR$315:AR$345)</f>
        <v>0</v>
      </c>
      <c r="AP413" s="9"/>
      <c r="AQ413" s="10"/>
      <c r="AR413" s="11"/>
      <c r="AS413" s="6">
        <f>SUMIF(AT$315:AT$345,$D413,AV$315:AV$345)</f>
        <v>0</v>
      </c>
      <c r="AT413" s="9"/>
      <c r="AU413" s="10"/>
      <c r="AV413" s="11"/>
      <c r="AW413" s="6">
        <f>SUMIF(AX$315:AX$345,$D413,AZ$315:AZ$345)</f>
        <v>0</v>
      </c>
      <c r="AX413" s="9"/>
      <c r="AY413" s="10"/>
      <c r="AZ413" s="11"/>
      <c r="BA413" s="6">
        <f>SUMIF(BB$315:BB$345,$D413,BD$315:BD$345)</f>
        <v>0</v>
      </c>
      <c r="BB413" s="9"/>
      <c r="BC413" s="10"/>
      <c r="BD413" s="11"/>
      <c r="BE413" s="6">
        <f>SUMIF(BF$315:BF$345,$D413,BH$315:BH$345)</f>
        <v>0</v>
      </c>
      <c r="BF413" s="9"/>
      <c r="BG413" s="10"/>
      <c r="BH413" s="11"/>
      <c r="BI413" s="6">
        <f>SUMIF(BJ$315:BJ$345,$D413,BL$315:BL$345)</f>
        <v>0</v>
      </c>
      <c r="BJ413" s="9"/>
      <c r="BK413" s="10"/>
      <c r="BL413" s="11"/>
      <c r="BM413" s="6">
        <f>SUMIF(BN$315:BN$345,$D413,BP$315:BP$345)</f>
        <v>0</v>
      </c>
      <c r="BN413" s="9"/>
      <c r="BO413" s="10"/>
      <c r="BP413" s="11"/>
      <c r="BQ413" s="6">
        <f>SUMIF(BR$315:BR$345,$D413,BT$315:BT$345)</f>
        <v>0</v>
      </c>
      <c r="BR413" s="9"/>
      <c r="BS413" s="10"/>
      <c r="BT413" s="11"/>
      <c r="BU413" s="6">
        <f>SUMIF(BV$315:BV$345,$D413,BX$315:BX$345)</f>
        <v>0</v>
      </c>
      <c r="BV413" s="9"/>
      <c r="BW413" s="10"/>
      <c r="BX413" s="11"/>
      <c r="BY413" s="6">
        <f>SUMIF(BZ$315:BZ$345,$D413,CB$315:CB$345)</f>
        <v>0</v>
      </c>
      <c r="BZ413" s="9"/>
      <c r="CA413" s="10"/>
      <c r="CB413" s="11"/>
      <c r="CC413" s="6">
        <f>SUMIF(CD$315:CD$345,$D413,CF$315:CF$345)</f>
        <v>0</v>
      </c>
      <c r="CD413" s="9"/>
      <c r="CE413" s="10"/>
      <c r="CF413" s="11"/>
      <c r="CG413" s="6">
        <f>SUMIF(CH$315:CH$345,$D413,CJ$315:CJ$345)</f>
        <v>0</v>
      </c>
      <c r="CH413" s="9"/>
      <c r="CI413" s="10"/>
      <c r="CJ413" s="11"/>
      <c r="CK413" s="6">
        <f>SUMIF(CL$315:CL$345,$D413,CN$315:CN$345)</f>
        <v>0</v>
      </c>
      <c r="CL413" s="9"/>
      <c r="CM413" s="10"/>
      <c r="CN413" s="11"/>
      <c r="CO413" s="6">
        <f>SUMIF(CP$315:CP$345,$D413,CR$315:CR$345)</f>
        <v>0</v>
      </c>
      <c r="CP413" s="9"/>
      <c r="CQ413" s="10"/>
      <c r="CR413" s="11"/>
      <c r="CS413" s="6">
        <f>SUMIF(CT$315:CT$345,$D413,CV$315:CV$345)</f>
        <v>0</v>
      </c>
      <c r="CT413" s="9"/>
      <c r="CU413" s="10"/>
      <c r="CV413" s="11"/>
      <c r="CW413" s="6">
        <f>SUMIF(CX$315:CX$345,$D413,CZ$315:CZ$345)</f>
        <v>0</v>
      </c>
      <c r="CX413" s="9"/>
      <c r="CY413" s="10"/>
      <c r="CZ413" s="11"/>
      <c r="DA413" s="6">
        <f>SUMIF(DB$315:DB$345,$D413,DD$315:DD$345)</f>
        <v>0</v>
      </c>
      <c r="DB413" s="9"/>
      <c r="DC413" s="10"/>
      <c r="DD413" s="11"/>
      <c r="DE413" s="6">
        <f>SUMIF(DF$315:DF$345,$D413,DH$315:DH$345)</f>
        <v>0</v>
      </c>
      <c r="DF413" s="9"/>
      <c r="DG413" s="10"/>
      <c r="DH413" s="11"/>
      <c r="DI413" s="6">
        <f>SUMIF(DJ$315:DJ$345,$D413,DL$315:DL$345)</f>
        <v>0</v>
      </c>
      <c r="DJ413" s="9"/>
      <c r="DK413" s="10"/>
      <c r="DL413" s="11"/>
      <c r="DM413" s="6">
        <f>SUMIF(DN$315:DN$345,$D413,DP$315:DP$345)</f>
        <v>0</v>
      </c>
      <c r="DN413" s="9"/>
      <c r="DO413" s="10"/>
      <c r="DP413" s="11"/>
      <c r="DQ413" s="6">
        <f>SUMIF(DR$315:DR$345,$D413,DT$315:DT$345)</f>
        <v>0</v>
      </c>
      <c r="DR413" s="9"/>
      <c r="DS413" s="10"/>
      <c r="DT413" s="11"/>
      <c r="DU413" s="6">
        <f>SUMIF(DV$315:DV$345,$D413,DX$315:DX$345)</f>
        <v>0</v>
      </c>
      <c r="DV413" s="9"/>
      <c r="DW413" s="10"/>
      <c r="DX413" s="11"/>
      <c r="DY413" s="6">
        <f>SUMIF(DZ$315:DZ$345,$D413,EB$315:EB$345)</f>
        <v>0</v>
      </c>
      <c r="DZ413" s="9"/>
      <c r="EA413" s="10"/>
      <c r="EB413" s="11"/>
      <c r="EC413" s="6">
        <f>SUMIF(ED$315:ED$345,$D413,EF$315:EF$345)</f>
        <v>0</v>
      </c>
      <c r="ED413" s="9"/>
      <c r="EE413" s="10"/>
      <c r="EF413" s="11"/>
      <c r="EG413" s="6">
        <f>SUMIF(EH$315:EH$345,$D413,EJ$315:EJ$345)</f>
        <v>0</v>
      </c>
      <c r="EH413" s="9"/>
      <c r="EI413" s="10"/>
      <c r="EJ413" s="11"/>
      <c r="EK413" s="6">
        <f>SUMIF(EL$315:EL$345,$D413,EN$315:EN$345)</f>
        <v>0</v>
      </c>
      <c r="EL413" s="9"/>
      <c r="EM413" s="10"/>
      <c r="EN413" s="11"/>
      <c r="EO413" s="6">
        <f>SUMIF(EP$315:EP$345,$D413,ER$315:ER$345)</f>
        <v>0</v>
      </c>
      <c r="EP413" s="9"/>
      <c r="EQ413" s="10"/>
      <c r="ER413" s="11"/>
      <c r="ES413" s="6">
        <f>SUMIF(ET$315:ET$345,$D413,EV$315:EV$345)</f>
        <v>0</v>
      </c>
      <c r="ET413" s="9"/>
      <c r="EU413" s="10"/>
      <c r="EV413" s="11"/>
      <c r="EW413" s="6">
        <f>SUMIF(EX$315:EX$345,$D413,EZ$315:EZ$345)</f>
        <v>0</v>
      </c>
      <c r="EX413" s="9"/>
      <c r="EY413" s="10"/>
      <c r="EZ413" s="11"/>
      <c r="FA413" s="6">
        <f>SUMIF(FB$315:FB$345,$D413,FD$315:FD$345)</f>
        <v>0</v>
      </c>
      <c r="FB413" s="9"/>
      <c r="FC413" s="10"/>
      <c r="FD413" s="11"/>
      <c r="FE413" s="6">
        <f>SUMIF(FF$315:FF$345,$D413,FH$315:FH$345)</f>
        <v>0</v>
      </c>
      <c r="FF413" s="9"/>
      <c r="FG413" s="10"/>
      <c r="FH413" s="11"/>
      <c r="FI413" s="6">
        <f>SUMIF(FJ$315:FJ$345,$D413,FL$315:FL$345)</f>
        <v>0</v>
      </c>
      <c r="FJ413" s="9"/>
      <c r="FK413" s="10"/>
      <c r="FL413" s="11"/>
      <c r="FM413" s="6">
        <f>SUMIF(FN$315:FN$345,$D413,FP$315:FP$345)</f>
        <v>0</v>
      </c>
      <c r="FN413" s="9"/>
      <c r="FO413" s="10"/>
      <c r="FP413" s="11"/>
      <c r="FQ413" s="6">
        <f>SUMIF(FR$315:FR$345,$D413,FT$315:FT$345)</f>
        <v>0</v>
      </c>
      <c r="FR413" s="9"/>
      <c r="FS413" s="10"/>
      <c r="FT413" s="11"/>
      <c r="FU413" s="6">
        <f>SUMIF(FV$315:FV$345,$D413,FX$315:FX$345)</f>
        <v>0</v>
      </c>
      <c r="FV413" s="9"/>
      <c r="FW413" s="10"/>
      <c r="FX413" s="11"/>
      <c r="FY413" s="6">
        <f>SUMIF(FZ$315:FZ$345,$D413,GB$315:GB$345)</f>
        <v>0</v>
      </c>
      <c r="FZ413" s="9"/>
      <c r="GA413" s="10"/>
      <c r="GB413" s="11"/>
      <c r="GC413" s="6">
        <f>SUMIF(GD$315:GD$345,$D413,GF$315:GF$345)</f>
        <v>0</v>
      </c>
      <c r="GD413" s="9"/>
      <c r="GE413" s="10"/>
      <c r="GF413" s="11"/>
      <c r="GG413" s="6">
        <f>SUMIF(GH$315:GH$345,$D413,GJ$315:GJ$345)</f>
        <v>0</v>
      </c>
      <c r="GH413" s="9"/>
      <c r="GI413" s="10"/>
      <c r="GJ413" s="11"/>
      <c r="GK413" s="6">
        <f>SUMIF(GL$315:GL$345,$D413,GN$315:GN$345)</f>
        <v>0</v>
      </c>
      <c r="GL413" s="9"/>
      <c r="GM413" s="10"/>
      <c r="GN413" s="11"/>
      <c r="GO413" s="6">
        <f>SUMIF(GP$315:GP$345,$D413,GR$315:GR$345)</f>
        <v>0</v>
      </c>
      <c r="GP413" s="9"/>
      <c r="GQ413" s="10"/>
      <c r="GR413" s="11"/>
      <c r="GS413" s="6">
        <f>SUMIF(GT$315:GT$345,$D413,GV$315:GV$345)</f>
        <v>0</v>
      </c>
      <c r="GT413" s="9"/>
      <c r="GU413" s="10"/>
      <c r="GV413" s="20"/>
      <c r="GW413" s="19">
        <f t="shared" si="12"/>
        <v>0</v>
      </c>
      <c r="GX413" s="472"/>
      <c r="GY413" s="522"/>
    </row>
    <row r="414" spans="1:207" ht="33.950000000000003" customHeight="1" thickBot="1">
      <c r="A414" s="212" t="s">
        <v>86</v>
      </c>
      <c r="B414" s="514"/>
      <c r="C414" s="157" t="s">
        <v>459</v>
      </c>
      <c r="D414" s="242" t="s">
        <v>460</v>
      </c>
      <c r="E414" s="206">
        <f>SUMIF(F$346:F$376,$D414,H$346:H$376)</f>
        <v>0</v>
      </c>
      <c r="F414" s="9"/>
      <c r="G414" s="10"/>
      <c r="H414" s="11"/>
      <c r="I414" s="6">
        <f>SUMIF(J$346:J$376,$D414,L$346:L$376)</f>
        <v>0</v>
      </c>
      <c r="J414" s="9"/>
      <c r="K414" s="10"/>
      <c r="L414" s="11"/>
      <c r="M414" s="6">
        <f>SUMIF(N$346:N$376,$D414,P$346:P$376)</f>
        <v>0</v>
      </c>
      <c r="N414" s="9"/>
      <c r="O414" s="10"/>
      <c r="P414" s="11"/>
      <c r="Q414" s="6">
        <f>SUMIF(R$346:R$376,$D414,T$346:T$376)</f>
        <v>0</v>
      </c>
      <c r="R414" s="9"/>
      <c r="S414" s="10"/>
      <c r="T414" s="11"/>
      <c r="U414" s="6">
        <f>SUMIF(V$346:V$376,$D414,X$346:X$376)</f>
        <v>0</v>
      </c>
      <c r="V414" s="9"/>
      <c r="W414" s="10"/>
      <c r="X414" s="11"/>
      <c r="Y414" s="6">
        <f>SUMIF(Z$346:Z$376,$D414,AB$346:AB$376)</f>
        <v>0</v>
      </c>
      <c r="Z414" s="9"/>
      <c r="AA414" s="10"/>
      <c r="AB414" s="11"/>
      <c r="AC414" s="6">
        <f>SUMIF(AD$346:AD$376,$D414,AF$346:AF$376)</f>
        <v>0</v>
      </c>
      <c r="AD414" s="9"/>
      <c r="AE414" s="10"/>
      <c r="AF414" s="11"/>
      <c r="AG414" s="6">
        <f>SUMIF(AH$346:AH$376,$D414,AJ$346:AJ$376)</f>
        <v>0</v>
      </c>
      <c r="AH414" s="9"/>
      <c r="AI414" s="10"/>
      <c r="AJ414" s="11"/>
      <c r="AK414" s="6">
        <f>SUMIF(AL$346:AL$376,$D414,AN$346:AN$376)</f>
        <v>0</v>
      </c>
      <c r="AL414" s="9"/>
      <c r="AM414" s="10"/>
      <c r="AN414" s="11"/>
      <c r="AO414" s="6">
        <f>SUMIF(AP$346:AP$376,$D414,AR$346:AR$376)</f>
        <v>0</v>
      </c>
      <c r="AP414" s="9"/>
      <c r="AQ414" s="10"/>
      <c r="AR414" s="11"/>
      <c r="AS414" s="6">
        <f>SUMIF(AT$346:AT$376,$D414,AV$346:AV$376)</f>
        <v>0</v>
      </c>
      <c r="AT414" s="9"/>
      <c r="AU414" s="10"/>
      <c r="AV414" s="11"/>
      <c r="AW414" s="6">
        <f>SUMIF(AX$346:AX$376,$D414,AZ$346:AZ$376)</f>
        <v>0</v>
      </c>
      <c r="AX414" s="9"/>
      <c r="AY414" s="10"/>
      <c r="AZ414" s="11"/>
      <c r="BA414" s="6">
        <f>SUMIF(BB$346:BB$376,$D414,BD$346:BD$376)</f>
        <v>0</v>
      </c>
      <c r="BB414" s="9"/>
      <c r="BC414" s="10"/>
      <c r="BD414" s="11"/>
      <c r="BE414" s="6">
        <f>SUMIF(BF$346:BF$376,$D414,BH$346:BH$376)</f>
        <v>0</v>
      </c>
      <c r="BF414" s="9"/>
      <c r="BG414" s="10"/>
      <c r="BH414" s="11"/>
      <c r="BI414" s="6">
        <f>SUMIF(BJ$346:BJ$376,$D414,BL$346:BL$376)</f>
        <v>0</v>
      </c>
      <c r="BJ414" s="9"/>
      <c r="BK414" s="10"/>
      <c r="BL414" s="11"/>
      <c r="BM414" s="6">
        <f>SUMIF(BN$346:BN$376,$D414,BP$346:BP$376)</f>
        <v>0</v>
      </c>
      <c r="BN414" s="9"/>
      <c r="BO414" s="10"/>
      <c r="BP414" s="11"/>
      <c r="BQ414" s="6">
        <f>SUMIF(BR$346:BR$376,$D414,BT$346:BT$376)</f>
        <v>0</v>
      </c>
      <c r="BR414" s="9"/>
      <c r="BS414" s="10"/>
      <c r="BT414" s="11"/>
      <c r="BU414" s="6">
        <f>SUMIF(BV$346:BV$376,$D414,BX$346:BX$376)</f>
        <v>0</v>
      </c>
      <c r="BV414" s="9"/>
      <c r="BW414" s="10"/>
      <c r="BX414" s="11"/>
      <c r="BY414" s="6">
        <f>SUMIF(BZ$346:BZ$376,$D414,CB$346:CB$376)</f>
        <v>0</v>
      </c>
      <c r="BZ414" s="9"/>
      <c r="CA414" s="10"/>
      <c r="CB414" s="11"/>
      <c r="CC414" s="6">
        <f>SUMIF(CD$346:CD$376,$D414,CF$346:CF$376)</f>
        <v>0</v>
      </c>
      <c r="CD414" s="9"/>
      <c r="CE414" s="10"/>
      <c r="CF414" s="11"/>
      <c r="CG414" s="6">
        <f>SUMIF(CH$346:CH$376,$D414,CJ$346:CJ$376)</f>
        <v>0</v>
      </c>
      <c r="CH414" s="9"/>
      <c r="CI414" s="10"/>
      <c r="CJ414" s="11"/>
      <c r="CK414" s="6">
        <f>SUMIF(CL$346:CL$376,$D414,CN$346:CN$376)</f>
        <v>0</v>
      </c>
      <c r="CL414" s="9"/>
      <c r="CM414" s="10"/>
      <c r="CN414" s="11"/>
      <c r="CO414" s="6">
        <f>SUMIF(CP$346:CP$376,$D414,CR$346:CR$376)</f>
        <v>0</v>
      </c>
      <c r="CP414" s="9"/>
      <c r="CQ414" s="10"/>
      <c r="CR414" s="11"/>
      <c r="CS414" s="6">
        <f>SUMIF(CT$346:CT$376,$D414,CV$346:CV$376)</f>
        <v>0</v>
      </c>
      <c r="CT414" s="9"/>
      <c r="CU414" s="10"/>
      <c r="CV414" s="11"/>
      <c r="CW414" s="6">
        <f>SUMIF(CX$346:CX$376,$D414,CZ$346:CZ$376)</f>
        <v>0</v>
      </c>
      <c r="CX414" s="9"/>
      <c r="CY414" s="10"/>
      <c r="CZ414" s="11"/>
      <c r="DA414" s="6">
        <f>SUMIF(DB$346:DB$376,$D414,DD$346:DD$376)</f>
        <v>0</v>
      </c>
      <c r="DB414" s="9"/>
      <c r="DC414" s="10"/>
      <c r="DD414" s="11"/>
      <c r="DE414" s="6">
        <f>SUMIF(DF$346:DF$376,$D414,DH$346:DH$376)</f>
        <v>0</v>
      </c>
      <c r="DF414" s="9"/>
      <c r="DG414" s="10"/>
      <c r="DH414" s="11"/>
      <c r="DI414" s="6">
        <f>SUMIF(DJ$346:DJ$376,$D414,DL$346:DL$376)</f>
        <v>0</v>
      </c>
      <c r="DJ414" s="9"/>
      <c r="DK414" s="10"/>
      <c r="DL414" s="11"/>
      <c r="DM414" s="6">
        <f>SUMIF(DN$346:DN$376,$D414,DP$346:DP$376)</f>
        <v>0</v>
      </c>
      <c r="DN414" s="9"/>
      <c r="DO414" s="10"/>
      <c r="DP414" s="11"/>
      <c r="DQ414" s="6">
        <f>SUMIF(DR$346:DR$376,$D414,DT$346:DT$376)</f>
        <v>0</v>
      </c>
      <c r="DR414" s="9"/>
      <c r="DS414" s="10"/>
      <c r="DT414" s="11"/>
      <c r="DU414" s="6">
        <f>SUMIF(DV$346:DV$376,$D414,DX$346:DX$376)</f>
        <v>0</v>
      </c>
      <c r="DV414" s="9"/>
      <c r="DW414" s="10"/>
      <c r="DX414" s="11"/>
      <c r="DY414" s="6">
        <f>SUMIF(DZ$346:DZ$376,$D414,EB$346:EB$376)</f>
        <v>0</v>
      </c>
      <c r="DZ414" s="9"/>
      <c r="EA414" s="10"/>
      <c r="EB414" s="11"/>
      <c r="EC414" s="6">
        <f>SUMIF(ED$346:ED$376,$D414,EF$346:EF$376)</f>
        <v>0</v>
      </c>
      <c r="ED414" s="9"/>
      <c r="EE414" s="10"/>
      <c r="EF414" s="11"/>
      <c r="EG414" s="6">
        <f>SUMIF(EH$346:EH$376,$D414,EJ$346:EJ$376)</f>
        <v>0</v>
      </c>
      <c r="EH414" s="9"/>
      <c r="EI414" s="10"/>
      <c r="EJ414" s="11"/>
      <c r="EK414" s="6">
        <f>SUMIF(EL$346:EL$376,$D414,EN$346:EN$376)</f>
        <v>0</v>
      </c>
      <c r="EL414" s="9"/>
      <c r="EM414" s="10"/>
      <c r="EN414" s="11"/>
      <c r="EO414" s="6">
        <f>SUMIF(EP$346:EP$376,$D414,ER$346:ER$376)</f>
        <v>0</v>
      </c>
      <c r="EP414" s="9"/>
      <c r="EQ414" s="10"/>
      <c r="ER414" s="11"/>
      <c r="ES414" s="6">
        <f>SUMIF(ET$346:ET$376,$D414,EV$346:EV$376)</f>
        <v>0</v>
      </c>
      <c r="ET414" s="9"/>
      <c r="EU414" s="10"/>
      <c r="EV414" s="11"/>
      <c r="EW414" s="6">
        <f>SUMIF(EX$346:EX$376,$D414,EZ$346:EZ$376)</f>
        <v>0</v>
      </c>
      <c r="EX414" s="9"/>
      <c r="EY414" s="10"/>
      <c r="EZ414" s="11"/>
      <c r="FA414" s="6">
        <f>SUMIF(FB$346:FB$376,$D414,FD$346:FD$376)</f>
        <v>0</v>
      </c>
      <c r="FB414" s="9"/>
      <c r="FC414" s="10"/>
      <c r="FD414" s="11"/>
      <c r="FE414" s="6">
        <f>SUMIF(FF$346:FF$376,$D414,FH$346:FH$376)</f>
        <v>0</v>
      </c>
      <c r="FF414" s="9"/>
      <c r="FG414" s="10"/>
      <c r="FH414" s="11"/>
      <c r="FI414" s="6">
        <f>SUMIF(FJ$346:FJ$376,$D414,FL$346:FL$376)</f>
        <v>0</v>
      </c>
      <c r="FJ414" s="9"/>
      <c r="FK414" s="10"/>
      <c r="FL414" s="11"/>
      <c r="FM414" s="6">
        <f>SUMIF(FN$346:FN$376,$D414,FP$346:FP$376)</f>
        <v>0</v>
      </c>
      <c r="FN414" s="9"/>
      <c r="FO414" s="10"/>
      <c r="FP414" s="11"/>
      <c r="FQ414" s="6">
        <f>SUMIF(FR$346:FR$376,$D414,FT$346:FT$376)</f>
        <v>0</v>
      </c>
      <c r="FR414" s="9"/>
      <c r="FS414" s="10"/>
      <c r="FT414" s="11"/>
      <c r="FU414" s="6">
        <f>SUMIF(FV$346:FV$376,$D414,FX$346:FX$376)</f>
        <v>0</v>
      </c>
      <c r="FV414" s="9"/>
      <c r="FW414" s="10"/>
      <c r="FX414" s="11"/>
      <c r="FY414" s="6">
        <f>SUMIF(FZ$346:FZ$376,$D414,GB$346:GB$376)</f>
        <v>0</v>
      </c>
      <c r="FZ414" s="9"/>
      <c r="GA414" s="10"/>
      <c r="GB414" s="11"/>
      <c r="GC414" s="6">
        <f>SUMIF(GD$346:GD$376,$D414,GF$346:GF$376)</f>
        <v>0</v>
      </c>
      <c r="GD414" s="9"/>
      <c r="GE414" s="10"/>
      <c r="GF414" s="11"/>
      <c r="GG414" s="6">
        <f>SUMIF(GH$346:GH$376,$D414,GJ$346:GJ$376)</f>
        <v>0</v>
      </c>
      <c r="GH414" s="9"/>
      <c r="GI414" s="10"/>
      <c r="GJ414" s="11"/>
      <c r="GK414" s="6">
        <f>SUMIF(GL$346:GL$376,$D414,GN$346:GN$376)</f>
        <v>0</v>
      </c>
      <c r="GL414" s="9"/>
      <c r="GM414" s="10"/>
      <c r="GN414" s="11"/>
      <c r="GO414" s="6">
        <f>SUMIF(GP$346:GP$376,$D414,GR$346:GR$376)</f>
        <v>0</v>
      </c>
      <c r="GP414" s="9"/>
      <c r="GQ414" s="10"/>
      <c r="GR414" s="11"/>
      <c r="GS414" s="6">
        <f>SUMIF(GT$346:GT$376,$D414,GV$346:GV$376)</f>
        <v>0</v>
      </c>
      <c r="GT414" s="9"/>
      <c r="GU414" s="10"/>
      <c r="GV414" s="20"/>
      <c r="GW414" s="19">
        <f t="shared" si="12"/>
        <v>0</v>
      </c>
      <c r="GX414" s="472"/>
      <c r="GY414" s="523"/>
    </row>
    <row r="415" spans="1:207" ht="33.950000000000003" customHeight="1">
      <c r="A415" s="208" t="s">
        <v>75</v>
      </c>
      <c r="B415" s="512">
        <v>4</v>
      </c>
      <c r="C415" s="240" t="s">
        <v>461</v>
      </c>
      <c r="D415" s="241" t="s">
        <v>462</v>
      </c>
      <c r="E415" s="206">
        <f>SUMIF(F$5:F$35,$D415,H$5:H$35)</f>
        <v>29.2</v>
      </c>
      <c r="F415" s="9"/>
      <c r="G415" s="10"/>
      <c r="H415" s="11"/>
      <c r="I415" s="6">
        <f>SUMIF(J$5:J$35,$D415,L$5:L$35)</f>
        <v>0</v>
      </c>
      <c r="J415" s="9"/>
      <c r="K415" s="10"/>
      <c r="L415" s="11"/>
      <c r="M415" s="6">
        <f>SUMIF(N$5:N$35,$D415,P$5:P$35)</f>
        <v>0</v>
      </c>
      <c r="N415" s="9"/>
      <c r="O415" s="10"/>
      <c r="P415" s="11"/>
      <c r="Q415" s="6">
        <f>SUMIF(R$5:R$35,$D415,T$5:T$35)</f>
        <v>0</v>
      </c>
      <c r="R415" s="9"/>
      <c r="S415" s="10"/>
      <c r="T415" s="11"/>
      <c r="U415" s="6">
        <f>SUMIF(V$5:V$35,$D415,X$5:X$35)</f>
        <v>0</v>
      </c>
      <c r="V415" s="9"/>
      <c r="W415" s="10"/>
      <c r="X415" s="11"/>
      <c r="Y415" s="6">
        <f>SUMIF(Z$5:Z$35,$D415,AB$5:AB$35)</f>
        <v>0</v>
      </c>
      <c r="Z415" s="9"/>
      <c r="AA415" s="10"/>
      <c r="AB415" s="11"/>
      <c r="AC415" s="6">
        <f>SUMIF(AD$5:AD$35,$D415,AF$5:AF$35)</f>
        <v>0</v>
      </c>
      <c r="AD415" s="9"/>
      <c r="AE415" s="10"/>
      <c r="AF415" s="11"/>
      <c r="AG415" s="6">
        <f>SUMIF(AH$5:AH$35,$D415,AJ$5:AJ$35)</f>
        <v>0</v>
      </c>
      <c r="AH415" s="9"/>
      <c r="AI415" s="10"/>
      <c r="AJ415" s="11"/>
      <c r="AK415" s="6">
        <f>SUMIF(AL$5:AL$35,$D415,AN$5:AN$35)</f>
        <v>0</v>
      </c>
      <c r="AL415" s="9"/>
      <c r="AM415" s="10"/>
      <c r="AN415" s="11"/>
      <c r="AO415" s="6">
        <f>SUMIF(AP$5:AP$35,$D415,AR$5:AR$35)</f>
        <v>21.9</v>
      </c>
      <c r="AP415" s="9"/>
      <c r="AQ415" s="10"/>
      <c r="AR415" s="11"/>
      <c r="AS415" s="6">
        <f>SUMIF(AT$5:AT$35,$D415,AV$5:AV$35)</f>
        <v>0</v>
      </c>
      <c r="AT415" s="9"/>
      <c r="AU415" s="10"/>
      <c r="AV415" s="11"/>
      <c r="AW415" s="6">
        <f>SUMIF(AX$5:AX$35,$D415,AZ$5:AZ$35)</f>
        <v>0</v>
      </c>
      <c r="AX415" s="9"/>
      <c r="AY415" s="10"/>
      <c r="AZ415" s="11"/>
      <c r="BA415" s="6">
        <f>SUMIF(BB$5:BB$35,$D415,BD$5:BD$35)</f>
        <v>7.3</v>
      </c>
      <c r="BB415" s="9"/>
      <c r="BC415" s="10"/>
      <c r="BD415" s="11"/>
      <c r="BE415" s="6">
        <f>SUMIF(BF$5:BF$35,$D415,BH$5:BH$35)</f>
        <v>0</v>
      </c>
      <c r="BF415" s="9"/>
      <c r="BG415" s="10"/>
      <c r="BH415" s="11"/>
      <c r="BI415" s="6">
        <f>SUMIF(BJ$5:BJ$35,$D415,BL$5:BL$35)</f>
        <v>0</v>
      </c>
      <c r="BJ415" s="9"/>
      <c r="BK415" s="10"/>
      <c r="BL415" s="11"/>
      <c r="BM415" s="6">
        <f>SUMIF(BN$5:BN$35,$D415,BP$5:BP$35)</f>
        <v>21.9</v>
      </c>
      <c r="BN415" s="9"/>
      <c r="BO415" s="10"/>
      <c r="BP415" s="11"/>
      <c r="BQ415" s="6">
        <f>SUMIF(BR$5:BR$35,$D415,BT$5:BT$35)</f>
        <v>0</v>
      </c>
      <c r="BR415" s="9"/>
      <c r="BS415" s="10"/>
      <c r="BT415" s="11"/>
      <c r="BU415" s="6">
        <f>SUMIF(BV$5:BV$35,$D415,BX$5:BX$35)</f>
        <v>0</v>
      </c>
      <c r="BV415" s="9"/>
      <c r="BW415" s="10"/>
      <c r="BX415" s="11"/>
      <c r="BY415" s="6">
        <f>SUMIF(BZ$5:BZ$35,$D415,CB$5:CB$35)</f>
        <v>0</v>
      </c>
      <c r="BZ415" s="9"/>
      <c r="CA415" s="10"/>
      <c r="CB415" s="11"/>
      <c r="CC415" s="6">
        <f>SUMIF(CD$5:CD$35,$D415,CF$5:CF$35)</f>
        <v>0</v>
      </c>
      <c r="CD415" s="9"/>
      <c r="CE415" s="10"/>
      <c r="CF415" s="11"/>
      <c r="CG415" s="6">
        <f>SUMIF(CH$5:CH$35,$D415,CJ$5:CJ$35)</f>
        <v>0</v>
      </c>
      <c r="CH415" s="9"/>
      <c r="CI415" s="10"/>
      <c r="CJ415" s="11"/>
      <c r="CK415" s="6">
        <f>SUMIF(CL$5:CL$35,$D415,CN$5:CN$35)</f>
        <v>0</v>
      </c>
      <c r="CL415" s="9"/>
      <c r="CM415" s="10"/>
      <c r="CN415" s="11"/>
      <c r="CO415" s="6">
        <f>SUMIF(CP$5:CP$35,$D415,CR$5:CR$35)</f>
        <v>7.3</v>
      </c>
      <c r="CP415" s="9"/>
      <c r="CQ415" s="10"/>
      <c r="CR415" s="11"/>
      <c r="CS415" s="6">
        <f>SUMIF(CT$5:CT$35,$D415,CV$5:CV$35)</f>
        <v>0</v>
      </c>
      <c r="CT415" s="9"/>
      <c r="CU415" s="10"/>
      <c r="CV415" s="11"/>
      <c r="CW415" s="6">
        <f>SUMIF(CX$5:CX$35,$D415,CZ$5:CZ$35)</f>
        <v>0</v>
      </c>
      <c r="CX415" s="9"/>
      <c r="CY415" s="10"/>
      <c r="CZ415" s="11"/>
      <c r="DA415" s="6">
        <f>SUMIF(DB$5:DB$35,$D415,DD$5:DD$35)</f>
        <v>0</v>
      </c>
      <c r="DB415" s="9"/>
      <c r="DC415" s="10"/>
      <c r="DD415" s="11"/>
      <c r="DE415" s="6">
        <f>SUMIF(DF$5:DF$35,$D415,DH$5:DH$35)</f>
        <v>0</v>
      </c>
      <c r="DF415" s="9"/>
      <c r="DG415" s="10"/>
      <c r="DH415" s="11"/>
      <c r="DI415" s="6">
        <f>SUMIF(DJ$5:DJ$35,$D415,DL$5:DL$35)</f>
        <v>0</v>
      </c>
      <c r="DJ415" s="9"/>
      <c r="DK415" s="10"/>
      <c r="DL415" s="11"/>
      <c r="DM415" s="6">
        <f>SUMIF(DN$5:DN$35,$D415,DP$5:DP$35)</f>
        <v>0</v>
      </c>
      <c r="DN415" s="9"/>
      <c r="DO415" s="10"/>
      <c r="DP415" s="11"/>
      <c r="DQ415" s="6">
        <f>SUMIF(DR$5:DR$35,$D415,DT$5:DT$35)</f>
        <v>0</v>
      </c>
      <c r="DR415" s="9"/>
      <c r="DS415" s="10"/>
      <c r="DT415" s="11"/>
      <c r="DU415" s="6">
        <f>SUMIF(DV$5:DV$35,$D415,DX$5:DX$35)</f>
        <v>0</v>
      </c>
      <c r="DV415" s="9"/>
      <c r="DW415" s="10"/>
      <c r="DX415" s="11"/>
      <c r="DY415" s="6">
        <f>SUMIF(DZ$5:DZ$35,$D415,EB$5:EB$35)</f>
        <v>0</v>
      </c>
      <c r="DZ415" s="9"/>
      <c r="EA415" s="10"/>
      <c r="EB415" s="11"/>
      <c r="EC415" s="6">
        <f>SUMIF(ED$5:ED$35,$D415,EF$5:EF$35)</f>
        <v>0</v>
      </c>
      <c r="ED415" s="9"/>
      <c r="EE415" s="10"/>
      <c r="EF415" s="11"/>
      <c r="EG415" s="6">
        <f>SUMIF(EH$5:EH$35,$D415,EJ$5:EJ$35)</f>
        <v>0</v>
      </c>
      <c r="EH415" s="9"/>
      <c r="EI415" s="10"/>
      <c r="EJ415" s="11"/>
      <c r="EK415" s="6">
        <f>SUMIF(EL$5:EL$35,$D415,EN$5:EN$35)</f>
        <v>0</v>
      </c>
      <c r="EL415" s="9"/>
      <c r="EM415" s="10"/>
      <c r="EN415" s="11"/>
      <c r="EO415" s="6">
        <f>SUMIF(EP$5:EP$35,$D415,ER$5:ER$35)</f>
        <v>0</v>
      </c>
      <c r="EP415" s="9"/>
      <c r="EQ415" s="10"/>
      <c r="ER415" s="11"/>
      <c r="ES415" s="6">
        <f>SUMIF(ET$5:ET$35,$D415,EV$5:EV$35)</f>
        <v>0</v>
      </c>
      <c r="ET415" s="9"/>
      <c r="EU415" s="10"/>
      <c r="EV415" s="11"/>
      <c r="EW415" s="6">
        <f>SUMIF(EX$5:EX$35,$D415,EZ$5:EZ$35)</f>
        <v>0</v>
      </c>
      <c r="EX415" s="9"/>
      <c r="EY415" s="10"/>
      <c r="EZ415" s="11"/>
      <c r="FA415" s="6">
        <f>SUMIF(FB$5:FB$35,$D415,FD$5:FD$35)</f>
        <v>0</v>
      </c>
      <c r="FB415" s="9"/>
      <c r="FC415" s="10"/>
      <c r="FD415" s="11"/>
      <c r="FE415" s="6">
        <f>SUMIF(FF$5:FF$35,$D415,FH$5:FH$35)</f>
        <v>0</v>
      </c>
      <c r="FF415" s="9"/>
      <c r="FG415" s="10"/>
      <c r="FH415" s="11"/>
      <c r="FI415" s="6">
        <f>SUMIF(FJ$5:FJ$35,$D415,FL$5:FL$35)</f>
        <v>0</v>
      </c>
      <c r="FJ415" s="9"/>
      <c r="FK415" s="10"/>
      <c r="FL415" s="11"/>
      <c r="FM415" s="6">
        <f>SUMIF(FN$5:FN$35,$D415,FP$5:FP$35)</f>
        <v>0</v>
      </c>
      <c r="FN415" s="9"/>
      <c r="FO415" s="10"/>
      <c r="FP415" s="11"/>
      <c r="FQ415" s="6">
        <f>SUMIF(FR$5:FR$35,$D415,FT$5:FT$35)</f>
        <v>0</v>
      </c>
      <c r="FR415" s="9"/>
      <c r="FS415" s="10"/>
      <c r="FT415" s="11"/>
      <c r="FU415" s="6">
        <f>SUMIF(FV$5:FV$35,$D415,FX$5:FX$35)</f>
        <v>0</v>
      </c>
      <c r="FV415" s="9"/>
      <c r="FW415" s="10"/>
      <c r="FX415" s="11"/>
      <c r="FY415" s="6">
        <f>SUMIF(FZ$5:FZ$35,$D415,GB$5:GB$35)</f>
        <v>0</v>
      </c>
      <c r="FZ415" s="9"/>
      <c r="GA415" s="10"/>
      <c r="GB415" s="11"/>
      <c r="GC415" s="6">
        <f>SUMIF(GD$5:GD$35,$D415,GF$5:GF$35)</f>
        <v>0</v>
      </c>
      <c r="GD415" s="9"/>
      <c r="GE415" s="10"/>
      <c r="GF415" s="11"/>
      <c r="GG415" s="6">
        <f>SUMIF(GH$5:GH$35,$D415,GJ$5:GJ$35)</f>
        <v>0</v>
      </c>
      <c r="GH415" s="9"/>
      <c r="GI415" s="10"/>
      <c r="GJ415" s="11"/>
      <c r="GK415" s="6">
        <f>SUMIF(GL$5:GL$35,$D415,GN$5:GN$35)</f>
        <v>0</v>
      </c>
      <c r="GL415" s="9"/>
      <c r="GM415" s="10"/>
      <c r="GN415" s="11"/>
      <c r="GO415" s="6">
        <f>SUMIF(GP$5:GP$35,$D415,GR$5:GR$35)</f>
        <v>0</v>
      </c>
      <c r="GP415" s="9"/>
      <c r="GQ415" s="10"/>
      <c r="GR415" s="11"/>
      <c r="GS415" s="6">
        <f>SUMIF(GT$5:GT$35,$D415,GV$5:GV$35)</f>
        <v>0</v>
      </c>
      <c r="GT415" s="9"/>
      <c r="GU415" s="10"/>
      <c r="GV415" s="20"/>
      <c r="GW415" s="19">
        <f t="shared" si="12"/>
        <v>87.59999999999998</v>
      </c>
      <c r="GX415" s="472">
        <f>SUM(GW415:GW426)</f>
        <v>87.59999999999998</v>
      </c>
      <c r="GY415" s="521" t="str">
        <f>D415</f>
        <v>TS14000/34</v>
      </c>
    </row>
    <row r="416" spans="1:207" ht="33.950000000000003" customHeight="1">
      <c r="A416" s="210" t="s">
        <v>76</v>
      </c>
      <c r="B416" s="513"/>
      <c r="C416" s="334" t="s">
        <v>461</v>
      </c>
      <c r="D416" s="333" t="s">
        <v>462</v>
      </c>
      <c r="E416" s="206">
        <f>SUMIF(F$36:F$66,$D416,H$36:H$66)</f>
        <v>0</v>
      </c>
      <c r="F416" s="9"/>
      <c r="G416" s="10"/>
      <c r="H416" s="11"/>
      <c r="I416" s="6">
        <f>SUMIF(J$36:J$66,$D416,L$36:L$66)</f>
        <v>0</v>
      </c>
      <c r="J416" s="9"/>
      <c r="K416" s="10"/>
      <c r="L416" s="11"/>
      <c r="M416" s="6">
        <f>SUMIF(N$36:N$66,$D416,P$36:P$66)</f>
        <v>0</v>
      </c>
      <c r="N416" s="9"/>
      <c r="O416" s="10"/>
      <c r="P416" s="11"/>
      <c r="Q416" s="6">
        <f>SUMIF(R$36:R$66,$D416,T$36:T$66)</f>
        <v>0</v>
      </c>
      <c r="R416" s="9"/>
      <c r="S416" s="10"/>
      <c r="T416" s="11"/>
      <c r="U416" s="6">
        <f>SUMIF(V$36:V$66,$D416,X$36:X$66)</f>
        <v>0</v>
      </c>
      <c r="V416" s="9"/>
      <c r="W416" s="10"/>
      <c r="X416" s="11"/>
      <c r="Y416" s="6">
        <f>SUMIF(Z$36:Z$66,$D416,AB$36:AB$66)</f>
        <v>0</v>
      </c>
      <c r="Z416" s="9"/>
      <c r="AA416" s="10"/>
      <c r="AB416" s="11"/>
      <c r="AC416" s="6">
        <f>SUMIF(AD$36:AD$66,$D416,AF$36:AF$66)</f>
        <v>0</v>
      </c>
      <c r="AD416" s="9"/>
      <c r="AE416" s="10"/>
      <c r="AF416" s="11"/>
      <c r="AG416" s="6">
        <f>SUMIF(AH$36:AH$66,$D416,AJ$36:AJ$66)</f>
        <v>0</v>
      </c>
      <c r="AH416" s="9"/>
      <c r="AI416" s="10"/>
      <c r="AJ416" s="11"/>
      <c r="AK416" s="6">
        <f>SUMIF(AL$36:AL$66,$D416,AN$36:AN$66)</f>
        <v>0</v>
      </c>
      <c r="AL416" s="9"/>
      <c r="AM416" s="10"/>
      <c r="AN416" s="11"/>
      <c r="AO416" s="6">
        <f>SUMIF(AP$36:AP$66,$D416,AR$36:AR$66)</f>
        <v>0</v>
      </c>
      <c r="AP416" s="9"/>
      <c r="AQ416" s="10"/>
      <c r="AR416" s="11"/>
      <c r="AS416" s="6">
        <f>SUMIF(AT$36:AT$66,$D416,AV$36:AV$66)</f>
        <v>0</v>
      </c>
      <c r="AT416" s="9"/>
      <c r="AU416" s="10"/>
      <c r="AV416" s="11"/>
      <c r="AW416" s="6">
        <f>SUMIF(AX$36:AX$66,$D416,AZ$36:AZ$66)</f>
        <v>0</v>
      </c>
      <c r="AX416" s="9"/>
      <c r="AY416" s="10"/>
      <c r="AZ416" s="11"/>
      <c r="BA416" s="6">
        <f>SUMIF(BB$36:BB$66,$D416,BD$36:BD$66)</f>
        <v>0</v>
      </c>
      <c r="BB416" s="9"/>
      <c r="BC416" s="10"/>
      <c r="BD416" s="11"/>
      <c r="BE416" s="6">
        <f>SUMIF(BF$36:BF$66,$D416,BH$36:BH$66)</f>
        <v>0</v>
      </c>
      <c r="BF416" s="9"/>
      <c r="BG416" s="10"/>
      <c r="BH416" s="11"/>
      <c r="BI416" s="6">
        <f>SUMIF(BJ$36:BJ$66,$D416,BL$36:BL$66)</f>
        <v>0</v>
      </c>
      <c r="BJ416" s="9"/>
      <c r="BK416" s="10"/>
      <c r="BL416" s="11"/>
      <c r="BM416" s="6">
        <f>SUMIF(BN$36:BN$66,$D416,BP$36:BP$66)</f>
        <v>0</v>
      </c>
      <c r="BN416" s="9"/>
      <c r="BO416" s="10"/>
      <c r="BP416" s="11"/>
      <c r="BQ416" s="6">
        <f>SUMIF(BR$36:BR$66,$D416,BT$36:BT$66)</f>
        <v>0</v>
      </c>
      <c r="BR416" s="9"/>
      <c r="BS416" s="10"/>
      <c r="BT416" s="11"/>
      <c r="BU416" s="6">
        <f>SUMIF(BV$36:BV$66,$D416,BX$36:BX$66)</f>
        <v>0</v>
      </c>
      <c r="BV416" s="9"/>
      <c r="BW416" s="10"/>
      <c r="BX416" s="11"/>
      <c r="BY416" s="6">
        <f>SUMIF(BZ$36:BZ$66,$D416,CB$36:CB$66)</f>
        <v>0</v>
      </c>
      <c r="BZ416" s="9"/>
      <c r="CA416" s="10"/>
      <c r="CB416" s="11"/>
      <c r="CC416" s="6">
        <f>SUMIF(CD$36:CD$66,$D416,CF$36:CF$66)</f>
        <v>0</v>
      </c>
      <c r="CD416" s="9"/>
      <c r="CE416" s="10"/>
      <c r="CF416" s="11"/>
      <c r="CG416" s="6">
        <f>SUMIF(CH$36:CH$66,$D416,CJ$36:CJ$66)</f>
        <v>0</v>
      </c>
      <c r="CH416" s="9"/>
      <c r="CI416" s="10"/>
      <c r="CJ416" s="11"/>
      <c r="CK416" s="6">
        <f>SUMIF(CL$36:CL$66,$D416,CN$36:CN$66)</f>
        <v>0</v>
      </c>
      <c r="CL416" s="9"/>
      <c r="CM416" s="10"/>
      <c r="CN416" s="11"/>
      <c r="CO416" s="6">
        <f>SUMIF(CP$36:CP$66,$D416,CR$36:CR$66)</f>
        <v>0</v>
      </c>
      <c r="CP416" s="9"/>
      <c r="CQ416" s="10"/>
      <c r="CR416" s="11"/>
      <c r="CS416" s="6">
        <f>SUMIF(CT$36:CT$66,$D416,CV$36:CV$66)</f>
        <v>0</v>
      </c>
      <c r="CT416" s="9"/>
      <c r="CU416" s="10"/>
      <c r="CV416" s="11"/>
      <c r="CW416" s="6">
        <f>SUMIF(CX$36:CX$66,$D416,CZ$36:CZ$66)</f>
        <v>0</v>
      </c>
      <c r="CX416" s="9"/>
      <c r="CY416" s="10"/>
      <c r="CZ416" s="11"/>
      <c r="DA416" s="6">
        <f>SUMIF(DB$36:DB$66,$D416,DD$36:DD$66)</f>
        <v>0</v>
      </c>
      <c r="DB416" s="9"/>
      <c r="DC416" s="10"/>
      <c r="DD416" s="11"/>
      <c r="DE416" s="6">
        <f>SUMIF(DF$36:DF$66,$D416,DH$36:DH$66)</f>
        <v>0</v>
      </c>
      <c r="DF416" s="9"/>
      <c r="DG416" s="10"/>
      <c r="DH416" s="11"/>
      <c r="DI416" s="6">
        <f>SUMIF(DJ$36:DJ$66,$D416,DL$36:DL$66)</f>
        <v>0</v>
      </c>
      <c r="DJ416" s="9"/>
      <c r="DK416" s="10"/>
      <c r="DL416" s="11"/>
      <c r="DM416" s="6">
        <f>SUMIF(DN$36:DN$66,$D416,DP$36:DP$66)</f>
        <v>0</v>
      </c>
      <c r="DN416" s="9"/>
      <c r="DO416" s="10"/>
      <c r="DP416" s="11"/>
      <c r="DQ416" s="6">
        <f>SUMIF(DR$36:DR$66,$D416,DT$36:DT$66)</f>
        <v>0</v>
      </c>
      <c r="DR416" s="9"/>
      <c r="DS416" s="10"/>
      <c r="DT416" s="11"/>
      <c r="DU416" s="6">
        <f>SUMIF(DV$36:DV$66,$D416,DX$36:DX$66)</f>
        <v>0</v>
      </c>
      <c r="DV416" s="9"/>
      <c r="DW416" s="10"/>
      <c r="DX416" s="11"/>
      <c r="DY416" s="6">
        <f>SUMIF(DZ$36:DZ$66,$D416,EB$36:EB$66)</f>
        <v>0</v>
      </c>
      <c r="DZ416" s="9"/>
      <c r="EA416" s="10"/>
      <c r="EB416" s="11"/>
      <c r="EC416" s="6">
        <f>SUMIF(ED$36:ED$66,$D416,EF$36:EF$66)</f>
        <v>0</v>
      </c>
      <c r="ED416" s="9"/>
      <c r="EE416" s="10"/>
      <c r="EF416" s="11"/>
      <c r="EG416" s="6">
        <f>SUMIF(EH$36:EH$66,$D416,EJ$36:EJ$66)</f>
        <v>0</v>
      </c>
      <c r="EH416" s="9"/>
      <c r="EI416" s="10"/>
      <c r="EJ416" s="11"/>
      <c r="EK416" s="6">
        <f>SUMIF(EL$36:EL$66,$D416,EN$36:EN$66)</f>
        <v>0</v>
      </c>
      <c r="EL416" s="9"/>
      <c r="EM416" s="10"/>
      <c r="EN416" s="11"/>
      <c r="EO416" s="6">
        <f>SUMIF(EP$36:EP$66,$D416,ER$36:ER$66)</f>
        <v>0</v>
      </c>
      <c r="EP416" s="9"/>
      <c r="EQ416" s="10"/>
      <c r="ER416" s="11"/>
      <c r="ES416" s="6">
        <f>SUMIF(ET$36:ET$66,$D416,EV$36:EV$66)</f>
        <v>0</v>
      </c>
      <c r="ET416" s="9"/>
      <c r="EU416" s="10"/>
      <c r="EV416" s="11"/>
      <c r="EW416" s="6">
        <f>SUMIF(EX$36:EX$66,$D416,EZ$36:EZ$66)</f>
        <v>0</v>
      </c>
      <c r="EX416" s="9"/>
      <c r="EY416" s="10"/>
      <c r="EZ416" s="11"/>
      <c r="FA416" s="6">
        <f>SUMIF(FB$36:FB$66,$D416,FD$36:FD$66)</f>
        <v>0</v>
      </c>
      <c r="FB416" s="9"/>
      <c r="FC416" s="10"/>
      <c r="FD416" s="11"/>
      <c r="FE416" s="6">
        <f>SUMIF(FF$36:FF$66,$D416,FH$36:FH$66)</f>
        <v>0</v>
      </c>
      <c r="FF416" s="9"/>
      <c r="FG416" s="10"/>
      <c r="FH416" s="11"/>
      <c r="FI416" s="6">
        <f>SUMIF(FJ$36:FJ$66,$D416,FL$36:FL$66)</f>
        <v>0</v>
      </c>
      <c r="FJ416" s="9"/>
      <c r="FK416" s="10"/>
      <c r="FL416" s="11"/>
      <c r="FM416" s="6">
        <f>SUMIF(FN$36:FN$66,$D416,FP$36:FP$66)</f>
        <v>0</v>
      </c>
      <c r="FN416" s="9"/>
      <c r="FO416" s="10"/>
      <c r="FP416" s="11"/>
      <c r="FQ416" s="6">
        <f>SUMIF(FR$36:FR$66,$D416,FT$36:FT$66)</f>
        <v>0</v>
      </c>
      <c r="FR416" s="9"/>
      <c r="FS416" s="10"/>
      <c r="FT416" s="11"/>
      <c r="FU416" s="6">
        <f>SUMIF(FV$36:FV$66,$D416,FX$36:FX$66)</f>
        <v>0</v>
      </c>
      <c r="FV416" s="9"/>
      <c r="FW416" s="10"/>
      <c r="FX416" s="11"/>
      <c r="FY416" s="6">
        <f>SUMIF(FZ$36:FZ$66,$D416,GB$36:GB$66)</f>
        <v>0</v>
      </c>
      <c r="FZ416" s="9"/>
      <c r="GA416" s="10"/>
      <c r="GB416" s="11"/>
      <c r="GC416" s="6">
        <f>SUMIF(GD$36:GD$66,$D416,GF$36:GF$66)</f>
        <v>0</v>
      </c>
      <c r="GD416" s="9"/>
      <c r="GE416" s="10"/>
      <c r="GF416" s="11"/>
      <c r="GG416" s="6">
        <f>SUMIF(GH$36:GH$66,$D416,GJ$36:GJ$66)</f>
        <v>0</v>
      </c>
      <c r="GH416" s="9"/>
      <c r="GI416" s="10"/>
      <c r="GJ416" s="11"/>
      <c r="GK416" s="6">
        <f>SUMIF(GL$36:GL$66,$D416,GN$36:GN$66)</f>
        <v>0</v>
      </c>
      <c r="GL416" s="9"/>
      <c r="GM416" s="10"/>
      <c r="GN416" s="11"/>
      <c r="GO416" s="6">
        <f>SUMIF(GP$36:GP$66,$D416,GR$36:GR$66)</f>
        <v>0</v>
      </c>
      <c r="GP416" s="9"/>
      <c r="GQ416" s="10"/>
      <c r="GR416" s="11"/>
      <c r="GS416" s="6">
        <f>SUMIF(GT$36:GT$66,$D416,GV$36:GV$66)</f>
        <v>0</v>
      </c>
      <c r="GT416" s="9"/>
      <c r="GU416" s="10"/>
      <c r="GV416" s="20"/>
      <c r="GW416" s="19">
        <f t="shared" si="12"/>
        <v>0</v>
      </c>
      <c r="GX416" s="472"/>
      <c r="GY416" s="522"/>
    </row>
    <row r="417" spans="1:207" ht="33.950000000000003" customHeight="1">
      <c r="A417" s="210" t="s">
        <v>77</v>
      </c>
      <c r="B417" s="513"/>
      <c r="C417" s="157" t="s">
        <v>461</v>
      </c>
      <c r="D417" s="242" t="s">
        <v>462</v>
      </c>
      <c r="E417" s="206">
        <f>SUMIF(F$67:F$97,$D417,H$67:H$97)</f>
        <v>0</v>
      </c>
      <c r="F417" s="9"/>
      <c r="G417" s="10"/>
      <c r="H417" s="11"/>
      <c r="I417" s="6">
        <f>SUMIF(J$67:J$97,$D417,L$67:L$97)</f>
        <v>0</v>
      </c>
      <c r="J417" s="9"/>
      <c r="K417" s="10"/>
      <c r="L417" s="11"/>
      <c r="M417" s="6">
        <f>SUMIF(N$67:N$97,$D417,P$67:P$97)</f>
        <v>0</v>
      </c>
      <c r="N417" s="9"/>
      <c r="O417" s="10"/>
      <c r="P417" s="11"/>
      <c r="Q417" s="6">
        <f>SUMIF(R$67:R$97,$D417,T$67:T$97)</f>
        <v>0</v>
      </c>
      <c r="R417" s="9"/>
      <c r="S417" s="10"/>
      <c r="T417" s="11"/>
      <c r="U417" s="6">
        <f>SUMIF(V$67:V$97,$D417,X$67:X$97)</f>
        <v>0</v>
      </c>
      <c r="V417" s="9"/>
      <c r="W417" s="10"/>
      <c r="X417" s="11"/>
      <c r="Y417" s="6">
        <f>SUMIF(Z$67:Z$97,$D417,AB$67:AB$97)</f>
        <v>0</v>
      </c>
      <c r="Z417" s="9"/>
      <c r="AA417" s="10"/>
      <c r="AB417" s="11"/>
      <c r="AC417" s="6">
        <f>SUMIF(AD$67:AD$97,$D417,AF$67:AF$97)</f>
        <v>0</v>
      </c>
      <c r="AD417" s="9"/>
      <c r="AE417" s="10"/>
      <c r="AF417" s="11"/>
      <c r="AG417" s="6">
        <f>SUMIF(AH$67:AH$97,$D417,AJ$67:AJ$97)</f>
        <v>0</v>
      </c>
      <c r="AH417" s="9"/>
      <c r="AI417" s="10"/>
      <c r="AJ417" s="11"/>
      <c r="AK417" s="6">
        <f>SUMIF(AL$67:AL$97,$D417,AN$67:AN$97)</f>
        <v>0</v>
      </c>
      <c r="AL417" s="9"/>
      <c r="AM417" s="10"/>
      <c r="AN417" s="11"/>
      <c r="AO417" s="6">
        <f>SUMIF(AP$67:AP$97,$D417,AR$67:AR$97)</f>
        <v>0</v>
      </c>
      <c r="AP417" s="9"/>
      <c r="AQ417" s="10"/>
      <c r="AR417" s="11"/>
      <c r="AS417" s="6">
        <f>SUMIF(AT$67:AT$97,$D417,AV$67:AV$97)</f>
        <v>0</v>
      </c>
      <c r="AT417" s="9"/>
      <c r="AU417" s="10"/>
      <c r="AV417" s="11"/>
      <c r="AW417" s="6">
        <f>SUMIF(AX$67:AX$97,$D417,AZ$67:AZ$97)</f>
        <v>0</v>
      </c>
      <c r="AX417" s="9"/>
      <c r="AY417" s="10"/>
      <c r="AZ417" s="11"/>
      <c r="BA417" s="6">
        <f>SUMIF(BB$67:BB$97,$D417,BD$67:BD$97)</f>
        <v>0</v>
      </c>
      <c r="BB417" s="9"/>
      <c r="BC417" s="10"/>
      <c r="BD417" s="11"/>
      <c r="BE417" s="6">
        <f>SUMIF(BF$67:BF$97,$D417,BH$67:BH$97)</f>
        <v>0</v>
      </c>
      <c r="BF417" s="9"/>
      <c r="BG417" s="10"/>
      <c r="BH417" s="11"/>
      <c r="BI417" s="6">
        <f>SUMIF(BJ$67:BJ$97,$D417,BL$67:BL$97)</f>
        <v>0</v>
      </c>
      <c r="BJ417" s="9"/>
      <c r="BK417" s="10"/>
      <c r="BL417" s="11"/>
      <c r="BM417" s="6">
        <f>SUMIF(BN$67:BN$97,$D417,BP$67:BP$97)</f>
        <v>0</v>
      </c>
      <c r="BN417" s="9"/>
      <c r="BO417" s="10"/>
      <c r="BP417" s="11"/>
      <c r="BQ417" s="6">
        <f>SUMIF(BR$67:BR$97,$D417,BT$67:BT$97)</f>
        <v>0</v>
      </c>
      <c r="BR417" s="9"/>
      <c r="BS417" s="10"/>
      <c r="BT417" s="11"/>
      <c r="BU417" s="6">
        <f>SUMIF(BV$67:BV$97,$D417,BX$67:BX$97)</f>
        <v>0</v>
      </c>
      <c r="BV417" s="9"/>
      <c r="BW417" s="10"/>
      <c r="BX417" s="11"/>
      <c r="BY417" s="6">
        <f>SUMIF(BZ$67:BZ$97,$D417,CB$67:CB$97)</f>
        <v>0</v>
      </c>
      <c r="BZ417" s="9"/>
      <c r="CA417" s="10"/>
      <c r="CB417" s="11"/>
      <c r="CC417" s="6">
        <f>SUMIF(CD$67:CD$97,$D417,CF$67:CF$97)</f>
        <v>0</v>
      </c>
      <c r="CD417" s="9"/>
      <c r="CE417" s="10"/>
      <c r="CF417" s="11"/>
      <c r="CG417" s="6">
        <f>SUMIF(CH$67:CH$97,$D417,CJ$67:CJ$97)</f>
        <v>0</v>
      </c>
      <c r="CH417" s="9"/>
      <c r="CI417" s="10"/>
      <c r="CJ417" s="11"/>
      <c r="CK417" s="6">
        <f>SUMIF(CL$67:CL$97,$D417,CN$67:CN$97)</f>
        <v>0</v>
      </c>
      <c r="CL417" s="9"/>
      <c r="CM417" s="10"/>
      <c r="CN417" s="11"/>
      <c r="CO417" s="6">
        <f>SUMIF(CP$67:CP$97,$D417,CR$67:CR$97)</f>
        <v>0</v>
      </c>
      <c r="CP417" s="9"/>
      <c r="CQ417" s="10"/>
      <c r="CR417" s="11"/>
      <c r="CS417" s="6">
        <f>SUMIF(CT$67:CT$97,$D417,CV$67:CV$97)</f>
        <v>0</v>
      </c>
      <c r="CT417" s="9"/>
      <c r="CU417" s="10"/>
      <c r="CV417" s="11"/>
      <c r="CW417" s="6">
        <f>SUMIF(CX$67:CX$97,$D417,CZ$67:CZ$97)</f>
        <v>0</v>
      </c>
      <c r="CX417" s="9"/>
      <c r="CY417" s="10"/>
      <c r="CZ417" s="11"/>
      <c r="DA417" s="6">
        <f>SUMIF(DB$67:DB$97,$D417,DD$67:DD$97)</f>
        <v>0</v>
      </c>
      <c r="DB417" s="9"/>
      <c r="DC417" s="10"/>
      <c r="DD417" s="11"/>
      <c r="DE417" s="6">
        <f>SUMIF(DF$67:DF$97,$D417,DH$67:DH$97)</f>
        <v>0</v>
      </c>
      <c r="DF417" s="9"/>
      <c r="DG417" s="10"/>
      <c r="DH417" s="11"/>
      <c r="DI417" s="6">
        <f>SUMIF(DJ$67:DJ$97,$D417,DL$67:DL$97)</f>
        <v>0</v>
      </c>
      <c r="DJ417" s="9"/>
      <c r="DK417" s="10"/>
      <c r="DL417" s="11"/>
      <c r="DM417" s="6">
        <f>SUMIF(DN$67:DN$97,$D417,DP$67:DP$97)</f>
        <v>0</v>
      </c>
      <c r="DN417" s="9"/>
      <c r="DO417" s="10"/>
      <c r="DP417" s="11"/>
      <c r="DQ417" s="6">
        <f>SUMIF(DR$67:DR$97,$D417,DT$67:DT$97)</f>
        <v>0</v>
      </c>
      <c r="DR417" s="9"/>
      <c r="DS417" s="10"/>
      <c r="DT417" s="11"/>
      <c r="DU417" s="6">
        <f>SUMIF(DV$67:DV$97,$D417,DX$67:DX$97)</f>
        <v>0</v>
      </c>
      <c r="DV417" s="9"/>
      <c r="DW417" s="10"/>
      <c r="DX417" s="11"/>
      <c r="DY417" s="6">
        <f>SUMIF(DZ$67:DZ$97,$D417,EB$67:EB$97)</f>
        <v>0</v>
      </c>
      <c r="DZ417" s="9"/>
      <c r="EA417" s="10"/>
      <c r="EB417" s="11"/>
      <c r="EC417" s="6">
        <f>SUMIF(ED$67:ED$97,$D417,EF$67:EF$97)</f>
        <v>0</v>
      </c>
      <c r="ED417" s="9"/>
      <c r="EE417" s="10"/>
      <c r="EF417" s="11"/>
      <c r="EG417" s="6">
        <f>SUMIF(EH$67:EH$97,$D417,EJ$67:EJ$97)</f>
        <v>0</v>
      </c>
      <c r="EH417" s="9"/>
      <c r="EI417" s="10"/>
      <c r="EJ417" s="11"/>
      <c r="EK417" s="6">
        <f>SUMIF(EL$67:EL$97,$D417,EN$67:EN$97)</f>
        <v>0</v>
      </c>
      <c r="EL417" s="9"/>
      <c r="EM417" s="10"/>
      <c r="EN417" s="11"/>
      <c r="EO417" s="6">
        <f>SUMIF(EP$67:EP$97,$D417,ER$67:ER$97)</f>
        <v>0</v>
      </c>
      <c r="EP417" s="9"/>
      <c r="EQ417" s="10"/>
      <c r="ER417" s="11"/>
      <c r="ES417" s="6">
        <f>SUMIF(ET$67:ET$97,$D417,EV$67:EV$97)</f>
        <v>0</v>
      </c>
      <c r="ET417" s="9"/>
      <c r="EU417" s="10"/>
      <c r="EV417" s="11"/>
      <c r="EW417" s="6">
        <f>SUMIF(EX$67:EX$97,$D417,EZ$67:EZ$97)</f>
        <v>0</v>
      </c>
      <c r="EX417" s="9"/>
      <c r="EY417" s="10"/>
      <c r="EZ417" s="11"/>
      <c r="FA417" s="6">
        <f>SUMIF(FB$67:FB$97,$D417,FD$67:FD$97)</f>
        <v>0</v>
      </c>
      <c r="FB417" s="9"/>
      <c r="FC417" s="10"/>
      <c r="FD417" s="11"/>
      <c r="FE417" s="6">
        <f>SUMIF(FF$67:FF$97,$D417,FH$67:FH$97)</f>
        <v>0</v>
      </c>
      <c r="FF417" s="9"/>
      <c r="FG417" s="10"/>
      <c r="FH417" s="11"/>
      <c r="FI417" s="6">
        <f>SUMIF(FJ$67:FJ$97,$D417,FL$67:FL$97)</f>
        <v>0</v>
      </c>
      <c r="FJ417" s="9"/>
      <c r="FK417" s="10"/>
      <c r="FL417" s="11"/>
      <c r="FM417" s="6">
        <f>SUMIF(FN$67:FN$97,$D417,FP$67:FP$97)</f>
        <v>0</v>
      </c>
      <c r="FN417" s="9"/>
      <c r="FO417" s="10"/>
      <c r="FP417" s="11"/>
      <c r="FQ417" s="6">
        <f>SUMIF(FR$67:FR$97,$D417,FT$67:FT$97)</f>
        <v>0</v>
      </c>
      <c r="FR417" s="9"/>
      <c r="FS417" s="10"/>
      <c r="FT417" s="11"/>
      <c r="FU417" s="6">
        <f>SUMIF(FV$67:FV$97,$D417,FX$67:FX$97)</f>
        <v>0</v>
      </c>
      <c r="FV417" s="9"/>
      <c r="FW417" s="10"/>
      <c r="FX417" s="11"/>
      <c r="FY417" s="6">
        <f>SUMIF(FZ$67:FZ$97,$D417,GB$67:GB$97)</f>
        <v>0</v>
      </c>
      <c r="FZ417" s="9"/>
      <c r="GA417" s="10"/>
      <c r="GB417" s="11"/>
      <c r="GC417" s="6">
        <f>SUMIF(GD$67:GD$97,$D417,GF$67:GF$97)</f>
        <v>0</v>
      </c>
      <c r="GD417" s="9"/>
      <c r="GE417" s="10"/>
      <c r="GF417" s="11"/>
      <c r="GG417" s="6">
        <f>SUMIF(GH$67:GH$97,$D417,GJ$67:GJ$97)</f>
        <v>0</v>
      </c>
      <c r="GH417" s="9"/>
      <c r="GI417" s="10"/>
      <c r="GJ417" s="11"/>
      <c r="GK417" s="6">
        <f>SUMIF(GL$67:GL$97,$D417,GN$67:GN$97)</f>
        <v>0</v>
      </c>
      <c r="GL417" s="9"/>
      <c r="GM417" s="10"/>
      <c r="GN417" s="11"/>
      <c r="GO417" s="6">
        <f>SUMIF(GP$67:GP$97,$D417,GR$67:GR$97)</f>
        <v>0</v>
      </c>
      <c r="GP417" s="9"/>
      <c r="GQ417" s="10"/>
      <c r="GR417" s="11"/>
      <c r="GS417" s="6">
        <f>SUMIF(GT$67:GT$97,$D417,GV$67:GV$97)</f>
        <v>0</v>
      </c>
      <c r="GT417" s="9"/>
      <c r="GU417" s="10"/>
      <c r="GV417" s="20"/>
      <c r="GW417" s="19">
        <f t="shared" si="12"/>
        <v>0</v>
      </c>
      <c r="GX417" s="472"/>
      <c r="GY417" s="522"/>
    </row>
    <row r="418" spans="1:207" ht="33.950000000000003" customHeight="1">
      <c r="A418" s="210" t="s">
        <v>78</v>
      </c>
      <c r="B418" s="513"/>
      <c r="C418" s="334" t="s">
        <v>461</v>
      </c>
      <c r="D418" s="333" t="s">
        <v>462</v>
      </c>
      <c r="E418" s="206">
        <f>SUMIF(F$98:F$128,$D418,H$98:H$128)</f>
        <v>0</v>
      </c>
      <c r="F418" s="9"/>
      <c r="G418" s="10"/>
      <c r="H418" s="11"/>
      <c r="I418" s="6">
        <f>SUMIF(J$98:J$128,$D418,L$98:L$128)</f>
        <v>0</v>
      </c>
      <c r="J418" s="9"/>
      <c r="K418" s="10"/>
      <c r="L418" s="11"/>
      <c r="M418" s="6">
        <f>SUMIF(N$98:N$128,$D418,P$98:P$128)</f>
        <v>0</v>
      </c>
      <c r="N418" s="9"/>
      <c r="O418" s="10"/>
      <c r="P418" s="11"/>
      <c r="Q418" s="6">
        <f>SUMIF(R$98:R$128,$D418,T$98:T$128)</f>
        <v>0</v>
      </c>
      <c r="R418" s="9"/>
      <c r="S418" s="10"/>
      <c r="T418" s="11"/>
      <c r="U418" s="6">
        <f>SUMIF(V$98:V$128,$D418,X$98:X$128)</f>
        <v>0</v>
      </c>
      <c r="V418" s="9"/>
      <c r="W418" s="10"/>
      <c r="X418" s="11"/>
      <c r="Y418" s="6">
        <f>SUMIF(Z$98:Z$128,$D418,AB$98:AB$128)</f>
        <v>0</v>
      </c>
      <c r="Z418" s="9"/>
      <c r="AA418" s="10"/>
      <c r="AB418" s="11"/>
      <c r="AC418" s="6">
        <f>SUMIF(AD$98:AD$128,$D418,AF$98:AF$128)</f>
        <v>0</v>
      </c>
      <c r="AD418" s="9"/>
      <c r="AE418" s="10"/>
      <c r="AF418" s="11"/>
      <c r="AG418" s="6">
        <f>SUMIF(AH$98:AH$128,$D418,AJ$98:AJ$128)</f>
        <v>0</v>
      </c>
      <c r="AH418" s="9"/>
      <c r="AI418" s="10"/>
      <c r="AJ418" s="11"/>
      <c r="AK418" s="6">
        <f>SUMIF(AL$98:AL$128,$D418,AN$98:AN$128)</f>
        <v>0</v>
      </c>
      <c r="AL418" s="9"/>
      <c r="AM418" s="10"/>
      <c r="AN418" s="11"/>
      <c r="AO418" s="6">
        <f>SUMIF(AP$98:AP$128,$D418,AR$98:AR$128)</f>
        <v>0</v>
      </c>
      <c r="AP418" s="9"/>
      <c r="AQ418" s="10"/>
      <c r="AR418" s="11"/>
      <c r="AS418" s="6">
        <f>SUMIF(AT$98:AT$128,$D418,AV$98:AV$128)</f>
        <v>0</v>
      </c>
      <c r="AT418" s="9"/>
      <c r="AU418" s="10"/>
      <c r="AV418" s="11"/>
      <c r="AW418" s="6">
        <f>SUMIF(AX$98:AX$128,$D418,AZ$98:AZ$128)</f>
        <v>0</v>
      </c>
      <c r="AX418" s="9"/>
      <c r="AY418" s="10"/>
      <c r="AZ418" s="11"/>
      <c r="BA418" s="6">
        <f>SUMIF(BB$98:BB$128,$D418,BD$98:BD$128)</f>
        <v>0</v>
      </c>
      <c r="BB418" s="9"/>
      <c r="BC418" s="10"/>
      <c r="BD418" s="11"/>
      <c r="BE418" s="6">
        <f>SUMIF(BF$98:BF$128,$D418,BH$98:BH$128)</f>
        <v>0</v>
      </c>
      <c r="BF418" s="9"/>
      <c r="BG418" s="10"/>
      <c r="BH418" s="11"/>
      <c r="BI418" s="6">
        <f>SUMIF(BJ$98:BJ$128,$D418,BL$98:BL$128)</f>
        <v>0</v>
      </c>
      <c r="BJ418" s="9"/>
      <c r="BK418" s="10"/>
      <c r="BL418" s="11"/>
      <c r="BM418" s="6">
        <f>SUMIF(BN$98:BN$128,$D418,BP$98:BP$128)</f>
        <v>0</v>
      </c>
      <c r="BN418" s="9"/>
      <c r="BO418" s="10"/>
      <c r="BP418" s="11"/>
      <c r="BQ418" s="6">
        <f>SUMIF(BR$98:BR$128,$D418,BT$98:BT$128)</f>
        <v>0</v>
      </c>
      <c r="BR418" s="9"/>
      <c r="BS418" s="10"/>
      <c r="BT418" s="11"/>
      <c r="BU418" s="6">
        <f>SUMIF(BV$98:BV$128,$D418,BX$98:BX$128)</f>
        <v>0</v>
      </c>
      <c r="BV418" s="9"/>
      <c r="BW418" s="10"/>
      <c r="BX418" s="11"/>
      <c r="BY418" s="6">
        <f>SUMIF(BZ$98:BZ$128,$D418,CB$98:CB$128)</f>
        <v>0</v>
      </c>
      <c r="BZ418" s="9"/>
      <c r="CA418" s="10"/>
      <c r="CB418" s="11"/>
      <c r="CC418" s="6">
        <f>SUMIF(CD$98:CD$128,$D418,CF$98:CF$128)</f>
        <v>0</v>
      </c>
      <c r="CD418" s="9"/>
      <c r="CE418" s="10"/>
      <c r="CF418" s="11"/>
      <c r="CG418" s="6">
        <f>SUMIF(CH$98:CH$128,$D418,CJ$98:CJ$128)</f>
        <v>0</v>
      </c>
      <c r="CH418" s="9"/>
      <c r="CI418" s="10"/>
      <c r="CJ418" s="11"/>
      <c r="CK418" s="6">
        <f>SUMIF(CL$98:CL$128,$D418,CN$98:CN$128)</f>
        <v>0</v>
      </c>
      <c r="CL418" s="9"/>
      <c r="CM418" s="10"/>
      <c r="CN418" s="11"/>
      <c r="CO418" s="6">
        <f>SUMIF(CP$98:CP$128,$D418,CR$98:CR$128)</f>
        <v>0</v>
      </c>
      <c r="CP418" s="9"/>
      <c r="CQ418" s="10"/>
      <c r="CR418" s="11"/>
      <c r="CS418" s="6">
        <f>SUMIF(CT$98:CT$128,$D418,CV$98:CV$128)</f>
        <v>0</v>
      </c>
      <c r="CT418" s="9"/>
      <c r="CU418" s="10"/>
      <c r="CV418" s="11"/>
      <c r="CW418" s="6">
        <f>SUMIF(CX$98:CX$128,$D418,CZ$98:CZ$128)</f>
        <v>0</v>
      </c>
      <c r="CX418" s="9"/>
      <c r="CY418" s="10"/>
      <c r="CZ418" s="11"/>
      <c r="DA418" s="6">
        <f>SUMIF(DB$98:DB$128,$D418,DD$98:DD$128)</f>
        <v>0</v>
      </c>
      <c r="DB418" s="9"/>
      <c r="DC418" s="10"/>
      <c r="DD418" s="11"/>
      <c r="DE418" s="6">
        <f>SUMIF(DF$98:DF$128,$D418,DH$98:DH$128)</f>
        <v>0</v>
      </c>
      <c r="DF418" s="9"/>
      <c r="DG418" s="10"/>
      <c r="DH418" s="11"/>
      <c r="DI418" s="6">
        <f>SUMIF(DJ$98:DJ$128,$D418,DL$98:DL$128)</f>
        <v>0</v>
      </c>
      <c r="DJ418" s="9"/>
      <c r="DK418" s="10"/>
      <c r="DL418" s="11"/>
      <c r="DM418" s="6">
        <f>SUMIF(DN$98:DN$128,$D418,DP$98:DP$128)</f>
        <v>0</v>
      </c>
      <c r="DN418" s="9"/>
      <c r="DO418" s="10"/>
      <c r="DP418" s="11"/>
      <c r="DQ418" s="6">
        <f>SUMIF(DR$98:DR$128,$D418,DT$98:DT$128)</f>
        <v>0</v>
      </c>
      <c r="DR418" s="9"/>
      <c r="DS418" s="10"/>
      <c r="DT418" s="11"/>
      <c r="DU418" s="6">
        <f>SUMIF(DV$98:DV$128,$D418,DX$98:DX$128)</f>
        <v>0</v>
      </c>
      <c r="DV418" s="9"/>
      <c r="DW418" s="10"/>
      <c r="DX418" s="11"/>
      <c r="DY418" s="6">
        <f>SUMIF(DZ$98:DZ$128,$D418,EB$98:EB$128)</f>
        <v>0</v>
      </c>
      <c r="DZ418" s="9"/>
      <c r="EA418" s="10"/>
      <c r="EB418" s="11"/>
      <c r="EC418" s="6">
        <f>SUMIF(ED$98:ED$128,$D418,EF$98:EF$128)</f>
        <v>0</v>
      </c>
      <c r="ED418" s="9"/>
      <c r="EE418" s="10"/>
      <c r="EF418" s="11"/>
      <c r="EG418" s="6">
        <f>SUMIF(EH$98:EH$128,$D418,EJ$98:EJ$128)</f>
        <v>0</v>
      </c>
      <c r="EH418" s="9"/>
      <c r="EI418" s="10"/>
      <c r="EJ418" s="11"/>
      <c r="EK418" s="6">
        <f>SUMIF(EL$98:EL$128,$D418,EN$98:EN$128)</f>
        <v>0</v>
      </c>
      <c r="EL418" s="9"/>
      <c r="EM418" s="10"/>
      <c r="EN418" s="11"/>
      <c r="EO418" s="6">
        <f>SUMIF(EP$98:EP$128,$D418,ER$98:ER$128)</f>
        <v>0</v>
      </c>
      <c r="EP418" s="9"/>
      <c r="EQ418" s="10"/>
      <c r="ER418" s="11"/>
      <c r="ES418" s="6">
        <f>SUMIF(ET$98:ET$128,$D418,EV$98:EV$128)</f>
        <v>0</v>
      </c>
      <c r="ET418" s="9"/>
      <c r="EU418" s="10"/>
      <c r="EV418" s="11"/>
      <c r="EW418" s="6">
        <f>SUMIF(EX$98:EX$128,$D418,EZ$98:EZ$128)</f>
        <v>0</v>
      </c>
      <c r="EX418" s="9"/>
      <c r="EY418" s="10"/>
      <c r="EZ418" s="11"/>
      <c r="FA418" s="6">
        <f>SUMIF(FB$98:FB$128,$D418,FD$98:FD$128)</f>
        <v>0</v>
      </c>
      <c r="FB418" s="9"/>
      <c r="FC418" s="10"/>
      <c r="FD418" s="11"/>
      <c r="FE418" s="6">
        <f>SUMIF(FF$98:FF$128,$D418,FH$98:FH$128)</f>
        <v>0</v>
      </c>
      <c r="FF418" s="9"/>
      <c r="FG418" s="10"/>
      <c r="FH418" s="11"/>
      <c r="FI418" s="6">
        <f>SUMIF(FJ$98:FJ$128,$D418,FL$98:FL$128)</f>
        <v>0</v>
      </c>
      <c r="FJ418" s="9"/>
      <c r="FK418" s="10"/>
      <c r="FL418" s="11"/>
      <c r="FM418" s="6">
        <f>SUMIF(FN$98:FN$128,$D418,FP$98:FP$128)</f>
        <v>0</v>
      </c>
      <c r="FN418" s="9"/>
      <c r="FO418" s="10"/>
      <c r="FP418" s="11"/>
      <c r="FQ418" s="6">
        <f>SUMIF(FR$98:FR$128,$D418,FT$98:FT$128)</f>
        <v>0</v>
      </c>
      <c r="FR418" s="9"/>
      <c r="FS418" s="10"/>
      <c r="FT418" s="11"/>
      <c r="FU418" s="6">
        <f>SUMIF(FV$98:FV$128,$D418,FX$98:FX$128)</f>
        <v>0</v>
      </c>
      <c r="FV418" s="9"/>
      <c r="FW418" s="10"/>
      <c r="FX418" s="11"/>
      <c r="FY418" s="6">
        <f>SUMIF(FZ$98:FZ$128,$D418,GB$98:GB$128)</f>
        <v>0</v>
      </c>
      <c r="FZ418" s="9"/>
      <c r="GA418" s="10"/>
      <c r="GB418" s="11"/>
      <c r="GC418" s="6">
        <f>SUMIF(GD$98:GD$128,$D418,GF$98:GF$128)</f>
        <v>0</v>
      </c>
      <c r="GD418" s="9"/>
      <c r="GE418" s="10"/>
      <c r="GF418" s="11"/>
      <c r="GG418" s="6">
        <f>SUMIF(GH$98:GH$128,$D418,GJ$98:GJ$128)</f>
        <v>0</v>
      </c>
      <c r="GH418" s="9"/>
      <c r="GI418" s="10"/>
      <c r="GJ418" s="11"/>
      <c r="GK418" s="6">
        <f>SUMIF(GL$98:GL$128,$D418,GN$98:GN$128)</f>
        <v>0</v>
      </c>
      <c r="GL418" s="9"/>
      <c r="GM418" s="10"/>
      <c r="GN418" s="11"/>
      <c r="GO418" s="6">
        <f>SUMIF(GP$98:GP$128,$D418,GR$98:GR$128)</f>
        <v>0</v>
      </c>
      <c r="GP418" s="9"/>
      <c r="GQ418" s="10"/>
      <c r="GR418" s="11"/>
      <c r="GS418" s="6">
        <f>SUMIF(GT$98:GT$128,$D418,GV$98:GV$128)</f>
        <v>0</v>
      </c>
      <c r="GT418" s="9"/>
      <c r="GU418" s="10"/>
      <c r="GV418" s="20"/>
      <c r="GW418" s="19">
        <f t="shared" si="12"/>
        <v>0</v>
      </c>
      <c r="GX418" s="472"/>
      <c r="GY418" s="522"/>
    </row>
    <row r="419" spans="1:207" ht="33.950000000000003" customHeight="1">
      <c r="A419" s="210" t="s">
        <v>79</v>
      </c>
      <c r="B419" s="513"/>
      <c r="C419" s="157" t="s">
        <v>461</v>
      </c>
      <c r="D419" s="242" t="s">
        <v>462</v>
      </c>
      <c r="E419" s="206">
        <f>SUMIF(F$129:F$159,$D419,H$129:H$159)</f>
        <v>0</v>
      </c>
      <c r="F419" s="9"/>
      <c r="G419" s="10"/>
      <c r="H419" s="11"/>
      <c r="I419" s="6">
        <f>SUMIF(J$129:J$159,$D419,L$129:L$159)</f>
        <v>0</v>
      </c>
      <c r="J419" s="9"/>
      <c r="K419" s="10"/>
      <c r="L419" s="11"/>
      <c r="M419" s="6">
        <f>SUMIF(N$129:N$159,$D419,P$129:P$159)</f>
        <v>0</v>
      </c>
      <c r="N419" s="9"/>
      <c r="O419" s="10"/>
      <c r="P419" s="11"/>
      <c r="Q419" s="6">
        <f>SUMIF(R$129:R$159,$D419,T$129:T$159)</f>
        <v>0</v>
      </c>
      <c r="R419" s="9"/>
      <c r="S419" s="10"/>
      <c r="T419" s="11"/>
      <c r="U419" s="6">
        <f>SUMIF(V$129:V$159,$D419,X$129:X$159)</f>
        <v>0</v>
      </c>
      <c r="V419" s="9"/>
      <c r="W419" s="10"/>
      <c r="X419" s="11"/>
      <c r="Y419" s="6">
        <f>SUMIF(Z$129:Z$159,$D419,AB$129:AB$159)</f>
        <v>0</v>
      </c>
      <c r="Z419" s="9"/>
      <c r="AA419" s="10"/>
      <c r="AB419" s="11"/>
      <c r="AC419" s="6">
        <f>SUMIF(AD$129:AD$159,$D419,AF$129:AF$159)</f>
        <v>0</v>
      </c>
      <c r="AD419" s="9"/>
      <c r="AE419" s="10"/>
      <c r="AF419" s="11"/>
      <c r="AG419" s="6">
        <f>SUMIF(AH$129:AH$159,$D419,AJ$129:AJ$159)</f>
        <v>0</v>
      </c>
      <c r="AH419" s="9"/>
      <c r="AI419" s="10"/>
      <c r="AJ419" s="11"/>
      <c r="AK419" s="6">
        <f>SUMIF(AL$129:AL$159,$D419,AN$129:AN$159)</f>
        <v>0</v>
      </c>
      <c r="AL419" s="9"/>
      <c r="AM419" s="10"/>
      <c r="AN419" s="11"/>
      <c r="AO419" s="6">
        <f>SUMIF(AP$129:AP$159,$D419,AR$129:AR$159)</f>
        <v>0</v>
      </c>
      <c r="AP419" s="9"/>
      <c r="AQ419" s="10"/>
      <c r="AR419" s="11"/>
      <c r="AS419" s="6">
        <f>SUMIF(AT$129:AT$159,$D419,AV$129:AV$159)</f>
        <v>0</v>
      </c>
      <c r="AT419" s="9"/>
      <c r="AU419" s="10"/>
      <c r="AV419" s="11"/>
      <c r="AW419" s="6">
        <f>SUMIF(AX$129:AX$159,$D419,AZ$129:AZ$159)</f>
        <v>0</v>
      </c>
      <c r="AX419" s="9"/>
      <c r="AY419" s="10"/>
      <c r="AZ419" s="11"/>
      <c r="BA419" s="6">
        <f>SUMIF(BB$129:BB$159,$D419,BD$129:BD$159)</f>
        <v>0</v>
      </c>
      <c r="BB419" s="9"/>
      <c r="BC419" s="10"/>
      <c r="BD419" s="11"/>
      <c r="BE419" s="6">
        <f>SUMIF(BF$129:BF$159,$D419,BH$129:BH$159)</f>
        <v>0</v>
      </c>
      <c r="BF419" s="9"/>
      <c r="BG419" s="10"/>
      <c r="BH419" s="11"/>
      <c r="BI419" s="6">
        <f>SUMIF(BJ$129:BJ$159,$D419,BL$129:BL$159)</f>
        <v>0</v>
      </c>
      <c r="BJ419" s="9"/>
      <c r="BK419" s="10"/>
      <c r="BL419" s="11"/>
      <c r="BM419" s="6">
        <f>SUMIF(BN$129:BN$159,$D419,BP$129:BP$159)</f>
        <v>0</v>
      </c>
      <c r="BN419" s="9"/>
      <c r="BO419" s="10"/>
      <c r="BP419" s="11"/>
      <c r="BQ419" s="6">
        <f>SUMIF(BR$129:BR$159,$D419,BT$129:BT$159)</f>
        <v>0</v>
      </c>
      <c r="BR419" s="9"/>
      <c r="BS419" s="10"/>
      <c r="BT419" s="11"/>
      <c r="BU419" s="6">
        <f>SUMIF(BV$129:BV$159,$D419,BX$129:BX$159)</f>
        <v>0</v>
      </c>
      <c r="BV419" s="9"/>
      <c r="BW419" s="10"/>
      <c r="BX419" s="11"/>
      <c r="BY419" s="6">
        <f>SUMIF(BZ$129:BZ$159,$D419,CB$129:CB$159)</f>
        <v>0</v>
      </c>
      <c r="BZ419" s="9"/>
      <c r="CA419" s="10"/>
      <c r="CB419" s="11"/>
      <c r="CC419" s="6">
        <f>SUMIF(CD$129:CD$159,$D419,CF$129:CF$159)</f>
        <v>0</v>
      </c>
      <c r="CD419" s="9"/>
      <c r="CE419" s="10"/>
      <c r="CF419" s="11"/>
      <c r="CG419" s="6">
        <f>SUMIF(CH$129:CH$159,$D419,CJ$129:CJ$159)</f>
        <v>0</v>
      </c>
      <c r="CH419" s="9"/>
      <c r="CI419" s="10"/>
      <c r="CJ419" s="11"/>
      <c r="CK419" s="6">
        <f>SUMIF(CL$129:CL$159,$D419,CN$129:CN$159)</f>
        <v>0</v>
      </c>
      <c r="CL419" s="9"/>
      <c r="CM419" s="10"/>
      <c r="CN419" s="11"/>
      <c r="CO419" s="6">
        <f>SUMIF(CP$129:CP$159,$D419,CR$129:CR$159)</f>
        <v>0</v>
      </c>
      <c r="CP419" s="9"/>
      <c r="CQ419" s="10"/>
      <c r="CR419" s="11"/>
      <c r="CS419" s="6">
        <f>SUMIF(CT$129:CT$159,$D419,CV$129:CV$159)</f>
        <v>0</v>
      </c>
      <c r="CT419" s="9"/>
      <c r="CU419" s="10"/>
      <c r="CV419" s="11"/>
      <c r="CW419" s="6">
        <f>SUMIF(CX$129:CX$159,$D419,CZ$129:CZ$159)</f>
        <v>0</v>
      </c>
      <c r="CX419" s="9"/>
      <c r="CY419" s="10"/>
      <c r="CZ419" s="11"/>
      <c r="DA419" s="6">
        <f>SUMIF(DB$129:DB$159,$D419,DD$129:DD$159)</f>
        <v>0</v>
      </c>
      <c r="DB419" s="9"/>
      <c r="DC419" s="10"/>
      <c r="DD419" s="11"/>
      <c r="DE419" s="6">
        <f>SUMIF(DF$129:DF$159,$D419,DH$129:DH$159)</f>
        <v>0</v>
      </c>
      <c r="DF419" s="9"/>
      <c r="DG419" s="10"/>
      <c r="DH419" s="11"/>
      <c r="DI419" s="6">
        <f>SUMIF(DJ$129:DJ$159,$D419,DL$129:DL$159)</f>
        <v>0</v>
      </c>
      <c r="DJ419" s="9"/>
      <c r="DK419" s="10"/>
      <c r="DL419" s="11"/>
      <c r="DM419" s="6">
        <f>SUMIF(DN$129:DN$159,$D419,DP$129:DP$159)</f>
        <v>0</v>
      </c>
      <c r="DN419" s="9"/>
      <c r="DO419" s="10"/>
      <c r="DP419" s="11"/>
      <c r="DQ419" s="6">
        <f>SUMIF(DR$129:DR$159,$D419,DT$129:DT$159)</f>
        <v>0</v>
      </c>
      <c r="DR419" s="9"/>
      <c r="DS419" s="10"/>
      <c r="DT419" s="11"/>
      <c r="DU419" s="6">
        <f>SUMIF(DV$129:DV$159,$D419,DX$129:DX$159)</f>
        <v>0</v>
      </c>
      <c r="DV419" s="9"/>
      <c r="DW419" s="10"/>
      <c r="DX419" s="11"/>
      <c r="DY419" s="6">
        <f>SUMIF(DZ$129:DZ$159,$D419,EB$129:EB$159)</f>
        <v>0</v>
      </c>
      <c r="DZ419" s="9"/>
      <c r="EA419" s="10"/>
      <c r="EB419" s="11"/>
      <c r="EC419" s="6">
        <f>SUMIF(ED$129:ED$159,$D419,EF$129:EF$159)</f>
        <v>0</v>
      </c>
      <c r="ED419" s="9"/>
      <c r="EE419" s="10"/>
      <c r="EF419" s="11"/>
      <c r="EG419" s="6">
        <f>SUMIF(EH$129:EH$159,$D419,EJ$129:EJ$159)</f>
        <v>0</v>
      </c>
      <c r="EH419" s="9"/>
      <c r="EI419" s="10"/>
      <c r="EJ419" s="11"/>
      <c r="EK419" s="6">
        <f>SUMIF(EL$129:EL$159,$D419,EN$129:EN$159)</f>
        <v>0</v>
      </c>
      <c r="EL419" s="9"/>
      <c r="EM419" s="10"/>
      <c r="EN419" s="11"/>
      <c r="EO419" s="6">
        <f>SUMIF(EP$129:EP$159,$D419,ER$129:ER$159)</f>
        <v>0</v>
      </c>
      <c r="EP419" s="9"/>
      <c r="EQ419" s="10"/>
      <c r="ER419" s="11"/>
      <c r="ES419" s="6">
        <f>SUMIF(ET$129:ET$159,$D419,EV$129:EV$159)</f>
        <v>0</v>
      </c>
      <c r="ET419" s="9"/>
      <c r="EU419" s="10"/>
      <c r="EV419" s="11"/>
      <c r="EW419" s="6">
        <f>SUMIF(EX$129:EX$159,$D419,EZ$129:EZ$159)</f>
        <v>0</v>
      </c>
      <c r="EX419" s="9"/>
      <c r="EY419" s="10"/>
      <c r="EZ419" s="11"/>
      <c r="FA419" s="6">
        <f>SUMIF(FB$129:FB$159,$D419,FD$129:FD$159)</f>
        <v>0</v>
      </c>
      <c r="FB419" s="9"/>
      <c r="FC419" s="10"/>
      <c r="FD419" s="11"/>
      <c r="FE419" s="6">
        <f>SUMIF(FF$129:FF$159,$D419,FH$129:FH$159)</f>
        <v>0</v>
      </c>
      <c r="FF419" s="9"/>
      <c r="FG419" s="10"/>
      <c r="FH419" s="11"/>
      <c r="FI419" s="6">
        <f>SUMIF(FJ$129:FJ$159,$D419,FL$129:FL$159)</f>
        <v>0</v>
      </c>
      <c r="FJ419" s="9"/>
      <c r="FK419" s="10"/>
      <c r="FL419" s="11"/>
      <c r="FM419" s="6">
        <f>SUMIF(FN$129:FN$159,$D419,FP$129:FP$159)</f>
        <v>0</v>
      </c>
      <c r="FN419" s="9"/>
      <c r="FO419" s="10"/>
      <c r="FP419" s="11"/>
      <c r="FQ419" s="6">
        <f>SUMIF(FR$129:FR$159,$D419,FT$129:FT$159)</f>
        <v>0</v>
      </c>
      <c r="FR419" s="9"/>
      <c r="FS419" s="10"/>
      <c r="FT419" s="11"/>
      <c r="FU419" s="6">
        <f>SUMIF(FV$129:FV$159,$D419,FX$129:FX$159)</f>
        <v>0</v>
      </c>
      <c r="FV419" s="9"/>
      <c r="FW419" s="10"/>
      <c r="FX419" s="11"/>
      <c r="FY419" s="6">
        <f>SUMIF(FZ$129:FZ$159,$D419,GB$129:GB$159)</f>
        <v>0</v>
      </c>
      <c r="FZ419" s="9"/>
      <c r="GA419" s="10"/>
      <c r="GB419" s="11"/>
      <c r="GC419" s="6">
        <f>SUMIF(GD$129:GD$159,$D419,GF$129:GF$159)</f>
        <v>0</v>
      </c>
      <c r="GD419" s="9"/>
      <c r="GE419" s="10"/>
      <c r="GF419" s="11"/>
      <c r="GG419" s="6">
        <f>SUMIF(GH$129:GH$159,$D419,GJ$129:GJ$159)</f>
        <v>0</v>
      </c>
      <c r="GH419" s="9"/>
      <c r="GI419" s="10"/>
      <c r="GJ419" s="11"/>
      <c r="GK419" s="6">
        <f>SUMIF(GL$129:GL$159,$D419,GN$129:GN$159)</f>
        <v>0</v>
      </c>
      <c r="GL419" s="9"/>
      <c r="GM419" s="10"/>
      <c r="GN419" s="11"/>
      <c r="GO419" s="6">
        <f>SUMIF(GP$129:GP$159,$D419,GR$129:GR$159)</f>
        <v>0</v>
      </c>
      <c r="GP419" s="9"/>
      <c r="GQ419" s="10"/>
      <c r="GR419" s="11"/>
      <c r="GS419" s="6">
        <f>SUMIF(GT$129:GT$159,$D419,GV$129:GV$159)</f>
        <v>0</v>
      </c>
      <c r="GT419" s="9"/>
      <c r="GU419" s="10"/>
      <c r="GV419" s="20"/>
      <c r="GW419" s="19">
        <f t="shared" si="12"/>
        <v>0</v>
      </c>
      <c r="GX419" s="472"/>
      <c r="GY419" s="522"/>
    </row>
    <row r="420" spans="1:207" ht="33.950000000000003" customHeight="1">
      <c r="A420" s="210" t="s">
        <v>80</v>
      </c>
      <c r="B420" s="513"/>
      <c r="C420" s="334" t="s">
        <v>461</v>
      </c>
      <c r="D420" s="333" t="s">
        <v>462</v>
      </c>
      <c r="E420" s="206">
        <f>SUMIF(F$160:F$190,$D420,H$160:H$190)</f>
        <v>0</v>
      </c>
      <c r="F420" s="9"/>
      <c r="G420" s="10"/>
      <c r="H420" s="11"/>
      <c r="I420" s="6">
        <f>SUMIF(J$160:J$190,$D420,L$160:L$190)</f>
        <v>0</v>
      </c>
      <c r="J420" s="9"/>
      <c r="K420" s="10"/>
      <c r="L420" s="11"/>
      <c r="M420" s="6">
        <f>SUMIF(N$160:N$190,$D420,P$160:P$190)</f>
        <v>0</v>
      </c>
      <c r="N420" s="9"/>
      <c r="O420" s="10"/>
      <c r="P420" s="11"/>
      <c r="Q420" s="6">
        <f>SUMIF(R$160:R$190,$D420,T$160:T$190)</f>
        <v>0</v>
      </c>
      <c r="R420" s="9"/>
      <c r="S420" s="10"/>
      <c r="T420" s="11"/>
      <c r="U420" s="6">
        <f>SUMIF(V$160:V$190,$D420,X$160:X$190)</f>
        <v>0</v>
      </c>
      <c r="V420" s="9"/>
      <c r="W420" s="10"/>
      <c r="X420" s="11"/>
      <c r="Y420" s="6">
        <f>SUMIF(Z$160:Z$190,$D420,AB$160:AB$190)</f>
        <v>0</v>
      </c>
      <c r="Z420" s="9"/>
      <c r="AA420" s="10"/>
      <c r="AB420" s="11"/>
      <c r="AC420" s="6">
        <f>SUMIF(AD$160:AD$190,$D420,AF$160:AF$190)</f>
        <v>0</v>
      </c>
      <c r="AD420" s="9"/>
      <c r="AE420" s="10"/>
      <c r="AF420" s="11"/>
      <c r="AG420" s="6">
        <f>SUMIF(AH$160:AH$190,$D420,AJ$160:AJ$190)</f>
        <v>0</v>
      </c>
      <c r="AH420" s="9"/>
      <c r="AI420" s="10"/>
      <c r="AJ420" s="11"/>
      <c r="AK420" s="6">
        <f>SUMIF(AL$160:AL$190,$D420,AN$160:AN$190)</f>
        <v>0</v>
      </c>
      <c r="AL420" s="9"/>
      <c r="AM420" s="10"/>
      <c r="AN420" s="11"/>
      <c r="AO420" s="6">
        <f>SUMIF(AP$160:AP$190,$D420,AR$160:AR$190)</f>
        <v>0</v>
      </c>
      <c r="AP420" s="9"/>
      <c r="AQ420" s="10"/>
      <c r="AR420" s="11"/>
      <c r="AS420" s="6">
        <f>SUMIF(AT$160:AT$190,$D420,AV$160:AV$190)</f>
        <v>0</v>
      </c>
      <c r="AT420" s="9"/>
      <c r="AU420" s="10"/>
      <c r="AV420" s="11"/>
      <c r="AW420" s="6">
        <f>SUMIF(AX$160:AX$190,$D420,AZ$160:AZ$190)</f>
        <v>0</v>
      </c>
      <c r="AX420" s="9"/>
      <c r="AY420" s="10"/>
      <c r="AZ420" s="11"/>
      <c r="BA420" s="6">
        <f>SUMIF(BB$160:BB$190,$D420,BD$160:BD$190)</f>
        <v>0</v>
      </c>
      <c r="BB420" s="9"/>
      <c r="BC420" s="10"/>
      <c r="BD420" s="11"/>
      <c r="BE420" s="6">
        <f>SUMIF(BF$160:BF$190,$D420,BH$160:BH$190)</f>
        <v>0</v>
      </c>
      <c r="BF420" s="9"/>
      <c r="BG420" s="10"/>
      <c r="BH420" s="11"/>
      <c r="BI420" s="6">
        <f>SUMIF(BJ$160:BJ$190,$D420,BL$160:BL$190)</f>
        <v>0</v>
      </c>
      <c r="BJ420" s="9"/>
      <c r="BK420" s="10"/>
      <c r="BL420" s="11"/>
      <c r="BM420" s="6">
        <f>SUMIF(BN$160:BN$190,$D420,BP$160:BP$190)</f>
        <v>0</v>
      </c>
      <c r="BN420" s="9"/>
      <c r="BO420" s="10"/>
      <c r="BP420" s="11"/>
      <c r="BQ420" s="6">
        <f>SUMIF(BR$160:BR$190,$D420,BT$160:BT$190)</f>
        <v>0</v>
      </c>
      <c r="BR420" s="9"/>
      <c r="BS420" s="10"/>
      <c r="BT420" s="11"/>
      <c r="BU420" s="6">
        <f>SUMIF(BV$160:BV$190,$D420,BX$160:BX$190)</f>
        <v>0</v>
      </c>
      <c r="BV420" s="9"/>
      <c r="BW420" s="10"/>
      <c r="BX420" s="11"/>
      <c r="BY420" s="6">
        <f>SUMIF(BZ$160:BZ$190,$D420,CB$160:CB$190)</f>
        <v>0</v>
      </c>
      <c r="BZ420" s="9"/>
      <c r="CA420" s="10"/>
      <c r="CB420" s="11"/>
      <c r="CC420" s="6">
        <f>SUMIF(CD$160:CD$190,$D420,CF$160:CF$190)</f>
        <v>0</v>
      </c>
      <c r="CD420" s="9"/>
      <c r="CE420" s="10"/>
      <c r="CF420" s="11"/>
      <c r="CG420" s="6">
        <f>SUMIF(CH$160:CH$190,$D420,CJ$160:CJ$190)</f>
        <v>0</v>
      </c>
      <c r="CH420" s="9"/>
      <c r="CI420" s="10"/>
      <c r="CJ420" s="11"/>
      <c r="CK420" s="6">
        <f>SUMIF(CL$160:CL$190,$D420,CN$160:CN$190)</f>
        <v>0</v>
      </c>
      <c r="CL420" s="9"/>
      <c r="CM420" s="10"/>
      <c r="CN420" s="11"/>
      <c r="CO420" s="6">
        <f>SUMIF(CP$160:CP$190,$D420,CR$160:CR$190)</f>
        <v>0</v>
      </c>
      <c r="CP420" s="9"/>
      <c r="CQ420" s="10"/>
      <c r="CR420" s="11"/>
      <c r="CS420" s="6">
        <f>SUMIF(CT$160:CT$190,$D420,CV$160:CV$190)</f>
        <v>0</v>
      </c>
      <c r="CT420" s="9"/>
      <c r="CU420" s="10"/>
      <c r="CV420" s="11"/>
      <c r="CW420" s="6">
        <f>SUMIF(CX$160:CX$190,$D420,CZ$160:CZ$190)</f>
        <v>0</v>
      </c>
      <c r="CX420" s="9"/>
      <c r="CY420" s="10"/>
      <c r="CZ420" s="11"/>
      <c r="DA420" s="6">
        <f>SUMIF(DB$160:DB$190,$D420,DD$160:DD$190)</f>
        <v>0</v>
      </c>
      <c r="DB420" s="9"/>
      <c r="DC420" s="10"/>
      <c r="DD420" s="11"/>
      <c r="DE420" s="6">
        <f>SUMIF(DF$160:DF$190,$D420,DH$160:DH$190)</f>
        <v>0</v>
      </c>
      <c r="DF420" s="9"/>
      <c r="DG420" s="10"/>
      <c r="DH420" s="11"/>
      <c r="DI420" s="6">
        <f>SUMIF(DJ$160:DJ$190,$D420,DL$160:DL$190)</f>
        <v>0</v>
      </c>
      <c r="DJ420" s="9"/>
      <c r="DK420" s="10"/>
      <c r="DL420" s="11"/>
      <c r="DM420" s="6">
        <f>SUMIF(DN$160:DN$190,$D420,DP$160:DP$190)</f>
        <v>0</v>
      </c>
      <c r="DN420" s="9"/>
      <c r="DO420" s="10"/>
      <c r="DP420" s="11"/>
      <c r="DQ420" s="6">
        <f>SUMIF(DR$160:DR$190,$D420,DT$160:DT$190)</f>
        <v>0</v>
      </c>
      <c r="DR420" s="9"/>
      <c r="DS420" s="10"/>
      <c r="DT420" s="11"/>
      <c r="DU420" s="6">
        <f>SUMIF(DV$160:DV$190,$D420,DX$160:DX$190)</f>
        <v>0</v>
      </c>
      <c r="DV420" s="9"/>
      <c r="DW420" s="10"/>
      <c r="DX420" s="11"/>
      <c r="DY420" s="6">
        <f>SUMIF(DZ$160:DZ$190,$D420,EB$160:EB$190)</f>
        <v>0</v>
      </c>
      <c r="DZ420" s="9"/>
      <c r="EA420" s="10"/>
      <c r="EB420" s="11"/>
      <c r="EC420" s="6">
        <f>SUMIF(ED$160:ED$190,$D420,EF$160:EF$190)</f>
        <v>0</v>
      </c>
      <c r="ED420" s="9"/>
      <c r="EE420" s="10"/>
      <c r="EF420" s="11"/>
      <c r="EG420" s="6">
        <f>SUMIF(EH$160:EH$190,$D420,EJ$160:EJ$190)</f>
        <v>0</v>
      </c>
      <c r="EH420" s="9"/>
      <c r="EI420" s="10"/>
      <c r="EJ420" s="11"/>
      <c r="EK420" s="6">
        <f>SUMIF(EL$160:EL$190,$D420,EN$160:EN$190)</f>
        <v>0</v>
      </c>
      <c r="EL420" s="9"/>
      <c r="EM420" s="10"/>
      <c r="EN420" s="11"/>
      <c r="EO420" s="6">
        <f>SUMIF(EP$160:EP$190,$D420,ER$160:ER$190)</f>
        <v>0</v>
      </c>
      <c r="EP420" s="9"/>
      <c r="EQ420" s="10"/>
      <c r="ER420" s="11"/>
      <c r="ES420" s="6">
        <f>SUMIF(ET$160:ET$190,$D420,EV$160:EV$190)</f>
        <v>0</v>
      </c>
      <c r="ET420" s="9"/>
      <c r="EU420" s="10"/>
      <c r="EV420" s="11"/>
      <c r="EW420" s="6">
        <f>SUMIF(EX$160:EX$190,$D420,EZ$160:EZ$190)</f>
        <v>0</v>
      </c>
      <c r="EX420" s="9"/>
      <c r="EY420" s="10"/>
      <c r="EZ420" s="11"/>
      <c r="FA420" s="6">
        <f>SUMIF(FB$160:FB$190,$D420,FD$160:FD$190)</f>
        <v>0</v>
      </c>
      <c r="FB420" s="9"/>
      <c r="FC420" s="10"/>
      <c r="FD420" s="11"/>
      <c r="FE420" s="6">
        <f>SUMIF(FF$160:FF$190,$D420,FH$160:FH$190)</f>
        <v>0</v>
      </c>
      <c r="FF420" s="9"/>
      <c r="FG420" s="10"/>
      <c r="FH420" s="11"/>
      <c r="FI420" s="6">
        <f>SUMIF(FJ$160:FJ$190,$D420,FL$160:FL$190)</f>
        <v>0</v>
      </c>
      <c r="FJ420" s="9"/>
      <c r="FK420" s="10"/>
      <c r="FL420" s="11"/>
      <c r="FM420" s="6">
        <f>SUMIF(FN$160:FN$190,$D420,FP$160:FP$190)</f>
        <v>0</v>
      </c>
      <c r="FN420" s="9"/>
      <c r="FO420" s="10"/>
      <c r="FP420" s="11"/>
      <c r="FQ420" s="6">
        <f>SUMIF(FR$160:FR$190,$D420,FT$160:FT$190)</f>
        <v>0</v>
      </c>
      <c r="FR420" s="9"/>
      <c r="FS420" s="10"/>
      <c r="FT420" s="11"/>
      <c r="FU420" s="6">
        <f>SUMIF(FV$160:FV$190,$D420,FX$160:FX$190)</f>
        <v>0</v>
      </c>
      <c r="FV420" s="9"/>
      <c r="FW420" s="10"/>
      <c r="FX420" s="11"/>
      <c r="FY420" s="6">
        <f>SUMIF(FZ$160:FZ$190,$D420,GB$160:GB$190)</f>
        <v>0</v>
      </c>
      <c r="FZ420" s="9"/>
      <c r="GA420" s="10"/>
      <c r="GB420" s="11"/>
      <c r="GC420" s="6">
        <f>SUMIF(GD$160:GD$190,$D420,GF$160:GF$190)</f>
        <v>0</v>
      </c>
      <c r="GD420" s="9"/>
      <c r="GE420" s="10"/>
      <c r="GF420" s="11"/>
      <c r="GG420" s="6">
        <f>SUMIF(GH$160:GH$190,$D420,GJ$160:GJ$190)</f>
        <v>0</v>
      </c>
      <c r="GH420" s="9"/>
      <c r="GI420" s="10"/>
      <c r="GJ420" s="11"/>
      <c r="GK420" s="6">
        <f>SUMIF(GL$160:GL$190,$D420,GN$160:GN$190)</f>
        <v>0</v>
      </c>
      <c r="GL420" s="9"/>
      <c r="GM420" s="10"/>
      <c r="GN420" s="11"/>
      <c r="GO420" s="6">
        <f>SUMIF(GP$160:GP$190,$D420,GR$160:GR$190)</f>
        <v>0</v>
      </c>
      <c r="GP420" s="9"/>
      <c r="GQ420" s="10"/>
      <c r="GR420" s="11"/>
      <c r="GS420" s="6">
        <f>SUMIF(GT$160:GT$190,$D420,GV$160:GV$190)</f>
        <v>0</v>
      </c>
      <c r="GT420" s="9"/>
      <c r="GU420" s="10"/>
      <c r="GV420" s="20"/>
      <c r="GW420" s="19">
        <f t="shared" si="12"/>
        <v>0</v>
      </c>
      <c r="GX420" s="472"/>
      <c r="GY420" s="522"/>
    </row>
    <row r="421" spans="1:207" ht="33.950000000000003" customHeight="1">
      <c r="A421" s="210" t="s">
        <v>81</v>
      </c>
      <c r="B421" s="513"/>
      <c r="C421" s="157" t="s">
        <v>461</v>
      </c>
      <c r="D421" s="242" t="s">
        <v>462</v>
      </c>
      <c r="E421" s="206">
        <f>SUMIF(F$191:F$221,$D421,H$191:H$221)</f>
        <v>0</v>
      </c>
      <c r="F421" s="9"/>
      <c r="G421" s="10"/>
      <c r="H421" s="11"/>
      <c r="I421" s="6">
        <f>SUMIF(J$191:J$221,$D421,L$191:L$221)</f>
        <v>0</v>
      </c>
      <c r="J421" s="9"/>
      <c r="K421" s="10"/>
      <c r="L421" s="11"/>
      <c r="M421" s="6">
        <f>SUMIF(N$191:N$221,$D421,P$191:P$221)</f>
        <v>0</v>
      </c>
      <c r="N421" s="9"/>
      <c r="O421" s="10"/>
      <c r="P421" s="11"/>
      <c r="Q421" s="6">
        <f>SUMIF(R$191:R$221,$D421,T$191:T$221)</f>
        <v>0</v>
      </c>
      <c r="R421" s="9"/>
      <c r="S421" s="10"/>
      <c r="T421" s="11"/>
      <c r="U421" s="6">
        <f>SUMIF(V$191:V$221,$D421,X$191:X$221)</f>
        <v>0</v>
      </c>
      <c r="V421" s="9"/>
      <c r="W421" s="10"/>
      <c r="X421" s="11"/>
      <c r="Y421" s="6">
        <f>SUMIF(Z$191:Z$221,$D421,AB$191:AB$221)</f>
        <v>0</v>
      </c>
      <c r="Z421" s="9"/>
      <c r="AA421" s="10"/>
      <c r="AB421" s="11"/>
      <c r="AC421" s="6">
        <f>SUMIF(AD$191:AD$221,$D421,AF$191:AF$221)</f>
        <v>0</v>
      </c>
      <c r="AD421" s="9"/>
      <c r="AE421" s="10"/>
      <c r="AF421" s="11"/>
      <c r="AG421" s="6">
        <f>SUMIF(AH$191:AH$221,$D421,AJ$191:AJ$221)</f>
        <v>0</v>
      </c>
      <c r="AH421" s="9"/>
      <c r="AI421" s="10"/>
      <c r="AJ421" s="11"/>
      <c r="AK421" s="6">
        <f>SUMIF(AL$191:AL$221,$D421,AN$191:AN$221)</f>
        <v>0</v>
      </c>
      <c r="AL421" s="9"/>
      <c r="AM421" s="10"/>
      <c r="AN421" s="11"/>
      <c r="AO421" s="6">
        <f>SUMIF(AP$191:AP$221,$D421,AR$191:AR$221)</f>
        <v>0</v>
      </c>
      <c r="AP421" s="9"/>
      <c r="AQ421" s="10"/>
      <c r="AR421" s="11"/>
      <c r="AS421" s="6">
        <f>SUMIF(AT$191:AT$221,$D421,AV$191:AV$221)</f>
        <v>0</v>
      </c>
      <c r="AT421" s="9"/>
      <c r="AU421" s="10"/>
      <c r="AV421" s="11"/>
      <c r="AW421" s="6">
        <f>SUMIF(AX$191:AX$221,$D421,AZ$191:AZ$221)</f>
        <v>0</v>
      </c>
      <c r="AX421" s="9"/>
      <c r="AY421" s="10"/>
      <c r="AZ421" s="11"/>
      <c r="BA421" s="6">
        <f>SUMIF(BB$191:BB$221,$D421,BD$191:BD$221)</f>
        <v>0</v>
      </c>
      <c r="BB421" s="9"/>
      <c r="BC421" s="10"/>
      <c r="BD421" s="11"/>
      <c r="BE421" s="6">
        <f>SUMIF(BF$191:BF$221,$D421,BH$191:BH$221)</f>
        <v>0</v>
      </c>
      <c r="BF421" s="9"/>
      <c r="BG421" s="10"/>
      <c r="BH421" s="11"/>
      <c r="BI421" s="6">
        <f>SUMIF(BJ$191:BJ$221,$D421,BL$191:BL$221)</f>
        <v>0</v>
      </c>
      <c r="BJ421" s="9"/>
      <c r="BK421" s="10"/>
      <c r="BL421" s="11"/>
      <c r="BM421" s="6">
        <f>SUMIF(BN$191:BN$221,$D421,BP$191:BP$221)</f>
        <v>0</v>
      </c>
      <c r="BN421" s="9"/>
      <c r="BO421" s="10"/>
      <c r="BP421" s="11"/>
      <c r="BQ421" s="6">
        <f>SUMIF(BR$191:BR$221,$D421,BT$191:BT$221)</f>
        <v>0</v>
      </c>
      <c r="BR421" s="9"/>
      <c r="BS421" s="10"/>
      <c r="BT421" s="11"/>
      <c r="BU421" s="6">
        <f>SUMIF(BV$191:BV$221,$D421,BX$191:BX$221)</f>
        <v>0</v>
      </c>
      <c r="BV421" s="9"/>
      <c r="BW421" s="10"/>
      <c r="BX421" s="11"/>
      <c r="BY421" s="6">
        <f>SUMIF(BZ$191:BZ$221,$D421,CB$191:CB$221)</f>
        <v>0</v>
      </c>
      <c r="BZ421" s="9"/>
      <c r="CA421" s="10"/>
      <c r="CB421" s="11"/>
      <c r="CC421" s="6">
        <f>SUMIF(CD$191:CD$221,$D421,CF$191:CF$221)</f>
        <v>0</v>
      </c>
      <c r="CD421" s="9"/>
      <c r="CE421" s="10"/>
      <c r="CF421" s="11"/>
      <c r="CG421" s="6">
        <f>SUMIF(CH$191:CH$221,$D421,CJ$191:CJ$221)</f>
        <v>0</v>
      </c>
      <c r="CH421" s="9"/>
      <c r="CI421" s="10"/>
      <c r="CJ421" s="11"/>
      <c r="CK421" s="6">
        <f>SUMIF(CL$191:CL$221,$D421,CN$191:CN$221)</f>
        <v>0</v>
      </c>
      <c r="CL421" s="9"/>
      <c r="CM421" s="10"/>
      <c r="CN421" s="11"/>
      <c r="CO421" s="6">
        <f>SUMIF(CP$191:CP$221,$D421,CR$191:CR$221)</f>
        <v>0</v>
      </c>
      <c r="CP421" s="9"/>
      <c r="CQ421" s="10"/>
      <c r="CR421" s="11"/>
      <c r="CS421" s="6">
        <f>SUMIF(CT$191:CT$221,$D421,CV$191:CV$221)</f>
        <v>0</v>
      </c>
      <c r="CT421" s="9"/>
      <c r="CU421" s="10"/>
      <c r="CV421" s="11"/>
      <c r="CW421" s="6">
        <f>SUMIF(CX$191:CX$221,$D421,CZ$191:CZ$221)</f>
        <v>0</v>
      </c>
      <c r="CX421" s="9"/>
      <c r="CY421" s="10"/>
      <c r="CZ421" s="11"/>
      <c r="DA421" s="6">
        <f>SUMIF(DB$191:DB$221,$D421,DD$191:DD$221)</f>
        <v>0</v>
      </c>
      <c r="DB421" s="9"/>
      <c r="DC421" s="10"/>
      <c r="DD421" s="11"/>
      <c r="DE421" s="6">
        <f>SUMIF(DF$191:DF$221,$D421,DH$191:DH$221)</f>
        <v>0</v>
      </c>
      <c r="DF421" s="9"/>
      <c r="DG421" s="10"/>
      <c r="DH421" s="11"/>
      <c r="DI421" s="6">
        <f>SUMIF(DJ$191:DJ$221,$D421,DL$191:DL$221)</f>
        <v>0</v>
      </c>
      <c r="DJ421" s="9"/>
      <c r="DK421" s="10"/>
      <c r="DL421" s="11"/>
      <c r="DM421" s="6">
        <f>SUMIF(DN$191:DN$221,$D421,DP$191:DP$221)</f>
        <v>0</v>
      </c>
      <c r="DN421" s="9"/>
      <c r="DO421" s="10"/>
      <c r="DP421" s="11"/>
      <c r="DQ421" s="6">
        <f>SUMIF(DR$191:DR$221,$D421,DT$191:DT$221)</f>
        <v>0</v>
      </c>
      <c r="DR421" s="9"/>
      <c r="DS421" s="10"/>
      <c r="DT421" s="11"/>
      <c r="DU421" s="6">
        <f>SUMIF(DV$191:DV$221,$D421,DX$191:DX$221)</f>
        <v>0</v>
      </c>
      <c r="DV421" s="9"/>
      <c r="DW421" s="10"/>
      <c r="DX421" s="11"/>
      <c r="DY421" s="6">
        <f>SUMIF(DZ$191:DZ$221,$D421,EB$191:EB$221)</f>
        <v>0</v>
      </c>
      <c r="DZ421" s="9"/>
      <c r="EA421" s="10"/>
      <c r="EB421" s="11"/>
      <c r="EC421" s="6">
        <f>SUMIF(ED$191:ED$221,$D421,EF$191:EF$221)</f>
        <v>0</v>
      </c>
      <c r="ED421" s="9"/>
      <c r="EE421" s="10"/>
      <c r="EF421" s="11"/>
      <c r="EG421" s="6">
        <f>SUMIF(EH$191:EH$221,$D421,EJ$191:EJ$221)</f>
        <v>0</v>
      </c>
      <c r="EH421" s="9"/>
      <c r="EI421" s="10"/>
      <c r="EJ421" s="11"/>
      <c r="EK421" s="6">
        <f>SUMIF(EL$191:EL$221,$D421,EN$191:EN$221)</f>
        <v>0</v>
      </c>
      <c r="EL421" s="9"/>
      <c r="EM421" s="10"/>
      <c r="EN421" s="11"/>
      <c r="EO421" s="6">
        <f>SUMIF(EP$191:EP$221,$D421,ER$191:ER$221)</f>
        <v>0</v>
      </c>
      <c r="EP421" s="9"/>
      <c r="EQ421" s="10"/>
      <c r="ER421" s="11"/>
      <c r="ES421" s="6">
        <f>SUMIF(ET$191:ET$221,$D421,EV$191:EV$221)</f>
        <v>0</v>
      </c>
      <c r="ET421" s="9"/>
      <c r="EU421" s="10"/>
      <c r="EV421" s="11"/>
      <c r="EW421" s="6">
        <f>SUMIF(EX$191:EX$221,$D421,EZ$191:EZ$221)</f>
        <v>0</v>
      </c>
      <c r="EX421" s="9"/>
      <c r="EY421" s="10"/>
      <c r="EZ421" s="11"/>
      <c r="FA421" s="6">
        <f>SUMIF(FB$191:FB$221,$D421,FD$191:FD$221)</f>
        <v>0</v>
      </c>
      <c r="FB421" s="9"/>
      <c r="FC421" s="10"/>
      <c r="FD421" s="11"/>
      <c r="FE421" s="6">
        <f>SUMIF(FF$191:FF$221,$D421,FH$191:FH$221)</f>
        <v>0</v>
      </c>
      <c r="FF421" s="9"/>
      <c r="FG421" s="10"/>
      <c r="FH421" s="11"/>
      <c r="FI421" s="6">
        <f>SUMIF(FJ$191:FJ$221,$D421,FL$191:FL$221)</f>
        <v>0</v>
      </c>
      <c r="FJ421" s="9"/>
      <c r="FK421" s="10"/>
      <c r="FL421" s="11"/>
      <c r="FM421" s="6">
        <f>SUMIF(FN$191:FN$221,$D421,FP$191:FP$221)</f>
        <v>0</v>
      </c>
      <c r="FN421" s="9"/>
      <c r="FO421" s="10"/>
      <c r="FP421" s="11"/>
      <c r="FQ421" s="6">
        <f>SUMIF(FR$191:FR$221,$D421,FT$191:FT$221)</f>
        <v>0</v>
      </c>
      <c r="FR421" s="9"/>
      <c r="FS421" s="10"/>
      <c r="FT421" s="11"/>
      <c r="FU421" s="6">
        <f>SUMIF(FV$191:FV$221,$D421,FX$191:FX$221)</f>
        <v>0</v>
      </c>
      <c r="FV421" s="9"/>
      <c r="FW421" s="10"/>
      <c r="FX421" s="11"/>
      <c r="FY421" s="6">
        <f>SUMIF(FZ$191:FZ$221,$D421,GB$191:GB$221)</f>
        <v>0</v>
      </c>
      <c r="FZ421" s="9"/>
      <c r="GA421" s="10"/>
      <c r="GB421" s="11"/>
      <c r="GC421" s="6">
        <f>SUMIF(GD$191:GD$221,$D421,GF$191:GF$221)</f>
        <v>0</v>
      </c>
      <c r="GD421" s="9"/>
      <c r="GE421" s="10"/>
      <c r="GF421" s="11"/>
      <c r="GG421" s="6">
        <f>SUMIF(GH$191:GH$221,$D421,GJ$191:GJ$221)</f>
        <v>0</v>
      </c>
      <c r="GH421" s="9"/>
      <c r="GI421" s="10"/>
      <c r="GJ421" s="11"/>
      <c r="GK421" s="6">
        <f>SUMIF(GL$191:GL$221,$D421,GN$191:GN$221)</f>
        <v>0</v>
      </c>
      <c r="GL421" s="9"/>
      <c r="GM421" s="10"/>
      <c r="GN421" s="11"/>
      <c r="GO421" s="6">
        <f>SUMIF(GP$191:GP$221,$D421,GR$191:GR$221)</f>
        <v>0</v>
      </c>
      <c r="GP421" s="9"/>
      <c r="GQ421" s="10"/>
      <c r="GR421" s="11"/>
      <c r="GS421" s="6">
        <f>SUMIF(GT$191:GT$221,$D421,GV$191:GV$221)</f>
        <v>0</v>
      </c>
      <c r="GT421" s="9"/>
      <c r="GU421" s="10"/>
      <c r="GV421" s="20"/>
      <c r="GW421" s="19">
        <f t="shared" si="12"/>
        <v>0</v>
      </c>
      <c r="GX421" s="472"/>
      <c r="GY421" s="522"/>
    </row>
    <row r="422" spans="1:207" ht="33.950000000000003" customHeight="1">
      <c r="A422" s="210" t="s">
        <v>82</v>
      </c>
      <c r="B422" s="513"/>
      <c r="C422" s="334" t="s">
        <v>461</v>
      </c>
      <c r="D422" s="333" t="s">
        <v>462</v>
      </c>
      <c r="E422" s="206">
        <f>SUMIF(F$222:F$252,$D422,H$222:H$252)</f>
        <v>0</v>
      </c>
      <c r="F422" s="9"/>
      <c r="G422" s="10"/>
      <c r="H422" s="11"/>
      <c r="I422" s="6">
        <f>SUMIF(J$222:J$252,$D422,L$222:L$252)</f>
        <v>0</v>
      </c>
      <c r="J422" s="9"/>
      <c r="K422" s="10"/>
      <c r="L422" s="11"/>
      <c r="M422" s="6">
        <f>SUMIF(N$222:N$252,$D422,P$222:P$252)</f>
        <v>0</v>
      </c>
      <c r="N422" s="9"/>
      <c r="O422" s="10"/>
      <c r="P422" s="11"/>
      <c r="Q422" s="6">
        <f>SUMIF(R$222:R$252,$D422,T$222:T$252)</f>
        <v>0</v>
      </c>
      <c r="R422" s="9"/>
      <c r="S422" s="10"/>
      <c r="T422" s="11"/>
      <c r="U422" s="6">
        <f>SUMIF(V$222:V$252,$D422,X$222:X$252)</f>
        <v>0</v>
      </c>
      <c r="V422" s="9"/>
      <c r="W422" s="10"/>
      <c r="X422" s="11"/>
      <c r="Y422" s="6">
        <f>SUMIF(Z$222:Z$252,$D422,AB$222:AB$252)</f>
        <v>0</v>
      </c>
      <c r="Z422" s="9"/>
      <c r="AA422" s="10"/>
      <c r="AB422" s="11"/>
      <c r="AC422" s="6">
        <f>SUMIF(AD$222:AD$252,$D422,AF$222:AF$252)</f>
        <v>0</v>
      </c>
      <c r="AD422" s="9"/>
      <c r="AE422" s="10"/>
      <c r="AF422" s="11"/>
      <c r="AG422" s="6">
        <f>SUMIF(AH$222:AH$252,$D422,AJ$222:AJ$252)</f>
        <v>0</v>
      </c>
      <c r="AH422" s="9"/>
      <c r="AI422" s="10"/>
      <c r="AJ422" s="11"/>
      <c r="AK422" s="6">
        <f>SUMIF(AL$222:AL$252,$D422,AN$222:AN$252)</f>
        <v>0</v>
      </c>
      <c r="AL422" s="9"/>
      <c r="AM422" s="10"/>
      <c r="AN422" s="11"/>
      <c r="AO422" s="6">
        <f>SUMIF(AP$222:AP$252,$D422,AR$222:AR$252)</f>
        <v>0</v>
      </c>
      <c r="AP422" s="9"/>
      <c r="AQ422" s="10"/>
      <c r="AR422" s="11"/>
      <c r="AS422" s="6">
        <f>SUMIF(AT$222:AT$252,$D422,AV$222:AV$252)</f>
        <v>0</v>
      </c>
      <c r="AT422" s="9"/>
      <c r="AU422" s="10"/>
      <c r="AV422" s="11"/>
      <c r="AW422" s="6">
        <f>SUMIF(AX$222:AX$252,$D422,AZ$222:AZ$252)</f>
        <v>0</v>
      </c>
      <c r="AX422" s="9"/>
      <c r="AY422" s="10"/>
      <c r="AZ422" s="11"/>
      <c r="BA422" s="6">
        <f>SUMIF(BB$222:BB$252,$D422,BD$222:BD$252)</f>
        <v>0</v>
      </c>
      <c r="BB422" s="9"/>
      <c r="BC422" s="10"/>
      <c r="BD422" s="11"/>
      <c r="BE422" s="6">
        <f>SUMIF(BF$222:BF$252,$D422,BH$222:BH$252)</f>
        <v>0</v>
      </c>
      <c r="BF422" s="9"/>
      <c r="BG422" s="10"/>
      <c r="BH422" s="11"/>
      <c r="BI422" s="6">
        <f>SUMIF(BJ$222:BJ$252,$D422,BL$222:BL$252)</f>
        <v>0</v>
      </c>
      <c r="BJ422" s="9"/>
      <c r="BK422" s="10"/>
      <c r="BL422" s="11"/>
      <c r="BM422" s="6">
        <f>SUMIF(BN$222:BN$252,$D422,BP$222:BP$252)</f>
        <v>0</v>
      </c>
      <c r="BN422" s="9"/>
      <c r="BO422" s="10"/>
      <c r="BP422" s="11"/>
      <c r="BQ422" s="6">
        <f>SUMIF(BR$222:BR$252,$D422,BT$222:BT$252)</f>
        <v>0</v>
      </c>
      <c r="BR422" s="9"/>
      <c r="BS422" s="10"/>
      <c r="BT422" s="11"/>
      <c r="BU422" s="6">
        <f>SUMIF(BV$222:BV$252,$D422,BX$222:BX$252)</f>
        <v>0</v>
      </c>
      <c r="BV422" s="9"/>
      <c r="BW422" s="10"/>
      <c r="BX422" s="11"/>
      <c r="BY422" s="6">
        <f>SUMIF(BZ$222:BZ$252,$D422,CB$222:CB$252)</f>
        <v>0</v>
      </c>
      <c r="BZ422" s="9"/>
      <c r="CA422" s="10"/>
      <c r="CB422" s="11"/>
      <c r="CC422" s="6">
        <f>SUMIF(CD$222:CD$252,$D422,CF$222:CF$252)</f>
        <v>0</v>
      </c>
      <c r="CD422" s="9"/>
      <c r="CE422" s="10"/>
      <c r="CF422" s="11"/>
      <c r="CG422" s="6">
        <f>SUMIF(CH$222:CH$252,$D422,CJ$222:CJ$252)</f>
        <v>0</v>
      </c>
      <c r="CH422" s="9"/>
      <c r="CI422" s="10"/>
      <c r="CJ422" s="11"/>
      <c r="CK422" s="6">
        <f>SUMIF(CL$222:CL$252,$D422,CN$222:CN$252)</f>
        <v>0</v>
      </c>
      <c r="CL422" s="9"/>
      <c r="CM422" s="10"/>
      <c r="CN422" s="11"/>
      <c r="CO422" s="6">
        <f>SUMIF(CP$222:CP$252,$D422,CR$222:CR$252)</f>
        <v>0</v>
      </c>
      <c r="CP422" s="9"/>
      <c r="CQ422" s="10"/>
      <c r="CR422" s="11"/>
      <c r="CS422" s="6">
        <f>SUMIF(CT$222:CT$252,$D422,CV$222:CV$252)</f>
        <v>0</v>
      </c>
      <c r="CT422" s="9"/>
      <c r="CU422" s="10"/>
      <c r="CV422" s="11"/>
      <c r="CW422" s="6">
        <f>SUMIF(CX$222:CX$252,$D422,CZ$222:CZ$252)</f>
        <v>0</v>
      </c>
      <c r="CX422" s="9"/>
      <c r="CY422" s="10"/>
      <c r="CZ422" s="11"/>
      <c r="DA422" s="6">
        <f>SUMIF(DB$222:DB$252,$D422,DD$222:DD$252)</f>
        <v>0</v>
      </c>
      <c r="DB422" s="9"/>
      <c r="DC422" s="10"/>
      <c r="DD422" s="11"/>
      <c r="DE422" s="6">
        <f>SUMIF(DF$222:DF$252,$D422,DH$222:DH$252)</f>
        <v>0</v>
      </c>
      <c r="DF422" s="9"/>
      <c r="DG422" s="10"/>
      <c r="DH422" s="11"/>
      <c r="DI422" s="6">
        <f>SUMIF(DJ$222:DJ$252,$D422,DL$222:DL$252)</f>
        <v>0</v>
      </c>
      <c r="DJ422" s="9"/>
      <c r="DK422" s="10"/>
      <c r="DL422" s="11"/>
      <c r="DM422" s="6">
        <f>SUMIF(DN$222:DN$252,$D422,DP$222:DP$252)</f>
        <v>0</v>
      </c>
      <c r="DN422" s="9"/>
      <c r="DO422" s="10"/>
      <c r="DP422" s="11"/>
      <c r="DQ422" s="6">
        <f>SUMIF(DR$222:DR$252,$D422,DT$222:DT$252)</f>
        <v>0</v>
      </c>
      <c r="DR422" s="9"/>
      <c r="DS422" s="10"/>
      <c r="DT422" s="11"/>
      <c r="DU422" s="6">
        <f>SUMIF(DV$222:DV$252,$D422,DX$222:DX$252)</f>
        <v>0</v>
      </c>
      <c r="DV422" s="9"/>
      <c r="DW422" s="10"/>
      <c r="DX422" s="11"/>
      <c r="DY422" s="6">
        <f>SUMIF(DZ$222:DZ$252,$D422,EB$222:EB$252)</f>
        <v>0</v>
      </c>
      <c r="DZ422" s="9"/>
      <c r="EA422" s="10"/>
      <c r="EB422" s="11"/>
      <c r="EC422" s="6">
        <f>SUMIF(ED$222:ED$252,$D422,EF$222:EF$252)</f>
        <v>0</v>
      </c>
      <c r="ED422" s="9"/>
      <c r="EE422" s="10"/>
      <c r="EF422" s="11"/>
      <c r="EG422" s="6">
        <f>SUMIF(EH$222:EH$252,$D422,EJ$222:EJ$252)</f>
        <v>0</v>
      </c>
      <c r="EH422" s="9"/>
      <c r="EI422" s="10"/>
      <c r="EJ422" s="11"/>
      <c r="EK422" s="6">
        <f>SUMIF(EL$222:EL$252,$D422,EN$222:EN$252)</f>
        <v>0</v>
      </c>
      <c r="EL422" s="9"/>
      <c r="EM422" s="10"/>
      <c r="EN422" s="11"/>
      <c r="EO422" s="6">
        <f>SUMIF(EP$222:EP$252,$D422,ER$222:ER$252)</f>
        <v>0</v>
      </c>
      <c r="EP422" s="9"/>
      <c r="EQ422" s="10"/>
      <c r="ER422" s="11"/>
      <c r="ES422" s="6">
        <f>SUMIF(ET$222:ET$252,$D422,EV$222:EV$252)</f>
        <v>0</v>
      </c>
      <c r="ET422" s="9"/>
      <c r="EU422" s="10"/>
      <c r="EV422" s="11"/>
      <c r="EW422" s="6">
        <f>SUMIF(EX$222:EX$252,$D422,EZ$222:EZ$252)</f>
        <v>0</v>
      </c>
      <c r="EX422" s="9"/>
      <c r="EY422" s="10"/>
      <c r="EZ422" s="11"/>
      <c r="FA422" s="6">
        <f>SUMIF(FB$222:FB$252,$D422,FD$222:FD$252)</f>
        <v>0</v>
      </c>
      <c r="FB422" s="9"/>
      <c r="FC422" s="10"/>
      <c r="FD422" s="11"/>
      <c r="FE422" s="6">
        <f>SUMIF(FF$222:FF$252,$D422,FH$222:FH$252)</f>
        <v>0</v>
      </c>
      <c r="FF422" s="9"/>
      <c r="FG422" s="10"/>
      <c r="FH422" s="11"/>
      <c r="FI422" s="6">
        <f>SUMIF(FJ$222:FJ$252,$D422,FL$222:FL$252)</f>
        <v>0</v>
      </c>
      <c r="FJ422" s="9"/>
      <c r="FK422" s="10"/>
      <c r="FL422" s="11"/>
      <c r="FM422" s="6">
        <f>SUMIF(FN$222:FN$252,$D422,FP$222:FP$252)</f>
        <v>0</v>
      </c>
      <c r="FN422" s="9"/>
      <c r="FO422" s="10"/>
      <c r="FP422" s="11"/>
      <c r="FQ422" s="6">
        <f>SUMIF(FR$222:FR$252,$D422,FT$222:FT$252)</f>
        <v>0</v>
      </c>
      <c r="FR422" s="9"/>
      <c r="FS422" s="10"/>
      <c r="FT422" s="11"/>
      <c r="FU422" s="6">
        <f>SUMIF(FV$222:FV$252,$D422,FX$222:FX$252)</f>
        <v>0</v>
      </c>
      <c r="FV422" s="9"/>
      <c r="FW422" s="10"/>
      <c r="FX422" s="11"/>
      <c r="FY422" s="6">
        <f>SUMIF(FZ$222:FZ$252,$D422,GB$222:GB$252)</f>
        <v>0</v>
      </c>
      <c r="FZ422" s="9"/>
      <c r="GA422" s="10"/>
      <c r="GB422" s="11"/>
      <c r="GC422" s="6">
        <f>SUMIF(GD$222:GD$252,$D422,GF$222:GF$252)</f>
        <v>0</v>
      </c>
      <c r="GD422" s="9"/>
      <c r="GE422" s="10"/>
      <c r="GF422" s="11"/>
      <c r="GG422" s="6">
        <f>SUMIF(GH$222:GH$252,$D422,GJ$222:GJ$252)</f>
        <v>0</v>
      </c>
      <c r="GH422" s="9"/>
      <c r="GI422" s="10"/>
      <c r="GJ422" s="11"/>
      <c r="GK422" s="6">
        <f>SUMIF(GL$222:GL$252,$D422,GN$222:GN$252)</f>
        <v>0</v>
      </c>
      <c r="GL422" s="9"/>
      <c r="GM422" s="10"/>
      <c r="GN422" s="11"/>
      <c r="GO422" s="6">
        <f>SUMIF(GP$222:GP$252,$D422,GR$222:GR$252)</f>
        <v>0</v>
      </c>
      <c r="GP422" s="9"/>
      <c r="GQ422" s="10"/>
      <c r="GR422" s="11"/>
      <c r="GS422" s="6">
        <f>SUMIF(GT$222:GT$252,$D422,GV$222:GV$252)</f>
        <v>0</v>
      </c>
      <c r="GT422" s="9"/>
      <c r="GU422" s="10"/>
      <c r="GV422" s="20"/>
      <c r="GW422" s="19">
        <f t="shared" si="12"/>
        <v>0</v>
      </c>
      <c r="GX422" s="472"/>
      <c r="GY422" s="522"/>
    </row>
    <row r="423" spans="1:207" ht="33.950000000000003" customHeight="1">
      <c r="A423" s="210" t="s">
        <v>83</v>
      </c>
      <c r="B423" s="513"/>
      <c r="C423" s="157" t="s">
        <v>461</v>
      </c>
      <c r="D423" s="242" t="s">
        <v>462</v>
      </c>
      <c r="E423" s="206">
        <f>SUMIF(F$253:F$283,$D423,H$253:H$283)</f>
        <v>0</v>
      </c>
      <c r="F423" s="9"/>
      <c r="G423" s="10"/>
      <c r="H423" s="11"/>
      <c r="I423" s="6">
        <f>SUMIF(J$253:J$283,$D423,L$253:L$283)</f>
        <v>0</v>
      </c>
      <c r="J423" s="9"/>
      <c r="K423" s="10"/>
      <c r="L423" s="11"/>
      <c r="M423" s="6">
        <f>SUMIF(N$253:N$283,$D423,P$253:P$283)</f>
        <v>0</v>
      </c>
      <c r="N423" s="9"/>
      <c r="O423" s="10"/>
      <c r="P423" s="11"/>
      <c r="Q423" s="6">
        <f>SUMIF(R$253:R$283,$D423,T$253:T$283)</f>
        <v>0</v>
      </c>
      <c r="R423" s="9"/>
      <c r="S423" s="10"/>
      <c r="T423" s="11"/>
      <c r="U423" s="6">
        <f>SUMIF(V$253:V$283,$D423,X$253:X$283)</f>
        <v>0</v>
      </c>
      <c r="V423" s="9"/>
      <c r="W423" s="10"/>
      <c r="X423" s="11"/>
      <c r="Y423" s="6">
        <f>SUMIF(Z$253:Z$283,$D423,AB$253:AB$283)</f>
        <v>0</v>
      </c>
      <c r="Z423" s="9"/>
      <c r="AA423" s="10"/>
      <c r="AB423" s="11"/>
      <c r="AC423" s="6">
        <f>SUMIF(AD$253:AD$283,$D423,AF$253:AF$283)</f>
        <v>0</v>
      </c>
      <c r="AD423" s="9"/>
      <c r="AE423" s="10"/>
      <c r="AF423" s="11"/>
      <c r="AG423" s="6">
        <f>SUMIF(AH$253:AH$283,$D423,AJ$253:AJ$283)</f>
        <v>0</v>
      </c>
      <c r="AH423" s="9"/>
      <c r="AI423" s="10"/>
      <c r="AJ423" s="11"/>
      <c r="AK423" s="6">
        <f>SUMIF(AL$253:AL$283,$D423,AN$253:AN$283)</f>
        <v>0</v>
      </c>
      <c r="AL423" s="9"/>
      <c r="AM423" s="10"/>
      <c r="AN423" s="11"/>
      <c r="AO423" s="6">
        <f>SUMIF(AP$253:AP$283,$D423,AR$253:AR$283)</f>
        <v>0</v>
      </c>
      <c r="AP423" s="9"/>
      <c r="AQ423" s="10"/>
      <c r="AR423" s="11"/>
      <c r="AS423" s="6">
        <f>SUMIF(AT$253:AT$283,$D423,AV$253:AV$283)</f>
        <v>0</v>
      </c>
      <c r="AT423" s="9"/>
      <c r="AU423" s="10"/>
      <c r="AV423" s="11"/>
      <c r="AW423" s="6">
        <f>SUMIF(AX$253:AX$283,$D423,AZ$253:AZ$283)</f>
        <v>0</v>
      </c>
      <c r="AX423" s="9"/>
      <c r="AY423" s="10"/>
      <c r="AZ423" s="11"/>
      <c r="BA423" s="6">
        <f>SUMIF(BB$253:BB$283,$D423,BD$253:BD$283)</f>
        <v>0</v>
      </c>
      <c r="BB423" s="9"/>
      <c r="BC423" s="10"/>
      <c r="BD423" s="11"/>
      <c r="BE423" s="6">
        <f>SUMIF(BF$253:BF$283,$D423,BH$253:BH$283)</f>
        <v>0</v>
      </c>
      <c r="BF423" s="9"/>
      <c r="BG423" s="10"/>
      <c r="BH423" s="11"/>
      <c r="BI423" s="6">
        <f>SUMIF(BJ$253:BJ$283,$D423,BL$253:BL$283)</f>
        <v>0</v>
      </c>
      <c r="BJ423" s="9"/>
      <c r="BK423" s="10"/>
      <c r="BL423" s="11"/>
      <c r="BM423" s="6">
        <f>SUMIF(BN$253:BN$283,$D423,BP$253:BP$283)</f>
        <v>0</v>
      </c>
      <c r="BN423" s="9"/>
      <c r="BO423" s="10"/>
      <c r="BP423" s="11"/>
      <c r="BQ423" s="6">
        <f>SUMIF(BR$253:BR$283,$D423,BT$253:BT$283)</f>
        <v>0</v>
      </c>
      <c r="BR423" s="9"/>
      <c r="BS423" s="10"/>
      <c r="BT423" s="11"/>
      <c r="BU423" s="6">
        <f>SUMIF(BV$253:BV$283,$D423,BX$253:BX$283)</f>
        <v>0</v>
      </c>
      <c r="BV423" s="9"/>
      <c r="BW423" s="10"/>
      <c r="BX423" s="11"/>
      <c r="BY423" s="6">
        <f>SUMIF(BZ$253:BZ$283,$D423,CB$253:CB$283)</f>
        <v>0</v>
      </c>
      <c r="BZ423" s="9"/>
      <c r="CA423" s="10"/>
      <c r="CB423" s="11"/>
      <c r="CC423" s="6">
        <f>SUMIF(CD$253:CD$283,$D423,CF$253:CF$283)</f>
        <v>0</v>
      </c>
      <c r="CD423" s="9"/>
      <c r="CE423" s="10"/>
      <c r="CF423" s="11"/>
      <c r="CG423" s="6">
        <f>SUMIF(CH$253:CH$283,$D423,CJ$253:CJ$283)</f>
        <v>0</v>
      </c>
      <c r="CH423" s="9"/>
      <c r="CI423" s="10"/>
      <c r="CJ423" s="11"/>
      <c r="CK423" s="6">
        <f>SUMIF(CL$253:CL$283,$D423,CN$253:CN$283)</f>
        <v>0</v>
      </c>
      <c r="CL423" s="9"/>
      <c r="CM423" s="10"/>
      <c r="CN423" s="11"/>
      <c r="CO423" s="6">
        <f>SUMIF(CP$253:CP$283,$D423,CR$253:CR$283)</f>
        <v>0</v>
      </c>
      <c r="CP423" s="9"/>
      <c r="CQ423" s="10"/>
      <c r="CR423" s="11"/>
      <c r="CS423" s="6">
        <f>SUMIF(CT$253:CT$283,$D423,CV$253:CV$283)</f>
        <v>0</v>
      </c>
      <c r="CT423" s="9"/>
      <c r="CU423" s="10"/>
      <c r="CV423" s="11"/>
      <c r="CW423" s="6">
        <f>SUMIF(CX$253:CX$283,$D423,CZ$253:CZ$283)</f>
        <v>0</v>
      </c>
      <c r="CX423" s="9"/>
      <c r="CY423" s="10"/>
      <c r="CZ423" s="11"/>
      <c r="DA423" s="6">
        <f>SUMIF(DB$253:DB$283,$D423,DD$253:DD$283)</f>
        <v>0</v>
      </c>
      <c r="DB423" s="9"/>
      <c r="DC423" s="10"/>
      <c r="DD423" s="11"/>
      <c r="DE423" s="6">
        <f>SUMIF(DF$253:DF$283,$D423,DH$253:DH$283)</f>
        <v>0</v>
      </c>
      <c r="DF423" s="9"/>
      <c r="DG423" s="10"/>
      <c r="DH423" s="11"/>
      <c r="DI423" s="6">
        <f>SUMIF(DJ$253:DJ$283,$D423,DL$253:DL$283)</f>
        <v>0</v>
      </c>
      <c r="DJ423" s="9"/>
      <c r="DK423" s="10"/>
      <c r="DL423" s="11"/>
      <c r="DM423" s="6">
        <f>SUMIF(DN$253:DN$283,$D423,DP$253:DP$283)</f>
        <v>0</v>
      </c>
      <c r="DN423" s="9"/>
      <c r="DO423" s="10"/>
      <c r="DP423" s="11"/>
      <c r="DQ423" s="6">
        <f>SUMIF(DR$253:DR$283,$D423,DT$253:DT$283)</f>
        <v>0</v>
      </c>
      <c r="DR423" s="9"/>
      <c r="DS423" s="10"/>
      <c r="DT423" s="11"/>
      <c r="DU423" s="6">
        <f>SUMIF(DV$253:DV$283,$D423,DX$253:DX$283)</f>
        <v>0</v>
      </c>
      <c r="DV423" s="9"/>
      <c r="DW423" s="10"/>
      <c r="DX423" s="11"/>
      <c r="DY423" s="6">
        <f>SUMIF(DZ$253:DZ$283,$D423,EB$253:EB$283)</f>
        <v>0</v>
      </c>
      <c r="DZ423" s="9"/>
      <c r="EA423" s="10"/>
      <c r="EB423" s="11"/>
      <c r="EC423" s="6">
        <f>SUMIF(ED$253:ED$283,$D423,EF$253:EF$283)</f>
        <v>0</v>
      </c>
      <c r="ED423" s="9"/>
      <c r="EE423" s="10"/>
      <c r="EF423" s="11"/>
      <c r="EG423" s="6">
        <f>SUMIF(EH$253:EH$283,$D423,EJ$253:EJ$283)</f>
        <v>0</v>
      </c>
      <c r="EH423" s="9"/>
      <c r="EI423" s="10"/>
      <c r="EJ423" s="11"/>
      <c r="EK423" s="6">
        <f>SUMIF(EL$253:EL$283,$D423,EN$253:EN$283)</f>
        <v>0</v>
      </c>
      <c r="EL423" s="9"/>
      <c r="EM423" s="10"/>
      <c r="EN423" s="11"/>
      <c r="EO423" s="6">
        <f>SUMIF(EP$253:EP$283,$D423,ER$253:ER$283)</f>
        <v>0</v>
      </c>
      <c r="EP423" s="9"/>
      <c r="EQ423" s="10"/>
      <c r="ER423" s="11"/>
      <c r="ES423" s="6">
        <f>SUMIF(ET$253:ET$283,$D423,EV$253:EV$283)</f>
        <v>0</v>
      </c>
      <c r="ET423" s="9"/>
      <c r="EU423" s="10"/>
      <c r="EV423" s="11"/>
      <c r="EW423" s="6">
        <f>SUMIF(EX$253:EX$283,$D423,EZ$253:EZ$283)</f>
        <v>0</v>
      </c>
      <c r="EX423" s="9"/>
      <c r="EY423" s="10"/>
      <c r="EZ423" s="11"/>
      <c r="FA423" s="6">
        <f>SUMIF(FB$253:FB$283,$D423,FD$253:FD$283)</f>
        <v>0</v>
      </c>
      <c r="FB423" s="9"/>
      <c r="FC423" s="10"/>
      <c r="FD423" s="11"/>
      <c r="FE423" s="6">
        <f>SUMIF(FF$253:FF$283,$D423,FH$253:FH$283)</f>
        <v>0</v>
      </c>
      <c r="FF423" s="9"/>
      <c r="FG423" s="10"/>
      <c r="FH423" s="11"/>
      <c r="FI423" s="6">
        <f>SUMIF(FJ$253:FJ$283,$D423,FL$253:FL$283)</f>
        <v>0</v>
      </c>
      <c r="FJ423" s="9"/>
      <c r="FK423" s="10"/>
      <c r="FL423" s="11"/>
      <c r="FM423" s="6">
        <f>SUMIF(FN$253:FN$283,$D423,FP$253:FP$283)</f>
        <v>0</v>
      </c>
      <c r="FN423" s="9"/>
      <c r="FO423" s="10"/>
      <c r="FP423" s="11"/>
      <c r="FQ423" s="6">
        <f>SUMIF(FR$253:FR$283,$D423,FT$253:FT$283)</f>
        <v>0</v>
      </c>
      <c r="FR423" s="9"/>
      <c r="FS423" s="10"/>
      <c r="FT423" s="11"/>
      <c r="FU423" s="6">
        <f>SUMIF(FV$253:FV$283,$D423,FX$253:FX$283)</f>
        <v>0</v>
      </c>
      <c r="FV423" s="9"/>
      <c r="FW423" s="10"/>
      <c r="FX423" s="11"/>
      <c r="FY423" s="6">
        <f>SUMIF(FZ$253:FZ$283,$D423,GB$253:GB$283)</f>
        <v>0</v>
      </c>
      <c r="FZ423" s="9"/>
      <c r="GA423" s="10"/>
      <c r="GB423" s="11"/>
      <c r="GC423" s="6">
        <f>SUMIF(GD$253:GD$283,$D423,GF$253:GF$283)</f>
        <v>0</v>
      </c>
      <c r="GD423" s="9"/>
      <c r="GE423" s="10"/>
      <c r="GF423" s="11"/>
      <c r="GG423" s="6">
        <f>SUMIF(GH$253:GH$283,$D423,GJ$253:GJ$283)</f>
        <v>0</v>
      </c>
      <c r="GH423" s="9"/>
      <c r="GI423" s="10"/>
      <c r="GJ423" s="11"/>
      <c r="GK423" s="6">
        <f>SUMIF(GL$253:GL$283,$D423,GN$253:GN$283)</f>
        <v>0</v>
      </c>
      <c r="GL423" s="9"/>
      <c r="GM423" s="10"/>
      <c r="GN423" s="11"/>
      <c r="GO423" s="6">
        <f>SUMIF(GP$253:GP$283,$D423,GR$253:GR$283)</f>
        <v>0</v>
      </c>
      <c r="GP423" s="9"/>
      <c r="GQ423" s="10"/>
      <c r="GR423" s="11"/>
      <c r="GS423" s="6">
        <f>SUMIF(GT$253:GT$283,$D423,GV$253:GV$283)</f>
        <v>0</v>
      </c>
      <c r="GT423" s="9"/>
      <c r="GU423" s="10"/>
      <c r="GV423" s="20"/>
      <c r="GW423" s="19">
        <f t="shared" si="12"/>
        <v>0</v>
      </c>
      <c r="GX423" s="472"/>
      <c r="GY423" s="522"/>
    </row>
    <row r="424" spans="1:207" ht="33.950000000000003" customHeight="1">
      <c r="A424" s="210" t="s">
        <v>84</v>
      </c>
      <c r="B424" s="513"/>
      <c r="C424" s="334" t="s">
        <v>461</v>
      </c>
      <c r="D424" s="333" t="s">
        <v>462</v>
      </c>
      <c r="E424" s="206">
        <f>SUMIF(F$284:F$314,$D424,H$284:H$314)</f>
        <v>0</v>
      </c>
      <c r="F424" s="9"/>
      <c r="G424" s="10"/>
      <c r="H424" s="11"/>
      <c r="I424" s="6">
        <f>SUMIF(J$284:J$314,$D424,L$284:L$314)</f>
        <v>0</v>
      </c>
      <c r="J424" s="9"/>
      <c r="K424" s="10"/>
      <c r="L424" s="11"/>
      <c r="M424" s="6">
        <f>SUMIF(N$284:N$314,$D424,P$284:P$314)</f>
        <v>0</v>
      </c>
      <c r="N424" s="9"/>
      <c r="O424" s="10"/>
      <c r="P424" s="11"/>
      <c r="Q424" s="6">
        <f>SUMIF(R$284:R$314,$D424,T$284:T$314)</f>
        <v>0</v>
      </c>
      <c r="R424" s="9"/>
      <c r="S424" s="10"/>
      <c r="T424" s="11"/>
      <c r="U424" s="6">
        <f>SUMIF(V$284:V$314,$D424,X$284:X$314)</f>
        <v>0</v>
      </c>
      <c r="V424" s="9"/>
      <c r="W424" s="10"/>
      <c r="X424" s="11"/>
      <c r="Y424" s="6">
        <f>SUMIF(Z$284:Z$314,$D424,AB$284:AB$314)</f>
        <v>0</v>
      </c>
      <c r="Z424" s="9"/>
      <c r="AA424" s="10"/>
      <c r="AB424" s="11"/>
      <c r="AC424" s="6">
        <f>SUMIF(AD$284:AD$314,$D424,AF$284:AF$314)</f>
        <v>0</v>
      </c>
      <c r="AD424" s="9"/>
      <c r="AE424" s="10"/>
      <c r="AF424" s="11"/>
      <c r="AG424" s="6">
        <f>SUMIF(AH$284:AH$314,$D424,AJ$284:AJ$314)</f>
        <v>0</v>
      </c>
      <c r="AH424" s="9"/>
      <c r="AI424" s="10"/>
      <c r="AJ424" s="11"/>
      <c r="AK424" s="6">
        <f>SUMIF(AL$284:AL$314,$D424,AN$284:AN$314)</f>
        <v>0</v>
      </c>
      <c r="AL424" s="9"/>
      <c r="AM424" s="10"/>
      <c r="AN424" s="11"/>
      <c r="AO424" s="6">
        <f>SUMIF(AP$284:AP$314,$D424,AR$284:AR$314)</f>
        <v>0</v>
      </c>
      <c r="AP424" s="9"/>
      <c r="AQ424" s="10"/>
      <c r="AR424" s="11"/>
      <c r="AS424" s="6">
        <f>SUMIF(AT$284:AT$314,$D424,AV$284:AV$314)</f>
        <v>0</v>
      </c>
      <c r="AT424" s="9"/>
      <c r="AU424" s="10"/>
      <c r="AV424" s="11"/>
      <c r="AW424" s="6">
        <f>SUMIF(AX$284:AX$314,$D424,AZ$284:AZ$314)</f>
        <v>0</v>
      </c>
      <c r="AX424" s="9"/>
      <c r="AY424" s="10"/>
      <c r="AZ424" s="11"/>
      <c r="BA424" s="6">
        <f>SUMIF(BB$284:BB$314,$D424,BD$284:BD$314)</f>
        <v>0</v>
      </c>
      <c r="BB424" s="9"/>
      <c r="BC424" s="10"/>
      <c r="BD424" s="11"/>
      <c r="BE424" s="6">
        <f>SUMIF(BF$284:BF$314,$D424,BH$284:BH$314)</f>
        <v>0</v>
      </c>
      <c r="BF424" s="9"/>
      <c r="BG424" s="10"/>
      <c r="BH424" s="11"/>
      <c r="BI424" s="6">
        <f>SUMIF(BJ$284:BJ$314,$D424,BL$284:BL$314)</f>
        <v>0</v>
      </c>
      <c r="BJ424" s="9"/>
      <c r="BK424" s="10"/>
      <c r="BL424" s="11"/>
      <c r="BM424" s="6">
        <f>SUMIF(BN$284:BN$314,$D424,BP$284:BP$314)</f>
        <v>0</v>
      </c>
      <c r="BN424" s="9"/>
      <c r="BO424" s="10"/>
      <c r="BP424" s="11"/>
      <c r="BQ424" s="6">
        <f>SUMIF(BR$284:BR$314,$D424,BT$284:BT$314)</f>
        <v>0</v>
      </c>
      <c r="BR424" s="9"/>
      <c r="BS424" s="10"/>
      <c r="BT424" s="11"/>
      <c r="BU424" s="6">
        <f>SUMIF(BV$284:BV$314,$D424,BX$284:BX$314)</f>
        <v>0</v>
      </c>
      <c r="BV424" s="9"/>
      <c r="BW424" s="10"/>
      <c r="BX424" s="11"/>
      <c r="BY424" s="6">
        <f>SUMIF(BZ$284:BZ$314,$D424,CB$284:CB$314)</f>
        <v>0</v>
      </c>
      <c r="BZ424" s="9"/>
      <c r="CA424" s="10"/>
      <c r="CB424" s="11"/>
      <c r="CC424" s="6">
        <f>SUMIF(CD$284:CD$314,$D424,CF$284:CF$314)</f>
        <v>0</v>
      </c>
      <c r="CD424" s="9"/>
      <c r="CE424" s="10"/>
      <c r="CF424" s="11"/>
      <c r="CG424" s="6">
        <f>SUMIF(CH$284:CH$314,$D424,CJ$284:CJ$314)</f>
        <v>0</v>
      </c>
      <c r="CH424" s="9"/>
      <c r="CI424" s="10"/>
      <c r="CJ424" s="11"/>
      <c r="CK424" s="6">
        <f>SUMIF(CL$284:CL$314,$D424,CN$284:CN$314)</f>
        <v>0</v>
      </c>
      <c r="CL424" s="9"/>
      <c r="CM424" s="10"/>
      <c r="CN424" s="11"/>
      <c r="CO424" s="6">
        <f>SUMIF(CP$284:CP$314,$D424,CR$284:CR$314)</f>
        <v>0</v>
      </c>
      <c r="CP424" s="9"/>
      <c r="CQ424" s="10"/>
      <c r="CR424" s="11"/>
      <c r="CS424" s="6">
        <f>SUMIF(CT$284:CT$314,$D424,CV$284:CV$314)</f>
        <v>0</v>
      </c>
      <c r="CT424" s="9"/>
      <c r="CU424" s="10"/>
      <c r="CV424" s="11"/>
      <c r="CW424" s="6">
        <f>SUMIF(CX$284:CX$314,$D424,CZ$284:CZ$314)</f>
        <v>0</v>
      </c>
      <c r="CX424" s="9"/>
      <c r="CY424" s="10"/>
      <c r="CZ424" s="11"/>
      <c r="DA424" s="6">
        <f>SUMIF(DB$284:DB$314,$D424,DD$284:DD$314)</f>
        <v>0</v>
      </c>
      <c r="DB424" s="9"/>
      <c r="DC424" s="10"/>
      <c r="DD424" s="11"/>
      <c r="DE424" s="6">
        <f>SUMIF(DF$284:DF$314,$D424,DH$284:DH$314)</f>
        <v>0</v>
      </c>
      <c r="DF424" s="9"/>
      <c r="DG424" s="10"/>
      <c r="DH424" s="11"/>
      <c r="DI424" s="6">
        <f>SUMIF(DJ$284:DJ$314,$D424,DL$284:DL$314)</f>
        <v>0</v>
      </c>
      <c r="DJ424" s="9"/>
      <c r="DK424" s="10"/>
      <c r="DL424" s="11"/>
      <c r="DM424" s="6">
        <f>SUMIF(DN$284:DN$314,$D424,DP$284:DP$314)</f>
        <v>0</v>
      </c>
      <c r="DN424" s="9"/>
      <c r="DO424" s="10"/>
      <c r="DP424" s="11"/>
      <c r="DQ424" s="6">
        <f>SUMIF(DR$284:DR$314,$D424,DT$284:DT$314)</f>
        <v>0</v>
      </c>
      <c r="DR424" s="9"/>
      <c r="DS424" s="10"/>
      <c r="DT424" s="11"/>
      <c r="DU424" s="6">
        <f>SUMIF(DV$284:DV$314,$D424,DX$284:DX$314)</f>
        <v>0</v>
      </c>
      <c r="DV424" s="9"/>
      <c r="DW424" s="10"/>
      <c r="DX424" s="11"/>
      <c r="DY424" s="6">
        <f>SUMIF(DZ$284:DZ$314,$D424,EB$284:EB$314)</f>
        <v>0</v>
      </c>
      <c r="DZ424" s="9"/>
      <c r="EA424" s="10"/>
      <c r="EB424" s="11"/>
      <c r="EC424" s="6">
        <f>SUMIF(ED$284:ED$314,$D424,EF$284:EF$314)</f>
        <v>0</v>
      </c>
      <c r="ED424" s="9"/>
      <c r="EE424" s="10"/>
      <c r="EF424" s="11"/>
      <c r="EG424" s="6">
        <f>SUMIF(EH$284:EH$314,$D424,EJ$284:EJ$314)</f>
        <v>0</v>
      </c>
      <c r="EH424" s="9"/>
      <c r="EI424" s="10"/>
      <c r="EJ424" s="11"/>
      <c r="EK424" s="6">
        <f>SUMIF(EL$284:EL$314,$D424,EN$284:EN$314)</f>
        <v>0</v>
      </c>
      <c r="EL424" s="9"/>
      <c r="EM424" s="10"/>
      <c r="EN424" s="11"/>
      <c r="EO424" s="6">
        <f>SUMIF(EP$284:EP$314,$D424,ER$284:ER$314)</f>
        <v>0</v>
      </c>
      <c r="EP424" s="9"/>
      <c r="EQ424" s="10"/>
      <c r="ER424" s="11"/>
      <c r="ES424" s="6">
        <f>SUMIF(ET$284:ET$314,$D424,EV$284:EV$314)</f>
        <v>0</v>
      </c>
      <c r="ET424" s="9"/>
      <c r="EU424" s="10"/>
      <c r="EV424" s="11"/>
      <c r="EW424" s="6">
        <f>SUMIF(EX$284:EX$314,$D424,EZ$284:EZ$314)</f>
        <v>0</v>
      </c>
      <c r="EX424" s="9"/>
      <c r="EY424" s="10"/>
      <c r="EZ424" s="11"/>
      <c r="FA424" s="6">
        <f>SUMIF(FB$284:FB$314,$D424,FD$284:FD$314)</f>
        <v>0</v>
      </c>
      <c r="FB424" s="9"/>
      <c r="FC424" s="10"/>
      <c r="FD424" s="11"/>
      <c r="FE424" s="6">
        <f>SUMIF(FF$284:FF$314,$D424,FH$284:FH$314)</f>
        <v>0</v>
      </c>
      <c r="FF424" s="9"/>
      <c r="FG424" s="10"/>
      <c r="FH424" s="11"/>
      <c r="FI424" s="6">
        <f>SUMIF(FJ$284:FJ$314,$D424,FL$284:FL$314)</f>
        <v>0</v>
      </c>
      <c r="FJ424" s="9"/>
      <c r="FK424" s="10"/>
      <c r="FL424" s="11"/>
      <c r="FM424" s="6">
        <f>SUMIF(FN$284:FN$314,$D424,FP$284:FP$314)</f>
        <v>0</v>
      </c>
      <c r="FN424" s="9"/>
      <c r="FO424" s="10"/>
      <c r="FP424" s="11"/>
      <c r="FQ424" s="6">
        <f>SUMIF(FR$284:FR$314,$D424,FT$284:FT$314)</f>
        <v>0</v>
      </c>
      <c r="FR424" s="9"/>
      <c r="FS424" s="10"/>
      <c r="FT424" s="11"/>
      <c r="FU424" s="6">
        <f>SUMIF(FV$284:FV$314,$D424,FX$284:FX$314)</f>
        <v>0</v>
      </c>
      <c r="FV424" s="9"/>
      <c r="FW424" s="10"/>
      <c r="FX424" s="11"/>
      <c r="FY424" s="6">
        <f>SUMIF(FZ$284:FZ$314,$D424,GB$284:GB$314)</f>
        <v>0</v>
      </c>
      <c r="FZ424" s="9"/>
      <c r="GA424" s="10"/>
      <c r="GB424" s="11"/>
      <c r="GC424" s="6">
        <f>SUMIF(GD$284:GD$314,$D424,GF$284:GF$314)</f>
        <v>0</v>
      </c>
      <c r="GD424" s="9"/>
      <c r="GE424" s="10"/>
      <c r="GF424" s="11"/>
      <c r="GG424" s="6">
        <f>SUMIF(GH$284:GH$314,$D424,GJ$284:GJ$314)</f>
        <v>0</v>
      </c>
      <c r="GH424" s="9"/>
      <c r="GI424" s="10"/>
      <c r="GJ424" s="11"/>
      <c r="GK424" s="6">
        <f>SUMIF(GL$284:GL$314,$D424,GN$284:GN$314)</f>
        <v>0</v>
      </c>
      <c r="GL424" s="9"/>
      <c r="GM424" s="10"/>
      <c r="GN424" s="11"/>
      <c r="GO424" s="6">
        <f>SUMIF(GP$284:GP$314,$D424,GR$284:GR$314)</f>
        <v>0</v>
      </c>
      <c r="GP424" s="9"/>
      <c r="GQ424" s="10"/>
      <c r="GR424" s="11"/>
      <c r="GS424" s="6">
        <f>SUMIF(GT$284:GT$314,$D424,GV$284:GV$314)</f>
        <v>0</v>
      </c>
      <c r="GT424" s="9"/>
      <c r="GU424" s="10"/>
      <c r="GV424" s="20"/>
      <c r="GW424" s="19">
        <f t="shared" si="12"/>
        <v>0</v>
      </c>
      <c r="GX424" s="472"/>
      <c r="GY424" s="522"/>
    </row>
    <row r="425" spans="1:207" ht="33.950000000000003" customHeight="1">
      <c r="A425" s="210" t="s">
        <v>85</v>
      </c>
      <c r="B425" s="513"/>
      <c r="C425" s="157" t="s">
        <v>461</v>
      </c>
      <c r="D425" s="242" t="s">
        <v>462</v>
      </c>
      <c r="E425" s="206">
        <f>SUMIF(F$315:F$345,$D425,H$315:H$345)</f>
        <v>0</v>
      </c>
      <c r="F425" s="9"/>
      <c r="G425" s="10"/>
      <c r="H425" s="11"/>
      <c r="I425" s="6">
        <f>SUMIF(J$315:J$345,$D425,L$315:L$345)</f>
        <v>0</v>
      </c>
      <c r="J425" s="9"/>
      <c r="K425" s="10"/>
      <c r="L425" s="11"/>
      <c r="M425" s="6">
        <f>SUMIF(N$315:N$345,$D425,P$315:P$345)</f>
        <v>0</v>
      </c>
      <c r="N425" s="9"/>
      <c r="O425" s="10"/>
      <c r="P425" s="11"/>
      <c r="Q425" s="6">
        <f>SUMIF(R$315:R$345,$D425,T$315:T$345)</f>
        <v>0</v>
      </c>
      <c r="R425" s="9"/>
      <c r="S425" s="10"/>
      <c r="T425" s="11"/>
      <c r="U425" s="6">
        <f>SUMIF(V$315:V$345,$D425,X$315:X$345)</f>
        <v>0</v>
      </c>
      <c r="V425" s="9"/>
      <c r="W425" s="10"/>
      <c r="X425" s="11"/>
      <c r="Y425" s="6">
        <f>SUMIF(Z$315:Z$345,$D425,AB$315:AB$345)</f>
        <v>0</v>
      </c>
      <c r="Z425" s="9"/>
      <c r="AA425" s="10"/>
      <c r="AB425" s="11"/>
      <c r="AC425" s="6">
        <f>SUMIF(AD$315:AD$345,$D425,AF$315:AF$345)</f>
        <v>0</v>
      </c>
      <c r="AD425" s="9"/>
      <c r="AE425" s="10"/>
      <c r="AF425" s="11"/>
      <c r="AG425" s="6">
        <f>SUMIF(AH$315:AH$345,$D425,AJ$315:AJ$345)</f>
        <v>0</v>
      </c>
      <c r="AH425" s="9"/>
      <c r="AI425" s="10"/>
      <c r="AJ425" s="11"/>
      <c r="AK425" s="6">
        <f>SUMIF(AL$315:AL$345,$D425,AN$315:AN$345)</f>
        <v>0</v>
      </c>
      <c r="AL425" s="9"/>
      <c r="AM425" s="10"/>
      <c r="AN425" s="11"/>
      <c r="AO425" s="6">
        <f>SUMIF(AP$315:AP$345,$D425,AR$315:AR$345)</f>
        <v>0</v>
      </c>
      <c r="AP425" s="9"/>
      <c r="AQ425" s="10"/>
      <c r="AR425" s="11"/>
      <c r="AS425" s="6">
        <f>SUMIF(AT$315:AT$345,$D425,AV$315:AV$345)</f>
        <v>0</v>
      </c>
      <c r="AT425" s="9"/>
      <c r="AU425" s="10"/>
      <c r="AV425" s="11"/>
      <c r="AW425" s="6">
        <f>SUMIF(AX$315:AX$345,$D425,AZ$315:AZ$345)</f>
        <v>0</v>
      </c>
      <c r="AX425" s="9"/>
      <c r="AY425" s="10"/>
      <c r="AZ425" s="11"/>
      <c r="BA425" s="6">
        <f>SUMIF(BB$315:BB$345,$D425,BD$315:BD$345)</f>
        <v>0</v>
      </c>
      <c r="BB425" s="9"/>
      <c r="BC425" s="10"/>
      <c r="BD425" s="11"/>
      <c r="BE425" s="6">
        <f>SUMIF(BF$315:BF$345,$D425,BH$315:BH$345)</f>
        <v>0</v>
      </c>
      <c r="BF425" s="9"/>
      <c r="BG425" s="10"/>
      <c r="BH425" s="11"/>
      <c r="BI425" s="6">
        <f>SUMIF(BJ$315:BJ$345,$D425,BL$315:BL$345)</f>
        <v>0</v>
      </c>
      <c r="BJ425" s="9"/>
      <c r="BK425" s="10"/>
      <c r="BL425" s="11"/>
      <c r="BM425" s="6">
        <f>SUMIF(BN$315:BN$345,$D425,BP$315:BP$345)</f>
        <v>0</v>
      </c>
      <c r="BN425" s="9"/>
      <c r="BO425" s="10"/>
      <c r="BP425" s="11"/>
      <c r="BQ425" s="6">
        <f>SUMIF(BR$315:BR$345,$D425,BT$315:BT$345)</f>
        <v>0</v>
      </c>
      <c r="BR425" s="9"/>
      <c r="BS425" s="10"/>
      <c r="BT425" s="11"/>
      <c r="BU425" s="6">
        <f>SUMIF(BV$315:BV$345,$D425,BX$315:BX$345)</f>
        <v>0</v>
      </c>
      <c r="BV425" s="9"/>
      <c r="BW425" s="10"/>
      <c r="BX425" s="11"/>
      <c r="BY425" s="6">
        <f>SUMIF(BZ$315:BZ$345,$D425,CB$315:CB$345)</f>
        <v>0</v>
      </c>
      <c r="BZ425" s="9"/>
      <c r="CA425" s="10"/>
      <c r="CB425" s="11"/>
      <c r="CC425" s="6">
        <f>SUMIF(CD$315:CD$345,$D425,CF$315:CF$345)</f>
        <v>0</v>
      </c>
      <c r="CD425" s="9"/>
      <c r="CE425" s="10"/>
      <c r="CF425" s="11"/>
      <c r="CG425" s="6">
        <f>SUMIF(CH$315:CH$345,$D425,CJ$315:CJ$345)</f>
        <v>0</v>
      </c>
      <c r="CH425" s="9"/>
      <c r="CI425" s="10"/>
      <c r="CJ425" s="11"/>
      <c r="CK425" s="6">
        <f>SUMIF(CL$315:CL$345,$D425,CN$315:CN$345)</f>
        <v>0</v>
      </c>
      <c r="CL425" s="9"/>
      <c r="CM425" s="10"/>
      <c r="CN425" s="11"/>
      <c r="CO425" s="6">
        <f>SUMIF(CP$315:CP$345,$D425,CR$315:CR$345)</f>
        <v>0</v>
      </c>
      <c r="CP425" s="9"/>
      <c r="CQ425" s="10"/>
      <c r="CR425" s="11"/>
      <c r="CS425" s="6">
        <f>SUMIF(CT$315:CT$345,$D425,CV$315:CV$345)</f>
        <v>0</v>
      </c>
      <c r="CT425" s="9"/>
      <c r="CU425" s="10"/>
      <c r="CV425" s="11"/>
      <c r="CW425" s="6">
        <f>SUMIF(CX$315:CX$345,$D425,CZ$315:CZ$345)</f>
        <v>0</v>
      </c>
      <c r="CX425" s="9"/>
      <c r="CY425" s="10"/>
      <c r="CZ425" s="11"/>
      <c r="DA425" s="6">
        <f>SUMIF(DB$315:DB$345,$D425,DD$315:DD$345)</f>
        <v>0</v>
      </c>
      <c r="DB425" s="9"/>
      <c r="DC425" s="10"/>
      <c r="DD425" s="11"/>
      <c r="DE425" s="6">
        <f>SUMIF(DF$315:DF$345,$D425,DH$315:DH$345)</f>
        <v>0</v>
      </c>
      <c r="DF425" s="9"/>
      <c r="DG425" s="10"/>
      <c r="DH425" s="11"/>
      <c r="DI425" s="6">
        <f>SUMIF(DJ$315:DJ$345,$D425,DL$315:DL$345)</f>
        <v>0</v>
      </c>
      <c r="DJ425" s="9"/>
      <c r="DK425" s="10"/>
      <c r="DL425" s="11"/>
      <c r="DM425" s="6">
        <f>SUMIF(DN$315:DN$345,$D425,DP$315:DP$345)</f>
        <v>0</v>
      </c>
      <c r="DN425" s="9"/>
      <c r="DO425" s="10"/>
      <c r="DP425" s="11"/>
      <c r="DQ425" s="6">
        <f>SUMIF(DR$315:DR$345,$D425,DT$315:DT$345)</f>
        <v>0</v>
      </c>
      <c r="DR425" s="9"/>
      <c r="DS425" s="10"/>
      <c r="DT425" s="11"/>
      <c r="DU425" s="6">
        <f>SUMIF(DV$315:DV$345,$D425,DX$315:DX$345)</f>
        <v>0</v>
      </c>
      <c r="DV425" s="9"/>
      <c r="DW425" s="10"/>
      <c r="DX425" s="11"/>
      <c r="DY425" s="6">
        <f>SUMIF(DZ$315:DZ$345,$D425,EB$315:EB$345)</f>
        <v>0</v>
      </c>
      <c r="DZ425" s="9"/>
      <c r="EA425" s="10"/>
      <c r="EB425" s="11"/>
      <c r="EC425" s="6">
        <f>SUMIF(ED$315:ED$345,$D425,EF$315:EF$345)</f>
        <v>0</v>
      </c>
      <c r="ED425" s="9"/>
      <c r="EE425" s="10"/>
      <c r="EF425" s="11"/>
      <c r="EG425" s="6">
        <f>SUMIF(EH$315:EH$345,$D425,EJ$315:EJ$345)</f>
        <v>0</v>
      </c>
      <c r="EH425" s="9"/>
      <c r="EI425" s="10"/>
      <c r="EJ425" s="11"/>
      <c r="EK425" s="6">
        <f>SUMIF(EL$315:EL$345,$D425,EN$315:EN$345)</f>
        <v>0</v>
      </c>
      <c r="EL425" s="9"/>
      <c r="EM425" s="10"/>
      <c r="EN425" s="11"/>
      <c r="EO425" s="6">
        <f>SUMIF(EP$315:EP$345,$D425,ER$315:ER$345)</f>
        <v>0</v>
      </c>
      <c r="EP425" s="9"/>
      <c r="EQ425" s="10"/>
      <c r="ER425" s="11"/>
      <c r="ES425" s="6">
        <f>SUMIF(ET$315:ET$345,$D425,EV$315:EV$345)</f>
        <v>0</v>
      </c>
      <c r="ET425" s="9"/>
      <c r="EU425" s="10"/>
      <c r="EV425" s="11"/>
      <c r="EW425" s="6">
        <f>SUMIF(EX$315:EX$345,$D425,EZ$315:EZ$345)</f>
        <v>0</v>
      </c>
      <c r="EX425" s="9"/>
      <c r="EY425" s="10"/>
      <c r="EZ425" s="11"/>
      <c r="FA425" s="6">
        <f>SUMIF(FB$315:FB$345,$D425,FD$315:FD$345)</f>
        <v>0</v>
      </c>
      <c r="FB425" s="9"/>
      <c r="FC425" s="10"/>
      <c r="FD425" s="11"/>
      <c r="FE425" s="6">
        <f>SUMIF(FF$315:FF$345,$D425,FH$315:FH$345)</f>
        <v>0</v>
      </c>
      <c r="FF425" s="9"/>
      <c r="FG425" s="10"/>
      <c r="FH425" s="11"/>
      <c r="FI425" s="6">
        <f>SUMIF(FJ$315:FJ$345,$D425,FL$315:FL$345)</f>
        <v>0</v>
      </c>
      <c r="FJ425" s="9"/>
      <c r="FK425" s="10"/>
      <c r="FL425" s="11"/>
      <c r="FM425" s="6">
        <f>SUMIF(FN$315:FN$345,$D425,FP$315:FP$345)</f>
        <v>0</v>
      </c>
      <c r="FN425" s="9"/>
      <c r="FO425" s="10"/>
      <c r="FP425" s="11"/>
      <c r="FQ425" s="6">
        <f>SUMIF(FR$315:FR$345,$D425,FT$315:FT$345)</f>
        <v>0</v>
      </c>
      <c r="FR425" s="9"/>
      <c r="FS425" s="10"/>
      <c r="FT425" s="11"/>
      <c r="FU425" s="6">
        <f>SUMIF(FV$315:FV$345,$D425,FX$315:FX$345)</f>
        <v>0</v>
      </c>
      <c r="FV425" s="9"/>
      <c r="FW425" s="10"/>
      <c r="FX425" s="11"/>
      <c r="FY425" s="6">
        <f>SUMIF(FZ$315:FZ$345,$D425,GB$315:GB$345)</f>
        <v>0</v>
      </c>
      <c r="FZ425" s="9"/>
      <c r="GA425" s="10"/>
      <c r="GB425" s="11"/>
      <c r="GC425" s="6">
        <f>SUMIF(GD$315:GD$345,$D425,GF$315:GF$345)</f>
        <v>0</v>
      </c>
      <c r="GD425" s="9"/>
      <c r="GE425" s="10"/>
      <c r="GF425" s="11"/>
      <c r="GG425" s="6">
        <f>SUMIF(GH$315:GH$345,$D425,GJ$315:GJ$345)</f>
        <v>0</v>
      </c>
      <c r="GH425" s="9"/>
      <c r="GI425" s="10"/>
      <c r="GJ425" s="11"/>
      <c r="GK425" s="6">
        <f>SUMIF(GL$315:GL$345,$D425,GN$315:GN$345)</f>
        <v>0</v>
      </c>
      <c r="GL425" s="9"/>
      <c r="GM425" s="10"/>
      <c r="GN425" s="11"/>
      <c r="GO425" s="6">
        <f>SUMIF(GP$315:GP$345,$D425,GR$315:GR$345)</f>
        <v>0</v>
      </c>
      <c r="GP425" s="9"/>
      <c r="GQ425" s="10"/>
      <c r="GR425" s="11"/>
      <c r="GS425" s="6">
        <f>SUMIF(GT$315:GT$345,$D425,GV$315:GV$345)</f>
        <v>0</v>
      </c>
      <c r="GT425" s="9"/>
      <c r="GU425" s="10"/>
      <c r="GV425" s="20"/>
      <c r="GW425" s="19">
        <f t="shared" si="12"/>
        <v>0</v>
      </c>
      <c r="GX425" s="472"/>
      <c r="GY425" s="522"/>
    </row>
    <row r="426" spans="1:207" ht="33.950000000000003" customHeight="1" thickBot="1">
      <c r="A426" s="212" t="s">
        <v>86</v>
      </c>
      <c r="B426" s="514"/>
      <c r="C426" s="157" t="s">
        <v>461</v>
      </c>
      <c r="D426" s="242" t="s">
        <v>462</v>
      </c>
      <c r="E426" s="206">
        <f>SUMIF(F$346:F$376,$D426,H$346:H$376)</f>
        <v>0</v>
      </c>
      <c r="F426" s="9"/>
      <c r="G426" s="10"/>
      <c r="H426" s="11"/>
      <c r="I426" s="6">
        <f>SUMIF(J$346:J$376,$D426,L$346:L$376)</f>
        <v>0</v>
      </c>
      <c r="J426" s="9"/>
      <c r="K426" s="10"/>
      <c r="L426" s="11"/>
      <c r="M426" s="6">
        <f>SUMIF(N$346:N$376,$D426,P$346:P$376)</f>
        <v>0</v>
      </c>
      <c r="N426" s="9"/>
      <c r="O426" s="10"/>
      <c r="P426" s="11"/>
      <c r="Q426" s="6">
        <f>SUMIF(R$346:R$376,$D426,T$346:T$376)</f>
        <v>0</v>
      </c>
      <c r="R426" s="9"/>
      <c r="S426" s="10"/>
      <c r="T426" s="11"/>
      <c r="U426" s="6">
        <f>SUMIF(V$346:V$376,$D426,X$346:X$376)</f>
        <v>0</v>
      </c>
      <c r="V426" s="9"/>
      <c r="W426" s="10"/>
      <c r="X426" s="11"/>
      <c r="Y426" s="6">
        <f>SUMIF(Z$346:Z$376,$D426,AB$346:AB$376)</f>
        <v>0</v>
      </c>
      <c r="Z426" s="9"/>
      <c r="AA426" s="10"/>
      <c r="AB426" s="11"/>
      <c r="AC426" s="6">
        <f>SUMIF(AD$346:AD$376,$D426,AF$346:AF$376)</f>
        <v>0</v>
      </c>
      <c r="AD426" s="9"/>
      <c r="AE426" s="10"/>
      <c r="AF426" s="11"/>
      <c r="AG426" s="6">
        <f>SUMIF(AH$346:AH$376,$D426,AJ$346:AJ$376)</f>
        <v>0</v>
      </c>
      <c r="AH426" s="9"/>
      <c r="AI426" s="10"/>
      <c r="AJ426" s="11"/>
      <c r="AK426" s="6">
        <f>SUMIF(AL$346:AL$376,$D426,AN$346:AN$376)</f>
        <v>0</v>
      </c>
      <c r="AL426" s="9"/>
      <c r="AM426" s="10"/>
      <c r="AN426" s="11"/>
      <c r="AO426" s="6">
        <f>SUMIF(AP$346:AP$376,$D426,AR$346:AR$376)</f>
        <v>0</v>
      </c>
      <c r="AP426" s="9"/>
      <c r="AQ426" s="10"/>
      <c r="AR426" s="11"/>
      <c r="AS426" s="6">
        <f>SUMIF(AT$346:AT$376,$D426,AV$346:AV$376)</f>
        <v>0</v>
      </c>
      <c r="AT426" s="9"/>
      <c r="AU426" s="10"/>
      <c r="AV426" s="11"/>
      <c r="AW426" s="6">
        <f>SUMIF(AX$346:AX$376,$D426,AZ$346:AZ$376)</f>
        <v>0</v>
      </c>
      <c r="AX426" s="9"/>
      <c r="AY426" s="10"/>
      <c r="AZ426" s="11"/>
      <c r="BA426" s="6">
        <f>SUMIF(BB$346:BB$376,$D426,BD$346:BD$376)</f>
        <v>0</v>
      </c>
      <c r="BB426" s="9"/>
      <c r="BC426" s="10"/>
      <c r="BD426" s="11"/>
      <c r="BE426" s="6">
        <f>SUMIF(BF$346:BF$376,$D426,BH$346:BH$376)</f>
        <v>0</v>
      </c>
      <c r="BF426" s="9"/>
      <c r="BG426" s="10"/>
      <c r="BH426" s="11"/>
      <c r="BI426" s="6">
        <f>SUMIF(BJ$346:BJ$376,$D426,BL$346:BL$376)</f>
        <v>0</v>
      </c>
      <c r="BJ426" s="9"/>
      <c r="BK426" s="10"/>
      <c r="BL426" s="11"/>
      <c r="BM426" s="6">
        <f>SUMIF(BN$346:BN$376,$D426,BP$346:BP$376)</f>
        <v>0</v>
      </c>
      <c r="BN426" s="9"/>
      <c r="BO426" s="10"/>
      <c r="BP426" s="11"/>
      <c r="BQ426" s="6">
        <f>SUMIF(BR$346:BR$376,$D426,BT$346:BT$376)</f>
        <v>0</v>
      </c>
      <c r="BR426" s="9"/>
      <c r="BS426" s="10"/>
      <c r="BT426" s="11"/>
      <c r="BU426" s="6">
        <f>SUMIF(BV$346:BV$376,$D426,BX$346:BX$376)</f>
        <v>0</v>
      </c>
      <c r="BV426" s="9"/>
      <c r="BW426" s="10"/>
      <c r="BX426" s="11"/>
      <c r="BY426" s="6">
        <f>SUMIF(BZ$346:BZ$376,$D426,CB$346:CB$376)</f>
        <v>0</v>
      </c>
      <c r="BZ426" s="9"/>
      <c r="CA426" s="10"/>
      <c r="CB426" s="11"/>
      <c r="CC426" s="6">
        <f>SUMIF(CD$346:CD$376,$D426,CF$346:CF$376)</f>
        <v>0</v>
      </c>
      <c r="CD426" s="9"/>
      <c r="CE426" s="10"/>
      <c r="CF426" s="11"/>
      <c r="CG426" s="6">
        <f>SUMIF(CH$346:CH$376,$D426,CJ$346:CJ$376)</f>
        <v>0</v>
      </c>
      <c r="CH426" s="9"/>
      <c r="CI426" s="10"/>
      <c r="CJ426" s="11"/>
      <c r="CK426" s="6">
        <f>SUMIF(CL$346:CL$376,$D426,CN$346:CN$376)</f>
        <v>0</v>
      </c>
      <c r="CL426" s="9"/>
      <c r="CM426" s="10"/>
      <c r="CN426" s="11"/>
      <c r="CO426" s="6">
        <f>SUMIF(CP$346:CP$376,$D426,CR$346:CR$376)</f>
        <v>0</v>
      </c>
      <c r="CP426" s="9"/>
      <c r="CQ426" s="10"/>
      <c r="CR426" s="11"/>
      <c r="CS426" s="6">
        <f>SUMIF(CT$346:CT$376,$D426,CV$346:CV$376)</f>
        <v>0</v>
      </c>
      <c r="CT426" s="9"/>
      <c r="CU426" s="10"/>
      <c r="CV426" s="11"/>
      <c r="CW426" s="6">
        <f>SUMIF(CX$346:CX$376,$D426,CZ$346:CZ$376)</f>
        <v>0</v>
      </c>
      <c r="CX426" s="9"/>
      <c r="CY426" s="10"/>
      <c r="CZ426" s="11"/>
      <c r="DA426" s="6">
        <f>SUMIF(DB$346:DB$376,$D426,DD$346:DD$376)</f>
        <v>0</v>
      </c>
      <c r="DB426" s="9"/>
      <c r="DC426" s="10"/>
      <c r="DD426" s="11"/>
      <c r="DE426" s="6">
        <f>SUMIF(DF$346:DF$376,$D426,DH$346:DH$376)</f>
        <v>0</v>
      </c>
      <c r="DF426" s="9"/>
      <c r="DG426" s="10"/>
      <c r="DH426" s="11"/>
      <c r="DI426" s="6">
        <f>SUMIF(DJ$346:DJ$376,$D426,DL$346:DL$376)</f>
        <v>0</v>
      </c>
      <c r="DJ426" s="9"/>
      <c r="DK426" s="10"/>
      <c r="DL426" s="11"/>
      <c r="DM426" s="6">
        <f>SUMIF(DN$346:DN$376,$D426,DP$346:DP$376)</f>
        <v>0</v>
      </c>
      <c r="DN426" s="9"/>
      <c r="DO426" s="10"/>
      <c r="DP426" s="11"/>
      <c r="DQ426" s="6">
        <f>SUMIF(DR$346:DR$376,$D426,DT$346:DT$376)</f>
        <v>0</v>
      </c>
      <c r="DR426" s="9"/>
      <c r="DS426" s="10"/>
      <c r="DT426" s="11"/>
      <c r="DU426" s="6">
        <f>SUMIF(DV$346:DV$376,$D426,DX$346:DX$376)</f>
        <v>0</v>
      </c>
      <c r="DV426" s="9"/>
      <c r="DW426" s="10"/>
      <c r="DX426" s="11"/>
      <c r="DY426" s="6">
        <f>SUMIF(DZ$346:DZ$376,$D426,EB$346:EB$376)</f>
        <v>0</v>
      </c>
      <c r="DZ426" s="9"/>
      <c r="EA426" s="10"/>
      <c r="EB426" s="11"/>
      <c r="EC426" s="6">
        <f>SUMIF(ED$346:ED$376,$D426,EF$346:EF$376)</f>
        <v>0</v>
      </c>
      <c r="ED426" s="9"/>
      <c r="EE426" s="10"/>
      <c r="EF426" s="11"/>
      <c r="EG426" s="6">
        <f>SUMIF(EH$346:EH$376,$D426,EJ$346:EJ$376)</f>
        <v>0</v>
      </c>
      <c r="EH426" s="9"/>
      <c r="EI426" s="10"/>
      <c r="EJ426" s="11"/>
      <c r="EK426" s="6">
        <f>SUMIF(EL$346:EL$376,$D426,EN$346:EN$376)</f>
        <v>0</v>
      </c>
      <c r="EL426" s="9"/>
      <c r="EM426" s="10"/>
      <c r="EN426" s="11"/>
      <c r="EO426" s="6">
        <f>SUMIF(EP$346:EP$376,$D426,ER$346:ER$376)</f>
        <v>0</v>
      </c>
      <c r="EP426" s="9"/>
      <c r="EQ426" s="10"/>
      <c r="ER426" s="11"/>
      <c r="ES426" s="6">
        <f>SUMIF(ET$346:ET$376,$D426,EV$346:EV$376)</f>
        <v>0</v>
      </c>
      <c r="ET426" s="9"/>
      <c r="EU426" s="10"/>
      <c r="EV426" s="11"/>
      <c r="EW426" s="6">
        <f>SUMIF(EX$346:EX$376,$D426,EZ$346:EZ$376)</f>
        <v>0</v>
      </c>
      <c r="EX426" s="9"/>
      <c r="EY426" s="10"/>
      <c r="EZ426" s="11"/>
      <c r="FA426" s="6">
        <f>SUMIF(FB$346:FB$376,$D426,FD$346:FD$376)</f>
        <v>0</v>
      </c>
      <c r="FB426" s="9"/>
      <c r="FC426" s="10"/>
      <c r="FD426" s="11"/>
      <c r="FE426" s="6">
        <f>SUMIF(FF$346:FF$376,$D426,FH$346:FH$376)</f>
        <v>0</v>
      </c>
      <c r="FF426" s="9"/>
      <c r="FG426" s="10"/>
      <c r="FH426" s="11"/>
      <c r="FI426" s="6">
        <f>SUMIF(FJ$346:FJ$376,$D426,FL$346:FL$376)</f>
        <v>0</v>
      </c>
      <c r="FJ426" s="9"/>
      <c r="FK426" s="10"/>
      <c r="FL426" s="11"/>
      <c r="FM426" s="6">
        <f>SUMIF(FN$346:FN$376,$D426,FP$346:FP$376)</f>
        <v>0</v>
      </c>
      <c r="FN426" s="9"/>
      <c r="FO426" s="10"/>
      <c r="FP426" s="11"/>
      <c r="FQ426" s="6">
        <f>SUMIF(FR$346:FR$376,$D426,FT$346:FT$376)</f>
        <v>0</v>
      </c>
      <c r="FR426" s="9"/>
      <c r="FS426" s="10"/>
      <c r="FT426" s="11"/>
      <c r="FU426" s="6">
        <f>SUMIF(FV$346:FV$376,$D426,FX$346:FX$376)</f>
        <v>0</v>
      </c>
      <c r="FV426" s="9"/>
      <c r="FW426" s="10"/>
      <c r="FX426" s="11"/>
      <c r="FY426" s="6">
        <f>SUMIF(FZ$346:FZ$376,$D426,GB$346:GB$376)</f>
        <v>0</v>
      </c>
      <c r="FZ426" s="9"/>
      <c r="GA426" s="10"/>
      <c r="GB426" s="11"/>
      <c r="GC426" s="6">
        <f>SUMIF(GD$346:GD$376,$D426,GF$346:GF$376)</f>
        <v>0</v>
      </c>
      <c r="GD426" s="9"/>
      <c r="GE426" s="10"/>
      <c r="GF426" s="11"/>
      <c r="GG426" s="6">
        <f>SUMIF(GH$346:GH$376,$D426,GJ$346:GJ$376)</f>
        <v>0</v>
      </c>
      <c r="GH426" s="9"/>
      <c r="GI426" s="10"/>
      <c r="GJ426" s="11"/>
      <c r="GK426" s="6">
        <f>SUMIF(GL$346:GL$376,$D426,GN$346:GN$376)</f>
        <v>0</v>
      </c>
      <c r="GL426" s="9"/>
      <c r="GM426" s="10"/>
      <c r="GN426" s="11"/>
      <c r="GO426" s="6">
        <f>SUMIF(GP$346:GP$376,$D426,GR$346:GR$376)</f>
        <v>0</v>
      </c>
      <c r="GP426" s="9"/>
      <c r="GQ426" s="10"/>
      <c r="GR426" s="11"/>
      <c r="GS426" s="6">
        <f>SUMIF(GT$346:GT$376,$D426,GV$346:GV$376)</f>
        <v>0</v>
      </c>
      <c r="GT426" s="9"/>
      <c r="GU426" s="10"/>
      <c r="GV426" s="20"/>
      <c r="GW426" s="19">
        <f t="shared" si="12"/>
        <v>0</v>
      </c>
      <c r="GX426" s="472"/>
      <c r="GY426" s="523"/>
    </row>
    <row r="427" spans="1:207" ht="33.950000000000003" customHeight="1">
      <c r="A427" s="163" t="s">
        <v>75</v>
      </c>
      <c r="B427" s="512">
        <v>5</v>
      </c>
      <c r="C427" s="240" t="s">
        <v>463</v>
      </c>
      <c r="D427" s="241" t="s">
        <v>464</v>
      </c>
      <c r="E427" s="6">
        <f>SUMIF(F$5:F$35,$D427,H$5:H$35)</f>
        <v>0</v>
      </c>
      <c r="F427" s="9"/>
      <c r="G427" s="10"/>
      <c r="H427" s="11"/>
      <c r="I427" s="6">
        <f>SUMIF(J$5:J$35,$D427,L$5:L$35)</f>
        <v>0</v>
      </c>
      <c r="J427" s="9"/>
      <c r="K427" s="10"/>
      <c r="L427" s="11"/>
      <c r="M427" s="6">
        <f>SUMIF(N$5:N$35,$D427,P$5:P$35)</f>
        <v>0</v>
      </c>
      <c r="N427" s="9"/>
      <c r="O427" s="10"/>
      <c r="P427" s="11"/>
      <c r="Q427" s="6">
        <f>SUMIF(R$5:R$35,$D427,T$5:T$35)</f>
        <v>0</v>
      </c>
      <c r="R427" s="9"/>
      <c r="S427" s="10"/>
      <c r="T427" s="11"/>
      <c r="U427" s="6">
        <f>SUMIF(V$5:V$35,$D427,X$5:X$35)</f>
        <v>0</v>
      </c>
      <c r="V427" s="9"/>
      <c r="W427" s="10"/>
      <c r="X427" s="11"/>
      <c r="Y427" s="6">
        <f>SUMIF(Z$5:Z$35,$D427,AB$5:AB$35)</f>
        <v>0</v>
      </c>
      <c r="Z427" s="9"/>
      <c r="AA427" s="10"/>
      <c r="AB427" s="11"/>
      <c r="AC427" s="6">
        <f>SUMIF(AD$5:AD$35,$D427,AF$5:AF$35)</f>
        <v>0</v>
      </c>
      <c r="AD427" s="9"/>
      <c r="AE427" s="10"/>
      <c r="AF427" s="11"/>
      <c r="AG427" s="6">
        <f>SUMIF(AH$5:AH$35,$D427,AJ$5:AJ$35)</f>
        <v>0</v>
      </c>
      <c r="AH427" s="9"/>
      <c r="AI427" s="10"/>
      <c r="AJ427" s="11"/>
      <c r="AK427" s="6">
        <f>SUMIF(AL$5:AL$35,$D427,AN$5:AN$35)</f>
        <v>0</v>
      </c>
      <c r="AL427" s="9"/>
      <c r="AM427" s="10"/>
      <c r="AN427" s="11"/>
      <c r="AO427" s="6">
        <f>SUMIF(AP$5:AP$35,$D427,AR$5:AR$35)</f>
        <v>0</v>
      </c>
      <c r="AP427" s="9"/>
      <c r="AQ427" s="10"/>
      <c r="AR427" s="11"/>
      <c r="AS427" s="6">
        <f>SUMIF(AT$5:AT$35,$D427,AV$5:AV$35)</f>
        <v>0</v>
      </c>
      <c r="AT427" s="9"/>
      <c r="AU427" s="10"/>
      <c r="AV427" s="11"/>
      <c r="AW427" s="6">
        <f>SUMIF(AX$5:AX$35,$D427,AZ$5:AZ$35)</f>
        <v>0</v>
      </c>
      <c r="AX427" s="9"/>
      <c r="AY427" s="10"/>
      <c r="AZ427" s="11"/>
      <c r="BA427" s="6">
        <f>SUMIF(BB$5:BB$35,$D427,BD$5:BD$35)</f>
        <v>0</v>
      </c>
      <c r="BB427" s="9"/>
      <c r="BC427" s="10"/>
      <c r="BD427" s="11"/>
      <c r="BE427" s="6">
        <f>SUMIF(BF$5:BF$35,$D427,BH$5:BH$35)</f>
        <v>0</v>
      </c>
      <c r="BF427" s="9"/>
      <c r="BG427" s="10"/>
      <c r="BH427" s="11"/>
      <c r="BI427" s="6">
        <f>SUMIF(BJ$5:BJ$35,$D427,BL$5:BL$35)</f>
        <v>0</v>
      </c>
      <c r="BJ427" s="9"/>
      <c r="BK427" s="10"/>
      <c r="BL427" s="11"/>
      <c r="BM427" s="6">
        <f>SUMIF(BN$5:BN$35,$D427,BP$5:BP$35)</f>
        <v>0</v>
      </c>
      <c r="BN427" s="9"/>
      <c r="BO427" s="10"/>
      <c r="BP427" s="11"/>
      <c r="BQ427" s="6">
        <f>SUMIF(BR$5:BR$35,$D427,BT$5:BT$35)</f>
        <v>0</v>
      </c>
      <c r="BR427" s="9"/>
      <c r="BS427" s="10"/>
      <c r="BT427" s="11"/>
      <c r="BU427" s="6">
        <f>SUMIF(BV$5:BV$35,$D427,BX$5:BX$35)</f>
        <v>0</v>
      </c>
      <c r="BV427" s="9"/>
      <c r="BW427" s="10"/>
      <c r="BX427" s="11"/>
      <c r="BY427" s="6">
        <f>SUMIF(BZ$5:BZ$35,$D427,CB$5:CB$35)</f>
        <v>0</v>
      </c>
      <c r="BZ427" s="9"/>
      <c r="CA427" s="10"/>
      <c r="CB427" s="11"/>
      <c r="CC427" s="6">
        <f>SUMIF(CD$5:CD$35,$D427,CF$5:CF$35)</f>
        <v>0</v>
      </c>
      <c r="CD427" s="9"/>
      <c r="CE427" s="10"/>
      <c r="CF427" s="11"/>
      <c r="CG427" s="6">
        <f>SUMIF(CH$5:CH$35,$D427,CJ$5:CJ$35)</f>
        <v>0</v>
      </c>
      <c r="CH427" s="9"/>
      <c r="CI427" s="10"/>
      <c r="CJ427" s="11"/>
      <c r="CK427" s="6">
        <f>SUMIF(CL$5:CL$35,$D427,CN$5:CN$35)</f>
        <v>0</v>
      </c>
      <c r="CL427" s="9"/>
      <c r="CM427" s="10"/>
      <c r="CN427" s="11"/>
      <c r="CO427" s="6">
        <f>SUMIF(CP$5:CP$35,$D427,CR$5:CR$35)</f>
        <v>0</v>
      </c>
      <c r="CP427" s="9"/>
      <c r="CQ427" s="10"/>
      <c r="CR427" s="11"/>
      <c r="CS427" s="6">
        <f>SUMIF(CT$5:CT$35,$D427,CV$5:CV$35)</f>
        <v>0</v>
      </c>
      <c r="CT427" s="9"/>
      <c r="CU427" s="10"/>
      <c r="CV427" s="11"/>
      <c r="CW427" s="6">
        <f>SUMIF(CX$5:CX$35,$D427,CZ$5:CZ$35)</f>
        <v>0</v>
      </c>
      <c r="CX427" s="9"/>
      <c r="CY427" s="10"/>
      <c r="CZ427" s="11"/>
      <c r="DA427" s="6">
        <f>SUMIF(DB$5:DB$35,$D427,DD$5:DD$35)</f>
        <v>0</v>
      </c>
      <c r="DB427" s="9"/>
      <c r="DC427" s="10"/>
      <c r="DD427" s="11"/>
      <c r="DE427" s="6">
        <f>SUMIF(DF$5:DF$35,$D427,DH$5:DH$35)</f>
        <v>0</v>
      </c>
      <c r="DF427" s="9"/>
      <c r="DG427" s="10"/>
      <c r="DH427" s="11"/>
      <c r="DI427" s="6">
        <f>SUMIF(DJ$5:DJ$35,$D427,DL$5:DL$35)</f>
        <v>0</v>
      </c>
      <c r="DJ427" s="9"/>
      <c r="DK427" s="10"/>
      <c r="DL427" s="11"/>
      <c r="DM427" s="6">
        <f>SUMIF(DN$5:DN$35,$D427,DP$5:DP$35)</f>
        <v>0</v>
      </c>
      <c r="DN427" s="9"/>
      <c r="DO427" s="10"/>
      <c r="DP427" s="11"/>
      <c r="DQ427" s="6">
        <f>SUMIF(DR$5:DR$35,$D427,DT$5:DT$35)</f>
        <v>0</v>
      </c>
      <c r="DR427" s="9"/>
      <c r="DS427" s="10"/>
      <c r="DT427" s="11"/>
      <c r="DU427" s="6">
        <f>SUMIF(DV$5:DV$35,$D427,DX$5:DX$35)</f>
        <v>0</v>
      </c>
      <c r="DV427" s="9"/>
      <c r="DW427" s="10"/>
      <c r="DX427" s="11"/>
      <c r="DY427" s="6">
        <f>SUMIF(DZ$5:DZ$35,$D427,EB$5:EB$35)</f>
        <v>0</v>
      </c>
      <c r="DZ427" s="9"/>
      <c r="EA427" s="10"/>
      <c r="EB427" s="11"/>
      <c r="EC427" s="6">
        <f>SUMIF(ED$5:ED$35,$D427,EF$5:EF$35)</f>
        <v>0</v>
      </c>
      <c r="ED427" s="9"/>
      <c r="EE427" s="10"/>
      <c r="EF427" s="11"/>
      <c r="EG427" s="6">
        <f>SUMIF(EH$5:EH$35,$D427,EJ$5:EJ$35)</f>
        <v>0</v>
      </c>
      <c r="EH427" s="9"/>
      <c r="EI427" s="10"/>
      <c r="EJ427" s="11"/>
      <c r="EK427" s="6">
        <f>SUMIF(EL$5:EL$35,$D427,EN$5:EN$35)</f>
        <v>0</v>
      </c>
      <c r="EL427" s="9"/>
      <c r="EM427" s="10"/>
      <c r="EN427" s="11"/>
      <c r="EO427" s="6">
        <f>SUMIF(EP$5:EP$35,$D427,ER$5:ER$35)</f>
        <v>0</v>
      </c>
      <c r="EP427" s="9"/>
      <c r="EQ427" s="10"/>
      <c r="ER427" s="11"/>
      <c r="ES427" s="6">
        <f>SUMIF(ET$5:ET$35,$D427,EV$5:EV$35)</f>
        <v>0</v>
      </c>
      <c r="ET427" s="9"/>
      <c r="EU427" s="10"/>
      <c r="EV427" s="11"/>
      <c r="EW427" s="6">
        <f>SUMIF(EX$5:EX$35,$D427,EZ$5:EZ$35)</f>
        <v>0</v>
      </c>
      <c r="EX427" s="9"/>
      <c r="EY427" s="10"/>
      <c r="EZ427" s="11"/>
      <c r="FA427" s="6">
        <f>SUMIF(FB$5:FB$35,$D427,FD$5:FD$35)</f>
        <v>0</v>
      </c>
      <c r="FB427" s="9"/>
      <c r="FC427" s="10"/>
      <c r="FD427" s="11"/>
      <c r="FE427" s="6">
        <f>SUMIF(FF$5:FF$35,$D427,FH$5:FH$35)</f>
        <v>0</v>
      </c>
      <c r="FF427" s="9"/>
      <c r="FG427" s="10"/>
      <c r="FH427" s="11"/>
      <c r="FI427" s="6">
        <f>SUMIF(FJ$5:FJ$35,$D427,FL$5:FL$35)</f>
        <v>0</v>
      </c>
      <c r="FJ427" s="9"/>
      <c r="FK427" s="10"/>
      <c r="FL427" s="11"/>
      <c r="FM427" s="6">
        <f>SUMIF(FN$5:FN$35,$D427,FP$5:FP$35)</f>
        <v>0</v>
      </c>
      <c r="FN427" s="9"/>
      <c r="FO427" s="10"/>
      <c r="FP427" s="11"/>
      <c r="FQ427" s="6">
        <f>SUMIF(FR$5:FR$35,$D427,FT$5:FT$35)</f>
        <v>0</v>
      </c>
      <c r="FR427" s="9"/>
      <c r="FS427" s="10"/>
      <c r="FT427" s="11"/>
      <c r="FU427" s="6">
        <f>SUMIF(FV$5:FV$35,$D427,FX$5:FX$35)</f>
        <v>0</v>
      </c>
      <c r="FV427" s="9"/>
      <c r="FW427" s="10"/>
      <c r="FX427" s="11"/>
      <c r="FY427" s="6">
        <f>SUMIF(FZ$5:FZ$35,$D427,GB$5:GB$35)</f>
        <v>0</v>
      </c>
      <c r="FZ427" s="9"/>
      <c r="GA427" s="10"/>
      <c r="GB427" s="11"/>
      <c r="GC427" s="6">
        <f>SUMIF(GD$5:GD$35,$D427,GF$5:GF$35)</f>
        <v>0</v>
      </c>
      <c r="GD427" s="9"/>
      <c r="GE427" s="10"/>
      <c r="GF427" s="11"/>
      <c r="GG427" s="6">
        <f>SUMIF(GH$5:GH$35,$D427,GJ$5:GJ$35)</f>
        <v>0</v>
      </c>
      <c r="GH427" s="9"/>
      <c r="GI427" s="10"/>
      <c r="GJ427" s="11"/>
      <c r="GK427" s="6">
        <f>SUMIF(GL$5:GL$35,$D427,GN$5:GN$35)</f>
        <v>0</v>
      </c>
      <c r="GL427" s="9"/>
      <c r="GM427" s="10"/>
      <c r="GN427" s="11"/>
      <c r="GO427" s="6">
        <f>SUMIF(GP$5:GP$35,$D427,GR$5:GR$35)</f>
        <v>0</v>
      </c>
      <c r="GP427" s="9"/>
      <c r="GQ427" s="10"/>
      <c r="GR427" s="11"/>
      <c r="GS427" s="6">
        <f>SUMIF(GT$5:GT$35,$D427,GV$5:GV$35)</f>
        <v>0</v>
      </c>
      <c r="GT427" s="9"/>
      <c r="GU427" s="10"/>
      <c r="GV427" s="20"/>
      <c r="GW427" s="19">
        <f t="shared" si="12"/>
        <v>0</v>
      </c>
      <c r="GX427" s="472">
        <f>SUM(GW427:GW438)</f>
        <v>0</v>
      </c>
      <c r="GY427" s="521" t="str">
        <f>D427</f>
        <v>TS14000/35</v>
      </c>
    </row>
    <row r="428" spans="1:207" ht="33.950000000000003" customHeight="1">
      <c r="A428" s="47" t="s">
        <v>76</v>
      </c>
      <c r="B428" s="513"/>
      <c r="C428" s="334" t="s">
        <v>463</v>
      </c>
      <c r="D428" s="335" t="s">
        <v>464</v>
      </c>
      <c r="E428" s="6">
        <f>SUMIF(F$36:F$66,$D428,H$36:H$66)</f>
        <v>0</v>
      </c>
      <c r="F428" s="9"/>
      <c r="G428" s="10"/>
      <c r="H428" s="11"/>
      <c r="I428" s="6">
        <f>SUMIF(J$36:J$66,$D428,L$36:L$66)</f>
        <v>0</v>
      </c>
      <c r="J428" s="9"/>
      <c r="K428" s="10"/>
      <c r="L428" s="11"/>
      <c r="M428" s="6">
        <f>SUMIF(N$36:N$66,$D428,P$36:P$66)</f>
        <v>0</v>
      </c>
      <c r="N428" s="9"/>
      <c r="O428" s="10"/>
      <c r="P428" s="11"/>
      <c r="Q428" s="6">
        <f>SUMIF(R$36:R$66,$D428,T$36:T$66)</f>
        <v>0</v>
      </c>
      <c r="R428" s="9"/>
      <c r="S428" s="10"/>
      <c r="T428" s="11"/>
      <c r="U428" s="6">
        <f>SUMIF(V$36:V$66,$D428,X$36:X$66)</f>
        <v>0</v>
      </c>
      <c r="V428" s="9"/>
      <c r="W428" s="10"/>
      <c r="X428" s="11"/>
      <c r="Y428" s="6">
        <f>SUMIF(Z$36:Z$66,$D428,AB$36:AB$66)</f>
        <v>0</v>
      </c>
      <c r="Z428" s="9"/>
      <c r="AA428" s="10"/>
      <c r="AB428" s="11"/>
      <c r="AC428" s="6">
        <f>SUMIF(AD$36:AD$66,$D428,AF$36:AF$66)</f>
        <v>0</v>
      </c>
      <c r="AD428" s="9"/>
      <c r="AE428" s="10"/>
      <c r="AF428" s="11"/>
      <c r="AG428" s="6">
        <f>SUMIF(AH$36:AH$66,$D428,AJ$36:AJ$66)</f>
        <v>0</v>
      </c>
      <c r="AH428" s="9"/>
      <c r="AI428" s="10"/>
      <c r="AJ428" s="11"/>
      <c r="AK428" s="6">
        <f>SUMIF(AL$36:AL$66,$D428,AN$36:AN$66)</f>
        <v>0</v>
      </c>
      <c r="AL428" s="9"/>
      <c r="AM428" s="10"/>
      <c r="AN428" s="11"/>
      <c r="AO428" s="6">
        <f>SUMIF(AP$36:AP$66,$D428,AR$36:AR$66)</f>
        <v>0</v>
      </c>
      <c r="AP428" s="9"/>
      <c r="AQ428" s="10"/>
      <c r="AR428" s="11"/>
      <c r="AS428" s="6">
        <f>SUMIF(AT$36:AT$66,$D428,AV$36:AV$66)</f>
        <v>0</v>
      </c>
      <c r="AT428" s="9"/>
      <c r="AU428" s="10"/>
      <c r="AV428" s="11"/>
      <c r="AW428" s="6">
        <f>SUMIF(AX$36:AX$66,$D428,AZ$36:AZ$66)</f>
        <v>0</v>
      </c>
      <c r="AX428" s="9"/>
      <c r="AY428" s="10"/>
      <c r="AZ428" s="11"/>
      <c r="BA428" s="6">
        <f>SUMIF(BB$36:BB$66,$D428,BD$36:BD$66)</f>
        <v>0</v>
      </c>
      <c r="BB428" s="9"/>
      <c r="BC428" s="10"/>
      <c r="BD428" s="11"/>
      <c r="BE428" s="6">
        <f>SUMIF(BF$36:BF$66,$D428,BH$36:BH$66)</f>
        <v>0</v>
      </c>
      <c r="BF428" s="9"/>
      <c r="BG428" s="10"/>
      <c r="BH428" s="11"/>
      <c r="BI428" s="6">
        <f>SUMIF(BJ$36:BJ$66,$D428,BL$36:BL$66)</f>
        <v>0</v>
      </c>
      <c r="BJ428" s="9"/>
      <c r="BK428" s="10"/>
      <c r="BL428" s="11"/>
      <c r="BM428" s="6">
        <f>SUMIF(BN$36:BN$66,$D428,BP$36:BP$66)</f>
        <v>0</v>
      </c>
      <c r="BN428" s="9"/>
      <c r="BO428" s="10"/>
      <c r="BP428" s="11"/>
      <c r="BQ428" s="6">
        <f>SUMIF(BR$36:BR$66,$D428,BT$36:BT$66)</f>
        <v>0</v>
      </c>
      <c r="BR428" s="9"/>
      <c r="BS428" s="10"/>
      <c r="BT428" s="11"/>
      <c r="BU428" s="6">
        <f>SUMIF(BV$36:BV$66,$D428,BX$36:BX$66)</f>
        <v>0</v>
      </c>
      <c r="BV428" s="9"/>
      <c r="BW428" s="10"/>
      <c r="BX428" s="11"/>
      <c r="BY428" s="6">
        <f>SUMIF(BZ$36:BZ$66,$D428,CB$36:CB$66)</f>
        <v>0</v>
      </c>
      <c r="BZ428" s="9"/>
      <c r="CA428" s="10"/>
      <c r="CB428" s="11"/>
      <c r="CC428" s="6">
        <f>SUMIF(CD$36:CD$66,$D428,CF$36:CF$66)</f>
        <v>0</v>
      </c>
      <c r="CD428" s="9"/>
      <c r="CE428" s="10"/>
      <c r="CF428" s="11"/>
      <c r="CG428" s="6">
        <f>SUMIF(CH$36:CH$66,$D428,CJ$36:CJ$66)</f>
        <v>0</v>
      </c>
      <c r="CH428" s="9"/>
      <c r="CI428" s="10"/>
      <c r="CJ428" s="11"/>
      <c r="CK428" s="6">
        <f>SUMIF(CL$36:CL$66,$D428,CN$36:CN$66)</f>
        <v>0</v>
      </c>
      <c r="CL428" s="9"/>
      <c r="CM428" s="10"/>
      <c r="CN428" s="11"/>
      <c r="CO428" s="6">
        <f>SUMIF(CP$36:CP$66,$D428,CR$36:CR$66)</f>
        <v>0</v>
      </c>
      <c r="CP428" s="9"/>
      <c r="CQ428" s="10"/>
      <c r="CR428" s="11"/>
      <c r="CS428" s="6">
        <f>SUMIF(CT$36:CT$66,$D428,CV$36:CV$66)</f>
        <v>0</v>
      </c>
      <c r="CT428" s="9"/>
      <c r="CU428" s="10"/>
      <c r="CV428" s="11"/>
      <c r="CW428" s="6">
        <f>SUMIF(CX$36:CX$66,$D428,CZ$36:CZ$66)</f>
        <v>0</v>
      </c>
      <c r="CX428" s="9"/>
      <c r="CY428" s="10"/>
      <c r="CZ428" s="11"/>
      <c r="DA428" s="6">
        <f>SUMIF(DB$36:DB$66,$D428,DD$36:DD$66)</f>
        <v>0</v>
      </c>
      <c r="DB428" s="9"/>
      <c r="DC428" s="10"/>
      <c r="DD428" s="11"/>
      <c r="DE428" s="6">
        <f>SUMIF(DF$36:DF$66,$D428,DH$36:DH$66)</f>
        <v>0</v>
      </c>
      <c r="DF428" s="9"/>
      <c r="DG428" s="10"/>
      <c r="DH428" s="11"/>
      <c r="DI428" s="6">
        <f>SUMIF(DJ$36:DJ$66,$D428,DL$36:DL$66)</f>
        <v>0</v>
      </c>
      <c r="DJ428" s="9"/>
      <c r="DK428" s="10"/>
      <c r="DL428" s="11"/>
      <c r="DM428" s="6">
        <f>SUMIF(DN$36:DN$66,$D428,DP$36:DP$66)</f>
        <v>0</v>
      </c>
      <c r="DN428" s="9"/>
      <c r="DO428" s="10"/>
      <c r="DP428" s="11"/>
      <c r="DQ428" s="6">
        <f>SUMIF(DR$36:DR$66,$D428,DT$36:DT$66)</f>
        <v>0</v>
      </c>
      <c r="DR428" s="9"/>
      <c r="DS428" s="10"/>
      <c r="DT428" s="11"/>
      <c r="DU428" s="6">
        <f>SUMIF(DV$36:DV$66,$D428,DX$36:DX$66)</f>
        <v>0</v>
      </c>
      <c r="DV428" s="9"/>
      <c r="DW428" s="10"/>
      <c r="DX428" s="11"/>
      <c r="DY428" s="6">
        <f>SUMIF(DZ$36:DZ$66,$D428,EB$36:EB$66)</f>
        <v>0</v>
      </c>
      <c r="DZ428" s="9"/>
      <c r="EA428" s="10"/>
      <c r="EB428" s="11"/>
      <c r="EC428" s="6">
        <f>SUMIF(ED$36:ED$66,$D428,EF$36:EF$66)</f>
        <v>0</v>
      </c>
      <c r="ED428" s="9"/>
      <c r="EE428" s="10"/>
      <c r="EF428" s="11"/>
      <c r="EG428" s="6">
        <f>SUMIF(EH$36:EH$66,$D428,EJ$36:EJ$66)</f>
        <v>0</v>
      </c>
      <c r="EH428" s="9"/>
      <c r="EI428" s="10"/>
      <c r="EJ428" s="11"/>
      <c r="EK428" s="6">
        <f>SUMIF(EL$36:EL$66,$D428,EN$36:EN$66)</f>
        <v>0</v>
      </c>
      <c r="EL428" s="9"/>
      <c r="EM428" s="10"/>
      <c r="EN428" s="11"/>
      <c r="EO428" s="6">
        <f>SUMIF(EP$36:EP$66,$D428,ER$36:ER$66)</f>
        <v>0</v>
      </c>
      <c r="EP428" s="9"/>
      <c r="EQ428" s="10"/>
      <c r="ER428" s="11"/>
      <c r="ES428" s="6">
        <f>SUMIF(ET$36:ET$66,$D428,EV$36:EV$66)</f>
        <v>0</v>
      </c>
      <c r="ET428" s="9"/>
      <c r="EU428" s="10"/>
      <c r="EV428" s="11"/>
      <c r="EW428" s="6">
        <f>SUMIF(EX$36:EX$66,$D428,EZ$36:EZ$66)</f>
        <v>0</v>
      </c>
      <c r="EX428" s="9"/>
      <c r="EY428" s="10"/>
      <c r="EZ428" s="11"/>
      <c r="FA428" s="6">
        <f>SUMIF(FB$36:FB$66,$D428,FD$36:FD$66)</f>
        <v>0</v>
      </c>
      <c r="FB428" s="9"/>
      <c r="FC428" s="10"/>
      <c r="FD428" s="11"/>
      <c r="FE428" s="6">
        <f>SUMIF(FF$36:FF$66,$D428,FH$36:FH$66)</f>
        <v>0</v>
      </c>
      <c r="FF428" s="9"/>
      <c r="FG428" s="10"/>
      <c r="FH428" s="11"/>
      <c r="FI428" s="6">
        <f>SUMIF(FJ$36:FJ$66,$D428,FL$36:FL$66)</f>
        <v>0</v>
      </c>
      <c r="FJ428" s="9"/>
      <c r="FK428" s="10"/>
      <c r="FL428" s="11"/>
      <c r="FM428" s="6">
        <f>SUMIF(FN$36:FN$66,$D428,FP$36:FP$66)</f>
        <v>0</v>
      </c>
      <c r="FN428" s="9"/>
      <c r="FO428" s="10"/>
      <c r="FP428" s="11"/>
      <c r="FQ428" s="6">
        <f>SUMIF(FR$36:FR$66,$D428,FT$36:FT$66)</f>
        <v>0</v>
      </c>
      <c r="FR428" s="9"/>
      <c r="FS428" s="10"/>
      <c r="FT428" s="11"/>
      <c r="FU428" s="6">
        <f>SUMIF(FV$36:FV$66,$D428,FX$36:FX$66)</f>
        <v>0</v>
      </c>
      <c r="FV428" s="9"/>
      <c r="FW428" s="10"/>
      <c r="FX428" s="11"/>
      <c r="FY428" s="6">
        <f>SUMIF(FZ$36:FZ$66,$D428,GB$36:GB$66)</f>
        <v>0</v>
      </c>
      <c r="FZ428" s="9"/>
      <c r="GA428" s="10"/>
      <c r="GB428" s="11"/>
      <c r="GC428" s="6">
        <f>SUMIF(GD$36:GD$66,$D428,GF$36:GF$66)</f>
        <v>0</v>
      </c>
      <c r="GD428" s="9"/>
      <c r="GE428" s="10"/>
      <c r="GF428" s="11"/>
      <c r="GG428" s="6">
        <f>SUMIF(GH$36:GH$66,$D428,GJ$36:GJ$66)</f>
        <v>0</v>
      </c>
      <c r="GH428" s="9"/>
      <c r="GI428" s="10"/>
      <c r="GJ428" s="11"/>
      <c r="GK428" s="6">
        <f>SUMIF(GL$36:GL$66,$D428,GN$36:GN$66)</f>
        <v>0</v>
      </c>
      <c r="GL428" s="9"/>
      <c r="GM428" s="10"/>
      <c r="GN428" s="11"/>
      <c r="GO428" s="6">
        <f>SUMIF(GP$36:GP$66,$D428,GR$36:GR$66)</f>
        <v>0</v>
      </c>
      <c r="GP428" s="9"/>
      <c r="GQ428" s="10"/>
      <c r="GR428" s="11"/>
      <c r="GS428" s="6">
        <f>SUMIF(GT$36:GT$66,$D428,GV$36:GV$66)</f>
        <v>0</v>
      </c>
      <c r="GT428" s="9"/>
      <c r="GU428" s="10"/>
      <c r="GV428" s="20"/>
      <c r="GW428" s="19">
        <f t="shared" si="12"/>
        <v>0</v>
      </c>
      <c r="GX428" s="472"/>
      <c r="GY428" s="522"/>
    </row>
    <row r="429" spans="1:207" ht="33.950000000000003" customHeight="1">
      <c r="A429" s="47" t="s">
        <v>77</v>
      </c>
      <c r="B429" s="513"/>
      <c r="C429" s="157" t="s">
        <v>463</v>
      </c>
      <c r="D429" s="242" t="s">
        <v>464</v>
      </c>
      <c r="E429" s="6">
        <f>SUMIF(F$67:F$97,$D429,H$67:H$97)</f>
        <v>0</v>
      </c>
      <c r="F429" s="9"/>
      <c r="G429" s="10"/>
      <c r="H429" s="11"/>
      <c r="I429" s="6">
        <f>SUMIF(J$67:J$97,$D429,L$67:L$97)</f>
        <v>0</v>
      </c>
      <c r="J429" s="9"/>
      <c r="K429" s="10"/>
      <c r="L429" s="11"/>
      <c r="M429" s="6">
        <f>SUMIF(N$67:N$97,$D429,P$67:P$97)</f>
        <v>0</v>
      </c>
      <c r="N429" s="9"/>
      <c r="O429" s="10"/>
      <c r="P429" s="11"/>
      <c r="Q429" s="6">
        <f>SUMIF(R$67:R$97,$D429,T$67:T$97)</f>
        <v>0</v>
      </c>
      <c r="R429" s="9"/>
      <c r="S429" s="10"/>
      <c r="T429" s="11"/>
      <c r="U429" s="6">
        <f>SUMIF(V$67:V$97,$D429,X$67:X$97)</f>
        <v>0</v>
      </c>
      <c r="V429" s="9"/>
      <c r="W429" s="10"/>
      <c r="X429" s="11"/>
      <c r="Y429" s="6">
        <f>SUMIF(Z$67:Z$97,$D429,AB$67:AB$97)</f>
        <v>0</v>
      </c>
      <c r="Z429" s="9"/>
      <c r="AA429" s="10"/>
      <c r="AB429" s="11"/>
      <c r="AC429" s="6">
        <f>SUMIF(AD$67:AD$97,$D429,AF$67:AF$97)</f>
        <v>0</v>
      </c>
      <c r="AD429" s="9"/>
      <c r="AE429" s="10"/>
      <c r="AF429" s="11"/>
      <c r="AG429" s="6">
        <f>SUMIF(AH$67:AH$97,$D429,AJ$67:AJ$97)</f>
        <v>0</v>
      </c>
      <c r="AH429" s="9"/>
      <c r="AI429" s="10"/>
      <c r="AJ429" s="11"/>
      <c r="AK429" s="6">
        <f>SUMIF(AL$67:AL$97,$D429,AN$67:AN$97)</f>
        <v>0</v>
      </c>
      <c r="AL429" s="9"/>
      <c r="AM429" s="10"/>
      <c r="AN429" s="11"/>
      <c r="AO429" s="6">
        <f>SUMIF(AP$67:AP$97,$D429,AR$67:AR$97)</f>
        <v>0</v>
      </c>
      <c r="AP429" s="9"/>
      <c r="AQ429" s="10"/>
      <c r="AR429" s="11"/>
      <c r="AS429" s="6">
        <f>SUMIF(AT$67:AT$97,$D429,AV$67:AV$97)</f>
        <v>0</v>
      </c>
      <c r="AT429" s="9"/>
      <c r="AU429" s="10"/>
      <c r="AV429" s="11"/>
      <c r="AW429" s="6">
        <f>SUMIF(AX$67:AX$97,$D429,AZ$67:AZ$97)</f>
        <v>0</v>
      </c>
      <c r="AX429" s="9"/>
      <c r="AY429" s="10"/>
      <c r="AZ429" s="11"/>
      <c r="BA429" s="6">
        <f>SUMIF(BB$67:BB$97,$D429,BD$67:BD$97)</f>
        <v>0</v>
      </c>
      <c r="BB429" s="9"/>
      <c r="BC429" s="10"/>
      <c r="BD429" s="11"/>
      <c r="BE429" s="6">
        <f>SUMIF(BF$67:BF$97,$D429,BH$67:BH$97)</f>
        <v>0</v>
      </c>
      <c r="BF429" s="9"/>
      <c r="BG429" s="10"/>
      <c r="BH429" s="11"/>
      <c r="BI429" s="6">
        <f>SUMIF(BJ$67:BJ$97,$D429,BL$67:BL$97)</f>
        <v>0</v>
      </c>
      <c r="BJ429" s="9"/>
      <c r="BK429" s="10"/>
      <c r="BL429" s="11"/>
      <c r="BM429" s="6">
        <f>SUMIF(BN$67:BN$97,$D429,BP$67:BP$97)</f>
        <v>0</v>
      </c>
      <c r="BN429" s="9"/>
      <c r="BO429" s="10"/>
      <c r="BP429" s="11"/>
      <c r="BQ429" s="6">
        <f>SUMIF(BR$67:BR$97,$D429,BT$67:BT$97)</f>
        <v>0</v>
      </c>
      <c r="BR429" s="9"/>
      <c r="BS429" s="10"/>
      <c r="BT429" s="11"/>
      <c r="BU429" s="6">
        <f>SUMIF(BV$67:BV$97,$D429,BX$67:BX$97)</f>
        <v>0</v>
      </c>
      <c r="BV429" s="9"/>
      <c r="BW429" s="10"/>
      <c r="BX429" s="11"/>
      <c r="BY429" s="6">
        <f>SUMIF(BZ$67:BZ$97,$D429,CB$67:CB$97)</f>
        <v>0</v>
      </c>
      <c r="BZ429" s="9"/>
      <c r="CA429" s="10"/>
      <c r="CB429" s="11"/>
      <c r="CC429" s="6">
        <f>SUMIF(CD$67:CD$97,$D429,CF$67:CF$97)</f>
        <v>0</v>
      </c>
      <c r="CD429" s="9"/>
      <c r="CE429" s="10"/>
      <c r="CF429" s="11"/>
      <c r="CG429" s="6">
        <f>SUMIF(CH$67:CH$97,$D429,CJ$67:CJ$97)</f>
        <v>0</v>
      </c>
      <c r="CH429" s="9"/>
      <c r="CI429" s="10"/>
      <c r="CJ429" s="11"/>
      <c r="CK429" s="6">
        <f>SUMIF(CL$67:CL$97,$D429,CN$67:CN$97)</f>
        <v>0</v>
      </c>
      <c r="CL429" s="9"/>
      <c r="CM429" s="10"/>
      <c r="CN429" s="11"/>
      <c r="CO429" s="6">
        <f>SUMIF(CP$67:CP$97,$D429,CR$67:CR$97)</f>
        <v>0</v>
      </c>
      <c r="CP429" s="9"/>
      <c r="CQ429" s="10"/>
      <c r="CR429" s="11"/>
      <c r="CS429" s="6">
        <f>SUMIF(CT$67:CT$97,$D429,CV$67:CV$97)</f>
        <v>0</v>
      </c>
      <c r="CT429" s="9"/>
      <c r="CU429" s="10"/>
      <c r="CV429" s="11"/>
      <c r="CW429" s="6">
        <f>SUMIF(CX$67:CX$97,$D429,CZ$67:CZ$97)</f>
        <v>0</v>
      </c>
      <c r="CX429" s="9"/>
      <c r="CY429" s="10"/>
      <c r="CZ429" s="11"/>
      <c r="DA429" s="6">
        <f>SUMIF(DB$67:DB$97,$D429,DD$67:DD$97)</f>
        <v>0</v>
      </c>
      <c r="DB429" s="9"/>
      <c r="DC429" s="10"/>
      <c r="DD429" s="11"/>
      <c r="DE429" s="6">
        <f>SUMIF(DF$67:DF$97,$D429,DH$67:DH$97)</f>
        <v>0</v>
      </c>
      <c r="DF429" s="9"/>
      <c r="DG429" s="10"/>
      <c r="DH429" s="11"/>
      <c r="DI429" s="6">
        <f>SUMIF(DJ$67:DJ$97,$D429,DL$67:DL$97)</f>
        <v>0</v>
      </c>
      <c r="DJ429" s="9"/>
      <c r="DK429" s="10"/>
      <c r="DL429" s="11"/>
      <c r="DM429" s="6">
        <f>SUMIF(DN$67:DN$97,$D429,DP$67:DP$97)</f>
        <v>0</v>
      </c>
      <c r="DN429" s="9"/>
      <c r="DO429" s="10"/>
      <c r="DP429" s="11"/>
      <c r="DQ429" s="6">
        <f>SUMIF(DR$67:DR$97,$D429,DT$67:DT$97)</f>
        <v>0</v>
      </c>
      <c r="DR429" s="9"/>
      <c r="DS429" s="10"/>
      <c r="DT429" s="11"/>
      <c r="DU429" s="6">
        <f>SUMIF(DV$67:DV$97,$D429,DX$67:DX$97)</f>
        <v>0</v>
      </c>
      <c r="DV429" s="9"/>
      <c r="DW429" s="10"/>
      <c r="DX429" s="11"/>
      <c r="DY429" s="6">
        <f>SUMIF(DZ$67:DZ$97,$D429,EB$67:EB$97)</f>
        <v>0</v>
      </c>
      <c r="DZ429" s="9"/>
      <c r="EA429" s="10"/>
      <c r="EB429" s="11"/>
      <c r="EC429" s="6">
        <f>SUMIF(ED$67:ED$97,$D429,EF$67:EF$97)</f>
        <v>0</v>
      </c>
      <c r="ED429" s="9"/>
      <c r="EE429" s="10"/>
      <c r="EF429" s="11"/>
      <c r="EG429" s="6">
        <f>SUMIF(EH$67:EH$97,$D429,EJ$67:EJ$97)</f>
        <v>0</v>
      </c>
      <c r="EH429" s="9"/>
      <c r="EI429" s="10"/>
      <c r="EJ429" s="11"/>
      <c r="EK429" s="6">
        <f>SUMIF(EL$67:EL$97,$D429,EN$67:EN$97)</f>
        <v>0</v>
      </c>
      <c r="EL429" s="9"/>
      <c r="EM429" s="10"/>
      <c r="EN429" s="11"/>
      <c r="EO429" s="6">
        <f>SUMIF(EP$67:EP$97,$D429,ER$67:ER$97)</f>
        <v>0</v>
      </c>
      <c r="EP429" s="9"/>
      <c r="EQ429" s="10"/>
      <c r="ER429" s="11"/>
      <c r="ES429" s="6">
        <f>SUMIF(ET$67:ET$97,$D429,EV$67:EV$97)</f>
        <v>0</v>
      </c>
      <c r="ET429" s="9"/>
      <c r="EU429" s="10"/>
      <c r="EV429" s="11"/>
      <c r="EW429" s="6">
        <f>SUMIF(EX$67:EX$97,$D429,EZ$67:EZ$97)</f>
        <v>0</v>
      </c>
      <c r="EX429" s="9"/>
      <c r="EY429" s="10"/>
      <c r="EZ429" s="11"/>
      <c r="FA429" s="6">
        <f>SUMIF(FB$67:FB$97,$D429,FD$67:FD$97)</f>
        <v>0</v>
      </c>
      <c r="FB429" s="9"/>
      <c r="FC429" s="10"/>
      <c r="FD429" s="11"/>
      <c r="FE429" s="6">
        <f>SUMIF(FF$67:FF$97,$D429,FH$67:FH$97)</f>
        <v>0</v>
      </c>
      <c r="FF429" s="9"/>
      <c r="FG429" s="10"/>
      <c r="FH429" s="11"/>
      <c r="FI429" s="6">
        <f>SUMIF(FJ$67:FJ$97,$D429,FL$67:FL$97)</f>
        <v>0</v>
      </c>
      <c r="FJ429" s="9"/>
      <c r="FK429" s="10"/>
      <c r="FL429" s="11"/>
      <c r="FM429" s="6">
        <f>SUMIF(FN$67:FN$97,$D429,FP$67:FP$97)</f>
        <v>0</v>
      </c>
      <c r="FN429" s="9"/>
      <c r="FO429" s="10"/>
      <c r="FP429" s="11"/>
      <c r="FQ429" s="6">
        <f>SUMIF(FR$67:FR$97,$D429,FT$67:FT$97)</f>
        <v>0</v>
      </c>
      <c r="FR429" s="9"/>
      <c r="FS429" s="10"/>
      <c r="FT429" s="11"/>
      <c r="FU429" s="6">
        <f>SUMIF(FV$67:FV$97,$D429,FX$67:FX$97)</f>
        <v>0</v>
      </c>
      <c r="FV429" s="9"/>
      <c r="FW429" s="10"/>
      <c r="FX429" s="11"/>
      <c r="FY429" s="6">
        <f>SUMIF(FZ$67:FZ$97,$D429,GB$67:GB$97)</f>
        <v>0</v>
      </c>
      <c r="FZ429" s="9"/>
      <c r="GA429" s="10"/>
      <c r="GB429" s="11"/>
      <c r="GC429" s="6">
        <f>SUMIF(GD$67:GD$97,$D429,GF$67:GF$97)</f>
        <v>0</v>
      </c>
      <c r="GD429" s="9"/>
      <c r="GE429" s="10"/>
      <c r="GF429" s="11"/>
      <c r="GG429" s="6">
        <f>SUMIF(GH$67:GH$97,$D429,GJ$67:GJ$97)</f>
        <v>0</v>
      </c>
      <c r="GH429" s="9"/>
      <c r="GI429" s="10"/>
      <c r="GJ429" s="11"/>
      <c r="GK429" s="6">
        <f>SUMIF(GL$67:GL$97,$D429,GN$67:GN$97)</f>
        <v>0</v>
      </c>
      <c r="GL429" s="9"/>
      <c r="GM429" s="10"/>
      <c r="GN429" s="11"/>
      <c r="GO429" s="6">
        <f>SUMIF(GP$67:GP$97,$D429,GR$67:GR$97)</f>
        <v>0</v>
      </c>
      <c r="GP429" s="9"/>
      <c r="GQ429" s="10"/>
      <c r="GR429" s="11"/>
      <c r="GS429" s="6">
        <f>SUMIF(GT$67:GT$97,$D429,GV$67:GV$97)</f>
        <v>0</v>
      </c>
      <c r="GT429" s="9"/>
      <c r="GU429" s="10"/>
      <c r="GV429" s="20"/>
      <c r="GW429" s="19">
        <f t="shared" si="12"/>
        <v>0</v>
      </c>
      <c r="GX429" s="472"/>
      <c r="GY429" s="522"/>
    </row>
    <row r="430" spans="1:207" ht="33.950000000000003" customHeight="1">
      <c r="A430" s="47" t="s">
        <v>78</v>
      </c>
      <c r="B430" s="513"/>
      <c r="C430" s="334" t="s">
        <v>463</v>
      </c>
      <c r="D430" s="335" t="s">
        <v>464</v>
      </c>
      <c r="E430" s="6">
        <f>SUMIF(F$98:F$128,$D430,H$98:H$128)</f>
        <v>0</v>
      </c>
      <c r="F430" s="9"/>
      <c r="G430" s="10"/>
      <c r="H430" s="11"/>
      <c r="I430" s="6">
        <f>SUMIF(J$98:J$128,$D430,L$98:L$128)</f>
        <v>0</v>
      </c>
      <c r="J430" s="9"/>
      <c r="K430" s="10"/>
      <c r="L430" s="11"/>
      <c r="M430" s="6">
        <f>SUMIF(N$98:N$128,$D430,P$98:P$128)</f>
        <v>0</v>
      </c>
      <c r="N430" s="9"/>
      <c r="O430" s="10"/>
      <c r="P430" s="11"/>
      <c r="Q430" s="6">
        <f>SUMIF(R$98:R$128,$D430,T$98:T$128)</f>
        <v>0</v>
      </c>
      <c r="R430" s="9"/>
      <c r="S430" s="10"/>
      <c r="T430" s="11"/>
      <c r="U430" s="6">
        <f>SUMIF(V$98:V$128,$D430,X$98:X$128)</f>
        <v>0</v>
      </c>
      <c r="V430" s="9"/>
      <c r="W430" s="10"/>
      <c r="X430" s="11"/>
      <c r="Y430" s="6">
        <f>SUMIF(Z$98:Z$128,$D430,AB$98:AB$128)</f>
        <v>0</v>
      </c>
      <c r="Z430" s="9"/>
      <c r="AA430" s="10"/>
      <c r="AB430" s="11"/>
      <c r="AC430" s="6">
        <f>SUMIF(AD$98:AD$128,$D430,AF$98:AF$128)</f>
        <v>0</v>
      </c>
      <c r="AD430" s="9"/>
      <c r="AE430" s="10"/>
      <c r="AF430" s="11"/>
      <c r="AG430" s="6">
        <f>SUMIF(AH$98:AH$128,$D430,AJ$98:AJ$128)</f>
        <v>0</v>
      </c>
      <c r="AH430" s="9"/>
      <c r="AI430" s="10"/>
      <c r="AJ430" s="11"/>
      <c r="AK430" s="6">
        <f>SUMIF(AL$98:AL$128,$D430,AN$98:AN$128)</f>
        <v>0</v>
      </c>
      <c r="AL430" s="9"/>
      <c r="AM430" s="10"/>
      <c r="AN430" s="11"/>
      <c r="AO430" s="6">
        <f>SUMIF(AP$98:AP$128,$D430,AR$98:AR$128)</f>
        <v>0</v>
      </c>
      <c r="AP430" s="9"/>
      <c r="AQ430" s="10"/>
      <c r="AR430" s="11"/>
      <c r="AS430" s="6">
        <f>SUMIF(AT$98:AT$128,$D430,AV$98:AV$128)</f>
        <v>0</v>
      </c>
      <c r="AT430" s="9"/>
      <c r="AU430" s="10"/>
      <c r="AV430" s="11"/>
      <c r="AW430" s="6">
        <f>SUMIF(AX$98:AX$128,$D430,AZ$98:AZ$128)</f>
        <v>0</v>
      </c>
      <c r="AX430" s="9"/>
      <c r="AY430" s="10"/>
      <c r="AZ430" s="11"/>
      <c r="BA430" s="6">
        <f>SUMIF(BB$98:BB$128,$D430,BD$98:BD$128)</f>
        <v>0</v>
      </c>
      <c r="BB430" s="9"/>
      <c r="BC430" s="10"/>
      <c r="BD430" s="11"/>
      <c r="BE430" s="6">
        <f>SUMIF(BF$98:BF$128,$D430,BH$98:BH$128)</f>
        <v>0</v>
      </c>
      <c r="BF430" s="9"/>
      <c r="BG430" s="10"/>
      <c r="BH430" s="11"/>
      <c r="BI430" s="6">
        <f>SUMIF(BJ$98:BJ$128,$D430,BL$98:BL$128)</f>
        <v>0</v>
      </c>
      <c r="BJ430" s="9"/>
      <c r="BK430" s="10"/>
      <c r="BL430" s="11"/>
      <c r="BM430" s="6">
        <f>SUMIF(BN$98:BN$128,$D430,BP$98:BP$128)</f>
        <v>0</v>
      </c>
      <c r="BN430" s="9"/>
      <c r="BO430" s="10"/>
      <c r="BP430" s="11"/>
      <c r="BQ430" s="6">
        <f>SUMIF(BR$98:BR$128,$D430,BT$98:BT$128)</f>
        <v>0</v>
      </c>
      <c r="BR430" s="9"/>
      <c r="BS430" s="10"/>
      <c r="BT430" s="11"/>
      <c r="BU430" s="6">
        <f>SUMIF(BV$98:BV$128,$D430,BX$98:BX$128)</f>
        <v>0</v>
      </c>
      <c r="BV430" s="9"/>
      <c r="BW430" s="10"/>
      <c r="BX430" s="11"/>
      <c r="BY430" s="6">
        <f>SUMIF(BZ$98:BZ$128,$D430,CB$98:CB$128)</f>
        <v>0</v>
      </c>
      <c r="BZ430" s="9"/>
      <c r="CA430" s="10"/>
      <c r="CB430" s="11"/>
      <c r="CC430" s="6">
        <f>SUMIF(CD$98:CD$128,$D430,CF$98:CF$128)</f>
        <v>0</v>
      </c>
      <c r="CD430" s="9"/>
      <c r="CE430" s="10"/>
      <c r="CF430" s="11"/>
      <c r="CG430" s="6">
        <f>SUMIF(CH$98:CH$128,$D430,CJ$98:CJ$128)</f>
        <v>0</v>
      </c>
      <c r="CH430" s="9"/>
      <c r="CI430" s="10"/>
      <c r="CJ430" s="11"/>
      <c r="CK430" s="6">
        <f>SUMIF(CL$98:CL$128,$D430,CN$98:CN$128)</f>
        <v>0</v>
      </c>
      <c r="CL430" s="9"/>
      <c r="CM430" s="10"/>
      <c r="CN430" s="11"/>
      <c r="CO430" s="6">
        <f>SUMIF(CP$98:CP$128,$D430,CR$98:CR$128)</f>
        <v>0</v>
      </c>
      <c r="CP430" s="9"/>
      <c r="CQ430" s="10"/>
      <c r="CR430" s="11"/>
      <c r="CS430" s="6">
        <f>SUMIF(CT$98:CT$128,$D430,CV$98:CV$128)</f>
        <v>0</v>
      </c>
      <c r="CT430" s="9"/>
      <c r="CU430" s="10"/>
      <c r="CV430" s="11"/>
      <c r="CW430" s="6">
        <f>SUMIF(CX$98:CX$128,$D430,CZ$98:CZ$128)</f>
        <v>0</v>
      </c>
      <c r="CX430" s="9"/>
      <c r="CY430" s="10"/>
      <c r="CZ430" s="11"/>
      <c r="DA430" s="6">
        <f>SUMIF(DB$98:DB$128,$D430,DD$98:DD$128)</f>
        <v>0</v>
      </c>
      <c r="DB430" s="9"/>
      <c r="DC430" s="10"/>
      <c r="DD430" s="11"/>
      <c r="DE430" s="6">
        <f>SUMIF(DF$98:DF$128,$D430,DH$98:DH$128)</f>
        <v>0</v>
      </c>
      <c r="DF430" s="9"/>
      <c r="DG430" s="10"/>
      <c r="DH430" s="11"/>
      <c r="DI430" s="6">
        <f>SUMIF(DJ$98:DJ$128,$D430,DL$98:DL$128)</f>
        <v>0</v>
      </c>
      <c r="DJ430" s="9"/>
      <c r="DK430" s="10"/>
      <c r="DL430" s="11"/>
      <c r="DM430" s="6">
        <f>SUMIF(DN$98:DN$128,$D430,DP$98:DP$128)</f>
        <v>0</v>
      </c>
      <c r="DN430" s="9"/>
      <c r="DO430" s="10"/>
      <c r="DP430" s="11"/>
      <c r="DQ430" s="6">
        <f>SUMIF(DR$98:DR$128,$D430,DT$98:DT$128)</f>
        <v>0</v>
      </c>
      <c r="DR430" s="9"/>
      <c r="DS430" s="10"/>
      <c r="DT430" s="11"/>
      <c r="DU430" s="6">
        <f>SUMIF(DV$98:DV$128,$D430,DX$98:DX$128)</f>
        <v>0</v>
      </c>
      <c r="DV430" s="9"/>
      <c r="DW430" s="10"/>
      <c r="DX430" s="11"/>
      <c r="DY430" s="6">
        <f>SUMIF(DZ$98:DZ$128,$D430,EB$98:EB$128)</f>
        <v>0</v>
      </c>
      <c r="DZ430" s="9"/>
      <c r="EA430" s="10"/>
      <c r="EB430" s="11"/>
      <c r="EC430" s="6">
        <f>SUMIF(ED$98:ED$128,$D430,EF$98:EF$128)</f>
        <v>0</v>
      </c>
      <c r="ED430" s="9"/>
      <c r="EE430" s="10"/>
      <c r="EF430" s="11"/>
      <c r="EG430" s="6">
        <f>SUMIF(EH$98:EH$128,$D430,EJ$98:EJ$128)</f>
        <v>0</v>
      </c>
      <c r="EH430" s="9"/>
      <c r="EI430" s="10"/>
      <c r="EJ430" s="11"/>
      <c r="EK430" s="6">
        <f>SUMIF(EL$98:EL$128,$D430,EN$98:EN$128)</f>
        <v>0</v>
      </c>
      <c r="EL430" s="9"/>
      <c r="EM430" s="10"/>
      <c r="EN430" s="11"/>
      <c r="EO430" s="6">
        <f>SUMIF(EP$98:EP$128,$D430,ER$98:ER$128)</f>
        <v>0</v>
      </c>
      <c r="EP430" s="9"/>
      <c r="EQ430" s="10"/>
      <c r="ER430" s="11"/>
      <c r="ES430" s="6">
        <f>SUMIF(ET$98:ET$128,$D430,EV$98:EV$128)</f>
        <v>0</v>
      </c>
      <c r="ET430" s="9"/>
      <c r="EU430" s="10"/>
      <c r="EV430" s="11"/>
      <c r="EW430" s="6">
        <f>SUMIF(EX$98:EX$128,$D430,EZ$98:EZ$128)</f>
        <v>0</v>
      </c>
      <c r="EX430" s="9"/>
      <c r="EY430" s="10"/>
      <c r="EZ430" s="11"/>
      <c r="FA430" s="6">
        <f>SUMIF(FB$98:FB$128,$D430,FD$98:FD$128)</f>
        <v>0</v>
      </c>
      <c r="FB430" s="9"/>
      <c r="FC430" s="10"/>
      <c r="FD430" s="11"/>
      <c r="FE430" s="6">
        <f>SUMIF(FF$98:FF$128,$D430,FH$98:FH$128)</f>
        <v>0</v>
      </c>
      <c r="FF430" s="9"/>
      <c r="FG430" s="10"/>
      <c r="FH430" s="11"/>
      <c r="FI430" s="6">
        <f>SUMIF(FJ$98:FJ$128,$D430,FL$98:FL$128)</f>
        <v>0</v>
      </c>
      <c r="FJ430" s="9"/>
      <c r="FK430" s="10"/>
      <c r="FL430" s="11"/>
      <c r="FM430" s="6">
        <f>SUMIF(FN$98:FN$128,$D430,FP$98:FP$128)</f>
        <v>0</v>
      </c>
      <c r="FN430" s="9"/>
      <c r="FO430" s="10"/>
      <c r="FP430" s="11"/>
      <c r="FQ430" s="6">
        <f>SUMIF(FR$98:FR$128,$D430,FT$98:FT$128)</f>
        <v>0</v>
      </c>
      <c r="FR430" s="9"/>
      <c r="FS430" s="10"/>
      <c r="FT430" s="11"/>
      <c r="FU430" s="6">
        <f>SUMIF(FV$98:FV$128,$D430,FX$98:FX$128)</f>
        <v>0</v>
      </c>
      <c r="FV430" s="9"/>
      <c r="FW430" s="10"/>
      <c r="FX430" s="11"/>
      <c r="FY430" s="6">
        <f>SUMIF(FZ$98:FZ$128,$D430,GB$98:GB$128)</f>
        <v>0</v>
      </c>
      <c r="FZ430" s="9"/>
      <c r="GA430" s="10"/>
      <c r="GB430" s="11"/>
      <c r="GC430" s="6">
        <f>SUMIF(GD$98:GD$128,$D430,GF$98:GF$128)</f>
        <v>0</v>
      </c>
      <c r="GD430" s="9"/>
      <c r="GE430" s="10"/>
      <c r="GF430" s="11"/>
      <c r="GG430" s="6">
        <f>SUMIF(GH$98:GH$128,$D430,GJ$98:GJ$128)</f>
        <v>0</v>
      </c>
      <c r="GH430" s="9"/>
      <c r="GI430" s="10"/>
      <c r="GJ430" s="11"/>
      <c r="GK430" s="6">
        <f>SUMIF(GL$98:GL$128,$D430,GN$98:GN$128)</f>
        <v>0</v>
      </c>
      <c r="GL430" s="9"/>
      <c r="GM430" s="10"/>
      <c r="GN430" s="11"/>
      <c r="GO430" s="6">
        <f>SUMIF(GP$98:GP$128,$D430,GR$98:GR$128)</f>
        <v>0</v>
      </c>
      <c r="GP430" s="9"/>
      <c r="GQ430" s="10"/>
      <c r="GR430" s="11"/>
      <c r="GS430" s="6">
        <f>SUMIF(GT$98:GT$128,$D430,GV$98:GV$128)</f>
        <v>0</v>
      </c>
      <c r="GT430" s="9"/>
      <c r="GU430" s="10"/>
      <c r="GV430" s="20"/>
      <c r="GW430" s="19">
        <f t="shared" si="12"/>
        <v>0</v>
      </c>
      <c r="GX430" s="472"/>
      <c r="GY430" s="522"/>
    </row>
    <row r="431" spans="1:207" ht="33.950000000000003" customHeight="1">
      <c r="A431" s="47" t="s">
        <v>79</v>
      </c>
      <c r="B431" s="513"/>
      <c r="C431" s="157" t="s">
        <v>463</v>
      </c>
      <c r="D431" s="242" t="s">
        <v>464</v>
      </c>
      <c r="E431" s="6">
        <f>SUMIF(F$129:F$159,$D431,H$129:H$159)</f>
        <v>0</v>
      </c>
      <c r="F431" s="9"/>
      <c r="G431" s="10"/>
      <c r="H431" s="11"/>
      <c r="I431" s="6">
        <f>SUMIF(J$129:J$159,$D431,L$129:L$159)</f>
        <v>0</v>
      </c>
      <c r="J431" s="9"/>
      <c r="K431" s="10"/>
      <c r="L431" s="11"/>
      <c r="M431" s="6">
        <f>SUMIF(N$129:N$159,$D431,P$129:P$159)</f>
        <v>0</v>
      </c>
      <c r="N431" s="9"/>
      <c r="O431" s="10"/>
      <c r="P431" s="11"/>
      <c r="Q431" s="6">
        <f>SUMIF(R$129:R$159,$D431,T$129:T$159)</f>
        <v>0</v>
      </c>
      <c r="R431" s="9"/>
      <c r="S431" s="10"/>
      <c r="T431" s="11"/>
      <c r="U431" s="6">
        <f>SUMIF(V$129:V$159,$D431,X$129:X$159)</f>
        <v>0</v>
      </c>
      <c r="V431" s="9"/>
      <c r="W431" s="10"/>
      <c r="X431" s="11"/>
      <c r="Y431" s="6">
        <f>SUMIF(Z$129:Z$159,$D431,AB$129:AB$159)</f>
        <v>0</v>
      </c>
      <c r="Z431" s="9"/>
      <c r="AA431" s="10"/>
      <c r="AB431" s="11"/>
      <c r="AC431" s="6">
        <f>SUMIF(AD$129:AD$159,$D431,AF$129:AF$159)</f>
        <v>0</v>
      </c>
      <c r="AD431" s="9"/>
      <c r="AE431" s="10"/>
      <c r="AF431" s="11"/>
      <c r="AG431" s="6">
        <f>SUMIF(AH$129:AH$159,$D431,AJ$129:AJ$159)</f>
        <v>0</v>
      </c>
      <c r="AH431" s="9"/>
      <c r="AI431" s="10"/>
      <c r="AJ431" s="11"/>
      <c r="AK431" s="6">
        <f>SUMIF(AL$129:AL$159,$D431,AN$129:AN$159)</f>
        <v>0</v>
      </c>
      <c r="AL431" s="9"/>
      <c r="AM431" s="10"/>
      <c r="AN431" s="11"/>
      <c r="AO431" s="6">
        <f>SUMIF(AP$129:AP$159,$D431,AR$129:AR$159)</f>
        <v>0</v>
      </c>
      <c r="AP431" s="9"/>
      <c r="AQ431" s="10"/>
      <c r="AR431" s="11"/>
      <c r="AS431" s="6">
        <f>SUMIF(AT$129:AT$159,$D431,AV$129:AV$159)</f>
        <v>0</v>
      </c>
      <c r="AT431" s="9"/>
      <c r="AU431" s="10"/>
      <c r="AV431" s="11"/>
      <c r="AW431" s="6">
        <f>SUMIF(AX$129:AX$159,$D431,AZ$129:AZ$159)</f>
        <v>0</v>
      </c>
      <c r="AX431" s="9"/>
      <c r="AY431" s="10"/>
      <c r="AZ431" s="11"/>
      <c r="BA431" s="6">
        <f>SUMIF(BB$129:BB$159,$D431,BD$129:BD$159)</f>
        <v>0</v>
      </c>
      <c r="BB431" s="9"/>
      <c r="BC431" s="10"/>
      <c r="BD431" s="11"/>
      <c r="BE431" s="6">
        <f>SUMIF(BF$129:BF$159,$D431,BH$129:BH$159)</f>
        <v>0</v>
      </c>
      <c r="BF431" s="9"/>
      <c r="BG431" s="10"/>
      <c r="BH431" s="11"/>
      <c r="BI431" s="6">
        <f>SUMIF(BJ$129:BJ$159,$D431,BL$129:BL$159)</f>
        <v>0</v>
      </c>
      <c r="BJ431" s="9"/>
      <c r="BK431" s="10"/>
      <c r="BL431" s="11"/>
      <c r="BM431" s="6">
        <f>SUMIF(BN$129:BN$159,$D431,BP$129:BP$159)</f>
        <v>0</v>
      </c>
      <c r="BN431" s="9"/>
      <c r="BO431" s="10"/>
      <c r="BP431" s="11"/>
      <c r="BQ431" s="6">
        <f>SUMIF(BR$129:BR$159,$D431,BT$129:BT$159)</f>
        <v>0</v>
      </c>
      <c r="BR431" s="9"/>
      <c r="BS431" s="10"/>
      <c r="BT431" s="11"/>
      <c r="BU431" s="6">
        <f>SUMIF(BV$129:BV$159,$D431,BX$129:BX$159)</f>
        <v>0</v>
      </c>
      <c r="BV431" s="9"/>
      <c r="BW431" s="10"/>
      <c r="BX431" s="11"/>
      <c r="BY431" s="6">
        <f>SUMIF(BZ$129:BZ$159,$D431,CB$129:CB$159)</f>
        <v>0</v>
      </c>
      <c r="BZ431" s="9"/>
      <c r="CA431" s="10"/>
      <c r="CB431" s="11"/>
      <c r="CC431" s="6">
        <f>SUMIF(CD$129:CD$159,$D431,CF$129:CF$159)</f>
        <v>0</v>
      </c>
      <c r="CD431" s="9"/>
      <c r="CE431" s="10"/>
      <c r="CF431" s="11"/>
      <c r="CG431" s="6">
        <f>SUMIF(CH$129:CH$159,$D431,CJ$129:CJ$159)</f>
        <v>0</v>
      </c>
      <c r="CH431" s="9"/>
      <c r="CI431" s="10"/>
      <c r="CJ431" s="11"/>
      <c r="CK431" s="6">
        <f>SUMIF(CL$129:CL$159,$D431,CN$129:CN$159)</f>
        <v>0</v>
      </c>
      <c r="CL431" s="9"/>
      <c r="CM431" s="10"/>
      <c r="CN431" s="11"/>
      <c r="CO431" s="6">
        <f>SUMIF(CP$129:CP$159,$D431,CR$129:CR$159)</f>
        <v>0</v>
      </c>
      <c r="CP431" s="9"/>
      <c r="CQ431" s="10"/>
      <c r="CR431" s="11"/>
      <c r="CS431" s="6">
        <f>SUMIF(CT$129:CT$159,$D431,CV$129:CV$159)</f>
        <v>0</v>
      </c>
      <c r="CT431" s="9"/>
      <c r="CU431" s="10"/>
      <c r="CV431" s="11"/>
      <c r="CW431" s="6">
        <f>SUMIF(CX$129:CX$159,$D431,CZ$129:CZ$159)</f>
        <v>0</v>
      </c>
      <c r="CX431" s="9"/>
      <c r="CY431" s="10"/>
      <c r="CZ431" s="11"/>
      <c r="DA431" s="6">
        <f>SUMIF(DB$129:DB$159,$D431,DD$129:DD$159)</f>
        <v>0</v>
      </c>
      <c r="DB431" s="9"/>
      <c r="DC431" s="10"/>
      <c r="DD431" s="11"/>
      <c r="DE431" s="6">
        <f>SUMIF(DF$129:DF$159,$D431,DH$129:DH$159)</f>
        <v>0</v>
      </c>
      <c r="DF431" s="9"/>
      <c r="DG431" s="10"/>
      <c r="DH431" s="11"/>
      <c r="DI431" s="6">
        <f>SUMIF(DJ$129:DJ$159,$D431,DL$129:DL$159)</f>
        <v>0</v>
      </c>
      <c r="DJ431" s="9"/>
      <c r="DK431" s="10"/>
      <c r="DL431" s="11"/>
      <c r="DM431" s="6">
        <f>SUMIF(DN$129:DN$159,$D431,DP$129:DP$159)</f>
        <v>0</v>
      </c>
      <c r="DN431" s="9"/>
      <c r="DO431" s="10"/>
      <c r="DP431" s="11"/>
      <c r="DQ431" s="6">
        <f>SUMIF(DR$129:DR$159,$D431,DT$129:DT$159)</f>
        <v>0</v>
      </c>
      <c r="DR431" s="9"/>
      <c r="DS431" s="10"/>
      <c r="DT431" s="11"/>
      <c r="DU431" s="6">
        <f>SUMIF(DV$129:DV$159,$D431,DX$129:DX$159)</f>
        <v>0</v>
      </c>
      <c r="DV431" s="9"/>
      <c r="DW431" s="10"/>
      <c r="DX431" s="11"/>
      <c r="DY431" s="6">
        <f>SUMIF(DZ$129:DZ$159,$D431,EB$129:EB$159)</f>
        <v>0</v>
      </c>
      <c r="DZ431" s="9"/>
      <c r="EA431" s="10"/>
      <c r="EB431" s="11"/>
      <c r="EC431" s="6">
        <f>SUMIF(ED$129:ED$159,$D431,EF$129:EF$159)</f>
        <v>0</v>
      </c>
      <c r="ED431" s="9"/>
      <c r="EE431" s="10"/>
      <c r="EF431" s="11"/>
      <c r="EG431" s="6">
        <f>SUMIF(EH$129:EH$159,$D431,EJ$129:EJ$159)</f>
        <v>0</v>
      </c>
      <c r="EH431" s="9"/>
      <c r="EI431" s="10"/>
      <c r="EJ431" s="11"/>
      <c r="EK431" s="6">
        <f>SUMIF(EL$129:EL$159,$D431,EN$129:EN$159)</f>
        <v>0</v>
      </c>
      <c r="EL431" s="9"/>
      <c r="EM431" s="10"/>
      <c r="EN431" s="11"/>
      <c r="EO431" s="6">
        <f>SUMIF(EP$129:EP$159,$D431,ER$129:ER$159)</f>
        <v>0</v>
      </c>
      <c r="EP431" s="9"/>
      <c r="EQ431" s="10"/>
      <c r="ER431" s="11"/>
      <c r="ES431" s="6">
        <f>SUMIF(ET$129:ET$159,$D431,EV$129:EV$159)</f>
        <v>0</v>
      </c>
      <c r="ET431" s="9"/>
      <c r="EU431" s="10"/>
      <c r="EV431" s="11"/>
      <c r="EW431" s="6">
        <f>SUMIF(EX$129:EX$159,$D431,EZ$129:EZ$159)</f>
        <v>0</v>
      </c>
      <c r="EX431" s="9"/>
      <c r="EY431" s="10"/>
      <c r="EZ431" s="11"/>
      <c r="FA431" s="6">
        <f>SUMIF(FB$129:FB$159,$D431,FD$129:FD$159)</f>
        <v>0</v>
      </c>
      <c r="FB431" s="9"/>
      <c r="FC431" s="10"/>
      <c r="FD431" s="11"/>
      <c r="FE431" s="6">
        <f>SUMIF(FF$129:FF$159,$D431,FH$129:FH$159)</f>
        <v>0</v>
      </c>
      <c r="FF431" s="9"/>
      <c r="FG431" s="10"/>
      <c r="FH431" s="11"/>
      <c r="FI431" s="6">
        <f>SUMIF(FJ$129:FJ$159,$D431,FL$129:FL$159)</f>
        <v>0</v>
      </c>
      <c r="FJ431" s="9"/>
      <c r="FK431" s="10"/>
      <c r="FL431" s="11"/>
      <c r="FM431" s="6">
        <f>SUMIF(FN$129:FN$159,$D431,FP$129:FP$159)</f>
        <v>0</v>
      </c>
      <c r="FN431" s="9"/>
      <c r="FO431" s="10"/>
      <c r="FP431" s="11"/>
      <c r="FQ431" s="6">
        <f>SUMIF(FR$129:FR$159,$D431,FT$129:FT$159)</f>
        <v>0</v>
      </c>
      <c r="FR431" s="9"/>
      <c r="FS431" s="10"/>
      <c r="FT431" s="11"/>
      <c r="FU431" s="6">
        <f>SUMIF(FV$129:FV$159,$D431,FX$129:FX$159)</f>
        <v>0</v>
      </c>
      <c r="FV431" s="9"/>
      <c r="FW431" s="10"/>
      <c r="FX431" s="11"/>
      <c r="FY431" s="6">
        <f>SUMIF(FZ$129:FZ$159,$D431,GB$129:GB$159)</f>
        <v>0</v>
      </c>
      <c r="FZ431" s="9"/>
      <c r="GA431" s="10"/>
      <c r="GB431" s="11"/>
      <c r="GC431" s="6">
        <f>SUMIF(GD$129:GD$159,$D431,GF$129:GF$159)</f>
        <v>0</v>
      </c>
      <c r="GD431" s="9"/>
      <c r="GE431" s="10"/>
      <c r="GF431" s="11"/>
      <c r="GG431" s="6">
        <f>SUMIF(GH$129:GH$159,$D431,GJ$129:GJ$159)</f>
        <v>0</v>
      </c>
      <c r="GH431" s="9"/>
      <c r="GI431" s="10"/>
      <c r="GJ431" s="11"/>
      <c r="GK431" s="6">
        <f>SUMIF(GL$129:GL$159,$D431,GN$129:GN$159)</f>
        <v>0</v>
      </c>
      <c r="GL431" s="9"/>
      <c r="GM431" s="10"/>
      <c r="GN431" s="11"/>
      <c r="GO431" s="6">
        <f>SUMIF(GP$129:GP$159,$D431,GR$129:GR$159)</f>
        <v>0</v>
      </c>
      <c r="GP431" s="9"/>
      <c r="GQ431" s="10"/>
      <c r="GR431" s="11"/>
      <c r="GS431" s="6">
        <f>SUMIF(GT$129:GT$159,$D431,GV$129:GV$159)</f>
        <v>0</v>
      </c>
      <c r="GT431" s="9"/>
      <c r="GU431" s="10"/>
      <c r="GV431" s="20"/>
      <c r="GW431" s="19">
        <f t="shared" si="12"/>
        <v>0</v>
      </c>
      <c r="GX431" s="472"/>
      <c r="GY431" s="522"/>
    </row>
    <row r="432" spans="1:207" ht="33.950000000000003" customHeight="1">
      <c r="A432" s="47" t="s">
        <v>80</v>
      </c>
      <c r="B432" s="513"/>
      <c r="C432" s="334" t="s">
        <v>463</v>
      </c>
      <c r="D432" s="335" t="s">
        <v>464</v>
      </c>
      <c r="E432" s="6">
        <f>SUMIF(F$160:F$190,$D432,H$160:H$190)</f>
        <v>0</v>
      </c>
      <c r="F432" s="9"/>
      <c r="G432" s="10"/>
      <c r="H432" s="11"/>
      <c r="I432" s="6">
        <f>SUMIF(J$160:J$190,$D432,L$160:L$190)</f>
        <v>0</v>
      </c>
      <c r="J432" s="9"/>
      <c r="K432" s="10"/>
      <c r="L432" s="11"/>
      <c r="M432" s="6">
        <f>SUMIF(N$160:N$190,$D432,P$160:P$190)</f>
        <v>0</v>
      </c>
      <c r="N432" s="9"/>
      <c r="O432" s="10"/>
      <c r="P432" s="11"/>
      <c r="Q432" s="6">
        <f>SUMIF(R$160:R$190,$D432,T$160:T$190)</f>
        <v>0</v>
      </c>
      <c r="R432" s="9"/>
      <c r="S432" s="10"/>
      <c r="T432" s="11"/>
      <c r="U432" s="6">
        <f>SUMIF(V$160:V$190,$D432,X$160:X$190)</f>
        <v>0</v>
      </c>
      <c r="V432" s="9"/>
      <c r="W432" s="10"/>
      <c r="X432" s="11"/>
      <c r="Y432" s="6">
        <f>SUMIF(Z$160:Z$190,$D432,AB$160:AB$190)</f>
        <v>0</v>
      </c>
      <c r="Z432" s="9"/>
      <c r="AA432" s="10"/>
      <c r="AB432" s="11"/>
      <c r="AC432" s="6">
        <f>SUMIF(AD$160:AD$190,$D432,AF$160:AF$190)</f>
        <v>0</v>
      </c>
      <c r="AD432" s="9"/>
      <c r="AE432" s="10"/>
      <c r="AF432" s="11"/>
      <c r="AG432" s="6">
        <f>SUMIF(AH$160:AH$190,$D432,AJ$160:AJ$190)</f>
        <v>0</v>
      </c>
      <c r="AH432" s="9"/>
      <c r="AI432" s="10"/>
      <c r="AJ432" s="11"/>
      <c r="AK432" s="6">
        <f>SUMIF(AL$160:AL$190,$D432,AN$160:AN$190)</f>
        <v>0</v>
      </c>
      <c r="AL432" s="9"/>
      <c r="AM432" s="10"/>
      <c r="AN432" s="11"/>
      <c r="AO432" s="6">
        <f>SUMIF(AP$160:AP$190,$D432,AR$160:AR$190)</f>
        <v>0</v>
      </c>
      <c r="AP432" s="9"/>
      <c r="AQ432" s="10"/>
      <c r="AR432" s="11"/>
      <c r="AS432" s="6">
        <f>SUMIF(AT$160:AT$190,$D432,AV$160:AV$190)</f>
        <v>0</v>
      </c>
      <c r="AT432" s="9"/>
      <c r="AU432" s="10"/>
      <c r="AV432" s="11"/>
      <c r="AW432" s="6">
        <f>SUMIF(AX$160:AX$190,$D432,AZ$160:AZ$190)</f>
        <v>0</v>
      </c>
      <c r="AX432" s="9"/>
      <c r="AY432" s="10"/>
      <c r="AZ432" s="11"/>
      <c r="BA432" s="6">
        <f>SUMIF(BB$160:BB$190,$D432,BD$160:BD$190)</f>
        <v>0</v>
      </c>
      <c r="BB432" s="9"/>
      <c r="BC432" s="10"/>
      <c r="BD432" s="11"/>
      <c r="BE432" s="6">
        <f>SUMIF(BF$160:BF$190,$D432,BH$160:BH$190)</f>
        <v>0</v>
      </c>
      <c r="BF432" s="9"/>
      <c r="BG432" s="10"/>
      <c r="BH432" s="11"/>
      <c r="BI432" s="6">
        <f>SUMIF(BJ$160:BJ$190,$D432,BL$160:BL$190)</f>
        <v>0</v>
      </c>
      <c r="BJ432" s="9"/>
      <c r="BK432" s="10"/>
      <c r="BL432" s="11"/>
      <c r="BM432" s="6">
        <f>SUMIF(BN$160:BN$190,$D432,BP$160:BP$190)</f>
        <v>0</v>
      </c>
      <c r="BN432" s="9"/>
      <c r="BO432" s="10"/>
      <c r="BP432" s="11"/>
      <c r="BQ432" s="6">
        <f>SUMIF(BR$160:BR$190,$D432,BT$160:BT$190)</f>
        <v>0</v>
      </c>
      <c r="BR432" s="9"/>
      <c r="BS432" s="10"/>
      <c r="BT432" s="11"/>
      <c r="BU432" s="6">
        <f>SUMIF(BV$160:BV$190,$D432,BX$160:BX$190)</f>
        <v>0</v>
      </c>
      <c r="BV432" s="9"/>
      <c r="BW432" s="10"/>
      <c r="BX432" s="11"/>
      <c r="BY432" s="6">
        <f>SUMIF(BZ$160:BZ$190,$D432,CB$160:CB$190)</f>
        <v>0</v>
      </c>
      <c r="BZ432" s="9"/>
      <c r="CA432" s="10"/>
      <c r="CB432" s="11"/>
      <c r="CC432" s="6">
        <f>SUMIF(CD$160:CD$190,$D432,CF$160:CF$190)</f>
        <v>0</v>
      </c>
      <c r="CD432" s="9"/>
      <c r="CE432" s="10"/>
      <c r="CF432" s="11"/>
      <c r="CG432" s="6">
        <f>SUMIF(CH$160:CH$190,$D432,CJ$160:CJ$190)</f>
        <v>0</v>
      </c>
      <c r="CH432" s="9"/>
      <c r="CI432" s="10"/>
      <c r="CJ432" s="11"/>
      <c r="CK432" s="6">
        <f>SUMIF(CL$160:CL$190,$D432,CN$160:CN$190)</f>
        <v>0</v>
      </c>
      <c r="CL432" s="9"/>
      <c r="CM432" s="10"/>
      <c r="CN432" s="11"/>
      <c r="CO432" s="6">
        <f>SUMIF(CP$160:CP$190,$D432,CR$160:CR$190)</f>
        <v>0</v>
      </c>
      <c r="CP432" s="9"/>
      <c r="CQ432" s="10"/>
      <c r="CR432" s="11"/>
      <c r="CS432" s="6">
        <f>SUMIF(CT$160:CT$190,$D432,CV$160:CV$190)</f>
        <v>0</v>
      </c>
      <c r="CT432" s="9"/>
      <c r="CU432" s="10"/>
      <c r="CV432" s="11"/>
      <c r="CW432" s="6">
        <f>SUMIF(CX$160:CX$190,$D432,CZ$160:CZ$190)</f>
        <v>0</v>
      </c>
      <c r="CX432" s="9"/>
      <c r="CY432" s="10"/>
      <c r="CZ432" s="11"/>
      <c r="DA432" s="6">
        <f>SUMIF(DB$160:DB$190,$D432,DD$160:DD$190)</f>
        <v>0</v>
      </c>
      <c r="DB432" s="9"/>
      <c r="DC432" s="10"/>
      <c r="DD432" s="11"/>
      <c r="DE432" s="6">
        <f>SUMIF(DF$160:DF$190,$D432,DH$160:DH$190)</f>
        <v>0</v>
      </c>
      <c r="DF432" s="9"/>
      <c r="DG432" s="10"/>
      <c r="DH432" s="11"/>
      <c r="DI432" s="6">
        <f>SUMIF(DJ$160:DJ$190,$D432,DL$160:DL$190)</f>
        <v>0</v>
      </c>
      <c r="DJ432" s="9"/>
      <c r="DK432" s="10"/>
      <c r="DL432" s="11"/>
      <c r="DM432" s="6">
        <f>SUMIF(DN$160:DN$190,$D432,DP$160:DP$190)</f>
        <v>0</v>
      </c>
      <c r="DN432" s="9"/>
      <c r="DO432" s="10"/>
      <c r="DP432" s="11"/>
      <c r="DQ432" s="6">
        <f>SUMIF(DR$160:DR$190,$D432,DT$160:DT$190)</f>
        <v>0</v>
      </c>
      <c r="DR432" s="9"/>
      <c r="DS432" s="10"/>
      <c r="DT432" s="11"/>
      <c r="DU432" s="6">
        <f>SUMIF(DV$160:DV$190,$D432,DX$160:DX$190)</f>
        <v>0</v>
      </c>
      <c r="DV432" s="9"/>
      <c r="DW432" s="10"/>
      <c r="DX432" s="11"/>
      <c r="DY432" s="6">
        <f>SUMIF(DZ$160:DZ$190,$D432,EB$160:EB$190)</f>
        <v>0</v>
      </c>
      <c r="DZ432" s="9"/>
      <c r="EA432" s="10"/>
      <c r="EB432" s="11"/>
      <c r="EC432" s="6">
        <f>SUMIF(ED$160:ED$190,$D432,EF$160:EF$190)</f>
        <v>0</v>
      </c>
      <c r="ED432" s="9"/>
      <c r="EE432" s="10"/>
      <c r="EF432" s="11"/>
      <c r="EG432" s="6">
        <f>SUMIF(EH$160:EH$190,$D432,EJ$160:EJ$190)</f>
        <v>0</v>
      </c>
      <c r="EH432" s="9"/>
      <c r="EI432" s="10"/>
      <c r="EJ432" s="11"/>
      <c r="EK432" s="6">
        <f>SUMIF(EL$160:EL$190,$D432,EN$160:EN$190)</f>
        <v>0</v>
      </c>
      <c r="EL432" s="9"/>
      <c r="EM432" s="10"/>
      <c r="EN432" s="11"/>
      <c r="EO432" s="6">
        <f>SUMIF(EP$160:EP$190,$D432,ER$160:ER$190)</f>
        <v>0</v>
      </c>
      <c r="EP432" s="9"/>
      <c r="EQ432" s="10"/>
      <c r="ER432" s="11"/>
      <c r="ES432" s="6">
        <f>SUMIF(ET$160:ET$190,$D432,EV$160:EV$190)</f>
        <v>0</v>
      </c>
      <c r="ET432" s="9"/>
      <c r="EU432" s="10"/>
      <c r="EV432" s="11"/>
      <c r="EW432" s="6">
        <f>SUMIF(EX$160:EX$190,$D432,EZ$160:EZ$190)</f>
        <v>0</v>
      </c>
      <c r="EX432" s="9"/>
      <c r="EY432" s="10"/>
      <c r="EZ432" s="11"/>
      <c r="FA432" s="6">
        <f>SUMIF(FB$160:FB$190,$D432,FD$160:FD$190)</f>
        <v>0</v>
      </c>
      <c r="FB432" s="9"/>
      <c r="FC432" s="10"/>
      <c r="FD432" s="11"/>
      <c r="FE432" s="6">
        <f>SUMIF(FF$160:FF$190,$D432,FH$160:FH$190)</f>
        <v>0</v>
      </c>
      <c r="FF432" s="9"/>
      <c r="FG432" s="10"/>
      <c r="FH432" s="11"/>
      <c r="FI432" s="6">
        <f>SUMIF(FJ$160:FJ$190,$D432,FL$160:FL$190)</f>
        <v>0</v>
      </c>
      <c r="FJ432" s="9"/>
      <c r="FK432" s="10"/>
      <c r="FL432" s="11"/>
      <c r="FM432" s="6">
        <f>SUMIF(FN$160:FN$190,$D432,FP$160:FP$190)</f>
        <v>0</v>
      </c>
      <c r="FN432" s="9"/>
      <c r="FO432" s="10"/>
      <c r="FP432" s="11"/>
      <c r="FQ432" s="6">
        <f>SUMIF(FR$160:FR$190,$D432,FT$160:FT$190)</f>
        <v>0</v>
      </c>
      <c r="FR432" s="9"/>
      <c r="FS432" s="10"/>
      <c r="FT432" s="11"/>
      <c r="FU432" s="6">
        <f>SUMIF(FV$160:FV$190,$D432,FX$160:FX$190)</f>
        <v>0</v>
      </c>
      <c r="FV432" s="9"/>
      <c r="FW432" s="10"/>
      <c r="FX432" s="11"/>
      <c r="FY432" s="6">
        <f>SUMIF(FZ$160:FZ$190,$D432,GB$160:GB$190)</f>
        <v>0</v>
      </c>
      <c r="FZ432" s="9"/>
      <c r="GA432" s="10"/>
      <c r="GB432" s="11"/>
      <c r="GC432" s="6">
        <f>SUMIF(GD$160:GD$190,$D432,GF$160:GF$190)</f>
        <v>0</v>
      </c>
      <c r="GD432" s="9"/>
      <c r="GE432" s="10"/>
      <c r="GF432" s="11"/>
      <c r="GG432" s="6">
        <f>SUMIF(GH$160:GH$190,$D432,GJ$160:GJ$190)</f>
        <v>0</v>
      </c>
      <c r="GH432" s="9"/>
      <c r="GI432" s="10"/>
      <c r="GJ432" s="11"/>
      <c r="GK432" s="6">
        <f>SUMIF(GL$160:GL$190,$D432,GN$160:GN$190)</f>
        <v>0</v>
      </c>
      <c r="GL432" s="9"/>
      <c r="GM432" s="10"/>
      <c r="GN432" s="11"/>
      <c r="GO432" s="6">
        <f>SUMIF(GP$160:GP$190,$D432,GR$160:GR$190)</f>
        <v>0</v>
      </c>
      <c r="GP432" s="9"/>
      <c r="GQ432" s="10"/>
      <c r="GR432" s="11"/>
      <c r="GS432" s="6">
        <f>SUMIF(GT$160:GT$190,$D432,GV$160:GV$190)</f>
        <v>0</v>
      </c>
      <c r="GT432" s="9"/>
      <c r="GU432" s="10"/>
      <c r="GV432" s="20"/>
      <c r="GW432" s="19">
        <f t="shared" si="12"/>
        <v>0</v>
      </c>
      <c r="GX432" s="472"/>
      <c r="GY432" s="522"/>
    </row>
    <row r="433" spans="1:207" ht="33.950000000000003" customHeight="1">
      <c r="A433" s="47" t="s">
        <v>81</v>
      </c>
      <c r="B433" s="513"/>
      <c r="C433" s="157" t="s">
        <v>463</v>
      </c>
      <c r="D433" s="242" t="s">
        <v>464</v>
      </c>
      <c r="E433" s="6">
        <f>SUMIF(F$191:F$221,$D433,H$191:H$221)</f>
        <v>0</v>
      </c>
      <c r="F433" s="9"/>
      <c r="G433" s="10"/>
      <c r="H433" s="11"/>
      <c r="I433" s="6">
        <f>SUMIF(J$191:J$221,$D433,L$191:L$221)</f>
        <v>0</v>
      </c>
      <c r="J433" s="9"/>
      <c r="K433" s="10"/>
      <c r="L433" s="11"/>
      <c r="M433" s="6">
        <f>SUMIF(N$191:N$221,$D433,P$191:P$221)</f>
        <v>0</v>
      </c>
      <c r="N433" s="9"/>
      <c r="O433" s="10"/>
      <c r="P433" s="11"/>
      <c r="Q433" s="6">
        <f>SUMIF(R$191:R$221,$D433,T$191:T$221)</f>
        <v>0</v>
      </c>
      <c r="R433" s="9"/>
      <c r="S433" s="10"/>
      <c r="T433" s="11"/>
      <c r="U433" s="6">
        <f>SUMIF(V$191:V$221,$D433,X$191:X$221)</f>
        <v>0</v>
      </c>
      <c r="V433" s="9"/>
      <c r="W433" s="10"/>
      <c r="X433" s="11"/>
      <c r="Y433" s="6">
        <f>SUMIF(Z$191:Z$221,$D433,AB$191:AB$221)</f>
        <v>0</v>
      </c>
      <c r="Z433" s="9"/>
      <c r="AA433" s="10"/>
      <c r="AB433" s="11"/>
      <c r="AC433" s="6">
        <f>SUMIF(AD$191:AD$221,$D433,AF$191:AF$221)</f>
        <v>0</v>
      </c>
      <c r="AD433" s="9"/>
      <c r="AE433" s="10"/>
      <c r="AF433" s="11"/>
      <c r="AG433" s="6">
        <f>SUMIF(AH$191:AH$221,$D433,AJ$191:AJ$221)</f>
        <v>0</v>
      </c>
      <c r="AH433" s="9"/>
      <c r="AI433" s="10"/>
      <c r="AJ433" s="11"/>
      <c r="AK433" s="6">
        <f>SUMIF(AL$191:AL$221,$D433,AN$191:AN$221)</f>
        <v>0</v>
      </c>
      <c r="AL433" s="9"/>
      <c r="AM433" s="10"/>
      <c r="AN433" s="11"/>
      <c r="AO433" s="6">
        <f>SUMIF(AP$191:AP$221,$D433,AR$191:AR$221)</f>
        <v>0</v>
      </c>
      <c r="AP433" s="9"/>
      <c r="AQ433" s="10"/>
      <c r="AR433" s="11"/>
      <c r="AS433" s="6">
        <f>SUMIF(AT$191:AT$221,$D433,AV$191:AV$221)</f>
        <v>0</v>
      </c>
      <c r="AT433" s="9"/>
      <c r="AU433" s="10"/>
      <c r="AV433" s="11"/>
      <c r="AW433" s="6">
        <f>SUMIF(AX$191:AX$221,$D433,AZ$191:AZ$221)</f>
        <v>0</v>
      </c>
      <c r="AX433" s="9"/>
      <c r="AY433" s="10"/>
      <c r="AZ433" s="11"/>
      <c r="BA433" s="6">
        <f>SUMIF(BB$191:BB$221,$D433,BD$191:BD$221)</f>
        <v>0</v>
      </c>
      <c r="BB433" s="9"/>
      <c r="BC433" s="10"/>
      <c r="BD433" s="11"/>
      <c r="BE433" s="6">
        <f>SUMIF(BF$191:BF$221,$D433,BH$191:BH$221)</f>
        <v>0</v>
      </c>
      <c r="BF433" s="9"/>
      <c r="BG433" s="10"/>
      <c r="BH433" s="11"/>
      <c r="BI433" s="6">
        <f>SUMIF(BJ$191:BJ$221,$D433,BL$191:BL$221)</f>
        <v>0</v>
      </c>
      <c r="BJ433" s="9"/>
      <c r="BK433" s="10"/>
      <c r="BL433" s="11"/>
      <c r="BM433" s="6">
        <f>SUMIF(BN$191:BN$221,$D433,BP$191:BP$221)</f>
        <v>0</v>
      </c>
      <c r="BN433" s="9"/>
      <c r="BO433" s="10"/>
      <c r="BP433" s="11"/>
      <c r="BQ433" s="6">
        <f>SUMIF(BR$191:BR$221,$D433,BT$191:BT$221)</f>
        <v>0</v>
      </c>
      <c r="BR433" s="9"/>
      <c r="BS433" s="10"/>
      <c r="BT433" s="11"/>
      <c r="BU433" s="6">
        <f>SUMIF(BV$191:BV$221,$D433,BX$191:BX$221)</f>
        <v>0</v>
      </c>
      <c r="BV433" s="9"/>
      <c r="BW433" s="10"/>
      <c r="BX433" s="11"/>
      <c r="BY433" s="6">
        <f>SUMIF(BZ$191:BZ$221,$D433,CB$191:CB$221)</f>
        <v>0</v>
      </c>
      <c r="BZ433" s="9"/>
      <c r="CA433" s="10"/>
      <c r="CB433" s="11"/>
      <c r="CC433" s="6">
        <f>SUMIF(CD$191:CD$221,$D433,CF$191:CF$221)</f>
        <v>0</v>
      </c>
      <c r="CD433" s="9"/>
      <c r="CE433" s="10"/>
      <c r="CF433" s="11"/>
      <c r="CG433" s="6">
        <f>SUMIF(CH$191:CH$221,$D433,CJ$191:CJ$221)</f>
        <v>0</v>
      </c>
      <c r="CH433" s="9"/>
      <c r="CI433" s="10"/>
      <c r="CJ433" s="11"/>
      <c r="CK433" s="6">
        <f>SUMIF(CL$191:CL$221,$D433,CN$191:CN$221)</f>
        <v>0</v>
      </c>
      <c r="CL433" s="9"/>
      <c r="CM433" s="10"/>
      <c r="CN433" s="11"/>
      <c r="CO433" s="6">
        <f>SUMIF(CP$191:CP$221,$D433,CR$191:CR$221)</f>
        <v>0</v>
      </c>
      <c r="CP433" s="9"/>
      <c r="CQ433" s="10"/>
      <c r="CR433" s="11"/>
      <c r="CS433" s="6">
        <f>SUMIF(CT$191:CT$221,$D433,CV$191:CV$221)</f>
        <v>0</v>
      </c>
      <c r="CT433" s="9"/>
      <c r="CU433" s="10"/>
      <c r="CV433" s="11"/>
      <c r="CW433" s="6">
        <f>SUMIF(CX$191:CX$221,$D433,CZ$191:CZ$221)</f>
        <v>0</v>
      </c>
      <c r="CX433" s="9"/>
      <c r="CY433" s="10"/>
      <c r="CZ433" s="11"/>
      <c r="DA433" s="6">
        <f>SUMIF(DB$191:DB$221,$D433,DD$191:DD$221)</f>
        <v>0</v>
      </c>
      <c r="DB433" s="9"/>
      <c r="DC433" s="10"/>
      <c r="DD433" s="11"/>
      <c r="DE433" s="6">
        <f>SUMIF(DF$191:DF$221,$D433,DH$191:DH$221)</f>
        <v>0</v>
      </c>
      <c r="DF433" s="9"/>
      <c r="DG433" s="10"/>
      <c r="DH433" s="11"/>
      <c r="DI433" s="6">
        <f>SUMIF(DJ$191:DJ$221,$D433,DL$191:DL$221)</f>
        <v>0</v>
      </c>
      <c r="DJ433" s="9"/>
      <c r="DK433" s="10"/>
      <c r="DL433" s="11"/>
      <c r="DM433" s="6">
        <f>SUMIF(DN$191:DN$221,$D433,DP$191:DP$221)</f>
        <v>0</v>
      </c>
      <c r="DN433" s="9"/>
      <c r="DO433" s="10"/>
      <c r="DP433" s="11"/>
      <c r="DQ433" s="6">
        <f>SUMIF(DR$191:DR$221,$D433,DT$191:DT$221)</f>
        <v>0</v>
      </c>
      <c r="DR433" s="9"/>
      <c r="DS433" s="10"/>
      <c r="DT433" s="11"/>
      <c r="DU433" s="6">
        <f>SUMIF(DV$191:DV$221,$D433,DX$191:DX$221)</f>
        <v>0</v>
      </c>
      <c r="DV433" s="9"/>
      <c r="DW433" s="10"/>
      <c r="DX433" s="11"/>
      <c r="DY433" s="6">
        <f>SUMIF(DZ$191:DZ$221,$D433,EB$191:EB$221)</f>
        <v>0</v>
      </c>
      <c r="DZ433" s="9"/>
      <c r="EA433" s="10"/>
      <c r="EB433" s="11"/>
      <c r="EC433" s="6">
        <f>SUMIF(ED$191:ED$221,$D433,EF$191:EF$221)</f>
        <v>0</v>
      </c>
      <c r="ED433" s="9"/>
      <c r="EE433" s="10"/>
      <c r="EF433" s="11"/>
      <c r="EG433" s="6">
        <f>SUMIF(EH$191:EH$221,$D433,EJ$191:EJ$221)</f>
        <v>0</v>
      </c>
      <c r="EH433" s="9"/>
      <c r="EI433" s="10"/>
      <c r="EJ433" s="11"/>
      <c r="EK433" s="6">
        <f>SUMIF(EL$191:EL$221,$D433,EN$191:EN$221)</f>
        <v>0</v>
      </c>
      <c r="EL433" s="9"/>
      <c r="EM433" s="10"/>
      <c r="EN433" s="11"/>
      <c r="EO433" s="6">
        <f>SUMIF(EP$191:EP$221,$D433,ER$191:ER$221)</f>
        <v>0</v>
      </c>
      <c r="EP433" s="9"/>
      <c r="EQ433" s="10"/>
      <c r="ER433" s="11"/>
      <c r="ES433" s="6">
        <f>SUMIF(ET$191:ET$221,$D433,EV$191:EV$221)</f>
        <v>0</v>
      </c>
      <c r="ET433" s="9"/>
      <c r="EU433" s="10"/>
      <c r="EV433" s="11"/>
      <c r="EW433" s="6">
        <f>SUMIF(EX$191:EX$221,$D433,EZ$191:EZ$221)</f>
        <v>0</v>
      </c>
      <c r="EX433" s="9"/>
      <c r="EY433" s="10"/>
      <c r="EZ433" s="11"/>
      <c r="FA433" s="6">
        <f>SUMIF(FB$191:FB$221,$D433,FD$191:FD$221)</f>
        <v>0</v>
      </c>
      <c r="FB433" s="9"/>
      <c r="FC433" s="10"/>
      <c r="FD433" s="11"/>
      <c r="FE433" s="6">
        <f>SUMIF(FF$191:FF$221,$D433,FH$191:FH$221)</f>
        <v>0</v>
      </c>
      <c r="FF433" s="9"/>
      <c r="FG433" s="10"/>
      <c r="FH433" s="11"/>
      <c r="FI433" s="6">
        <f>SUMIF(FJ$191:FJ$221,$D433,FL$191:FL$221)</f>
        <v>0</v>
      </c>
      <c r="FJ433" s="9"/>
      <c r="FK433" s="10"/>
      <c r="FL433" s="11"/>
      <c r="FM433" s="6">
        <f>SUMIF(FN$191:FN$221,$D433,FP$191:FP$221)</f>
        <v>0</v>
      </c>
      <c r="FN433" s="9"/>
      <c r="FO433" s="10"/>
      <c r="FP433" s="11"/>
      <c r="FQ433" s="6">
        <f>SUMIF(FR$191:FR$221,$D433,FT$191:FT$221)</f>
        <v>0</v>
      </c>
      <c r="FR433" s="9"/>
      <c r="FS433" s="10"/>
      <c r="FT433" s="11"/>
      <c r="FU433" s="6">
        <f>SUMIF(FV$191:FV$221,$D433,FX$191:FX$221)</f>
        <v>0</v>
      </c>
      <c r="FV433" s="9"/>
      <c r="FW433" s="10"/>
      <c r="FX433" s="11"/>
      <c r="FY433" s="6">
        <f>SUMIF(FZ$191:FZ$221,$D433,GB$191:GB$221)</f>
        <v>0</v>
      </c>
      <c r="FZ433" s="9"/>
      <c r="GA433" s="10"/>
      <c r="GB433" s="11"/>
      <c r="GC433" s="6">
        <f>SUMIF(GD$191:GD$221,$D433,GF$191:GF$221)</f>
        <v>0</v>
      </c>
      <c r="GD433" s="9"/>
      <c r="GE433" s="10"/>
      <c r="GF433" s="11"/>
      <c r="GG433" s="6">
        <f>SUMIF(GH$191:GH$221,$D433,GJ$191:GJ$221)</f>
        <v>0</v>
      </c>
      <c r="GH433" s="9"/>
      <c r="GI433" s="10"/>
      <c r="GJ433" s="11"/>
      <c r="GK433" s="6">
        <f>SUMIF(GL$191:GL$221,$D433,GN$191:GN$221)</f>
        <v>0</v>
      </c>
      <c r="GL433" s="9"/>
      <c r="GM433" s="10"/>
      <c r="GN433" s="11"/>
      <c r="GO433" s="6">
        <f>SUMIF(GP$191:GP$221,$D433,GR$191:GR$221)</f>
        <v>0</v>
      </c>
      <c r="GP433" s="9"/>
      <c r="GQ433" s="10"/>
      <c r="GR433" s="11"/>
      <c r="GS433" s="6">
        <f>SUMIF(GT$191:GT$221,$D433,GV$191:GV$221)</f>
        <v>0</v>
      </c>
      <c r="GT433" s="9"/>
      <c r="GU433" s="10"/>
      <c r="GV433" s="20"/>
      <c r="GW433" s="19">
        <f t="shared" si="12"/>
        <v>0</v>
      </c>
      <c r="GX433" s="472"/>
      <c r="GY433" s="522"/>
    </row>
    <row r="434" spans="1:207" ht="33.950000000000003" customHeight="1">
      <c r="A434" s="47" t="s">
        <v>82</v>
      </c>
      <c r="B434" s="513"/>
      <c r="C434" s="334" t="s">
        <v>463</v>
      </c>
      <c r="D434" s="335" t="s">
        <v>464</v>
      </c>
      <c r="E434" s="6">
        <f>SUMIF(F$222:F$252,$D434,H$222:H$252)</f>
        <v>0</v>
      </c>
      <c r="F434" s="9"/>
      <c r="G434" s="10"/>
      <c r="H434" s="11"/>
      <c r="I434" s="6">
        <f>SUMIF(J$222:J$252,$D434,L$222:L$252)</f>
        <v>0</v>
      </c>
      <c r="J434" s="9"/>
      <c r="K434" s="10"/>
      <c r="L434" s="11"/>
      <c r="M434" s="6">
        <f>SUMIF(N$222:N$252,$D434,P$222:P$252)</f>
        <v>0</v>
      </c>
      <c r="N434" s="9"/>
      <c r="O434" s="10"/>
      <c r="P434" s="11"/>
      <c r="Q434" s="6">
        <f>SUMIF(R$222:R$252,$D434,T$222:T$252)</f>
        <v>0</v>
      </c>
      <c r="R434" s="9"/>
      <c r="S434" s="10"/>
      <c r="T434" s="11"/>
      <c r="U434" s="6">
        <f>SUMIF(V$222:V$252,$D434,X$222:X$252)</f>
        <v>0</v>
      </c>
      <c r="V434" s="9"/>
      <c r="W434" s="10"/>
      <c r="X434" s="11"/>
      <c r="Y434" s="6">
        <f>SUMIF(Z$222:Z$252,$D434,AB$222:AB$252)</f>
        <v>0</v>
      </c>
      <c r="Z434" s="9"/>
      <c r="AA434" s="10"/>
      <c r="AB434" s="11"/>
      <c r="AC434" s="6">
        <f>SUMIF(AD$222:AD$252,$D434,AF$222:AF$252)</f>
        <v>0</v>
      </c>
      <c r="AD434" s="9"/>
      <c r="AE434" s="10"/>
      <c r="AF434" s="11"/>
      <c r="AG434" s="6">
        <f>SUMIF(AH$222:AH$252,$D434,AJ$222:AJ$252)</f>
        <v>0</v>
      </c>
      <c r="AH434" s="9"/>
      <c r="AI434" s="10"/>
      <c r="AJ434" s="11"/>
      <c r="AK434" s="6">
        <f>SUMIF(AL$222:AL$252,$D434,AN$222:AN$252)</f>
        <v>0</v>
      </c>
      <c r="AL434" s="9"/>
      <c r="AM434" s="10"/>
      <c r="AN434" s="11"/>
      <c r="AO434" s="6">
        <f>SUMIF(AP$222:AP$252,$D434,AR$222:AR$252)</f>
        <v>0</v>
      </c>
      <c r="AP434" s="9"/>
      <c r="AQ434" s="10"/>
      <c r="AR434" s="11"/>
      <c r="AS434" s="6">
        <f>SUMIF(AT$222:AT$252,$D434,AV$222:AV$252)</f>
        <v>0</v>
      </c>
      <c r="AT434" s="9"/>
      <c r="AU434" s="10"/>
      <c r="AV434" s="11"/>
      <c r="AW434" s="6">
        <f>SUMIF(AX$222:AX$252,$D434,AZ$222:AZ$252)</f>
        <v>0</v>
      </c>
      <c r="AX434" s="9"/>
      <c r="AY434" s="10"/>
      <c r="AZ434" s="11"/>
      <c r="BA434" s="6">
        <f>SUMIF(BB$222:BB$252,$D434,BD$222:BD$252)</f>
        <v>0</v>
      </c>
      <c r="BB434" s="9"/>
      <c r="BC434" s="10"/>
      <c r="BD434" s="11"/>
      <c r="BE434" s="6">
        <f>SUMIF(BF$222:BF$252,$D434,BH$222:BH$252)</f>
        <v>0</v>
      </c>
      <c r="BF434" s="9"/>
      <c r="BG434" s="10"/>
      <c r="BH434" s="11"/>
      <c r="BI434" s="6">
        <f>SUMIF(BJ$222:BJ$252,$D434,BL$222:BL$252)</f>
        <v>0</v>
      </c>
      <c r="BJ434" s="9"/>
      <c r="BK434" s="10"/>
      <c r="BL434" s="11"/>
      <c r="BM434" s="6">
        <f>SUMIF(BN$222:BN$252,$D434,BP$222:BP$252)</f>
        <v>0</v>
      </c>
      <c r="BN434" s="9"/>
      <c r="BO434" s="10"/>
      <c r="BP434" s="11"/>
      <c r="BQ434" s="6">
        <f>SUMIF(BR$222:BR$252,$D434,BT$222:BT$252)</f>
        <v>0</v>
      </c>
      <c r="BR434" s="9"/>
      <c r="BS434" s="10"/>
      <c r="BT434" s="11"/>
      <c r="BU434" s="6">
        <f>SUMIF(BV$222:BV$252,$D434,BX$222:BX$252)</f>
        <v>0</v>
      </c>
      <c r="BV434" s="9"/>
      <c r="BW434" s="10"/>
      <c r="BX434" s="11"/>
      <c r="BY434" s="6">
        <f>SUMIF(BZ$222:BZ$252,$D434,CB$222:CB$252)</f>
        <v>0</v>
      </c>
      <c r="BZ434" s="9"/>
      <c r="CA434" s="10"/>
      <c r="CB434" s="11"/>
      <c r="CC434" s="6">
        <f>SUMIF(CD$222:CD$252,$D434,CF$222:CF$252)</f>
        <v>0</v>
      </c>
      <c r="CD434" s="9"/>
      <c r="CE434" s="10"/>
      <c r="CF434" s="11"/>
      <c r="CG434" s="6">
        <f>SUMIF(CH$222:CH$252,$D434,CJ$222:CJ$252)</f>
        <v>0</v>
      </c>
      <c r="CH434" s="9"/>
      <c r="CI434" s="10"/>
      <c r="CJ434" s="11"/>
      <c r="CK434" s="6">
        <f>SUMIF(CL$222:CL$252,$D434,CN$222:CN$252)</f>
        <v>0</v>
      </c>
      <c r="CL434" s="9"/>
      <c r="CM434" s="10"/>
      <c r="CN434" s="11"/>
      <c r="CO434" s="6">
        <f>SUMIF(CP$222:CP$252,$D434,CR$222:CR$252)</f>
        <v>0</v>
      </c>
      <c r="CP434" s="9"/>
      <c r="CQ434" s="10"/>
      <c r="CR434" s="11"/>
      <c r="CS434" s="6">
        <f>SUMIF(CT$222:CT$252,$D434,CV$222:CV$252)</f>
        <v>0</v>
      </c>
      <c r="CT434" s="9"/>
      <c r="CU434" s="10"/>
      <c r="CV434" s="11"/>
      <c r="CW434" s="6">
        <f>SUMIF(CX$222:CX$252,$D434,CZ$222:CZ$252)</f>
        <v>0</v>
      </c>
      <c r="CX434" s="9"/>
      <c r="CY434" s="10"/>
      <c r="CZ434" s="11"/>
      <c r="DA434" s="6">
        <f>SUMIF(DB$222:DB$252,$D434,DD$222:DD$252)</f>
        <v>0</v>
      </c>
      <c r="DB434" s="9"/>
      <c r="DC434" s="10"/>
      <c r="DD434" s="11"/>
      <c r="DE434" s="6">
        <f>SUMIF(DF$222:DF$252,$D434,DH$222:DH$252)</f>
        <v>0</v>
      </c>
      <c r="DF434" s="9"/>
      <c r="DG434" s="10"/>
      <c r="DH434" s="11"/>
      <c r="DI434" s="6">
        <f>SUMIF(DJ$222:DJ$252,$D434,DL$222:DL$252)</f>
        <v>0</v>
      </c>
      <c r="DJ434" s="9"/>
      <c r="DK434" s="10"/>
      <c r="DL434" s="11"/>
      <c r="DM434" s="6">
        <f>SUMIF(DN$222:DN$252,$D434,DP$222:DP$252)</f>
        <v>0</v>
      </c>
      <c r="DN434" s="9"/>
      <c r="DO434" s="10"/>
      <c r="DP434" s="11"/>
      <c r="DQ434" s="6">
        <f>SUMIF(DR$222:DR$252,$D434,DT$222:DT$252)</f>
        <v>0</v>
      </c>
      <c r="DR434" s="9"/>
      <c r="DS434" s="10"/>
      <c r="DT434" s="11"/>
      <c r="DU434" s="6">
        <f>SUMIF(DV$222:DV$252,$D434,DX$222:DX$252)</f>
        <v>0</v>
      </c>
      <c r="DV434" s="9"/>
      <c r="DW434" s="10"/>
      <c r="DX434" s="11"/>
      <c r="DY434" s="6">
        <f>SUMIF(DZ$222:DZ$252,$D434,EB$222:EB$252)</f>
        <v>0</v>
      </c>
      <c r="DZ434" s="9"/>
      <c r="EA434" s="10"/>
      <c r="EB434" s="11"/>
      <c r="EC434" s="6">
        <f>SUMIF(ED$222:ED$252,$D434,EF$222:EF$252)</f>
        <v>0</v>
      </c>
      <c r="ED434" s="9"/>
      <c r="EE434" s="10"/>
      <c r="EF434" s="11"/>
      <c r="EG434" s="6">
        <f>SUMIF(EH$222:EH$252,$D434,EJ$222:EJ$252)</f>
        <v>0</v>
      </c>
      <c r="EH434" s="9"/>
      <c r="EI434" s="10"/>
      <c r="EJ434" s="11"/>
      <c r="EK434" s="6">
        <f>SUMIF(EL$222:EL$252,$D434,EN$222:EN$252)</f>
        <v>0</v>
      </c>
      <c r="EL434" s="9"/>
      <c r="EM434" s="10"/>
      <c r="EN434" s="11"/>
      <c r="EO434" s="6">
        <f>SUMIF(EP$222:EP$252,$D434,ER$222:ER$252)</f>
        <v>0</v>
      </c>
      <c r="EP434" s="9"/>
      <c r="EQ434" s="10"/>
      <c r="ER434" s="11"/>
      <c r="ES434" s="6">
        <f>SUMIF(ET$222:ET$252,$D434,EV$222:EV$252)</f>
        <v>0</v>
      </c>
      <c r="ET434" s="9"/>
      <c r="EU434" s="10"/>
      <c r="EV434" s="11"/>
      <c r="EW434" s="6">
        <f>SUMIF(EX$222:EX$252,$D434,EZ$222:EZ$252)</f>
        <v>0</v>
      </c>
      <c r="EX434" s="9"/>
      <c r="EY434" s="10"/>
      <c r="EZ434" s="11"/>
      <c r="FA434" s="6">
        <f>SUMIF(FB$222:FB$252,$D434,FD$222:FD$252)</f>
        <v>0</v>
      </c>
      <c r="FB434" s="9"/>
      <c r="FC434" s="10"/>
      <c r="FD434" s="11"/>
      <c r="FE434" s="6">
        <f>SUMIF(FF$222:FF$252,$D434,FH$222:FH$252)</f>
        <v>0</v>
      </c>
      <c r="FF434" s="9"/>
      <c r="FG434" s="10"/>
      <c r="FH434" s="11"/>
      <c r="FI434" s="6">
        <f>SUMIF(FJ$222:FJ$252,$D434,FL$222:FL$252)</f>
        <v>0</v>
      </c>
      <c r="FJ434" s="9"/>
      <c r="FK434" s="10"/>
      <c r="FL434" s="11"/>
      <c r="FM434" s="6">
        <f>SUMIF(FN$222:FN$252,$D434,FP$222:FP$252)</f>
        <v>0</v>
      </c>
      <c r="FN434" s="9"/>
      <c r="FO434" s="10"/>
      <c r="FP434" s="11"/>
      <c r="FQ434" s="6">
        <f>SUMIF(FR$222:FR$252,$D434,FT$222:FT$252)</f>
        <v>0</v>
      </c>
      <c r="FR434" s="9"/>
      <c r="FS434" s="10"/>
      <c r="FT434" s="11"/>
      <c r="FU434" s="6">
        <f>SUMIF(FV$222:FV$252,$D434,FX$222:FX$252)</f>
        <v>0</v>
      </c>
      <c r="FV434" s="9"/>
      <c r="FW434" s="10"/>
      <c r="FX434" s="11"/>
      <c r="FY434" s="6">
        <f>SUMIF(FZ$222:FZ$252,$D434,GB$222:GB$252)</f>
        <v>0</v>
      </c>
      <c r="FZ434" s="9"/>
      <c r="GA434" s="10"/>
      <c r="GB434" s="11"/>
      <c r="GC434" s="6">
        <f>SUMIF(GD$222:GD$252,$D434,GF$222:GF$252)</f>
        <v>0</v>
      </c>
      <c r="GD434" s="9"/>
      <c r="GE434" s="10"/>
      <c r="GF434" s="11"/>
      <c r="GG434" s="6">
        <f>SUMIF(GH$222:GH$252,$D434,GJ$222:GJ$252)</f>
        <v>0</v>
      </c>
      <c r="GH434" s="9"/>
      <c r="GI434" s="10"/>
      <c r="GJ434" s="11"/>
      <c r="GK434" s="6">
        <f>SUMIF(GL$222:GL$252,$D434,GN$222:GN$252)</f>
        <v>0</v>
      </c>
      <c r="GL434" s="9"/>
      <c r="GM434" s="10"/>
      <c r="GN434" s="11"/>
      <c r="GO434" s="6">
        <f>SUMIF(GP$222:GP$252,$D434,GR$222:GR$252)</f>
        <v>0</v>
      </c>
      <c r="GP434" s="9"/>
      <c r="GQ434" s="10"/>
      <c r="GR434" s="11"/>
      <c r="GS434" s="6">
        <f>SUMIF(GT$222:GT$252,$D434,GV$222:GV$252)</f>
        <v>0</v>
      </c>
      <c r="GT434" s="9"/>
      <c r="GU434" s="10"/>
      <c r="GV434" s="20"/>
      <c r="GW434" s="19">
        <f t="shared" si="12"/>
        <v>0</v>
      </c>
      <c r="GX434" s="472"/>
      <c r="GY434" s="522"/>
    </row>
    <row r="435" spans="1:207" ht="33.950000000000003" customHeight="1">
      <c r="A435" s="47" t="s">
        <v>83</v>
      </c>
      <c r="B435" s="513"/>
      <c r="C435" s="157" t="s">
        <v>463</v>
      </c>
      <c r="D435" s="242" t="s">
        <v>464</v>
      </c>
      <c r="E435" s="6">
        <f>SUMIF(F$253:F$283,$D435,H$253:H$283)</f>
        <v>0</v>
      </c>
      <c r="F435" s="9"/>
      <c r="G435" s="10"/>
      <c r="H435" s="11"/>
      <c r="I435" s="6">
        <f>SUMIF(J$253:J$283,$D435,L$253:L$283)</f>
        <v>0</v>
      </c>
      <c r="J435" s="9"/>
      <c r="K435" s="10"/>
      <c r="L435" s="11"/>
      <c r="M435" s="6">
        <f>SUMIF(N$253:N$283,$D435,P$253:P$283)</f>
        <v>0</v>
      </c>
      <c r="N435" s="9"/>
      <c r="O435" s="10"/>
      <c r="P435" s="11"/>
      <c r="Q435" s="6">
        <f>SUMIF(R$253:R$283,$D435,T$253:T$283)</f>
        <v>0</v>
      </c>
      <c r="R435" s="9"/>
      <c r="S435" s="10"/>
      <c r="T435" s="11"/>
      <c r="U435" s="6">
        <f>SUMIF(V$253:V$283,$D435,X$253:X$283)</f>
        <v>0</v>
      </c>
      <c r="V435" s="9"/>
      <c r="W435" s="10"/>
      <c r="X435" s="11"/>
      <c r="Y435" s="6">
        <f>SUMIF(Z$253:Z$283,$D435,AB$253:AB$283)</f>
        <v>0</v>
      </c>
      <c r="Z435" s="9"/>
      <c r="AA435" s="10"/>
      <c r="AB435" s="11"/>
      <c r="AC435" s="6">
        <f>SUMIF(AD$253:AD$283,$D435,AF$253:AF$283)</f>
        <v>0</v>
      </c>
      <c r="AD435" s="9"/>
      <c r="AE435" s="10"/>
      <c r="AF435" s="11"/>
      <c r="AG435" s="6">
        <f>SUMIF(AH$253:AH$283,$D435,AJ$253:AJ$283)</f>
        <v>0</v>
      </c>
      <c r="AH435" s="9"/>
      <c r="AI435" s="10"/>
      <c r="AJ435" s="11"/>
      <c r="AK435" s="6">
        <f>SUMIF(AL$253:AL$283,$D435,AN$253:AN$283)</f>
        <v>0</v>
      </c>
      <c r="AL435" s="9"/>
      <c r="AM435" s="10"/>
      <c r="AN435" s="11"/>
      <c r="AO435" s="6">
        <f>SUMIF(AP$253:AP$283,$D435,AR$253:AR$283)</f>
        <v>0</v>
      </c>
      <c r="AP435" s="9"/>
      <c r="AQ435" s="10"/>
      <c r="AR435" s="11"/>
      <c r="AS435" s="6">
        <f>SUMIF(AT$253:AT$283,$D435,AV$253:AV$283)</f>
        <v>0</v>
      </c>
      <c r="AT435" s="9"/>
      <c r="AU435" s="10"/>
      <c r="AV435" s="11"/>
      <c r="AW435" s="6">
        <f>SUMIF(AX$253:AX$283,$D435,AZ$253:AZ$283)</f>
        <v>0</v>
      </c>
      <c r="AX435" s="9"/>
      <c r="AY435" s="10"/>
      <c r="AZ435" s="11"/>
      <c r="BA435" s="6">
        <f>SUMIF(BB$253:BB$283,$D435,BD$253:BD$283)</f>
        <v>0</v>
      </c>
      <c r="BB435" s="9"/>
      <c r="BC435" s="10"/>
      <c r="BD435" s="11"/>
      <c r="BE435" s="6">
        <f>SUMIF(BF$253:BF$283,$D435,BH$253:BH$283)</f>
        <v>0</v>
      </c>
      <c r="BF435" s="9"/>
      <c r="BG435" s="10"/>
      <c r="BH435" s="11"/>
      <c r="BI435" s="6">
        <f>SUMIF(BJ$253:BJ$283,$D435,BL$253:BL$283)</f>
        <v>0</v>
      </c>
      <c r="BJ435" s="9"/>
      <c r="BK435" s="10"/>
      <c r="BL435" s="11"/>
      <c r="BM435" s="6">
        <f>SUMIF(BN$253:BN$283,$D435,BP$253:BP$283)</f>
        <v>0</v>
      </c>
      <c r="BN435" s="9"/>
      <c r="BO435" s="10"/>
      <c r="BP435" s="11"/>
      <c r="BQ435" s="6">
        <f>SUMIF(BR$253:BR$283,$D435,BT$253:BT$283)</f>
        <v>0</v>
      </c>
      <c r="BR435" s="9"/>
      <c r="BS435" s="10"/>
      <c r="BT435" s="11"/>
      <c r="BU435" s="6">
        <f>SUMIF(BV$253:BV$283,$D435,BX$253:BX$283)</f>
        <v>0</v>
      </c>
      <c r="BV435" s="9"/>
      <c r="BW435" s="10"/>
      <c r="BX435" s="11"/>
      <c r="BY435" s="6">
        <f>SUMIF(BZ$253:BZ$283,$D435,CB$253:CB$283)</f>
        <v>0</v>
      </c>
      <c r="BZ435" s="9"/>
      <c r="CA435" s="10"/>
      <c r="CB435" s="11"/>
      <c r="CC435" s="6">
        <f>SUMIF(CD$253:CD$283,$D435,CF$253:CF$283)</f>
        <v>0</v>
      </c>
      <c r="CD435" s="9"/>
      <c r="CE435" s="10"/>
      <c r="CF435" s="11"/>
      <c r="CG435" s="6">
        <f>SUMIF(CH$253:CH$283,$D435,CJ$253:CJ$283)</f>
        <v>0</v>
      </c>
      <c r="CH435" s="9"/>
      <c r="CI435" s="10"/>
      <c r="CJ435" s="11"/>
      <c r="CK435" s="6">
        <f>SUMIF(CL$253:CL$283,$D435,CN$253:CN$283)</f>
        <v>0</v>
      </c>
      <c r="CL435" s="9"/>
      <c r="CM435" s="10"/>
      <c r="CN435" s="11"/>
      <c r="CO435" s="6">
        <f>SUMIF(CP$253:CP$283,$D435,CR$253:CR$283)</f>
        <v>0</v>
      </c>
      <c r="CP435" s="9"/>
      <c r="CQ435" s="10"/>
      <c r="CR435" s="11"/>
      <c r="CS435" s="6">
        <f>SUMIF(CT$253:CT$283,$D435,CV$253:CV$283)</f>
        <v>0</v>
      </c>
      <c r="CT435" s="9"/>
      <c r="CU435" s="10"/>
      <c r="CV435" s="11"/>
      <c r="CW435" s="6">
        <f>SUMIF(CX$253:CX$283,$D435,CZ$253:CZ$283)</f>
        <v>0</v>
      </c>
      <c r="CX435" s="9"/>
      <c r="CY435" s="10"/>
      <c r="CZ435" s="11"/>
      <c r="DA435" s="6">
        <f>SUMIF(DB$253:DB$283,$D435,DD$253:DD$283)</f>
        <v>0</v>
      </c>
      <c r="DB435" s="9"/>
      <c r="DC435" s="10"/>
      <c r="DD435" s="11"/>
      <c r="DE435" s="6">
        <f>SUMIF(DF$253:DF$283,$D435,DH$253:DH$283)</f>
        <v>0</v>
      </c>
      <c r="DF435" s="9"/>
      <c r="DG435" s="10"/>
      <c r="DH435" s="11"/>
      <c r="DI435" s="6">
        <f>SUMIF(DJ$253:DJ$283,$D435,DL$253:DL$283)</f>
        <v>0</v>
      </c>
      <c r="DJ435" s="9"/>
      <c r="DK435" s="10"/>
      <c r="DL435" s="11"/>
      <c r="DM435" s="6">
        <f>SUMIF(DN$253:DN$283,$D435,DP$253:DP$283)</f>
        <v>0</v>
      </c>
      <c r="DN435" s="9"/>
      <c r="DO435" s="10"/>
      <c r="DP435" s="11"/>
      <c r="DQ435" s="6">
        <f>SUMIF(DR$253:DR$283,$D435,DT$253:DT$283)</f>
        <v>0</v>
      </c>
      <c r="DR435" s="9"/>
      <c r="DS435" s="10"/>
      <c r="DT435" s="11"/>
      <c r="DU435" s="6">
        <f>SUMIF(DV$253:DV$283,$D435,DX$253:DX$283)</f>
        <v>0</v>
      </c>
      <c r="DV435" s="9"/>
      <c r="DW435" s="10"/>
      <c r="DX435" s="11"/>
      <c r="DY435" s="6">
        <f>SUMIF(DZ$253:DZ$283,$D435,EB$253:EB$283)</f>
        <v>0</v>
      </c>
      <c r="DZ435" s="9"/>
      <c r="EA435" s="10"/>
      <c r="EB435" s="11"/>
      <c r="EC435" s="6">
        <f>SUMIF(ED$253:ED$283,$D435,EF$253:EF$283)</f>
        <v>0</v>
      </c>
      <c r="ED435" s="9"/>
      <c r="EE435" s="10"/>
      <c r="EF435" s="11"/>
      <c r="EG435" s="6">
        <f>SUMIF(EH$253:EH$283,$D435,EJ$253:EJ$283)</f>
        <v>0</v>
      </c>
      <c r="EH435" s="9"/>
      <c r="EI435" s="10"/>
      <c r="EJ435" s="11"/>
      <c r="EK435" s="6">
        <f>SUMIF(EL$253:EL$283,$D435,EN$253:EN$283)</f>
        <v>0</v>
      </c>
      <c r="EL435" s="9"/>
      <c r="EM435" s="10"/>
      <c r="EN435" s="11"/>
      <c r="EO435" s="6">
        <f>SUMIF(EP$253:EP$283,$D435,ER$253:ER$283)</f>
        <v>0</v>
      </c>
      <c r="EP435" s="9"/>
      <c r="EQ435" s="10"/>
      <c r="ER435" s="11"/>
      <c r="ES435" s="6">
        <f>SUMIF(ET$253:ET$283,$D435,EV$253:EV$283)</f>
        <v>0</v>
      </c>
      <c r="ET435" s="9"/>
      <c r="EU435" s="10"/>
      <c r="EV435" s="11"/>
      <c r="EW435" s="6">
        <f>SUMIF(EX$253:EX$283,$D435,EZ$253:EZ$283)</f>
        <v>0</v>
      </c>
      <c r="EX435" s="9"/>
      <c r="EY435" s="10"/>
      <c r="EZ435" s="11"/>
      <c r="FA435" s="6">
        <f>SUMIF(FB$253:FB$283,$D435,FD$253:FD$283)</f>
        <v>0</v>
      </c>
      <c r="FB435" s="9"/>
      <c r="FC435" s="10"/>
      <c r="FD435" s="11"/>
      <c r="FE435" s="6">
        <f>SUMIF(FF$253:FF$283,$D435,FH$253:FH$283)</f>
        <v>0</v>
      </c>
      <c r="FF435" s="9"/>
      <c r="FG435" s="10"/>
      <c r="FH435" s="11"/>
      <c r="FI435" s="6">
        <f>SUMIF(FJ$253:FJ$283,$D435,FL$253:FL$283)</f>
        <v>0</v>
      </c>
      <c r="FJ435" s="9"/>
      <c r="FK435" s="10"/>
      <c r="FL435" s="11"/>
      <c r="FM435" s="6">
        <f>SUMIF(FN$253:FN$283,$D435,FP$253:FP$283)</f>
        <v>0</v>
      </c>
      <c r="FN435" s="9"/>
      <c r="FO435" s="10"/>
      <c r="FP435" s="11"/>
      <c r="FQ435" s="6">
        <f>SUMIF(FR$253:FR$283,$D435,FT$253:FT$283)</f>
        <v>0</v>
      </c>
      <c r="FR435" s="9"/>
      <c r="FS435" s="10"/>
      <c r="FT435" s="11"/>
      <c r="FU435" s="6">
        <f>SUMIF(FV$253:FV$283,$D435,FX$253:FX$283)</f>
        <v>0</v>
      </c>
      <c r="FV435" s="9"/>
      <c r="FW435" s="10"/>
      <c r="FX435" s="11"/>
      <c r="FY435" s="6">
        <f>SUMIF(FZ$253:FZ$283,$D435,GB$253:GB$283)</f>
        <v>0</v>
      </c>
      <c r="FZ435" s="9"/>
      <c r="GA435" s="10"/>
      <c r="GB435" s="11"/>
      <c r="GC435" s="6">
        <f>SUMIF(GD$253:GD$283,$D435,GF$253:GF$283)</f>
        <v>0</v>
      </c>
      <c r="GD435" s="9"/>
      <c r="GE435" s="10"/>
      <c r="GF435" s="11"/>
      <c r="GG435" s="6">
        <f>SUMIF(GH$253:GH$283,$D435,GJ$253:GJ$283)</f>
        <v>0</v>
      </c>
      <c r="GH435" s="9"/>
      <c r="GI435" s="10"/>
      <c r="GJ435" s="11"/>
      <c r="GK435" s="6">
        <f>SUMIF(GL$253:GL$283,$D435,GN$253:GN$283)</f>
        <v>0</v>
      </c>
      <c r="GL435" s="9"/>
      <c r="GM435" s="10"/>
      <c r="GN435" s="11"/>
      <c r="GO435" s="6">
        <f>SUMIF(GP$253:GP$283,$D435,GR$253:GR$283)</f>
        <v>0</v>
      </c>
      <c r="GP435" s="9"/>
      <c r="GQ435" s="10"/>
      <c r="GR435" s="11"/>
      <c r="GS435" s="6">
        <f>SUMIF(GT$253:GT$283,$D435,GV$253:GV$283)</f>
        <v>0</v>
      </c>
      <c r="GT435" s="9"/>
      <c r="GU435" s="10"/>
      <c r="GV435" s="20"/>
      <c r="GW435" s="19">
        <f t="shared" si="12"/>
        <v>0</v>
      </c>
      <c r="GX435" s="472"/>
      <c r="GY435" s="522"/>
    </row>
    <row r="436" spans="1:207" ht="33.950000000000003" customHeight="1">
      <c r="A436" s="47" t="s">
        <v>84</v>
      </c>
      <c r="B436" s="513"/>
      <c r="C436" s="334" t="s">
        <v>463</v>
      </c>
      <c r="D436" s="335" t="s">
        <v>464</v>
      </c>
      <c r="E436" s="6">
        <f>SUMIF(F$284:F$314,$D436,H$284:H$314)</f>
        <v>0</v>
      </c>
      <c r="F436" s="9"/>
      <c r="G436" s="10"/>
      <c r="H436" s="11"/>
      <c r="I436" s="6">
        <f>SUMIF(J$284:J$314,$D436,L$284:L$314)</f>
        <v>0</v>
      </c>
      <c r="J436" s="9"/>
      <c r="K436" s="10"/>
      <c r="L436" s="11"/>
      <c r="M436" s="6">
        <f>SUMIF(N$284:N$314,$D436,P$284:P$314)</f>
        <v>0</v>
      </c>
      <c r="N436" s="9"/>
      <c r="O436" s="10"/>
      <c r="P436" s="11"/>
      <c r="Q436" s="6">
        <f>SUMIF(R$284:R$314,$D436,T$284:T$314)</f>
        <v>0</v>
      </c>
      <c r="R436" s="9"/>
      <c r="S436" s="10"/>
      <c r="T436" s="11"/>
      <c r="U436" s="6">
        <f>SUMIF(V$284:V$314,$D436,X$284:X$314)</f>
        <v>0</v>
      </c>
      <c r="V436" s="9"/>
      <c r="W436" s="10"/>
      <c r="X436" s="11"/>
      <c r="Y436" s="6">
        <f>SUMIF(Z$284:Z$314,$D436,AB$284:AB$314)</f>
        <v>0</v>
      </c>
      <c r="Z436" s="9"/>
      <c r="AA436" s="10"/>
      <c r="AB436" s="11"/>
      <c r="AC436" s="6">
        <f>SUMIF(AD$284:AD$314,$D436,AF$284:AF$314)</f>
        <v>0</v>
      </c>
      <c r="AD436" s="9"/>
      <c r="AE436" s="10"/>
      <c r="AF436" s="11"/>
      <c r="AG436" s="6">
        <f>SUMIF(AH$284:AH$314,$D436,AJ$284:AJ$314)</f>
        <v>0</v>
      </c>
      <c r="AH436" s="9"/>
      <c r="AI436" s="10"/>
      <c r="AJ436" s="11"/>
      <c r="AK436" s="6">
        <f>SUMIF(AL$284:AL$314,$D436,AN$284:AN$314)</f>
        <v>0</v>
      </c>
      <c r="AL436" s="9"/>
      <c r="AM436" s="10"/>
      <c r="AN436" s="11"/>
      <c r="AO436" s="6">
        <f>SUMIF(AP$284:AP$314,$D436,AR$284:AR$314)</f>
        <v>0</v>
      </c>
      <c r="AP436" s="9"/>
      <c r="AQ436" s="10"/>
      <c r="AR436" s="11"/>
      <c r="AS436" s="6">
        <f>SUMIF(AT$284:AT$314,$D436,AV$284:AV$314)</f>
        <v>0</v>
      </c>
      <c r="AT436" s="9"/>
      <c r="AU436" s="10"/>
      <c r="AV436" s="11"/>
      <c r="AW436" s="6">
        <f>SUMIF(AX$284:AX$314,$D436,AZ$284:AZ$314)</f>
        <v>0</v>
      </c>
      <c r="AX436" s="9"/>
      <c r="AY436" s="10"/>
      <c r="AZ436" s="11"/>
      <c r="BA436" s="6">
        <f>SUMIF(BB$284:BB$314,$D436,BD$284:BD$314)</f>
        <v>0</v>
      </c>
      <c r="BB436" s="9"/>
      <c r="BC436" s="10"/>
      <c r="BD436" s="11"/>
      <c r="BE436" s="6">
        <f>SUMIF(BF$284:BF$314,$D436,BH$284:BH$314)</f>
        <v>0</v>
      </c>
      <c r="BF436" s="9"/>
      <c r="BG436" s="10"/>
      <c r="BH436" s="11"/>
      <c r="BI436" s="6">
        <f>SUMIF(BJ$284:BJ$314,$D436,BL$284:BL$314)</f>
        <v>0</v>
      </c>
      <c r="BJ436" s="9"/>
      <c r="BK436" s="10"/>
      <c r="BL436" s="11"/>
      <c r="BM436" s="6">
        <f>SUMIF(BN$284:BN$314,$D436,BP$284:BP$314)</f>
        <v>0</v>
      </c>
      <c r="BN436" s="9"/>
      <c r="BO436" s="10"/>
      <c r="BP436" s="11"/>
      <c r="BQ436" s="6">
        <f>SUMIF(BR$284:BR$314,$D436,BT$284:BT$314)</f>
        <v>0</v>
      </c>
      <c r="BR436" s="9"/>
      <c r="BS436" s="10"/>
      <c r="BT436" s="11"/>
      <c r="BU436" s="6">
        <f>SUMIF(BV$284:BV$314,$D436,BX$284:BX$314)</f>
        <v>0</v>
      </c>
      <c r="BV436" s="9"/>
      <c r="BW436" s="10"/>
      <c r="BX436" s="11"/>
      <c r="BY436" s="6">
        <f>SUMIF(BZ$284:BZ$314,$D436,CB$284:CB$314)</f>
        <v>0</v>
      </c>
      <c r="BZ436" s="9"/>
      <c r="CA436" s="10"/>
      <c r="CB436" s="11"/>
      <c r="CC436" s="6">
        <f>SUMIF(CD$284:CD$314,$D436,CF$284:CF$314)</f>
        <v>0</v>
      </c>
      <c r="CD436" s="9"/>
      <c r="CE436" s="10"/>
      <c r="CF436" s="11"/>
      <c r="CG436" s="6">
        <f>SUMIF(CH$284:CH$314,$D436,CJ$284:CJ$314)</f>
        <v>0</v>
      </c>
      <c r="CH436" s="9"/>
      <c r="CI436" s="10"/>
      <c r="CJ436" s="11"/>
      <c r="CK436" s="6">
        <f>SUMIF(CL$284:CL$314,$D436,CN$284:CN$314)</f>
        <v>0</v>
      </c>
      <c r="CL436" s="9"/>
      <c r="CM436" s="10"/>
      <c r="CN436" s="11"/>
      <c r="CO436" s="6">
        <f>SUMIF(CP$284:CP$314,$D436,CR$284:CR$314)</f>
        <v>0</v>
      </c>
      <c r="CP436" s="9"/>
      <c r="CQ436" s="10"/>
      <c r="CR436" s="11"/>
      <c r="CS436" s="6">
        <f>SUMIF(CT$284:CT$314,$D436,CV$284:CV$314)</f>
        <v>0</v>
      </c>
      <c r="CT436" s="9"/>
      <c r="CU436" s="10"/>
      <c r="CV436" s="11"/>
      <c r="CW436" s="6">
        <f>SUMIF(CX$284:CX$314,$D436,CZ$284:CZ$314)</f>
        <v>0</v>
      </c>
      <c r="CX436" s="9"/>
      <c r="CY436" s="10"/>
      <c r="CZ436" s="11"/>
      <c r="DA436" s="6">
        <f>SUMIF(DB$284:DB$314,$D436,DD$284:DD$314)</f>
        <v>0</v>
      </c>
      <c r="DB436" s="9"/>
      <c r="DC436" s="10"/>
      <c r="DD436" s="11"/>
      <c r="DE436" s="6">
        <f>SUMIF(DF$284:DF$314,$D436,DH$284:DH$314)</f>
        <v>0</v>
      </c>
      <c r="DF436" s="9"/>
      <c r="DG436" s="10"/>
      <c r="DH436" s="11"/>
      <c r="DI436" s="6">
        <f>SUMIF(DJ$284:DJ$314,$D436,DL$284:DL$314)</f>
        <v>0</v>
      </c>
      <c r="DJ436" s="9"/>
      <c r="DK436" s="10"/>
      <c r="DL436" s="11"/>
      <c r="DM436" s="6">
        <f>SUMIF(DN$284:DN$314,$D436,DP$284:DP$314)</f>
        <v>0</v>
      </c>
      <c r="DN436" s="9"/>
      <c r="DO436" s="10"/>
      <c r="DP436" s="11"/>
      <c r="DQ436" s="6">
        <f>SUMIF(DR$284:DR$314,$D436,DT$284:DT$314)</f>
        <v>0</v>
      </c>
      <c r="DR436" s="9"/>
      <c r="DS436" s="10"/>
      <c r="DT436" s="11"/>
      <c r="DU436" s="6">
        <f>SUMIF(DV$284:DV$314,$D436,DX$284:DX$314)</f>
        <v>0</v>
      </c>
      <c r="DV436" s="9"/>
      <c r="DW436" s="10"/>
      <c r="DX436" s="11"/>
      <c r="DY436" s="6">
        <f>SUMIF(DZ$284:DZ$314,$D436,EB$284:EB$314)</f>
        <v>0</v>
      </c>
      <c r="DZ436" s="9"/>
      <c r="EA436" s="10"/>
      <c r="EB436" s="11"/>
      <c r="EC436" s="6">
        <f>SUMIF(ED$284:ED$314,$D436,EF$284:EF$314)</f>
        <v>0</v>
      </c>
      <c r="ED436" s="9"/>
      <c r="EE436" s="10"/>
      <c r="EF436" s="11"/>
      <c r="EG436" s="6">
        <f>SUMIF(EH$284:EH$314,$D436,EJ$284:EJ$314)</f>
        <v>0</v>
      </c>
      <c r="EH436" s="9"/>
      <c r="EI436" s="10"/>
      <c r="EJ436" s="11"/>
      <c r="EK436" s="6">
        <f>SUMIF(EL$284:EL$314,$D436,EN$284:EN$314)</f>
        <v>0</v>
      </c>
      <c r="EL436" s="9"/>
      <c r="EM436" s="10"/>
      <c r="EN436" s="11"/>
      <c r="EO436" s="6">
        <f>SUMIF(EP$284:EP$314,$D436,ER$284:ER$314)</f>
        <v>0</v>
      </c>
      <c r="EP436" s="9"/>
      <c r="EQ436" s="10"/>
      <c r="ER436" s="11"/>
      <c r="ES436" s="6">
        <f>SUMIF(ET$284:ET$314,$D436,EV$284:EV$314)</f>
        <v>0</v>
      </c>
      <c r="ET436" s="9"/>
      <c r="EU436" s="10"/>
      <c r="EV436" s="11"/>
      <c r="EW436" s="6">
        <f>SUMIF(EX$284:EX$314,$D436,EZ$284:EZ$314)</f>
        <v>0</v>
      </c>
      <c r="EX436" s="9"/>
      <c r="EY436" s="10"/>
      <c r="EZ436" s="11"/>
      <c r="FA436" s="6">
        <f>SUMIF(FB$284:FB$314,$D436,FD$284:FD$314)</f>
        <v>0</v>
      </c>
      <c r="FB436" s="9"/>
      <c r="FC436" s="10"/>
      <c r="FD436" s="11"/>
      <c r="FE436" s="6">
        <f>SUMIF(FF$284:FF$314,$D436,FH$284:FH$314)</f>
        <v>0</v>
      </c>
      <c r="FF436" s="9"/>
      <c r="FG436" s="10"/>
      <c r="FH436" s="11"/>
      <c r="FI436" s="6">
        <f>SUMIF(FJ$284:FJ$314,$D436,FL$284:FL$314)</f>
        <v>0</v>
      </c>
      <c r="FJ436" s="9"/>
      <c r="FK436" s="10"/>
      <c r="FL436" s="11"/>
      <c r="FM436" s="6">
        <f>SUMIF(FN$284:FN$314,$D436,FP$284:FP$314)</f>
        <v>0</v>
      </c>
      <c r="FN436" s="9"/>
      <c r="FO436" s="10"/>
      <c r="FP436" s="11"/>
      <c r="FQ436" s="6">
        <f>SUMIF(FR$284:FR$314,$D436,FT$284:FT$314)</f>
        <v>0</v>
      </c>
      <c r="FR436" s="9"/>
      <c r="FS436" s="10"/>
      <c r="FT436" s="11"/>
      <c r="FU436" s="6">
        <f>SUMIF(FV$284:FV$314,$D436,FX$284:FX$314)</f>
        <v>0</v>
      </c>
      <c r="FV436" s="9"/>
      <c r="FW436" s="10"/>
      <c r="FX436" s="11"/>
      <c r="FY436" s="6">
        <f>SUMIF(FZ$284:FZ$314,$D436,GB$284:GB$314)</f>
        <v>0</v>
      </c>
      <c r="FZ436" s="9"/>
      <c r="GA436" s="10"/>
      <c r="GB436" s="11"/>
      <c r="GC436" s="6">
        <f>SUMIF(GD$284:GD$314,$D436,GF$284:GF$314)</f>
        <v>0</v>
      </c>
      <c r="GD436" s="9"/>
      <c r="GE436" s="10"/>
      <c r="GF436" s="11"/>
      <c r="GG436" s="6">
        <f>SUMIF(GH$284:GH$314,$D436,GJ$284:GJ$314)</f>
        <v>0</v>
      </c>
      <c r="GH436" s="9"/>
      <c r="GI436" s="10"/>
      <c r="GJ436" s="11"/>
      <c r="GK436" s="6">
        <f>SUMIF(GL$284:GL$314,$D436,GN$284:GN$314)</f>
        <v>0</v>
      </c>
      <c r="GL436" s="9"/>
      <c r="GM436" s="10"/>
      <c r="GN436" s="11"/>
      <c r="GO436" s="6">
        <f>SUMIF(GP$284:GP$314,$D436,GR$284:GR$314)</f>
        <v>0</v>
      </c>
      <c r="GP436" s="9"/>
      <c r="GQ436" s="10"/>
      <c r="GR436" s="11"/>
      <c r="GS436" s="6">
        <f>SUMIF(GT$284:GT$314,$D436,GV$284:GV$314)</f>
        <v>0</v>
      </c>
      <c r="GT436" s="9"/>
      <c r="GU436" s="10"/>
      <c r="GV436" s="20"/>
      <c r="GW436" s="19">
        <f t="shared" si="12"/>
        <v>0</v>
      </c>
      <c r="GX436" s="472"/>
      <c r="GY436" s="522"/>
    </row>
    <row r="437" spans="1:207" ht="33.950000000000003" customHeight="1">
      <c r="A437" s="47" t="s">
        <v>85</v>
      </c>
      <c r="B437" s="513"/>
      <c r="C437" s="157" t="s">
        <v>463</v>
      </c>
      <c r="D437" s="242" t="s">
        <v>464</v>
      </c>
      <c r="E437" s="6">
        <f>SUMIF(F$315:F$345,$D437,H$315:H$345)</f>
        <v>0</v>
      </c>
      <c r="F437" s="9"/>
      <c r="G437" s="10"/>
      <c r="H437" s="11"/>
      <c r="I437" s="6">
        <f>SUMIF(J$315:J$345,$D437,L$315:L$345)</f>
        <v>0</v>
      </c>
      <c r="J437" s="9"/>
      <c r="K437" s="10"/>
      <c r="L437" s="11"/>
      <c r="M437" s="6">
        <f>SUMIF(N$315:N$345,$D437,P$315:P$345)</f>
        <v>0</v>
      </c>
      <c r="N437" s="9"/>
      <c r="O437" s="10"/>
      <c r="P437" s="11"/>
      <c r="Q437" s="6">
        <f>SUMIF(R$315:R$345,$D437,T$315:T$345)</f>
        <v>0</v>
      </c>
      <c r="R437" s="9"/>
      <c r="S437" s="10"/>
      <c r="T437" s="11"/>
      <c r="U437" s="6">
        <f>SUMIF(V$315:V$345,$D437,X$315:X$345)</f>
        <v>0</v>
      </c>
      <c r="V437" s="9"/>
      <c r="W437" s="10"/>
      <c r="X437" s="11"/>
      <c r="Y437" s="6">
        <f>SUMIF(Z$315:Z$345,$D437,AB$315:AB$345)</f>
        <v>0</v>
      </c>
      <c r="Z437" s="9"/>
      <c r="AA437" s="10"/>
      <c r="AB437" s="11"/>
      <c r="AC437" s="6">
        <f>SUMIF(AD$315:AD$345,$D437,AF$315:AF$345)</f>
        <v>0</v>
      </c>
      <c r="AD437" s="9"/>
      <c r="AE437" s="10"/>
      <c r="AF437" s="11"/>
      <c r="AG437" s="6">
        <f>SUMIF(AH$315:AH$345,$D437,AJ$315:AJ$345)</f>
        <v>0</v>
      </c>
      <c r="AH437" s="9"/>
      <c r="AI437" s="10"/>
      <c r="AJ437" s="11"/>
      <c r="AK437" s="6">
        <f>SUMIF(AL$315:AL$345,$D437,AN$315:AN$345)</f>
        <v>0</v>
      </c>
      <c r="AL437" s="9"/>
      <c r="AM437" s="10"/>
      <c r="AN437" s="11"/>
      <c r="AO437" s="6">
        <f>SUMIF(AP$315:AP$345,$D437,AR$315:AR$345)</f>
        <v>0</v>
      </c>
      <c r="AP437" s="9"/>
      <c r="AQ437" s="10"/>
      <c r="AR437" s="11"/>
      <c r="AS437" s="6">
        <f>SUMIF(AT$315:AT$345,$D437,AV$315:AV$345)</f>
        <v>0</v>
      </c>
      <c r="AT437" s="9"/>
      <c r="AU437" s="10"/>
      <c r="AV437" s="11"/>
      <c r="AW437" s="6">
        <f>SUMIF(AX$315:AX$345,$D437,AZ$315:AZ$345)</f>
        <v>0</v>
      </c>
      <c r="AX437" s="9"/>
      <c r="AY437" s="10"/>
      <c r="AZ437" s="11"/>
      <c r="BA437" s="6">
        <f>SUMIF(BB$315:BB$345,$D437,BD$315:BD$345)</f>
        <v>0</v>
      </c>
      <c r="BB437" s="9"/>
      <c r="BC437" s="10"/>
      <c r="BD437" s="11"/>
      <c r="BE437" s="6">
        <f>SUMIF(BF$315:BF$345,$D437,BH$315:BH$345)</f>
        <v>0</v>
      </c>
      <c r="BF437" s="9"/>
      <c r="BG437" s="10"/>
      <c r="BH437" s="11"/>
      <c r="BI437" s="6">
        <f>SUMIF(BJ$315:BJ$345,$D437,BL$315:BL$345)</f>
        <v>0</v>
      </c>
      <c r="BJ437" s="9"/>
      <c r="BK437" s="10"/>
      <c r="BL437" s="11"/>
      <c r="BM437" s="6">
        <f>SUMIF(BN$315:BN$345,$D437,BP$315:BP$345)</f>
        <v>0</v>
      </c>
      <c r="BN437" s="9"/>
      <c r="BO437" s="10"/>
      <c r="BP437" s="11"/>
      <c r="BQ437" s="6">
        <f>SUMIF(BR$315:BR$345,$D437,BT$315:BT$345)</f>
        <v>0</v>
      </c>
      <c r="BR437" s="9"/>
      <c r="BS437" s="10"/>
      <c r="BT437" s="11"/>
      <c r="BU437" s="6">
        <f>SUMIF(BV$315:BV$345,$D437,BX$315:BX$345)</f>
        <v>0</v>
      </c>
      <c r="BV437" s="9"/>
      <c r="BW437" s="10"/>
      <c r="BX437" s="11"/>
      <c r="BY437" s="6">
        <f>SUMIF(BZ$315:BZ$345,$D437,CB$315:CB$345)</f>
        <v>0</v>
      </c>
      <c r="BZ437" s="9"/>
      <c r="CA437" s="10"/>
      <c r="CB437" s="11"/>
      <c r="CC437" s="6">
        <f>SUMIF(CD$315:CD$345,$D437,CF$315:CF$345)</f>
        <v>0</v>
      </c>
      <c r="CD437" s="9"/>
      <c r="CE437" s="10"/>
      <c r="CF437" s="11"/>
      <c r="CG437" s="6">
        <f>SUMIF(CH$315:CH$345,$D437,CJ$315:CJ$345)</f>
        <v>0</v>
      </c>
      <c r="CH437" s="9"/>
      <c r="CI437" s="10"/>
      <c r="CJ437" s="11"/>
      <c r="CK437" s="6">
        <f>SUMIF(CL$315:CL$345,$D437,CN$315:CN$345)</f>
        <v>0</v>
      </c>
      <c r="CL437" s="9"/>
      <c r="CM437" s="10"/>
      <c r="CN437" s="11"/>
      <c r="CO437" s="6">
        <f>SUMIF(CP$315:CP$345,$D437,CR$315:CR$345)</f>
        <v>0</v>
      </c>
      <c r="CP437" s="9"/>
      <c r="CQ437" s="10"/>
      <c r="CR437" s="11"/>
      <c r="CS437" s="6">
        <f>SUMIF(CT$315:CT$345,$D437,CV$315:CV$345)</f>
        <v>0</v>
      </c>
      <c r="CT437" s="9"/>
      <c r="CU437" s="10"/>
      <c r="CV437" s="11"/>
      <c r="CW437" s="6">
        <f>SUMIF(CX$315:CX$345,$D437,CZ$315:CZ$345)</f>
        <v>0</v>
      </c>
      <c r="CX437" s="9"/>
      <c r="CY437" s="10"/>
      <c r="CZ437" s="11"/>
      <c r="DA437" s="6">
        <f>SUMIF(DB$315:DB$345,$D437,DD$315:DD$345)</f>
        <v>0</v>
      </c>
      <c r="DB437" s="9"/>
      <c r="DC437" s="10"/>
      <c r="DD437" s="11"/>
      <c r="DE437" s="6">
        <f>SUMIF(DF$315:DF$345,$D437,DH$315:DH$345)</f>
        <v>0</v>
      </c>
      <c r="DF437" s="9"/>
      <c r="DG437" s="10"/>
      <c r="DH437" s="11"/>
      <c r="DI437" s="6">
        <f>SUMIF(DJ$315:DJ$345,$D437,DL$315:DL$345)</f>
        <v>0</v>
      </c>
      <c r="DJ437" s="9"/>
      <c r="DK437" s="10"/>
      <c r="DL437" s="11"/>
      <c r="DM437" s="6">
        <f>SUMIF(DN$315:DN$345,$D437,DP$315:DP$345)</f>
        <v>0</v>
      </c>
      <c r="DN437" s="9"/>
      <c r="DO437" s="10"/>
      <c r="DP437" s="11"/>
      <c r="DQ437" s="6">
        <f>SUMIF(DR$315:DR$345,$D437,DT$315:DT$345)</f>
        <v>0</v>
      </c>
      <c r="DR437" s="9"/>
      <c r="DS437" s="10"/>
      <c r="DT437" s="11"/>
      <c r="DU437" s="6">
        <f>SUMIF(DV$315:DV$345,$D437,DX$315:DX$345)</f>
        <v>0</v>
      </c>
      <c r="DV437" s="9"/>
      <c r="DW437" s="10"/>
      <c r="DX437" s="11"/>
      <c r="DY437" s="6">
        <f>SUMIF(DZ$315:DZ$345,$D437,EB$315:EB$345)</f>
        <v>0</v>
      </c>
      <c r="DZ437" s="9"/>
      <c r="EA437" s="10"/>
      <c r="EB437" s="11"/>
      <c r="EC437" s="6">
        <f>SUMIF(ED$315:ED$345,$D437,EF$315:EF$345)</f>
        <v>0</v>
      </c>
      <c r="ED437" s="9"/>
      <c r="EE437" s="10"/>
      <c r="EF437" s="11"/>
      <c r="EG437" s="6">
        <f>SUMIF(EH$315:EH$345,$D437,EJ$315:EJ$345)</f>
        <v>0</v>
      </c>
      <c r="EH437" s="9"/>
      <c r="EI437" s="10"/>
      <c r="EJ437" s="11"/>
      <c r="EK437" s="6">
        <f>SUMIF(EL$315:EL$345,$D437,EN$315:EN$345)</f>
        <v>0</v>
      </c>
      <c r="EL437" s="9"/>
      <c r="EM437" s="10"/>
      <c r="EN437" s="11"/>
      <c r="EO437" s="6">
        <f>SUMIF(EP$315:EP$345,$D437,ER$315:ER$345)</f>
        <v>0</v>
      </c>
      <c r="EP437" s="9"/>
      <c r="EQ437" s="10"/>
      <c r="ER437" s="11"/>
      <c r="ES437" s="6">
        <f>SUMIF(ET$315:ET$345,$D437,EV$315:EV$345)</f>
        <v>0</v>
      </c>
      <c r="ET437" s="9"/>
      <c r="EU437" s="10"/>
      <c r="EV437" s="11"/>
      <c r="EW437" s="6">
        <f>SUMIF(EX$315:EX$345,$D437,EZ$315:EZ$345)</f>
        <v>0</v>
      </c>
      <c r="EX437" s="9"/>
      <c r="EY437" s="10"/>
      <c r="EZ437" s="11"/>
      <c r="FA437" s="6">
        <f>SUMIF(FB$315:FB$345,$D437,FD$315:FD$345)</f>
        <v>0</v>
      </c>
      <c r="FB437" s="9"/>
      <c r="FC437" s="10"/>
      <c r="FD437" s="11"/>
      <c r="FE437" s="6">
        <f>SUMIF(FF$315:FF$345,$D437,FH$315:FH$345)</f>
        <v>0</v>
      </c>
      <c r="FF437" s="9"/>
      <c r="FG437" s="10"/>
      <c r="FH437" s="11"/>
      <c r="FI437" s="6">
        <f>SUMIF(FJ$315:FJ$345,$D437,FL$315:FL$345)</f>
        <v>0</v>
      </c>
      <c r="FJ437" s="9"/>
      <c r="FK437" s="10"/>
      <c r="FL437" s="11"/>
      <c r="FM437" s="6">
        <f>SUMIF(FN$315:FN$345,$D437,FP$315:FP$345)</f>
        <v>0</v>
      </c>
      <c r="FN437" s="9"/>
      <c r="FO437" s="10"/>
      <c r="FP437" s="11"/>
      <c r="FQ437" s="6">
        <f>SUMIF(FR$315:FR$345,$D437,FT$315:FT$345)</f>
        <v>0</v>
      </c>
      <c r="FR437" s="9"/>
      <c r="FS437" s="10"/>
      <c r="FT437" s="11"/>
      <c r="FU437" s="6">
        <f>SUMIF(FV$315:FV$345,$D437,FX$315:FX$345)</f>
        <v>0</v>
      </c>
      <c r="FV437" s="9"/>
      <c r="FW437" s="10"/>
      <c r="FX437" s="11"/>
      <c r="FY437" s="6">
        <f>SUMIF(FZ$315:FZ$345,$D437,GB$315:GB$345)</f>
        <v>0</v>
      </c>
      <c r="FZ437" s="9"/>
      <c r="GA437" s="10"/>
      <c r="GB437" s="11"/>
      <c r="GC437" s="6">
        <f>SUMIF(GD$315:GD$345,$D437,GF$315:GF$345)</f>
        <v>0</v>
      </c>
      <c r="GD437" s="9"/>
      <c r="GE437" s="10"/>
      <c r="GF437" s="11"/>
      <c r="GG437" s="6">
        <f>SUMIF(GH$315:GH$345,$D437,GJ$315:GJ$345)</f>
        <v>0</v>
      </c>
      <c r="GH437" s="9"/>
      <c r="GI437" s="10"/>
      <c r="GJ437" s="11"/>
      <c r="GK437" s="6">
        <f>SUMIF(GL$315:GL$345,$D437,GN$315:GN$345)</f>
        <v>0</v>
      </c>
      <c r="GL437" s="9"/>
      <c r="GM437" s="10"/>
      <c r="GN437" s="11"/>
      <c r="GO437" s="6">
        <f>SUMIF(GP$315:GP$345,$D437,GR$315:GR$345)</f>
        <v>0</v>
      </c>
      <c r="GP437" s="9"/>
      <c r="GQ437" s="10"/>
      <c r="GR437" s="11"/>
      <c r="GS437" s="6">
        <f>SUMIF(GT$315:GT$345,$D437,GV$315:GV$345)</f>
        <v>0</v>
      </c>
      <c r="GT437" s="9"/>
      <c r="GU437" s="10"/>
      <c r="GV437" s="20"/>
      <c r="GW437" s="19">
        <f t="shared" si="12"/>
        <v>0</v>
      </c>
      <c r="GX437" s="472"/>
      <c r="GY437" s="522"/>
    </row>
    <row r="438" spans="1:207" ht="33.950000000000003" customHeight="1" thickBot="1">
      <c r="A438" s="47" t="s">
        <v>86</v>
      </c>
      <c r="B438" s="514"/>
      <c r="C438" s="157" t="s">
        <v>463</v>
      </c>
      <c r="D438" s="242" t="s">
        <v>464</v>
      </c>
      <c r="E438" s="6">
        <f>SUMIF(F$346:F$376,$D438,H$346:H$376)</f>
        <v>0</v>
      </c>
      <c r="F438" s="9"/>
      <c r="G438" s="10"/>
      <c r="H438" s="11"/>
      <c r="I438" s="6">
        <f>SUMIF(J$346:J$376,$D438,L$346:L$376)</f>
        <v>0</v>
      </c>
      <c r="J438" s="9"/>
      <c r="K438" s="10"/>
      <c r="L438" s="11"/>
      <c r="M438" s="6">
        <f>SUMIF(N$346:N$376,$D438,P$346:P$376)</f>
        <v>0</v>
      </c>
      <c r="N438" s="9"/>
      <c r="O438" s="10"/>
      <c r="P438" s="11"/>
      <c r="Q438" s="6">
        <f>SUMIF(R$346:R$376,$D438,T$346:T$376)</f>
        <v>0</v>
      </c>
      <c r="R438" s="9"/>
      <c r="S438" s="10"/>
      <c r="T438" s="11"/>
      <c r="U438" s="6">
        <f>SUMIF(V$346:V$376,$D438,X$346:X$376)</f>
        <v>0</v>
      </c>
      <c r="V438" s="9"/>
      <c r="W438" s="10"/>
      <c r="X438" s="11"/>
      <c r="Y438" s="6">
        <f>SUMIF(Z$346:Z$376,$D438,AB$346:AB$376)</f>
        <v>0</v>
      </c>
      <c r="Z438" s="9"/>
      <c r="AA438" s="10"/>
      <c r="AB438" s="11"/>
      <c r="AC438" s="6">
        <f>SUMIF(AD$346:AD$376,$D438,AF$346:AF$376)</f>
        <v>0</v>
      </c>
      <c r="AD438" s="9"/>
      <c r="AE438" s="10"/>
      <c r="AF438" s="11"/>
      <c r="AG438" s="6">
        <f>SUMIF(AH$346:AH$376,$D438,AJ$346:AJ$376)</f>
        <v>0</v>
      </c>
      <c r="AH438" s="9"/>
      <c r="AI438" s="10"/>
      <c r="AJ438" s="11"/>
      <c r="AK438" s="6">
        <f>SUMIF(AL$346:AL$376,$D438,AN$346:AN$376)</f>
        <v>0</v>
      </c>
      <c r="AL438" s="9"/>
      <c r="AM438" s="10"/>
      <c r="AN438" s="11"/>
      <c r="AO438" s="6">
        <f>SUMIF(AP$346:AP$376,$D438,AR$346:AR$376)</f>
        <v>0</v>
      </c>
      <c r="AP438" s="9"/>
      <c r="AQ438" s="10"/>
      <c r="AR438" s="11"/>
      <c r="AS438" s="6">
        <f>SUMIF(AT$346:AT$376,$D438,AV$346:AV$376)</f>
        <v>0</v>
      </c>
      <c r="AT438" s="9"/>
      <c r="AU438" s="10"/>
      <c r="AV438" s="11"/>
      <c r="AW438" s="6">
        <f>SUMIF(AX$346:AX$376,$D438,AZ$346:AZ$376)</f>
        <v>0</v>
      </c>
      <c r="AX438" s="9"/>
      <c r="AY438" s="10"/>
      <c r="AZ438" s="11"/>
      <c r="BA438" s="6">
        <f>SUMIF(BB$346:BB$376,$D438,BD$346:BD$376)</f>
        <v>0</v>
      </c>
      <c r="BB438" s="9"/>
      <c r="BC438" s="10"/>
      <c r="BD438" s="11"/>
      <c r="BE438" s="6">
        <f>SUMIF(BF$346:BF$376,$D438,BH$346:BH$376)</f>
        <v>0</v>
      </c>
      <c r="BF438" s="9"/>
      <c r="BG438" s="10"/>
      <c r="BH438" s="11"/>
      <c r="BI438" s="6">
        <f>SUMIF(BJ$346:BJ$376,$D438,BL$346:BL$376)</f>
        <v>0</v>
      </c>
      <c r="BJ438" s="9"/>
      <c r="BK438" s="10"/>
      <c r="BL438" s="11"/>
      <c r="BM438" s="6">
        <f>SUMIF(BN$346:BN$376,$D438,BP$346:BP$376)</f>
        <v>0</v>
      </c>
      <c r="BN438" s="9"/>
      <c r="BO438" s="10"/>
      <c r="BP438" s="11"/>
      <c r="BQ438" s="6">
        <f>SUMIF(BR$346:BR$376,$D438,BT$346:BT$376)</f>
        <v>0</v>
      </c>
      <c r="BR438" s="9"/>
      <c r="BS438" s="10"/>
      <c r="BT438" s="11"/>
      <c r="BU438" s="6">
        <f>SUMIF(BV$346:BV$376,$D438,BX$346:BX$376)</f>
        <v>0</v>
      </c>
      <c r="BV438" s="9"/>
      <c r="BW438" s="10"/>
      <c r="BX438" s="11"/>
      <c r="BY438" s="6">
        <f>SUMIF(BZ$346:BZ$376,$D438,CB$346:CB$376)</f>
        <v>0</v>
      </c>
      <c r="BZ438" s="9"/>
      <c r="CA438" s="10"/>
      <c r="CB438" s="11"/>
      <c r="CC438" s="6">
        <f>SUMIF(CD$346:CD$376,$D438,CF$346:CF$376)</f>
        <v>0</v>
      </c>
      <c r="CD438" s="9"/>
      <c r="CE438" s="10"/>
      <c r="CF438" s="11"/>
      <c r="CG438" s="6">
        <f>SUMIF(CH$346:CH$376,$D438,CJ$346:CJ$376)</f>
        <v>0</v>
      </c>
      <c r="CH438" s="9"/>
      <c r="CI438" s="10"/>
      <c r="CJ438" s="11"/>
      <c r="CK438" s="6">
        <f>SUMIF(CL$346:CL$376,$D438,CN$346:CN$376)</f>
        <v>0</v>
      </c>
      <c r="CL438" s="9"/>
      <c r="CM438" s="10"/>
      <c r="CN438" s="11"/>
      <c r="CO438" s="6">
        <f>SUMIF(CP$346:CP$376,$D438,CR$346:CR$376)</f>
        <v>0</v>
      </c>
      <c r="CP438" s="9"/>
      <c r="CQ438" s="10"/>
      <c r="CR438" s="11"/>
      <c r="CS438" s="6">
        <f>SUMIF(CT$346:CT$376,$D438,CV$346:CV$376)</f>
        <v>0</v>
      </c>
      <c r="CT438" s="9"/>
      <c r="CU438" s="10"/>
      <c r="CV438" s="11"/>
      <c r="CW438" s="6">
        <f>SUMIF(CX$346:CX$376,$D438,CZ$346:CZ$376)</f>
        <v>0</v>
      </c>
      <c r="CX438" s="9"/>
      <c r="CY438" s="10"/>
      <c r="CZ438" s="11"/>
      <c r="DA438" s="6">
        <f>SUMIF(DB$346:DB$376,$D438,DD$346:DD$376)</f>
        <v>0</v>
      </c>
      <c r="DB438" s="9"/>
      <c r="DC438" s="10"/>
      <c r="DD438" s="11"/>
      <c r="DE438" s="6">
        <f>SUMIF(DF$346:DF$376,$D438,DH$346:DH$376)</f>
        <v>0</v>
      </c>
      <c r="DF438" s="9"/>
      <c r="DG438" s="10"/>
      <c r="DH438" s="11"/>
      <c r="DI438" s="6">
        <f>SUMIF(DJ$346:DJ$376,$D438,DL$346:DL$376)</f>
        <v>0</v>
      </c>
      <c r="DJ438" s="9"/>
      <c r="DK438" s="10"/>
      <c r="DL438" s="11"/>
      <c r="DM438" s="6">
        <f>SUMIF(DN$346:DN$376,$D438,DP$346:DP$376)</f>
        <v>0</v>
      </c>
      <c r="DN438" s="9"/>
      <c r="DO438" s="10"/>
      <c r="DP438" s="11"/>
      <c r="DQ438" s="6">
        <f>SUMIF(DR$346:DR$376,$D438,DT$346:DT$376)</f>
        <v>0</v>
      </c>
      <c r="DR438" s="9"/>
      <c r="DS438" s="10"/>
      <c r="DT438" s="11"/>
      <c r="DU438" s="6">
        <f>SUMIF(DV$346:DV$376,$D438,DX$346:DX$376)</f>
        <v>0</v>
      </c>
      <c r="DV438" s="9"/>
      <c r="DW438" s="10"/>
      <c r="DX438" s="11"/>
      <c r="DY438" s="6">
        <f>SUMIF(DZ$346:DZ$376,$D438,EB$346:EB$376)</f>
        <v>0</v>
      </c>
      <c r="DZ438" s="9"/>
      <c r="EA438" s="10"/>
      <c r="EB438" s="11"/>
      <c r="EC438" s="6">
        <f>SUMIF(ED$346:ED$376,$D438,EF$346:EF$376)</f>
        <v>0</v>
      </c>
      <c r="ED438" s="9"/>
      <c r="EE438" s="10"/>
      <c r="EF438" s="11"/>
      <c r="EG438" s="6">
        <f>SUMIF(EH$346:EH$376,$D438,EJ$346:EJ$376)</f>
        <v>0</v>
      </c>
      <c r="EH438" s="9"/>
      <c r="EI438" s="10"/>
      <c r="EJ438" s="11"/>
      <c r="EK438" s="6">
        <f>SUMIF(EL$346:EL$376,$D438,EN$346:EN$376)</f>
        <v>0</v>
      </c>
      <c r="EL438" s="9"/>
      <c r="EM438" s="10"/>
      <c r="EN438" s="11"/>
      <c r="EO438" s="6">
        <f>SUMIF(EP$346:EP$376,$D438,ER$346:ER$376)</f>
        <v>0</v>
      </c>
      <c r="EP438" s="9"/>
      <c r="EQ438" s="10"/>
      <c r="ER438" s="11"/>
      <c r="ES438" s="6">
        <f>SUMIF(ET$346:ET$376,$D438,EV$346:EV$376)</f>
        <v>0</v>
      </c>
      <c r="ET438" s="9"/>
      <c r="EU438" s="10"/>
      <c r="EV438" s="11"/>
      <c r="EW438" s="6">
        <f>SUMIF(EX$346:EX$376,$D438,EZ$346:EZ$376)</f>
        <v>0</v>
      </c>
      <c r="EX438" s="9"/>
      <c r="EY438" s="10"/>
      <c r="EZ438" s="11"/>
      <c r="FA438" s="6">
        <f>SUMIF(FB$346:FB$376,$D438,FD$346:FD$376)</f>
        <v>0</v>
      </c>
      <c r="FB438" s="9"/>
      <c r="FC438" s="10"/>
      <c r="FD438" s="11"/>
      <c r="FE438" s="6">
        <f>SUMIF(FF$346:FF$376,$D438,FH$346:FH$376)</f>
        <v>0</v>
      </c>
      <c r="FF438" s="9"/>
      <c r="FG438" s="10"/>
      <c r="FH438" s="11"/>
      <c r="FI438" s="6">
        <f>SUMIF(FJ$346:FJ$376,$D438,FL$346:FL$376)</f>
        <v>0</v>
      </c>
      <c r="FJ438" s="9"/>
      <c r="FK438" s="10"/>
      <c r="FL438" s="11"/>
      <c r="FM438" s="6">
        <f>SUMIF(FN$346:FN$376,$D438,FP$346:FP$376)</f>
        <v>0</v>
      </c>
      <c r="FN438" s="9"/>
      <c r="FO438" s="10"/>
      <c r="FP438" s="11"/>
      <c r="FQ438" s="6">
        <f>SUMIF(FR$346:FR$376,$D438,FT$346:FT$376)</f>
        <v>0</v>
      </c>
      <c r="FR438" s="9"/>
      <c r="FS438" s="10"/>
      <c r="FT438" s="11"/>
      <c r="FU438" s="6">
        <f>SUMIF(FV$346:FV$376,$D438,FX$346:FX$376)</f>
        <v>0</v>
      </c>
      <c r="FV438" s="9"/>
      <c r="FW438" s="10"/>
      <c r="FX438" s="11"/>
      <c r="FY438" s="6">
        <f>SUMIF(FZ$346:FZ$376,$D438,GB$346:GB$376)</f>
        <v>0</v>
      </c>
      <c r="FZ438" s="9"/>
      <c r="GA438" s="10"/>
      <c r="GB438" s="11"/>
      <c r="GC438" s="6">
        <f>SUMIF(GD$346:GD$376,$D438,GF$346:GF$376)</f>
        <v>0</v>
      </c>
      <c r="GD438" s="9"/>
      <c r="GE438" s="10"/>
      <c r="GF438" s="11"/>
      <c r="GG438" s="6">
        <f>SUMIF(GH$346:GH$376,$D438,GJ$346:GJ$376)</f>
        <v>0</v>
      </c>
      <c r="GH438" s="9"/>
      <c r="GI438" s="10"/>
      <c r="GJ438" s="11"/>
      <c r="GK438" s="6">
        <f>SUMIF(GL$346:GL$376,$D438,GN$346:GN$376)</f>
        <v>0</v>
      </c>
      <c r="GL438" s="9"/>
      <c r="GM438" s="10"/>
      <c r="GN438" s="11"/>
      <c r="GO438" s="6">
        <f>SUMIF(GP$346:GP$376,$D438,GR$346:GR$376)</f>
        <v>0</v>
      </c>
      <c r="GP438" s="9"/>
      <c r="GQ438" s="10"/>
      <c r="GR438" s="11"/>
      <c r="GS438" s="6">
        <f>SUMIF(GT$346:GT$376,$D438,GV$346:GV$376)</f>
        <v>0</v>
      </c>
      <c r="GT438" s="9"/>
      <c r="GU438" s="10"/>
      <c r="GV438" s="20"/>
      <c r="GW438" s="19">
        <f t="shared" si="12"/>
        <v>0</v>
      </c>
      <c r="GX438" s="472"/>
      <c r="GY438" s="523"/>
    </row>
    <row r="439" spans="1:207" ht="33.950000000000003" customHeight="1">
      <c r="A439" s="47" t="s">
        <v>75</v>
      </c>
      <c r="B439" s="512">
        <v>6</v>
      </c>
      <c r="C439" s="240" t="s">
        <v>465</v>
      </c>
      <c r="D439" s="241" t="s">
        <v>466</v>
      </c>
      <c r="E439" s="6">
        <f>SUMIF(F$5:F$35,$D439,H$5:H$35)</f>
        <v>0</v>
      </c>
      <c r="F439" s="9"/>
      <c r="G439" s="10"/>
      <c r="H439" s="11"/>
      <c r="I439" s="6">
        <f>SUMIF(J$5:J$35,$D439,L$5:L$35)</f>
        <v>0</v>
      </c>
      <c r="J439" s="9"/>
      <c r="K439" s="10"/>
      <c r="L439" s="11"/>
      <c r="M439" s="6">
        <f>SUMIF(N$5:N$35,$D439,P$5:P$35)</f>
        <v>0</v>
      </c>
      <c r="N439" s="9"/>
      <c r="O439" s="10"/>
      <c r="P439" s="11"/>
      <c r="Q439" s="6">
        <f>SUMIF(R$5:R$35,$D439,T$5:T$35)</f>
        <v>0</v>
      </c>
      <c r="R439" s="9"/>
      <c r="S439" s="10"/>
      <c r="T439" s="11"/>
      <c r="U439" s="6">
        <f>SUMIF(V$5:V$35,$D439,X$5:X$35)</f>
        <v>0</v>
      </c>
      <c r="V439" s="9"/>
      <c r="W439" s="10"/>
      <c r="X439" s="11"/>
      <c r="Y439" s="6">
        <f>SUMIF(Z$5:Z$35,$D439,AB$5:AB$35)</f>
        <v>0</v>
      </c>
      <c r="Z439" s="9"/>
      <c r="AA439" s="10"/>
      <c r="AB439" s="11"/>
      <c r="AC439" s="6">
        <f>SUMIF(AD$5:AD$35,$D439,AF$5:AF$35)</f>
        <v>0</v>
      </c>
      <c r="AD439" s="9"/>
      <c r="AE439" s="10"/>
      <c r="AF439" s="11"/>
      <c r="AG439" s="6">
        <f>SUMIF(AH$5:AH$35,$D439,AJ$5:AJ$35)</f>
        <v>0</v>
      </c>
      <c r="AH439" s="9"/>
      <c r="AI439" s="10"/>
      <c r="AJ439" s="11"/>
      <c r="AK439" s="6">
        <f>SUMIF(AL$5:AL$35,$D439,AN$5:AN$35)</f>
        <v>0</v>
      </c>
      <c r="AL439" s="9"/>
      <c r="AM439" s="10"/>
      <c r="AN439" s="11"/>
      <c r="AO439" s="6">
        <f>SUMIF(AP$5:AP$35,$D439,AR$5:AR$35)</f>
        <v>0</v>
      </c>
      <c r="AP439" s="9"/>
      <c r="AQ439" s="10"/>
      <c r="AR439" s="11"/>
      <c r="AS439" s="6">
        <f>SUMIF(AT$5:AT$35,$D439,AV$5:AV$35)</f>
        <v>0</v>
      </c>
      <c r="AT439" s="9"/>
      <c r="AU439" s="10"/>
      <c r="AV439" s="11"/>
      <c r="AW439" s="6">
        <f>SUMIF(AX$5:AX$35,$D439,AZ$5:AZ$35)</f>
        <v>0</v>
      </c>
      <c r="AX439" s="9"/>
      <c r="AY439" s="10"/>
      <c r="AZ439" s="11"/>
      <c r="BA439" s="6">
        <f>SUMIF(BB$5:BB$35,$D439,BD$5:BD$35)</f>
        <v>0</v>
      </c>
      <c r="BB439" s="9"/>
      <c r="BC439" s="10"/>
      <c r="BD439" s="11"/>
      <c r="BE439" s="6">
        <f>SUMIF(BF$5:BF$35,$D439,BH$5:BH$35)</f>
        <v>0</v>
      </c>
      <c r="BF439" s="9"/>
      <c r="BG439" s="10"/>
      <c r="BH439" s="11"/>
      <c r="BI439" s="6">
        <f>SUMIF(BJ$5:BJ$35,$D439,BL$5:BL$35)</f>
        <v>0</v>
      </c>
      <c r="BJ439" s="9"/>
      <c r="BK439" s="10"/>
      <c r="BL439" s="11"/>
      <c r="BM439" s="6">
        <f>SUMIF(BN$5:BN$35,$D439,BP$5:BP$35)</f>
        <v>0</v>
      </c>
      <c r="BN439" s="9"/>
      <c r="BO439" s="10"/>
      <c r="BP439" s="11"/>
      <c r="BQ439" s="6">
        <f>SUMIF(BR$5:BR$35,$D439,BT$5:BT$35)</f>
        <v>0</v>
      </c>
      <c r="BR439" s="9"/>
      <c r="BS439" s="10"/>
      <c r="BT439" s="11"/>
      <c r="BU439" s="6">
        <f>SUMIF(BV$5:BV$35,$D439,BX$5:BX$35)</f>
        <v>0</v>
      </c>
      <c r="BV439" s="9"/>
      <c r="BW439" s="10"/>
      <c r="BX439" s="11"/>
      <c r="BY439" s="6">
        <f>SUMIF(BZ$5:BZ$35,$D439,CB$5:CB$35)</f>
        <v>0</v>
      </c>
      <c r="BZ439" s="9"/>
      <c r="CA439" s="10"/>
      <c r="CB439" s="11"/>
      <c r="CC439" s="6">
        <f>SUMIF(CD$5:CD$35,$D439,CF$5:CF$35)</f>
        <v>0</v>
      </c>
      <c r="CD439" s="9"/>
      <c r="CE439" s="10"/>
      <c r="CF439" s="11"/>
      <c r="CG439" s="6">
        <f>SUMIF(CH$5:CH$35,$D439,CJ$5:CJ$35)</f>
        <v>0</v>
      </c>
      <c r="CH439" s="9"/>
      <c r="CI439" s="10"/>
      <c r="CJ439" s="11"/>
      <c r="CK439" s="6">
        <f>SUMIF(CL$5:CL$35,$D439,CN$5:CN$35)</f>
        <v>0</v>
      </c>
      <c r="CL439" s="9"/>
      <c r="CM439" s="10"/>
      <c r="CN439" s="11"/>
      <c r="CO439" s="6">
        <f>SUMIF(CP$5:CP$35,$D439,CR$5:CR$35)</f>
        <v>0</v>
      </c>
      <c r="CP439" s="9"/>
      <c r="CQ439" s="10"/>
      <c r="CR439" s="11"/>
      <c r="CS439" s="6">
        <f>SUMIF(CT$5:CT$35,$D439,CV$5:CV$35)</f>
        <v>0</v>
      </c>
      <c r="CT439" s="9"/>
      <c r="CU439" s="10"/>
      <c r="CV439" s="11"/>
      <c r="CW439" s="6">
        <f>SUMIF(CX$5:CX$35,$D439,CZ$5:CZ$35)</f>
        <v>0</v>
      </c>
      <c r="CX439" s="9"/>
      <c r="CY439" s="10"/>
      <c r="CZ439" s="11"/>
      <c r="DA439" s="6">
        <f>SUMIF(DB$5:DB$35,$D439,DD$5:DD$35)</f>
        <v>0</v>
      </c>
      <c r="DB439" s="9"/>
      <c r="DC439" s="10"/>
      <c r="DD439" s="11"/>
      <c r="DE439" s="6">
        <f>SUMIF(DF$5:DF$35,$D439,DH$5:DH$35)</f>
        <v>0</v>
      </c>
      <c r="DF439" s="9"/>
      <c r="DG439" s="10"/>
      <c r="DH439" s="11"/>
      <c r="DI439" s="6">
        <f>SUMIF(DJ$5:DJ$35,$D439,DL$5:DL$35)</f>
        <v>0</v>
      </c>
      <c r="DJ439" s="9"/>
      <c r="DK439" s="10"/>
      <c r="DL439" s="11"/>
      <c r="DM439" s="6">
        <f>SUMIF(DN$5:DN$35,$D439,DP$5:DP$35)</f>
        <v>0</v>
      </c>
      <c r="DN439" s="9"/>
      <c r="DO439" s="10"/>
      <c r="DP439" s="11"/>
      <c r="DQ439" s="6">
        <f>SUMIF(DR$5:DR$35,$D439,DT$5:DT$35)</f>
        <v>0</v>
      </c>
      <c r="DR439" s="9"/>
      <c r="DS439" s="10"/>
      <c r="DT439" s="11"/>
      <c r="DU439" s="6">
        <f>SUMIF(DV$5:DV$35,$D439,DX$5:DX$35)</f>
        <v>0</v>
      </c>
      <c r="DV439" s="9"/>
      <c r="DW439" s="10"/>
      <c r="DX439" s="11"/>
      <c r="DY439" s="6">
        <f>SUMIF(DZ$5:DZ$35,$D439,EB$5:EB$35)</f>
        <v>0</v>
      </c>
      <c r="DZ439" s="9"/>
      <c r="EA439" s="10"/>
      <c r="EB439" s="11"/>
      <c r="EC439" s="6">
        <f>SUMIF(ED$5:ED$35,$D439,EF$5:EF$35)</f>
        <v>0</v>
      </c>
      <c r="ED439" s="9"/>
      <c r="EE439" s="10"/>
      <c r="EF439" s="11"/>
      <c r="EG439" s="6">
        <f>SUMIF(EH$5:EH$35,$D439,EJ$5:EJ$35)</f>
        <v>0</v>
      </c>
      <c r="EH439" s="9"/>
      <c r="EI439" s="10"/>
      <c r="EJ439" s="11"/>
      <c r="EK439" s="6">
        <f>SUMIF(EL$5:EL$35,$D439,EN$5:EN$35)</f>
        <v>0</v>
      </c>
      <c r="EL439" s="9"/>
      <c r="EM439" s="10"/>
      <c r="EN439" s="11"/>
      <c r="EO439" s="6">
        <f>SUMIF(EP$5:EP$35,$D439,ER$5:ER$35)</f>
        <v>0</v>
      </c>
      <c r="EP439" s="9"/>
      <c r="EQ439" s="10"/>
      <c r="ER439" s="11"/>
      <c r="ES439" s="6">
        <f>SUMIF(ET$5:ET$35,$D439,EV$5:EV$35)</f>
        <v>0</v>
      </c>
      <c r="ET439" s="9"/>
      <c r="EU439" s="10"/>
      <c r="EV439" s="11"/>
      <c r="EW439" s="6">
        <f>SUMIF(EX$5:EX$35,$D439,EZ$5:EZ$35)</f>
        <v>0</v>
      </c>
      <c r="EX439" s="9"/>
      <c r="EY439" s="10"/>
      <c r="EZ439" s="11"/>
      <c r="FA439" s="6">
        <f>SUMIF(FB$5:FB$35,$D439,FD$5:FD$35)</f>
        <v>0</v>
      </c>
      <c r="FB439" s="9"/>
      <c r="FC439" s="10"/>
      <c r="FD439" s="11"/>
      <c r="FE439" s="6">
        <f>SUMIF(FF$5:FF$35,$D439,FH$5:FH$35)</f>
        <v>0</v>
      </c>
      <c r="FF439" s="9"/>
      <c r="FG439" s="10"/>
      <c r="FH439" s="11"/>
      <c r="FI439" s="6">
        <f>SUMIF(FJ$5:FJ$35,$D439,FL$5:FL$35)</f>
        <v>0</v>
      </c>
      <c r="FJ439" s="9"/>
      <c r="FK439" s="10"/>
      <c r="FL439" s="11"/>
      <c r="FM439" s="6">
        <f>SUMIF(FN$5:FN$35,$D439,FP$5:FP$35)</f>
        <v>0</v>
      </c>
      <c r="FN439" s="9"/>
      <c r="FO439" s="10"/>
      <c r="FP439" s="11"/>
      <c r="FQ439" s="6">
        <f>SUMIF(FR$5:FR$35,$D439,FT$5:FT$35)</f>
        <v>0</v>
      </c>
      <c r="FR439" s="9"/>
      <c r="FS439" s="10"/>
      <c r="FT439" s="11"/>
      <c r="FU439" s="6">
        <f>SUMIF(FV$5:FV$35,$D439,FX$5:FX$35)</f>
        <v>0</v>
      </c>
      <c r="FV439" s="9"/>
      <c r="FW439" s="10"/>
      <c r="FX439" s="11"/>
      <c r="FY439" s="6">
        <f>SUMIF(FZ$5:FZ$35,$D439,GB$5:GB$35)</f>
        <v>0</v>
      </c>
      <c r="FZ439" s="9"/>
      <c r="GA439" s="10"/>
      <c r="GB439" s="11"/>
      <c r="GC439" s="6">
        <f>SUMIF(GD$5:GD$35,$D439,GF$5:GF$35)</f>
        <v>0</v>
      </c>
      <c r="GD439" s="9"/>
      <c r="GE439" s="10"/>
      <c r="GF439" s="11"/>
      <c r="GG439" s="6">
        <f>SUMIF(GH$5:GH$35,$D439,GJ$5:GJ$35)</f>
        <v>0</v>
      </c>
      <c r="GH439" s="9"/>
      <c r="GI439" s="10"/>
      <c r="GJ439" s="11"/>
      <c r="GK439" s="6">
        <f>SUMIF(GL$5:GL$35,$D439,GN$5:GN$35)</f>
        <v>0</v>
      </c>
      <c r="GL439" s="9"/>
      <c r="GM439" s="10"/>
      <c r="GN439" s="11"/>
      <c r="GO439" s="6">
        <f>SUMIF(GP$5:GP$35,$D439,GR$5:GR$35)</f>
        <v>0</v>
      </c>
      <c r="GP439" s="9"/>
      <c r="GQ439" s="10"/>
      <c r="GR439" s="11"/>
      <c r="GS439" s="6">
        <f>SUMIF(GT$5:GT$35,$D439,GV$5:GV$35)</f>
        <v>0</v>
      </c>
      <c r="GT439" s="9"/>
      <c r="GU439" s="10"/>
      <c r="GV439" s="20"/>
      <c r="GW439" s="19">
        <f t="shared" si="12"/>
        <v>0</v>
      </c>
      <c r="GX439" s="472">
        <f>SUM(GW439:GW450)</f>
        <v>0</v>
      </c>
      <c r="GY439" s="521" t="str">
        <f>D439</f>
        <v>TS14000/37</v>
      </c>
    </row>
    <row r="440" spans="1:207" ht="33.950000000000003" customHeight="1">
      <c r="A440" s="47" t="s">
        <v>76</v>
      </c>
      <c r="B440" s="513"/>
      <c r="C440" s="157" t="s">
        <v>465</v>
      </c>
      <c r="D440" s="242" t="s">
        <v>466</v>
      </c>
      <c r="E440" s="6">
        <f>SUMIF(F$36:F$66,$D440,H$36:H$66)</f>
        <v>0</v>
      </c>
      <c r="F440" s="9"/>
      <c r="G440" s="10"/>
      <c r="H440" s="11"/>
      <c r="I440" s="6">
        <f>SUMIF(J$36:J$66,$D440,L$36:L$66)</f>
        <v>0</v>
      </c>
      <c r="J440" s="9"/>
      <c r="K440" s="10"/>
      <c r="L440" s="11"/>
      <c r="M440" s="6">
        <f>SUMIF(N$36:N$66,$D440,P$36:P$66)</f>
        <v>0</v>
      </c>
      <c r="N440" s="9"/>
      <c r="O440" s="10"/>
      <c r="P440" s="11"/>
      <c r="Q440" s="6">
        <f>SUMIF(R$36:R$66,$D440,T$36:T$66)</f>
        <v>0</v>
      </c>
      <c r="R440" s="9"/>
      <c r="S440" s="10"/>
      <c r="T440" s="11"/>
      <c r="U440" s="6">
        <f>SUMIF(V$36:V$66,$D440,X$36:X$66)</f>
        <v>0</v>
      </c>
      <c r="V440" s="9"/>
      <c r="W440" s="10"/>
      <c r="X440" s="11"/>
      <c r="Y440" s="6">
        <f>SUMIF(Z$36:Z$66,$D440,AB$36:AB$66)</f>
        <v>0</v>
      </c>
      <c r="Z440" s="9"/>
      <c r="AA440" s="10"/>
      <c r="AB440" s="11"/>
      <c r="AC440" s="6">
        <f>SUMIF(AD$36:AD$66,$D440,AF$36:AF$66)</f>
        <v>0</v>
      </c>
      <c r="AD440" s="9"/>
      <c r="AE440" s="10"/>
      <c r="AF440" s="11"/>
      <c r="AG440" s="6">
        <f>SUMIF(AH$36:AH$66,$D440,AJ$36:AJ$66)</f>
        <v>0</v>
      </c>
      <c r="AH440" s="9"/>
      <c r="AI440" s="10"/>
      <c r="AJ440" s="11"/>
      <c r="AK440" s="6">
        <f>SUMIF(AL$36:AL$66,$D440,AN$36:AN$66)</f>
        <v>0</v>
      </c>
      <c r="AL440" s="9"/>
      <c r="AM440" s="10"/>
      <c r="AN440" s="11"/>
      <c r="AO440" s="6">
        <f>SUMIF(AP$36:AP$66,$D440,AR$36:AR$66)</f>
        <v>0</v>
      </c>
      <c r="AP440" s="9"/>
      <c r="AQ440" s="10"/>
      <c r="AR440" s="11"/>
      <c r="AS440" s="6">
        <f>SUMIF(AT$36:AT$66,$D440,AV$36:AV$66)</f>
        <v>0</v>
      </c>
      <c r="AT440" s="9"/>
      <c r="AU440" s="10"/>
      <c r="AV440" s="11"/>
      <c r="AW440" s="6">
        <f>SUMIF(AX$36:AX$66,$D440,AZ$36:AZ$66)</f>
        <v>0</v>
      </c>
      <c r="AX440" s="9"/>
      <c r="AY440" s="10"/>
      <c r="AZ440" s="11"/>
      <c r="BA440" s="6">
        <f>SUMIF(BB$36:BB$66,$D440,BD$36:BD$66)</f>
        <v>0</v>
      </c>
      <c r="BB440" s="9"/>
      <c r="BC440" s="10"/>
      <c r="BD440" s="11"/>
      <c r="BE440" s="6">
        <f>SUMIF(BF$36:BF$66,$D440,BH$36:BH$66)</f>
        <v>0</v>
      </c>
      <c r="BF440" s="9"/>
      <c r="BG440" s="10"/>
      <c r="BH440" s="11"/>
      <c r="BI440" s="6">
        <f>SUMIF(BJ$36:BJ$66,$D440,BL$36:BL$66)</f>
        <v>0</v>
      </c>
      <c r="BJ440" s="9"/>
      <c r="BK440" s="10"/>
      <c r="BL440" s="11"/>
      <c r="BM440" s="6">
        <f>SUMIF(BN$36:BN$66,$D440,BP$36:BP$66)</f>
        <v>0</v>
      </c>
      <c r="BN440" s="9"/>
      <c r="BO440" s="10"/>
      <c r="BP440" s="11"/>
      <c r="BQ440" s="6">
        <f>SUMIF(BR$36:BR$66,$D440,BT$36:BT$66)</f>
        <v>0</v>
      </c>
      <c r="BR440" s="9"/>
      <c r="BS440" s="10"/>
      <c r="BT440" s="11"/>
      <c r="BU440" s="6">
        <f>SUMIF(BV$36:BV$66,$D440,BX$36:BX$66)</f>
        <v>0</v>
      </c>
      <c r="BV440" s="9"/>
      <c r="BW440" s="10"/>
      <c r="BX440" s="11"/>
      <c r="BY440" s="6">
        <f>SUMIF(BZ$36:BZ$66,$D440,CB$36:CB$66)</f>
        <v>0</v>
      </c>
      <c r="BZ440" s="9"/>
      <c r="CA440" s="10"/>
      <c r="CB440" s="11"/>
      <c r="CC440" s="6">
        <f>SUMIF(CD$36:CD$66,$D440,CF$36:CF$66)</f>
        <v>0</v>
      </c>
      <c r="CD440" s="9"/>
      <c r="CE440" s="10"/>
      <c r="CF440" s="11"/>
      <c r="CG440" s="6">
        <f>SUMIF(CH$36:CH$66,$D440,CJ$36:CJ$66)</f>
        <v>0</v>
      </c>
      <c r="CH440" s="9"/>
      <c r="CI440" s="10"/>
      <c r="CJ440" s="11"/>
      <c r="CK440" s="6">
        <f>SUMIF(CL$36:CL$66,$D440,CN$36:CN$66)</f>
        <v>0</v>
      </c>
      <c r="CL440" s="9"/>
      <c r="CM440" s="10"/>
      <c r="CN440" s="11"/>
      <c r="CO440" s="6">
        <f>SUMIF(CP$36:CP$66,$D440,CR$36:CR$66)</f>
        <v>0</v>
      </c>
      <c r="CP440" s="9"/>
      <c r="CQ440" s="10"/>
      <c r="CR440" s="11"/>
      <c r="CS440" s="6">
        <f>SUMIF(CT$36:CT$66,$D440,CV$36:CV$66)</f>
        <v>0</v>
      </c>
      <c r="CT440" s="9"/>
      <c r="CU440" s="10"/>
      <c r="CV440" s="11"/>
      <c r="CW440" s="6">
        <f>SUMIF(CX$36:CX$66,$D440,CZ$36:CZ$66)</f>
        <v>0</v>
      </c>
      <c r="CX440" s="9"/>
      <c r="CY440" s="10"/>
      <c r="CZ440" s="11"/>
      <c r="DA440" s="6">
        <f>SUMIF(DB$36:DB$66,$D440,DD$36:DD$66)</f>
        <v>0</v>
      </c>
      <c r="DB440" s="9"/>
      <c r="DC440" s="10"/>
      <c r="DD440" s="11"/>
      <c r="DE440" s="6">
        <f>SUMIF(DF$36:DF$66,$D440,DH$36:DH$66)</f>
        <v>0</v>
      </c>
      <c r="DF440" s="9"/>
      <c r="DG440" s="10"/>
      <c r="DH440" s="11"/>
      <c r="DI440" s="6">
        <f>SUMIF(DJ$36:DJ$66,$D440,DL$36:DL$66)</f>
        <v>0</v>
      </c>
      <c r="DJ440" s="9"/>
      <c r="DK440" s="10"/>
      <c r="DL440" s="11"/>
      <c r="DM440" s="6">
        <f>SUMIF(DN$36:DN$66,$D440,DP$36:DP$66)</f>
        <v>0</v>
      </c>
      <c r="DN440" s="9"/>
      <c r="DO440" s="10"/>
      <c r="DP440" s="11"/>
      <c r="DQ440" s="6">
        <f>SUMIF(DR$36:DR$66,$D440,DT$36:DT$66)</f>
        <v>0</v>
      </c>
      <c r="DR440" s="9"/>
      <c r="DS440" s="10"/>
      <c r="DT440" s="11"/>
      <c r="DU440" s="6">
        <f>SUMIF(DV$36:DV$66,$D440,DX$36:DX$66)</f>
        <v>0</v>
      </c>
      <c r="DV440" s="9"/>
      <c r="DW440" s="10"/>
      <c r="DX440" s="11"/>
      <c r="DY440" s="6">
        <f>SUMIF(DZ$36:DZ$66,$D440,EB$36:EB$66)</f>
        <v>0</v>
      </c>
      <c r="DZ440" s="9"/>
      <c r="EA440" s="10"/>
      <c r="EB440" s="11"/>
      <c r="EC440" s="6">
        <f>SUMIF(ED$36:ED$66,$D440,EF$36:EF$66)</f>
        <v>0</v>
      </c>
      <c r="ED440" s="9"/>
      <c r="EE440" s="10"/>
      <c r="EF440" s="11"/>
      <c r="EG440" s="6">
        <f>SUMIF(EH$36:EH$66,$D440,EJ$36:EJ$66)</f>
        <v>0</v>
      </c>
      <c r="EH440" s="9"/>
      <c r="EI440" s="10"/>
      <c r="EJ440" s="11"/>
      <c r="EK440" s="6">
        <f>SUMIF(EL$36:EL$66,$D440,EN$36:EN$66)</f>
        <v>0</v>
      </c>
      <c r="EL440" s="9"/>
      <c r="EM440" s="10"/>
      <c r="EN440" s="11"/>
      <c r="EO440" s="6">
        <f>SUMIF(EP$36:EP$66,$D440,ER$36:ER$66)</f>
        <v>0</v>
      </c>
      <c r="EP440" s="9"/>
      <c r="EQ440" s="10"/>
      <c r="ER440" s="11"/>
      <c r="ES440" s="6">
        <f>SUMIF(ET$36:ET$66,$D440,EV$36:EV$66)</f>
        <v>0</v>
      </c>
      <c r="ET440" s="9"/>
      <c r="EU440" s="10"/>
      <c r="EV440" s="11"/>
      <c r="EW440" s="6">
        <f>SUMIF(EX$36:EX$66,$D440,EZ$36:EZ$66)</f>
        <v>0</v>
      </c>
      <c r="EX440" s="9"/>
      <c r="EY440" s="10"/>
      <c r="EZ440" s="11"/>
      <c r="FA440" s="6">
        <f>SUMIF(FB$36:FB$66,$D440,FD$36:FD$66)</f>
        <v>0</v>
      </c>
      <c r="FB440" s="9"/>
      <c r="FC440" s="10"/>
      <c r="FD440" s="11"/>
      <c r="FE440" s="6">
        <f>SUMIF(FF$36:FF$66,$D440,FH$36:FH$66)</f>
        <v>0</v>
      </c>
      <c r="FF440" s="9"/>
      <c r="FG440" s="10"/>
      <c r="FH440" s="11"/>
      <c r="FI440" s="6">
        <f>SUMIF(FJ$36:FJ$66,$D440,FL$36:FL$66)</f>
        <v>0</v>
      </c>
      <c r="FJ440" s="9"/>
      <c r="FK440" s="10"/>
      <c r="FL440" s="11"/>
      <c r="FM440" s="6">
        <f>SUMIF(FN$36:FN$66,$D440,FP$36:FP$66)</f>
        <v>0</v>
      </c>
      <c r="FN440" s="9"/>
      <c r="FO440" s="10"/>
      <c r="FP440" s="11"/>
      <c r="FQ440" s="6">
        <f>SUMIF(FR$36:FR$66,$D440,FT$36:FT$66)</f>
        <v>0</v>
      </c>
      <c r="FR440" s="9"/>
      <c r="FS440" s="10"/>
      <c r="FT440" s="11"/>
      <c r="FU440" s="6">
        <f>SUMIF(FV$36:FV$66,$D440,FX$36:FX$66)</f>
        <v>0</v>
      </c>
      <c r="FV440" s="9"/>
      <c r="FW440" s="10"/>
      <c r="FX440" s="11"/>
      <c r="FY440" s="6">
        <f>SUMIF(FZ$36:FZ$66,$D440,GB$36:GB$66)</f>
        <v>0</v>
      </c>
      <c r="FZ440" s="9"/>
      <c r="GA440" s="10"/>
      <c r="GB440" s="11"/>
      <c r="GC440" s="6">
        <f>SUMIF(GD$36:GD$66,$D440,GF$36:GF$66)</f>
        <v>0</v>
      </c>
      <c r="GD440" s="9"/>
      <c r="GE440" s="10"/>
      <c r="GF440" s="11"/>
      <c r="GG440" s="6">
        <f>SUMIF(GH$36:GH$66,$D440,GJ$36:GJ$66)</f>
        <v>0</v>
      </c>
      <c r="GH440" s="9"/>
      <c r="GI440" s="10"/>
      <c r="GJ440" s="11"/>
      <c r="GK440" s="6">
        <f>SUMIF(GL$36:GL$66,$D440,GN$36:GN$66)</f>
        <v>0</v>
      </c>
      <c r="GL440" s="9"/>
      <c r="GM440" s="10"/>
      <c r="GN440" s="11"/>
      <c r="GO440" s="6">
        <f>SUMIF(GP$36:GP$66,$D440,GR$36:GR$66)</f>
        <v>0</v>
      </c>
      <c r="GP440" s="9"/>
      <c r="GQ440" s="10"/>
      <c r="GR440" s="11"/>
      <c r="GS440" s="6">
        <f>SUMIF(GT$36:GT$66,$D440,GV$36:GV$66)</f>
        <v>0</v>
      </c>
      <c r="GT440" s="9"/>
      <c r="GU440" s="10"/>
      <c r="GV440" s="20"/>
      <c r="GW440" s="19">
        <f t="shared" si="12"/>
        <v>0</v>
      </c>
      <c r="GX440" s="472"/>
      <c r="GY440" s="522"/>
    </row>
    <row r="441" spans="1:207" ht="33.950000000000003" customHeight="1">
      <c r="A441" s="47" t="s">
        <v>77</v>
      </c>
      <c r="B441" s="513"/>
      <c r="C441" s="334" t="s">
        <v>465</v>
      </c>
      <c r="D441" s="335" t="s">
        <v>467</v>
      </c>
      <c r="E441" s="6">
        <f>SUMIF(F$67:F$97,$D441,H$67:H$97)</f>
        <v>0</v>
      </c>
      <c r="F441" s="9"/>
      <c r="G441" s="10"/>
      <c r="H441" s="11"/>
      <c r="I441" s="6">
        <f>SUMIF(J$67:J$97,$D441,L$67:L$97)</f>
        <v>0</v>
      </c>
      <c r="J441" s="9"/>
      <c r="K441" s="10"/>
      <c r="L441" s="11"/>
      <c r="M441" s="6">
        <f>SUMIF(N$67:N$97,$D441,P$67:P$97)</f>
        <v>0</v>
      </c>
      <c r="N441" s="9"/>
      <c r="O441" s="10"/>
      <c r="P441" s="11"/>
      <c r="Q441" s="6">
        <f>SUMIF(R$67:R$97,$D441,T$67:T$97)</f>
        <v>0</v>
      </c>
      <c r="R441" s="9"/>
      <c r="S441" s="10"/>
      <c r="T441" s="11"/>
      <c r="U441" s="6">
        <f>SUMIF(V$67:V$97,$D441,X$67:X$97)</f>
        <v>0</v>
      </c>
      <c r="V441" s="9"/>
      <c r="W441" s="10"/>
      <c r="X441" s="11"/>
      <c r="Y441" s="6">
        <f>SUMIF(Z$67:Z$97,$D441,AB$67:AB$97)</f>
        <v>0</v>
      </c>
      <c r="Z441" s="9"/>
      <c r="AA441" s="10"/>
      <c r="AB441" s="11"/>
      <c r="AC441" s="6">
        <f>SUMIF(AD$67:AD$97,$D441,AF$67:AF$97)</f>
        <v>0</v>
      </c>
      <c r="AD441" s="9"/>
      <c r="AE441" s="10"/>
      <c r="AF441" s="11"/>
      <c r="AG441" s="6">
        <f>SUMIF(AH$67:AH$97,$D441,AJ$67:AJ$97)</f>
        <v>0</v>
      </c>
      <c r="AH441" s="9"/>
      <c r="AI441" s="10"/>
      <c r="AJ441" s="11"/>
      <c r="AK441" s="6">
        <f>SUMIF(AL$67:AL$97,$D441,AN$67:AN$97)</f>
        <v>0</v>
      </c>
      <c r="AL441" s="9"/>
      <c r="AM441" s="10"/>
      <c r="AN441" s="11"/>
      <c r="AO441" s="6">
        <f>SUMIF(AP$67:AP$97,$D441,AR$67:AR$97)</f>
        <v>0</v>
      </c>
      <c r="AP441" s="9"/>
      <c r="AQ441" s="10"/>
      <c r="AR441" s="11"/>
      <c r="AS441" s="6">
        <f>SUMIF(AT$67:AT$97,$D441,AV$67:AV$97)</f>
        <v>0</v>
      </c>
      <c r="AT441" s="9"/>
      <c r="AU441" s="10"/>
      <c r="AV441" s="11"/>
      <c r="AW441" s="6">
        <f>SUMIF(AX$67:AX$97,$D441,AZ$67:AZ$97)</f>
        <v>0</v>
      </c>
      <c r="AX441" s="9"/>
      <c r="AY441" s="10"/>
      <c r="AZ441" s="11"/>
      <c r="BA441" s="6">
        <f>SUMIF(BB$67:BB$97,$D441,BD$67:BD$97)</f>
        <v>0</v>
      </c>
      <c r="BB441" s="9"/>
      <c r="BC441" s="10"/>
      <c r="BD441" s="11"/>
      <c r="BE441" s="6">
        <f>SUMIF(BF$67:BF$97,$D441,BH$67:BH$97)</f>
        <v>0</v>
      </c>
      <c r="BF441" s="9"/>
      <c r="BG441" s="10"/>
      <c r="BH441" s="11"/>
      <c r="BI441" s="6">
        <f>SUMIF(BJ$67:BJ$97,$D441,BL$67:BL$97)</f>
        <v>0</v>
      </c>
      <c r="BJ441" s="9"/>
      <c r="BK441" s="10"/>
      <c r="BL441" s="11"/>
      <c r="BM441" s="6">
        <f>SUMIF(BN$67:BN$97,$D441,BP$67:BP$97)</f>
        <v>0</v>
      </c>
      <c r="BN441" s="9"/>
      <c r="BO441" s="10"/>
      <c r="BP441" s="11"/>
      <c r="BQ441" s="6">
        <f>SUMIF(BR$67:BR$97,$D441,BT$67:BT$97)</f>
        <v>0</v>
      </c>
      <c r="BR441" s="9"/>
      <c r="BS441" s="10"/>
      <c r="BT441" s="11"/>
      <c r="BU441" s="6">
        <f>SUMIF(BV$67:BV$97,$D441,BX$67:BX$97)</f>
        <v>0</v>
      </c>
      <c r="BV441" s="9"/>
      <c r="BW441" s="10"/>
      <c r="BX441" s="11"/>
      <c r="BY441" s="6">
        <f>SUMIF(BZ$67:BZ$97,$D441,CB$67:CB$97)</f>
        <v>0</v>
      </c>
      <c r="BZ441" s="9"/>
      <c r="CA441" s="10"/>
      <c r="CB441" s="11"/>
      <c r="CC441" s="6">
        <f>SUMIF(CD$67:CD$97,$D441,CF$67:CF$97)</f>
        <v>0</v>
      </c>
      <c r="CD441" s="9"/>
      <c r="CE441" s="10"/>
      <c r="CF441" s="11"/>
      <c r="CG441" s="6">
        <f>SUMIF(CH$67:CH$97,$D441,CJ$67:CJ$97)</f>
        <v>0</v>
      </c>
      <c r="CH441" s="9"/>
      <c r="CI441" s="10"/>
      <c r="CJ441" s="11"/>
      <c r="CK441" s="6">
        <f>SUMIF(CL$67:CL$97,$D441,CN$67:CN$97)</f>
        <v>0</v>
      </c>
      <c r="CL441" s="9"/>
      <c r="CM441" s="10"/>
      <c r="CN441" s="11"/>
      <c r="CO441" s="6">
        <f>SUMIF(CP$67:CP$97,$D441,CR$67:CR$97)</f>
        <v>0</v>
      </c>
      <c r="CP441" s="9"/>
      <c r="CQ441" s="10"/>
      <c r="CR441" s="11"/>
      <c r="CS441" s="6">
        <f>SUMIF(CT$67:CT$97,$D441,CV$67:CV$97)</f>
        <v>0</v>
      </c>
      <c r="CT441" s="9"/>
      <c r="CU441" s="10"/>
      <c r="CV441" s="11"/>
      <c r="CW441" s="6">
        <f>SUMIF(CX$67:CX$97,$D441,CZ$67:CZ$97)</f>
        <v>0</v>
      </c>
      <c r="CX441" s="9"/>
      <c r="CY441" s="10"/>
      <c r="CZ441" s="11"/>
      <c r="DA441" s="6">
        <f>SUMIF(DB$67:DB$97,$D441,DD$67:DD$97)</f>
        <v>0</v>
      </c>
      <c r="DB441" s="9"/>
      <c r="DC441" s="10"/>
      <c r="DD441" s="11"/>
      <c r="DE441" s="6">
        <f>SUMIF(DF$67:DF$97,$D441,DH$67:DH$97)</f>
        <v>0</v>
      </c>
      <c r="DF441" s="9"/>
      <c r="DG441" s="10"/>
      <c r="DH441" s="11"/>
      <c r="DI441" s="6">
        <f>SUMIF(DJ$67:DJ$97,$D441,DL$67:DL$97)</f>
        <v>0</v>
      </c>
      <c r="DJ441" s="9"/>
      <c r="DK441" s="10"/>
      <c r="DL441" s="11"/>
      <c r="DM441" s="6">
        <f>SUMIF(DN$67:DN$97,$D441,DP$67:DP$97)</f>
        <v>0</v>
      </c>
      <c r="DN441" s="9"/>
      <c r="DO441" s="10"/>
      <c r="DP441" s="11"/>
      <c r="DQ441" s="6">
        <f>SUMIF(DR$67:DR$97,$D441,DT$67:DT$97)</f>
        <v>0</v>
      </c>
      <c r="DR441" s="9"/>
      <c r="DS441" s="10"/>
      <c r="DT441" s="11"/>
      <c r="DU441" s="6">
        <f>SUMIF(DV$67:DV$97,$D441,DX$67:DX$97)</f>
        <v>0</v>
      </c>
      <c r="DV441" s="9"/>
      <c r="DW441" s="10"/>
      <c r="DX441" s="11"/>
      <c r="DY441" s="6">
        <f>SUMIF(DZ$67:DZ$97,$D441,EB$67:EB$97)</f>
        <v>0</v>
      </c>
      <c r="DZ441" s="9"/>
      <c r="EA441" s="10"/>
      <c r="EB441" s="11"/>
      <c r="EC441" s="6">
        <f>SUMIF(ED$67:ED$97,$D441,EF$67:EF$97)</f>
        <v>0</v>
      </c>
      <c r="ED441" s="9"/>
      <c r="EE441" s="10"/>
      <c r="EF441" s="11"/>
      <c r="EG441" s="6">
        <f>SUMIF(EH$67:EH$97,$D441,EJ$67:EJ$97)</f>
        <v>0</v>
      </c>
      <c r="EH441" s="9"/>
      <c r="EI441" s="10"/>
      <c r="EJ441" s="11"/>
      <c r="EK441" s="6">
        <f>SUMIF(EL$67:EL$97,$D441,EN$67:EN$97)</f>
        <v>0</v>
      </c>
      <c r="EL441" s="9"/>
      <c r="EM441" s="10"/>
      <c r="EN441" s="11"/>
      <c r="EO441" s="6">
        <f>SUMIF(EP$67:EP$97,$D441,ER$67:ER$97)</f>
        <v>0</v>
      </c>
      <c r="EP441" s="9"/>
      <c r="EQ441" s="10"/>
      <c r="ER441" s="11"/>
      <c r="ES441" s="6">
        <f>SUMIF(ET$67:ET$97,$D441,EV$67:EV$97)</f>
        <v>0</v>
      </c>
      <c r="ET441" s="9"/>
      <c r="EU441" s="10"/>
      <c r="EV441" s="11"/>
      <c r="EW441" s="6">
        <f>SUMIF(EX$67:EX$97,$D441,EZ$67:EZ$97)</f>
        <v>0</v>
      </c>
      <c r="EX441" s="9"/>
      <c r="EY441" s="10"/>
      <c r="EZ441" s="11"/>
      <c r="FA441" s="6">
        <f>SUMIF(FB$67:FB$97,$D441,FD$67:FD$97)</f>
        <v>0</v>
      </c>
      <c r="FB441" s="9"/>
      <c r="FC441" s="10"/>
      <c r="FD441" s="11"/>
      <c r="FE441" s="6">
        <f>SUMIF(FF$67:FF$97,$D441,FH$67:FH$97)</f>
        <v>0</v>
      </c>
      <c r="FF441" s="9"/>
      <c r="FG441" s="10"/>
      <c r="FH441" s="11"/>
      <c r="FI441" s="6">
        <f>SUMIF(FJ$67:FJ$97,$D441,FL$67:FL$97)</f>
        <v>0</v>
      </c>
      <c r="FJ441" s="9"/>
      <c r="FK441" s="10"/>
      <c r="FL441" s="11"/>
      <c r="FM441" s="6">
        <f>SUMIF(FN$67:FN$97,$D441,FP$67:FP$97)</f>
        <v>0</v>
      </c>
      <c r="FN441" s="9"/>
      <c r="FO441" s="10"/>
      <c r="FP441" s="11"/>
      <c r="FQ441" s="6">
        <f>SUMIF(FR$67:FR$97,$D441,FT$67:FT$97)</f>
        <v>0</v>
      </c>
      <c r="FR441" s="9"/>
      <c r="FS441" s="10"/>
      <c r="FT441" s="11"/>
      <c r="FU441" s="6">
        <f>SUMIF(FV$67:FV$97,$D441,FX$67:FX$97)</f>
        <v>0</v>
      </c>
      <c r="FV441" s="9"/>
      <c r="FW441" s="10"/>
      <c r="FX441" s="11"/>
      <c r="FY441" s="6">
        <f>SUMIF(FZ$67:FZ$97,$D441,GB$67:GB$97)</f>
        <v>0</v>
      </c>
      <c r="FZ441" s="9"/>
      <c r="GA441" s="10"/>
      <c r="GB441" s="11"/>
      <c r="GC441" s="6">
        <f>SUMIF(GD$67:GD$97,$D441,GF$67:GF$97)</f>
        <v>0</v>
      </c>
      <c r="GD441" s="9"/>
      <c r="GE441" s="10"/>
      <c r="GF441" s="11"/>
      <c r="GG441" s="6">
        <f>SUMIF(GH$67:GH$97,$D441,GJ$67:GJ$97)</f>
        <v>0</v>
      </c>
      <c r="GH441" s="9"/>
      <c r="GI441" s="10"/>
      <c r="GJ441" s="11"/>
      <c r="GK441" s="6">
        <f>SUMIF(GL$67:GL$97,$D441,GN$67:GN$97)</f>
        <v>0</v>
      </c>
      <c r="GL441" s="9"/>
      <c r="GM441" s="10"/>
      <c r="GN441" s="11"/>
      <c r="GO441" s="6">
        <f>SUMIF(GP$67:GP$97,$D441,GR$67:GR$97)</f>
        <v>0</v>
      </c>
      <c r="GP441" s="9"/>
      <c r="GQ441" s="10"/>
      <c r="GR441" s="11"/>
      <c r="GS441" s="6">
        <f>SUMIF(GT$67:GT$97,$D441,GV$67:GV$97)</f>
        <v>0</v>
      </c>
      <c r="GT441" s="9"/>
      <c r="GU441" s="10"/>
      <c r="GV441" s="20"/>
      <c r="GW441" s="19">
        <f t="shared" si="12"/>
        <v>0</v>
      </c>
      <c r="GX441" s="472"/>
      <c r="GY441" s="522"/>
    </row>
    <row r="442" spans="1:207" ht="33.950000000000003" customHeight="1">
      <c r="A442" s="47" t="s">
        <v>78</v>
      </c>
      <c r="B442" s="513"/>
      <c r="C442" s="157" t="s">
        <v>465</v>
      </c>
      <c r="D442" s="242" t="s">
        <v>467</v>
      </c>
      <c r="E442" s="6">
        <f>SUMIF(F$98:F$128,$D442,H$98:H$128)</f>
        <v>0</v>
      </c>
      <c r="F442" s="9"/>
      <c r="G442" s="10"/>
      <c r="H442" s="11"/>
      <c r="I442" s="6">
        <f>SUMIF(J$98:J$128,$D442,L$98:L$128)</f>
        <v>0</v>
      </c>
      <c r="J442" s="9"/>
      <c r="K442" s="10"/>
      <c r="L442" s="11"/>
      <c r="M442" s="6">
        <f>SUMIF(N$98:N$128,$D442,P$98:P$128)</f>
        <v>0</v>
      </c>
      <c r="N442" s="9"/>
      <c r="O442" s="10"/>
      <c r="P442" s="11"/>
      <c r="Q442" s="6">
        <f>SUMIF(R$98:R$128,$D442,T$98:T$128)</f>
        <v>0</v>
      </c>
      <c r="R442" s="9"/>
      <c r="S442" s="10"/>
      <c r="T442" s="11"/>
      <c r="U442" s="6">
        <f>SUMIF(V$98:V$128,$D442,X$98:X$128)</f>
        <v>0</v>
      </c>
      <c r="V442" s="9"/>
      <c r="W442" s="10"/>
      <c r="X442" s="11"/>
      <c r="Y442" s="6">
        <f>SUMIF(Z$98:Z$128,$D442,AB$98:AB$128)</f>
        <v>0</v>
      </c>
      <c r="Z442" s="9"/>
      <c r="AA442" s="10"/>
      <c r="AB442" s="11"/>
      <c r="AC442" s="6">
        <f>SUMIF(AD$98:AD$128,$D442,AF$98:AF$128)</f>
        <v>0</v>
      </c>
      <c r="AD442" s="9"/>
      <c r="AE442" s="10"/>
      <c r="AF442" s="11"/>
      <c r="AG442" s="6">
        <f>SUMIF(AH$98:AH$128,$D442,AJ$98:AJ$128)</f>
        <v>0</v>
      </c>
      <c r="AH442" s="9"/>
      <c r="AI442" s="10"/>
      <c r="AJ442" s="11"/>
      <c r="AK442" s="6">
        <f>SUMIF(AL$98:AL$128,$D442,AN$98:AN$128)</f>
        <v>0</v>
      </c>
      <c r="AL442" s="9"/>
      <c r="AM442" s="10"/>
      <c r="AN442" s="11"/>
      <c r="AO442" s="6">
        <f>SUMIF(AP$98:AP$128,$D442,AR$98:AR$128)</f>
        <v>0</v>
      </c>
      <c r="AP442" s="9"/>
      <c r="AQ442" s="10"/>
      <c r="AR442" s="11"/>
      <c r="AS442" s="6">
        <f>SUMIF(AT$98:AT$128,$D442,AV$98:AV$128)</f>
        <v>0</v>
      </c>
      <c r="AT442" s="9"/>
      <c r="AU442" s="10"/>
      <c r="AV442" s="11"/>
      <c r="AW442" s="6">
        <f>SUMIF(AX$98:AX$128,$D442,AZ$98:AZ$128)</f>
        <v>0</v>
      </c>
      <c r="AX442" s="9"/>
      <c r="AY442" s="10"/>
      <c r="AZ442" s="11"/>
      <c r="BA442" s="6">
        <f>SUMIF(BB$98:BB$128,$D442,BD$98:BD$128)</f>
        <v>0</v>
      </c>
      <c r="BB442" s="9"/>
      <c r="BC442" s="10"/>
      <c r="BD442" s="11"/>
      <c r="BE442" s="6">
        <f>SUMIF(BF$98:BF$128,$D442,BH$98:BH$128)</f>
        <v>0</v>
      </c>
      <c r="BF442" s="9"/>
      <c r="BG442" s="10"/>
      <c r="BH442" s="11"/>
      <c r="BI442" s="6">
        <f>SUMIF(BJ$98:BJ$128,$D442,BL$98:BL$128)</f>
        <v>0</v>
      </c>
      <c r="BJ442" s="9"/>
      <c r="BK442" s="10"/>
      <c r="BL442" s="11"/>
      <c r="BM442" s="6">
        <f>SUMIF(BN$98:BN$128,$D442,BP$98:BP$128)</f>
        <v>0</v>
      </c>
      <c r="BN442" s="9"/>
      <c r="BO442" s="10"/>
      <c r="BP442" s="11"/>
      <c r="BQ442" s="6">
        <f>SUMIF(BR$98:BR$128,$D442,BT$98:BT$128)</f>
        <v>0</v>
      </c>
      <c r="BR442" s="9"/>
      <c r="BS442" s="10"/>
      <c r="BT442" s="11"/>
      <c r="BU442" s="6">
        <f>SUMIF(BV$98:BV$128,$D442,BX$98:BX$128)</f>
        <v>0</v>
      </c>
      <c r="BV442" s="9"/>
      <c r="BW442" s="10"/>
      <c r="BX442" s="11"/>
      <c r="BY442" s="6">
        <f>SUMIF(BZ$98:BZ$128,$D442,CB$98:CB$128)</f>
        <v>0</v>
      </c>
      <c r="BZ442" s="9"/>
      <c r="CA442" s="10"/>
      <c r="CB442" s="11"/>
      <c r="CC442" s="6">
        <f>SUMIF(CD$98:CD$128,$D442,CF$98:CF$128)</f>
        <v>0</v>
      </c>
      <c r="CD442" s="9"/>
      <c r="CE442" s="10"/>
      <c r="CF442" s="11"/>
      <c r="CG442" s="6">
        <f>SUMIF(CH$98:CH$128,$D442,CJ$98:CJ$128)</f>
        <v>0</v>
      </c>
      <c r="CH442" s="9"/>
      <c r="CI442" s="10"/>
      <c r="CJ442" s="11"/>
      <c r="CK442" s="6">
        <f>SUMIF(CL$98:CL$128,$D442,CN$98:CN$128)</f>
        <v>0</v>
      </c>
      <c r="CL442" s="9"/>
      <c r="CM442" s="10"/>
      <c r="CN442" s="11"/>
      <c r="CO442" s="6">
        <f>SUMIF(CP$98:CP$128,$D442,CR$98:CR$128)</f>
        <v>0</v>
      </c>
      <c r="CP442" s="9"/>
      <c r="CQ442" s="10"/>
      <c r="CR442" s="11"/>
      <c r="CS442" s="6">
        <f>SUMIF(CT$98:CT$128,$D442,CV$98:CV$128)</f>
        <v>0</v>
      </c>
      <c r="CT442" s="9"/>
      <c r="CU442" s="10"/>
      <c r="CV442" s="11"/>
      <c r="CW442" s="6">
        <f>SUMIF(CX$98:CX$128,$D442,CZ$98:CZ$128)</f>
        <v>0</v>
      </c>
      <c r="CX442" s="9"/>
      <c r="CY442" s="10"/>
      <c r="CZ442" s="11"/>
      <c r="DA442" s="6">
        <f>SUMIF(DB$98:DB$128,$D442,DD$98:DD$128)</f>
        <v>0</v>
      </c>
      <c r="DB442" s="9"/>
      <c r="DC442" s="10"/>
      <c r="DD442" s="11"/>
      <c r="DE442" s="6">
        <f>SUMIF(DF$98:DF$128,$D442,DH$98:DH$128)</f>
        <v>0</v>
      </c>
      <c r="DF442" s="9"/>
      <c r="DG442" s="10"/>
      <c r="DH442" s="11"/>
      <c r="DI442" s="6">
        <f>SUMIF(DJ$98:DJ$128,$D442,DL$98:DL$128)</f>
        <v>0</v>
      </c>
      <c r="DJ442" s="9"/>
      <c r="DK442" s="10"/>
      <c r="DL442" s="11"/>
      <c r="DM442" s="6">
        <f>SUMIF(DN$98:DN$128,$D442,DP$98:DP$128)</f>
        <v>0</v>
      </c>
      <c r="DN442" s="9"/>
      <c r="DO442" s="10"/>
      <c r="DP442" s="11"/>
      <c r="DQ442" s="6">
        <f>SUMIF(DR$98:DR$128,$D442,DT$98:DT$128)</f>
        <v>0</v>
      </c>
      <c r="DR442" s="9"/>
      <c r="DS442" s="10"/>
      <c r="DT442" s="11"/>
      <c r="DU442" s="6">
        <f>SUMIF(DV$98:DV$128,$D442,DX$98:DX$128)</f>
        <v>0</v>
      </c>
      <c r="DV442" s="9"/>
      <c r="DW442" s="10"/>
      <c r="DX442" s="11"/>
      <c r="DY442" s="6">
        <f>SUMIF(DZ$98:DZ$128,$D442,EB$98:EB$128)</f>
        <v>0</v>
      </c>
      <c r="DZ442" s="9"/>
      <c r="EA442" s="10"/>
      <c r="EB442" s="11"/>
      <c r="EC442" s="6">
        <f>SUMIF(ED$98:ED$128,$D442,EF$98:EF$128)</f>
        <v>0</v>
      </c>
      <c r="ED442" s="9"/>
      <c r="EE442" s="10"/>
      <c r="EF442" s="11"/>
      <c r="EG442" s="6">
        <f>SUMIF(EH$98:EH$128,$D442,EJ$98:EJ$128)</f>
        <v>0</v>
      </c>
      <c r="EH442" s="9"/>
      <c r="EI442" s="10"/>
      <c r="EJ442" s="11"/>
      <c r="EK442" s="6">
        <f>SUMIF(EL$98:EL$128,$D442,EN$98:EN$128)</f>
        <v>0</v>
      </c>
      <c r="EL442" s="9"/>
      <c r="EM442" s="10"/>
      <c r="EN442" s="11"/>
      <c r="EO442" s="6">
        <f>SUMIF(EP$98:EP$128,$D442,ER$98:ER$128)</f>
        <v>0</v>
      </c>
      <c r="EP442" s="9"/>
      <c r="EQ442" s="10"/>
      <c r="ER442" s="11"/>
      <c r="ES442" s="6">
        <f>SUMIF(ET$98:ET$128,$D442,EV$98:EV$128)</f>
        <v>0</v>
      </c>
      <c r="ET442" s="9"/>
      <c r="EU442" s="10"/>
      <c r="EV442" s="11"/>
      <c r="EW442" s="6">
        <f>SUMIF(EX$98:EX$128,$D442,EZ$98:EZ$128)</f>
        <v>0</v>
      </c>
      <c r="EX442" s="9"/>
      <c r="EY442" s="10"/>
      <c r="EZ442" s="11"/>
      <c r="FA442" s="6">
        <f>SUMIF(FB$98:FB$128,$D442,FD$98:FD$128)</f>
        <v>0</v>
      </c>
      <c r="FB442" s="9"/>
      <c r="FC442" s="10"/>
      <c r="FD442" s="11"/>
      <c r="FE442" s="6">
        <f>SUMIF(FF$98:FF$128,$D442,FH$98:FH$128)</f>
        <v>0</v>
      </c>
      <c r="FF442" s="9"/>
      <c r="FG442" s="10"/>
      <c r="FH442" s="11"/>
      <c r="FI442" s="6">
        <f>SUMIF(FJ$98:FJ$128,$D442,FL$98:FL$128)</f>
        <v>0</v>
      </c>
      <c r="FJ442" s="9"/>
      <c r="FK442" s="10"/>
      <c r="FL442" s="11"/>
      <c r="FM442" s="6">
        <f>SUMIF(FN$98:FN$128,$D442,FP$98:FP$128)</f>
        <v>0</v>
      </c>
      <c r="FN442" s="9"/>
      <c r="FO442" s="10"/>
      <c r="FP442" s="11"/>
      <c r="FQ442" s="6">
        <f>SUMIF(FR$98:FR$128,$D442,FT$98:FT$128)</f>
        <v>0</v>
      </c>
      <c r="FR442" s="9"/>
      <c r="FS442" s="10"/>
      <c r="FT442" s="11"/>
      <c r="FU442" s="6">
        <f>SUMIF(FV$98:FV$128,$D442,FX$98:FX$128)</f>
        <v>0</v>
      </c>
      <c r="FV442" s="9"/>
      <c r="FW442" s="10"/>
      <c r="FX442" s="11"/>
      <c r="FY442" s="6">
        <f>SUMIF(FZ$98:FZ$128,$D442,GB$98:GB$128)</f>
        <v>0</v>
      </c>
      <c r="FZ442" s="9"/>
      <c r="GA442" s="10"/>
      <c r="GB442" s="11"/>
      <c r="GC442" s="6">
        <f>SUMIF(GD$98:GD$128,$D442,GF$98:GF$128)</f>
        <v>0</v>
      </c>
      <c r="GD442" s="9"/>
      <c r="GE442" s="10"/>
      <c r="GF442" s="11"/>
      <c r="GG442" s="6">
        <f>SUMIF(GH$98:GH$128,$D442,GJ$98:GJ$128)</f>
        <v>0</v>
      </c>
      <c r="GH442" s="9"/>
      <c r="GI442" s="10"/>
      <c r="GJ442" s="11"/>
      <c r="GK442" s="6">
        <f>SUMIF(GL$98:GL$128,$D442,GN$98:GN$128)</f>
        <v>0</v>
      </c>
      <c r="GL442" s="9"/>
      <c r="GM442" s="10"/>
      <c r="GN442" s="11"/>
      <c r="GO442" s="6">
        <f>SUMIF(GP$98:GP$128,$D442,GR$98:GR$128)</f>
        <v>0</v>
      </c>
      <c r="GP442" s="9"/>
      <c r="GQ442" s="10"/>
      <c r="GR442" s="11"/>
      <c r="GS442" s="6">
        <f>SUMIF(GT$98:GT$128,$D442,GV$98:GV$128)</f>
        <v>0</v>
      </c>
      <c r="GT442" s="9"/>
      <c r="GU442" s="10"/>
      <c r="GV442" s="20"/>
      <c r="GW442" s="19">
        <f t="shared" si="12"/>
        <v>0</v>
      </c>
      <c r="GX442" s="472"/>
      <c r="GY442" s="522"/>
    </row>
    <row r="443" spans="1:207" ht="33.950000000000003" customHeight="1">
      <c r="A443" s="47" t="s">
        <v>79</v>
      </c>
      <c r="B443" s="513"/>
      <c r="C443" s="157" t="s">
        <v>465</v>
      </c>
      <c r="D443" s="242" t="s">
        <v>467</v>
      </c>
      <c r="E443" s="6">
        <f>SUMIF(F$129:F$159,$D443,H$129:H$159)</f>
        <v>0</v>
      </c>
      <c r="F443" s="9"/>
      <c r="G443" s="10"/>
      <c r="H443" s="11"/>
      <c r="I443" s="6">
        <f>SUMIF(J$129:J$159,$D443,L$129:L$159)</f>
        <v>0</v>
      </c>
      <c r="J443" s="9"/>
      <c r="K443" s="10"/>
      <c r="L443" s="11"/>
      <c r="M443" s="6">
        <f>SUMIF(N$129:N$159,$D443,P$129:P$159)</f>
        <v>0</v>
      </c>
      <c r="N443" s="9"/>
      <c r="O443" s="10"/>
      <c r="P443" s="11"/>
      <c r="Q443" s="6">
        <f>SUMIF(R$129:R$159,$D443,T$129:T$159)</f>
        <v>0</v>
      </c>
      <c r="R443" s="9"/>
      <c r="S443" s="10"/>
      <c r="T443" s="11"/>
      <c r="U443" s="6">
        <f>SUMIF(V$129:V$159,$D443,X$129:X$159)</f>
        <v>0</v>
      </c>
      <c r="V443" s="9"/>
      <c r="W443" s="10"/>
      <c r="X443" s="11"/>
      <c r="Y443" s="6">
        <f>SUMIF(Z$129:Z$159,$D443,AB$129:AB$159)</f>
        <v>0</v>
      </c>
      <c r="Z443" s="9"/>
      <c r="AA443" s="10"/>
      <c r="AB443" s="11"/>
      <c r="AC443" s="6">
        <f>SUMIF(AD$129:AD$159,$D443,AF$129:AF$159)</f>
        <v>0</v>
      </c>
      <c r="AD443" s="9"/>
      <c r="AE443" s="10"/>
      <c r="AF443" s="11"/>
      <c r="AG443" s="6">
        <f>SUMIF(AH$129:AH$159,$D443,AJ$129:AJ$159)</f>
        <v>0</v>
      </c>
      <c r="AH443" s="9"/>
      <c r="AI443" s="10"/>
      <c r="AJ443" s="11"/>
      <c r="AK443" s="6">
        <f>SUMIF(AL$129:AL$159,$D443,AN$129:AN$159)</f>
        <v>0</v>
      </c>
      <c r="AL443" s="9"/>
      <c r="AM443" s="10"/>
      <c r="AN443" s="11"/>
      <c r="AO443" s="6">
        <f>SUMIF(AP$129:AP$159,$D443,AR$129:AR$159)</f>
        <v>0</v>
      </c>
      <c r="AP443" s="9"/>
      <c r="AQ443" s="10"/>
      <c r="AR443" s="11"/>
      <c r="AS443" s="6">
        <f>SUMIF(AT$129:AT$159,$D443,AV$129:AV$159)</f>
        <v>0</v>
      </c>
      <c r="AT443" s="9"/>
      <c r="AU443" s="10"/>
      <c r="AV443" s="11"/>
      <c r="AW443" s="6">
        <f>SUMIF(AX$129:AX$159,$D443,AZ$129:AZ$159)</f>
        <v>0</v>
      </c>
      <c r="AX443" s="9"/>
      <c r="AY443" s="10"/>
      <c r="AZ443" s="11"/>
      <c r="BA443" s="6">
        <f>SUMIF(BB$129:BB$159,$D443,BD$129:BD$159)</f>
        <v>0</v>
      </c>
      <c r="BB443" s="9"/>
      <c r="BC443" s="10"/>
      <c r="BD443" s="11"/>
      <c r="BE443" s="6">
        <f>SUMIF(BF$129:BF$159,$D443,BH$129:BH$159)</f>
        <v>0</v>
      </c>
      <c r="BF443" s="9"/>
      <c r="BG443" s="10"/>
      <c r="BH443" s="11"/>
      <c r="BI443" s="6">
        <f>SUMIF(BJ$129:BJ$159,$D443,BL$129:BL$159)</f>
        <v>0</v>
      </c>
      <c r="BJ443" s="9"/>
      <c r="BK443" s="10"/>
      <c r="BL443" s="11"/>
      <c r="BM443" s="6">
        <f>SUMIF(BN$129:BN$159,$D443,BP$129:BP$159)</f>
        <v>0</v>
      </c>
      <c r="BN443" s="9"/>
      <c r="BO443" s="10"/>
      <c r="BP443" s="11"/>
      <c r="BQ443" s="6">
        <f>SUMIF(BR$129:BR$159,$D443,BT$129:BT$159)</f>
        <v>0</v>
      </c>
      <c r="BR443" s="9"/>
      <c r="BS443" s="10"/>
      <c r="BT443" s="11"/>
      <c r="BU443" s="6">
        <f>SUMIF(BV$129:BV$159,$D443,BX$129:BX$159)</f>
        <v>0</v>
      </c>
      <c r="BV443" s="9"/>
      <c r="BW443" s="10"/>
      <c r="BX443" s="11"/>
      <c r="BY443" s="6">
        <f>SUMIF(BZ$129:BZ$159,$D443,CB$129:CB$159)</f>
        <v>0</v>
      </c>
      <c r="BZ443" s="9"/>
      <c r="CA443" s="10"/>
      <c r="CB443" s="11"/>
      <c r="CC443" s="6">
        <f>SUMIF(CD$129:CD$159,$D443,CF$129:CF$159)</f>
        <v>0</v>
      </c>
      <c r="CD443" s="9"/>
      <c r="CE443" s="10"/>
      <c r="CF443" s="11"/>
      <c r="CG443" s="6">
        <f>SUMIF(CH$129:CH$159,$D443,CJ$129:CJ$159)</f>
        <v>0</v>
      </c>
      <c r="CH443" s="9"/>
      <c r="CI443" s="10"/>
      <c r="CJ443" s="11"/>
      <c r="CK443" s="6">
        <f>SUMIF(CL$129:CL$159,$D443,CN$129:CN$159)</f>
        <v>0</v>
      </c>
      <c r="CL443" s="9"/>
      <c r="CM443" s="10"/>
      <c r="CN443" s="11"/>
      <c r="CO443" s="6">
        <f>SUMIF(CP$129:CP$159,$D443,CR$129:CR$159)</f>
        <v>0</v>
      </c>
      <c r="CP443" s="9"/>
      <c r="CQ443" s="10"/>
      <c r="CR443" s="11"/>
      <c r="CS443" s="6">
        <f>SUMIF(CT$129:CT$159,$D443,CV$129:CV$159)</f>
        <v>0</v>
      </c>
      <c r="CT443" s="9"/>
      <c r="CU443" s="10"/>
      <c r="CV443" s="11"/>
      <c r="CW443" s="6">
        <f>SUMIF(CX$129:CX$159,$D443,CZ$129:CZ$159)</f>
        <v>0</v>
      </c>
      <c r="CX443" s="9"/>
      <c r="CY443" s="10"/>
      <c r="CZ443" s="11"/>
      <c r="DA443" s="6">
        <f>SUMIF(DB$129:DB$159,$D443,DD$129:DD$159)</f>
        <v>0</v>
      </c>
      <c r="DB443" s="9"/>
      <c r="DC443" s="10"/>
      <c r="DD443" s="11"/>
      <c r="DE443" s="6">
        <f>SUMIF(DF$129:DF$159,$D443,DH$129:DH$159)</f>
        <v>0</v>
      </c>
      <c r="DF443" s="9"/>
      <c r="DG443" s="10"/>
      <c r="DH443" s="11"/>
      <c r="DI443" s="6">
        <f>SUMIF(DJ$129:DJ$159,$D443,DL$129:DL$159)</f>
        <v>0</v>
      </c>
      <c r="DJ443" s="9"/>
      <c r="DK443" s="10"/>
      <c r="DL443" s="11"/>
      <c r="DM443" s="6">
        <f>SUMIF(DN$129:DN$159,$D443,DP$129:DP$159)</f>
        <v>0</v>
      </c>
      <c r="DN443" s="9"/>
      <c r="DO443" s="10"/>
      <c r="DP443" s="11"/>
      <c r="DQ443" s="6">
        <f>SUMIF(DR$129:DR$159,$D443,DT$129:DT$159)</f>
        <v>0</v>
      </c>
      <c r="DR443" s="9"/>
      <c r="DS443" s="10"/>
      <c r="DT443" s="11"/>
      <c r="DU443" s="6">
        <f>SUMIF(DV$129:DV$159,$D443,DX$129:DX$159)</f>
        <v>0</v>
      </c>
      <c r="DV443" s="9"/>
      <c r="DW443" s="10"/>
      <c r="DX443" s="11"/>
      <c r="DY443" s="6">
        <f>SUMIF(DZ$129:DZ$159,$D443,EB$129:EB$159)</f>
        <v>0</v>
      </c>
      <c r="DZ443" s="9"/>
      <c r="EA443" s="10"/>
      <c r="EB443" s="11"/>
      <c r="EC443" s="6">
        <f>SUMIF(ED$129:ED$159,$D443,EF$129:EF$159)</f>
        <v>0</v>
      </c>
      <c r="ED443" s="9"/>
      <c r="EE443" s="10"/>
      <c r="EF443" s="11"/>
      <c r="EG443" s="6">
        <f>SUMIF(EH$129:EH$159,$D443,EJ$129:EJ$159)</f>
        <v>0</v>
      </c>
      <c r="EH443" s="9"/>
      <c r="EI443" s="10"/>
      <c r="EJ443" s="11"/>
      <c r="EK443" s="6">
        <f>SUMIF(EL$129:EL$159,$D443,EN$129:EN$159)</f>
        <v>0</v>
      </c>
      <c r="EL443" s="9"/>
      <c r="EM443" s="10"/>
      <c r="EN443" s="11"/>
      <c r="EO443" s="6">
        <f>SUMIF(EP$129:EP$159,$D443,ER$129:ER$159)</f>
        <v>0</v>
      </c>
      <c r="EP443" s="9"/>
      <c r="EQ443" s="10"/>
      <c r="ER443" s="11"/>
      <c r="ES443" s="6">
        <f>SUMIF(ET$129:ET$159,$D443,EV$129:EV$159)</f>
        <v>0</v>
      </c>
      <c r="ET443" s="9"/>
      <c r="EU443" s="10"/>
      <c r="EV443" s="11"/>
      <c r="EW443" s="6">
        <f>SUMIF(EX$129:EX$159,$D443,EZ$129:EZ$159)</f>
        <v>0</v>
      </c>
      <c r="EX443" s="9"/>
      <c r="EY443" s="10"/>
      <c r="EZ443" s="11"/>
      <c r="FA443" s="6">
        <f>SUMIF(FB$129:FB$159,$D443,FD$129:FD$159)</f>
        <v>0</v>
      </c>
      <c r="FB443" s="9"/>
      <c r="FC443" s="10"/>
      <c r="FD443" s="11"/>
      <c r="FE443" s="6">
        <f>SUMIF(FF$129:FF$159,$D443,FH$129:FH$159)</f>
        <v>0</v>
      </c>
      <c r="FF443" s="9"/>
      <c r="FG443" s="10"/>
      <c r="FH443" s="11"/>
      <c r="FI443" s="6">
        <f>SUMIF(FJ$129:FJ$159,$D443,FL$129:FL$159)</f>
        <v>0</v>
      </c>
      <c r="FJ443" s="9"/>
      <c r="FK443" s="10"/>
      <c r="FL443" s="11"/>
      <c r="FM443" s="6">
        <f>SUMIF(FN$129:FN$159,$D443,FP$129:FP$159)</f>
        <v>0</v>
      </c>
      <c r="FN443" s="9"/>
      <c r="FO443" s="10"/>
      <c r="FP443" s="11"/>
      <c r="FQ443" s="6">
        <f>SUMIF(FR$129:FR$159,$D443,FT$129:FT$159)</f>
        <v>0</v>
      </c>
      <c r="FR443" s="9"/>
      <c r="FS443" s="10"/>
      <c r="FT443" s="11"/>
      <c r="FU443" s="6">
        <f>SUMIF(FV$129:FV$159,$D443,FX$129:FX$159)</f>
        <v>0</v>
      </c>
      <c r="FV443" s="9"/>
      <c r="FW443" s="10"/>
      <c r="FX443" s="11"/>
      <c r="FY443" s="6">
        <f>SUMIF(FZ$129:FZ$159,$D443,GB$129:GB$159)</f>
        <v>0</v>
      </c>
      <c r="FZ443" s="9"/>
      <c r="GA443" s="10"/>
      <c r="GB443" s="11"/>
      <c r="GC443" s="6">
        <f>SUMIF(GD$129:GD$159,$D443,GF$129:GF$159)</f>
        <v>0</v>
      </c>
      <c r="GD443" s="9"/>
      <c r="GE443" s="10"/>
      <c r="GF443" s="11"/>
      <c r="GG443" s="6">
        <f>SUMIF(GH$129:GH$159,$D443,GJ$129:GJ$159)</f>
        <v>0</v>
      </c>
      <c r="GH443" s="9"/>
      <c r="GI443" s="10"/>
      <c r="GJ443" s="11"/>
      <c r="GK443" s="6">
        <f>SUMIF(GL$129:GL$159,$D443,GN$129:GN$159)</f>
        <v>0</v>
      </c>
      <c r="GL443" s="9"/>
      <c r="GM443" s="10"/>
      <c r="GN443" s="11"/>
      <c r="GO443" s="6">
        <f>SUMIF(GP$129:GP$159,$D443,GR$129:GR$159)</f>
        <v>0</v>
      </c>
      <c r="GP443" s="9"/>
      <c r="GQ443" s="10"/>
      <c r="GR443" s="11"/>
      <c r="GS443" s="6">
        <f>SUMIF(GT$129:GT$159,$D443,GV$129:GV$159)</f>
        <v>0</v>
      </c>
      <c r="GT443" s="9"/>
      <c r="GU443" s="10"/>
      <c r="GV443" s="20"/>
      <c r="GW443" s="19">
        <f t="shared" ref="GW443:GW506" si="13">SUM(E443:GV443)</f>
        <v>0</v>
      </c>
      <c r="GX443" s="472"/>
      <c r="GY443" s="522"/>
    </row>
    <row r="444" spans="1:207" ht="33.950000000000003" customHeight="1">
      <c r="A444" s="47" t="s">
        <v>80</v>
      </c>
      <c r="B444" s="513"/>
      <c r="C444" s="334" t="s">
        <v>465</v>
      </c>
      <c r="D444" s="335" t="s">
        <v>467</v>
      </c>
      <c r="E444" s="6">
        <f>SUMIF(F$160:F$190,$D444,H$160:H$190)</f>
        <v>0</v>
      </c>
      <c r="F444" s="9"/>
      <c r="G444" s="10"/>
      <c r="H444" s="11"/>
      <c r="I444" s="6">
        <f>SUMIF(J$160:J$190,$D444,L$160:L$190)</f>
        <v>0</v>
      </c>
      <c r="J444" s="9"/>
      <c r="K444" s="10"/>
      <c r="L444" s="11"/>
      <c r="M444" s="6">
        <f>SUMIF(N$160:N$190,$D444,P$160:P$190)</f>
        <v>0</v>
      </c>
      <c r="N444" s="9"/>
      <c r="O444" s="10"/>
      <c r="P444" s="11"/>
      <c r="Q444" s="6">
        <f>SUMIF(R$160:R$190,$D444,T$160:T$190)</f>
        <v>0</v>
      </c>
      <c r="R444" s="9"/>
      <c r="S444" s="10"/>
      <c r="T444" s="11"/>
      <c r="U444" s="6">
        <f>SUMIF(V$160:V$190,$D444,X$160:X$190)</f>
        <v>0</v>
      </c>
      <c r="V444" s="9"/>
      <c r="W444" s="10"/>
      <c r="X444" s="11"/>
      <c r="Y444" s="6">
        <f>SUMIF(Z$160:Z$190,$D444,AB$160:AB$190)</f>
        <v>0</v>
      </c>
      <c r="Z444" s="9"/>
      <c r="AA444" s="10"/>
      <c r="AB444" s="11"/>
      <c r="AC444" s="6">
        <f>SUMIF(AD$160:AD$190,$D444,AF$160:AF$190)</f>
        <v>0</v>
      </c>
      <c r="AD444" s="9"/>
      <c r="AE444" s="10"/>
      <c r="AF444" s="11"/>
      <c r="AG444" s="6">
        <f>SUMIF(AH$160:AH$190,$D444,AJ$160:AJ$190)</f>
        <v>0</v>
      </c>
      <c r="AH444" s="9"/>
      <c r="AI444" s="10"/>
      <c r="AJ444" s="11"/>
      <c r="AK444" s="6">
        <f>SUMIF(AL$160:AL$190,$D444,AN$160:AN$190)</f>
        <v>0</v>
      </c>
      <c r="AL444" s="9"/>
      <c r="AM444" s="10"/>
      <c r="AN444" s="11"/>
      <c r="AO444" s="6">
        <f>SUMIF(AP$160:AP$190,$D444,AR$160:AR$190)</f>
        <v>0</v>
      </c>
      <c r="AP444" s="9"/>
      <c r="AQ444" s="10"/>
      <c r="AR444" s="11"/>
      <c r="AS444" s="6">
        <f>SUMIF(AT$160:AT$190,$D444,AV$160:AV$190)</f>
        <v>0</v>
      </c>
      <c r="AT444" s="9"/>
      <c r="AU444" s="10"/>
      <c r="AV444" s="11"/>
      <c r="AW444" s="6">
        <f>SUMIF(AX$160:AX$190,$D444,AZ$160:AZ$190)</f>
        <v>0</v>
      </c>
      <c r="AX444" s="9"/>
      <c r="AY444" s="10"/>
      <c r="AZ444" s="11"/>
      <c r="BA444" s="6">
        <f>SUMIF(BB$160:BB$190,$D444,BD$160:BD$190)</f>
        <v>0</v>
      </c>
      <c r="BB444" s="9"/>
      <c r="BC444" s="10"/>
      <c r="BD444" s="11"/>
      <c r="BE444" s="6">
        <f>SUMIF(BF$160:BF$190,$D444,BH$160:BH$190)</f>
        <v>0</v>
      </c>
      <c r="BF444" s="9"/>
      <c r="BG444" s="10"/>
      <c r="BH444" s="11"/>
      <c r="BI444" s="6">
        <f>SUMIF(BJ$160:BJ$190,$D444,BL$160:BL$190)</f>
        <v>0</v>
      </c>
      <c r="BJ444" s="9"/>
      <c r="BK444" s="10"/>
      <c r="BL444" s="11"/>
      <c r="BM444" s="6">
        <f>SUMIF(BN$160:BN$190,$D444,BP$160:BP$190)</f>
        <v>0</v>
      </c>
      <c r="BN444" s="9"/>
      <c r="BO444" s="10"/>
      <c r="BP444" s="11"/>
      <c r="BQ444" s="6">
        <f>SUMIF(BR$160:BR$190,$D444,BT$160:BT$190)</f>
        <v>0</v>
      </c>
      <c r="BR444" s="9"/>
      <c r="BS444" s="10"/>
      <c r="BT444" s="11"/>
      <c r="BU444" s="6">
        <f>SUMIF(BV$160:BV$190,$D444,BX$160:BX$190)</f>
        <v>0</v>
      </c>
      <c r="BV444" s="9"/>
      <c r="BW444" s="10"/>
      <c r="BX444" s="11"/>
      <c r="BY444" s="6">
        <f>SUMIF(BZ$160:BZ$190,$D444,CB$160:CB$190)</f>
        <v>0</v>
      </c>
      <c r="BZ444" s="9"/>
      <c r="CA444" s="10"/>
      <c r="CB444" s="11"/>
      <c r="CC444" s="6">
        <f>SUMIF(CD$160:CD$190,$D444,CF$160:CF$190)</f>
        <v>0</v>
      </c>
      <c r="CD444" s="9"/>
      <c r="CE444" s="10"/>
      <c r="CF444" s="11"/>
      <c r="CG444" s="6">
        <f>SUMIF(CH$160:CH$190,$D444,CJ$160:CJ$190)</f>
        <v>0</v>
      </c>
      <c r="CH444" s="9"/>
      <c r="CI444" s="10"/>
      <c r="CJ444" s="11"/>
      <c r="CK444" s="6">
        <f>SUMIF(CL$160:CL$190,$D444,CN$160:CN$190)</f>
        <v>0</v>
      </c>
      <c r="CL444" s="9"/>
      <c r="CM444" s="10"/>
      <c r="CN444" s="11"/>
      <c r="CO444" s="6">
        <f>SUMIF(CP$160:CP$190,$D444,CR$160:CR$190)</f>
        <v>0</v>
      </c>
      <c r="CP444" s="9"/>
      <c r="CQ444" s="10"/>
      <c r="CR444" s="11"/>
      <c r="CS444" s="6">
        <f>SUMIF(CT$160:CT$190,$D444,CV$160:CV$190)</f>
        <v>0</v>
      </c>
      <c r="CT444" s="9"/>
      <c r="CU444" s="10"/>
      <c r="CV444" s="11"/>
      <c r="CW444" s="6">
        <f>SUMIF(CX$160:CX$190,$D444,CZ$160:CZ$190)</f>
        <v>0</v>
      </c>
      <c r="CX444" s="9"/>
      <c r="CY444" s="10"/>
      <c r="CZ444" s="11"/>
      <c r="DA444" s="6">
        <f>SUMIF(DB$160:DB$190,$D444,DD$160:DD$190)</f>
        <v>0</v>
      </c>
      <c r="DB444" s="9"/>
      <c r="DC444" s="10"/>
      <c r="DD444" s="11"/>
      <c r="DE444" s="6">
        <f>SUMIF(DF$160:DF$190,$D444,DH$160:DH$190)</f>
        <v>0</v>
      </c>
      <c r="DF444" s="9"/>
      <c r="DG444" s="10"/>
      <c r="DH444" s="11"/>
      <c r="DI444" s="6">
        <f>SUMIF(DJ$160:DJ$190,$D444,DL$160:DL$190)</f>
        <v>0</v>
      </c>
      <c r="DJ444" s="9"/>
      <c r="DK444" s="10"/>
      <c r="DL444" s="11"/>
      <c r="DM444" s="6">
        <f>SUMIF(DN$160:DN$190,$D444,DP$160:DP$190)</f>
        <v>0</v>
      </c>
      <c r="DN444" s="9"/>
      <c r="DO444" s="10"/>
      <c r="DP444" s="11"/>
      <c r="DQ444" s="6">
        <f>SUMIF(DR$160:DR$190,$D444,DT$160:DT$190)</f>
        <v>0</v>
      </c>
      <c r="DR444" s="9"/>
      <c r="DS444" s="10"/>
      <c r="DT444" s="11"/>
      <c r="DU444" s="6">
        <f>SUMIF(DV$160:DV$190,$D444,DX$160:DX$190)</f>
        <v>0</v>
      </c>
      <c r="DV444" s="9"/>
      <c r="DW444" s="10"/>
      <c r="DX444" s="11"/>
      <c r="DY444" s="6">
        <f>SUMIF(DZ$160:DZ$190,$D444,EB$160:EB$190)</f>
        <v>0</v>
      </c>
      <c r="DZ444" s="9"/>
      <c r="EA444" s="10"/>
      <c r="EB444" s="11"/>
      <c r="EC444" s="6">
        <f>SUMIF(ED$160:ED$190,$D444,EF$160:EF$190)</f>
        <v>0</v>
      </c>
      <c r="ED444" s="9"/>
      <c r="EE444" s="10"/>
      <c r="EF444" s="11"/>
      <c r="EG444" s="6">
        <f>SUMIF(EH$160:EH$190,$D444,EJ$160:EJ$190)</f>
        <v>0</v>
      </c>
      <c r="EH444" s="9"/>
      <c r="EI444" s="10"/>
      <c r="EJ444" s="11"/>
      <c r="EK444" s="6">
        <f>SUMIF(EL$160:EL$190,$D444,EN$160:EN$190)</f>
        <v>0</v>
      </c>
      <c r="EL444" s="9"/>
      <c r="EM444" s="10"/>
      <c r="EN444" s="11"/>
      <c r="EO444" s="6">
        <f>SUMIF(EP$160:EP$190,$D444,ER$160:ER$190)</f>
        <v>0</v>
      </c>
      <c r="EP444" s="9"/>
      <c r="EQ444" s="10"/>
      <c r="ER444" s="11"/>
      <c r="ES444" s="6">
        <f>SUMIF(ET$160:ET$190,$D444,EV$160:EV$190)</f>
        <v>0</v>
      </c>
      <c r="ET444" s="9"/>
      <c r="EU444" s="10"/>
      <c r="EV444" s="11"/>
      <c r="EW444" s="6">
        <f>SUMIF(EX$160:EX$190,$D444,EZ$160:EZ$190)</f>
        <v>0</v>
      </c>
      <c r="EX444" s="9"/>
      <c r="EY444" s="10"/>
      <c r="EZ444" s="11"/>
      <c r="FA444" s="6">
        <f>SUMIF(FB$160:FB$190,$D444,FD$160:FD$190)</f>
        <v>0</v>
      </c>
      <c r="FB444" s="9"/>
      <c r="FC444" s="10"/>
      <c r="FD444" s="11"/>
      <c r="FE444" s="6">
        <f>SUMIF(FF$160:FF$190,$D444,FH$160:FH$190)</f>
        <v>0</v>
      </c>
      <c r="FF444" s="9"/>
      <c r="FG444" s="10"/>
      <c r="FH444" s="11"/>
      <c r="FI444" s="6">
        <f>SUMIF(FJ$160:FJ$190,$D444,FL$160:FL$190)</f>
        <v>0</v>
      </c>
      <c r="FJ444" s="9"/>
      <c r="FK444" s="10"/>
      <c r="FL444" s="11"/>
      <c r="FM444" s="6">
        <f>SUMIF(FN$160:FN$190,$D444,FP$160:FP$190)</f>
        <v>0</v>
      </c>
      <c r="FN444" s="9"/>
      <c r="FO444" s="10"/>
      <c r="FP444" s="11"/>
      <c r="FQ444" s="6">
        <f>SUMIF(FR$160:FR$190,$D444,FT$160:FT$190)</f>
        <v>0</v>
      </c>
      <c r="FR444" s="9"/>
      <c r="FS444" s="10"/>
      <c r="FT444" s="11"/>
      <c r="FU444" s="6">
        <f>SUMIF(FV$160:FV$190,$D444,FX$160:FX$190)</f>
        <v>0</v>
      </c>
      <c r="FV444" s="9"/>
      <c r="FW444" s="10"/>
      <c r="FX444" s="11"/>
      <c r="FY444" s="6">
        <f>SUMIF(FZ$160:FZ$190,$D444,GB$160:GB$190)</f>
        <v>0</v>
      </c>
      <c r="FZ444" s="9"/>
      <c r="GA444" s="10"/>
      <c r="GB444" s="11"/>
      <c r="GC444" s="6">
        <f>SUMIF(GD$160:GD$190,$D444,GF$160:GF$190)</f>
        <v>0</v>
      </c>
      <c r="GD444" s="9"/>
      <c r="GE444" s="10"/>
      <c r="GF444" s="11"/>
      <c r="GG444" s="6">
        <f>SUMIF(GH$160:GH$190,$D444,GJ$160:GJ$190)</f>
        <v>0</v>
      </c>
      <c r="GH444" s="9"/>
      <c r="GI444" s="10"/>
      <c r="GJ444" s="11"/>
      <c r="GK444" s="6">
        <f>SUMIF(GL$160:GL$190,$D444,GN$160:GN$190)</f>
        <v>0</v>
      </c>
      <c r="GL444" s="9"/>
      <c r="GM444" s="10"/>
      <c r="GN444" s="11"/>
      <c r="GO444" s="6">
        <f>SUMIF(GP$160:GP$190,$D444,GR$160:GR$190)</f>
        <v>0</v>
      </c>
      <c r="GP444" s="9"/>
      <c r="GQ444" s="10"/>
      <c r="GR444" s="11"/>
      <c r="GS444" s="6">
        <f>SUMIF(GT$160:GT$190,$D444,GV$160:GV$190)</f>
        <v>0</v>
      </c>
      <c r="GT444" s="9"/>
      <c r="GU444" s="10"/>
      <c r="GV444" s="20"/>
      <c r="GW444" s="19">
        <f t="shared" si="13"/>
        <v>0</v>
      </c>
      <c r="GX444" s="472"/>
      <c r="GY444" s="522"/>
    </row>
    <row r="445" spans="1:207" ht="33.950000000000003" customHeight="1">
      <c r="A445" s="47" t="s">
        <v>81</v>
      </c>
      <c r="B445" s="513"/>
      <c r="C445" s="157" t="s">
        <v>465</v>
      </c>
      <c r="D445" s="242" t="s">
        <v>467</v>
      </c>
      <c r="E445" s="6">
        <f>SUMIF(F$191:F$221,$D445,H$191:H$221)</f>
        <v>0</v>
      </c>
      <c r="F445" s="9"/>
      <c r="G445" s="10"/>
      <c r="H445" s="11"/>
      <c r="I445" s="6">
        <f>SUMIF(J$191:J$221,$D445,L$191:L$221)</f>
        <v>0</v>
      </c>
      <c r="J445" s="9"/>
      <c r="K445" s="10"/>
      <c r="L445" s="11"/>
      <c r="M445" s="6">
        <f>SUMIF(N$191:N$221,$D445,P$191:P$221)</f>
        <v>0</v>
      </c>
      <c r="N445" s="9"/>
      <c r="O445" s="10"/>
      <c r="P445" s="11"/>
      <c r="Q445" s="6">
        <f>SUMIF(R$191:R$221,$D445,T$191:T$221)</f>
        <v>0</v>
      </c>
      <c r="R445" s="9"/>
      <c r="S445" s="10"/>
      <c r="T445" s="11"/>
      <c r="U445" s="6">
        <f>SUMIF(V$191:V$221,$D445,X$191:X$221)</f>
        <v>0</v>
      </c>
      <c r="V445" s="9"/>
      <c r="W445" s="10"/>
      <c r="X445" s="11"/>
      <c r="Y445" s="6">
        <f>SUMIF(Z$191:Z$221,$D445,AB$191:AB$221)</f>
        <v>0</v>
      </c>
      <c r="Z445" s="9"/>
      <c r="AA445" s="10"/>
      <c r="AB445" s="11"/>
      <c r="AC445" s="6">
        <f>SUMIF(AD$191:AD$221,$D445,AF$191:AF$221)</f>
        <v>0</v>
      </c>
      <c r="AD445" s="9"/>
      <c r="AE445" s="10"/>
      <c r="AF445" s="11"/>
      <c r="AG445" s="6">
        <f>SUMIF(AH$191:AH$221,$D445,AJ$191:AJ$221)</f>
        <v>0</v>
      </c>
      <c r="AH445" s="9"/>
      <c r="AI445" s="10"/>
      <c r="AJ445" s="11"/>
      <c r="AK445" s="6">
        <f>SUMIF(AL$191:AL$221,$D445,AN$191:AN$221)</f>
        <v>0</v>
      </c>
      <c r="AL445" s="9"/>
      <c r="AM445" s="10"/>
      <c r="AN445" s="11"/>
      <c r="AO445" s="6">
        <f>SUMIF(AP$191:AP$221,$D445,AR$191:AR$221)</f>
        <v>0</v>
      </c>
      <c r="AP445" s="9"/>
      <c r="AQ445" s="10"/>
      <c r="AR445" s="11"/>
      <c r="AS445" s="6">
        <f>SUMIF(AT$191:AT$221,$D445,AV$191:AV$221)</f>
        <v>0</v>
      </c>
      <c r="AT445" s="9"/>
      <c r="AU445" s="10"/>
      <c r="AV445" s="11"/>
      <c r="AW445" s="6">
        <f>SUMIF(AX$191:AX$221,$D445,AZ$191:AZ$221)</f>
        <v>0</v>
      </c>
      <c r="AX445" s="9"/>
      <c r="AY445" s="10"/>
      <c r="AZ445" s="11"/>
      <c r="BA445" s="6">
        <f>SUMIF(BB$191:BB$221,$D445,BD$191:BD$221)</f>
        <v>0</v>
      </c>
      <c r="BB445" s="9"/>
      <c r="BC445" s="10"/>
      <c r="BD445" s="11"/>
      <c r="BE445" s="6">
        <f>SUMIF(BF$191:BF$221,$D445,BH$191:BH$221)</f>
        <v>0</v>
      </c>
      <c r="BF445" s="9"/>
      <c r="BG445" s="10"/>
      <c r="BH445" s="11"/>
      <c r="BI445" s="6">
        <f>SUMIF(BJ$191:BJ$221,$D445,BL$191:BL$221)</f>
        <v>0</v>
      </c>
      <c r="BJ445" s="9"/>
      <c r="BK445" s="10"/>
      <c r="BL445" s="11"/>
      <c r="BM445" s="6">
        <f>SUMIF(BN$191:BN$221,$D445,BP$191:BP$221)</f>
        <v>0</v>
      </c>
      <c r="BN445" s="9"/>
      <c r="BO445" s="10"/>
      <c r="BP445" s="11"/>
      <c r="BQ445" s="6">
        <f>SUMIF(BR$191:BR$221,$D445,BT$191:BT$221)</f>
        <v>0</v>
      </c>
      <c r="BR445" s="9"/>
      <c r="BS445" s="10"/>
      <c r="BT445" s="11"/>
      <c r="BU445" s="6">
        <f>SUMIF(BV$191:BV$221,$D445,BX$191:BX$221)</f>
        <v>0</v>
      </c>
      <c r="BV445" s="9"/>
      <c r="BW445" s="10"/>
      <c r="BX445" s="11"/>
      <c r="BY445" s="6">
        <f>SUMIF(BZ$191:BZ$221,$D445,CB$191:CB$221)</f>
        <v>0</v>
      </c>
      <c r="BZ445" s="9"/>
      <c r="CA445" s="10"/>
      <c r="CB445" s="11"/>
      <c r="CC445" s="6">
        <f>SUMIF(CD$191:CD$221,$D445,CF$191:CF$221)</f>
        <v>0</v>
      </c>
      <c r="CD445" s="9"/>
      <c r="CE445" s="10"/>
      <c r="CF445" s="11"/>
      <c r="CG445" s="6">
        <f>SUMIF(CH$191:CH$221,$D445,CJ$191:CJ$221)</f>
        <v>0</v>
      </c>
      <c r="CH445" s="9"/>
      <c r="CI445" s="10"/>
      <c r="CJ445" s="11"/>
      <c r="CK445" s="6">
        <f>SUMIF(CL$191:CL$221,$D445,CN$191:CN$221)</f>
        <v>0</v>
      </c>
      <c r="CL445" s="9"/>
      <c r="CM445" s="10"/>
      <c r="CN445" s="11"/>
      <c r="CO445" s="6">
        <f>SUMIF(CP$191:CP$221,$D445,CR$191:CR$221)</f>
        <v>0</v>
      </c>
      <c r="CP445" s="9"/>
      <c r="CQ445" s="10"/>
      <c r="CR445" s="11"/>
      <c r="CS445" s="6">
        <f>SUMIF(CT$191:CT$221,$D445,CV$191:CV$221)</f>
        <v>0</v>
      </c>
      <c r="CT445" s="9"/>
      <c r="CU445" s="10"/>
      <c r="CV445" s="11"/>
      <c r="CW445" s="6">
        <f>SUMIF(CX$191:CX$221,$D445,CZ$191:CZ$221)</f>
        <v>0</v>
      </c>
      <c r="CX445" s="9"/>
      <c r="CY445" s="10"/>
      <c r="CZ445" s="11"/>
      <c r="DA445" s="6">
        <f>SUMIF(DB$191:DB$221,$D445,DD$191:DD$221)</f>
        <v>0</v>
      </c>
      <c r="DB445" s="9"/>
      <c r="DC445" s="10"/>
      <c r="DD445" s="11"/>
      <c r="DE445" s="6">
        <f>SUMIF(DF$191:DF$221,$D445,DH$191:DH$221)</f>
        <v>0</v>
      </c>
      <c r="DF445" s="9"/>
      <c r="DG445" s="10"/>
      <c r="DH445" s="11"/>
      <c r="DI445" s="6">
        <f>SUMIF(DJ$191:DJ$221,$D445,DL$191:DL$221)</f>
        <v>0</v>
      </c>
      <c r="DJ445" s="9"/>
      <c r="DK445" s="10"/>
      <c r="DL445" s="11"/>
      <c r="DM445" s="6">
        <f>SUMIF(DN$191:DN$221,$D445,DP$191:DP$221)</f>
        <v>0</v>
      </c>
      <c r="DN445" s="9"/>
      <c r="DO445" s="10"/>
      <c r="DP445" s="11"/>
      <c r="DQ445" s="6">
        <f>SUMIF(DR$191:DR$221,$D445,DT$191:DT$221)</f>
        <v>0</v>
      </c>
      <c r="DR445" s="9"/>
      <c r="DS445" s="10"/>
      <c r="DT445" s="11"/>
      <c r="DU445" s="6">
        <f>SUMIF(DV$191:DV$221,$D445,DX$191:DX$221)</f>
        <v>0</v>
      </c>
      <c r="DV445" s="9"/>
      <c r="DW445" s="10"/>
      <c r="DX445" s="11"/>
      <c r="DY445" s="6">
        <f>SUMIF(DZ$191:DZ$221,$D445,EB$191:EB$221)</f>
        <v>0</v>
      </c>
      <c r="DZ445" s="9"/>
      <c r="EA445" s="10"/>
      <c r="EB445" s="11"/>
      <c r="EC445" s="6">
        <f>SUMIF(ED$191:ED$221,$D445,EF$191:EF$221)</f>
        <v>0</v>
      </c>
      <c r="ED445" s="9"/>
      <c r="EE445" s="10"/>
      <c r="EF445" s="11"/>
      <c r="EG445" s="6">
        <f>SUMIF(EH$191:EH$221,$D445,EJ$191:EJ$221)</f>
        <v>0</v>
      </c>
      <c r="EH445" s="9"/>
      <c r="EI445" s="10"/>
      <c r="EJ445" s="11"/>
      <c r="EK445" s="6">
        <f>SUMIF(EL$191:EL$221,$D445,EN$191:EN$221)</f>
        <v>0</v>
      </c>
      <c r="EL445" s="9"/>
      <c r="EM445" s="10"/>
      <c r="EN445" s="11"/>
      <c r="EO445" s="6">
        <f>SUMIF(EP$191:EP$221,$D445,ER$191:ER$221)</f>
        <v>0</v>
      </c>
      <c r="EP445" s="9"/>
      <c r="EQ445" s="10"/>
      <c r="ER445" s="11"/>
      <c r="ES445" s="6">
        <f>SUMIF(ET$191:ET$221,$D445,EV$191:EV$221)</f>
        <v>0</v>
      </c>
      <c r="ET445" s="9"/>
      <c r="EU445" s="10"/>
      <c r="EV445" s="11"/>
      <c r="EW445" s="6">
        <f>SUMIF(EX$191:EX$221,$D445,EZ$191:EZ$221)</f>
        <v>0</v>
      </c>
      <c r="EX445" s="9"/>
      <c r="EY445" s="10"/>
      <c r="EZ445" s="11"/>
      <c r="FA445" s="6">
        <f>SUMIF(FB$191:FB$221,$D445,FD$191:FD$221)</f>
        <v>0</v>
      </c>
      <c r="FB445" s="9"/>
      <c r="FC445" s="10"/>
      <c r="FD445" s="11"/>
      <c r="FE445" s="6">
        <f>SUMIF(FF$191:FF$221,$D445,FH$191:FH$221)</f>
        <v>0</v>
      </c>
      <c r="FF445" s="9"/>
      <c r="FG445" s="10"/>
      <c r="FH445" s="11"/>
      <c r="FI445" s="6">
        <f>SUMIF(FJ$191:FJ$221,$D445,FL$191:FL$221)</f>
        <v>0</v>
      </c>
      <c r="FJ445" s="9"/>
      <c r="FK445" s="10"/>
      <c r="FL445" s="11"/>
      <c r="FM445" s="6">
        <f>SUMIF(FN$191:FN$221,$D445,FP$191:FP$221)</f>
        <v>0</v>
      </c>
      <c r="FN445" s="9"/>
      <c r="FO445" s="10"/>
      <c r="FP445" s="11"/>
      <c r="FQ445" s="6">
        <f>SUMIF(FR$191:FR$221,$D445,FT$191:FT$221)</f>
        <v>0</v>
      </c>
      <c r="FR445" s="9"/>
      <c r="FS445" s="10"/>
      <c r="FT445" s="11"/>
      <c r="FU445" s="6">
        <f>SUMIF(FV$191:FV$221,$D445,FX$191:FX$221)</f>
        <v>0</v>
      </c>
      <c r="FV445" s="9"/>
      <c r="FW445" s="10"/>
      <c r="FX445" s="11"/>
      <c r="FY445" s="6">
        <f>SUMIF(FZ$191:FZ$221,$D445,GB$191:GB$221)</f>
        <v>0</v>
      </c>
      <c r="FZ445" s="9"/>
      <c r="GA445" s="10"/>
      <c r="GB445" s="11"/>
      <c r="GC445" s="6">
        <f>SUMIF(GD$191:GD$221,$D445,GF$191:GF$221)</f>
        <v>0</v>
      </c>
      <c r="GD445" s="9"/>
      <c r="GE445" s="10"/>
      <c r="GF445" s="11"/>
      <c r="GG445" s="6">
        <f>SUMIF(GH$191:GH$221,$D445,GJ$191:GJ$221)</f>
        <v>0</v>
      </c>
      <c r="GH445" s="9"/>
      <c r="GI445" s="10"/>
      <c r="GJ445" s="11"/>
      <c r="GK445" s="6">
        <f>SUMIF(GL$191:GL$221,$D445,GN$191:GN$221)</f>
        <v>0</v>
      </c>
      <c r="GL445" s="9"/>
      <c r="GM445" s="10"/>
      <c r="GN445" s="11"/>
      <c r="GO445" s="6">
        <f>SUMIF(GP$191:GP$221,$D445,GR$191:GR$221)</f>
        <v>0</v>
      </c>
      <c r="GP445" s="9"/>
      <c r="GQ445" s="10"/>
      <c r="GR445" s="11"/>
      <c r="GS445" s="6">
        <f>SUMIF(GT$191:GT$221,$D445,GV$191:GV$221)</f>
        <v>0</v>
      </c>
      <c r="GT445" s="9"/>
      <c r="GU445" s="10"/>
      <c r="GV445" s="20"/>
      <c r="GW445" s="19">
        <f t="shared" si="13"/>
        <v>0</v>
      </c>
      <c r="GX445" s="472"/>
      <c r="GY445" s="522"/>
    </row>
    <row r="446" spans="1:207" ht="33.950000000000003" customHeight="1">
      <c r="A446" s="47" t="s">
        <v>82</v>
      </c>
      <c r="B446" s="513"/>
      <c r="C446" s="157" t="s">
        <v>465</v>
      </c>
      <c r="D446" s="242" t="s">
        <v>467</v>
      </c>
      <c r="E446" s="6">
        <f>SUMIF(F$222:F$252,$D446,H$222:H$252)</f>
        <v>0</v>
      </c>
      <c r="F446" s="9"/>
      <c r="G446" s="10"/>
      <c r="H446" s="11"/>
      <c r="I446" s="6">
        <f>SUMIF(J$222:J$252,$D446,L$222:L$252)</f>
        <v>0</v>
      </c>
      <c r="J446" s="9"/>
      <c r="K446" s="10"/>
      <c r="L446" s="11"/>
      <c r="M446" s="6">
        <f>SUMIF(N$222:N$252,$D446,P$222:P$252)</f>
        <v>0</v>
      </c>
      <c r="N446" s="9"/>
      <c r="O446" s="10"/>
      <c r="P446" s="11"/>
      <c r="Q446" s="6">
        <f>SUMIF(R$222:R$252,$D446,T$222:T$252)</f>
        <v>0</v>
      </c>
      <c r="R446" s="9"/>
      <c r="S446" s="10"/>
      <c r="T446" s="11"/>
      <c r="U446" s="6">
        <f>SUMIF(V$222:V$252,$D446,X$222:X$252)</f>
        <v>0</v>
      </c>
      <c r="V446" s="9"/>
      <c r="W446" s="10"/>
      <c r="X446" s="11"/>
      <c r="Y446" s="6">
        <f>SUMIF(Z$222:Z$252,$D446,AB$222:AB$252)</f>
        <v>0</v>
      </c>
      <c r="Z446" s="9"/>
      <c r="AA446" s="10"/>
      <c r="AB446" s="11"/>
      <c r="AC446" s="6">
        <f>SUMIF(AD$222:AD$252,$D446,AF$222:AF$252)</f>
        <v>0</v>
      </c>
      <c r="AD446" s="9"/>
      <c r="AE446" s="10"/>
      <c r="AF446" s="11"/>
      <c r="AG446" s="6">
        <f>SUMIF(AH$222:AH$252,$D446,AJ$222:AJ$252)</f>
        <v>0</v>
      </c>
      <c r="AH446" s="9"/>
      <c r="AI446" s="10"/>
      <c r="AJ446" s="11"/>
      <c r="AK446" s="6">
        <f>SUMIF(AL$222:AL$252,$D446,AN$222:AN$252)</f>
        <v>0</v>
      </c>
      <c r="AL446" s="9"/>
      <c r="AM446" s="10"/>
      <c r="AN446" s="11"/>
      <c r="AO446" s="6">
        <f>SUMIF(AP$222:AP$252,$D446,AR$222:AR$252)</f>
        <v>0</v>
      </c>
      <c r="AP446" s="9"/>
      <c r="AQ446" s="10"/>
      <c r="AR446" s="11"/>
      <c r="AS446" s="6">
        <f>SUMIF(AT$222:AT$252,$D446,AV$222:AV$252)</f>
        <v>0</v>
      </c>
      <c r="AT446" s="9"/>
      <c r="AU446" s="10"/>
      <c r="AV446" s="11"/>
      <c r="AW446" s="6">
        <f>SUMIF(AX$222:AX$252,$D446,AZ$222:AZ$252)</f>
        <v>0</v>
      </c>
      <c r="AX446" s="9"/>
      <c r="AY446" s="10"/>
      <c r="AZ446" s="11"/>
      <c r="BA446" s="6">
        <f>SUMIF(BB$222:BB$252,$D446,BD$222:BD$252)</f>
        <v>0</v>
      </c>
      <c r="BB446" s="9"/>
      <c r="BC446" s="10"/>
      <c r="BD446" s="11"/>
      <c r="BE446" s="6">
        <f>SUMIF(BF$222:BF$252,$D446,BH$222:BH$252)</f>
        <v>0</v>
      </c>
      <c r="BF446" s="9"/>
      <c r="BG446" s="10"/>
      <c r="BH446" s="11"/>
      <c r="BI446" s="6">
        <f>SUMIF(BJ$222:BJ$252,$D446,BL$222:BL$252)</f>
        <v>0</v>
      </c>
      <c r="BJ446" s="9"/>
      <c r="BK446" s="10"/>
      <c r="BL446" s="11"/>
      <c r="BM446" s="6">
        <f>SUMIF(BN$222:BN$252,$D446,BP$222:BP$252)</f>
        <v>0</v>
      </c>
      <c r="BN446" s="9"/>
      <c r="BO446" s="10"/>
      <c r="BP446" s="11"/>
      <c r="BQ446" s="6">
        <f>SUMIF(BR$222:BR$252,$D446,BT$222:BT$252)</f>
        <v>0</v>
      </c>
      <c r="BR446" s="9"/>
      <c r="BS446" s="10"/>
      <c r="BT446" s="11"/>
      <c r="BU446" s="6">
        <f>SUMIF(BV$222:BV$252,$D446,BX$222:BX$252)</f>
        <v>0</v>
      </c>
      <c r="BV446" s="9"/>
      <c r="BW446" s="10"/>
      <c r="BX446" s="11"/>
      <c r="BY446" s="6">
        <f>SUMIF(BZ$222:BZ$252,$D446,CB$222:CB$252)</f>
        <v>0</v>
      </c>
      <c r="BZ446" s="9"/>
      <c r="CA446" s="10"/>
      <c r="CB446" s="11"/>
      <c r="CC446" s="6">
        <f>SUMIF(CD$222:CD$252,$D446,CF$222:CF$252)</f>
        <v>0</v>
      </c>
      <c r="CD446" s="9"/>
      <c r="CE446" s="10"/>
      <c r="CF446" s="11"/>
      <c r="CG446" s="6">
        <f>SUMIF(CH$222:CH$252,$D446,CJ$222:CJ$252)</f>
        <v>0</v>
      </c>
      <c r="CH446" s="9"/>
      <c r="CI446" s="10"/>
      <c r="CJ446" s="11"/>
      <c r="CK446" s="6">
        <f>SUMIF(CL$222:CL$252,$D446,CN$222:CN$252)</f>
        <v>0</v>
      </c>
      <c r="CL446" s="9"/>
      <c r="CM446" s="10"/>
      <c r="CN446" s="11"/>
      <c r="CO446" s="6">
        <f>SUMIF(CP$222:CP$252,$D446,CR$222:CR$252)</f>
        <v>0</v>
      </c>
      <c r="CP446" s="9"/>
      <c r="CQ446" s="10"/>
      <c r="CR446" s="11"/>
      <c r="CS446" s="6">
        <f>SUMIF(CT$222:CT$252,$D446,CV$222:CV$252)</f>
        <v>0</v>
      </c>
      <c r="CT446" s="9"/>
      <c r="CU446" s="10"/>
      <c r="CV446" s="11"/>
      <c r="CW446" s="6">
        <f>SUMIF(CX$222:CX$252,$D446,CZ$222:CZ$252)</f>
        <v>0</v>
      </c>
      <c r="CX446" s="9"/>
      <c r="CY446" s="10"/>
      <c r="CZ446" s="11"/>
      <c r="DA446" s="6">
        <f>SUMIF(DB$222:DB$252,$D446,DD$222:DD$252)</f>
        <v>0</v>
      </c>
      <c r="DB446" s="9"/>
      <c r="DC446" s="10"/>
      <c r="DD446" s="11"/>
      <c r="DE446" s="6">
        <f>SUMIF(DF$222:DF$252,$D446,DH$222:DH$252)</f>
        <v>0</v>
      </c>
      <c r="DF446" s="9"/>
      <c r="DG446" s="10"/>
      <c r="DH446" s="11"/>
      <c r="DI446" s="6">
        <f>SUMIF(DJ$222:DJ$252,$D446,DL$222:DL$252)</f>
        <v>0</v>
      </c>
      <c r="DJ446" s="9"/>
      <c r="DK446" s="10"/>
      <c r="DL446" s="11"/>
      <c r="DM446" s="6">
        <f>SUMIF(DN$222:DN$252,$D446,DP$222:DP$252)</f>
        <v>0</v>
      </c>
      <c r="DN446" s="9"/>
      <c r="DO446" s="10"/>
      <c r="DP446" s="11"/>
      <c r="DQ446" s="6">
        <f>SUMIF(DR$222:DR$252,$D446,DT$222:DT$252)</f>
        <v>0</v>
      </c>
      <c r="DR446" s="9"/>
      <c r="DS446" s="10"/>
      <c r="DT446" s="11"/>
      <c r="DU446" s="6">
        <f>SUMIF(DV$222:DV$252,$D446,DX$222:DX$252)</f>
        <v>0</v>
      </c>
      <c r="DV446" s="9"/>
      <c r="DW446" s="10"/>
      <c r="DX446" s="11"/>
      <c r="DY446" s="6">
        <f>SUMIF(DZ$222:DZ$252,$D446,EB$222:EB$252)</f>
        <v>0</v>
      </c>
      <c r="DZ446" s="9"/>
      <c r="EA446" s="10"/>
      <c r="EB446" s="11"/>
      <c r="EC446" s="6">
        <f>SUMIF(ED$222:ED$252,$D446,EF$222:EF$252)</f>
        <v>0</v>
      </c>
      <c r="ED446" s="9"/>
      <c r="EE446" s="10"/>
      <c r="EF446" s="11"/>
      <c r="EG446" s="6">
        <f>SUMIF(EH$222:EH$252,$D446,EJ$222:EJ$252)</f>
        <v>0</v>
      </c>
      <c r="EH446" s="9"/>
      <c r="EI446" s="10"/>
      <c r="EJ446" s="11"/>
      <c r="EK446" s="6">
        <f>SUMIF(EL$222:EL$252,$D446,EN$222:EN$252)</f>
        <v>0</v>
      </c>
      <c r="EL446" s="9"/>
      <c r="EM446" s="10"/>
      <c r="EN446" s="11"/>
      <c r="EO446" s="6">
        <f>SUMIF(EP$222:EP$252,$D446,ER$222:ER$252)</f>
        <v>0</v>
      </c>
      <c r="EP446" s="9"/>
      <c r="EQ446" s="10"/>
      <c r="ER446" s="11"/>
      <c r="ES446" s="6">
        <f>SUMIF(ET$222:ET$252,$D446,EV$222:EV$252)</f>
        <v>0</v>
      </c>
      <c r="ET446" s="9"/>
      <c r="EU446" s="10"/>
      <c r="EV446" s="11"/>
      <c r="EW446" s="6">
        <f>SUMIF(EX$222:EX$252,$D446,EZ$222:EZ$252)</f>
        <v>0</v>
      </c>
      <c r="EX446" s="9"/>
      <c r="EY446" s="10"/>
      <c r="EZ446" s="11"/>
      <c r="FA446" s="6">
        <f>SUMIF(FB$222:FB$252,$D446,FD$222:FD$252)</f>
        <v>0</v>
      </c>
      <c r="FB446" s="9"/>
      <c r="FC446" s="10"/>
      <c r="FD446" s="11"/>
      <c r="FE446" s="6">
        <f>SUMIF(FF$222:FF$252,$D446,FH$222:FH$252)</f>
        <v>0</v>
      </c>
      <c r="FF446" s="9"/>
      <c r="FG446" s="10"/>
      <c r="FH446" s="11"/>
      <c r="FI446" s="6">
        <f>SUMIF(FJ$222:FJ$252,$D446,FL$222:FL$252)</f>
        <v>0</v>
      </c>
      <c r="FJ446" s="9"/>
      <c r="FK446" s="10"/>
      <c r="FL446" s="11"/>
      <c r="FM446" s="6">
        <f>SUMIF(FN$222:FN$252,$D446,FP$222:FP$252)</f>
        <v>0</v>
      </c>
      <c r="FN446" s="9"/>
      <c r="FO446" s="10"/>
      <c r="FP446" s="11"/>
      <c r="FQ446" s="6">
        <f>SUMIF(FR$222:FR$252,$D446,FT$222:FT$252)</f>
        <v>0</v>
      </c>
      <c r="FR446" s="9"/>
      <c r="FS446" s="10"/>
      <c r="FT446" s="11"/>
      <c r="FU446" s="6">
        <f>SUMIF(FV$222:FV$252,$D446,FX$222:FX$252)</f>
        <v>0</v>
      </c>
      <c r="FV446" s="9"/>
      <c r="FW446" s="10"/>
      <c r="FX446" s="11"/>
      <c r="FY446" s="6">
        <f>SUMIF(FZ$222:FZ$252,$D446,GB$222:GB$252)</f>
        <v>0</v>
      </c>
      <c r="FZ446" s="9"/>
      <c r="GA446" s="10"/>
      <c r="GB446" s="11"/>
      <c r="GC446" s="6">
        <f>SUMIF(GD$222:GD$252,$D446,GF$222:GF$252)</f>
        <v>0</v>
      </c>
      <c r="GD446" s="9"/>
      <c r="GE446" s="10"/>
      <c r="GF446" s="11"/>
      <c r="GG446" s="6">
        <f>SUMIF(GH$222:GH$252,$D446,GJ$222:GJ$252)</f>
        <v>0</v>
      </c>
      <c r="GH446" s="9"/>
      <c r="GI446" s="10"/>
      <c r="GJ446" s="11"/>
      <c r="GK446" s="6">
        <f>SUMIF(GL$222:GL$252,$D446,GN$222:GN$252)</f>
        <v>0</v>
      </c>
      <c r="GL446" s="9"/>
      <c r="GM446" s="10"/>
      <c r="GN446" s="11"/>
      <c r="GO446" s="6">
        <f>SUMIF(GP$222:GP$252,$D446,GR$222:GR$252)</f>
        <v>0</v>
      </c>
      <c r="GP446" s="9"/>
      <c r="GQ446" s="10"/>
      <c r="GR446" s="11"/>
      <c r="GS446" s="6">
        <f>SUMIF(GT$222:GT$252,$D446,GV$222:GV$252)</f>
        <v>0</v>
      </c>
      <c r="GT446" s="9"/>
      <c r="GU446" s="10"/>
      <c r="GV446" s="20"/>
      <c r="GW446" s="19">
        <f t="shared" si="13"/>
        <v>0</v>
      </c>
      <c r="GX446" s="472"/>
      <c r="GY446" s="522"/>
    </row>
    <row r="447" spans="1:207" ht="33.950000000000003" customHeight="1">
      <c r="A447" s="47" t="s">
        <v>83</v>
      </c>
      <c r="B447" s="513"/>
      <c r="C447" s="334" t="s">
        <v>465</v>
      </c>
      <c r="D447" s="335" t="s">
        <v>467</v>
      </c>
      <c r="E447" s="6">
        <f>SUMIF(F$253:F$283,$D447,H$253:H$283)</f>
        <v>0</v>
      </c>
      <c r="F447" s="9"/>
      <c r="G447" s="10"/>
      <c r="H447" s="11"/>
      <c r="I447" s="6">
        <f>SUMIF(J$253:J$283,$D447,L$253:L$283)</f>
        <v>0</v>
      </c>
      <c r="J447" s="9"/>
      <c r="K447" s="10"/>
      <c r="L447" s="11"/>
      <c r="M447" s="6">
        <f>SUMIF(N$253:N$283,$D447,P$253:P$283)</f>
        <v>0</v>
      </c>
      <c r="N447" s="9"/>
      <c r="O447" s="10"/>
      <c r="P447" s="11"/>
      <c r="Q447" s="6">
        <f>SUMIF(R$253:R$283,$D447,T$253:T$283)</f>
        <v>0</v>
      </c>
      <c r="R447" s="9"/>
      <c r="S447" s="10"/>
      <c r="T447" s="11"/>
      <c r="U447" s="6">
        <f>SUMIF(V$253:V$283,$D447,X$253:X$283)</f>
        <v>0</v>
      </c>
      <c r="V447" s="9"/>
      <c r="W447" s="10"/>
      <c r="X447" s="11"/>
      <c r="Y447" s="6">
        <f>SUMIF(Z$253:Z$283,$D447,AB$253:AB$283)</f>
        <v>0</v>
      </c>
      <c r="Z447" s="9"/>
      <c r="AA447" s="10"/>
      <c r="AB447" s="11"/>
      <c r="AC447" s="6">
        <f>SUMIF(AD$253:AD$283,$D447,AF$253:AF$283)</f>
        <v>0</v>
      </c>
      <c r="AD447" s="9"/>
      <c r="AE447" s="10"/>
      <c r="AF447" s="11"/>
      <c r="AG447" s="6">
        <f>SUMIF(AH$253:AH$283,$D447,AJ$253:AJ$283)</f>
        <v>0</v>
      </c>
      <c r="AH447" s="9"/>
      <c r="AI447" s="10"/>
      <c r="AJ447" s="11"/>
      <c r="AK447" s="6">
        <f>SUMIF(AL$253:AL$283,$D447,AN$253:AN$283)</f>
        <v>0</v>
      </c>
      <c r="AL447" s="9"/>
      <c r="AM447" s="10"/>
      <c r="AN447" s="11"/>
      <c r="AO447" s="6">
        <f>SUMIF(AP$253:AP$283,$D447,AR$253:AR$283)</f>
        <v>0</v>
      </c>
      <c r="AP447" s="9"/>
      <c r="AQ447" s="10"/>
      <c r="AR447" s="11"/>
      <c r="AS447" s="6">
        <f>SUMIF(AT$253:AT$283,$D447,AV$253:AV$283)</f>
        <v>0</v>
      </c>
      <c r="AT447" s="9"/>
      <c r="AU447" s="10"/>
      <c r="AV447" s="11"/>
      <c r="AW447" s="6">
        <f>SUMIF(AX$253:AX$283,$D447,AZ$253:AZ$283)</f>
        <v>0</v>
      </c>
      <c r="AX447" s="9"/>
      <c r="AY447" s="10"/>
      <c r="AZ447" s="11"/>
      <c r="BA447" s="6">
        <f>SUMIF(BB$253:BB$283,$D447,BD$253:BD$283)</f>
        <v>0</v>
      </c>
      <c r="BB447" s="9"/>
      <c r="BC447" s="10"/>
      <c r="BD447" s="11"/>
      <c r="BE447" s="6">
        <f>SUMIF(BF$253:BF$283,$D447,BH$253:BH$283)</f>
        <v>0</v>
      </c>
      <c r="BF447" s="9"/>
      <c r="BG447" s="10"/>
      <c r="BH447" s="11"/>
      <c r="BI447" s="6">
        <f>SUMIF(BJ$253:BJ$283,$D447,BL$253:BL$283)</f>
        <v>0</v>
      </c>
      <c r="BJ447" s="9"/>
      <c r="BK447" s="10"/>
      <c r="BL447" s="11"/>
      <c r="BM447" s="6">
        <f>SUMIF(BN$253:BN$283,$D447,BP$253:BP$283)</f>
        <v>0</v>
      </c>
      <c r="BN447" s="9"/>
      <c r="BO447" s="10"/>
      <c r="BP447" s="11"/>
      <c r="BQ447" s="6">
        <f>SUMIF(BR$253:BR$283,$D447,BT$253:BT$283)</f>
        <v>0</v>
      </c>
      <c r="BR447" s="9"/>
      <c r="BS447" s="10"/>
      <c r="BT447" s="11"/>
      <c r="BU447" s="6">
        <f>SUMIF(BV$253:BV$283,$D447,BX$253:BX$283)</f>
        <v>0</v>
      </c>
      <c r="BV447" s="9"/>
      <c r="BW447" s="10"/>
      <c r="BX447" s="11"/>
      <c r="BY447" s="6">
        <f>SUMIF(BZ$253:BZ$283,$D447,CB$253:CB$283)</f>
        <v>0</v>
      </c>
      <c r="BZ447" s="9"/>
      <c r="CA447" s="10"/>
      <c r="CB447" s="11"/>
      <c r="CC447" s="6">
        <f>SUMIF(CD$253:CD$283,$D447,CF$253:CF$283)</f>
        <v>0</v>
      </c>
      <c r="CD447" s="9"/>
      <c r="CE447" s="10"/>
      <c r="CF447" s="11"/>
      <c r="CG447" s="6">
        <f>SUMIF(CH$253:CH$283,$D447,CJ$253:CJ$283)</f>
        <v>0</v>
      </c>
      <c r="CH447" s="9"/>
      <c r="CI447" s="10"/>
      <c r="CJ447" s="11"/>
      <c r="CK447" s="6">
        <f>SUMIF(CL$253:CL$283,$D447,CN$253:CN$283)</f>
        <v>0</v>
      </c>
      <c r="CL447" s="9"/>
      <c r="CM447" s="10"/>
      <c r="CN447" s="11"/>
      <c r="CO447" s="6">
        <f>SUMIF(CP$253:CP$283,$D447,CR$253:CR$283)</f>
        <v>0</v>
      </c>
      <c r="CP447" s="9"/>
      <c r="CQ447" s="10"/>
      <c r="CR447" s="11"/>
      <c r="CS447" s="6">
        <f>SUMIF(CT$253:CT$283,$D447,CV$253:CV$283)</f>
        <v>0</v>
      </c>
      <c r="CT447" s="9"/>
      <c r="CU447" s="10"/>
      <c r="CV447" s="11"/>
      <c r="CW447" s="6">
        <f>SUMIF(CX$253:CX$283,$D447,CZ$253:CZ$283)</f>
        <v>0</v>
      </c>
      <c r="CX447" s="9"/>
      <c r="CY447" s="10"/>
      <c r="CZ447" s="11"/>
      <c r="DA447" s="6">
        <f>SUMIF(DB$253:DB$283,$D447,DD$253:DD$283)</f>
        <v>0</v>
      </c>
      <c r="DB447" s="9"/>
      <c r="DC447" s="10"/>
      <c r="DD447" s="11"/>
      <c r="DE447" s="6">
        <f>SUMIF(DF$253:DF$283,$D447,DH$253:DH$283)</f>
        <v>0</v>
      </c>
      <c r="DF447" s="9"/>
      <c r="DG447" s="10"/>
      <c r="DH447" s="11"/>
      <c r="DI447" s="6">
        <f>SUMIF(DJ$253:DJ$283,$D447,DL$253:DL$283)</f>
        <v>0</v>
      </c>
      <c r="DJ447" s="9"/>
      <c r="DK447" s="10"/>
      <c r="DL447" s="11"/>
      <c r="DM447" s="6">
        <f>SUMIF(DN$253:DN$283,$D447,DP$253:DP$283)</f>
        <v>0</v>
      </c>
      <c r="DN447" s="9"/>
      <c r="DO447" s="10"/>
      <c r="DP447" s="11"/>
      <c r="DQ447" s="6">
        <f>SUMIF(DR$253:DR$283,$D447,DT$253:DT$283)</f>
        <v>0</v>
      </c>
      <c r="DR447" s="9"/>
      <c r="DS447" s="10"/>
      <c r="DT447" s="11"/>
      <c r="DU447" s="6">
        <f>SUMIF(DV$253:DV$283,$D447,DX$253:DX$283)</f>
        <v>0</v>
      </c>
      <c r="DV447" s="9"/>
      <c r="DW447" s="10"/>
      <c r="DX447" s="11"/>
      <c r="DY447" s="6">
        <f>SUMIF(DZ$253:DZ$283,$D447,EB$253:EB$283)</f>
        <v>0</v>
      </c>
      <c r="DZ447" s="9"/>
      <c r="EA447" s="10"/>
      <c r="EB447" s="11"/>
      <c r="EC447" s="6">
        <f>SUMIF(ED$253:ED$283,$D447,EF$253:EF$283)</f>
        <v>0</v>
      </c>
      <c r="ED447" s="9"/>
      <c r="EE447" s="10"/>
      <c r="EF447" s="11"/>
      <c r="EG447" s="6">
        <f>SUMIF(EH$253:EH$283,$D447,EJ$253:EJ$283)</f>
        <v>0</v>
      </c>
      <c r="EH447" s="9"/>
      <c r="EI447" s="10"/>
      <c r="EJ447" s="11"/>
      <c r="EK447" s="6">
        <f>SUMIF(EL$253:EL$283,$D447,EN$253:EN$283)</f>
        <v>0</v>
      </c>
      <c r="EL447" s="9"/>
      <c r="EM447" s="10"/>
      <c r="EN447" s="11"/>
      <c r="EO447" s="6">
        <f>SUMIF(EP$253:EP$283,$D447,ER$253:ER$283)</f>
        <v>0</v>
      </c>
      <c r="EP447" s="9"/>
      <c r="EQ447" s="10"/>
      <c r="ER447" s="11"/>
      <c r="ES447" s="6">
        <f>SUMIF(ET$253:ET$283,$D447,EV$253:EV$283)</f>
        <v>0</v>
      </c>
      <c r="ET447" s="9"/>
      <c r="EU447" s="10"/>
      <c r="EV447" s="11"/>
      <c r="EW447" s="6">
        <f>SUMIF(EX$253:EX$283,$D447,EZ$253:EZ$283)</f>
        <v>0</v>
      </c>
      <c r="EX447" s="9"/>
      <c r="EY447" s="10"/>
      <c r="EZ447" s="11"/>
      <c r="FA447" s="6">
        <f>SUMIF(FB$253:FB$283,$D447,FD$253:FD$283)</f>
        <v>0</v>
      </c>
      <c r="FB447" s="9"/>
      <c r="FC447" s="10"/>
      <c r="FD447" s="11"/>
      <c r="FE447" s="6">
        <f>SUMIF(FF$253:FF$283,$D447,FH$253:FH$283)</f>
        <v>0</v>
      </c>
      <c r="FF447" s="9"/>
      <c r="FG447" s="10"/>
      <c r="FH447" s="11"/>
      <c r="FI447" s="6">
        <f>SUMIF(FJ$253:FJ$283,$D447,FL$253:FL$283)</f>
        <v>0</v>
      </c>
      <c r="FJ447" s="9"/>
      <c r="FK447" s="10"/>
      <c r="FL447" s="11"/>
      <c r="FM447" s="6">
        <f>SUMIF(FN$253:FN$283,$D447,FP$253:FP$283)</f>
        <v>0</v>
      </c>
      <c r="FN447" s="9"/>
      <c r="FO447" s="10"/>
      <c r="FP447" s="11"/>
      <c r="FQ447" s="6">
        <f>SUMIF(FR$253:FR$283,$D447,FT$253:FT$283)</f>
        <v>0</v>
      </c>
      <c r="FR447" s="9"/>
      <c r="FS447" s="10"/>
      <c r="FT447" s="11"/>
      <c r="FU447" s="6">
        <f>SUMIF(FV$253:FV$283,$D447,FX$253:FX$283)</f>
        <v>0</v>
      </c>
      <c r="FV447" s="9"/>
      <c r="FW447" s="10"/>
      <c r="FX447" s="11"/>
      <c r="FY447" s="6">
        <f>SUMIF(FZ$253:FZ$283,$D447,GB$253:GB$283)</f>
        <v>0</v>
      </c>
      <c r="FZ447" s="9"/>
      <c r="GA447" s="10"/>
      <c r="GB447" s="11"/>
      <c r="GC447" s="6">
        <f>SUMIF(GD$253:GD$283,$D447,GF$253:GF$283)</f>
        <v>0</v>
      </c>
      <c r="GD447" s="9"/>
      <c r="GE447" s="10"/>
      <c r="GF447" s="11"/>
      <c r="GG447" s="6">
        <f>SUMIF(GH$253:GH$283,$D447,GJ$253:GJ$283)</f>
        <v>0</v>
      </c>
      <c r="GH447" s="9"/>
      <c r="GI447" s="10"/>
      <c r="GJ447" s="11"/>
      <c r="GK447" s="6">
        <f>SUMIF(GL$253:GL$283,$D447,GN$253:GN$283)</f>
        <v>0</v>
      </c>
      <c r="GL447" s="9"/>
      <c r="GM447" s="10"/>
      <c r="GN447" s="11"/>
      <c r="GO447" s="6">
        <f>SUMIF(GP$253:GP$283,$D447,GR$253:GR$283)</f>
        <v>0</v>
      </c>
      <c r="GP447" s="9"/>
      <c r="GQ447" s="10"/>
      <c r="GR447" s="11"/>
      <c r="GS447" s="6">
        <f>SUMIF(GT$253:GT$283,$D447,GV$253:GV$283)</f>
        <v>0</v>
      </c>
      <c r="GT447" s="9"/>
      <c r="GU447" s="10"/>
      <c r="GV447" s="20"/>
      <c r="GW447" s="19">
        <f t="shared" si="13"/>
        <v>0</v>
      </c>
      <c r="GX447" s="472"/>
      <c r="GY447" s="522"/>
    </row>
    <row r="448" spans="1:207" ht="33.950000000000003" customHeight="1">
      <c r="A448" s="47" t="s">
        <v>84</v>
      </c>
      <c r="B448" s="513"/>
      <c r="C448" s="157" t="s">
        <v>465</v>
      </c>
      <c r="D448" s="242" t="s">
        <v>467</v>
      </c>
      <c r="E448" s="6">
        <f>SUMIF(F$284:F$314,$D448,H$284:H$314)</f>
        <v>0</v>
      </c>
      <c r="F448" s="9"/>
      <c r="G448" s="10"/>
      <c r="H448" s="11"/>
      <c r="I448" s="6">
        <f>SUMIF(J$284:J$314,$D448,L$284:L$314)</f>
        <v>0</v>
      </c>
      <c r="J448" s="9"/>
      <c r="K448" s="10"/>
      <c r="L448" s="11"/>
      <c r="M448" s="6">
        <f>SUMIF(N$284:N$314,$D448,P$284:P$314)</f>
        <v>0</v>
      </c>
      <c r="N448" s="9"/>
      <c r="O448" s="10"/>
      <c r="P448" s="11"/>
      <c r="Q448" s="6">
        <f>SUMIF(R$284:R$314,$D448,T$284:T$314)</f>
        <v>0</v>
      </c>
      <c r="R448" s="9"/>
      <c r="S448" s="10"/>
      <c r="T448" s="11"/>
      <c r="U448" s="6">
        <f>SUMIF(V$284:V$314,$D448,X$284:X$314)</f>
        <v>0</v>
      </c>
      <c r="V448" s="9"/>
      <c r="W448" s="10"/>
      <c r="X448" s="11"/>
      <c r="Y448" s="6">
        <f>SUMIF(Z$284:Z$314,$D448,AB$284:AB$314)</f>
        <v>0</v>
      </c>
      <c r="Z448" s="9"/>
      <c r="AA448" s="10"/>
      <c r="AB448" s="11"/>
      <c r="AC448" s="6">
        <f>SUMIF(AD$284:AD$314,$D448,AF$284:AF$314)</f>
        <v>0</v>
      </c>
      <c r="AD448" s="9"/>
      <c r="AE448" s="10"/>
      <c r="AF448" s="11"/>
      <c r="AG448" s="6">
        <f>SUMIF(AH$284:AH$314,$D448,AJ$284:AJ$314)</f>
        <v>0</v>
      </c>
      <c r="AH448" s="9"/>
      <c r="AI448" s="10"/>
      <c r="AJ448" s="11"/>
      <c r="AK448" s="6">
        <f>SUMIF(AL$284:AL$314,$D448,AN$284:AN$314)</f>
        <v>0</v>
      </c>
      <c r="AL448" s="9"/>
      <c r="AM448" s="10"/>
      <c r="AN448" s="11"/>
      <c r="AO448" s="6">
        <f>SUMIF(AP$284:AP$314,$D448,AR$284:AR$314)</f>
        <v>0</v>
      </c>
      <c r="AP448" s="9"/>
      <c r="AQ448" s="10"/>
      <c r="AR448" s="11"/>
      <c r="AS448" s="6">
        <f>SUMIF(AT$284:AT$314,$D448,AV$284:AV$314)</f>
        <v>0</v>
      </c>
      <c r="AT448" s="9"/>
      <c r="AU448" s="10"/>
      <c r="AV448" s="11"/>
      <c r="AW448" s="6">
        <f>SUMIF(AX$284:AX$314,$D448,AZ$284:AZ$314)</f>
        <v>0</v>
      </c>
      <c r="AX448" s="9"/>
      <c r="AY448" s="10"/>
      <c r="AZ448" s="11"/>
      <c r="BA448" s="6">
        <f>SUMIF(BB$284:BB$314,$D448,BD$284:BD$314)</f>
        <v>0</v>
      </c>
      <c r="BB448" s="9"/>
      <c r="BC448" s="10"/>
      <c r="BD448" s="11"/>
      <c r="BE448" s="6">
        <f>SUMIF(BF$284:BF$314,$D448,BH$284:BH$314)</f>
        <v>0</v>
      </c>
      <c r="BF448" s="9"/>
      <c r="BG448" s="10"/>
      <c r="BH448" s="11"/>
      <c r="BI448" s="6">
        <f>SUMIF(BJ$284:BJ$314,$D448,BL$284:BL$314)</f>
        <v>0</v>
      </c>
      <c r="BJ448" s="9"/>
      <c r="BK448" s="10"/>
      <c r="BL448" s="11"/>
      <c r="BM448" s="6">
        <f>SUMIF(BN$284:BN$314,$D448,BP$284:BP$314)</f>
        <v>0</v>
      </c>
      <c r="BN448" s="9"/>
      <c r="BO448" s="10"/>
      <c r="BP448" s="11"/>
      <c r="BQ448" s="6">
        <f>SUMIF(BR$284:BR$314,$D448,BT$284:BT$314)</f>
        <v>0</v>
      </c>
      <c r="BR448" s="9"/>
      <c r="BS448" s="10"/>
      <c r="BT448" s="11"/>
      <c r="BU448" s="6">
        <f>SUMIF(BV$284:BV$314,$D448,BX$284:BX$314)</f>
        <v>0</v>
      </c>
      <c r="BV448" s="9"/>
      <c r="BW448" s="10"/>
      <c r="BX448" s="11"/>
      <c r="BY448" s="6">
        <f>SUMIF(BZ$284:BZ$314,$D448,CB$284:CB$314)</f>
        <v>0</v>
      </c>
      <c r="BZ448" s="9"/>
      <c r="CA448" s="10"/>
      <c r="CB448" s="11"/>
      <c r="CC448" s="6">
        <f>SUMIF(CD$284:CD$314,$D448,CF$284:CF$314)</f>
        <v>0</v>
      </c>
      <c r="CD448" s="9"/>
      <c r="CE448" s="10"/>
      <c r="CF448" s="11"/>
      <c r="CG448" s="6">
        <f>SUMIF(CH$284:CH$314,$D448,CJ$284:CJ$314)</f>
        <v>0</v>
      </c>
      <c r="CH448" s="9"/>
      <c r="CI448" s="10"/>
      <c r="CJ448" s="11"/>
      <c r="CK448" s="6">
        <f>SUMIF(CL$284:CL$314,$D448,CN$284:CN$314)</f>
        <v>0</v>
      </c>
      <c r="CL448" s="9"/>
      <c r="CM448" s="10"/>
      <c r="CN448" s="11"/>
      <c r="CO448" s="6">
        <f>SUMIF(CP$284:CP$314,$D448,CR$284:CR$314)</f>
        <v>0</v>
      </c>
      <c r="CP448" s="9"/>
      <c r="CQ448" s="10"/>
      <c r="CR448" s="11"/>
      <c r="CS448" s="6">
        <f>SUMIF(CT$284:CT$314,$D448,CV$284:CV$314)</f>
        <v>0</v>
      </c>
      <c r="CT448" s="9"/>
      <c r="CU448" s="10"/>
      <c r="CV448" s="11"/>
      <c r="CW448" s="6">
        <f>SUMIF(CX$284:CX$314,$D448,CZ$284:CZ$314)</f>
        <v>0</v>
      </c>
      <c r="CX448" s="9"/>
      <c r="CY448" s="10"/>
      <c r="CZ448" s="11"/>
      <c r="DA448" s="6">
        <f>SUMIF(DB$284:DB$314,$D448,DD$284:DD$314)</f>
        <v>0</v>
      </c>
      <c r="DB448" s="9"/>
      <c r="DC448" s="10"/>
      <c r="DD448" s="11"/>
      <c r="DE448" s="6">
        <f>SUMIF(DF$284:DF$314,$D448,DH$284:DH$314)</f>
        <v>0</v>
      </c>
      <c r="DF448" s="9"/>
      <c r="DG448" s="10"/>
      <c r="DH448" s="11"/>
      <c r="DI448" s="6">
        <f>SUMIF(DJ$284:DJ$314,$D448,DL$284:DL$314)</f>
        <v>0</v>
      </c>
      <c r="DJ448" s="9"/>
      <c r="DK448" s="10"/>
      <c r="DL448" s="11"/>
      <c r="DM448" s="6">
        <f>SUMIF(DN$284:DN$314,$D448,DP$284:DP$314)</f>
        <v>0</v>
      </c>
      <c r="DN448" s="9"/>
      <c r="DO448" s="10"/>
      <c r="DP448" s="11"/>
      <c r="DQ448" s="6">
        <f>SUMIF(DR$284:DR$314,$D448,DT$284:DT$314)</f>
        <v>0</v>
      </c>
      <c r="DR448" s="9"/>
      <c r="DS448" s="10"/>
      <c r="DT448" s="11"/>
      <c r="DU448" s="6">
        <f>SUMIF(DV$284:DV$314,$D448,DX$284:DX$314)</f>
        <v>0</v>
      </c>
      <c r="DV448" s="9"/>
      <c r="DW448" s="10"/>
      <c r="DX448" s="11"/>
      <c r="DY448" s="6">
        <f>SUMIF(DZ$284:DZ$314,$D448,EB$284:EB$314)</f>
        <v>0</v>
      </c>
      <c r="DZ448" s="9"/>
      <c r="EA448" s="10"/>
      <c r="EB448" s="11"/>
      <c r="EC448" s="6">
        <f>SUMIF(ED$284:ED$314,$D448,EF$284:EF$314)</f>
        <v>0</v>
      </c>
      <c r="ED448" s="9"/>
      <c r="EE448" s="10"/>
      <c r="EF448" s="11"/>
      <c r="EG448" s="6">
        <f>SUMIF(EH$284:EH$314,$D448,EJ$284:EJ$314)</f>
        <v>0</v>
      </c>
      <c r="EH448" s="9"/>
      <c r="EI448" s="10"/>
      <c r="EJ448" s="11"/>
      <c r="EK448" s="6">
        <f>SUMIF(EL$284:EL$314,$D448,EN$284:EN$314)</f>
        <v>0</v>
      </c>
      <c r="EL448" s="9"/>
      <c r="EM448" s="10"/>
      <c r="EN448" s="11"/>
      <c r="EO448" s="6">
        <f>SUMIF(EP$284:EP$314,$D448,ER$284:ER$314)</f>
        <v>0</v>
      </c>
      <c r="EP448" s="9"/>
      <c r="EQ448" s="10"/>
      <c r="ER448" s="11"/>
      <c r="ES448" s="6">
        <f>SUMIF(ET$284:ET$314,$D448,EV$284:EV$314)</f>
        <v>0</v>
      </c>
      <c r="ET448" s="9"/>
      <c r="EU448" s="10"/>
      <c r="EV448" s="11"/>
      <c r="EW448" s="6">
        <f>SUMIF(EX$284:EX$314,$D448,EZ$284:EZ$314)</f>
        <v>0</v>
      </c>
      <c r="EX448" s="9"/>
      <c r="EY448" s="10"/>
      <c r="EZ448" s="11"/>
      <c r="FA448" s="6">
        <f>SUMIF(FB$284:FB$314,$D448,FD$284:FD$314)</f>
        <v>0</v>
      </c>
      <c r="FB448" s="9"/>
      <c r="FC448" s="10"/>
      <c r="FD448" s="11"/>
      <c r="FE448" s="6">
        <f>SUMIF(FF$284:FF$314,$D448,FH$284:FH$314)</f>
        <v>0</v>
      </c>
      <c r="FF448" s="9"/>
      <c r="FG448" s="10"/>
      <c r="FH448" s="11"/>
      <c r="FI448" s="6">
        <f>SUMIF(FJ$284:FJ$314,$D448,FL$284:FL$314)</f>
        <v>0</v>
      </c>
      <c r="FJ448" s="9"/>
      <c r="FK448" s="10"/>
      <c r="FL448" s="11"/>
      <c r="FM448" s="6">
        <f>SUMIF(FN$284:FN$314,$D448,FP$284:FP$314)</f>
        <v>0</v>
      </c>
      <c r="FN448" s="9"/>
      <c r="FO448" s="10"/>
      <c r="FP448" s="11"/>
      <c r="FQ448" s="6">
        <f>SUMIF(FR$284:FR$314,$D448,FT$284:FT$314)</f>
        <v>0</v>
      </c>
      <c r="FR448" s="9"/>
      <c r="FS448" s="10"/>
      <c r="FT448" s="11"/>
      <c r="FU448" s="6">
        <f>SUMIF(FV$284:FV$314,$D448,FX$284:FX$314)</f>
        <v>0</v>
      </c>
      <c r="FV448" s="9"/>
      <c r="FW448" s="10"/>
      <c r="FX448" s="11"/>
      <c r="FY448" s="6">
        <f>SUMIF(FZ$284:FZ$314,$D448,GB$284:GB$314)</f>
        <v>0</v>
      </c>
      <c r="FZ448" s="9"/>
      <c r="GA448" s="10"/>
      <c r="GB448" s="11"/>
      <c r="GC448" s="6">
        <f>SUMIF(GD$284:GD$314,$D448,GF$284:GF$314)</f>
        <v>0</v>
      </c>
      <c r="GD448" s="9"/>
      <c r="GE448" s="10"/>
      <c r="GF448" s="11"/>
      <c r="GG448" s="6">
        <f>SUMIF(GH$284:GH$314,$D448,GJ$284:GJ$314)</f>
        <v>0</v>
      </c>
      <c r="GH448" s="9"/>
      <c r="GI448" s="10"/>
      <c r="GJ448" s="11"/>
      <c r="GK448" s="6">
        <f>SUMIF(GL$284:GL$314,$D448,GN$284:GN$314)</f>
        <v>0</v>
      </c>
      <c r="GL448" s="9"/>
      <c r="GM448" s="10"/>
      <c r="GN448" s="11"/>
      <c r="GO448" s="6">
        <f>SUMIF(GP$284:GP$314,$D448,GR$284:GR$314)</f>
        <v>0</v>
      </c>
      <c r="GP448" s="9"/>
      <c r="GQ448" s="10"/>
      <c r="GR448" s="11"/>
      <c r="GS448" s="6">
        <f>SUMIF(GT$284:GT$314,$D448,GV$284:GV$314)</f>
        <v>0</v>
      </c>
      <c r="GT448" s="9"/>
      <c r="GU448" s="10"/>
      <c r="GV448" s="20"/>
      <c r="GW448" s="19">
        <f t="shared" si="13"/>
        <v>0</v>
      </c>
      <c r="GX448" s="472"/>
      <c r="GY448" s="522"/>
    </row>
    <row r="449" spans="1:207" ht="33.950000000000003" customHeight="1">
      <c r="A449" s="47" t="s">
        <v>85</v>
      </c>
      <c r="B449" s="513"/>
      <c r="C449" s="157" t="s">
        <v>465</v>
      </c>
      <c r="D449" s="242" t="s">
        <v>467</v>
      </c>
      <c r="E449" s="6">
        <f>SUMIF(F$315:F$345,$D449,H$315:H$345)</f>
        <v>0</v>
      </c>
      <c r="F449" s="9"/>
      <c r="G449" s="10"/>
      <c r="H449" s="11"/>
      <c r="I449" s="6">
        <f>SUMIF(J$315:J$345,$D449,L$315:L$345)</f>
        <v>0</v>
      </c>
      <c r="J449" s="9"/>
      <c r="K449" s="10"/>
      <c r="L449" s="11"/>
      <c r="M449" s="6">
        <f>SUMIF(N$315:N$345,$D449,P$315:P$345)</f>
        <v>0</v>
      </c>
      <c r="N449" s="9"/>
      <c r="O449" s="10"/>
      <c r="P449" s="11"/>
      <c r="Q449" s="6">
        <f>SUMIF(R$315:R$345,$D449,T$315:T$345)</f>
        <v>0</v>
      </c>
      <c r="R449" s="9"/>
      <c r="S449" s="10"/>
      <c r="T449" s="11"/>
      <c r="U449" s="6">
        <f>SUMIF(V$315:V$345,$D449,X$315:X$345)</f>
        <v>0</v>
      </c>
      <c r="V449" s="9"/>
      <c r="W449" s="10"/>
      <c r="X449" s="11"/>
      <c r="Y449" s="6">
        <f>SUMIF(Z$315:Z$345,$D449,AB$315:AB$345)</f>
        <v>0</v>
      </c>
      <c r="Z449" s="9"/>
      <c r="AA449" s="10"/>
      <c r="AB449" s="11"/>
      <c r="AC449" s="6">
        <f>SUMIF(AD$315:AD$345,$D449,AF$315:AF$345)</f>
        <v>0</v>
      </c>
      <c r="AD449" s="9"/>
      <c r="AE449" s="10"/>
      <c r="AF449" s="11"/>
      <c r="AG449" s="6">
        <f>SUMIF(AH$315:AH$345,$D449,AJ$315:AJ$345)</f>
        <v>0</v>
      </c>
      <c r="AH449" s="9"/>
      <c r="AI449" s="10"/>
      <c r="AJ449" s="11"/>
      <c r="AK449" s="6">
        <f>SUMIF(AL$315:AL$345,$D449,AN$315:AN$345)</f>
        <v>0</v>
      </c>
      <c r="AL449" s="9"/>
      <c r="AM449" s="10"/>
      <c r="AN449" s="11"/>
      <c r="AO449" s="6">
        <f>SUMIF(AP$315:AP$345,$D449,AR$315:AR$345)</f>
        <v>0</v>
      </c>
      <c r="AP449" s="9"/>
      <c r="AQ449" s="10"/>
      <c r="AR449" s="11"/>
      <c r="AS449" s="6">
        <f>SUMIF(AT$315:AT$345,$D449,AV$315:AV$345)</f>
        <v>0</v>
      </c>
      <c r="AT449" s="9"/>
      <c r="AU449" s="10"/>
      <c r="AV449" s="11"/>
      <c r="AW449" s="6">
        <f>SUMIF(AX$315:AX$345,$D449,AZ$315:AZ$345)</f>
        <v>0</v>
      </c>
      <c r="AX449" s="9"/>
      <c r="AY449" s="10"/>
      <c r="AZ449" s="11"/>
      <c r="BA449" s="6">
        <f>SUMIF(BB$315:BB$345,$D449,BD$315:BD$345)</f>
        <v>0</v>
      </c>
      <c r="BB449" s="9"/>
      <c r="BC449" s="10"/>
      <c r="BD449" s="11"/>
      <c r="BE449" s="6">
        <f>SUMIF(BF$315:BF$345,$D449,BH$315:BH$345)</f>
        <v>0</v>
      </c>
      <c r="BF449" s="9"/>
      <c r="BG449" s="10"/>
      <c r="BH449" s="11"/>
      <c r="BI449" s="6">
        <f>SUMIF(BJ$315:BJ$345,$D449,BL$315:BL$345)</f>
        <v>0</v>
      </c>
      <c r="BJ449" s="9"/>
      <c r="BK449" s="10"/>
      <c r="BL449" s="11"/>
      <c r="BM449" s="6">
        <f>SUMIF(BN$315:BN$345,$D449,BP$315:BP$345)</f>
        <v>0</v>
      </c>
      <c r="BN449" s="9"/>
      <c r="BO449" s="10"/>
      <c r="BP449" s="11"/>
      <c r="BQ449" s="6">
        <f>SUMIF(BR$315:BR$345,$D449,BT$315:BT$345)</f>
        <v>0</v>
      </c>
      <c r="BR449" s="9"/>
      <c r="BS449" s="10"/>
      <c r="BT449" s="11"/>
      <c r="BU449" s="6">
        <f>SUMIF(BV$315:BV$345,$D449,BX$315:BX$345)</f>
        <v>0</v>
      </c>
      <c r="BV449" s="9"/>
      <c r="BW449" s="10"/>
      <c r="BX449" s="11"/>
      <c r="BY449" s="6">
        <f>SUMIF(BZ$315:BZ$345,$D449,CB$315:CB$345)</f>
        <v>0</v>
      </c>
      <c r="BZ449" s="9"/>
      <c r="CA449" s="10"/>
      <c r="CB449" s="11"/>
      <c r="CC449" s="6">
        <f>SUMIF(CD$315:CD$345,$D449,CF$315:CF$345)</f>
        <v>0</v>
      </c>
      <c r="CD449" s="9"/>
      <c r="CE449" s="10"/>
      <c r="CF449" s="11"/>
      <c r="CG449" s="6">
        <f>SUMIF(CH$315:CH$345,$D449,CJ$315:CJ$345)</f>
        <v>0</v>
      </c>
      <c r="CH449" s="9"/>
      <c r="CI449" s="10"/>
      <c r="CJ449" s="11"/>
      <c r="CK449" s="6">
        <f>SUMIF(CL$315:CL$345,$D449,CN$315:CN$345)</f>
        <v>0</v>
      </c>
      <c r="CL449" s="9"/>
      <c r="CM449" s="10"/>
      <c r="CN449" s="11"/>
      <c r="CO449" s="6">
        <f>SUMIF(CP$315:CP$345,$D449,CR$315:CR$345)</f>
        <v>0</v>
      </c>
      <c r="CP449" s="9"/>
      <c r="CQ449" s="10"/>
      <c r="CR449" s="11"/>
      <c r="CS449" s="6">
        <f>SUMIF(CT$315:CT$345,$D449,CV$315:CV$345)</f>
        <v>0</v>
      </c>
      <c r="CT449" s="9"/>
      <c r="CU449" s="10"/>
      <c r="CV449" s="11"/>
      <c r="CW449" s="6">
        <f>SUMIF(CX$315:CX$345,$D449,CZ$315:CZ$345)</f>
        <v>0</v>
      </c>
      <c r="CX449" s="9"/>
      <c r="CY449" s="10"/>
      <c r="CZ449" s="11"/>
      <c r="DA449" s="6">
        <f>SUMIF(DB$315:DB$345,$D449,DD$315:DD$345)</f>
        <v>0</v>
      </c>
      <c r="DB449" s="9"/>
      <c r="DC449" s="10"/>
      <c r="DD449" s="11"/>
      <c r="DE449" s="6">
        <f>SUMIF(DF$315:DF$345,$D449,DH$315:DH$345)</f>
        <v>0</v>
      </c>
      <c r="DF449" s="9"/>
      <c r="DG449" s="10"/>
      <c r="DH449" s="11"/>
      <c r="DI449" s="6">
        <f>SUMIF(DJ$315:DJ$345,$D449,DL$315:DL$345)</f>
        <v>0</v>
      </c>
      <c r="DJ449" s="9"/>
      <c r="DK449" s="10"/>
      <c r="DL449" s="11"/>
      <c r="DM449" s="6">
        <f>SUMIF(DN$315:DN$345,$D449,DP$315:DP$345)</f>
        <v>0</v>
      </c>
      <c r="DN449" s="9"/>
      <c r="DO449" s="10"/>
      <c r="DP449" s="11"/>
      <c r="DQ449" s="6">
        <f>SUMIF(DR$315:DR$345,$D449,DT$315:DT$345)</f>
        <v>0</v>
      </c>
      <c r="DR449" s="9"/>
      <c r="DS449" s="10"/>
      <c r="DT449" s="11"/>
      <c r="DU449" s="6">
        <f>SUMIF(DV$315:DV$345,$D449,DX$315:DX$345)</f>
        <v>0</v>
      </c>
      <c r="DV449" s="9"/>
      <c r="DW449" s="10"/>
      <c r="DX449" s="11"/>
      <c r="DY449" s="6">
        <f>SUMIF(DZ$315:DZ$345,$D449,EB$315:EB$345)</f>
        <v>0</v>
      </c>
      <c r="DZ449" s="9"/>
      <c r="EA449" s="10"/>
      <c r="EB449" s="11"/>
      <c r="EC449" s="6">
        <f>SUMIF(ED$315:ED$345,$D449,EF$315:EF$345)</f>
        <v>0</v>
      </c>
      <c r="ED449" s="9"/>
      <c r="EE449" s="10"/>
      <c r="EF449" s="11"/>
      <c r="EG449" s="6">
        <f>SUMIF(EH$315:EH$345,$D449,EJ$315:EJ$345)</f>
        <v>0</v>
      </c>
      <c r="EH449" s="9"/>
      <c r="EI449" s="10"/>
      <c r="EJ449" s="11"/>
      <c r="EK449" s="6">
        <f>SUMIF(EL$315:EL$345,$D449,EN$315:EN$345)</f>
        <v>0</v>
      </c>
      <c r="EL449" s="9"/>
      <c r="EM449" s="10"/>
      <c r="EN449" s="11"/>
      <c r="EO449" s="6">
        <f>SUMIF(EP$315:EP$345,$D449,ER$315:ER$345)</f>
        <v>0</v>
      </c>
      <c r="EP449" s="9"/>
      <c r="EQ449" s="10"/>
      <c r="ER449" s="11"/>
      <c r="ES449" s="6">
        <f>SUMIF(ET$315:ET$345,$D449,EV$315:EV$345)</f>
        <v>0</v>
      </c>
      <c r="ET449" s="9"/>
      <c r="EU449" s="10"/>
      <c r="EV449" s="11"/>
      <c r="EW449" s="6">
        <f>SUMIF(EX$315:EX$345,$D449,EZ$315:EZ$345)</f>
        <v>0</v>
      </c>
      <c r="EX449" s="9"/>
      <c r="EY449" s="10"/>
      <c r="EZ449" s="11"/>
      <c r="FA449" s="6">
        <f>SUMIF(FB$315:FB$345,$D449,FD$315:FD$345)</f>
        <v>0</v>
      </c>
      <c r="FB449" s="9"/>
      <c r="FC449" s="10"/>
      <c r="FD449" s="11"/>
      <c r="FE449" s="6">
        <f>SUMIF(FF$315:FF$345,$D449,FH$315:FH$345)</f>
        <v>0</v>
      </c>
      <c r="FF449" s="9"/>
      <c r="FG449" s="10"/>
      <c r="FH449" s="11"/>
      <c r="FI449" s="6">
        <f>SUMIF(FJ$315:FJ$345,$D449,FL$315:FL$345)</f>
        <v>0</v>
      </c>
      <c r="FJ449" s="9"/>
      <c r="FK449" s="10"/>
      <c r="FL449" s="11"/>
      <c r="FM449" s="6">
        <f>SUMIF(FN$315:FN$345,$D449,FP$315:FP$345)</f>
        <v>0</v>
      </c>
      <c r="FN449" s="9"/>
      <c r="FO449" s="10"/>
      <c r="FP449" s="11"/>
      <c r="FQ449" s="6">
        <f>SUMIF(FR$315:FR$345,$D449,FT$315:FT$345)</f>
        <v>0</v>
      </c>
      <c r="FR449" s="9"/>
      <c r="FS449" s="10"/>
      <c r="FT449" s="11"/>
      <c r="FU449" s="6">
        <f>SUMIF(FV$315:FV$345,$D449,FX$315:FX$345)</f>
        <v>0</v>
      </c>
      <c r="FV449" s="9"/>
      <c r="FW449" s="10"/>
      <c r="FX449" s="11"/>
      <c r="FY449" s="6">
        <f>SUMIF(FZ$315:FZ$345,$D449,GB$315:GB$345)</f>
        <v>0</v>
      </c>
      <c r="FZ449" s="9"/>
      <c r="GA449" s="10"/>
      <c r="GB449" s="11"/>
      <c r="GC449" s="6">
        <f>SUMIF(GD$315:GD$345,$D449,GF$315:GF$345)</f>
        <v>0</v>
      </c>
      <c r="GD449" s="9"/>
      <c r="GE449" s="10"/>
      <c r="GF449" s="11"/>
      <c r="GG449" s="6">
        <f>SUMIF(GH$315:GH$345,$D449,GJ$315:GJ$345)</f>
        <v>0</v>
      </c>
      <c r="GH449" s="9"/>
      <c r="GI449" s="10"/>
      <c r="GJ449" s="11"/>
      <c r="GK449" s="6">
        <f>SUMIF(GL$315:GL$345,$D449,GN$315:GN$345)</f>
        <v>0</v>
      </c>
      <c r="GL449" s="9"/>
      <c r="GM449" s="10"/>
      <c r="GN449" s="11"/>
      <c r="GO449" s="6">
        <f>SUMIF(GP$315:GP$345,$D449,GR$315:GR$345)</f>
        <v>0</v>
      </c>
      <c r="GP449" s="9"/>
      <c r="GQ449" s="10"/>
      <c r="GR449" s="11"/>
      <c r="GS449" s="6">
        <f>SUMIF(GT$315:GT$345,$D449,GV$315:GV$345)</f>
        <v>0</v>
      </c>
      <c r="GT449" s="9"/>
      <c r="GU449" s="10"/>
      <c r="GV449" s="20"/>
      <c r="GW449" s="19">
        <f t="shared" si="13"/>
        <v>0</v>
      </c>
      <c r="GX449" s="472"/>
      <c r="GY449" s="522"/>
    </row>
    <row r="450" spans="1:207" ht="33.950000000000003" customHeight="1" thickBot="1">
      <c r="A450" s="47" t="s">
        <v>86</v>
      </c>
      <c r="B450" s="514"/>
      <c r="C450" s="157" t="s">
        <v>465</v>
      </c>
      <c r="D450" s="242" t="s">
        <v>467</v>
      </c>
      <c r="E450" s="6">
        <f>SUMIF(F$346:F$376,$D450,H$346:H$376)</f>
        <v>0</v>
      </c>
      <c r="F450" s="9"/>
      <c r="G450" s="10"/>
      <c r="H450" s="11"/>
      <c r="I450" s="6">
        <f>SUMIF(J$346:J$376,$D450,L$346:L$376)</f>
        <v>0</v>
      </c>
      <c r="J450" s="9"/>
      <c r="K450" s="10"/>
      <c r="L450" s="11"/>
      <c r="M450" s="6">
        <f>SUMIF(N$346:N$376,$D450,P$346:P$376)</f>
        <v>0</v>
      </c>
      <c r="N450" s="9"/>
      <c r="O450" s="10"/>
      <c r="P450" s="11"/>
      <c r="Q450" s="6">
        <f>SUMIF(R$346:R$376,$D450,T$346:T$376)</f>
        <v>0</v>
      </c>
      <c r="R450" s="9"/>
      <c r="S450" s="10"/>
      <c r="T450" s="11"/>
      <c r="U450" s="6">
        <f>SUMIF(V$346:V$376,$D450,X$346:X$376)</f>
        <v>0</v>
      </c>
      <c r="V450" s="9"/>
      <c r="W450" s="10"/>
      <c r="X450" s="11"/>
      <c r="Y450" s="6">
        <f>SUMIF(Z$346:Z$376,$D450,AB$346:AB$376)</f>
        <v>0</v>
      </c>
      <c r="Z450" s="9"/>
      <c r="AA450" s="10"/>
      <c r="AB450" s="11"/>
      <c r="AC450" s="6">
        <f>SUMIF(AD$346:AD$376,$D450,AF$346:AF$376)</f>
        <v>0</v>
      </c>
      <c r="AD450" s="9"/>
      <c r="AE450" s="10"/>
      <c r="AF450" s="11"/>
      <c r="AG450" s="6">
        <f>SUMIF(AH$346:AH$376,$D450,AJ$346:AJ$376)</f>
        <v>0</v>
      </c>
      <c r="AH450" s="9"/>
      <c r="AI450" s="10"/>
      <c r="AJ450" s="11"/>
      <c r="AK450" s="6">
        <f>SUMIF(AL$346:AL$376,$D450,AN$346:AN$376)</f>
        <v>0</v>
      </c>
      <c r="AL450" s="9"/>
      <c r="AM450" s="10"/>
      <c r="AN450" s="11"/>
      <c r="AO450" s="6">
        <f>SUMIF(AP$346:AP$376,$D450,AR$346:AR$376)</f>
        <v>0</v>
      </c>
      <c r="AP450" s="9"/>
      <c r="AQ450" s="10"/>
      <c r="AR450" s="11"/>
      <c r="AS450" s="6">
        <f>SUMIF(AT$346:AT$376,$D450,AV$346:AV$376)</f>
        <v>0</v>
      </c>
      <c r="AT450" s="9"/>
      <c r="AU450" s="10"/>
      <c r="AV450" s="11"/>
      <c r="AW450" s="6">
        <f>SUMIF(AX$346:AX$376,$D450,AZ$346:AZ$376)</f>
        <v>0</v>
      </c>
      <c r="AX450" s="9"/>
      <c r="AY450" s="10"/>
      <c r="AZ450" s="11"/>
      <c r="BA450" s="6">
        <f>SUMIF(BB$346:BB$376,$D450,BD$346:BD$376)</f>
        <v>0</v>
      </c>
      <c r="BB450" s="9"/>
      <c r="BC450" s="10"/>
      <c r="BD450" s="11"/>
      <c r="BE450" s="6">
        <f>SUMIF(BF$346:BF$376,$D450,BH$346:BH$376)</f>
        <v>0</v>
      </c>
      <c r="BF450" s="9"/>
      <c r="BG450" s="10"/>
      <c r="BH450" s="11"/>
      <c r="BI450" s="6">
        <f>SUMIF(BJ$346:BJ$376,$D450,BL$346:BL$376)</f>
        <v>0</v>
      </c>
      <c r="BJ450" s="9"/>
      <c r="BK450" s="10"/>
      <c r="BL450" s="11"/>
      <c r="BM450" s="6">
        <f>SUMIF(BN$346:BN$376,$D450,BP$346:BP$376)</f>
        <v>0</v>
      </c>
      <c r="BN450" s="9"/>
      <c r="BO450" s="10"/>
      <c r="BP450" s="11"/>
      <c r="BQ450" s="6">
        <f>SUMIF(BR$346:BR$376,$D450,BT$346:BT$376)</f>
        <v>0</v>
      </c>
      <c r="BR450" s="9"/>
      <c r="BS450" s="10"/>
      <c r="BT450" s="11"/>
      <c r="BU450" s="6">
        <f>SUMIF(BV$346:BV$376,$D450,BX$346:BX$376)</f>
        <v>0</v>
      </c>
      <c r="BV450" s="9"/>
      <c r="BW450" s="10"/>
      <c r="BX450" s="11"/>
      <c r="BY450" s="6">
        <f>SUMIF(BZ$346:BZ$376,$D450,CB$346:CB$376)</f>
        <v>0</v>
      </c>
      <c r="BZ450" s="9"/>
      <c r="CA450" s="10"/>
      <c r="CB450" s="11"/>
      <c r="CC450" s="6">
        <f>SUMIF(CD$346:CD$376,$D450,CF$346:CF$376)</f>
        <v>0</v>
      </c>
      <c r="CD450" s="9"/>
      <c r="CE450" s="10"/>
      <c r="CF450" s="11"/>
      <c r="CG450" s="6">
        <f>SUMIF(CH$346:CH$376,$D450,CJ$346:CJ$376)</f>
        <v>0</v>
      </c>
      <c r="CH450" s="9"/>
      <c r="CI450" s="10"/>
      <c r="CJ450" s="11"/>
      <c r="CK450" s="6">
        <f>SUMIF(CL$346:CL$376,$D450,CN$346:CN$376)</f>
        <v>0</v>
      </c>
      <c r="CL450" s="9"/>
      <c r="CM450" s="10"/>
      <c r="CN450" s="11"/>
      <c r="CO450" s="6">
        <f>SUMIF(CP$346:CP$376,$D450,CR$346:CR$376)</f>
        <v>0</v>
      </c>
      <c r="CP450" s="9"/>
      <c r="CQ450" s="10"/>
      <c r="CR450" s="11"/>
      <c r="CS450" s="6">
        <f>SUMIF(CT$346:CT$376,$D450,CV$346:CV$376)</f>
        <v>0</v>
      </c>
      <c r="CT450" s="9"/>
      <c r="CU450" s="10"/>
      <c r="CV450" s="11"/>
      <c r="CW450" s="6">
        <f>SUMIF(CX$346:CX$376,$D450,CZ$346:CZ$376)</f>
        <v>0</v>
      </c>
      <c r="CX450" s="9"/>
      <c r="CY450" s="10"/>
      <c r="CZ450" s="11"/>
      <c r="DA450" s="6">
        <f>SUMIF(DB$346:DB$376,$D450,DD$346:DD$376)</f>
        <v>0</v>
      </c>
      <c r="DB450" s="9"/>
      <c r="DC450" s="10"/>
      <c r="DD450" s="11"/>
      <c r="DE450" s="6">
        <f>SUMIF(DF$346:DF$376,$D450,DH$346:DH$376)</f>
        <v>0</v>
      </c>
      <c r="DF450" s="9"/>
      <c r="DG450" s="10"/>
      <c r="DH450" s="11"/>
      <c r="DI450" s="6">
        <f>SUMIF(DJ$346:DJ$376,$D450,DL$346:DL$376)</f>
        <v>0</v>
      </c>
      <c r="DJ450" s="9"/>
      <c r="DK450" s="10"/>
      <c r="DL450" s="11"/>
      <c r="DM450" s="6">
        <f>SUMIF(DN$346:DN$376,$D450,DP$346:DP$376)</f>
        <v>0</v>
      </c>
      <c r="DN450" s="9"/>
      <c r="DO450" s="10"/>
      <c r="DP450" s="11"/>
      <c r="DQ450" s="6">
        <f>SUMIF(DR$346:DR$376,$D450,DT$346:DT$376)</f>
        <v>0</v>
      </c>
      <c r="DR450" s="9"/>
      <c r="DS450" s="10"/>
      <c r="DT450" s="11"/>
      <c r="DU450" s="6">
        <f>SUMIF(DV$346:DV$376,$D450,DX$346:DX$376)</f>
        <v>0</v>
      </c>
      <c r="DV450" s="9"/>
      <c r="DW450" s="10"/>
      <c r="DX450" s="11"/>
      <c r="DY450" s="6">
        <f>SUMIF(DZ$346:DZ$376,$D450,EB$346:EB$376)</f>
        <v>0</v>
      </c>
      <c r="DZ450" s="9"/>
      <c r="EA450" s="10"/>
      <c r="EB450" s="11"/>
      <c r="EC450" s="6">
        <f>SUMIF(ED$346:ED$376,$D450,EF$346:EF$376)</f>
        <v>0</v>
      </c>
      <c r="ED450" s="9"/>
      <c r="EE450" s="10"/>
      <c r="EF450" s="11"/>
      <c r="EG450" s="6">
        <f>SUMIF(EH$346:EH$376,$D450,EJ$346:EJ$376)</f>
        <v>0</v>
      </c>
      <c r="EH450" s="9"/>
      <c r="EI450" s="10"/>
      <c r="EJ450" s="11"/>
      <c r="EK450" s="6">
        <f>SUMIF(EL$346:EL$376,$D450,EN$346:EN$376)</f>
        <v>0</v>
      </c>
      <c r="EL450" s="9"/>
      <c r="EM450" s="10"/>
      <c r="EN450" s="11"/>
      <c r="EO450" s="6">
        <f>SUMIF(EP$346:EP$376,$D450,ER$346:ER$376)</f>
        <v>0</v>
      </c>
      <c r="EP450" s="9"/>
      <c r="EQ450" s="10"/>
      <c r="ER450" s="11"/>
      <c r="ES450" s="6">
        <f>SUMIF(ET$346:ET$376,$D450,EV$346:EV$376)</f>
        <v>0</v>
      </c>
      <c r="ET450" s="9"/>
      <c r="EU450" s="10"/>
      <c r="EV450" s="11"/>
      <c r="EW450" s="6">
        <f>SUMIF(EX$346:EX$376,$D450,EZ$346:EZ$376)</f>
        <v>0</v>
      </c>
      <c r="EX450" s="9"/>
      <c r="EY450" s="10"/>
      <c r="EZ450" s="11"/>
      <c r="FA450" s="6">
        <f>SUMIF(FB$346:FB$376,$D450,FD$346:FD$376)</f>
        <v>0</v>
      </c>
      <c r="FB450" s="9"/>
      <c r="FC450" s="10"/>
      <c r="FD450" s="11"/>
      <c r="FE450" s="6">
        <f>SUMIF(FF$346:FF$376,$D450,FH$346:FH$376)</f>
        <v>0</v>
      </c>
      <c r="FF450" s="9"/>
      <c r="FG450" s="10"/>
      <c r="FH450" s="11"/>
      <c r="FI450" s="6">
        <f>SUMIF(FJ$346:FJ$376,$D450,FL$346:FL$376)</f>
        <v>0</v>
      </c>
      <c r="FJ450" s="9"/>
      <c r="FK450" s="10"/>
      <c r="FL450" s="11"/>
      <c r="FM450" s="6">
        <f>SUMIF(FN$346:FN$376,$D450,FP$346:FP$376)</f>
        <v>0</v>
      </c>
      <c r="FN450" s="9"/>
      <c r="FO450" s="10"/>
      <c r="FP450" s="11"/>
      <c r="FQ450" s="6">
        <f>SUMIF(FR$346:FR$376,$D450,FT$346:FT$376)</f>
        <v>0</v>
      </c>
      <c r="FR450" s="9"/>
      <c r="FS450" s="10"/>
      <c r="FT450" s="11"/>
      <c r="FU450" s="6">
        <f>SUMIF(FV$346:FV$376,$D450,FX$346:FX$376)</f>
        <v>0</v>
      </c>
      <c r="FV450" s="9"/>
      <c r="FW450" s="10"/>
      <c r="FX450" s="11"/>
      <c r="FY450" s="6">
        <f>SUMIF(FZ$346:FZ$376,$D450,GB$346:GB$376)</f>
        <v>0</v>
      </c>
      <c r="FZ450" s="9"/>
      <c r="GA450" s="10"/>
      <c r="GB450" s="11"/>
      <c r="GC450" s="6">
        <f>SUMIF(GD$346:GD$376,$D450,GF$346:GF$376)</f>
        <v>0</v>
      </c>
      <c r="GD450" s="9"/>
      <c r="GE450" s="10"/>
      <c r="GF450" s="11"/>
      <c r="GG450" s="6">
        <f>SUMIF(GH$346:GH$376,$D450,GJ$346:GJ$376)</f>
        <v>0</v>
      </c>
      <c r="GH450" s="9"/>
      <c r="GI450" s="10"/>
      <c r="GJ450" s="11"/>
      <c r="GK450" s="6">
        <f>SUMIF(GL$346:GL$376,$D450,GN$346:GN$376)</f>
        <v>0</v>
      </c>
      <c r="GL450" s="9"/>
      <c r="GM450" s="10"/>
      <c r="GN450" s="11"/>
      <c r="GO450" s="6">
        <f>SUMIF(GP$346:GP$376,$D450,GR$346:GR$376)</f>
        <v>0</v>
      </c>
      <c r="GP450" s="9"/>
      <c r="GQ450" s="10"/>
      <c r="GR450" s="11"/>
      <c r="GS450" s="6">
        <f>SUMIF(GT$346:GT$376,$D450,GV$346:GV$376)</f>
        <v>0</v>
      </c>
      <c r="GT450" s="9"/>
      <c r="GU450" s="10"/>
      <c r="GV450" s="20"/>
      <c r="GW450" s="19">
        <f t="shared" si="13"/>
        <v>0</v>
      </c>
      <c r="GX450" s="472"/>
      <c r="GY450" s="523"/>
    </row>
    <row r="451" spans="1:207" ht="33.950000000000003" customHeight="1">
      <c r="A451" s="244" t="s">
        <v>75</v>
      </c>
      <c r="B451" s="469">
        <v>7</v>
      </c>
      <c r="C451" s="240" t="s">
        <v>468</v>
      </c>
      <c r="D451" s="241" t="s">
        <v>469</v>
      </c>
      <c r="E451" s="206">
        <f>SUMIF(F$5:F$35,$D451,H$5:H$35)</f>
        <v>0</v>
      </c>
      <c r="F451" s="9"/>
      <c r="G451" s="10"/>
      <c r="H451" s="11"/>
      <c r="I451" s="6">
        <f>SUMIF(J$5:J$35,$D451,L$5:L$35)</f>
        <v>0</v>
      </c>
      <c r="J451" s="9"/>
      <c r="K451" s="10"/>
      <c r="L451" s="11"/>
      <c r="M451" s="6">
        <f>SUMIF(N$5:N$35,$D451,P$5:P$35)</f>
        <v>0</v>
      </c>
      <c r="N451" s="9"/>
      <c r="O451" s="10"/>
      <c r="P451" s="11"/>
      <c r="Q451" s="6">
        <f>SUMIF(R$5:R$35,$D451,T$5:T$35)</f>
        <v>0</v>
      </c>
      <c r="R451" s="9"/>
      <c r="S451" s="10"/>
      <c r="T451" s="11"/>
      <c r="U451" s="6">
        <f>SUMIF(V$5:V$35,$D451,X$5:X$35)</f>
        <v>0</v>
      </c>
      <c r="V451" s="9"/>
      <c r="W451" s="10"/>
      <c r="X451" s="11"/>
      <c r="Y451" s="6">
        <f>SUMIF(Z$5:Z$35,$D451,AB$5:AB$35)</f>
        <v>0</v>
      </c>
      <c r="Z451" s="9"/>
      <c r="AA451" s="10"/>
      <c r="AB451" s="11"/>
      <c r="AC451" s="6">
        <f>SUMIF(AD$5:AD$35,$D451,AF$5:AF$35)</f>
        <v>0</v>
      </c>
      <c r="AD451" s="9"/>
      <c r="AE451" s="10"/>
      <c r="AF451" s="11"/>
      <c r="AG451" s="6">
        <f>SUMIF(AH$5:AH$35,$D451,AJ$5:AJ$35)</f>
        <v>0</v>
      </c>
      <c r="AH451" s="9"/>
      <c r="AI451" s="10"/>
      <c r="AJ451" s="11"/>
      <c r="AK451" s="6">
        <f>SUMIF(AL$5:AL$35,$D451,AN$5:AN$35)</f>
        <v>0</v>
      </c>
      <c r="AL451" s="9"/>
      <c r="AM451" s="10"/>
      <c r="AN451" s="11"/>
      <c r="AO451" s="6">
        <f>SUMIF(AP$5:AP$35,$D451,AR$5:AR$35)</f>
        <v>0</v>
      </c>
      <c r="AP451" s="9"/>
      <c r="AQ451" s="10"/>
      <c r="AR451" s="11"/>
      <c r="AS451" s="6">
        <f>SUMIF(AT$5:AT$35,$D451,AV$5:AV$35)</f>
        <v>0</v>
      </c>
      <c r="AT451" s="9"/>
      <c r="AU451" s="10"/>
      <c r="AV451" s="11"/>
      <c r="AW451" s="6">
        <f>SUMIF(AX$5:AX$35,$D451,AZ$5:AZ$35)</f>
        <v>0</v>
      </c>
      <c r="AX451" s="9"/>
      <c r="AY451" s="10"/>
      <c r="AZ451" s="11"/>
      <c r="BA451" s="6">
        <f>SUMIF(BB$5:BB$35,$D451,BD$5:BD$35)</f>
        <v>0</v>
      </c>
      <c r="BB451" s="9"/>
      <c r="BC451" s="10"/>
      <c r="BD451" s="11"/>
      <c r="BE451" s="6">
        <f>SUMIF(BF$5:BF$35,$D451,BH$5:BH$35)</f>
        <v>0</v>
      </c>
      <c r="BF451" s="9"/>
      <c r="BG451" s="10"/>
      <c r="BH451" s="11"/>
      <c r="BI451" s="6">
        <f>SUMIF(BJ$5:BJ$35,$D451,BL$5:BL$35)</f>
        <v>0</v>
      </c>
      <c r="BJ451" s="9"/>
      <c r="BK451" s="10"/>
      <c r="BL451" s="11"/>
      <c r="BM451" s="6">
        <f>SUMIF(BN$5:BN$35,$D451,BP$5:BP$35)</f>
        <v>0</v>
      </c>
      <c r="BN451" s="9"/>
      <c r="BO451" s="10"/>
      <c r="BP451" s="11"/>
      <c r="BQ451" s="6">
        <f>SUMIF(BR$5:BR$35,$D451,BT$5:BT$35)</f>
        <v>0</v>
      </c>
      <c r="BR451" s="9"/>
      <c r="BS451" s="10"/>
      <c r="BT451" s="11"/>
      <c r="BU451" s="6">
        <f>SUMIF(BV$5:BV$35,$D451,BX$5:BX$35)</f>
        <v>0</v>
      </c>
      <c r="BV451" s="9"/>
      <c r="BW451" s="10"/>
      <c r="BX451" s="11"/>
      <c r="BY451" s="6">
        <f>SUMIF(BZ$5:BZ$35,$D451,CB$5:CB$35)</f>
        <v>0</v>
      </c>
      <c r="BZ451" s="9"/>
      <c r="CA451" s="10"/>
      <c r="CB451" s="11"/>
      <c r="CC451" s="6">
        <f>SUMIF(CD$5:CD$35,$D451,CF$5:CF$35)</f>
        <v>0</v>
      </c>
      <c r="CD451" s="9"/>
      <c r="CE451" s="10"/>
      <c r="CF451" s="11"/>
      <c r="CG451" s="6">
        <f>SUMIF(CH$5:CH$35,$D451,CJ$5:CJ$35)</f>
        <v>0</v>
      </c>
      <c r="CH451" s="9"/>
      <c r="CI451" s="10"/>
      <c r="CJ451" s="11"/>
      <c r="CK451" s="6">
        <f>SUMIF(CL$5:CL$35,$D451,CN$5:CN$35)</f>
        <v>0</v>
      </c>
      <c r="CL451" s="9"/>
      <c r="CM451" s="10"/>
      <c r="CN451" s="11"/>
      <c r="CO451" s="6">
        <f>SUMIF(CP$5:CP$35,$D451,CR$5:CR$35)</f>
        <v>0</v>
      </c>
      <c r="CP451" s="9"/>
      <c r="CQ451" s="10"/>
      <c r="CR451" s="11"/>
      <c r="CS451" s="6">
        <f>SUMIF(CT$5:CT$35,$D451,CV$5:CV$35)</f>
        <v>0</v>
      </c>
      <c r="CT451" s="9"/>
      <c r="CU451" s="10"/>
      <c r="CV451" s="11"/>
      <c r="CW451" s="6">
        <f>SUMIF(CX$5:CX$35,$D451,CZ$5:CZ$35)</f>
        <v>0</v>
      </c>
      <c r="CX451" s="9"/>
      <c r="CY451" s="10"/>
      <c r="CZ451" s="11"/>
      <c r="DA451" s="6">
        <f>SUMIF(DB$5:DB$35,$D451,DD$5:DD$35)</f>
        <v>0</v>
      </c>
      <c r="DB451" s="9"/>
      <c r="DC451" s="10"/>
      <c r="DD451" s="11"/>
      <c r="DE451" s="6">
        <f>SUMIF(DF$5:DF$35,$D451,DH$5:DH$35)</f>
        <v>0</v>
      </c>
      <c r="DF451" s="9"/>
      <c r="DG451" s="10"/>
      <c r="DH451" s="11"/>
      <c r="DI451" s="6">
        <f>SUMIF(DJ$5:DJ$35,$D451,DL$5:DL$35)</f>
        <v>0</v>
      </c>
      <c r="DJ451" s="9"/>
      <c r="DK451" s="10"/>
      <c r="DL451" s="11"/>
      <c r="DM451" s="6">
        <f>SUMIF(DN$5:DN$35,$D451,DP$5:DP$35)</f>
        <v>0</v>
      </c>
      <c r="DN451" s="9"/>
      <c r="DO451" s="10"/>
      <c r="DP451" s="11"/>
      <c r="DQ451" s="6">
        <f>SUMIF(DR$5:DR$35,$D451,DT$5:DT$35)</f>
        <v>0</v>
      </c>
      <c r="DR451" s="9"/>
      <c r="DS451" s="10"/>
      <c r="DT451" s="11"/>
      <c r="DU451" s="6">
        <f>SUMIF(DV$5:DV$35,$D451,DX$5:DX$35)</f>
        <v>0</v>
      </c>
      <c r="DV451" s="9"/>
      <c r="DW451" s="10"/>
      <c r="DX451" s="11"/>
      <c r="DY451" s="6">
        <f>SUMIF(DZ$5:DZ$35,$D451,EB$5:EB$35)</f>
        <v>0</v>
      </c>
      <c r="DZ451" s="9"/>
      <c r="EA451" s="10"/>
      <c r="EB451" s="11"/>
      <c r="EC451" s="6">
        <f>SUMIF(ED$5:ED$35,$D451,EF$5:EF$35)</f>
        <v>0</v>
      </c>
      <c r="ED451" s="9"/>
      <c r="EE451" s="10"/>
      <c r="EF451" s="11"/>
      <c r="EG451" s="6">
        <f>SUMIF(EH$5:EH$35,$D451,EJ$5:EJ$35)</f>
        <v>0</v>
      </c>
      <c r="EH451" s="9"/>
      <c r="EI451" s="10"/>
      <c r="EJ451" s="11"/>
      <c r="EK451" s="6">
        <f>SUMIF(EL$5:EL$35,$D451,EN$5:EN$35)</f>
        <v>0</v>
      </c>
      <c r="EL451" s="9"/>
      <c r="EM451" s="10"/>
      <c r="EN451" s="11"/>
      <c r="EO451" s="6">
        <f>SUMIF(EP$5:EP$35,$D451,ER$5:ER$35)</f>
        <v>0</v>
      </c>
      <c r="EP451" s="9"/>
      <c r="EQ451" s="10"/>
      <c r="ER451" s="11"/>
      <c r="ES451" s="6">
        <f>SUMIF(ET$5:ET$35,$D451,EV$5:EV$35)</f>
        <v>0</v>
      </c>
      <c r="ET451" s="9"/>
      <c r="EU451" s="10"/>
      <c r="EV451" s="11"/>
      <c r="EW451" s="6">
        <f>SUMIF(EX$5:EX$35,$D451,EZ$5:EZ$35)</f>
        <v>0</v>
      </c>
      <c r="EX451" s="9"/>
      <c r="EY451" s="10"/>
      <c r="EZ451" s="11"/>
      <c r="FA451" s="6">
        <f>SUMIF(FB$5:FB$35,$D451,FD$5:FD$35)</f>
        <v>0</v>
      </c>
      <c r="FB451" s="9"/>
      <c r="FC451" s="10"/>
      <c r="FD451" s="11"/>
      <c r="FE451" s="6">
        <f>SUMIF(FF$5:FF$35,$D451,FH$5:FH$35)</f>
        <v>0</v>
      </c>
      <c r="FF451" s="9"/>
      <c r="FG451" s="10"/>
      <c r="FH451" s="11"/>
      <c r="FI451" s="6">
        <f>SUMIF(FJ$5:FJ$35,$D451,FL$5:FL$35)</f>
        <v>0</v>
      </c>
      <c r="FJ451" s="9"/>
      <c r="FK451" s="10"/>
      <c r="FL451" s="11"/>
      <c r="FM451" s="6">
        <f>SUMIF(FN$5:FN$35,$D451,FP$5:FP$35)</f>
        <v>0</v>
      </c>
      <c r="FN451" s="9"/>
      <c r="FO451" s="10"/>
      <c r="FP451" s="11"/>
      <c r="FQ451" s="6">
        <f>SUMIF(FR$5:FR$35,$D451,FT$5:FT$35)</f>
        <v>0</v>
      </c>
      <c r="FR451" s="9"/>
      <c r="FS451" s="10"/>
      <c r="FT451" s="11"/>
      <c r="FU451" s="6">
        <f>SUMIF(FV$5:FV$35,$D451,FX$5:FX$35)</f>
        <v>0</v>
      </c>
      <c r="FV451" s="9"/>
      <c r="FW451" s="10"/>
      <c r="FX451" s="11"/>
      <c r="FY451" s="6">
        <f>SUMIF(FZ$5:FZ$35,$D451,GB$5:GB$35)</f>
        <v>0</v>
      </c>
      <c r="FZ451" s="9"/>
      <c r="GA451" s="10"/>
      <c r="GB451" s="11"/>
      <c r="GC451" s="6">
        <f>SUMIF(GD$5:GD$35,$D451,GF$5:GF$35)</f>
        <v>0</v>
      </c>
      <c r="GD451" s="9"/>
      <c r="GE451" s="10"/>
      <c r="GF451" s="11"/>
      <c r="GG451" s="6">
        <f>SUMIF(GH$5:GH$35,$D451,GJ$5:GJ$35)</f>
        <v>0</v>
      </c>
      <c r="GH451" s="9"/>
      <c r="GI451" s="10"/>
      <c r="GJ451" s="11"/>
      <c r="GK451" s="6">
        <f>SUMIF(GL$5:GL$35,$D451,GN$5:GN$35)</f>
        <v>0</v>
      </c>
      <c r="GL451" s="9"/>
      <c r="GM451" s="10"/>
      <c r="GN451" s="11"/>
      <c r="GO451" s="6">
        <f>SUMIF(GP$5:GP$35,$D451,GR$5:GR$35)</f>
        <v>0</v>
      </c>
      <c r="GP451" s="9"/>
      <c r="GQ451" s="10"/>
      <c r="GR451" s="11"/>
      <c r="GS451" s="6">
        <f>SUMIF(GT$5:GT$35,$D451,GV$5:GV$35)</f>
        <v>0</v>
      </c>
      <c r="GT451" s="9"/>
      <c r="GU451" s="10"/>
      <c r="GV451" s="20"/>
      <c r="GW451" s="19">
        <f t="shared" si="13"/>
        <v>0</v>
      </c>
      <c r="GX451" s="472">
        <f>SUM(GW451:GW462)</f>
        <v>0</v>
      </c>
      <c r="GY451" s="521" t="str">
        <f>D451</f>
        <v>TS14000/41</v>
      </c>
    </row>
    <row r="452" spans="1:207" ht="33.950000000000003" customHeight="1">
      <c r="A452" s="244" t="s">
        <v>76</v>
      </c>
      <c r="B452" s="470"/>
      <c r="C452" s="334" t="s">
        <v>468</v>
      </c>
      <c r="D452" s="333" t="s">
        <v>469</v>
      </c>
      <c r="E452" s="206">
        <f>SUMIF(F$36:F$66,$D452,H$36:H$66)</f>
        <v>0</v>
      </c>
      <c r="F452" s="9"/>
      <c r="G452" s="10"/>
      <c r="H452" s="11"/>
      <c r="I452" s="6">
        <f>SUMIF(J$36:J$66,$D452,L$36:L$66)</f>
        <v>0</v>
      </c>
      <c r="J452" s="9"/>
      <c r="K452" s="10"/>
      <c r="L452" s="11"/>
      <c r="M452" s="6">
        <f>SUMIF(N$36:N$66,$D452,P$36:P$66)</f>
        <v>0</v>
      </c>
      <c r="N452" s="9"/>
      <c r="O452" s="10"/>
      <c r="P452" s="11"/>
      <c r="Q452" s="6">
        <f>SUMIF(R$36:R$66,$D452,T$36:T$66)</f>
        <v>0</v>
      </c>
      <c r="R452" s="9"/>
      <c r="S452" s="10"/>
      <c r="T452" s="11"/>
      <c r="U452" s="6">
        <f>SUMIF(V$36:V$66,$D452,X$36:X$66)</f>
        <v>0</v>
      </c>
      <c r="V452" s="9"/>
      <c r="W452" s="10"/>
      <c r="X452" s="11"/>
      <c r="Y452" s="6">
        <f>SUMIF(Z$36:Z$66,$D452,AB$36:AB$66)</f>
        <v>0</v>
      </c>
      <c r="Z452" s="9"/>
      <c r="AA452" s="10"/>
      <c r="AB452" s="11"/>
      <c r="AC452" s="6">
        <f>SUMIF(AD$36:AD$66,$D452,AF$36:AF$66)</f>
        <v>0</v>
      </c>
      <c r="AD452" s="9"/>
      <c r="AE452" s="10"/>
      <c r="AF452" s="11"/>
      <c r="AG452" s="6">
        <f>SUMIF(AH$36:AH$66,$D452,AJ$36:AJ$66)</f>
        <v>0</v>
      </c>
      <c r="AH452" s="9"/>
      <c r="AI452" s="10"/>
      <c r="AJ452" s="11"/>
      <c r="AK452" s="6">
        <f>SUMIF(AL$36:AL$66,$D452,AN$36:AN$66)</f>
        <v>0</v>
      </c>
      <c r="AL452" s="9"/>
      <c r="AM452" s="10"/>
      <c r="AN452" s="11"/>
      <c r="AO452" s="6">
        <f>SUMIF(AP$36:AP$66,$D452,AR$36:AR$66)</f>
        <v>0</v>
      </c>
      <c r="AP452" s="9"/>
      <c r="AQ452" s="10"/>
      <c r="AR452" s="11"/>
      <c r="AS452" s="6">
        <f>SUMIF(AT$36:AT$66,$D452,AV$36:AV$66)</f>
        <v>0</v>
      </c>
      <c r="AT452" s="9"/>
      <c r="AU452" s="10"/>
      <c r="AV452" s="11"/>
      <c r="AW452" s="6">
        <f>SUMIF(AX$36:AX$66,$D452,AZ$36:AZ$66)</f>
        <v>0</v>
      </c>
      <c r="AX452" s="9"/>
      <c r="AY452" s="10"/>
      <c r="AZ452" s="11"/>
      <c r="BA452" s="6">
        <f>SUMIF(BB$36:BB$66,$D452,BD$36:BD$66)</f>
        <v>0</v>
      </c>
      <c r="BB452" s="9"/>
      <c r="BC452" s="10"/>
      <c r="BD452" s="11"/>
      <c r="BE452" s="6">
        <f>SUMIF(BF$36:BF$66,$D452,BH$36:BH$66)</f>
        <v>0</v>
      </c>
      <c r="BF452" s="9"/>
      <c r="BG452" s="10"/>
      <c r="BH452" s="11"/>
      <c r="BI452" s="6">
        <f>SUMIF(BJ$36:BJ$66,$D452,BL$36:BL$66)</f>
        <v>0</v>
      </c>
      <c r="BJ452" s="9"/>
      <c r="BK452" s="10"/>
      <c r="BL452" s="11"/>
      <c r="BM452" s="6">
        <f>SUMIF(BN$36:BN$66,$D452,BP$36:BP$66)</f>
        <v>0</v>
      </c>
      <c r="BN452" s="9"/>
      <c r="BO452" s="10"/>
      <c r="BP452" s="11"/>
      <c r="BQ452" s="6">
        <f>SUMIF(BR$36:BR$66,$D452,BT$36:BT$66)</f>
        <v>0</v>
      </c>
      <c r="BR452" s="9"/>
      <c r="BS452" s="10"/>
      <c r="BT452" s="11"/>
      <c r="BU452" s="6">
        <f>SUMIF(BV$36:BV$66,$D452,BX$36:BX$66)</f>
        <v>0</v>
      </c>
      <c r="BV452" s="9"/>
      <c r="BW452" s="10"/>
      <c r="BX452" s="11"/>
      <c r="BY452" s="6">
        <f>SUMIF(BZ$36:BZ$66,$D452,CB$36:CB$66)</f>
        <v>0</v>
      </c>
      <c r="BZ452" s="9"/>
      <c r="CA452" s="10"/>
      <c r="CB452" s="11"/>
      <c r="CC452" s="6">
        <f>SUMIF(CD$36:CD$66,$D452,CF$36:CF$66)</f>
        <v>0</v>
      </c>
      <c r="CD452" s="9"/>
      <c r="CE452" s="10"/>
      <c r="CF452" s="11"/>
      <c r="CG452" s="6">
        <f>SUMIF(CH$36:CH$66,$D452,CJ$36:CJ$66)</f>
        <v>0</v>
      </c>
      <c r="CH452" s="9"/>
      <c r="CI452" s="10"/>
      <c r="CJ452" s="11"/>
      <c r="CK452" s="6">
        <f>SUMIF(CL$36:CL$66,$D452,CN$36:CN$66)</f>
        <v>0</v>
      </c>
      <c r="CL452" s="9"/>
      <c r="CM452" s="10"/>
      <c r="CN452" s="11"/>
      <c r="CO452" s="6">
        <f>SUMIF(CP$36:CP$66,$D452,CR$36:CR$66)</f>
        <v>0</v>
      </c>
      <c r="CP452" s="9"/>
      <c r="CQ452" s="10"/>
      <c r="CR452" s="11"/>
      <c r="CS452" s="6">
        <f>SUMIF(CT$36:CT$66,$D452,CV$36:CV$66)</f>
        <v>0</v>
      </c>
      <c r="CT452" s="9"/>
      <c r="CU452" s="10"/>
      <c r="CV452" s="11"/>
      <c r="CW452" s="6">
        <f>SUMIF(CX$36:CX$66,$D452,CZ$36:CZ$66)</f>
        <v>0</v>
      </c>
      <c r="CX452" s="9"/>
      <c r="CY452" s="10"/>
      <c r="CZ452" s="11"/>
      <c r="DA452" s="6">
        <f>SUMIF(DB$36:DB$66,$D452,DD$36:DD$66)</f>
        <v>0</v>
      </c>
      <c r="DB452" s="9"/>
      <c r="DC452" s="10"/>
      <c r="DD452" s="11"/>
      <c r="DE452" s="6">
        <f>SUMIF(DF$36:DF$66,$D452,DH$36:DH$66)</f>
        <v>0</v>
      </c>
      <c r="DF452" s="9"/>
      <c r="DG452" s="10"/>
      <c r="DH452" s="11"/>
      <c r="DI452" s="6">
        <f>SUMIF(DJ$36:DJ$66,$D452,DL$36:DL$66)</f>
        <v>0</v>
      </c>
      <c r="DJ452" s="9"/>
      <c r="DK452" s="10"/>
      <c r="DL452" s="11"/>
      <c r="DM452" s="6">
        <f>SUMIF(DN$36:DN$66,$D452,DP$36:DP$66)</f>
        <v>0</v>
      </c>
      <c r="DN452" s="9"/>
      <c r="DO452" s="10"/>
      <c r="DP452" s="11"/>
      <c r="DQ452" s="6">
        <f>SUMIF(DR$36:DR$66,$D452,DT$36:DT$66)</f>
        <v>0</v>
      </c>
      <c r="DR452" s="9"/>
      <c r="DS452" s="10"/>
      <c r="DT452" s="11"/>
      <c r="DU452" s="6">
        <f>SUMIF(DV$36:DV$66,$D452,DX$36:DX$66)</f>
        <v>0</v>
      </c>
      <c r="DV452" s="9"/>
      <c r="DW452" s="10"/>
      <c r="DX452" s="11"/>
      <c r="DY452" s="6">
        <f>SUMIF(DZ$36:DZ$66,$D452,EB$36:EB$66)</f>
        <v>0</v>
      </c>
      <c r="DZ452" s="9"/>
      <c r="EA452" s="10"/>
      <c r="EB452" s="11"/>
      <c r="EC452" s="6">
        <f>SUMIF(ED$36:ED$66,$D452,EF$36:EF$66)</f>
        <v>0</v>
      </c>
      <c r="ED452" s="9"/>
      <c r="EE452" s="10"/>
      <c r="EF452" s="11"/>
      <c r="EG452" s="6">
        <f>SUMIF(EH$36:EH$66,$D452,EJ$36:EJ$66)</f>
        <v>0</v>
      </c>
      <c r="EH452" s="9"/>
      <c r="EI452" s="10"/>
      <c r="EJ452" s="11"/>
      <c r="EK452" s="6">
        <f>SUMIF(EL$36:EL$66,$D452,EN$36:EN$66)</f>
        <v>0</v>
      </c>
      <c r="EL452" s="9"/>
      <c r="EM452" s="10"/>
      <c r="EN452" s="11"/>
      <c r="EO452" s="6">
        <f>SUMIF(EP$36:EP$66,$D452,ER$36:ER$66)</f>
        <v>0</v>
      </c>
      <c r="EP452" s="9"/>
      <c r="EQ452" s="10"/>
      <c r="ER452" s="11"/>
      <c r="ES452" s="6">
        <f>SUMIF(ET$36:ET$66,$D452,EV$36:EV$66)</f>
        <v>0</v>
      </c>
      <c r="ET452" s="9"/>
      <c r="EU452" s="10"/>
      <c r="EV452" s="11"/>
      <c r="EW452" s="6">
        <f>SUMIF(EX$36:EX$66,$D452,EZ$36:EZ$66)</f>
        <v>0</v>
      </c>
      <c r="EX452" s="9"/>
      <c r="EY452" s="10"/>
      <c r="EZ452" s="11"/>
      <c r="FA452" s="6">
        <f>SUMIF(FB$36:FB$66,$D452,FD$36:FD$66)</f>
        <v>0</v>
      </c>
      <c r="FB452" s="9"/>
      <c r="FC452" s="10"/>
      <c r="FD452" s="11"/>
      <c r="FE452" s="6">
        <f>SUMIF(FF$36:FF$66,$D452,FH$36:FH$66)</f>
        <v>0</v>
      </c>
      <c r="FF452" s="9"/>
      <c r="FG452" s="10"/>
      <c r="FH452" s="11"/>
      <c r="FI452" s="6">
        <f>SUMIF(FJ$36:FJ$66,$D452,FL$36:FL$66)</f>
        <v>0</v>
      </c>
      <c r="FJ452" s="9"/>
      <c r="FK452" s="10"/>
      <c r="FL452" s="11"/>
      <c r="FM452" s="6">
        <f>SUMIF(FN$36:FN$66,$D452,FP$36:FP$66)</f>
        <v>0</v>
      </c>
      <c r="FN452" s="9"/>
      <c r="FO452" s="10"/>
      <c r="FP452" s="11"/>
      <c r="FQ452" s="6">
        <f>SUMIF(FR$36:FR$66,$D452,FT$36:FT$66)</f>
        <v>0</v>
      </c>
      <c r="FR452" s="9"/>
      <c r="FS452" s="10"/>
      <c r="FT452" s="11"/>
      <c r="FU452" s="6">
        <f>SUMIF(FV$36:FV$66,$D452,FX$36:FX$66)</f>
        <v>0</v>
      </c>
      <c r="FV452" s="9"/>
      <c r="FW452" s="10"/>
      <c r="FX452" s="11"/>
      <c r="FY452" s="6">
        <f>SUMIF(FZ$36:FZ$66,$D452,GB$36:GB$66)</f>
        <v>0</v>
      </c>
      <c r="FZ452" s="9"/>
      <c r="GA452" s="10"/>
      <c r="GB452" s="11"/>
      <c r="GC452" s="6">
        <f>SUMIF(GD$36:GD$66,$D452,GF$36:GF$66)</f>
        <v>0</v>
      </c>
      <c r="GD452" s="9"/>
      <c r="GE452" s="10"/>
      <c r="GF452" s="11"/>
      <c r="GG452" s="6">
        <f>SUMIF(GH$36:GH$66,$D452,GJ$36:GJ$66)</f>
        <v>0</v>
      </c>
      <c r="GH452" s="9"/>
      <c r="GI452" s="10"/>
      <c r="GJ452" s="11"/>
      <c r="GK452" s="6">
        <f>SUMIF(GL$36:GL$66,$D452,GN$36:GN$66)</f>
        <v>0</v>
      </c>
      <c r="GL452" s="9"/>
      <c r="GM452" s="10"/>
      <c r="GN452" s="11"/>
      <c r="GO452" s="6">
        <f>SUMIF(GP$36:GP$66,$D452,GR$36:GR$66)</f>
        <v>0</v>
      </c>
      <c r="GP452" s="9"/>
      <c r="GQ452" s="10"/>
      <c r="GR452" s="11"/>
      <c r="GS452" s="6">
        <f>SUMIF(GT$36:GT$66,$D452,GV$36:GV$66)</f>
        <v>0</v>
      </c>
      <c r="GT452" s="9"/>
      <c r="GU452" s="10"/>
      <c r="GV452" s="20"/>
      <c r="GW452" s="19">
        <f t="shared" si="13"/>
        <v>0</v>
      </c>
      <c r="GX452" s="472"/>
      <c r="GY452" s="522"/>
    </row>
    <row r="453" spans="1:207" ht="33.950000000000003" customHeight="1">
      <c r="A453" s="244" t="s">
        <v>77</v>
      </c>
      <c r="B453" s="470"/>
      <c r="C453" s="157" t="s">
        <v>468</v>
      </c>
      <c r="D453" s="242" t="s">
        <v>469</v>
      </c>
      <c r="E453" s="206">
        <f>SUMIF(F$67:F$97,$D453,H$67:H$97)</f>
        <v>0</v>
      </c>
      <c r="F453" s="9"/>
      <c r="G453" s="10"/>
      <c r="H453" s="11"/>
      <c r="I453" s="6">
        <f>SUMIF(J$67:J$97,$D453,L$67:L$97)</f>
        <v>0</v>
      </c>
      <c r="J453" s="9"/>
      <c r="K453" s="10"/>
      <c r="L453" s="11"/>
      <c r="M453" s="6">
        <f>SUMIF(N$67:N$97,$D453,P$67:P$97)</f>
        <v>0</v>
      </c>
      <c r="N453" s="9"/>
      <c r="O453" s="10"/>
      <c r="P453" s="11"/>
      <c r="Q453" s="6">
        <f>SUMIF(R$67:R$97,$D453,T$67:T$97)</f>
        <v>0</v>
      </c>
      <c r="R453" s="9"/>
      <c r="S453" s="10"/>
      <c r="T453" s="11"/>
      <c r="U453" s="6">
        <f>SUMIF(V$67:V$97,$D453,X$67:X$97)</f>
        <v>0</v>
      </c>
      <c r="V453" s="9"/>
      <c r="W453" s="10"/>
      <c r="X453" s="11"/>
      <c r="Y453" s="6">
        <f>SUMIF(Z$67:Z$97,$D453,AB$67:AB$97)</f>
        <v>0</v>
      </c>
      <c r="Z453" s="9"/>
      <c r="AA453" s="10"/>
      <c r="AB453" s="11"/>
      <c r="AC453" s="6">
        <f>SUMIF(AD$67:AD$97,$D453,AF$67:AF$97)</f>
        <v>0</v>
      </c>
      <c r="AD453" s="9"/>
      <c r="AE453" s="10"/>
      <c r="AF453" s="11"/>
      <c r="AG453" s="6">
        <f>SUMIF(AH$67:AH$97,$D453,AJ$67:AJ$97)</f>
        <v>0</v>
      </c>
      <c r="AH453" s="9"/>
      <c r="AI453" s="10"/>
      <c r="AJ453" s="11"/>
      <c r="AK453" s="6">
        <f>SUMIF(AL$67:AL$97,$D453,AN$67:AN$97)</f>
        <v>0</v>
      </c>
      <c r="AL453" s="9"/>
      <c r="AM453" s="10"/>
      <c r="AN453" s="11"/>
      <c r="AO453" s="6">
        <f>SUMIF(AP$67:AP$97,$D453,AR$67:AR$97)</f>
        <v>0</v>
      </c>
      <c r="AP453" s="9"/>
      <c r="AQ453" s="10"/>
      <c r="AR453" s="11"/>
      <c r="AS453" s="6">
        <f>SUMIF(AT$67:AT$97,$D453,AV$67:AV$97)</f>
        <v>0</v>
      </c>
      <c r="AT453" s="9"/>
      <c r="AU453" s="10"/>
      <c r="AV453" s="11"/>
      <c r="AW453" s="6">
        <f>SUMIF(AX$67:AX$97,$D453,AZ$67:AZ$97)</f>
        <v>0</v>
      </c>
      <c r="AX453" s="9"/>
      <c r="AY453" s="10"/>
      <c r="AZ453" s="11"/>
      <c r="BA453" s="6">
        <f>SUMIF(BB$67:BB$97,$D453,BD$67:BD$97)</f>
        <v>0</v>
      </c>
      <c r="BB453" s="9"/>
      <c r="BC453" s="10"/>
      <c r="BD453" s="11"/>
      <c r="BE453" s="6">
        <f>SUMIF(BF$67:BF$97,$D453,BH$67:BH$97)</f>
        <v>0</v>
      </c>
      <c r="BF453" s="9"/>
      <c r="BG453" s="10"/>
      <c r="BH453" s="11"/>
      <c r="BI453" s="6">
        <f>SUMIF(BJ$67:BJ$97,$D453,BL$67:BL$97)</f>
        <v>0</v>
      </c>
      <c r="BJ453" s="9"/>
      <c r="BK453" s="10"/>
      <c r="BL453" s="11"/>
      <c r="BM453" s="6">
        <f>SUMIF(BN$67:BN$97,$D453,BP$67:BP$97)</f>
        <v>0</v>
      </c>
      <c r="BN453" s="9"/>
      <c r="BO453" s="10"/>
      <c r="BP453" s="11"/>
      <c r="BQ453" s="6">
        <f>SUMIF(BR$67:BR$97,$D453,BT$67:BT$97)</f>
        <v>0</v>
      </c>
      <c r="BR453" s="9"/>
      <c r="BS453" s="10"/>
      <c r="BT453" s="11"/>
      <c r="BU453" s="6">
        <f>SUMIF(BV$67:BV$97,$D453,BX$67:BX$97)</f>
        <v>0</v>
      </c>
      <c r="BV453" s="9"/>
      <c r="BW453" s="10"/>
      <c r="BX453" s="11"/>
      <c r="BY453" s="6">
        <f>SUMIF(BZ$67:BZ$97,$D453,CB$67:CB$97)</f>
        <v>0</v>
      </c>
      <c r="BZ453" s="9"/>
      <c r="CA453" s="10"/>
      <c r="CB453" s="11"/>
      <c r="CC453" s="6">
        <f>SUMIF(CD$67:CD$97,$D453,CF$67:CF$97)</f>
        <v>0</v>
      </c>
      <c r="CD453" s="9"/>
      <c r="CE453" s="10"/>
      <c r="CF453" s="11"/>
      <c r="CG453" s="6">
        <f>SUMIF(CH$67:CH$97,$D453,CJ$67:CJ$97)</f>
        <v>0</v>
      </c>
      <c r="CH453" s="9"/>
      <c r="CI453" s="10"/>
      <c r="CJ453" s="11"/>
      <c r="CK453" s="6">
        <f>SUMIF(CL$67:CL$97,$D453,CN$67:CN$97)</f>
        <v>0</v>
      </c>
      <c r="CL453" s="9"/>
      <c r="CM453" s="10"/>
      <c r="CN453" s="11"/>
      <c r="CO453" s="6">
        <f>SUMIF(CP$67:CP$97,$D453,CR$67:CR$97)</f>
        <v>0</v>
      </c>
      <c r="CP453" s="9"/>
      <c r="CQ453" s="10"/>
      <c r="CR453" s="11"/>
      <c r="CS453" s="6">
        <f>SUMIF(CT$67:CT$97,$D453,CV$67:CV$97)</f>
        <v>0</v>
      </c>
      <c r="CT453" s="9"/>
      <c r="CU453" s="10"/>
      <c r="CV453" s="11"/>
      <c r="CW453" s="6">
        <f>SUMIF(CX$67:CX$97,$D453,CZ$67:CZ$97)</f>
        <v>0</v>
      </c>
      <c r="CX453" s="9"/>
      <c r="CY453" s="10"/>
      <c r="CZ453" s="11"/>
      <c r="DA453" s="6">
        <f>SUMIF(DB$67:DB$97,$D453,DD$67:DD$97)</f>
        <v>0</v>
      </c>
      <c r="DB453" s="9"/>
      <c r="DC453" s="10"/>
      <c r="DD453" s="11"/>
      <c r="DE453" s="6">
        <f>SUMIF(DF$67:DF$97,$D453,DH$67:DH$97)</f>
        <v>0</v>
      </c>
      <c r="DF453" s="9"/>
      <c r="DG453" s="10"/>
      <c r="DH453" s="11"/>
      <c r="DI453" s="6">
        <f>SUMIF(DJ$67:DJ$97,$D453,DL$67:DL$97)</f>
        <v>0</v>
      </c>
      <c r="DJ453" s="9"/>
      <c r="DK453" s="10"/>
      <c r="DL453" s="11"/>
      <c r="DM453" s="6">
        <f>SUMIF(DN$67:DN$97,$D453,DP$67:DP$97)</f>
        <v>0</v>
      </c>
      <c r="DN453" s="9"/>
      <c r="DO453" s="10"/>
      <c r="DP453" s="11"/>
      <c r="DQ453" s="6">
        <f>SUMIF(DR$67:DR$97,$D453,DT$67:DT$97)</f>
        <v>0</v>
      </c>
      <c r="DR453" s="9"/>
      <c r="DS453" s="10"/>
      <c r="DT453" s="11"/>
      <c r="DU453" s="6">
        <f>SUMIF(DV$67:DV$97,$D453,DX$67:DX$97)</f>
        <v>0</v>
      </c>
      <c r="DV453" s="9"/>
      <c r="DW453" s="10"/>
      <c r="DX453" s="11"/>
      <c r="DY453" s="6">
        <f>SUMIF(DZ$67:DZ$97,$D453,EB$67:EB$97)</f>
        <v>0</v>
      </c>
      <c r="DZ453" s="9"/>
      <c r="EA453" s="10"/>
      <c r="EB453" s="11"/>
      <c r="EC453" s="6">
        <f>SUMIF(ED$67:ED$97,$D453,EF$67:EF$97)</f>
        <v>0</v>
      </c>
      <c r="ED453" s="9"/>
      <c r="EE453" s="10"/>
      <c r="EF453" s="11"/>
      <c r="EG453" s="6">
        <f>SUMIF(EH$67:EH$97,$D453,EJ$67:EJ$97)</f>
        <v>0</v>
      </c>
      <c r="EH453" s="9"/>
      <c r="EI453" s="10"/>
      <c r="EJ453" s="11"/>
      <c r="EK453" s="6">
        <f>SUMIF(EL$67:EL$97,$D453,EN$67:EN$97)</f>
        <v>0</v>
      </c>
      <c r="EL453" s="9"/>
      <c r="EM453" s="10"/>
      <c r="EN453" s="11"/>
      <c r="EO453" s="6">
        <f>SUMIF(EP$67:EP$97,$D453,ER$67:ER$97)</f>
        <v>0</v>
      </c>
      <c r="EP453" s="9"/>
      <c r="EQ453" s="10"/>
      <c r="ER453" s="11"/>
      <c r="ES453" s="6">
        <f>SUMIF(ET$67:ET$97,$D453,EV$67:EV$97)</f>
        <v>0</v>
      </c>
      <c r="ET453" s="9"/>
      <c r="EU453" s="10"/>
      <c r="EV453" s="11"/>
      <c r="EW453" s="6">
        <f>SUMIF(EX$67:EX$97,$D453,EZ$67:EZ$97)</f>
        <v>0</v>
      </c>
      <c r="EX453" s="9"/>
      <c r="EY453" s="10"/>
      <c r="EZ453" s="11"/>
      <c r="FA453" s="6">
        <f>SUMIF(FB$67:FB$97,$D453,FD$67:FD$97)</f>
        <v>0</v>
      </c>
      <c r="FB453" s="9"/>
      <c r="FC453" s="10"/>
      <c r="FD453" s="11"/>
      <c r="FE453" s="6">
        <f>SUMIF(FF$67:FF$97,$D453,FH$67:FH$97)</f>
        <v>0</v>
      </c>
      <c r="FF453" s="9"/>
      <c r="FG453" s="10"/>
      <c r="FH453" s="11"/>
      <c r="FI453" s="6">
        <f>SUMIF(FJ$67:FJ$97,$D453,FL$67:FL$97)</f>
        <v>0</v>
      </c>
      <c r="FJ453" s="9"/>
      <c r="FK453" s="10"/>
      <c r="FL453" s="11"/>
      <c r="FM453" s="6">
        <f>SUMIF(FN$67:FN$97,$D453,FP$67:FP$97)</f>
        <v>0</v>
      </c>
      <c r="FN453" s="9"/>
      <c r="FO453" s="10"/>
      <c r="FP453" s="11"/>
      <c r="FQ453" s="6">
        <f>SUMIF(FR$67:FR$97,$D453,FT$67:FT$97)</f>
        <v>0</v>
      </c>
      <c r="FR453" s="9"/>
      <c r="FS453" s="10"/>
      <c r="FT453" s="11"/>
      <c r="FU453" s="6">
        <f>SUMIF(FV$67:FV$97,$D453,FX$67:FX$97)</f>
        <v>0</v>
      </c>
      <c r="FV453" s="9"/>
      <c r="FW453" s="10"/>
      <c r="FX453" s="11"/>
      <c r="FY453" s="6">
        <f>SUMIF(FZ$67:FZ$97,$D453,GB$67:GB$97)</f>
        <v>0</v>
      </c>
      <c r="FZ453" s="9"/>
      <c r="GA453" s="10"/>
      <c r="GB453" s="11"/>
      <c r="GC453" s="6">
        <f>SUMIF(GD$67:GD$97,$D453,GF$67:GF$97)</f>
        <v>0</v>
      </c>
      <c r="GD453" s="9"/>
      <c r="GE453" s="10"/>
      <c r="GF453" s="11"/>
      <c r="GG453" s="6">
        <f>SUMIF(GH$67:GH$97,$D453,GJ$67:GJ$97)</f>
        <v>0</v>
      </c>
      <c r="GH453" s="9"/>
      <c r="GI453" s="10"/>
      <c r="GJ453" s="11"/>
      <c r="GK453" s="6">
        <f>SUMIF(GL$67:GL$97,$D453,GN$67:GN$97)</f>
        <v>0</v>
      </c>
      <c r="GL453" s="9"/>
      <c r="GM453" s="10"/>
      <c r="GN453" s="11"/>
      <c r="GO453" s="6">
        <f>SUMIF(GP$67:GP$97,$D453,GR$67:GR$97)</f>
        <v>0</v>
      </c>
      <c r="GP453" s="9"/>
      <c r="GQ453" s="10"/>
      <c r="GR453" s="11"/>
      <c r="GS453" s="6">
        <f>SUMIF(GT$67:GT$97,$D453,GV$67:GV$97)</f>
        <v>0</v>
      </c>
      <c r="GT453" s="9"/>
      <c r="GU453" s="10"/>
      <c r="GV453" s="20"/>
      <c r="GW453" s="19">
        <f t="shared" si="13"/>
        <v>0</v>
      </c>
      <c r="GX453" s="472"/>
      <c r="GY453" s="522"/>
    </row>
    <row r="454" spans="1:207" ht="33.950000000000003" customHeight="1">
      <c r="A454" s="244" t="s">
        <v>78</v>
      </c>
      <c r="B454" s="470"/>
      <c r="C454" s="334" t="s">
        <v>468</v>
      </c>
      <c r="D454" s="333" t="s">
        <v>469</v>
      </c>
      <c r="E454" s="206">
        <f>SUMIF(F$98:F$128,$D454,H$98:H$128)</f>
        <v>0</v>
      </c>
      <c r="F454" s="9"/>
      <c r="G454" s="10"/>
      <c r="H454" s="11"/>
      <c r="I454" s="6">
        <f>SUMIF(J$98:J$128,$D454,L$98:L$128)</f>
        <v>0</v>
      </c>
      <c r="J454" s="9"/>
      <c r="K454" s="10"/>
      <c r="L454" s="11"/>
      <c r="M454" s="6">
        <f>SUMIF(N$98:N$128,$D454,P$98:P$128)</f>
        <v>0</v>
      </c>
      <c r="N454" s="9"/>
      <c r="O454" s="10"/>
      <c r="P454" s="11"/>
      <c r="Q454" s="6">
        <f>SUMIF(R$98:R$128,$D454,T$98:T$128)</f>
        <v>0</v>
      </c>
      <c r="R454" s="9"/>
      <c r="S454" s="10"/>
      <c r="T454" s="11"/>
      <c r="U454" s="6">
        <f>SUMIF(V$98:V$128,$D454,X$98:X$128)</f>
        <v>0</v>
      </c>
      <c r="V454" s="9"/>
      <c r="W454" s="10"/>
      <c r="X454" s="11"/>
      <c r="Y454" s="6">
        <f>SUMIF(Z$98:Z$128,$D454,AB$98:AB$128)</f>
        <v>0</v>
      </c>
      <c r="Z454" s="9"/>
      <c r="AA454" s="10"/>
      <c r="AB454" s="11"/>
      <c r="AC454" s="6">
        <f>SUMIF(AD$98:AD$128,$D454,AF$98:AF$128)</f>
        <v>0</v>
      </c>
      <c r="AD454" s="9"/>
      <c r="AE454" s="10"/>
      <c r="AF454" s="11"/>
      <c r="AG454" s="6">
        <f>SUMIF(AH$98:AH$128,$D454,AJ$98:AJ$128)</f>
        <v>0</v>
      </c>
      <c r="AH454" s="9"/>
      <c r="AI454" s="10"/>
      <c r="AJ454" s="11"/>
      <c r="AK454" s="6">
        <f>SUMIF(AL$98:AL$128,$D454,AN$98:AN$128)</f>
        <v>0</v>
      </c>
      <c r="AL454" s="9"/>
      <c r="AM454" s="10"/>
      <c r="AN454" s="11"/>
      <c r="AO454" s="6">
        <f>SUMIF(AP$98:AP$128,$D454,AR$98:AR$128)</f>
        <v>0</v>
      </c>
      <c r="AP454" s="9"/>
      <c r="AQ454" s="10"/>
      <c r="AR454" s="11"/>
      <c r="AS454" s="6">
        <f>SUMIF(AT$98:AT$128,$D454,AV$98:AV$128)</f>
        <v>0</v>
      </c>
      <c r="AT454" s="9"/>
      <c r="AU454" s="10"/>
      <c r="AV454" s="11"/>
      <c r="AW454" s="6">
        <f>SUMIF(AX$98:AX$128,$D454,AZ$98:AZ$128)</f>
        <v>0</v>
      </c>
      <c r="AX454" s="9"/>
      <c r="AY454" s="10"/>
      <c r="AZ454" s="11"/>
      <c r="BA454" s="6">
        <f>SUMIF(BB$98:BB$128,$D454,BD$98:BD$128)</f>
        <v>0</v>
      </c>
      <c r="BB454" s="9"/>
      <c r="BC454" s="10"/>
      <c r="BD454" s="11"/>
      <c r="BE454" s="6">
        <f>SUMIF(BF$98:BF$128,$D454,BH$98:BH$128)</f>
        <v>0</v>
      </c>
      <c r="BF454" s="9"/>
      <c r="BG454" s="10"/>
      <c r="BH454" s="11"/>
      <c r="BI454" s="6">
        <f>SUMIF(BJ$98:BJ$128,$D454,BL$98:BL$128)</f>
        <v>0</v>
      </c>
      <c r="BJ454" s="9"/>
      <c r="BK454" s="10"/>
      <c r="BL454" s="11"/>
      <c r="BM454" s="6">
        <f>SUMIF(BN$98:BN$128,$D454,BP$98:BP$128)</f>
        <v>0</v>
      </c>
      <c r="BN454" s="9"/>
      <c r="BO454" s="10"/>
      <c r="BP454" s="11"/>
      <c r="BQ454" s="6">
        <f>SUMIF(BR$98:BR$128,$D454,BT$98:BT$128)</f>
        <v>0</v>
      </c>
      <c r="BR454" s="9"/>
      <c r="BS454" s="10"/>
      <c r="BT454" s="11"/>
      <c r="BU454" s="6">
        <f>SUMIF(BV$98:BV$128,$D454,BX$98:BX$128)</f>
        <v>0</v>
      </c>
      <c r="BV454" s="9"/>
      <c r="BW454" s="10"/>
      <c r="BX454" s="11"/>
      <c r="BY454" s="6">
        <f>SUMIF(BZ$98:BZ$128,$D454,CB$98:CB$128)</f>
        <v>0</v>
      </c>
      <c r="BZ454" s="9"/>
      <c r="CA454" s="10"/>
      <c r="CB454" s="11"/>
      <c r="CC454" s="6">
        <f>SUMIF(CD$98:CD$128,$D454,CF$98:CF$128)</f>
        <v>0</v>
      </c>
      <c r="CD454" s="9"/>
      <c r="CE454" s="10"/>
      <c r="CF454" s="11"/>
      <c r="CG454" s="6">
        <f>SUMIF(CH$98:CH$128,$D454,CJ$98:CJ$128)</f>
        <v>0</v>
      </c>
      <c r="CH454" s="9"/>
      <c r="CI454" s="10"/>
      <c r="CJ454" s="11"/>
      <c r="CK454" s="6">
        <f>SUMIF(CL$98:CL$128,$D454,CN$98:CN$128)</f>
        <v>0</v>
      </c>
      <c r="CL454" s="9"/>
      <c r="CM454" s="10"/>
      <c r="CN454" s="11"/>
      <c r="CO454" s="6">
        <f>SUMIF(CP$98:CP$128,$D454,CR$98:CR$128)</f>
        <v>0</v>
      </c>
      <c r="CP454" s="9"/>
      <c r="CQ454" s="10"/>
      <c r="CR454" s="11"/>
      <c r="CS454" s="6">
        <f>SUMIF(CT$98:CT$128,$D454,CV$98:CV$128)</f>
        <v>0</v>
      </c>
      <c r="CT454" s="9"/>
      <c r="CU454" s="10"/>
      <c r="CV454" s="11"/>
      <c r="CW454" s="6">
        <f>SUMIF(CX$98:CX$128,$D454,CZ$98:CZ$128)</f>
        <v>0</v>
      </c>
      <c r="CX454" s="9"/>
      <c r="CY454" s="10"/>
      <c r="CZ454" s="11"/>
      <c r="DA454" s="6">
        <f>SUMIF(DB$98:DB$128,$D454,DD$98:DD$128)</f>
        <v>0</v>
      </c>
      <c r="DB454" s="9"/>
      <c r="DC454" s="10"/>
      <c r="DD454" s="11"/>
      <c r="DE454" s="6">
        <f>SUMIF(DF$98:DF$128,$D454,DH$98:DH$128)</f>
        <v>0</v>
      </c>
      <c r="DF454" s="9"/>
      <c r="DG454" s="10"/>
      <c r="DH454" s="11"/>
      <c r="DI454" s="6">
        <f>SUMIF(DJ$98:DJ$128,$D454,DL$98:DL$128)</f>
        <v>0</v>
      </c>
      <c r="DJ454" s="9"/>
      <c r="DK454" s="10"/>
      <c r="DL454" s="11"/>
      <c r="DM454" s="6">
        <f>SUMIF(DN$98:DN$128,$D454,DP$98:DP$128)</f>
        <v>0</v>
      </c>
      <c r="DN454" s="9"/>
      <c r="DO454" s="10"/>
      <c r="DP454" s="11"/>
      <c r="DQ454" s="6">
        <f>SUMIF(DR$98:DR$128,$D454,DT$98:DT$128)</f>
        <v>0</v>
      </c>
      <c r="DR454" s="9"/>
      <c r="DS454" s="10"/>
      <c r="DT454" s="11"/>
      <c r="DU454" s="6">
        <f>SUMIF(DV$98:DV$128,$D454,DX$98:DX$128)</f>
        <v>0</v>
      </c>
      <c r="DV454" s="9"/>
      <c r="DW454" s="10"/>
      <c r="DX454" s="11"/>
      <c r="DY454" s="6">
        <f>SUMIF(DZ$98:DZ$128,$D454,EB$98:EB$128)</f>
        <v>0</v>
      </c>
      <c r="DZ454" s="9"/>
      <c r="EA454" s="10"/>
      <c r="EB454" s="11"/>
      <c r="EC454" s="6">
        <f>SUMIF(ED$98:ED$128,$D454,EF$98:EF$128)</f>
        <v>0</v>
      </c>
      <c r="ED454" s="9"/>
      <c r="EE454" s="10"/>
      <c r="EF454" s="11"/>
      <c r="EG454" s="6">
        <f>SUMIF(EH$98:EH$128,$D454,EJ$98:EJ$128)</f>
        <v>0</v>
      </c>
      <c r="EH454" s="9"/>
      <c r="EI454" s="10"/>
      <c r="EJ454" s="11"/>
      <c r="EK454" s="6">
        <f>SUMIF(EL$98:EL$128,$D454,EN$98:EN$128)</f>
        <v>0</v>
      </c>
      <c r="EL454" s="9"/>
      <c r="EM454" s="10"/>
      <c r="EN454" s="11"/>
      <c r="EO454" s="6">
        <f>SUMIF(EP$98:EP$128,$D454,ER$98:ER$128)</f>
        <v>0</v>
      </c>
      <c r="EP454" s="9"/>
      <c r="EQ454" s="10"/>
      <c r="ER454" s="11"/>
      <c r="ES454" s="6">
        <f>SUMIF(ET$98:ET$128,$D454,EV$98:EV$128)</f>
        <v>0</v>
      </c>
      <c r="ET454" s="9"/>
      <c r="EU454" s="10"/>
      <c r="EV454" s="11"/>
      <c r="EW454" s="6">
        <f>SUMIF(EX$98:EX$128,$D454,EZ$98:EZ$128)</f>
        <v>0</v>
      </c>
      <c r="EX454" s="9"/>
      <c r="EY454" s="10"/>
      <c r="EZ454" s="11"/>
      <c r="FA454" s="6">
        <f>SUMIF(FB$98:FB$128,$D454,FD$98:FD$128)</f>
        <v>0</v>
      </c>
      <c r="FB454" s="9"/>
      <c r="FC454" s="10"/>
      <c r="FD454" s="11"/>
      <c r="FE454" s="6">
        <f>SUMIF(FF$98:FF$128,$D454,FH$98:FH$128)</f>
        <v>0</v>
      </c>
      <c r="FF454" s="9"/>
      <c r="FG454" s="10"/>
      <c r="FH454" s="11"/>
      <c r="FI454" s="6">
        <f>SUMIF(FJ$98:FJ$128,$D454,FL$98:FL$128)</f>
        <v>0</v>
      </c>
      <c r="FJ454" s="9"/>
      <c r="FK454" s="10"/>
      <c r="FL454" s="11"/>
      <c r="FM454" s="6">
        <f>SUMIF(FN$98:FN$128,$D454,FP$98:FP$128)</f>
        <v>0</v>
      </c>
      <c r="FN454" s="9"/>
      <c r="FO454" s="10"/>
      <c r="FP454" s="11"/>
      <c r="FQ454" s="6">
        <f>SUMIF(FR$98:FR$128,$D454,FT$98:FT$128)</f>
        <v>0</v>
      </c>
      <c r="FR454" s="9"/>
      <c r="FS454" s="10"/>
      <c r="FT454" s="11"/>
      <c r="FU454" s="6">
        <f>SUMIF(FV$98:FV$128,$D454,FX$98:FX$128)</f>
        <v>0</v>
      </c>
      <c r="FV454" s="9"/>
      <c r="FW454" s="10"/>
      <c r="FX454" s="11"/>
      <c r="FY454" s="6">
        <f>SUMIF(FZ$98:FZ$128,$D454,GB$98:GB$128)</f>
        <v>0</v>
      </c>
      <c r="FZ454" s="9"/>
      <c r="GA454" s="10"/>
      <c r="GB454" s="11"/>
      <c r="GC454" s="6">
        <f>SUMIF(GD$98:GD$128,$D454,GF$98:GF$128)</f>
        <v>0</v>
      </c>
      <c r="GD454" s="9"/>
      <c r="GE454" s="10"/>
      <c r="GF454" s="11"/>
      <c r="GG454" s="6">
        <f>SUMIF(GH$98:GH$128,$D454,GJ$98:GJ$128)</f>
        <v>0</v>
      </c>
      <c r="GH454" s="9"/>
      <c r="GI454" s="10"/>
      <c r="GJ454" s="11"/>
      <c r="GK454" s="6">
        <f>SUMIF(GL$98:GL$128,$D454,GN$98:GN$128)</f>
        <v>0</v>
      </c>
      <c r="GL454" s="9"/>
      <c r="GM454" s="10"/>
      <c r="GN454" s="11"/>
      <c r="GO454" s="6">
        <f>SUMIF(GP$98:GP$128,$D454,GR$98:GR$128)</f>
        <v>0</v>
      </c>
      <c r="GP454" s="9"/>
      <c r="GQ454" s="10"/>
      <c r="GR454" s="11"/>
      <c r="GS454" s="6">
        <f>SUMIF(GT$98:GT$128,$D454,GV$98:GV$128)</f>
        <v>0</v>
      </c>
      <c r="GT454" s="9"/>
      <c r="GU454" s="10"/>
      <c r="GV454" s="20"/>
      <c r="GW454" s="19">
        <f t="shared" si="13"/>
        <v>0</v>
      </c>
      <c r="GX454" s="472"/>
      <c r="GY454" s="522"/>
    </row>
    <row r="455" spans="1:207" ht="33.950000000000003" customHeight="1">
      <c r="A455" s="244" t="s">
        <v>79</v>
      </c>
      <c r="B455" s="470"/>
      <c r="C455" s="157" t="s">
        <v>468</v>
      </c>
      <c r="D455" s="242" t="s">
        <v>469</v>
      </c>
      <c r="E455" s="206">
        <f>SUMIF(F$129:F$159,$D455,H$129:H$159)</f>
        <v>0</v>
      </c>
      <c r="F455" s="9"/>
      <c r="G455" s="10"/>
      <c r="H455" s="11"/>
      <c r="I455" s="6">
        <f>SUMIF(J$129:J$159,$D455,L$129:L$159)</f>
        <v>0</v>
      </c>
      <c r="J455" s="9"/>
      <c r="K455" s="10"/>
      <c r="L455" s="11"/>
      <c r="M455" s="6">
        <f>SUMIF(N$129:N$159,$D455,P$129:P$159)</f>
        <v>0</v>
      </c>
      <c r="N455" s="9"/>
      <c r="O455" s="10"/>
      <c r="P455" s="11"/>
      <c r="Q455" s="6">
        <f>SUMIF(R$129:R$159,$D455,T$129:T$159)</f>
        <v>0</v>
      </c>
      <c r="R455" s="9"/>
      <c r="S455" s="10"/>
      <c r="T455" s="11"/>
      <c r="U455" s="6">
        <f>SUMIF(V$129:V$159,$D455,X$129:X$159)</f>
        <v>0</v>
      </c>
      <c r="V455" s="9"/>
      <c r="W455" s="10"/>
      <c r="X455" s="11"/>
      <c r="Y455" s="6">
        <f>SUMIF(Z$129:Z$159,$D455,AB$129:AB$159)</f>
        <v>0</v>
      </c>
      <c r="Z455" s="9"/>
      <c r="AA455" s="10"/>
      <c r="AB455" s="11"/>
      <c r="AC455" s="6">
        <f>SUMIF(AD$129:AD$159,$D455,AF$129:AF$159)</f>
        <v>0</v>
      </c>
      <c r="AD455" s="9"/>
      <c r="AE455" s="10"/>
      <c r="AF455" s="11"/>
      <c r="AG455" s="6">
        <f>SUMIF(AH$129:AH$159,$D455,AJ$129:AJ$159)</f>
        <v>0</v>
      </c>
      <c r="AH455" s="9"/>
      <c r="AI455" s="10"/>
      <c r="AJ455" s="11"/>
      <c r="AK455" s="6">
        <f>SUMIF(AL$129:AL$159,$D455,AN$129:AN$159)</f>
        <v>0</v>
      </c>
      <c r="AL455" s="9"/>
      <c r="AM455" s="10"/>
      <c r="AN455" s="11"/>
      <c r="AO455" s="6">
        <f>SUMIF(AP$129:AP$159,$D455,AR$129:AR$159)</f>
        <v>0</v>
      </c>
      <c r="AP455" s="9"/>
      <c r="AQ455" s="10"/>
      <c r="AR455" s="11"/>
      <c r="AS455" s="6">
        <f>SUMIF(AT$129:AT$159,$D455,AV$129:AV$159)</f>
        <v>0</v>
      </c>
      <c r="AT455" s="9"/>
      <c r="AU455" s="10"/>
      <c r="AV455" s="11"/>
      <c r="AW455" s="6">
        <f>SUMIF(AX$129:AX$159,$D455,AZ$129:AZ$159)</f>
        <v>0</v>
      </c>
      <c r="AX455" s="9"/>
      <c r="AY455" s="10"/>
      <c r="AZ455" s="11"/>
      <c r="BA455" s="6">
        <f>SUMIF(BB$129:BB$159,$D455,BD$129:BD$159)</f>
        <v>0</v>
      </c>
      <c r="BB455" s="9"/>
      <c r="BC455" s="10"/>
      <c r="BD455" s="11"/>
      <c r="BE455" s="6">
        <f>SUMIF(BF$129:BF$159,$D455,BH$129:BH$159)</f>
        <v>0</v>
      </c>
      <c r="BF455" s="9"/>
      <c r="BG455" s="10"/>
      <c r="BH455" s="11"/>
      <c r="BI455" s="6">
        <f>SUMIF(BJ$129:BJ$159,$D455,BL$129:BL$159)</f>
        <v>0</v>
      </c>
      <c r="BJ455" s="9"/>
      <c r="BK455" s="10"/>
      <c r="BL455" s="11"/>
      <c r="BM455" s="6">
        <f>SUMIF(BN$129:BN$159,$D455,BP$129:BP$159)</f>
        <v>0</v>
      </c>
      <c r="BN455" s="9"/>
      <c r="BO455" s="10"/>
      <c r="BP455" s="11"/>
      <c r="BQ455" s="6">
        <f>SUMIF(BR$129:BR$159,$D455,BT$129:BT$159)</f>
        <v>0</v>
      </c>
      <c r="BR455" s="9"/>
      <c r="BS455" s="10"/>
      <c r="BT455" s="11"/>
      <c r="BU455" s="6">
        <f>SUMIF(BV$129:BV$159,$D455,BX$129:BX$159)</f>
        <v>0</v>
      </c>
      <c r="BV455" s="9"/>
      <c r="BW455" s="10"/>
      <c r="BX455" s="11"/>
      <c r="BY455" s="6">
        <f>SUMIF(BZ$129:BZ$159,$D455,CB$129:CB$159)</f>
        <v>0</v>
      </c>
      <c r="BZ455" s="9"/>
      <c r="CA455" s="10"/>
      <c r="CB455" s="11"/>
      <c r="CC455" s="6">
        <f>SUMIF(CD$129:CD$159,$D455,CF$129:CF$159)</f>
        <v>0</v>
      </c>
      <c r="CD455" s="9"/>
      <c r="CE455" s="10"/>
      <c r="CF455" s="11"/>
      <c r="CG455" s="6">
        <f>SUMIF(CH$129:CH$159,$D455,CJ$129:CJ$159)</f>
        <v>0</v>
      </c>
      <c r="CH455" s="9"/>
      <c r="CI455" s="10"/>
      <c r="CJ455" s="11"/>
      <c r="CK455" s="6">
        <f>SUMIF(CL$129:CL$159,$D455,CN$129:CN$159)</f>
        <v>0</v>
      </c>
      <c r="CL455" s="9"/>
      <c r="CM455" s="10"/>
      <c r="CN455" s="11"/>
      <c r="CO455" s="6">
        <f>SUMIF(CP$129:CP$159,$D455,CR$129:CR$159)</f>
        <v>0</v>
      </c>
      <c r="CP455" s="9"/>
      <c r="CQ455" s="10"/>
      <c r="CR455" s="11"/>
      <c r="CS455" s="6">
        <f>SUMIF(CT$129:CT$159,$D455,CV$129:CV$159)</f>
        <v>0</v>
      </c>
      <c r="CT455" s="9"/>
      <c r="CU455" s="10"/>
      <c r="CV455" s="11"/>
      <c r="CW455" s="6">
        <f>SUMIF(CX$129:CX$159,$D455,CZ$129:CZ$159)</f>
        <v>0</v>
      </c>
      <c r="CX455" s="9"/>
      <c r="CY455" s="10"/>
      <c r="CZ455" s="11"/>
      <c r="DA455" s="6">
        <f>SUMIF(DB$129:DB$159,$D455,DD$129:DD$159)</f>
        <v>0</v>
      </c>
      <c r="DB455" s="9"/>
      <c r="DC455" s="10"/>
      <c r="DD455" s="11"/>
      <c r="DE455" s="6">
        <f>SUMIF(DF$129:DF$159,$D455,DH$129:DH$159)</f>
        <v>0</v>
      </c>
      <c r="DF455" s="9"/>
      <c r="DG455" s="10"/>
      <c r="DH455" s="11"/>
      <c r="DI455" s="6">
        <f>SUMIF(DJ$129:DJ$159,$D455,DL$129:DL$159)</f>
        <v>0</v>
      </c>
      <c r="DJ455" s="9"/>
      <c r="DK455" s="10"/>
      <c r="DL455" s="11"/>
      <c r="DM455" s="6">
        <f>SUMIF(DN$129:DN$159,$D455,DP$129:DP$159)</f>
        <v>0</v>
      </c>
      <c r="DN455" s="9"/>
      <c r="DO455" s="10"/>
      <c r="DP455" s="11"/>
      <c r="DQ455" s="6">
        <f>SUMIF(DR$129:DR$159,$D455,DT$129:DT$159)</f>
        <v>0</v>
      </c>
      <c r="DR455" s="9"/>
      <c r="DS455" s="10"/>
      <c r="DT455" s="11"/>
      <c r="DU455" s="6">
        <f>SUMIF(DV$129:DV$159,$D455,DX$129:DX$159)</f>
        <v>0</v>
      </c>
      <c r="DV455" s="9"/>
      <c r="DW455" s="10"/>
      <c r="DX455" s="11"/>
      <c r="DY455" s="6">
        <f>SUMIF(DZ$129:DZ$159,$D455,EB$129:EB$159)</f>
        <v>0</v>
      </c>
      <c r="DZ455" s="9"/>
      <c r="EA455" s="10"/>
      <c r="EB455" s="11"/>
      <c r="EC455" s="6">
        <f>SUMIF(ED$129:ED$159,$D455,EF$129:EF$159)</f>
        <v>0</v>
      </c>
      <c r="ED455" s="9"/>
      <c r="EE455" s="10"/>
      <c r="EF455" s="11"/>
      <c r="EG455" s="6">
        <f>SUMIF(EH$129:EH$159,$D455,EJ$129:EJ$159)</f>
        <v>0</v>
      </c>
      <c r="EH455" s="9"/>
      <c r="EI455" s="10"/>
      <c r="EJ455" s="11"/>
      <c r="EK455" s="6">
        <f>SUMIF(EL$129:EL$159,$D455,EN$129:EN$159)</f>
        <v>0</v>
      </c>
      <c r="EL455" s="9"/>
      <c r="EM455" s="10"/>
      <c r="EN455" s="11"/>
      <c r="EO455" s="6">
        <f>SUMIF(EP$129:EP$159,$D455,ER$129:ER$159)</f>
        <v>0</v>
      </c>
      <c r="EP455" s="9"/>
      <c r="EQ455" s="10"/>
      <c r="ER455" s="11"/>
      <c r="ES455" s="6">
        <f>SUMIF(ET$129:ET$159,$D455,EV$129:EV$159)</f>
        <v>0</v>
      </c>
      <c r="ET455" s="9"/>
      <c r="EU455" s="10"/>
      <c r="EV455" s="11"/>
      <c r="EW455" s="6">
        <f>SUMIF(EX$129:EX$159,$D455,EZ$129:EZ$159)</f>
        <v>0</v>
      </c>
      <c r="EX455" s="9"/>
      <c r="EY455" s="10"/>
      <c r="EZ455" s="11"/>
      <c r="FA455" s="6">
        <f>SUMIF(FB$129:FB$159,$D455,FD$129:FD$159)</f>
        <v>0</v>
      </c>
      <c r="FB455" s="9"/>
      <c r="FC455" s="10"/>
      <c r="FD455" s="11"/>
      <c r="FE455" s="6">
        <f>SUMIF(FF$129:FF$159,$D455,FH$129:FH$159)</f>
        <v>0</v>
      </c>
      <c r="FF455" s="9"/>
      <c r="FG455" s="10"/>
      <c r="FH455" s="11"/>
      <c r="FI455" s="6">
        <f>SUMIF(FJ$129:FJ$159,$D455,FL$129:FL$159)</f>
        <v>0</v>
      </c>
      <c r="FJ455" s="9"/>
      <c r="FK455" s="10"/>
      <c r="FL455" s="11"/>
      <c r="FM455" s="6">
        <f>SUMIF(FN$129:FN$159,$D455,FP$129:FP$159)</f>
        <v>0</v>
      </c>
      <c r="FN455" s="9"/>
      <c r="FO455" s="10"/>
      <c r="FP455" s="11"/>
      <c r="FQ455" s="6">
        <f>SUMIF(FR$129:FR$159,$D455,FT$129:FT$159)</f>
        <v>0</v>
      </c>
      <c r="FR455" s="9"/>
      <c r="FS455" s="10"/>
      <c r="FT455" s="11"/>
      <c r="FU455" s="6">
        <f>SUMIF(FV$129:FV$159,$D455,FX$129:FX$159)</f>
        <v>0</v>
      </c>
      <c r="FV455" s="9"/>
      <c r="FW455" s="10"/>
      <c r="FX455" s="11"/>
      <c r="FY455" s="6">
        <f>SUMIF(FZ$129:FZ$159,$D455,GB$129:GB$159)</f>
        <v>0</v>
      </c>
      <c r="FZ455" s="9"/>
      <c r="GA455" s="10"/>
      <c r="GB455" s="11"/>
      <c r="GC455" s="6">
        <f>SUMIF(GD$129:GD$159,$D455,GF$129:GF$159)</f>
        <v>0</v>
      </c>
      <c r="GD455" s="9"/>
      <c r="GE455" s="10"/>
      <c r="GF455" s="11"/>
      <c r="GG455" s="6">
        <f>SUMIF(GH$129:GH$159,$D455,GJ$129:GJ$159)</f>
        <v>0</v>
      </c>
      <c r="GH455" s="9"/>
      <c r="GI455" s="10"/>
      <c r="GJ455" s="11"/>
      <c r="GK455" s="6">
        <f>SUMIF(GL$129:GL$159,$D455,GN$129:GN$159)</f>
        <v>0</v>
      </c>
      <c r="GL455" s="9"/>
      <c r="GM455" s="10"/>
      <c r="GN455" s="11"/>
      <c r="GO455" s="6">
        <f>SUMIF(GP$129:GP$159,$D455,GR$129:GR$159)</f>
        <v>0</v>
      </c>
      <c r="GP455" s="9"/>
      <c r="GQ455" s="10"/>
      <c r="GR455" s="11"/>
      <c r="GS455" s="6">
        <f>SUMIF(GT$129:GT$159,$D455,GV$129:GV$159)</f>
        <v>0</v>
      </c>
      <c r="GT455" s="9"/>
      <c r="GU455" s="10"/>
      <c r="GV455" s="20"/>
      <c r="GW455" s="19">
        <f t="shared" si="13"/>
        <v>0</v>
      </c>
      <c r="GX455" s="472"/>
      <c r="GY455" s="522"/>
    </row>
    <row r="456" spans="1:207" ht="33.950000000000003" customHeight="1">
      <c r="A456" s="244" t="s">
        <v>80</v>
      </c>
      <c r="B456" s="470"/>
      <c r="C456" s="334" t="s">
        <v>468</v>
      </c>
      <c r="D456" s="333" t="s">
        <v>469</v>
      </c>
      <c r="E456" s="206">
        <f>SUMIF(F$160:F$190,$D456,H$160:H$190)</f>
        <v>0</v>
      </c>
      <c r="F456" s="9"/>
      <c r="G456" s="10"/>
      <c r="H456" s="11"/>
      <c r="I456" s="6">
        <f>SUMIF(J$160:J$190,$D456,L$160:L$190)</f>
        <v>0</v>
      </c>
      <c r="J456" s="9"/>
      <c r="K456" s="10"/>
      <c r="L456" s="11"/>
      <c r="M456" s="6">
        <f>SUMIF(N$160:N$190,$D456,P$160:P$190)</f>
        <v>0</v>
      </c>
      <c r="N456" s="9"/>
      <c r="O456" s="10"/>
      <c r="P456" s="11"/>
      <c r="Q456" s="6">
        <f>SUMIF(R$160:R$190,$D456,T$160:T$190)</f>
        <v>0</v>
      </c>
      <c r="R456" s="9"/>
      <c r="S456" s="10"/>
      <c r="T456" s="11"/>
      <c r="U456" s="6">
        <f>SUMIF(V$160:V$190,$D456,X$160:X$190)</f>
        <v>0</v>
      </c>
      <c r="V456" s="9"/>
      <c r="W456" s="10"/>
      <c r="X456" s="11"/>
      <c r="Y456" s="6">
        <f>SUMIF(Z$160:Z$190,$D456,AB$160:AB$190)</f>
        <v>0</v>
      </c>
      <c r="Z456" s="9"/>
      <c r="AA456" s="10"/>
      <c r="AB456" s="11"/>
      <c r="AC456" s="6">
        <f>SUMIF(AD$160:AD$190,$D456,AF$160:AF$190)</f>
        <v>0</v>
      </c>
      <c r="AD456" s="9"/>
      <c r="AE456" s="10"/>
      <c r="AF456" s="11"/>
      <c r="AG456" s="6">
        <f>SUMIF(AH$160:AH$190,$D456,AJ$160:AJ$190)</f>
        <v>0</v>
      </c>
      <c r="AH456" s="9"/>
      <c r="AI456" s="10"/>
      <c r="AJ456" s="11"/>
      <c r="AK456" s="6">
        <f>SUMIF(AL$160:AL$190,$D456,AN$160:AN$190)</f>
        <v>0</v>
      </c>
      <c r="AL456" s="9"/>
      <c r="AM456" s="10"/>
      <c r="AN456" s="11"/>
      <c r="AO456" s="6">
        <f>SUMIF(AP$160:AP$190,$D456,AR$160:AR$190)</f>
        <v>0</v>
      </c>
      <c r="AP456" s="9"/>
      <c r="AQ456" s="10"/>
      <c r="AR456" s="11"/>
      <c r="AS456" s="6">
        <f>SUMIF(AT$160:AT$190,$D456,AV$160:AV$190)</f>
        <v>0</v>
      </c>
      <c r="AT456" s="9"/>
      <c r="AU456" s="10"/>
      <c r="AV456" s="11"/>
      <c r="AW456" s="6">
        <f>SUMIF(AX$160:AX$190,$D456,AZ$160:AZ$190)</f>
        <v>0</v>
      </c>
      <c r="AX456" s="9"/>
      <c r="AY456" s="10"/>
      <c r="AZ456" s="11"/>
      <c r="BA456" s="6">
        <f>SUMIF(BB$160:BB$190,$D456,BD$160:BD$190)</f>
        <v>0</v>
      </c>
      <c r="BB456" s="9"/>
      <c r="BC456" s="10"/>
      <c r="BD456" s="11"/>
      <c r="BE456" s="6">
        <f>SUMIF(BF$160:BF$190,$D456,BH$160:BH$190)</f>
        <v>0</v>
      </c>
      <c r="BF456" s="9"/>
      <c r="BG456" s="10"/>
      <c r="BH456" s="11"/>
      <c r="BI456" s="6">
        <f>SUMIF(BJ$160:BJ$190,$D456,BL$160:BL$190)</f>
        <v>0</v>
      </c>
      <c r="BJ456" s="9"/>
      <c r="BK456" s="10"/>
      <c r="BL456" s="11"/>
      <c r="BM456" s="6">
        <f>SUMIF(BN$160:BN$190,$D456,BP$160:BP$190)</f>
        <v>0</v>
      </c>
      <c r="BN456" s="9"/>
      <c r="BO456" s="10"/>
      <c r="BP456" s="11"/>
      <c r="BQ456" s="6">
        <f>SUMIF(BR$160:BR$190,$D456,BT$160:BT$190)</f>
        <v>0</v>
      </c>
      <c r="BR456" s="9"/>
      <c r="BS456" s="10"/>
      <c r="BT456" s="11"/>
      <c r="BU456" s="6">
        <f>SUMIF(BV$160:BV$190,$D456,BX$160:BX$190)</f>
        <v>0</v>
      </c>
      <c r="BV456" s="9"/>
      <c r="BW456" s="10"/>
      <c r="BX456" s="11"/>
      <c r="BY456" s="6">
        <f>SUMIF(BZ$160:BZ$190,$D456,CB$160:CB$190)</f>
        <v>0</v>
      </c>
      <c r="BZ456" s="9"/>
      <c r="CA456" s="10"/>
      <c r="CB456" s="11"/>
      <c r="CC456" s="6">
        <f>SUMIF(CD$160:CD$190,$D456,CF$160:CF$190)</f>
        <v>0</v>
      </c>
      <c r="CD456" s="9"/>
      <c r="CE456" s="10"/>
      <c r="CF456" s="11"/>
      <c r="CG456" s="6">
        <f>SUMIF(CH$160:CH$190,$D456,CJ$160:CJ$190)</f>
        <v>0</v>
      </c>
      <c r="CH456" s="9"/>
      <c r="CI456" s="10"/>
      <c r="CJ456" s="11"/>
      <c r="CK456" s="6">
        <f>SUMIF(CL$160:CL$190,$D456,CN$160:CN$190)</f>
        <v>0</v>
      </c>
      <c r="CL456" s="9"/>
      <c r="CM456" s="10"/>
      <c r="CN456" s="11"/>
      <c r="CO456" s="6">
        <f>SUMIF(CP$160:CP$190,$D456,CR$160:CR$190)</f>
        <v>0</v>
      </c>
      <c r="CP456" s="9"/>
      <c r="CQ456" s="10"/>
      <c r="CR456" s="11"/>
      <c r="CS456" s="6">
        <f>SUMIF(CT$160:CT$190,$D456,CV$160:CV$190)</f>
        <v>0</v>
      </c>
      <c r="CT456" s="9"/>
      <c r="CU456" s="10"/>
      <c r="CV456" s="11"/>
      <c r="CW456" s="6">
        <f>SUMIF(CX$160:CX$190,$D456,CZ$160:CZ$190)</f>
        <v>0</v>
      </c>
      <c r="CX456" s="9"/>
      <c r="CY456" s="10"/>
      <c r="CZ456" s="11"/>
      <c r="DA456" s="6">
        <f>SUMIF(DB$160:DB$190,$D456,DD$160:DD$190)</f>
        <v>0</v>
      </c>
      <c r="DB456" s="9"/>
      <c r="DC456" s="10"/>
      <c r="DD456" s="11"/>
      <c r="DE456" s="6">
        <f>SUMIF(DF$160:DF$190,$D456,DH$160:DH$190)</f>
        <v>0</v>
      </c>
      <c r="DF456" s="9"/>
      <c r="DG456" s="10"/>
      <c r="DH456" s="11"/>
      <c r="DI456" s="6">
        <f>SUMIF(DJ$160:DJ$190,$D456,DL$160:DL$190)</f>
        <v>0</v>
      </c>
      <c r="DJ456" s="9"/>
      <c r="DK456" s="10"/>
      <c r="DL456" s="11"/>
      <c r="DM456" s="6">
        <f>SUMIF(DN$160:DN$190,$D456,DP$160:DP$190)</f>
        <v>0</v>
      </c>
      <c r="DN456" s="9"/>
      <c r="DO456" s="10"/>
      <c r="DP456" s="11"/>
      <c r="DQ456" s="6">
        <f>SUMIF(DR$160:DR$190,$D456,DT$160:DT$190)</f>
        <v>0</v>
      </c>
      <c r="DR456" s="9"/>
      <c r="DS456" s="10"/>
      <c r="DT456" s="11"/>
      <c r="DU456" s="6">
        <f>SUMIF(DV$160:DV$190,$D456,DX$160:DX$190)</f>
        <v>0</v>
      </c>
      <c r="DV456" s="9"/>
      <c r="DW456" s="10"/>
      <c r="DX456" s="11"/>
      <c r="DY456" s="6">
        <f>SUMIF(DZ$160:DZ$190,$D456,EB$160:EB$190)</f>
        <v>0</v>
      </c>
      <c r="DZ456" s="9"/>
      <c r="EA456" s="10"/>
      <c r="EB456" s="11"/>
      <c r="EC456" s="6">
        <f>SUMIF(ED$160:ED$190,$D456,EF$160:EF$190)</f>
        <v>0</v>
      </c>
      <c r="ED456" s="9"/>
      <c r="EE456" s="10"/>
      <c r="EF456" s="11"/>
      <c r="EG456" s="6">
        <f>SUMIF(EH$160:EH$190,$D456,EJ$160:EJ$190)</f>
        <v>0</v>
      </c>
      <c r="EH456" s="9"/>
      <c r="EI456" s="10"/>
      <c r="EJ456" s="11"/>
      <c r="EK456" s="6">
        <f>SUMIF(EL$160:EL$190,$D456,EN$160:EN$190)</f>
        <v>0</v>
      </c>
      <c r="EL456" s="9"/>
      <c r="EM456" s="10"/>
      <c r="EN456" s="11"/>
      <c r="EO456" s="6">
        <f>SUMIF(EP$160:EP$190,$D456,ER$160:ER$190)</f>
        <v>0</v>
      </c>
      <c r="EP456" s="9"/>
      <c r="EQ456" s="10"/>
      <c r="ER456" s="11"/>
      <c r="ES456" s="6">
        <f>SUMIF(ET$160:ET$190,$D456,EV$160:EV$190)</f>
        <v>0</v>
      </c>
      <c r="ET456" s="9"/>
      <c r="EU456" s="10"/>
      <c r="EV456" s="11"/>
      <c r="EW456" s="6">
        <f>SUMIF(EX$160:EX$190,$D456,EZ$160:EZ$190)</f>
        <v>0</v>
      </c>
      <c r="EX456" s="9"/>
      <c r="EY456" s="10"/>
      <c r="EZ456" s="11"/>
      <c r="FA456" s="6">
        <f>SUMIF(FB$160:FB$190,$D456,FD$160:FD$190)</f>
        <v>0</v>
      </c>
      <c r="FB456" s="9"/>
      <c r="FC456" s="10"/>
      <c r="FD456" s="11"/>
      <c r="FE456" s="6">
        <f>SUMIF(FF$160:FF$190,$D456,FH$160:FH$190)</f>
        <v>0</v>
      </c>
      <c r="FF456" s="9"/>
      <c r="FG456" s="10"/>
      <c r="FH456" s="11"/>
      <c r="FI456" s="6">
        <f>SUMIF(FJ$160:FJ$190,$D456,FL$160:FL$190)</f>
        <v>0</v>
      </c>
      <c r="FJ456" s="9"/>
      <c r="FK456" s="10"/>
      <c r="FL456" s="11"/>
      <c r="FM456" s="6">
        <f>SUMIF(FN$160:FN$190,$D456,FP$160:FP$190)</f>
        <v>0</v>
      </c>
      <c r="FN456" s="9"/>
      <c r="FO456" s="10"/>
      <c r="FP456" s="11"/>
      <c r="FQ456" s="6">
        <f>SUMIF(FR$160:FR$190,$D456,FT$160:FT$190)</f>
        <v>0</v>
      </c>
      <c r="FR456" s="9"/>
      <c r="FS456" s="10"/>
      <c r="FT456" s="11"/>
      <c r="FU456" s="6">
        <f>SUMIF(FV$160:FV$190,$D456,FX$160:FX$190)</f>
        <v>0</v>
      </c>
      <c r="FV456" s="9"/>
      <c r="FW456" s="10"/>
      <c r="FX456" s="11"/>
      <c r="FY456" s="6">
        <f>SUMIF(FZ$160:FZ$190,$D456,GB$160:GB$190)</f>
        <v>0</v>
      </c>
      <c r="FZ456" s="9"/>
      <c r="GA456" s="10"/>
      <c r="GB456" s="11"/>
      <c r="GC456" s="6">
        <f>SUMIF(GD$160:GD$190,$D456,GF$160:GF$190)</f>
        <v>0</v>
      </c>
      <c r="GD456" s="9"/>
      <c r="GE456" s="10"/>
      <c r="GF456" s="11"/>
      <c r="GG456" s="6">
        <f>SUMIF(GH$160:GH$190,$D456,GJ$160:GJ$190)</f>
        <v>0</v>
      </c>
      <c r="GH456" s="9"/>
      <c r="GI456" s="10"/>
      <c r="GJ456" s="11"/>
      <c r="GK456" s="6">
        <f>SUMIF(GL$160:GL$190,$D456,GN$160:GN$190)</f>
        <v>0</v>
      </c>
      <c r="GL456" s="9"/>
      <c r="GM456" s="10"/>
      <c r="GN456" s="11"/>
      <c r="GO456" s="6">
        <f>SUMIF(GP$160:GP$190,$D456,GR$160:GR$190)</f>
        <v>0</v>
      </c>
      <c r="GP456" s="9"/>
      <c r="GQ456" s="10"/>
      <c r="GR456" s="11"/>
      <c r="GS456" s="6">
        <f>SUMIF(GT$160:GT$190,$D456,GV$160:GV$190)</f>
        <v>0</v>
      </c>
      <c r="GT456" s="9"/>
      <c r="GU456" s="10"/>
      <c r="GV456" s="20"/>
      <c r="GW456" s="19">
        <f t="shared" si="13"/>
        <v>0</v>
      </c>
      <c r="GX456" s="472"/>
      <c r="GY456" s="522"/>
    </row>
    <row r="457" spans="1:207" ht="33.950000000000003" customHeight="1">
      <c r="A457" s="244" t="s">
        <v>81</v>
      </c>
      <c r="B457" s="470"/>
      <c r="C457" s="157" t="s">
        <v>468</v>
      </c>
      <c r="D457" s="242" t="s">
        <v>469</v>
      </c>
      <c r="E457" s="206">
        <f>SUMIF(F$191:F$221,$D457,H$191:H$221)</f>
        <v>0</v>
      </c>
      <c r="F457" s="9"/>
      <c r="G457" s="10"/>
      <c r="H457" s="11"/>
      <c r="I457" s="6">
        <f>SUMIF(J$191:J$221,$D457,L$191:L$221)</f>
        <v>0</v>
      </c>
      <c r="J457" s="9"/>
      <c r="K457" s="10"/>
      <c r="L457" s="11"/>
      <c r="M457" s="6">
        <f>SUMIF(N$191:N$221,$D457,P$191:P$221)</f>
        <v>0</v>
      </c>
      <c r="N457" s="9"/>
      <c r="O457" s="10"/>
      <c r="P457" s="11"/>
      <c r="Q457" s="6">
        <f>SUMIF(R$191:R$221,$D457,T$191:T$221)</f>
        <v>0</v>
      </c>
      <c r="R457" s="9"/>
      <c r="S457" s="10"/>
      <c r="T457" s="11"/>
      <c r="U457" s="6">
        <f>SUMIF(V$191:V$221,$D457,X$191:X$221)</f>
        <v>0</v>
      </c>
      <c r="V457" s="9"/>
      <c r="W457" s="10"/>
      <c r="X457" s="11"/>
      <c r="Y457" s="6">
        <f>SUMIF(Z$191:Z$221,$D457,AB$191:AB$221)</f>
        <v>0</v>
      </c>
      <c r="Z457" s="9"/>
      <c r="AA457" s="10"/>
      <c r="AB457" s="11"/>
      <c r="AC457" s="6">
        <f>SUMIF(AD$191:AD$221,$D457,AF$191:AF$221)</f>
        <v>0</v>
      </c>
      <c r="AD457" s="9"/>
      <c r="AE457" s="10"/>
      <c r="AF457" s="11"/>
      <c r="AG457" s="6">
        <f>SUMIF(AH$191:AH$221,$D457,AJ$191:AJ$221)</f>
        <v>0</v>
      </c>
      <c r="AH457" s="9"/>
      <c r="AI457" s="10"/>
      <c r="AJ457" s="11"/>
      <c r="AK457" s="6">
        <f>SUMIF(AL$191:AL$221,$D457,AN$191:AN$221)</f>
        <v>0</v>
      </c>
      <c r="AL457" s="9"/>
      <c r="AM457" s="10"/>
      <c r="AN457" s="11"/>
      <c r="AO457" s="6">
        <f>SUMIF(AP$191:AP$221,$D457,AR$191:AR$221)</f>
        <v>0</v>
      </c>
      <c r="AP457" s="9"/>
      <c r="AQ457" s="10"/>
      <c r="AR457" s="11"/>
      <c r="AS457" s="6">
        <f>SUMIF(AT$191:AT$221,$D457,AV$191:AV$221)</f>
        <v>0</v>
      </c>
      <c r="AT457" s="9"/>
      <c r="AU457" s="10"/>
      <c r="AV457" s="11"/>
      <c r="AW457" s="6">
        <f>SUMIF(AX$191:AX$221,$D457,AZ$191:AZ$221)</f>
        <v>0</v>
      </c>
      <c r="AX457" s="9"/>
      <c r="AY457" s="10"/>
      <c r="AZ457" s="11"/>
      <c r="BA457" s="6">
        <f>SUMIF(BB$191:BB$221,$D457,BD$191:BD$221)</f>
        <v>0</v>
      </c>
      <c r="BB457" s="9"/>
      <c r="BC457" s="10"/>
      <c r="BD457" s="11"/>
      <c r="BE457" s="6">
        <f>SUMIF(BF$191:BF$221,$D457,BH$191:BH$221)</f>
        <v>0</v>
      </c>
      <c r="BF457" s="9"/>
      <c r="BG457" s="10"/>
      <c r="BH457" s="11"/>
      <c r="BI457" s="6">
        <f>SUMIF(BJ$191:BJ$221,$D457,BL$191:BL$221)</f>
        <v>0</v>
      </c>
      <c r="BJ457" s="9"/>
      <c r="BK457" s="10"/>
      <c r="BL457" s="11"/>
      <c r="BM457" s="6">
        <f>SUMIF(BN$191:BN$221,$D457,BP$191:BP$221)</f>
        <v>0</v>
      </c>
      <c r="BN457" s="9"/>
      <c r="BO457" s="10"/>
      <c r="BP457" s="11"/>
      <c r="BQ457" s="6">
        <f>SUMIF(BR$191:BR$221,$D457,BT$191:BT$221)</f>
        <v>0</v>
      </c>
      <c r="BR457" s="9"/>
      <c r="BS457" s="10"/>
      <c r="BT457" s="11"/>
      <c r="BU457" s="6">
        <f>SUMIF(BV$191:BV$221,$D457,BX$191:BX$221)</f>
        <v>0</v>
      </c>
      <c r="BV457" s="9"/>
      <c r="BW457" s="10"/>
      <c r="BX457" s="11"/>
      <c r="BY457" s="6">
        <f>SUMIF(BZ$191:BZ$221,$D457,CB$191:CB$221)</f>
        <v>0</v>
      </c>
      <c r="BZ457" s="9"/>
      <c r="CA457" s="10"/>
      <c r="CB457" s="11"/>
      <c r="CC457" s="6">
        <f>SUMIF(CD$191:CD$221,$D457,CF$191:CF$221)</f>
        <v>0</v>
      </c>
      <c r="CD457" s="9"/>
      <c r="CE457" s="10"/>
      <c r="CF457" s="11"/>
      <c r="CG457" s="6">
        <f>SUMIF(CH$191:CH$221,$D457,CJ$191:CJ$221)</f>
        <v>0</v>
      </c>
      <c r="CH457" s="9"/>
      <c r="CI457" s="10"/>
      <c r="CJ457" s="11"/>
      <c r="CK457" s="6">
        <f>SUMIF(CL$191:CL$221,$D457,CN$191:CN$221)</f>
        <v>0</v>
      </c>
      <c r="CL457" s="9"/>
      <c r="CM457" s="10"/>
      <c r="CN457" s="11"/>
      <c r="CO457" s="6">
        <f>SUMIF(CP$191:CP$221,$D457,CR$191:CR$221)</f>
        <v>0</v>
      </c>
      <c r="CP457" s="9"/>
      <c r="CQ457" s="10"/>
      <c r="CR457" s="11"/>
      <c r="CS457" s="6">
        <f>SUMIF(CT$191:CT$221,$D457,CV$191:CV$221)</f>
        <v>0</v>
      </c>
      <c r="CT457" s="9"/>
      <c r="CU457" s="10"/>
      <c r="CV457" s="11"/>
      <c r="CW457" s="6">
        <f>SUMIF(CX$191:CX$221,$D457,CZ$191:CZ$221)</f>
        <v>0</v>
      </c>
      <c r="CX457" s="9"/>
      <c r="CY457" s="10"/>
      <c r="CZ457" s="11"/>
      <c r="DA457" s="6">
        <f>SUMIF(DB$191:DB$221,$D457,DD$191:DD$221)</f>
        <v>0</v>
      </c>
      <c r="DB457" s="9"/>
      <c r="DC457" s="10"/>
      <c r="DD457" s="11"/>
      <c r="DE457" s="6">
        <f>SUMIF(DF$191:DF$221,$D457,DH$191:DH$221)</f>
        <v>0</v>
      </c>
      <c r="DF457" s="9"/>
      <c r="DG457" s="10"/>
      <c r="DH457" s="11"/>
      <c r="DI457" s="6">
        <f>SUMIF(DJ$191:DJ$221,$D457,DL$191:DL$221)</f>
        <v>0</v>
      </c>
      <c r="DJ457" s="9"/>
      <c r="DK457" s="10"/>
      <c r="DL457" s="11"/>
      <c r="DM457" s="6">
        <f>SUMIF(DN$191:DN$221,$D457,DP$191:DP$221)</f>
        <v>0</v>
      </c>
      <c r="DN457" s="9"/>
      <c r="DO457" s="10"/>
      <c r="DP457" s="11"/>
      <c r="DQ457" s="6">
        <f>SUMIF(DR$191:DR$221,$D457,DT$191:DT$221)</f>
        <v>0</v>
      </c>
      <c r="DR457" s="9"/>
      <c r="DS457" s="10"/>
      <c r="DT457" s="11"/>
      <c r="DU457" s="6">
        <f>SUMIF(DV$191:DV$221,$D457,DX$191:DX$221)</f>
        <v>0</v>
      </c>
      <c r="DV457" s="9"/>
      <c r="DW457" s="10"/>
      <c r="DX457" s="11"/>
      <c r="DY457" s="6">
        <f>SUMIF(DZ$191:DZ$221,$D457,EB$191:EB$221)</f>
        <v>0</v>
      </c>
      <c r="DZ457" s="9"/>
      <c r="EA457" s="10"/>
      <c r="EB457" s="11"/>
      <c r="EC457" s="6">
        <f>SUMIF(ED$191:ED$221,$D457,EF$191:EF$221)</f>
        <v>0</v>
      </c>
      <c r="ED457" s="9"/>
      <c r="EE457" s="10"/>
      <c r="EF457" s="11"/>
      <c r="EG457" s="6">
        <f>SUMIF(EH$191:EH$221,$D457,EJ$191:EJ$221)</f>
        <v>0</v>
      </c>
      <c r="EH457" s="9"/>
      <c r="EI457" s="10"/>
      <c r="EJ457" s="11"/>
      <c r="EK457" s="6">
        <f>SUMIF(EL$191:EL$221,$D457,EN$191:EN$221)</f>
        <v>0</v>
      </c>
      <c r="EL457" s="9"/>
      <c r="EM457" s="10"/>
      <c r="EN457" s="11"/>
      <c r="EO457" s="6">
        <f>SUMIF(EP$191:EP$221,$D457,ER$191:ER$221)</f>
        <v>0</v>
      </c>
      <c r="EP457" s="9"/>
      <c r="EQ457" s="10"/>
      <c r="ER457" s="11"/>
      <c r="ES457" s="6">
        <f>SUMIF(ET$191:ET$221,$D457,EV$191:EV$221)</f>
        <v>0</v>
      </c>
      <c r="ET457" s="9"/>
      <c r="EU457" s="10"/>
      <c r="EV457" s="11"/>
      <c r="EW457" s="6">
        <f>SUMIF(EX$191:EX$221,$D457,EZ$191:EZ$221)</f>
        <v>0</v>
      </c>
      <c r="EX457" s="9"/>
      <c r="EY457" s="10"/>
      <c r="EZ457" s="11"/>
      <c r="FA457" s="6">
        <f>SUMIF(FB$191:FB$221,$D457,FD$191:FD$221)</f>
        <v>0</v>
      </c>
      <c r="FB457" s="9"/>
      <c r="FC457" s="10"/>
      <c r="FD457" s="11"/>
      <c r="FE457" s="6">
        <f>SUMIF(FF$191:FF$221,$D457,FH$191:FH$221)</f>
        <v>0</v>
      </c>
      <c r="FF457" s="9"/>
      <c r="FG457" s="10"/>
      <c r="FH457" s="11"/>
      <c r="FI457" s="6">
        <f>SUMIF(FJ$191:FJ$221,$D457,FL$191:FL$221)</f>
        <v>0</v>
      </c>
      <c r="FJ457" s="9"/>
      <c r="FK457" s="10"/>
      <c r="FL457" s="11"/>
      <c r="FM457" s="6">
        <f>SUMIF(FN$191:FN$221,$D457,FP$191:FP$221)</f>
        <v>0</v>
      </c>
      <c r="FN457" s="9"/>
      <c r="FO457" s="10"/>
      <c r="FP457" s="11"/>
      <c r="FQ457" s="6">
        <f>SUMIF(FR$191:FR$221,$D457,FT$191:FT$221)</f>
        <v>0</v>
      </c>
      <c r="FR457" s="9"/>
      <c r="FS457" s="10"/>
      <c r="FT457" s="11"/>
      <c r="FU457" s="6">
        <f>SUMIF(FV$191:FV$221,$D457,FX$191:FX$221)</f>
        <v>0</v>
      </c>
      <c r="FV457" s="9"/>
      <c r="FW457" s="10"/>
      <c r="FX457" s="11"/>
      <c r="FY457" s="6">
        <f>SUMIF(FZ$191:FZ$221,$D457,GB$191:GB$221)</f>
        <v>0</v>
      </c>
      <c r="FZ457" s="9"/>
      <c r="GA457" s="10"/>
      <c r="GB457" s="11"/>
      <c r="GC457" s="6">
        <f>SUMIF(GD$191:GD$221,$D457,GF$191:GF$221)</f>
        <v>0</v>
      </c>
      <c r="GD457" s="9"/>
      <c r="GE457" s="10"/>
      <c r="GF457" s="11"/>
      <c r="GG457" s="6">
        <f>SUMIF(GH$191:GH$221,$D457,GJ$191:GJ$221)</f>
        <v>0</v>
      </c>
      <c r="GH457" s="9"/>
      <c r="GI457" s="10"/>
      <c r="GJ457" s="11"/>
      <c r="GK457" s="6">
        <f>SUMIF(GL$191:GL$221,$D457,GN$191:GN$221)</f>
        <v>0</v>
      </c>
      <c r="GL457" s="9"/>
      <c r="GM457" s="10"/>
      <c r="GN457" s="11"/>
      <c r="GO457" s="6">
        <f>SUMIF(GP$191:GP$221,$D457,GR$191:GR$221)</f>
        <v>0</v>
      </c>
      <c r="GP457" s="9"/>
      <c r="GQ457" s="10"/>
      <c r="GR457" s="11"/>
      <c r="GS457" s="6">
        <f>SUMIF(GT$191:GT$221,$D457,GV$191:GV$221)</f>
        <v>0</v>
      </c>
      <c r="GT457" s="9"/>
      <c r="GU457" s="10"/>
      <c r="GV457" s="20"/>
      <c r="GW457" s="19">
        <f t="shared" si="13"/>
        <v>0</v>
      </c>
      <c r="GX457" s="472"/>
      <c r="GY457" s="522"/>
    </row>
    <row r="458" spans="1:207" ht="33.950000000000003" customHeight="1">
      <c r="A458" s="244" t="s">
        <v>82</v>
      </c>
      <c r="B458" s="470"/>
      <c r="C458" s="334" t="s">
        <v>468</v>
      </c>
      <c r="D458" s="333" t="s">
        <v>469</v>
      </c>
      <c r="E458" s="206">
        <f>SUMIF(F$222:F$252,$D458,H$222:H$252)</f>
        <v>0</v>
      </c>
      <c r="F458" s="9"/>
      <c r="G458" s="10"/>
      <c r="H458" s="11"/>
      <c r="I458" s="6">
        <f>SUMIF(J$222:J$252,$D458,L$222:L$252)</f>
        <v>0</v>
      </c>
      <c r="J458" s="9"/>
      <c r="K458" s="10"/>
      <c r="L458" s="11"/>
      <c r="M458" s="6">
        <f>SUMIF(N$222:N$252,$D458,P$222:P$252)</f>
        <v>0</v>
      </c>
      <c r="N458" s="9"/>
      <c r="O458" s="10"/>
      <c r="P458" s="11"/>
      <c r="Q458" s="6">
        <f>SUMIF(R$222:R$252,$D458,T$222:T$252)</f>
        <v>0</v>
      </c>
      <c r="R458" s="9"/>
      <c r="S458" s="10"/>
      <c r="T458" s="11"/>
      <c r="U458" s="6">
        <f>SUMIF(V$222:V$252,$D458,X$222:X$252)</f>
        <v>0</v>
      </c>
      <c r="V458" s="9"/>
      <c r="W458" s="10"/>
      <c r="X458" s="11"/>
      <c r="Y458" s="6">
        <f>SUMIF(Z$222:Z$252,$D458,AB$222:AB$252)</f>
        <v>0</v>
      </c>
      <c r="Z458" s="9"/>
      <c r="AA458" s="10"/>
      <c r="AB458" s="11"/>
      <c r="AC458" s="6">
        <f>SUMIF(AD$222:AD$252,$D458,AF$222:AF$252)</f>
        <v>0</v>
      </c>
      <c r="AD458" s="9"/>
      <c r="AE458" s="10"/>
      <c r="AF458" s="11"/>
      <c r="AG458" s="6">
        <f>SUMIF(AH$222:AH$252,$D458,AJ$222:AJ$252)</f>
        <v>0</v>
      </c>
      <c r="AH458" s="9"/>
      <c r="AI458" s="10"/>
      <c r="AJ458" s="11"/>
      <c r="AK458" s="6">
        <f>SUMIF(AL$222:AL$252,$D458,AN$222:AN$252)</f>
        <v>0</v>
      </c>
      <c r="AL458" s="9"/>
      <c r="AM458" s="10"/>
      <c r="AN458" s="11"/>
      <c r="AO458" s="6">
        <f>SUMIF(AP$222:AP$252,$D458,AR$222:AR$252)</f>
        <v>0</v>
      </c>
      <c r="AP458" s="9"/>
      <c r="AQ458" s="10"/>
      <c r="AR458" s="11"/>
      <c r="AS458" s="6">
        <f>SUMIF(AT$222:AT$252,$D458,AV$222:AV$252)</f>
        <v>0</v>
      </c>
      <c r="AT458" s="9"/>
      <c r="AU458" s="10"/>
      <c r="AV458" s="11"/>
      <c r="AW458" s="6">
        <f>SUMIF(AX$222:AX$252,$D458,AZ$222:AZ$252)</f>
        <v>0</v>
      </c>
      <c r="AX458" s="9"/>
      <c r="AY458" s="10"/>
      <c r="AZ458" s="11"/>
      <c r="BA458" s="6">
        <f>SUMIF(BB$222:BB$252,$D458,BD$222:BD$252)</f>
        <v>0</v>
      </c>
      <c r="BB458" s="9"/>
      <c r="BC458" s="10"/>
      <c r="BD458" s="11"/>
      <c r="BE458" s="6">
        <f>SUMIF(BF$222:BF$252,$D458,BH$222:BH$252)</f>
        <v>0</v>
      </c>
      <c r="BF458" s="9"/>
      <c r="BG458" s="10"/>
      <c r="BH458" s="11"/>
      <c r="BI458" s="6">
        <f>SUMIF(BJ$222:BJ$252,$D458,BL$222:BL$252)</f>
        <v>0</v>
      </c>
      <c r="BJ458" s="9"/>
      <c r="BK458" s="10"/>
      <c r="BL458" s="11"/>
      <c r="BM458" s="6">
        <f>SUMIF(BN$222:BN$252,$D458,BP$222:BP$252)</f>
        <v>0</v>
      </c>
      <c r="BN458" s="9"/>
      <c r="BO458" s="10"/>
      <c r="BP458" s="11"/>
      <c r="BQ458" s="6">
        <f>SUMIF(BR$222:BR$252,$D458,BT$222:BT$252)</f>
        <v>0</v>
      </c>
      <c r="BR458" s="9"/>
      <c r="BS458" s="10"/>
      <c r="BT458" s="11"/>
      <c r="BU458" s="6">
        <f>SUMIF(BV$222:BV$252,$D458,BX$222:BX$252)</f>
        <v>0</v>
      </c>
      <c r="BV458" s="9"/>
      <c r="BW458" s="10"/>
      <c r="BX458" s="11"/>
      <c r="BY458" s="6">
        <f>SUMIF(BZ$222:BZ$252,$D458,CB$222:CB$252)</f>
        <v>0</v>
      </c>
      <c r="BZ458" s="9"/>
      <c r="CA458" s="10"/>
      <c r="CB458" s="11"/>
      <c r="CC458" s="6">
        <f>SUMIF(CD$222:CD$252,$D458,CF$222:CF$252)</f>
        <v>0</v>
      </c>
      <c r="CD458" s="9"/>
      <c r="CE458" s="10"/>
      <c r="CF458" s="11"/>
      <c r="CG458" s="6">
        <f>SUMIF(CH$222:CH$252,$D458,CJ$222:CJ$252)</f>
        <v>0</v>
      </c>
      <c r="CH458" s="9"/>
      <c r="CI458" s="10"/>
      <c r="CJ458" s="11"/>
      <c r="CK458" s="6">
        <f>SUMIF(CL$222:CL$252,$D458,CN$222:CN$252)</f>
        <v>0</v>
      </c>
      <c r="CL458" s="9"/>
      <c r="CM458" s="10"/>
      <c r="CN458" s="11"/>
      <c r="CO458" s="6">
        <f>SUMIF(CP$222:CP$252,$D458,CR$222:CR$252)</f>
        <v>0</v>
      </c>
      <c r="CP458" s="9"/>
      <c r="CQ458" s="10"/>
      <c r="CR458" s="11"/>
      <c r="CS458" s="6">
        <f>SUMIF(CT$222:CT$252,$D458,CV$222:CV$252)</f>
        <v>0</v>
      </c>
      <c r="CT458" s="9"/>
      <c r="CU458" s="10"/>
      <c r="CV458" s="11"/>
      <c r="CW458" s="6">
        <f>SUMIF(CX$222:CX$252,$D458,CZ$222:CZ$252)</f>
        <v>0</v>
      </c>
      <c r="CX458" s="9"/>
      <c r="CY458" s="10"/>
      <c r="CZ458" s="11"/>
      <c r="DA458" s="6">
        <f>SUMIF(DB$222:DB$252,$D458,DD$222:DD$252)</f>
        <v>0</v>
      </c>
      <c r="DB458" s="9"/>
      <c r="DC458" s="10"/>
      <c r="DD458" s="11"/>
      <c r="DE458" s="6">
        <f>SUMIF(DF$222:DF$252,$D458,DH$222:DH$252)</f>
        <v>0</v>
      </c>
      <c r="DF458" s="9"/>
      <c r="DG458" s="10"/>
      <c r="DH458" s="11"/>
      <c r="DI458" s="6">
        <f>SUMIF(DJ$222:DJ$252,$D458,DL$222:DL$252)</f>
        <v>0</v>
      </c>
      <c r="DJ458" s="9"/>
      <c r="DK458" s="10"/>
      <c r="DL458" s="11"/>
      <c r="DM458" s="6">
        <f>SUMIF(DN$222:DN$252,$D458,DP$222:DP$252)</f>
        <v>0</v>
      </c>
      <c r="DN458" s="9"/>
      <c r="DO458" s="10"/>
      <c r="DP458" s="11"/>
      <c r="DQ458" s="6">
        <f>SUMIF(DR$222:DR$252,$D458,DT$222:DT$252)</f>
        <v>0</v>
      </c>
      <c r="DR458" s="9"/>
      <c r="DS458" s="10"/>
      <c r="DT458" s="11"/>
      <c r="DU458" s="6">
        <f>SUMIF(DV$222:DV$252,$D458,DX$222:DX$252)</f>
        <v>0</v>
      </c>
      <c r="DV458" s="9"/>
      <c r="DW458" s="10"/>
      <c r="DX458" s="11"/>
      <c r="DY458" s="6">
        <f>SUMIF(DZ$222:DZ$252,$D458,EB$222:EB$252)</f>
        <v>0</v>
      </c>
      <c r="DZ458" s="9"/>
      <c r="EA458" s="10"/>
      <c r="EB458" s="11"/>
      <c r="EC458" s="6">
        <f>SUMIF(ED$222:ED$252,$D458,EF$222:EF$252)</f>
        <v>0</v>
      </c>
      <c r="ED458" s="9"/>
      <c r="EE458" s="10"/>
      <c r="EF458" s="11"/>
      <c r="EG458" s="6">
        <f>SUMIF(EH$222:EH$252,$D458,EJ$222:EJ$252)</f>
        <v>0</v>
      </c>
      <c r="EH458" s="9"/>
      <c r="EI458" s="10"/>
      <c r="EJ458" s="11"/>
      <c r="EK458" s="6">
        <f>SUMIF(EL$222:EL$252,$D458,EN$222:EN$252)</f>
        <v>0</v>
      </c>
      <c r="EL458" s="9"/>
      <c r="EM458" s="10"/>
      <c r="EN458" s="11"/>
      <c r="EO458" s="6">
        <f>SUMIF(EP$222:EP$252,$D458,ER$222:ER$252)</f>
        <v>0</v>
      </c>
      <c r="EP458" s="9"/>
      <c r="EQ458" s="10"/>
      <c r="ER458" s="11"/>
      <c r="ES458" s="6">
        <f>SUMIF(ET$222:ET$252,$D458,EV$222:EV$252)</f>
        <v>0</v>
      </c>
      <c r="ET458" s="9"/>
      <c r="EU458" s="10"/>
      <c r="EV458" s="11"/>
      <c r="EW458" s="6">
        <f>SUMIF(EX$222:EX$252,$D458,EZ$222:EZ$252)</f>
        <v>0</v>
      </c>
      <c r="EX458" s="9"/>
      <c r="EY458" s="10"/>
      <c r="EZ458" s="11"/>
      <c r="FA458" s="6">
        <f>SUMIF(FB$222:FB$252,$D458,FD$222:FD$252)</f>
        <v>0</v>
      </c>
      <c r="FB458" s="9"/>
      <c r="FC458" s="10"/>
      <c r="FD458" s="11"/>
      <c r="FE458" s="6">
        <f>SUMIF(FF$222:FF$252,$D458,FH$222:FH$252)</f>
        <v>0</v>
      </c>
      <c r="FF458" s="9"/>
      <c r="FG458" s="10"/>
      <c r="FH458" s="11"/>
      <c r="FI458" s="6">
        <f>SUMIF(FJ$222:FJ$252,$D458,FL$222:FL$252)</f>
        <v>0</v>
      </c>
      <c r="FJ458" s="9"/>
      <c r="FK458" s="10"/>
      <c r="FL458" s="11"/>
      <c r="FM458" s="6">
        <f>SUMIF(FN$222:FN$252,$D458,FP$222:FP$252)</f>
        <v>0</v>
      </c>
      <c r="FN458" s="9"/>
      <c r="FO458" s="10"/>
      <c r="FP458" s="11"/>
      <c r="FQ458" s="6">
        <f>SUMIF(FR$222:FR$252,$D458,FT$222:FT$252)</f>
        <v>0</v>
      </c>
      <c r="FR458" s="9"/>
      <c r="FS458" s="10"/>
      <c r="FT458" s="11"/>
      <c r="FU458" s="6">
        <f>SUMIF(FV$222:FV$252,$D458,FX$222:FX$252)</f>
        <v>0</v>
      </c>
      <c r="FV458" s="9"/>
      <c r="FW458" s="10"/>
      <c r="FX458" s="11"/>
      <c r="FY458" s="6">
        <f>SUMIF(FZ$222:FZ$252,$D458,GB$222:GB$252)</f>
        <v>0</v>
      </c>
      <c r="FZ458" s="9"/>
      <c r="GA458" s="10"/>
      <c r="GB458" s="11"/>
      <c r="GC458" s="6">
        <f>SUMIF(GD$222:GD$252,$D458,GF$222:GF$252)</f>
        <v>0</v>
      </c>
      <c r="GD458" s="9"/>
      <c r="GE458" s="10"/>
      <c r="GF458" s="11"/>
      <c r="GG458" s="6">
        <f>SUMIF(GH$222:GH$252,$D458,GJ$222:GJ$252)</f>
        <v>0</v>
      </c>
      <c r="GH458" s="9"/>
      <c r="GI458" s="10"/>
      <c r="GJ458" s="11"/>
      <c r="GK458" s="6">
        <f>SUMIF(GL$222:GL$252,$D458,GN$222:GN$252)</f>
        <v>0</v>
      </c>
      <c r="GL458" s="9"/>
      <c r="GM458" s="10"/>
      <c r="GN458" s="11"/>
      <c r="GO458" s="6">
        <f>SUMIF(GP$222:GP$252,$D458,GR$222:GR$252)</f>
        <v>0</v>
      </c>
      <c r="GP458" s="9"/>
      <c r="GQ458" s="10"/>
      <c r="GR458" s="11"/>
      <c r="GS458" s="6">
        <f>SUMIF(GT$222:GT$252,$D458,GV$222:GV$252)</f>
        <v>0</v>
      </c>
      <c r="GT458" s="9"/>
      <c r="GU458" s="10"/>
      <c r="GV458" s="20"/>
      <c r="GW458" s="19">
        <f t="shared" si="13"/>
        <v>0</v>
      </c>
      <c r="GX458" s="472"/>
      <c r="GY458" s="522"/>
    </row>
    <row r="459" spans="1:207" ht="33.950000000000003" customHeight="1">
      <c r="A459" s="244" t="s">
        <v>83</v>
      </c>
      <c r="B459" s="470"/>
      <c r="C459" s="157" t="s">
        <v>468</v>
      </c>
      <c r="D459" s="242" t="s">
        <v>469</v>
      </c>
      <c r="E459" s="206">
        <f>SUMIF(F$253:F$283,$D459,H$253:H$283)</f>
        <v>0</v>
      </c>
      <c r="F459" s="9"/>
      <c r="G459" s="10"/>
      <c r="H459" s="11"/>
      <c r="I459" s="6">
        <f>SUMIF(J$253:J$283,$D459,L$253:L$283)</f>
        <v>0</v>
      </c>
      <c r="J459" s="9"/>
      <c r="K459" s="10"/>
      <c r="L459" s="11"/>
      <c r="M459" s="6">
        <f>SUMIF(N$253:N$283,$D459,P$253:P$283)</f>
        <v>0</v>
      </c>
      <c r="N459" s="9"/>
      <c r="O459" s="10"/>
      <c r="P459" s="11"/>
      <c r="Q459" s="6">
        <f>SUMIF(R$253:R$283,$D459,T$253:T$283)</f>
        <v>0</v>
      </c>
      <c r="R459" s="9"/>
      <c r="S459" s="10"/>
      <c r="T459" s="11"/>
      <c r="U459" s="6">
        <f>SUMIF(V$253:V$283,$D459,X$253:X$283)</f>
        <v>0</v>
      </c>
      <c r="V459" s="9"/>
      <c r="W459" s="10"/>
      <c r="X459" s="11"/>
      <c r="Y459" s="6">
        <f>SUMIF(Z$253:Z$283,$D459,AB$253:AB$283)</f>
        <v>0</v>
      </c>
      <c r="Z459" s="9"/>
      <c r="AA459" s="10"/>
      <c r="AB459" s="11"/>
      <c r="AC459" s="6">
        <f>SUMIF(AD$253:AD$283,$D459,AF$253:AF$283)</f>
        <v>0</v>
      </c>
      <c r="AD459" s="9"/>
      <c r="AE459" s="10"/>
      <c r="AF459" s="11"/>
      <c r="AG459" s="6">
        <f>SUMIF(AH$253:AH$283,$D459,AJ$253:AJ$283)</f>
        <v>0</v>
      </c>
      <c r="AH459" s="9"/>
      <c r="AI459" s="10"/>
      <c r="AJ459" s="11"/>
      <c r="AK459" s="6">
        <f>SUMIF(AL$253:AL$283,$D459,AN$253:AN$283)</f>
        <v>0</v>
      </c>
      <c r="AL459" s="9"/>
      <c r="AM459" s="10"/>
      <c r="AN459" s="11"/>
      <c r="AO459" s="6">
        <f>SUMIF(AP$253:AP$283,$D459,AR$253:AR$283)</f>
        <v>0</v>
      </c>
      <c r="AP459" s="9"/>
      <c r="AQ459" s="10"/>
      <c r="AR459" s="11"/>
      <c r="AS459" s="6">
        <f>SUMIF(AT$253:AT$283,$D459,AV$253:AV$283)</f>
        <v>0</v>
      </c>
      <c r="AT459" s="9"/>
      <c r="AU459" s="10"/>
      <c r="AV459" s="11"/>
      <c r="AW459" s="6">
        <f>SUMIF(AX$253:AX$283,$D459,AZ$253:AZ$283)</f>
        <v>0</v>
      </c>
      <c r="AX459" s="9"/>
      <c r="AY459" s="10"/>
      <c r="AZ459" s="11"/>
      <c r="BA459" s="6">
        <f>SUMIF(BB$253:BB$283,$D459,BD$253:BD$283)</f>
        <v>0</v>
      </c>
      <c r="BB459" s="9"/>
      <c r="BC459" s="10"/>
      <c r="BD459" s="11"/>
      <c r="BE459" s="6">
        <f>SUMIF(BF$253:BF$283,$D459,BH$253:BH$283)</f>
        <v>0</v>
      </c>
      <c r="BF459" s="9"/>
      <c r="BG459" s="10"/>
      <c r="BH459" s="11"/>
      <c r="BI459" s="6">
        <f>SUMIF(BJ$253:BJ$283,$D459,BL$253:BL$283)</f>
        <v>0</v>
      </c>
      <c r="BJ459" s="9"/>
      <c r="BK459" s="10"/>
      <c r="BL459" s="11"/>
      <c r="BM459" s="6">
        <f>SUMIF(BN$253:BN$283,$D459,BP$253:BP$283)</f>
        <v>0</v>
      </c>
      <c r="BN459" s="9"/>
      <c r="BO459" s="10"/>
      <c r="BP459" s="11"/>
      <c r="BQ459" s="6">
        <f>SUMIF(BR$253:BR$283,$D459,BT$253:BT$283)</f>
        <v>0</v>
      </c>
      <c r="BR459" s="9"/>
      <c r="BS459" s="10"/>
      <c r="BT459" s="11"/>
      <c r="BU459" s="6">
        <f>SUMIF(BV$253:BV$283,$D459,BX$253:BX$283)</f>
        <v>0</v>
      </c>
      <c r="BV459" s="9"/>
      <c r="BW459" s="10"/>
      <c r="BX459" s="11"/>
      <c r="BY459" s="6">
        <f>SUMIF(BZ$253:BZ$283,$D459,CB$253:CB$283)</f>
        <v>0</v>
      </c>
      <c r="BZ459" s="9"/>
      <c r="CA459" s="10"/>
      <c r="CB459" s="11"/>
      <c r="CC459" s="6">
        <f>SUMIF(CD$253:CD$283,$D459,CF$253:CF$283)</f>
        <v>0</v>
      </c>
      <c r="CD459" s="9"/>
      <c r="CE459" s="10"/>
      <c r="CF459" s="11"/>
      <c r="CG459" s="6">
        <f>SUMIF(CH$253:CH$283,$D459,CJ$253:CJ$283)</f>
        <v>0</v>
      </c>
      <c r="CH459" s="9"/>
      <c r="CI459" s="10"/>
      <c r="CJ459" s="11"/>
      <c r="CK459" s="6">
        <f>SUMIF(CL$253:CL$283,$D459,CN$253:CN$283)</f>
        <v>0</v>
      </c>
      <c r="CL459" s="9"/>
      <c r="CM459" s="10"/>
      <c r="CN459" s="11"/>
      <c r="CO459" s="6">
        <f>SUMIF(CP$253:CP$283,$D459,CR$253:CR$283)</f>
        <v>0</v>
      </c>
      <c r="CP459" s="9"/>
      <c r="CQ459" s="10"/>
      <c r="CR459" s="11"/>
      <c r="CS459" s="6">
        <f>SUMIF(CT$253:CT$283,$D459,CV$253:CV$283)</f>
        <v>0</v>
      </c>
      <c r="CT459" s="9"/>
      <c r="CU459" s="10"/>
      <c r="CV459" s="11"/>
      <c r="CW459" s="6">
        <f>SUMIF(CX$253:CX$283,$D459,CZ$253:CZ$283)</f>
        <v>0</v>
      </c>
      <c r="CX459" s="9"/>
      <c r="CY459" s="10"/>
      <c r="CZ459" s="11"/>
      <c r="DA459" s="6">
        <f>SUMIF(DB$253:DB$283,$D459,DD$253:DD$283)</f>
        <v>0</v>
      </c>
      <c r="DB459" s="9"/>
      <c r="DC459" s="10"/>
      <c r="DD459" s="11"/>
      <c r="DE459" s="6">
        <f>SUMIF(DF$253:DF$283,$D459,DH$253:DH$283)</f>
        <v>0</v>
      </c>
      <c r="DF459" s="9"/>
      <c r="DG459" s="10"/>
      <c r="DH459" s="11"/>
      <c r="DI459" s="6">
        <f>SUMIF(DJ$253:DJ$283,$D459,DL$253:DL$283)</f>
        <v>0</v>
      </c>
      <c r="DJ459" s="9"/>
      <c r="DK459" s="10"/>
      <c r="DL459" s="11"/>
      <c r="DM459" s="6">
        <f>SUMIF(DN$253:DN$283,$D459,DP$253:DP$283)</f>
        <v>0</v>
      </c>
      <c r="DN459" s="9"/>
      <c r="DO459" s="10"/>
      <c r="DP459" s="11"/>
      <c r="DQ459" s="6">
        <f>SUMIF(DR$253:DR$283,$D459,DT$253:DT$283)</f>
        <v>0</v>
      </c>
      <c r="DR459" s="9"/>
      <c r="DS459" s="10"/>
      <c r="DT459" s="11"/>
      <c r="DU459" s="6">
        <f>SUMIF(DV$253:DV$283,$D459,DX$253:DX$283)</f>
        <v>0</v>
      </c>
      <c r="DV459" s="9"/>
      <c r="DW459" s="10"/>
      <c r="DX459" s="11"/>
      <c r="DY459" s="6">
        <f>SUMIF(DZ$253:DZ$283,$D459,EB$253:EB$283)</f>
        <v>0</v>
      </c>
      <c r="DZ459" s="9"/>
      <c r="EA459" s="10"/>
      <c r="EB459" s="11"/>
      <c r="EC459" s="6">
        <f>SUMIF(ED$253:ED$283,$D459,EF$253:EF$283)</f>
        <v>0</v>
      </c>
      <c r="ED459" s="9"/>
      <c r="EE459" s="10"/>
      <c r="EF459" s="11"/>
      <c r="EG459" s="6">
        <f>SUMIF(EH$253:EH$283,$D459,EJ$253:EJ$283)</f>
        <v>0</v>
      </c>
      <c r="EH459" s="9"/>
      <c r="EI459" s="10"/>
      <c r="EJ459" s="11"/>
      <c r="EK459" s="6">
        <f>SUMIF(EL$253:EL$283,$D459,EN$253:EN$283)</f>
        <v>0</v>
      </c>
      <c r="EL459" s="9"/>
      <c r="EM459" s="10"/>
      <c r="EN459" s="11"/>
      <c r="EO459" s="6">
        <f>SUMIF(EP$253:EP$283,$D459,ER$253:ER$283)</f>
        <v>0</v>
      </c>
      <c r="EP459" s="9"/>
      <c r="EQ459" s="10"/>
      <c r="ER459" s="11"/>
      <c r="ES459" s="6">
        <f>SUMIF(ET$253:ET$283,$D459,EV$253:EV$283)</f>
        <v>0</v>
      </c>
      <c r="ET459" s="9"/>
      <c r="EU459" s="10"/>
      <c r="EV459" s="11"/>
      <c r="EW459" s="6">
        <f>SUMIF(EX$253:EX$283,$D459,EZ$253:EZ$283)</f>
        <v>0</v>
      </c>
      <c r="EX459" s="9"/>
      <c r="EY459" s="10"/>
      <c r="EZ459" s="11"/>
      <c r="FA459" s="6">
        <f>SUMIF(FB$253:FB$283,$D459,FD$253:FD$283)</f>
        <v>0</v>
      </c>
      <c r="FB459" s="9"/>
      <c r="FC459" s="10"/>
      <c r="FD459" s="11"/>
      <c r="FE459" s="6">
        <f>SUMIF(FF$253:FF$283,$D459,FH$253:FH$283)</f>
        <v>0</v>
      </c>
      <c r="FF459" s="9"/>
      <c r="FG459" s="10"/>
      <c r="FH459" s="11"/>
      <c r="FI459" s="6">
        <f>SUMIF(FJ$253:FJ$283,$D459,FL$253:FL$283)</f>
        <v>0</v>
      </c>
      <c r="FJ459" s="9"/>
      <c r="FK459" s="10"/>
      <c r="FL459" s="11"/>
      <c r="FM459" s="6">
        <f>SUMIF(FN$253:FN$283,$D459,FP$253:FP$283)</f>
        <v>0</v>
      </c>
      <c r="FN459" s="9"/>
      <c r="FO459" s="10"/>
      <c r="FP459" s="11"/>
      <c r="FQ459" s="6">
        <f>SUMIF(FR$253:FR$283,$D459,FT$253:FT$283)</f>
        <v>0</v>
      </c>
      <c r="FR459" s="9"/>
      <c r="FS459" s="10"/>
      <c r="FT459" s="11"/>
      <c r="FU459" s="6">
        <f>SUMIF(FV$253:FV$283,$D459,FX$253:FX$283)</f>
        <v>0</v>
      </c>
      <c r="FV459" s="9"/>
      <c r="FW459" s="10"/>
      <c r="FX459" s="11"/>
      <c r="FY459" s="6">
        <f>SUMIF(FZ$253:FZ$283,$D459,GB$253:GB$283)</f>
        <v>0</v>
      </c>
      <c r="FZ459" s="9"/>
      <c r="GA459" s="10"/>
      <c r="GB459" s="11"/>
      <c r="GC459" s="6">
        <f>SUMIF(GD$253:GD$283,$D459,GF$253:GF$283)</f>
        <v>0</v>
      </c>
      <c r="GD459" s="9"/>
      <c r="GE459" s="10"/>
      <c r="GF459" s="11"/>
      <c r="GG459" s="6">
        <f>SUMIF(GH$253:GH$283,$D459,GJ$253:GJ$283)</f>
        <v>0</v>
      </c>
      <c r="GH459" s="9"/>
      <c r="GI459" s="10"/>
      <c r="GJ459" s="11"/>
      <c r="GK459" s="6">
        <f>SUMIF(GL$253:GL$283,$D459,GN$253:GN$283)</f>
        <v>0</v>
      </c>
      <c r="GL459" s="9"/>
      <c r="GM459" s="10"/>
      <c r="GN459" s="11"/>
      <c r="GO459" s="6">
        <f>SUMIF(GP$253:GP$283,$D459,GR$253:GR$283)</f>
        <v>0</v>
      </c>
      <c r="GP459" s="9"/>
      <c r="GQ459" s="10"/>
      <c r="GR459" s="11"/>
      <c r="GS459" s="6">
        <f>SUMIF(GT$253:GT$283,$D459,GV$253:GV$283)</f>
        <v>0</v>
      </c>
      <c r="GT459" s="9"/>
      <c r="GU459" s="10"/>
      <c r="GV459" s="20"/>
      <c r="GW459" s="19">
        <f t="shared" si="13"/>
        <v>0</v>
      </c>
      <c r="GX459" s="472"/>
      <c r="GY459" s="522"/>
    </row>
    <row r="460" spans="1:207" ht="33.950000000000003" customHeight="1">
      <c r="A460" s="244" t="s">
        <v>84</v>
      </c>
      <c r="B460" s="470"/>
      <c r="C460" s="334" t="s">
        <v>468</v>
      </c>
      <c r="D460" s="333" t="s">
        <v>469</v>
      </c>
      <c r="E460" s="206">
        <f>SUMIF(F$284:F$314,$D460,H$284:H$314)</f>
        <v>0</v>
      </c>
      <c r="F460" s="9"/>
      <c r="G460" s="10"/>
      <c r="H460" s="11"/>
      <c r="I460" s="6">
        <f>SUMIF(J$284:J$314,$D460,L$284:L$314)</f>
        <v>0</v>
      </c>
      <c r="J460" s="9"/>
      <c r="K460" s="10"/>
      <c r="L460" s="11"/>
      <c r="M460" s="6">
        <f>SUMIF(N$284:N$314,$D460,P$284:P$314)</f>
        <v>0</v>
      </c>
      <c r="N460" s="9"/>
      <c r="O460" s="10"/>
      <c r="P460" s="11"/>
      <c r="Q460" s="6">
        <f>SUMIF(R$284:R$314,$D460,T$284:T$314)</f>
        <v>0</v>
      </c>
      <c r="R460" s="9"/>
      <c r="S460" s="10"/>
      <c r="T460" s="11"/>
      <c r="U460" s="6">
        <f>SUMIF(V$284:V$314,$D460,X$284:X$314)</f>
        <v>0</v>
      </c>
      <c r="V460" s="9"/>
      <c r="W460" s="10"/>
      <c r="X460" s="11"/>
      <c r="Y460" s="6">
        <f>SUMIF(Z$284:Z$314,$D460,AB$284:AB$314)</f>
        <v>0</v>
      </c>
      <c r="Z460" s="9"/>
      <c r="AA460" s="10"/>
      <c r="AB460" s="11"/>
      <c r="AC460" s="6">
        <f>SUMIF(AD$284:AD$314,$D460,AF$284:AF$314)</f>
        <v>0</v>
      </c>
      <c r="AD460" s="9"/>
      <c r="AE460" s="10"/>
      <c r="AF460" s="11"/>
      <c r="AG460" s="6">
        <f>SUMIF(AH$284:AH$314,$D460,AJ$284:AJ$314)</f>
        <v>0</v>
      </c>
      <c r="AH460" s="9"/>
      <c r="AI460" s="10"/>
      <c r="AJ460" s="11"/>
      <c r="AK460" s="6">
        <f>SUMIF(AL$284:AL$314,$D460,AN$284:AN$314)</f>
        <v>0</v>
      </c>
      <c r="AL460" s="9"/>
      <c r="AM460" s="10"/>
      <c r="AN460" s="11"/>
      <c r="AO460" s="6">
        <f>SUMIF(AP$284:AP$314,$D460,AR$284:AR$314)</f>
        <v>0</v>
      </c>
      <c r="AP460" s="9"/>
      <c r="AQ460" s="10"/>
      <c r="AR460" s="11"/>
      <c r="AS460" s="6">
        <f>SUMIF(AT$284:AT$314,$D460,AV$284:AV$314)</f>
        <v>0</v>
      </c>
      <c r="AT460" s="9"/>
      <c r="AU460" s="10"/>
      <c r="AV460" s="11"/>
      <c r="AW460" s="6">
        <f>SUMIF(AX$284:AX$314,$D460,AZ$284:AZ$314)</f>
        <v>0</v>
      </c>
      <c r="AX460" s="9"/>
      <c r="AY460" s="10"/>
      <c r="AZ460" s="11"/>
      <c r="BA460" s="6">
        <f>SUMIF(BB$284:BB$314,$D460,BD$284:BD$314)</f>
        <v>0</v>
      </c>
      <c r="BB460" s="9"/>
      <c r="BC460" s="10"/>
      <c r="BD460" s="11"/>
      <c r="BE460" s="6">
        <f>SUMIF(BF$284:BF$314,$D460,BH$284:BH$314)</f>
        <v>0</v>
      </c>
      <c r="BF460" s="9"/>
      <c r="BG460" s="10"/>
      <c r="BH460" s="11"/>
      <c r="BI460" s="6">
        <f>SUMIF(BJ$284:BJ$314,$D460,BL$284:BL$314)</f>
        <v>0</v>
      </c>
      <c r="BJ460" s="9"/>
      <c r="BK460" s="10"/>
      <c r="BL460" s="11"/>
      <c r="BM460" s="6">
        <f>SUMIF(BN$284:BN$314,$D460,BP$284:BP$314)</f>
        <v>0</v>
      </c>
      <c r="BN460" s="9"/>
      <c r="BO460" s="10"/>
      <c r="BP460" s="11"/>
      <c r="BQ460" s="6">
        <f>SUMIF(BR$284:BR$314,$D460,BT$284:BT$314)</f>
        <v>0</v>
      </c>
      <c r="BR460" s="9"/>
      <c r="BS460" s="10"/>
      <c r="BT460" s="11"/>
      <c r="BU460" s="6">
        <f>SUMIF(BV$284:BV$314,$D460,BX$284:BX$314)</f>
        <v>0</v>
      </c>
      <c r="BV460" s="9"/>
      <c r="BW460" s="10"/>
      <c r="BX460" s="11"/>
      <c r="BY460" s="6">
        <f>SUMIF(BZ$284:BZ$314,$D460,CB$284:CB$314)</f>
        <v>0</v>
      </c>
      <c r="BZ460" s="9"/>
      <c r="CA460" s="10"/>
      <c r="CB460" s="11"/>
      <c r="CC460" s="6">
        <f>SUMIF(CD$284:CD$314,$D460,CF$284:CF$314)</f>
        <v>0</v>
      </c>
      <c r="CD460" s="9"/>
      <c r="CE460" s="10"/>
      <c r="CF460" s="11"/>
      <c r="CG460" s="6">
        <f>SUMIF(CH$284:CH$314,$D460,CJ$284:CJ$314)</f>
        <v>0</v>
      </c>
      <c r="CH460" s="9"/>
      <c r="CI460" s="10"/>
      <c r="CJ460" s="11"/>
      <c r="CK460" s="6">
        <f>SUMIF(CL$284:CL$314,$D460,CN$284:CN$314)</f>
        <v>0</v>
      </c>
      <c r="CL460" s="9"/>
      <c r="CM460" s="10"/>
      <c r="CN460" s="11"/>
      <c r="CO460" s="6">
        <f>SUMIF(CP$284:CP$314,$D460,CR$284:CR$314)</f>
        <v>0</v>
      </c>
      <c r="CP460" s="9"/>
      <c r="CQ460" s="10"/>
      <c r="CR460" s="11"/>
      <c r="CS460" s="6">
        <f>SUMIF(CT$284:CT$314,$D460,CV$284:CV$314)</f>
        <v>0</v>
      </c>
      <c r="CT460" s="9"/>
      <c r="CU460" s="10"/>
      <c r="CV460" s="11"/>
      <c r="CW460" s="6">
        <f>SUMIF(CX$284:CX$314,$D460,CZ$284:CZ$314)</f>
        <v>0</v>
      </c>
      <c r="CX460" s="9"/>
      <c r="CY460" s="10"/>
      <c r="CZ460" s="11"/>
      <c r="DA460" s="6">
        <f>SUMIF(DB$284:DB$314,$D460,DD$284:DD$314)</f>
        <v>0</v>
      </c>
      <c r="DB460" s="9"/>
      <c r="DC460" s="10"/>
      <c r="DD460" s="11"/>
      <c r="DE460" s="6">
        <f>SUMIF(DF$284:DF$314,$D460,DH$284:DH$314)</f>
        <v>0</v>
      </c>
      <c r="DF460" s="9"/>
      <c r="DG460" s="10"/>
      <c r="DH460" s="11"/>
      <c r="DI460" s="6">
        <f>SUMIF(DJ$284:DJ$314,$D460,DL$284:DL$314)</f>
        <v>0</v>
      </c>
      <c r="DJ460" s="9"/>
      <c r="DK460" s="10"/>
      <c r="DL460" s="11"/>
      <c r="DM460" s="6">
        <f>SUMIF(DN$284:DN$314,$D460,DP$284:DP$314)</f>
        <v>0</v>
      </c>
      <c r="DN460" s="9"/>
      <c r="DO460" s="10"/>
      <c r="DP460" s="11"/>
      <c r="DQ460" s="6">
        <f>SUMIF(DR$284:DR$314,$D460,DT$284:DT$314)</f>
        <v>0</v>
      </c>
      <c r="DR460" s="9"/>
      <c r="DS460" s="10"/>
      <c r="DT460" s="11"/>
      <c r="DU460" s="6">
        <f>SUMIF(DV$284:DV$314,$D460,DX$284:DX$314)</f>
        <v>0</v>
      </c>
      <c r="DV460" s="9"/>
      <c r="DW460" s="10"/>
      <c r="DX460" s="11"/>
      <c r="DY460" s="6">
        <f>SUMIF(DZ$284:DZ$314,$D460,EB$284:EB$314)</f>
        <v>0</v>
      </c>
      <c r="DZ460" s="9"/>
      <c r="EA460" s="10"/>
      <c r="EB460" s="11"/>
      <c r="EC460" s="6">
        <f>SUMIF(ED$284:ED$314,$D460,EF$284:EF$314)</f>
        <v>0</v>
      </c>
      <c r="ED460" s="9"/>
      <c r="EE460" s="10"/>
      <c r="EF460" s="11"/>
      <c r="EG460" s="6">
        <f>SUMIF(EH$284:EH$314,$D460,EJ$284:EJ$314)</f>
        <v>0</v>
      </c>
      <c r="EH460" s="9"/>
      <c r="EI460" s="10"/>
      <c r="EJ460" s="11"/>
      <c r="EK460" s="6">
        <f>SUMIF(EL$284:EL$314,$D460,EN$284:EN$314)</f>
        <v>0</v>
      </c>
      <c r="EL460" s="9"/>
      <c r="EM460" s="10"/>
      <c r="EN460" s="11"/>
      <c r="EO460" s="6">
        <f>SUMIF(EP$284:EP$314,$D460,ER$284:ER$314)</f>
        <v>0</v>
      </c>
      <c r="EP460" s="9"/>
      <c r="EQ460" s="10"/>
      <c r="ER460" s="11"/>
      <c r="ES460" s="6">
        <f>SUMIF(ET$284:ET$314,$D460,EV$284:EV$314)</f>
        <v>0</v>
      </c>
      <c r="ET460" s="9"/>
      <c r="EU460" s="10"/>
      <c r="EV460" s="11"/>
      <c r="EW460" s="6">
        <f>SUMIF(EX$284:EX$314,$D460,EZ$284:EZ$314)</f>
        <v>0</v>
      </c>
      <c r="EX460" s="9"/>
      <c r="EY460" s="10"/>
      <c r="EZ460" s="11"/>
      <c r="FA460" s="6">
        <f>SUMIF(FB$284:FB$314,$D460,FD$284:FD$314)</f>
        <v>0</v>
      </c>
      <c r="FB460" s="9"/>
      <c r="FC460" s="10"/>
      <c r="FD460" s="11"/>
      <c r="FE460" s="6">
        <f>SUMIF(FF$284:FF$314,$D460,FH$284:FH$314)</f>
        <v>0</v>
      </c>
      <c r="FF460" s="9"/>
      <c r="FG460" s="10"/>
      <c r="FH460" s="11"/>
      <c r="FI460" s="6">
        <f>SUMIF(FJ$284:FJ$314,$D460,FL$284:FL$314)</f>
        <v>0</v>
      </c>
      <c r="FJ460" s="9"/>
      <c r="FK460" s="10"/>
      <c r="FL460" s="11"/>
      <c r="FM460" s="6">
        <f>SUMIF(FN$284:FN$314,$D460,FP$284:FP$314)</f>
        <v>0</v>
      </c>
      <c r="FN460" s="9"/>
      <c r="FO460" s="10"/>
      <c r="FP460" s="11"/>
      <c r="FQ460" s="6">
        <f>SUMIF(FR$284:FR$314,$D460,FT$284:FT$314)</f>
        <v>0</v>
      </c>
      <c r="FR460" s="9"/>
      <c r="FS460" s="10"/>
      <c r="FT460" s="11"/>
      <c r="FU460" s="6">
        <f>SUMIF(FV$284:FV$314,$D460,FX$284:FX$314)</f>
        <v>0</v>
      </c>
      <c r="FV460" s="9"/>
      <c r="FW460" s="10"/>
      <c r="FX460" s="11"/>
      <c r="FY460" s="6">
        <f>SUMIF(FZ$284:FZ$314,$D460,GB$284:GB$314)</f>
        <v>0</v>
      </c>
      <c r="FZ460" s="9"/>
      <c r="GA460" s="10"/>
      <c r="GB460" s="11"/>
      <c r="GC460" s="6">
        <f>SUMIF(GD$284:GD$314,$D460,GF$284:GF$314)</f>
        <v>0</v>
      </c>
      <c r="GD460" s="9"/>
      <c r="GE460" s="10"/>
      <c r="GF460" s="11"/>
      <c r="GG460" s="6">
        <f>SUMIF(GH$284:GH$314,$D460,GJ$284:GJ$314)</f>
        <v>0</v>
      </c>
      <c r="GH460" s="9"/>
      <c r="GI460" s="10"/>
      <c r="GJ460" s="11"/>
      <c r="GK460" s="6">
        <f>SUMIF(GL$284:GL$314,$D460,GN$284:GN$314)</f>
        <v>0</v>
      </c>
      <c r="GL460" s="9"/>
      <c r="GM460" s="10"/>
      <c r="GN460" s="11"/>
      <c r="GO460" s="6">
        <f>SUMIF(GP$284:GP$314,$D460,GR$284:GR$314)</f>
        <v>0</v>
      </c>
      <c r="GP460" s="9"/>
      <c r="GQ460" s="10"/>
      <c r="GR460" s="11"/>
      <c r="GS460" s="6">
        <f>SUMIF(GT$284:GT$314,$D460,GV$284:GV$314)</f>
        <v>0</v>
      </c>
      <c r="GT460" s="9"/>
      <c r="GU460" s="10"/>
      <c r="GV460" s="20"/>
      <c r="GW460" s="19">
        <f t="shared" si="13"/>
        <v>0</v>
      </c>
      <c r="GX460" s="472"/>
      <c r="GY460" s="522"/>
    </row>
    <row r="461" spans="1:207" ht="33.950000000000003" customHeight="1">
      <c r="A461" s="244" t="s">
        <v>85</v>
      </c>
      <c r="B461" s="470"/>
      <c r="C461" s="157" t="s">
        <v>468</v>
      </c>
      <c r="D461" s="242" t="s">
        <v>469</v>
      </c>
      <c r="E461" s="206">
        <f>SUMIF(F$315:F$345,$D461,H$315:H$345)</f>
        <v>0</v>
      </c>
      <c r="F461" s="9"/>
      <c r="G461" s="10"/>
      <c r="H461" s="11"/>
      <c r="I461" s="6">
        <f>SUMIF(J$315:J$345,$D461,L$315:L$345)</f>
        <v>0</v>
      </c>
      <c r="J461" s="9"/>
      <c r="K461" s="10"/>
      <c r="L461" s="11"/>
      <c r="M461" s="6">
        <f>SUMIF(N$315:N$345,$D461,P$315:P$345)</f>
        <v>0</v>
      </c>
      <c r="N461" s="9"/>
      <c r="O461" s="10"/>
      <c r="P461" s="11"/>
      <c r="Q461" s="6">
        <f>SUMIF(R$315:R$345,$D461,T$315:T$345)</f>
        <v>0</v>
      </c>
      <c r="R461" s="9"/>
      <c r="S461" s="10"/>
      <c r="T461" s="11"/>
      <c r="U461" s="6">
        <f>SUMIF(V$315:V$345,$D461,X$315:X$345)</f>
        <v>0</v>
      </c>
      <c r="V461" s="9"/>
      <c r="W461" s="10"/>
      <c r="X461" s="11"/>
      <c r="Y461" s="6">
        <f>SUMIF(Z$315:Z$345,$D461,AB$315:AB$345)</f>
        <v>0</v>
      </c>
      <c r="Z461" s="9"/>
      <c r="AA461" s="10"/>
      <c r="AB461" s="11"/>
      <c r="AC461" s="6">
        <f>SUMIF(AD$315:AD$345,$D461,AF$315:AF$345)</f>
        <v>0</v>
      </c>
      <c r="AD461" s="9"/>
      <c r="AE461" s="10"/>
      <c r="AF461" s="11"/>
      <c r="AG461" s="6">
        <f>SUMIF(AH$315:AH$345,$D461,AJ$315:AJ$345)</f>
        <v>0</v>
      </c>
      <c r="AH461" s="9"/>
      <c r="AI461" s="10"/>
      <c r="AJ461" s="11"/>
      <c r="AK461" s="6">
        <f>SUMIF(AL$315:AL$345,$D461,AN$315:AN$345)</f>
        <v>0</v>
      </c>
      <c r="AL461" s="9"/>
      <c r="AM461" s="10"/>
      <c r="AN461" s="11"/>
      <c r="AO461" s="6">
        <f>SUMIF(AP$315:AP$345,$D461,AR$315:AR$345)</f>
        <v>0</v>
      </c>
      <c r="AP461" s="9"/>
      <c r="AQ461" s="10"/>
      <c r="AR461" s="11"/>
      <c r="AS461" s="6">
        <f>SUMIF(AT$315:AT$345,$D461,AV$315:AV$345)</f>
        <v>0</v>
      </c>
      <c r="AT461" s="9"/>
      <c r="AU461" s="10"/>
      <c r="AV461" s="11"/>
      <c r="AW461" s="6">
        <f>SUMIF(AX$315:AX$345,$D461,AZ$315:AZ$345)</f>
        <v>0</v>
      </c>
      <c r="AX461" s="9"/>
      <c r="AY461" s="10"/>
      <c r="AZ461" s="11"/>
      <c r="BA461" s="6">
        <f>SUMIF(BB$315:BB$345,$D461,BD$315:BD$345)</f>
        <v>0</v>
      </c>
      <c r="BB461" s="9"/>
      <c r="BC461" s="10"/>
      <c r="BD461" s="11"/>
      <c r="BE461" s="6">
        <f>SUMIF(BF$315:BF$345,$D461,BH$315:BH$345)</f>
        <v>0</v>
      </c>
      <c r="BF461" s="9"/>
      <c r="BG461" s="10"/>
      <c r="BH461" s="11"/>
      <c r="BI461" s="6">
        <f>SUMIF(BJ$315:BJ$345,$D461,BL$315:BL$345)</f>
        <v>0</v>
      </c>
      <c r="BJ461" s="9"/>
      <c r="BK461" s="10"/>
      <c r="BL461" s="11"/>
      <c r="BM461" s="6">
        <f>SUMIF(BN$315:BN$345,$D461,BP$315:BP$345)</f>
        <v>0</v>
      </c>
      <c r="BN461" s="9"/>
      <c r="BO461" s="10"/>
      <c r="BP461" s="11"/>
      <c r="BQ461" s="6">
        <f>SUMIF(BR$315:BR$345,$D461,BT$315:BT$345)</f>
        <v>0</v>
      </c>
      <c r="BR461" s="9"/>
      <c r="BS461" s="10"/>
      <c r="BT461" s="11"/>
      <c r="BU461" s="6">
        <f>SUMIF(BV$315:BV$345,$D461,BX$315:BX$345)</f>
        <v>0</v>
      </c>
      <c r="BV461" s="9"/>
      <c r="BW461" s="10"/>
      <c r="BX461" s="11"/>
      <c r="BY461" s="6">
        <f>SUMIF(BZ$315:BZ$345,$D461,CB$315:CB$345)</f>
        <v>0</v>
      </c>
      <c r="BZ461" s="9"/>
      <c r="CA461" s="10"/>
      <c r="CB461" s="11"/>
      <c r="CC461" s="6">
        <f>SUMIF(CD$315:CD$345,$D461,CF$315:CF$345)</f>
        <v>0</v>
      </c>
      <c r="CD461" s="9"/>
      <c r="CE461" s="10"/>
      <c r="CF461" s="11"/>
      <c r="CG461" s="6">
        <f>SUMIF(CH$315:CH$345,$D461,CJ$315:CJ$345)</f>
        <v>0</v>
      </c>
      <c r="CH461" s="9"/>
      <c r="CI461" s="10"/>
      <c r="CJ461" s="11"/>
      <c r="CK461" s="6">
        <f>SUMIF(CL$315:CL$345,$D461,CN$315:CN$345)</f>
        <v>0</v>
      </c>
      <c r="CL461" s="9"/>
      <c r="CM461" s="10"/>
      <c r="CN461" s="11"/>
      <c r="CO461" s="6">
        <f>SUMIF(CP$315:CP$345,$D461,CR$315:CR$345)</f>
        <v>0</v>
      </c>
      <c r="CP461" s="9"/>
      <c r="CQ461" s="10"/>
      <c r="CR461" s="11"/>
      <c r="CS461" s="6">
        <f>SUMIF(CT$315:CT$345,$D461,CV$315:CV$345)</f>
        <v>0</v>
      </c>
      <c r="CT461" s="9"/>
      <c r="CU461" s="10"/>
      <c r="CV461" s="11"/>
      <c r="CW461" s="6">
        <f>SUMIF(CX$315:CX$345,$D461,CZ$315:CZ$345)</f>
        <v>0</v>
      </c>
      <c r="CX461" s="9"/>
      <c r="CY461" s="10"/>
      <c r="CZ461" s="11"/>
      <c r="DA461" s="6">
        <f>SUMIF(DB$315:DB$345,$D461,DD$315:DD$345)</f>
        <v>0</v>
      </c>
      <c r="DB461" s="9"/>
      <c r="DC461" s="10"/>
      <c r="DD461" s="11"/>
      <c r="DE461" s="6">
        <f>SUMIF(DF$315:DF$345,$D461,DH$315:DH$345)</f>
        <v>0</v>
      </c>
      <c r="DF461" s="9"/>
      <c r="DG461" s="10"/>
      <c r="DH461" s="11"/>
      <c r="DI461" s="6">
        <f>SUMIF(DJ$315:DJ$345,$D461,DL$315:DL$345)</f>
        <v>0</v>
      </c>
      <c r="DJ461" s="9"/>
      <c r="DK461" s="10"/>
      <c r="DL461" s="11"/>
      <c r="DM461" s="6">
        <f>SUMIF(DN$315:DN$345,$D461,DP$315:DP$345)</f>
        <v>0</v>
      </c>
      <c r="DN461" s="9"/>
      <c r="DO461" s="10"/>
      <c r="DP461" s="11"/>
      <c r="DQ461" s="6">
        <f>SUMIF(DR$315:DR$345,$D461,DT$315:DT$345)</f>
        <v>0</v>
      </c>
      <c r="DR461" s="9"/>
      <c r="DS461" s="10"/>
      <c r="DT461" s="11"/>
      <c r="DU461" s="6">
        <f>SUMIF(DV$315:DV$345,$D461,DX$315:DX$345)</f>
        <v>0</v>
      </c>
      <c r="DV461" s="9"/>
      <c r="DW461" s="10"/>
      <c r="DX461" s="11"/>
      <c r="DY461" s="6">
        <f>SUMIF(DZ$315:DZ$345,$D461,EB$315:EB$345)</f>
        <v>0</v>
      </c>
      <c r="DZ461" s="9"/>
      <c r="EA461" s="10"/>
      <c r="EB461" s="11"/>
      <c r="EC461" s="6">
        <f>SUMIF(ED$315:ED$345,$D461,EF$315:EF$345)</f>
        <v>0</v>
      </c>
      <c r="ED461" s="9"/>
      <c r="EE461" s="10"/>
      <c r="EF461" s="11"/>
      <c r="EG461" s="6">
        <f>SUMIF(EH$315:EH$345,$D461,EJ$315:EJ$345)</f>
        <v>0</v>
      </c>
      <c r="EH461" s="9"/>
      <c r="EI461" s="10"/>
      <c r="EJ461" s="11"/>
      <c r="EK461" s="6">
        <f>SUMIF(EL$315:EL$345,$D461,EN$315:EN$345)</f>
        <v>0</v>
      </c>
      <c r="EL461" s="9"/>
      <c r="EM461" s="10"/>
      <c r="EN461" s="11"/>
      <c r="EO461" s="6">
        <f>SUMIF(EP$315:EP$345,$D461,ER$315:ER$345)</f>
        <v>0</v>
      </c>
      <c r="EP461" s="9"/>
      <c r="EQ461" s="10"/>
      <c r="ER461" s="11"/>
      <c r="ES461" s="6">
        <f>SUMIF(ET$315:ET$345,$D461,EV$315:EV$345)</f>
        <v>0</v>
      </c>
      <c r="ET461" s="9"/>
      <c r="EU461" s="10"/>
      <c r="EV461" s="11"/>
      <c r="EW461" s="6">
        <f>SUMIF(EX$315:EX$345,$D461,EZ$315:EZ$345)</f>
        <v>0</v>
      </c>
      <c r="EX461" s="9"/>
      <c r="EY461" s="10"/>
      <c r="EZ461" s="11"/>
      <c r="FA461" s="6">
        <f>SUMIF(FB$315:FB$345,$D461,FD$315:FD$345)</f>
        <v>0</v>
      </c>
      <c r="FB461" s="9"/>
      <c r="FC461" s="10"/>
      <c r="FD461" s="11"/>
      <c r="FE461" s="6">
        <f>SUMIF(FF$315:FF$345,$D461,FH$315:FH$345)</f>
        <v>0</v>
      </c>
      <c r="FF461" s="9"/>
      <c r="FG461" s="10"/>
      <c r="FH461" s="11"/>
      <c r="FI461" s="6">
        <f>SUMIF(FJ$315:FJ$345,$D461,FL$315:FL$345)</f>
        <v>0</v>
      </c>
      <c r="FJ461" s="9"/>
      <c r="FK461" s="10"/>
      <c r="FL461" s="11"/>
      <c r="FM461" s="6">
        <f>SUMIF(FN$315:FN$345,$D461,FP$315:FP$345)</f>
        <v>0</v>
      </c>
      <c r="FN461" s="9"/>
      <c r="FO461" s="10"/>
      <c r="FP461" s="11"/>
      <c r="FQ461" s="6">
        <f>SUMIF(FR$315:FR$345,$D461,FT$315:FT$345)</f>
        <v>0</v>
      </c>
      <c r="FR461" s="9"/>
      <c r="FS461" s="10"/>
      <c r="FT461" s="11"/>
      <c r="FU461" s="6">
        <f>SUMIF(FV$315:FV$345,$D461,FX$315:FX$345)</f>
        <v>0</v>
      </c>
      <c r="FV461" s="9"/>
      <c r="FW461" s="10"/>
      <c r="FX461" s="11"/>
      <c r="FY461" s="6">
        <f>SUMIF(FZ$315:FZ$345,$D461,GB$315:GB$345)</f>
        <v>0</v>
      </c>
      <c r="FZ461" s="9"/>
      <c r="GA461" s="10"/>
      <c r="GB461" s="11"/>
      <c r="GC461" s="6">
        <f>SUMIF(GD$315:GD$345,$D461,GF$315:GF$345)</f>
        <v>0</v>
      </c>
      <c r="GD461" s="9"/>
      <c r="GE461" s="10"/>
      <c r="GF461" s="11"/>
      <c r="GG461" s="6">
        <f>SUMIF(GH$315:GH$345,$D461,GJ$315:GJ$345)</f>
        <v>0</v>
      </c>
      <c r="GH461" s="9"/>
      <c r="GI461" s="10"/>
      <c r="GJ461" s="11"/>
      <c r="GK461" s="6">
        <f>SUMIF(GL$315:GL$345,$D461,GN$315:GN$345)</f>
        <v>0</v>
      </c>
      <c r="GL461" s="9"/>
      <c r="GM461" s="10"/>
      <c r="GN461" s="11"/>
      <c r="GO461" s="6">
        <f>SUMIF(GP$315:GP$345,$D461,GR$315:GR$345)</f>
        <v>0</v>
      </c>
      <c r="GP461" s="9"/>
      <c r="GQ461" s="10"/>
      <c r="GR461" s="11"/>
      <c r="GS461" s="6">
        <f>SUMIF(GT$315:GT$345,$D461,GV$315:GV$345)</f>
        <v>0</v>
      </c>
      <c r="GT461" s="9"/>
      <c r="GU461" s="10"/>
      <c r="GV461" s="20"/>
      <c r="GW461" s="19">
        <f t="shared" si="13"/>
        <v>0</v>
      </c>
      <c r="GX461" s="472"/>
      <c r="GY461" s="522"/>
    </row>
    <row r="462" spans="1:207" ht="33.950000000000003" customHeight="1" thickBot="1">
      <c r="A462" s="244" t="s">
        <v>86</v>
      </c>
      <c r="B462" s="471"/>
      <c r="C462" s="157" t="s">
        <v>468</v>
      </c>
      <c r="D462" s="242" t="s">
        <v>469</v>
      </c>
      <c r="E462" s="206">
        <f>SUMIF(F$346:F$376,$D462,H$346:H$376)</f>
        <v>0</v>
      </c>
      <c r="F462" s="9"/>
      <c r="G462" s="10"/>
      <c r="H462" s="11"/>
      <c r="I462" s="6">
        <f>SUMIF(J$346:J$376,$D462,L$346:L$376)</f>
        <v>0</v>
      </c>
      <c r="J462" s="9"/>
      <c r="K462" s="10"/>
      <c r="L462" s="11"/>
      <c r="M462" s="6">
        <f>SUMIF(N$346:N$376,$D462,P$346:P$376)</f>
        <v>0</v>
      </c>
      <c r="N462" s="9"/>
      <c r="O462" s="10"/>
      <c r="P462" s="11"/>
      <c r="Q462" s="6">
        <f>SUMIF(R$346:R$376,$D462,T$346:T$376)</f>
        <v>0</v>
      </c>
      <c r="R462" s="9"/>
      <c r="S462" s="10"/>
      <c r="T462" s="11"/>
      <c r="U462" s="6">
        <f>SUMIF(V$346:V$376,$D462,X$346:X$376)</f>
        <v>0</v>
      </c>
      <c r="V462" s="9"/>
      <c r="W462" s="10"/>
      <c r="X462" s="11"/>
      <c r="Y462" s="6">
        <f>SUMIF(Z$346:Z$376,$D462,AB$346:AB$376)</f>
        <v>0</v>
      </c>
      <c r="Z462" s="9"/>
      <c r="AA462" s="10"/>
      <c r="AB462" s="11"/>
      <c r="AC462" s="6">
        <f>SUMIF(AD$346:AD$376,$D462,AF$346:AF$376)</f>
        <v>0</v>
      </c>
      <c r="AD462" s="9"/>
      <c r="AE462" s="10"/>
      <c r="AF462" s="11"/>
      <c r="AG462" s="6">
        <f>SUMIF(AH$346:AH$376,$D462,AJ$346:AJ$376)</f>
        <v>0</v>
      </c>
      <c r="AH462" s="9"/>
      <c r="AI462" s="10"/>
      <c r="AJ462" s="11"/>
      <c r="AK462" s="6">
        <f>SUMIF(AL$346:AL$376,$D462,AN$346:AN$376)</f>
        <v>0</v>
      </c>
      <c r="AL462" s="9"/>
      <c r="AM462" s="10"/>
      <c r="AN462" s="11"/>
      <c r="AO462" s="6">
        <f>SUMIF(AP$346:AP$376,$D462,AR$346:AR$376)</f>
        <v>0</v>
      </c>
      <c r="AP462" s="9"/>
      <c r="AQ462" s="10"/>
      <c r="AR462" s="11"/>
      <c r="AS462" s="6">
        <f>SUMIF(AT$346:AT$376,$D462,AV$346:AV$376)</f>
        <v>0</v>
      </c>
      <c r="AT462" s="9"/>
      <c r="AU462" s="10"/>
      <c r="AV462" s="11"/>
      <c r="AW462" s="6">
        <f>SUMIF(AX$346:AX$376,$D462,AZ$346:AZ$376)</f>
        <v>0</v>
      </c>
      <c r="AX462" s="9"/>
      <c r="AY462" s="10"/>
      <c r="AZ462" s="11"/>
      <c r="BA462" s="6">
        <f>SUMIF(BB$346:BB$376,$D462,BD$346:BD$376)</f>
        <v>0</v>
      </c>
      <c r="BB462" s="9"/>
      <c r="BC462" s="10"/>
      <c r="BD462" s="11"/>
      <c r="BE462" s="6">
        <f>SUMIF(BF$346:BF$376,$D462,BH$346:BH$376)</f>
        <v>0</v>
      </c>
      <c r="BF462" s="9"/>
      <c r="BG462" s="10"/>
      <c r="BH462" s="11"/>
      <c r="BI462" s="6">
        <f>SUMIF(BJ$346:BJ$376,$D462,BL$346:BL$376)</f>
        <v>0</v>
      </c>
      <c r="BJ462" s="9"/>
      <c r="BK462" s="10"/>
      <c r="BL462" s="11"/>
      <c r="BM462" s="6">
        <f>SUMIF(BN$346:BN$376,$D462,BP$346:BP$376)</f>
        <v>0</v>
      </c>
      <c r="BN462" s="9"/>
      <c r="BO462" s="10"/>
      <c r="BP462" s="11"/>
      <c r="BQ462" s="6">
        <f>SUMIF(BR$346:BR$376,$D462,BT$346:BT$376)</f>
        <v>0</v>
      </c>
      <c r="BR462" s="9"/>
      <c r="BS462" s="10"/>
      <c r="BT462" s="11"/>
      <c r="BU462" s="6">
        <f>SUMIF(BV$346:BV$376,$D462,BX$346:BX$376)</f>
        <v>0</v>
      </c>
      <c r="BV462" s="9"/>
      <c r="BW462" s="10"/>
      <c r="BX462" s="11"/>
      <c r="BY462" s="6">
        <f>SUMIF(BZ$346:BZ$376,$D462,CB$346:CB$376)</f>
        <v>0</v>
      </c>
      <c r="BZ462" s="9"/>
      <c r="CA462" s="10"/>
      <c r="CB462" s="11"/>
      <c r="CC462" s="6">
        <f>SUMIF(CD$346:CD$376,$D462,CF$346:CF$376)</f>
        <v>0</v>
      </c>
      <c r="CD462" s="9"/>
      <c r="CE462" s="10"/>
      <c r="CF462" s="11"/>
      <c r="CG462" s="6">
        <f>SUMIF(CH$346:CH$376,$D462,CJ$346:CJ$376)</f>
        <v>0</v>
      </c>
      <c r="CH462" s="9"/>
      <c r="CI462" s="10"/>
      <c r="CJ462" s="11"/>
      <c r="CK462" s="6">
        <f>SUMIF(CL$346:CL$376,$D462,CN$346:CN$376)</f>
        <v>0</v>
      </c>
      <c r="CL462" s="9"/>
      <c r="CM462" s="10"/>
      <c r="CN462" s="11"/>
      <c r="CO462" s="6">
        <f>SUMIF(CP$346:CP$376,$D462,CR$346:CR$376)</f>
        <v>0</v>
      </c>
      <c r="CP462" s="9"/>
      <c r="CQ462" s="10"/>
      <c r="CR462" s="11"/>
      <c r="CS462" s="6">
        <f>SUMIF(CT$346:CT$376,$D462,CV$346:CV$376)</f>
        <v>0</v>
      </c>
      <c r="CT462" s="9"/>
      <c r="CU462" s="10"/>
      <c r="CV462" s="11"/>
      <c r="CW462" s="6">
        <f>SUMIF(CX$346:CX$376,$D462,CZ$346:CZ$376)</f>
        <v>0</v>
      </c>
      <c r="CX462" s="9"/>
      <c r="CY462" s="10"/>
      <c r="CZ462" s="11"/>
      <c r="DA462" s="6">
        <f>SUMIF(DB$346:DB$376,$D462,DD$346:DD$376)</f>
        <v>0</v>
      </c>
      <c r="DB462" s="9"/>
      <c r="DC462" s="10"/>
      <c r="DD462" s="11"/>
      <c r="DE462" s="6">
        <f>SUMIF(DF$346:DF$376,$D462,DH$346:DH$376)</f>
        <v>0</v>
      </c>
      <c r="DF462" s="9"/>
      <c r="DG462" s="10"/>
      <c r="DH462" s="11"/>
      <c r="DI462" s="6">
        <f>SUMIF(DJ$346:DJ$376,$D462,DL$346:DL$376)</f>
        <v>0</v>
      </c>
      <c r="DJ462" s="9"/>
      <c r="DK462" s="10"/>
      <c r="DL462" s="11"/>
      <c r="DM462" s="6">
        <f>SUMIF(DN$346:DN$376,$D462,DP$346:DP$376)</f>
        <v>0</v>
      </c>
      <c r="DN462" s="9"/>
      <c r="DO462" s="10"/>
      <c r="DP462" s="11"/>
      <c r="DQ462" s="6">
        <f>SUMIF(DR$346:DR$376,$D462,DT$346:DT$376)</f>
        <v>0</v>
      </c>
      <c r="DR462" s="9"/>
      <c r="DS462" s="10"/>
      <c r="DT462" s="11"/>
      <c r="DU462" s="6">
        <f>SUMIF(DV$346:DV$376,$D462,DX$346:DX$376)</f>
        <v>0</v>
      </c>
      <c r="DV462" s="9"/>
      <c r="DW462" s="10"/>
      <c r="DX462" s="11"/>
      <c r="DY462" s="6">
        <f>SUMIF(DZ$346:DZ$376,$D462,EB$346:EB$376)</f>
        <v>0</v>
      </c>
      <c r="DZ462" s="9"/>
      <c r="EA462" s="10"/>
      <c r="EB462" s="11"/>
      <c r="EC462" s="6">
        <f>SUMIF(ED$346:ED$376,$D462,EF$346:EF$376)</f>
        <v>0</v>
      </c>
      <c r="ED462" s="9"/>
      <c r="EE462" s="10"/>
      <c r="EF462" s="11"/>
      <c r="EG462" s="6">
        <f>SUMIF(EH$346:EH$376,$D462,EJ$346:EJ$376)</f>
        <v>0</v>
      </c>
      <c r="EH462" s="9"/>
      <c r="EI462" s="10"/>
      <c r="EJ462" s="11"/>
      <c r="EK462" s="6">
        <f>SUMIF(EL$346:EL$376,$D462,EN$346:EN$376)</f>
        <v>0</v>
      </c>
      <c r="EL462" s="9"/>
      <c r="EM462" s="10"/>
      <c r="EN462" s="11"/>
      <c r="EO462" s="6">
        <f>SUMIF(EP$346:EP$376,$D462,ER$346:ER$376)</f>
        <v>0</v>
      </c>
      <c r="EP462" s="9"/>
      <c r="EQ462" s="10"/>
      <c r="ER462" s="11"/>
      <c r="ES462" s="6">
        <f>SUMIF(ET$346:ET$376,$D462,EV$346:EV$376)</f>
        <v>0</v>
      </c>
      <c r="ET462" s="9"/>
      <c r="EU462" s="10"/>
      <c r="EV462" s="11"/>
      <c r="EW462" s="6">
        <f>SUMIF(EX$346:EX$376,$D462,EZ$346:EZ$376)</f>
        <v>0</v>
      </c>
      <c r="EX462" s="9"/>
      <c r="EY462" s="10"/>
      <c r="EZ462" s="11"/>
      <c r="FA462" s="6">
        <f>SUMIF(FB$346:FB$376,$D462,FD$346:FD$376)</f>
        <v>0</v>
      </c>
      <c r="FB462" s="9"/>
      <c r="FC462" s="10"/>
      <c r="FD462" s="11"/>
      <c r="FE462" s="6">
        <f>SUMIF(FF$346:FF$376,$D462,FH$346:FH$376)</f>
        <v>0</v>
      </c>
      <c r="FF462" s="9"/>
      <c r="FG462" s="10"/>
      <c r="FH462" s="11"/>
      <c r="FI462" s="6">
        <f>SUMIF(FJ$346:FJ$376,$D462,FL$346:FL$376)</f>
        <v>0</v>
      </c>
      <c r="FJ462" s="9"/>
      <c r="FK462" s="10"/>
      <c r="FL462" s="11"/>
      <c r="FM462" s="6">
        <f>SUMIF(FN$346:FN$376,$D462,FP$346:FP$376)</f>
        <v>0</v>
      </c>
      <c r="FN462" s="9"/>
      <c r="FO462" s="10"/>
      <c r="FP462" s="11"/>
      <c r="FQ462" s="6">
        <f>SUMIF(FR$346:FR$376,$D462,FT$346:FT$376)</f>
        <v>0</v>
      </c>
      <c r="FR462" s="9"/>
      <c r="FS462" s="10"/>
      <c r="FT462" s="11"/>
      <c r="FU462" s="6">
        <f>SUMIF(FV$346:FV$376,$D462,FX$346:FX$376)</f>
        <v>0</v>
      </c>
      <c r="FV462" s="9"/>
      <c r="FW462" s="10"/>
      <c r="FX462" s="11"/>
      <c r="FY462" s="6">
        <f>SUMIF(FZ$346:FZ$376,$D462,GB$346:GB$376)</f>
        <v>0</v>
      </c>
      <c r="FZ462" s="9"/>
      <c r="GA462" s="10"/>
      <c r="GB462" s="11"/>
      <c r="GC462" s="6">
        <f>SUMIF(GD$346:GD$376,$D462,GF$346:GF$376)</f>
        <v>0</v>
      </c>
      <c r="GD462" s="9"/>
      <c r="GE462" s="10"/>
      <c r="GF462" s="11"/>
      <c r="GG462" s="6">
        <f>SUMIF(GH$346:GH$376,$D462,GJ$346:GJ$376)</f>
        <v>0</v>
      </c>
      <c r="GH462" s="9"/>
      <c r="GI462" s="10"/>
      <c r="GJ462" s="11"/>
      <c r="GK462" s="6">
        <f>SUMIF(GL$346:GL$376,$D462,GN$346:GN$376)</f>
        <v>0</v>
      </c>
      <c r="GL462" s="9"/>
      <c r="GM462" s="10"/>
      <c r="GN462" s="11"/>
      <c r="GO462" s="6">
        <f>SUMIF(GP$346:GP$376,$D462,GR$346:GR$376)</f>
        <v>0</v>
      </c>
      <c r="GP462" s="9"/>
      <c r="GQ462" s="10"/>
      <c r="GR462" s="11"/>
      <c r="GS462" s="6">
        <f>SUMIF(GT$346:GT$376,$D462,GV$346:GV$376)</f>
        <v>0</v>
      </c>
      <c r="GT462" s="9"/>
      <c r="GU462" s="10"/>
      <c r="GV462" s="20"/>
      <c r="GW462" s="19">
        <f t="shared" si="13"/>
        <v>0</v>
      </c>
      <c r="GX462" s="472"/>
      <c r="GY462" s="523"/>
    </row>
    <row r="463" spans="1:207" ht="33.950000000000003" customHeight="1">
      <c r="A463" s="244" t="s">
        <v>75</v>
      </c>
      <c r="B463" s="498">
        <v>8</v>
      </c>
      <c r="C463" s="248" t="s">
        <v>424</v>
      </c>
      <c r="D463" s="245" t="s">
        <v>425</v>
      </c>
      <c r="E463" s="206">
        <f>SUMIF(F$5:F$35,$D463,H$5:H$35)</f>
        <v>0</v>
      </c>
      <c r="F463" s="9"/>
      <c r="G463" s="10"/>
      <c r="H463" s="11"/>
      <c r="I463" s="6">
        <f>SUMIF(J$5:J$35,$D463,L$5:L$35)</f>
        <v>0</v>
      </c>
      <c r="J463" s="9"/>
      <c r="K463" s="10"/>
      <c r="L463" s="11"/>
      <c r="M463" s="6">
        <f>SUMIF(N$5:N$35,$D463,P$5:P$35)</f>
        <v>0</v>
      </c>
      <c r="N463" s="9"/>
      <c r="O463" s="10"/>
      <c r="P463" s="11"/>
      <c r="Q463" s="6">
        <f>SUMIF(R$5:R$35,$D463,T$5:T$35)</f>
        <v>0</v>
      </c>
      <c r="R463" s="9"/>
      <c r="S463" s="10"/>
      <c r="T463" s="11"/>
      <c r="U463" s="6">
        <f>SUMIF(V$5:V$35,$D463,X$5:X$35)</f>
        <v>0</v>
      </c>
      <c r="V463" s="9"/>
      <c r="W463" s="10"/>
      <c r="X463" s="11"/>
      <c r="Y463" s="6">
        <f>SUMIF(Z$5:Z$35,$D463,AB$5:AB$35)</f>
        <v>0</v>
      </c>
      <c r="Z463" s="9"/>
      <c r="AA463" s="10"/>
      <c r="AB463" s="11"/>
      <c r="AC463" s="6">
        <f>SUMIF(AD$5:AD$35,$D463,AF$5:AF$35)</f>
        <v>0</v>
      </c>
      <c r="AD463" s="9"/>
      <c r="AE463" s="10"/>
      <c r="AF463" s="11"/>
      <c r="AG463" s="6">
        <f>SUMIF(AH$5:AH$35,$D463,AJ$5:AJ$35)</f>
        <v>0</v>
      </c>
      <c r="AH463" s="9"/>
      <c r="AI463" s="10"/>
      <c r="AJ463" s="11"/>
      <c r="AK463" s="6">
        <f>SUMIF(AL$5:AL$35,$D463,AN$5:AN$35)</f>
        <v>0</v>
      </c>
      <c r="AL463" s="9"/>
      <c r="AM463" s="10"/>
      <c r="AN463" s="11"/>
      <c r="AO463" s="6">
        <f>SUMIF(AP$5:AP$35,$D463,AR$5:AR$35)</f>
        <v>0</v>
      </c>
      <c r="AP463" s="9"/>
      <c r="AQ463" s="10"/>
      <c r="AR463" s="11"/>
      <c r="AS463" s="6">
        <f>SUMIF(AT$5:AT$35,$D463,AV$5:AV$35)</f>
        <v>0</v>
      </c>
      <c r="AT463" s="9"/>
      <c r="AU463" s="10"/>
      <c r="AV463" s="11"/>
      <c r="AW463" s="6">
        <f>SUMIF(AX$5:AX$35,$D463,AZ$5:AZ$35)</f>
        <v>0</v>
      </c>
      <c r="AX463" s="9"/>
      <c r="AY463" s="10"/>
      <c r="AZ463" s="11"/>
      <c r="BA463" s="6">
        <f>SUMIF(BB$5:BB$35,$D463,BD$5:BD$35)</f>
        <v>0</v>
      </c>
      <c r="BB463" s="9"/>
      <c r="BC463" s="10"/>
      <c r="BD463" s="11"/>
      <c r="BE463" s="6">
        <f>SUMIF(BF$5:BF$35,$D463,BH$5:BH$35)</f>
        <v>0</v>
      </c>
      <c r="BF463" s="9"/>
      <c r="BG463" s="10"/>
      <c r="BH463" s="11"/>
      <c r="BI463" s="6">
        <f>SUMIF(BJ$5:BJ$35,$D463,BL$5:BL$35)</f>
        <v>0</v>
      </c>
      <c r="BJ463" s="9"/>
      <c r="BK463" s="10"/>
      <c r="BL463" s="11"/>
      <c r="BM463" s="6">
        <f>SUMIF(BN$5:BN$35,$D463,BP$5:BP$35)</f>
        <v>0</v>
      </c>
      <c r="BN463" s="9"/>
      <c r="BO463" s="10"/>
      <c r="BP463" s="11"/>
      <c r="BQ463" s="6">
        <f>SUMIF(BR$5:BR$35,$D463,BT$5:BT$35)</f>
        <v>0</v>
      </c>
      <c r="BR463" s="9"/>
      <c r="BS463" s="10"/>
      <c r="BT463" s="11"/>
      <c r="BU463" s="6">
        <f>SUMIF(BV$5:BV$35,$D463,BX$5:BX$35)</f>
        <v>0</v>
      </c>
      <c r="BV463" s="9"/>
      <c r="BW463" s="10"/>
      <c r="BX463" s="11"/>
      <c r="BY463" s="6">
        <f>SUMIF(BZ$5:BZ$35,$D463,CB$5:CB$35)</f>
        <v>0</v>
      </c>
      <c r="BZ463" s="9"/>
      <c r="CA463" s="10"/>
      <c r="CB463" s="11"/>
      <c r="CC463" s="6">
        <f>SUMIF(CD$5:CD$35,$D463,CF$5:CF$35)</f>
        <v>0</v>
      </c>
      <c r="CD463" s="9"/>
      <c r="CE463" s="10"/>
      <c r="CF463" s="11"/>
      <c r="CG463" s="6">
        <f>SUMIF(CH$5:CH$35,$D463,CJ$5:CJ$35)</f>
        <v>0</v>
      </c>
      <c r="CH463" s="9"/>
      <c r="CI463" s="10"/>
      <c r="CJ463" s="11"/>
      <c r="CK463" s="6">
        <f>SUMIF(CL$5:CL$35,$D463,CN$5:CN$35)</f>
        <v>0</v>
      </c>
      <c r="CL463" s="9"/>
      <c r="CM463" s="10"/>
      <c r="CN463" s="11"/>
      <c r="CO463" s="6">
        <f>SUMIF(CP$5:CP$35,$D463,CR$5:CR$35)</f>
        <v>0</v>
      </c>
      <c r="CP463" s="9"/>
      <c r="CQ463" s="10"/>
      <c r="CR463" s="11"/>
      <c r="CS463" s="6">
        <f>SUMIF(CT$5:CT$35,$D463,CV$5:CV$35)</f>
        <v>0</v>
      </c>
      <c r="CT463" s="9"/>
      <c r="CU463" s="10"/>
      <c r="CV463" s="11"/>
      <c r="CW463" s="6">
        <f>SUMIF(CX$5:CX$35,$D463,CZ$5:CZ$35)</f>
        <v>0</v>
      </c>
      <c r="CX463" s="9"/>
      <c r="CY463" s="10"/>
      <c r="CZ463" s="11"/>
      <c r="DA463" s="6">
        <f>SUMIF(DB$5:DB$35,$D463,DD$5:DD$35)</f>
        <v>0</v>
      </c>
      <c r="DB463" s="9"/>
      <c r="DC463" s="10"/>
      <c r="DD463" s="11"/>
      <c r="DE463" s="6">
        <f>SUMIF(DF$5:DF$35,$D463,DH$5:DH$35)</f>
        <v>0</v>
      </c>
      <c r="DF463" s="9"/>
      <c r="DG463" s="10"/>
      <c r="DH463" s="11"/>
      <c r="DI463" s="6">
        <f>SUMIF(DJ$5:DJ$35,$D463,DL$5:DL$35)</f>
        <v>0</v>
      </c>
      <c r="DJ463" s="9"/>
      <c r="DK463" s="10"/>
      <c r="DL463" s="11"/>
      <c r="DM463" s="6">
        <f>SUMIF(DN$5:DN$35,$D463,DP$5:DP$35)</f>
        <v>0</v>
      </c>
      <c r="DN463" s="9"/>
      <c r="DO463" s="10"/>
      <c r="DP463" s="11"/>
      <c r="DQ463" s="6">
        <f>SUMIF(DR$5:DR$35,$D463,DT$5:DT$35)</f>
        <v>0</v>
      </c>
      <c r="DR463" s="9"/>
      <c r="DS463" s="10"/>
      <c r="DT463" s="11"/>
      <c r="DU463" s="6">
        <f>SUMIF(DV$5:DV$35,$D463,DX$5:DX$35)</f>
        <v>0</v>
      </c>
      <c r="DV463" s="9"/>
      <c r="DW463" s="10"/>
      <c r="DX463" s="11"/>
      <c r="DY463" s="6">
        <f>SUMIF(DZ$5:DZ$35,$D463,EB$5:EB$35)</f>
        <v>0</v>
      </c>
      <c r="DZ463" s="9"/>
      <c r="EA463" s="10"/>
      <c r="EB463" s="11"/>
      <c r="EC463" s="6">
        <f>SUMIF(ED$5:ED$35,$D463,EF$5:EF$35)</f>
        <v>0</v>
      </c>
      <c r="ED463" s="9"/>
      <c r="EE463" s="10"/>
      <c r="EF463" s="11"/>
      <c r="EG463" s="6">
        <f>SUMIF(EH$5:EH$35,$D463,EJ$5:EJ$35)</f>
        <v>0</v>
      </c>
      <c r="EH463" s="9"/>
      <c r="EI463" s="10"/>
      <c r="EJ463" s="11"/>
      <c r="EK463" s="6">
        <f>SUMIF(EL$5:EL$35,$D463,EN$5:EN$35)</f>
        <v>0</v>
      </c>
      <c r="EL463" s="9"/>
      <c r="EM463" s="10"/>
      <c r="EN463" s="11"/>
      <c r="EO463" s="6">
        <f>SUMIF(EP$5:EP$35,$D463,ER$5:ER$35)</f>
        <v>0</v>
      </c>
      <c r="EP463" s="9"/>
      <c r="EQ463" s="10"/>
      <c r="ER463" s="11"/>
      <c r="ES463" s="6">
        <f>SUMIF(ET$5:ET$35,$D463,EV$5:EV$35)</f>
        <v>0</v>
      </c>
      <c r="ET463" s="9"/>
      <c r="EU463" s="10"/>
      <c r="EV463" s="11"/>
      <c r="EW463" s="6">
        <f>SUMIF(EX$5:EX$35,$D463,EZ$5:EZ$35)</f>
        <v>0</v>
      </c>
      <c r="EX463" s="9"/>
      <c r="EY463" s="10"/>
      <c r="EZ463" s="11"/>
      <c r="FA463" s="6">
        <f>SUMIF(FB$5:FB$35,$D463,FD$5:FD$35)</f>
        <v>0</v>
      </c>
      <c r="FB463" s="9"/>
      <c r="FC463" s="10"/>
      <c r="FD463" s="11"/>
      <c r="FE463" s="6">
        <f>SUMIF(FF$5:FF$35,$D463,FH$5:FH$35)</f>
        <v>0</v>
      </c>
      <c r="FF463" s="9"/>
      <c r="FG463" s="10"/>
      <c r="FH463" s="11"/>
      <c r="FI463" s="6">
        <f>SUMIF(FJ$5:FJ$35,$D463,FL$5:FL$35)</f>
        <v>0</v>
      </c>
      <c r="FJ463" s="9"/>
      <c r="FK463" s="10"/>
      <c r="FL463" s="11"/>
      <c r="FM463" s="6">
        <f>SUMIF(FN$5:FN$35,$D463,FP$5:FP$35)</f>
        <v>0</v>
      </c>
      <c r="FN463" s="9"/>
      <c r="FO463" s="10"/>
      <c r="FP463" s="11"/>
      <c r="FQ463" s="6">
        <f>SUMIF(FR$5:FR$35,$D463,FT$5:FT$35)</f>
        <v>0</v>
      </c>
      <c r="FR463" s="9"/>
      <c r="FS463" s="10"/>
      <c r="FT463" s="11"/>
      <c r="FU463" s="6">
        <f>SUMIF(FV$5:FV$35,$D463,FX$5:FX$35)</f>
        <v>0</v>
      </c>
      <c r="FV463" s="9"/>
      <c r="FW463" s="10"/>
      <c r="FX463" s="11"/>
      <c r="FY463" s="6">
        <f>SUMIF(FZ$5:FZ$35,$D463,GB$5:GB$35)</f>
        <v>0</v>
      </c>
      <c r="FZ463" s="9"/>
      <c r="GA463" s="10"/>
      <c r="GB463" s="11"/>
      <c r="GC463" s="6">
        <f>SUMIF(GD$5:GD$35,$D463,GF$5:GF$35)</f>
        <v>0</v>
      </c>
      <c r="GD463" s="9"/>
      <c r="GE463" s="10"/>
      <c r="GF463" s="11"/>
      <c r="GG463" s="6">
        <f>SUMIF(GH$5:GH$35,$D463,GJ$5:GJ$35)</f>
        <v>0</v>
      </c>
      <c r="GH463" s="9"/>
      <c r="GI463" s="10"/>
      <c r="GJ463" s="11"/>
      <c r="GK463" s="6">
        <f>SUMIF(GL$5:GL$35,$D463,GN$5:GN$35)</f>
        <v>0</v>
      </c>
      <c r="GL463" s="9"/>
      <c r="GM463" s="10"/>
      <c r="GN463" s="11"/>
      <c r="GO463" s="6">
        <f>SUMIF(GP$5:GP$35,$D463,GR$5:GR$35)</f>
        <v>0</v>
      </c>
      <c r="GP463" s="9"/>
      <c r="GQ463" s="10"/>
      <c r="GR463" s="11"/>
      <c r="GS463" s="6">
        <f>SUMIF(GT$5:GT$35,$D463,GV$5:GV$35)</f>
        <v>0</v>
      </c>
      <c r="GT463" s="9"/>
      <c r="GU463" s="10"/>
      <c r="GV463" s="20"/>
      <c r="GW463" s="19">
        <f t="shared" si="13"/>
        <v>0</v>
      </c>
      <c r="GX463" s="472">
        <f>SUM(GW463:GW474)</f>
        <v>0</v>
      </c>
      <c r="GY463" s="521" t="str">
        <f>D463</f>
        <v>TS14000/00</v>
      </c>
    </row>
    <row r="464" spans="1:207" ht="33.950000000000003" customHeight="1">
      <c r="A464" s="244" t="s">
        <v>76</v>
      </c>
      <c r="B464" s="499"/>
      <c r="C464" s="249" t="s">
        <v>424</v>
      </c>
      <c r="D464" s="246" t="s">
        <v>425</v>
      </c>
      <c r="E464" s="206">
        <f>SUMIF(F$36:F$66,$D464,H$36:H$66)</f>
        <v>0</v>
      </c>
      <c r="F464" s="9"/>
      <c r="G464" s="10"/>
      <c r="H464" s="11"/>
      <c r="I464" s="6">
        <f>SUMIF(J$36:J$66,$D464,L$36:L$66)</f>
        <v>0</v>
      </c>
      <c r="J464" s="9"/>
      <c r="K464" s="10"/>
      <c r="L464" s="11"/>
      <c r="M464" s="6">
        <f>SUMIF(N$36:N$66,$D464,P$36:P$66)</f>
        <v>0</v>
      </c>
      <c r="N464" s="9"/>
      <c r="O464" s="10"/>
      <c r="P464" s="11"/>
      <c r="Q464" s="6">
        <f>SUMIF(R$36:R$66,$D464,T$36:T$66)</f>
        <v>0</v>
      </c>
      <c r="R464" s="9"/>
      <c r="S464" s="10"/>
      <c r="T464" s="11"/>
      <c r="U464" s="6">
        <f>SUMIF(V$36:V$66,$D464,X$36:X$66)</f>
        <v>0</v>
      </c>
      <c r="V464" s="9"/>
      <c r="W464" s="10"/>
      <c r="X464" s="11"/>
      <c r="Y464" s="6">
        <f>SUMIF(Z$36:Z$66,$D464,AB$36:AB$66)</f>
        <v>0</v>
      </c>
      <c r="Z464" s="9"/>
      <c r="AA464" s="10"/>
      <c r="AB464" s="11"/>
      <c r="AC464" s="6">
        <f>SUMIF(AD$36:AD$66,$D464,AF$36:AF$66)</f>
        <v>0</v>
      </c>
      <c r="AD464" s="9"/>
      <c r="AE464" s="10"/>
      <c r="AF464" s="11"/>
      <c r="AG464" s="6">
        <f>SUMIF(AH$36:AH$66,$D464,AJ$36:AJ$66)</f>
        <v>0</v>
      </c>
      <c r="AH464" s="9"/>
      <c r="AI464" s="10"/>
      <c r="AJ464" s="11"/>
      <c r="AK464" s="6">
        <f>SUMIF(AL$36:AL$66,$D464,AN$36:AN$66)</f>
        <v>0</v>
      </c>
      <c r="AL464" s="9"/>
      <c r="AM464" s="10"/>
      <c r="AN464" s="11"/>
      <c r="AO464" s="6">
        <f>SUMIF(AP$36:AP$66,$D464,AR$36:AR$66)</f>
        <v>0</v>
      </c>
      <c r="AP464" s="9"/>
      <c r="AQ464" s="10"/>
      <c r="AR464" s="11"/>
      <c r="AS464" s="6">
        <f>SUMIF(AT$36:AT$66,$D464,AV$36:AV$66)</f>
        <v>0</v>
      </c>
      <c r="AT464" s="9"/>
      <c r="AU464" s="10"/>
      <c r="AV464" s="11"/>
      <c r="AW464" s="6">
        <f>SUMIF(AX$36:AX$66,$D464,AZ$36:AZ$66)</f>
        <v>0</v>
      </c>
      <c r="AX464" s="9"/>
      <c r="AY464" s="10"/>
      <c r="AZ464" s="11"/>
      <c r="BA464" s="6">
        <f>SUMIF(BB$36:BB$66,$D464,BD$36:BD$66)</f>
        <v>0</v>
      </c>
      <c r="BB464" s="9"/>
      <c r="BC464" s="10"/>
      <c r="BD464" s="11"/>
      <c r="BE464" s="6">
        <f>SUMIF(BF$36:BF$66,$D464,BH$36:BH$66)</f>
        <v>0</v>
      </c>
      <c r="BF464" s="9"/>
      <c r="BG464" s="10"/>
      <c r="BH464" s="11"/>
      <c r="BI464" s="6">
        <f>SUMIF(BJ$36:BJ$66,$D464,BL$36:BL$66)</f>
        <v>0</v>
      </c>
      <c r="BJ464" s="9"/>
      <c r="BK464" s="10"/>
      <c r="BL464" s="11"/>
      <c r="BM464" s="6">
        <f>SUMIF(BN$36:BN$66,$D464,BP$36:BP$66)</f>
        <v>0</v>
      </c>
      <c r="BN464" s="9"/>
      <c r="BO464" s="10"/>
      <c r="BP464" s="11"/>
      <c r="BQ464" s="6">
        <f>SUMIF(BR$36:BR$66,$D464,BT$36:BT$66)</f>
        <v>0</v>
      </c>
      <c r="BR464" s="9"/>
      <c r="BS464" s="10"/>
      <c r="BT464" s="11"/>
      <c r="BU464" s="6">
        <f>SUMIF(BV$36:BV$66,$D464,BX$36:BX$66)</f>
        <v>0</v>
      </c>
      <c r="BV464" s="9"/>
      <c r="BW464" s="10"/>
      <c r="BX464" s="11"/>
      <c r="BY464" s="6">
        <f>SUMIF(BZ$36:BZ$66,$D464,CB$36:CB$66)</f>
        <v>0</v>
      </c>
      <c r="BZ464" s="9"/>
      <c r="CA464" s="10"/>
      <c r="CB464" s="11"/>
      <c r="CC464" s="6">
        <f>SUMIF(CD$36:CD$66,$D464,CF$36:CF$66)</f>
        <v>0</v>
      </c>
      <c r="CD464" s="9"/>
      <c r="CE464" s="10"/>
      <c r="CF464" s="11"/>
      <c r="CG464" s="6">
        <f>SUMIF(CH$36:CH$66,$D464,CJ$36:CJ$66)</f>
        <v>0</v>
      </c>
      <c r="CH464" s="9"/>
      <c r="CI464" s="10"/>
      <c r="CJ464" s="11"/>
      <c r="CK464" s="6">
        <f>SUMIF(CL$36:CL$66,$D464,CN$36:CN$66)</f>
        <v>0</v>
      </c>
      <c r="CL464" s="9"/>
      <c r="CM464" s="10"/>
      <c r="CN464" s="11"/>
      <c r="CO464" s="6">
        <f>SUMIF(CP$36:CP$66,$D464,CR$36:CR$66)</f>
        <v>0</v>
      </c>
      <c r="CP464" s="9"/>
      <c r="CQ464" s="10"/>
      <c r="CR464" s="11"/>
      <c r="CS464" s="6">
        <f>SUMIF(CT$36:CT$66,$D464,CV$36:CV$66)</f>
        <v>0</v>
      </c>
      <c r="CT464" s="9"/>
      <c r="CU464" s="10"/>
      <c r="CV464" s="11"/>
      <c r="CW464" s="6">
        <f>SUMIF(CX$36:CX$66,$D464,CZ$36:CZ$66)</f>
        <v>0</v>
      </c>
      <c r="CX464" s="9"/>
      <c r="CY464" s="10"/>
      <c r="CZ464" s="11"/>
      <c r="DA464" s="6">
        <f>SUMIF(DB$36:DB$66,$D464,DD$36:DD$66)</f>
        <v>0</v>
      </c>
      <c r="DB464" s="9"/>
      <c r="DC464" s="10"/>
      <c r="DD464" s="11"/>
      <c r="DE464" s="6">
        <f>SUMIF(DF$36:DF$66,$D464,DH$36:DH$66)</f>
        <v>0</v>
      </c>
      <c r="DF464" s="9"/>
      <c r="DG464" s="10"/>
      <c r="DH464" s="11"/>
      <c r="DI464" s="6">
        <f>SUMIF(DJ$36:DJ$66,$D464,DL$36:DL$66)</f>
        <v>0</v>
      </c>
      <c r="DJ464" s="9"/>
      <c r="DK464" s="10"/>
      <c r="DL464" s="11"/>
      <c r="DM464" s="6">
        <f>SUMIF(DN$36:DN$66,$D464,DP$36:DP$66)</f>
        <v>0</v>
      </c>
      <c r="DN464" s="9"/>
      <c r="DO464" s="10"/>
      <c r="DP464" s="11"/>
      <c r="DQ464" s="6">
        <f>SUMIF(DR$36:DR$66,$D464,DT$36:DT$66)</f>
        <v>0</v>
      </c>
      <c r="DR464" s="9"/>
      <c r="DS464" s="10"/>
      <c r="DT464" s="11"/>
      <c r="DU464" s="6">
        <f>SUMIF(DV$36:DV$66,$D464,DX$36:DX$66)</f>
        <v>0</v>
      </c>
      <c r="DV464" s="9"/>
      <c r="DW464" s="10"/>
      <c r="DX464" s="11"/>
      <c r="DY464" s="6">
        <f>SUMIF(DZ$36:DZ$66,$D464,EB$36:EB$66)</f>
        <v>0</v>
      </c>
      <c r="DZ464" s="9"/>
      <c r="EA464" s="10"/>
      <c r="EB464" s="11"/>
      <c r="EC464" s="6">
        <f>SUMIF(ED$36:ED$66,$D464,EF$36:EF$66)</f>
        <v>0</v>
      </c>
      <c r="ED464" s="9"/>
      <c r="EE464" s="10"/>
      <c r="EF464" s="11"/>
      <c r="EG464" s="6">
        <f>SUMIF(EH$36:EH$66,$D464,EJ$36:EJ$66)</f>
        <v>0</v>
      </c>
      <c r="EH464" s="9"/>
      <c r="EI464" s="10"/>
      <c r="EJ464" s="11"/>
      <c r="EK464" s="6">
        <f>SUMIF(EL$36:EL$66,$D464,EN$36:EN$66)</f>
        <v>0</v>
      </c>
      <c r="EL464" s="9"/>
      <c r="EM464" s="10"/>
      <c r="EN464" s="11"/>
      <c r="EO464" s="6">
        <f>SUMIF(EP$36:EP$66,$D464,ER$36:ER$66)</f>
        <v>0</v>
      </c>
      <c r="EP464" s="9"/>
      <c r="EQ464" s="10"/>
      <c r="ER464" s="11"/>
      <c r="ES464" s="6">
        <f>SUMIF(ET$36:ET$66,$D464,EV$36:EV$66)</f>
        <v>0</v>
      </c>
      <c r="ET464" s="9"/>
      <c r="EU464" s="10"/>
      <c r="EV464" s="11"/>
      <c r="EW464" s="6">
        <f>SUMIF(EX$36:EX$66,$D464,EZ$36:EZ$66)</f>
        <v>0</v>
      </c>
      <c r="EX464" s="9"/>
      <c r="EY464" s="10"/>
      <c r="EZ464" s="11"/>
      <c r="FA464" s="6">
        <f>SUMIF(FB$36:FB$66,$D464,FD$36:FD$66)</f>
        <v>0</v>
      </c>
      <c r="FB464" s="9"/>
      <c r="FC464" s="10"/>
      <c r="FD464" s="11"/>
      <c r="FE464" s="6">
        <f>SUMIF(FF$36:FF$66,$D464,FH$36:FH$66)</f>
        <v>0</v>
      </c>
      <c r="FF464" s="9"/>
      <c r="FG464" s="10"/>
      <c r="FH464" s="11"/>
      <c r="FI464" s="6">
        <f>SUMIF(FJ$36:FJ$66,$D464,FL$36:FL$66)</f>
        <v>0</v>
      </c>
      <c r="FJ464" s="9"/>
      <c r="FK464" s="10"/>
      <c r="FL464" s="11"/>
      <c r="FM464" s="6">
        <f>SUMIF(FN$36:FN$66,$D464,FP$36:FP$66)</f>
        <v>0</v>
      </c>
      <c r="FN464" s="9"/>
      <c r="FO464" s="10"/>
      <c r="FP464" s="11"/>
      <c r="FQ464" s="6">
        <f>SUMIF(FR$36:FR$66,$D464,FT$36:FT$66)</f>
        <v>0</v>
      </c>
      <c r="FR464" s="9"/>
      <c r="FS464" s="10"/>
      <c r="FT464" s="11"/>
      <c r="FU464" s="6">
        <f>SUMIF(FV$36:FV$66,$D464,FX$36:FX$66)</f>
        <v>0</v>
      </c>
      <c r="FV464" s="9"/>
      <c r="FW464" s="10"/>
      <c r="FX464" s="11"/>
      <c r="FY464" s="6">
        <f>SUMIF(FZ$36:FZ$66,$D464,GB$36:GB$66)</f>
        <v>0</v>
      </c>
      <c r="FZ464" s="9"/>
      <c r="GA464" s="10"/>
      <c r="GB464" s="11"/>
      <c r="GC464" s="6">
        <f>SUMIF(GD$36:GD$66,$D464,GF$36:GF$66)</f>
        <v>0</v>
      </c>
      <c r="GD464" s="9"/>
      <c r="GE464" s="10"/>
      <c r="GF464" s="11"/>
      <c r="GG464" s="6">
        <f>SUMIF(GH$36:GH$66,$D464,GJ$36:GJ$66)</f>
        <v>0</v>
      </c>
      <c r="GH464" s="9"/>
      <c r="GI464" s="10"/>
      <c r="GJ464" s="11"/>
      <c r="GK464" s="6">
        <f>SUMIF(GL$36:GL$66,$D464,GN$36:GN$66)</f>
        <v>0</v>
      </c>
      <c r="GL464" s="9"/>
      <c r="GM464" s="10"/>
      <c r="GN464" s="11"/>
      <c r="GO464" s="6">
        <f>SUMIF(GP$36:GP$66,$D464,GR$36:GR$66)</f>
        <v>0</v>
      </c>
      <c r="GP464" s="9"/>
      <c r="GQ464" s="10"/>
      <c r="GR464" s="11"/>
      <c r="GS464" s="6">
        <f>SUMIF(GT$36:GT$66,$D464,GV$36:GV$66)</f>
        <v>0</v>
      </c>
      <c r="GT464" s="9"/>
      <c r="GU464" s="10"/>
      <c r="GV464" s="20"/>
      <c r="GW464" s="19">
        <f t="shared" si="13"/>
        <v>0</v>
      </c>
      <c r="GX464" s="472"/>
      <c r="GY464" s="522"/>
    </row>
    <row r="465" spans="1:207" ht="33.950000000000003" customHeight="1">
      <c r="A465" s="244" t="s">
        <v>77</v>
      </c>
      <c r="B465" s="499"/>
      <c r="C465" s="249" t="s">
        <v>424</v>
      </c>
      <c r="D465" s="246" t="s">
        <v>425</v>
      </c>
      <c r="E465" s="206">
        <f>SUMIF(F$67:F$97,$D465,H$67:H$97)</f>
        <v>0</v>
      </c>
      <c r="F465" s="9"/>
      <c r="G465" s="10"/>
      <c r="H465" s="11"/>
      <c r="I465" s="6">
        <f>SUMIF(J$67:J$97,$D465,L$67:L$97)</f>
        <v>0</v>
      </c>
      <c r="J465" s="9"/>
      <c r="K465" s="10"/>
      <c r="L465" s="11"/>
      <c r="M465" s="6">
        <f>SUMIF(N$67:N$97,$D465,P$67:P$97)</f>
        <v>0</v>
      </c>
      <c r="N465" s="9"/>
      <c r="O465" s="10"/>
      <c r="P465" s="11"/>
      <c r="Q465" s="6">
        <f>SUMIF(R$67:R$97,$D465,T$67:T$97)</f>
        <v>0</v>
      </c>
      <c r="R465" s="9"/>
      <c r="S465" s="10"/>
      <c r="T465" s="11"/>
      <c r="U465" s="6">
        <f>SUMIF(V$67:V$97,$D465,X$67:X$97)</f>
        <v>0</v>
      </c>
      <c r="V465" s="9"/>
      <c r="W465" s="10"/>
      <c r="X465" s="11"/>
      <c r="Y465" s="6">
        <f>SUMIF(Z$67:Z$97,$D465,AB$67:AB$97)</f>
        <v>0</v>
      </c>
      <c r="Z465" s="9"/>
      <c r="AA465" s="10"/>
      <c r="AB465" s="11"/>
      <c r="AC465" s="6">
        <f>SUMIF(AD$67:AD$97,$D465,AF$67:AF$97)</f>
        <v>0</v>
      </c>
      <c r="AD465" s="9"/>
      <c r="AE465" s="10"/>
      <c r="AF465" s="11"/>
      <c r="AG465" s="6">
        <f>SUMIF(AH$67:AH$97,$D465,AJ$67:AJ$97)</f>
        <v>0</v>
      </c>
      <c r="AH465" s="9"/>
      <c r="AI465" s="10"/>
      <c r="AJ465" s="11"/>
      <c r="AK465" s="6">
        <f>SUMIF(AL$67:AL$97,$D465,AN$67:AN$97)</f>
        <v>0</v>
      </c>
      <c r="AL465" s="9"/>
      <c r="AM465" s="10"/>
      <c r="AN465" s="11"/>
      <c r="AO465" s="6">
        <f>SUMIF(AP$67:AP$97,$D465,AR$67:AR$97)</f>
        <v>0</v>
      </c>
      <c r="AP465" s="9"/>
      <c r="AQ465" s="10"/>
      <c r="AR465" s="11"/>
      <c r="AS465" s="6">
        <f>SUMIF(AT$67:AT$97,$D465,AV$67:AV$97)</f>
        <v>0</v>
      </c>
      <c r="AT465" s="9"/>
      <c r="AU465" s="10"/>
      <c r="AV465" s="11"/>
      <c r="AW465" s="6">
        <f>SUMIF(AX$67:AX$97,$D465,AZ$67:AZ$97)</f>
        <v>0</v>
      </c>
      <c r="AX465" s="9"/>
      <c r="AY465" s="10"/>
      <c r="AZ465" s="11"/>
      <c r="BA465" s="6">
        <f>SUMIF(BB$67:BB$97,$D465,BD$67:BD$97)</f>
        <v>0</v>
      </c>
      <c r="BB465" s="9"/>
      <c r="BC465" s="10"/>
      <c r="BD465" s="11"/>
      <c r="BE465" s="6">
        <f>SUMIF(BF$67:BF$97,$D465,BH$67:BH$97)</f>
        <v>0</v>
      </c>
      <c r="BF465" s="9"/>
      <c r="BG465" s="10"/>
      <c r="BH465" s="11"/>
      <c r="BI465" s="6">
        <f>SUMIF(BJ$67:BJ$97,$D465,BL$67:BL$97)</f>
        <v>0</v>
      </c>
      <c r="BJ465" s="9"/>
      <c r="BK465" s="10"/>
      <c r="BL465" s="11"/>
      <c r="BM465" s="6">
        <f>SUMIF(BN$67:BN$97,$D465,BP$67:BP$97)</f>
        <v>0</v>
      </c>
      <c r="BN465" s="9"/>
      <c r="BO465" s="10"/>
      <c r="BP465" s="11"/>
      <c r="BQ465" s="6">
        <f>SUMIF(BR$67:BR$97,$D465,BT$67:BT$97)</f>
        <v>0</v>
      </c>
      <c r="BR465" s="9"/>
      <c r="BS465" s="10"/>
      <c r="BT465" s="11"/>
      <c r="BU465" s="6">
        <f>SUMIF(BV$67:BV$97,$D465,BX$67:BX$97)</f>
        <v>0</v>
      </c>
      <c r="BV465" s="9"/>
      <c r="BW465" s="10"/>
      <c r="BX465" s="11"/>
      <c r="BY465" s="6">
        <f>SUMIF(BZ$67:BZ$97,$D465,CB$67:CB$97)</f>
        <v>0</v>
      </c>
      <c r="BZ465" s="9"/>
      <c r="CA465" s="10"/>
      <c r="CB465" s="11"/>
      <c r="CC465" s="6">
        <f>SUMIF(CD$67:CD$97,$D465,CF$67:CF$97)</f>
        <v>0</v>
      </c>
      <c r="CD465" s="9"/>
      <c r="CE465" s="10"/>
      <c r="CF465" s="11"/>
      <c r="CG465" s="6">
        <f>SUMIF(CH$67:CH$97,$D465,CJ$67:CJ$97)</f>
        <v>0</v>
      </c>
      <c r="CH465" s="9"/>
      <c r="CI465" s="10"/>
      <c r="CJ465" s="11"/>
      <c r="CK465" s="6">
        <f>SUMIF(CL$67:CL$97,$D465,CN$67:CN$97)</f>
        <v>0</v>
      </c>
      <c r="CL465" s="9"/>
      <c r="CM465" s="10"/>
      <c r="CN465" s="11"/>
      <c r="CO465" s="6">
        <f>SUMIF(CP$67:CP$97,$D465,CR$67:CR$97)</f>
        <v>0</v>
      </c>
      <c r="CP465" s="9"/>
      <c r="CQ465" s="10"/>
      <c r="CR465" s="11"/>
      <c r="CS465" s="6">
        <f>SUMIF(CT$67:CT$97,$D465,CV$67:CV$97)</f>
        <v>0</v>
      </c>
      <c r="CT465" s="9"/>
      <c r="CU465" s="10"/>
      <c r="CV465" s="11"/>
      <c r="CW465" s="6">
        <f>SUMIF(CX$67:CX$97,$D465,CZ$67:CZ$97)</f>
        <v>0</v>
      </c>
      <c r="CX465" s="9"/>
      <c r="CY465" s="10"/>
      <c r="CZ465" s="11"/>
      <c r="DA465" s="6">
        <f>SUMIF(DB$67:DB$97,$D465,DD$67:DD$97)</f>
        <v>0</v>
      </c>
      <c r="DB465" s="9"/>
      <c r="DC465" s="10"/>
      <c r="DD465" s="11"/>
      <c r="DE465" s="6">
        <f>SUMIF(DF$67:DF$97,$D465,DH$67:DH$97)</f>
        <v>0</v>
      </c>
      <c r="DF465" s="9"/>
      <c r="DG465" s="10"/>
      <c r="DH465" s="11"/>
      <c r="DI465" s="6">
        <f>SUMIF(DJ$67:DJ$97,$D465,DL$67:DL$97)</f>
        <v>0</v>
      </c>
      <c r="DJ465" s="9"/>
      <c r="DK465" s="10"/>
      <c r="DL465" s="11"/>
      <c r="DM465" s="6">
        <f>SUMIF(DN$67:DN$97,$D465,DP$67:DP$97)</f>
        <v>0</v>
      </c>
      <c r="DN465" s="9"/>
      <c r="DO465" s="10"/>
      <c r="DP465" s="11"/>
      <c r="DQ465" s="6">
        <f>SUMIF(DR$67:DR$97,$D465,DT$67:DT$97)</f>
        <v>0</v>
      </c>
      <c r="DR465" s="9"/>
      <c r="DS465" s="10"/>
      <c r="DT465" s="11"/>
      <c r="DU465" s="6">
        <f>SUMIF(DV$67:DV$97,$D465,DX$67:DX$97)</f>
        <v>0</v>
      </c>
      <c r="DV465" s="9"/>
      <c r="DW465" s="10"/>
      <c r="DX465" s="11"/>
      <c r="DY465" s="6">
        <f>SUMIF(DZ$67:DZ$97,$D465,EB$67:EB$97)</f>
        <v>0</v>
      </c>
      <c r="DZ465" s="9"/>
      <c r="EA465" s="10"/>
      <c r="EB465" s="11"/>
      <c r="EC465" s="6">
        <f>SUMIF(ED$67:ED$97,$D465,EF$67:EF$97)</f>
        <v>0</v>
      </c>
      <c r="ED465" s="9"/>
      <c r="EE465" s="10"/>
      <c r="EF465" s="11"/>
      <c r="EG465" s="6">
        <f>SUMIF(EH$67:EH$97,$D465,EJ$67:EJ$97)</f>
        <v>0</v>
      </c>
      <c r="EH465" s="9"/>
      <c r="EI465" s="10"/>
      <c r="EJ465" s="11"/>
      <c r="EK465" s="6">
        <f>SUMIF(EL$67:EL$97,$D465,EN$67:EN$97)</f>
        <v>0</v>
      </c>
      <c r="EL465" s="9"/>
      <c r="EM465" s="10"/>
      <c r="EN465" s="11"/>
      <c r="EO465" s="6">
        <f>SUMIF(EP$67:EP$97,$D465,ER$67:ER$97)</f>
        <v>0</v>
      </c>
      <c r="EP465" s="9"/>
      <c r="EQ465" s="10"/>
      <c r="ER465" s="11"/>
      <c r="ES465" s="6">
        <f>SUMIF(ET$67:ET$97,$D465,EV$67:EV$97)</f>
        <v>0</v>
      </c>
      <c r="ET465" s="9"/>
      <c r="EU465" s="10"/>
      <c r="EV465" s="11"/>
      <c r="EW465" s="6">
        <f>SUMIF(EX$67:EX$97,$D465,EZ$67:EZ$97)</f>
        <v>0</v>
      </c>
      <c r="EX465" s="9"/>
      <c r="EY465" s="10"/>
      <c r="EZ465" s="11"/>
      <c r="FA465" s="6">
        <f>SUMIF(FB$67:FB$97,$D465,FD$67:FD$97)</f>
        <v>0</v>
      </c>
      <c r="FB465" s="9"/>
      <c r="FC465" s="10"/>
      <c r="FD465" s="11"/>
      <c r="FE465" s="6">
        <f>SUMIF(FF$67:FF$97,$D465,FH$67:FH$97)</f>
        <v>0</v>
      </c>
      <c r="FF465" s="9"/>
      <c r="FG465" s="10"/>
      <c r="FH465" s="11"/>
      <c r="FI465" s="6">
        <f>SUMIF(FJ$67:FJ$97,$D465,FL$67:FL$97)</f>
        <v>0</v>
      </c>
      <c r="FJ465" s="9"/>
      <c r="FK465" s="10"/>
      <c r="FL465" s="11"/>
      <c r="FM465" s="6">
        <f>SUMIF(FN$67:FN$97,$D465,FP$67:FP$97)</f>
        <v>0</v>
      </c>
      <c r="FN465" s="9"/>
      <c r="FO465" s="10"/>
      <c r="FP465" s="11"/>
      <c r="FQ465" s="6">
        <f>SUMIF(FR$67:FR$97,$D465,FT$67:FT$97)</f>
        <v>0</v>
      </c>
      <c r="FR465" s="9"/>
      <c r="FS465" s="10"/>
      <c r="FT465" s="11"/>
      <c r="FU465" s="6">
        <f>SUMIF(FV$67:FV$97,$D465,FX$67:FX$97)</f>
        <v>0</v>
      </c>
      <c r="FV465" s="9"/>
      <c r="FW465" s="10"/>
      <c r="FX465" s="11"/>
      <c r="FY465" s="6">
        <f>SUMIF(FZ$67:FZ$97,$D465,GB$67:GB$97)</f>
        <v>0</v>
      </c>
      <c r="FZ465" s="9"/>
      <c r="GA465" s="10"/>
      <c r="GB465" s="11"/>
      <c r="GC465" s="6">
        <f>SUMIF(GD$67:GD$97,$D465,GF$67:GF$97)</f>
        <v>0</v>
      </c>
      <c r="GD465" s="9"/>
      <c r="GE465" s="10"/>
      <c r="GF465" s="11"/>
      <c r="GG465" s="6">
        <f>SUMIF(GH$67:GH$97,$D465,GJ$67:GJ$97)</f>
        <v>0</v>
      </c>
      <c r="GH465" s="9"/>
      <c r="GI465" s="10"/>
      <c r="GJ465" s="11"/>
      <c r="GK465" s="6">
        <f>SUMIF(GL$67:GL$97,$D465,GN$67:GN$97)</f>
        <v>0</v>
      </c>
      <c r="GL465" s="9"/>
      <c r="GM465" s="10"/>
      <c r="GN465" s="11"/>
      <c r="GO465" s="6">
        <f>SUMIF(GP$67:GP$97,$D465,GR$67:GR$97)</f>
        <v>0</v>
      </c>
      <c r="GP465" s="9"/>
      <c r="GQ465" s="10"/>
      <c r="GR465" s="11"/>
      <c r="GS465" s="6">
        <f>SUMIF(GT$67:GT$97,$D465,GV$67:GV$97)</f>
        <v>0</v>
      </c>
      <c r="GT465" s="9"/>
      <c r="GU465" s="10"/>
      <c r="GV465" s="20"/>
      <c r="GW465" s="19">
        <f t="shared" si="13"/>
        <v>0</v>
      </c>
      <c r="GX465" s="472"/>
      <c r="GY465" s="522"/>
    </row>
    <row r="466" spans="1:207" ht="33.950000000000003" customHeight="1">
      <c r="A466" s="244" t="s">
        <v>78</v>
      </c>
      <c r="B466" s="499"/>
      <c r="C466" s="249" t="s">
        <v>424</v>
      </c>
      <c r="D466" s="246" t="s">
        <v>425</v>
      </c>
      <c r="E466" s="206">
        <f>SUMIF(F$98:F$128,$D466,H$98:H$128)</f>
        <v>0</v>
      </c>
      <c r="F466" s="9"/>
      <c r="G466" s="10"/>
      <c r="H466" s="11"/>
      <c r="I466" s="6">
        <f>SUMIF(J$98:J$128,$D466,L$98:L$128)</f>
        <v>0</v>
      </c>
      <c r="J466" s="9"/>
      <c r="K466" s="10"/>
      <c r="L466" s="11"/>
      <c r="M466" s="6">
        <f>SUMIF(N$98:N$128,$D466,P$98:P$128)</f>
        <v>0</v>
      </c>
      <c r="N466" s="9"/>
      <c r="O466" s="10"/>
      <c r="P466" s="11"/>
      <c r="Q466" s="6">
        <f>SUMIF(R$98:R$128,$D466,T$98:T$128)</f>
        <v>0</v>
      </c>
      <c r="R466" s="9"/>
      <c r="S466" s="10"/>
      <c r="T466" s="11"/>
      <c r="U466" s="6">
        <f>SUMIF(V$98:V$128,$D466,X$98:X$128)</f>
        <v>0</v>
      </c>
      <c r="V466" s="9"/>
      <c r="W466" s="10"/>
      <c r="X466" s="11"/>
      <c r="Y466" s="6">
        <f>SUMIF(Z$98:Z$128,$D466,AB$98:AB$128)</f>
        <v>0</v>
      </c>
      <c r="Z466" s="9"/>
      <c r="AA466" s="10"/>
      <c r="AB466" s="11"/>
      <c r="AC466" s="6">
        <f>SUMIF(AD$98:AD$128,$D466,AF$98:AF$128)</f>
        <v>0</v>
      </c>
      <c r="AD466" s="9"/>
      <c r="AE466" s="10"/>
      <c r="AF466" s="11"/>
      <c r="AG466" s="6">
        <f>SUMIF(AH$98:AH$128,$D466,AJ$98:AJ$128)</f>
        <v>0</v>
      </c>
      <c r="AH466" s="9"/>
      <c r="AI466" s="10"/>
      <c r="AJ466" s="11"/>
      <c r="AK466" s="6">
        <f>SUMIF(AL$98:AL$128,$D466,AN$98:AN$128)</f>
        <v>0</v>
      </c>
      <c r="AL466" s="9"/>
      <c r="AM466" s="10"/>
      <c r="AN466" s="11"/>
      <c r="AO466" s="6">
        <f>SUMIF(AP$98:AP$128,$D466,AR$98:AR$128)</f>
        <v>0</v>
      </c>
      <c r="AP466" s="9"/>
      <c r="AQ466" s="10"/>
      <c r="AR466" s="11"/>
      <c r="AS466" s="6">
        <f>SUMIF(AT$98:AT$128,$D466,AV$98:AV$128)</f>
        <v>0</v>
      </c>
      <c r="AT466" s="9"/>
      <c r="AU466" s="10"/>
      <c r="AV466" s="11"/>
      <c r="AW466" s="6">
        <f>SUMIF(AX$98:AX$128,$D466,AZ$98:AZ$128)</f>
        <v>0</v>
      </c>
      <c r="AX466" s="9"/>
      <c r="AY466" s="10"/>
      <c r="AZ466" s="11"/>
      <c r="BA466" s="6">
        <f>SUMIF(BB$98:BB$128,$D466,BD$98:BD$128)</f>
        <v>0</v>
      </c>
      <c r="BB466" s="9"/>
      <c r="BC466" s="10"/>
      <c r="BD466" s="11"/>
      <c r="BE466" s="6">
        <f>SUMIF(BF$98:BF$128,$D466,BH$98:BH$128)</f>
        <v>0</v>
      </c>
      <c r="BF466" s="9"/>
      <c r="BG466" s="10"/>
      <c r="BH466" s="11"/>
      <c r="BI466" s="6">
        <f>SUMIF(BJ$98:BJ$128,$D466,BL$98:BL$128)</f>
        <v>0</v>
      </c>
      <c r="BJ466" s="9"/>
      <c r="BK466" s="10"/>
      <c r="BL466" s="11"/>
      <c r="BM466" s="6">
        <f>SUMIF(BN$98:BN$128,$D466,BP$98:BP$128)</f>
        <v>0</v>
      </c>
      <c r="BN466" s="9"/>
      <c r="BO466" s="10"/>
      <c r="BP466" s="11"/>
      <c r="BQ466" s="6">
        <f>SUMIF(BR$98:BR$128,$D466,BT$98:BT$128)</f>
        <v>0</v>
      </c>
      <c r="BR466" s="9"/>
      <c r="BS466" s="10"/>
      <c r="BT466" s="11"/>
      <c r="BU466" s="6">
        <f>SUMIF(BV$98:BV$128,$D466,BX$98:BX$128)</f>
        <v>0</v>
      </c>
      <c r="BV466" s="9"/>
      <c r="BW466" s="10"/>
      <c r="BX466" s="11"/>
      <c r="BY466" s="6">
        <f>SUMIF(BZ$98:BZ$128,$D466,CB$98:CB$128)</f>
        <v>0</v>
      </c>
      <c r="BZ466" s="9"/>
      <c r="CA466" s="10"/>
      <c r="CB466" s="11"/>
      <c r="CC466" s="6">
        <f>SUMIF(CD$98:CD$128,$D466,CF$98:CF$128)</f>
        <v>0</v>
      </c>
      <c r="CD466" s="9"/>
      <c r="CE466" s="10"/>
      <c r="CF466" s="11"/>
      <c r="CG466" s="6">
        <f>SUMIF(CH$98:CH$128,$D466,CJ$98:CJ$128)</f>
        <v>0</v>
      </c>
      <c r="CH466" s="9"/>
      <c r="CI466" s="10"/>
      <c r="CJ466" s="11"/>
      <c r="CK466" s="6">
        <f>SUMIF(CL$98:CL$128,$D466,CN$98:CN$128)</f>
        <v>0</v>
      </c>
      <c r="CL466" s="9"/>
      <c r="CM466" s="10"/>
      <c r="CN466" s="11"/>
      <c r="CO466" s="6">
        <f>SUMIF(CP$98:CP$128,$D466,CR$98:CR$128)</f>
        <v>0</v>
      </c>
      <c r="CP466" s="9"/>
      <c r="CQ466" s="10"/>
      <c r="CR466" s="11"/>
      <c r="CS466" s="6">
        <f>SUMIF(CT$98:CT$128,$D466,CV$98:CV$128)</f>
        <v>0</v>
      </c>
      <c r="CT466" s="9"/>
      <c r="CU466" s="10"/>
      <c r="CV466" s="11"/>
      <c r="CW466" s="6">
        <f>SUMIF(CX$98:CX$128,$D466,CZ$98:CZ$128)</f>
        <v>0</v>
      </c>
      <c r="CX466" s="9"/>
      <c r="CY466" s="10"/>
      <c r="CZ466" s="11"/>
      <c r="DA466" s="6">
        <f>SUMIF(DB$98:DB$128,$D466,DD$98:DD$128)</f>
        <v>0</v>
      </c>
      <c r="DB466" s="9"/>
      <c r="DC466" s="10"/>
      <c r="DD466" s="11"/>
      <c r="DE466" s="6">
        <f>SUMIF(DF$98:DF$128,$D466,DH$98:DH$128)</f>
        <v>0</v>
      </c>
      <c r="DF466" s="9"/>
      <c r="DG466" s="10"/>
      <c r="DH466" s="11"/>
      <c r="DI466" s="6">
        <f>SUMIF(DJ$98:DJ$128,$D466,DL$98:DL$128)</f>
        <v>0</v>
      </c>
      <c r="DJ466" s="9"/>
      <c r="DK466" s="10"/>
      <c r="DL466" s="11"/>
      <c r="DM466" s="6">
        <f>SUMIF(DN$98:DN$128,$D466,DP$98:DP$128)</f>
        <v>0</v>
      </c>
      <c r="DN466" s="9"/>
      <c r="DO466" s="10"/>
      <c r="DP466" s="11"/>
      <c r="DQ466" s="6">
        <f>SUMIF(DR$98:DR$128,$D466,DT$98:DT$128)</f>
        <v>0</v>
      </c>
      <c r="DR466" s="9"/>
      <c r="DS466" s="10"/>
      <c r="DT466" s="11"/>
      <c r="DU466" s="6">
        <f>SUMIF(DV$98:DV$128,$D466,DX$98:DX$128)</f>
        <v>0</v>
      </c>
      <c r="DV466" s="9"/>
      <c r="DW466" s="10"/>
      <c r="DX466" s="11"/>
      <c r="DY466" s="6">
        <f>SUMIF(DZ$98:DZ$128,$D466,EB$98:EB$128)</f>
        <v>0</v>
      </c>
      <c r="DZ466" s="9"/>
      <c r="EA466" s="10"/>
      <c r="EB466" s="11"/>
      <c r="EC466" s="6">
        <f>SUMIF(ED$98:ED$128,$D466,EF$98:EF$128)</f>
        <v>0</v>
      </c>
      <c r="ED466" s="9"/>
      <c r="EE466" s="10"/>
      <c r="EF466" s="11"/>
      <c r="EG466" s="6">
        <f>SUMIF(EH$98:EH$128,$D466,EJ$98:EJ$128)</f>
        <v>0</v>
      </c>
      <c r="EH466" s="9"/>
      <c r="EI466" s="10"/>
      <c r="EJ466" s="11"/>
      <c r="EK466" s="6">
        <f>SUMIF(EL$98:EL$128,$D466,EN$98:EN$128)</f>
        <v>0</v>
      </c>
      <c r="EL466" s="9"/>
      <c r="EM466" s="10"/>
      <c r="EN466" s="11"/>
      <c r="EO466" s="6">
        <f>SUMIF(EP$98:EP$128,$D466,ER$98:ER$128)</f>
        <v>0</v>
      </c>
      <c r="EP466" s="9"/>
      <c r="EQ466" s="10"/>
      <c r="ER466" s="11"/>
      <c r="ES466" s="6">
        <f>SUMIF(ET$98:ET$128,$D466,EV$98:EV$128)</f>
        <v>0</v>
      </c>
      <c r="ET466" s="9"/>
      <c r="EU466" s="10"/>
      <c r="EV466" s="11"/>
      <c r="EW466" s="6">
        <f>SUMIF(EX$98:EX$128,$D466,EZ$98:EZ$128)</f>
        <v>0</v>
      </c>
      <c r="EX466" s="9"/>
      <c r="EY466" s="10"/>
      <c r="EZ466" s="11"/>
      <c r="FA466" s="6">
        <f>SUMIF(FB$98:FB$128,$D466,FD$98:FD$128)</f>
        <v>0</v>
      </c>
      <c r="FB466" s="9"/>
      <c r="FC466" s="10"/>
      <c r="FD466" s="11"/>
      <c r="FE466" s="6">
        <f>SUMIF(FF$98:FF$128,$D466,FH$98:FH$128)</f>
        <v>0</v>
      </c>
      <c r="FF466" s="9"/>
      <c r="FG466" s="10"/>
      <c r="FH466" s="11"/>
      <c r="FI466" s="6">
        <f>SUMIF(FJ$98:FJ$128,$D466,FL$98:FL$128)</f>
        <v>0</v>
      </c>
      <c r="FJ466" s="9"/>
      <c r="FK466" s="10"/>
      <c r="FL466" s="11"/>
      <c r="FM466" s="6">
        <f>SUMIF(FN$98:FN$128,$D466,FP$98:FP$128)</f>
        <v>0</v>
      </c>
      <c r="FN466" s="9"/>
      <c r="FO466" s="10"/>
      <c r="FP466" s="11"/>
      <c r="FQ466" s="6">
        <f>SUMIF(FR$98:FR$128,$D466,FT$98:FT$128)</f>
        <v>0</v>
      </c>
      <c r="FR466" s="9"/>
      <c r="FS466" s="10"/>
      <c r="FT466" s="11"/>
      <c r="FU466" s="6">
        <f>SUMIF(FV$98:FV$128,$D466,FX$98:FX$128)</f>
        <v>0</v>
      </c>
      <c r="FV466" s="9"/>
      <c r="FW466" s="10"/>
      <c r="FX466" s="11"/>
      <c r="FY466" s="6">
        <f>SUMIF(FZ$98:FZ$128,$D466,GB$98:GB$128)</f>
        <v>0</v>
      </c>
      <c r="FZ466" s="9"/>
      <c r="GA466" s="10"/>
      <c r="GB466" s="11"/>
      <c r="GC466" s="6">
        <f>SUMIF(GD$98:GD$128,$D466,GF$98:GF$128)</f>
        <v>0</v>
      </c>
      <c r="GD466" s="9"/>
      <c r="GE466" s="10"/>
      <c r="GF466" s="11"/>
      <c r="GG466" s="6">
        <f>SUMIF(GH$98:GH$128,$D466,GJ$98:GJ$128)</f>
        <v>0</v>
      </c>
      <c r="GH466" s="9"/>
      <c r="GI466" s="10"/>
      <c r="GJ466" s="11"/>
      <c r="GK466" s="6">
        <f>SUMIF(GL$98:GL$128,$D466,GN$98:GN$128)</f>
        <v>0</v>
      </c>
      <c r="GL466" s="9"/>
      <c r="GM466" s="10"/>
      <c r="GN466" s="11"/>
      <c r="GO466" s="6">
        <f>SUMIF(GP$98:GP$128,$D466,GR$98:GR$128)</f>
        <v>0</v>
      </c>
      <c r="GP466" s="9"/>
      <c r="GQ466" s="10"/>
      <c r="GR466" s="11"/>
      <c r="GS466" s="6">
        <f>SUMIF(GT$98:GT$128,$D466,GV$98:GV$128)</f>
        <v>0</v>
      </c>
      <c r="GT466" s="9"/>
      <c r="GU466" s="10"/>
      <c r="GV466" s="20"/>
      <c r="GW466" s="19">
        <f t="shared" si="13"/>
        <v>0</v>
      </c>
      <c r="GX466" s="472"/>
      <c r="GY466" s="522"/>
    </row>
    <row r="467" spans="1:207" ht="33.950000000000003" customHeight="1">
      <c r="A467" s="244" t="s">
        <v>79</v>
      </c>
      <c r="B467" s="499"/>
      <c r="C467" s="249" t="s">
        <v>424</v>
      </c>
      <c r="D467" s="246" t="s">
        <v>425</v>
      </c>
      <c r="E467" s="206">
        <f>SUMIF(F$129:F$159,$D467,H$129:H$159)</f>
        <v>0</v>
      </c>
      <c r="F467" s="9"/>
      <c r="G467" s="10"/>
      <c r="H467" s="11"/>
      <c r="I467" s="6">
        <f>SUMIF(J$129:J$159,$D467,L$129:L$159)</f>
        <v>0</v>
      </c>
      <c r="J467" s="9"/>
      <c r="K467" s="10"/>
      <c r="L467" s="11"/>
      <c r="M467" s="6">
        <f>SUMIF(N$129:N$159,$D467,P$129:P$159)</f>
        <v>0</v>
      </c>
      <c r="N467" s="9"/>
      <c r="O467" s="10"/>
      <c r="P467" s="11"/>
      <c r="Q467" s="6">
        <f>SUMIF(R$129:R$159,$D467,T$129:T$159)</f>
        <v>0</v>
      </c>
      <c r="R467" s="9"/>
      <c r="S467" s="10"/>
      <c r="T467" s="11"/>
      <c r="U467" s="6">
        <f>SUMIF(V$129:V$159,$D467,X$129:X$159)</f>
        <v>0</v>
      </c>
      <c r="V467" s="9"/>
      <c r="W467" s="10"/>
      <c r="X467" s="11"/>
      <c r="Y467" s="6">
        <f>SUMIF(Z$129:Z$159,$D467,AB$129:AB$159)</f>
        <v>0</v>
      </c>
      <c r="Z467" s="9"/>
      <c r="AA467" s="10"/>
      <c r="AB467" s="11"/>
      <c r="AC467" s="6">
        <f>SUMIF(AD$129:AD$159,$D467,AF$129:AF$159)</f>
        <v>0</v>
      </c>
      <c r="AD467" s="9"/>
      <c r="AE467" s="10"/>
      <c r="AF467" s="11"/>
      <c r="AG467" s="6">
        <f>SUMIF(AH$129:AH$159,$D467,AJ$129:AJ$159)</f>
        <v>0</v>
      </c>
      <c r="AH467" s="9"/>
      <c r="AI467" s="10"/>
      <c r="AJ467" s="11"/>
      <c r="AK467" s="6">
        <f>SUMIF(AL$129:AL$159,$D467,AN$129:AN$159)</f>
        <v>0</v>
      </c>
      <c r="AL467" s="9"/>
      <c r="AM467" s="10"/>
      <c r="AN467" s="11"/>
      <c r="AO467" s="6">
        <f>SUMIF(AP$129:AP$159,$D467,AR$129:AR$159)</f>
        <v>0</v>
      </c>
      <c r="AP467" s="9"/>
      <c r="AQ467" s="10"/>
      <c r="AR467" s="11"/>
      <c r="AS467" s="6">
        <f>SUMIF(AT$129:AT$159,$D467,AV$129:AV$159)</f>
        <v>0</v>
      </c>
      <c r="AT467" s="9"/>
      <c r="AU467" s="10"/>
      <c r="AV467" s="11"/>
      <c r="AW467" s="6">
        <f>SUMIF(AX$129:AX$159,$D467,AZ$129:AZ$159)</f>
        <v>0</v>
      </c>
      <c r="AX467" s="9"/>
      <c r="AY467" s="10"/>
      <c r="AZ467" s="11"/>
      <c r="BA467" s="6">
        <f>SUMIF(BB$129:BB$159,$D467,BD$129:BD$159)</f>
        <v>0</v>
      </c>
      <c r="BB467" s="9"/>
      <c r="BC467" s="10"/>
      <c r="BD467" s="11"/>
      <c r="BE467" s="6">
        <f>SUMIF(BF$129:BF$159,$D467,BH$129:BH$159)</f>
        <v>0</v>
      </c>
      <c r="BF467" s="9"/>
      <c r="BG467" s="10"/>
      <c r="BH467" s="11"/>
      <c r="BI467" s="6">
        <f>SUMIF(BJ$129:BJ$159,$D467,BL$129:BL$159)</f>
        <v>0</v>
      </c>
      <c r="BJ467" s="9"/>
      <c r="BK467" s="10"/>
      <c r="BL467" s="11"/>
      <c r="BM467" s="6">
        <f>SUMIF(BN$129:BN$159,$D467,BP$129:BP$159)</f>
        <v>0</v>
      </c>
      <c r="BN467" s="9"/>
      <c r="BO467" s="10"/>
      <c r="BP467" s="11"/>
      <c r="BQ467" s="6">
        <f>SUMIF(BR$129:BR$159,$D467,BT$129:BT$159)</f>
        <v>0</v>
      </c>
      <c r="BR467" s="9"/>
      <c r="BS467" s="10"/>
      <c r="BT467" s="11"/>
      <c r="BU467" s="6">
        <f>SUMIF(BV$129:BV$159,$D467,BX$129:BX$159)</f>
        <v>0</v>
      </c>
      <c r="BV467" s="9"/>
      <c r="BW467" s="10"/>
      <c r="BX467" s="11"/>
      <c r="BY467" s="6">
        <f>SUMIF(BZ$129:BZ$159,$D467,CB$129:CB$159)</f>
        <v>0</v>
      </c>
      <c r="BZ467" s="9"/>
      <c r="CA467" s="10"/>
      <c r="CB467" s="11"/>
      <c r="CC467" s="6">
        <f>SUMIF(CD$129:CD$159,$D467,CF$129:CF$159)</f>
        <v>0</v>
      </c>
      <c r="CD467" s="9"/>
      <c r="CE467" s="10"/>
      <c r="CF467" s="11"/>
      <c r="CG467" s="6">
        <f>SUMIF(CH$129:CH$159,$D467,CJ$129:CJ$159)</f>
        <v>0</v>
      </c>
      <c r="CH467" s="9"/>
      <c r="CI467" s="10"/>
      <c r="CJ467" s="11"/>
      <c r="CK467" s="6">
        <f>SUMIF(CL$129:CL$159,$D467,CN$129:CN$159)</f>
        <v>0</v>
      </c>
      <c r="CL467" s="9"/>
      <c r="CM467" s="10"/>
      <c r="CN467" s="11"/>
      <c r="CO467" s="6">
        <f>SUMIF(CP$129:CP$159,$D467,CR$129:CR$159)</f>
        <v>0</v>
      </c>
      <c r="CP467" s="9"/>
      <c r="CQ467" s="10"/>
      <c r="CR467" s="11"/>
      <c r="CS467" s="6">
        <f>SUMIF(CT$129:CT$159,$D467,CV$129:CV$159)</f>
        <v>0</v>
      </c>
      <c r="CT467" s="9"/>
      <c r="CU467" s="10"/>
      <c r="CV467" s="11"/>
      <c r="CW467" s="6">
        <f>SUMIF(CX$129:CX$159,$D467,CZ$129:CZ$159)</f>
        <v>0</v>
      </c>
      <c r="CX467" s="9"/>
      <c r="CY467" s="10"/>
      <c r="CZ467" s="11"/>
      <c r="DA467" s="6">
        <f>SUMIF(DB$129:DB$159,$D467,DD$129:DD$159)</f>
        <v>0</v>
      </c>
      <c r="DB467" s="9"/>
      <c r="DC467" s="10"/>
      <c r="DD467" s="11"/>
      <c r="DE467" s="6">
        <f>SUMIF(DF$129:DF$159,$D467,DH$129:DH$159)</f>
        <v>0</v>
      </c>
      <c r="DF467" s="9"/>
      <c r="DG467" s="10"/>
      <c r="DH467" s="11"/>
      <c r="DI467" s="6">
        <f>SUMIF(DJ$129:DJ$159,$D467,DL$129:DL$159)</f>
        <v>0</v>
      </c>
      <c r="DJ467" s="9"/>
      <c r="DK467" s="10"/>
      <c r="DL467" s="11"/>
      <c r="DM467" s="6">
        <f>SUMIF(DN$129:DN$159,$D467,DP$129:DP$159)</f>
        <v>0</v>
      </c>
      <c r="DN467" s="9"/>
      <c r="DO467" s="10"/>
      <c r="DP467" s="11"/>
      <c r="DQ467" s="6">
        <f>SUMIF(DR$129:DR$159,$D467,DT$129:DT$159)</f>
        <v>0</v>
      </c>
      <c r="DR467" s="9"/>
      <c r="DS467" s="10"/>
      <c r="DT467" s="11"/>
      <c r="DU467" s="6">
        <f>SUMIF(DV$129:DV$159,$D467,DX$129:DX$159)</f>
        <v>0</v>
      </c>
      <c r="DV467" s="9"/>
      <c r="DW467" s="10"/>
      <c r="DX467" s="11"/>
      <c r="DY467" s="6">
        <f>SUMIF(DZ$129:DZ$159,$D467,EB$129:EB$159)</f>
        <v>0</v>
      </c>
      <c r="DZ467" s="9"/>
      <c r="EA467" s="10"/>
      <c r="EB467" s="11"/>
      <c r="EC467" s="6">
        <f>SUMIF(ED$129:ED$159,$D467,EF$129:EF$159)</f>
        <v>0</v>
      </c>
      <c r="ED467" s="9"/>
      <c r="EE467" s="10"/>
      <c r="EF467" s="11"/>
      <c r="EG467" s="6">
        <f>SUMIF(EH$129:EH$159,$D467,EJ$129:EJ$159)</f>
        <v>0</v>
      </c>
      <c r="EH467" s="9"/>
      <c r="EI467" s="10"/>
      <c r="EJ467" s="11"/>
      <c r="EK467" s="6">
        <f>SUMIF(EL$129:EL$159,$D467,EN$129:EN$159)</f>
        <v>0</v>
      </c>
      <c r="EL467" s="9"/>
      <c r="EM467" s="10"/>
      <c r="EN467" s="11"/>
      <c r="EO467" s="6">
        <f>SUMIF(EP$129:EP$159,$D467,ER$129:ER$159)</f>
        <v>0</v>
      </c>
      <c r="EP467" s="9"/>
      <c r="EQ467" s="10"/>
      <c r="ER467" s="11"/>
      <c r="ES467" s="6">
        <f>SUMIF(ET$129:ET$159,$D467,EV$129:EV$159)</f>
        <v>0</v>
      </c>
      <c r="ET467" s="9"/>
      <c r="EU467" s="10"/>
      <c r="EV467" s="11"/>
      <c r="EW467" s="6">
        <f>SUMIF(EX$129:EX$159,$D467,EZ$129:EZ$159)</f>
        <v>0</v>
      </c>
      <c r="EX467" s="9"/>
      <c r="EY467" s="10"/>
      <c r="EZ467" s="11"/>
      <c r="FA467" s="6">
        <f>SUMIF(FB$129:FB$159,$D467,FD$129:FD$159)</f>
        <v>0</v>
      </c>
      <c r="FB467" s="9"/>
      <c r="FC467" s="10"/>
      <c r="FD467" s="11"/>
      <c r="FE467" s="6">
        <f>SUMIF(FF$129:FF$159,$D467,FH$129:FH$159)</f>
        <v>0</v>
      </c>
      <c r="FF467" s="9"/>
      <c r="FG467" s="10"/>
      <c r="FH467" s="11"/>
      <c r="FI467" s="6">
        <f>SUMIF(FJ$129:FJ$159,$D467,FL$129:FL$159)</f>
        <v>0</v>
      </c>
      <c r="FJ467" s="9"/>
      <c r="FK467" s="10"/>
      <c r="FL467" s="11"/>
      <c r="FM467" s="6">
        <f>SUMIF(FN$129:FN$159,$D467,FP$129:FP$159)</f>
        <v>0</v>
      </c>
      <c r="FN467" s="9"/>
      <c r="FO467" s="10"/>
      <c r="FP467" s="11"/>
      <c r="FQ467" s="6">
        <f>SUMIF(FR$129:FR$159,$D467,FT$129:FT$159)</f>
        <v>0</v>
      </c>
      <c r="FR467" s="9"/>
      <c r="FS467" s="10"/>
      <c r="FT467" s="11"/>
      <c r="FU467" s="6">
        <f>SUMIF(FV$129:FV$159,$D467,FX$129:FX$159)</f>
        <v>0</v>
      </c>
      <c r="FV467" s="9"/>
      <c r="FW467" s="10"/>
      <c r="FX467" s="11"/>
      <c r="FY467" s="6">
        <f>SUMIF(FZ$129:FZ$159,$D467,GB$129:GB$159)</f>
        <v>0</v>
      </c>
      <c r="FZ467" s="9"/>
      <c r="GA467" s="10"/>
      <c r="GB467" s="11"/>
      <c r="GC467" s="6">
        <f>SUMIF(GD$129:GD$159,$D467,GF$129:GF$159)</f>
        <v>0</v>
      </c>
      <c r="GD467" s="9"/>
      <c r="GE467" s="10"/>
      <c r="GF467" s="11"/>
      <c r="GG467" s="6">
        <f>SUMIF(GH$129:GH$159,$D467,GJ$129:GJ$159)</f>
        <v>0</v>
      </c>
      <c r="GH467" s="9"/>
      <c r="GI467" s="10"/>
      <c r="GJ467" s="11"/>
      <c r="GK467" s="6">
        <f>SUMIF(GL$129:GL$159,$D467,GN$129:GN$159)</f>
        <v>0</v>
      </c>
      <c r="GL467" s="9"/>
      <c r="GM467" s="10"/>
      <c r="GN467" s="11"/>
      <c r="GO467" s="6">
        <f>SUMIF(GP$129:GP$159,$D467,GR$129:GR$159)</f>
        <v>0</v>
      </c>
      <c r="GP467" s="9"/>
      <c r="GQ467" s="10"/>
      <c r="GR467" s="11"/>
      <c r="GS467" s="6">
        <f>SUMIF(GT$129:GT$159,$D467,GV$129:GV$159)</f>
        <v>0</v>
      </c>
      <c r="GT467" s="9"/>
      <c r="GU467" s="10"/>
      <c r="GV467" s="20"/>
      <c r="GW467" s="19">
        <f t="shared" si="13"/>
        <v>0</v>
      </c>
      <c r="GX467" s="472"/>
      <c r="GY467" s="522"/>
    </row>
    <row r="468" spans="1:207" ht="33.950000000000003" customHeight="1">
      <c r="A468" s="244" t="s">
        <v>80</v>
      </c>
      <c r="B468" s="499"/>
      <c r="C468" s="249" t="s">
        <v>424</v>
      </c>
      <c r="D468" s="246" t="s">
        <v>425</v>
      </c>
      <c r="E468" s="206">
        <f>SUMIF(F$160:F$190,$D468,H$160:H$190)</f>
        <v>0</v>
      </c>
      <c r="F468" s="9"/>
      <c r="G468" s="10"/>
      <c r="H468" s="11"/>
      <c r="I468" s="6">
        <f>SUMIF(J$160:J$190,$D468,L$160:L$190)</f>
        <v>0</v>
      </c>
      <c r="J468" s="9"/>
      <c r="K468" s="10"/>
      <c r="L468" s="11"/>
      <c r="M468" s="6">
        <f>SUMIF(N$160:N$190,$D468,P$160:P$190)</f>
        <v>0</v>
      </c>
      <c r="N468" s="9"/>
      <c r="O468" s="10"/>
      <c r="P468" s="11"/>
      <c r="Q468" s="6">
        <f>SUMIF(R$160:R$190,$D468,T$160:T$190)</f>
        <v>0</v>
      </c>
      <c r="R468" s="9"/>
      <c r="S468" s="10"/>
      <c r="T468" s="11"/>
      <c r="U468" s="6">
        <f>SUMIF(V$160:V$190,$D468,X$160:X$190)</f>
        <v>0</v>
      </c>
      <c r="V468" s="9"/>
      <c r="W468" s="10"/>
      <c r="X468" s="11"/>
      <c r="Y468" s="6">
        <f>SUMIF(Z$160:Z$190,$D468,AB$160:AB$190)</f>
        <v>0</v>
      </c>
      <c r="Z468" s="9"/>
      <c r="AA468" s="10"/>
      <c r="AB468" s="11"/>
      <c r="AC468" s="6">
        <f>SUMIF(AD$160:AD$190,$D468,AF$160:AF$190)</f>
        <v>0</v>
      </c>
      <c r="AD468" s="9"/>
      <c r="AE468" s="10"/>
      <c r="AF468" s="11"/>
      <c r="AG468" s="6">
        <f>SUMIF(AH$160:AH$190,$D468,AJ$160:AJ$190)</f>
        <v>0</v>
      </c>
      <c r="AH468" s="9"/>
      <c r="AI468" s="10"/>
      <c r="AJ468" s="11"/>
      <c r="AK468" s="6">
        <f>SUMIF(AL$160:AL$190,$D468,AN$160:AN$190)</f>
        <v>0</v>
      </c>
      <c r="AL468" s="9"/>
      <c r="AM468" s="10"/>
      <c r="AN468" s="11"/>
      <c r="AO468" s="6">
        <f>SUMIF(AP$160:AP$190,$D468,AR$160:AR$190)</f>
        <v>0</v>
      </c>
      <c r="AP468" s="9"/>
      <c r="AQ468" s="10"/>
      <c r="AR468" s="11"/>
      <c r="AS468" s="6">
        <f>SUMIF(AT$160:AT$190,$D468,AV$160:AV$190)</f>
        <v>0</v>
      </c>
      <c r="AT468" s="9"/>
      <c r="AU468" s="10"/>
      <c r="AV468" s="11"/>
      <c r="AW468" s="6">
        <f>SUMIF(AX$160:AX$190,$D468,AZ$160:AZ$190)</f>
        <v>0</v>
      </c>
      <c r="AX468" s="9"/>
      <c r="AY468" s="10"/>
      <c r="AZ468" s="11"/>
      <c r="BA468" s="6">
        <f>SUMIF(BB$160:BB$190,$D468,BD$160:BD$190)</f>
        <v>0</v>
      </c>
      <c r="BB468" s="9"/>
      <c r="BC468" s="10"/>
      <c r="BD468" s="11"/>
      <c r="BE468" s="6">
        <f>SUMIF(BF$160:BF$190,$D468,BH$160:BH$190)</f>
        <v>0</v>
      </c>
      <c r="BF468" s="9"/>
      <c r="BG468" s="10"/>
      <c r="BH468" s="11"/>
      <c r="BI468" s="6">
        <f>SUMIF(BJ$160:BJ$190,$D468,BL$160:BL$190)</f>
        <v>0</v>
      </c>
      <c r="BJ468" s="9"/>
      <c r="BK468" s="10"/>
      <c r="BL468" s="11"/>
      <c r="BM468" s="6">
        <f>SUMIF(BN$160:BN$190,$D468,BP$160:BP$190)</f>
        <v>0</v>
      </c>
      <c r="BN468" s="9"/>
      <c r="BO468" s="10"/>
      <c r="BP468" s="11"/>
      <c r="BQ468" s="6">
        <f>SUMIF(BR$160:BR$190,$D468,BT$160:BT$190)</f>
        <v>0</v>
      </c>
      <c r="BR468" s="9"/>
      <c r="BS468" s="10"/>
      <c r="BT468" s="11"/>
      <c r="BU468" s="6">
        <f>SUMIF(BV$160:BV$190,$D468,BX$160:BX$190)</f>
        <v>0</v>
      </c>
      <c r="BV468" s="9"/>
      <c r="BW468" s="10"/>
      <c r="BX468" s="11"/>
      <c r="BY468" s="6">
        <f>SUMIF(BZ$160:BZ$190,$D468,CB$160:CB$190)</f>
        <v>0</v>
      </c>
      <c r="BZ468" s="9"/>
      <c r="CA468" s="10"/>
      <c r="CB468" s="11"/>
      <c r="CC468" s="6">
        <f>SUMIF(CD$160:CD$190,$D468,CF$160:CF$190)</f>
        <v>0</v>
      </c>
      <c r="CD468" s="9"/>
      <c r="CE468" s="10"/>
      <c r="CF468" s="11"/>
      <c r="CG468" s="6">
        <f>SUMIF(CH$160:CH$190,$D468,CJ$160:CJ$190)</f>
        <v>0</v>
      </c>
      <c r="CH468" s="9"/>
      <c r="CI468" s="10"/>
      <c r="CJ468" s="11"/>
      <c r="CK468" s="6">
        <f>SUMIF(CL$160:CL$190,$D468,CN$160:CN$190)</f>
        <v>0</v>
      </c>
      <c r="CL468" s="9"/>
      <c r="CM468" s="10"/>
      <c r="CN468" s="11"/>
      <c r="CO468" s="6">
        <f>SUMIF(CP$160:CP$190,$D468,CR$160:CR$190)</f>
        <v>0</v>
      </c>
      <c r="CP468" s="9"/>
      <c r="CQ468" s="10"/>
      <c r="CR468" s="11"/>
      <c r="CS468" s="6">
        <f>SUMIF(CT$160:CT$190,$D468,CV$160:CV$190)</f>
        <v>0</v>
      </c>
      <c r="CT468" s="9"/>
      <c r="CU468" s="10"/>
      <c r="CV468" s="11"/>
      <c r="CW468" s="6">
        <f>SUMIF(CX$160:CX$190,$D468,CZ$160:CZ$190)</f>
        <v>0</v>
      </c>
      <c r="CX468" s="9"/>
      <c r="CY468" s="10"/>
      <c r="CZ468" s="11"/>
      <c r="DA468" s="6">
        <f>SUMIF(DB$160:DB$190,$D468,DD$160:DD$190)</f>
        <v>0</v>
      </c>
      <c r="DB468" s="9"/>
      <c r="DC468" s="10"/>
      <c r="DD468" s="11"/>
      <c r="DE468" s="6">
        <f>SUMIF(DF$160:DF$190,$D468,DH$160:DH$190)</f>
        <v>0</v>
      </c>
      <c r="DF468" s="9"/>
      <c r="DG468" s="10"/>
      <c r="DH468" s="11"/>
      <c r="DI468" s="6">
        <f>SUMIF(DJ$160:DJ$190,$D468,DL$160:DL$190)</f>
        <v>0</v>
      </c>
      <c r="DJ468" s="9"/>
      <c r="DK468" s="10"/>
      <c r="DL468" s="11"/>
      <c r="DM468" s="6">
        <f>SUMIF(DN$160:DN$190,$D468,DP$160:DP$190)</f>
        <v>0</v>
      </c>
      <c r="DN468" s="9"/>
      <c r="DO468" s="10"/>
      <c r="DP468" s="11"/>
      <c r="DQ468" s="6">
        <f>SUMIF(DR$160:DR$190,$D468,DT$160:DT$190)</f>
        <v>0</v>
      </c>
      <c r="DR468" s="9"/>
      <c r="DS468" s="10"/>
      <c r="DT468" s="11"/>
      <c r="DU468" s="6">
        <f>SUMIF(DV$160:DV$190,$D468,DX$160:DX$190)</f>
        <v>0</v>
      </c>
      <c r="DV468" s="9"/>
      <c r="DW468" s="10"/>
      <c r="DX468" s="11"/>
      <c r="DY468" s="6">
        <f>SUMIF(DZ$160:DZ$190,$D468,EB$160:EB$190)</f>
        <v>0</v>
      </c>
      <c r="DZ468" s="9"/>
      <c r="EA468" s="10"/>
      <c r="EB468" s="11"/>
      <c r="EC468" s="6">
        <f>SUMIF(ED$160:ED$190,$D468,EF$160:EF$190)</f>
        <v>0</v>
      </c>
      <c r="ED468" s="9"/>
      <c r="EE468" s="10"/>
      <c r="EF468" s="11"/>
      <c r="EG468" s="6">
        <f>SUMIF(EH$160:EH$190,$D468,EJ$160:EJ$190)</f>
        <v>0</v>
      </c>
      <c r="EH468" s="9"/>
      <c r="EI468" s="10"/>
      <c r="EJ468" s="11"/>
      <c r="EK468" s="6">
        <f>SUMIF(EL$160:EL$190,$D468,EN$160:EN$190)</f>
        <v>0</v>
      </c>
      <c r="EL468" s="9"/>
      <c r="EM468" s="10"/>
      <c r="EN468" s="11"/>
      <c r="EO468" s="6">
        <f>SUMIF(EP$160:EP$190,$D468,ER$160:ER$190)</f>
        <v>0</v>
      </c>
      <c r="EP468" s="9"/>
      <c r="EQ468" s="10"/>
      <c r="ER468" s="11"/>
      <c r="ES468" s="6">
        <f>SUMIF(ET$160:ET$190,$D468,EV$160:EV$190)</f>
        <v>0</v>
      </c>
      <c r="ET468" s="9"/>
      <c r="EU468" s="10"/>
      <c r="EV468" s="11"/>
      <c r="EW468" s="6">
        <f>SUMIF(EX$160:EX$190,$D468,EZ$160:EZ$190)</f>
        <v>0</v>
      </c>
      <c r="EX468" s="9"/>
      <c r="EY468" s="10"/>
      <c r="EZ468" s="11"/>
      <c r="FA468" s="6">
        <f>SUMIF(FB$160:FB$190,$D468,FD$160:FD$190)</f>
        <v>0</v>
      </c>
      <c r="FB468" s="9"/>
      <c r="FC468" s="10"/>
      <c r="FD468" s="11"/>
      <c r="FE468" s="6">
        <f>SUMIF(FF$160:FF$190,$D468,FH$160:FH$190)</f>
        <v>0</v>
      </c>
      <c r="FF468" s="9"/>
      <c r="FG468" s="10"/>
      <c r="FH468" s="11"/>
      <c r="FI468" s="6">
        <f>SUMIF(FJ$160:FJ$190,$D468,FL$160:FL$190)</f>
        <v>0</v>
      </c>
      <c r="FJ468" s="9"/>
      <c r="FK468" s="10"/>
      <c r="FL468" s="11"/>
      <c r="FM468" s="6">
        <f>SUMIF(FN$160:FN$190,$D468,FP$160:FP$190)</f>
        <v>0</v>
      </c>
      <c r="FN468" s="9"/>
      <c r="FO468" s="10"/>
      <c r="FP468" s="11"/>
      <c r="FQ468" s="6">
        <f>SUMIF(FR$160:FR$190,$D468,FT$160:FT$190)</f>
        <v>0</v>
      </c>
      <c r="FR468" s="9"/>
      <c r="FS468" s="10"/>
      <c r="FT468" s="11"/>
      <c r="FU468" s="6">
        <f>SUMIF(FV$160:FV$190,$D468,FX$160:FX$190)</f>
        <v>0</v>
      </c>
      <c r="FV468" s="9"/>
      <c r="FW468" s="10"/>
      <c r="FX468" s="11"/>
      <c r="FY468" s="6">
        <f>SUMIF(FZ$160:FZ$190,$D468,GB$160:GB$190)</f>
        <v>0</v>
      </c>
      <c r="FZ468" s="9"/>
      <c r="GA468" s="10"/>
      <c r="GB468" s="11"/>
      <c r="GC468" s="6">
        <f>SUMIF(GD$160:GD$190,$D468,GF$160:GF$190)</f>
        <v>0</v>
      </c>
      <c r="GD468" s="9"/>
      <c r="GE468" s="10"/>
      <c r="GF468" s="11"/>
      <c r="GG468" s="6">
        <f>SUMIF(GH$160:GH$190,$D468,GJ$160:GJ$190)</f>
        <v>0</v>
      </c>
      <c r="GH468" s="9"/>
      <c r="GI468" s="10"/>
      <c r="GJ468" s="11"/>
      <c r="GK468" s="6">
        <f>SUMIF(GL$160:GL$190,$D468,GN$160:GN$190)</f>
        <v>0</v>
      </c>
      <c r="GL468" s="9"/>
      <c r="GM468" s="10"/>
      <c r="GN468" s="11"/>
      <c r="GO468" s="6">
        <f>SUMIF(GP$160:GP$190,$D468,GR$160:GR$190)</f>
        <v>0</v>
      </c>
      <c r="GP468" s="9"/>
      <c r="GQ468" s="10"/>
      <c r="GR468" s="11"/>
      <c r="GS468" s="6">
        <f>SUMIF(GT$160:GT$190,$D468,GV$160:GV$190)</f>
        <v>0</v>
      </c>
      <c r="GT468" s="9"/>
      <c r="GU468" s="10"/>
      <c r="GV468" s="20"/>
      <c r="GW468" s="19">
        <f t="shared" si="13"/>
        <v>0</v>
      </c>
      <c r="GX468" s="472"/>
      <c r="GY468" s="522"/>
    </row>
    <row r="469" spans="1:207" ht="33.950000000000003" customHeight="1">
      <c r="A469" s="244" t="s">
        <v>81</v>
      </c>
      <c r="B469" s="499"/>
      <c r="C469" s="249" t="s">
        <v>424</v>
      </c>
      <c r="D469" s="246" t="s">
        <v>425</v>
      </c>
      <c r="E469" s="206">
        <f>SUMIF(F$191:F$221,$D469,H$191:H$221)</f>
        <v>0</v>
      </c>
      <c r="F469" s="9"/>
      <c r="G469" s="10"/>
      <c r="H469" s="11"/>
      <c r="I469" s="6">
        <f>SUMIF(J$191:J$221,$D469,L$191:L$221)</f>
        <v>0</v>
      </c>
      <c r="J469" s="9"/>
      <c r="K469" s="10"/>
      <c r="L469" s="11"/>
      <c r="M469" s="6">
        <f>SUMIF(N$191:N$221,$D469,P$191:P$221)</f>
        <v>0</v>
      </c>
      <c r="N469" s="9"/>
      <c r="O469" s="10"/>
      <c r="P469" s="11"/>
      <c r="Q469" s="6">
        <f>SUMIF(R$191:R$221,$D469,T$191:T$221)</f>
        <v>0</v>
      </c>
      <c r="R469" s="9"/>
      <c r="S469" s="10"/>
      <c r="T469" s="11"/>
      <c r="U469" s="6">
        <f>SUMIF(V$191:V$221,$D469,X$191:X$221)</f>
        <v>0</v>
      </c>
      <c r="V469" s="9"/>
      <c r="W469" s="10"/>
      <c r="X469" s="11"/>
      <c r="Y469" s="6">
        <f>SUMIF(Z$191:Z$221,$D469,AB$191:AB$221)</f>
        <v>0</v>
      </c>
      <c r="Z469" s="9"/>
      <c r="AA469" s="10"/>
      <c r="AB469" s="11"/>
      <c r="AC469" s="6">
        <f>SUMIF(AD$191:AD$221,$D469,AF$191:AF$221)</f>
        <v>0</v>
      </c>
      <c r="AD469" s="9"/>
      <c r="AE469" s="10"/>
      <c r="AF469" s="11"/>
      <c r="AG469" s="6">
        <f>SUMIF(AH$191:AH$221,$D469,AJ$191:AJ$221)</f>
        <v>0</v>
      </c>
      <c r="AH469" s="9"/>
      <c r="AI469" s="10"/>
      <c r="AJ469" s="11"/>
      <c r="AK469" s="6">
        <f>SUMIF(AL$191:AL$221,$D469,AN$191:AN$221)</f>
        <v>0</v>
      </c>
      <c r="AL469" s="9"/>
      <c r="AM469" s="10"/>
      <c r="AN469" s="11"/>
      <c r="AO469" s="6">
        <f>SUMIF(AP$191:AP$221,$D469,AR$191:AR$221)</f>
        <v>0</v>
      </c>
      <c r="AP469" s="9"/>
      <c r="AQ469" s="10"/>
      <c r="AR469" s="11"/>
      <c r="AS469" s="6">
        <f>SUMIF(AT$191:AT$221,$D469,AV$191:AV$221)</f>
        <v>0</v>
      </c>
      <c r="AT469" s="9"/>
      <c r="AU469" s="10"/>
      <c r="AV469" s="11"/>
      <c r="AW469" s="6">
        <f>SUMIF(AX$191:AX$221,$D469,AZ$191:AZ$221)</f>
        <v>0</v>
      </c>
      <c r="AX469" s="9"/>
      <c r="AY469" s="10"/>
      <c r="AZ469" s="11"/>
      <c r="BA469" s="6">
        <f>SUMIF(BB$191:BB$221,$D469,BD$191:BD$221)</f>
        <v>0</v>
      </c>
      <c r="BB469" s="9"/>
      <c r="BC469" s="10"/>
      <c r="BD469" s="11"/>
      <c r="BE469" s="6">
        <f>SUMIF(BF$191:BF$221,$D469,BH$191:BH$221)</f>
        <v>0</v>
      </c>
      <c r="BF469" s="9"/>
      <c r="BG469" s="10"/>
      <c r="BH469" s="11"/>
      <c r="BI469" s="6">
        <f>SUMIF(BJ$191:BJ$221,$D469,BL$191:BL$221)</f>
        <v>0</v>
      </c>
      <c r="BJ469" s="9"/>
      <c r="BK469" s="10"/>
      <c r="BL469" s="11"/>
      <c r="BM469" s="6">
        <f>SUMIF(BN$191:BN$221,$D469,BP$191:BP$221)</f>
        <v>0</v>
      </c>
      <c r="BN469" s="9"/>
      <c r="BO469" s="10"/>
      <c r="BP469" s="11"/>
      <c r="BQ469" s="6">
        <f>SUMIF(BR$191:BR$221,$D469,BT$191:BT$221)</f>
        <v>0</v>
      </c>
      <c r="BR469" s="9"/>
      <c r="BS469" s="10"/>
      <c r="BT469" s="11"/>
      <c r="BU469" s="6">
        <f>SUMIF(BV$191:BV$221,$D469,BX$191:BX$221)</f>
        <v>0</v>
      </c>
      <c r="BV469" s="9"/>
      <c r="BW469" s="10"/>
      <c r="BX469" s="11"/>
      <c r="BY469" s="6">
        <f>SUMIF(BZ$191:BZ$221,$D469,CB$191:CB$221)</f>
        <v>0</v>
      </c>
      <c r="BZ469" s="9"/>
      <c r="CA469" s="10"/>
      <c r="CB469" s="11"/>
      <c r="CC469" s="6">
        <f>SUMIF(CD$191:CD$221,$D469,CF$191:CF$221)</f>
        <v>0</v>
      </c>
      <c r="CD469" s="9"/>
      <c r="CE469" s="10"/>
      <c r="CF469" s="11"/>
      <c r="CG469" s="6">
        <f>SUMIF(CH$191:CH$221,$D469,CJ$191:CJ$221)</f>
        <v>0</v>
      </c>
      <c r="CH469" s="9"/>
      <c r="CI469" s="10"/>
      <c r="CJ469" s="11"/>
      <c r="CK469" s="6">
        <f>SUMIF(CL$191:CL$221,$D469,CN$191:CN$221)</f>
        <v>0</v>
      </c>
      <c r="CL469" s="9"/>
      <c r="CM469" s="10"/>
      <c r="CN469" s="11"/>
      <c r="CO469" s="6">
        <f>SUMIF(CP$191:CP$221,$D469,CR$191:CR$221)</f>
        <v>0</v>
      </c>
      <c r="CP469" s="9"/>
      <c r="CQ469" s="10"/>
      <c r="CR469" s="11"/>
      <c r="CS469" s="6">
        <f>SUMIF(CT$191:CT$221,$D469,CV$191:CV$221)</f>
        <v>0</v>
      </c>
      <c r="CT469" s="9"/>
      <c r="CU469" s="10"/>
      <c r="CV469" s="11"/>
      <c r="CW469" s="6">
        <f>SUMIF(CX$191:CX$221,$D469,CZ$191:CZ$221)</f>
        <v>0</v>
      </c>
      <c r="CX469" s="9"/>
      <c r="CY469" s="10"/>
      <c r="CZ469" s="11"/>
      <c r="DA469" s="6">
        <f>SUMIF(DB$191:DB$221,$D469,DD$191:DD$221)</f>
        <v>0</v>
      </c>
      <c r="DB469" s="9"/>
      <c r="DC469" s="10"/>
      <c r="DD469" s="11"/>
      <c r="DE469" s="6">
        <f>SUMIF(DF$191:DF$221,$D469,DH$191:DH$221)</f>
        <v>0</v>
      </c>
      <c r="DF469" s="9"/>
      <c r="DG469" s="10"/>
      <c r="DH469" s="11"/>
      <c r="DI469" s="6">
        <f>SUMIF(DJ$191:DJ$221,$D469,DL$191:DL$221)</f>
        <v>0</v>
      </c>
      <c r="DJ469" s="9"/>
      <c r="DK469" s="10"/>
      <c r="DL469" s="11"/>
      <c r="DM469" s="6">
        <f>SUMIF(DN$191:DN$221,$D469,DP$191:DP$221)</f>
        <v>0</v>
      </c>
      <c r="DN469" s="9"/>
      <c r="DO469" s="10"/>
      <c r="DP469" s="11"/>
      <c r="DQ469" s="6">
        <f>SUMIF(DR$191:DR$221,$D469,DT$191:DT$221)</f>
        <v>0</v>
      </c>
      <c r="DR469" s="9"/>
      <c r="DS469" s="10"/>
      <c r="DT469" s="11"/>
      <c r="DU469" s="6">
        <f>SUMIF(DV$191:DV$221,$D469,DX$191:DX$221)</f>
        <v>0</v>
      </c>
      <c r="DV469" s="9"/>
      <c r="DW469" s="10"/>
      <c r="DX469" s="11"/>
      <c r="DY469" s="6">
        <f>SUMIF(DZ$191:DZ$221,$D469,EB$191:EB$221)</f>
        <v>0</v>
      </c>
      <c r="DZ469" s="9"/>
      <c r="EA469" s="10"/>
      <c r="EB469" s="11"/>
      <c r="EC469" s="6">
        <f>SUMIF(ED$191:ED$221,$D469,EF$191:EF$221)</f>
        <v>0</v>
      </c>
      <c r="ED469" s="9"/>
      <c r="EE469" s="10"/>
      <c r="EF469" s="11"/>
      <c r="EG469" s="6">
        <f>SUMIF(EH$191:EH$221,$D469,EJ$191:EJ$221)</f>
        <v>0</v>
      </c>
      <c r="EH469" s="9"/>
      <c r="EI469" s="10"/>
      <c r="EJ469" s="11"/>
      <c r="EK469" s="6">
        <f>SUMIF(EL$191:EL$221,$D469,EN$191:EN$221)</f>
        <v>0</v>
      </c>
      <c r="EL469" s="9"/>
      <c r="EM469" s="10"/>
      <c r="EN469" s="11"/>
      <c r="EO469" s="6">
        <f>SUMIF(EP$191:EP$221,$D469,ER$191:ER$221)</f>
        <v>0</v>
      </c>
      <c r="EP469" s="9"/>
      <c r="EQ469" s="10"/>
      <c r="ER469" s="11"/>
      <c r="ES469" s="6">
        <f>SUMIF(ET$191:ET$221,$D469,EV$191:EV$221)</f>
        <v>0</v>
      </c>
      <c r="ET469" s="9"/>
      <c r="EU469" s="10"/>
      <c r="EV469" s="11"/>
      <c r="EW469" s="6">
        <f>SUMIF(EX$191:EX$221,$D469,EZ$191:EZ$221)</f>
        <v>0</v>
      </c>
      <c r="EX469" s="9"/>
      <c r="EY469" s="10"/>
      <c r="EZ469" s="11"/>
      <c r="FA469" s="6">
        <f>SUMIF(FB$191:FB$221,$D469,FD$191:FD$221)</f>
        <v>0</v>
      </c>
      <c r="FB469" s="9"/>
      <c r="FC469" s="10"/>
      <c r="FD469" s="11"/>
      <c r="FE469" s="6">
        <f>SUMIF(FF$191:FF$221,$D469,FH$191:FH$221)</f>
        <v>0</v>
      </c>
      <c r="FF469" s="9"/>
      <c r="FG469" s="10"/>
      <c r="FH469" s="11"/>
      <c r="FI469" s="6">
        <f>SUMIF(FJ$191:FJ$221,$D469,FL$191:FL$221)</f>
        <v>0</v>
      </c>
      <c r="FJ469" s="9"/>
      <c r="FK469" s="10"/>
      <c r="FL469" s="11"/>
      <c r="FM469" s="6">
        <f>SUMIF(FN$191:FN$221,$D469,FP$191:FP$221)</f>
        <v>0</v>
      </c>
      <c r="FN469" s="9"/>
      <c r="FO469" s="10"/>
      <c r="FP469" s="11"/>
      <c r="FQ469" s="6">
        <f>SUMIF(FR$191:FR$221,$D469,FT$191:FT$221)</f>
        <v>0</v>
      </c>
      <c r="FR469" s="9"/>
      <c r="FS469" s="10"/>
      <c r="FT469" s="11"/>
      <c r="FU469" s="6">
        <f>SUMIF(FV$191:FV$221,$D469,FX$191:FX$221)</f>
        <v>0</v>
      </c>
      <c r="FV469" s="9"/>
      <c r="FW469" s="10"/>
      <c r="FX469" s="11"/>
      <c r="FY469" s="6">
        <f>SUMIF(FZ$191:FZ$221,$D469,GB$191:GB$221)</f>
        <v>0</v>
      </c>
      <c r="FZ469" s="9"/>
      <c r="GA469" s="10"/>
      <c r="GB469" s="11"/>
      <c r="GC469" s="6">
        <f>SUMIF(GD$191:GD$221,$D469,GF$191:GF$221)</f>
        <v>0</v>
      </c>
      <c r="GD469" s="9"/>
      <c r="GE469" s="10"/>
      <c r="GF469" s="11"/>
      <c r="GG469" s="6">
        <f>SUMIF(GH$191:GH$221,$D469,GJ$191:GJ$221)</f>
        <v>0</v>
      </c>
      <c r="GH469" s="9"/>
      <c r="GI469" s="10"/>
      <c r="GJ469" s="11"/>
      <c r="GK469" s="6">
        <f>SUMIF(GL$191:GL$221,$D469,GN$191:GN$221)</f>
        <v>0</v>
      </c>
      <c r="GL469" s="9"/>
      <c r="GM469" s="10"/>
      <c r="GN469" s="11"/>
      <c r="GO469" s="6">
        <f>SUMIF(GP$191:GP$221,$D469,GR$191:GR$221)</f>
        <v>0</v>
      </c>
      <c r="GP469" s="9"/>
      <c r="GQ469" s="10"/>
      <c r="GR469" s="11"/>
      <c r="GS469" s="6">
        <f>SUMIF(GT$191:GT$221,$D469,GV$191:GV$221)</f>
        <v>0</v>
      </c>
      <c r="GT469" s="9"/>
      <c r="GU469" s="10"/>
      <c r="GV469" s="20"/>
      <c r="GW469" s="19">
        <f t="shared" si="13"/>
        <v>0</v>
      </c>
      <c r="GX469" s="472"/>
      <c r="GY469" s="522"/>
    </row>
    <row r="470" spans="1:207" ht="33.950000000000003" customHeight="1">
      <c r="A470" s="244" t="s">
        <v>82</v>
      </c>
      <c r="B470" s="499"/>
      <c r="C470" s="249" t="s">
        <v>424</v>
      </c>
      <c r="D470" s="246" t="s">
        <v>425</v>
      </c>
      <c r="E470" s="206">
        <f>SUMIF(F$222:F$252,$D470,H$222:H$252)</f>
        <v>0</v>
      </c>
      <c r="F470" s="9"/>
      <c r="G470" s="10"/>
      <c r="H470" s="11"/>
      <c r="I470" s="6">
        <f>SUMIF(J$222:J$252,$D470,L$222:L$252)</f>
        <v>0</v>
      </c>
      <c r="J470" s="9"/>
      <c r="K470" s="10"/>
      <c r="L470" s="11"/>
      <c r="M470" s="6">
        <f>SUMIF(N$222:N$252,$D470,P$222:P$252)</f>
        <v>0</v>
      </c>
      <c r="N470" s="9"/>
      <c r="O470" s="10"/>
      <c r="P470" s="11"/>
      <c r="Q470" s="6">
        <f>SUMIF(R$222:R$252,$D470,T$222:T$252)</f>
        <v>0</v>
      </c>
      <c r="R470" s="9"/>
      <c r="S470" s="10"/>
      <c r="T470" s="11"/>
      <c r="U470" s="6">
        <f>SUMIF(V$222:V$252,$D470,X$222:X$252)</f>
        <v>0</v>
      </c>
      <c r="V470" s="9"/>
      <c r="W470" s="10"/>
      <c r="X470" s="11"/>
      <c r="Y470" s="6">
        <f>SUMIF(Z$222:Z$252,$D470,AB$222:AB$252)</f>
        <v>0</v>
      </c>
      <c r="Z470" s="9"/>
      <c r="AA470" s="10"/>
      <c r="AB470" s="11"/>
      <c r="AC470" s="6">
        <f>SUMIF(AD$222:AD$252,$D470,AF$222:AF$252)</f>
        <v>0</v>
      </c>
      <c r="AD470" s="9"/>
      <c r="AE470" s="10"/>
      <c r="AF470" s="11"/>
      <c r="AG470" s="6">
        <f>SUMIF(AH$222:AH$252,$D470,AJ$222:AJ$252)</f>
        <v>0</v>
      </c>
      <c r="AH470" s="9"/>
      <c r="AI470" s="10"/>
      <c r="AJ470" s="11"/>
      <c r="AK470" s="6">
        <f>SUMIF(AL$222:AL$252,$D470,AN$222:AN$252)</f>
        <v>0</v>
      </c>
      <c r="AL470" s="9"/>
      <c r="AM470" s="10"/>
      <c r="AN470" s="11"/>
      <c r="AO470" s="6">
        <f>SUMIF(AP$222:AP$252,$D470,AR$222:AR$252)</f>
        <v>0</v>
      </c>
      <c r="AP470" s="9"/>
      <c r="AQ470" s="10"/>
      <c r="AR470" s="11"/>
      <c r="AS470" s="6">
        <f>SUMIF(AT$222:AT$252,$D470,AV$222:AV$252)</f>
        <v>0</v>
      </c>
      <c r="AT470" s="9"/>
      <c r="AU470" s="10"/>
      <c r="AV470" s="11"/>
      <c r="AW470" s="6">
        <f>SUMIF(AX$222:AX$252,$D470,AZ$222:AZ$252)</f>
        <v>0</v>
      </c>
      <c r="AX470" s="9"/>
      <c r="AY470" s="10"/>
      <c r="AZ470" s="11"/>
      <c r="BA470" s="6">
        <f>SUMIF(BB$222:BB$252,$D470,BD$222:BD$252)</f>
        <v>0</v>
      </c>
      <c r="BB470" s="9"/>
      <c r="BC470" s="10"/>
      <c r="BD470" s="11"/>
      <c r="BE470" s="6">
        <f>SUMIF(BF$222:BF$252,$D470,BH$222:BH$252)</f>
        <v>0</v>
      </c>
      <c r="BF470" s="9"/>
      <c r="BG470" s="10"/>
      <c r="BH470" s="11"/>
      <c r="BI470" s="6">
        <f>SUMIF(BJ$222:BJ$252,$D470,BL$222:BL$252)</f>
        <v>0</v>
      </c>
      <c r="BJ470" s="9"/>
      <c r="BK470" s="10"/>
      <c r="BL470" s="11"/>
      <c r="BM470" s="6">
        <f>SUMIF(BN$222:BN$252,$D470,BP$222:BP$252)</f>
        <v>0</v>
      </c>
      <c r="BN470" s="9"/>
      <c r="BO470" s="10"/>
      <c r="BP470" s="11"/>
      <c r="BQ470" s="6">
        <f>SUMIF(BR$222:BR$252,$D470,BT$222:BT$252)</f>
        <v>0</v>
      </c>
      <c r="BR470" s="9"/>
      <c r="BS470" s="10"/>
      <c r="BT470" s="11"/>
      <c r="BU470" s="6">
        <f>SUMIF(BV$222:BV$252,$D470,BX$222:BX$252)</f>
        <v>0</v>
      </c>
      <c r="BV470" s="9"/>
      <c r="BW470" s="10"/>
      <c r="BX470" s="11"/>
      <c r="BY470" s="6">
        <f>SUMIF(BZ$222:BZ$252,$D470,CB$222:CB$252)</f>
        <v>0</v>
      </c>
      <c r="BZ470" s="9"/>
      <c r="CA470" s="10"/>
      <c r="CB470" s="11"/>
      <c r="CC470" s="6">
        <f>SUMIF(CD$222:CD$252,$D470,CF$222:CF$252)</f>
        <v>0</v>
      </c>
      <c r="CD470" s="9"/>
      <c r="CE470" s="10"/>
      <c r="CF470" s="11"/>
      <c r="CG470" s="6">
        <f>SUMIF(CH$222:CH$252,$D470,CJ$222:CJ$252)</f>
        <v>0</v>
      </c>
      <c r="CH470" s="9"/>
      <c r="CI470" s="10"/>
      <c r="CJ470" s="11"/>
      <c r="CK470" s="6">
        <f>SUMIF(CL$222:CL$252,$D470,CN$222:CN$252)</f>
        <v>0</v>
      </c>
      <c r="CL470" s="9"/>
      <c r="CM470" s="10"/>
      <c r="CN470" s="11"/>
      <c r="CO470" s="6">
        <f>SUMIF(CP$222:CP$252,$D470,CR$222:CR$252)</f>
        <v>0</v>
      </c>
      <c r="CP470" s="9"/>
      <c r="CQ470" s="10"/>
      <c r="CR470" s="11"/>
      <c r="CS470" s="6">
        <f>SUMIF(CT$222:CT$252,$D470,CV$222:CV$252)</f>
        <v>0</v>
      </c>
      <c r="CT470" s="9"/>
      <c r="CU470" s="10"/>
      <c r="CV470" s="11"/>
      <c r="CW470" s="6">
        <f>SUMIF(CX$222:CX$252,$D470,CZ$222:CZ$252)</f>
        <v>0</v>
      </c>
      <c r="CX470" s="9"/>
      <c r="CY470" s="10"/>
      <c r="CZ470" s="11"/>
      <c r="DA470" s="6">
        <f>SUMIF(DB$222:DB$252,$D470,DD$222:DD$252)</f>
        <v>0</v>
      </c>
      <c r="DB470" s="9"/>
      <c r="DC470" s="10"/>
      <c r="DD470" s="11"/>
      <c r="DE470" s="6">
        <f>SUMIF(DF$222:DF$252,$D470,DH$222:DH$252)</f>
        <v>0</v>
      </c>
      <c r="DF470" s="9"/>
      <c r="DG470" s="10"/>
      <c r="DH470" s="11"/>
      <c r="DI470" s="6">
        <f>SUMIF(DJ$222:DJ$252,$D470,DL$222:DL$252)</f>
        <v>0</v>
      </c>
      <c r="DJ470" s="9"/>
      <c r="DK470" s="10"/>
      <c r="DL470" s="11"/>
      <c r="DM470" s="6">
        <f>SUMIF(DN$222:DN$252,$D470,DP$222:DP$252)</f>
        <v>0</v>
      </c>
      <c r="DN470" s="9"/>
      <c r="DO470" s="10"/>
      <c r="DP470" s="11"/>
      <c r="DQ470" s="6">
        <f>SUMIF(DR$222:DR$252,$D470,DT$222:DT$252)</f>
        <v>0</v>
      </c>
      <c r="DR470" s="9"/>
      <c r="DS470" s="10"/>
      <c r="DT470" s="11"/>
      <c r="DU470" s="6">
        <f>SUMIF(DV$222:DV$252,$D470,DX$222:DX$252)</f>
        <v>0</v>
      </c>
      <c r="DV470" s="9"/>
      <c r="DW470" s="10"/>
      <c r="DX470" s="11"/>
      <c r="DY470" s="6">
        <f>SUMIF(DZ$222:DZ$252,$D470,EB$222:EB$252)</f>
        <v>0</v>
      </c>
      <c r="DZ470" s="9"/>
      <c r="EA470" s="10"/>
      <c r="EB470" s="11"/>
      <c r="EC470" s="6">
        <f>SUMIF(ED$222:ED$252,$D470,EF$222:EF$252)</f>
        <v>0</v>
      </c>
      <c r="ED470" s="9"/>
      <c r="EE470" s="10"/>
      <c r="EF470" s="11"/>
      <c r="EG470" s="6">
        <f>SUMIF(EH$222:EH$252,$D470,EJ$222:EJ$252)</f>
        <v>0</v>
      </c>
      <c r="EH470" s="9"/>
      <c r="EI470" s="10"/>
      <c r="EJ470" s="11"/>
      <c r="EK470" s="6">
        <f>SUMIF(EL$222:EL$252,$D470,EN$222:EN$252)</f>
        <v>0</v>
      </c>
      <c r="EL470" s="9"/>
      <c r="EM470" s="10"/>
      <c r="EN470" s="11"/>
      <c r="EO470" s="6">
        <f>SUMIF(EP$222:EP$252,$D470,ER$222:ER$252)</f>
        <v>0</v>
      </c>
      <c r="EP470" s="9"/>
      <c r="EQ470" s="10"/>
      <c r="ER470" s="11"/>
      <c r="ES470" s="6">
        <f>SUMIF(ET$222:ET$252,$D470,EV$222:EV$252)</f>
        <v>0</v>
      </c>
      <c r="ET470" s="9"/>
      <c r="EU470" s="10"/>
      <c r="EV470" s="11"/>
      <c r="EW470" s="6">
        <f>SUMIF(EX$222:EX$252,$D470,EZ$222:EZ$252)</f>
        <v>0</v>
      </c>
      <c r="EX470" s="9"/>
      <c r="EY470" s="10"/>
      <c r="EZ470" s="11"/>
      <c r="FA470" s="6">
        <f>SUMIF(FB$222:FB$252,$D470,FD$222:FD$252)</f>
        <v>0</v>
      </c>
      <c r="FB470" s="9"/>
      <c r="FC470" s="10"/>
      <c r="FD470" s="11"/>
      <c r="FE470" s="6">
        <f>SUMIF(FF$222:FF$252,$D470,FH$222:FH$252)</f>
        <v>0</v>
      </c>
      <c r="FF470" s="9"/>
      <c r="FG470" s="10"/>
      <c r="FH470" s="11"/>
      <c r="FI470" s="6">
        <f>SUMIF(FJ$222:FJ$252,$D470,FL$222:FL$252)</f>
        <v>0</v>
      </c>
      <c r="FJ470" s="9"/>
      <c r="FK470" s="10"/>
      <c r="FL470" s="11"/>
      <c r="FM470" s="6">
        <f>SUMIF(FN$222:FN$252,$D470,FP$222:FP$252)</f>
        <v>0</v>
      </c>
      <c r="FN470" s="9"/>
      <c r="FO470" s="10"/>
      <c r="FP470" s="11"/>
      <c r="FQ470" s="6">
        <f>SUMIF(FR$222:FR$252,$D470,FT$222:FT$252)</f>
        <v>0</v>
      </c>
      <c r="FR470" s="9"/>
      <c r="FS470" s="10"/>
      <c r="FT470" s="11"/>
      <c r="FU470" s="6">
        <f>SUMIF(FV$222:FV$252,$D470,FX$222:FX$252)</f>
        <v>0</v>
      </c>
      <c r="FV470" s="9"/>
      <c r="FW470" s="10"/>
      <c r="FX470" s="11"/>
      <c r="FY470" s="6">
        <f>SUMIF(FZ$222:FZ$252,$D470,GB$222:GB$252)</f>
        <v>0</v>
      </c>
      <c r="FZ470" s="9"/>
      <c r="GA470" s="10"/>
      <c r="GB470" s="11"/>
      <c r="GC470" s="6">
        <f>SUMIF(GD$222:GD$252,$D470,GF$222:GF$252)</f>
        <v>0</v>
      </c>
      <c r="GD470" s="9"/>
      <c r="GE470" s="10"/>
      <c r="GF470" s="11"/>
      <c r="GG470" s="6">
        <f>SUMIF(GH$222:GH$252,$D470,GJ$222:GJ$252)</f>
        <v>0</v>
      </c>
      <c r="GH470" s="9"/>
      <c r="GI470" s="10"/>
      <c r="GJ470" s="11"/>
      <c r="GK470" s="6">
        <f>SUMIF(GL$222:GL$252,$D470,GN$222:GN$252)</f>
        <v>0</v>
      </c>
      <c r="GL470" s="9"/>
      <c r="GM470" s="10"/>
      <c r="GN470" s="11"/>
      <c r="GO470" s="6">
        <f>SUMIF(GP$222:GP$252,$D470,GR$222:GR$252)</f>
        <v>0</v>
      </c>
      <c r="GP470" s="9"/>
      <c r="GQ470" s="10"/>
      <c r="GR470" s="11"/>
      <c r="GS470" s="6">
        <f>SUMIF(GT$222:GT$252,$D470,GV$222:GV$252)</f>
        <v>0</v>
      </c>
      <c r="GT470" s="9"/>
      <c r="GU470" s="10"/>
      <c r="GV470" s="20"/>
      <c r="GW470" s="19">
        <f t="shared" si="13"/>
        <v>0</v>
      </c>
      <c r="GX470" s="472"/>
      <c r="GY470" s="522"/>
    </row>
    <row r="471" spans="1:207" ht="33.950000000000003" customHeight="1">
      <c r="A471" s="244" t="s">
        <v>83</v>
      </c>
      <c r="B471" s="499"/>
      <c r="C471" s="249" t="s">
        <v>424</v>
      </c>
      <c r="D471" s="246" t="s">
        <v>425</v>
      </c>
      <c r="E471" s="206">
        <f>SUMIF(F$253:F$283,$D471,H$253:H$283)</f>
        <v>0</v>
      </c>
      <c r="F471" s="9"/>
      <c r="G471" s="10"/>
      <c r="H471" s="11"/>
      <c r="I471" s="6">
        <f>SUMIF(J$253:J$283,$D471,L$253:L$283)</f>
        <v>0</v>
      </c>
      <c r="J471" s="9"/>
      <c r="K471" s="10"/>
      <c r="L471" s="11"/>
      <c r="M471" s="6">
        <f>SUMIF(N$253:N$283,$D471,P$253:P$283)</f>
        <v>0</v>
      </c>
      <c r="N471" s="9"/>
      <c r="O471" s="10"/>
      <c r="P471" s="11"/>
      <c r="Q471" s="6">
        <f>SUMIF(R$253:R$283,$D471,T$253:T$283)</f>
        <v>0</v>
      </c>
      <c r="R471" s="9"/>
      <c r="S471" s="10"/>
      <c r="T471" s="11"/>
      <c r="U471" s="6">
        <f>SUMIF(V$253:V$283,$D471,X$253:X$283)</f>
        <v>0</v>
      </c>
      <c r="V471" s="9"/>
      <c r="W471" s="10"/>
      <c r="X471" s="11"/>
      <c r="Y471" s="6">
        <f>SUMIF(Z$253:Z$283,$D471,AB$253:AB$283)</f>
        <v>0</v>
      </c>
      <c r="Z471" s="9"/>
      <c r="AA471" s="10"/>
      <c r="AB471" s="11"/>
      <c r="AC471" s="6">
        <f>SUMIF(AD$253:AD$283,$D471,AF$253:AF$283)</f>
        <v>0</v>
      </c>
      <c r="AD471" s="9"/>
      <c r="AE471" s="10"/>
      <c r="AF471" s="11"/>
      <c r="AG471" s="6">
        <f>SUMIF(AH$253:AH$283,$D471,AJ$253:AJ$283)</f>
        <v>0</v>
      </c>
      <c r="AH471" s="9"/>
      <c r="AI471" s="10"/>
      <c r="AJ471" s="11"/>
      <c r="AK471" s="6">
        <f>SUMIF(AL$253:AL$283,$D471,AN$253:AN$283)</f>
        <v>0</v>
      </c>
      <c r="AL471" s="9"/>
      <c r="AM471" s="10"/>
      <c r="AN471" s="11"/>
      <c r="AO471" s="6">
        <f>SUMIF(AP$253:AP$283,$D471,AR$253:AR$283)</f>
        <v>0</v>
      </c>
      <c r="AP471" s="9"/>
      <c r="AQ471" s="10"/>
      <c r="AR471" s="11"/>
      <c r="AS471" s="6">
        <f>SUMIF(AT$253:AT$283,$D471,AV$253:AV$283)</f>
        <v>0</v>
      </c>
      <c r="AT471" s="9"/>
      <c r="AU471" s="10"/>
      <c r="AV471" s="11"/>
      <c r="AW471" s="6">
        <f>SUMIF(AX$253:AX$283,$D471,AZ$253:AZ$283)</f>
        <v>0</v>
      </c>
      <c r="AX471" s="9"/>
      <c r="AY471" s="10"/>
      <c r="AZ471" s="11"/>
      <c r="BA471" s="6">
        <f>SUMIF(BB$253:BB$283,$D471,BD$253:BD$283)</f>
        <v>0</v>
      </c>
      <c r="BB471" s="9"/>
      <c r="BC471" s="10"/>
      <c r="BD471" s="11"/>
      <c r="BE471" s="6">
        <f>SUMIF(BF$253:BF$283,$D471,BH$253:BH$283)</f>
        <v>0</v>
      </c>
      <c r="BF471" s="9"/>
      <c r="BG471" s="10"/>
      <c r="BH471" s="11"/>
      <c r="BI471" s="6">
        <f>SUMIF(BJ$253:BJ$283,$D471,BL$253:BL$283)</f>
        <v>0</v>
      </c>
      <c r="BJ471" s="9"/>
      <c r="BK471" s="10"/>
      <c r="BL471" s="11"/>
      <c r="BM471" s="6">
        <f>SUMIF(BN$253:BN$283,$D471,BP$253:BP$283)</f>
        <v>0</v>
      </c>
      <c r="BN471" s="9"/>
      <c r="BO471" s="10"/>
      <c r="BP471" s="11"/>
      <c r="BQ471" s="6">
        <f>SUMIF(BR$253:BR$283,$D471,BT$253:BT$283)</f>
        <v>0</v>
      </c>
      <c r="BR471" s="9"/>
      <c r="BS471" s="10"/>
      <c r="BT471" s="11"/>
      <c r="BU471" s="6">
        <f>SUMIF(BV$253:BV$283,$D471,BX$253:BX$283)</f>
        <v>0</v>
      </c>
      <c r="BV471" s="9"/>
      <c r="BW471" s="10"/>
      <c r="BX471" s="11"/>
      <c r="BY471" s="6">
        <f>SUMIF(BZ$253:BZ$283,$D471,CB$253:CB$283)</f>
        <v>0</v>
      </c>
      <c r="BZ471" s="9"/>
      <c r="CA471" s="10"/>
      <c r="CB471" s="11"/>
      <c r="CC471" s="6">
        <f>SUMIF(CD$253:CD$283,$D471,CF$253:CF$283)</f>
        <v>0</v>
      </c>
      <c r="CD471" s="9"/>
      <c r="CE471" s="10"/>
      <c r="CF471" s="11"/>
      <c r="CG471" s="6">
        <f>SUMIF(CH$253:CH$283,$D471,CJ$253:CJ$283)</f>
        <v>0</v>
      </c>
      <c r="CH471" s="9"/>
      <c r="CI471" s="10"/>
      <c r="CJ471" s="11"/>
      <c r="CK471" s="6">
        <f>SUMIF(CL$253:CL$283,$D471,CN$253:CN$283)</f>
        <v>0</v>
      </c>
      <c r="CL471" s="9"/>
      <c r="CM471" s="10"/>
      <c r="CN471" s="11"/>
      <c r="CO471" s="6">
        <f>SUMIF(CP$253:CP$283,$D471,CR$253:CR$283)</f>
        <v>0</v>
      </c>
      <c r="CP471" s="9"/>
      <c r="CQ471" s="10"/>
      <c r="CR471" s="11"/>
      <c r="CS471" s="6">
        <f>SUMIF(CT$253:CT$283,$D471,CV$253:CV$283)</f>
        <v>0</v>
      </c>
      <c r="CT471" s="9"/>
      <c r="CU471" s="10"/>
      <c r="CV471" s="11"/>
      <c r="CW471" s="6">
        <f>SUMIF(CX$253:CX$283,$D471,CZ$253:CZ$283)</f>
        <v>0</v>
      </c>
      <c r="CX471" s="9"/>
      <c r="CY471" s="10"/>
      <c r="CZ471" s="11"/>
      <c r="DA471" s="6">
        <f>SUMIF(DB$253:DB$283,$D471,DD$253:DD$283)</f>
        <v>0</v>
      </c>
      <c r="DB471" s="9"/>
      <c r="DC471" s="10"/>
      <c r="DD471" s="11"/>
      <c r="DE471" s="6">
        <f>SUMIF(DF$253:DF$283,$D471,DH$253:DH$283)</f>
        <v>0</v>
      </c>
      <c r="DF471" s="9"/>
      <c r="DG471" s="10"/>
      <c r="DH471" s="11"/>
      <c r="DI471" s="6">
        <f>SUMIF(DJ$253:DJ$283,$D471,DL$253:DL$283)</f>
        <v>0</v>
      </c>
      <c r="DJ471" s="9"/>
      <c r="DK471" s="10"/>
      <c r="DL471" s="11"/>
      <c r="DM471" s="6">
        <f>SUMIF(DN$253:DN$283,$D471,DP$253:DP$283)</f>
        <v>0</v>
      </c>
      <c r="DN471" s="9"/>
      <c r="DO471" s="10"/>
      <c r="DP471" s="11"/>
      <c r="DQ471" s="6">
        <f>SUMIF(DR$253:DR$283,$D471,DT$253:DT$283)</f>
        <v>0</v>
      </c>
      <c r="DR471" s="9"/>
      <c r="DS471" s="10"/>
      <c r="DT471" s="11"/>
      <c r="DU471" s="6">
        <f>SUMIF(DV$253:DV$283,$D471,DX$253:DX$283)</f>
        <v>0</v>
      </c>
      <c r="DV471" s="9"/>
      <c r="DW471" s="10"/>
      <c r="DX471" s="11"/>
      <c r="DY471" s="6">
        <f>SUMIF(DZ$253:DZ$283,$D471,EB$253:EB$283)</f>
        <v>0</v>
      </c>
      <c r="DZ471" s="9"/>
      <c r="EA471" s="10"/>
      <c r="EB471" s="11"/>
      <c r="EC471" s="6">
        <f>SUMIF(ED$253:ED$283,$D471,EF$253:EF$283)</f>
        <v>0</v>
      </c>
      <c r="ED471" s="9"/>
      <c r="EE471" s="10"/>
      <c r="EF471" s="11"/>
      <c r="EG471" s="6">
        <f>SUMIF(EH$253:EH$283,$D471,EJ$253:EJ$283)</f>
        <v>0</v>
      </c>
      <c r="EH471" s="9"/>
      <c r="EI471" s="10"/>
      <c r="EJ471" s="11"/>
      <c r="EK471" s="6">
        <f>SUMIF(EL$253:EL$283,$D471,EN$253:EN$283)</f>
        <v>0</v>
      </c>
      <c r="EL471" s="9"/>
      <c r="EM471" s="10"/>
      <c r="EN471" s="11"/>
      <c r="EO471" s="6">
        <f>SUMIF(EP$253:EP$283,$D471,ER$253:ER$283)</f>
        <v>0</v>
      </c>
      <c r="EP471" s="9"/>
      <c r="EQ471" s="10"/>
      <c r="ER471" s="11"/>
      <c r="ES471" s="6">
        <f>SUMIF(ET$253:ET$283,$D471,EV$253:EV$283)</f>
        <v>0</v>
      </c>
      <c r="ET471" s="9"/>
      <c r="EU471" s="10"/>
      <c r="EV471" s="11"/>
      <c r="EW471" s="6">
        <f>SUMIF(EX$253:EX$283,$D471,EZ$253:EZ$283)</f>
        <v>0</v>
      </c>
      <c r="EX471" s="9"/>
      <c r="EY471" s="10"/>
      <c r="EZ471" s="11"/>
      <c r="FA471" s="6">
        <f>SUMIF(FB$253:FB$283,$D471,FD$253:FD$283)</f>
        <v>0</v>
      </c>
      <c r="FB471" s="9"/>
      <c r="FC471" s="10"/>
      <c r="FD471" s="11"/>
      <c r="FE471" s="6">
        <f>SUMIF(FF$253:FF$283,$D471,FH$253:FH$283)</f>
        <v>0</v>
      </c>
      <c r="FF471" s="9"/>
      <c r="FG471" s="10"/>
      <c r="FH471" s="11"/>
      <c r="FI471" s="6">
        <f>SUMIF(FJ$253:FJ$283,$D471,FL$253:FL$283)</f>
        <v>0</v>
      </c>
      <c r="FJ471" s="9"/>
      <c r="FK471" s="10"/>
      <c r="FL471" s="11"/>
      <c r="FM471" s="6">
        <f>SUMIF(FN$253:FN$283,$D471,FP$253:FP$283)</f>
        <v>0</v>
      </c>
      <c r="FN471" s="9"/>
      <c r="FO471" s="10"/>
      <c r="FP471" s="11"/>
      <c r="FQ471" s="6">
        <f>SUMIF(FR$253:FR$283,$D471,FT$253:FT$283)</f>
        <v>0</v>
      </c>
      <c r="FR471" s="9"/>
      <c r="FS471" s="10"/>
      <c r="FT471" s="11"/>
      <c r="FU471" s="6">
        <f>SUMIF(FV$253:FV$283,$D471,FX$253:FX$283)</f>
        <v>0</v>
      </c>
      <c r="FV471" s="9"/>
      <c r="FW471" s="10"/>
      <c r="FX471" s="11"/>
      <c r="FY471" s="6">
        <f>SUMIF(FZ$253:FZ$283,$D471,GB$253:GB$283)</f>
        <v>0</v>
      </c>
      <c r="FZ471" s="9"/>
      <c r="GA471" s="10"/>
      <c r="GB471" s="11"/>
      <c r="GC471" s="6">
        <f>SUMIF(GD$253:GD$283,$D471,GF$253:GF$283)</f>
        <v>0</v>
      </c>
      <c r="GD471" s="9"/>
      <c r="GE471" s="10"/>
      <c r="GF471" s="11"/>
      <c r="GG471" s="6">
        <f>SUMIF(GH$253:GH$283,$D471,GJ$253:GJ$283)</f>
        <v>0</v>
      </c>
      <c r="GH471" s="9"/>
      <c r="GI471" s="10"/>
      <c r="GJ471" s="11"/>
      <c r="GK471" s="6">
        <f>SUMIF(GL$253:GL$283,$D471,GN$253:GN$283)</f>
        <v>0</v>
      </c>
      <c r="GL471" s="9"/>
      <c r="GM471" s="10"/>
      <c r="GN471" s="11"/>
      <c r="GO471" s="6">
        <f>SUMIF(GP$253:GP$283,$D471,GR$253:GR$283)</f>
        <v>0</v>
      </c>
      <c r="GP471" s="9"/>
      <c r="GQ471" s="10"/>
      <c r="GR471" s="11"/>
      <c r="GS471" s="6">
        <f>SUMIF(GT$253:GT$283,$D471,GV$253:GV$283)</f>
        <v>0</v>
      </c>
      <c r="GT471" s="9"/>
      <c r="GU471" s="10"/>
      <c r="GV471" s="20"/>
      <c r="GW471" s="19">
        <f t="shared" si="13"/>
        <v>0</v>
      </c>
      <c r="GX471" s="472"/>
      <c r="GY471" s="522"/>
    </row>
    <row r="472" spans="1:207" ht="33.950000000000003" customHeight="1">
      <c r="A472" s="244" t="s">
        <v>84</v>
      </c>
      <c r="B472" s="499"/>
      <c r="C472" s="249" t="s">
        <v>424</v>
      </c>
      <c r="D472" s="246" t="s">
        <v>425</v>
      </c>
      <c r="E472" s="206">
        <f>SUMIF(F$284:F$314,$D472,H$284:H$314)</f>
        <v>0</v>
      </c>
      <c r="F472" s="9"/>
      <c r="G472" s="10"/>
      <c r="H472" s="11"/>
      <c r="I472" s="6">
        <f>SUMIF(J$284:J$314,$D472,L$284:L$314)</f>
        <v>0</v>
      </c>
      <c r="J472" s="9"/>
      <c r="K472" s="10"/>
      <c r="L472" s="11"/>
      <c r="M472" s="6">
        <f>SUMIF(N$284:N$314,$D472,P$284:P$314)</f>
        <v>0</v>
      </c>
      <c r="N472" s="9"/>
      <c r="O472" s="10"/>
      <c r="P472" s="11"/>
      <c r="Q472" s="6">
        <f>SUMIF(R$284:R$314,$D472,T$284:T$314)</f>
        <v>0</v>
      </c>
      <c r="R472" s="9"/>
      <c r="S472" s="10"/>
      <c r="T472" s="11"/>
      <c r="U472" s="6">
        <f>SUMIF(V$284:V$314,$D472,X$284:X$314)</f>
        <v>0</v>
      </c>
      <c r="V472" s="9"/>
      <c r="W472" s="10"/>
      <c r="X472" s="11"/>
      <c r="Y472" s="6">
        <f>SUMIF(Z$284:Z$314,$D472,AB$284:AB$314)</f>
        <v>0</v>
      </c>
      <c r="Z472" s="9"/>
      <c r="AA472" s="10"/>
      <c r="AB472" s="11"/>
      <c r="AC472" s="6">
        <f>SUMIF(AD$284:AD$314,$D472,AF$284:AF$314)</f>
        <v>0</v>
      </c>
      <c r="AD472" s="9"/>
      <c r="AE472" s="10"/>
      <c r="AF472" s="11"/>
      <c r="AG472" s="6">
        <f>SUMIF(AH$284:AH$314,$D472,AJ$284:AJ$314)</f>
        <v>0</v>
      </c>
      <c r="AH472" s="9"/>
      <c r="AI472" s="10"/>
      <c r="AJ472" s="11"/>
      <c r="AK472" s="6">
        <f>SUMIF(AL$284:AL$314,$D472,AN$284:AN$314)</f>
        <v>0</v>
      </c>
      <c r="AL472" s="9"/>
      <c r="AM472" s="10"/>
      <c r="AN472" s="11"/>
      <c r="AO472" s="6">
        <f>SUMIF(AP$284:AP$314,$D472,AR$284:AR$314)</f>
        <v>0</v>
      </c>
      <c r="AP472" s="9"/>
      <c r="AQ472" s="10"/>
      <c r="AR472" s="11"/>
      <c r="AS472" s="6">
        <f>SUMIF(AT$284:AT$314,$D472,AV$284:AV$314)</f>
        <v>0</v>
      </c>
      <c r="AT472" s="9"/>
      <c r="AU472" s="10"/>
      <c r="AV472" s="11"/>
      <c r="AW472" s="6">
        <f>SUMIF(AX$284:AX$314,$D472,AZ$284:AZ$314)</f>
        <v>0</v>
      </c>
      <c r="AX472" s="9"/>
      <c r="AY472" s="10"/>
      <c r="AZ472" s="11"/>
      <c r="BA472" s="6">
        <f>SUMIF(BB$284:BB$314,$D472,BD$284:BD$314)</f>
        <v>0</v>
      </c>
      <c r="BB472" s="9"/>
      <c r="BC472" s="10"/>
      <c r="BD472" s="11"/>
      <c r="BE472" s="6">
        <f>SUMIF(BF$284:BF$314,$D472,BH$284:BH$314)</f>
        <v>0</v>
      </c>
      <c r="BF472" s="9"/>
      <c r="BG472" s="10"/>
      <c r="BH472" s="11"/>
      <c r="BI472" s="6">
        <f>SUMIF(BJ$284:BJ$314,$D472,BL$284:BL$314)</f>
        <v>0</v>
      </c>
      <c r="BJ472" s="9"/>
      <c r="BK472" s="10"/>
      <c r="BL472" s="11"/>
      <c r="BM472" s="6">
        <f>SUMIF(BN$284:BN$314,$D472,BP$284:BP$314)</f>
        <v>0</v>
      </c>
      <c r="BN472" s="9"/>
      <c r="BO472" s="10"/>
      <c r="BP472" s="11"/>
      <c r="BQ472" s="6">
        <f>SUMIF(BR$284:BR$314,$D472,BT$284:BT$314)</f>
        <v>0</v>
      </c>
      <c r="BR472" s="9"/>
      <c r="BS472" s="10"/>
      <c r="BT472" s="11"/>
      <c r="BU472" s="6">
        <f>SUMIF(BV$284:BV$314,$D472,BX$284:BX$314)</f>
        <v>0</v>
      </c>
      <c r="BV472" s="9"/>
      <c r="BW472" s="10"/>
      <c r="BX472" s="11"/>
      <c r="BY472" s="6">
        <f>SUMIF(BZ$284:BZ$314,$D472,CB$284:CB$314)</f>
        <v>0</v>
      </c>
      <c r="BZ472" s="9"/>
      <c r="CA472" s="10"/>
      <c r="CB472" s="11"/>
      <c r="CC472" s="6">
        <f>SUMIF(CD$284:CD$314,$D472,CF$284:CF$314)</f>
        <v>0</v>
      </c>
      <c r="CD472" s="9"/>
      <c r="CE472" s="10"/>
      <c r="CF472" s="11"/>
      <c r="CG472" s="6">
        <f>SUMIF(CH$284:CH$314,$D472,CJ$284:CJ$314)</f>
        <v>0</v>
      </c>
      <c r="CH472" s="9"/>
      <c r="CI472" s="10"/>
      <c r="CJ472" s="11"/>
      <c r="CK472" s="6">
        <f>SUMIF(CL$284:CL$314,$D472,CN$284:CN$314)</f>
        <v>0</v>
      </c>
      <c r="CL472" s="9"/>
      <c r="CM472" s="10"/>
      <c r="CN472" s="11"/>
      <c r="CO472" s="6">
        <f>SUMIF(CP$284:CP$314,$D472,CR$284:CR$314)</f>
        <v>0</v>
      </c>
      <c r="CP472" s="9"/>
      <c r="CQ472" s="10"/>
      <c r="CR472" s="11"/>
      <c r="CS472" s="6">
        <f>SUMIF(CT$284:CT$314,$D472,CV$284:CV$314)</f>
        <v>0</v>
      </c>
      <c r="CT472" s="9"/>
      <c r="CU472" s="10"/>
      <c r="CV472" s="11"/>
      <c r="CW472" s="6">
        <f>SUMIF(CX$284:CX$314,$D472,CZ$284:CZ$314)</f>
        <v>0</v>
      </c>
      <c r="CX472" s="9"/>
      <c r="CY472" s="10"/>
      <c r="CZ472" s="11"/>
      <c r="DA472" s="6">
        <f>SUMIF(DB$284:DB$314,$D472,DD$284:DD$314)</f>
        <v>0</v>
      </c>
      <c r="DB472" s="9"/>
      <c r="DC472" s="10"/>
      <c r="DD472" s="11"/>
      <c r="DE472" s="6">
        <f>SUMIF(DF$284:DF$314,$D472,DH$284:DH$314)</f>
        <v>0</v>
      </c>
      <c r="DF472" s="9"/>
      <c r="DG472" s="10"/>
      <c r="DH472" s="11"/>
      <c r="DI472" s="6">
        <f>SUMIF(DJ$284:DJ$314,$D472,DL$284:DL$314)</f>
        <v>0</v>
      </c>
      <c r="DJ472" s="9"/>
      <c r="DK472" s="10"/>
      <c r="DL472" s="11"/>
      <c r="DM472" s="6">
        <f>SUMIF(DN$284:DN$314,$D472,DP$284:DP$314)</f>
        <v>0</v>
      </c>
      <c r="DN472" s="9"/>
      <c r="DO472" s="10"/>
      <c r="DP472" s="11"/>
      <c r="DQ472" s="6">
        <f>SUMIF(DR$284:DR$314,$D472,DT$284:DT$314)</f>
        <v>0</v>
      </c>
      <c r="DR472" s="9"/>
      <c r="DS472" s="10"/>
      <c r="DT472" s="11"/>
      <c r="DU472" s="6">
        <f>SUMIF(DV$284:DV$314,$D472,DX$284:DX$314)</f>
        <v>0</v>
      </c>
      <c r="DV472" s="9"/>
      <c r="DW472" s="10"/>
      <c r="DX472" s="11"/>
      <c r="DY472" s="6">
        <f>SUMIF(DZ$284:DZ$314,$D472,EB$284:EB$314)</f>
        <v>0</v>
      </c>
      <c r="DZ472" s="9"/>
      <c r="EA472" s="10"/>
      <c r="EB472" s="11"/>
      <c r="EC472" s="6">
        <f>SUMIF(ED$284:ED$314,$D472,EF$284:EF$314)</f>
        <v>0</v>
      </c>
      <c r="ED472" s="9"/>
      <c r="EE472" s="10"/>
      <c r="EF472" s="11"/>
      <c r="EG472" s="6">
        <f>SUMIF(EH$284:EH$314,$D472,EJ$284:EJ$314)</f>
        <v>0</v>
      </c>
      <c r="EH472" s="9"/>
      <c r="EI472" s="10"/>
      <c r="EJ472" s="11"/>
      <c r="EK472" s="6">
        <f>SUMIF(EL$284:EL$314,$D472,EN$284:EN$314)</f>
        <v>0</v>
      </c>
      <c r="EL472" s="9"/>
      <c r="EM472" s="10"/>
      <c r="EN472" s="11"/>
      <c r="EO472" s="6">
        <f>SUMIF(EP$284:EP$314,$D472,ER$284:ER$314)</f>
        <v>0</v>
      </c>
      <c r="EP472" s="9"/>
      <c r="EQ472" s="10"/>
      <c r="ER472" s="11"/>
      <c r="ES472" s="6">
        <f>SUMIF(ET$284:ET$314,$D472,EV$284:EV$314)</f>
        <v>0</v>
      </c>
      <c r="ET472" s="9"/>
      <c r="EU472" s="10"/>
      <c r="EV472" s="11"/>
      <c r="EW472" s="6">
        <f>SUMIF(EX$284:EX$314,$D472,EZ$284:EZ$314)</f>
        <v>0</v>
      </c>
      <c r="EX472" s="9"/>
      <c r="EY472" s="10"/>
      <c r="EZ472" s="11"/>
      <c r="FA472" s="6">
        <f>SUMIF(FB$284:FB$314,$D472,FD$284:FD$314)</f>
        <v>0</v>
      </c>
      <c r="FB472" s="9"/>
      <c r="FC472" s="10"/>
      <c r="FD472" s="11"/>
      <c r="FE472" s="6">
        <f>SUMIF(FF$284:FF$314,$D472,FH$284:FH$314)</f>
        <v>0</v>
      </c>
      <c r="FF472" s="9"/>
      <c r="FG472" s="10"/>
      <c r="FH472" s="11"/>
      <c r="FI472" s="6">
        <f>SUMIF(FJ$284:FJ$314,$D472,FL$284:FL$314)</f>
        <v>0</v>
      </c>
      <c r="FJ472" s="9"/>
      <c r="FK472" s="10"/>
      <c r="FL472" s="11"/>
      <c r="FM472" s="6">
        <f>SUMIF(FN$284:FN$314,$D472,FP$284:FP$314)</f>
        <v>0</v>
      </c>
      <c r="FN472" s="9"/>
      <c r="FO472" s="10"/>
      <c r="FP472" s="11"/>
      <c r="FQ472" s="6">
        <f>SUMIF(FR$284:FR$314,$D472,FT$284:FT$314)</f>
        <v>0</v>
      </c>
      <c r="FR472" s="9"/>
      <c r="FS472" s="10"/>
      <c r="FT472" s="11"/>
      <c r="FU472" s="6">
        <f>SUMIF(FV$284:FV$314,$D472,FX$284:FX$314)</f>
        <v>0</v>
      </c>
      <c r="FV472" s="9"/>
      <c r="FW472" s="10"/>
      <c r="FX472" s="11"/>
      <c r="FY472" s="6">
        <f>SUMIF(FZ$284:FZ$314,$D472,GB$284:GB$314)</f>
        <v>0</v>
      </c>
      <c r="FZ472" s="9"/>
      <c r="GA472" s="10"/>
      <c r="GB472" s="11"/>
      <c r="GC472" s="6">
        <f>SUMIF(GD$284:GD$314,$D472,GF$284:GF$314)</f>
        <v>0</v>
      </c>
      <c r="GD472" s="9"/>
      <c r="GE472" s="10"/>
      <c r="GF472" s="11"/>
      <c r="GG472" s="6">
        <f>SUMIF(GH$284:GH$314,$D472,GJ$284:GJ$314)</f>
        <v>0</v>
      </c>
      <c r="GH472" s="9"/>
      <c r="GI472" s="10"/>
      <c r="GJ472" s="11"/>
      <c r="GK472" s="6">
        <f>SUMIF(GL$284:GL$314,$D472,GN$284:GN$314)</f>
        <v>0</v>
      </c>
      <c r="GL472" s="9"/>
      <c r="GM472" s="10"/>
      <c r="GN472" s="11"/>
      <c r="GO472" s="6">
        <f>SUMIF(GP$284:GP$314,$D472,GR$284:GR$314)</f>
        <v>0</v>
      </c>
      <c r="GP472" s="9"/>
      <c r="GQ472" s="10"/>
      <c r="GR472" s="11"/>
      <c r="GS472" s="6">
        <f>SUMIF(GT$284:GT$314,$D472,GV$284:GV$314)</f>
        <v>0</v>
      </c>
      <c r="GT472" s="9"/>
      <c r="GU472" s="10"/>
      <c r="GV472" s="20"/>
      <c r="GW472" s="19">
        <f t="shared" si="13"/>
        <v>0</v>
      </c>
      <c r="GX472" s="472"/>
      <c r="GY472" s="522"/>
    </row>
    <row r="473" spans="1:207" ht="33.950000000000003" customHeight="1">
      <c r="A473" s="244" t="s">
        <v>85</v>
      </c>
      <c r="B473" s="499"/>
      <c r="C473" s="249" t="s">
        <v>424</v>
      </c>
      <c r="D473" s="246" t="s">
        <v>425</v>
      </c>
      <c r="E473" s="206">
        <f>SUMIF(F$315:F$345,$D473,H$315:H$345)</f>
        <v>0</v>
      </c>
      <c r="F473" s="9"/>
      <c r="G473" s="10"/>
      <c r="H473" s="11"/>
      <c r="I473" s="6">
        <f>SUMIF(J$315:J$345,$D473,L$315:L$345)</f>
        <v>0</v>
      </c>
      <c r="J473" s="9"/>
      <c r="K473" s="10"/>
      <c r="L473" s="11"/>
      <c r="M473" s="6">
        <f>SUMIF(N$315:N$345,$D473,P$315:P$345)</f>
        <v>0</v>
      </c>
      <c r="N473" s="9"/>
      <c r="O473" s="10"/>
      <c r="P473" s="11"/>
      <c r="Q473" s="6">
        <f>SUMIF(R$315:R$345,$D473,T$315:T$345)</f>
        <v>0</v>
      </c>
      <c r="R473" s="9"/>
      <c r="S473" s="10"/>
      <c r="T473" s="11"/>
      <c r="U473" s="6">
        <f>SUMIF(V$315:V$345,$D473,X$315:X$345)</f>
        <v>0</v>
      </c>
      <c r="V473" s="9"/>
      <c r="W473" s="10"/>
      <c r="X473" s="11"/>
      <c r="Y473" s="6">
        <f>SUMIF(Z$315:Z$345,$D473,AB$315:AB$345)</f>
        <v>0</v>
      </c>
      <c r="Z473" s="9"/>
      <c r="AA473" s="10"/>
      <c r="AB473" s="11"/>
      <c r="AC473" s="6">
        <f>SUMIF(AD$315:AD$345,$D473,AF$315:AF$345)</f>
        <v>0</v>
      </c>
      <c r="AD473" s="9"/>
      <c r="AE473" s="10"/>
      <c r="AF473" s="11"/>
      <c r="AG473" s="6">
        <f>SUMIF(AH$315:AH$345,$D473,AJ$315:AJ$345)</f>
        <v>0</v>
      </c>
      <c r="AH473" s="9"/>
      <c r="AI473" s="10"/>
      <c r="AJ473" s="11"/>
      <c r="AK473" s="6">
        <f>SUMIF(AL$315:AL$345,$D473,AN$315:AN$345)</f>
        <v>0</v>
      </c>
      <c r="AL473" s="9"/>
      <c r="AM473" s="10"/>
      <c r="AN473" s="11"/>
      <c r="AO473" s="6">
        <f>SUMIF(AP$315:AP$345,$D473,AR$315:AR$345)</f>
        <v>0</v>
      </c>
      <c r="AP473" s="9"/>
      <c r="AQ473" s="10"/>
      <c r="AR473" s="11"/>
      <c r="AS473" s="6">
        <f>SUMIF(AT$315:AT$345,$D473,AV$315:AV$345)</f>
        <v>0</v>
      </c>
      <c r="AT473" s="9"/>
      <c r="AU473" s="10"/>
      <c r="AV473" s="11"/>
      <c r="AW473" s="6">
        <f>SUMIF(AX$315:AX$345,$D473,AZ$315:AZ$345)</f>
        <v>0</v>
      </c>
      <c r="AX473" s="9"/>
      <c r="AY473" s="10"/>
      <c r="AZ473" s="11"/>
      <c r="BA473" s="6">
        <f>SUMIF(BB$315:BB$345,$D473,BD$315:BD$345)</f>
        <v>0</v>
      </c>
      <c r="BB473" s="9"/>
      <c r="BC473" s="10"/>
      <c r="BD473" s="11"/>
      <c r="BE473" s="6">
        <f>SUMIF(BF$315:BF$345,$D473,BH$315:BH$345)</f>
        <v>0</v>
      </c>
      <c r="BF473" s="9"/>
      <c r="BG473" s="10"/>
      <c r="BH473" s="11"/>
      <c r="BI473" s="6">
        <f>SUMIF(BJ$315:BJ$345,$D473,BL$315:BL$345)</f>
        <v>0</v>
      </c>
      <c r="BJ473" s="9"/>
      <c r="BK473" s="10"/>
      <c r="BL473" s="11"/>
      <c r="BM473" s="6">
        <f>SUMIF(BN$315:BN$345,$D473,BP$315:BP$345)</f>
        <v>0</v>
      </c>
      <c r="BN473" s="9"/>
      <c r="BO473" s="10"/>
      <c r="BP473" s="11"/>
      <c r="BQ473" s="6">
        <f>SUMIF(BR$315:BR$345,$D473,BT$315:BT$345)</f>
        <v>0</v>
      </c>
      <c r="BR473" s="9"/>
      <c r="BS473" s="10"/>
      <c r="BT473" s="11"/>
      <c r="BU473" s="6">
        <f>SUMIF(BV$315:BV$345,$D473,BX$315:BX$345)</f>
        <v>0</v>
      </c>
      <c r="BV473" s="9"/>
      <c r="BW473" s="10"/>
      <c r="BX473" s="11"/>
      <c r="BY473" s="6">
        <f>SUMIF(BZ$315:BZ$345,$D473,CB$315:CB$345)</f>
        <v>0</v>
      </c>
      <c r="BZ473" s="9"/>
      <c r="CA473" s="10"/>
      <c r="CB473" s="11"/>
      <c r="CC473" s="6">
        <f>SUMIF(CD$315:CD$345,$D473,CF$315:CF$345)</f>
        <v>0</v>
      </c>
      <c r="CD473" s="9"/>
      <c r="CE473" s="10"/>
      <c r="CF473" s="11"/>
      <c r="CG473" s="6">
        <f>SUMIF(CH$315:CH$345,$D473,CJ$315:CJ$345)</f>
        <v>0</v>
      </c>
      <c r="CH473" s="9"/>
      <c r="CI473" s="10"/>
      <c r="CJ473" s="11"/>
      <c r="CK473" s="6">
        <f>SUMIF(CL$315:CL$345,$D473,CN$315:CN$345)</f>
        <v>0</v>
      </c>
      <c r="CL473" s="9"/>
      <c r="CM473" s="10"/>
      <c r="CN473" s="11"/>
      <c r="CO473" s="6">
        <f>SUMIF(CP$315:CP$345,$D473,CR$315:CR$345)</f>
        <v>0</v>
      </c>
      <c r="CP473" s="9"/>
      <c r="CQ473" s="10"/>
      <c r="CR473" s="11"/>
      <c r="CS473" s="6">
        <f>SUMIF(CT$315:CT$345,$D473,CV$315:CV$345)</f>
        <v>0</v>
      </c>
      <c r="CT473" s="9"/>
      <c r="CU473" s="10"/>
      <c r="CV473" s="11"/>
      <c r="CW473" s="6">
        <f>SUMIF(CX$315:CX$345,$D473,CZ$315:CZ$345)</f>
        <v>0</v>
      </c>
      <c r="CX473" s="9"/>
      <c r="CY473" s="10"/>
      <c r="CZ473" s="11"/>
      <c r="DA473" s="6">
        <f>SUMIF(DB$315:DB$345,$D473,DD$315:DD$345)</f>
        <v>0</v>
      </c>
      <c r="DB473" s="9"/>
      <c r="DC473" s="10"/>
      <c r="DD473" s="11"/>
      <c r="DE473" s="6">
        <f>SUMIF(DF$315:DF$345,$D473,DH$315:DH$345)</f>
        <v>0</v>
      </c>
      <c r="DF473" s="9"/>
      <c r="DG473" s="10"/>
      <c r="DH473" s="11"/>
      <c r="DI473" s="6">
        <f>SUMIF(DJ$315:DJ$345,$D473,DL$315:DL$345)</f>
        <v>0</v>
      </c>
      <c r="DJ473" s="9"/>
      <c r="DK473" s="10"/>
      <c r="DL473" s="11"/>
      <c r="DM473" s="6">
        <f>SUMIF(DN$315:DN$345,$D473,DP$315:DP$345)</f>
        <v>0</v>
      </c>
      <c r="DN473" s="9"/>
      <c r="DO473" s="10"/>
      <c r="DP473" s="11"/>
      <c r="DQ473" s="6">
        <f>SUMIF(DR$315:DR$345,$D473,DT$315:DT$345)</f>
        <v>0</v>
      </c>
      <c r="DR473" s="9"/>
      <c r="DS473" s="10"/>
      <c r="DT473" s="11"/>
      <c r="DU473" s="6">
        <f>SUMIF(DV$315:DV$345,$D473,DX$315:DX$345)</f>
        <v>0</v>
      </c>
      <c r="DV473" s="9"/>
      <c r="DW473" s="10"/>
      <c r="DX473" s="11"/>
      <c r="DY473" s="6">
        <f>SUMIF(DZ$315:DZ$345,$D473,EB$315:EB$345)</f>
        <v>0</v>
      </c>
      <c r="DZ473" s="9"/>
      <c r="EA473" s="10"/>
      <c r="EB473" s="11"/>
      <c r="EC473" s="6">
        <f>SUMIF(ED$315:ED$345,$D473,EF$315:EF$345)</f>
        <v>0</v>
      </c>
      <c r="ED473" s="9"/>
      <c r="EE473" s="10"/>
      <c r="EF473" s="11"/>
      <c r="EG473" s="6">
        <f>SUMIF(EH$315:EH$345,$D473,EJ$315:EJ$345)</f>
        <v>0</v>
      </c>
      <c r="EH473" s="9"/>
      <c r="EI473" s="10"/>
      <c r="EJ473" s="11"/>
      <c r="EK473" s="6">
        <f>SUMIF(EL$315:EL$345,$D473,EN$315:EN$345)</f>
        <v>0</v>
      </c>
      <c r="EL473" s="9"/>
      <c r="EM473" s="10"/>
      <c r="EN473" s="11"/>
      <c r="EO473" s="6">
        <f>SUMIF(EP$315:EP$345,$D473,ER$315:ER$345)</f>
        <v>0</v>
      </c>
      <c r="EP473" s="9"/>
      <c r="EQ473" s="10"/>
      <c r="ER473" s="11"/>
      <c r="ES473" s="6">
        <f>SUMIF(ET$315:ET$345,$D473,EV$315:EV$345)</f>
        <v>0</v>
      </c>
      <c r="ET473" s="9"/>
      <c r="EU473" s="10"/>
      <c r="EV473" s="11"/>
      <c r="EW473" s="6">
        <f>SUMIF(EX$315:EX$345,$D473,EZ$315:EZ$345)</f>
        <v>0</v>
      </c>
      <c r="EX473" s="9"/>
      <c r="EY473" s="10"/>
      <c r="EZ473" s="11"/>
      <c r="FA473" s="6">
        <f>SUMIF(FB$315:FB$345,$D473,FD$315:FD$345)</f>
        <v>0</v>
      </c>
      <c r="FB473" s="9"/>
      <c r="FC473" s="10"/>
      <c r="FD473" s="11"/>
      <c r="FE473" s="6">
        <f>SUMIF(FF$315:FF$345,$D473,FH$315:FH$345)</f>
        <v>0</v>
      </c>
      <c r="FF473" s="9"/>
      <c r="FG473" s="10"/>
      <c r="FH473" s="11"/>
      <c r="FI473" s="6">
        <f>SUMIF(FJ$315:FJ$345,$D473,FL$315:FL$345)</f>
        <v>0</v>
      </c>
      <c r="FJ473" s="9"/>
      <c r="FK473" s="10"/>
      <c r="FL473" s="11"/>
      <c r="FM473" s="6">
        <f>SUMIF(FN$315:FN$345,$D473,FP$315:FP$345)</f>
        <v>0</v>
      </c>
      <c r="FN473" s="9"/>
      <c r="FO473" s="10"/>
      <c r="FP473" s="11"/>
      <c r="FQ473" s="6">
        <f>SUMIF(FR$315:FR$345,$D473,FT$315:FT$345)</f>
        <v>0</v>
      </c>
      <c r="FR473" s="9"/>
      <c r="FS473" s="10"/>
      <c r="FT473" s="11"/>
      <c r="FU473" s="6">
        <f>SUMIF(FV$315:FV$345,$D473,FX$315:FX$345)</f>
        <v>0</v>
      </c>
      <c r="FV473" s="9"/>
      <c r="FW473" s="10"/>
      <c r="FX473" s="11"/>
      <c r="FY473" s="6">
        <f>SUMIF(FZ$315:FZ$345,$D473,GB$315:GB$345)</f>
        <v>0</v>
      </c>
      <c r="FZ473" s="9"/>
      <c r="GA473" s="10"/>
      <c r="GB473" s="11"/>
      <c r="GC473" s="6">
        <f>SUMIF(GD$315:GD$345,$D473,GF$315:GF$345)</f>
        <v>0</v>
      </c>
      <c r="GD473" s="9"/>
      <c r="GE473" s="10"/>
      <c r="GF473" s="11"/>
      <c r="GG473" s="6">
        <f>SUMIF(GH$315:GH$345,$D473,GJ$315:GJ$345)</f>
        <v>0</v>
      </c>
      <c r="GH473" s="9"/>
      <c r="GI473" s="10"/>
      <c r="GJ473" s="11"/>
      <c r="GK473" s="6">
        <f>SUMIF(GL$315:GL$345,$D473,GN$315:GN$345)</f>
        <v>0</v>
      </c>
      <c r="GL473" s="9"/>
      <c r="GM473" s="10"/>
      <c r="GN473" s="11"/>
      <c r="GO473" s="6">
        <f>SUMIF(GP$315:GP$345,$D473,GR$315:GR$345)</f>
        <v>0</v>
      </c>
      <c r="GP473" s="9"/>
      <c r="GQ473" s="10"/>
      <c r="GR473" s="11"/>
      <c r="GS473" s="6">
        <f>SUMIF(GT$315:GT$345,$D473,GV$315:GV$345)</f>
        <v>0</v>
      </c>
      <c r="GT473" s="9"/>
      <c r="GU473" s="10"/>
      <c r="GV473" s="20"/>
      <c r="GW473" s="19">
        <f t="shared" si="13"/>
        <v>0</v>
      </c>
      <c r="GX473" s="472"/>
      <c r="GY473" s="522"/>
    </row>
    <row r="474" spans="1:207" ht="33.950000000000003" customHeight="1" thickBot="1">
      <c r="A474" s="244" t="s">
        <v>86</v>
      </c>
      <c r="B474" s="500"/>
      <c r="C474" s="250" t="s">
        <v>424</v>
      </c>
      <c r="D474" s="247" t="s">
        <v>425</v>
      </c>
      <c r="E474" s="206">
        <f>SUMIF(F$346:F$376,$D474,H$346:H$376)</f>
        <v>0</v>
      </c>
      <c r="F474" s="9"/>
      <c r="G474" s="10"/>
      <c r="H474" s="11"/>
      <c r="I474" s="6">
        <f>SUMIF(J$346:J$376,$D474,L$346:L$376)</f>
        <v>0</v>
      </c>
      <c r="J474" s="9"/>
      <c r="K474" s="10"/>
      <c r="L474" s="11"/>
      <c r="M474" s="6">
        <f>SUMIF(N$346:N$376,$D474,P$346:P$376)</f>
        <v>0</v>
      </c>
      <c r="N474" s="9"/>
      <c r="O474" s="10"/>
      <c r="P474" s="11"/>
      <c r="Q474" s="6">
        <f>SUMIF(R$346:R$376,$D474,T$346:T$376)</f>
        <v>0</v>
      </c>
      <c r="R474" s="9"/>
      <c r="S474" s="10"/>
      <c r="T474" s="11"/>
      <c r="U474" s="6">
        <f>SUMIF(V$346:V$376,$D474,X$346:X$376)</f>
        <v>0</v>
      </c>
      <c r="V474" s="9"/>
      <c r="W474" s="10"/>
      <c r="X474" s="11"/>
      <c r="Y474" s="6">
        <f>SUMIF(Z$346:Z$376,$D474,AB$346:AB$376)</f>
        <v>0</v>
      </c>
      <c r="Z474" s="9"/>
      <c r="AA474" s="10"/>
      <c r="AB474" s="11"/>
      <c r="AC474" s="6">
        <f>SUMIF(AD$346:AD$376,$D474,AF$346:AF$376)</f>
        <v>0</v>
      </c>
      <c r="AD474" s="9"/>
      <c r="AE474" s="10"/>
      <c r="AF474" s="11"/>
      <c r="AG474" s="6">
        <f>SUMIF(AH$346:AH$376,$D474,AJ$346:AJ$376)</f>
        <v>0</v>
      </c>
      <c r="AH474" s="9"/>
      <c r="AI474" s="10"/>
      <c r="AJ474" s="11"/>
      <c r="AK474" s="6">
        <f>SUMIF(AL$346:AL$376,$D474,AN$346:AN$376)</f>
        <v>0</v>
      </c>
      <c r="AL474" s="9"/>
      <c r="AM474" s="10"/>
      <c r="AN474" s="11"/>
      <c r="AO474" s="6">
        <f>SUMIF(AP$346:AP$376,$D474,AR$346:AR$376)</f>
        <v>0</v>
      </c>
      <c r="AP474" s="9"/>
      <c r="AQ474" s="10"/>
      <c r="AR474" s="11"/>
      <c r="AS474" s="6">
        <f>SUMIF(AT$346:AT$376,$D474,AV$346:AV$376)</f>
        <v>0</v>
      </c>
      <c r="AT474" s="9"/>
      <c r="AU474" s="10"/>
      <c r="AV474" s="11"/>
      <c r="AW474" s="6">
        <f>SUMIF(AX$346:AX$376,$D474,AZ$346:AZ$376)</f>
        <v>0</v>
      </c>
      <c r="AX474" s="9"/>
      <c r="AY474" s="10"/>
      <c r="AZ474" s="11"/>
      <c r="BA474" s="6">
        <f>SUMIF(BB$346:BB$376,$D474,BD$346:BD$376)</f>
        <v>0</v>
      </c>
      <c r="BB474" s="9"/>
      <c r="BC474" s="10"/>
      <c r="BD474" s="11"/>
      <c r="BE474" s="6">
        <f>SUMIF(BF$346:BF$376,$D474,BH$346:BH$376)</f>
        <v>0</v>
      </c>
      <c r="BF474" s="9"/>
      <c r="BG474" s="10"/>
      <c r="BH474" s="11"/>
      <c r="BI474" s="6">
        <f>SUMIF(BJ$346:BJ$376,$D474,BL$346:BL$376)</f>
        <v>0</v>
      </c>
      <c r="BJ474" s="9"/>
      <c r="BK474" s="10"/>
      <c r="BL474" s="11"/>
      <c r="BM474" s="6">
        <f>SUMIF(BN$346:BN$376,$D474,BP$346:BP$376)</f>
        <v>0</v>
      </c>
      <c r="BN474" s="9"/>
      <c r="BO474" s="10"/>
      <c r="BP474" s="11"/>
      <c r="BQ474" s="6">
        <f>SUMIF(BR$346:BR$376,$D474,BT$346:BT$376)</f>
        <v>0</v>
      </c>
      <c r="BR474" s="9"/>
      <c r="BS474" s="10"/>
      <c r="BT474" s="11"/>
      <c r="BU474" s="6">
        <f>SUMIF(BV$346:BV$376,$D474,BX$346:BX$376)</f>
        <v>0</v>
      </c>
      <c r="BV474" s="9"/>
      <c r="BW474" s="10"/>
      <c r="BX474" s="11"/>
      <c r="BY474" s="6">
        <f>SUMIF(BZ$346:BZ$376,$D474,CB$346:CB$376)</f>
        <v>0</v>
      </c>
      <c r="BZ474" s="9"/>
      <c r="CA474" s="10"/>
      <c r="CB474" s="11"/>
      <c r="CC474" s="6">
        <f>SUMIF(CD$346:CD$376,$D474,CF$346:CF$376)</f>
        <v>0</v>
      </c>
      <c r="CD474" s="9"/>
      <c r="CE474" s="10"/>
      <c r="CF474" s="11"/>
      <c r="CG474" s="6">
        <f>SUMIF(CH$346:CH$376,$D474,CJ$346:CJ$376)</f>
        <v>0</v>
      </c>
      <c r="CH474" s="9"/>
      <c r="CI474" s="10"/>
      <c r="CJ474" s="11"/>
      <c r="CK474" s="6">
        <f>SUMIF(CL$346:CL$376,$D474,CN$346:CN$376)</f>
        <v>0</v>
      </c>
      <c r="CL474" s="9"/>
      <c r="CM474" s="10"/>
      <c r="CN474" s="11"/>
      <c r="CO474" s="6">
        <f>SUMIF(CP$346:CP$376,$D474,CR$346:CR$376)</f>
        <v>0</v>
      </c>
      <c r="CP474" s="9"/>
      <c r="CQ474" s="10"/>
      <c r="CR474" s="11"/>
      <c r="CS474" s="6">
        <f>SUMIF(CT$346:CT$376,$D474,CV$346:CV$376)</f>
        <v>0</v>
      </c>
      <c r="CT474" s="9"/>
      <c r="CU474" s="10"/>
      <c r="CV474" s="11"/>
      <c r="CW474" s="6">
        <f>SUMIF(CX$346:CX$376,$D474,CZ$346:CZ$376)</f>
        <v>0</v>
      </c>
      <c r="CX474" s="9"/>
      <c r="CY474" s="10"/>
      <c r="CZ474" s="11"/>
      <c r="DA474" s="6">
        <f>SUMIF(DB$346:DB$376,$D474,DD$346:DD$376)</f>
        <v>0</v>
      </c>
      <c r="DB474" s="9"/>
      <c r="DC474" s="10"/>
      <c r="DD474" s="11"/>
      <c r="DE474" s="6">
        <f>SUMIF(DF$346:DF$376,$D474,DH$346:DH$376)</f>
        <v>0</v>
      </c>
      <c r="DF474" s="9"/>
      <c r="DG474" s="10"/>
      <c r="DH474" s="11"/>
      <c r="DI474" s="6">
        <f>SUMIF(DJ$346:DJ$376,$D474,DL$346:DL$376)</f>
        <v>0</v>
      </c>
      <c r="DJ474" s="9"/>
      <c r="DK474" s="10"/>
      <c r="DL474" s="11"/>
      <c r="DM474" s="6">
        <f>SUMIF(DN$346:DN$376,$D474,DP$346:DP$376)</f>
        <v>0</v>
      </c>
      <c r="DN474" s="9"/>
      <c r="DO474" s="10"/>
      <c r="DP474" s="11"/>
      <c r="DQ474" s="6">
        <f>SUMIF(DR$346:DR$376,$D474,DT$346:DT$376)</f>
        <v>0</v>
      </c>
      <c r="DR474" s="9"/>
      <c r="DS474" s="10"/>
      <c r="DT474" s="11"/>
      <c r="DU474" s="6">
        <f>SUMIF(DV$346:DV$376,$D474,DX$346:DX$376)</f>
        <v>0</v>
      </c>
      <c r="DV474" s="9"/>
      <c r="DW474" s="10"/>
      <c r="DX474" s="11"/>
      <c r="DY474" s="6">
        <f>SUMIF(DZ$346:DZ$376,$D474,EB$346:EB$376)</f>
        <v>0</v>
      </c>
      <c r="DZ474" s="9"/>
      <c r="EA474" s="10"/>
      <c r="EB474" s="11"/>
      <c r="EC474" s="6">
        <f>SUMIF(ED$346:ED$376,$D474,EF$346:EF$376)</f>
        <v>0</v>
      </c>
      <c r="ED474" s="9"/>
      <c r="EE474" s="10"/>
      <c r="EF474" s="11"/>
      <c r="EG474" s="6">
        <f>SUMIF(EH$346:EH$376,$D474,EJ$346:EJ$376)</f>
        <v>0</v>
      </c>
      <c r="EH474" s="9"/>
      <c r="EI474" s="10"/>
      <c r="EJ474" s="11"/>
      <c r="EK474" s="6">
        <f>SUMIF(EL$346:EL$376,$D474,EN$346:EN$376)</f>
        <v>0</v>
      </c>
      <c r="EL474" s="9"/>
      <c r="EM474" s="10"/>
      <c r="EN474" s="11"/>
      <c r="EO474" s="6">
        <f>SUMIF(EP$346:EP$376,$D474,ER$346:ER$376)</f>
        <v>0</v>
      </c>
      <c r="EP474" s="9"/>
      <c r="EQ474" s="10"/>
      <c r="ER474" s="11"/>
      <c r="ES474" s="6">
        <f>SUMIF(ET$346:ET$376,$D474,EV$346:EV$376)</f>
        <v>0</v>
      </c>
      <c r="ET474" s="9"/>
      <c r="EU474" s="10"/>
      <c r="EV474" s="11"/>
      <c r="EW474" s="6">
        <f>SUMIF(EX$346:EX$376,$D474,EZ$346:EZ$376)</f>
        <v>0</v>
      </c>
      <c r="EX474" s="9"/>
      <c r="EY474" s="10"/>
      <c r="EZ474" s="11"/>
      <c r="FA474" s="6">
        <f>SUMIF(FB$346:FB$376,$D474,FD$346:FD$376)</f>
        <v>0</v>
      </c>
      <c r="FB474" s="9"/>
      <c r="FC474" s="10"/>
      <c r="FD474" s="11"/>
      <c r="FE474" s="6">
        <f>SUMIF(FF$346:FF$376,$D474,FH$346:FH$376)</f>
        <v>0</v>
      </c>
      <c r="FF474" s="9"/>
      <c r="FG474" s="10"/>
      <c r="FH474" s="11"/>
      <c r="FI474" s="6">
        <f>SUMIF(FJ$346:FJ$376,$D474,FL$346:FL$376)</f>
        <v>0</v>
      </c>
      <c r="FJ474" s="9"/>
      <c r="FK474" s="10"/>
      <c r="FL474" s="11"/>
      <c r="FM474" s="6">
        <f>SUMIF(FN$346:FN$376,$D474,FP$346:FP$376)</f>
        <v>0</v>
      </c>
      <c r="FN474" s="9"/>
      <c r="FO474" s="10"/>
      <c r="FP474" s="11"/>
      <c r="FQ474" s="6">
        <f>SUMIF(FR$346:FR$376,$D474,FT$346:FT$376)</f>
        <v>0</v>
      </c>
      <c r="FR474" s="9"/>
      <c r="FS474" s="10"/>
      <c r="FT474" s="11"/>
      <c r="FU474" s="6">
        <f>SUMIF(FV$346:FV$376,$D474,FX$346:FX$376)</f>
        <v>0</v>
      </c>
      <c r="FV474" s="9"/>
      <c r="FW474" s="10"/>
      <c r="FX474" s="11"/>
      <c r="FY474" s="6">
        <f>SUMIF(FZ$346:FZ$376,$D474,GB$346:GB$376)</f>
        <v>0</v>
      </c>
      <c r="FZ474" s="9"/>
      <c r="GA474" s="10"/>
      <c r="GB474" s="11"/>
      <c r="GC474" s="6">
        <f>SUMIF(GD$346:GD$376,$D474,GF$346:GF$376)</f>
        <v>0</v>
      </c>
      <c r="GD474" s="9"/>
      <c r="GE474" s="10"/>
      <c r="GF474" s="11"/>
      <c r="GG474" s="6">
        <f>SUMIF(GH$346:GH$376,$D474,GJ$346:GJ$376)</f>
        <v>0</v>
      </c>
      <c r="GH474" s="9"/>
      <c r="GI474" s="10"/>
      <c r="GJ474" s="11"/>
      <c r="GK474" s="6">
        <f>SUMIF(GL$346:GL$376,$D474,GN$346:GN$376)</f>
        <v>0</v>
      </c>
      <c r="GL474" s="9"/>
      <c r="GM474" s="10"/>
      <c r="GN474" s="11"/>
      <c r="GO474" s="6">
        <f>SUMIF(GP$346:GP$376,$D474,GR$346:GR$376)</f>
        <v>0</v>
      </c>
      <c r="GP474" s="9"/>
      <c r="GQ474" s="10"/>
      <c r="GR474" s="11"/>
      <c r="GS474" s="6">
        <f>SUMIF(GT$346:GT$376,$D474,GV$346:GV$376)</f>
        <v>0</v>
      </c>
      <c r="GT474" s="9"/>
      <c r="GU474" s="10"/>
      <c r="GV474" s="20"/>
      <c r="GW474" s="19">
        <f t="shared" si="13"/>
        <v>0</v>
      </c>
      <c r="GX474" s="472"/>
      <c r="GY474" s="523"/>
    </row>
    <row r="475" spans="1:207" ht="33.950000000000003" customHeight="1">
      <c r="A475" s="47" t="s">
        <v>75</v>
      </c>
      <c r="B475" s="498">
        <v>9</v>
      </c>
      <c r="C475" s="248" t="s">
        <v>424</v>
      </c>
      <c r="D475" s="245" t="s">
        <v>425</v>
      </c>
      <c r="E475" s="206">
        <f>SUMIF(F$5:F$35,$D475,H$5:H$35)</f>
        <v>0</v>
      </c>
      <c r="F475" s="9"/>
      <c r="G475" s="10"/>
      <c r="H475" s="11"/>
      <c r="I475" s="6">
        <f>SUMIF(J$5:J$35,$D475,L$5:L$35)</f>
        <v>0</v>
      </c>
      <c r="J475" s="9"/>
      <c r="K475" s="10"/>
      <c r="L475" s="11"/>
      <c r="M475" s="6">
        <f>SUMIF(N$5:N$35,$D475,P$5:P$35)</f>
        <v>0</v>
      </c>
      <c r="N475" s="9"/>
      <c r="O475" s="10"/>
      <c r="P475" s="11"/>
      <c r="Q475" s="6">
        <f>SUMIF(R$5:R$35,$D475,T$5:T$35)</f>
        <v>0</v>
      </c>
      <c r="R475" s="9"/>
      <c r="S475" s="10"/>
      <c r="T475" s="11"/>
      <c r="U475" s="6">
        <f>SUMIF(V$5:V$35,$D475,X$5:X$35)</f>
        <v>0</v>
      </c>
      <c r="V475" s="9"/>
      <c r="W475" s="10"/>
      <c r="X475" s="11"/>
      <c r="Y475" s="6">
        <f>SUMIF(Z$5:Z$35,$D475,AB$5:AB$35)</f>
        <v>0</v>
      </c>
      <c r="Z475" s="9"/>
      <c r="AA475" s="10"/>
      <c r="AB475" s="11"/>
      <c r="AC475" s="6">
        <f>SUMIF(AD$5:AD$35,$D475,AF$5:AF$35)</f>
        <v>0</v>
      </c>
      <c r="AD475" s="9"/>
      <c r="AE475" s="10"/>
      <c r="AF475" s="11"/>
      <c r="AG475" s="6">
        <f>SUMIF(AH$5:AH$35,$D475,AJ$5:AJ$35)</f>
        <v>0</v>
      </c>
      <c r="AH475" s="9"/>
      <c r="AI475" s="10"/>
      <c r="AJ475" s="11"/>
      <c r="AK475" s="6">
        <f>SUMIF(AL$5:AL$35,$D475,AN$5:AN$35)</f>
        <v>0</v>
      </c>
      <c r="AL475" s="9"/>
      <c r="AM475" s="10"/>
      <c r="AN475" s="11"/>
      <c r="AO475" s="6">
        <f>SUMIF(AP$5:AP$35,$D475,AR$5:AR$35)</f>
        <v>0</v>
      </c>
      <c r="AP475" s="9"/>
      <c r="AQ475" s="10"/>
      <c r="AR475" s="11"/>
      <c r="AS475" s="6">
        <f>SUMIF(AT$5:AT$35,$D475,AV$5:AV$35)</f>
        <v>0</v>
      </c>
      <c r="AT475" s="9"/>
      <c r="AU475" s="10"/>
      <c r="AV475" s="11"/>
      <c r="AW475" s="6">
        <f>SUMIF(AX$5:AX$35,$D475,AZ$5:AZ$35)</f>
        <v>0</v>
      </c>
      <c r="AX475" s="9"/>
      <c r="AY475" s="10"/>
      <c r="AZ475" s="11"/>
      <c r="BA475" s="6">
        <f>SUMIF(BB$5:BB$35,$D475,BD$5:BD$35)</f>
        <v>0</v>
      </c>
      <c r="BB475" s="9"/>
      <c r="BC475" s="10"/>
      <c r="BD475" s="11"/>
      <c r="BE475" s="6">
        <f>SUMIF(BF$5:BF$35,$D475,BH$5:BH$35)</f>
        <v>0</v>
      </c>
      <c r="BF475" s="9"/>
      <c r="BG475" s="10"/>
      <c r="BH475" s="11"/>
      <c r="BI475" s="6">
        <f>SUMIF(BJ$5:BJ$35,$D475,BL$5:BL$35)</f>
        <v>0</v>
      </c>
      <c r="BJ475" s="9"/>
      <c r="BK475" s="10"/>
      <c r="BL475" s="11"/>
      <c r="BM475" s="6">
        <f>SUMIF(BN$5:BN$35,$D475,BP$5:BP$35)</f>
        <v>0</v>
      </c>
      <c r="BN475" s="9"/>
      <c r="BO475" s="10"/>
      <c r="BP475" s="11"/>
      <c r="BQ475" s="6">
        <f>SUMIF(BR$5:BR$35,$D475,BT$5:BT$35)</f>
        <v>0</v>
      </c>
      <c r="BR475" s="9"/>
      <c r="BS475" s="10"/>
      <c r="BT475" s="11"/>
      <c r="BU475" s="6">
        <f>SUMIF(BV$5:BV$35,$D475,BX$5:BX$35)</f>
        <v>0</v>
      </c>
      <c r="BV475" s="9"/>
      <c r="BW475" s="10"/>
      <c r="BX475" s="11"/>
      <c r="BY475" s="6">
        <f>SUMIF(BZ$5:BZ$35,$D475,CB$5:CB$35)</f>
        <v>0</v>
      </c>
      <c r="BZ475" s="9"/>
      <c r="CA475" s="10"/>
      <c r="CB475" s="11"/>
      <c r="CC475" s="6">
        <f>SUMIF(CD$5:CD$35,$D475,CF$5:CF$35)</f>
        <v>0</v>
      </c>
      <c r="CD475" s="9"/>
      <c r="CE475" s="10"/>
      <c r="CF475" s="11"/>
      <c r="CG475" s="6">
        <f>SUMIF(CH$5:CH$35,$D475,CJ$5:CJ$35)</f>
        <v>0</v>
      </c>
      <c r="CH475" s="9"/>
      <c r="CI475" s="10"/>
      <c r="CJ475" s="11"/>
      <c r="CK475" s="6">
        <f>SUMIF(CL$5:CL$35,$D475,CN$5:CN$35)</f>
        <v>0</v>
      </c>
      <c r="CL475" s="9"/>
      <c r="CM475" s="10"/>
      <c r="CN475" s="11"/>
      <c r="CO475" s="6">
        <f>SUMIF(CP$5:CP$35,$D475,CR$5:CR$35)</f>
        <v>0</v>
      </c>
      <c r="CP475" s="9"/>
      <c r="CQ475" s="10"/>
      <c r="CR475" s="11"/>
      <c r="CS475" s="6">
        <f>SUMIF(CT$5:CT$35,$D475,CV$5:CV$35)</f>
        <v>0</v>
      </c>
      <c r="CT475" s="9"/>
      <c r="CU475" s="10"/>
      <c r="CV475" s="11"/>
      <c r="CW475" s="6">
        <f>SUMIF(CX$5:CX$35,$D475,CZ$5:CZ$35)</f>
        <v>0</v>
      </c>
      <c r="CX475" s="9"/>
      <c r="CY475" s="10"/>
      <c r="CZ475" s="11"/>
      <c r="DA475" s="6">
        <f>SUMIF(DB$5:DB$35,$D475,DD$5:DD$35)</f>
        <v>0</v>
      </c>
      <c r="DB475" s="9"/>
      <c r="DC475" s="10"/>
      <c r="DD475" s="11"/>
      <c r="DE475" s="6">
        <f>SUMIF(DF$5:DF$35,$D475,DH$5:DH$35)</f>
        <v>0</v>
      </c>
      <c r="DF475" s="9"/>
      <c r="DG475" s="10"/>
      <c r="DH475" s="11"/>
      <c r="DI475" s="6">
        <f>SUMIF(DJ$5:DJ$35,$D475,DL$5:DL$35)</f>
        <v>0</v>
      </c>
      <c r="DJ475" s="9"/>
      <c r="DK475" s="10"/>
      <c r="DL475" s="11"/>
      <c r="DM475" s="6">
        <f>SUMIF(DN$5:DN$35,$D475,DP$5:DP$35)</f>
        <v>0</v>
      </c>
      <c r="DN475" s="9"/>
      <c r="DO475" s="10"/>
      <c r="DP475" s="11"/>
      <c r="DQ475" s="6">
        <f>SUMIF(DR$5:DR$35,$D475,DT$5:DT$35)</f>
        <v>0</v>
      </c>
      <c r="DR475" s="9"/>
      <c r="DS475" s="10"/>
      <c r="DT475" s="11"/>
      <c r="DU475" s="6">
        <f>SUMIF(DV$5:DV$35,$D475,DX$5:DX$35)</f>
        <v>0</v>
      </c>
      <c r="DV475" s="9"/>
      <c r="DW475" s="10"/>
      <c r="DX475" s="11"/>
      <c r="DY475" s="6">
        <f>SUMIF(DZ$5:DZ$35,$D475,EB$5:EB$35)</f>
        <v>0</v>
      </c>
      <c r="DZ475" s="9"/>
      <c r="EA475" s="10"/>
      <c r="EB475" s="11"/>
      <c r="EC475" s="6">
        <f>SUMIF(ED$5:ED$35,$D475,EF$5:EF$35)</f>
        <v>0</v>
      </c>
      <c r="ED475" s="9"/>
      <c r="EE475" s="10"/>
      <c r="EF475" s="11"/>
      <c r="EG475" s="6">
        <f>SUMIF(EH$5:EH$35,$D475,EJ$5:EJ$35)</f>
        <v>0</v>
      </c>
      <c r="EH475" s="9"/>
      <c r="EI475" s="10"/>
      <c r="EJ475" s="11"/>
      <c r="EK475" s="6">
        <f>SUMIF(EL$5:EL$35,$D475,EN$5:EN$35)</f>
        <v>0</v>
      </c>
      <c r="EL475" s="9"/>
      <c r="EM475" s="10"/>
      <c r="EN475" s="11"/>
      <c r="EO475" s="6">
        <f>SUMIF(EP$5:EP$35,$D475,ER$5:ER$35)</f>
        <v>0</v>
      </c>
      <c r="EP475" s="9"/>
      <c r="EQ475" s="10"/>
      <c r="ER475" s="11"/>
      <c r="ES475" s="6">
        <f>SUMIF(ET$5:ET$35,$D475,EV$5:EV$35)</f>
        <v>0</v>
      </c>
      <c r="ET475" s="9"/>
      <c r="EU475" s="10"/>
      <c r="EV475" s="11"/>
      <c r="EW475" s="6">
        <f>SUMIF(EX$5:EX$35,$D475,EZ$5:EZ$35)</f>
        <v>0</v>
      </c>
      <c r="EX475" s="9"/>
      <c r="EY475" s="10"/>
      <c r="EZ475" s="11"/>
      <c r="FA475" s="6">
        <f>SUMIF(FB$5:FB$35,$D475,FD$5:FD$35)</f>
        <v>0</v>
      </c>
      <c r="FB475" s="9"/>
      <c r="FC475" s="10"/>
      <c r="FD475" s="11"/>
      <c r="FE475" s="6">
        <f>SUMIF(FF$5:FF$35,$D475,FH$5:FH$35)</f>
        <v>0</v>
      </c>
      <c r="FF475" s="9"/>
      <c r="FG475" s="10"/>
      <c r="FH475" s="11"/>
      <c r="FI475" s="6">
        <f>SUMIF(FJ$5:FJ$35,$D475,FL$5:FL$35)</f>
        <v>0</v>
      </c>
      <c r="FJ475" s="9"/>
      <c r="FK475" s="10"/>
      <c r="FL475" s="11"/>
      <c r="FM475" s="6">
        <f>SUMIF(FN$5:FN$35,$D475,FP$5:FP$35)</f>
        <v>0</v>
      </c>
      <c r="FN475" s="9"/>
      <c r="FO475" s="10"/>
      <c r="FP475" s="11"/>
      <c r="FQ475" s="6">
        <f>SUMIF(FR$5:FR$35,$D475,FT$5:FT$35)</f>
        <v>0</v>
      </c>
      <c r="FR475" s="9"/>
      <c r="FS475" s="10"/>
      <c r="FT475" s="11"/>
      <c r="FU475" s="6">
        <f>SUMIF(FV$5:FV$35,$D475,FX$5:FX$35)</f>
        <v>0</v>
      </c>
      <c r="FV475" s="9"/>
      <c r="FW475" s="10"/>
      <c r="FX475" s="11"/>
      <c r="FY475" s="6">
        <f>SUMIF(FZ$5:FZ$35,$D475,GB$5:GB$35)</f>
        <v>0</v>
      </c>
      <c r="FZ475" s="9"/>
      <c r="GA475" s="10"/>
      <c r="GB475" s="11"/>
      <c r="GC475" s="6">
        <f>SUMIF(GD$5:GD$35,$D475,GF$5:GF$35)</f>
        <v>0</v>
      </c>
      <c r="GD475" s="9"/>
      <c r="GE475" s="10"/>
      <c r="GF475" s="11"/>
      <c r="GG475" s="6">
        <f>SUMIF(GH$5:GH$35,$D475,GJ$5:GJ$35)</f>
        <v>0</v>
      </c>
      <c r="GH475" s="9"/>
      <c r="GI475" s="10"/>
      <c r="GJ475" s="11"/>
      <c r="GK475" s="6">
        <f>SUMIF(GL$5:GL$35,$D475,GN$5:GN$35)</f>
        <v>0</v>
      </c>
      <c r="GL475" s="9"/>
      <c r="GM475" s="10"/>
      <c r="GN475" s="11"/>
      <c r="GO475" s="6">
        <f>SUMIF(GP$5:GP$35,$D475,GR$5:GR$35)</f>
        <v>0</v>
      </c>
      <c r="GP475" s="9"/>
      <c r="GQ475" s="10"/>
      <c r="GR475" s="11"/>
      <c r="GS475" s="6">
        <f>SUMIF(GT$5:GT$35,$D475,GV$5:GV$35)</f>
        <v>0</v>
      </c>
      <c r="GT475" s="9"/>
      <c r="GU475" s="10"/>
      <c r="GV475" s="20"/>
      <c r="GW475" s="19">
        <f t="shared" si="13"/>
        <v>0</v>
      </c>
      <c r="GX475" s="472">
        <f>SUM(GW475:GW486)</f>
        <v>0</v>
      </c>
      <c r="GY475" s="521" t="str">
        <f>D475</f>
        <v>TS14000/00</v>
      </c>
    </row>
    <row r="476" spans="1:207" ht="33.950000000000003" customHeight="1">
      <c r="A476" s="47" t="s">
        <v>76</v>
      </c>
      <c r="B476" s="499"/>
      <c r="C476" s="249" t="s">
        <v>424</v>
      </c>
      <c r="D476" s="246" t="s">
        <v>425</v>
      </c>
      <c r="E476" s="206">
        <f>SUMIF(F$36:F$66,$D476,H$36:H$66)</f>
        <v>0</v>
      </c>
      <c r="F476" s="9"/>
      <c r="G476" s="10"/>
      <c r="H476" s="11"/>
      <c r="I476" s="6">
        <f>SUMIF(J$36:J$66,$D476,L$36:L$66)</f>
        <v>0</v>
      </c>
      <c r="J476" s="9"/>
      <c r="K476" s="10"/>
      <c r="L476" s="11"/>
      <c r="M476" s="6">
        <f>SUMIF(N$36:N$66,$D476,P$36:P$66)</f>
        <v>0</v>
      </c>
      <c r="N476" s="9"/>
      <c r="O476" s="10"/>
      <c r="P476" s="11"/>
      <c r="Q476" s="6">
        <f>SUMIF(R$36:R$66,$D476,T$36:T$66)</f>
        <v>0</v>
      </c>
      <c r="R476" s="9"/>
      <c r="S476" s="10"/>
      <c r="T476" s="11"/>
      <c r="U476" s="6">
        <f>SUMIF(V$36:V$66,$D476,X$36:X$66)</f>
        <v>0</v>
      </c>
      <c r="V476" s="9"/>
      <c r="W476" s="10"/>
      <c r="X476" s="11"/>
      <c r="Y476" s="6">
        <f>SUMIF(Z$36:Z$66,$D476,AB$36:AB$66)</f>
        <v>0</v>
      </c>
      <c r="Z476" s="9"/>
      <c r="AA476" s="10"/>
      <c r="AB476" s="11"/>
      <c r="AC476" s="6">
        <f>SUMIF(AD$36:AD$66,$D476,AF$36:AF$66)</f>
        <v>0</v>
      </c>
      <c r="AD476" s="9"/>
      <c r="AE476" s="10"/>
      <c r="AF476" s="11"/>
      <c r="AG476" s="6">
        <f>SUMIF(AH$36:AH$66,$D476,AJ$36:AJ$66)</f>
        <v>0</v>
      </c>
      <c r="AH476" s="9"/>
      <c r="AI476" s="10"/>
      <c r="AJ476" s="11"/>
      <c r="AK476" s="6">
        <f>SUMIF(AL$36:AL$66,$D476,AN$36:AN$66)</f>
        <v>0</v>
      </c>
      <c r="AL476" s="9"/>
      <c r="AM476" s="10"/>
      <c r="AN476" s="11"/>
      <c r="AO476" s="6">
        <f>SUMIF(AP$36:AP$66,$D476,AR$36:AR$66)</f>
        <v>0</v>
      </c>
      <c r="AP476" s="9"/>
      <c r="AQ476" s="10"/>
      <c r="AR476" s="11"/>
      <c r="AS476" s="6">
        <f>SUMIF(AT$36:AT$66,$D476,AV$36:AV$66)</f>
        <v>0</v>
      </c>
      <c r="AT476" s="9"/>
      <c r="AU476" s="10"/>
      <c r="AV476" s="11"/>
      <c r="AW476" s="6">
        <f>SUMIF(AX$36:AX$66,$D476,AZ$36:AZ$66)</f>
        <v>0</v>
      </c>
      <c r="AX476" s="9"/>
      <c r="AY476" s="10"/>
      <c r="AZ476" s="11"/>
      <c r="BA476" s="6">
        <f>SUMIF(BB$36:BB$66,$D476,BD$36:BD$66)</f>
        <v>0</v>
      </c>
      <c r="BB476" s="9"/>
      <c r="BC476" s="10"/>
      <c r="BD476" s="11"/>
      <c r="BE476" s="6">
        <f>SUMIF(BF$36:BF$66,$D476,BH$36:BH$66)</f>
        <v>0</v>
      </c>
      <c r="BF476" s="9"/>
      <c r="BG476" s="10"/>
      <c r="BH476" s="11"/>
      <c r="BI476" s="6">
        <f>SUMIF(BJ$36:BJ$66,$D476,BL$36:BL$66)</f>
        <v>0</v>
      </c>
      <c r="BJ476" s="9"/>
      <c r="BK476" s="10"/>
      <c r="BL476" s="11"/>
      <c r="BM476" s="6">
        <f>SUMIF(BN$36:BN$66,$D476,BP$36:BP$66)</f>
        <v>0</v>
      </c>
      <c r="BN476" s="9"/>
      <c r="BO476" s="10"/>
      <c r="BP476" s="11"/>
      <c r="BQ476" s="6">
        <f>SUMIF(BR$36:BR$66,$D476,BT$36:BT$66)</f>
        <v>0</v>
      </c>
      <c r="BR476" s="9"/>
      <c r="BS476" s="10"/>
      <c r="BT476" s="11"/>
      <c r="BU476" s="6">
        <f>SUMIF(BV$36:BV$66,$D476,BX$36:BX$66)</f>
        <v>0</v>
      </c>
      <c r="BV476" s="9"/>
      <c r="BW476" s="10"/>
      <c r="BX476" s="11"/>
      <c r="BY476" s="6">
        <f>SUMIF(BZ$36:BZ$66,$D476,CB$36:CB$66)</f>
        <v>0</v>
      </c>
      <c r="BZ476" s="9"/>
      <c r="CA476" s="10"/>
      <c r="CB476" s="11"/>
      <c r="CC476" s="6">
        <f>SUMIF(CD$36:CD$66,$D476,CF$36:CF$66)</f>
        <v>0</v>
      </c>
      <c r="CD476" s="9"/>
      <c r="CE476" s="10"/>
      <c r="CF476" s="11"/>
      <c r="CG476" s="6">
        <f>SUMIF(CH$36:CH$66,$D476,CJ$36:CJ$66)</f>
        <v>0</v>
      </c>
      <c r="CH476" s="9"/>
      <c r="CI476" s="10"/>
      <c r="CJ476" s="11"/>
      <c r="CK476" s="6">
        <f>SUMIF(CL$36:CL$66,$D476,CN$36:CN$66)</f>
        <v>0</v>
      </c>
      <c r="CL476" s="9"/>
      <c r="CM476" s="10"/>
      <c r="CN476" s="11"/>
      <c r="CO476" s="6">
        <f>SUMIF(CP$36:CP$66,$D476,CR$36:CR$66)</f>
        <v>0</v>
      </c>
      <c r="CP476" s="9"/>
      <c r="CQ476" s="10"/>
      <c r="CR476" s="11"/>
      <c r="CS476" s="6">
        <f>SUMIF(CT$36:CT$66,$D476,CV$36:CV$66)</f>
        <v>0</v>
      </c>
      <c r="CT476" s="9"/>
      <c r="CU476" s="10"/>
      <c r="CV476" s="11"/>
      <c r="CW476" s="6">
        <f>SUMIF(CX$36:CX$66,$D476,CZ$36:CZ$66)</f>
        <v>0</v>
      </c>
      <c r="CX476" s="9"/>
      <c r="CY476" s="10"/>
      <c r="CZ476" s="11"/>
      <c r="DA476" s="6">
        <f>SUMIF(DB$36:DB$66,$D476,DD$36:DD$66)</f>
        <v>0</v>
      </c>
      <c r="DB476" s="9"/>
      <c r="DC476" s="10"/>
      <c r="DD476" s="11"/>
      <c r="DE476" s="6">
        <f>SUMIF(DF$36:DF$66,$D476,DH$36:DH$66)</f>
        <v>0</v>
      </c>
      <c r="DF476" s="9"/>
      <c r="DG476" s="10"/>
      <c r="DH476" s="11"/>
      <c r="DI476" s="6">
        <f>SUMIF(DJ$36:DJ$66,$D476,DL$36:DL$66)</f>
        <v>0</v>
      </c>
      <c r="DJ476" s="9"/>
      <c r="DK476" s="10"/>
      <c r="DL476" s="11"/>
      <c r="DM476" s="6">
        <f>SUMIF(DN$36:DN$66,$D476,DP$36:DP$66)</f>
        <v>0</v>
      </c>
      <c r="DN476" s="9"/>
      <c r="DO476" s="10"/>
      <c r="DP476" s="11"/>
      <c r="DQ476" s="6">
        <f>SUMIF(DR$36:DR$66,$D476,DT$36:DT$66)</f>
        <v>0</v>
      </c>
      <c r="DR476" s="9"/>
      <c r="DS476" s="10"/>
      <c r="DT476" s="11"/>
      <c r="DU476" s="6">
        <f>SUMIF(DV$36:DV$66,$D476,DX$36:DX$66)</f>
        <v>0</v>
      </c>
      <c r="DV476" s="9"/>
      <c r="DW476" s="10"/>
      <c r="DX476" s="11"/>
      <c r="DY476" s="6">
        <f>SUMIF(DZ$36:DZ$66,$D476,EB$36:EB$66)</f>
        <v>0</v>
      </c>
      <c r="DZ476" s="9"/>
      <c r="EA476" s="10"/>
      <c r="EB476" s="11"/>
      <c r="EC476" s="6">
        <f>SUMIF(ED$36:ED$66,$D476,EF$36:EF$66)</f>
        <v>0</v>
      </c>
      <c r="ED476" s="9"/>
      <c r="EE476" s="10"/>
      <c r="EF476" s="11"/>
      <c r="EG476" s="6">
        <f>SUMIF(EH$36:EH$66,$D476,EJ$36:EJ$66)</f>
        <v>0</v>
      </c>
      <c r="EH476" s="9"/>
      <c r="EI476" s="10"/>
      <c r="EJ476" s="11"/>
      <c r="EK476" s="6">
        <f>SUMIF(EL$36:EL$66,$D476,EN$36:EN$66)</f>
        <v>0</v>
      </c>
      <c r="EL476" s="9"/>
      <c r="EM476" s="10"/>
      <c r="EN476" s="11"/>
      <c r="EO476" s="6">
        <f>SUMIF(EP$36:EP$66,$D476,ER$36:ER$66)</f>
        <v>0</v>
      </c>
      <c r="EP476" s="9"/>
      <c r="EQ476" s="10"/>
      <c r="ER476" s="11"/>
      <c r="ES476" s="6">
        <f>SUMIF(ET$36:ET$66,$D476,EV$36:EV$66)</f>
        <v>0</v>
      </c>
      <c r="ET476" s="9"/>
      <c r="EU476" s="10"/>
      <c r="EV476" s="11"/>
      <c r="EW476" s="6">
        <f>SUMIF(EX$36:EX$66,$D476,EZ$36:EZ$66)</f>
        <v>0</v>
      </c>
      <c r="EX476" s="9"/>
      <c r="EY476" s="10"/>
      <c r="EZ476" s="11"/>
      <c r="FA476" s="6">
        <f>SUMIF(FB$36:FB$66,$D476,FD$36:FD$66)</f>
        <v>0</v>
      </c>
      <c r="FB476" s="9"/>
      <c r="FC476" s="10"/>
      <c r="FD476" s="11"/>
      <c r="FE476" s="6">
        <f>SUMIF(FF$36:FF$66,$D476,FH$36:FH$66)</f>
        <v>0</v>
      </c>
      <c r="FF476" s="9"/>
      <c r="FG476" s="10"/>
      <c r="FH476" s="11"/>
      <c r="FI476" s="6">
        <f>SUMIF(FJ$36:FJ$66,$D476,FL$36:FL$66)</f>
        <v>0</v>
      </c>
      <c r="FJ476" s="9"/>
      <c r="FK476" s="10"/>
      <c r="FL476" s="11"/>
      <c r="FM476" s="6">
        <f>SUMIF(FN$36:FN$66,$D476,FP$36:FP$66)</f>
        <v>0</v>
      </c>
      <c r="FN476" s="9"/>
      <c r="FO476" s="10"/>
      <c r="FP476" s="11"/>
      <c r="FQ476" s="6">
        <f>SUMIF(FR$36:FR$66,$D476,FT$36:FT$66)</f>
        <v>0</v>
      </c>
      <c r="FR476" s="9"/>
      <c r="FS476" s="10"/>
      <c r="FT476" s="11"/>
      <c r="FU476" s="6">
        <f>SUMIF(FV$36:FV$66,$D476,FX$36:FX$66)</f>
        <v>0</v>
      </c>
      <c r="FV476" s="9"/>
      <c r="FW476" s="10"/>
      <c r="FX476" s="11"/>
      <c r="FY476" s="6">
        <f>SUMIF(FZ$36:FZ$66,$D476,GB$36:GB$66)</f>
        <v>0</v>
      </c>
      <c r="FZ476" s="9"/>
      <c r="GA476" s="10"/>
      <c r="GB476" s="11"/>
      <c r="GC476" s="6">
        <f>SUMIF(GD$36:GD$66,$D476,GF$36:GF$66)</f>
        <v>0</v>
      </c>
      <c r="GD476" s="9"/>
      <c r="GE476" s="10"/>
      <c r="GF476" s="11"/>
      <c r="GG476" s="6">
        <f>SUMIF(GH$36:GH$66,$D476,GJ$36:GJ$66)</f>
        <v>0</v>
      </c>
      <c r="GH476" s="9"/>
      <c r="GI476" s="10"/>
      <c r="GJ476" s="11"/>
      <c r="GK476" s="6">
        <f>SUMIF(GL$36:GL$66,$D476,GN$36:GN$66)</f>
        <v>0</v>
      </c>
      <c r="GL476" s="9"/>
      <c r="GM476" s="10"/>
      <c r="GN476" s="11"/>
      <c r="GO476" s="6">
        <f>SUMIF(GP$36:GP$66,$D476,GR$36:GR$66)</f>
        <v>0</v>
      </c>
      <c r="GP476" s="9"/>
      <c r="GQ476" s="10"/>
      <c r="GR476" s="11"/>
      <c r="GS476" s="6">
        <f>SUMIF(GT$36:GT$66,$D476,GV$36:GV$66)</f>
        <v>0</v>
      </c>
      <c r="GT476" s="9"/>
      <c r="GU476" s="10"/>
      <c r="GV476" s="20"/>
      <c r="GW476" s="19">
        <f t="shared" si="13"/>
        <v>0</v>
      </c>
      <c r="GX476" s="472"/>
      <c r="GY476" s="522"/>
    </row>
    <row r="477" spans="1:207" ht="33.950000000000003" customHeight="1">
      <c r="A477" s="47" t="s">
        <v>77</v>
      </c>
      <c r="B477" s="499"/>
      <c r="C477" s="249" t="s">
        <v>424</v>
      </c>
      <c r="D477" s="246" t="s">
        <v>425</v>
      </c>
      <c r="E477" s="206">
        <f>SUMIF(F$67:F$97,$D477,H$67:H$97)</f>
        <v>0</v>
      </c>
      <c r="F477" s="9"/>
      <c r="G477" s="10"/>
      <c r="H477" s="11"/>
      <c r="I477" s="6">
        <f>SUMIF(J$67:J$97,$D477,L$67:L$97)</f>
        <v>0</v>
      </c>
      <c r="J477" s="9"/>
      <c r="K477" s="10"/>
      <c r="L477" s="11"/>
      <c r="M477" s="6">
        <f>SUMIF(N$67:N$97,$D477,P$67:P$97)</f>
        <v>0</v>
      </c>
      <c r="N477" s="9"/>
      <c r="O477" s="10"/>
      <c r="P477" s="11"/>
      <c r="Q477" s="6">
        <f>SUMIF(R$67:R$97,$D477,T$67:T$97)</f>
        <v>0</v>
      </c>
      <c r="R477" s="9"/>
      <c r="S477" s="10"/>
      <c r="T477" s="11"/>
      <c r="U477" s="6">
        <f>SUMIF(V$67:V$97,$D477,X$67:X$97)</f>
        <v>0</v>
      </c>
      <c r="V477" s="9"/>
      <c r="W477" s="10"/>
      <c r="X477" s="11"/>
      <c r="Y477" s="6">
        <f>SUMIF(Z$67:Z$97,$D477,AB$67:AB$97)</f>
        <v>0</v>
      </c>
      <c r="Z477" s="9"/>
      <c r="AA477" s="10"/>
      <c r="AB477" s="11"/>
      <c r="AC477" s="6">
        <f>SUMIF(AD$67:AD$97,$D477,AF$67:AF$97)</f>
        <v>0</v>
      </c>
      <c r="AD477" s="9"/>
      <c r="AE477" s="10"/>
      <c r="AF477" s="11"/>
      <c r="AG477" s="6">
        <f>SUMIF(AH$67:AH$97,$D477,AJ$67:AJ$97)</f>
        <v>0</v>
      </c>
      <c r="AH477" s="9"/>
      <c r="AI477" s="10"/>
      <c r="AJ477" s="11"/>
      <c r="AK477" s="6">
        <f>SUMIF(AL$67:AL$97,$D477,AN$67:AN$97)</f>
        <v>0</v>
      </c>
      <c r="AL477" s="9"/>
      <c r="AM477" s="10"/>
      <c r="AN477" s="11"/>
      <c r="AO477" s="6">
        <f>SUMIF(AP$67:AP$97,$D477,AR$67:AR$97)</f>
        <v>0</v>
      </c>
      <c r="AP477" s="9"/>
      <c r="AQ477" s="10"/>
      <c r="AR477" s="11"/>
      <c r="AS477" s="6">
        <f>SUMIF(AT$67:AT$97,$D477,AV$67:AV$97)</f>
        <v>0</v>
      </c>
      <c r="AT477" s="9"/>
      <c r="AU477" s="10"/>
      <c r="AV477" s="11"/>
      <c r="AW477" s="6">
        <f>SUMIF(AX$67:AX$97,$D477,AZ$67:AZ$97)</f>
        <v>0</v>
      </c>
      <c r="AX477" s="9"/>
      <c r="AY477" s="10"/>
      <c r="AZ477" s="11"/>
      <c r="BA477" s="6">
        <f>SUMIF(BB$67:BB$97,$D477,BD$67:BD$97)</f>
        <v>0</v>
      </c>
      <c r="BB477" s="9"/>
      <c r="BC477" s="10"/>
      <c r="BD477" s="11"/>
      <c r="BE477" s="6">
        <f>SUMIF(BF$67:BF$97,$D477,BH$67:BH$97)</f>
        <v>0</v>
      </c>
      <c r="BF477" s="9"/>
      <c r="BG477" s="10"/>
      <c r="BH477" s="11"/>
      <c r="BI477" s="6">
        <f>SUMIF(BJ$67:BJ$97,$D477,BL$67:BL$97)</f>
        <v>0</v>
      </c>
      <c r="BJ477" s="9"/>
      <c r="BK477" s="10"/>
      <c r="BL477" s="11"/>
      <c r="BM477" s="6">
        <f>SUMIF(BN$67:BN$97,$D477,BP$67:BP$97)</f>
        <v>0</v>
      </c>
      <c r="BN477" s="9"/>
      <c r="BO477" s="10"/>
      <c r="BP477" s="11"/>
      <c r="BQ477" s="6">
        <f>SUMIF(BR$67:BR$97,$D477,BT$67:BT$97)</f>
        <v>0</v>
      </c>
      <c r="BR477" s="9"/>
      <c r="BS477" s="10"/>
      <c r="BT477" s="11"/>
      <c r="BU477" s="6">
        <f>SUMIF(BV$67:BV$97,$D477,BX$67:BX$97)</f>
        <v>0</v>
      </c>
      <c r="BV477" s="9"/>
      <c r="BW477" s="10"/>
      <c r="BX477" s="11"/>
      <c r="BY477" s="6">
        <f>SUMIF(BZ$67:BZ$97,$D477,CB$67:CB$97)</f>
        <v>0</v>
      </c>
      <c r="BZ477" s="9"/>
      <c r="CA477" s="10"/>
      <c r="CB477" s="11"/>
      <c r="CC477" s="6">
        <f>SUMIF(CD$67:CD$97,$D477,CF$67:CF$97)</f>
        <v>0</v>
      </c>
      <c r="CD477" s="9"/>
      <c r="CE477" s="10"/>
      <c r="CF477" s="11"/>
      <c r="CG477" s="6">
        <f>SUMIF(CH$67:CH$97,$D477,CJ$67:CJ$97)</f>
        <v>0</v>
      </c>
      <c r="CH477" s="9"/>
      <c r="CI477" s="10"/>
      <c r="CJ477" s="11"/>
      <c r="CK477" s="6">
        <f>SUMIF(CL$67:CL$97,$D477,CN$67:CN$97)</f>
        <v>0</v>
      </c>
      <c r="CL477" s="9"/>
      <c r="CM477" s="10"/>
      <c r="CN477" s="11"/>
      <c r="CO477" s="6">
        <f>SUMIF(CP$67:CP$97,$D477,CR$67:CR$97)</f>
        <v>0</v>
      </c>
      <c r="CP477" s="9"/>
      <c r="CQ477" s="10"/>
      <c r="CR477" s="11"/>
      <c r="CS477" s="6">
        <f>SUMIF(CT$67:CT$97,$D477,CV$67:CV$97)</f>
        <v>0</v>
      </c>
      <c r="CT477" s="9"/>
      <c r="CU477" s="10"/>
      <c r="CV477" s="11"/>
      <c r="CW477" s="6">
        <f>SUMIF(CX$67:CX$97,$D477,CZ$67:CZ$97)</f>
        <v>0</v>
      </c>
      <c r="CX477" s="9"/>
      <c r="CY477" s="10"/>
      <c r="CZ477" s="11"/>
      <c r="DA477" s="6">
        <f>SUMIF(DB$67:DB$97,$D477,DD$67:DD$97)</f>
        <v>0</v>
      </c>
      <c r="DB477" s="9"/>
      <c r="DC477" s="10"/>
      <c r="DD477" s="11"/>
      <c r="DE477" s="6">
        <f>SUMIF(DF$67:DF$97,$D477,DH$67:DH$97)</f>
        <v>0</v>
      </c>
      <c r="DF477" s="9"/>
      <c r="DG477" s="10"/>
      <c r="DH477" s="11"/>
      <c r="DI477" s="6">
        <f>SUMIF(DJ$67:DJ$97,$D477,DL$67:DL$97)</f>
        <v>0</v>
      </c>
      <c r="DJ477" s="9"/>
      <c r="DK477" s="10"/>
      <c r="DL477" s="11"/>
      <c r="DM477" s="6">
        <f>SUMIF(DN$67:DN$97,$D477,DP$67:DP$97)</f>
        <v>0</v>
      </c>
      <c r="DN477" s="9"/>
      <c r="DO477" s="10"/>
      <c r="DP477" s="11"/>
      <c r="DQ477" s="6">
        <f>SUMIF(DR$67:DR$97,$D477,DT$67:DT$97)</f>
        <v>0</v>
      </c>
      <c r="DR477" s="9"/>
      <c r="DS477" s="10"/>
      <c r="DT477" s="11"/>
      <c r="DU477" s="6">
        <f>SUMIF(DV$67:DV$97,$D477,DX$67:DX$97)</f>
        <v>0</v>
      </c>
      <c r="DV477" s="9"/>
      <c r="DW477" s="10"/>
      <c r="DX477" s="11"/>
      <c r="DY477" s="6">
        <f>SUMIF(DZ$67:DZ$97,$D477,EB$67:EB$97)</f>
        <v>0</v>
      </c>
      <c r="DZ477" s="9"/>
      <c r="EA477" s="10"/>
      <c r="EB477" s="11"/>
      <c r="EC477" s="6">
        <f>SUMIF(ED$67:ED$97,$D477,EF$67:EF$97)</f>
        <v>0</v>
      </c>
      <c r="ED477" s="9"/>
      <c r="EE477" s="10"/>
      <c r="EF477" s="11"/>
      <c r="EG477" s="6">
        <f>SUMIF(EH$67:EH$97,$D477,EJ$67:EJ$97)</f>
        <v>0</v>
      </c>
      <c r="EH477" s="9"/>
      <c r="EI477" s="10"/>
      <c r="EJ477" s="11"/>
      <c r="EK477" s="6">
        <f>SUMIF(EL$67:EL$97,$D477,EN$67:EN$97)</f>
        <v>0</v>
      </c>
      <c r="EL477" s="9"/>
      <c r="EM477" s="10"/>
      <c r="EN477" s="11"/>
      <c r="EO477" s="6">
        <f>SUMIF(EP$67:EP$97,$D477,ER$67:ER$97)</f>
        <v>0</v>
      </c>
      <c r="EP477" s="9"/>
      <c r="EQ477" s="10"/>
      <c r="ER477" s="11"/>
      <c r="ES477" s="6">
        <f>SUMIF(ET$67:ET$97,$D477,EV$67:EV$97)</f>
        <v>0</v>
      </c>
      <c r="ET477" s="9"/>
      <c r="EU477" s="10"/>
      <c r="EV477" s="11"/>
      <c r="EW477" s="6">
        <f>SUMIF(EX$67:EX$97,$D477,EZ$67:EZ$97)</f>
        <v>0</v>
      </c>
      <c r="EX477" s="9"/>
      <c r="EY477" s="10"/>
      <c r="EZ477" s="11"/>
      <c r="FA477" s="6">
        <f>SUMIF(FB$67:FB$97,$D477,FD$67:FD$97)</f>
        <v>0</v>
      </c>
      <c r="FB477" s="9"/>
      <c r="FC477" s="10"/>
      <c r="FD477" s="11"/>
      <c r="FE477" s="6">
        <f>SUMIF(FF$67:FF$97,$D477,FH$67:FH$97)</f>
        <v>0</v>
      </c>
      <c r="FF477" s="9"/>
      <c r="FG477" s="10"/>
      <c r="FH477" s="11"/>
      <c r="FI477" s="6">
        <f>SUMIF(FJ$67:FJ$97,$D477,FL$67:FL$97)</f>
        <v>0</v>
      </c>
      <c r="FJ477" s="9"/>
      <c r="FK477" s="10"/>
      <c r="FL477" s="11"/>
      <c r="FM477" s="6">
        <f>SUMIF(FN$67:FN$97,$D477,FP$67:FP$97)</f>
        <v>0</v>
      </c>
      <c r="FN477" s="9"/>
      <c r="FO477" s="10"/>
      <c r="FP477" s="11"/>
      <c r="FQ477" s="6">
        <f>SUMIF(FR$67:FR$97,$D477,FT$67:FT$97)</f>
        <v>0</v>
      </c>
      <c r="FR477" s="9"/>
      <c r="FS477" s="10"/>
      <c r="FT477" s="11"/>
      <c r="FU477" s="6">
        <f>SUMIF(FV$67:FV$97,$D477,FX$67:FX$97)</f>
        <v>0</v>
      </c>
      <c r="FV477" s="9"/>
      <c r="FW477" s="10"/>
      <c r="FX477" s="11"/>
      <c r="FY477" s="6">
        <f>SUMIF(FZ$67:FZ$97,$D477,GB$67:GB$97)</f>
        <v>0</v>
      </c>
      <c r="FZ477" s="9"/>
      <c r="GA477" s="10"/>
      <c r="GB477" s="11"/>
      <c r="GC477" s="6">
        <f>SUMIF(GD$67:GD$97,$D477,GF$67:GF$97)</f>
        <v>0</v>
      </c>
      <c r="GD477" s="9"/>
      <c r="GE477" s="10"/>
      <c r="GF477" s="11"/>
      <c r="GG477" s="6">
        <f>SUMIF(GH$67:GH$97,$D477,GJ$67:GJ$97)</f>
        <v>0</v>
      </c>
      <c r="GH477" s="9"/>
      <c r="GI477" s="10"/>
      <c r="GJ477" s="11"/>
      <c r="GK477" s="6">
        <f>SUMIF(GL$67:GL$97,$D477,GN$67:GN$97)</f>
        <v>0</v>
      </c>
      <c r="GL477" s="9"/>
      <c r="GM477" s="10"/>
      <c r="GN477" s="11"/>
      <c r="GO477" s="6">
        <f>SUMIF(GP$67:GP$97,$D477,GR$67:GR$97)</f>
        <v>0</v>
      </c>
      <c r="GP477" s="9"/>
      <c r="GQ477" s="10"/>
      <c r="GR477" s="11"/>
      <c r="GS477" s="6">
        <f>SUMIF(GT$67:GT$97,$D477,GV$67:GV$97)</f>
        <v>0</v>
      </c>
      <c r="GT477" s="9"/>
      <c r="GU477" s="10"/>
      <c r="GV477" s="20"/>
      <c r="GW477" s="19">
        <f t="shared" si="13"/>
        <v>0</v>
      </c>
      <c r="GX477" s="472"/>
      <c r="GY477" s="522"/>
    </row>
    <row r="478" spans="1:207" ht="33.950000000000003" customHeight="1">
      <c r="A478" s="47" t="s">
        <v>78</v>
      </c>
      <c r="B478" s="499"/>
      <c r="C478" s="249" t="s">
        <v>424</v>
      </c>
      <c r="D478" s="246" t="s">
        <v>425</v>
      </c>
      <c r="E478" s="206">
        <f>SUMIF(F$98:F$128,$D478,H$98:H$128)</f>
        <v>0</v>
      </c>
      <c r="F478" s="9"/>
      <c r="G478" s="10"/>
      <c r="H478" s="11"/>
      <c r="I478" s="6">
        <f>SUMIF(J$98:J$128,$D478,L$98:L$128)</f>
        <v>0</v>
      </c>
      <c r="J478" s="9"/>
      <c r="K478" s="10"/>
      <c r="L478" s="11"/>
      <c r="M478" s="6">
        <f>SUMIF(N$98:N$128,$D478,P$98:P$128)</f>
        <v>0</v>
      </c>
      <c r="N478" s="9"/>
      <c r="O478" s="10"/>
      <c r="P478" s="11"/>
      <c r="Q478" s="6">
        <f>SUMIF(R$98:R$128,$D478,T$98:T$128)</f>
        <v>0</v>
      </c>
      <c r="R478" s="9"/>
      <c r="S478" s="10"/>
      <c r="T478" s="11"/>
      <c r="U478" s="6">
        <f>SUMIF(V$98:V$128,$D478,X$98:X$128)</f>
        <v>0</v>
      </c>
      <c r="V478" s="9"/>
      <c r="W478" s="10"/>
      <c r="X478" s="11"/>
      <c r="Y478" s="6">
        <f>SUMIF(Z$98:Z$128,$D478,AB$98:AB$128)</f>
        <v>0</v>
      </c>
      <c r="Z478" s="9"/>
      <c r="AA478" s="10"/>
      <c r="AB478" s="11"/>
      <c r="AC478" s="6">
        <f>SUMIF(AD$98:AD$128,$D478,AF$98:AF$128)</f>
        <v>0</v>
      </c>
      <c r="AD478" s="9"/>
      <c r="AE478" s="10"/>
      <c r="AF478" s="11"/>
      <c r="AG478" s="6">
        <f>SUMIF(AH$98:AH$128,$D478,AJ$98:AJ$128)</f>
        <v>0</v>
      </c>
      <c r="AH478" s="9"/>
      <c r="AI478" s="10"/>
      <c r="AJ478" s="11"/>
      <c r="AK478" s="6">
        <f>SUMIF(AL$98:AL$128,$D478,AN$98:AN$128)</f>
        <v>0</v>
      </c>
      <c r="AL478" s="9"/>
      <c r="AM478" s="10"/>
      <c r="AN478" s="11"/>
      <c r="AO478" s="6">
        <f>SUMIF(AP$98:AP$128,$D478,AR$98:AR$128)</f>
        <v>0</v>
      </c>
      <c r="AP478" s="9"/>
      <c r="AQ478" s="10"/>
      <c r="AR478" s="11"/>
      <c r="AS478" s="6">
        <f>SUMIF(AT$98:AT$128,$D478,AV$98:AV$128)</f>
        <v>0</v>
      </c>
      <c r="AT478" s="9"/>
      <c r="AU478" s="10"/>
      <c r="AV478" s="11"/>
      <c r="AW478" s="6">
        <f>SUMIF(AX$98:AX$128,$D478,AZ$98:AZ$128)</f>
        <v>0</v>
      </c>
      <c r="AX478" s="9"/>
      <c r="AY478" s="10"/>
      <c r="AZ478" s="11"/>
      <c r="BA478" s="6">
        <f>SUMIF(BB$98:BB$128,$D478,BD$98:BD$128)</f>
        <v>0</v>
      </c>
      <c r="BB478" s="9"/>
      <c r="BC478" s="10"/>
      <c r="BD478" s="11"/>
      <c r="BE478" s="6">
        <f>SUMIF(BF$98:BF$128,$D478,BH$98:BH$128)</f>
        <v>0</v>
      </c>
      <c r="BF478" s="9"/>
      <c r="BG478" s="10"/>
      <c r="BH478" s="11"/>
      <c r="BI478" s="6">
        <f>SUMIF(BJ$98:BJ$128,$D478,BL$98:BL$128)</f>
        <v>0</v>
      </c>
      <c r="BJ478" s="9"/>
      <c r="BK478" s="10"/>
      <c r="BL478" s="11"/>
      <c r="BM478" s="6">
        <f>SUMIF(BN$98:BN$128,$D478,BP$98:BP$128)</f>
        <v>0</v>
      </c>
      <c r="BN478" s="9"/>
      <c r="BO478" s="10"/>
      <c r="BP478" s="11"/>
      <c r="BQ478" s="6">
        <f>SUMIF(BR$98:BR$128,$D478,BT$98:BT$128)</f>
        <v>0</v>
      </c>
      <c r="BR478" s="9"/>
      <c r="BS478" s="10"/>
      <c r="BT478" s="11"/>
      <c r="BU478" s="6">
        <f>SUMIF(BV$98:BV$128,$D478,BX$98:BX$128)</f>
        <v>0</v>
      </c>
      <c r="BV478" s="9"/>
      <c r="BW478" s="10"/>
      <c r="BX478" s="11"/>
      <c r="BY478" s="6">
        <f>SUMIF(BZ$98:BZ$128,$D478,CB$98:CB$128)</f>
        <v>0</v>
      </c>
      <c r="BZ478" s="9"/>
      <c r="CA478" s="10"/>
      <c r="CB478" s="11"/>
      <c r="CC478" s="6">
        <f>SUMIF(CD$98:CD$128,$D478,CF$98:CF$128)</f>
        <v>0</v>
      </c>
      <c r="CD478" s="9"/>
      <c r="CE478" s="10"/>
      <c r="CF478" s="11"/>
      <c r="CG478" s="6">
        <f>SUMIF(CH$98:CH$128,$D478,CJ$98:CJ$128)</f>
        <v>0</v>
      </c>
      <c r="CH478" s="9"/>
      <c r="CI478" s="10"/>
      <c r="CJ478" s="11"/>
      <c r="CK478" s="6">
        <f>SUMIF(CL$98:CL$128,$D478,CN$98:CN$128)</f>
        <v>0</v>
      </c>
      <c r="CL478" s="9"/>
      <c r="CM478" s="10"/>
      <c r="CN478" s="11"/>
      <c r="CO478" s="6">
        <f>SUMIF(CP$98:CP$128,$D478,CR$98:CR$128)</f>
        <v>0</v>
      </c>
      <c r="CP478" s="9"/>
      <c r="CQ478" s="10"/>
      <c r="CR478" s="11"/>
      <c r="CS478" s="6">
        <f>SUMIF(CT$98:CT$128,$D478,CV$98:CV$128)</f>
        <v>0</v>
      </c>
      <c r="CT478" s="9"/>
      <c r="CU478" s="10"/>
      <c r="CV478" s="11"/>
      <c r="CW478" s="6">
        <f>SUMIF(CX$98:CX$128,$D478,CZ$98:CZ$128)</f>
        <v>0</v>
      </c>
      <c r="CX478" s="9"/>
      <c r="CY478" s="10"/>
      <c r="CZ478" s="11"/>
      <c r="DA478" s="6">
        <f>SUMIF(DB$98:DB$128,$D478,DD$98:DD$128)</f>
        <v>0</v>
      </c>
      <c r="DB478" s="9"/>
      <c r="DC478" s="10"/>
      <c r="DD478" s="11"/>
      <c r="DE478" s="6">
        <f>SUMIF(DF$98:DF$128,$D478,DH$98:DH$128)</f>
        <v>0</v>
      </c>
      <c r="DF478" s="9"/>
      <c r="DG478" s="10"/>
      <c r="DH478" s="11"/>
      <c r="DI478" s="6">
        <f>SUMIF(DJ$98:DJ$128,$D478,DL$98:DL$128)</f>
        <v>0</v>
      </c>
      <c r="DJ478" s="9"/>
      <c r="DK478" s="10"/>
      <c r="DL478" s="11"/>
      <c r="DM478" s="6">
        <f>SUMIF(DN$98:DN$128,$D478,DP$98:DP$128)</f>
        <v>0</v>
      </c>
      <c r="DN478" s="9"/>
      <c r="DO478" s="10"/>
      <c r="DP478" s="11"/>
      <c r="DQ478" s="6">
        <f>SUMIF(DR$98:DR$128,$D478,DT$98:DT$128)</f>
        <v>0</v>
      </c>
      <c r="DR478" s="9"/>
      <c r="DS478" s="10"/>
      <c r="DT478" s="11"/>
      <c r="DU478" s="6">
        <f>SUMIF(DV$98:DV$128,$D478,DX$98:DX$128)</f>
        <v>0</v>
      </c>
      <c r="DV478" s="9"/>
      <c r="DW478" s="10"/>
      <c r="DX478" s="11"/>
      <c r="DY478" s="6">
        <f>SUMIF(DZ$98:DZ$128,$D478,EB$98:EB$128)</f>
        <v>0</v>
      </c>
      <c r="DZ478" s="9"/>
      <c r="EA478" s="10"/>
      <c r="EB478" s="11"/>
      <c r="EC478" s="6">
        <f>SUMIF(ED$98:ED$128,$D478,EF$98:EF$128)</f>
        <v>0</v>
      </c>
      <c r="ED478" s="9"/>
      <c r="EE478" s="10"/>
      <c r="EF478" s="11"/>
      <c r="EG478" s="6">
        <f>SUMIF(EH$98:EH$128,$D478,EJ$98:EJ$128)</f>
        <v>0</v>
      </c>
      <c r="EH478" s="9"/>
      <c r="EI478" s="10"/>
      <c r="EJ478" s="11"/>
      <c r="EK478" s="6">
        <f>SUMIF(EL$98:EL$128,$D478,EN$98:EN$128)</f>
        <v>0</v>
      </c>
      <c r="EL478" s="9"/>
      <c r="EM478" s="10"/>
      <c r="EN478" s="11"/>
      <c r="EO478" s="6">
        <f>SUMIF(EP$98:EP$128,$D478,ER$98:ER$128)</f>
        <v>0</v>
      </c>
      <c r="EP478" s="9"/>
      <c r="EQ478" s="10"/>
      <c r="ER478" s="11"/>
      <c r="ES478" s="6">
        <f>SUMIF(ET$98:ET$128,$D478,EV$98:EV$128)</f>
        <v>0</v>
      </c>
      <c r="ET478" s="9"/>
      <c r="EU478" s="10"/>
      <c r="EV478" s="11"/>
      <c r="EW478" s="6">
        <f>SUMIF(EX$98:EX$128,$D478,EZ$98:EZ$128)</f>
        <v>0</v>
      </c>
      <c r="EX478" s="9"/>
      <c r="EY478" s="10"/>
      <c r="EZ478" s="11"/>
      <c r="FA478" s="6">
        <f>SUMIF(FB$98:FB$128,$D478,FD$98:FD$128)</f>
        <v>0</v>
      </c>
      <c r="FB478" s="9"/>
      <c r="FC478" s="10"/>
      <c r="FD478" s="11"/>
      <c r="FE478" s="6">
        <f>SUMIF(FF$98:FF$128,$D478,FH$98:FH$128)</f>
        <v>0</v>
      </c>
      <c r="FF478" s="9"/>
      <c r="FG478" s="10"/>
      <c r="FH478" s="11"/>
      <c r="FI478" s="6">
        <f>SUMIF(FJ$98:FJ$128,$D478,FL$98:FL$128)</f>
        <v>0</v>
      </c>
      <c r="FJ478" s="9"/>
      <c r="FK478" s="10"/>
      <c r="FL478" s="11"/>
      <c r="FM478" s="6">
        <f>SUMIF(FN$98:FN$128,$D478,FP$98:FP$128)</f>
        <v>0</v>
      </c>
      <c r="FN478" s="9"/>
      <c r="FO478" s="10"/>
      <c r="FP478" s="11"/>
      <c r="FQ478" s="6">
        <f>SUMIF(FR$98:FR$128,$D478,FT$98:FT$128)</f>
        <v>0</v>
      </c>
      <c r="FR478" s="9"/>
      <c r="FS478" s="10"/>
      <c r="FT478" s="11"/>
      <c r="FU478" s="6">
        <f>SUMIF(FV$98:FV$128,$D478,FX$98:FX$128)</f>
        <v>0</v>
      </c>
      <c r="FV478" s="9"/>
      <c r="FW478" s="10"/>
      <c r="FX478" s="11"/>
      <c r="FY478" s="6">
        <f>SUMIF(FZ$98:FZ$128,$D478,GB$98:GB$128)</f>
        <v>0</v>
      </c>
      <c r="FZ478" s="9"/>
      <c r="GA478" s="10"/>
      <c r="GB478" s="11"/>
      <c r="GC478" s="6">
        <f>SUMIF(GD$98:GD$128,$D478,GF$98:GF$128)</f>
        <v>0</v>
      </c>
      <c r="GD478" s="9"/>
      <c r="GE478" s="10"/>
      <c r="GF478" s="11"/>
      <c r="GG478" s="6">
        <f>SUMIF(GH$98:GH$128,$D478,GJ$98:GJ$128)</f>
        <v>0</v>
      </c>
      <c r="GH478" s="9"/>
      <c r="GI478" s="10"/>
      <c r="GJ478" s="11"/>
      <c r="GK478" s="6">
        <f>SUMIF(GL$98:GL$128,$D478,GN$98:GN$128)</f>
        <v>0</v>
      </c>
      <c r="GL478" s="9"/>
      <c r="GM478" s="10"/>
      <c r="GN478" s="11"/>
      <c r="GO478" s="6">
        <f>SUMIF(GP$98:GP$128,$D478,GR$98:GR$128)</f>
        <v>0</v>
      </c>
      <c r="GP478" s="9"/>
      <c r="GQ478" s="10"/>
      <c r="GR478" s="11"/>
      <c r="GS478" s="6">
        <f>SUMIF(GT$98:GT$128,$D478,GV$98:GV$128)</f>
        <v>0</v>
      </c>
      <c r="GT478" s="9"/>
      <c r="GU478" s="10"/>
      <c r="GV478" s="20"/>
      <c r="GW478" s="19">
        <f t="shared" si="13"/>
        <v>0</v>
      </c>
      <c r="GX478" s="472"/>
      <c r="GY478" s="522"/>
    </row>
    <row r="479" spans="1:207" ht="33.950000000000003" customHeight="1">
      <c r="A479" s="47" t="s">
        <v>79</v>
      </c>
      <c r="B479" s="499"/>
      <c r="C479" s="249" t="s">
        <v>424</v>
      </c>
      <c r="D479" s="246" t="s">
        <v>425</v>
      </c>
      <c r="E479" s="206">
        <f>SUMIF(F$129:F$159,$D479,H$129:H$159)</f>
        <v>0</v>
      </c>
      <c r="F479" s="9"/>
      <c r="G479" s="10"/>
      <c r="H479" s="11"/>
      <c r="I479" s="6">
        <f>SUMIF(J$129:J$159,$D479,L$129:L$159)</f>
        <v>0</v>
      </c>
      <c r="J479" s="9"/>
      <c r="K479" s="10"/>
      <c r="L479" s="11"/>
      <c r="M479" s="6">
        <f>SUMIF(N$129:N$159,$D479,P$129:P$159)</f>
        <v>0</v>
      </c>
      <c r="N479" s="9"/>
      <c r="O479" s="10"/>
      <c r="P479" s="11"/>
      <c r="Q479" s="6">
        <f>SUMIF(R$129:R$159,$D479,T$129:T$159)</f>
        <v>0</v>
      </c>
      <c r="R479" s="9"/>
      <c r="S479" s="10"/>
      <c r="T479" s="11"/>
      <c r="U479" s="6">
        <f>SUMIF(V$129:V$159,$D479,X$129:X$159)</f>
        <v>0</v>
      </c>
      <c r="V479" s="9"/>
      <c r="W479" s="10"/>
      <c r="X479" s="11"/>
      <c r="Y479" s="6">
        <f>SUMIF(Z$129:Z$159,$D479,AB$129:AB$159)</f>
        <v>0</v>
      </c>
      <c r="Z479" s="9"/>
      <c r="AA479" s="10"/>
      <c r="AB479" s="11"/>
      <c r="AC479" s="6">
        <f>SUMIF(AD$129:AD$159,$D479,AF$129:AF$159)</f>
        <v>0</v>
      </c>
      <c r="AD479" s="9"/>
      <c r="AE479" s="10"/>
      <c r="AF479" s="11"/>
      <c r="AG479" s="6">
        <f>SUMIF(AH$129:AH$159,$D479,AJ$129:AJ$159)</f>
        <v>0</v>
      </c>
      <c r="AH479" s="9"/>
      <c r="AI479" s="10"/>
      <c r="AJ479" s="11"/>
      <c r="AK479" s="6">
        <f>SUMIF(AL$129:AL$159,$D479,AN$129:AN$159)</f>
        <v>0</v>
      </c>
      <c r="AL479" s="9"/>
      <c r="AM479" s="10"/>
      <c r="AN479" s="11"/>
      <c r="AO479" s="6">
        <f>SUMIF(AP$129:AP$159,$D479,AR$129:AR$159)</f>
        <v>0</v>
      </c>
      <c r="AP479" s="9"/>
      <c r="AQ479" s="10"/>
      <c r="AR479" s="11"/>
      <c r="AS479" s="6">
        <f>SUMIF(AT$129:AT$159,$D479,AV$129:AV$159)</f>
        <v>0</v>
      </c>
      <c r="AT479" s="9"/>
      <c r="AU479" s="10"/>
      <c r="AV479" s="11"/>
      <c r="AW479" s="6">
        <f>SUMIF(AX$129:AX$159,$D479,AZ$129:AZ$159)</f>
        <v>0</v>
      </c>
      <c r="AX479" s="9"/>
      <c r="AY479" s="10"/>
      <c r="AZ479" s="11"/>
      <c r="BA479" s="6">
        <f>SUMIF(BB$129:BB$159,$D479,BD$129:BD$159)</f>
        <v>0</v>
      </c>
      <c r="BB479" s="9"/>
      <c r="BC479" s="10"/>
      <c r="BD479" s="11"/>
      <c r="BE479" s="6">
        <f>SUMIF(BF$129:BF$159,$D479,BH$129:BH$159)</f>
        <v>0</v>
      </c>
      <c r="BF479" s="9"/>
      <c r="BG479" s="10"/>
      <c r="BH479" s="11"/>
      <c r="BI479" s="6">
        <f>SUMIF(BJ$129:BJ$159,$D479,BL$129:BL$159)</f>
        <v>0</v>
      </c>
      <c r="BJ479" s="9"/>
      <c r="BK479" s="10"/>
      <c r="BL479" s="11"/>
      <c r="BM479" s="6">
        <f>SUMIF(BN$129:BN$159,$D479,BP$129:BP$159)</f>
        <v>0</v>
      </c>
      <c r="BN479" s="9"/>
      <c r="BO479" s="10"/>
      <c r="BP479" s="11"/>
      <c r="BQ479" s="6">
        <f>SUMIF(BR$129:BR$159,$D479,BT$129:BT$159)</f>
        <v>0</v>
      </c>
      <c r="BR479" s="9"/>
      <c r="BS479" s="10"/>
      <c r="BT479" s="11"/>
      <c r="BU479" s="6">
        <f>SUMIF(BV$129:BV$159,$D479,BX$129:BX$159)</f>
        <v>0</v>
      </c>
      <c r="BV479" s="9"/>
      <c r="BW479" s="10"/>
      <c r="BX479" s="11"/>
      <c r="BY479" s="6">
        <f>SUMIF(BZ$129:BZ$159,$D479,CB$129:CB$159)</f>
        <v>0</v>
      </c>
      <c r="BZ479" s="9"/>
      <c r="CA479" s="10"/>
      <c r="CB479" s="11"/>
      <c r="CC479" s="6">
        <f>SUMIF(CD$129:CD$159,$D479,CF$129:CF$159)</f>
        <v>0</v>
      </c>
      <c r="CD479" s="9"/>
      <c r="CE479" s="10"/>
      <c r="CF479" s="11"/>
      <c r="CG479" s="6">
        <f>SUMIF(CH$129:CH$159,$D479,CJ$129:CJ$159)</f>
        <v>0</v>
      </c>
      <c r="CH479" s="9"/>
      <c r="CI479" s="10"/>
      <c r="CJ479" s="11"/>
      <c r="CK479" s="6">
        <f>SUMIF(CL$129:CL$159,$D479,CN$129:CN$159)</f>
        <v>0</v>
      </c>
      <c r="CL479" s="9"/>
      <c r="CM479" s="10"/>
      <c r="CN479" s="11"/>
      <c r="CO479" s="6">
        <f>SUMIF(CP$129:CP$159,$D479,CR$129:CR$159)</f>
        <v>0</v>
      </c>
      <c r="CP479" s="9"/>
      <c r="CQ479" s="10"/>
      <c r="CR479" s="11"/>
      <c r="CS479" s="6">
        <f>SUMIF(CT$129:CT$159,$D479,CV$129:CV$159)</f>
        <v>0</v>
      </c>
      <c r="CT479" s="9"/>
      <c r="CU479" s="10"/>
      <c r="CV479" s="11"/>
      <c r="CW479" s="6">
        <f>SUMIF(CX$129:CX$159,$D479,CZ$129:CZ$159)</f>
        <v>0</v>
      </c>
      <c r="CX479" s="9"/>
      <c r="CY479" s="10"/>
      <c r="CZ479" s="11"/>
      <c r="DA479" s="6">
        <f>SUMIF(DB$129:DB$159,$D479,DD$129:DD$159)</f>
        <v>0</v>
      </c>
      <c r="DB479" s="9"/>
      <c r="DC479" s="10"/>
      <c r="DD479" s="11"/>
      <c r="DE479" s="6">
        <f>SUMIF(DF$129:DF$159,$D479,DH$129:DH$159)</f>
        <v>0</v>
      </c>
      <c r="DF479" s="9"/>
      <c r="DG479" s="10"/>
      <c r="DH479" s="11"/>
      <c r="DI479" s="6">
        <f>SUMIF(DJ$129:DJ$159,$D479,DL$129:DL$159)</f>
        <v>0</v>
      </c>
      <c r="DJ479" s="9"/>
      <c r="DK479" s="10"/>
      <c r="DL479" s="11"/>
      <c r="DM479" s="6">
        <f>SUMIF(DN$129:DN$159,$D479,DP$129:DP$159)</f>
        <v>0</v>
      </c>
      <c r="DN479" s="9"/>
      <c r="DO479" s="10"/>
      <c r="DP479" s="11"/>
      <c r="DQ479" s="6">
        <f>SUMIF(DR$129:DR$159,$D479,DT$129:DT$159)</f>
        <v>0</v>
      </c>
      <c r="DR479" s="9"/>
      <c r="DS479" s="10"/>
      <c r="DT479" s="11"/>
      <c r="DU479" s="6">
        <f>SUMIF(DV$129:DV$159,$D479,DX$129:DX$159)</f>
        <v>0</v>
      </c>
      <c r="DV479" s="9"/>
      <c r="DW479" s="10"/>
      <c r="DX479" s="11"/>
      <c r="DY479" s="6">
        <f>SUMIF(DZ$129:DZ$159,$D479,EB$129:EB$159)</f>
        <v>0</v>
      </c>
      <c r="DZ479" s="9"/>
      <c r="EA479" s="10"/>
      <c r="EB479" s="11"/>
      <c r="EC479" s="6">
        <f>SUMIF(ED$129:ED$159,$D479,EF$129:EF$159)</f>
        <v>0</v>
      </c>
      <c r="ED479" s="9"/>
      <c r="EE479" s="10"/>
      <c r="EF479" s="11"/>
      <c r="EG479" s="6">
        <f>SUMIF(EH$129:EH$159,$D479,EJ$129:EJ$159)</f>
        <v>0</v>
      </c>
      <c r="EH479" s="9"/>
      <c r="EI479" s="10"/>
      <c r="EJ479" s="11"/>
      <c r="EK479" s="6">
        <f>SUMIF(EL$129:EL$159,$D479,EN$129:EN$159)</f>
        <v>0</v>
      </c>
      <c r="EL479" s="9"/>
      <c r="EM479" s="10"/>
      <c r="EN479" s="11"/>
      <c r="EO479" s="6">
        <f>SUMIF(EP$129:EP$159,$D479,ER$129:ER$159)</f>
        <v>0</v>
      </c>
      <c r="EP479" s="9"/>
      <c r="EQ479" s="10"/>
      <c r="ER479" s="11"/>
      <c r="ES479" s="6">
        <f>SUMIF(ET$129:ET$159,$D479,EV$129:EV$159)</f>
        <v>0</v>
      </c>
      <c r="ET479" s="9"/>
      <c r="EU479" s="10"/>
      <c r="EV479" s="11"/>
      <c r="EW479" s="6">
        <f>SUMIF(EX$129:EX$159,$D479,EZ$129:EZ$159)</f>
        <v>0</v>
      </c>
      <c r="EX479" s="9"/>
      <c r="EY479" s="10"/>
      <c r="EZ479" s="11"/>
      <c r="FA479" s="6">
        <f>SUMIF(FB$129:FB$159,$D479,FD$129:FD$159)</f>
        <v>0</v>
      </c>
      <c r="FB479" s="9"/>
      <c r="FC479" s="10"/>
      <c r="FD479" s="11"/>
      <c r="FE479" s="6">
        <f>SUMIF(FF$129:FF$159,$D479,FH$129:FH$159)</f>
        <v>0</v>
      </c>
      <c r="FF479" s="9"/>
      <c r="FG479" s="10"/>
      <c r="FH479" s="11"/>
      <c r="FI479" s="6">
        <f>SUMIF(FJ$129:FJ$159,$D479,FL$129:FL$159)</f>
        <v>0</v>
      </c>
      <c r="FJ479" s="9"/>
      <c r="FK479" s="10"/>
      <c r="FL479" s="11"/>
      <c r="FM479" s="6">
        <f>SUMIF(FN$129:FN$159,$D479,FP$129:FP$159)</f>
        <v>0</v>
      </c>
      <c r="FN479" s="9"/>
      <c r="FO479" s="10"/>
      <c r="FP479" s="11"/>
      <c r="FQ479" s="6">
        <f>SUMIF(FR$129:FR$159,$D479,FT$129:FT$159)</f>
        <v>0</v>
      </c>
      <c r="FR479" s="9"/>
      <c r="FS479" s="10"/>
      <c r="FT479" s="11"/>
      <c r="FU479" s="6">
        <f>SUMIF(FV$129:FV$159,$D479,FX$129:FX$159)</f>
        <v>0</v>
      </c>
      <c r="FV479" s="9"/>
      <c r="FW479" s="10"/>
      <c r="FX479" s="11"/>
      <c r="FY479" s="6">
        <f>SUMIF(FZ$129:FZ$159,$D479,GB$129:GB$159)</f>
        <v>0</v>
      </c>
      <c r="FZ479" s="9"/>
      <c r="GA479" s="10"/>
      <c r="GB479" s="11"/>
      <c r="GC479" s="6">
        <f>SUMIF(GD$129:GD$159,$D479,GF$129:GF$159)</f>
        <v>0</v>
      </c>
      <c r="GD479" s="9"/>
      <c r="GE479" s="10"/>
      <c r="GF479" s="11"/>
      <c r="GG479" s="6">
        <f>SUMIF(GH$129:GH$159,$D479,GJ$129:GJ$159)</f>
        <v>0</v>
      </c>
      <c r="GH479" s="9"/>
      <c r="GI479" s="10"/>
      <c r="GJ479" s="11"/>
      <c r="GK479" s="6">
        <f>SUMIF(GL$129:GL$159,$D479,GN$129:GN$159)</f>
        <v>0</v>
      </c>
      <c r="GL479" s="9"/>
      <c r="GM479" s="10"/>
      <c r="GN479" s="11"/>
      <c r="GO479" s="6">
        <f>SUMIF(GP$129:GP$159,$D479,GR$129:GR$159)</f>
        <v>0</v>
      </c>
      <c r="GP479" s="9"/>
      <c r="GQ479" s="10"/>
      <c r="GR479" s="11"/>
      <c r="GS479" s="6">
        <f>SUMIF(GT$129:GT$159,$D479,GV$129:GV$159)</f>
        <v>0</v>
      </c>
      <c r="GT479" s="9"/>
      <c r="GU479" s="10"/>
      <c r="GV479" s="20"/>
      <c r="GW479" s="19">
        <f t="shared" si="13"/>
        <v>0</v>
      </c>
      <c r="GX479" s="472"/>
      <c r="GY479" s="522"/>
    </row>
    <row r="480" spans="1:207" ht="33.950000000000003" customHeight="1">
      <c r="A480" s="47" t="s">
        <v>80</v>
      </c>
      <c r="B480" s="499"/>
      <c r="C480" s="249" t="s">
        <v>424</v>
      </c>
      <c r="D480" s="246" t="s">
        <v>425</v>
      </c>
      <c r="E480" s="206">
        <f>SUMIF(F$160:F$190,$D480,H$160:H$190)</f>
        <v>0</v>
      </c>
      <c r="F480" s="9"/>
      <c r="G480" s="10"/>
      <c r="H480" s="11"/>
      <c r="I480" s="6">
        <f>SUMIF(J$160:J$190,$D480,L$160:L$190)</f>
        <v>0</v>
      </c>
      <c r="J480" s="9"/>
      <c r="K480" s="10"/>
      <c r="L480" s="11"/>
      <c r="M480" s="6">
        <f>SUMIF(N$160:N$190,$D480,P$160:P$190)</f>
        <v>0</v>
      </c>
      <c r="N480" s="9"/>
      <c r="O480" s="10"/>
      <c r="P480" s="11"/>
      <c r="Q480" s="6">
        <f>SUMIF(R$160:R$190,$D480,T$160:T$190)</f>
        <v>0</v>
      </c>
      <c r="R480" s="9"/>
      <c r="S480" s="10"/>
      <c r="T480" s="11"/>
      <c r="U480" s="6">
        <f>SUMIF(V$160:V$190,$D480,X$160:X$190)</f>
        <v>0</v>
      </c>
      <c r="V480" s="9"/>
      <c r="W480" s="10"/>
      <c r="X480" s="11"/>
      <c r="Y480" s="6">
        <f>SUMIF(Z$160:Z$190,$D480,AB$160:AB$190)</f>
        <v>0</v>
      </c>
      <c r="Z480" s="9"/>
      <c r="AA480" s="10"/>
      <c r="AB480" s="11"/>
      <c r="AC480" s="6">
        <f>SUMIF(AD$160:AD$190,$D480,AF$160:AF$190)</f>
        <v>0</v>
      </c>
      <c r="AD480" s="9"/>
      <c r="AE480" s="10"/>
      <c r="AF480" s="11"/>
      <c r="AG480" s="6">
        <f>SUMIF(AH$160:AH$190,$D480,AJ$160:AJ$190)</f>
        <v>0</v>
      </c>
      <c r="AH480" s="9"/>
      <c r="AI480" s="10"/>
      <c r="AJ480" s="11"/>
      <c r="AK480" s="6">
        <f>SUMIF(AL$160:AL$190,$D480,AN$160:AN$190)</f>
        <v>0</v>
      </c>
      <c r="AL480" s="9"/>
      <c r="AM480" s="10"/>
      <c r="AN480" s="11"/>
      <c r="AO480" s="6">
        <f>SUMIF(AP$160:AP$190,$D480,AR$160:AR$190)</f>
        <v>0</v>
      </c>
      <c r="AP480" s="9"/>
      <c r="AQ480" s="10"/>
      <c r="AR480" s="11"/>
      <c r="AS480" s="6">
        <f>SUMIF(AT$160:AT$190,$D480,AV$160:AV$190)</f>
        <v>0</v>
      </c>
      <c r="AT480" s="9"/>
      <c r="AU480" s="10"/>
      <c r="AV480" s="11"/>
      <c r="AW480" s="6">
        <f>SUMIF(AX$160:AX$190,$D480,AZ$160:AZ$190)</f>
        <v>0</v>
      </c>
      <c r="AX480" s="9"/>
      <c r="AY480" s="10"/>
      <c r="AZ480" s="11"/>
      <c r="BA480" s="6">
        <f>SUMIF(BB$160:BB$190,$D480,BD$160:BD$190)</f>
        <v>0</v>
      </c>
      <c r="BB480" s="9"/>
      <c r="BC480" s="10"/>
      <c r="BD480" s="11"/>
      <c r="BE480" s="6">
        <f>SUMIF(BF$160:BF$190,$D480,BH$160:BH$190)</f>
        <v>0</v>
      </c>
      <c r="BF480" s="9"/>
      <c r="BG480" s="10"/>
      <c r="BH480" s="11"/>
      <c r="BI480" s="6">
        <f>SUMIF(BJ$160:BJ$190,$D480,BL$160:BL$190)</f>
        <v>0</v>
      </c>
      <c r="BJ480" s="9"/>
      <c r="BK480" s="10"/>
      <c r="BL480" s="11"/>
      <c r="BM480" s="6">
        <f>SUMIF(BN$160:BN$190,$D480,BP$160:BP$190)</f>
        <v>0</v>
      </c>
      <c r="BN480" s="9"/>
      <c r="BO480" s="10"/>
      <c r="BP480" s="11"/>
      <c r="BQ480" s="6">
        <f>SUMIF(BR$160:BR$190,$D480,BT$160:BT$190)</f>
        <v>0</v>
      </c>
      <c r="BR480" s="9"/>
      <c r="BS480" s="10"/>
      <c r="BT480" s="11"/>
      <c r="BU480" s="6">
        <f>SUMIF(BV$160:BV$190,$D480,BX$160:BX$190)</f>
        <v>0</v>
      </c>
      <c r="BV480" s="9"/>
      <c r="BW480" s="10"/>
      <c r="BX480" s="11"/>
      <c r="BY480" s="6">
        <f>SUMIF(BZ$160:BZ$190,$D480,CB$160:CB$190)</f>
        <v>0</v>
      </c>
      <c r="BZ480" s="9"/>
      <c r="CA480" s="10"/>
      <c r="CB480" s="11"/>
      <c r="CC480" s="6">
        <f>SUMIF(CD$160:CD$190,$D480,CF$160:CF$190)</f>
        <v>0</v>
      </c>
      <c r="CD480" s="9"/>
      <c r="CE480" s="10"/>
      <c r="CF480" s="11"/>
      <c r="CG480" s="6">
        <f>SUMIF(CH$160:CH$190,$D480,CJ$160:CJ$190)</f>
        <v>0</v>
      </c>
      <c r="CH480" s="9"/>
      <c r="CI480" s="10"/>
      <c r="CJ480" s="11"/>
      <c r="CK480" s="6">
        <f>SUMIF(CL$160:CL$190,$D480,CN$160:CN$190)</f>
        <v>0</v>
      </c>
      <c r="CL480" s="9"/>
      <c r="CM480" s="10"/>
      <c r="CN480" s="11"/>
      <c r="CO480" s="6">
        <f>SUMIF(CP$160:CP$190,$D480,CR$160:CR$190)</f>
        <v>0</v>
      </c>
      <c r="CP480" s="9"/>
      <c r="CQ480" s="10"/>
      <c r="CR480" s="11"/>
      <c r="CS480" s="6">
        <f>SUMIF(CT$160:CT$190,$D480,CV$160:CV$190)</f>
        <v>0</v>
      </c>
      <c r="CT480" s="9"/>
      <c r="CU480" s="10"/>
      <c r="CV480" s="11"/>
      <c r="CW480" s="6">
        <f>SUMIF(CX$160:CX$190,$D480,CZ$160:CZ$190)</f>
        <v>0</v>
      </c>
      <c r="CX480" s="9"/>
      <c r="CY480" s="10"/>
      <c r="CZ480" s="11"/>
      <c r="DA480" s="6">
        <f>SUMIF(DB$160:DB$190,$D480,DD$160:DD$190)</f>
        <v>0</v>
      </c>
      <c r="DB480" s="9"/>
      <c r="DC480" s="10"/>
      <c r="DD480" s="11"/>
      <c r="DE480" s="6">
        <f>SUMIF(DF$160:DF$190,$D480,DH$160:DH$190)</f>
        <v>0</v>
      </c>
      <c r="DF480" s="9"/>
      <c r="DG480" s="10"/>
      <c r="DH480" s="11"/>
      <c r="DI480" s="6">
        <f>SUMIF(DJ$160:DJ$190,$D480,DL$160:DL$190)</f>
        <v>0</v>
      </c>
      <c r="DJ480" s="9"/>
      <c r="DK480" s="10"/>
      <c r="DL480" s="11"/>
      <c r="DM480" s="6">
        <f>SUMIF(DN$160:DN$190,$D480,DP$160:DP$190)</f>
        <v>0</v>
      </c>
      <c r="DN480" s="9"/>
      <c r="DO480" s="10"/>
      <c r="DP480" s="11"/>
      <c r="DQ480" s="6">
        <f>SUMIF(DR$160:DR$190,$D480,DT$160:DT$190)</f>
        <v>0</v>
      </c>
      <c r="DR480" s="9"/>
      <c r="DS480" s="10"/>
      <c r="DT480" s="11"/>
      <c r="DU480" s="6">
        <f>SUMIF(DV$160:DV$190,$D480,DX$160:DX$190)</f>
        <v>0</v>
      </c>
      <c r="DV480" s="9"/>
      <c r="DW480" s="10"/>
      <c r="DX480" s="11"/>
      <c r="DY480" s="6">
        <f>SUMIF(DZ$160:DZ$190,$D480,EB$160:EB$190)</f>
        <v>0</v>
      </c>
      <c r="DZ480" s="9"/>
      <c r="EA480" s="10"/>
      <c r="EB480" s="11"/>
      <c r="EC480" s="6">
        <f>SUMIF(ED$160:ED$190,$D480,EF$160:EF$190)</f>
        <v>0</v>
      </c>
      <c r="ED480" s="9"/>
      <c r="EE480" s="10"/>
      <c r="EF480" s="11"/>
      <c r="EG480" s="6">
        <f>SUMIF(EH$160:EH$190,$D480,EJ$160:EJ$190)</f>
        <v>0</v>
      </c>
      <c r="EH480" s="9"/>
      <c r="EI480" s="10"/>
      <c r="EJ480" s="11"/>
      <c r="EK480" s="6">
        <f>SUMIF(EL$160:EL$190,$D480,EN$160:EN$190)</f>
        <v>0</v>
      </c>
      <c r="EL480" s="9"/>
      <c r="EM480" s="10"/>
      <c r="EN480" s="11"/>
      <c r="EO480" s="6">
        <f>SUMIF(EP$160:EP$190,$D480,ER$160:ER$190)</f>
        <v>0</v>
      </c>
      <c r="EP480" s="9"/>
      <c r="EQ480" s="10"/>
      <c r="ER480" s="11"/>
      <c r="ES480" s="6">
        <f>SUMIF(ET$160:ET$190,$D480,EV$160:EV$190)</f>
        <v>0</v>
      </c>
      <c r="ET480" s="9"/>
      <c r="EU480" s="10"/>
      <c r="EV480" s="11"/>
      <c r="EW480" s="6">
        <f>SUMIF(EX$160:EX$190,$D480,EZ$160:EZ$190)</f>
        <v>0</v>
      </c>
      <c r="EX480" s="9"/>
      <c r="EY480" s="10"/>
      <c r="EZ480" s="11"/>
      <c r="FA480" s="6">
        <f>SUMIF(FB$160:FB$190,$D480,FD$160:FD$190)</f>
        <v>0</v>
      </c>
      <c r="FB480" s="9"/>
      <c r="FC480" s="10"/>
      <c r="FD480" s="11"/>
      <c r="FE480" s="6">
        <f>SUMIF(FF$160:FF$190,$D480,FH$160:FH$190)</f>
        <v>0</v>
      </c>
      <c r="FF480" s="9"/>
      <c r="FG480" s="10"/>
      <c r="FH480" s="11"/>
      <c r="FI480" s="6">
        <f>SUMIF(FJ$160:FJ$190,$D480,FL$160:FL$190)</f>
        <v>0</v>
      </c>
      <c r="FJ480" s="9"/>
      <c r="FK480" s="10"/>
      <c r="FL480" s="11"/>
      <c r="FM480" s="6">
        <f>SUMIF(FN$160:FN$190,$D480,FP$160:FP$190)</f>
        <v>0</v>
      </c>
      <c r="FN480" s="9"/>
      <c r="FO480" s="10"/>
      <c r="FP480" s="11"/>
      <c r="FQ480" s="6">
        <f>SUMIF(FR$160:FR$190,$D480,FT$160:FT$190)</f>
        <v>0</v>
      </c>
      <c r="FR480" s="9"/>
      <c r="FS480" s="10"/>
      <c r="FT480" s="11"/>
      <c r="FU480" s="6">
        <f>SUMIF(FV$160:FV$190,$D480,FX$160:FX$190)</f>
        <v>0</v>
      </c>
      <c r="FV480" s="9"/>
      <c r="FW480" s="10"/>
      <c r="FX480" s="11"/>
      <c r="FY480" s="6">
        <f>SUMIF(FZ$160:FZ$190,$D480,GB$160:GB$190)</f>
        <v>0</v>
      </c>
      <c r="FZ480" s="9"/>
      <c r="GA480" s="10"/>
      <c r="GB480" s="11"/>
      <c r="GC480" s="6">
        <f>SUMIF(GD$160:GD$190,$D480,GF$160:GF$190)</f>
        <v>0</v>
      </c>
      <c r="GD480" s="9"/>
      <c r="GE480" s="10"/>
      <c r="GF480" s="11"/>
      <c r="GG480" s="6">
        <f>SUMIF(GH$160:GH$190,$D480,GJ$160:GJ$190)</f>
        <v>0</v>
      </c>
      <c r="GH480" s="9"/>
      <c r="GI480" s="10"/>
      <c r="GJ480" s="11"/>
      <c r="GK480" s="6">
        <f>SUMIF(GL$160:GL$190,$D480,GN$160:GN$190)</f>
        <v>0</v>
      </c>
      <c r="GL480" s="9"/>
      <c r="GM480" s="10"/>
      <c r="GN480" s="11"/>
      <c r="GO480" s="6">
        <f>SUMIF(GP$160:GP$190,$D480,GR$160:GR$190)</f>
        <v>0</v>
      </c>
      <c r="GP480" s="9"/>
      <c r="GQ480" s="10"/>
      <c r="GR480" s="11"/>
      <c r="GS480" s="6">
        <f>SUMIF(GT$160:GT$190,$D480,GV$160:GV$190)</f>
        <v>0</v>
      </c>
      <c r="GT480" s="9"/>
      <c r="GU480" s="10"/>
      <c r="GV480" s="20"/>
      <c r="GW480" s="19">
        <f t="shared" si="13"/>
        <v>0</v>
      </c>
      <c r="GX480" s="472"/>
      <c r="GY480" s="522"/>
    </row>
    <row r="481" spans="1:207" ht="33.950000000000003" customHeight="1">
      <c r="A481" s="47" t="s">
        <v>81</v>
      </c>
      <c r="B481" s="499"/>
      <c r="C481" s="249" t="s">
        <v>424</v>
      </c>
      <c r="D481" s="246" t="s">
        <v>425</v>
      </c>
      <c r="E481" s="206">
        <f>SUMIF(F$191:F$221,$D481,H$191:H$221)</f>
        <v>0</v>
      </c>
      <c r="F481" s="9"/>
      <c r="G481" s="10"/>
      <c r="H481" s="11"/>
      <c r="I481" s="6">
        <f>SUMIF(J$191:J$221,$D481,L$191:L$221)</f>
        <v>0</v>
      </c>
      <c r="J481" s="9"/>
      <c r="K481" s="10"/>
      <c r="L481" s="11"/>
      <c r="M481" s="6">
        <f>SUMIF(N$191:N$221,$D481,P$191:P$221)</f>
        <v>0</v>
      </c>
      <c r="N481" s="9"/>
      <c r="O481" s="10"/>
      <c r="P481" s="11"/>
      <c r="Q481" s="6">
        <f>SUMIF(R$191:R$221,$D481,T$191:T$221)</f>
        <v>0</v>
      </c>
      <c r="R481" s="9"/>
      <c r="S481" s="10"/>
      <c r="T481" s="11"/>
      <c r="U481" s="6">
        <f>SUMIF(V$191:V$221,$D481,X$191:X$221)</f>
        <v>0</v>
      </c>
      <c r="V481" s="9"/>
      <c r="W481" s="10"/>
      <c r="X481" s="11"/>
      <c r="Y481" s="6">
        <f>SUMIF(Z$191:Z$221,$D481,AB$191:AB$221)</f>
        <v>0</v>
      </c>
      <c r="Z481" s="9"/>
      <c r="AA481" s="10"/>
      <c r="AB481" s="11"/>
      <c r="AC481" s="6">
        <f>SUMIF(AD$191:AD$221,$D481,AF$191:AF$221)</f>
        <v>0</v>
      </c>
      <c r="AD481" s="9"/>
      <c r="AE481" s="10"/>
      <c r="AF481" s="11"/>
      <c r="AG481" s="6">
        <f>SUMIF(AH$191:AH$221,$D481,AJ$191:AJ$221)</f>
        <v>0</v>
      </c>
      <c r="AH481" s="9"/>
      <c r="AI481" s="10"/>
      <c r="AJ481" s="11"/>
      <c r="AK481" s="6">
        <f>SUMIF(AL$191:AL$221,$D481,AN$191:AN$221)</f>
        <v>0</v>
      </c>
      <c r="AL481" s="9"/>
      <c r="AM481" s="10"/>
      <c r="AN481" s="11"/>
      <c r="AO481" s="6">
        <f>SUMIF(AP$191:AP$221,$D481,AR$191:AR$221)</f>
        <v>0</v>
      </c>
      <c r="AP481" s="9"/>
      <c r="AQ481" s="10"/>
      <c r="AR481" s="11"/>
      <c r="AS481" s="6">
        <f>SUMIF(AT$191:AT$221,$D481,AV$191:AV$221)</f>
        <v>0</v>
      </c>
      <c r="AT481" s="9"/>
      <c r="AU481" s="10"/>
      <c r="AV481" s="11"/>
      <c r="AW481" s="6">
        <f>SUMIF(AX$191:AX$221,$D481,AZ$191:AZ$221)</f>
        <v>0</v>
      </c>
      <c r="AX481" s="9"/>
      <c r="AY481" s="10"/>
      <c r="AZ481" s="11"/>
      <c r="BA481" s="6">
        <f>SUMIF(BB$191:BB$221,$D481,BD$191:BD$221)</f>
        <v>0</v>
      </c>
      <c r="BB481" s="9"/>
      <c r="BC481" s="10"/>
      <c r="BD481" s="11"/>
      <c r="BE481" s="6">
        <f>SUMIF(BF$191:BF$221,$D481,BH$191:BH$221)</f>
        <v>0</v>
      </c>
      <c r="BF481" s="9"/>
      <c r="BG481" s="10"/>
      <c r="BH481" s="11"/>
      <c r="BI481" s="6">
        <f>SUMIF(BJ$191:BJ$221,$D481,BL$191:BL$221)</f>
        <v>0</v>
      </c>
      <c r="BJ481" s="9"/>
      <c r="BK481" s="10"/>
      <c r="BL481" s="11"/>
      <c r="BM481" s="6">
        <f>SUMIF(BN$191:BN$221,$D481,BP$191:BP$221)</f>
        <v>0</v>
      </c>
      <c r="BN481" s="9"/>
      <c r="BO481" s="10"/>
      <c r="BP481" s="11"/>
      <c r="BQ481" s="6">
        <f>SUMIF(BR$191:BR$221,$D481,BT$191:BT$221)</f>
        <v>0</v>
      </c>
      <c r="BR481" s="9"/>
      <c r="BS481" s="10"/>
      <c r="BT481" s="11"/>
      <c r="BU481" s="6">
        <f>SUMIF(BV$191:BV$221,$D481,BX$191:BX$221)</f>
        <v>0</v>
      </c>
      <c r="BV481" s="9"/>
      <c r="BW481" s="10"/>
      <c r="BX481" s="11"/>
      <c r="BY481" s="6">
        <f>SUMIF(BZ$191:BZ$221,$D481,CB$191:CB$221)</f>
        <v>0</v>
      </c>
      <c r="BZ481" s="9"/>
      <c r="CA481" s="10"/>
      <c r="CB481" s="11"/>
      <c r="CC481" s="6">
        <f>SUMIF(CD$191:CD$221,$D481,CF$191:CF$221)</f>
        <v>0</v>
      </c>
      <c r="CD481" s="9"/>
      <c r="CE481" s="10"/>
      <c r="CF481" s="11"/>
      <c r="CG481" s="6">
        <f>SUMIF(CH$191:CH$221,$D481,CJ$191:CJ$221)</f>
        <v>0</v>
      </c>
      <c r="CH481" s="9"/>
      <c r="CI481" s="10"/>
      <c r="CJ481" s="11"/>
      <c r="CK481" s="6">
        <f>SUMIF(CL$191:CL$221,$D481,CN$191:CN$221)</f>
        <v>0</v>
      </c>
      <c r="CL481" s="9"/>
      <c r="CM481" s="10"/>
      <c r="CN481" s="11"/>
      <c r="CO481" s="6">
        <f>SUMIF(CP$191:CP$221,$D481,CR$191:CR$221)</f>
        <v>0</v>
      </c>
      <c r="CP481" s="9"/>
      <c r="CQ481" s="10"/>
      <c r="CR481" s="11"/>
      <c r="CS481" s="6">
        <f>SUMIF(CT$191:CT$221,$D481,CV$191:CV$221)</f>
        <v>0</v>
      </c>
      <c r="CT481" s="9"/>
      <c r="CU481" s="10"/>
      <c r="CV481" s="11"/>
      <c r="CW481" s="6">
        <f>SUMIF(CX$191:CX$221,$D481,CZ$191:CZ$221)</f>
        <v>0</v>
      </c>
      <c r="CX481" s="9"/>
      <c r="CY481" s="10"/>
      <c r="CZ481" s="11"/>
      <c r="DA481" s="6">
        <f>SUMIF(DB$191:DB$221,$D481,DD$191:DD$221)</f>
        <v>0</v>
      </c>
      <c r="DB481" s="9"/>
      <c r="DC481" s="10"/>
      <c r="DD481" s="11"/>
      <c r="DE481" s="6">
        <f>SUMIF(DF$191:DF$221,$D481,DH$191:DH$221)</f>
        <v>0</v>
      </c>
      <c r="DF481" s="9"/>
      <c r="DG481" s="10"/>
      <c r="DH481" s="11"/>
      <c r="DI481" s="6">
        <f>SUMIF(DJ$191:DJ$221,$D481,DL$191:DL$221)</f>
        <v>0</v>
      </c>
      <c r="DJ481" s="9"/>
      <c r="DK481" s="10"/>
      <c r="DL481" s="11"/>
      <c r="DM481" s="6">
        <f>SUMIF(DN$191:DN$221,$D481,DP$191:DP$221)</f>
        <v>0</v>
      </c>
      <c r="DN481" s="9"/>
      <c r="DO481" s="10"/>
      <c r="DP481" s="11"/>
      <c r="DQ481" s="6">
        <f>SUMIF(DR$191:DR$221,$D481,DT$191:DT$221)</f>
        <v>0</v>
      </c>
      <c r="DR481" s="9"/>
      <c r="DS481" s="10"/>
      <c r="DT481" s="11"/>
      <c r="DU481" s="6">
        <f>SUMIF(DV$191:DV$221,$D481,DX$191:DX$221)</f>
        <v>0</v>
      </c>
      <c r="DV481" s="9"/>
      <c r="DW481" s="10"/>
      <c r="DX481" s="11"/>
      <c r="DY481" s="6">
        <f>SUMIF(DZ$191:DZ$221,$D481,EB$191:EB$221)</f>
        <v>0</v>
      </c>
      <c r="DZ481" s="9"/>
      <c r="EA481" s="10"/>
      <c r="EB481" s="11"/>
      <c r="EC481" s="6">
        <f>SUMIF(ED$191:ED$221,$D481,EF$191:EF$221)</f>
        <v>0</v>
      </c>
      <c r="ED481" s="9"/>
      <c r="EE481" s="10"/>
      <c r="EF481" s="11"/>
      <c r="EG481" s="6">
        <f>SUMIF(EH$191:EH$221,$D481,EJ$191:EJ$221)</f>
        <v>0</v>
      </c>
      <c r="EH481" s="9"/>
      <c r="EI481" s="10"/>
      <c r="EJ481" s="11"/>
      <c r="EK481" s="6">
        <f>SUMIF(EL$191:EL$221,$D481,EN$191:EN$221)</f>
        <v>0</v>
      </c>
      <c r="EL481" s="9"/>
      <c r="EM481" s="10"/>
      <c r="EN481" s="11"/>
      <c r="EO481" s="6">
        <f>SUMIF(EP$191:EP$221,$D481,ER$191:ER$221)</f>
        <v>0</v>
      </c>
      <c r="EP481" s="9"/>
      <c r="EQ481" s="10"/>
      <c r="ER481" s="11"/>
      <c r="ES481" s="6">
        <f>SUMIF(ET$191:ET$221,$D481,EV$191:EV$221)</f>
        <v>0</v>
      </c>
      <c r="ET481" s="9"/>
      <c r="EU481" s="10"/>
      <c r="EV481" s="11"/>
      <c r="EW481" s="6">
        <f>SUMIF(EX$191:EX$221,$D481,EZ$191:EZ$221)</f>
        <v>0</v>
      </c>
      <c r="EX481" s="9"/>
      <c r="EY481" s="10"/>
      <c r="EZ481" s="11"/>
      <c r="FA481" s="6">
        <f>SUMIF(FB$191:FB$221,$D481,FD$191:FD$221)</f>
        <v>0</v>
      </c>
      <c r="FB481" s="9"/>
      <c r="FC481" s="10"/>
      <c r="FD481" s="11"/>
      <c r="FE481" s="6">
        <f>SUMIF(FF$191:FF$221,$D481,FH$191:FH$221)</f>
        <v>0</v>
      </c>
      <c r="FF481" s="9"/>
      <c r="FG481" s="10"/>
      <c r="FH481" s="11"/>
      <c r="FI481" s="6">
        <f>SUMIF(FJ$191:FJ$221,$D481,FL$191:FL$221)</f>
        <v>0</v>
      </c>
      <c r="FJ481" s="9"/>
      <c r="FK481" s="10"/>
      <c r="FL481" s="11"/>
      <c r="FM481" s="6">
        <f>SUMIF(FN$191:FN$221,$D481,FP$191:FP$221)</f>
        <v>0</v>
      </c>
      <c r="FN481" s="9"/>
      <c r="FO481" s="10"/>
      <c r="FP481" s="11"/>
      <c r="FQ481" s="6">
        <f>SUMIF(FR$191:FR$221,$D481,FT$191:FT$221)</f>
        <v>0</v>
      </c>
      <c r="FR481" s="9"/>
      <c r="FS481" s="10"/>
      <c r="FT481" s="11"/>
      <c r="FU481" s="6">
        <f>SUMIF(FV$191:FV$221,$D481,FX$191:FX$221)</f>
        <v>0</v>
      </c>
      <c r="FV481" s="9"/>
      <c r="FW481" s="10"/>
      <c r="FX481" s="11"/>
      <c r="FY481" s="6">
        <f>SUMIF(FZ$191:FZ$221,$D481,GB$191:GB$221)</f>
        <v>0</v>
      </c>
      <c r="FZ481" s="9"/>
      <c r="GA481" s="10"/>
      <c r="GB481" s="11"/>
      <c r="GC481" s="6">
        <f>SUMIF(GD$191:GD$221,$D481,GF$191:GF$221)</f>
        <v>0</v>
      </c>
      <c r="GD481" s="9"/>
      <c r="GE481" s="10"/>
      <c r="GF481" s="11"/>
      <c r="GG481" s="6">
        <f>SUMIF(GH$191:GH$221,$D481,GJ$191:GJ$221)</f>
        <v>0</v>
      </c>
      <c r="GH481" s="9"/>
      <c r="GI481" s="10"/>
      <c r="GJ481" s="11"/>
      <c r="GK481" s="6">
        <f>SUMIF(GL$191:GL$221,$D481,GN$191:GN$221)</f>
        <v>0</v>
      </c>
      <c r="GL481" s="9"/>
      <c r="GM481" s="10"/>
      <c r="GN481" s="11"/>
      <c r="GO481" s="6">
        <f>SUMIF(GP$191:GP$221,$D481,GR$191:GR$221)</f>
        <v>0</v>
      </c>
      <c r="GP481" s="9"/>
      <c r="GQ481" s="10"/>
      <c r="GR481" s="11"/>
      <c r="GS481" s="6">
        <f>SUMIF(GT$191:GT$221,$D481,GV$191:GV$221)</f>
        <v>0</v>
      </c>
      <c r="GT481" s="9"/>
      <c r="GU481" s="10"/>
      <c r="GV481" s="20"/>
      <c r="GW481" s="19">
        <f t="shared" si="13"/>
        <v>0</v>
      </c>
      <c r="GX481" s="472"/>
      <c r="GY481" s="522"/>
    </row>
    <row r="482" spans="1:207" ht="33.950000000000003" customHeight="1">
      <c r="A482" s="47" t="s">
        <v>82</v>
      </c>
      <c r="B482" s="499"/>
      <c r="C482" s="249" t="s">
        <v>424</v>
      </c>
      <c r="D482" s="246" t="s">
        <v>425</v>
      </c>
      <c r="E482" s="206">
        <f>SUMIF(F$222:F$252,$D482,H$222:H$252)</f>
        <v>0</v>
      </c>
      <c r="F482" s="9"/>
      <c r="G482" s="10"/>
      <c r="H482" s="11"/>
      <c r="I482" s="6">
        <f>SUMIF(J$222:J$252,$D482,L$222:L$252)</f>
        <v>0</v>
      </c>
      <c r="J482" s="9"/>
      <c r="K482" s="10"/>
      <c r="L482" s="11"/>
      <c r="M482" s="6">
        <f>SUMIF(N$222:N$252,$D482,P$222:P$252)</f>
        <v>0</v>
      </c>
      <c r="N482" s="9"/>
      <c r="O482" s="10"/>
      <c r="P482" s="11"/>
      <c r="Q482" s="6">
        <f>SUMIF(R$222:R$252,$D482,T$222:T$252)</f>
        <v>0</v>
      </c>
      <c r="R482" s="9"/>
      <c r="S482" s="10"/>
      <c r="T482" s="11"/>
      <c r="U482" s="6">
        <f>SUMIF(V$222:V$252,$D482,X$222:X$252)</f>
        <v>0</v>
      </c>
      <c r="V482" s="9"/>
      <c r="W482" s="10"/>
      <c r="X482" s="11"/>
      <c r="Y482" s="6">
        <f>SUMIF(Z$222:Z$252,$D482,AB$222:AB$252)</f>
        <v>0</v>
      </c>
      <c r="Z482" s="9"/>
      <c r="AA482" s="10"/>
      <c r="AB482" s="11"/>
      <c r="AC482" s="6">
        <f>SUMIF(AD$222:AD$252,$D482,AF$222:AF$252)</f>
        <v>0</v>
      </c>
      <c r="AD482" s="9"/>
      <c r="AE482" s="10"/>
      <c r="AF482" s="11"/>
      <c r="AG482" s="6">
        <f>SUMIF(AH$222:AH$252,$D482,AJ$222:AJ$252)</f>
        <v>0</v>
      </c>
      <c r="AH482" s="9"/>
      <c r="AI482" s="10"/>
      <c r="AJ482" s="11"/>
      <c r="AK482" s="6">
        <f>SUMIF(AL$222:AL$252,$D482,AN$222:AN$252)</f>
        <v>0</v>
      </c>
      <c r="AL482" s="9"/>
      <c r="AM482" s="10"/>
      <c r="AN482" s="11"/>
      <c r="AO482" s="6">
        <f>SUMIF(AP$222:AP$252,$D482,AR$222:AR$252)</f>
        <v>0</v>
      </c>
      <c r="AP482" s="9"/>
      <c r="AQ482" s="10"/>
      <c r="AR482" s="11"/>
      <c r="AS482" s="6">
        <f>SUMIF(AT$222:AT$252,$D482,AV$222:AV$252)</f>
        <v>0</v>
      </c>
      <c r="AT482" s="9"/>
      <c r="AU482" s="10"/>
      <c r="AV482" s="11"/>
      <c r="AW482" s="6">
        <f>SUMIF(AX$222:AX$252,$D482,AZ$222:AZ$252)</f>
        <v>0</v>
      </c>
      <c r="AX482" s="9"/>
      <c r="AY482" s="10"/>
      <c r="AZ482" s="11"/>
      <c r="BA482" s="6">
        <f>SUMIF(BB$222:BB$252,$D482,BD$222:BD$252)</f>
        <v>0</v>
      </c>
      <c r="BB482" s="9"/>
      <c r="BC482" s="10"/>
      <c r="BD482" s="11"/>
      <c r="BE482" s="6">
        <f>SUMIF(BF$222:BF$252,$D482,BH$222:BH$252)</f>
        <v>0</v>
      </c>
      <c r="BF482" s="9"/>
      <c r="BG482" s="10"/>
      <c r="BH482" s="11"/>
      <c r="BI482" s="6">
        <f>SUMIF(BJ$222:BJ$252,$D482,BL$222:BL$252)</f>
        <v>0</v>
      </c>
      <c r="BJ482" s="9"/>
      <c r="BK482" s="10"/>
      <c r="BL482" s="11"/>
      <c r="BM482" s="6">
        <f>SUMIF(BN$222:BN$252,$D482,BP$222:BP$252)</f>
        <v>0</v>
      </c>
      <c r="BN482" s="9"/>
      <c r="BO482" s="10"/>
      <c r="BP482" s="11"/>
      <c r="BQ482" s="6">
        <f>SUMIF(BR$222:BR$252,$D482,BT$222:BT$252)</f>
        <v>0</v>
      </c>
      <c r="BR482" s="9"/>
      <c r="BS482" s="10"/>
      <c r="BT482" s="11"/>
      <c r="BU482" s="6">
        <f>SUMIF(BV$222:BV$252,$D482,BX$222:BX$252)</f>
        <v>0</v>
      </c>
      <c r="BV482" s="9"/>
      <c r="BW482" s="10"/>
      <c r="BX482" s="11"/>
      <c r="BY482" s="6">
        <f>SUMIF(BZ$222:BZ$252,$D482,CB$222:CB$252)</f>
        <v>0</v>
      </c>
      <c r="BZ482" s="9"/>
      <c r="CA482" s="10"/>
      <c r="CB482" s="11"/>
      <c r="CC482" s="6">
        <f>SUMIF(CD$222:CD$252,$D482,CF$222:CF$252)</f>
        <v>0</v>
      </c>
      <c r="CD482" s="9"/>
      <c r="CE482" s="10"/>
      <c r="CF482" s="11"/>
      <c r="CG482" s="6">
        <f>SUMIF(CH$222:CH$252,$D482,CJ$222:CJ$252)</f>
        <v>0</v>
      </c>
      <c r="CH482" s="9"/>
      <c r="CI482" s="10"/>
      <c r="CJ482" s="11"/>
      <c r="CK482" s="6">
        <f>SUMIF(CL$222:CL$252,$D482,CN$222:CN$252)</f>
        <v>0</v>
      </c>
      <c r="CL482" s="9"/>
      <c r="CM482" s="10"/>
      <c r="CN482" s="11"/>
      <c r="CO482" s="6">
        <f>SUMIF(CP$222:CP$252,$D482,CR$222:CR$252)</f>
        <v>0</v>
      </c>
      <c r="CP482" s="9"/>
      <c r="CQ482" s="10"/>
      <c r="CR482" s="11"/>
      <c r="CS482" s="6">
        <f>SUMIF(CT$222:CT$252,$D482,CV$222:CV$252)</f>
        <v>0</v>
      </c>
      <c r="CT482" s="9"/>
      <c r="CU482" s="10"/>
      <c r="CV482" s="11"/>
      <c r="CW482" s="6">
        <f>SUMIF(CX$222:CX$252,$D482,CZ$222:CZ$252)</f>
        <v>0</v>
      </c>
      <c r="CX482" s="9"/>
      <c r="CY482" s="10"/>
      <c r="CZ482" s="11"/>
      <c r="DA482" s="6">
        <f>SUMIF(DB$222:DB$252,$D482,DD$222:DD$252)</f>
        <v>0</v>
      </c>
      <c r="DB482" s="9"/>
      <c r="DC482" s="10"/>
      <c r="DD482" s="11"/>
      <c r="DE482" s="6">
        <f>SUMIF(DF$222:DF$252,$D482,DH$222:DH$252)</f>
        <v>0</v>
      </c>
      <c r="DF482" s="9"/>
      <c r="DG482" s="10"/>
      <c r="DH482" s="11"/>
      <c r="DI482" s="6">
        <f>SUMIF(DJ$222:DJ$252,$D482,DL$222:DL$252)</f>
        <v>0</v>
      </c>
      <c r="DJ482" s="9"/>
      <c r="DK482" s="10"/>
      <c r="DL482" s="11"/>
      <c r="DM482" s="6">
        <f>SUMIF(DN$222:DN$252,$D482,DP$222:DP$252)</f>
        <v>0</v>
      </c>
      <c r="DN482" s="9"/>
      <c r="DO482" s="10"/>
      <c r="DP482" s="11"/>
      <c r="DQ482" s="6">
        <f>SUMIF(DR$222:DR$252,$D482,DT$222:DT$252)</f>
        <v>0</v>
      </c>
      <c r="DR482" s="9"/>
      <c r="DS482" s="10"/>
      <c r="DT482" s="11"/>
      <c r="DU482" s="6">
        <f>SUMIF(DV$222:DV$252,$D482,DX$222:DX$252)</f>
        <v>0</v>
      </c>
      <c r="DV482" s="9"/>
      <c r="DW482" s="10"/>
      <c r="DX482" s="11"/>
      <c r="DY482" s="6">
        <f>SUMIF(DZ$222:DZ$252,$D482,EB$222:EB$252)</f>
        <v>0</v>
      </c>
      <c r="DZ482" s="9"/>
      <c r="EA482" s="10"/>
      <c r="EB482" s="11"/>
      <c r="EC482" s="6">
        <f>SUMIF(ED$222:ED$252,$D482,EF$222:EF$252)</f>
        <v>0</v>
      </c>
      <c r="ED482" s="9"/>
      <c r="EE482" s="10"/>
      <c r="EF482" s="11"/>
      <c r="EG482" s="6">
        <f>SUMIF(EH$222:EH$252,$D482,EJ$222:EJ$252)</f>
        <v>0</v>
      </c>
      <c r="EH482" s="9"/>
      <c r="EI482" s="10"/>
      <c r="EJ482" s="11"/>
      <c r="EK482" s="6">
        <f>SUMIF(EL$222:EL$252,$D482,EN$222:EN$252)</f>
        <v>0</v>
      </c>
      <c r="EL482" s="9"/>
      <c r="EM482" s="10"/>
      <c r="EN482" s="11"/>
      <c r="EO482" s="6">
        <f>SUMIF(EP$222:EP$252,$D482,ER$222:ER$252)</f>
        <v>0</v>
      </c>
      <c r="EP482" s="9"/>
      <c r="EQ482" s="10"/>
      <c r="ER482" s="11"/>
      <c r="ES482" s="6">
        <f>SUMIF(ET$222:ET$252,$D482,EV$222:EV$252)</f>
        <v>0</v>
      </c>
      <c r="ET482" s="9"/>
      <c r="EU482" s="10"/>
      <c r="EV482" s="11"/>
      <c r="EW482" s="6">
        <f>SUMIF(EX$222:EX$252,$D482,EZ$222:EZ$252)</f>
        <v>0</v>
      </c>
      <c r="EX482" s="9"/>
      <c r="EY482" s="10"/>
      <c r="EZ482" s="11"/>
      <c r="FA482" s="6">
        <f>SUMIF(FB$222:FB$252,$D482,FD$222:FD$252)</f>
        <v>0</v>
      </c>
      <c r="FB482" s="9"/>
      <c r="FC482" s="10"/>
      <c r="FD482" s="11"/>
      <c r="FE482" s="6">
        <f>SUMIF(FF$222:FF$252,$D482,FH$222:FH$252)</f>
        <v>0</v>
      </c>
      <c r="FF482" s="9"/>
      <c r="FG482" s="10"/>
      <c r="FH482" s="11"/>
      <c r="FI482" s="6">
        <f>SUMIF(FJ$222:FJ$252,$D482,FL$222:FL$252)</f>
        <v>0</v>
      </c>
      <c r="FJ482" s="9"/>
      <c r="FK482" s="10"/>
      <c r="FL482" s="11"/>
      <c r="FM482" s="6">
        <f>SUMIF(FN$222:FN$252,$D482,FP$222:FP$252)</f>
        <v>0</v>
      </c>
      <c r="FN482" s="9"/>
      <c r="FO482" s="10"/>
      <c r="FP482" s="11"/>
      <c r="FQ482" s="6">
        <f>SUMIF(FR$222:FR$252,$D482,FT$222:FT$252)</f>
        <v>0</v>
      </c>
      <c r="FR482" s="9"/>
      <c r="FS482" s="10"/>
      <c r="FT482" s="11"/>
      <c r="FU482" s="6">
        <f>SUMIF(FV$222:FV$252,$D482,FX$222:FX$252)</f>
        <v>0</v>
      </c>
      <c r="FV482" s="9"/>
      <c r="FW482" s="10"/>
      <c r="FX482" s="11"/>
      <c r="FY482" s="6">
        <f>SUMIF(FZ$222:FZ$252,$D482,GB$222:GB$252)</f>
        <v>0</v>
      </c>
      <c r="FZ482" s="9"/>
      <c r="GA482" s="10"/>
      <c r="GB482" s="11"/>
      <c r="GC482" s="6">
        <f>SUMIF(GD$222:GD$252,$D482,GF$222:GF$252)</f>
        <v>0</v>
      </c>
      <c r="GD482" s="9"/>
      <c r="GE482" s="10"/>
      <c r="GF482" s="11"/>
      <c r="GG482" s="6">
        <f>SUMIF(GH$222:GH$252,$D482,GJ$222:GJ$252)</f>
        <v>0</v>
      </c>
      <c r="GH482" s="9"/>
      <c r="GI482" s="10"/>
      <c r="GJ482" s="11"/>
      <c r="GK482" s="6">
        <f>SUMIF(GL$222:GL$252,$D482,GN$222:GN$252)</f>
        <v>0</v>
      </c>
      <c r="GL482" s="9"/>
      <c r="GM482" s="10"/>
      <c r="GN482" s="11"/>
      <c r="GO482" s="6">
        <f>SUMIF(GP$222:GP$252,$D482,GR$222:GR$252)</f>
        <v>0</v>
      </c>
      <c r="GP482" s="9"/>
      <c r="GQ482" s="10"/>
      <c r="GR482" s="11"/>
      <c r="GS482" s="6">
        <f>SUMIF(GT$222:GT$252,$D482,GV$222:GV$252)</f>
        <v>0</v>
      </c>
      <c r="GT482" s="9"/>
      <c r="GU482" s="10"/>
      <c r="GV482" s="20"/>
      <c r="GW482" s="19">
        <f t="shared" si="13"/>
        <v>0</v>
      </c>
      <c r="GX482" s="472"/>
      <c r="GY482" s="522"/>
    </row>
    <row r="483" spans="1:207" ht="33.950000000000003" customHeight="1">
      <c r="A483" s="47" t="s">
        <v>83</v>
      </c>
      <c r="B483" s="499"/>
      <c r="C483" s="249" t="s">
        <v>424</v>
      </c>
      <c r="D483" s="246" t="s">
        <v>425</v>
      </c>
      <c r="E483" s="206">
        <f>SUMIF(F$253:F$283,$D483,H$253:H$283)</f>
        <v>0</v>
      </c>
      <c r="F483" s="9"/>
      <c r="G483" s="10"/>
      <c r="H483" s="11"/>
      <c r="I483" s="6">
        <f>SUMIF(J$253:J$283,$D483,L$253:L$283)</f>
        <v>0</v>
      </c>
      <c r="J483" s="9"/>
      <c r="K483" s="10"/>
      <c r="L483" s="11"/>
      <c r="M483" s="6">
        <f>SUMIF(N$253:N$283,$D483,P$253:P$283)</f>
        <v>0</v>
      </c>
      <c r="N483" s="9"/>
      <c r="O483" s="10"/>
      <c r="P483" s="11"/>
      <c r="Q483" s="6">
        <f>SUMIF(R$253:R$283,$D483,T$253:T$283)</f>
        <v>0</v>
      </c>
      <c r="R483" s="9"/>
      <c r="S483" s="10"/>
      <c r="T483" s="11"/>
      <c r="U483" s="6">
        <f>SUMIF(V$253:V$283,$D483,X$253:X$283)</f>
        <v>0</v>
      </c>
      <c r="V483" s="9"/>
      <c r="W483" s="10"/>
      <c r="X483" s="11"/>
      <c r="Y483" s="6">
        <f>SUMIF(Z$253:Z$283,$D483,AB$253:AB$283)</f>
        <v>0</v>
      </c>
      <c r="Z483" s="9"/>
      <c r="AA483" s="10"/>
      <c r="AB483" s="11"/>
      <c r="AC483" s="6">
        <f>SUMIF(AD$253:AD$283,$D483,AF$253:AF$283)</f>
        <v>0</v>
      </c>
      <c r="AD483" s="9"/>
      <c r="AE483" s="10"/>
      <c r="AF483" s="11"/>
      <c r="AG483" s="6">
        <f>SUMIF(AH$253:AH$283,$D483,AJ$253:AJ$283)</f>
        <v>0</v>
      </c>
      <c r="AH483" s="9"/>
      <c r="AI483" s="10"/>
      <c r="AJ483" s="11"/>
      <c r="AK483" s="6">
        <f>SUMIF(AL$253:AL$283,$D483,AN$253:AN$283)</f>
        <v>0</v>
      </c>
      <c r="AL483" s="9"/>
      <c r="AM483" s="10"/>
      <c r="AN483" s="11"/>
      <c r="AO483" s="6">
        <f>SUMIF(AP$253:AP$283,$D483,AR$253:AR$283)</f>
        <v>0</v>
      </c>
      <c r="AP483" s="9"/>
      <c r="AQ483" s="10"/>
      <c r="AR483" s="11"/>
      <c r="AS483" s="6">
        <f>SUMIF(AT$253:AT$283,$D483,AV$253:AV$283)</f>
        <v>0</v>
      </c>
      <c r="AT483" s="9"/>
      <c r="AU483" s="10"/>
      <c r="AV483" s="11"/>
      <c r="AW483" s="6">
        <f>SUMIF(AX$253:AX$283,$D483,AZ$253:AZ$283)</f>
        <v>0</v>
      </c>
      <c r="AX483" s="9"/>
      <c r="AY483" s="10"/>
      <c r="AZ483" s="11"/>
      <c r="BA483" s="6">
        <f>SUMIF(BB$253:BB$283,$D483,BD$253:BD$283)</f>
        <v>0</v>
      </c>
      <c r="BB483" s="9"/>
      <c r="BC483" s="10"/>
      <c r="BD483" s="11"/>
      <c r="BE483" s="6">
        <f>SUMIF(BF$253:BF$283,$D483,BH$253:BH$283)</f>
        <v>0</v>
      </c>
      <c r="BF483" s="9"/>
      <c r="BG483" s="10"/>
      <c r="BH483" s="11"/>
      <c r="BI483" s="6">
        <f>SUMIF(BJ$253:BJ$283,$D483,BL$253:BL$283)</f>
        <v>0</v>
      </c>
      <c r="BJ483" s="9"/>
      <c r="BK483" s="10"/>
      <c r="BL483" s="11"/>
      <c r="BM483" s="6">
        <f>SUMIF(BN$253:BN$283,$D483,BP$253:BP$283)</f>
        <v>0</v>
      </c>
      <c r="BN483" s="9"/>
      <c r="BO483" s="10"/>
      <c r="BP483" s="11"/>
      <c r="BQ483" s="6">
        <f>SUMIF(BR$253:BR$283,$D483,BT$253:BT$283)</f>
        <v>0</v>
      </c>
      <c r="BR483" s="9"/>
      <c r="BS483" s="10"/>
      <c r="BT483" s="11"/>
      <c r="BU483" s="6">
        <f>SUMIF(BV$253:BV$283,$D483,BX$253:BX$283)</f>
        <v>0</v>
      </c>
      <c r="BV483" s="9"/>
      <c r="BW483" s="10"/>
      <c r="BX483" s="11"/>
      <c r="BY483" s="6">
        <f>SUMIF(BZ$253:BZ$283,$D483,CB$253:CB$283)</f>
        <v>0</v>
      </c>
      <c r="BZ483" s="9"/>
      <c r="CA483" s="10"/>
      <c r="CB483" s="11"/>
      <c r="CC483" s="6">
        <f>SUMIF(CD$253:CD$283,$D483,CF$253:CF$283)</f>
        <v>0</v>
      </c>
      <c r="CD483" s="9"/>
      <c r="CE483" s="10"/>
      <c r="CF483" s="11"/>
      <c r="CG483" s="6">
        <f>SUMIF(CH$253:CH$283,$D483,CJ$253:CJ$283)</f>
        <v>0</v>
      </c>
      <c r="CH483" s="9"/>
      <c r="CI483" s="10"/>
      <c r="CJ483" s="11"/>
      <c r="CK483" s="6">
        <f>SUMIF(CL$253:CL$283,$D483,CN$253:CN$283)</f>
        <v>0</v>
      </c>
      <c r="CL483" s="9"/>
      <c r="CM483" s="10"/>
      <c r="CN483" s="11"/>
      <c r="CO483" s="6">
        <f>SUMIF(CP$253:CP$283,$D483,CR$253:CR$283)</f>
        <v>0</v>
      </c>
      <c r="CP483" s="9"/>
      <c r="CQ483" s="10"/>
      <c r="CR483" s="11"/>
      <c r="CS483" s="6">
        <f>SUMIF(CT$253:CT$283,$D483,CV$253:CV$283)</f>
        <v>0</v>
      </c>
      <c r="CT483" s="9"/>
      <c r="CU483" s="10"/>
      <c r="CV483" s="11"/>
      <c r="CW483" s="6">
        <f>SUMIF(CX$253:CX$283,$D483,CZ$253:CZ$283)</f>
        <v>0</v>
      </c>
      <c r="CX483" s="9"/>
      <c r="CY483" s="10"/>
      <c r="CZ483" s="11"/>
      <c r="DA483" s="6">
        <f>SUMIF(DB$253:DB$283,$D483,DD$253:DD$283)</f>
        <v>0</v>
      </c>
      <c r="DB483" s="9"/>
      <c r="DC483" s="10"/>
      <c r="DD483" s="11"/>
      <c r="DE483" s="6">
        <f>SUMIF(DF$253:DF$283,$D483,DH$253:DH$283)</f>
        <v>0</v>
      </c>
      <c r="DF483" s="9"/>
      <c r="DG483" s="10"/>
      <c r="DH483" s="11"/>
      <c r="DI483" s="6">
        <f>SUMIF(DJ$253:DJ$283,$D483,DL$253:DL$283)</f>
        <v>0</v>
      </c>
      <c r="DJ483" s="9"/>
      <c r="DK483" s="10"/>
      <c r="DL483" s="11"/>
      <c r="DM483" s="6">
        <f>SUMIF(DN$253:DN$283,$D483,DP$253:DP$283)</f>
        <v>0</v>
      </c>
      <c r="DN483" s="9"/>
      <c r="DO483" s="10"/>
      <c r="DP483" s="11"/>
      <c r="DQ483" s="6">
        <f>SUMIF(DR$253:DR$283,$D483,DT$253:DT$283)</f>
        <v>0</v>
      </c>
      <c r="DR483" s="9"/>
      <c r="DS483" s="10"/>
      <c r="DT483" s="11"/>
      <c r="DU483" s="6">
        <f>SUMIF(DV$253:DV$283,$D483,DX$253:DX$283)</f>
        <v>0</v>
      </c>
      <c r="DV483" s="9"/>
      <c r="DW483" s="10"/>
      <c r="DX483" s="11"/>
      <c r="DY483" s="6">
        <f>SUMIF(DZ$253:DZ$283,$D483,EB$253:EB$283)</f>
        <v>0</v>
      </c>
      <c r="DZ483" s="9"/>
      <c r="EA483" s="10"/>
      <c r="EB483" s="11"/>
      <c r="EC483" s="6">
        <f>SUMIF(ED$253:ED$283,$D483,EF$253:EF$283)</f>
        <v>0</v>
      </c>
      <c r="ED483" s="9"/>
      <c r="EE483" s="10"/>
      <c r="EF483" s="11"/>
      <c r="EG483" s="6">
        <f>SUMIF(EH$253:EH$283,$D483,EJ$253:EJ$283)</f>
        <v>0</v>
      </c>
      <c r="EH483" s="9"/>
      <c r="EI483" s="10"/>
      <c r="EJ483" s="11"/>
      <c r="EK483" s="6">
        <f>SUMIF(EL$253:EL$283,$D483,EN$253:EN$283)</f>
        <v>0</v>
      </c>
      <c r="EL483" s="9"/>
      <c r="EM483" s="10"/>
      <c r="EN483" s="11"/>
      <c r="EO483" s="6">
        <f>SUMIF(EP$253:EP$283,$D483,ER$253:ER$283)</f>
        <v>0</v>
      </c>
      <c r="EP483" s="9"/>
      <c r="EQ483" s="10"/>
      <c r="ER483" s="11"/>
      <c r="ES483" s="6">
        <f>SUMIF(ET$253:ET$283,$D483,EV$253:EV$283)</f>
        <v>0</v>
      </c>
      <c r="ET483" s="9"/>
      <c r="EU483" s="10"/>
      <c r="EV483" s="11"/>
      <c r="EW483" s="6">
        <f>SUMIF(EX$253:EX$283,$D483,EZ$253:EZ$283)</f>
        <v>0</v>
      </c>
      <c r="EX483" s="9"/>
      <c r="EY483" s="10"/>
      <c r="EZ483" s="11"/>
      <c r="FA483" s="6">
        <f>SUMIF(FB$253:FB$283,$D483,FD$253:FD$283)</f>
        <v>0</v>
      </c>
      <c r="FB483" s="9"/>
      <c r="FC483" s="10"/>
      <c r="FD483" s="11"/>
      <c r="FE483" s="6">
        <f>SUMIF(FF$253:FF$283,$D483,FH$253:FH$283)</f>
        <v>0</v>
      </c>
      <c r="FF483" s="9"/>
      <c r="FG483" s="10"/>
      <c r="FH483" s="11"/>
      <c r="FI483" s="6">
        <f>SUMIF(FJ$253:FJ$283,$D483,FL$253:FL$283)</f>
        <v>0</v>
      </c>
      <c r="FJ483" s="9"/>
      <c r="FK483" s="10"/>
      <c r="FL483" s="11"/>
      <c r="FM483" s="6">
        <f>SUMIF(FN$253:FN$283,$D483,FP$253:FP$283)</f>
        <v>0</v>
      </c>
      <c r="FN483" s="9"/>
      <c r="FO483" s="10"/>
      <c r="FP483" s="11"/>
      <c r="FQ483" s="6">
        <f>SUMIF(FR$253:FR$283,$D483,FT$253:FT$283)</f>
        <v>0</v>
      </c>
      <c r="FR483" s="9"/>
      <c r="FS483" s="10"/>
      <c r="FT483" s="11"/>
      <c r="FU483" s="6">
        <f>SUMIF(FV$253:FV$283,$D483,FX$253:FX$283)</f>
        <v>0</v>
      </c>
      <c r="FV483" s="9"/>
      <c r="FW483" s="10"/>
      <c r="FX483" s="11"/>
      <c r="FY483" s="6">
        <f>SUMIF(FZ$253:FZ$283,$D483,GB$253:GB$283)</f>
        <v>0</v>
      </c>
      <c r="FZ483" s="9"/>
      <c r="GA483" s="10"/>
      <c r="GB483" s="11"/>
      <c r="GC483" s="6">
        <f>SUMIF(GD$253:GD$283,$D483,GF$253:GF$283)</f>
        <v>0</v>
      </c>
      <c r="GD483" s="9"/>
      <c r="GE483" s="10"/>
      <c r="GF483" s="11"/>
      <c r="GG483" s="6">
        <f>SUMIF(GH$253:GH$283,$D483,GJ$253:GJ$283)</f>
        <v>0</v>
      </c>
      <c r="GH483" s="9"/>
      <c r="GI483" s="10"/>
      <c r="GJ483" s="11"/>
      <c r="GK483" s="6">
        <f>SUMIF(GL$253:GL$283,$D483,GN$253:GN$283)</f>
        <v>0</v>
      </c>
      <c r="GL483" s="9"/>
      <c r="GM483" s="10"/>
      <c r="GN483" s="11"/>
      <c r="GO483" s="6">
        <f>SUMIF(GP$253:GP$283,$D483,GR$253:GR$283)</f>
        <v>0</v>
      </c>
      <c r="GP483" s="9"/>
      <c r="GQ483" s="10"/>
      <c r="GR483" s="11"/>
      <c r="GS483" s="6">
        <f>SUMIF(GT$253:GT$283,$D483,GV$253:GV$283)</f>
        <v>0</v>
      </c>
      <c r="GT483" s="9"/>
      <c r="GU483" s="10"/>
      <c r="GV483" s="20"/>
      <c r="GW483" s="19">
        <f t="shared" si="13"/>
        <v>0</v>
      </c>
      <c r="GX483" s="472"/>
      <c r="GY483" s="522"/>
    </row>
    <row r="484" spans="1:207" ht="33.950000000000003" customHeight="1">
      <c r="A484" s="47" t="s">
        <v>84</v>
      </c>
      <c r="B484" s="499"/>
      <c r="C484" s="249" t="s">
        <v>424</v>
      </c>
      <c r="D484" s="246" t="s">
        <v>425</v>
      </c>
      <c r="E484" s="206">
        <f>SUMIF(F$284:F$314,$D484,H$284:H$314)</f>
        <v>0</v>
      </c>
      <c r="F484" s="9"/>
      <c r="G484" s="10"/>
      <c r="H484" s="11"/>
      <c r="I484" s="6">
        <f>SUMIF(J$284:J$314,$D484,L$284:L$314)</f>
        <v>0</v>
      </c>
      <c r="J484" s="9"/>
      <c r="K484" s="10"/>
      <c r="L484" s="11"/>
      <c r="M484" s="6">
        <f>SUMIF(N$284:N$314,$D484,P$284:P$314)</f>
        <v>0</v>
      </c>
      <c r="N484" s="9"/>
      <c r="O484" s="10"/>
      <c r="P484" s="11"/>
      <c r="Q484" s="6">
        <f>SUMIF(R$284:R$314,$D484,T$284:T$314)</f>
        <v>0</v>
      </c>
      <c r="R484" s="9"/>
      <c r="S484" s="10"/>
      <c r="T484" s="11"/>
      <c r="U484" s="6">
        <f>SUMIF(V$284:V$314,$D484,X$284:X$314)</f>
        <v>0</v>
      </c>
      <c r="V484" s="9"/>
      <c r="W484" s="10"/>
      <c r="X484" s="11"/>
      <c r="Y484" s="6">
        <f>SUMIF(Z$284:Z$314,$D484,AB$284:AB$314)</f>
        <v>0</v>
      </c>
      <c r="Z484" s="9"/>
      <c r="AA484" s="10"/>
      <c r="AB484" s="11"/>
      <c r="AC484" s="6">
        <f>SUMIF(AD$284:AD$314,$D484,AF$284:AF$314)</f>
        <v>0</v>
      </c>
      <c r="AD484" s="9"/>
      <c r="AE484" s="10"/>
      <c r="AF484" s="11"/>
      <c r="AG484" s="6">
        <f>SUMIF(AH$284:AH$314,$D484,AJ$284:AJ$314)</f>
        <v>0</v>
      </c>
      <c r="AH484" s="9"/>
      <c r="AI484" s="10"/>
      <c r="AJ484" s="11"/>
      <c r="AK484" s="6">
        <f>SUMIF(AL$284:AL$314,$D484,AN$284:AN$314)</f>
        <v>0</v>
      </c>
      <c r="AL484" s="9"/>
      <c r="AM484" s="10"/>
      <c r="AN484" s="11"/>
      <c r="AO484" s="6">
        <f>SUMIF(AP$284:AP$314,$D484,AR$284:AR$314)</f>
        <v>0</v>
      </c>
      <c r="AP484" s="9"/>
      <c r="AQ484" s="10"/>
      <c r="AR484" s="11"/>
      <c r="AS484" s="6">
        <f>SUMIF(AT$284:AT$314,$D484,AV$284:AV$314)</f>
        <v>0</v>
      </c>
      <c r="AT484" s="9"/>
      <c r="AU484" s="10"/>
      <c r="AV484" s="11"/>
      <c r="AW484" s="6">
        <f>SUMIF(AX$284:AX$314,$D484,AZ$284:AZ$314)</f>
        <v>0</v>
      </c>
      <c r="AX484" s="9"/>
      <c r="AY484" s="10"/>
      <c r="AZ484" s="11"/>
      <c r="BA484" s="6">
        <f>SUMIF(BB$284:BB$314,$D484,BD$284:BD$314)</f>
        <v>0</v>
      </c>
      <c r="BB484" s="9"/>
      <c r="BC484" s="10"/>
      <c r="BD484" s="11"/>
      <c r="BE484" s="6">
        <f>SUMIF(BF$284:BF$314,$D484,BH$284:BH$314)</f>
        <v>0</v>
      </c>
      <c r="BF484" s="9"/>
      <c r="BG484" s="10"/>
      <c r="BH484" s="11"/>
      <c r="BI484" s="6">
        <f>SUMIF(BJ$284:BJ$314,$D484,BL$284:BL$314)</f>
        <v>0</v>
      </c>
      <c r="BJ484" s="9"/>
      <c r="BK484" s="10"/>
      <c r="BL484" s="11"/>
      <c r="BM484" s="6">
        <f>SUMIF(BN$284:BN$314,$D484,BP$284:BP$314)</f>
        <v>0</v>
      </c>
      <c r="BN484" s="9"/>
      <c r="BO484" s="10"/>
      <c r="BP484" s="11"/>
      <c r="BQ484" s="6">
        <f>SUMIF(BR$284:BR$314,$D484,BT$284:BT$314)</f>
        <v>0</v>
      </c>
      <c r="BR484" s="9"/>
      <c r="BS484" s="10"/>
      <c r="BT484" s="11"/>
      <c r="BU484" s="6">
        <f>SUMIF(BV$284:BV$314,$D484,BX$284:BX$314)</f>
        <v>0</v>
      </c>
      <c r="BV484" s="9"/>
      <c r="BW484" s="10"/>
      <c r="BX484" s="11"/>
      <c r="BY484" s="6">
        <f>SUMIF(BZ$284:BZ$314,$D484,CB$284:CB$314)</f>
        <v>0</v>
      </c>
      <c r="BZ484" s="9"/>
      <c r="CA484" s="10"/>
      <c r="CB484" s="11"/>
      <c r="CC484" s="6">
        <f>SUMIF(CD$284:CD$314,$D484,CF$284:CF$314)</f>
        <v>0</v>
      </c>
      <c r="CD484" s="9"/>
      <c r="CE484" s="10"/>
      <c r="CF484" s="11"/>
      <c r="CG484" s="6">
        <f>SUMIF(CH$284:CH$314,$D484,CJ$284:CJ$314)</f>
        <v>0</v>
      </c>
      <c r="CH484" s="9"/>
      <c r="CI484" s="10"/>
      <c r="CJ484" s="11"/>
      <c r="CK484" s="6">
        <f>SUMIF(CL$284:CL$314,$D484,CN$284:CN$314)</f>
        <v>0</v>
      </c>
      <c r="CL484" s="9"/>
      <c r="CM484" s="10"/>
      <c r="CN484" s="11"/>
      <c r="CO484" s="6">
        <f>SUMIF(CP$284:CP$314,$D484,CR$284:CR$314)</f>
        <v>0</v>
      </c>
      <c r="CP484" s="9"/>
      <c r="CQ484" s="10"/>
      <c r="CR484" s="11"/>
      <c r="CS484" s="6">
        <f>SUMIF(CT$284:CT$314,$D484,CV$284:CV$314)</f>
        <v>0</v>
      </c>
      <c r="CT484" s="9"/>
      <c r="CU484" s="10"/>
      <c r="CV484" s="11"/>
      <c r="CW484" s="6">
        <f>SUMIF(CX$284:CX$314,$D484,CZ$284:CZ$314)</f>
        <v>0</v>
      </c>
      <c r="CX484" s="9"/>
      <c r="CY484" s="10"/>
      <c r="CZ484" s="11"/>
      <c r="DA484" s="6">
        <f>SUMIF(DB$284:DB$314,$D484,DD$284:DD$314)</f>
        <v>0</v>
      </c>
      <c r="DB484" s="9"/>
      <c r="DC484" s="10"/>
      <c r="DD484" s="11"/>
      <c r="DE484" s="6">
        <f>SUMIF(DF$284:DF$314,$D484,DH$284:DH$314)</f>
        <v>0</v>
      </c>
      <c r="DF484" s="9"/>
      <c r="DG484" s="10"/>
      <c r="DH484" s="11"/>
      <c r="DI484" s="6">
        <f>SUMIF(DJ$284:DJ$314,$D484,DL$284:DL$314)</f>
        <v>0</v>
      </c>
      <c r="DJ484" s="9"/>
      <c r="DK484" s="10"/>
      <c r="DL484" s="11"/>
      <c r="DM484" s="6">
        <f>SUMIF(DN$284:DN$314,$D484,DP$284:DP$314)</f>
        <v>0</v>
      </c>
      <c r="DN484" s="9"/>
      <c r="DO484" s="10"/>
      <c r="DP484" s="11"/>
      <c r="DQ484" s="6">
        <f>SUMIF(DR$284:DR$314,$D484,DT$284:DT$314)</f>
        <v>0</v>
      </c>
      <c r="DR484" s="9"/>
      <c r="DS484" s="10"/>
      <c r="DT484" s="11"/>
      <c r="DU484" s="6">
        <f>SUMIF(DV$284:DV$314,$D484,DX$284:DX$314)</f>
        <v>0</v>
      </c>
      <c r="DV484" s="9"/>
      <c r="DW484" s="10"/>
      <c r="DX484" s="11"/>
      <c r="DY484" s="6">
        <f>SUMIF(DZ$284:DZ$314,$D484,EB$284:EB$314)</f>
        <v>0</v>
      </c>
      <c r="DZ484" s="9"/>
      <c r="EA484" s="10"/>
      <c r="EB484" s="11"/>
      <c r="EC484" s="6">
        <f>SUMIF(ED$284:ED$314,$D484,EF$284:EF$314)</f>
        <v>0</v>
      </c>
      <c r="ED484" s="9"/>
      <c r="EE484" s="10"/>
      <c r="EF484" s="11"/>
      <c r="EG484" s="6">
        <f>SUMIF(EH$284:EH$314,$D484,EJ$284:EJ$314)</f>
        <v>0</v>
      </c>
      <c r="EH484" s="9"/>
      <c r="EI484" s="10"/>
      <c r="EJ484" s="11"/>
      <c r="EK484" s="6">
        <f>SUMIF(EL$284:EL$314,$D484,EN$284:EN$314)</f>
        <v>0</v>
      </c>
      <c r="EL484" s="9"/>
      <c r="EM484" s="10"/>
      <c r="EN484" s="11"/>
      <c r="EO484" s="6">
        <f>SUMIF(EP$284:EP$314,$D484,ER$284:ER$314)</f>
        <v>0</v>
      </c>
      <c r="EP484" s="9"/>
      <c r="EQ484" s="10"/>
      <c r="ER484" s="11"/>
      <c r="ES484" s="6">
        <f>SUMIF(ET$284:ET$314,$D484,EV$284:EV$314)</f>
        <v>0</v>
      </c>
      <c r="ET484" s="9"/>
      <c r="EU484" s="10"/>
      <c r="EV484" s="11"/>
      <c r="EW484" s="6">
        <f>SUMIF(EX$284:EX$314,$D484,EZ$284:EZ$314)</f>
        <v>0</v>
      </c>
      <c r="EX484" s="9"/>
      <c r="EY484" s="10"/>
      <c r="EZ484" s="11"/>
      <c r="FA484" s="6">
        <f>SUMIF(FB$284:FB$314,$D484,FD$284:FD$314)</f>
        <v>0</v>
      </c>
      <c r="FB484" s="9"/>
      <c r="FC484" s="10"/>
      <c r="FD484" s="11"/>
      <c r="FE484" s="6">
        <f>SUMIF(FF$284:FF$314,$D484,FH$284:FH$314)</f>
        <v>0</v>
      </c>
      <c r="FF484" s="9"/>
      <c r="FG484" s="10"/>
      <c r="FH484" s="11"/>
      <c r="FI484" s="6">
        <f>SUMIF(FJ$284:FJ$314,$D484,FL$284:FL$314)</f>
        <v>0</v>
      </c>
      <c r="FJ484" s="9"/>
      <c r="FK484" s="10"/>
      <c r="FL484" s="11"/>
      <c r="FM484" s="6">
        <f>SUMIF(FN$284:FN$314,$D484,FP$284:FP$314)</f>
        <v>0</v>
      </c>
      <c r="FN484" s="9"/>
      <c r="FO484" s="10"/>
      <c r="FP484" s="11"/>
      <c r="FQ484" s="6">
        <f>SUMIF(FR$284:FR$314,$D484,FT$284:FT$314)</f>
        <v>0</v>
      </c>
      <c r="FR484" s="9"/>
      <c r="FS484" s="10"/>
      <c r="FT484" s="11"/>
      <c r="FU484" s="6">
        <f>SUMIF(FV$284:FV$314,$D484,FX$284:FX$314)</f>
        <v>0</v>
      </c>
      <c r="FV484" s="9"/>
      <c r="FW484" s="10"/>
      <c r="FX484" s="11"/>
      <c r="FY484" s="6">
        <f>SUMIF(FZ$284:FZ$314,$D484,GB$284:GB$314)</f>
        <v>0</v>
      </c>
      <c r="FZ484" s="9"/>
      <c r="GA484" s="10"/>
      <c r="GB484" s="11"/>
      <c r="GC484" s="6">
        <f>SUMIF(GD$284:GD$314,$D484,GF$284:GF$314)</f>
        <v>0</v>
      </c>
      <c r="GD484" s="9"/>
      <c r="GE484" s="10"/>
      <c r="GF484" s="11"/>
      <c r="GG484" s="6">
        <f>SUMIF(GH$284:GH$314,$D484,GJ$284:GJ$314)</f>
        <v>0</v>
      </c>
      <c r="GH484" s="9"/>
      <c r="GI484" s="10"/>
      <c r="GJ484" s="11"/>
      <c r="GK484" s="6">
        <f>SUMIF(GL$284:GL$314,$D484,GN$284:GN$314)</f>
        <v>0</v>
      </c>
      <c r="GL484" s="9"/>
      <c r="GM484" s="10"/>
      <c r="GN484" s="11"/>
      <c r="GO484" s="6">
        <f>SUMIF(GP$284:GP$314,$D484,GR$284:GR$314)</f>
        <v>0</v>
      </c>
      <c r="GP484" s="9"/>
      <c r="GQ484" s="10"/>
      <c r="GR484" s="11"/>
      <c r="GS484" s="6">
        <f>SUMIF(GT$284:GT$314,$D484,GV$284:GV$314)</f>
        <v>0</v>
      </c>
      <c r="GT484" s="9"/>
      <c r="GU484" s="10"/>
      <c r="GV484" s="20"/>
      <c r="GW484" s="19">
        <f t="shared" si="13"/>
        <v>0</v>
      </c>
      <c r="GX484" s="472"/>
      <c r="GY484" s="522"/>
    </row>
    <row r="485" spans="1:207" ht="33.950000000000003" customHeight="1">
      <c r="A485" s="47" t="s">
        <v>85</v>
      </c>
      <c r="B485" s="499"/>
      <c r="C485" s="249" t="s">
        <v>424</v>
      </c>
      <c r="D485" s="246" t="s">
        <v>425</v>
      </c>
      <c r="E485" s="206">
        <f>SUMIF(F$315:F$345,$D485,H$315:H$345)</f>
        <v>0</v>
      </c>
      <c r="F485" s="9"/>
      <c r="G485" s="10"/>
      <c r="H485" s="11"/>
      <c r="I485" s="6">
        <f>SUMIF(J$315:J$345,$D485,L$315:L$345)</f>
        <v>0</v>
      </c>
      <c r="J485" s="9"/>
      <c r="K485" s="10"/>
      <c r="L485" s="11"/>
      <c r="M485" s="6">
        <f>SUMIF(N$315:N$345,$D485,P$315:P$345)</f>
        <v>0</v>
      </c>
      <c r="N485" s="9"/>
      <c r="O485" s="10"/>
      <c r="P485" s="11"/>
      <c r="Q485" s="6">
        <f>SUMIF(R$315:R$345,$D485,T$315:T$345)</f>
        <v>0</v>
      </c>
      <c r="R485" s="9"/>
      <c r="S485" s="10"/>
      <c r="T485" s="11"/>
      <c r="U485" s="6">
        <f>SUMIF(V$315:V$345,$D485,X$315:X$345)</f>
        <v>0</v>
      </c>
      <c r="V485" s="9"/>
      <c r="W485" s="10"/>
      <c r="X485" s="11"/>
      <c r="Y485" s="6">
        <f>SUMIF(Z$315:Z$345,$D485,AB$315:AB$345)</f>
        <v>0</v>
      </c>
      <c r="Z485" s="9"/>
      <c r="AA485" s="10"/>
      <c r="AB485" s="11"/>
      <c r="AC485" s="6">
        <f>SUMIF(AD$315:AD$345,$D485,AF$315:AF$345)</f>
        <v>0</v>
      </c>
      <c r="AD485" s="9"/>
      <c r="AE485" s="10"/>
      <c r="AF485" s="11"/>
      <c r="AG485" s="6">
        <f>SUMIF(AH$315:AH$345,$D485,AJ$315:AJ$345)</f>
        <v>0</v>
      </c>
      <c r="AH485" s="9"/>
      <c r="AI485" s="10"/>
      <c r="AJ485" s="11"/>
      <c r="AK485" s="6">
        <f>SUMIF(AL$315:AL$345,$D485,AN$315:AN$345)</f>
        <v>0</v>
      </c>
      <c r="AL485" s="9"/>
      <c r="AM485" s="10"/>
      <c r="AN485" s="11"/>
      <c r="AO485" s="6">
        <f>SUMIF(AP$315:AP$345,$D485,AR$315:AR$345)</f>
        <v>0</v>
      </c>
      <c r="AP485" s="9"/>
      <c r="AQ485" s="10"/>
      <c r="AR485" s="11"/>
      <c r="AS485" s="6">
        <f>SUMIF(AT$315:AT$345,$D485,AV$315:AV$345)</f>
        <v>0</v>
      </c>
      <c r="AT485" s="9"/>
      <c r="AU485" s="10"/>
      <c r="AV485" s="11"/>
      <c r="AW485" s="6">
        <f>SUMIF(AX$315:AX$345,$D485,AZ$315:AZ$345)</f>
        <v>0</v>
      </c>
      <c r="AX485" s="9"/>
      <c r="AY485" s="10"/>
      <c r="AZ485" s="11"/>
      <c r="BA485" s="6">
        <f>SUMIF(BB$315:BB$345,$D485,BD$315:BD$345)</f>
        <v>0</v>
      </c>
      <c r="BB485" s="9"/>
      <c r="BC485" s="10"/>
      <c r="BD485" s="11"/>
      <c r="BE485" s="6">
        <f>SUMIF(BF$315:BF$345,$D485,BH$315:BH$345)</f>
        <v>0</v>
      </c>
      <c r="BF485" s="9"/>
      <c r="BG485" s="10"/>
      <c r="BH485" s="11"/>
      <c r="BI485" s="6">
        <f>SUMIF(BJ$315:BJ$345,$D485,BL$315:BL$345)</f>
        <v>0</v>
      </c>
      <c r="BJ485" s="9"/>
      <c r="BK485" s="10"/>
      <c r="BL485" s="11"/>
      <c r="BM485" s="6">
        <f>SUMIF(BN$315:BN$345,$D485,BP$315:BP$345)</f>
        <v>0</v>
      </c>
      <c r="BN485" s="9"/>
      <c r="BO485" s="10"/>
      <c r="BP485" s="11"/>
      <c r="BQ485" s="6">
        <f>SUMIF(BR$315:BR$345,$D485,BT$315:BT$345)</f>
        <v>0</v>
      </c>
      <c r="BR485" s="9"/>
      <c r="BS485" s="10"/>
      <c r="BT485" s="11"/>
      <c r="BU485" s="6">
        <f>SUMIF(BV$315:BV$345,$D485,BX$315:BX$345)</f>
        <v>0</v>
      </c>
      <c r="BV485" s="9"/>
      <c r="BW485" s="10"/>
      <c r="BX485" s="11"/>
      <c r="BY485" s="6">
        <f>SUMIF(BZ$315:BZ$345,$D485,CB$315:CB$345)</f>
        <v>0</v>
      </c>
      <c r="BZ485" s="9"/>
      <c r="CA485" s="10"/>
      <c r="CB485" s="11"/>
      <c r="CC485" s="6">
        <f>SUMIF(CD$315:CD$345,$D485,CF$315:CF$345)</f>
        <v>0</v>
      </c>
      <c r="CD485" s="9"/>
      <c r="CE485" s="10"/>
      <c r="CF485" s="11"/>
      <c r="CG485" s="6">
        <f>SUMIF(CH$315:CH$345,$D485,CJ$315:CJ$345)</f>
        <v>0</v>
      </c>
      <c r="CH485" s="9"/>
      <c r="CI485" s="10"/>
      <c r="CJ485" s="11"/>
      <c r="CK485" s="6">
        <f>SUMIF(CL$315:CL$345,$D485,CN$315:CN$345)</f>
        <v>0</v>
      </c>
      <c r="CL485" s="9"/>
      <c r="CM485" s="10"/>
      <c r="CN485" s="11"/>
      <c r="CO485" s="6">
        <f>SUMIF(CP$315:CP$345,$D485,CR$315:CR$345)</f>
        <v>0</v>
      </c>
      <c r="CP485" s="9"/>
      <c r="CQ485" s="10"/>
      <c r="CR485" s="11"/>
      <c r="CS485" s="6">
        <f>SUMIF(CT$315:CT$345,$D485,CV$315:CV$345)</f>
        <v>0</v>
      </c>
      <c r="CT485" s="9"/>
      <c r="CU485" s="10"/>
      <c r="CV485" s="11"/>
      <c r="CW485" s="6">
        <f>SUMIF(CX$315:CX$345,$D485,CZ$315:CZ$345)</f>
        <v>0</v>
      </c>
      <c r="CX485" s="9"/>
      <c r="CY485" s="10"/>
      <c r="CZ485" s="11"/>
      <c r="DA485" s="6">
        <f>SUMIF(DB$315:DB$345,$D485,DD$315:DD$345)</f>
        <v>0</v>
      </c>
      <c r="DB485" s="9"/>
      <c r="DC485" s="10"/>
      <c r="DD485" s="11"/>
      <c r="DE485" s="6">
        <f>SUMIF(DF$315:DF$345,$D485,DH$315:DH$345)</f>
        <v>0</v>
      </c>
      <c r="DF485" s="9"/>
      <c r="DG485" s="10"/>
      <c r="DH485" s="11"/>
      <c r="DI485" s="6">
        <f>SUMIF(DJ$315:DJ$345,$D485,DL$315:DL$345)</f>
        <v>0</v>
      </c>
      <c r="DJ485" s="9"/>
      <c r="DK485" s="10"/>
      <c r="DL485" s="11"/>
      <c r="DM485" s="6">
        <f>SUMIF(DN$315:DN$345,$D485,DP$315:DP$345)</f>
        <v>0</v>
      </c>
      <c r="DN485" s="9"/>
      <c r="DO485" s="10"/>
      <c r="DP485" s="11"/>
      <c r="DQ485" s="6">
        <f>SUMIF(DR$315:DR$345,$D485,DT$315:DT$345)</f>
        <v>0</v>
      </c>
      <c r="DR485" s="9"/>
      <c r="DS485" s="10"/>
      <c r="DT485" s="11"/>
      <c r="DU485" s="6">
        <f>SUMIF(DV$315:DV$345,$D485,DX$315:DX$345)</f>
        <v>0</v>
      </c>
      <c r="DV485" s="9"/>
      <c r="DW485" s="10"/>
      <c r="DX485" s="11"/>
      <c r="DY485" s="6">
        <f>SUMIF(DZ$315:DZ$345,$D485,EB$315:EB$345)</f>
        <v>0</v>
      </c>
      <c r="DZ485" s="9"/>
      <c r="EA485" s="10"/>
      <c r="EB485" s="11"/>
      <c r="EC485" s="6">
        <f>SUMIF(ED$315:ED$345,$D485,EF$315:EF$345)</f>
        <v>0</v>
      </c>
      <c r="ED485" s="9"/>
      <c r="EE485" s="10"/>
      <c r="EF485" s="11"/>
      <c r="EG485" s="6">
        <f>SUMIF(EH$315:EH$345,$D485,EJ$315:EJ$345)</f>
        <v>0</v>
      </c>
      <c r="EH485" s="9"/>
      <c r="EI485" s="10"/>
      <c r="EJ485" s="11"/>
      <c r="EK485" s="6">
        <f>SUMIF(EL$315:EL$345,$D485,EN$315:EN$345)</f>
        <v>0</v>
      </c>
      <c r="EL485" s="9"/>
      <c r="EM485" s="10"/>
      <c r="EN485" s="11"/>
      <c r="EO485" s="6">
        <f>SUMIF(EP$315:EP$345,$D485,ER$315:ER$345)</f>
        <v>0</v>
      </c>
      <c r="EP485" s="9"/>
      <c r="EQ485" s="10"/>
      <c r="ER485" s="11"/>
      <c r="ES485" s="6">
        <f>SUMIF(ET$315:ET$345,$D485,EV$315:EV$345)</f>
        <v>0</v>
      </c>
      <c r="ET485" s="9"/>
      <c r="EU485" s="10"/>
      <c r="EV485" s="11"/>
      <c r="EW485" s="6">
        <f>SUMIF(EX$315:EX$345,$D485,EZ$315:EZ$345)</f>
        <v>0</v>
      </c>
      <c r="EX485" s="9"/>
      <c r="EY485" s="10"/>
      <c r="EZ485" s="11"/>
      <c r="FA485" s="6">
        <f>SUMIF(FB$315:FB$345,$D485,FD$315:FD$345)</f>
        <v>0</v>
      </c>
      <c r="FB485" s="9"/>
      <c r="FC485" s="10"/>
      <c r="FD485" s="11"/>
      <c r="FE485" s="6">
        <f>SUMIF(FF$315:FF$345,$D485,FH$315:FH$345)</f>
        <v>0</v>
      </c>
      <c r="FF485" s="9"/>
      <c r="FG485" s="10"/>
      <c r="FH485" s="11"/>
      <c r="FI485" s="6">
        <f>SUMIF(FJ$315:FJ$345,$D485,FL$315:FL$345)</f>
        <v>0</v>
      </c>
      <c r="FJ485" s="9"/>
      <c r="FK485" s="10"/>
      <c r="FL485" s="11"/>
      <c r="FM485" s="6">
        <f>SUMIF(FN$315:FN$345,$D485,FP$315:FP$345)</f>
        <v>0</v>
      </c>
      <c r="FN485" s="9"/>
      <c r="FO485" s="10"/>
      <c r="FP485" s="11"/>
      <c r="FQ485" s="6">
        <f>SUMIF(FR$315:FR$345,$D485,FT$315:FT$345)</f>
        <v>0</v>
      </c>
      <c r="FR485" s="9"/>
      <c r="FS485" s="10"/>
      <c r="FT485" s="11"/>
      <c r="FU485" s="6">
        <f>SUMIF(FV$315:FV$345,$D485,FX$315:FX$345)</f>
        <v>0</v>
      </c>
      <c r="FV485" s="9"/>
      <c r="FW485" s="10"/>
      <c r="FX485" s="11"/>
      <c r="FY485" s="6">
        <f>SUMIF(FZ$315:FZ$345,$D485,GB$315:GB$345)</f>
        <v>0</v>
      </c>
      <c r="FZ485" s="9"/>
      <c r="GA485" s="10"/>
      <c r="GB485" s="11"/>
      <c r="GC485" s="6">
        <f>SUMIF(GD$315:GD$345,$D485,GF$315:GF$345)</f>
        <v>0</v>
      </c>
      <c r="GD485" s="9"/>
      <c r="GE485" s="10"/>
      <c r="GF485" s="11"/>
      <c r="GG485" s="6">
        <f>SUMIF(GH$315:GH$345,$D485,GJ$315:GJ$345)</f>
        <v>0</v>
      </c>
      <c r="GH485" s="9"/>
      <c r="GI485" s="10"/>
      <c r="GJ485" s="11"/>
      <c r="GK485" s="6">
        <f>SUMIF(GL$315:GL$345,$D485,GN$315:GN$345)</f>
        <v>0</v>
      </c>
      <c r="GL485" s="9"/>
      <c r="GM485" s="10"/>
      <c r="GN485" s="11"/>
      <c r="GO485" s="6">
        <f>SUMIF(GP$315:GP$345,$D485,GR$315:GR$345)</f>
        <v>0</v>
      </c>
      <c r="GP485" s="9"/>
      <c r="GQ485" s="10"/>
      <c r="GR485" s="11"/>
      <c r="GS485" s="6">
        <f>SUMIF(GT$315:GT$345,$D485,GV$315:GV$345)</f>
        <v>0</v>
      </c>
      <c r="GT485" s="9"/>
      <c r="GU485" s="10"/>
      <c r="GV485" s="20"/>
      <c r="GW485" s="19">
        <f t="shared" si="13"/>
        <v>0</v>
      </c>
      <c r="GX485" s="472"/>
      <c r="GY485" s="522"/>
    </row>
    <row r="486" spans="1:207" ht="33.950000000000003" customHeight="1" thickBot="1">
      <c r="A486" s="47" t="s">
        <v>86</v>
      </c>
      <c r="B486" s="500"/>
      <c r="C486" s="250" t="s">
        <v>424</v>
      </c>
      <c r="D486" s="247" t="s">
        <v>425</v>
      </c>
      <c r="E486" s="206">
        <f>SUMIF(F$346:F$376,$D486,H$346:H$376)</f>
        <v>0</v>
      </c>
      <c r="F486" s="9"/>
      <c r="G486" s="10"/>
      <c r="H486" s="11"/>
      <c r="I486" s="6">
        <f>SUMIF(J$346:J$376,$D486,L$346:L$376)</f>
        <v>0</v>
      </c>
      <c r="J486" s="9"/>
      <c r="K486" s="10"/>
      <c r="L486" s="11"/>
      <c r="M486" s="6">
        <f>SUMIF(N$346:N$376,$D486,P$346:P$376)</f>
        <v>0</v>
      </c>
      <c r="N486" s="9"/>
      <c r="O486" s="10"/>
      <c r="P486" s="11"/>
      <c r="Q486" s="6">
        <f>SUMIF(R$346:R$376,$D486,T$346:T$376)</f>
        <v>0</v>
      </c>
      <c r="R486" s="9"/>
      <c r="S486" s="10"/>
      <c r="T486" s="11"/>
      <c r="U486" s="6">
        <f>SUMIF(V$346:V$376,$D486,X$346:X$376)</f>
        <v>0</v>
      </c>
      <c r="V486" s="9"/>
      <c r="W486" s="10"/>
      <c r="X486" s="11"/>
      <c r="Y486" s="6">
        <f>SUMIF(Z$346:Z$376,$D486,AB$346:AB$376)</f>
        <v>0</v>
      </c>
      <c r="Z486" s="9"/>
      <c r="AA486" s="10"/>
      <c r="AB486" s="11"/>
      <c r="AC486" s="6">
        <f>SUMIF(AD$346:AD$376,$D486,AF$346:AF$376)</f>
        <v>0</v>
      </c>
      <c r="AD486" s="9"/>
      <c r="AE486" s="10"/>
      <c r="AF486" s="11"/>
      <c r="AG486" s="6">
        <f>SUMIF(AH$346:AH$376,$D486,AJ$346:AJ$376)</f>
        <v>0</v>
      </c>
      <c r="AH486" s="9"/>
      <c r="AI486" s="10"/>
      <c r="AJ486" s="11"/>
      <c r="AK486" s="6">
        <f>SUMIF(AL$346:AL$376,$D486,AN$346:AN$376)</f>
        <v>0</v>
      </c>
      <c r="AL486" s="9"/>
      <c r="AM486" s="10"/>
      <c r="AN486" s="11"/>
      <c r="AO486" s="6">
        <f>SUMIF(AP$346:AP$376,$D486,AR$346:AR$376)</f>
        <v>0</v>
      </c>
      <c r="AP486" s="9"/>
      <c r="AQ486" s="10"/>
      <c r="AR486" s="11"/>
      <c r="AS486" s="6">
        <f>SUMIF(AT$346:AT$376,$D486,AV$346:AV$376)</f>
        <v>0</v>
      </c>
      <c r="AT486" s="9"/>
      <c r="AU486" s="10"/>
      <c r="AV486" s="11"/>
      <c r="AW486" s="6">
        <f>SUMIF(AX$346:AX$376,$D486,AZ$346:AZ$376)</f>
        <v>0</v>
      </c>
      <c r="AX486" s="9"/>
      <c r="AY486" s="10"/>
      <c r="AZ486" s="11"/>
      <c r="BA486" s="6">
        <f>SUMIF(BB$346:BB$376,$D486,BD$346:BD$376)</f>
        <v>0</v>
      </c>
      <c r="BB486" s="9"/>
      <c r="BC486" s="10"/>
      <c r="BD486" s="11"/>
      <c r="BE486" s="6">
        <f>SUMIF(BF$346:BF$376,$D486,BH$346:BH$376)</f>
        <v>0</v>
      </c>
      <c r="BF486" s="9"/>
      <c r="BG486" s="10"/>
      <c r="BH486" s="11"/>
      <c r="BI486" s="6">
        <f>SUMIF(BJ$346:BJ$376,$D486,BL$346:BL$376)</f>
        <v>0</v>
      </c>
      <c r="BJ486" s="9"/>
      <c r="BK486" s="10"/>
      <c r="BL486" s="11"/>
      <c r="BM486" s="6">
        <f>SUMIF(BN$346:BN$376,$D486,BP$346:BP$376)</f>
        <v>0</v>
      </c>
      <c r="BN486" s="9"/>
      <c r="BO486" s="10"/>
      <c r="BP486" s="11"/>
      <c r="BQ486" s="6">
        <f>SUMIF(BR$346:BR$376,$D486,BT$346:BT$376)</f>
        <v>0</v>
      </c>
      <c r="BR486" s="9"/>
      <c r="BS486" s="10"/>
      <c r="BT486" s="11"/>
      <c r="BU486" s="6">
        <f>SUMIF(BV$346:BV$376,$D486,BX$346:BX$376)</f>
        <v>0</v>
      </c>
      <c r="BV486" s="9"/>
      <c r="BW486" s="10"/>
      <c r="BX486" s="11"/>
      <c r="BY486" s="6">
        <f>SUMIF(BZ$346:BZ$376,$D486,CB$346:CB$376)</f>
        <v>0</v>
      </c>
      <c r="BZ486" s="9"/>
      <c r="CA486" s="10"/>
      <c r="CB486" s="11"/>
      <c r="CC486" s="6">
        <f>SUMIF(CD$346:CD$376,$D486,CF$346:CF$376)</f>
        <v>0</v>
      </c>
      <c r="CD486" s="9"/>
      <c r="CE486" s="10"/>
      <c r="CF486" s="11"/>
      <c r="CG486" s="6">
        <f>SUMIF(CH$346:CH$376,$D486,CJ$346:CJ$376)</f>
        <v>0</v>
      </c>
      <c r="CH486" s="9"/>
      <c r="CI486" s="10"/>
      <c r="CJ486" s="11"/>
      <c r="CK486" s="6">
        <f>SUMIF(CL$346:CL$376,$D486,CN$346:CN$376)</f>
        <v>0</v>
      </c>
      <c r="CL486" s="9"/>
      <c r="CM486" s="10"/>
      <c r="CN486" s="11"/>
      <c r="CO486" s="6">
        <f>SUMIF(CP$346:CP$376,$D486,CR$346:CR$376)</f>
        <v>0</v>
      </c>
      <c r="CP486" s="9"/>
      <c r="CQ486" s="10"/>
      <c r="CR486" s="11"/>
      <c r="CS486" s="6">
        <f>SUMIF(CT$346:CT$376,$D486,CV$346:CV$376)</f>
        <v>0</v>
      </c>
      <c r="CT486" s="9"/>
      <c r="CU486" s="10"/>
      <c r="CV486" s="11"/>
      <c r="CW486" s="6">
        <f>SUMIF(CX$346:CX$376,$D486,CZ$346:CZ$376)</f>
        <v>0</v>
      </c>
      <c r="CX486" s="9"/>
      <c r="CY486" s="10"/>
      <c r="CZ486" s="11"/>
      <c r="DA486" s="6">
        <f>SUMIF(DB$346:DB$376,$D486,DD$346:DD$376)</f>
        <v>0</v>
      </c>
      <c r="DB486" s="9"/>
      <c r="DC486" s="10"/>
      <c r="DD486" s="11"/>
      <c r="DE486" s="6">
        <f>SUMIF(DF$346:DF$376,$D486,DH$346:DH$376)</f>
        <v>0</v>
      </c>
      <c r="DF486" s="9"/>
      <c r="DG486" s="10"/>
      <c r="DH486" s="11"/>
      <c r="DI486" s="6">
        <f>SUMIF(DJ$346:DJ$376,$D486,DL$346:DL$376)</f>
        <v>0</v>
      </c>
      <c r="DJ486" s="9"/>
      <c r="DK486" s="10"/>
      <c r="DL486" s="11"/>
      <c r="DM486" s="6">
        <f>SUMIF(DN$346:DN$376,$D486,DP$346:DP$376)</f>
        <v>0</v>
      </c>
      <c r="DN486" s="9"/>
      <c r="DO486" s="10"/>
      <c r="DP486" s="11"/>
      <c r="DQ486" s="6">
        <f>SUMIF(DR$346:DR$376,$D486,DT$346:DT$376)</f>
        <v>0</v>
      </c>
      <c r="DR486" s="9"/>
      <c r="DS486" s="10"/>
      <c r="DT486" s="11"/>
      <c r="DU486" s="6">
        <f>SUMIF(DV$346:DV$376,$D486,DX$346:DX$376)</f>
        <v>0</v>
      </c>
      <c r="DV486" s="9"/>
      <c r="DW486" s="10"/>
      <c r="DX486" s="11"/>
      <c r="DY486" s="6">
        <f>SUMIF(DZ$346:DZ$376,$D486,EB$346:EB$376)</f>
        <v>0</v>
      </c>
      <c r="DZ486" s="9"/>
      <c r="EA486" s="10"/>
      <c r="EB486" s="11"/>
      <c r="EC486" s="6">
        <f>SUMIF(ED$346:ED$376,$D486,EF$346:EF$376)</f>
        <v>0</v>
      </c>
      <c r="ED486" s="9"/>
      <c r="EE486" s="10"/>
      <c r="EF486" s="11"/>
      <c r="EG486" s="6">
        <f>SUMIF(EH$346:EH$376,$D486,EJ$346:EJ$376)</f>
        <v>0</v>
      </c>
      <c r="EH486" s="9"/>
      <c r="EI486" s="10"/>
      <c r="EJ486" s="11"/>
      <c r="EK486" s="6">
        <f>SUMIF(EL$346:EL$376,$D486,EN$346:EN$376)</f>
        <v>0</v>
      </c>
      <c r="EL486" s="9"/>
      <c r="EM486" s="10"/>
      <c r="EN486" s="11"/>
      <c r="EO486" s="6">
        <f>SUMIF(EP$346:EP$376,$D486,ER$346:ER$376)</f>
        <v>0</v>
      </c>
      <c r="EP486" s="9"/>
      <c r="EQ486" s="10"/>
      <c r="ER486" s="11"/>
      <c r="ES486" s="6">
        <f>SUMIF(ET$346:ET$376,$D486,EV$346:EV$376)</f>
        <v>0</v>
      </c>
      <c r="ET486" s="9"/>
      <c r="EU486" s="10"/>
      <c r="EV486" s="11"/>
      <c r="EW486" s="6">
        <f>SUMIF(EX$346:EX$376,$D486,EZ$346:EZ$376)</f>
        <v>0</v>
      </c>
      <c r="EX486" s="9"/>
      <c r="EY486" s="10"/>
      <c r="EZ486" s="11"/>
      <c r="FA486" s="6">
        <f>SUMIF(FB$346:FB$376,$D486,FD$346:FD$376)</f>
        <v>0</v>
      </c>
      <c r="FB486" s="9"/>
      <c r="FC486" s="10"/>
      <c r="FD486" s="11"/>
      <c r="FE486" s="6">
        <f>SUMIF(FF$346:FF$376,$D486,FH$346:FH$376)</f>
        <v>0</v>
      </c>
      <c r="FF486" s="9"/>
      <c r="FG486" s="10"/>
      <c r="FH486" s="11"/>
      <c r="FI486" s="6">
        <f>SUMIF(FJ$346:FJ$376,$D486,FL$346:FL$376)</f>
        <v>0</v>
      </c>
      <c r="FJ486" s="9"/>
      <c r="FK486" s="10"/>
      <c r="FL486" s="11"/>
      <c r="FM486" s="6">
        <f>SUMIF(FN$346:FN$376,$D486,FP$346:FP$376)</f>
        <v>0</v>
      </c>
      <c r="FN486" s="9"/>
      <c r="FO486" s="10"/>
      <c r="FP486" s="11"/>
      <c r="FQ486" s="6">
        <f>SUMIF(FR$346:FR$376,$D486,FT$346:FT$376)</f>
        <v>0</v>
      </c>
      <c r="FR486" s="9"/>
      <c r="FS486" s="10"/>
      <c r="FT486" s="11"/>
      <c r="FU486" s="6">
        <f>SUMIF(FV$346:FV$376,$D486,FX$346:FX$376)</f>
        <v>0</v>
      </c>
      <c r="FV486" s="9"/>
      <c r="FW486" s="10"/>
      <c r="FX486" s="11"/>
      <c r="FY486" s="6">
        <f>SUMIF(FZ$346:FZ$376,$D486,GB$346:GB$376)</f>
        <v>0</v>
      </c>
      <c r="FZ486" s="9"/>
      <c r="GA486" s="10"/>
      <c r="GB486" s="11"/>
      <c r="GC486" s="6">
        <f>SUMIF(GD$346:GD$376,$D486,GF$346:GF$376)</f>
        <v>0</v>
      </c>
      <c r="GD486" s="9"/>
      <c r="GE486" s="10"/>
      <c r="GF486" s="11"/>
      <c r="GG486" s="6">
        <f>SUMIF(GH$346:GH$376,$D486,GJ$346:GJ$376)</f>
        <v>0</v>
      </c>
      <c r="GH486" s="9"/>
      <c r="GI486" s="10"/>
      <c r="GJ486" s="11"/>
      <c r="GK486" s="6">
        <f>SUMIF(GL$346:GL$376,$D486,GN$346:GN$376)</f>
        <v>0</v>
      </c>
      <c r="GL486" s="9"/>
      <c r="GM486" s="10"/>
      <c r="GN486" s="11"/>
      <c r="GO486" s="6">
        <f>SUMIF(GP$346:GP$376,$D486,GR$346:GR$376)</f>
        <v>0</v>
      </c>
      <c r="GP486" s="9"/>
      <c r="GQ486" s="10"/>
      <c r="GR486" s="11"/>
      <c r="GS486" s="6">
        <f>SUMIF(GT$346:GT$376,$D486,GV$346:GV$376)</f>
        <v>0</v>
      </c>
      <c r="GT486" s="9"/>
      <c r="GU486" s="10"/>
      <c r="GV486" s="20"/>
      <c r="GW486" s="19">
        <f t="shared" si="13"/>
        <v>0</v>
      </c>
      <c r="GX486" s="472"/>
      <c r="GY486" s="523"/>
    </row>
    <row r="487" spans="1:207" ht="33.950000000000003" customHeight="1">
      <c r="A487" s="47" t="s">
        <v>75</v>
      </c>
      <c r="B487" s="498">
        <v>10</v>
      </c>
      <c r="C487" s="248" t="s">
        <v>424</v>
      </c>
      <c r="D487" s="245" t="s">
        <v>425</v>
      </c>
      <c r="E487" s="206">
        <f>SUMIF(F$5:F$35,$D487,H$5:H$35)</f>
        <v>0</v>
      </c>
      <c r="F487" s="9"/>
      <c r="G487" s="10"/>
      <c r="H487" s="11"/>
      <c r="I487" s="6">
        <f>SUMIF(J$5:J$35,$D487,L$5:L$35)</f>
        <v>0</v>
      </c>
      <c r="J487" s="9"/>
      <c r="K487" s="10"/>
      <c r="L487" s="11"/>
      <c r="M487" s="6">
        <f>SUMIF(N$5:N$35,$D487,P$5:P$35)</f>
        <v>0</v>
      </c>
      <c r="N487" s="9"/>
      <c r="O487" s="10"/>
      <c r="P487" s="11"/>
      <c r="Q487" s="6">
        <f>SUMIF(R$5:R$35,$D487,T$5:T$35)</f>
        <v>0</v>
      </c>
      <c r="R487" s="9"/>
      <c r="S487" s="10"/>
      <c r="T487" s="11"/>
      <c r="U487" s="6">
        <f>SUMIF(V$5:V$35,$D487,X$5:X$35)</f>
        <v>0</v>
      </c>
      <c r="V487" s="9"/>
      <c r="W487" s="10"/>
      <c r="X487" s="11"/>
      <c r="Y487" s="6">
        <f>SUMIF(Z$5:Z$35,$D487,AB$5:AB$35)</f>
        <v>0</v>
      </c>
      <c r="Z487" s="9"/>
      <c r="AA487" s="10"/>
      <c r="AB487" s="11"/>
      <c r="AC487" s="6">
        <f>SUMIF(AD$5:AD$35,$D487,AF$5:AF$35)</f>
        <v>0</v>
      </c>
      <c r="AD487" s="9"/>
      <c r="AE487" s="10"/>
      <c r="AF487" s="11"/>
      <c r="AG487" s="6">
        <f>SUMIF(AH$5:AH$35,$D487,AJ$5:AJ$35)</f>
        <v>0</v>
      </c>
      <c r="AH487" s="9"/>
      <c r="AI487" s="10"/>
      <c r="AJ487" s="11"/>
      <c r="AK487" s="6">
        <f>SUMIF(AL$5:AL$35,$D487,AN$5:AN$35)</f>
        <v>0</v>
      </c>
      <c r="AL487" s="9"/>
      <c r="AM487" s="10"/>
      <c r="AN487" s="11"/>
      <c r="AO487" s="6">
        <f>SUMIF(AP$5:AP$35,$D487,AR$5:AR$35)</f>
        <v>0</v>
      </c>
      <c r="AP487" s="9"/>
      <c r="AQ487" s="10"/>
      <c r="AR487" s="11"/>
      <c r="AS487" s="6">
        <f>SUMIF(AT$5:AT$35,$D487,AV$5:AV$35)</f>
        <v>0</v>
      </c>
      <c r="AT487" s="9"/>
      <c r="AU487" s="10"/>
      <c r="AV487" s="11"/>
      <c r="AW487" s="6">
        <f>SUMIF(AX$5:AX$35,$D487,AZ$5:AZ$35)</f>
        <v>0</v>
      </c>
      <c r="AX487" s="9"/>
      <c r="AY487" s="10"/>
      <c r="AZ487" s="11"/>
      <c r="BA487" s="6">
        <f>SUMIF(BB$5:BB$35,$D487,BD$5:BD$35)</f>
        <v>0</v>
      </c>
      <c r="BB487" s="9"/>
      <c r="BC487" s="10"/>
      <c r="BD487" s="11"/>
      <c r="BE487" s="6">
        <f>SUMIF(BF$5:BF$35,$D487,BH$5:BH$35)</f>
        <v>0</v>
      </c>
      <c r="BF487" s="9"/>
      <c r="BG487" s="10"/>
      <c r="BH487" s="11"/>
      <c r="BI487" s="6">
        <f>SUMIF(BJ$5:BJ$35,$D487,BL$5:BL$35)</f>
        <v>0</v>
      </c>
      <c r="BJ487" s="9"/>
      <c r="BK487" s="10"/>
      <c r="BL487" s="11"/>
      <c r="BM487" s="6">
        <f>SUMIF(BN$5:BN$35,$D487,BP$5:BP$35)</f>
        <v>0</v>
      </c>
      <c r="BN487" s="9"/>
      <c r="BO487" s="10"/>
      <c r="BP487" s="11"/>
      <c r="BQ487" s="6">
        <f>SUMIF(BR$5:BR$35,$D487,BT$5:BT$35)</f>
        <v>0</v>
      </c>
      <c r="BR487" s="9"/>
      <c r="BS487" s="10"/>
      <c r="BT487" s="11"/>
      <c r="BU487" s="6">
        <f>SUMIF(BV$5:BV$35,$D487,BX$5:BX$35)</f>
        <v>0</v>
      </c>
      <c r="BV487" s="9"/>
      <c r="BW487" s="10"/>
      <c r="BX487" s="11"/>
      <c r="BY487" s="6">
        <f>SUMIF(BZ$5:BZ$35,$D487,CB$5:CB$35)</f>
        <v>0</v>
      </c>
      <c r="BZ487" s="9"/>
      <c r="CA487" s="10"/>
      <c r="CB487" s="11"/>
      <c r="CC487" s="6">
        <f>SUMIF(CD$5:CD$35,$D487,CF$5:CF$35)</f>
        <v>0</v>
      </c>
      <c r="CD487" s="9"/>
      <c r="CE487" s="10"/>
      <c r="CF487" s="11"/>
      <c r="CG487" s="6">
        <f>SUMIF(CH$5:CH$35,$D487,CJ$5:CJ$35)</f>
        <v>0</v>
      </c>
      <c r="CH487" s="9"/>
      <c r="CI487" s="10"/>
      <c r="CJ487" s="11"/>
      <c r="CK487" s="6">
        <f>SUMIF(CL$5:CL$35,$D487,CN$5:CN$35)</f>
        <v>0</v>
      </c>
      <c r="CL487" s="9"/>
      <c r="CM487" s="10"/>
      <c r="CN487" s="11"/>
      <c r="CO487" s="6">
        <f>SUMIF(CP$5:CP$35,$D487,CR$5:CR$35)</f>
        <v>0</v>
      </c>
      <c r="CP487" s="9"/>
      <c r="CQ487" s="10"/>
      <c r="CR487" s="11"/>
      <c r="CS487" s="6">
        <f>SUMIF(CT$5:CT$35,$D487,CV$5:CV$35)</f>
        <v>0</v>
      </c>
      <c r="CT487" s="9"/>
      <c r="CU487" s="10"/>
      <c r="CV487" s="11"/>
      <c r="CW487" s="6">
        <f>SUMIF(CX$5:CX$35,$D487,CZ$5:CZ$35)</f>
        <v>0</v>
      </c>
      <c r="CX487" s="9"/>
      <c r="CY487" s="10"/>
      <c r="CZ487" s="11"/>
      <c r="DA487" s="6">
        <f>SUMIF(DB$5:DB$35,$D487,DD$5:DD$35)</f>
        <v>0</v>
      </c>
      <c r="DB487" s="9"/>
      <c r="DC487" s="10"/>
      <c r="DD487" s="11"/>
      <c r="DE487" s="6">
        <f>SUMIF(DF$5:DF$35,$D487,DH$5:DH$35)</f>
        <v>0</v>
      </c>
      <c r="DF487" s="9"/>
      <c r="DG487" s="10"/>
      <c r="DH487" s="11"/>
      <c r="DI487" s="6">
        <f>SUMIF(DJ$5:DJ$35,$D487,DL$5:DL$35)</f>
        <v>0</v>
      </c>
      <c r="DJ487" s="9"/>
      <c r="DK487" s="10"/>
      <c r="DL487" s="11"/>
      <c r="DM487" s="6">
        <f>SUMIF(DN$5:DN$35,$D487,DP$5:DP$35)</f>
        <v>0</v>
      </c>
      <c r="DN487" s="9"/>
      <c r="DO487" s="10"/>
      <c r="DP487" s="11"/>
      <c r="DQ487" s="6">
        <f>SUMIF(DR$5:DR$35,$D487,DT$5:DT$35)</f>
        <v>0</v>
      </c>
      <c r="DR487" s="9"/>
      <c r="DS487" s="10"/>
      <c r="DT487" s="11"/>
      <c r="DU487" s="6">
        <f>SUMIF(DV$5:DV$35,$D487,DX$5:DX$35)</f>
        <v>0</v>
      </c>
      <c r="DV487" s="9"/>
      <c r="DW487" s="10"/>
      <c r="DX487" s="11"/>
      <c r="DY487" s="6">
        <f>SUMIF(DZ$5:DZ$35,$D487,EB$5:EB$35)</f>
        <v>0</v>
      </c>
      <c r="DZ487" s="9"/>
      <c r="EA487" s="10"/>
      <c r="EB487" s="11"/>
      <c r="EC487" s="6">
        <f>SUMIF(ED$5:ED$35,$D487,EF$5:EF$35)</f>
        <v>0</v>
      </c>
      <c r="ED487" s="9"/>
      <c r="EE487" s="10"/>
      <c r="EF487" s="11"/>
      <c r="EG487" s="6">
        <f>SUMIF(EH$5:EH$35,$D487,EJ$5:EJ$35)</f>
        <v>0</v>
      </c>
      <c r="EH487" s="9"/>
      <c r="EI487" s="10"/>
      <c r="EJ487" s="11"/>
      <c r="EK487" s="6">
        <f>SUMIF(EL$5:EL$35,$D487,EN$5:EN$35)</f>
        <v>0</v>
      </c>
      <c r="EL487" s="9"/>
      <c r="EM487" s="10"/>
      <c r="EN487" s="11"/>
      <c r="EO487" s="6">
        <f>SUMIF(EP$5:EP$35,$D487,ER$5:ER$35)</f>
        <v>0</v>
      </c>
      <c r="EP487" s="9"/>
      <c r="EQ487" s="10"/>
      <c r="ER487" s="11"/>
      <c r="ES487" s="6">
        <f>SUMIF(ET$5:ET$35,$D487,EV$5:EV$35)</f>
        <v>0</v>
      </c>
      <c r="ET487" s="9"/>
      <c r="EU487" s="10"/>
      <c r="EV487" s="11"/>
      <c r="EW487" s="6">
        <f>SUMIF(EX$5:EX$35,$D487,EZ$5:EZ$35)</f>
        <v>0</v>
      </c>
      <c r="EX487" s="9"/>
      <c r="EY487" s="10"/>
      <c r="EZ487" s="11"/>
      <c r="FA487" s="6">
        <f>SUMIF(FB$5:FB$35,$D487,FD$5:FD$35)</f>
        <v>0</v>
      </c>
      <c r="FB487" s="9"/>
      <c r="FC487" s="10"/>
      <c r="FD487" s="11"/>
      <c r="FE487" s="6">
        <f>SUMIF(FF$5:FF$35,$D487,FH$5:FH$35)</f>
        <v>0</v>
      </c>
      <c r="FF487" s="9"/>
      <c r="FG487" s="10"/>
      <c r="FH487" s="11"/>
      <c r="FI487" s="6">
        <f>SUMIF(FJ$5:FJ$35,$D487,FL$5:FL$35)</f>
        <v>0</v>
      </c>
      <c r="FJ487" s="9"/>
      <c r="FK487" s="10"/>
      <c r="FL487" s="11"/>
      <c r="FM487" s="6">
        <f>SUMIF(FN$5:FN$35,$D487,FP$5:FP$35)</f>
        <v>0</v>
      </c>
      <c r="FN487" s="9"/>
      <c r="FO487" s="10"/>
      <c r="FP487" s="11"/>
      <c r="FQ487" s="6">
        <f>SUMIF(FR$5:FR$35,$D487,FT$5:FT$35)</f>
        <v>0</v>
      </c>
      <c r="FR487" s="9"/>
      <c r="FS487" s="10"/>
      <c r="FT487" s="11"/>
      <c r="FU487" s="6">
        <f>SUMIF(FV$5:FV$35,$D487,FX$5:FX$35)</f>
        <v>0</v>
      </c>
      <c r="FV487" s="9"/>
      <c r="FW487" s="10"/>
      <c r="FX487" s="11"/>
      <c r="FY487" s="6">
        <f>SUMIF(FZ$5:FZ$35,$D487,GB$5:GB$35)</f>
        <v>0</v>
      </c>
      <c r="FZ487" s="9"/>
      <c r="GA487" s="10"/>
      <c r="GB487" s="11"/>
      <c r="GC487" s="6">
        <f>SUMIF(GD$5:GD$35,$D487,GF$5:GF$35)</f>
        <v>0</v>
      </c>
      <c r="GD487" s="9"/>
      <c r="GE487" s="10"/>
      <c r="GF487" s="11"/>
      <c r="GG487" s="6">
        <f>SUMIF(GH$5:GH$35,$D487,GJ$5:GJ$35)</f>
        <v>0</v>
      </c>
      <c r="GH487" s="9"/>
      <c r="GI487" s="10"/>
      <c r="GJ487" s="11"/>
      <c r="GK487" s="6">
        <f>SUMIF(GL$5:GL$35,$D487,GN$5:GN$35)</f>
        <v>0</v>
      </c>
      <c r="GL487" s="9"/>
      <c r="GM487" s="10"/>
      <c r="GN487" s="11"/>
      <c r="GO487" s="6">
        <f>SUMIF(GP$5:GP$35,$D487,GR$5:GR$35)</f>
        <v>0</v>
      </c>
      <c r="GP487" s="9"/>
      <c r="GQ487" s="10"/>
      <c r="GR487" s="11"/>
      <c r="GS487" s="6">
        <f>SUMIF(GT$5:GT$35,$D487,GV$5:GV$35)</f>
        <v>0</v>
      </c>
      <c r="GT487" s="9"/>
      <c r="GU487" s="10"/>
      <c r="GV487" s="20"/>
      <c r="GW487" s="19">
        <f t="shared" si="13"/>
        <v>0</v>
      </c>
      <c r="GX487" s="472">
        <f>SUM(GW487:GW498)</f>
        <v>0</v>
      </c>
      <c r="GY487" s="521" t="str">
        <f>D487</f>
        <v>TS14000/00</v>
      </c>
    </row>
    <row r="488" spans="1:207" ht="33.950000000000003" customHeight="1">
      <c r="A488" s="47" t="s">
        <v>76</v>
      </c>
      <c r="B488" s="499"/>
      <c r="C488" s="249" t="s">
        <v>424</v>
      </c>
      <c r="D488" s="246" t="s">
        <v>425</v>
      </c>
      <c r="E488" s="206">
        <f>SUMIF(F$36:F$66,$D488,H$36:H$66)</f>
        <v>0</v>
      </c>
      <c r="F488" s="9"/>
      <c r="G488" s="10"/>
      <c r="H488" s="11"/>
      <c r="I488" s="6">
        <f>SUMIF(J$36:J$66,$D488,L$36:L$66)</f>
        <v>0</v>
      </c>
      <c r="J488" s="9"/>
      <c r="K488" s="10"/>
      <c r="L488" s="11"/>
      <c r="M488" s="6">
        <f>SUMIF(N$36:N$66,$D488,P$36:P$66)</f>
        <v>0</v>
      </c>
      <c r="N488" s="9"/>
      <c r="O488" s="10"/>
      <c r="P488" s="11"/>
      <c r="Q488" s="6">
        <f>SUMIF(R$36:R$66,$D488,T$36:T$66)</f>
        <v>0</v>
      </c>
      <c r="R488" s="9"/>
      <c r="S488" s="10"/>
      <c r="T488" s="11"/>
      <c r="U488" s="6">
        <f>SUMIF(V$36:V$66,$D488,X$36:X$66)</f>
        <v>0</v>
      </c>
      <c r="V488" s="9"/>
      <c r="W488" s="10"/>
      <c r="X488" s="11"/>
      <c r="Y488" s="6">
        <f>SUMIF(Z$36:Z$66,$D488,AB$36:AB$66)</f>
        <v>0</v>
      </c>
      <c r="Z488" s="9"/>
      <c r="AA488" s="10"/>
      <c r="AB488" s="11"/>
      <c r="AC488" s="6">
        <f>SUMIF(AD$36:AD$66,$D488,AF$36:AF$66)</f>
        <v>0</v>
      </c>
      <c r="AD488" s="9"/>
      <c r="AE488" s="10"/>
      <c r="AF488" s="11"/>
      <c r="AG488" s="6">
        <f>SUMIF(AH$36:AH$66,$D488,AJ$36:AJ$66)</f>
        <v>0</v>
      </c>
      <c r="AH488" s="9"/>
      <c r="AI488" s="10"/>
      <c r="AJ488" s="11"/>
      <c r="AK488" s="6">
        <f>SUMIF(AL$36:AL$66,$D488,AN$36:AN$66)</f>
        <v>0</v>
      </c>
      <c r="AL488" s="9"/>
      <c r="AM488" s="10"/>
      <c r="AN488" s="11"/>
      <c r="AO488" s="6">
        <f>SUMIF(AP$36:AP$66,$D488,AR$36:AR$66)</f>
        <v>0</v>
      </c>
      <c r="AP488" s="9"/>
      <c r="AQ488" s="10"/>
      <c r="AR488" s="11"/>
      <c r="AS488" s="6">
        <f>SUMIF(AT$36:AT$66,$D488,AV$36:AV$66)</f>
        <v>0</v>
      </c>
      <c r="AT488" s="9"/>
      <c r="AU488" s="10"/>
      <c r="AV488" s="11"/>
      <c r="AW488" s="6">
        <f>SUMIF(AX$36:AX$66,$D488,AZ$36:AZ$66)</f>
        <v>0</v>
      </c>
      <c r="AX488" s="9"/>
      <c r="AY488" s="10"/>
      <c r="AZ488" s="11"/>
      <c r="BA488" s="6">
        <f>SUMIF(BB$36:BB$66,$D488,BD$36:BD$66)</f>
        <v>0</v>
      </c>
      <c r="BB488" s="9"/>
      <c r="BC488" s="10"/>
      <c r="BD488" s="11"/>
      <c r="BE488" s="6">
        <f>SUMIF(BF$36:BF$66,$D488,BH$36:BH$66)</f>
        <v>0</v>
      </c>
      <c r="BF488" s="9"/>
      <c r="BG488" s="10"/>
      <c r="BH488" s="11"/>
      <c r="BI488" s="6">
        <f>SUMIF(BJ$36:BJ$66,$D488,BL$36:BL$66)</f>
        <v>0</v>
      </c>
      <c r="BJ488" s="9"/>
      <c r="BK488" s="10"/>
      <c r="BL488" s="11"/>
      <c r="BM488" s="6">
        <f>SUMIF(BN$36:BN$66,$D488,BP$36:BP$66)</f>
        <v>0</v>
      </c>
      <c r="BN488" s="9"/>
      <c r="BO488" s="10"/>
      <c r="BP488" s="11"/>
      <c r="BQ488" s="6">
        <f>SUMIF(BR$36:BR$66,$D488,BT$36:BT$66)</f>
        <v>0</v>
      </c>
      <c r="BR488" s="9"/>
      <c r="BS488" s="10"/>
      <c r="BT488" s="11"/>
      <c r="BU488" s="6">
        <f>SUMIF(BV$36:BV$66,$D488,BX$36:BX$66)</f>
        <v>0</v>
      </c>
      <c r="BV488" s="9"/>
      <c r="BW488" s="10"/>
      <c r="BX488" s="11"/>
      <c r="BY488" s="6">
        <f>SUMIF(BZ$36:BZ$66,$D488,CB$36:CB$66)</f>
        <v>0</v>
      </c>
      <c r="BZ488" s="9"/>
      <c r="CA488" s="10"/>
      <c r="CB488" s="11"/>
      <c r="CC488" s="6">
        <f>SUMIF(CD$36:CD$66,$D488,CF$36:CF$66)</f>
        <v>0</v>
      </c>
      <c r="CD488" s="9"/>
      <c r="CE488" s="10"/>
      <c r="CF488" s="11"/>
      <c r="CG488" s="6">
        <f>SUMIF(CH$36:CH$66,$D488,CJ$36:CJ$66)</f>
        <v>0</v>
      </c>
      <c r="CH488" s="9"/>
      <c r="CI488" s="10"/>
      <c r="CJ488" s="11"/>
      <c r="CK488" s="6">
        <f>SUMIF(CL$36:CL$66,$D488,CN$36:CN$66)</f>
        <v>0</v>
      </c>
      <c r="CL488" s="9"/>
      <c r="CM488" s="10"/>
      <c r="CN488" s="11"/>
      <c r="CO488" s="6">
        <f>SUMIF(CP$36:CP$66,$D488,CR$36:CR$66)</f>
        <v>0</v>
      </c>
      <c r="CP488" s="9"/>
      <c r="CQ488" s="10"/>
      <c r="CR488" s="11"/>
      <c r="CS488" s="6">
        <f>SUMIF(CT$36:CT$66,$D488,CV$36:CV$66)</f>
        <v>0</v>
      </c>
      <c r="CT488" s="9"/>
      <c r="CU488" s="10"/>
      <c r="CV488" s="11"/>
      <c r="CW488" s="6">
        <f>SUMIF(CX$36:CX$66,$D488,CZ$36:CZ$66)</f>
        <v>0</v>
      </c>
      <c r="CX488" s="9"/>
      <c r="CY488" s="10"/>
      <c r="CZ488" s="11"/>
      <c r="DA488" s="6">
        <f>SUMIF(DB$36:DB$66,$D488,DD$36:DD$66)</f>
        <v>0</v>
      </c>
      <c r="DB488" s="9"/>
      <c r="DC488" s="10"/>
      <c r="DD488" s="11"/>
      <c r="DE488" s="6">
        <f>SUMIF(DF$36:DF$66,$D488,DH$36:DH$66)</f>
        <v>0</v>
      </c>
      <c r="DF488" s="9"/>
      <c r="DG488" s="10"/>
      <c r="DH488" s="11"/>
      <c r="DI488" s="6">
        <f>SUMIF(DJ$36:DJ$66,$D488,DL$36:DL$66)</f>
        <v>0</v>
      </c>
      <c r="DJ488" s="9"/>
      <c r="DK488" s="10"/>
      <c r="DL488" s="11"/>
      <c r="DM488" s="6">
        <f>SUMIF(DN$36:DN$66,$D488,DP$36:DP$66)</f>
        <v>0</v>
      </c>
      <c r="DN488" s="9"/>
      <c r="DO488" s="10"/>
      <c r="DP488" s="11"/>
      <c r="DQ488" s="6">
        <f>SUMIF(DR$36:DR$66,$D488,DT$36:DT$66)</f>
        <v>0</v>
      </c>
      <c r="DR488" s="9"/>
      <c r="DS488" s="10"/>
      <c r="DT488" s="11"/>
      <c r="DU488" s="6">
        <f>SUMIF(DV$36:DV$66,$D488,DX$36:DX$66)</f>
        <v>0</v>
      </c>
      <c r="DV488" s="9"/>
      <c r="DW488" s="10"/>
      <c r="DX488" s="11"/>
      <c r="DY488" s="6">
        <f>SUMIF(DZ$36:DZ$66,$D488,EB$36:EB$66)</f>
        <v>0</v>
      </c>
      <c r="DZ488" s="9"/>
      <c r="EA488" s="10"/>
      <c r="EB488" s="11"/>
      <c r="EC488" s="6">
        <f>SUMIF(ED$36:ED$66,$D488,EF$36:EF$66)</f>
        <v>0</v>
      </c>
      <c r="ED488" s="9"/>
      <c r="EE488" s="10"/>
      <c r="EF488" s="11"/>
      <c r="EG488" s="6">
        <f>SUMIF(EH$36:EH$66,$D488,EJ$36:EJ$66)</f>
        <v>0</v>
      </c>
      <c r="EH488" s="9"/>
      <c r="EI488" s="10"/>
      <c r="EJ488" s="11"/>
      <c r="EK488" s="6">
        <f>SUMIF(EL$36:EL$66,$D488,EN$36:EN$66)</f>
        <v>0</v>
      </c>
      <c r="EL488" s="9"/>
      <c r="EM488" s="10"/>
      <c r="EN488" s="11"/>
      <c r="EO488" s="6">
        <f>SUMIF(EP$36:EP$66,$D488,ER$36:ER$66)</f>
        <v>0</v>
      </c>
      <c r="EP488" s="9"/>
      <c r="EQ488" s="10"/>
      <c r="ER488" s="11"/>
      <c r="ES488" s="6">
        <f>SUMIF(ET$36:ET$66,$D488,EV$36:EV$66)</f>
        <v>0</v>
      </c>
      <c r="ET488" s="9"/>
      <c r="EU488" s="10"/>
      <c r="EV488" s="11"/>
      <c r="EW488" s="6">
        <f>SUMIF(EX$36:EX$66,$D488,EZ$36:EZ$66)</f>
        <v>0</v>
      </c>
      <c r="EX488" s="9"/>
      <c r="EY488" s="10"/>
      <c r="EZ488" s="11"/>
      <c r="FA488" s="6">
        <f>SUMIF(FB$36:FB$66,$D488,FD$36:FD$66)</f>
        <v>0</v>
      </c>
      <c r="FB488" s="9"/>
      <c r="FC488" s="10"/>
      <c r="FD488" s="11"/>
      <c r="FE488" s="6">
        <f>SUMIF(FF$36:FF$66,$D488,FH$36:FH$66)</f>
        <v>0</v>
      </c>
      <c r="FF488" s="9"/>
      <c r="FG488" s="10"/>
      <c r="FH488" s="11"/>
      <c r="FI488" s="6">
        <f>SUMIF(FJ$36:FJ$66,$D488,FL$36:FL$66)</f>
        <v>0</v>
      </c>
      <c r="FJ488" s="9"/>
      <c r="FK488" s="10"/>
      <c r="FL488" s="11"/>
      <c r="FM488" s="6">
        <f>SUMIF(FN$36:FN$66,$D488,FP$36:FP$66)</f>
        <v>0</v>
      </c>
      <c r="FN488" s="9"/>
      <c r="FO488" s="10"/>
      <c r="FP488" s="11"/>
      <c r="FQ488" s="6">
        <f>SUMIF(FR$36:FR$66,$D488,FT$36:FT$66)</f>
        <v>0</v>
      </c>
      <c r="FR488" s="9"/>
      <c r="FS488" s="10"/>
      <c r="FT488" s="11"/>
      <c r="FU488" s="6">
        <f>SUMIF(FV$36:FV$66,$D488,FX$36:FX$66)</f>
        <v>0</v>
      </c>
      <c r="FV488" s="9"/>
      <c r="FW488" s="10"/>
      <c r="FX488" s="11"/>
      <c r="FY488" s="6">
        <f>SUMIF(FZ$36:FZ$66,$D488,GB$36:GB$66)</f>
        <v>0</v>
      </c>
      <c r="FZ488" s="9"/>
      <c r="GA488" s="10"/>
      <c r="GB488" s="11"/>
      <c r="GC488" s="6">
        <f>SUMIF(GD$36:GD$66,$D488,GF$36:GF$66)</f>
        <v>0</v>
      </c>
      <c r="GD488" s="9"/>
      <c r="GE488" s="10"/>
      <c r="GF488" s="11"/>
      <c r="GG488" s="6">
        <f>SUMIF(GH$36:GH$66,$D488,GJ$36:GJ$66)</f>
        <v>0</v>
      </c>
      <c r="GH488" s="9"/>
      <c r="GI488" s="10"/>
      <c r="GJ488" s="11"/>
      <c r="GK488" s="6">
        <f>SUMIF(GL$36:GL$66,$D488,GN$36:GN$66)</f>
        <v>0</v>
      </c>
      <c r="GL488" s="9"/>
      <c r="GM488" s="10"/>
      <c r="GN488" s="11"/>
      <c r="GO488" s="6">
        <f>SUMIF(GP$36:GP$66,$D488,GR$36:GR$66)</f>
        <v>0</v>
      </c>
      <c r="GP488" s="9"/>
      <c r="GQ488" s="10"/>
      <c r="GR488" s="11"/>
      <c r="GS488" s="6">
        <f>SUMIF(GT$36:GT$66,$D488,GV$36:GV$66)</f>
        <v>0</v>
      </c>
      <c r="GT488" s="9"/>
      <c r="GU488" s="10"/>
      <c r="GV488" s="20"/>
      <c r="GW488" s="19">
        <f t="shared" si="13"/>
        <v>0</v>
      </c>
      <c r="GX488" s="472"/>
      <c r="GY488" s="522"/>
    </row>
    <row r="489" spans="1:207" ht="33.950000000000003" customHeight="1">
      <c r="A489" s="47" t="s">
        <v>77</v>
      </c>
      <c r="B489" s="499"/>
      <c r="C489" s="249" t="s">
        <v>424</v>
      </c>
      <c r="D489" s="246" t="s">
        <v>425</v>
      </c>
      <c r="E489" s="206">
        <f>SUMIF(F$67:F$97,$D489,H$67:H$97)</f>
        <v>0</v>
      </c>
      <c r="F489" s="9"/>
      <c r="G489" s="10"/>
      <c r="H489" s="11"/>
      <c r="I489" s="6">
        <f>SUMIF(J$67:J$97,$D489,L$67:L$97)</f>
        <v>0</v>
      </c>
      <c r="J489" s="9"/>
      <c r="K489" s="10"/>
      <c r="L489" s="11"/>
      <c r="M489" s="6">
        <f>SUMIF(N$67:N$97,$D489,P$67:P$97)</f>
        <v>0</v>
      </c>
      <c r="N489" s="9"/>
      <c r="O489" s="10"/>
      <c r="P489" s="11"/>
      <c r="Q489" s="6">
        <f>SUMIF(R$67:R$97,$D489,T$67:T$97)</f>
        <v>0</v>
      </c>
      <c r="R489" s="9"/>
      <c r="S489" s="10"/>
      <c r="T489" s="11"/>
      <c r="U489" s="6">
        <f>SUMIF(V$67:V$97,$D489,X$67:X$97)</f>
        <v>0</v>
      </c>
      <c r="V489" s="9"/>
      <c r="W489" s="10"/>
      <c r="X489" s="11"/>
      <c r="Y489" s="6">
        <f>SUMIF(Z$67:Z$97,$D489,AB$67:AB$97)</f>
        <v>0</v>
      </c>
      <c r="Z489" s="9"/>
      <c r="AA489" s="10"/>
      <c r="AB489" s="11"/>
      <c r="AC489" s="6">
        <f>SUMIF(AD$67:AD$97,$D489,AF$67:AF$97)</f>
        <v>0</v>
      </c>
      <c r="AD489" s="9"/>
      <c r="AE489" s="10"/>
      <c r="AF489" s="11"/>
      <c r="AG489" s="6">
        <f>SUMIF(AH$67:AH$97,$D489,AJ$67:AJ$97)</f>
        <v>0</v>
      </c>
      <c r="AH489" s="9"/>
      <c r="AI489" s="10"/>
      <c r="AJ489" s="11"/>
      <c r="AK489" s="6">
        <f>SUMIF(AL$67:AL$97,$D489,AN$67:AN$97)</f>
        <v>0</v>
      </c>
      <c r="AL489" s="9"/>
      <c r="AM489" s="10"/>
      <c r="AN489" s="11"/>
      <c r="AO489" s="6">
        <f>SUMIF(AP$67:AP$97,$D489,AR$67:AR$97)</f>
        <v>0</v>
      </c>
      <c r="AP489" s="9"/>
      <c r="AQ489" s="10"/>
      <c r="AR489" s="11"/>
      <c r="AS489" s="6">
        <f>SUMIF(AT$67:AT$97,$D489,AV$67:AV$97)</f>
        <v>0</v>
      </c>
      <c r="AT489" s="9"/>
      <c r="AU489" s="10"/>
      <c r="AV489" s="11"/>
      <c r="AW489" s="6">
        <f>SUMIF(AX$67:AX$97,$D489,AZ$67:AZ$97)</f>
        <v>0</v>
      </c>
      <c r="AX489" s="9"/>
      <c r="AY489" s="10"/>
      <c r="AZ489" s="11"/>
      <c r="BA489" s="6">
        <f>SUMIF(BB$67:BB$97,$D489,BD$67:BD$97)</f>
        <v>0</v>
      </c>
      <c r="BB489" s="9"/>
      <c r="BC489" s="10"/>
      <c r="BD489" s="11"/>
      <c r="BE489" s="6">
        <f>SUMIF(BF$67:BF$97,$D489,BH$67:BH$97)</f>
        <v>0</v>
      </c>
      <c r="BF489" s="9"/>
      <c r="BG489" s="10"/>
      <c r="BH489" s="11"/>
      <c r="BI489" s="6">
        <f>SUMIF(BJ$67:BJ$97,$D489,BL$67:BL$97)</f>
        <v>0</v>
      </c>
      <c r="BJ489" s="9"/>
      <c r="BK489" s="10"/>
      <c r="BL489" s="11"/>
      <c r="BM489" s="6">
        <f>SUMIF(BN$67:BN$97,$D489,BP$67:BP$97)</f>
        <v>0</v>
      </c>
      <c r="BN489" s="9"/>
      <c r="BO489" s="10"/>
      <c r="BP489" s="11"/>
      <c r="BQ489" s="6">
        <f>SUMIF(BR$67:BR$97,$D489,BT$67:BT$97)</f>
        <v>0</v>
      </c>
      <c r="BR489" s="9"/>
      <c r="BS489" s="10"/>
      <c r="BT489" s="11"/>
      <c r="BU489" s="6">
        <f>SUMIF(BV$67:BV$97,$D489,BX$67:BX$97)</f>
        <v>0</v>
      </c>
      <c r="BV489" s="9"/>
      <c r="BW489" s="10"/>
      <c r="BX489" s="11"/>
      <c r="BY489" s="6">
        <f>SUMIF(BZ$67:BZ$97,$D489,CB$67:CB$97)</f>
        <v>0</v>
      </c>
      <c r="BZ489" s="9"/>
      <c r="CA489" s="10"/>
      <c r="CB489" s="11"/>
      <c r="CC489" s="6">
        <f>SUMIF(CD$67:CD$97,$D489,CF$67:CF$97)</f>
        <v>0</v>
      </c>
      <c r="CD489" s="9"/>
      <c r="CE489" s="10"/>
      <c r="CF489" s="11"/>
      <c r="CG489" s="6">
        <f>SUMIF(CH$67:CH$97,$D489,CJ$67:CJ$97)</f>
        <v>0</v>
      </c>
      <c r="CH489" s="9"/>
      <c r="CI489" s="10"/>
      <c r="CJ489" s="11"/>
      <c r="CK489" s="6">
        <f>SUMIF(CL$67:CL$97,$D489,CN$67:CN$97)</f>
        <v>0</v>
      </c>
      <c r="CL489" s="9"/>
      <c r="CM489" s="10"/>
      <c r="CN489" s="11"/>
      <c r="CO489" s="6">
        <f>SUMIF(CP$67:CP$97,$D489,CR$67:CR$97)</f>
        <v>0</v>
      </c>
      <c r="CP489" s="9"/>
      <c r="CQ489" s="10"/>
      <c r="CR489" s="11"/>
      <c r="CS489" s="6">
        <f>SUMIF(CT$67:CT$97,$D489,CV$67:CV$97)</f>
        <v>0</v>
      </c>
      <c r="CT489" s="9"/>
      <c r="CU489" s="10"/>
      <c r="CV489" s="11"/>
      <c r="CW489" s="6">
        <f>SUMIF(CX$67:CX$97,$D489,CZ$67:CZ$97)</f>
        <v>0</v>
      </c>
      <c r="CX489" s="9"/>
      <c r="CY489" s="10"/>
      <c r="CZ489" s="11"/>
      <c r="DA489" s="6">
        <f>SUMIF(DB$67:DB$97,$D489,DD$67:DD$97)</f>
        <v>0</v>
      </c>
      <c r="DB489" s="9"/>
      <c r="DC489" s="10"/>
      <c r="DD489" s="11"/>
      <c r="DE489" s="6">
        <f>SUMIF(DF$67:DF$97,$D489,DH$67:DH$97)</f>
        <v>0</v>
      </c>
      <c r="DF489" s="9"/>
      <c r="DG489" s="10"/>
      <c r="DH489" s="11"/>
      <c r="DI489" s="6">
        <f>SUMIF(DJ$67:DJ$97,$D489,DL$67:DL$97)</f>
        <v>0</v>
      </c>
      <c r="DJ489" s="9"/>
      <c r="DK489" s="10"/>
      <c r="DL489" s="11"/>
      <c r="DM489" s="6">
        <f>SUMIF(DN$67:DN$97,$D489,DP$67:DP$97)</f>
        <v>0</v>
      </c>
      <c r="DN489" s="9"/>
      <c r="DO489" s="10"/>
      <c r="DP489" s="11"/>
      <c r="DQ489" s="6">
        <f>SUMIF(DR$67:DR$97,$D489,DT$67:DT$97)</f>
        <v>0</v>
      </c>
      <c r="DR489" s="9"/>
      <c r="DS489" s="10"/>
      <c r="DT489" s="11"/>
      <c r="DU489" s="6">
        <f>SUMIF(DV$67:DV$97,$D489,DX$67:DX$97)</f>
        <v>0</v>
      </c>
      <c r="DV489" s="9"/>
      <c r="DW489" s="10"/>
      <c r="DX489" s="11"/>
      <c r="DY489" s="6">
        <f>SUMIF(DZ$67:DZ$97,$D489,EB$67:EB$97)</f>
        <v>0</v>
      </c>
      <c r="DZ489" s="9"/>
      <c r="EA489" s="10"/>
      <c r="EB489" s="11"/>
      <c r="EC489" s="6">
        <f>SUMIF(ED$67:ED$97,$D489,EF$67:EF$97)</f>
        <v>0</v>
      </c>
      <c r="ED489" s="9"/>
      <c r="EE489" s="10"/>
      <c r="EF489" s="11"/>
      <c r="EG489" s="6">
        <f>SUMIF(EH$67:EH$97,$D489,EJ$67:EJ$97)</f>
        <v>0</v>
      </c>
      <c r="EH489" s="9"/>
      <c r="EI489" s="10"/>
      <c r="EJ489" s="11"/>
      <c r="EK489" s="6">
        <f>SUMIF(EL$67:EL$97,$D489,EN$67:EN$97)</f>
        <v>0</v>
      </c>
      <c r="EL489" s="9"/>
      <c r="EM489" s="10"/>
      <c r="EN489" s="11"/>
      <c r="EO489" s="6">
        <f>SUMIF(EP$67:EP$97,$D489,ER$67:ER$97)</f>
        <v>0</v>
      </c>
      <c r="EP489" s="9"/>
      <c r="EQ489" s="10"/>
      <c r="ER489" s="11"/>
      <c r="ES489" s="6">
        <f>SUMIF(ET$67:ET$97,$D489,EV$67:EV$97)</f>
        <v>0</v>
      </c>
      <c r="ET489" s="9"/>
      <c r="EU489" s="10"/>
      <c r="EV489" s="11"/>
      <c r="EW489" s="6">
        <f>SUMIF(EX$67:EX$97,$D489,EZ$67:EZ$97)</f>
        <v>0</v>
      </c>
      <c r="EX489" s="9"/>
      <c r="EY489" s="10"/>
      <c r="EZ489" s="11"/>
      <c r="FA489" s="6">
        <f>SUMIF(FB$67:FB$97,$D489,FD$67:FD$97)</f>
        <v>0</v>
      </c>
      <c r="FB489" s="9"/>
      <c r="FC489" s="10"/>
      <c r="FD489" s="11"/>
      <c r="FE489" s="6">
        <f>SUMIF(FF$67:FF$97,$D489,FH$67:FH$97)</f>
        <v>0</v>
      </c>
      <c r="FF489" s="9"/>
      <c r="FG489" s="10"/>
      <c r="FH489" s="11"/>
      <c r="FI489" s="6">
        <f>SUMIF(FJ$67:FJ$97,$D489,FL$67:FL$97)</f>
        <v>0</v>
      </c>
      <c r="FJ489" s="9"/>
      <c r="FK489" s="10"/>
      <c r="FL489" s="11"/>
      <c r="FM489" s="6">
        <f>SUMIF(FN$67:FN$97,$D489,FP$67:FP$97)</f>
        <v>0</v>
      </c>
      <c r="FN489" s="9"/>
      <c r="FO489" s="10"/>
      <c r="FP489" s="11"/>
      <c r="FQ489" s="6">
        <f>SUMIF(FR$67:FR$97,$D489,FT$67:FT$97)</f>
        <v>0</v>
      </c>
      <c r="FR489" s="9"/>
      <c r="FS489" s="10"/>
      <c r="FT489" s="11"/>
      <c r="FU489" s="6">
        <f>SUMIF(FV$67:FV$97,$D489,FX$67:FX$97)</f>
        <v>0</v>
      </c>
      <c r="FV489" s="9"/>
      <c r="FW489" s="10"/>
      <c r="FX489" s="11"/>
      <c r="FY489" s="6">
        <f>SUMIF(FZ$67:FZ$97,$D489,GB$67:GB$97)</f>
        <v>0</v>
      </c>
      <c r="FZ489" s="9"/>
      <c r="GA489" s="10"/>
      <c r="GB489" s="11"/>
      <c r="GC489" s="6">
        <f>SUMIF(GD$67:GD$97,$D489,GF$67:GF$97)</f>
        <v>0</v>
      </c>
      <c r="GD489" s="9"/>
      <c r="GE489" s="10"/>
      <c r="GF489" s="11"/>
      <c r="GG489" s="6">
        <f>SUMIF(GH$67:GH$97,$D489,GJ$67:GJ$97)</f>
        <v>0</v>
      </c>
      <c r="GH489" s="9"/>
      <c r="GI489" s="10"/>
      <c r="GJ489" s="11"/>
      <c r="GK489" s="6">
        <f>SUMIF(GL$67:GL$97,$D489,GN$67:GN$97)</f>
        <v>0</v>
      </c>
      <c r="GL489" s="9"/>
      <c r="GM489" s="10"/>
      <c r="GN489" s="11"/>
      <c r="GO489" s="6">
        <f>SUMIF(GP$67:GP$97,$D489,GR$67:GR$97)</f>
        <v>0</v>
      </c>
      <c r="GP489" s="9"/>
      <c r="GQ489" s="10"/>
      <c r="GR489" s="11"/>
      <c r="GS489" s="6">
        <f>SUMIF(GT$67:GT$97,$D489,GV$67:GV$97)</f>
        <v>0</v>
      </c>
      <c r="GT489" s="9"/>
      <c r="GU489" s="10"/>
      <c r="GV489" s="20"/>
      <c r="GW489" s="19">
        <f t="shared" si="13"/>
        <v>0</v>
      </c>
      <c r="GX489" s="472"/>
      <c r="GY489" s="522"/>
    </row>
    <row r="490" spans="1:207" ht="33.950000000000003" customHeight="1">
      <c r="A490" s="47" t="s">
        <v>78</v>
      </c>
      <c r="B490" s="499"/>
      <c r="C490" s="249" t="s">
        <v>424</v>
      </c>
      <c r="D490" s="246" t="s">
        <v>425</v>
      </c>
      <c r="E490" s="206">
        <f>SUMIF(F$98:F$128,$D490,H$98:H$128)</f>
        <v>0</v>
      </c>
      <c r="F490" s="9"/>
      <c r="G490" s="10"/>
      <c r="H490" s="11"/>
      <c r="I490" s="6">
        <f>SUMIF(J$98:J$128,$D490,L$98:L$128)</f>
        <v>0</v>
      </c>
      <c r="J490" s="9"/>
      <c r="K490" s="10"/>
      <c r="L490" s="11"/>
      <c r="M490" s="6">
        <f>SUMIF(N$98:N$128,$D490,P$98:P$128)</f>
        <v>0</v>
      </c>
      <c r="N490" s="9"/>
      <c r="O490" s="10"/>
      <c r="P490" s="11"/>
      <c r="Q490" s="6">
        <f>SUMIF(R$98:R$128,$D490,T$98:T$128)</f>
        <v>0</v>
      </c>
      <c r="R490" s="9"/>
      <c r="S490" s="10"/>
      <c r="T490" s="11"/>
      <c r="U490" s="6">
        <f>SUMIF(V$98:V$128,$D490,X$98:X$128)</f>
        <v>0</v>
      </c>
      <c r="V490" s="9"/>
      <c r="W490" s="10"/>
      <c r="X490" s="11"/>
      <c r="Y490" s="6">
        <f>SUMIF(Z$98:Z$128,$D490,AB$98:AB$128)</f>
        <v>0</v>
      </c>
      <c r="Z490" s="9"/>
      <c r="AA490" s="10"/>
      <c r="AB490" s="11"/>
      <c r="AC490" s="6">
        <f>SUMIF(AD$98:AD$128,$D490,AF$98:AF$128)</f>
        <v>0</v>
      </c>
      <c r="AD490" s="9"/>
      <c r="AE490" s="10"/>
      <c r="AF490" s="11"/>
      <c r="AG490" s="6">
        <f>SUMIF(AH$98:AH$128,$D490,AJ$98:AJ$128)</f>
        <v>0</v>
      </c>
      <c r="AH490" s="9"/>
      <c r="AI490" s="10"/>
      <c r="AJ490" s="11"/>
      <c r="AK490" s="6">
        <f>SUMIF(AL$98:AL$128,$D490,AN$98:AN$128)</f>
        <v>0</v>
      </c>
      <c r="AL490" s="9"/>
      <c r="AM490" s="10"/>
      <c r="AN490" s="11"/>
      <c r="AO490" s="6">
        <f>SUMIF(AP$98:AP$128,$D490,AR$98:AR$128)</f>
        <v>0</v>
      </c>
      <c r="AP490" s="9"/>
      <c r="AQ490" s="10"/>
      <c r="AR490" s="11"/>
      <c r="AS490" s="6">
        <f>SUMIF(AT$98:AT$128,$D490,AV$98:AV$128)</f>
        <v>0</v>
      </c>
      <c r="AT490" s="9"/>
      <c r="AU490" s="10"/>
      <c r="AV490" s="11"/>
      <c r="AW490" s="6">
        <f>SUMIF(AX$98:AX$128,$D490,AZ$98:AZ$128)</f>
        <v>0</v>
      </c>
      <c r="AX490" s="9"/>
      <c r="AY490" s="10"/>
      <c r="AZ490" s="11"/>
      <c r="BA490" s="6">
        <f>SUMIF(BB$98:BB$128,$D490,BD$98:BD$128)</f>
        <v>0</v>
      </c>
      <c r="BB490" s="9"/>
      <c r="BC490" s="10"/>
      <c r="BD490" s="11"/>
      <c r="BE490" s="6">
        <f>SUMIF(BF$98:BF$128,$D490,BH$98:BH$128)</f>
        <v>0</v>
      </c>
      <c r="BF490" s="9"/>
      <c r="BG490" s="10"/>
      <c r="BH490" s="11"/>
      <c r="BI490" s="6">
        <f>SUMIF(BJ$98:BJ$128,$D490,BL$98:BL$128)</f>
        <v>0</v>
      </c>
      <c r="BJ490" s="9"/>
      <c r="BK490" s="10"/>
      <c r="BL490" s="11"/>
      <c r="BM490" s="6">
        <f>SUMIF(BN$98:BN$128,$D490,BP$98:BP$128)</f>
        <v>0</v>
      </c>
      <c r="BN490" s="9"/>
      <c r="BO490" s="10"/>
      <c r="BP490" s="11"/>
      <c r="BQ490" s="6">
        <f>SUMIF(BR$98:BR$128,$D490,BT$98:BT$128)</f>
        <v>0</v>
      </c>
      <c r="BR490" s="9"/>
      <c r="BS490" s="10"/>
      <c r="BT490" s="11"/>
      <c r="BU490" s="6">
        <f>SUMIF(BV$98:BV$128,$D490,BX$98:BX$128)</f>
        <v>0</v>
      </c>
      <c r="BV490" s="9"/>
      <c r="BW490" s="10"/>
      <c r="BX490" s="11"/>
      <c r="BY490" s="6">
        <f>SUMIF(BZ$98:BZ$128,$D490,CB$98:CB$128)</f>
        <v>0</v>
      </c>
      <c r="BZ490" s="9"/>
      <c r="CA490" s="10"/>
      <c r="CB490" s="11"/>
      <c r="CC490" s="6">
        <f>SUMIF(CD$98:CD$128,$D490,CF$98:CF$128)</f>
        <v>0</v>
      </c>
      <c r="CD490" s="9"/>
      <c r="CE490" s="10"/>
      <c r="CF490" s="11"/>
      <c r="CG490" s="6">
        <f>SUMIF(CH$98:CH$128,$D490,CJ$98:CJ$128)</f>
        <v>0</v>
      </c>
      <c r="CH490" s="9"/>
      <c r="CI490" s="10"/>
      <c r="CJ490" s="11"/>
      <c r="CK490" s="6">
        <f>SUMIF(CL$98:CL$128,$D490,CN$98:CN$128)</f>
        <v>0</v>
      </c>
      <c r="CL490" s="9"/>
      <c r="CM490" s="10"/>
      <c r="CN490" s="11"/>
      <c r="CO490" s="6">
        <f>SUMIF(CP$98:CP$128,$D490,CR$98:CR$128)</f>
        <v>0</v>
      </c>
      <c r="CP490" s="9"/>
      <c r="CQ490" s="10"/>
      <c r="CR490" s="11"/>
      <c r="CS490" s="6">
        <f>SUMIF(CT$98:CT$128,$D490,CV$98:CV$128)</f>
        <v>0</v>
      </c>
      <c r="CT490" s="9"/>
      <c r="CU490" s="10"/>
      <c r="CV490" s="11"/>
      <c r="CW490" s="6">
        <f>SUMIF(CX$98:CX$128,$D490,CZ$98:CZ$128)</f>
        <v>0</v>
      </c>
      <c r="CX490" s="9"/>
      <c r="CY490" s="10"/>
      <c r="CZ490" s="11"/>
      <c r="DA490" s="6">
        <f>SUMIF(DB$98:DB$128,$D490,DD$98:DD$128)</f>
        <v>0</v>
      </c>
      <c r="DB490" s="9"/>
      <c r="DC490" s="10"/>
      <c r="DD490" s="11"/>
      <c r="DE490" s="6">
        <f>SUMIF(DF$98:DF$128,$D490,DH$98:DH$128)</f>
        <v>0</v>
      </c>
      <c r="DF490" s="9"/>
      <c r="DG490" s="10"/>
      <c r="DH490" s="11"/>
      <c r="DI490" s="6">
        <f>SUMIF(DJ$98:DJ$128,$D490,DL$98:DL$128)</f>
        <v>0</v>
      </c>
      <c r="DJ490" s="9"/>
      <c r="DK490" s="10"/>
      <c r="DL490" s="11"/>
      <c r="DM490" s="6">
        <f>SUMIF(DN$98:DN$128,$D490,DP$98:DP$128)</f>
        <v>0</v>
      </c>
      <c r="DN490" s="9"/>
      <c r="DO490" s="10"/>
      <c r="DP490" s="11"/>
      <c r="DQ490" s="6">
        <f>SUMIF(DR$98:DR$128,$D490,DT$98:DT$128)</f>
        <v>0</v>
      </c>
      <c r="DR490" s="9"/>
      <c r="DS490" s="10"/>
      <c r="DT490" s="11"/>
      <c r="DU490" s="6">
        <f>SUMIF(DV$98:DV$128,$D490,DX$98:DX$128)</f>
        <v>0</v>
      </c>
      <c r="DV490" s="9"/>
      <c r="DW490" s="10"/>
      <c r="DX490" s="11"/>
      <c r="DY490" s="6">
        <f>SUMIF(DZ$98:DZ$128,$D490,EB$98:EB$128)</f>
        <v>0</v>
      </c>
      <c r="DZ490" s="9"/>
      <c r="EA490" s="10"/>
      <c r="EB490" s="11"/>
      <c r="EC490" s="6">
        <f>SUMIF(ED$98:ED$128,$D490,EF$98:EF$128)</f>
        <v>0</v>
      </c>
      <c r="ED490" s="9"/>
      <c r="EE490" s="10"/>
      <c r="EF490" s="11"/>
      <c r="EG490" s="6">
        <f>SUMIF(EH$98:EH$128,$D490,EJ$98:EJ$128)</f>
        <v>0</v>
      </c>
      <c r="EH490" s="9"/>
      <c r="EI490" s="10"/>
      <c r="EJ490" s="11"/>
      <c r="EK490" s="6">
        <f>SUMIF(EL$98:EL$128,$D490,EN$98:EN$128)</f>
        <v>0</v>
      </c>
      <c r="EL490" s="9"/>
      <c r="EM490" s="10"/>
      <c r="EN490" s="11"/>
      <c r="EO490" s="6">
        <f>SUMIF(EP$98:EP$128,$D490,ER$98:ER$128)</f>
        <v>0</v>
      </c>
      <c r="EP490" s="9"/>
      <c r="EQ490" s="10"/>
      <c r="ER490" s="11"/>
      <c r="ES490" s="6">
        <f>SUMIF(ET$98:ET$128,$D490,EV$98:EV$128)</f>
        <v>0</v>
      </c>
      <c r="ET490" s="9"/>
      <c r="EU490" s="10"/>
      <c r="EV490" s="11"/>
      <c r="EW490" s="6">
        <f>SUMIF(EX$98:EX$128,$D490,EZ$98:EZ$128)</f>
        <v>0</v>
      </c>
      <c r="EX490" s="9"/>
      <c r="EY490" s="10"/>
      <c r="EZ490" s="11"/>
      <c r="FA490" s="6">
        <f>SUMIF(FB$98:FB$128,$D490,FD$98:FD$128)</f>
        <v>0</v>
      </c>
      <c r="FB490" s="9"/>
      <c r="FC490" s="10"/>
      <c r="FD490" s="11"/>
      <c r="FE490" s="6">
        <f>SUMIF(FF$98:FF$128,$D490,FH$98:FH$128)</f>
        <v>0</v>
      </c>
      <c r="FF490" s="9"/>
      <c r="FG490" s="10"/>
      <c r="FH490" s="11"/>
      <c r="FI490" s="6">
        <f>SUMIF(FJ$98:FJ$128,$D490,FL$98:FL$128)</f>
        <v>0</v>
      </c>
      <c r="FJ490" s="9"/>
      <c r="FK490" s="10"/>
      <c r="FL490" s="11"/>
      <c r="FM490" s="6">
        <f>SUMIF(FN$98:FN$128,$D490,FP$98:FP$128)</f>
        <v>0</v>
      </c>
      <c r="FN490" s="9"/>
      <c r="FO490" s="10"/>
      <c r="FP490" s="11"/>
      <c r="FQ490" s="6">
        <f>SUMIF(FR$98:FR$128,$D490,FT$98:FT$128)</f>
        <v>0</v>
      </c>
      <c r="FR490" s="9"/>
      <c r="FS490" s="10"/>
      <c r="FT490" s="11"/>
      <c r="FU490" s="6">
        <f>SUMIF(FV$98:FV$128,$D490,FX$98:FX$128)</f>
        <v>0</v>
      </c>
      <c r="FV490" s="9"/>
      <c r="FW490" s="10"/>
      <c r="FX490" s="11"/>
      <c r="FY490" s="6">
        <f>SUMIF(FZ$98:FZ$128,$D490,GB$98:GB$128)</f>
        <v>0</v>
      </c>
      <c r="FZ490" s="9"/>
      <c r="GA490" s="10"/>
      <c r="GB490" s="11"/>
      <c r="GC490" s="6">
        <f>SUMIF(GD$98:GD$128,$D490,GF$98:GF$128)</f>
        <v>0</v>
      </c>
      <c r="GD490" s="9"/>
      <c r="GE490" s="10"/>
      <c r="GF490" s="11"/>
      <c r="GG490" s="6">
        <f>SUMIF(GH$98:GH$128,$D490,GJ$98:GJ$128)</f>
        <v>0</v>
      </c>
      <c r="GH490" s="9"/>
      <c r="GI490" s="10"/>
      <c r="GJ490" s="11"/>
      <c r="GK490" s="6">
        <f>SUMIF(GL$98:GL$128,$D490,GN$98:GN$128)</f>
        <v>0</v>
      </c>
      <c r="GL490" s="9"/>
      <c r="GM490" s="10"/>
      <c r="GN490" s="11"/>
      <c r="GO490" s="6">
        <f>SUMIF(GP$98:GP$128,$D490,GR$98:GR$128)</f>
        <v>0</v>
      </c>
      <c r="GP490" s="9"/>
      <c r="GQ490" s="10"/>
      <c r="GR490" s="11"/>
      <c r="GS490" s="6">
        <f>SUMIF(GT$98:GT$128,$D490,GV$98:GV$128)</f>
        <v>0</v>
      </c>
      <c r="GT490" s="9"/>
      <c r="GU490" s="10"/>
      <c r="GV490" s="20"/>
      <c r="GW490" s="19">
        <f t="shared" si="13"/>
        <v>0</v>
      </c>
      <c r="GX490" s="472"/>
      <c r="GY490" s="522"/>
    </row>
    <row r="491" spans="1:207" ht="33.950000000000003" customHeight="1">
      <c r="A491" s="47" t="s">
        <v>79</v>
      </c>
      <c r="B491" s="499"/>
      <c r="C491" s="249" t="s">
        <v>424</v>
      </c>
      <c r="D491" s="246" t="s">
        <v>425</v>
      </c>
      <c r="E491" s="206">
        <f>SUMIF(F$129:F$159,$D491,H$129:H$159)</f>
        <v>0</v>
      </c>
      <c r="F491" s="9"/>
      <c r="G491" s="10"/>
      <c r="H491" s="11"/>
      <c r="I491" s="6">
        <f>SUMIF(J$129:J$159,$D491,L$129:L$159)</f>
        <v>0</v>
      </c>
      <c r="J491" s="9"/>
      <c r="K491" s="10"/>
      <c r="L491" s="11"/>
      <c r="M491" s="6">
        <f>SUMIF(N$129:N$159,$D491,P$129:P$159)</f>
        <v>0</v>
      </c>
      <c r="N491" s="9"/>
      <c r="O491" s="10"/>
      <c r="P491" s="11"/>
      <c r="Q491" s="6">
        <f>SUMIF(R$129:R$159,$D491,T$129:T$159)</f>
        <v>0</v>
      </c>
      <c r="R491" s="9"/>
      <c r="S491" s="10"/>
      <c r="T491" s="11"/>
      <c r="U491" s="6">
        <f>SUMIF(V$129:V$159,$D491,X$129:X$159)</f>
        <v>0</v>
      </c>
      <c r="V491" s="9"/>
      <c r="W491" s="10"/>
      <c r="X491" s="11"/>
      <c r="Y491" s="6">
        <f>SUMIF(Z$129:Z$159,$D491,AB$129:AB$159)</f>
        <v>0</v>
      </c>
      <c r="Z491" s="9"/>
      <c r="AA491" s="10"/>
      <c r="AB491" s="11"/>
      <c r="AC491" s="6">
        <f>SUMIF(AD$129:AD$159,$D491,AF$129:AF$159)</f>
        <v>0</v>
      </c>
      <c r="AD491" s="9"/>
      <c r="AE491" s="10"/>
      <c r="AF491" s="11"/>
      <c r="AG491" s="6">
        <f>SUMIF(AH$129:AH$159,$D491,AJ$129:AJ$159)</f>
        <v>0</v>
      </c>
      <c r="AH491" s="9"/>
      <c r="AI491" s="10"/>
      <c r="AJ491" s="11"/>
      <c r="AK491" s="6">
        <f>SUMIF(AL$129:AL$159,$D491,AN$129:AN$159)</f>
        <v>0</v>
      </c>
      <c r="AL491" s="9"/>
      <c r="AM491" s="10"/>
      <c r="AN491" s="11"/>
      <c r="AO491" s="6">
        <f>SUMIF(AP$129:AP$159,$D491,AR$129:AR$159)</f>
        <v>0</v>
      </c>
      <c r="AP491" s="9"/>
      <c r="AQ491" s="10"/>
      <c r="AR491" s="11"/>
      <c r="AS491" s="6">
        <f>SUMIF(AT$129:AT$159,$D491,AV$129:AV$159)</f>
        <v>0</v>
      </c>
      <c r="AT491" s="9"/>
      <c r="AU491" s="10"/>
      <c r="AV491" s="11"/>
      <c r="AW491" s="6">
        <f>SUMIF(AX$129:AX$159,$D491,AZ$129:AZ$159)</f>
        <v>0</v>
      </c>
      <c r="AX491" s="9"/>
      <c r="AY491" s="10"/>
      <c r="AZ491" s="11"/>
      <c r="BA491" s="6">
        <f>SUMIF(BB$129:BB$159,$D491,BD$129:BD$159)</f>
        <v>0</v>
      </c>
      <c r="BB491" s="9"/>
      <c r="BC491" s="10"/>
      <c r="BD491" s="11"/>
      <c r="BE491" s="6">
        <f>SUMIF(BF$129:BF$159,$D491,BH$129:BH$159)</f>
        <v>0</v>
      </c>
      <c r="BF491" s="9"/>
      <c r="BG491" s="10"/>
      <c r="BH491" s="11"/>
      <c r="BI491" s="6">
        <f>SUMIF(BJ$129:BJ$159,$D491,BL$129:BL$159)</f>
        <v>0</v>
      </c>
      <c r="BJ491" s="9"/>
      <c r="BK491" s="10"/>
      <c r="BL491" s="11"/>
      <c r="BM491" s="6">
        <f>SUMIF(BN$129:BN$159,$D491,BP$129:BP$159)</f>
        <v>0</v>
      </c>
      <c r="BN491" s="9"/>
      <c r="BO491" s="10"/>
      <c r="BP491" s="11"/>
      <c r="BQ491" s="6">
        <f>SUMIF(BR$129:BR$159,$D491,BT$129:BT$159)</f>
        <v>0</v>
      </c>
      <c r="BR491" s="9"/>
      <c r="BS491" s="10"/>
      <c r="BT491" s="11"/>
      <c r="BU491" s="6">
        <f>SUMIF(BV$129:BV$159,$D491,BX$129:BX$159)</f>
        <v>0</v>
      </c>
      <c r="BV491" s="9"/>
      <c r="BW491" s="10"/>
      <c r="BX491" s="11"/>
      <c r="BY491" s="6">
        <f>SUMIF(BZ$129:BZ$159,$D491,CB$129:CB$159)</f>
        <v>0</v>
      </c>
      <c r="BZ491" s="9"/>
      <c r="CA491" s="10"/>
      <c r="CB491" s="11"/>
      <c r="CC491" s="6">
        <f>SUMIF(CD$129:CD$159,$D491,CF$129:CF$159)</f>
        <v>0</v>
      </c>
      <c r="CD491" s="9"/>
      <c r="CE491" s="10"/>
      <c r="CF491" s="11"/>
      <c r="CG491" s="6">
        <f>SUMIF(CH$129:CH$159,$D491,CJ$129:CJ$159)</f>
        <v>0</v>
      </c>
      <c r="CH491" s="9"/>
      <c r="CI491" s="10"/>
      <c r="CJ491" s="11"/>
      <c r="CK491" s="6">
        <f>SUMIF(CL$129:CL$159,$D491,CN$129:CN$159)</f>
        <v>0</v>
      </c>
      <c r="CL491" s="9"/>
      <c r="CM491" s="10"/>
      <c r="CN491" s="11"/>
      <c r="CO491" s="6">
        <f>SUMIF(CP$129:CP$159,$D491,CR$129:CR$159)</f>
        <v>0</v>
      </c>
      <c r="CP491" s="9"/>
      <c r="CQ491" s="10"/>
      <c r="CR491" s="11"/>
      <c r="CS491" s="6">
        <f>SUMIF(CT$129:CT$159,$D491,CV$129:CV$159)</f>
        <v>0</v>
      </c>
      <c r="CT491" s="9"/>
      <c r="CU491" s="10"/>
      <c r="CV491" s="11"/>
      <c r="CW491" s="6">
        <f>SUMIF(CX$129:CX$159,$D491,CZ$129:CZ$159)</f>
        <v>0</v>
      </c>
      <c r="CX491" s="9"/>
      <c r="CY491" s="10"/>
      <c r="CZ491" s="11"/>
      <c r="DA491" s="6">
        <f>SUMIF(DB$129:DB$159,$D491,DD$129:DD$159)</f>
        <v>0</v>
      </c>
      <c r="DB491" s="9"/>
      <c r="DC491" s="10"/>
      <c r="DD491" s="11"/>
      <c r="DE491" s="6">
        <f>SUMIF(DF$129:DF$159,$D491,DH$129:DH$159)</f>
        <v>0</v>
      </c>
      <c r="DF491" s="9"/>
      <c r="DG491" s="10"/>
      <c r="DH491" s="11"/>
      <c r="DI491" s="6">
        <f>SUMIF(DJ$129:DJ$159,$D491,DL$129:DL$159)</f>
        <v>0</v>
      </c>
      <c r="DJ491" s="9"/>
      <c r="DK491" s="10"/>
      <c r="DL491" s="11"/>
      <c r="DM491" s="6">
        <f>SUMIF(DN$129:DN$159,$D491,DP$129:DP$159)</f>
        <v>0</v>
      </c>
      <c r="DN491" s="9"/>
      <c r="DO491" s="10"/>
      <c r="DP491" s="11"/>
      <c r="DQ491" s="6">
        <f>SUMIF(DR$129:DR$159,$D491,DT$129:DT$159)</f>
        <v>0</v>
      </c>
      <c r="DR491" s="9"/>
      <c r="DS491" s="10"/>
      <c r="DT491" s="11"/>
      <c r="DU491" s="6">
        <f>SUMIF(DV$129:DV$159,$D491,DX$129:DX$159)</f>
        <v>0</v>
      </c>
      <c r="DV491" s="9"/>
      <c r="DW491" s="10"/>
      <c r="DX491" s="11"/>
      <c r="DY491" s="6">
        <f>SUMIF(DZ$129:DZ$159,$D491,EB$129:EB$159)</f>
        <v>0</v>
      </c>
      <c r="DZ491" s="9"/>
      <c r="EA491" s="10"/>
      <c r="EB491" s="11"/>
      <c r="EC491" s="6">
        <f>SUMIF(ED$129:ED$159,$D491,EF$129:EF$159)</f>
        <v>0</v>
      </c>
      <c r="ED491" s="9"/>
      <c r="EE491" s="10"/>
      <c r="EF491" s="11"/>
      <c r="EG491" s="6">
        <f>SUMIF(EH$129:EH$159,$D491,EJ$129:EJ$159)</f>
        <v>0</v>
      </c>
      <c r="EH491" s="9"/>
      <c r="EI491" s="10"/>
      <c r="EJ491" s="11"/>
      <c r="EK491" s="6">
        <f>SUMIF(EL$129:EL$159,$D491,EN$129:EN$159)</f>
        <v>0</v>
      </c>
      <c r="EL491" s="9"/>
      <c r="EM491" s="10"/>
      <c r="EN491" s="11"/>
      <c r="EO491" s="6">
        <f>SUMIF(EP$129:EP$159,$D491,ER$129:ER$159)</f>
        <v>0</v>
      </c>
      <c r="EP491" s="9"/>
      <c r="EQ491" s="10"/>
      <c r="ER491" s="11"/>
      <c r="ES491" s="6">
        <f>SUMIF(ET$129:ET$159,$D491,EV$129:EV$159)</f>
        <v>0</v>
      </c>
      <c r="ET491" s="9"/>
      <c r="EU491" s="10"/>
      <c r="EV491" s="11"/>
      <c r="EW491" s="6">
        <f>SUMIF(EX$129:EX$159,$D491,EZ$129:EZ$159)</f>
        <v>0</v>
      </c>
      <c r="EX491" s="9"/>
      <c r="EY491" s="10"/>
      <c r="EZ491" s="11"/>
      <c r="FA491" s="6">
        <f>SUMIF(FB$129:FB$159,$D491,FD$129:FD$159)</f>
        <v>0</v>
      </c>
      <c r="FB491" s="9"/>
      <c r="FC491" s="10"/>
      <c r="FD491" s="11"/>
      <c r="FE491" s="6">
        <f>SUMIF(FF$129:FF$159,$D491,FH$129:FH$159)</f>
        <v>0</v>
      </c>
      <c r="FF491" s="9"/>
      <c r="FG491" s="10"/>
      <c r="FH491" s="11"/>
      <c r="FI491" s="6">
        <f>SUMIF(FJ$129:FJ$159,$D491,FL$129:FL$159)</f>
        <v>0</v>
      </c>
      <c r="FJ491" s="9"/>
      <c r="FK491" s="10"/>
      <c r="FL491" s="11"/>
      <c r="FM491" s="6">
        <f>SUMIF(FN$129:FN$159,$D491,FP$129:FP$159)</f>
        <v>0</v>
      </c>
      <c r="FN491" s="9"/>
      <c r="FO491" s="10"/>
      <c r="FP491" s="11"/>
      <c r="FQ491" s="6">
        <f>SUMIF(FR$129:FR$159,$D491,FT$129:FT$159)</f>
        <v>0</v>
      </c>
      <c r="FR491" s="9"/>
      <c r="FS491" s="10"/>
      <c r="FT491" s="11"/>
      <c r="FU491" s="6">
        <f>SUMIF(FV$129:FV$159,$D491,FX$129:FX$159)</f>
        <v>0</v>
      </c>
      <c r="FV491" s="9"/>
      <c r="FW491" s="10"/>
      <c r="FX491" s="11"/>
      <c r="FY491" s="6">
        <f>SUMIF(FZ$129:FZ$159,$D491,GB$129:GB$159)</f>
        <v>0</v>
      </c>
      <c r="FZ491" s="9"/>
      <c r="GA491" s="10"/>
      <c r="GB491" s="11"/>
      <c r="GC491" s="6">
        <f>SUMIF(GD$129:GD$159,$D491,GF$129:GF$159)</f>
        <v>0</v>
      </c>
      <c r="GD491" s="9"/>
      <c r="GE491" s="10"/>
      <c r="GF491" s="11"/>
      <c r="GG491" s="6">
        <f>SUMIF(GH$129:GH$159,$D491,GJ$129:GJ$159)</f>
        <v>0</v>
      </c>
      <c r="GH491" s="9"/>
      <c r="GI491" s="10"/>
      <c r="GJ491" s="11"/>
      <c r="GK491" s="6">
        <f>SUMIF(GL$129:GL$159,$D491,GN$129:GN$159)</f>
        <v>0</v>
      </c>
      <c r="GL491" s="9"/>
      <c r="GM491" s="10"/>
      <c r="GN491" s="11"/>
      <c r="GO491" s="6">
        <f>SUMIF(GP$129:GP$159,$D491,GR$129:GR$159)</f>
        <v>0</v>
      </c>
      <c r="GP491" s="9"/>
      <c r="GQ491" s="10"/>
      <c r="GR491" s="11"/>
      <c r="GS491" s="6">
        <f>SUMIF(GT$129:GT$159,$D491,GV$129:GV$159)</f>
        <v>0</v>
      </c>
      <c r="GT491" s="9"/>
      <c r="GU491" s="10"/>
      <c r="GV491" s="20"/>
      <c r="GW491" s="19">
        <f t="shared" si="13"/>
        <v>0</v>
      </c>
      <c r="GX491" s="472"/>
      <c r="GY491" s="522"/>
    </row>
    <row r="492" spans="1:207" ht="33.950000000000003" customHeight="1">
      <c r="A492" s="47" t="s">
        <v>80</v>
      </c>
      <c r="B492" s="499"/>
      <c r="C492" s="249" t="s">
        <v>424</v>
      </c>
      <c r="D492" s="246" t="s">
        <v>425</v>
      </c>
      <c r="E492" s="206">
        <f>SUMIF(F$160:F$190,$D492,H$160:H$190)</f>
        <v>0</v>
      </c>
      <c r="F492" s="9"/>
      <c r="G492" s="10"/>
      <c r="H492" s="11"/>
      <c r="I492" s="6">
        <f>SUMIF(J$160:J$190,$D492,L$160:L$190)</f>
        <v>0</v>
      </c>
      <c r="J492" s="9"/>
      <c r="K492" s="10"/>
      <c r="L492" s="11"/>
      <c r="M492" s="6">
        <f>SUMIF(N$160:N$190,$D492,P$160:P$190)</f>
        <v>0</v>
      </c>
      <c r="N492" s="9"/>
      <c r="O492" s="10"/>
      <c r="P492" s="11"/>
      <c r="Q492" s="6">
        <f>SUMIF(R$160:R$190,$D492,T$160:T$190)</f>
        <v>0</v>
      </c>
      <c r="R492" s="9"/>
      <c r="S492" s="10"/>
      <c r="T492" s="11"/>
      <c r="U492" s="6">
        <f>SUMIF(V$160:V$190,$D492,X$160:X$190)</f>
        <v>0</v>
      </c>
      <c r="V492" s="9"/>
      <c r="W492" s="10"/>
      <c r="X492" s="11"/>
      <c r="Y492" s="6">
        <f>SUMIF(Z$160:Z$190,$D492,AB$160:AB$190)</f>
        <v>0</v>
      </c>
      <c r="Z492" s="9"/>
      <c r="AA492" s="10"/>
      <c r="AB492" s="11"/>
      <c r="AC492" s="6">
        <f>SUMIF(AD$160:AD$190,$D492,AF$160:AF$190)</f>
        <v>0</v>
      </c>
      <c r="AD492" s="9"/>
      <c r="AE492" s="10"/>
      <c r="AF492" s="11"/>
      <c r="AG492" s="6">
        <f>SUMIF(AH$160:AH$190,$D492,AJ$160:AJ$190)</f>
        <v>0</v>
      </c>
      <c r="AH492" s="9"/>
      <c r="AI492" s="10"/>
      <c r="AJ492" s="11"/>
      <c r="AK492" s="6">
        <f>SUMIF(AL$160:AL$190,$D492,AN$160:AN$190)</f>
        <v>0</v>
      </c>
      <c r="AL492" s="9"/>
      <c r="AM492" s="10"/>
      <c r="AN492" s="11"/>
      <c r="AO492" s="6">
        <f>SUMIF(AP$160:AP$190,$D492,AR$160:AR$190)</f>
        <v>0</v>
      </c>
      <c r="AP492" s="9"/>
      <c r="AQ492" s="10"/>
      <c r="AR492" s="11"/>
      <c r="AS492" s="6">
        <f>SUMIF(AT$160:AT$190,$D492,AV$160:AV$190)</f>
        <v>0</v>
      </c>
      <c r="AT492" s="9"/>
      <c r="AU492" s="10"/>
      <c r="AV492" s="11"/>
      <c r="AW492" s="6">
        <f>SUMIF(AX$160:AX$190,$D492,AZ$160:AZ$190)</f>
        <v>0</v>
      </c>
      <c r="AX492" s="9"/>
      <c r="AY492" s="10"/>
      <c r="AZ492" s="11"/>
      <c r="BA492" s="6">
        <f>SUMIF(BB$160:BB$190,$D492,BD$160:BD$190)</f>
        <v>0</v>
      </c>
      <c r="BB492" s="9"/>
      <c r="BC492" s="10"/>
      <c r="BD492" s="11"/>
      <c r="BE492" s="6">
        <f>SUMIF(BF$160:BF$190,$D492,BH$160:BH$190)</f>
        <v>0</v>
      </c>
      <c r="BF492" s="9"/>
      <c r="BG492" s="10"/>
      <c r="BH492" s="11"/>
      <c r="BI492" s="6">
        <f>SUMIF(BJ$160:BJ$190,$D492,BL$160:BL$190)</f>
        <v>0</v>
      </c>
      <c r="BJ492" s="9"/>
      <c r="BK492" s="10"/>
      <c r="BL492" s="11"/>
      <c r="BM492" s="6">
        <f>SUMIF(BN$160:BN$190,$D492,BP$160:BP$190)</f>
        <v>0</v>
      </c>
      <c r="BN492" s="9"/>
      <c r="BO492" s="10"/>
      <c r="BP492" s="11"/>
      <c r="BQ492" s="6">
        <f>SUMIF(BR$160:BR$190,$D492,BT$160:BT$190)</f>
        <v>0</v>
      </c>
      <c r="BR492" s="9"/>
      <c r="BS492" s="10"/>
      <c r="BT492" s="11"/>
      <c r="BU492" s="6">
        <f>SUMIF(BV$160:BV$190,$D492,BX$160:BX$190)</f>
        <v>0</v>
      </c>
      <c r="BV492" s="9"/>
      <c r="BW492" s="10"/>
      <c r="BX492" s="11"/>
      <c r="BY492" s="6">
        <f>SUMIF(BZ$160:BZ$190,$D492,CB$160:CB$190)</f>
        <v>0</v>
      </c>
      <c r="BZ492" s="9"/>
      <c r="CA492" s="10"/>
      <c r="CB492" s="11"/>
      <c r="CC492" s="6">
        <f>SUMIF(CD$160:CD$190,$D492,CF$160:CF$190)</f>
        <v>0</v>
      </c>
      <c r="CD492" s="9"/>
      <c r="CE492" s="10"/>
      <c r="CF492" s="11"/>
      <c r="CG492" s="6">
        <f>SUMIF(CH$160:CH$190,$D492,CJ$160:CJ$190)</f>
        <v>0</v>
      </c>
      <c r="CH492" s="9"/>
      <c r="CI492" s="10"/>
      <c r="CJ492" s="11"/>
      <c r="CK492" s="6">
        <f>SUMIF(CL$160:CL$190,$D492,CN$160:CN$190)</f>
        <v>0</v>
      </c>
      <c r="CL492" s="9"/>
      <c r="CM492" s="10"/>
      <c r="CN492" s="11"/>
      <c r="CO492" s="6">
        <f>SUMIF(CP$160:CP$190,$D492,CR$160:CR$190)</f>
        <v>0</v>
      </c>
      <c r="CP492" s="9"/>
      <c r="CQ492" s="10"/>
      <c r="CR492" s="11"/>
      <c r="CS492" s="6">
        <f>SUMIF(CT$160:CT$190,$D492,CV$160:CV$190)</f>
        <v>0</v>
      </c>
      <c r="CT492" s="9"/>
      <c r="CU492" s="10"/>
      <c r="CV492" s="11"/>
      <c r="CW492" s="6">
        <f>SUMIF(CX$160:CX$190,$D492,CZ$160:CZ$190)</f>
        <v>0</v>
      </c>
      <c r="CX492" s="9"/>
      <c r="CY492" s="10"/>
      <c r="CZ492" s="11"/>
      <c r="DA492" s="6">
        <f>SUMIF(DB$160:DB$190,$D492,DD$160:DD$190)</f>
        <v>0</v>
      </c>
      <c r="DB492" s="9"/>
      <c r="DC492" s="10"/>
      <c r="DD492" s="11"/>
      <c r="DE492" s="6">
        <f>SUMIF(DF$160:DF$190,$D492,DH$160:DH$190)</f>
        <v>0</v>
      </c>
      <c r="DF492" s="9"/>
      <c r="DG492" s="10"/>
      <c r="DH492" s="11"/>
      <c r="DI492" s="6">
        <f>SUMIF(DJ$160:DJ$190,$D492,DL$160:DL$190)</f>
        <v>0</v>
      </c>
      <c r="DJ492" s="9"/>
      <c r="DK492" s="10"/>
      <c r="DL492" s="11"/>
      <c r="DM492" s="6">
        <f>SUMIF(DN$160:DN$190,$D492,DP$160:DP$190)</f>
        <v>0</v>
      </c>
      <c r="DN492" s="9"/>
      <c r="DO492" s="10"/>
      <c r="DP492" s="11"/>
      <c r="DQ492" s="6">
        <f>SUMIF(DR$160:DR$190,$D492,DT$160:DT$190)</f>
        <v>0</v>
      </c>
      <c r="DR492" s="9"/>
      <c r="DS492" s="10"/>
      <c r="DT492" s="11"/>
      <c r="DU492" s="6">
        <f>SUMIF(DV$160:DV$190,$D492,DX$160:DX$190)</f>
        <v>0</v>
      </c>
      <c r="DV492" s="9"/>
      <c r="DW492" s="10"/>
      <c r="DX492" s="11"/>
      <c r="DY492" s="6">
        <f>SUMIF(DZ$160:DZ$190,$D492,EB$160:EB$190)</f>
        <v>0</v>
      </c>
      <c r="DZ492" s="9"/>
      <c r="EA492" s="10"/>
      <c r="EB492" s="11"/>
      <c r="EC492" s="6">
        <f>SUMIF(ED$160:ED$190,$D492,EF$160:EF$190)</f>
        <v>0</v>
      </c>
      <c r="ED492" s="9"/>
      <c r="EE492" s="10"/>
      <c r="EF492" s="11"/>
      <c r="EG492" s="6">
        <f>SUMIF(EH$160:EH$190,$D492,EJ$160:EJ$190)</f>
        <v>0</v>
      </c>
      <c r="EH492" s="9"/>
      <c r="EI492" s="10"/>
      <c r="EJ492" s="11"/>
      <c r="EK492" s="6">
        <f>SUMIF(EL$160:EL$190,$D492,EN$160:EN$190)</f>
        <v>0</v>
      </c>
      <c r="EL492" s="9"/>
      <c r="EM492" s="10"/>
      <c r="EN492" s="11"/>
      <c r="EO492" s="6">
        <f>SUMIF(EP$160:EP$190,$D492,ER$160:ER$190)</f>
        <v>0</v>
      </c>
      <c r="EP492" s="9"/>
      <c r="EQ492" s="10"/>
      <c r="ER492" s="11"/>
      <c r="ES492" s="6">
        <f>SUMIF(ET$160:ET$190,$D492,EV$160:EV$190)</f>
        <v>0</v>
      </c>
      <c r="ET492" s="9"/>
      <c r="EU492" s="10"/>
      <c r="EV492" s="11"/>
      <c r="EW492" s="6">
        <f>SUMIF(EX$160:EX$190,$D492,EZ$160:EZ$190)</f>
        <v>0</v>
      </c>
      <c r="EX492" s="9"/>
      <c r="EY492" s="10"/>
      <c r="EZ492" s="11"/>
      <c r="FA492" s="6">
        <f>SUMIF(FB$160:FB$190,$D492,FD$160:FD$190)</f>
        <v>0</v>
      </c>
      <c r="FB492" s="9"/>
      <c r="FC492" s="10"/>
      <c r="FD492" s="11"/>
      <c r="FE492" s="6">
        <f>SUMIF(FF$160:FF$190,$D492,FH$160:FH$190)</f>
        <v>0</v>
      </c>
      <c r="FF492" s="9"/>
      <c r="FG492" s="10"/>
      <c r="FH492" s="11"/>
      <c r="FI492" s="6">
        <f>SUMIF(FJ$160:FJ$190,$D492,FL$160:FL$190)</f>
        <v>0</v>
      </c>
      <c r="FJ492" s="9"/>
      <c r="FK492" s="10"/>
      <c r="FL492" s="11"/>
      <c r="FM492" s="6">
        <f>SUMIF(FN$160:FN$190,$D492,FP$160:FP$190)</f>
        <v>0</v>
      </c>
      <c r="FN492" s="9"/>
      <c r="FO492" s="10"/>
      <c r="FP492" s="11"/>
      <c r="FQ492" s="6">
        <f>SUMIF(FR$160:FR$190,$D492,FT$160:FT$190)</f>
        <v>0</v>
      </c>
      <c r="FR492" s="9"/>
      <c r="FS492" s="10"/>
      <c r="FT492" s="11"/>
      <c r="FU492" s="6">
        <f>SUMIF(FV$160:FV$190,$D492,FX$160:FX$190)</f>
        <v>0</v>
      </c>
      <c r="FV492" s="9"/>
      <c r="FW492" s="10"/>
      <c r="FX492" s="11"/>
      <c r="FY492" s="6">
        <f>SUMIF(FZ$160:FZ$190,$D492,GB$160:GB$190)</f>
        <v>0</v>
      </c>
      <c r="FZ492" s="9"/>
      <c r="GA492" s="10"/>
      <c r="GB492" s="11"/>
      <c r="GC492" s="6">
        <f>SUMIF(GD$160:GD$190,$D492,GF$160:GF$190)</f>
        <v>0</v>
      </c>
      <c r="GD492" s="9"/>
      <c r="GE492" s="10"/>
      <c r="GF492" s="11"/>
      <c r="GG492" s="6">
        <f>SUMIF(GH$160:GH$190,$D492,GJ$160:GJ$190)</f>
        <v>0</v>
      </c>
      <c r="GH492" s="9"/>
      <c r="GI492" s="10"/>
      <c r="GJ492" s="11"/>
      <c r="GK492" s="6">
        <f>SUMIF(GL$160:GL$190,$D492,GN$160:GN$190)</f>
        <v>0</v>
      </c>
      <c r="GL492" s="9"/>
      <c r="GM492" s="10"/>
      <c r="GN492" s="11"/>
      <c r="GO492" s="6">
        <f>SUMIF(GP$160:GP$190,$D492,GR$160:GR$190)</f>
        <v>0</v>
      </c>
      <c r="GP492" s="9"/>
      <c r="GQ492" s="10"/>
      <c r="GR492" s="11"/>
      <c r="GS492" s="6">
        <f>SUMIF(GT$160:GT$190,$D492,GV$160:GV$190)</f>
        <v>0</v>
      </c>
      <c r="GT492" s="9"/>
      <c r="GU492" s="10"/>
      <c r="GV492" s="20"/>
      <c r="GW492" s="19">
        <f t="shared" si="13"/>
        <v>0</v>
      </c>
      <c r="GX492" s="472"/>
      <c r="GY492" s="522"/>
    </row>
    <row r="493" spans="1:207" ht="33.950000000000003" customHeight="1">
      <c r="A493" s="47" t="s">
        <v>81</v>
      </c>
      <c r="B493" s="499"/>
      <c r="C493" s="249" t="s">
        <v>424</v>
      </c>
      <c r="D493" s="246" t="s">
        <v>425</v>
      </c>
      <c r="E493" s="206">
        <f>SUMIF(F$191:F$221,$D493,H$191:H$221)</f>
        <v>0</v>
      </c>
      <c r="F493" s="9"/>
      <c r="G493" s="10"/>
      <c r="H493" s="11"/>
      <c r="I493" s="6">
        <f>SUMIF(J$191:J$221,$D493,L$191:L$221)</f>
        <v>0</v>
      </c>
      <c r="J493" s="9"/>
      <c r="K493" s="10"/>
      <c r="L493" s="11"/>
      <c r="M493" s="6">
        <f>SUMIF(N$191:N$221,$D493,P$191:P$221)</f>
        <v>0</v>
      </c>
      <c r="N493" s="9"/>
      <c r="O493" s="10"/>
      <c r="P493" s="11"/>
      <c r="Q493" s="6">
        <f>SUMIF(R$191:R$221,$D493,T$191:T$221)</f>
        <v>0</v>
      </c>
      <c r="R493" s="9"/>
      <c r="S493" s="10"/>
      <c r="T493" s="11"/>
      <c r="U493" s="6">
        <f>SUMIF(V$191:V$221,$D493,X$191:X$221)</f>
        <v>0</v>
      </c>
      <c r="V493" s="9"/>
      <c r="W493" s="10"/>
      <c r="X493" s="11"/>
      <c r="Y493" s="6">
        <f>SUMIF(Z$191:Z$221,$D493,AB$191:AB$221)</f>
        <v>0</v>
      </c>
      <c r="Z493" s="9"/>
      <c r="AA493" s="10"/>
      <c r="AB493" s="11"/>
      <c r="AC493" s="6">
        <f>SUMIF(AD$191:AD$221,$D493,AF$191:AF$221)</f>
        <v>0</v>
      </c>
      <c r="AD493" s="9"/>
      <c r="AE493" s="10"/>
      <c r="AF493" s="11"/>
      <c r="AG493" s="6">
        <f>SUMIF(AH$191:AH$221,$D493,AJ$191:AJ$221)</f>
        <v>0</v>
      </c>
      <c r="AH493" s="9"/>
      <c r="AI493" s="10"/>
      <c r="AJ493" s="11"/>
      <c r="AK493" s="6">
        <f>SUMIF(AL$191:AL$221,$D493,AN$191:AN$221)</f>
        <v>0</v>
      </c>
      <c r="AL493" s="9"/>
      <c r="AM493" s="10"/>
      <c r="AN493" s="11"/>
      <c r="AO493" s="6">
        <f>SUMIF(AP$191:AP$221,$D493,AR$191:AR$221)</f>
        <v>0</v>
      </c>
      <c r="AP493" s="9"/>
      <c r="AQ493" s="10"/>
      <c r="AR493" s="11"/>
      <c r="AS493" s="6">
        <f>SUMIF(AT$191:AT$221,$D493,AV$191:AV$221)</f>
        <v>0</v>
      </c>
      <c r="AT493" s="9"/>
      <c r="AU493" s="10"/>
      <c r="AV493" s="11"/>
      <c r="AW493" s="6">
        <f>SUMIF(AX$191:AX$221,$D493,AZ$191:AZ$221)</f>
        <v>0</v>
      </c>
      <c r="AX493" s="9"/>
      <c r="AY493" s="10"/>
      <c r="AZ493" s="11"/>
      <c r="BA493" s="6">
        <f>SUMIF(BB$191:BB$221,$D493,BD$191:BD$221)</f>
        <v>0</v>
      </c>
      <c r="BB493" s="9"/>
      <c r="BC493" s="10"/>
      <c r="BD493" s="11"/>
      <c r="BE493" s="6">
        <f>SUMIF(BF$191:BF$221,$D493,BH$191:BH$221)</f>
        <v>0</v>
      </c>
      <c r="BF493" s="9"/>
      <c r="BG493" s="10"/>
      <c r="BH493" s="11"/>
      <c r="BI493" s="6">
        <f>SUMIF(BJ$191:BJ$221,$D493,BL$191:BL$221)</f>
        <v>0</v>
      </c>
      <c r="BJ493" s="9"/>
      <c r="BK493" s="10"/>
      <c r="BL493" s="11"/>
      <c r="BM493" s="6">
        <f>SUMIF(BN$191:BN$221,$D493,BP$191:BP$221)</f>
        <v>0</v>
      </c>
      <c r="BN493" s="9"/>
      <c r="BO493" s="10"/>
      <c r="BP493" s="11"/>
      <c r="BQ493" s="6">
        <f>SUMIF(BR$191:BR$221,$D493,BT$191:BT$221)</f>
        <v>0</v>
      </c>
      <c r="BR493" s="9"/>
      <c r="BS493" s="10"/>
      <c r="BT493" s="11"/>
      <c r="BU493" s="6">
        <f>SUMIF(BV$191:BV$221,$D493,BX$191:BX$221)</f>
        <v>0</v>
      </c>
      <c r="BV493" s="9"/>
      <c r="BW493" s="10"/>
      <c r="BX493" s="11"/>
      <c r="BY493" s="6">
        <f>SUMIF(BZ$191:BZ$221,$D493,CB$191:CB$221)</f>
        <v>0</v>
      </c>
      <c r="BZ493" s="9"/>
      <c r="CA493" s="10"/>
      <c r="CB493" s="11"/>
      <c r="CC493" s="6">
        <f>SUMIF(CD$191:CD$221,$D493,CF$191:CF$221)</f>
        <v>0</v>
      </c>
      <c r="CD493" s="9"/>
      <c r="CE493" s="10"/>
      <c r="CF493" s="11"/>
      <c r="CG493" s="6">
        <f>SUMIF(CH$191:CH$221,$D493,CJ$191:CJ$221)</f>
        <v>0</v>
      </c>
      <c r="CH493" s="9"/>
      <c r="CI493" s="10"/>
      <c r="CJ493" s="11"/>
      <c r="CK493" s="6">
        <f>SUMIF(CL$191:CL$221,$D493,CN$191:CN$221)</f>
        <v>0</v>
      </c>
      <c r="CL493" s="9"/>
      <c r="CM493" s="10"/>
      <c r="CN493" s="11"/>
      <c r="CO493" s="6">
        <f>SUMIF(CP$191:CP$221,$D493,CR$191:CR$221)</f>
        <v>0</v>
      </c>
      <c r="CP493" s="9"/>
      <c r="CQ493" s="10"/>
      <c r="CR493" s="11"/>
      <c r="CS493" s="6">
        <f>SUMIF(CT$191:CT$221,$D493,CV$191:CV$221)</f>
        <v>0</v>
      </c>
      <c r="CT493" s="9"/>
      <c r="CU493" s="10"/>
      <c r="CV493" s="11"/>
      <c r="CW493" s="6">
        <f>SUMIF(CX$191:CX$221,$D493,CZ$191:CZ$221)</f>
        <v>0</v>
      </c>
      <c r="CX493" s="9"/>
      <c r="CY493" s="10"/>
      <c r="CZ493" s="11"/>
      <c r="DA493" s="6">
        <f>SUMIF(DB$191:DB$221,$D493,DD$191:DD$221)</f>
        <v>0</v>
      </c>
      <c r="DB493" s="9"/>
      <c r="DC493" s="10"/>
      <c r="DD493" s="11"/>
      <c r="DE493" s="6">
        <f>SUMIF(DF$191:DF$221,$D493,DH$191:DH$221)</f>
        <v>0</v>
      </c>
      <c r="DF493" s="9"/>
      <c r="DG493" s="10"/>
      <c r="DH493" s="11"/>
      <c r="DI493" s="6">
        <f>SUMIF(DJ$191:DJ$221,$D493,DL$191:DL$221)</f>
        <v>0</v>
      </c>
      <c r="DJ493" s="9"/>
      <c r="DK493" s="10"/>
      <c r="DL493" s="11"/>
      <c r="DM493" s="6">
        <f>SUMIF(DN$191:DN$221,$D493,DP$191:DP$221)</f>
        <v>0</v>
      </c>
      <c r="DN493" s="9"/>
      <c r="DO493" s="10"/>
      <c r="DP493" s="11"/>
      <c r="DQ493" s="6">
        <f>SUMIF(DR$191:DR$221,$D493,DT$191:DT$221)</f>
        <v>0</v>
      </c>
      <c r="DR493" s="9"/>
      <c r="DS493" s="10"/>
      <c r="DT493" s="11"/>
      <c r="DU493" s="6">
        <f>SUMIF(DV$191:DV$221,$D493,DX$191:DX$221)</f>
        <v>0</v>
      </c>
      <c r="DV493" s="9"/>
      <c r="DW493" s="10"/>
      <c r="DX493" s="11"/>
      <c r="DY493" s="6">
        <f>SUMIF(DZ$191:DZ$221,$D493,EB$191:EB$221)</f>
        <v>0</v>
      </c>
      <c r="DZ493" s="9"/>
      <c r="EA493" s="10"/>
      <c r="EB493" s="11"/>
      <c r="EC493" s="6">
        <f>SUMIF(ED$191:ED$221,$D493,EF$191:EF$221)</f>
        <v>0</v>
      </c>
      <c r="ED493" s="9"/>
      <c r="EE493" s="10"/>
      <c r="EF493" s="11"/>
      <c r="EG493" s="6">
        <f>SUMIF(EH$191:EH$221,$D493,EJ$191:EJ$221)</f>
        <v>0</v>
      </c>
      <c r="EH493" s="9"/>
      <c r="EI493" s="10"/>
      <c r="EJ493" s="11"/>
      <c r="EK493" s="6">
        <f>SUMIF(EL$191:EL$221,$D493,EN$191:EN$221)</f>
        <v>0</v>
      </c>
      <c r="EL493" s="9"/>
      <c r="EM493" s="10"/>
      <c r="EN493" s="11"/>
      <c r="EO493" s="6">
        <f>SUMIF(EP$191:EP$221,$D493,ER$191:ER$221)</f>
        <v>0</v>
      </c>
      <c r="EP493" s="9"/>
      <c r="EQ493" s="10"/>
      <c r="ER493" s="11"/>
      <c r="ES493" s="6">
        <f>SUMIF(ET$191:ET$221,$D493,EV$191:EV$221)</f>
        <v>0</v>
      </c>
      <c r="ET493" s="9"/>
      <c r="EU493" s="10"/>
      <c r="EV493" s="11"/>
      <c r="EW493" s="6">
        <f>SUMIF(EX$191:EX$221,$D493,EZ$191:EZ$221)</f>
        <v>0</v>
      </c>
      <c r="EX493" s="9"/>
      <c r="EY493" s="10"/>
      <c r="EZ493" s="11"/>
      <c r="FA493" s="6">
        <f>SUMIF(FB$191:FB$221,$D493,FD$191:FD$221)</f>
        <v>0</v>
      </c>
      <c r="FB493" s="9"/>
      <c r="FC493" s="10"/>
      <c r="FD493" s="11"/>
      <c r="FE493" s="6">
        <f>SUMIF(FF$191:FF$221,$D493,FH$191:FH$221)</f>
        <v>0</v>
      </c>
      <c r="FF493" s="9"/>
      <c r="FG493" s="10"/>
      <c r="FH493" s="11"/>
      <c r="FI493" s="6">
        <f>SUMIF(FJ$191:FJ$221,$D493,FL$191:FL$221)</f>
        <v>0</v>
      </c>
      <c r="FJ493" s="9"/>
      <c r="FK493" s="10"/>
      <c r="FL493" s="11"/>
      <c r="FM493" s="6">
        <f>SUMIF(FN$191:FN$221,$D493,FP$191:FP$221)</f>
        <v>0</v>
      </c>
      <c r="FN493" s="9"/>
      <c r="FO493" s="10"/>
      <c r="FP493" s="11"/>
      <c r="FQ493" s="6">
        <f>SUMIF(FR$191:FR$221,$D493,FT$191:FT$221)</f>
        <v>0</v>
      </c>
      <c r="FR493" s="9"/>
      <c r="FS493" s="10"/>
      <c r="FT493" s="11"/>
      <c r="FU493" s="6">
        <f>SUMIF(FV$191:FV$221,$D493,FX$191:FX$221)</f>
        <v>0</v>
      </c>
      <c r="FV493" s="9"/>
      <c r="FW493" s="10"/>
      <c r="FX493" s="11"/>
      <c r="FY493" s="6">
        <f>SUMIF(FZ$191:FZ$221,$D493,GB$191:GB$221)</f>
        <v>0</v>
      </c>
      <c r="FZ493" s="9"/>
      <c r="GA493" s="10"/>
      <c r="GB493" s="11"/>
      <c r="GC493" s="6">
        <f>SUMIF(GD$191:GD$221,$D493,GF$191:GF$221)</f>
        <v>0</v>
      </c>
      <c r="GD493" s="9"/>
      <c r="GE493" s="10"/>
      <c r="GF493" s="11"/>
      <c r="GG493" s="6">
        <f>SUMIF(GH$191:GH$221,$D493,GJ$191:GJ$221)</f>
        <v>0</v>
      </c>
      <c r="GH493" s="9"/>
      <c r="GI493" s="10"/>
      <c r="GJ493" s="11"/>
      <c r="GK493" s="6">
        <f>SUMIF(GL$191:GL$221,$D493,GN$191:GN$221)</f>
        <v>0</v>
      </c>
      <c r="GL493" s="9"/>
      <c r="GM493" s="10"/>
      <c r="GN493" s="11"/>
      <c r="GO493" s="6">
        <f>SUMIF(GP$191:GP$221,$D493,GR$191:GR$221)</f>
        <v>0</v>
      </c>
      <c r="GP493" s="9"/>
      <c r="GQ493" s="10"/>
      <c r="GR493" s="11"/>
      <c r="GS493" s="6">
        <f>SUMIF(GT$191:GT$221,$D493,GV$191:GV$221)</f>
        <v>0</v>
      </c>
      <c r="GT493" s="9"/>
      <c r="GU493" s="10"/>
      <c r="GV493" s="20"/>
      <c r="GW493" s="19">
        <f t="shared" si="13"/>
        <v>0</v>
      </c>
      <c r="GX493" s="472"/>
      <c r="GY493" s="522"/>
    </row>
    <row r="494" spans="1:207" ht="33.950000000000003" customHeight="1">
      <c r="A494" s="47" t="s">
        <v>82</v>
      </c>
      <c r="B494" s="499"/>
      <c r="C494" s="249" t="s">
        <v>424</v>
      </c>
      <c r="D494" s="246" t="s">
        <v>425</v>
      </c>
      <c r="E494" s="206">
        <f>SUMIF(F$222:F$252,$D494,H$222:H$252)</f>
        <v>0</v>
      </c>
      <c r="F494" s="9"/>
      <c r="G494" s="10"/>
      <c r="H494" s="11"/>
      <c r="I494" s="6">
        <f>SUMIF(J$222:J$252,$D494,L$222:L$252)</f>
        <v>0</v>
      </c>
      <c r="J494" s="9"/>
      <c r="K494" s="10"/>
      <c r="L494" s="11"/>
      <c r="M494" s="6">
        <f>SUMIF(N$222:N$252,$D494,P$222:P$252)</f>
        <v>0</v>
      </c>
      <c r="N494" s="9"/>
      <c r="O494" s="10"/>
      <c r="P494" s="11"/>
      <c r="Q494" s="6">
        <f>SUMIF(R$222:R$252,$D494,T$222:T$252)</f>
        <v>0</v>
      </c>
      <c r="R494" s="9"/>
      <c r="S494" s="10"/>
      <c r="T494" s="11"/>
      <c r="U494" s="6">
        <f>SUMIF(V$222:V$252,$D494,X$222:X$252)</f>
        <v>0</v>
      </c>
      <c r="V494" s="9"/>
      <c r="W494" s="10"/>
      <c r="X494" s="11"/>
      <c r="Y494" s="6">
        <f>SUMIF(Z$222:Z$252,$D494,AB$222:AB$252)</f>
        <v>0</v>
      </c>
      <c r="Z494" s="9"/>
      <c r="AA494" s="10"/>
      <c r="AB494" s="11"/>
      <c r="AC494" s="6">
        <f>SUMIF(AD$222:AD$252,$D494,AF$222:AF$252)</f>
        <v>0</v>
      </c>
      <c r="AD494" s="9"/>
      <c r="AE494" s="10"/>
      <c r="AF494" s="11"/>
      <c r="AG494" s="6">
        <f>SUMIF(AH$222:AH$252,$D494,AJ$222:AJ$252)</f>
        <v>0</v>
      </c>
      <c r="AH494" s="9"/>
      <c r="AI494" s="10"/>
      <c r="AJ494" s="11"/>
      <c r="AK494" s="6">
        <f>SUMIF(AL$222:AL$252,$D494,AN$222:AN$252)</f>
        <v>0</v>
      </c>
      <c r="AL494" s="9"/>
      <c r="AM494" s="10"/>
      <c r="AN494" s="11"/>
      <c r="AO494" s="6">
        <f>SUMIF(AP$222:AP$252,$D494,AR$222:AR$252)</f>
        <v>0</v>
      </c>
      <c r="AP494" s="9"/>
      <c r="AQ494" s="10"/>
      <c r="AR494" s="11"/>
      <c r="AS494" s="6">
        <f>SUMIF(AT$222:AT$252,$D494,AV$222:AV$252)</f>
        <v>0</v>
      </c>
      <c r="AT494" s="9"/>
      <c r="AU494" s="10"/>
      <c r="AV494" s="11"/>
      <c r="AW494" s="6">
        <f>SUMIF(AX$222:AX$252,$D494,AZ$222:AZ$252)</f>
        <v>0</v>
      </c>
      <c r="AX494" s="9"/>
      <c r="AY494" s="10"/>
      <c r="AZ494" s="11"/>
      <c r="BA494" s="6">
        <f>SUMIF(BB$222:BB$252,$D494,BD$222:BD$252)</f>
        <v>0</v>
      </c>
      <c r="BB494" s="9"/>
      <c r="BC494" s="10"/>
      <c r="BD494" s="11"/>
      <c r="BE494" s="6">
        <f>SUMIF(BF$222:BF$252,$D494,BH$222:BH$252)</f>
        <v>0</v>
      </c>
      <c r="BF494" s="9"/>
      <c r="BG494" s="10"/>
      <c r="BH494" s="11"/>
      <c r="BI494" s="6">
        <f>SUMIF(BJ$222:BJ$252,$D494,BL$222:BL$252)</f>
        <v>0</v>
      </c>
      <c r="BJ494" s="9"/>
      <c r="BK494" s="10"/>
      <c r="BL494" s="11"/>
      <c r="BM494" s="6">
        <f>SUMIF(BN$222:BN$252,$D494,BP$222:BP$252)</f>
        <v>0</v>
      </c>
      <c r="BN494" s="9"/>
      <c r="BO494" s="10"/>
      <c r="BP494" s="11"/>
      <c r="BQ494" s="6">
        <f>SUMIF(BR$222:BR$252,$D494,BT$222:BT$252)</f>
        <v>0</v>
      </c>
      <c r="BR494" s="9"/>
      <c r="BS494" s="10"/>
      <c r="BT494" s="11"/>
      <c r="BU494" s="6">
        <f>SUMIF(BV$222:BV$252,$D494,BX$222:BX$252)</f>
        <v>0</v>
      </c>
      <c r="BV494" s="9"/>
      <c r="BW494" s="10"/>
      <c r="BX494" s="11"/>
      <c r="BY494" s="6">
        <f>SUMIF(BZ$222:BZ$252,$D494,CB$222:CB$252)</f>
        <v>0</v>
      </c>
      <c r="BZ494" s="9"/>
      <c r="CA494" s="10"/>
      <c r="CB494" s="11"/>
      <c r="CC494" s="6">
        <f>SUMIF(CD$222:CD$252,$D494,CF$222:CF$252)</f>
        <v>0</v>
      </c>
      <c r="CD494" s="9"/>
      <c r="CE494" s="10"/>
      <c r="CF494" s="11"/>
      <c r="CG494" s="6">
        <f>SUMIF(CH$222:CH$252,$D494,CJ$222:CJ$252)</f>
        <v>0</v>
      </c>
      <c r="CH494" s="9"/>
      <c r="CI494" s="10"/>
      <c r="CJ494" s="11"/>
      <c r="CK494" s="6">
        <f>SUMIF(CL$222:CL$252,$D494,CN$222:CN$252)</f>
        <v>0</v>
      </c>
      <c r="CL494" s="9"/>
      <c r="CM494" s="10"/>
      <c r="CN494" s="11"/>
      <c r="CO494" s="6">
        <f>SUMIF(CP$222:CP$252,$D494,CR$222:CR$252)</f>
        <v>0</v>
      </c>
      <c r="CP494" s="9"/>
      <c r="CQ494" s="10"/>
      <c r="CR494" s="11"/>
      <c r="CS494" s="6">
        <f>SUMIF(CT$222:CT$252,$D494,CV$222:CV$252)</f>
        <v>0</v>
      </c>
      <c r="CT494" s="9"/>
      <c r="CU494" s="10"/>
      <c r="CV494" s="11"/>
      <c r="CW494" s="6">
        <f>SUMIF(CX$222:CX$252,$D494,CZ$222:CZ$252)</f>
        <v>0</v>
      </c>
      <c r="CX494" s="9"/>
      <c r="CY494" s="10"/>
      <c r="CZ494" s="11"/>
      <c r="DA494" s="6">
        <f>SUMIF(DB$222:DB$252,$D494,DD$222:DD$252)</f>
        <v>0</v>
      </c>
      <c r="DB494" s="9"/>
      <c r="DC494" s="10"/>
      <c r="DD494" s="11"/>
      <c r="DE494" s="6">
        <f>SUMIF(DF$222:DF$252,$D494,DH$222:DH$252)</f>
        <v>0</v>
      </c>
      <c r="DF494" s="9"/>
      <c r="DG494" s="10"/>
      <c r="DH494" s="11"/>
      <c r="DI494" s="6">
        <f>SUMIF(DJ$222:DJ$252,$D494,DL$222:DL$252)</f>
        <v>0</v>
      </c>
      <c r="DJ494" s="9"/>
      <c r="DK494" s="10"/>
      <c r="DL494" s="11"/>
      <c r="DM494" s="6">
        <f>SUMIF(DN$222:DN$252,$D494,DP$222:DP$252)</f>
        <v>0</v>
      </c>
      <c r="DN494" s="9"/>
      <c r="DO494" s="10"/>
      <c r="DP494" s="11"/>
      <c r="DQ494" s="6">
        <f>SUMIF(DR$222:DR$252,$D494,DT$222:DT$252)</f>
        <v>0</v>
      </c>
      <c r="DR494" s="9"/>
      <c r="DS494" s="10"/>
      <c r="DT494" s="11"/>
      <c r="DU494" s="6">
        <f>SUMIF(DV$222:DV$252,$D494,DX$222:DX$252)</f>
        <v>0</v>
      </c>
      <c r="DV494" s="9"/>
      <c r="DW494" s="10"/>
      <c r="DX494" s="11"/>
      <c r="DY494" s="6">
        <f>SUMIF(DZ$222:DZ$252,$D494,EB$222:EB$252)</f>
        <v>0</v>
      </c>
      <c r="DZ494" s="9"/>
      <c r="EA494" s="10"/>
      <c r="EB494" s="11"/>
      <c r="EC494" s="6">
        <f>SUMIF(ED$222:ED$252,$D494,EF$222:EF$252)</f>
        <v>0</v>
      </c>
      <c r="ED494" s="9"/>
      <c r="EE494" s="10"/>
      <c r="EF494" s="11"/>
      <c r="EG494" s="6">
        <f>SUMIF(EH$222:EH$252,$D494,EJ$222:EJ$252)</f>
        <v>0</v>
      </c>
      <c r="EH494" s="9"/>
      <c r="EI494" s="10"/>
      <c r="EJ494" s="11"/>
      <c r="EK494" s="6">
        <f>SUMIF(EL$222:EL$252,$D494,EN$222:EN$252)</f>
        <v>0</v>
      </c>
      <c r="EL494" s="9"/>
      <c r="EM494" s="10"/>
      <c r="EN494" s="11"/>
      <c r="EO494" s="6">
        <f>SUMIF(EP$222:EP$252,$D494,ER$222:ER$252)</f>
        <v>0</v>
      </c>
      <c r="EP494" s="9"/>
      <c r="EQ494" s="10"/>
      <c r="ER494" s="11"/>
      <c r="ES494" s="6">
        <f>SUMIF(ET$222:ET$252,$D494,EV$222:EV$252)</f>
        <v>0</v>
      </c>
      <c r="ET494" s="9"/>
      <c r="EU494" s="10"/>
      <c r="EV494" s="11"/>
      <c r="EW494" s="6">
        <f>SUMIF(EX$222:EX$252,$D494,EZ$222:EZ$252)</f>
        <v>0</v>
      </c>
      <c r="EX494" s="9"/>
      <c r="EY494" s="10"/>
      <c r="EZ494" s="11"/>
      <c r="FA494" s="6">
        <f>SUMIF(FB$222:FB$252,$D494,FD$222:FD$252)</f>
        <v>0</v>
      </c>
      <c r="FB494" s="9"/>
      <c r="FC494" s="10"/>
      <c r="FD494" s="11"/>
      <c r="FE494" s="6">
        <f>SUMIF(FF$222:FF$252,$D494,FH$222:FH$252)</f>
        <v>0</v>
      </c>
      <c r="FF494" s="9"/>
      <c r="FG494" s="10"/>
      <c r="FH494" s="11"/>
      <c r="FI494" s="6">
        <f>SUMIF(FJ$222:FJ$252,$D494,FL$222:FL$252)</f>
        <v>0</v>
      </c>
      <c r="FJ494" s="9"/>
      <c r="FK494" s="10"/>
      <c r="FL494" s="11"/>
      <c r="FM494" s="6">
        <f>SUMIF(FN$222:FN$252,$D494,FP$222:FP$252)</f>
        <v>0</v>
      </c>
      <c r="FN494" s="9"/>
      <c r="FO494" s="10"/>
      <c r="FP494" s="11"/>
      <c r="FQ494" s="6">
        <f>SUMIF(FR$222:FR$252,$D494,FT$222:FT$252)</f>
        <v>0</v>
      </c>
      <c r="FR494" s="9"/>
      <c r="FS494" s="10"/>
      <c r="FT494" s="11"/>
      <c r="FU494" s="6">
        <f>SUMIF(FV$222:FV$252,$D494,FX$222:FX$252)</f>
        <v>0</v>
      </c>
      <c r="FV494" s="9"/>
      <c r="FW494" s="10"/>
      <c r="FX494" s="11"/>
      <c r="FY494" s="6">
        <f>SUMIF(FZ$222:FZ$252,$D494,GB$222:GB$252)</f>
        <v>0</v>
      </c>
      <c r="FZ494" s="9"/>
      <c r="GA494" s="10"/>
      <c r="GB494" s="11"/>
      <c r="GC494" s="6">
        <f>SUMIF(GD$222:GD$252,$D494,GF$222:GF$252)</f>
        <v>0</v>
      </c>
      <c r="GD494" s="9"/>
      <c r="GE494" s="10"/>
      <c r="GF494" s="11"/>
      <c r="GG494" s="6">
        <f>SUMIF(GH$222:GH$252,$D494,GJ$222:GJ$252)</f>
        <v>0</v>
      </c>
      <c r="GH494" s="9"/>
      <c r="GI494" s="10"/>
      <c r="GJ494" s="11"/>
      <c r="GK494" s="6">
        <f>SUMIF(GL$222:GL$252,$D494,GN$222:GN$252)</f>
        <v>0</v>
      </c>
      <c r="GL494" s="9"/>
      <c r="GM494" s="10"/>
      <c r="GN494" s="11"/>
      <c r="GO494" s="6">
        <f>SUMIF(GP$222:GP$252,$D494,GR$222:GR$252)</f>
        <v>0</v>
      </c>
      <c r="GP494" s="9"/>
      <c r="GQ494" s="10"/>
      <c r="GR494" s="11"/>
      <c r="GS494" s="6">
        <f>SUMIF(GT$222:GT$252,$D494,GV$222:GV$252)</f>
        <v>0</v>
      </c>
      <c r="GT494" s="9"/>
      <c r="GU494" s="10"/>
      <c r="GV494" s="20"/>
      <c r="GW494" s="19">
        <f t="shared" si="13"/>
        <v>0</v>
      </c>
      <c r="GX494" s="472"/>
      <c r="GY494" s="522"/>
    </row>
    <row r="495" spans="1:207" ht="33.950000000000003" customHeight="1">
      <c r="A495" s="47" t="s">
        <v>83</v>
      </c>
      <c r="B495" s="499"/>
      <c r="C495" s="249" t="s">
        <v>424</v>
      </c>
      <c r="D495" s="246" t="s">
        <v>425</v>
      </c>
      <c r="E495" s="206">
        <f>SUMIF(F$253:F$283,$D495,H$253:H$283)</f>
        <v>0</v>
      </c>
      <c r="F495" s="9"/>
      <c r="G495" s="10"/>
      <c r="H495" s="11"/>
      <c r="I495" s="6">
        <f>SUMIF(J$253:J$283,$D495,L$253:L$283)</f>
        <v>0</v>
      </c>
      <c r="J495" s="9"/>
      <c r="K495" s="10"/>
      <c r="L495" s="11"/>
      <c r="M495" s="6">
        <f>SUMIF(N$253:N$283,$D495,P$253:P$283)</f>
        <v>0</v>
      </c>
      <c r="N495" s="9"/>
      <c r="O495" s="10"/>
      <c r="P495" s="11"/>
      <c r="Q495" s="6">
        <f>SUMIF(R$253:R$283,$D495,T$253:T$283)</f>
        <v>0</v>
      </c>
      <c r="R495" s="9"/>
      <c r="S495" s="10"/>
      <c r="T495" s="11"/>
      <c r="U495" s="6">
        <f>SUMIF(V$253:V$283,$D495,X$253:X$283)</f>
        <v>0</v>
      </c>
      <c r="V495" s="9"/>
      <c r="W495" s="10"/>
      <c r="X495" s="11"/>
      <c r="Y495" s="6">
        <f>SUMIF(Z$253:Z$283,$D495,AB$253:AB$283)</f>
        <v>0</v>
      </c>
      <c r="Z495" s="9"/>
      <c r="AA495" s="10"/>
      <c r="AB495" s="11"/>
      <c r="AC495" s="6">
        <f>SUMIF(AD$253:AD$283,$D495,AF$253:AF$283)</f>
        <v>0</v>
      </c>
      <c r="AD495" s="9"/>
      <c r="AE495" s="10"/>
      <c r="AF495" s="11"/>
      <c r="AG495" s="6">
        <f>SUMIF(AH$253:AH$283,$D495,AJ$253:AJ$283)</f>
        <v>0</v>
      </c>
      <c r="AH495" s="9"/>
      <c r="AI495" s="10"/>
      <c r="AJ495" s="11"/>
      <c r="AK495" s="6">
        <f>SUMIF(AL$253:AL$283,$D495,AN$253:AN$283)</f>
        <v>0</v>
      </c>
      <c r="AL495" s="9"/>
      <c r="AM495" s="10"/>
      <c r="AN495" s="11"/>
      <c r="AO495" s="6">
        <f>SUMIF(AP$253:AP$283,$D495,AR$253:AR$283)</f>
        <v>0</v>
      </c>
      <c r="AP495" s="9"/>
      <c r="AQ495" s="10"/>
      <c r="AR495" s="11"/>
      <c r="AS495" s="6">
        <f>SUMIF(AT$253:AT$283,$D495,AV$253:AV$283)</f>
        <v>0</v>
      </c>
      <c r="AT495" s="9"/>
      <c r="AU495" s="10"/>
      <c r="AV495" s="11"/>
      <c r="AW495" s="6">
        <f>SUMIF(AX$253:AX$283,$D495,AZ$253:AZ$283)</f>
        <v>0</v>
      </c>
      <c r="AX495" s="9"/>
      <c r="AY495" s="10"/>
      <c r="AZ495" s="11"/>
      <c r="BA495" s="6">
        <f>SUMIF(BB$253:BB$283,$D495,BD$253:BD$283)</f>
        <v>0</v>
      </c>
      <c r="BB495" s="9"/>
      <c r="BC495" s="10"/>
      <c r="BD495" s="11"/>
      <c r="BE495" s="6">
        <f>SUMIF(BF$253:BF$283,$D495,BH$253:BH$283)</f>
        <v>0</v>
      </c>
      <c r="BF495" s="9"/>
      <c r="BG495" s="10"/>
      <c r="BH495" s="11"/>
      <c r="BI495" s="6">
        <f>SUMIF(BJ$253:BJ$283,$D495,BL$253:BL$283)</f>
        <v>0</v>
      </c>
      <c r="BJ495" s="9"/>
      <c r="BK495" s="10"/>
      <c r="BL495" s="11"/>
      <c r="BM495" s="6">
        <f>SUMIF(BN$253:BN$283,$D495,BP$253:BP$283)</f>
        <v>0</v>
      </c>
      <c r="BN495" s="9"/>
      <c r="BO495" s="10"/>
      <c r="BP495" s="11"/>
      <c r="BQ495" s="6">
        <f>SUMIF(BR$253:BR$283,$D495,BT$253:BT$283)</f>
        <v>0</v>
      </c>
      <c r="BR495" s="9"/>
      <c r="BS495" s="10"/>
      <c r="BT495" s="11"/>
      <c r="BU495" s="6">
        <f>SUMIF(BV$253:BV$283,$D495,BX$253:BX$283)</f>
        <v>0</v>
      </c>
      <c r="BV495" s="9"/>
      <c r="BW495" s="10"/>
      <c r="BX495" s="11"/>
      <c r="BY495" s="6">
        <f>SUMIF(BZ$253:BZ$283,$D495,CB$253:CB$283)</f>
        <v>0</v>
      </c>
      <c r="BZ495" s="9"/>
      <c r="CA495" s="10"/>
      <c r="CB495" s="11"/>
      <c r="CC495" s="6">
        <f>SUMIF(CD$253:CD$283,$D495,CF$253:CF$283)</f>
        <v>0</v>
      </c>
      <c r="CD495" s="9"/>
      <c r="CE495" s="10"/>
      <c r="CF495" s="11"/>
      <c r="CG495" s="6">
        <f>SUMIF(CH$253:CH$283,$D495,CJ$253:CJ$283)</f>
        <v>0</v>
      </c>
      <c r="CH495" s="9"/>
      <c r="CI495" s="10"/>
      <c r="CJ495" s="11"/>
      <c r="CK495" s="6">
        <f>SUMIF(CL$253:CL$283,$D495,CN$253:CN$283)</f>
        <v>0</v>
      </c>
      <c r="CL495" s="9"/>
      <c r="CM495" s="10"/>
      <c r="CN495" s="11"/>
      <c r="CO495" s="6">
        <f>SUMIF(CP$253:CP$283,$D495,CR$253:CR$283)</f>
        <v>0</v>
      </c>
      <c r="CP495" s="9"/>
      <c r="CQ495" s="10"/>
      <c r="CR495" s="11"/>
      <c r="CS495" s="6">
        <f>SUMIF(CT$253:CT$283,$D495,CV$253:CV$283)</f>
        <v>0</v>
      </c>
      <c r="CT495" s="9"/>
      <c r="CU495" s="10"/>
      <c r="CV495" s="11"/>
      <c r="CW495" s="6">
        <f>SUMIF(CX$253:CX$283,$D495,CZ$253:CZ$283)</f>
        <v>0</v>
      </c>
      <c r="CX495" s="9"/>
      <c r="CY495" s="10"/>
      <c r="CZ495" s="11"/>
      <c r="DA495" s="6">
        <f>SUMIF(DB$253:DB$283,$D495,DD$253:DD$283)</f>
        <v>0</v>
      </c>
      <c r="DB495" s="9"/>
      <c r="DC495" s="10"/>
      <c r="DD495" s="11"/>
      <c r="DE495" s="6">
        <f>SUMIF(DF$253:DF$283,$D495,DH$253:DH$283)</f>
        <v>0</v>
      </c>
      <c r="DF495" s="9"/>
      <c r="DG495" s="10"/>
      <c r="DH495" s="11"/>
      <c r="DI495" s="6">
        <f>SUMIF(DJ$253:DJ$283,$D495,DL$253:DL$283)</f>
        <v>0</v>
      </c>
      <c r="DJ495" s="9"/>
      <c r="DK495" s="10"/>
      <c r="DL495" s="11"/>
      <c r="DM495" s="6">
        <f>SUMIF(DN$253:DN$283,$D495,DP$253:DP$283)</f>
        <v>0</v>
      </c>
      <c r="DN495" s="9"/>
      <c r="DO495" s="10"/>
      <c r="DP495" s="11"/>
      <c r="DQ495" s="6">
        <f>SUMIF(DR$253:DR$283,$D495,DT$253:DT$283)</f>
        <v>0</v>
      </c>
      <c r="DR495" s="9"/>
      <c r="DS495" s="10"/>
      <c r="DT495" s="11"/>
      <c r="DU495" s="6">
        <f>SUMIF(DV$253:DV$283,$D495,DX$253:DX$283)</f>
        <v>0</v>
      </c>
      <c r="DV495" s="9"/>
      <c r="DW495" s="10"/>
      <c r="DX495" s="11"/>
      <c r="DY495" s="6">
        <f>SUMIF(DZ$253:DZ$283,$D495,EB$253:EB$283)</f>
        <v>0</v>
      </c>
      <c r="DZ495" s="9"/>
      <c r="EA495" s="10"/>
      <c r="EB495" s="11"/>
      <c r="EC495" s="6">
        <f>SUMIF(ED$253:ED$283,$D495,EF$253:EF$283)</f>
        <v>0</v>
      </c>
      <c r="ED495" s="9"/>
      <c r="EE495" s="10"/>
      <c r="EF495" s="11"/>
      <c r="EG495" s="6">
        <f>SUMIF(EH$253:EH$283,$D495,EJ$253:EJ$283)</f>
        <v>0</v>
      </c>
      <c r="EH495" s="9"/>
      <c r="EI495" s="10"/>
      <c r="EJ495" s="11"/>
      <c r="EK495" s="6">
        <f>SUMIF(EL$253:EL$283,$D495,EN$253:EN$283)</f>
        <v>0</v>
      </c>
      <c r="EL495" s="9"/>
      <c r="EM495" s="10"/>
      <c r="EN495" s="11"/>
      <c r="EO495" s="6">
        <f>SUMIF(EP$253:EP$283,$D495,ER$253:ER$283)</f>
        <v>0</v>
      </c>
      <c r="EP495" s="9"/>
      <c r="EQ495" s="10"/>
      <c r="ER495" s="11"/>
      <c r="ES495" s="6">
        <f>SUMIF(ET$253:ET$283,$D495,EV$253:EV$283)</f>
        <v>0</v>
      </c>
      <c r="ET495" s="9"/>
      <c r="EU495" s="10"/>
      <c r="EV495" s="11"/>
      <c r="EW495" s="6">
        <f>SUMIF(EX$253:EX$283,$D495,EZ$253:EZ$283)</f>
        <v>0</v>
      </c>
      <c r="EX495" s="9"/>
      <c r="EY495" s="10"/>
      <c r="EZ495" s="11"/>
      <c r="FA495" s="6">
        <f>SUMIF(FB$253:FB$283,$D495,FD$253:FD$283)</f>
        <v>0</v>
      </c>
      <c r="FB495" s="9"/>
      <c r="FC495" s="10"/>
      <c r="FD495" s="11"/>
      <c r="FE495" s="6">
        <f>SUMIF(FF$253:FF$283,$D495,FH$253:FH$283)</f>
        <v>0</v>
      </c>
      <c r="FF495" s="9"/>
      <c r="FG495" s="10"/>
      <c r="FH495" s="11"/>
      <c r="FI495" s="6">
        <f>SUMIF(FJ$253:FJ$283,$D495,FL$253:FL$283)</f>
        <v>0</v>
      </c>
      <c r="FJ495" s="9"/>
      <c r="FK495" s="10"/>
      <c r="FL495" s="11"/>
      <c r="FM495" s="6">
        <f>SUMIF(FN$253:FN$283,$D495,FP$253:FP$283)</f>
        <v>0</v>
      </c>
      <c r="FN495" s="9"/>
      <c r="FO495" s="10"/>
      <c r="FP495" s="11"/>
      <c r="FQ495" s="6">
        <f>SUMIF(FR$253:FR$283,$D495,FT$253:FT$283)</f>
        <v>0</v>
      </c>
      <c r="FR495" s="9"/>
      <c r="FS495" s="10"/>
      <c r="FT495" s="11"/>
      <c r="FU495" s="6">
        <f>SUMIF(FV$253:FV$283,$D495,FX$253:FX$283)</f>
        <v>0</v>
      </c>
      <c r="FV495" s="9"/>
      <c r="FW495" s="10"/>
      <c r="FX495" s="11"/>
      <c r="FY495" s="6">
        <f>SUMIF(FZ$253:FZ$283,$D495,GB$253:GB$283)</f>
        <v>0</v>
      </c>
      <c r="FZ495" s="9"/>
      <c r="GA495" s="10"/>
      <c r="GB495" s="11"/>
      <c r="GC495" s="6">
        <f>SUMIF(GD$253:GD$283,$D495,GF$253:GF$283)</f>
        <v>0</v>
      </c>
      <c r="GD495" s="9"/>
      <c r="GE495" s="10"/>
      <c r="GF495" s="11"/>
      <c r="GG495" s="6">
        <f>SUMIF(GH$253:GH$283,$D495,GJ$253:GJ$283)</f>
        <v>0</v>
      </c>
      <c r="GH495" s="9"/>
      <c r="GI495" s="10"/>
      <c r="GJ495" s="11"/>
      <c r="GK495" s="6">
        <f>SUMIF(GL$253:GL$283,$D495,GN$253:GN$283)</f>
        <v>0</v>
      </c>
      <c r="GL495" s="9"/>
      <c r="GM495" s="10"/>
      <c r="GN495" s="11"/>
      <c r="GO495" s="6">
        <f>SUMIF(GP$253:GP$283,$D495,GR$253:GR$283)</f>
        <v>0</v>
      </c>
      <c r="GP495" s="9"/>
      <c r="GQ495" s="10"/>
      <c r="GR495" s="11"/>
      <c r="GS495" s="6">
        <f>SUMIF(GT$253:GT$283,$D495,GV$253:GV$283)</f>
        <v>0</v>
      </c>
      <c r="GT495" s="9"/>
      <c r="GU495" s="10"/>
      <c r="GV495" s="20"/>
      <c r="GW495" s="19">
        <f t="shared" si="13"/>
        <v>0</v>
      </c>
      <c r="GX495" s="472"/>
      <c r="GY495" s="522"/>
    </row>
    <row r="496" spans="1:207" ht="33.950000000000003" customHeight="1">
      <c r="A496" s="47" t="s">
        <v>84</v>
      </c>
      <c r="B496" s="499"/>
      <c r="C496" s="249" t="s">
        <v>424</v>
      </c>
      <c r="D496" s="246" t="s">
        <v>425</v>
      </c>
      <c r="E496" s="206">
        <f>SUMIF(F$284:F$314,$D496,H$284:H$314)</f>
        <v>0</v>
      </c>
      <c r="F496" s="9"/>
      <c r="G496" s="10"/>
      <c r="H496" s="11"/>
      <c r="I496" s="6">
        <f>SUMIF(J$284:J$314,$D496,L$284:L$314)</f>
        <v>0</v>
      </c>
      <c r="J496" s="9"/>
      <c r="K496" s="10"/>
      <c r="L496" s="11"/>
      <c r="M496" s="6">
        <f>SUMIF(N$284:N$314,$D496,P$284:P$314)</f>
        <v>0</v>
      </c>
      <c r="N496" s="9"/>
      <c r="O496" s="10"/>
      <c r="P496" s="11"/>
      <c r="Q496" s="6">
        <f>SUMIF(R$284:R$314,$D496,T$284:T$314)</f>
        <v>0</v>
      </c>
      <c r="R496" s="9"/>
      <c r="S496" s="10"/>
      <c r="T496" s="11"/>
      <c r="U496" s="6">
        <f>SUMIF(V$284:V$314,$D496,X$284:X$314)</f>
        <v>0</v>
      </c>
      <c r="V496" s="9"/>
      <c r="W496" s="10"/>
      <c r="X496" s="11"/>
      <c r="Y496" s="6">
        <f>SUMIF(Z$284:Z$314,$D496,AB$284:AB$314)</f>
        <v>0</v>
      </c>
      <c r="Z496" s="9"/>
      <c r="AA496" s="10"/>
      <c r="AB496" s="11"/>
      <c r="AC496" s="6">
        <f>SUMIF(AD$284:AD$314,$D496,AF$284:AF$314)</f>
        <v>0</v>
      </c>
      <c r="AD496" s="9"/>
      <c r="AE496" s="10"/>
      <c r="AF496" s="11"/>
      <c r="AG496" s="6">
        <f>SUMIF(AH$284:AH$314,$D496,AJ$284:AJ$314)</f>
        <v>0</v>
      </c>
      <c r="AH496" s="9"/>
      <c r="AI496" s="10"/>
      <c r="AJ496" s="11"/>
      <c r="AK496" s="6">
        <f>SUMIF(AL$284:AL$314,$D496,AN$284:AN$314)</f>
        <v>0</v>
      </c>
      <c r="AL496" s="9"/>
      <c r="AM496" s="10"/>
      <c r="AN496" s="11"/>
      <c r="AO496" s="6">
        <f>SUMIF(AP$284:AP$314,$D496,AR$284:AR$314)</f>
        <v>0</v>
      </c>
      <c r="AP496" s="9"/>
      <c r="AQ496" s="10"/>
      <c r="AR496" s="11"/>
      <c r="AS496" s="6">
        <f>SUMIF(AT$284:AT$314,$D496,AV$284:AV$314)</f>
        <v>0</v>
      </c>
      <c r="AT496" s="9"/>
      <c r="AU496" s="10"/>
      <c r="AV496" s="11"/>
      <c r="AW496" s="6">
        <f>SUMIF(AX$284:AX$314,$D496,AZ$284:AZ$314)</f>
        <v>0</v>
      </c>
      <c r="AX496" s="9"/>
      <c r="AY496" s="10"/>
      <c r="AZ496" s="11"/>
      <c r="BA496" s="6">
        <f>SUMIF(BB$284:BB$314,$D496,BD$284:BD$314)</f>
        <v>0</v>
      </c>
      <c r="BB496" s="9"/>
      <c r="BC496" s="10"/>
      <c r="BD496" s="11"/>
      <c r="BE496" s="6">
        <f>SUMIF(BF$284:BF$314,$D496,BH$284:BH$314)</f>
        <v>0</v>
      </c>
      <c r="BF496" s="9"/>
      <c r="BG496" s="10"/>
      <c r="BH496" s="11"/>
      <c r="BI496" s="6">
        <f>SUMIF(BJ$284:BJ$314,$D496,BL$284:BL$314)</f>
        <v>0</v>
      </c>
      <c r="BJ496" s="9"/>
      <c r="BK496" s="10"/>
      <c r="BL496" s="11"/>
      <c r="BM496" s="6">
        <f>SUMIF(BN$284:BN$314,$D496,BP$284:BP$314)</f>
        <v>0</v>
      </c>
      <c r="BN496" s="9"/>
      <c r="BO496" s="10"/>
      <c r="BP496" s="11"/>
      <c r="BQ496" s="6">
        <f>SUMIF(BR$284:BR$314,$D496,BT$284:BT$314)</f>
        <v>0</v>
      </c>
      <c r="BR496" s="9"/>
      <c r="BS496" s="10"/>
      <c r="BT496" s="11"/>
      <c r="BU496" s="6">
        <f>SUMIF(BV$284:BV$314,$D496,BX$284:BX$314)</f>
        <v>0</v>
      </c>
      <c r="BV496" s="9"/>
      <c r="BW496" s="10"/>
      <c r="BX496" s="11"/>
      <c r="BY496" s="6">
        <f>SUMIF(BZ$284:BZ$314,$D496,CB$284:CB$314)</f>
        <v>0</v>
      </c>
      <c r="BZ496" s="9"/>
      <c r="CA496" s="10"/>
      <c r="CB496" s="11"/>
      <c r="CC496" s="6">
        <f>SUMIF(CD$284:CD$314,$D496,CF$284:CF$314)</f>
        <v>0</v>
      </c>
      <c r="CD496" s="9"/>
      <c r="CE496" s="10"/>
      <c r="CF496" s="11"/>
      <c r="CG496" s="6">
        <f>SUMIF(CH$284:CH$314,$D496,CJ$284:CJ$314)</f>
        <v>0</v>
      </c>
      <c r="CH496" s="9"/>
      <c r="CI496" s="10"/>
      <c r="CJ496" s="11"/>
      <c r="CK496" s="6">
        <f>SUMIF(CL$284:CL$314,$D496,CN$284:CN$314)</f>
        <v>0</v>
      </c>
      <c r="CL496" s="9"/>
      <c r="CM496" s="10"/>
      <c r="CN496" s="11"/>
      <c r="CO496" s="6">
        <f>SUMIF(CP$284:CP$314,$D496,CR$284:CR$314)</f>
        <v>0</v>
      </c>
      <c r="CP496" s="9"/>
      <c r="CQ496" s="10"/>
      <c r="CR496" s="11"/>
      <c r="CS496" s="6">
        <f>SUMIF(CT$284:CT$314,$D496,CV$284:CV$314)</f>
        <v>0</v>
      </c>
      <c r="CT496" s="9"/>
      <c r="CU496" s="10"/>
      <c r="CV496" s="11"/>
      <c r="CW496" s="6">
        <f>SUMIF(CX$284:CX$314,$D496,CZ$284:CZ$314)</f>
        <v>0</v>
      </c>
      <c r="CX496" s="9"/>
      <c r="CY496" s="10"/>
      <c r="CZ496" s="11"/>
      <c r="DA496" s="6">
        <f>SUMIF(DB$284:DB$314,$D496,DD$284:DD$314)</f>
        <v>0</v>
      </c>
      <c r="DB496" s="9"/>
      <c r="DC496" s="10"/>
      <c r="DD496" s="11"/>
      <c r="DE496" s="6">
        <f>SUMIF(DF$284:DF$314,$D496,DH$284:DH$314)</f>
        <v>0</v>
      </c>
      <c r="DF496" s="9"/>
      <c r="DG496" s="10"/>
      <c r="DH496" s="11"/>
      <c r="DI496" s="6">
        <f>SUMIF(DJ$284:DJ$314,$D496,DL$284:DL$314)</f>
        <v>0</v>
      </c>
      <c r="DJ496" s="9"/>
      <c r="DK496" s="10"/>
      <c r="DL496" s="11"/>
      <c r="DM496" s="6">
        <f>SUMIF(DN$284:DN$314,$D496,DP$284:DP$314)</f>
        <v>0</v>
      </c>
      <c r="DN496" s="9"/>
      <c r="DO496" s="10"/>
      <c r="DP496" s="11"/>
      <c r="DQ496" s="6">
        <f>SUMIF(DR$284:DR$314,$D496,DT$284:DT$314)</f>
        <v>0</v>
      </c>
      <c r="DR496" s="9"/>
      <c r="DS496" s="10"/>
      <c r="DT496" s="11"/>
      <c r="DU496" s="6">
        <f>SUMIF(DV$284:DV$314,$D496,DX$284:DX$314)</f>
        <v>0</v>
      </c>
      <c r="DV496" s="9"/>
      <c r="DW496" s="10"/>
      <c r="DX496" s="11"/>
      <c r="DY496" s="6">
        <f>SUMIF(DZ$284:DZ$314,$D496,EB$284:EB$314)</f>
        <v>0</v>
      </c>
      <c r="DZ496" s="9"/>
      <c r="EA496" s="10"/>
      <c r="EB496" s="11"/>
      <c r="EC496" s="6">
        <f>SUMIF(ED$284:ED$314,$D496,EF$284:EF$314)</f>
        <v>0</v>
      </c>
      <c r="ED496" s="9"/>
      <c r="EE496" s="10"/>
      <c r="EF496" s="11"/>
      <c r="EG496" s="6">
        <f>SUMIF(EH$284:EH$314,$D496,EJ$284:EJ$314)</f>
        <v>0</v>
      </c>
      <c r="EH496" s="9"/>
      <c r="EI496" s="10"/>
      <c r="EJ496" s="11"/>
      <c r="EK496" s="6">
        <f>SUMIF(EL$284:EL$314,$D496,EN$284:EN$314)</f>
        <v>0</v>
      </c>
      <c r="EL496" s="9"/>
      <c r="EM496" s="10"/>
      <c r="EN496" s="11"/>
      <c r="EO496" s="6">
        <f>SUMIF(EP$284:EP$314,$D496,ER$284:ER$314)</f>
        <v>0</v>
      </c>
      <c r="EP496" s="9"/>
      <c r="EQ496" s="10"/>
      <c r="ER496" s="11"/>
      <c r="ES496" s="6">
        <f>SUMIF(ET$284:ET$314,$D496,EV$284:EV$314)</f>
        <v>0</v>
      </c>
      <c r="ET496" s="9"/>
      <c r="EU496" s="10"/>
      <c r="EV496" s="11"/>
      <c r="EW496" s="6">
        <f>SUMIF(EX$284:EX$314,$D496,EZ$284:EZ$314)</f>
        <v>0</v>
      </c>
      <c r="EX496" s="9"/>
      <c r="EY496" s="10"/>
      <c r="EZ496" s="11"/>
      <c r="FA496" s="6">
        <f>SUMIF(FB$284:FB$314,$D496,FD$284:FD$314)</f>
        <v>0</v>
      </c>
      <c r="FB496" s="9"/>
      <c r="FC496" s="10"/>
      <c r="FD496" s="11"/>
      <c r="FE496" s="6">
        <f>SUMIF(FF$284:FF$314,$D496,FH$284:FH$314)</f>
        <v>0</v>
      </c>
      <c r="FF496" s="9"/>
      <c r="FG496" s="10"/>
      <c r="FH496" s="11"/>
      <c r="FI496" s="6">
        <f>SUMIF(FJ$284:FJ$314,$D496,FL$284:FL$314)</f>
        <v>0</v>
      </c>
      <c r="FJ496" s="9"/>
      <c r="FK496" s="10"/>
      <c r="FL496" s="11"/>
      <c r="FM496" s="6">
        <f>SUMIF(FN$284:FN$314,$D496,FP$284:FP$314)</f>
        <v>0</v>
      </c>
      <c r="FN496" s="9"/>
      <c r="FO496" s="10"/>
      <c r="FP496" s="11"/>
      <c r="FQ496" s="6">
        <f>SUMIF(FR$284:FR$314,$D496,FT$284:FT$314)</f>
        <v>0</v>
      </c>
      <c r="FR496" s="9"/>
      <c r="FS496" s="10"/>
      <c r="FT496" s="11"/>
      <c r="FU496" s="6">
        <f>SUMIF(FV$284:FV$314,$D496,FX$284:FX$314)</f>
        <v>0</v>
      </c>
      <c r="FV496" s="9"/>
      <c r="FW496" s="10"/>
      <c r="FX496" s="11"/>
      <c r="FY496" s="6">
        <f>SUMIF(FZ$284:FZ$314,$D496,GB$284:GB$314)</f>
        <v>0</v>
      </c>
      <c r="FZ496" s="9"/>
      <c r="GA496" s="10"/>
      <c r="GB496" s="11"/>
      <c r="GC496" s="6">
        <f>SUMIF(GD$284:GD$314,$D496,GF$284:GF$314)</f>
        <v>0</v>
      </c>
      <c r="GD496" s="9"/>
      <c r="GE496" s="10"/>
      <c r="GF496" s="11"/>
      <c r="GG496" s="6">
        <f>SUMIF(GH$284:GH$314,$D496,GJ$284:GJ$314)</f>
        <v>0</v>
      </c>
      <c r="GH496" s="9"/>
      <c r="GI496" s="10"/>
      <c r="GJ496" s="11"/>
      <c r="GK496" s="6">
        <f>SUMIF(GL$284:GL$314,$D496,GN$284:GN$314)</f>
        <v>0</v>
      </c>
      <c r="GL496" s="9"/>
      <c r="GM496" s="10"/>
      <c r="GN496" s="11"/>
      <c r="GO496" s="6">
        <f>SUMIF(GP$284:GP$314,$D496,GR$284:GR$314)</f>
        <v>0</v>
      </c>
      <c r="GP496" s="9"/>
      <c r="GQ496" s="10"/>
      <c r="GR496" s="11"/>
      <c r="GS496" s="6">
        <f>SUMIF(GT$284:GT$314,$D496,GV$284:GV$314)</f>
        <v>0</v>
      </c>
      <c r="GT496" s="9"/>
      <c r="GU496" s="10"/>
      <c r="GV496" s="20"/>
      <c r="GW496" s="19">
        <f t="shared" si="13"/>
        <v>0</v>
      </c>
      <c r="GX496" s="472"/>
      <c r="GY496" s="522"/>
    </row>
    <row r="497" spans="1:207" ht="33.950000000000003" customHeight="1">
      <c r="A497" s="47" t="s">
        <v>85</v>
      </c>
      <c r="B497" s="499"/>
      <c r="C497" s="249" t="s">
        <v>424</v>
      </c>
      <c r="D497" s="246" t="s">
        <v>425</v>
      </c>
      <c r="E497" s="206">
        <f>SUMIF(F$315:F$345,$D497,H$315:H$345)</f>
        <v>0</v>
      </c>
      <c r="F497" s="9"/>
      <c r="G497" s="10"/>
      <c r="H497" s="11"/>
      <c r="I497" s="6">
        <f>SUMIF(J$315:J$345,$D497,L$315:L$345)</f>
        <v>0</v>
      </c>
      <c r="J497" s="9"/>
      <c r="K497" s="10"/>
      <c r="L497" s="11"/>
      <c r="M497" s="6">
        <f>SUMIF(N$315:N$345,$D497,P$315:P$345)</f>
        <v>0</v>
      </c>
      <c r="N497" s="9"/>
      <c r="O497" s="10"/>
      <c r="P497" s="11"/>
      <c r="Q497" s="6">
        <f>SUMIF(R$315:R$345,$D497,T$315:T$345)</f>
        <v>0</v>
      </c>
      <c r="R497" s="9"/>
      <c r="S497" s="10"/>
      <c r="T497" s="11"/>
      <c r="U497" s="6">
        <f>SUMIF(V$315:V$345,$D497,X$315:X$345)</f>
        <v>0</v>
      </c>
      <c r="V497" s="9"/>
      <c r="W497" s="10"/>
      <c r="X497" s="11"/>
      <c r="Y497" s="6">
        <f>SUMIF(Z$315:Z$345,$D497,AB$315:AB$345)</f>
        <v>0</v>
      </c>
      <c r="Z497" s="9"/>
      <c r="AA497" s="10"/>
      <c r="AB497" s="11"/>
      <c r="AC497" s="6">
        <f>SUMIF(AD$315:AD$345,$D497,AF$315:AF$345)</f>
        <v>0</v>
      </c>
      <c r="AD497" s="9"/>
      <c r="AE497" s="10"/>
      <c r="AF497" s="11"/>
      <c r="AG497" s="6">
        <f>SUMIF(AH$315:AH$345,$D497,AJ$315:AJ$345)</f>
        <v>0</v>
      </c>
      <c r="AH497" s="9"/>
      <c r="AI497" s="10"/>
      <c r="AJ497" s="11"/>
      <c r="AK497" s="6">
        <f>SUMIF(AL$315:AL$345,$D497,AN$315:AN$345)</f>
        <v>0</v>
      </c>
      <c r="AL497" s="9"/>
      <c r="AM497" s="10"/>
      <c r="AN497" s="11"/>
      <c r="AO497" s="6">
        <f>SUMIF(AP$315:AP$345,$D497,AR$315:AR$345)</f>
        <v>0</v>
      </c>
      <c r="AP497" s="9"/>
      <c r="AQ497" s="10"/>
      <c r="AR497" s="11"/>
      <c r="AS497" s="6">
        <f>SUMIF(AT$315:AT$345,$D497,AV$315:AV$345)</f>
        <v>0</v>
      </c>
      <c r="AT497" s="9"/>
      <c r="AU497" s="10"/>
      <c r="AV497" s="11"/>
      <c r="AW497" s="6">
        <f>SUMIF(AX$315:AX$345,$D497,AZ$315:AZ$345)</f>
        <v>0</v>
      </c>
      <c r="AX497" s="9"/>
      <c r="AY497" s="10"/>
      <c r="AZ497" s="11"/>
      <c r="BA497" s="6">
        <f>SUMIF(BB$315:BB$345,$D497,BD$315:BD$345)</f>
        <v>0</v>
      </c>
      <c r="BB497" s="9"/>
      <c r="BC497" s="10"/>
      <c r="BD497" s="11"/>
      <c r="BE497" s="6">
        <f>SUMIF(BF$315:BF$345,$D497,BH$315:BH$345)</f>
        <v>0</v>
      </c>
      <c r="BF497" s="9"/>
      <c r="BG497" s="10"/>
      <c r="BH497" s="11"/>
      <c r="BI497" s="6">
        <f>SUMIF(BJ$315:BJ$345,$D497,BL$315:BL$345)</f>
        <v>0</v>
      </c>
      <c r="BJ497" s="9"/>
      <c r="BK497" s="10"/>
      <c r="BL497" s="11"/>
      <c r="BM497" s="6">
        <f>SUMIF(BN$315:BN$345,$D497,BP$315:BP$345)</f>
        <v>0</v>
      </c>
      <c r="BN497" s="9"/>
      <c r="BO497" s="10"/>
      <c r="BP497" s="11"/>
      <c r="BQ497" s="6">
        <f>SUMIF(BR$315:BR$345,$D497,BT$315:BT$345)</f>
        <v>0</v>
      </c>
      <c r="BR497" s="9"/>
      <c r="BS497" s="10"/>
      <c r="BT497" s="11"/>
      <c r="BU497" s="6">
        <f>SUMIF(BV$315:BV$345,$D497,BX$315:BX$345)</f>
        <v>0</v>
      </c>
      <c r="BV497" s="9"/>
      <c r="BW497" s="10"/>
      <c r="BX497" s="11"/>
      <c r="BY497" s="6">
        <f>SUMIF(BZ$315:BZ$345,$D497,CB$315:CB$345)</f>
        <v>0</v>
      </c>
      <c r="BZ497" s="9"/>
      <c r="CA497" s="10"/>
      <c r="CB497" s="11"/>
      <c r="CC497" s="6">
        <f>SUMIF(CD$315:CD$345,$D497,CF$315:CF$345)</f>
        <v>0</v>
      </c>
      <c r="CD497" s="9"/>
      <c r="CE497" s="10"/>
      <c r="CF497" s="11"/>
      <c r="CG497" s="6">
        <f>SUMIF(CH$315:CH$345,$D497,CJ$315:CJ$345)</f>
        <v>0</v>
      </c>
      <c r="CH497" s="9"/>
      <c r="CI497" s="10"/>
      <c r="CJ497" s="11"/>
      <c r="CK497" s="6">
        <f>SUMIF(CL$315:CL$345,$D497,CN$315:CN$345)</f>
        <v>0</v>
      </c>
      <c r="CL497" s="9"/>
      <c r="CM497" s="10"/>
      <c r="CN497" s="11"/>
      <c r="CO497" s="6">
        <f>SUMIF(CP$315:CP$345,$D497,CR$315:CR$345)</f>
        <v>0</v>
      </c>
      <c r="CP497" s="9"/>
      <c r="CQ497" s="10"/>
      <c r="CR497" s="11"/>
      <c r="CS497" s="6">
        <f>SUMIF(CT$315:CT$345,$D497,CV$315:CV$345)</f>
        <v>0</v>
      </c>
      <c r="CT497" s="9"/>
      <c r="CU497" s="10"/>
      <c r="CV497" s="11"/>
      <c r="CW497" s="6">
        <f>SUMIF(CX$315:CX$345,$D497,CZ$315:CZ$345)</f>
        <v>0</v>
      </c>
      <c r="CX497" s="9"/>
      <c r="CY497" s="10"/>
      <c r="CZ497" s="11"/>
      <c r="DA497" s="6">
        <f>SUMIF(DB$315:DB$345,$D497,DD$315:DD$345)</f>
        <v>0</v>
      </c>
      <c r="DB497" s="9"/>
      <c r="DC497" s="10"/>
      <c r="DD497" s="11"/>
      <c r="DE497" s="6">
        <f>SUMIF(DF$315:DF$345,$D497,DH$315:DH$345)</f>
        <v>0</v>
      </c>
      <c r="DF497" s="9"/>
      <c r="DG497" s="10"/>
      <c r="DH497" s="11"/>
      <c r="DI497" s="6">
        <f>SUMIF(DJ$315:DJ$345,$D497,DL$315:DL$345)</f>
        <v>0</v>
      </c>
      <c r="DJ497" s="9"/>
      <c r="DK497" s="10"/>
      <c r="DL497" s="11"/>
      <c r="DM497" s="6">
        <f>SUMIF(DN$315:DN$345,$D497,DP$315:DP$345)</f>
        <v>0</v>
      </c>
      <c r="DN497" s="9"/>
      <c r="DO497" s="10"/>
      <c r="DP497" s="11"/>
      <c r="DQ497" s="6">
        <f>SUMIF(DR$315:DR$345,$D497,DT$315:DT$345)</f>
        <v>0</v>
      </c>
      <c r="DR497" s="9"/>
      <c r="DS497" s="10"/>
      <c r="DT497" s="11"/>
      <c r="DU497" s="6">
        <f>SUMIF(DV$315:DV$345,$D497,DX$315:DX$345)</f>
        <v>0</v>
      </c>
      <c r="DV497" s="9"/>
      <c r="DW497" s="10"/>
      <c r="DX497" s="11"/>
      <c r="DY497" s="6">
        <f>SUMIF(DZ$315:DZ$345,$D497,EB$315:EB$345)</f>
        <v>0</v>
      </c>
      <c r="DZ497" s="9"/>
      <c r="EA497" s="10"/>
      <c r="EB497" s="11"/>
      <c r="EC497" s="6">
        <f>SUMIF(ED$315:ED$345,$D497,EF$315:EF$345)</f>
        <v>0</v>
      </c>
      <c r="ED497" s="9"/>
      <c r="EE497" s="10"/>
      <c r="EF497" s="11"/>
      <c r="EG497" s="6">
        <f>SUMIF(EH$315:EH$345,$D497,EJ$315:EJ$345)</f>
        <v>0</v>
      </c>
      <c r="EH497" s="9"/>
      <c r="EI497" s="10"/>
      <c r="EJ497" s="11"/>
      <c r="EK497" s="6">
        <f>SUMIF(EL$315:EL$345,$D497,EN$315:EN$345)</f>
        <v>0</v>
      </c>
      <c r="EL497" s="9"/>
      <c r="EM497" s="10"/>
      <c r="EN497" s="11"/>
      <c r="EO497" s="6">
        <f>SUMIF(EP$315:EP$345,$D497,ER$315:ER$345)</f>
        <v>0</v>
      </c>
      <c r="EP497" s="9"/>
      <c r="EQ497" s="10"/>
      <c r="ER497" s="11"/>
      <c r="ES497" s="6">
        <f>SUMIF(ET$315:ET$345,$D497,EV$315:EV$345)</f>
        <v>0</v>
      </c>
      <c r="ET497" s="9"/>
      <c r="EU497" s="10"/>
      <c r="EV497" s="11"/>
      <c r="EW497" s="6">
        <f>SUMIF(EX$315:EX$345,$D497,EZ$315:EZ$345)</f>
        <v>0</v>
      </c>
      <c r="EX497" s="9"/>
      <c r="EY497" s="10"/>
      <c r="EZ497" s="11"/>
      <c r="FA497" s="6">
        <f>SUMIF(FB$315:FB$345,$D497,FD$315:FD$345)</f>
        <v>0</v>
      </c>
      <c r="FB497" s="9"/>
      <c r="FC497" s="10"/>
      <c r="FD497" s="11"/>
      <c r="FE497" s="6">
        <f>SUMIF(FF$315:FF$345,$D497,FH$315:FH$345)</f>
        <v>0</v>
      </c>
      <c r="FF497" s="9"/>
      <c r="FG497" s="10"/>
      <c r="FH497" s="11"/>
      <c r="FI497" s="6">
        <f>SUMIF(FJ$315:FJ$345,$D497,FL$315:FL$345)</f>
        <v>0</v>
      </c>
      <c r="FJ497" s="9"/>
      <c r="FK497" s="10"/>
      <c r="FL497" s="11"/>
      <c r="FM497" s="6">
        <f>SUMIF(FN$315:FN$345,$D497,FP$315:FP$345)</f>
        <v>0</v>
      </c>
      <c r="FN497" s="9"/>
      <c r="FO497" s="10"/>
      <c r="FP497" s="11"/>
      <c r="FQ497" s="6">
        <f>SUMIF(FR$315:FR$345,$D497,FT$315:FT$345)</f>
        <v>0</v>
      </c>
      <c r="FR497" s="9"/>
      <c r="FS497" s="10"/>
      <c r="FT497" s="11"/>
      <c r="FU497" s="6">
        <f>SUMIF(FV$315:FV$345,$D497,FX$315:FX$345)</f>
        <v>0</v>
      </c>
      <c r="FV497" s="9"/>
      <c r="FW497" s="10"/>
      <c r="FX497" s="11"/>
      <c r="FY497" s="6">
        <f>SUMIF(FZ$315:FZ$345,$D497,GB$315:GB$345)</f>
        <v>0</v>
      </c>
      <c r="FZ497" s="9"/>
      <c r="GA497" s="10"/>
      <c r="GB497" s="11"/>
      <c r="GC497" s="6">
        <f>SUMIF(GD$315:GD$345,$D497,GF$315:GF$345)</f>
        <v>0</v>
      </c>
      <c r="GD497" s="9"/>
      <c r="GE497" s="10"/>
      <c r="GF497" s="11"/>
      <c r="GG497" s="6">
        <f>SUMIF(GH$315:GH$345,$D497,GJ$315:GJ$345)</f>
        <v>0</v>
      </c>
      <c r="GH497" s="9"/>
      <c r="GI497" s="10"/>
      <c r="GJ497" s="11"/>
      <c r="GK497" s="6">
        <f>SUMIF(GL$315:GL$345,$D497,GN$315:GN$345)</f>
        <v>0</v>
      </c>
      <c r="GL497" s="9"/>
      <c r="GM497" s="10"/>
      <c r="GN497" s="11"/>
      <c r="GO497" s="6">
        <f>SUMIF(GP$315:GP$345,$D497,GR$315:GR$345)</f>
        <v>0</v>
      </c>
      <c r="GP497" s="9"/>
      <c r="GQ497" s="10"/>
      <c r="GR497" s="11"/>
      <c r="GS497" s="6">
        <f>SUMIF(GT$315:GT$345,$D497,GV$315:GV$345)</f>
        <v>0</v>
      </c>
      <c r="GT497" s="9"/>
      <c r="GU497" s="10"/>
      <c r="GV497" s="20"/>
      <c r="GW497" s="19">
        <f t="shared" si="13"/>
        <v>0</v>
      </c>
      <c r="GX497" s="472"/>
      <c r="GY497" s="522"/>
    </row>
    <row r="498" spans="1:207" ht="33.950000000000003" customHeight="1" thickBot="1">
      <c r="A498" s="47" t="s">
        <v>86</v>
      </c>
      <c r="B498" s="500"/>
      <c r="C498" s="250" t="s">
        <v>424</v>
      </c>
      <c r="D498" s="247" t="s">
        <v>425</v>
      </c>
      <c r="E498" s="206">
        <f>SUMIF(F$346:F$376,$D498,H$346:H$376)</f>
        <v>0</v>
      </c>
      <c r="F498" s="9"/>
      <c r="G498" s="10"/>
      <c r="H498" s="11"/>
      <c r="I498" s="6">
        <f>SUMIF(J$346:J$376,$D498,L$346:L$376)</f>
        <v>0</v>
      </c>
      <c r="J498" s="9"/>
      <c r="K498" s="10"/>
      <c r="L498" s="11"/>
      <c r="M498" s="6">
        <f>SUMIF(N$346:N$376,$D498,P$346:P$376)</f>
        <v>0</v>
      </c>
      <c r="N498" s="9"/>
      <c r="O498" s="10"/>
      <c r="P498" s="11"/>
      <c r="Q498" s="6">
        <f>SUMIF(R$346:R$376,$D498,T$346:T$376)</f>
        <v>0</v>
      </c>
      <c r="R498" s="9"/>
      <c r="S498" s="10"/>
      <c r="T498" s="11"/>
      <c r="U498" s="6">
        <f>SUMIF(V$346:V$376,$D498,X$346:X$376)</f>
        <v>0</v>
      </c>
      <c r="V498" s="9"/>
      <c r="W498" s="10"/>
      <c r="X498" s="11"/>
      <c r="Y498" s="6">
        <f>SUMIF(Z$346:Z$376,$D498,AB$346:AB$376)</f>
        <v>0</v>
      </c>
      <c r="Z498" s="9"/>
      <c r="AA498" s="10"/>
      <c r="AB498" s="11"/>
      <c r="AC498" s="6">
        <f>SUMIF(AD$346:AD$376,$D498,AF$346:AF$376)</f>
        <v>0</v>
      </c>
      <c r="AD498" s="9"/>
      <c r="AE498" s="10"/>
      <c r="AF498" s="11"/>
      <c r="AG498" s="6">
        <f>SUMIF(AH$346:AH$376,$D498,AJ$346:AJ$376)</f>
        <v>0</v>
      </c>
      <c r="AH498" s="9"/>
      <c r="AI498" s="10"/>
      <c r="AJ498" s="11"/>
      <c r="AK498" s="6">
        <f>SUMIF(AL$346:AL$376,$D498,AN$346:AN$376)</f>
        <v>0</v>
      </c>
      <c r="AL498" s="9"/>
      <c r="AM498" s="10"/>
      <c r="AN498" s="11"/>
      <c r="AO498" s="6">
        <f>SUMIF(AP$346:AP$376,$D498,AR$346:AR$376)</f>
        <v>0</v>
      </c>
      <c r="AP498" s="9"/>
      <c r="AQ498" s="10"/>
      <c r="AR498" s="11"/>
      <c r="AS498" s="6">
        <f>SUMIF(AT$346:AT$376,$D498,AV$346:AV$376)</f>
        <v>0</v>
      </c>
      <c r="AT498" s="9"/>
      <c r="AU498" s="10"/>
      <c r="AV498" s="11"/>
      <c r="AW498" s="6">
        <f>SUMIF(AX$346:AX$376,$D498,AZ$346:AZ$376)</f>
        <v>0</v>
      </c>
      <c r="AX498" s="9"/>
      <c r="AY498" s="10"/>
      <c r="AZ498" s="11"/>
      <c r="BA498" s="6">
        <f>SUMIF(BB$346:BB$376,$D498,BD$346:BD$376)</f>
        <v>0</v>
      </c>
      <c r="BB498" s="9"/>
      <c r="BC498" s="10"/>
      <c r="BD498" s="11"/>
      <c r="BE498" s="6">
        <f>SUMIF(BF$346:BF$376,$D498,BH$346:BH$376)</f>
        <v>0</v>
      </c>
      <c r="BF498" s="9"/>
      <c r="BG498" s="10"/>
      <c r="BH498" s="11"/>
      <c r="BI498" s="6">
        <f>SUMIF(BJ$346:BJ$376,$D498,BL$346:BL$376)</f>
        <v>0</v>
      </c>
      <c r="BJ498" s="9"/>
      <c r="BK498" s="10"/>
      <c r="BL498" s="11"/>
      <c r="BM498" s="6">
        <f>SUMIF(BN$346:BN$376,$D498,BP$346:BP$376)</f>
        <v>0</v>
      </c>
      <c r="BN498" s="9"/>
      <c r="BO498" s="10"/>
      <c r="BP498" s="11"/>
      <c r="BQ498" s="6">
        <f>SUMIF(BR$346:BR$376,$D498,BT$346:BT$376)</f>
        <v>0</v>
      </c>
      <c r="BR498" s="9"/>
      <c r="BS498" s="10"/>
      <c r="BT498" s="11"/>
      <c r="BU498" s="6">
        <f>SUMIF(BV$346:BV$376,$D498,BX$346:BX$376)</f>
        <v>0</v>
      </c>
      <c r="BV498" s="9"/>
      <c r="BW498" s="10"/>
      <c r="BX498" s="11"/>
      <c r="BY498" s="6">
        <f>SUMIF(BZ$346:BZ$376,$D498,CB$346:CB$376)</f>
        <v>0</v>
      </c>
      <c r="BZ498" s="9"/>
      <c r="CA498" s="10"/>
      <c r="CB498" s="11"/>
      <c r="CC498" s="6">
        <f>SUMIF(CD$346:CD$376,$D498,CF$346:CF$376)</f>
        <v>0</v>
      </c>
      <c r="CD498" s="9"/>
      <c r="CE498" s="10"/>
      <c r="CF498" s="11"/>
      <c r="CG498" s="6">
        <f>SUMIF(CH$346:CH$376,$D498,CJ$346:CJ$376)</f>
        <v>0</v>
      </c>
      <c r="CH498" s="9"/>
      <c r="CI498" s="10"/>
      <c r="CJ498" s="11"/>
      <c r="CK498" s="6">
        <f>SUMIF(CL$346:CL$376,$D498,CN$346:CN$376)</f>
        <v>0</v>
      </c>
      <c r="CL498" s="9"/>
      <c r="CM498" s="10"/>
      <c r="CN498" s="11"/>
      <c r="CO498" s="6">
        <f>SUMIF(CP$346:CP$376,$D498,CR$346:CR$376)</f>
        <v>0</v>
      </c>
      <c r="CP498" s="9"/>
      <c r="CQ498" s="10"/>
      <c r="CR498" s="11"/>
      <c r="CS498" s="6">
        <f>SUMIF(CT$346:CT$376,$D498,CV$346:CV$376)</f>
        <v>0</v>
      </c>
      <c r="CT498" s="9"/>
      <c r="CU498" s="10"/>
      <c r="CV498" s="11"/>
      <c r="CW498" s="6">
        <f>SUMIF(CX$346:CX$376,$D498,CZ$346:CZ$376)</f>
        <v>0</v>
      </c>
      <c r="CX498" s="9"/>
      <c r="CY498" s="10"/>
      <c r="CZ498" s="11"/>
      <c r="DA498" s="6">
        <f>SUMIF(DB$346:DB$376,$D498,DD$346:DD$376)</f>
        <v>0</v>
      </c>
      <c r="DB498" s="9"/>
      <c r="DC498" s="10"/>
      <c r="DD498" s="11"/>
      <c r="DE498" s="6">
        <f>SUMIF(DF$346:DF$376,$D498,DH$346:DH$376)</f>
        <v>0</v>
      </c>
      <c r="DF498" s="9"/>
      <c r="DG498" s="10"/>
      <c r="DH498" s="11"/>
      <c r="DI498" s="6">
        <f>SUMIF(DJ$346:DJ$376,$D498,DL$346:DL$376)</f>
        <v>0</v>
      </c>
      <c r="DJ498" s="9"/>
      <c r="DK498" s="10"/>
      <c r="DL498" s="11"/>
      <c r="DM498" s="6">
        <f>SUMIF(DN$346:DN$376,$D498,DP$346:DP$376)</f>
        <v>0</v>
      </c>
      <c r="DN498" s="9"/>
      <c r="DO498" s="10"/>
      <c r="DP498" s="11"/>
      <c r="DQ498" s="6">
        <f>SUMIF(DR$346:DR$376,$D498,DT$346:DT$376)</f>
        <v>0</v>
      </c>
      <c r="DR498" s="9"/>
      <c r="DS498" s="10"/>
      <c r="DT498" s="11"/>
      <c r="DU498" s="6">
        <f>SUMIF(DV$346:DV$376,$D498,DX$346:DX$376)</f>
        <v>0</v>
      </c>
      <c r="DV498" s="9"/>
      <c r="DW498" s="10"/>
      <c r="DX498" s="11"/>
      <c r="DY498" s="6">
        <f>SUMIF(DZ$346:DZ$376,$D498,EB$346:EB$376)</f>
        <v>0</v>
      </c>
      <c r="DZ498" s="9"/>
      <c r="EA498" s="10"/>
      <c r="EB498" s="11"/>
      <c r="EC498" s="6">
        <f>SUMIF(ED$346:ED$376,$D498,EF$346:EF$376)</f>
        <v>0</v>
      </c>
      <c r="ED498" s="9"/>
      <c r="EE498" s="10"/>
      <c r="EF498" s="11"/>
      <c r="EG498" s="6">
        <f>SUMIF(EH$346:EH$376,$D498,EJ$346:EJ$376)</f>
        <v>0</v>
      </c>
      <c r="EH498" s="9"/>
      <c r="EI498" s="10"/>
      <c r="EJ498" s="11"/>
      <c r="EK498" s="6">
        <f>SUMIF(EL$346:EL$376,$D498,EN$346:EN$376)</f>
        <v>0</v>
      </c>
      <c r="EL498" s="9"/>
      <c r="EM498" s="10"/>
      <c r="EN498" s="11"/>
      <c r="EO498" s="6">
        <f>SUMIF(EP$346:EP$376,$D498,ER$346:ER$376)</f>
        <v>0</v>
      </c>
      <c r="EP498" s="9"/>
      <c r="EQ498" s="10"/>
      <c r="ER498" s="11"/>
      <c r="ES498" s="6">
        <f>SUMIF(ET$346:ET$376,$D498,EV$346:EV$376)</f>
        <v>0</v>
      </c>
      <c r="ET498" s="9"/>
      <c r="EU498" s="10"/>
      <c r="EV498" s="11"/>
      <c r="EW498" s="6">
        <f>SUMIF(EX$346:EX$376,$D498,EZ$346:EZ$376)</f>
        <v>0</v>
      </c>
      <c r="EX498" s="9"/>
      <c r="EY498" s="10"/>
      <c r="EZ498" s="11"/>
      <c r="FA498" s="6">
        <f>SUMIF(FB$346:FB$376,$D498,FD$346:FD$376)</f>
        <v>0</v>
      </c>
      <c r="FB498" s="9"/>
      <c r="FC498" s="10"/>
      <c r="FD498" s="11"/>
      <c r="FE498" s="6">
        <f>SUMIF(FF$346:FF$376,$D498,FH$346:FH$376)</f>
        <v>0</v>
      </c>
      <c r="FF498" s="9"/>
      <c r="FG498" s="10"/>
      <c r="FH498" s="11"/>
      <c r="FI498" s="6">
        <f>SUMIF(FJ$346:FJ$376,$D498,FL$346:FL$376)</f>
        <v>0</v>
      </c>
      <c r="FJ498" s="9"/>
      <c r="FK498" s="10"/>
      <c r="FL498" s="11"/>
      <c r="FM498" s="6">
        <f>SUMIF(FN$346:FN$376,$D498,FP$346:FP$376)</f>
        <v>0</v>
      </c>
      <c r="FN498" s="9"/>
      <c r="FO498" s="10"/>
      <c r="FP498" s="11"/>
      <c r="FQ498" s="6">
        <f>SUMIF(FR$346:FR$376,$D498,FT$346:FT$376)</f>
        <v>0</v>
      </c>
      <c r="FR498" s="9"/>
      <c r="FS498" s="10"/>
      <c r="FT498" s="11"/>
      <c r="FU498" s="6">
        <f>SUMIF(FV$346:FV$376,$D498,FX$346:FX$376)</f>
        <v>0</v>
      </c>
      <c r="FV498" s="9"/>
      <c r="FW498" s="10"/>
      <c r="FX498" s="11"/>
      <c r="FY498" s="6">
        <f>SUMIF(FZ$346:FZ$376,$D498,GB$346:GB$376)</f>
        <v>0</v>
      </c>
      <c r="FZ498" s="9"/>
      <c r="GA498" s="10"/>
      <c r="GB498" s="11"/>
      <c r="GC498" s="6">
        <f>SUMIF(GD$346:GD$376,$D498,GF$346:GF$376)</f>
        <v>0</v>
      </c>
      <c r="GD498" s="9"/>
      <c r="GE498" s="10"/>
      <c r="GF498" s="11"/>
      <c r="GG498" s="6">
        <f>SUMIF(GH$346:GH$376,$D498,GJ$346:GJ$376)</f>
        <v>0</v>
      </c>
      <c r="GH498" s="9"/>
      <c r="GI498" s="10"/>
      <c r="GJ498" s="11"/>
      <c r="GK498" s="6">
        <f>SUMIF(GL$346:GL$376,$D498,GN$346:GN$376)</f>
        <v>0</v>
      </c>
      <c r="GL498" s="9"/>
      <c r="GM498" s="10"/>
      <c r="GN498" s="11"/>
      <c r="GO498" s="6">
        <f>SUMIF(GP$346:GP$376,$D498,GR$346:GR$376)</f>
        <v>0</v>
      </c>
      <c r="GP498" s="9"/>
      <c r="GQ498" s="10"/>
      <c r="GR498" s="11"/>
      <c r="GS498" s="6">
        <f>SUMIF(GT$346:GT$376,$D498,GV$346:GV$376)</f>
        <v>0</v>
      </c>
      <c r="GT498" s="9"/>
      <c r="GU498" s="10"/>
      <c r="GV498" s="20"/>
      <c r="GW498" s="19">
        <f t="shared" si="13"/>
        <v>0</v>
      </c>
      <c r="GX498" s="472"/>
      <c r="GY498" s="523"/>
    </row>
    <row r="499" spans="1:207" ht="30">
      <c r="A499" s="47" t="s">
        <v>75</v>
      </c>
      <c r="B499" s="495">
        <v>23</v>
      </c>
      <c r="C499" s="292" t="s">
        <v>429</v>
      </c>
      <c r="D499" s="209" t="s">
        <v>431</v>
      </c>
      <c r="E499" s="206">
        <f>SUMIF(F$5:F$35,$D499,H$5:H$35)</f>
        <v>0</v>
      </c>
      <c r="F499" s="9"/>
      <c r="G499" s="10"/>
      <c r="H499" s="11"/>
      <c r="I499" s="6">
        <f>SUMIF(J$5:J$35,$D499,L$5:L$35)</f>
        <v>0</v>
      </c>
      <c r="J499" s="9"/>
      <c r="K499" s="10"/>
      <c r="L499" s="11"/>
      <c r="M499" s="6">
        <f>SUMIF(N$5:N$35,$D499,P$5:P$35)</f>
        <v>0</v>
      </c>
      <c r="N499" s="9"/>
      <c r="O499" s="10"/>
      <c r="P499" s="11"/>
      <c r="Q499" s="6">
        <f>SUMIF(R$5:R$35,$D499,T$5:T$35)</f>
        <v>0</v>
      </c>
      <c r="R499" s="9"/>
      <c r="S499" s="10"/>
      <c r="T499" s="11"/>
      <c r="U499" s="6">
        <f>SUMIF(V$5:V$35,$D499,X$5:X$35)</f>
        <v>0</v>
      </c>
      <c r="V499" s="9"/>
      <c r="W499" s="10"/>
      <c r="X499" s="11"/>
      <c r="Y499" s="6">
        <f>SUMIF(Z$5:Z$35,$D499,AB$5:AB$35)</f>
        <v>0</v>
      </c>
      <c r="Z499" s="9"/>
      <c r="AA499" s="10"/>
      <c r="AB499" s="11"/>
      <c r="AC499" s="6">
        <f>SUMIF(AD$5:AD$35,$D499,AF$5:AF$35)</f>
        <v>0</v>
      </c>
      <c r="AD499" s="9"/>
      <c r="AE499" s="10"/>
      <c r="AF499" s="11"/>
      <c r="AG499" s="6">
        <f>SUMIF(AH$5:AH$35,$D499,AJ$5:AJ$35)</f>
        <v>0</v>
      </c>
      <c r="AH499" s="9"/>
      <c r="AI499" s="10"/>
      <c r="AJ499" s="11"/>
      <c r="AK499" s="6">
        <f>SUMIF(AL$5:AL$35,$D499,AN$5:AN$35)</f>
        <v>0</v>
      </c>
      <c r="AL499" s="9"/>
      <c r="AM499" s="10"/>
      <c r="AN499" s="11"/>
      <c r="AO499" s="6">
        <f>SUMIF(AP$5:AP$35,$D499,AR$5:AR$35)</f>
        <v>0</v>
      </c>
      <c r="AP499" s="9"/>
      <c r="AQ499" s="10"/>
      <c r="AR499" s="11"/>
      <c r="AS499" s="6">
        <f>SUMIF(AT$5:AT$35,$D499,AV$5:AV$35)</f>
        <v>0</v>
      </c>
      <c r="AT499" s="9"/>
      <c r="AU499" s="10"/>
      <c r="AV499" s="11"/>
      <c r="AW499" s="6">
        <f>SUMIF(AX$5:AX$35,$D499,AZ$5:AZ$35)</f>
        <v>0</v>
      </c>
      <c r="AX499" s="9"/>
      <c r="AY499" s="10"/>
      <c r="AZ499" s="11"/>
      <c r="BA499" s="6">
        <f>SUMIF(BB$5:BB$35,$D499,BD$5:BD$35)</f>
        <v>0</v>
      </c>
      <c r="BB499" s="9"/>
      <c r="BC499" s="10"/>
      <c r="BD499" s="11"/>
      <c r="BE499" s="6">
        <f>SUMIF(BF$5:BF$35,$D499,BH$5:BH$35)</f>
        <v>0</v>
      </c>
      <c r="BF499" s="9"/>
      <c r="BG499" s="10"/>
      <c r="BH499" s="11"/>
      <c r="BI499" s="6">
        <f>SUMIF(BJ$5:BJ$35,$D499,BL$5:BL$35)</f>
        <v>0</v>
      </c>
      <c r="BJ499" s="9"/>
      <c r="BK499" s="10"/>
      <c r="BL499" s="11"/>
      <c r="BM499" s="6">
        <f>SUMIF(BN$5:BN$35,$D499,BP$5:BP$35)</f>
        <v>0</v>
      </c>
      <c r="BN499" s="9"/>
      <c r="BO499" s="10"/>
      <c r="BP499" s="11"/>
      <c r="BQ499" s="6">
        <f>SUMIF(BR$5:BR$35,$D499,BT$5:BT$35)</f>
        <v>0</v>
      </c>
      <c r="BR499" s="9"/>
      <c r="BS499" s="10"/>
      <c r="BT499" s="11"/>
      <c r="BU499" s="6">
        <f>SUMIF(BV$5:BV$35,$D499,BX$5:BX$35)</f>
        <v>0</v>
      </c>
      <c r="BV499" s="9"/>
      <c r="BW499" s="10"/>
      <c r="BX499" s="11"/>
      <c r="BY499" s="6">
        <f>SUMIF(BZ$5:BZ$35,$D499,CB$5:CB$35)</f>
        <v>0</v>
      </c>
      <c r="BZ499" s="9"/>
      <c r="CA499" s="10"/>
      <c r="CB499" s="11"/>
      <c r="CC499" s="6">
        <f>SUMIF(CD$5:CD$35,$D499,CF$5:CF$35)</f>
        <v>0</v>
      </c>
      <c r="CD499" s="9"/>
      <c r="CE499" s="10"/>
      <c r="CF499" s="11"/>
      <c r="CG499" s="6">
        <f>SUMIF(CH$5:CH$35,$D499,CJ$5:CJ$35)</f>
        <v>0</v>
      </c>
      <c r="CH499" s="9"/>
      <c r="CI499" s="10"/>
      <c r="CJ499" s="11"/>
      <c r="CK499" s="6">
        <f>SUMIF(CL$5:CL$35,$D499,CN$5:CN$35)</f>
        <v>0</v>
      </c>
      <c r="CL499" s="9"/>
      <c r="CM499" s="10"/>
      <c r="CN499" s="11"/>
      <c r="CO499" s="6">
        <f>SUMIF(CP$5:CP$35,$D499,CR$5:CR$35)</f>
        <v>0</v>
      </c>
      <c r="CP499" s="9"/>
      <c r="CQ499" s="10"/>
      <c r="CR499" s="11"/>
      <c r="CS499" s="6">
        <f>SUMIF(CT$5:CT$35,$D499,CV$5:CV$35)</f>
        <v>0</v>
      </c>
      <c r="CT499" s="9"/>
      <c r="CU499" s="10"/>
      <c r="CV499" s="11"/>
      <c r="CW499" s="6">
        <f>SUMIF(CX$5:CX$35,$D499,CZ$5:CZ$35)</f>
        <v>0</v>
      </c>
      <c r="CX499" s="9"/>
      <c r="CY499" s="10"/>
      <c r="CZ499" s="11"/>
      <c r="DA499" s="6">
        <f>SUMIF(DB$5:DB$35,$D499,DD$5:DD$35)</f>
        <v>0</v>
      </c>
      <c r="DB499" s="9"/>
      <c r="DC499" s="10"/>
      <c r="DD499" s="11"/>
      <c r="DE499" s="6">
        <f>SUMIF(DF$5:DF$35,$D499,DH$5:DH$35)</f>
        <v>0</v>
      </c>
      <c r="DF499" s="9"/>
      <c r="DG499" s="10"/>
      <c r="DH499" s="11"/>
      <c r="DI499" s="6">
        <f>SUMIF(DJ$5:DJ$35,$D499,DL$5:DL$35)</f>
        <v>0</v>
      </c>
      <c r="DJ499" s="9"/>
      <c r="DK499" s="10"/>
      <c r="DL499" s="11"/>
      <c r="DM499" s="6">
        <f>SUMIF(DN$5:DN$35,$D499,DP$5:DP$35)</f>
        <v>0</v>
      </c>
      <c r="DN499" s="9"/>
      <c r="DO499" s="10"/>
      <c r="DP499" s="11"/>
      <c r="DQ499" s="6">
        <f>SUMIF(DR$5:DR$35,$D499,DT$5:DT$35)</f>
        <v>0</v>
      </c>
      <c r="DR499" s="9"/>
      <c r="DS499" s="10"/>
      <c r="DT499" s="11"/>
      <c r="DU499" s="6">
        <f>SUMIF(DV$5:DV$35,$D499,DX$5:DX$35)</f>
        <v>0</v>
      </c>
      <c r="DV499" s="9"/>
      <c r="DW499" s="10"/>
      <c r="DX499" s="11"/>
      <c r="DY499" s="6">
        <f>SUMIF(DZ$5:DZ$35,$D499,EB$5:EB$35)</f>
        <v>0</v>
      </c>
      <c r="DZ499" s="9"/>
      <c r="EA499" s="10"/>
      <c r="EB499" s="11"/>
      <c r="EC499" s="6">
        <f>SUMIF(ED$5:ED$35,$D499,EF$5:EF$35)</f>
        <v>0</v>
      </c>
      <c r="ED499" s="9"/>
      <c r="EE499" s="10"/>
      <c r="EF499" s="11"/>
      <c r="EG499" s="6">
        <f>SUMIF(EH$5:EH$35,$D499,EJ$5:EJ$35)</f>
        <v>0</v>
      </c>
      <c r="EH499" s="9"/>
      <c r="EI499" s="10"/>
      <c r="EJ499" s="11"/>
      <c r="EK499" s="6">
        <f>SUMIF(EL$5:EL$35,$D499,EN$5:EN$35)</f>
        <v>0</v>
      </c>
      <c r="EL499" s="9"/>
      <c r="EM499" s="10"/>
      <c r="EN499" s="11"/>
      <c r="EO499" s="6">
        <f>SUMIF(EP$5:EP$35,$D499,ER$5:ER$35)</f>
        <v>0</v>
      </c>
      <c r="EP499" s="9"/>
      <c r="EQ499" s="10"/>
      <c r="ER499" s="11"/>
      <c r="ES499" s="6">
        <f>SUMIF(ET$5:ET$35,$D499,EV$5:EV$35)</f>
        <v>0</v>
      </c>
      <c r="ET499" s="9"/>
      <c r="EU499" s="10"/>
      <c r="EV499" s="11"/>
      <c r="EW499" s="6">
        <f>SUMIF(EX$5:EX$35,$D499,EZ$5:EZ$35)</f>
        <v>0</v>
      </c>
      <c r="EX499" s="9"/>
      <c r="EY499" s="10"/>
      <c r="EZ499" s="11"/>
      <c r="FA499" s="6">
        <f>SUMIF(FB$5:FB$35,$D499,FD$5:FD$35)</f>
        <v>0</v>
      </c>
      <c r="FB499" s="9"/>
      <c r="FC499" s="10"/>
      <c r="FD499" s="11"/>
      <c r="FE499" s="6">
        <f>SUMIF(FF$5:FF$35,$D499,FH$5:FH$35)</f>
        <v>0</v>
      </c>
      <c r="FF499" s="9"/>
      <c r="FG499" s="10"/>
      <c r="FH499" s="11"/>
      <c r="FI499" s="6">
        <f>SUMIF(FJ$5:FJ$35,$D499,FL$5:FL$35)</f>
        <v>0</v>
      </c>
      <c r="FJ499" s="9"/>
      <c r="FK499" s="10"/>
      <c r="FL499" s="11"/>
      <c r="FM499" s="6">
        <f>SUMIF(FN$5:FN$35,$D499,FP$5:FP$35)</f>
        <v>0</v>
      </c>
      <c r="FN499" s="9"/>
      <c r="FO499" s="10"/>
      <c r="FP499" s="11"/>
      <c r="FQ499" s="6">
        <f>SUMIF(FR$5:FR$35,$D499,FT$5:FT$35)</f>
        <v>0</v>
      </c>
      <c r="FR499" s="9"/>
      <c r="FS499" s="10"/>
      <c r="FT499" s="11"/>
      <c r="FU499" s="6">
        <f>SUMIF(FV$5:FV$35,$D499,FX$5:FX$35)</f>
        <v>0</v>
      </c>
      <c r="FV499" s="9"/>
      <c r="FW499" s="10"/>
      <c r="FX499" s="11"/>
      <c r="FY499" s="6">
        <f>SUMIF(FZ$5:FZ$35,$D499,GB$5:GB$35)</f>
        <v>0</v>
      </c>
      <c r="FZ499" s="9"/>
      <c r="GA499" s="10"/>
      <c r="GB499" s="11"/>
      <c r="GC499" s="6">
        <f>SUMIF(GD$5:GD$35,$D499,GF$5:GF$35)</f>
        <v>0</v>
      </c>
      <c r="GD499" s="9"/>
      <c r="GE499" s="10"/>
      <c r="GF499" s="11"/>
      <c r="GG499" s="6">
        <f>SUMIF(GH$5:GH$35,$D499,GJ$5:GJ$35)</f>
        <v>0</v>
      </c>
      <c r="GH499" s="9"/>
      <c r="GI499" s="10"/>
      <c r="GJ499" s="11"/>
      <c r="GK499" s="6">
        <f>SUMIF(GL$5:GL$35,$D499,GN$5:GN$35)</f>
        <v>0</v>
      </c>
      <c r="GL499" s="9"/>
      <c r="GM499" s="10"/>
      <c r="GN499" s="11"/>
      <c r="GO499" s="6">
        <f>SUMIF(GP$5:GP$35,$D499,GR$5:GR$35)</f>
        <v>0</v>
      </c>
      <c r="GP499" s="9"/>
      <c r="GQ499" s="10"/>
      <c r="GR499" s="11"/>
      <c r="GS499" s="6">
        <f>SUMIF(GT$5:GT$35,$D499,GV$5:GV$35)</f>
        <v>0</v>
      </c>
      <c r="GT499" s="9"/>
      <c r="GU499" s="10"/>
      <c r="GV499" s="20"/>
      <c r="GW499" s="19">
        <f t="shared" si="13"/>
        <v>0</v>
      </c>
      <c r="GX499" s="472">
        <f>SUM(GW499:GW510)</f>
        <v>0</v>
      </c>
      <c r="GY499" s="521" t="str">
        <f>D499</f>
        <v>TS15640/02</v>
      </c>
    </row>
    <row r="500" spans="1:207" ht="30">
      <c r="A500" s="47" t="s">
        <v>76</v>
      </c>
      <c r="B500" s="496"/>
      <c r="C500" s="293" t="s">
        <v>429</v>
      </c>
      <c r="D500" s="211" t="s">
        <v>374</v>
      </c>
      <c r="E500" s="206">
        <f>SUMIF(F$36:F$66,$D500,H$36:H$66)</f>
        <v>0</v>
      </c>
      <c r="F500" s="9"/>
      <c r="G500" s="10"/>
      <c r="H500" s="11"/>
      <c r="I500" s="6">
        <f>SUMIF(J$36:J$66,$D500,L$36:L$66)</f>
        <v>0</v>
      </c>
      <c r="J500" s="9"/>
      <c r="K500" s="10"/>
      <c r="L500" s="11"/>
      <c r="M500" s="6">
        <f>SUMIF(N$36:N$66,$D500,P$36:P$66)</f>
        <v>0</v>
      </c>
      <c r="N500" s="9"/>
      <c r="O500" s="10"/>
      <c r="P500" s="11"/>
      <c r="Q500" s="6">
        <f>SUMIF(R$36:R$66,$D500,T$36:T$66)</f>
        <v>0</v>
      </c>
      <c r="R500" s="9"/>
      <c r="S500" s="10"/>
      <c r="T500" s="11"/>
      <c r="U500" s="6">
        <f>SUMIF(V$36:V$66,$D500,X$36:X$66)</f>
        <v>0</v>
      </c>
      <c r="V500" s="9"/>
      <c r="W500" s="10"/>
      <c r="X500" s="11"/>
      <c r="Y500" s="6">
        <f>SUMIF(Z$36:Z$66,$D500,AB$36:AB$66)</f>
        <v>0</v>
      </c>
      <c r="Z500" s="9"/>
      <c r="AA500" s="10"/>
      <c r="AB500" s="11"/>
      <c r="AC500" s="6">
        <f>SUMIF(AD$36:AD$66,$D500,AF$36:AF$66)</f>
        <v>0</v>
      </c>
      <c r="AD500" s="9"/>
      <c r="AE500" s="10"/>
      <c r="AF500" s="11"/>
      <c r="AG500" s="6">
        <f>SUMIF(AH$36:AH$66,$D500,AJ$36:AJ$66)</f>
        <v>0</v>
      </c>
      <c r="AH500" s="9"/>
      <c r="AI500" s="10"/>
      <c r="AJ500" s="11"/>
      <c r="AK500" s="6">
        <f>SUMIF(AL$36:AL$66,$D500,AN$36:AN$66)</f>
        <v>0</v>
      </c>
      <c r="AL500" s="9"/>
      <c r="AM500" s="10"/>
      <c r="AN500" s="11"/>
      <c r="AO500" s="6">
        <f>SUMIF(AP$36:AP$66,$D500,AR$36:AR$66)</f>
        <v>0</v>
      </c>
      <c r="AP500" s="9"/>
      <c r="AQ500" s="10"/>
      <c r="AR500" s="11"/>
      <c r="AS500" s="6">
        <f>SUMIF(AT$36:AT$66,$D500,AV$36:AV$66)</f>
        <v>0</v>
      </c>
      <c r="AT500" s="9"/>
      <c r="AU500" s="10"/>
      <c r="AV500" s="11"/>
      <c r="AW500" s="6">
        <f>SUMIF(AX$36:AX$66,$D500,AZ$36:AZ$66)</f>
        <v>0</v>
      </c>
      <c r="AX500" s="9"/>
      <c r="AY500" s="10"/>
      <c r="AZ500" s="11"/>
      <c r="BA500" s="6">
        <f>SUMIF(BB$36:BB$66,$D500,BD$36:BD$66)</f>
        <v>0</v>
      </c>
      <c r="BB500" s="9"/>
      <c r="BC500" s="10"/>
      <c r="BD500" s="11"/>
      <c r="BE500" s="6">
        <f>SUMIF(BF$36:BF$66,$D500,BH$36:BH$66)</f>
        <v>0</v>
      </c>
      <c r="BF500" s="9"/>
      <c r="BG500" s="10"/>
      <c r="BH500" s="11"/>
      <c r="BI500" s="6">
        <f>SUMIF(BJ$36:BJ$66,$D500,BL$36:BL$66)</f>
        <v>0</v>
      </c>
      <c r="BJ500" s="9"/>
      <c r="BK500" s="10"/>
      <c r="BL500" s="11"/>
      <c r="BM500" s="6">
        <f>SUMIF(BN$36:BN$66,$D500,BP$36:BP$66)</f>
        <v>0</v>
      </c>
      <c r="BN500" s="9"/>
      <c r="BO500" s="10"/>
      <c r="BP500" s="11"/>
      <c r="BQ500" s="6">
        <f>SUMIF(BR$36:BR$66,$D500,BT$36:BT$66)</f>
        <v>0</v>
      </c>
      <c r="BR500" s="9"/>
      <c r="BS500" s="10"/>
      <c r="BT500" s="11"/>
      <c r="BU500" s="6">
        <f>SUMIF(BV$36:BV$66,$D500,BX$36:BX$66)</f>
        <v>0</v>
      </c>
      <c r="BV500" s="9"/>
      <c r="BW500" s="10"/>
      <c r="BX500" s="11"/>
      <c r="BY500" s="6">
        <f>SUMIF(BZ$36:BZ$66,$D500,CB$36:CB$66)</f>
        <v>0</v>
      </c>
      <c r="BZ500" s="9"/>
      <c r="CA500" s="10"/>
      <c r="CB500" s="11"/>
      <c r="CC500" s="6">
        <f>SUMIF(CD$36:CD$66,$D500,CF$36:CF$66)</f>
        <v>0</v>
      </c>
      <c r="CD500" s="9"/>
      <c r="CE500" s="10"/>
      <c r="CF500" s="11"/>
      <c r="CG500" s="6">
        <f>SUMIF(CH$36:CH$66,$D500,CJ$36:CJ$66)</f>
        <v>0</v>
      </c>
      <c r="CH500" s="9"/>
      <c r="CI500" s="10"/>
      <c r="CJ500" s="11"/>
      <c r="CK500" s="6">
        <f>SUMIF(CL$36:CL$66,$D500,CN$36:CN$66)</f>
        <v>0</v>
      </c>
      <c r="CL500" s="9"/>
      <c r="CM500" s="10"/>
      <c r="CN500" s="11"/>
      <c r="CO500" s="6">
        <f>SUMIF(CP$36:CP$66,$D500,CR$36:CR$66)</f>
        <v>0</v>
      </c>
      <c r="CP500" s="9"/>
      <c r="CQ500" s="10"/>
      <c r="CR500" s="11"/>
      <c r="CS500" s="6">
        <f>SUMIF(CT$36:CT$66,$D500,CV$36:CV$66)</f>
        <v>0</v>
      </c>
      <c r="CT500" s="9"/>
      <c r="CU500" s="10"/>
      <c r="CV500" s="11"/>
      <c r="CW500" s="6">
        <f>SUMIF(CX$36:CX$66,$D500,CZ$36:CZ$66)</f>
        <v>0</v>
      </c>
      <c r="CX500" s="9"/>
      <c r="CY500" s="10"/>
      <c r="CZ500" s="11"/>
      <c r="DA500" s="6">
        <f>SUMIF(DB$36:DB$66,$D500,DD$36:DD$66)</f>
        <v>0</v>
      </c>
      <c r="DB500" s="9"/>
      <c r="DC500" s="10"/>
      <c r="DD500" s="11"/>
      <c r="DE500" s="6">
        <f>SUMIF(DF$36:DF$66,$D500,DH$36:DH$66)</f>
        <v>0</v>
      </c>
      <c r="DF500" s="9"/>
      <c r="DG500" s="10"/>
      <c r="DH500" s="11"/>
      <c r="DI500" s="6">
        <f>SUMIF(DJ$36:DJ$66,$D500,DL$36:DL$66)</f>
        <v>0</v>
      </c>
      <c r="DJ500" s="9"/>
      <c r="DK500" s="10"/>
      <c r="DL500" s="11"/>
      <c r="DM500" s="6">
        <f>SUMIF(DN$36:DN$66,$D500,DP$36:DP$66)</f>
        <v>0</v>
      </c>
      <c r="DN500" s="9"/>
      <c r="DO500" s="10"/>
      <c r="DP500" s="11"/>
      <c r="DQ500" s="6">
        <f>SUMIF(DR$36:DR$66,$D500,DT$36:DT$66)</f>
        <v>0</v>
      </c>
      <c r="DR500" s="9"/>
      <c r="DS500" s="10"/>
      <c r="DT500" s="11"/>
      <c r="DU500" s="6">
        <f>SUMIF(DV$36:DV$66,$D500,DX$36:DX$66)</f>
        <v>0</v>
      </c>
      <c r="DV500" s="9"/>
      <c r="DW500" s="10"/>
      <c r="DX500" s="11"/>
      <c r="DY500" s="6">
        <f>SUMIF(DZ$36:DZ$66,$D500,EB$36:EB$66)</f>
        <v>0</v>
      </c>
      <c r="DZ500" s="9"/>
      <c r="EA500" s="10"/>
      <c r="EB500" s="11"/>
      <c r="EC500" s="6">
        <f>SUMIF(ED$36:ED$66,$D500,EF$36:EF$66)</f>
        <v>0</v>
      </c>
      <c r="ED500" s="9"/>
      <c r="EE500" s="10"/>
      <c r="EF500" s="11"/>
      <c r="EG500" s="6">
        <f>SUMIF(EH$36:EH$66,$D500,EJ$36:EJ$66)</f>
        <v>0</v>
      </c>
      <c r="EH500" s="9"/>
      <c r="EI500" s="10"/>
      <c r="EJ500" s="11"/>
      <c r="EK500" s="6">
        <f>SUMIF(EL$36:EL$66,$D500,EN$36:EN$66)</f>
        <v>0</v>
      </c>
      <c r="EL500" s="9"/>
      <c r="EM500" s="10"/>
      <c r="EN500" s="11"/>
      <c r="EO500" s="6">
        <f>SUMIF(EP$36:EP$66,$D500,ER$36:ER$66)</f>
        <v>0</v>
      </c>
      <c r="EP500" s="9"/>
      <c r="EQ500" s="10"/>
      <c r="ER500" s="11"/>
      <c r="ES500" s="6">
        <f>SUMIF(ET$36:ET$66,$D500,EV$36:EV$66)</f>
        <v>0</v>
      </c>
      <c r="ET500" s="9"/>
      <c r="EU500" s="10"/>
      <c r="EV500" s="11"/>
      <c r="EW500" s="6">
        <f>SUMIF(EX$36:EX$66,$D500,EZ$36:EZ$66)</f>
        <v>0</v>
      </c>
      <c r="EX500" s="9"/>
      <c r="EY500" s="10"/>
      <c r="EZ500" s="11"/>
      <c r="FA500" s="6">
        <f>SUMIF(FB$36:FB$66,$D500,FD$36:FD$66)</f>
        <v>0</v>
      </c>
      <c r="FB500" s="9"/>
      <c r="FC500" s="10"/>
      <c r="FD500" s="11"/>
      <c r="FE500" s="6">
        <f>SUMIF(FF$36:FF$66,$D500,FH$36:FH$66)</f>
        <v>0</v>
      </c>
      <c r="FF500" s="9"/>
      <c r="FG500" s="10"/>
      <c r="FH500" s="11"/>
      <c r="FI500" s="6">
        <f>SUMIF(FJ$36:FJ$66,$D500,FL$36:FL$66)</f>
        <v>0</v>
      </c>
      <c r="FJ500" s="9"/>
      <c r="FK500" s="10"/>
      <c r="FL500" s="11"/>
      <c r="FM500" s="6">
        <f>SUMIF(FN$36:FN$66,$D500,FP$36:FP$66)</f>
        <v>0</v>
      </c>
      <c r="FN500" s="9"/>
      <c r="FO500" s="10"/>
      <c r="FP500" s="11"/>
      <c r="FQ500" s="6">
        <f>SUMIF(FR$36:FR$66,$D500,FT$36:FT$66)</f>
        <v>0</v>
      </c>
      <c r="FR500" s="9"/>
      <c r="FS500" s="10"/>
      <c r="FT500" s="11"/>
      <c r="FU500" s="6">
        <f>SUMIF(FV$36:FV$66,$D500,FX$36:FX$66)</f>
        <v>0</v>
      </c>
      <c r="FV500" s="9"/>
      <c r="FW500" s="10"/>
      <c r="FX500" s="11"/>
      <c r="FY500" s="6">
        <f>SUMIF(FZ$36:FZ$66,$D500,GB$36:GB$66)</f>
        <v>0</v>
      </c>
      <c r="FZ500" s="9"/>
      <c r="GA500" s="10"/>
      <c r="GB500" s="11"/>
      <c r="GC500" s="6">
        <f>SUMIF(GD$36:GD$66,$D500,GF$36:GF$66)</f>
        <v>0</v>
      </c>
      <c r="GD500" s="9"/>
      <c r="GE500" s="10"/>
      <c r="GF500" s="11"/>
      <c r="GG500" s="6">
        <f>SUMIF(GH$36:GH$66,$D500,GJ$36:GJ$66)</f>
        <v>0</v>
      </c>
      <c r="GH500" s="9"/>
      <c r="GI500" s="10"/>
      <c r="GJ500" s="11"/>
      <c r="GK500" s="6">
        <f>SUMIF(GL$36:GL$66,$D500,GN$36:GN$66)</f>
        <v>0</v>
      </c>
      <c r="GL500" s="9"/>
      <c r="GM500" s="10"/>
      <c r="GN500" s="11"/>
      <c r="GO500" s="6">
        <f>SUMIF(GP$36:GP$66,$D500,GR$36:GR$66)</f>
        <v>0</v>
      </c>
      <c r="GP500" s="9"/>
      <c r="GQ500" s="10"/>
      <c r="GR500" s="11"/>
      <c r="GS500" s="6">
        <f>SUMIF(GT$36:GT$66,$D500,GV$36:GV$66)</f>
        <v>0</v>
      </c>
      <c r="GT500" s="9"/>
      <c r="GU500" s="10"/>
      <c r="GV500" s="20"/>
      <c r="GW500" s="19">
        <f t="shared" si="13"/>
        <v>0</v>
      </c>
      <c r="GX500" s="472"/>
      <c r="GY500" s="522"/>
    </row>
    <row r="501" spans="1:207" ht="30">
      <c r="A501" s="47" t="s">
        <v>77</v>
      </c>
      <c r="B501" s="496"/>
      <c r="C501" s="293" t="s">
        <v>429</v>
      </c>
      <c r="D501" s="211" t="s">
        <v>431</v>
      </c>
      <c r="E501" s="206">
        <f>SUMIF(F$67:F$97,$D501,H$67:H$97)</f>
        <v>0</v>
      </c>
      <c r="F501" s="9"/>
      <c r="G501" s="10"/>
      <c r="H501" s="11"/>
      <c r="I501" s="6">
        <f>SUMIF(J$67:J$97,$D501,L$67:L$97)</f>
        <v>0</v>
      </c>
      <c r="J501" s="9"/>
      <c r="K501" s="10"/>
      <c r="L501" s="11"/>
      <c r="M501" s="6">
        <f>SUMIF(N$67:N$97,$D501,P$67:P$97)</f>
        <v>0</v>
      </c>
      <c r="N501" s="9"/>
      <c r="O501" s="10"/>
      <c r="P501" s="11"/>
      <c r="Q501" s="6">
        <f>SUMIF(R$67:R$97,$D501,T$67:T$97)</f>
        <v>0</v>
      </c>
      <c r="R501" s="9"/>
      <c r="S501" s="10"/>
      <c r="T501" s="11"/>
      <c r="U501" s="6">
        <f>SUMIF(V$67:V$97,$D501,X$67:X$97)</f>
        <v>0</v>
      </c>
      <c r="V501" s="9"/>
      <c r="W501" s="10"/>
      <c r="X501" s="11"/>
      <c r="Y501" s="6">
        <f>SUMIF(Z$67:Z$97,$D501,AB$67:AB$97)</f>
        <v>0</v>
      </c>
      <c r="Z501" s="9"/>
      <c r="AA501" s="10"/>
      <c r="AB501" s="11"/>
      <c r="AC501" s="6">
        <f>SUMIF(AD$67:AD$97,$D501,AF$67:AF$97)</f>
        <v>0</v>
      </c>
      <c r="AD501" s="9"/>
      <c r="AE501" s="10"/>
      <c r="AF501" s="11"/>
      <c r="AG501" s="6">
        <f>SUMIF(AH$67:AH$97,$D501,AJ$67:AJ$97)</f>
        <v>0</v>
      </c>
      <c r="AH501" s="9"/>
      <c r="AI501" s="10"/>
      <c r="AJ501" s="11"/>
      <c r="AK501" s="6">
        <f>SUMIF(AL$67:AL$97,$D501,AN$67:AN$97)</f>
        <v>0</v>
      </c>
      <c r="AL501" s="9"/>
      <c r="AM501" s="10"/>
      <c r="AN501" s="11"/>
      <c r="AO501" s="6">
        <f>SUMIF(AP$67:AP$97,$D501,AR$67:AR$97)</f>
        <v>0</v>
      </c>
      <c r="AP501" s="9"/>
      <c r="AQ501" s="10"/>
      <c r="AR501" s="11"/>
      <c r="AS501" s="6">
        <f>SUMIF(AT$67:AT$97,$D501,AV$67:AV$97)</f>
        <v>0</v>
      </c>
      <c r="AT501" s="9"/>
      <c r="AU501" s="10"/>
      <c r="AV501" s="11"/>
      <c r="AW501" s="6">
        <f>SUMIF(AX$67:AX$97,$D501,AZ$67:AZ$97)</f>
        <v>0</v>
      </c>
      <c r="AX501" s="9"/>
      <c r="AY501" s="10"/>
      <c r="AZ501" s="11"/>
      <c r="BA501" s="6">
        <f>SUMIF(BB$67:BB$97,$D501,BD$67:BD$97)</f>
        <v>0</v>
      </c>
      <c r="BB501" s="9"/>
      <c r="BC501" s="10"/>
      <c r="BD501" s="11"/>
      <c r="BE501" s="6">
        <f>SUMIF(BF$67:BF$97,$D501,BH$67:BH$97)</f>
        <v>0</v>
      </c>
      <c r="BF501" s="9"/>
      <c r="BG501" s="10"/>
      <c r="BH501" s="11"/>
      <c r="BI501" s="6">
        <f>SUMIF(BJ$67:BJ$97,$D501,BL$67:BL$97)</f>
        <v>0</v>
      </c>
      <c r="BJ501" s="9"/>
      <c r="BK501" s="10"/>
      <c r="BL501" s="11"/>
      <c r="BM501" s="6">
        <f>SUMIF(BN$67:BN$97,$D501,BP$67:BP$97)</f>
        <v>0</v>
      </c>
      <c r="BN501" s="9"/>
      <c r="BO501" s="10"/>
      <c r="BP501" s="11"/>
      <c r="BQ501" s="6">
        <f>SUMIF(BR$67:BR$97,$D501,BT$67:BT$97)</f>
        <v>0</v>
      </c>
      <c r="BR501" s="9"/>
      <c r="BS501" s="10"/>
      <c r="BT501" s="11"/>
      <c r="BU501" s="6">
        <f>SUMIF(BV$67:BV$97,$D501,BX$67:BX$97)</f>
        <v>0</v>
      </c>
      <c r="BV501" s="9"/>
      <c r="BW501" s="10"/>
      <c r="BX501" s="11"/>
      <c r="BY501" s="6">
        <f>SUMIF(BZ$67:BZ$97,$D501,CB$67:CB$97)</f>
        <v>0</v>
      </c>
      <c r="BZ501" s="9"/>
      <c r="CA501" s="10"/>
      <c r="CB501" s="11"/>
      <c r="CC501" s="6">
        <f>SUMIF(CD$67:CD$97,$D501,CF$67:CF$97)</f>
        <v>0</v>
      </c>
      <c r="CD501" s="9"/>
      <c r="CE501" s="10"/>
      <c r="CF501" s="11"/>
      <c r="CG501" s="6">
        <f>SUMIF(CH$67:CH$97,$D501,CJ$67:CJ$97)</f>
        <v>0</v>
      </c>
      <c r="CH501" s="9"/>
      <c r="CI501" s="10"/>
      <c r="CJ501" s="11"/>
      <c r="CK501" s="6">
        <f>SUMIF(CL$67:CL$97,$D501,CN$67:CN$97)</f>
        <v>0</v>
      </c>
      <c r="CL501" s="9"/>
      <c r="CM501" s="10"/>
      <c r="CN501" s="11"/>
      <c r="CO501" s="6">
        <f>SUMIF(CP$67:CP$97,$D501,CR$67:CR$97)</f>
        <v>0</v>
      </c>
      <c r="CP501" s="9"/>
      <c r="CQ501" s="10"/>
      <c r="CR501" s="11"/>
      <c r="CS501" s="6">
        <f>SUMIF(CT$67:CT$97,$D501,CV$67:CV$97)</f>
        <v>0</v>
      </c>
      <c r="CT501" s="9"/>
      <c r="CU501" s="10"/>
      <c r="CV501" s="11"/>
      <c r="CW501" s="6">
        <f>SUMIF(CX$67:CX$97,$D501,CZ$67:CZ$97)</f>
        <v>0</v>
      </c>
      <c r="CX501" s="9"/>
      <c r="CY501" s="10"/>
      <c r="CZ501" s="11"/>
      <c r="DA501" s="6">
        <f>SUMIF(DB$67:DB$97,$D501,DD$67:DD$97)</f>
        <v>0</v>
      </c>
      <c r="DB501" s="9"/>
      <c r="DC501" s="10"/>
      <c r="DD501" s="11"/>
      <c r="DE501" s="6">
        <f>SUMIF(DF$67:DF$97,$D501,DH$67:DH$97)</f>
        <v>0</v>
      </c>
      <c r="DF501" s="9"/>
      <c r="DG501" s="10"/>
      <c r="DH501" s="11"/>
      <c r="DI501" s="6">
        <f>SUMIF(DJ$67:DJ$97,$D501,DL$67:DL$97)</f>
        <v>0</v>
      </c>
      <c r="DJ501" s="9"/>
      <c r="DK501" s="10"/>
      <c r="DL501" s="11"/>
      <c r="DM501" s="6">
        <f>SUMIF(DN$67:DN$97,$D501,DP$67:DP$97)</f>
        <v>0</v>
      </c>
      <c r="DN501" s="9"/>
      <c r="DO501" s="10"/>
      <c r="DP501" s="11"/>
      <c r="DQ501" s="6">
        <f>SUMIF(DR$67:DR$97,$D501,DT$67:DT$97)</f>
        <v>0</v>
      </c>
      <c r="DR501" s="9"/>
      <c r="DS501" s="10"/>
      <c r="DT501" s="11"/>
      <c r="DU501" s="6">
        <f>SUMIF(DV$67:DV$97,$D501,DX$67:DX$97)</f>
        <v>0</v>
      </c>
      <c r="DV501" s="9"/>
      <c r="DW501" s="10"/>
      <c r="DX501" s="11"/>
      <c r="DY501" s="6">
        <f>SUMIF(DZ$67:DZ$97,$D501,EB$67:EB$97)</f>
        <v>0</v>
      </c>
      <c r="DZ501" s="9"/>
      <c r="EA501" s="10"/>
      <c r="EB501" s="11"/>
      <c r="EC501" s="6">
        <f>SUMIF(ED$67:ED$97,$D501,EF$67:EF$97)</f>
        <v>0</v>
      </c>
      <c r="ED501" s="9"/>
      <c r="EE501" s="10"/>
      <c r="EF501" s="11"/>
      <c r="EG501" s="6">
        <f>SUMIF(EH$67:EH$97,$D501,EJ$67:EJ$97)</f>
        <v>0</v>
      </c>
      <c r="EH501" s="9"/>
      <c r="EI501" s="10"/>
      <c r="EJ501" s="11"/>
      <c r="EK501" s="6">
        <f>SUMIF(EL$67:EL$97,$D501,EN$67:EN$97)</f>
        <v>0</v>
      </c>
      <c r="EL501" s="9"/>
      <c r="EM501" s="10"/>
      <c r="EN501" s="11"/>
      <c r="EO501" s="6">
        <f>SUMIF(EP$67:EP$97,$D501,ER$67:ER$97)</f>
        <v>0</v>
      </c>
      <c r="EP501" s="9"/>
      <c r="EQ501" s="10"/>
      <c r="ER501" s="11"/>
      <c r="ES501" s="6">
        <f>SUMIF(ET$67:ET$97,$D501,EV$67:EV$97)</f>
        <v>0</v>
      </c>
      <c r="ET501" s="9"/>
      <c r="EU501" s="10"/>
      <c r="EV501" s="11"/>
      <c r="EW501" s="6">
        <f>SUMIF(EX$67:EX$97,$D501,EZ$67:EZ$97)</f>
        <v>0</v>
      </c>
      <c r="EX501" s="9"/>
      <c r="EY501" s="10"/>
      <c r="EZ501" s="11"/>
      <c r="FA501" s="6">
        <f>SUMIF(FB$67:FB$97,$D501,FD$67:FD$97)</f>
        <v>0</v>
      </c>
      <c r="FB501" s="9"/>
      <c r="FC501" s="10"/>
      <c r="FD501" s="11"/>
      <c r="FE501" s="6">
        <f>SUMIF(FF$67:FF$97,$D501,FH$67:FH$97)</f>
        <v>0</v>
      </c>
      <c r="FF501" s="9"/>
      <c r="FG501" s="10"/>
      <c r="FH501" s="11"/>
      <c r="FI501" s="6">
        <f>SUMIF(FJ$67:FJ$97,$D501,FL$67:FL$97)</f>
        <v>0</v>
      </c>
      <c r="FJ501" s="9"/>
      <c r="FK501" s="10"/>
      <c r="FL501" s="11"/>
      <c r="FM501" s="6">
        <f>SUMIF(FN$67:FN$97,$D501,FP$67:FP$97)</f>
        <v>0</v>
      </c>
      <c r="FN501" s="9"/>
      <c r="FO501" s="10"/>
      <c r="FP501" s="11"/>
      <c r="FQ501" s="6">
        <f>SUMIF(FR$67:FR$97,$D501,FT$67:FT$97)</f>
        <v>0</v>
      </c>
      <c r="FR501" s="9"/>
      <c r="FS501" s="10"/>
      <c r="FT501" s="11"/>
      <c r="FU501" s="6">
        <f>SUMIF(FV$67:FV$97,$D501,FX$67:FX$97)</f>
        <v>0</v>
      </c>
      <c r="FV501" s="9"/>
      <c r="FW501" s="10"/>
      <c r="FX501" s="11"/>
      <c r="FY501" s="6">
        <f>SUMIF(FZ$67:FZ$97,$D501,GB$67:GB$97)</f>
        <v>0</v>
      </c>
      <c r="FZ501" s="9"/>
      <c r="GA501" s="10"/>
      <c r="GB501" s="11"/>
      <c r="GC501" s="6">
        <f>SUMIF(GD$67:GD$97,$D501,GF$67:GF$97)</f>
        <v>0</v>
      </c>
      <c r="GD501" s="9"/>
      <c r="GE501" s="10"/>
      <c r="GF501" s="11"/>
      <c r="GG501" s="6">
        <f>SUMIF(GH$67:GH$97,$D501,GJ$67:GJ$97)</f>
        <v>0</v>
      </c>
      <c r="GH501" s="9"/>
      <c r="GI501" s="10"/>
      <c r="GJ501" s="11"/>
      <c r="GK501" s="6">
        <f>SUMIF(GL$67:GL$97,$D501,GN$67:GN$97)</f>
        <v>0</v>
      </c>
      <c r="GL501" s="9"/>
      <c r="GM501" s="10"/>
      <c r="GN501" s="11"/>
      <c r="GO501" s="6">
        <f>SUMIF(GP$67:GP$97,$D501,GR$67:GR$97)</f>
        <v>0</v>
      </c>
      <c r="GP501" s="9"/>
      <c r="GQ501" s="10"/>
      <c r="GR501" s="11"/>
      <c r="GS501" s="6">
        <f>SUMIF(GT$67:GT$97,$D501,GV$67:GV$97)</f>
        <v>0</v>
      </c>
      <c r="GT501" s="9"/>
      <c r="GU501" s="10"/>
      <c r="GV501" s="20"/>
      <c r="GW501" s="19">
        <f t="shared" si="13"/>
        <v>0</v>
      </c>
      <c r="GX501" s="472"/>
      <c r="GY501" s="522"/>
    </row>
    <row r="502" spans="1:207" ht="30">
      <c r="A502" s="47" t="s">
        <v>78</v>
      </c>
      <c r="B502" s="496"/>
      <c r="C502" s="293" t="s">
        <v>429</v>
      </c>
      <c r="D502" s="211" t="s">
        <v>431</v>
      </c>
      <c r="E502" s="206">
        <f>SUMIF(F$98:F$128,$D502,H$98:H$128)</f>
        <v>0</v>
      </c>
      <c r="F502" s="9"/>
      <c r="G502" s="10"/>
      <c r="H502" s="11"/>
      <c r="I502" s="6">
        <f>SUMIF(J$98:J$128,$D502,L$98:L$128)</f>
        <v>0</v>
      </c>
      <c r="J502" s="9"/>
      <c r="K502" s="10"/>
      <c r="L502" s="11"/>
      <c r="M502" s="6">
        <f>SUMIF(N$98:N$128,$D502,P$98:P$128)</f>
        <v>0</v>
      </c>
      <c r="N502" s="9"/>
      <c r="O502" s="10"/>
      <c r="P502" s="11"/>
      <c r="Q502" s="6">
        <f>SUMIF(R$98:R$128,$D502,T$98:T$128)</f>
        <v>0</v>
      </c>
      <c r="R502" s="9"/>
      <c r="S502" s="10"/>
      <c r="T502" s="11"/>
      <c r="U502" s="6">
        <f>SUMIF(V$98:V$128,$D502,X$98:X$128)</f>
        <v>0</v>
      </c>
      <c r="V502" s="9"/>
      <c r="W502" s="10"/>
      <c r="X502" s="11"/>
      <c r="Y502" s="6">
        <f>SUMIF(Z$98:Z$128,$D502,AB$98:AB$128)</f>
        <v>0</v>
      </c>
      <c r="Z502" s="9"/>
      <c r="AA502" s="10"/>
      <c r="AB502" s="11"/>
      <c r="AC502" s="6">
        <f>SUMIF(AD$98:AD$128,$D502,AF$98:AF$128)</f>
        <v>0</v>
      </c>
      <c r="AD502" s="9"/>
      <c r="AE502" s="10"/>
      <c r="AF502" s="11"/>
      <c r="AG502" s="6">
        <f>SUMIF(AH$98:AH$128,$D502,AJ$98:AJ$128)</f>
        <v>0</v>
      </c>
      <c r="AH502" s="9"/>
      <c r="AI502" s="10"/>
      <c r="AJ502" s="11"/>
      <c r="AK502" s="6">
        <f>SUMIF(AL$98:AL$128,$D502,AN$98:AN$128)</f>
        <v>0</v>
      </c>
      <c r="AL502" s="9"/>
      <c r="AM502" s="10"/>
      <c r="AN502" s="11"/>
      <c r="AO502" s="6">
        <f>SUMIF(AP$98:AP$128,$D502,AR$98:AR$128)</f>
        <v>0</v>
      </c>
      <c r="AP502" s="9"/>
      <c r="AQ502" s="10"/>
      <c r="AR502" s="11"/>
      <c r="AS502" s="6">
        <f>SUMIF(AT$98:AT$128,$D502,AV$98:AV$128)</f>
        <v>0</v>
      </c>
      <c r="AT502" s="9"/>
      <c r="AU502" s="10"/>
      <c r="AV502" s="11"/>
      <c r="AW502" s="6">
        <f>SUMIF(AX$98:AX$128,$D502,AZ$98:AZ$128)</f>
        <v>0</v>
      </c>
      <c r="AX502" s="9"/>
      <c r="AY502" s="10"/>
      <c r="AZ502" s="11"/>
      <c r="BA502" s="6">
        <f>SUMIF(BB$98:BB$128,$D502,BD$98:BD$128)</f>
        <v>0</v>
      </c>
      <c r="BB502" s="9"/>
      <c r="BC502" s="10"/>
      <c r="BD502" s="11"/>
      <c r="BE502" s="6">
        <f>SUMIF(BF$98:BF$128,$D502,BH$98:BH$128)</f>
        <v>0</v>
      </c>
      <c r="BF502" s="9"/>
      <c r="BG502" s="10"/>
      <c r="BH502" s="11"/>
      <c r="BI502" s="6">
        <f>SUMIF(BJ$98:BJ$128,$D502,BL$98:BL$128)</f>
        <v>0</v>
      </c>
      <c r="BJ502" s="9"/>
      <c r="BK502" s="10"/>
      <c r="BL502" s="11"/>
      <c r="BM502" s="6">
        <f>SUMIF(BN$98:BN$128,$D502,BP$98:BP$128)</f>
        <v>0</v>
      </c>
      <c r="BN502" s="9"/>
      <c r="BO502" s="10"/>
      <c r="BP502" s="11"/>
      <c r="BQ502" s="6">
        <f>SUMIF(BR$98:BR$128,$D502,BT$98:BT$128)</f>
        <v>0</v>
      </c>
      <c r="BR502" s="9"/>
      <c r="BS502" s="10"/>
      <c r="BT502" s="11"/>
      <c r="BU502" s="6">
        <f>SUMIF(BV$98:BV$128,$D502,BX$98:BX$128)</f>
        <v>0</v>
      </c>
      <c r="BV502" s="9"/>
      <c r="BW502" s="10"/>
      <c r="BX502" s="11"/>
      <c r="BY502" s="6">
        <f>SUMIF(BZ$98:BZ$128,$D502,CB$98:CB$128)</f>
        <v>0</v>
      </c>
      <c r="BZ502" s="9"/>
      <c r="CA502" s="10"/>
      <c r="CB502" s="11"/>
      <c r="CC502" s="6">
        <f>SUMIF(CD$98:CD$128,$D502,CF$98:CF$128)</f>
        <v>0</v>
      </c>
      <c r="CD502" s="9"/>
      <c r="CE502" s="10"/>
      <c r="CF502" s="11"/>
      <c r="CG502" s="6">
        <f>SUMIF(CH$98:CH$128,$D502,CJ$98:CJ$128)</f>
        <v>0</v>
      </c>
      <c r="CH502" s="9"/>
      <c r="CI502" s="10"/>
      <c r="CJ502" s="11"/>
      <c r="CK502" s="6">
        <f>SUMIF(CL$98:CL$128,$D502,CN$98:CN$128)</f>
        <v>0</v>
      </c>
      <c r="CL502" s="9"/>
      <c r="CM502" s="10"/>
      <c r="CN502" s="11"/>
      <c r="CO502" s="6">
        <f>SUMIF(CP$98:CP$128,$D502,CR$98:CR$128)</f>
        <v>0</v>
      </c>
      <c r="CP502" s="9"/>
      <c r="CQ502" s="10"/>
      <c r="CR502" s="11"/>
      <c r="CS502" s="6">
        <f>SUMIF(CT$98:CT$128,$D502,CV$98:CV$128)</f>
        <v>0</v>
      </c>
      <c r="CT502" s="9"/>
      <c r="CU502" s="10"/>
      <c r="CV502" s="11"/>
      <c r="CW502" s="6">
        <f>SUMIF(CX$98:CX$128,$D502,CZ$98:CZ$128)</f>
        <v>0</v>
      </c>
      <c r="CX502" s="9"/>
      <c r="CY502" s="10"/>
      <c r="CZ502" s="11"/>
      <c r="DA502" s="6">
        <f>SUMIF(DB$98:DB$128,$D502,DD$98:DD$128)</f>
        <v>0</v>
      </c>
      <c r="DB502" s="9"/>
      <c r="DC502" s="10"/>
      <c r="DD502" s="11"/>
      <c r="DE502" s="6">
        <f>SUMIF(DF$98:DF$128,$D502,DH$98:DH$128)</f>
        <v>0</v>
      </c>
      <c r="DF502" s="9"/>
      <c r="DG502" s="10"/>
      <c r="DH502" s="11"/>
      <c r="DI502" s="6">
        <f>SUMIF(DJ$98:DJ$128,$D502,DL$98:DL$128)</f>
        <v>0</v>
      </c>
      <c r="DJ502" s="9"/>
      <c r="DK502" s="10"/>
      <c r="DL502" s="11"/>
      <c r="DM502" s="6">
        <f>SUMIF(DN$98:DN$128,$D502,DP$98:DP$128)</f>
        <v>0</v>
      </c>
      <c r="DN502" s="9"/>
      <c r="DO502" s="10"/>
      <c r="DP502" s="11"/>
      <c r="DQ502" s="6">
        <f>SUMIF(DR$98:DR$128,$D502,DT$98:DT$128)</f>
        <v>0</v>
      </c>
      <c r="DR502" s="9"/>
      <c r="DS502" s="10"/>
      <c r="DT502" s="11"/>
      <c r="DU502" s="6">
        <f>SUMIF(DV$98:DV$128,$D502,DX$98:DX$128)</f>
        <v>0</v>
      </c>
      <c r="DV502" s="9"/>
      <c r="DW502" s="10"/>
      <c r="DX502" s="11"/>
      <c r="DY502" s="6">
        <f>SUMIF(DZ$98:DZ$128,$D502,EB$98:EB$128)</f>
        <v>0</v>
      </c>
      <c r="DZ502" s="9"/>
      <c r="EA502" s="10"/>
      <c r="EB502" s="11"/>
      <c r="EC502" s="6">
        <f>SUMIF(ED$98:ED$128,$D502,EF$98:EF$128)</f>
        <v>0</v>
      </c>
      <c r="ED502" s="9"/>
      <c r="EE502" s="10"/>
      <c r="EF502" s="11"/>
      <c r="EG502" s="6">
        <f>SUMIF(EH$98:EH$128,$D502,EJ$98:EJ$128)</f>
        <v>0</v>
      </c>
      <c r="EH502" s="9"/>
      <c r="EI502" s="10"/>
      <c r="EJ502" s="11"/>
      <c r="EK502" s="6">
        <f>SUMIF(EL$98:EL$128,$D502,EN$98:EN$128)</f>
        <v>0</v>
      </c>
      <c r="EL502" s="9"/>
      <c r="EM502" s="10"/>
      <c r="EN502" s="11"/>
      <c r="EO502" s="6">
        <f>SUMIF(EP$98:EP$128,$D502,ER$98:ER$128)</f>
        <v>0</v>
      </c>
      <c r="EP502" s="9"/>
      <c r="EQ502" s="10"/>
      <c r="ER502" s="11"/>
      <c r="ES502" s="6">
        <f>SUMIF(ET$98:ET$128,$D502,EV$98:EV$128)</f>
        <v>0</v>
      </c>
      <c r="ET502" s="9"/>
      <c r="EU502" s="10"/>
      <c r="EV502" s="11"/>
      <c r="EW502" s="6">
        <f>SUMIF(EX$98:EX$128,$D502,EZ$98:EZ$128)</f>
        <v>0</v>
      </c>
      <c r="EX502" s="9"/>
      <c r="EY502" s="10"/>
      <c r="EZ502" s="11"/>
      <c r="FA502" s="6">
        <f>SUMIF(FB$98:FB$128,$D502,FD$98:FD$128)</f>
        <v>0</v>
      </c>
      <c r="FB502" s="9"/>
      <c r="FC502" s="10"/>
      <c r="FD502" s="11"/>
      <c r="FE502" s="6">
        <f>SUMIF(FF$98:FF$128,$D502,FH$98:FH$128)</f>
        <v>0</v>
      </c>
      <c r="FF502" s="9"/>
      <c r="FG502" s="10"/>
      <c r="FH502" s="11"/>
      <c r="FI502" s="6">
        <f>SUMIF(FJ$98:FJ$128,$D502,FL$98:FL$128)</f>
        <v>0</v>
      </c>
      <c r="FJ502" s="9"/>
      <c r="FK502" s="10"/>
      <c r="FL502" s="11"/>
      <c r="FM502" s="6">
        <f>SUMIF(FN$98:FN$128,$D502,FP$98:FP$128)</f>
        <v>0</v>
      </c>
      <c r="FN502" s="9"/>
      <c r="FO502" s="10"/>
      <c r="FP502" s="11"/>
      <c r="FQ502" s="6">
        <f>SUMIF(FR$98:FR$128,$D502,FT$98:FT$128)</f>
        <v>0</v>
      </c>
      <c r="FR502" s="9"/>
      <c r="FS502" s="10"/>
      <c r="FT502" s="11"/>
      <c r="FU502" s="6">
        <f>SUMIF(FV$98:FV$128,$D502,FX$98:FX$128)</f>
        <v>0</v>
      </c>
      <c r="FV502" s="9"/>
      <c r="FW502" s="10"/>
      <c r="FX502" s="11"/>
      <c r="FY502" s="6">
        <f>SUMIF(FZ$98:FZ$128,$D502,GB$98:GB$128)</f>
        <v>0</v>
      </c>
      <c r="FZ502" s="9"/>
      <c r="GA502" s="10"/>
      <c r="GB502" s="11"/>
      <c r="GC502" s="6">
        <f>SUMIF(GD$98:GD$128,$D502,GF$98:GF$128)</f>
        <v>0</v>
      </c>
      <c r="GD502" s="9"/>
      <c r="GE502" s="10"/>
      <c r="GF502" s="11"/>
      <c r="GG502" s="6">
        <f>SUMIF(GH$98:GH$128,$D502,GJ$98:GJ$128)</f>
        <v>0</v>
      </c>
      <c r="GH502" s="9"/>
      <c r="GI502" s="10"/>
      <c r="GJ502" s="11"/>
      <c r="GK502" s="6">
        <f>SUMIF(GL$98:GL$128,$D502,GN$98:GN$128)</f>
        <v>0</v>
      </c>
      <c r="GL502" s="9"/>
      <c r="GM502" s="10"/>
      <c r="GN502" s="11"/>
      <c r="GO502" s="6">
        <f>SUMIF(GP$98:GP$128,$D502,GR$98:GR$128)</f>
        <v>0</v>
      </c>
      <c r="GP502" s="9"/>
      <c r="GQ502" s="10"/>
      <c r="GR502" s="11"/>
      <c r="GS502" s="6">
        <f>SUMIF(GT$98:GT$128,$D502,GV$98:GV$128)</f>
        <v>0</v>
      </c>
      <c r="GT502" s="9"/>
      <c r="GU502" s="10"/>
      <c r="GV502" s="20"/>
      <c r="GW502" s="19">
        <f t="shared" si="13"/>
        <v>0</v>
      </c>
      <c r="GX502" s="472"/>
      <c r="GY502" s="522"/>
    </row>
    <row r="503" spans="1:207" ht="30">
      <c r="A503" s="47" t="s">
        <v>79</v>
      </c>
      <c r="B503" s="496"/>
      <c r="C503" s="293" t="s">
        <v>429</v>
      </c>
      <c r="D503" s="211" t="s">
        <v>431</v>
      </c>
      <c r="E503" s="206">
        <f>SUMIF(F$129:F$159,$D503,H$129:H$159)</f>
        <v>0</v>
      </c>
      <c r="F503" s="9"/>
      <c r="G503" s="10"/>
      <c r="H503" s="11"/>
      <c r="I503" s="6">
        <f>SUMIF(J$129:J$159,$D503,L$129:L$159)</f>
        <v>0</v>
      </c>
      <c r="J503" s="9"/>
      <c r="K503" s="10"/>
      <c r="L503" s="11"/>
      <c r="M503" s="6">
        <f>SUMIF(N$129:N$159,$D503,P$129:P$159)</f>
        <v>0</v>
      </c>
      <c r="N503" s="9"/>
      <c r="O503" s="10"/>
      <c r="P503" s="11"/>
      <c r="Q503" s="6">
        <f>SUMIF(R$129:R$159,$D503,T$129:T$159)</f>
        <v>0</v>
      </c>
      <c r="R503" s="9"/>
      <c r="S503" s="10"/>
      <c r="T503" s="11"/>
      <c r="U503" s="6">
        <f>SUMIF(V$129:V$159,$D503,X$129:X$159)</f>
        <v>0</v>
      </c>
      <c r="V503" s="9"/>
      <c r="W503" s="10"/>
      <c r="X503" s="11"/>
      <c r="Y503" s="6">
        <f>SUMIF(Z$129:Z$159,$D503,AB$129:AB$159)</f>
        <v>0</v>
      </c>
      <c r="Z503" s="9"/>
      <c r="AA503" s="10"/>
      <c r="AB503" s="11"/>
      <c r="AC503" s="6">
        <f>SUMIF(AD$129:AD$159,$D503,AF$129:AF$159)</f>
        <v>0</v>
      </c>
      <c r="AD503" s="9"/>
      <c r="AE503" s="10"/>
      <c r="AF503" s="11"/>
      <c r="AG503" s="6">
        <f>SUMIF(AH$129:AH$159,$D503,AJ$129:AJ$159)</f>
        <v>0</v>
      </c>
      <c r="AH503" s="9"/>
      <c r="AI503" s="10"/>
      <c r="AJ503" s="11"/>
      <c r="AK503" s="6">
        <f>SUMIF(AL$129:AL$159,$D503,AN$129:AN$159)</f>
        <v>0</v>
      </c>
      <c r="AL503" s="9"/>
      <c r="AM503" s="10"/>
      <c r="AN503" s="11"/>
      <c r="AO503" s="6">
        <f>SUMIF(AP$129:AP$159,$D503,AR$129:AR$159)</f>
        <v>0</v>
      </c>
      <c r="AP503" s="9"/>
      <c r="AQ503" s="10"/>
      <c r="AR503" s="11"/>
      <c r="AS503" s="6">
        <f>SUMIF(AT$129:AT$159,$D503,AV$129:AV$159)</f>
        <v>0</v>
      </c>
      <c r="AT503" s="9"/>
      <c r="AU503" s="10"/>
      <c r="AV503" s="11"/>
      <c r="AW503" s="6">
        <f>SUMIF(AX$129:AX$159,$D503,AZ$129:AZ$159)</f>
        <v>0</v>
      </c>
      <c r="AX503" s="9"/>
      <c r="AY503" s="10"/>
      <c r="AZ503" s="11"/>
      <c r="BA503" s="6">
        <f>SUMIF(BB$129:BB$159,$D503,BD$129:BD$159)</f>
        <v>0</v>
      </c>
      <c r="BB503" s="9"/>
      <c r="BC503" s="10"/>
      <c r="BD503" s="11"/>
      <c r="BE503" s="6">
        <f>SUMIF(BF$129:BF$159,$D503,BH$129:BH$159)</f>
        <v>0</v>
      </c>
      <c r="BF503" s="9"/>
      <c r="BG503" s="10"/>
      <c r="BH503" s="11"/>
      <c r="BI503" s="6">
        <f>SUMIF(BJ$129:BJ$159,$D503,BL$129:BL$159)</f>
        <v>0</v>
      </c>
      <c r="BJ503" s="9"/>
      <c r="BK503" s="10"/>
      <c r="BL503" s="11"/>
      <c r="BM503" s="6">
        <f>SUMIF(BN$129:BN$159,$D503,BP$129:BP$159)</f>
        <v>0</v>
      </c>
      <c r="BN503" s="9"/>
      <c r="BO503" s="10"/>
      <c r="BP503" s="11"/>
      <c r="BQ503" s="6">
        <f>SUMIF(BR$129:BR$159,$D503,BT$129:BT$159)</f>
        <v>0</v>
      </c>
      <c r="BR503" s="9"/>
      <c r="BS503" s="10"/>
      <c r="BT503" s="11"/>
      <c r="BU503" s="6">
        <f>SUMIF(BV$129:BV$159,$D503,BX$129:BX$159)</f>
        <v>0</v>
      </c>
      <c r="BV503" s="9"/>
      <c r="BW503" s="10"/>
      <c r="BX503" s="11"/>
      <c r="BY503" s="6">
        <f>SUMIF(BZ$129:BZ$159,$D503,CB$129:CB$159)</f>
        <v>0</v>
      </c>
      <c r="BZ503" s="9"/>
      <c r="CA503" s="10"/>
      <c r="CB503" s="11"/>
      <c r="CC503" s="6">
        <f>SUMIF(CD$129:CD$159,$D503,CF$129:CF$159)</f>
        <v>0</v>
      </c>
      <c r="CD503" s="9"/>
      <c r="CE503" s="10"/>
      <c r="CF503" s="11"/>
      <c r="CG503" s="6">
        <f>SUMIF(CH$129:CH$159,$D503,CJ$129:CJ$159)</f>
        <v>0</v>
      </c>
      <c r="CH503" s="9"/>
      <c r="CI503" s="10"/>
      <c r="CJ503" s="11"/>
      <c r="CK503" s="6">
        <f>SUMIF(CL$129:CL$159,$D503,CN$129:CN$159)</f>
        <v>0</v>
      </c>
      <c r="CL503" s="9"/>
      <c r="CM503" s="10"/>
      <c r="CN503" s="11"/>
      <c r="CO503" s="6">
        <f>SUMIF(CP$129:CP$159,$D503,CR$129:CR$159)</f>
        <v>0</v>
      </c>
      <c r="CP503" s="9"/>
      <c r="CQ503" s="10"/>
      <c r="CR503" s="11"/>
      <c r="CS503" s="6">
        <f>SUMIF(CT$129:CT$159,$D503,CV$129:CV$159)</f>
        <v>0</v>
      </c>
      <c r="CT503" s="9"/>
      <c r="CU503" s="10"/>
      <c r="CV503" s="11"/>
      <c r="CW503" s="6">
        <f>SUMIF(CX$129:CX$159,$D503,CZ$129:CZ$159)</f>
        <v>0</v>
      </c>
      <c r="CX503" s="9"/>
      <c r="CY503" s="10"/>
      <c r="CZ503" s="11"/>
      <c r="DA503" s="6">
        <f>SUMIF(DB$129:DB$159,$D503,DD$129:DD$159)</f>
        <v>0</v>
      </c>
      <c r="DB503" s="9"/>
      <c r="DC503" s="10"/>
      <c r="DD503" s="11"/>
      <c r="DE503" s="6">
        <f>SUMIF(DF$129:DF$159,$D503,DH$129:DH$159)</f>
        <v>0</v>
      </c>
      <c r="DF503" s="9"/>
      <c r="DG503" s="10"/>
      <c r="DH503" s="11"/>
      <c r="DI503" s="6">
        <f>SUMIF(DJ$129:DJ$159,$D503,DL$129:DL$159)</f>
        <v>0</v>
      </c>
      <c r="DJ503" s="9"/>
      <c r="DK503" s="10"/>
      <c r="DL503" s="11"/>
      <c r="DM503" s="6">
        <f>SUMIF(DN$129:DN$159,$D503,DP$129:DP$159)</f>
        <v>0</v>
      </c>
      <c r="DN503" s="9"/>
      <c r="DO503" s="10"/>
      <c r="DP503" s="11"/>
      <c r="DQ503" s="6">
        <f>SUMIF(DR$129:DR$159,$D503,DT$129:DT$159)</f>
        <v>0</v>
      </c>
      <c r="DR503" s="9"/>
      <c r="DS503" s="10"/>
      <c r="DT503" s="11"/>
      <c r="DU503" s="6">
        <f>SUMIF(DV$129:DV$159,$D503,DX$129:DX$159)</f>
        <v>0</v>
      </c>
      <c r="DV503" s="9"/>
      <c r="DW503" s="10"/>
      <c r="DX503" s="11"/>
      <c r="DY503" s="6">
        <f>SUMIF(DZ$129:DZ$159,$D503,EB$129:EB$159)</f>
        <v>0</v>
      </c>
      <c r="DZ503" s="9"/>
      <c r="EA503" s="10"/>
      <c r="EB503" s="11"/>
      <c r="EC503" s="6">
        <f>SUMIF(ED$129:ED$159,$D503,EF$129:EF$159)</f>
        <v>0</v>
      </c>
      <c r="ED503" s="9"/>
      <c r="EE503" s="10"/>
      <c r="EF503" s="11"/>
      <c r="EG503" s="6">
        <f>SUMIF(EH$129:EH$159,$D503,EJ$129:EJ$159)</f>
        <v>0</v>
      </c>
      <c r="EH503" s="9"/>
      <c r="EI503" s="10"/>
      <c r="EJ503" s="11"/>
      <c r="EK503" s="6">
        <f>SUMIF(EL$129:EL$159,$D503,EN$129:EN$159)</f>
        <v>0</v>
      </c>
      <c r="EL503" s="9"/>
      <c r="EM503" s="10"/>
      <c r="EN503" s="11"/>
      <c r="EO503" s="6">
        <f>SUMIF(EP$129:EP$159,$D503,ER$129:ER$159)</f>
        <v>0</v>
      </c>
      <c r="EP503" s="9"/>
      <c r="EQ503" s="10"/>
      <c r="ER503" s="11"/>
      <c r="ES503" s="6">
        <f>SUMIF(ET$129:ET$159,$D503,EV$129:EV$159)</f>
        <v>0</v>
      </c>
      <c r="ET503" s="9"/>
      <c r="EU503" s="10"/>
      <c r="EV503" s="11"/>
      <c r="EW503" s="6">
        <f>SUMIF(EX$129:EX$159,$D503,EZ$129:EZ$159)</f>
        <v>0</v>
      </c>
      <c r="EX503" s="9"/>
      <c r="EY503" s="10"/>
      <c r="EZ503" s="11"/>
      <c r="FA503" s="6">
        <f>SUMIF(FB$129:FB$159,$D503,FD$129:FD$159)</f>
        <v>0</v>
      </c>
      <c r="FB503" s="9"/>
      <c r="FC503" s="10"/>
      <c r="FD503" s="11"/>
      <c r="FE503" s="6">
        <f>SUMIF(FF$129:FF$159,$D503,FH$129:FH$159)</f>
        <v>0</v>
      </c>
      <c r="FF503" s="9"/>
      <c r="FG503" s="10"/>
      <c r="FH503" s="11"/>
      <c r="FI503" s="6">
        <f>SUMIF(FJ$129:FJ$159,$D503,FL$129:FL$159)</f>
        <v>0</v>
      </c>
      <c r="FJ503" s="9"/>
      <c r="FK503" s="10"/>
      <c r="FL503" s="11"/>
      <c r="FM503" s="6">
        <f>SUMIF(FN$129:FN$159,$D503,FP$129:FP$159)</f>
        <v>0</v>
      </c>
      <c r="FN503" s="9"/>
      <c r="FO503" s="10"/>
      <c r="FP503" s="11"/>
      <c r="FQ503" s="6">
        <f>SUMIF(FR$129:FR$159,$D503,FT$129:FT$159)</f>
        <v>0</v>
      </c>
      <c r="FR503" s="9"/>
      <c r="FS503" s="10"/>
      <c r="FT503" s="11"/>
      <c r="FU503" s="6">
        <f>SUMIF(FV$129:FV$159,$D503,FX$129:FX$159)</f>
        <v>0</v>
      </c>
      <c r="FV503" s="9"/>
      <c r="FW503" s="10"/>
      <c r="FX503" s="11"/>
      <c r="FY503" s="6">
        <f>SUMIF(FZ$129:FZ$159,$D503,GB$129:GB$159)</f>
        <v>0</v>
      </c>
      <c r="FZ503" s="9"/>
      <c r="GA503" s="10"/>
      <c r="GB503" s="11"/>
      <c r="GC503" s="6">
        <f>SUMIF(GD$129:GD$159,$D503,GF$129:GF$159)</f>
        <v>0</v>
      </c>
      <c r="GD503" s="9"/>
      <c r="GE503" s="10"/>
      <c r="GF503" s="11"/>
      <c r="GG503" s="6">
        <f>SUMIF(GH$129:GH$159,$D503,GJ$129:GJ$159)</f>
        <v>0</v>
      </c>
      <c r="GH503" s="9"/>
      <c r="GI503" s="10"/>
      <c r="GJ503" s="11"/>
      <c r="GK503" s="6">
        <f>SUMIF(GL$129:GL$159,$D503,GN$129:GN$159)</f>
        <v>0</v>
      </c>
      <c r="GL503" s="9"/>
      <c r="GM503" s="10"/>
      <c r="GN503" s="11"/>
      <c r="GO503" s="6">
        <f>SUMIF(GP$129:GP$159,$D503,GR$129:GR$159)</f>
        <v>0</v>
      </c>
      <c r="GP503" s="9"/>
      <c r="GQ503" s="10"/>
      <c r="GR503" s="11"/>
      <c r="GS503" s="6">
        <f>SUMIF(GT$129:GT$159,$D503,GV$129:GV$159)</f>
        <v>0</v>
      </c>
      <c r="GT503" s="9"/>
      <c r="GU503" s="10"/>
      <c r="GV503" s="20"/>
      <c r="GW503" s="19">
        <f t="shared" si="13"/>
        <v>0</v>
      </c>
      <c r="GX503" s="472"/>
      <c r="GY503" s="522"/>
    </row>
    <row r="504" spans="1:207" ht="30">
      <c r="A504" s="47" t="s">
        <v>80</v>
      </c>
      <c r="B504" s="496"/>
      <c r="C504" s="293" t="s">
        <v>429</v>
      </c>
      <c r="D504" s="211" t="s">
        <v>431</v>
      </c>
      <c r="E504" s="206">
        <f>SUMIF(F$160:F$190,$D504,H$160:H$190)</f>
        <v>0</v>
      </c>
      <c r="F504" s="9"/>
      <c r="G504" s="10"/>
      <c r="H504" s="11"/>
      <c r="I504" s="6">
        <f>SUMIF(J$160:J$190,$D504,L$160:L$190)</f>
        <v>0</v>
      </c>
      <c r="J504" s="9"/>
      <c r="K504" s="10"/>
      <c r="L504" s="11"/>
      <c r="M504" s="6">
        <f>SUMIF(N$160:N$190,$D504,P$160:P$190)</f>
        <v>0</v>
      </c>
      <c r="N504" s="9"/>
      <c r="O504" s="10"/>
      <c r="P504" s="11"/>
      <c r="Q504" s="6">
        <f>SUMIF(R$160:R$190,$D504,T$160:T$190)</f>
        <v>0</v>
      </c>
      <c r="R504" s="9"/>
      <c r="S504" s="10"/>
      <c r="T504" s="11"/>
      <c r="U504" s="6">
        <f>SUMIF(V$160:V$190,$D504,X$160:X$190)</f>
        <v>0</v>
      </c>
      <c r="V504" s="9"/>
      <c r="W504" s="10"/>
      <c r="X504" s="11"/>
      <c r="Y504" s="6">
        <f>SUMIF(Z$160:Z$190,$D504,AB$160:AB$190)</f>
        <v>0</v>
      </c>
      <c r="Z504" s="9"/>
      <c r="AA504" s="10"/>
      <c r="AB504" s="11"/>
      <c r="AC504" s="6">
        <f>SUMIF(AD$160:AD$190,$D504,AF$160:AF$190)</f>
        <v>0</v>
      </c>
      <c r="AD504" s="9"/>
      <c r="AE504" s="10"/>
      <c r="AF504" s="11"/>
      <c r="AG504" s="6">
        <f>SUMIF(AH$160:AH$190,$D504,AJ$160:AJ$190)</f>
        <v>0</v>
      </c>
      <c r="AH504" s="9"/>
      <c r="AI504" s="10"/>
      <c r="AJ504" s="11"/>
      <c r="AK504" s="6">
        <f>SUMIF(AL$160:AL$190,$D504,AN$160:AN$190)</f>
        <v>0</v>
      </c>
      <c r="AL504" s="9"/>
      <c r="AM504" s="10"/>
      <c r="AN504" s="11"/>
      <c r="AO504" s="6">
        <f>SUMIF(AP$160:AP$190,$D504,AR$160:AR$190)</f>
        <v>0</v>
      </c>
      <c r="AP504" s="9"/>
      <c r="AQ504" s="10"/>
      <c r="AR504" s="11"/>
      <c r="AS504" s="6">
        <f>SUMIF(AT$160:AT$190,$D504,AV$160:AV$190)</f>
        <v>0</v>
      </c>
      <c r="AT504" s="9"/>
      <c r="AU504" s="10"/>
      <c r="AV504" s="11"/>
      <c r="AW504" s="6">
        <f>SUMIF(AX$160:AX$190,$D504,AZ$160:AZ$190)</f>
        <v>0</v>
      </c>
      <c r="AX504" s="9"/>
      <c r="AY504" s="10"/>
      <c r="AZ504" s="11"/>
      <c r="BA504" s="6">
        <f>SUMIF(BB$160:BB$190,$D504,BD$160:BD$190)</f>
        <v>0</v>
      </c>
      <c r="BB504" s="9"/>
      <c r="BC504" s="10"/>
      <c r="BD504" s="11"/>
      <c r="BE504" s="6">
        <f>SUMIF(BF$160:BF$190,$D504,BH$160:BH$190)</f>
        <v>0</v>
      </c>
      <c r="BF504" s="9"/>
      <c r="BG504" s="10"/>
      <c r="BH504" s="11"/>
      <c r="BI504" s="6">
        <f>SUMIF(BJ$160:BJ$190,$D504,BL$160:BL$190)</f>
        <v>0</v>
      </c>
      <c r="BJ504" s="9"/>
      <c r="BK504" s="10"/>
      <c r="BL504" s="11"/>
      <c r="BM504" s="6">
        <f>SUMIF(BN$160:BN$190,$D504,BP$160:BP$190)</f>
        <v>0</v>
      </c>
      <c r="BN504" s="9"/>
      <c r="BO504" s="10"/>
      <c r="BP504" s="11"/>
      <c r="BQ504" s="6">
        <f>SUMIF(BR$160:BR$190,$D504,BT$160:BT$190)</f>
        <v>0</v>
      </c>
      <c r="BR504" s="9"/>
      <c r="BS504" s="10"/>
      <c r="BT504" s="11"/>
      <c r="BU504" s="6">
        <f>SUMIF(BV$160:BV$190,$D504,BX$160:BX$190)</f>
        <v>0</v>
      </c>
      <c r="BV504" s="9"/>
      <c r="BW504" s="10"/>
      <c r="BX504" s="11"/>
      <c r="BY504" s="6">
        <f>SUMIF(BZ$160:BZ$190,$D504,CB$160:CB$190)</f>
        <v>0</v>
      </c>
      <c r="BZ504" s="9"/>
      <c r="CA504" s="10"/>
      <c r="CB504" s="11"/>
      <c r="CC504" s="6">
        <f>SUMIF(CD$160:CD$190,$D504,CF$160:CF$190)</f>
        <v>0</v>
      </c>
      <c r="CD504" s="9"/>
      <c r="CE504" s="10"/>
      <c r="CF504" s="11"/>
      <c r="CG504" s="6">
        <f>SUMIF(CH$160:CH$190,$D504,CJ$160:CJ$190)</f>
        <v>0</v>
      </c>
      <c r="CH504" s="9"/>
      <c r="CI504" s="10"/>
      <c r="CJ504" s="11"/>
      <c r="CK504" s="6">
        <f>SUMIF(CL$160:CL$190,$D504,CN$160:CN$190)</f>
        <v>0</v>
      </c>
      <c r="CL504" s="9"/>
      <c r="CM504" s="10"/>
      <c r="CN504" s="11"/>
      <c r="CO504" s="6">
        <f>SUMIF(CP$160:CP$190,$D504,CR$160:CR$190)</f>
        <v>0</v>
      </c>
      <c r="CP504" s="9"/>
      <c r="CQ504" s="10"/>
      <c r="CR504" s="11"/>
      <c r="CS504" s="6">
        <f>SUMIF(CT$160:CT$190,$D504,CV$160:CV$190)</f>
        <v>0</v>
      </c>
      <c r="CT504" s="9"/>
      <c r="CU504" s="10"/>
      <c r="CV504" s="11"/>
      <c r="CW504" s="6">
        <f>SUMIF(CX$160:CX$190,$D504,CZ$160:CZ$190)</f>
        <v>0</v>
      </c>
      <c r="CX504" s="9"/>
      <c r="CY504" s="10"/>
      <c r="CZ504" s="11"/>
      <c r="DA504" s="6">
        <f>SUMIF(DB$160:DB$190,$D504,DD$160:DD$190)</f>
        <v>0</v>
      </c>
      <c r="DB504" s="9"/>
      <c r="DC504" s="10"/>
      <c r="DD504" s="11"/>
      <c r="DE504" s="6">
        <f>SUMIF(DF$160:DF$190,$D504,DH$160:DH$190)</f>
        <v>0</v>
      </c>
      <c r="DF504" s="9"/>
      <c r="DG504" s="10"/>
      <c r="DH504" s="11"/>
      <c r="DI504" s="6">
        <f>SUMIF(DJ$160:DJ$190,$D504,DL$160:DL$190)</f>
        <v>0</v>
      </c>
      <c r="DJ504" s="9"/>
      <c r="DK504" s="10"/>
      <c r="DL504" s="11"/>
      <c r="DM504" s="6">
        <f>SUMIF(DN$160:DN$190,$D504,DP$160:DP$190)</f>
        <v>0</v>
      </c>
      <c r="DN504" s="9"/>
      <c r="DO504" s="10"/>
      <c r="DP504" s="11"/>
      <c r="DQ504" s="6">
        <f>SUMIF(DR$160:DR$190,$D504,DT$160:DT$190)</f>
        <v>0</v>
      </c>
      <c r="DR504" s="9"/>
      <c r="DS504" s="10"/>
      <c r="DT504" s="11"/>
      <c r="DU504" s="6">
        <f>SUMIF(DV$160:DV$190,$D504,DX$160:DX$190)</f>
        <v>0</v>
      </c>
      <c r="DV504" s="9"/>
      <c r="DW504" s="10"/>
      <c r="DX504" s="11"/>
      <c r="DY504" s="6">
        <f>SUMIF(DZ$160:DZ$190,$D504,EB$160:EB$190)</f>
        <v>0</v>
      </c>
      <c r="DZ504" s="9"/>
      <c r="EA504" s="10"/>
      <c r="EB504" s="11"/>
      <c r="EC504" s="6">
        <f>SUMIF(ED$160:ED$190,$D504,EF$160:EF$190)</f>
        <v>0</v>
      </c>
      <c r="ED504" s="9"/>
      <c r="EE504" s="10"/>
      <c r="EF504" s="11"/>
      <c r="EG504" s="6">
        <f>SUMIF(EH$160:EH$190,$D504,EJ$160:EJ$190)</f>
        <v>0</v>
      </c>
      <c r="EH504" s="9"/>
      <c r="EI504" s="10"/>
      <c r="EJ504" s="11"/>
      <c r="EK504" s="6">
        <f>SUMIF(EL$160:EL$190,$D504,EN$160:EN$190)</f>
        <v>0</v>
      </c>
      <c r="EL504" s="9"/>
      <c r="EM504" s="10"/>
      <c r="EN504" s="11"/>
      <c r="EO504" s="6">
        <f>SUMIF(EP$160:EP$190,$D504,ER$160:ER$190)</f>
        <v>0</v>
      </c>
      <c r="EP504" s="9"/>
      <c r="EQ504" s="10"/>
      <c r="ER504" s="11"/>
      <c r="ES504" s="6">
        <f>SUMIF(ET$160:ET$190,$D504,EV$160:EV$190)</f>
        <v>0</v>
      </c>
      <c r="ET504" s="9"/>
      <c r="EU504" s="10"/>
      <c r="EV504" s="11"/>
      <c r="EW504" s="6">
        <f>SUMIF(EX$160:EX$190,$D504,EZ$160:EZ$190)</f>
        <v>0</v>
      </c>
      <c r="EX504" s="9"/>
      <c r="EY504" s="10"/>
      <c r="EZ504" s="11"/>
      <c r="FA504" s="6">
        <f>SUMIF(FB$160:FB$190,$D504,FD$160:FD$190)</f>
        <v>0</v>
      </c>
      <c r="FB504" s="9"/>
      <c r="FC504" s="10"/>
      <c r="FD504" s="11"/>
      <c r="FE504" s="6">
        <f>SUMIF(FF$160:FF$190,$D504,FH$160:FH$190)</f>
        <v>0</v>
      </c>
      <c r="FF504" s="9"/>
      <c r="FG504" s="10"/>
      <c r="FH504" s="11"/>
      <c r="FI504" s="6">
        <f>SUMIF(FJ$160:FJ$190,$D504,FL$160:FL$190)</f>
        <v>0</v>
      </c>
      <c r="FJ504" s="9"/>
      <c r="FK504" s="10"/>
      <c r="FL504" s="11"/>
      <c r="FM504" s="6">
        <f>SUMIF(FN$160:FN$190,$D504,FP$160:FP$190)</f>
        <v>0</v>
      </c>
      <c r="FN504" s="9"/>
      <c r="FO504" s="10"/>
      <c r="FP504" s="11"/>
      <c r="FQ504" s="6">
        <f>SUMIF(FR$160:FR$190,$D504,FT$160:FT$190)</f>
        <v>0</v>
      </c>
      <c r="FR504" s="9"/>
      <c r="FS504" s="10"/>
      <c r="FT504" s="11"/>
      <c r="FU504" s="6">
        <f>SUMIF(FV$160:FV$190,$D504,FX$160:FX$190)</f>
        <v>0</v>
      </c>
      <c r="FV504" s="9"/>
      <c r="FW504" s="10"/>
      <c r="FX504" s="11"/>
      <c r="FY504" s="6">
        <f>SUMIF(FZ$160:FZ$190,$D504,GB$160:GB$190)</f>
        <v>0</v>
      </c>
      <c r="FZ504" s="9"/>
      <c r="GA504" s="10"/>
      <c r="GB504" s="11"/>
      <c r="GC504" s="6">
        <f>SUMIF(GD$160:GD$190,$D504,GF$160:GF$190)</f>
        <v>0</v>
      </c>
      <c r="GD504" s="9"/>
      <c r="GE504" s="10"/>
      <c r="GF504" s="11"/>
      <c r="GG504" s="6">
        <f>SUMIF(GH$160:GH$190,$D504,GJ$160:GJ$190)</f>
        <v>0</v>
      </c>
      <c r="GH504" s="9"/>
      <c r="GI504" s="10"/>
      <c r="GJ504" s="11"/>
      <c r="GK504" s="6">
        <f>SUMIF(GL$160:GL$190,$D504,GN$160:GN$190)</f>
        <v>0</v>
      </c>
      <c r="GL504" s="9"/>
      <c r="GM504" s="10"/>
      <c r="GN504" s="11"/>
      <c r="GO504" s="6">
        <f>SUMIF(GP$160:GP$190,$D504,GR$160:GR$190)</f>
        <v>0</v>
      </c>
      <c r="GP504" s="9"/>
      <c r="GQ504" s="10"/>
      <c r="GR504" s="11"/>
      <c r="GS504" s="6">
        <f>SUMIF(GT$160:GT$190,$D504,GV$160:GV$190)</f>
        <v>0</v>
      </c>
      <c r="GT504" s="9"/>
      <c r="GU504" s="10"/>
      <c r="GV504" s="20"/>
      <c r="GW504" s="19">
        <f t="shared" si="13"/>
        <v>0</v>
      </c>
      <c r="GX504" s="472"/>
      <c r="GY504" s="522"/>
    </row>
    <row r="505" spans="1:207" ht="30">
      <c r="A505" s="47" t="s">
        <v>81</v>
      </c>
      <c r="B505" s="496"/>
      <c r="C505" s="293" t="s">
        <v>429</v>
      </c>
      <c r="D505" s="211" t="s">
        <v>431</v>
      </c>
      <c r="E505" s="206">
        <f>SUMIF(F$191:F$221,$D505,H$191:H$221)</f>
        <v>0</v>
      </c>
      <c r="F505" s="9"/>
      <c r="G505" s="10"/>
      <c r="H505" s="11"/>
      <c r="I505" s="6">
        <f>SUMIF(J$191:J$221,$D505,L$191:L$221)</f>
        <v>0</v>
      </c>
      <c r="J505" s="9"/>
      <c r="K505" s="10"/>
      <c r="L505" s="11"/>
      <c r="M505" s="6">
        <f>SUMIF(N$191:N$221,$D505,P$191:P$221)</f>
        <v>0</v>
      </c>
      <c r="N505" s="9"/>
      <c r="O505" s="10"/>
      <c r="P505" s="11"/>
      <c r="Q505" s="6">
        <f>SUMIF(R$191:R$221,$D505,T$191:T$221)</f>
        <v>0</v>
      </c>
      <c r="R505" s="9"/>
      <c r="S505" s="10"/>
      <c r="T505" s="11"/>
      <c r="U505" s="6">
        <f>SUMIF(V$191:V$221,$D505,X$191:X$221)</f>
        <v>0</v>
      </c>
      <c r="V505" s="9"/>
      <c r="W505" s="10"/>
      <c r="X505" s="11"/>
      <c r="Y505" s="6">
        <f>SUMIF(Z$191:Z$221,$D505,AB$191:AB$221)</f>
        <v>0</v>
      </c>
      <c r="Z505" s="9"/>
      <c r="AA505" s="10"/>
      <c r="AB505" s="11"/>
      <c r="AC505" s="6">
        <f>SUMIF(AD$191:AD$221,$D505,AF$191:AF$221)</f>
        <v>0</v>
      </c>
      <c r="AD505" s="9"/>
      <c r="AE505" s="10"/>
      <c r="AF505" s="11"/>
      <c r="AG505" s="6">
        <f>SUMIF(AH$191:AH$221,$D505,AJ$191:AJ$221)</f>
        <v>0</v>
      </c>
      <c r="AH505" s="9"/>
      <c r="AI505" s="10"/>
      <c r="AJ505" s="11"/>
      <c r="AK505" s="6">
        <f>SUMIF(AL$191:AL$221,$D505,AN$191:AN$221)</f>
        <v>0</v>
      </c>
      <c r="AL505" s="9"/>
      <c r="AM505" s="10"/>
      <c r="AN505" s="11"/>
      <c r="AO505" s="6">
        <f>SUMIF(AP$191:AP$221,$D505,AR$191:AR$221)</f>
        <v>0</v>
      </c>
      <c r="AP505" s="9"/>
      <c r="AQ505" s="10"/>
      <c r="AR505" s="11"/>
      <c r="AS505" s="6">
        <f>SUMIF(AT$191:AT$221,$D505,AV$191:AV$221)</f>
        <v>0</v>
      </c>
      <c r="AT505" s="9"/>
      <c r="AU505" s="10"/>
      <c r="AV505" s="11"/>
      <c r="AW505" s="6">
        <f>SUMIF(AX$191:AX$221,$D505,AZ$191:AZ$221)</f>
        <v>0</v>
      </c>
      <c r="AX505" s="9"/>
      <c r="AY505" s="10"/>
      <c r="AZ505" s="11"/>
      <c r="BA505" s="6">
        <f>SUMIF(BB$191:BB$221,$D505,BD$191:BD$221)</f>
        <v>0</v>
      </c>
      <c r="BB505" s="9"/>
      <c r="BC505" s="10"/>
      <c r="BD505" s="11"/>
      <c r="BE505" s="6">
        <f>SUMIF(BF$191:BF$221,$D505,BH$191:BH$221)</f>
        <v>0</v>
      </c>
      <c r="BF505" s="9"/>
      <c r="BG505" s="10"/>
      <c r="BH505" s="11"/>
      <c r="BI505" s="6">
        <f>SUMIF(BJ$191:BJ$221,$D505,BL$191:BL$221)</f>
        <v>0</v>
      </c>
      <c r="BJ505" s="9"/>
      <c r="BK505" s="10"/>
      <c r="BL505" s="11"/>
      <c r="BM505" s="6">
        <f>SUMIF(BN$191:BN$221,$D505,BP$191:BP$221)</f>
        <v>0</v>
      </c>
      <c r="BN505" s="9"/>
      <c r="BO505" s="10"/>
      <c r="BP505" s="11"/>
      <c r="BQ505" s="6">
        <f>SUMIF(BR$191:BR$221,$D505,BT$191:BT$221)</f>
        <v>0</v>
      </c>
      <c r="BR505" s="9"/>
      <c r="BS505" s="10"/>
      <c r="BT505" s="11"/>
      <c r="BU505" s="6">
        <f>SUMIF(BV$191:BV$221,$D505,BX$191:BX$221)</f>
        <v>0</v>
      </c>
      <c r="BV505" s="9"/>
      <c r="BW505" s="10"/>
      <c r="BX505" s="11"/>
      <c r="BY505" s="6">
        <f>SUMIF(BZ$191:BZ$221,$D505,CB$191:CB$221)</f>
        <v>0</v>
      </c>
      <c r="BZ505" s="9"/>
      <c r="CA505" s="10"/>
      <c r="CB505" s="11"/>
      <c r="CC505" s="6">
        <f>SUMIF(CD$191:CD$221,$D505,CF$191:CF$221)</f>
        <v>0</v>
      </c>
      <c r="CD505" s="9"/>
      <c r="CE505" s="10"/>
      <c r="CF505" s="11"/>
      <c r="CG505" s="6">
        <f>SUMIF(CH$191:CH$221,$D505,CJ$191:CJ$221)</f>
        <v>0</v>
      </c>
      <c r="CH505" s="9"/>
      <c r="CI505" s="10"/>
      <c r="CJ505" s="11"/>
      <c r="CK505" s="6">
        <f>SUMIF(CL$191:CL$221,$D505,CN$191:CN$221)</f>
        <v>0</v>
      </c>
      <c r="CL505" s="9"/>
      <c r="CM505" s="10"/>
      <c r="CN505" s="11"/>
      <c r="CO505" s="6">
        <f>SUMIF(CP$191:CP$221,$D505,CR$191:CR$221)</f>
        <v>0</v>
      </c>
      <c r="CP505" s="9"/>
      <c r="CQ505" s="10"/>
      <c r="CR505" s="11"/>
      <c r="CS505" s="6">
        <f>SUMIF(CT$191:CT$221,$D505,CV$191:CV$221)</f>
        <v>0</v>
      </c>
      <c r="CT505" s="9"/>
      <c r="CU505" s="10"/>
      <c r="CV505" s="11"/>
      <c r="CW505" s="6">
        <f>SUMIF(CX$191:CX$221,$D505,CZ$191:CZ$221)</f>
        <v>0</v>
      </c>
      <c r="CX505" s="9"/>
      <c r="CY505" s="10"/>
      <c r="CZ505" s="11"/>
      <c r="DA505" s="6">
        <f>SUMIF(DB$191:DB$221,$D505,DD$191:DD$221)</f>
        <v>0</v>
      </c>
      <c r="DB505" s="9"/>
      <c r="DC505" s="10"/>
      <c r="DD505" s="11"/>
      <c r="DE505" s="6">
        <f>SUMIF(DF$191:DF$221,$D505,DH$191:DH$221)</f>
        <v>0</v>
      </c>
      <c r="DF505" s="9"/>
      <c r="DG505" s="10"/>
      <c r="DH505" s="11"/>
      <c r="DI505" s="6">
        <f>SUMIF(DJ$191:DJ$221,$D505,DL$191:DL$221)</f>
        <v>0</v>
      </c>
      <c r="DJ505" s="9"/>
      <c r="DK505" s="10"/>
      <c r="DL505" s="11"/>
      <c r="DM505" s="6">
        <f>SUMIF(DN$191:DN$221,$D505,DP$191:DP$221)</f>
        <v>0</v>
      </c>
      <c r="DN505" s="9"/>
      <c r="DO505" s="10"/>
      <c r="DP505" s="11"/>
      <c r="DQ505" s="6">
        <f>SUMIF(DR$191:DR$221,$D505,DT$191:DT$221)</f>
        <v>0</v>
      </c>
      <c r="DR505" s="9"/>
      <c r="DS505" s="10"/>
      <c r="DT505" s="11"/>
      <c r="DU505" s="6">
        <f>SUMIF(DV$191:DV$221,$D505,DX$191:DX$221)</f>
        <v>0</v>
      </c>
      <c r="DV505" s="9"/>
      <c r="DW505" s="10"/>
      <c r="DX505" s="11"/>
      <c r="DY505" s="6">
        <f>SUMIF(DZ$191:DZ$221,$D505,EB$191:EB$221)</f>
        <v>0</v>
      </c>
      <c r="DZ505" s="9"/>
      <c r="EA505" s="10"/>
      <c r="EB505" s="11"/>
      <c r="EC505" s="6">
        <f>SUMIF(ED$191:ED$221,$D505,EF$191:EF$221)</f>
        <v>0</v>
      </c>
      <c r="ED505" s="9"/>
      <c r="EE505" s="10"/>
      <c r="EF505" s="11"/>
      <c r="EG505" s="6">
        <f>SUMIF(EH$191:EH$221,$D505,EJ$191:EJ$221)</f>
        <v>0</v>
      </c>
      <c r="EH505" s="9"/>
      <c r="EI505" s="10"/>
      <c r="EJ505" s="11"/>
      <c r="EK505" s="6">
        <f>SUMIF(EL$191:EL$221,$D505,EN$191:EN$221)</f>
        <v>0</v>
      </c>
      <c r="EL505" s="9"/>
      <c r="EM505" s="10"/>
      <c r="EN505" s="11"/>
      <c r="EO505" s="6">
        <f>SUMIF(EP$191:EP$221,$D505,ER$191:ER$221)</f>
        <v>0</v>
      </c>
      <c r="EP505" s="9"/>
      <c r="EQ505" s="10"/>
      <c r="ER505" s="11"/>
      <c r="ES505" s="6">
        <f>SUMIF(ET$191:ET$221,$D505,EV$191:EV$221)</f>
        <v>0</v>
      </c>
      <c r="ET505" s="9"/>
      <c r="EU505" s="10"/>
      <c r="EV505" s="11"/>
      <c r="EW505" s="6">
        <f>SUMIF(EX$191:EX$221,$D505,EZ$191:EZ$221)</f>
        <v>0</v>
      </c>
      <c r="EX505" s="9"/>
      <c r="EY505" s="10"/>
      <c r="EZ505" s="11"/>
      <c r="FA505" s="6">
        <f>SUMIF(FB$191:FB$221,$D505,FD$191:FD$221)</f>
        <v>0</v>
      </c>
      <c r="FB505" s="9"/>
      <c r="FC505" s="10"/>
      <c r="FD505" s="11"/>
      <c r="FE505" s="6">
        <f>SUMIF(FF$191:FF$221,$D505,FH$191:FH$221)</f>
        <v>0</v>
      </c>
      <c r="FF505" s="9"/>
      <c r="FG505" s="10"/>
      <c r="FH505" s="11"/>
      <c r="FI505" s="6">
        <f>SUMIF(FJ$191:FJ$221,$D505,FL$191:FL$221)</f>
        <v>0</v>
      </c>
      <c r="FJ505" s="9"/>
      <c r="FK505" s="10"/>
      <c r="FL505" s="11"/>
      <c r="FM505" s="6">
        <f>SUMIF(FN$191:FN$221,$D505,FP$191:FP$221)</f>
        <v>0</v>
      </c>
      <c r="FN505" s="9"/>
      <c r="FO505" s="10"/>
      <c r="FP505" s="11"/>
      <c r="FQ505" s="6">
        <f>SUMIF(FR$191:FR$221,$D505,FT$191:FT$221)</f>
        <v>0</v>
      </c>
      <c r="FR505" s="9"/>
      <c r="FS505" s="10"/>
      <c r="FT505" s="11"/>
      <c r="FU505" s="6">
        <f>SUMIF(FV$191:FV$221,$D505,FX$191:FX$221)</f>
        <v>0</v>
      </c>
      <c r="FV505" s="9"/>
      <c r="FW505" s="10"/>
      <c r="FX505" s="11"/>
      <c r="FY505" s="6">
        <f>SUMIF(FZ$191:FZ$221,$D505,GB$191:GB$221)</f>
        <v>0</v>
      </c>
      <c r="FZ505" s="9"/>
      <c r="GA505" s="10"/>
      <c r="GB505" s="11"/>
      <c r="GC505" s="6">
        <f>SUMIF(GD$191:GD$221,$D505,GF$191:GF$221)</f>
        <v>0</v>
      </c>
      <c r="GD505" s="9"/>
      <c r="GE505" s="10"/>
      <c r="GF505" s="11"/>
      <c r="GG505" s="6">
        <f>SUMIF(GH$191:GH$221,$D505,GJ$191:GJ$221)</f>
        <v>0</v>
      </c>
      <c r="GH505" s="9"/>
      <c r="GI505" s="10"/>
      <c r="GJ505" s="11"/>
      <c r="GK505" s="6">
        <f>SUMIF(GL$191:GL$221,$D505,GN$191:GN$221)</f>
        <v>0</v>
      </c>
      <c r="GL505" s="9"/>
      <c r="GM505" s="10"/>
      <c r="GN505" s="11"/>
      <c r="GO505" s="6">
        <f>SUMIF(GP$191:GP$221,$D505,GR$191:GR$221)</f>
        <v>0</v>
      </c>
      <c r="GP505" s="9"/>
      <c r="GQ505" s="10"/>
      <c r="GR505" s="11"/>
      <c r="GS505" s="6">
        <f>SUMIF(GT$191:GT$221,$D505,GV$191:GV$221)</f>
        <v>0</v>
      </c>
      <c r="GT505" s="9"/>
      <c r="GU505" s="10"/>
      <c r="GV505" s="20"/>
      <c r="GW505" s="19">
        <f t="shared" si="13"/>
        <v>0</v>
      </c>
      <c r="GX505" s="472"/>
      <c r="GY505" s="522"/>
    </row>
    <row r="506" spans="1:207" ht="30">
      <c r="A506" s="47" t="s">
        <v>82</v>
      </c>
      <c r="B506" s="496"/>
      <c r="C506" s="293" t="s">
        <v>429</v>
      </c>
      <c r="D506" s="211" t="s">
        <v>431</v>
      </c>
      <c r="E506" s="206">
        <f>SUMIF(F$222:F$252,$D506,H$222:H$252)</f>
        <v>0</v>
      </c>
      <c r="F506" s="9"/>
      <c r="G506" s="10"/>
      <c r="H506" s="11"/>
      <c r="I506" s="6">
        <f>SUMIF(J$222:J$252,$D506,L$222:L$252)</f>
        <v>0</v>
      </c>
      <c r="J506" s="9"/>
      <c r="K506" s="10"/>
      <c r="L506" s="11"/>
      <c r="M506" s="6">
        <f>SUMIF(N$222:N$252,$D506,P$222:P$252)</f>
        <v>0</v>
      </c>
      <c r="N506" s="9"/>
      <c r="O506" s="10"/>
      <c r="P506" s="11"/>
      <c r="Q506" s="6">
        <f>SUMIF(R$222:R$252,$D506,T$222:T$252)</f>
        <v>0</v>
      </c>
      <c r="R506" s="9"/>
      <c r="S506" s="10"/>
      <c r="T506" s="11"/>
      <c r="U506" s="6">
        <f>SUMIF(V$222:V$252,$D506,X$222:X$252)</f>
        <v>0</v>
      </c>
      <c r="V506" s="9"/>
      <c r="W506" s="10"/>
      <c r="X506" s="11"/>
      <c r="Y506" s="6">
        <f>SUMIF(Z$222:Z$252,$D506,AB$222:AB$252)</f>
        <v>0</v>
      </c>
      <c r="Z506" s="9"/>
      <c r="AA506" s="10"/>
      <c r="AB506" s="11"/>
      <c r="AC506" s="6">
        <f>SUMIF(AD$222:AD$252,$D506,AF$222:AF$252)</f>
        <v>0</v>
      </c>
      <c r="AD506" s="9"/>
      <c r="AE506" s="10"/>
      <c r="AF506" s="11"/>
      <c r="AG506" s="6">
        <f>SUMIF(AH$222:AH$252,$D506,AJ$222:AJ$252)</f>
        <v>0</v>
      </c>
      <c r="AH506" s="9"/>
      <c r="AI506" s="10"/>
      <c r="AJ506" s="11"/>
      <c r="AK506" s="6">
        <f>SUMIF(AL$222:AL$252,$D506,AN$222:AN$252)</f>
        <v>0</v>
      </c>
      <c r="AL506" s="9"/>
      <c r="AM506" s="10"/>
      <c r="AN506" s="11"/>
      <c r="AO506" s="6">
        <f>SUMIF(AP$222:AP$252,$D506,AR$222:AR$252)</f>
        <v>0</v>
      </c>
      <c r="AP506" s="9"/>
      <c r="AQ506" s="10"/>
      <c r="AR506" s="11"/>
      <c r="AS506" s="6">
        <f>SUMIF(AT$222:AT$252,$D506,AV$222:AV$252)</f>
        <v>0</v>
      </c>
      <c r="AT506" s="9"/>
      <c r="AU506" s="10"/>
      <c r="AV506" s="11"/>
      <c r="AW506" s="6">
        <f>SUMIF(AX$222:AX$252,$D506,AZ$222:AZ$252)</f>
        <v>0</v>
      </c>
      <c r="AX506" s="9"/>
      <c r="AY506" s="10"/>
      <c r="AZ506" s="11"/>
      <c r="BA506" s="6">
        <f>SUMIF(BB$222:BB$252,$D506,BD$222:BD$252)</f>
        <v>0</v>
      </c>
      <c r="BB506" s="9"/>
      <c r="BC506" s="10"/>
      <c r="BD506" s="11"/>
      <c r="BE506" s="6">
        <f>SUMIF(BF$222:BF$252,$D506,BH$222:BH$252)</f>
        <v>0</v>
      </c>
      <c r="BF506" s="9"/>
      <c r="BG506" s="10"/>
      <c r="BH506" s="11"/>
      <c r="BI506" s="6">
        <f>SUMIF(BJ$222:BJ$252,$D506,BL$222:BL$252)</f>
        <v>0</v>
      </c>
      <c r="BJ506" s="9"/>
      <c r="BK506" s="10"/>
      <c r="BL506" s="11"/>
      <c r="BM506" s="6">
        <f>SUMIF(BN$222:BN$252,$D506,BP$222:BP$252)</f>
        <v>0</v>
      </c>
      <c r="BN506" s="9"/>
      <c r="BO506" s="10"/>
      <c r="BP506" s="11"/>
      <c r="BQ506" s="6">
        <f>SUMIF(BR$222:BR$252,$D506,BT$222:BT$252)</f>
        <v>0</v>
      </c>
      <c r="BR506" s="9"/>
      <c r="BS506" s="10"/>
      <c r="BT506" s="11"/>
      <c r="BU506" s="6">
        <f>SUMIF(BV$222:BV$252,$D506,BX$222:BX$252)</f>
        <v>0</v>
      </c>
      <c r="BV506" s="9"/>
      <c r="BW506" s="10"/>
      <c r="BX506" s="11"/>
      <c r="BY506" s="6">
        <f>SUMIF(BZ$222:BZ$252,$D506,CB$222:CB$252)</f>
        <v>0</v>
      </c>
      <c r="BZ506" s="9"/>
      <c r="CA506" s="10"/>
      <c r="CB506" s="11"/>
      <c r="CC506" s="6">
        <f>SUMIF(CD$222:CD$252,$D506,CF$222:CF$252)</f>
        <v>0</v>
      </c>
      <c r="CD506" s="9"/>
      <c r="CE506" s="10"/>
      <c r="CF506" s="11"/>
      <c r="CG506" s="6">
        <f>SUMIF(CH$222:CH$252,$D506,CJ$222:CJ$252)</f>
        <v>0</v>
      </c>
      <c r="CH506" s="9"/>
      <c r="CI506" s="10"/>
      <c r="CJ506" s="11"/>
      <c r="CK506" s="6">
        <f>SUMIF(CL$222:CL$252,$D506,CN$222:CN$252)</f>
        <v>0</v>
      </c>
      <c r="CL506" s="9"/>
      <c r="CM506" s="10"/>
      <c r="CN506" s="11"/>
      <c r="CO506" s="6">
        <f>SUMIF(CP$222:CP$252,$D506,CR$222:CR$252)</f>
        <v>0</v>
      </c>
      <c r="CP506" s="9"/>
      <c r="CQ506" s="10"/>
      <c r="CR506" s="11"/>
      <c r="CS506" s="6">
        <f>SUMIF(CT$222:CT$252,$D506,CV$222:CV$252)</f>
        <v>0</v>
      </c>
      <c r="CT506" s="9"/>
      <c r="CU506" s="10"/>
      <c r="CV506" s="11"/>
      <c r="CW506" s="6">
        <f>SUMIF(CX$222:CX$252,$D506,CZ$222:CZ$252)</f>
        <v>0</v>
      </c>
      <c r="CX506" s="9"/>
      <c r="CY506" s="10"/>
      <c r="CZ506" s="11"/>
      <c r="DA506" s="6">
        <f>SUMIF(DB$222:DB$252,$D506,DD$222:DD$252)</f>
        <v>0</v>
      </c>
      <c r="DB506" s="9"/>
      <c r="DC506" s="10"/>
      <c r="DD506" s="11"/>
      <c r="DE506" s="6">
        <f>SUMIF(DF$222:DF$252,$D506,DH$222:DH$252)</f>
        <v>0</v>
      </c>
      <c r="DF506" s="9"/>
      <c r="DG506" s="10"/>
      <c r="DH506" s="11"/>
      <c r="DI506" s="6">
        <f>SUMIF(DJ$222:DJ$252,$D506,DL$222:DL$252)</f>
        <v>0</v>
      </c>
      <c r="DJ506" s="9"/>
      <c r="DK506" s="10"/>
      <c r="DL506" s="11"/>
      <c r="DM506" s="6">
        <f>SUMIF(DN$222:DN$252,$D506,DP$222:DP$252)</f>
        <v>0</v>
      </c>
      <c r="DN506" s="9"/>
      <c r="DO506" s="10"/>
      <c r="DP506" s="11"/>
      <c r="DQ506" s="6">
        <f>SUMIF(DR$222:DR$252,$D506,DT$222:DT$252)</f>
        <v>0</v>
      </c>
      <c r="DR506" s="9"/>
      <c r="DS506" s="10"/>
      <c r="DT506" s="11"/>
      <c r="DU506" s="6">
        <f>SUMIF(DV$222:DV$252,$D506,DX$222:DX$252)</f>
        <v>0</v>
      </c>
      <c r="DV506" s="9"/>
      <c r="DW506" s="10"/>
      <c r="DX506" s="11"/>
      <c r="DY506" s="6">
        <f>SUMIF(DZ$222:DZ$252,$D506,EB$222:EB$252)</f>
        <v>0</v>
      </c>
      <c r="DZ506" s="9"/>
      <c r="EA506" s="10"/>
      <c r="EB506" s="11"/>
      <c r="EC506" s="6">
        <f>SUMIF(ED$222:ED$252,$D506,EF$222:EF$252)</f>
        <v>0</v>
      </c>
      <c r="ED506" s="9"/>
      <c r="EE506" s="10"/>
      <c r="EF506" s="11"/>
      <c r="EG506" s="6">
        <f>SUMIF(EH$222:EH$252,$D506,EJ$222:EJ$252)</f>
        <v>0</v>
      </c>
      <c r="EH506" s="9"/>
      <c r="EI506" s="10"/>
      <c r="EJ506" s="11"/>
      <c r="EK506" s="6">
        <f>SUMIF(EL$222:EL$252,$D506,EN$222:EN$252)</f>
        <v>0</v>
      </c>
      <c r="EL506" s="9"/>
      <c r="EM506" s="10"/>
      <c r="EN506" s="11"/>
      <c r="EO506" s="6">
        <f>SUMIF(EP$222:EP$252,$D506,ER$222:ER$252)</f>
        <v>0</v>
      </c>
      <c r="EP506" s="9"/>
      <c r="EQ506" s="10"/>
      <c r="ER506" s="11"/>
      <c r="ES506" s="6">
        <f>SUMIF(ET$222:ET$252,$D506,EV$222:EV$252)</f>
        <v>0</v>
      </c>
      <c r="ET506" s="9"/>
      <c r="EU506" s="10"/>
      <c r="EV506" s="11"/>
      <c r="EW506" s="6">
        <f>SUMIF(EX$222:EX$252,$D506,EZ$222:EZ$252)</f>
        <v>0</v>
      </c>
      <c r="EX506" s="9"/>
      <c r="EY506" s="10"/>
      <c r="EZ506" s="11"/>
      <c r="FA506" s="6">
        <f>SUMIF(FB$222:FB$252,$D506,FD$222:FD$252)</f>
        <v>0</v>
      </c>
      <c r="FB506" s="9"/>
      <c r="FC506" s="10"/>
      <c r="FD506" s="11"/>
      <c r="FE506" s="6">
        <f>SUMIF(FF$222:FF$252,$D506,FH$222:FH$252)</f>
        <v>0</v>
      </c>
      <c r="FF506" s="9"/>
      <c r="FG506" s="10"/>
      <c r="FH506" s="11"/>
      <c r="FI506" s="6">
        <f>SUMIF(FJ$222:FJ$252,$D506,FL$222:FL$252)</f>
        <v>0</v>
      </c>
      <c r="FJ506" s="9"/>
      <c r="FK506" s="10"/>
      <c r="FL506" s="11"/>
      <c r="FM506" s="6">
        <f>SUMIF(FN$222:FN$252,$D506,FP$222:FP$252)</f>
        <v>0</v>
      </c>
      <c r="FN506" s="9"/>
      <c r="FO506" s="10"/>
      <c r="FP506" s="11"/>
      <c r="FQ506" s="6">
        <f>SUMIF(FR$222:FR$252,$D506,FT$222:FT$252)</f>
        <v>0</v>
      </c>
      <c r="FR506" s="9"/>
      <c r="FS506" s="10"/>
      <c r="FT506" s="11"/>
      <c r="FU506" s="6">
        <f>SUMIF(FV$222:FV$252,$D506,FX$222:FX$252)</f>
        <v>0</v>
      </c>
      <c r="FV506" s="9"/>
      <c r="FW506" s="10"/>
      <c r="FX506" s="11"/>
      <c r="FY506" s="6">
        <f>SUMIF(FZ$222:FZ$252,$D506,GB$222:GB$252)</f>
        <v>0</v>
      </c>
      <c r="FZ506" s="9"/>
      <c r="GA506" s="10"/>
      <c r="GB506" s="11"/>
      <c r="GC506" s="6">
        <f>SUMIF(GD$222:GD$252,$D506,GF$222:GF$252)</f>
        <v>0</v>
      </c>
      <c r="GD506" s="9"/>
      <c r="GE506" s="10"/>
      <c r="GF506" s="11"/>
      <c r="GG506" s="6">
        <f>SUMIF(GH$222:GH$252,$D506,GJ$222:GJ$252)</f>
        <v>0</v>
      </c>
      <c r="GH506" s="9"/>
      <c r="GI506" s="10"/>
      <c r="GJ506" s="11"/>
      <c r="GK506" s="6">
        <f>SUMIF(GL$222:GL$252,$D506,GN$222:GN$252)</f>
        <v>0</v>
      </c>
      <c r="GL506" s="9"/>
      <c r="GM506" s="10"/>
      <c r="GN506" s="11"/>
      <c r="GO506" s="6">
        <f>SUMIF(GP$222:GP$252,$D506,GR$222:GR$252)</f>
        <v>0</v>
      </c>
      <c r="GP506" s="9"/>
      <c r="GQ506" s="10"/>
      <c r="GR506" s="11"/>
      <c r="GS506" s="6">
        <f>SUMIF(GT$222:GT$252,$D506,GV$222:GV$252)</f>
        <v>0</v>
      </c>
      <c r="GT506" s="9"/>
      <c r="GU506" s="10"/>
      <c r="GV506" s="20"/>
      <c r="GW506" s="19">
        <f t="shared" si="13"/>
        <v>0</v>
      </c>
      <c r="GX506" s="472"/>
      <c r="GY506" s="522"/>
    </row>
    <row r="507" spans="1:207" ht="30">
      <c r="A507" s="47" t="s">
        <v>83</v>
      </c>
      <c r="B507" s="496"/>
      <c r="C507" s="293" t="s">
        <v>429</v>
      </c>
      <c r="D507" s="211" t="s">
        <v>431</v>
      </c>
      <c r="E507" s="206">
        <f>SUMIF(F$253:F$283,$D507,H$253:H$283)</f>
        <v>0</v>
      </c>
      <c r="F507" s="9"/>
      <c r="G507" s="10"/>
      <c r="H507" s="11"/>
      <c r="I507" s="6">
        <f>SUMIF(J$253:J$283,$D507,L$253:L$283)</f>
        <v>0</v>
      </c>
      <c r="J507" s="9"/>
      <c r="K507" s="10"/>
      <c r="L507" s="11"/>
      <c r="M507" s="6">
        <f>SUMIF(N$253:N$283,$D507,P$253:P$283)</f>
        <v>0</v>
      </c>
      <c r="N507" s="9"/>
      <c r="O507" s="10"/>
      <c r="P507" s="11"/>
      <c r="Q507" s="6">
        <f>SUMIF(R$253:R$283,$D507,T$253:T$283)</f>
        <v>0</v>
      </c>
      <c r="R507" s="9"/>
      <c r="S507" s="10"/>
      <c r="T507" s="11"/>
      <c r="U507" s="6">
        <f>SUMIF(V$253:V$283,$D507,X$253:X$283)</f>
        <v>0</v>
      </c>
      <c r="V507" s="9"/>
      <c r="W507" s="10"/>
      <c r="X507" s="11"/>
      <c r="Y507" s="6">
        <f>SUMIF(Z$253:Z$283,$D507,AB$253:AB$283)</f>
        <v>0</v>
      </c>
      <c r="Z507" s="9"/>
      <c r="AA507" s="10"/>
      <c r="AB507" s="11"/>
      <c r="AC507" s="6">
        <f>SUMIF(AD$253:AD$283,$D507,AF$253:AF$283)</f>
        <v>0</v>
      </c>
      <c r="AD507" s="9"/>
      <c r="AE507" s="10"/>
      <c r="AF507" s="11"/>
      <c r="AG507" s="6">
        <f>SUMIF(AH$253:AH$283,$D507,AJ$253:AJ$283)</f>
        <v>0</v>
      </c>
      <c r="AH507" s="9"/>
      <c r="AI507" s="10"/>
      <c r="AJ507" s="11"/>
      <c r="AK507" s="6">
        <f>SUMIF(AL$253:AL$283,$D507,AN$253:AN$283)</f>
        <v>0</v>
      </c>
      <c r="AL507" s="9"/>
      <c r="AM507" s="10"/>
      <c r="AN507" s="11"/>
      <c r="AO507" s="6">
        <f>SUMIF(AP$253:AP$283,$D507,AR$253:AR$283)</f>
        <v>0</v>
      </c>
      <c r="AP507" s="9"/>
      <c r="AQ507" s="10"/>
      <c r="AR507" s="11"/>
      <c r="AS507" s="6">
        <f>SUMIF(AT$253:AT$283,$D507,AV$253:AV$283)</f>
        <v>0</v>
      </c>
      <c r="AT507" s="9"/>
      <c r="AU507" s="10"/>
      <c r="AV507" s="11"/>
      <c r="AW507" s="6">
        <f>SUMIF(AX$253:AX$283,$D507,AZ$253:AZ$283)</f>
        <v>0</v>
      </c>
      <c r="AX507" s="9"/>
      <c r="AY507" s="10"/>
      <c r="AZ507" s="11"/>
      <c r="BA507" s="6">
        <f>SUMIF(BB$253:BB$283,$D507,BD$253:BD$283)</f>
        <v>0</v>
      </c>
      <c r="BB507" s="9"/>
      <c r="BC507" s="10"/>
      <c r="BD507" s="11"/>
      <c r="BE507" s="6">
        <f>SUMIF(BF$253:BF$283,$D507,BH$253:BH$283)</f>
        <v>0</v>
      </c>
      <c r="BF507" s="9"/>
      <c r="BG507" s="10"/>
      <c r="BH507" s="11"/>
      <c r="BI507" s="6">
        <f>SUMIF(BJ$253:BJ$283,$D507,BL$253:BL$283)</f>
        <v>0</v>
      </c>
      <c r="BJ507" s="9"/>
      <c r="BK507" s="10"/>
      <c r="BL507" s="11"/>
      <c r="BM507" s="6">
        <f>SUMIF(BN$253:BN$283,$D507,BP$253:BP$283)</f>
        <v>0</v>
      </c>
      <c r="BN507" s="9"/>
      <c r="BO507" s="10"/>
      <c r="BP507" s="11"/>
      <c r="BQ507" s="6">
        <f>SUMIF(BR$253:BR$283,$D507,BT$253:BT$283)</f>
        <v>0</v>
      </c>
      <c r="BR507" s="9"/>
      <c r="BS507" s="10"/>
      <c r="BT507" s="11"/>
      <c r="BU507" s="6">
        <f>SUMIF(BV$253:BV$283,$D507,BX$253:BX$283)</f>
        <v>0</v>
      </c>
      <c r="BV507" s="9"/>
      <c r="BW507" s="10"/>
      <c r="BX507" s="11"/>
      <c r="BY507" s="6">
        <f>SUMIF(BZ$253:BZ$283,$D507,CB$253:CB$283)</f>
        <v>0</v>
      </c>
      <c r="BZ507" s="9"/>
      <c r="CA507" s="10"/>
      <c r="CB507" s="11"/>
      <c r="CC507" s="6">
        <f>SUMIF(CD$253:CD$283,$D507,CF$253:CF$283)</f>
        <v>0</v>
      </c>
      <c r="CD507" s="9"/>
      <c r="CE507" s="10"/>
      <c r="CF507" s="11"/>
      <c r="CG507" s="6">
        <f>SUMIF(CH$253:CH$283,$D507,CJ$253:CJ$283)</f>
        <v>0</v>
      </c>
      <c r="CH507" s="9"/>
      <c r="CI507" s="10"/>
      <c r="CJ507" s="11"/>
      <c r="CK507" s="6">
        <f>SUMIF(CL$253:CL$283,$D507,CN$253:CN$283)</f>
        <v>0</v>
      </c>
      <c r="CL507" s="9"/>
      <c r="CM507" s="10"/>
      <c r="CN507" s="11"/>
      <c r="CO507" s="6">
        <f>SUMIF(CP$253:CP$283,$D507,CR$253:CR$283)</f>
        <v>0</v>
      </c>
      <c r="CP507" s="9"/>
      <c r="CQ507" s="10"/>
      <c r="CR507" s="11"/>
      <c r="CS507" s="6">
        <f>SUMIF(CT$253:CT$283,$D507,CV$253:CV$283)</f>
        <v>0</v>
      </c>
      <c r="CT507" s="9"/>
      <c r="CU507" s="10"/>
      <c r="CV507" s="11"/>
      <c r="CW507" s="6">
        <f>SUMIF(CX$253:CX$283,$D507,CZ$253:CZ$283)</f>
        <v>0</v>
      </c>
      <c r="CX507" s="9"/>
      <c r="CY507" s="10"/>
      <c r="CZ507" s="11"/>
      <c r="DA507" s="6">
        <f>SUMIF(DB$253:DB$283,$D507,DD$253:DD$283)</f>
        <v>0</v>
      </c>
      <c r="DB507" s="9"/>
      <c r="DC507" s="10"/>
      <c r="DD507" s="11"/>
      <c r="DE507" s="6">
        <f>SUMIF(DF$253:DF$283,$D507,DH$253:DH$283)</f>
        <v>0</v>
      </c>
      <c r="DF507" s="9"/>
      <c r="DG507" s="10"/>
      <c r="DH507" s="11"/>
      <c r="DI507" s="6">
        <f>SUMIF(DJ$253:DJ$283,$D507,DL$253:DL$283)</f>
        <v>0</v>
      </c>
      <c r="DJ507" s="9"/>
      <c r="DK507" s="10"/>
      <c r="DL507" s="11"/>
      <c r="DM507" s="6">
        <f>SUMIF(DN$253:DN$283,$D507,DP$253:DP$283)</f>
        <v>0</v>
      </c>
      <c r="DN507" s="9"/>
      <c r="DO507" s="10"/>
      <c r="DP507" s="11"/>
      <c r="DQ507" s="6">
        <f>SUMIF(DR$253:DR$283,$D507,DT$253:DT$283)</f>
        <v>0</v>
      </c>
      <c r="DR507" s="9"/>
      <c r="DS507" s="10"/>
      <c r="DT507" s="11"/>
      <c r="DU507" s="6">
        <f>SUMIF(DV$253:DV$283,$D507,DX$253:DX$283)</f>
        <v>0</v>
      </c>
      <c r="DV507" s="9"/>
      <c r="DW507" s="10"/>
      <c r="DX507" s="11"/>
      <c r="DY507" s="6">
        <f>SUMIF(DZ$253:DZ$283,$D507,EB$253:EB$283)</f>
        <v>0</v>
      </c>
      <c r="DZ507" s="9"/>
      <c r="EA507" s="10"/>
      <c r="EB507" s="11"/>
      <c r="EC507" s="6">
        <f>SUMIF(ED$253:ED$283,$D507,EF$253:EF$283)</f>
        <v>0</v>
      </c>
      <c r="ED507" s="9"/>
      <c r="EE507" s="10"/>
      <c r="EF507" s="11"/>
      <c r="EG507" s="6">
        <f>SUMIF(EH$253:EH$283,$D507,EJ$253:EJ$283)</f>
        <v>0</v>
      </c>
      <c r="EH507" s="9"/>
      <c r="EI507" s="10"/>
      <c r="EJ507" s="11"/>
      <c r="EK507" s="6">
        <f>SUMIF(EL$253:EL$283,$D507,EN$253:EN$283)</f>
        <v>0</v>
      </c>
      <c r="EL507" s="9"/>
      <c r="EM507" s="10"/>
      <c r="EN507" s="11"/>
      <c r="EO507" s="6">
        <f>SUMIF(EP$253:EP$283,$D507,ER$253:ER$283)</f>
        <v>0</v>
      </c>
      <c r="EP507" s="9"/>
      <c r="EQ507" s="10"/>
      <c r="ER507" s="11"/>
      <c r="ES507" s="6">
        <f>SUMIF(ET$253:ET$283,$D507,EV$253:EV$283)</f>
        <v>0</v>
      </c>
      <c r="ET507" s="9"/>
      <c r="EU507" s="10"/>
      <c r="EV507" s="11"/>
      <c r="EW507" s="6">
        <f>SUMIF(EX$253:EX$283,$D507,EZ$253:EZ$283)</f>
        <v>0</v>
      </c>
      <c r="EX507" s="9"/>
      <c r="EY507" s="10"/>
      <c r="EZ507" s="11"/>
      <c r="FA507" s="6">
        <f>SUMIF(FB$253:FB$283,$D507,FD$253:FD$283)</f>
        <v>0</v>
      </c>
      <c r="FB507" s="9"/>
      <c r="FC507" s="10"/>
      <c r="FD507" s="11"/>
      <c r="FE507" s="6">
        <f>SUMIF(FF$253:FF$283,$D507,FH$253:FH$283)</f>
        <v>0</v>
      </c>
      <c r="FF507" s="9"/>
      <c r="FG507" s="10"/>
      <c r="FH507" s="11"/>
      <c r="FI507" s="6">
        <f>SUMIF(FJ$253:FJ$283,$D507,FL$253:FL$283)</f>
        <v>0</v>
      </c>
      <c r="FJ507" s="9"/>
      <c r="FK507" s="10"/>
      <c r="FL507" s="11"/>
      <c r="FM507" s="6">
        <f>SUMIF(FN$253:FN$283,$D507,FP$253:FP$283)</f>
        <v>0</v>
      </c>
      <c r="FN507" s="9"/>
      <c r="FO507" s="10"/>
      <c r="FP507" s="11"/>
      <c r="FQ507" s="6">
        <f>SUMIF(FR$253:FR$283,$D507,FT$253:FT$283)</f>
        <v>0</v>
      </c>
      <c r="FR507" s="9"/>
      <c r="FS507" s="10"/>
      <c r="FT507" s="11"/>
      <c r="FU507" s="6">
        <f>SUMIF(FV$253:FV$283,$D507,FX$253:FX$283)</f>
        <v>0</v>
      </c>
      <c r="FV507" s="9"/>
      <c r="FW507" s="10"/>
      <c r="FX507" s="11"/>
      <c r="FY507" s="6">
        <f>SUMIF(FZ$253:FZ$283,$D507,GB$253:GB$283)</f>
        <v>0</v>
      </c>
      <c r="FZ507" s="9"/>
      <c r="GA507" s="10"/>
      <c r="GB507" s="11"/>
      <c r="GC507" s="6">
        <f>SUMIF(GD$253:GD$283,$D507,GF$253:GF$283)</f>
        <v>0</v>
      </c>
      <c r="GD507" s="9"/>
      <c r="GE507" s="10"/>
      <c r="GF507" s="11"/>
      <c r="GG507" s="6">
        <f>SUMIF(GH$253:GH$283,$D507,GJ$253:GJ$283)</f>
        <v>0</v>
      </c>
      <c r="GH507" s="9"/>
      <c r="GI507" s="10"/>
      <c r="GJ507" s="11"/>
      <c r="GK507" s="6">
        <f>SUMIF(GL$253:GL$283,$D507,GN$253:GN$283)</f>
        <v>0</v>
      </c>
      <c r="GL507" s="9"/>
      <c r="GM507" s="10"/>
      <c r="GN507" s="11"/>
      <c r="GO507" s="6">
        <f>SUMIF(GP$253:GP$283,$D507,GR$253:GR$283)</f>
        <v>0</v>
      </c>
      <c r="GP507" s="9"/>
      <c r="GQ507" s="10"/>
      <c r="GR507" s="11"/>
      <c r="GS507" s="6">
        <f>SUMIF(GT$253:GT$283,$D507,GV$253:GV$283)</f>
        <v>0</v>
      </c>
      <c r="GT507" s="9"/>
      <c r="GU507" s="10"/>
      <c r="GV507" s="20"/>
      <c r="GW507" s="19">
        <f t="shared" ref="GW507:GW570" si="14">SUM(E507:GV507)</f>
        <v>0</v>
      </c>
      <c r="GX507" s="472"/>
      <c r="GY507" s="522"/>
    </row>
    <row r="508" spans="1:207" ht="30">
      <c r="A508" s="47" t="s">
        <v>84</v>
      </c>
      <c r="B508" s="496"/>
      <c r="C508" s="293" t="s">
        <v>429</v>
      </c>
      <c r="D508" s="211" t="s">
        <v>431</v>
      </c>
      <c r="E508" s="206">
        <f>SUMIF(F$284:F$314,$D508,H$284:H$314)</f>
        <v>0</v>
      </c>
      <c r="F508" s="9"/>
      <c r="G508" s="10"/>
      <c r="H508" s="11"/>
      <c r="I508" s="6">
        <f>SUMIF(J$284:J$314,$D508,L$284:L$314)</f>
        <v>0</v>
      </c>
      <c r="J508" s="9"/>
      <c r="K508" s="10"/>
      <c r="L508" s="11"/>
      <c r="M508" s="6">
        <f>SUMIF(N$284:N$314,$D508,P$284:P$314)</f>
        <v>0</v>
      </c>
      <c r="N508" s="9"/>
      <c r="O508" s="10"/>
      <c r="P508" s="11"/>
      <c r="Q508" s="6">
        <f>SUMIF(R$284:R$314,$D508,T$284:T$314)</f>
        <v>0</v>
      </c>
      <c r="R508" s="9"/>
      <c r="S508" s="10"/>
      <c r="T508" s="11"/>
      <c r="U508" s="6">
        <f>SUMIF(V$284:V$314,$D508,X$284:X$314)</f>
        <v>0</v>
      </c>
      <c r="V508" s="9"/>
      <c r="W508" s="10"/>
      <c r="X508" s="11"/>
      <c r="Y508" s="6">
        <f>SUMIF(Z$284:Z$314,$D508,AB$284:AB$314)</f>
        <v>0</v>
      </c>
      <c r="Z508" s="9"/>
      <c r="AA508" s="10"/>
      <c r="AB508" s="11"/>
      <c r="AC508" s="6">
        <f>SUMIF(AD$284:AD$314,$D508,AF$284:AF$314)</f>
        <v>0</v>
      </c>
      <c r="AD508" s="9"/>
      <c r="AE508" s="10"/>
      <c r="AF508" s="11"/>
      <c r="AG508" s="6">
        <f>SUMIF(AH$284:AH$314,$D508,AJ$284:AJ$314)</f>
        <v>0</v>
      </c>
      <c r="AH508" s="9"/>
      <c r="AI508" s="10"/>
      <c r="AJ508" s="11"/>
      <c r="AK508" s="6">
        <f>SUMIF(AL$284:AL$314,$D508,AN$284:AN$314)</f>
        <v>0</v>
      </c>
      <c r="AL508" s="9"/>
      <c r="AM508" s="10"/>
      <c r="AN508" s="11"/>
      <c r="AO508" s="6">
        <f>SUMIF(AP$284:AP$314,$D508,AR$284:AR$314)</f>
        <v>0</v>
      </c>
      <c r="AP508" s="9"/>
      <c r="AQ508" s="10"/>
      <c r="AR508" s="11"/>
      <c r="AS508" s="6">
        <f>SUMIF(AT$284:AT$314,$D508,AV$284:AV$314)</f>
        <v>0</v>
      </c>
      <c r="AT508" s="9"/>
      <c r="AU508" s="10"/>
      <c r="AV508" s="11"/>
      <c r="AW508" s="6">
        <f>SUMIF(AX$284:AX$314,$D508,AZ$284:AZ$314)</f>
        <v>0</v>
      </c>
      <c r="AX508" s="9"/>
      <c r="AY508" s="10"/>
      <c r="AZ508" s="11"/>
      <c r="BA508" s="6">
        <f>SUMIF(BB$284:BB$314,$D508,BD$284:BD$314)</f>
        <v>0</v>
      </c>
      <c r="BB508" s="9"/>
      <c r="BC508" s="10"/>
      <c r="BD508" s="11"/>
      <c r="BE508" s="6">
        <f>SUMIF(BF$284:BF$314,$D508,BH$284:BH$314)</f>
        <v>0</v>
      </c>
      <c r="BF508" s="9"/>
      <c r="BG508" s="10"/>
      <c r="BH508" s="11"/>
      <c r="BI508" s="6">
        <f>SUMIF(BJ$284:BJ$314,$D508,BL$284:BL$314)</f>
        <v>0</v>
      </c>
      <c r="BJ508" s="9"/>
      <c r="BK508" s="10"/>
      <c r="BL508" s="11"/>
      <c r="BM508" s="6">
        <f>SUMIF(BN$284:BN$314,$D508,BP$284:BP$314)</f>
        <v>0</v>
      </c>
      <c r="BN508" s="9"/>
      <c r="BO508" s="10"/>
      <c r="BP508" s="11"/>
      <c r="BQ508" s="6">
        <f>SUMIF(BR$284:BR$314,$D508,BT$284:BT$314)</f>
        <v>0</v>
      </c>
      <c r="BR508" s="9"/>
      <c r="BS508" s="10"/>
      <c r="BT508" s="11"/>
      <c r="BU508" s="6">
        <f>SUMIF(BV$284:BV$314,$D508,BX$284:BX$314)</f>
        <v>0</v>
      </c>
      <c r="BV508" s="9"/>
      <c r="BW508" s="10"/>
      <c r="BX508" s="11"/>
      <c r="BY508" s="6">
        <f>SUMIF(BZ$284:BZ$314,$D508,CB$284:CB$314)</f>
        <v>0</v>
      </c>
      <c r="BZ508" s="9"/>
      <c r="CA508" s="10"/>
      <c r="CB508" s="11"/>
      <c r="CC508" s="6">
        <f>SUMIF(CD$284:CD$314,$D508,CF$284:CF$314)</f>
        <v>0</v>
      </c>
      <c r="CD508" s="9"/>
      <c r="CE508" s="10"/>
      <c r="CF508" s="11"/>
      <c r="CG508" s="6">
        <f>SUMIF(CH$284:CH$314,$D508,CJ$284:CJ$314)</f>
        <v>0</v>
      </c>
      <c r="CH508" s="9"/>
      <c r="CI508" s="10"/>
      <c r="CJ508" s="11"/>
      <c r="CK508" s="6">
        <f>SUMIF(CL$284:CL$314,$D508,CN$284:CN$314)</f>
        <v>0</v>
      </c>
      <c r="CL508" s="9"/>
      <c r="CM508" s="10"/>
      <c r="CN508" s="11"/>
      <c r="CO508" s="6">
        <f>SUMIF(CP$284:CP$314,$D508,CR$284:CR$314)</f>
        <v>0</v>
      </c>
      <c r="CP508" s="9"/>
      <c r="CQ508" s="10"/>
      <c r="CR508" s="11"/>
      <c r="CS508" s="6">
        <f>SUMIF(CT$284:CT$314,$D508,CV$284:CV$314)</f>
        <v>0</v>
      </c>
      <c r="CT508" s="9"/>
      <c r="CU508" s="10"/>
      <c r="CV508" s="11"/>
      <c r="CW508" s="6">
        <f>SUMIF(CX$284:CX$314,$D508,CZ$284:CZ$314)</f>
        <v>0</v>
      </c>
      <c r="CX508" s="9"/>
      <c r="CY508" s="10"/>
      <c r="CZ508" s="11"/>
      <c r="DA508" s="6">
        <f>SUMIF(DB$284:DB$314,$D508,DD$284:DD$314)</f>
        <v>0</v>
      </c>
      <c r="DB508" s="9"/>
      <c r="DC508" s="10"/>
      <c r="DD508" s="11"/>
      <c r="DE508" s="6">
        <f>SUMIF(DF$284:DF$314,$D508,DH$284:DH$314)</f>
        <v>0</v>
      </c>
      <c r="DF508" s="9"/>
      <c r="DG508" s="10"/>
      <c r="DH508" s="11"/>
      <c r="DI508" s="6">
        <f>SUMIF(DJ$284:DJ$314,$D508,DL$284:DL$314)</f>
        <v>0</v>
      </c>
      <c r="DJ508" s="9"/>
      <c r="DK508" s="10"/>
      <c r="DL508" s="11"/>
      <c r="DM508" s="6">
        <f>SUMIF(DN$284:DN$314,$D508,DP$284:DP$314)</f>
        <v>0</v>
      </c>
      <c r="DN508" s="9"/>
      <c r="DO508" s="10"/>
      <c r="DP508" s="11"/>
      <c r="DQ508" s="6">
        <f>SUMIF(DR$284:DR$314,$D508,DT$284:DT$314)</f>
        <v>0</v>
      </c>
      <c r="DR508" s="9"/>
      <c r="DS508" s="10"/>
      <c r="DT508" s="11"/>
      <c r="DU508" s="6">
        <f>SUMIF(DV$284:DV$314,$D508,DX$284:DX$314)</f>
        <v>0</v>
      </c>
      <c r="DV508" s="9"/>
      <c r="DW508" s="10"/>
      <c r="DX508" s="11"/>
      <c r="DY508" s="6">
        <f>SUMIF(DZ$284:DZ$314,$D508,EB$284:EB$314)</f>
        <v>0</v>
      </c>
      <c r="DZ508" s="9"/>
      <c r="EA508" s="10"/>
      <c r="EB508" s="11"/>
      <c r="EC508" s="6">
        <f>SUMIF(ED$284:ED$314,$D508,EF$284:EF$314)</f>
        <v>0</v>
      </c>
      <c r="ED508" s="9"/>
      <c r="EE508" s="10"/>
      <c r="EF508" s="11"/>
      <c r="EG508" s="6">
        <f>SUMIF(EH$284:EH$314,$D508,EJ$284:EJ$314)</f>
        <v>0</v>
      </c>
      <c r="EH508" s="9"/>
      <c r="EI508" s="10"/>
      <c r="EJ508" s="11"/>
      <c r="EK508" s="6">
        <f>SUMIF(EL$284:EL$314,$D508,EN$284:EN$314)</f>
        <v>0</v>
      </c>
      <c r="EL508" s="9"/>
      <c r="EM508" s="10"/>
      <c r="EN508" s="11"/>
      <c r="EO508" s="6">
        <f>SUMIF(EP$284:EP$314,$D508,ER$284:ER$314)</f>
        <v>0</v>
      </c>
      <c r="EP508" s="9"/>
      <c r="EQ508" s="10"/>
      <c r="ER508" s="11"/>
      <c r="ES508" s="6">
        <f>SUMIF(ET$284:ET$314,$D508,EV$284:EV$314)</f>
        <v>0</v>
      </c>
      <c r="ET508" s="9"/>
      <c r="EU508" s="10"/>
      <c r="EV508" s="11"/>
      <c r="EW508" s="6">
        <f>SUMIF(EX$284:EX$314,$D508,EZ$284:EZ$314)</f>
        <v>0</v>
      </c>
      <c r="EX508" s="9"/>
      <c r="EY508" s="10"/>
      <c r="EZ508" s="11"/>
      <c r="FA508" s="6">
        <f>SUMIF(FB$284:FB$314,$D508,FD$284:FD$314)</f>
        <v>0</v>
      </c>
      <c r="FB508" s="9"/>
      <c r="FC508" s="10"/>
      <c r="FD508" s="11"/>
      <c r="FE508" s="6">
        <f>SUMIF(FF$284:FF$314,$D508,FH$284:FH$314)</f>
        <v>0</v>
      </c>
      <c r="FF508" s="9"/>
      <c r="FG508" s="10"/>
      <c r="FH508" s="11"/>
      <c r="FI508" s="6">
        <f>SUMIF(FJ$284:FJ$314,$D508,FL$284:FL$314)</f>
        <v>0</v>
      </c>
      <c r="FJ508" s="9"/>
      <c r="FK508" s="10"/>
      <c r="FL508" s="11"/>
      <c r="FM508" s="6">
        <f>SUMIF(FN$284:FN$314,$D508,FP$284:FP$314)</f>
        <v>0</v>
      </c>
      <c r="FN508" s="9"/>
      <c r="FO508" s="10"/>
      <c r="FP508" s="11"/>
      <c r="FQ508" s="6">
        <f>SUMIF(FR$284:FR$314,$D508,FT$284:FT$314)</f>
        <v>0</v>
      </c>
      <c r="FR508" s="9"/>
      <c r="FS508" s="10"/>
      <c r="FT508" s="11"/>
      <c r="FU508" s="6">
        <f>SUMIF(FV$284:FV$314,$D508,FX$284:FX$314)</f>
        <v>0</v>
      </c>
      <c r="FV508" s="9"/>
      <c r="FW508" s="10"/>
      <c r="FX508" s="11"/>
      <c r="FY508" s="6">
        <f>SUMIF(FZ$284:FZ$314,$D508,GB$284:GB$314)</f>
        <v>0</v>
      </c>
      <c r="FZ508" s="9"/>
      <c r="GA508" s="10"/>
      <c r="GB508" s="11"/>
      <c r="GC508" s="6">
        <f>SUMIF(GD$284:GD$314,$D508,GF$284:GF$314)</f>
        <v>0</v>
      </c>
      <c r="GD508" s="9"/>
      <c r="GE508" s="10"/>
      <c r="GF508" s="11"/>
      <c r="GG508" s="6">
        <f>SUMIF(GH$284:GH$314,$D508,GJ$284:GJ$314)</f>
        <v>0</v>
      </c>
      <c r="GH508" s="9"/>
      <c r="GI508" s="10"/>
      <c r="GJ508" s="11"/>
      <c r="GK508" s="6">
        <f>SUMIF(GL$284:GL$314,$D508,GN$284:GN$314)</f>
        <v>0</v>
      </c>
      <c r="GL508" s="9"/>
      <c r="GM508" s="10"/>
      <c r="GN508" s="11"/>
      <c r="GO508" s="6">
        <f>SUMIF(GP$284:GP$314,$D508,GR$284:GR$314)</f>
        <v>0</v>
      </c>
      <c r="GP508" s="9"/>
      <c r="GQ508" s="10"/>
      <c r="GR508" s="11"/>
      <c r="GS508" s="6">
        <f>SUMIF(GT$284:GT$314,$D508,GV$284:GV$314)</f>
        <v>0</v>
      </c>
      <c r="GT508" s="9"/>
      <c r="GU508" s="10"/>
      <c r="GV508" s="20"/>
      <c r="GW508" s="19">
        <f t="shared" si="14"/>
        <v>0</v>
      </c>
      <c r="GX508" s="472"/>
      <c r="GY508" s="522"/>
    </row>
    <row r="509" spans="1:207" ht="30">
      <c r="A509" s="47" t="s">
        <v>85</v>
      </c>
      <c r="B509" s="496"/>
      <c r="C509" s="293" t="s">
        <v>429</v>
      </c>
      <c r="D509" s="211" t="s">
        <v>431</v>
      </c>
      <c r="E509" s="206">
        <f>SUMIF(F$315:F$345,$D509,H$315:H$345)</f>
        <v>0</v>
      </c>
      <c r="F509" s="9"/>
      <c r="G509" s="10"/>
      <c r="H509" s="11"/>
      <c r="I509" s="6">
        <f>SUMIF(J$315:J$345,$D509,L$315:L$345)</f>
        <v>0</v>
      </c>
      <c r="J509" s="9"/>
      <c r="K509" s="10"/>
      <c r="L509" s="11"/>
      <c r="M509" s="6">
        <f>SUMIF(N$315:N$345,$D509,P$315:P$345)</f>
        <v>0</v>
      </c>
      <c r="N509" s="9"/>
      <c r="O509" s="10"/>
      <c r="P509" s="11"/>
      <c r="Q509" s="6">
        <f>SUMIF(R$315:R$345,$D509,T$315:T$345)</f>
        <v>0</v>
      </c>
      <c r="R509" s="9"/>
      <c r="S509" s="10"/>
      <c r="T509" s="11"/>
      <c r="U509" s="6">
        <f>SUMIF(V$315:V$345,$D509,X$315:X$345)</f>
        <v>0</v>
      </c>
      <c r="V509" s="9"/>
      <c r="W509" s="10"/>
      <c r="X509" s="11"/>
      <c r="Y509" s="6">
        <f>SUMIF(Z$315:Z$345,$D509,AB$315:AB$345)</f>
        <v>0</v>
      </c>
      <c r="Z509" s="9"/>
      <c r="AA509" s="10"/>
      <c r="AB509" s="11"/>
      <c r="AC509" s="6">
        <f>SUMIF(AD$315:AD$345,$D509,AF$315:AF$345)</f>
        <v>0</v>
      </c>
      <c r="AD509" s="9"/>
      <c r="AE509" s="10"/>
      <c r="AF509" s="11"/>
      <c r="AG509" s="6">
        <f>SUMIF(AH$315:AH$345,$D509,AJ$315:AJ$345)</f>
        <v>0</v>
      </c>
      <c r="AH509" s="9"/>
      <c r="AI509" s="10"/>
      <c r="AJ509" s="11"/>
      <c r="AK509" s="6">
        <f>SUMIF(AL$315:AL$345,$D509,AN$315:AN$345)</f>
        <v>0</v>
      </c>
      <c r="AL509" s="9"/>
      <c r="AM509" s="10"/>
      <c r="AN509" s="11"/>
      <c r="AO509" s="6">
        <f>SUMIF(AP$315:AP$345,$D509,AR$315:AR$345)</f>
        <v>0</v>
      </c>
      <c r="AP509" s="9"/>
      <c r="AQ509" s="10"/>
      <c r="AR509" s="11"/>
      <c r="AS509" s="6">
        <f>SUMIF(AT$315:AT$345,$D509,AV$315:AV$345)</f>
        <v>0</v>
      </c>
      <c r="AT509" s="9"/>
      <c r="AU509" s="10"/>
      <c r="AV509" s="11"/>
      <c r="AW509" s="6">
        <f>SUMIF(AX$315:AX$345,$D509,AZ$315:AZ$345)</f>
        <v>0</v>
      </c>
      <c r="AX509" s="9"/>
      <c r="AY509" s="10"/>
      <c r="AZ509" s="11"/>
      <c r="BA509" s="6">
        <f>SUMIF(BB$315:BB$345,$D509,BD$315:BD$345)</f>
        <v>0</v>
      </c>
      <c r="BB509" s="9"/>
      <c r="BC509" s="10"/>
      <c r="BD509" s="11"/>
      <c r="BE509" s="6">
        <f>SUMIF(BF$315:BF$345,$D509,BH$315:BH$345)</f>
        <v>0</v>
      </c>
      <c r="BF509" s="9"/>
      <c r="BG509" s="10"/>
      <c r="BH509" s="11"/>
      <c r="BI509" s="6">
        <f>SUMIF(BJ$315:BJ$345,$D509,BL$315:BL$345)</f>
        <v>0</v>
      </c>
      <c r="BJ509" s="9"/>
      <c r="BK509" s="10"/>
      <c r="BL509" s="11"/>
      <c r="BM509" s="6">
        <f>SUMIF(BN$315:BN$345,$D509,BP$315:BP$345)</f>
        <v>0</v>
      </c>
      <c r="BN509" s="9"/>
      <c r="BO509" s="10"/>
      <c r="BP509" s="11"/>
      <c r="BQ509" s="6">
        <f>SUMIF(BR$315:BR$345,$D509,BT$315:BT$345)</f>
        <v>0</v>
      </c>
      <c r="BR509" s="9"/>
      <c r="BS509" s="10"/>
      <c r="BT509" s="11"/>
      <c r="BU509" s="6">
        <f>SUMIF(BV$315:BV$345,$D509,BX$315:BX$345)</f>
        <v>0</v>
      </c>
      <c r="BV509" s="9"/>
      <c r="BW509" s="10"/>
      <c r="BX509" s="11"/>
      <c r="BY509" s="6">
        <f>SUMIF(BZ$315:BZ$345,$D509,CB$315:CB$345)</f>
        <v>0</v>
      </c>
      <c r="BZ509" s="9"/>
      <c r="CA509" s="10"/>
      <c r="CB509" s="11"/>
      <c r="CC509" s="6">
        <f>SUMIF(CD$315:CD$345,$D509,CF$315:CF$345)</f>
        <v>0</v>
      </c>
      <c r="CD509" s="9"/>
      <c r="CE509" s="10"/>
      <c r="CF509" s="11"/>
      <c r="CG509" s="6">
        <f>SUMIF(CH$315:CH$345,$D509,CJ$315:CJ$345)</f>
        <v>0</v>
      </c>
      <c r="CH509" s="9"/>
      <c r="CI509" s="10"/>
      <c r="CJ509" s="11"/>
      <c r="CK509" s="6">
        <f>SUMIF(CL$315:CL$345,$D509,CN$315:CN$345)</f>
        <v>0</v>
      </c>
      <c r="CL509" s="9"/>
      <c r="CM509" s="10"/>
      <c r="CN509" s="11"/>
      <c r="CO509" s="6">
        <f>SUMIF(CP$315:CP$345,$D509,CR$315:CR$345)</f>
        <v>0</v>
      </c>
      <c r="CP509" s="9"/>
      <c r="CQ509" s="10"/>
      <c r="CR509" s="11"/>
      <c r="CS509" s="6">
        <f>SUMIF(CT$315:CT$345,$D509,CV$315:CV$345)</f>
        <v>0</v>
      </c>
      <c r="CT509" s="9"/>
      <c r="CU509" s="10"/>
      <c r="CV509" s="11"/>
      <c r="CW509" s="6">
        <f>SUMIF(CX$315:CX$345,$D509,CZ$315:CZ$345)</f>
        <v>0</v>
      </c>
      <c r="CX509" s="9"/>
      <c r="CY509" s="10"/>
      <c r="CZ509" s="11"/>
      <c r="DA509" s="6">
        <f>SUMIF(DB$315:DB$345,$D509,DD$315:DD$345)</f>
        <v>0</v>
      </c>
      <c r="DB509" s="9"/>
      <c r="DC509" s="10"/>
      <c r="DD509" s="11"/>
      <c r="DE509" s="6">
        <f>SUMIF(DF$315:DF$345,$D509,DH$315:DH$345)</f>
        <v>0</v>
      </c>
      <c r="DF509" s="9"/>
      <c r="DG509" s="10"/>
      <c r="DH509" s="11"/>
      <c r="DI509" s="6">
        <f>SUMIF(DJ$315:DJ$345,$D509,DL$315:DL$345)</f>
        <v>0</v>
      </c>
      <c r="DJ509" s="9"/>
      <c r="DK509" s="10"/>
      <c r="DL509" s="11"/>
      <c r="DM509" s="6">
        <f>SUMIF(DN$315:DN$345,$D509,DP$315:DP$345)</f>
        <v>0</v>
      </c>
      <c r="DN509" s="9"/>
      <c r="DO509" s="10"/>
      <c r="DP509" s="11"/>
      <c r="DQ509" s="6">
        <f>SUMIF(DR$315:DR$345,$D509,DT$315:DT$345)</f>
        <v>0</v>
      </c>
      <c r="DR509" s="9"/>
      <c r="DS509" s="10"/>
      <c r="DT509" s="11"/>
      <c r="DU509" s="6">
        <f>SUMIF(DV$315:DV$345,$D509,DX$315:DX$345)</f>
        <v>0</v>
      </c>
      <c r="DV509" s="9"/>
      <c r="DW509" s="10"/>
      <c r="DX509" s="11"/>
      <c r="DY509" s="6">
        <f>SUMIF(DZ$315:DZ$345,$D509,EB$315:EB$345)</f>
        <v>0</v>
      </c>
      <c r="DZ509" s="9"/>
      <c r="EA509" s="10"/>
      <c r="EB509" s="11"/>
      <c r="EC509" s="6">
        <f>SUMIF(ED$315:ED$345,$D509,EF$315:EF$345)</f>
        <v>0</v>
      </c>
      <c r="ED509" s="9"/>
      <c r="EE509" s="10"/>
      <c r="EF509" s="11"/>
      <c r="EG509" s="6">
        <f>SUMIF(EH$315:EH$345,$D509,EJ$315:EJ$345)</f>
        <v>0</v>
      </c>
      <c r="EH509" s="9"/>
      <c r="EI509" s="10"/>
      <c r="EJ509" s="11"/>
      <c r="EK509" s="6">
        <f>SUMIF(EL$315:EL$345,$D509,EN$315:EN$345)</f>
        <v>0</v>
      </c>
      <c r="EL509" s="9"/>
      <c r="EM509" s="10"/>
      <c r="EN509" s="11"/>
      <c r="EO509" s="6">
        <f>SUMIF(EP$315:EP$345,$D509,ER$315:ER$345)</f>
        <v>0</v>
      </c>
      <c r="EP509" s="9"/>
      <c r="EQ509" s="10"/>
      <c r="ER509" s="11"/>
      <c r="ES509" s="6">
        <f>SUMIF(ET$315:ET$345,$D509,EV$315:EV$345)</f>
        <v>0</v>
      </c>
      <c r="ET509" s="9"/>
      <c r="EU509" s="10"/>
      <c r="EV509" s="11"/>
      <c r="EW509" s="6">
        <f>SUMIF(EX$315:EX$345,$D509,EZ$315:EZ$345)</f>
        <v>0</v>
      </c>
      <c r="EX509" s="9"/>
      <c r="EY509" s="10"/>
      <c r="EZ509" s="11"/>
      <c r="FA509" s="6">
        <f>SUMIF(FB$315:FB$345,$D509,FD$315:FD$345)</f>
        <v>0</v>
      </c>
      <c r="FB509" s="9"/>
      <c r="FC509" s="10"/>
      <c r="FD509" s="11"/>
      <c r="FE509" s="6">
        <f>SUMIF(FF$315:FF$345,$D509,FH$315:FH$345)</f>
        <v>0</v>
      </c>
      <c r="FF509" s="9"/>
      <c r="FG509" s="10"/>
      <c r="FH509" s="11"/>
      <c r="FI509" s="6">
        <f>SUMIF(FJ$315:FJ$345,$D509,FL$315:FL$345)</f>
        <v>0</v>
      </c>
      <c r="FJ509" s="9"/>
      <c r="FK509" s="10"/>
      <c r="FL509" s="11"/>
      <c r="FM509" s="6">
        <f>SUMIF(FN$315:FN$345,$D509,FP$315:FP$345)</f>
        <v>0</v>
      </c>
      <c r="FN509" s="9"/>
      <c r="FO509" s="10"/>
      <c r="FP509" s="11"/>
      <c r="FQ509" s="6">
        <f>SUMIF(FR$315:FR$345,$D509,FT$315:FT$345)</f>
        <v>0</v>
      </c>
      <c r="FR509" s="9"/>
      <c r="FS509" s="10"/>
      <c r="FT509" s="11"/>
      <c r="FU509" s="6">
        <f>SUMIF(FV$315:FV$345,$D509,FX$315:FX$345)</f>
        <v>0</v>
      </c>
      <c r="FV509" s="9"/>
      <c r="FW509" s="10"/>
      <c r="FX509" s="11"/>
      <c r="FY509" s="6">
        <f>SUMIF(FZ$315:FZ$345,$D509,GB$315:GB$345)</f>
        <v>0</v>
      </c>
      <c r="FZ509" s="9"/>
      <c r="GA509" s="10"/>
      <c r="GB509" s="11"/>
      <c r="GC509" s="6">
        <f>SUMIF(GD$315:GD$345,$D509,GF$315:GF$345)</f>
        <v>0</v>
      </c>
      <c r="GD509" s="9"/>
      <c r="GE509" s="10"/>
      <c r="GF509" s="11"/>
      <c r="GG509" s="6">
        <f>SUMIF(GH$315:GH$345,$D509,GJ$315:GJ$345)</f>
        <v>0</v>
      </c>
      <c r="GH509" s="9"/>
      <c r="GI509" s="10"/>
      <c r="GJ509" s="11"/>
      <c r="GK509" s="6">
        <f>SUMIF(GL$315:GL$345,$D509,GN$315:GN$345)</f>
        <v>0</v>
      </c>
      <c r="GL509" s="9"/>
      <c r="GM509" s="10"/>
      <c r="GN509" s="11"/>
      <c r="GO509" s="6">
        <f>SUMIF(GP$315:GP$345,$D509,GR$315:GR$345)</f>
        <v>0</v>
      </c>
      <c r="GP509" s="9"/>
      <c r="GQ509" s="10"/>
      <c r="GR509" s="11"/>
      <c r="GS509" s="6">
        <f>SUMIF(GT$315:GT$345,$D509,GV$315:GV$345)</f>
        <v>0</v>
      </c>
      <c r="GT509" s="9"/>
      <c r="GU509" s="10"/>
      <c r="GV509" s="20"/>
      <c r="GW509" s="19">
        <f t="shared" si="14"/>
        <v>0</v>
      </c>
      <c r="GX509" s="472"/>
      <c r="GY509" s="522"/>
    </row>
    <row r="510" spans="1:207" ht="30.75" thickBot="1">
      <c r="A510" s="47" t="s">
        <v>86</v>
      </c>
      <c r="B510" s="497"/>
      <c r="C510" s="440" t="s">
        <v>429</v>
      </c>
      <c r="D510" s="441" t="s">
        <v>431</v>
      </c>
      <c r="E510" s="206">
        <f>SUMIF(F$346:F$376,$D510,H$346:H$376)</f>
        <v>0</v>
      </c>
      <c r="F510" s="9"/>
      <c r="G510" s="10"/>
      <c r="H510" s="11"/>
      <c r="I510" s="6">
        <f>SUMIF(J$346:J$376,$D510,L$346:L$376)</f>
        <v>0</v>
      </c>
      <c r="J510" s="9"/>
      <c r="K510" s="10"/>
      <c r="L510" s="11"/>
      <c r="M510" s="6">
        <f>SUMIF(N$346:N$376,$D510,P$346:P$376)</f>
        <v>0</v>
      </c>
      <c r="N510" s="9"/>
      <c r="O510" s="10"/>
      <c r="P510" s="11"/>
      <c r="Q510" s="6">
        <f>SUMIF(R$346:R$376,$D510,T$346:T$376)</f>
        <v>0</v>
      </c>
      <c r="R510" s="9"/>
      <c r="S510" s="10"/>
      <c r="T510" s="11"/>
      <c r="U510" s="6">
        <f>SUMIF(V$346:V$376,$D510,X$346:X$376)</f>
        <v>0</v>
      </c>
      <c r="V510" s="9"/>
      <c r="W510" s="10"/>
      <c r="X510" s="11"/>
      <c r="Y510" s="6">
        <f>SUMIF(Z$346:Z$376,$D510,AB$346:AB$376)</f>
        <v>0</v>
      </c>
      <c r="Z510" s="9"/>
      <c r="AA510" s="10"/>
      <c r="AB510" s="11"/>
      <c r="AC510" s="6">
        <f>SUMIF(AD$346:AD$376,$D510,AF$346:AF$376)</f>
        <v>0</v>
      </c>
      <c r="AD510" s="9"/>
      <c r="AE510" s="10"/>
      <c r="AF510" s="11"/>
      <c r="AG510" s="6">
        <f>SUMIF(AH$346:AH$376,$D510,AJ$346:AJ$376)</f>
        <v>0</v>
      </c>
      <c r="AH510" s="9"/>
      <c r="AI510" s="10"/>
      <c r="AJ510" s="11"/>
      <c r="AK510" s="6">
        <f>SUMIF(AL$346:AL$376,$D510,AN$346:AN$376)</f>
        <v>0</v>
      </c>
      <c r="AL510" s="9"/>
      <c r="AM510" s="10"/>
      <c r="AN510" s="11"/>
      <c r="AO510" s="6">
        <f>SUMIF(AP$346:AP$376,$D510,AR$346:AR$376)</f>
        <v>0</v>
      </c>
      <c r="AP510" s="9"/>
      <c r="AQ510" s="10"/>
      <c r="AR510" s="11"/>
      <c r="AS510" s="6">
        <f>SUMIF(AT$346:AT$376,$D510,AV$346:AV$376)</f>
        <v>0</v>
      </c>
      <c r="AT510" s="9"/>
      <c r="AU510" s="10"/>
      <c r="AV510" s="11"/>
      <c r="AW510" s="6">
        <f>SUMIF(AX$346:AX$376,$D510,AZ$346:AZ$376)</f>
        <v>0</v>
      </c>
      <c r="AX510" s="9"/>
      <c r="AY510" s="10"/>
      <c r="AZ510" s="11"/>
      <c r="BA510" s="6">
        <f>SUMIF(BB$346:BB$376,$D510,BD$346:BD$376)</f>
        <v>0</v>
      </c>
      <c r="BB510" s="9"/>
      <c r="BC510" s="10"/>
      <c r="BD510" s="11"/>
      <c r="BE510" s="6">
        <f>SUMIF(BF$346:BF$376,$D510,BH$346:BH$376)</f>
        <v>0</v>
      </c>
      <c r="BF510" s="9"/>
      <c r="BG510" s="10"/>
      <c r="BH510" s="11"/>
      <c r="BI510" s="6">
        <f>SUMIF(BJ$346:BJ$376,$D510,BL$346:BL$376)</f>
        <v>0</v>
      </c>
      <c r="BJ510" s="9"/>
      <c r="BK510" s="10"/>
      <c r="BL510" s="11"/>
      <c r="BM510" s="6">
        <f>SUMIF(BN$346:BN$376,$D510,BP$346:BP$376)</f>
        <v>0</v>
      </c>
      <c r="BN510" s="9"/>
      <c r="BO510" s="10"/>
      <c r="BP510" s="11"/>
      <c r="BQ510" s="6">
        <f>SUMIF(BR$346:BR$376,$D510,BT$346:BT$376)</f>
        <v>0</v>
      </c>
      <c r="BR510" s="9"/>
      <c r="BS510" s="10"/>
      <c r="BT510" s="11"/>
      <c r="BU510" s="6">
        <f>SUMIF(BV$346:BV$376,$D510,BX$346:BX$376)</f>
        <v>0</v>
      </c>
      <c r="BV510" s="9"/>
      <c r="BW510" s="10"/>
      <c r="BX510" s="11"/>
      <c r="BY510" s="6">
        <f>SUMIF(BZ$346:BZ$376,$D510,CB$346:CB$376)</f>
        <v>0</v>
      </c>
      <c r="BZ510" s="9"/>
      <c r="CA510" s="10"/>
      <c r="CB510" s="11"/>
      <c r="CC510" s="6">
        <f>SUMIF(CD$346:CD$376,$D510,CF$346:CF$376)</f>
        <v>0</v>
      </c>
      <c r="CD510" s="9"/>
      <c r="CE510" s="10"/>
      <c r="CF510" s="11"/>
      <c r="CG510" s="6">
        <f>SUMIF(CH$346:CH$376,$D510,CJ$346:CJ$376)</f>
        <v>0</v>
      </c>
      <c r="CH510" s="9"/>
      <c r="CI510" s="10"/>
      <c r="CJ510" s="11"/>
      <c r="CK510" s="6">
        <f>SUMIF(CL$346:CL$376,$D510,CN$346:CN$376)</f>
        <v>0</v>
      </c>
      <c r="CL510" s="9"/>
      <c r="CM510" s="10"/>
      <c r="CN510" s="11"/>
      <c r="CO510" s="6">
        <f>SUMIF(CP$346:CP$376,$D510,CR$346:CR$376)</f>
        <v>0</v>
      </c>
      <c r="CP510" s="9"/>
      <c r="CQ510" s="10"/>
      <c r="CR510" s="11"/>
      <c r="CS510" s="6">
        <f>SUMIF(CT$346:CT$376,$D510,CV$346:CV$376)</f>
        <v>0</v>
      </c>
      <c r="CT510" s="9"/>
      <c r="CU510" s="10"/>
      <c r="CV510" s="11"/>
      <c r="CW510" s="6">
        <f>SUMIF(CX$346:CX$376,$D510,CZ$346:CZ$376)</f>
        <v>0</v>
      </c>
      <c r="CX510" s="9"/>
      <c r="CY510" s="10"/>
      <c r="CZ510" s="11"/>
      <c r="DA510" s="6">
        <f>SUMIF(DB$346:DB$376,$D510,DD$346:DD$376)</f>
        <v>0</v>
      </c>
      <c r="DB510" s="9"/>
      <c r="DC510" s="10"/>
      <c r="DD510" s="11"/>
      <c r="DE510" s="6">
        <f>SUMIF(DF$346:DF$376,$D510,DH$346:DH$376)</f>
        <v>0</v>
      </c>
      <c r="DF510" s="9"/>
      <c r="DG510" s="10"/>
      <c r="DH510" s="11"/>
      <c r="DI510" s="6">
        <f>SUMIF(DJ$346:DJ$376,$D510,DL$346:DL$376)</f>
        <v>0</v>
      </c>
      <c r="DJ510" s="9"/>
      <c r="DK510" s="10"/>
      <c r="DL510" s="11"/>
      <c r="DM510" s="6">
        <f>SUMIF(DN$346:DN$376,$D510,DP$346:DP$376)</f>
        <v>0</v>
      </c>
      <c r="DN510" s="9"/>
      <c r="DO510" s="10"/>
      <c r="DP510" s="11"/>
      <c r="DQ510" s="6">
        <f>SUMIF(DR$346:DR$376,$D510,DT$346:DT$376)</f>
        <v>0</v>
      </c>
      <c r="DR510" s="9"/>
      <c r="DS510" s="10"/>
      <c r="DT510" s="11"/>
      <c r="DU510" s="6">
        <f>SUMIF(DV$346:DV$376,$D510,DX$346:DX$376)</f>
        <v>0</v>
      </c>
      <c r="DV510" s="9"/>
      <c r="DW510" s="10"/>
      <c r="DX510" s="11"/>
      <c r="DY510" s="6">
        <f>SUMIF(DZ$346:DZ$376,$D510,EB$346:EB$376)</f>
        <v>0</v>
      </c>
      <c r="DZ510" s="9"/>
      <c r="EA510" s="10"/>
      <c r="EB510" s="11"/>
      <c r="EC510" s="6">
        <f>SUMIF(ED$346:ED$376,$D510,EF$346:EF$376)</f>
        <v>0</v>
      </c>
      <c r="ED510" s="9"/>
      <c r="EE510" s="10"/>
      <c r="EF510" s="11"/>
      <c r="EG510" s="6">
        <f>SUMIF(EH$346:EH$376,$D510,EJ$346:EJ$376)</f>
        <v>0</v>
      </c>
      <c r="EH510" s="9"/>
      <c r="EI510" s="10"/>
      <c r="EJ510" s="11"/>
      <c r="EK510" s="6">
        <f>SUMIF(EL$346:EL$376,$D510,EN$346:EN$376)</f>
        <v>0</v>
      </c>
      <c r="EL510" s="9"/>
      <c r="EM510" s="10"/>
      <c r="EN510" s="11"/>
      <c r="EO510" s="6">
        <f>SUMIF(EP$346:EP$376,$D510,ER$346:ER$376)</f>
        <v>0</v>
      </c>
      <c r="EP510" s="9"/>
      <c r="EQ510" s="10"/>
      <c r="ER510" s="11"/>
      <c r="ES510" s="6">
        <f>SUMIF(ET$346:ET$376,$D510,EV$346:EV$376)</f>
        <v>0</v>
      </c>
      <c r="ET510" s="9"/>
      <c r="EU510" s="10"/>
      <c r="EV510" s="11"/>
      <c r="EW510" s="6">
        <f>SUMIF(EX$346:EX$376,$D510,EZ$346:EZ$376)</f>
        <v>0</v>
      </c>
      <c r="EX510" s="9"/>
      <c r="EY510" s="10"/>
      <c r="EZ510" s="11"/>
      <c r="FA510" s="6">
        <f>SUMIF(FB$346:FB$376,$D510,FD$346:FD$376)</f>
        <v>0</v>
      </c>
      <c r="FB510" s="9"/>
      <c r="FC510" s="10"/>
      <c r="FD510" s="11"/>
      <c r="FE510" s="6">
        <f>SUMIF(FF$346:FF$376,$D510,FH$346:FH$376)</f>
        <v>0</v>
      </c>
      <c r="FF510" s="9"/>
      <c r="FG510" s="10"/>
      <c r="FH510" s="11"/>
      <c r="FI510" s="6">
        <f>SUMIF(FJ$346:FJ$376,$D510,FL$346:FL$376)</f>
        <v>0</v>
      </c>
      <c r="FJ510" s="9"/>
      <c r="FK510" s="10"/>
      <c r="FL510" s="11"/>
      <c r="FM510" s="6">
        <f>SUMIF(FN$346:FN$376,$D510,FP$346:FP$376)</f>
        <v>0</v>
      </c>
      <c r="FN510" s="9"/>
      <c r="FO510" s="10"/>
      <c r="FP510" s="11"/>
      <c r="FQ510" s="6">
        <f>SUMIF(FR$346:FR$376,$D510,FT$346:FT$376)</f>
        <v>0</v>
      </c>
      <c r="FR510" s="9"/>
      <c r="FS510" s="10"/>
      <c r="FT510" s="11"/>
      <c r="FU510" s="6">
        <f>SUMIF(FV$346:FV$376,$D510,FX$346:FX$376)</f>
        <v>0</v>
      </c>
      <c r="FV510" s="9"/>
      <c r="FW510" s="10"/>
      <c r="FX510" s="11"/>
      <c r="FY510" s="6">
        <f>SUMIF(FZ$346:FZ$376,$D510,GB$346:GB$376)</f>
        <v>0</v>
      </c>
      <c r="FZ510" s="9"/>
      <c r="GA510" s="10"/>
      <c r="GB510" s="11"/>
      <c r="GC510" s="6">
        <f>SUMIF(GD$346:GD$376,$D510,GF$346:GF$376)</f>
        <v>0</v>
      </c>
      <c r="GD510" s="9"/>
      <c r="GE510" s="10"/>
      <c r="GF510" s="11"/>
      <c r="GG510" s="6">
        <f>SUMIF(GH$346:GH$376,$D510,GJ$346:GJ$376)</f>
        <v>0</v>
      </c>
      <c r="GH510" s="9"/>
      <c r="GI510" s="10"/>
      <c r="GJ510" s="11"/>
      <c r="GK510" s="6">
        <f>SUMIF(GL$346:GL$376,$D510,GN$346:GN$376)</f>
        <v>0</v>
      </c>
      <c r="GL510" s="9"/>
      <c r="GM510" s="10"/>
      <c r="GN510" s="11"/>
      <c r="GO510" s="6">
        <f>SUMIF(GP$346:GP$376,$D510,GR$346:GR$376)</f>
        <v>0</v>
      </c>
      <c r="GP510" s="9"/>
      <c r="GQ510" s="10"/>
      <c r="GR510" s="11"/>
      <c r="GS510" s="6">
        <f>SUMIF(GT$346:GT$376,$D510,GV$346:GV$376)</f>
        <v>0</v>
      </c>
      <c r="GT510" s="9"/>
      <c r="GU510" s="10"/>
      <c r="GV510" s="20"/>
      <c r="GW510" s="19">
        <f t="shared" si="14"/>
        <v>0</v>
      </c>
      <c r="GX510" s="472"/>
      <c r="GY510" s="523"/>
    </row>
    <row r="511" spans="1:207" ht="30">
      <c r="A511" s="47" t="s">
        <v>75</v>
      </c>
      <c r="B511" s="498">
        <v>23</v>
      </c>
      <c r="C511" s="442" t="s">
        <v>523</v>
      </c>
      <c r="D511" s="443" t="s">
        <v>479</v>
      </c>
      <c r="E511" s="206">
        <f>SUMIF(F$5:F$35,$D511,H$5:H$35)</f>
        <v>0</v>
      </c>
      <c r="F511" s="9"/>
      <c r="G511" s="10"/>
      <c r="H511" s="11"/>
      <c r="I511" s="6">
        <f>SUMIF(J$5:J$35,$D511,L$5:L$35)</f>
        <v>0</v>
      </c>
      <c r="J511" s="9"/>
      <c r="K511" s="10"/>
      <c r="L511" s="11"/>
      <c r="M511" s="6">
        <f>SUMIF(N$5:N$35,$D511,P$5:P$35)</f>
        <v>0</v>
      </c>
      <c r="N511" s="9"/>
      <c r="O511" s="10"/>
      <c r="P511" s="11"/>
      <c r="Q511" s="6">
        <f>SUMIF(R$5:R$35,$D511,T$5:T$35)</f>
        <v>0</v>
      </c>
      <c r="R511" s="9"/>
      <c r="S511" s="10"/>
      <c r="T511" s="11"/>
      <c r="U511" s="6">
        <f>SUMIF(V$5:V$35,$D511,X$5:X$35)</f>
        <v>0</v>
      </c>
      <c r="V511" s="9"/>
      <c r="W511" s="10"/>
      <c r="X511" s="11"/>
      <c r="Y511" s="6">
        <f>SUMIF(Z$5:Z$35,$D511,AB$5:AB$35)</f>
        <v>0</v>
      </c>
      <c r="Z511" s="9"/>
      <c r="AA511" s="10"/>
      <c r="AB511" s="11"/>
      <c r="AC511" s="6">
        <f>SUMIF(AD$5:AD$35,$D511,AF$5:AF$35)</f>
        <v>0</v>
      </c>
      <c r="AD511" s="9"/>
      <c r="AE511" s="10"/>
      <c r="AF511" s="11"/>
      <c r="AG511" s="6">
        <f>SUMIF(AH$5:AH$35,$D511,AJ$5:AJ$35)</f>
        <v>0</v>
      </c>
      <c r="AH511" s="9"/>
      <c r="AI511" s="10"/>
      <c r="AJ511" s="11"/>
      <c r="AK511" s="6">
        <f>SUMIF(AL$5:AL$35,$D511,AN$5:AN$35)</f>
        <v>0</v>
      </c>
      <c r="AL511" s="9"/>
      <c r="AM511" s="10"/>
      <c r="AN511" s="11"/>
      <c r="AO511" s="6">
        <f>SUMIF(AP$5:AP$35,$D511,AR$5:AR$35)</f>
        <v>0</v>
      </c>
      <c r="AP511" s="9"/>
      <c r="AQ511" s="10"/>
      <c r="AR511" s="11"/>
      <c r="AS511" s="6">
        <f>SUMIF(AT$5:AT$35,$D511,AV$5:AV$35)</f>
        <v>0</v>
      </c>
      <c r="AT511" s="9"/>
      <c r="AU511" s="10"/>
      <c r="AV511" s="11"/>
      <c r="AW511" s="6">
        <f>SUMIF(AX$5:AX$35,$D511,AZ$5:AZ$35)</f>
        <v>0</v>
      </c>
      <c r="AX511" s="9"/>
      <c r="AY511" s="10"/>
      <c r="AZ511" s="11"/>
      <c r="BA511" s="6">
        <f>SUMIF(BB$5:BB$35,$D511,BD$5:BD$35)</f>
        <v>0</v>
      </c>
      <c r="BB511" s="9"/>
      <c r="BC511" s="10"/>
      <c r="BD511" s="11"/>
      <c r="BE511" s="6">
        <f>SUMIF(BF$5:BF$35,$D511,BH$5:BH$35)</f>
        <v>0</v>
      </c>
      <c r="BF511" s="9"/>
      <c r="BG511" s="10"/>
      <c r="BH511" s="11"/>
      <c r="BI511" s="6">
        <f>SUMIF(BJ$5:BJ$35,$D511,BL$5:BL$35)</f>
        <v>0</v>
      </c>
      <c r="BJ511" s="9"/>
      <c r="BK511" s="10"/>
      <c r="BL511" s="11"/>
      <c r="BM511" s="6">
        <f>SUMIF(BN$5:BN$35,$D511,BP$5:BP$35)</f>
        <v>0</v>
      </c>
      <c r="BN511" s="9"/>
      <c r="BO511" s="10"/>
      <c r="BP511" s="11"/>
      <c r="BQ511" s="6">
        <f>SUMIF(BR$5:BR$35,$D511,BT$5:BT$35)</f>
        <v>0</v>
      </c>
      <c r="BR511" s="9"/>
      <c r="BS511" s="10"/>
      <c r="BT511" s="11"/>
      <c r="BU511" s="6">
        <f>SUMIF(BV$5:BV$35,$D511,BX$5:BX$35)</f>
        <v>0</v>
      </c>
      <c r="BV511" s="9"/>
      <c r="BW511" s="10"/>
      <c r="BX511" s="11"/>
      <c r="BY511" s="6">
        <f>SUMIF(BZ$5:BZ$35,$D511,CB$5:CB$35)</f>
        <v>0</v>
      </c>
      <c r="BZ511" s="9"/>
      <c r="CA511" s="10"/>
      <c r="CB511" s="11"/>
      <c r="CC511" s="6">
        <f>SUMIF(CD$5:CD$35,$D511,CF$5:CF$35)</f>
        <v>0</v>
      </c>
      <c r="CD511" s="9"/>
      <c r="CE511" s="10"/>
      <c r="CF511" s="11"/>
      <c r="CG511" s="6">
        <f>SUMIF(CH$5:CH$35,$D511,CJ$5:CJ$35)</f>
        <v>0</v>
      </c>
      <c r="CH511" s="9"/>
      <c r="CI511" s="10"/>
      <c r="CJ511" s="11"/>
      <c r="CK511" s="6">
        <f>SUMIF(CL$5:CL$35,$D511,CN$5:CN$35)</f>
        <v>0</v>
      </c>
      <c r="CL511" s="9"/>
      <c r="CM511" s="10"/>
      <c r="CN511" s="11"/>
      <c r="CO511" s="6">
        <f>SUMIF(CP$5:CP$35,$D511,CR$5:CR$35)</f>
        <v>0</v>
      </c>
      <c r="CP511" s="9"/>
      <c r="CQ511" s="10"/>
      <c r="CR511" s="11"/>
      <c r="CS511" s="6">
        <f>SUMIF(CT$5:CT$35,$D511,CV$5:CV$35)</f>
        <v>0</v>
      </c>
      <c r="CT511" s="9"/>
      <c r="CU511" s="10"/>
      <c r="CV511" s="11"/>
      <c r="CW511" s="6">
        <f>SUMIF(CX$5:CX$35,$D511,CZ$5:CZ$35)</f>
        <v>0</v>
      </c>
      <c r="CX511" s="9"/>
      <c r="CY511" s="10"/>
      <c r="CZ511" s="11"/>
      <c r="DA511" s="6">
        <f>SUMIF(DB$5:DB$35,$D511,DD$5:DD$35)</f>
        <v>0</v>
      </c>
      <c r="DB511" s="9"/>
      <c r="DC511" s="10"/>
      <c r="DD511" s="11"/>
      <c r="DE511" s="6">
        <f>SUMIF(DF$5:DF$35,$D511,DH$5:DH$35)</f>
        <v>0</v>
      </c>
      <c r="DF511" s="9"/>
      <c r="DG511" s="10"/>
      <c r="DH511" s="11"/>
      <c r="DI511" s="6">
        <f>SUMIF(DJ$5:DJ$35,$D511,DL$5:DL$35)</f>
        <v>0</v>
      </c>
      <c r="DJ511" s="9"/>
      <c r="DK511" s="10"/>
      <c r="DL511" s="11"/>
      <c r="DM511" s="6">
        <f>SUMIF(DN$5:DN$35,$D511,DP$5:DP$35)</f>
        <v>0</v>
      </c>
      <c r="DN511" s="9"/>
      <c r="DO511" s="10"/>
      <c r="DP511" s="11"/>
      <c r="DQ511" s="6">
        <f>SUMIF(DR$5:DR$35,$D511,DT$5:DT$35)</f>
        <v>0</v>
      </c>
      <c r="DR511" s="9"/>
      <c r="DS511" s="10"/>
      <c r="DT511" s="11"/>
      <c r="DU511" s="6">
        <f>SUMIF(DV$5:DV$35,$D511,DX$5:DX$35)</f>
        <v>0</v>
      </c>
      <c r="DV511" s="9"/>
      <c r="DW511" s="10"/>
      <c r="DX511" s="11"/>
      <c r="DY511" s="6">
        <f>SUMIF(DZ$5:DZ$35,$D511,EB$5:EB$35)</f>
        <v>0</v>
      </c>
      <c r="DZ511" s="9"/>
      <c r="EA511" s="10"/>
      <c r="EB511" s="11"/>
      <c r="EC511" s="6">
        <f>SUMIF(ED$5:ED$35,$D511,EF$5:EF$35)</f>
        <v>0</v>
      </c>
      <c r="ED511" s="9"/>
      <c r="EE511" s="10"/>
      <c r="EF511" s="11"/>
      <c r="EG511" s="6">
        <f>SUMIF(EH$5:EH$35,$D511,EJ$5:EJ$35)</f>
        <v>0</v>
      </c>
      <c r="EH511" s="9"/>
      <c r="EI511" s="10"/>
      <c r="EJ511" s="11"/>
      <c r="EK511" s="6">
        <f>SUMIF(EL$5:EL$35,$D511,EN$5:EN$35)</f>
        <v>0</v>
      </c>
      <c r="EL511" s="9"/>
      <c r="EM511" s="10"/>
      <c r="EN511" s="11"/>
      <c r="EO511" s="6">
        <f>SUMIF(EP$5:EP$35,$D511,ER$5:ER$35)</f>
        <v>0</v>
      </c>
      <c r="EP511" s="9"/>
      <c r="EQ511" s="10"/>
      <c r="ER511" s="11"/>
      <c r="ES511" s="6">
        <f>SUMIF(ET$5:ET$35,$D511,EV$5:EV$35)</f>
        <v>0</v>
      </c>
      <c r="ET511" s="9"/>
      <c r="EU511" s="10"/>
      <c r="EV511" s="11"/>
      <c r="EW511" s="6">
        <f>SUMIF(EX$5:EX$35,$D511,EZ$5:EZ$35)</f>
        <v>0</v>
      </c>
      <c r="EX511" s="9"/>
      <c r="EY511" s="10"/>
      <c r="EZ511" s="11"/>
      <c r="FA511" s="6">
        <f>SUMIF(FB$5:FB$35,$D511,FD$5:FD$35)</f>
        <v>0</v>
      </c>
      <c r="FB511" s="9"/>
      <c r="FC511" s="10"/>
      <c r="FD511" s="11"/>
      <c r="FE511" s="6">
        <f>SUMIF(FF$5:FF$35,$D511,FH$5:FH$35)</f>
        <v>0</v>
      </c>
      <c r="FF511" s="9"/>
      <c r="FG511" s="10"/>
      <c r="FH511" s="11"/>
      <c r="FI511" s="6">
        <f>SUMIF(FJ$5:FJ$35,$D511,FL$5:FL$35)</f>
        <v>0</v>
      </c>
      <c r="FJ511" s="9"/>
      <c r="FK511" s="10"/>
      <c r="FL511" s="11"/>
      <c r="FM511" s="6">
        <f>SUMIF(FN$5:FN$35,$D511,FP$5:FP$35)</f>
        <v>0</v>
      </c>
      <c r="FN511" s="9"/>
      <c r="FO511" s="10"/>
      <c r="FP511" s="11"/>
      <c r="FQ511" s="6">
        <f>SUMIF(FR$5:FR$35,$D511,FT$5:FT$35)</f>
        <v>0</v>
      </c>
      <c r="FR511" s="9"/>
      <c r="FS511" s="10"/>
      <c r="FT511" s="11"/>
      <c r="FU511" s="6">
        <f>SUMIF(FV$5:FV$35,$D511,FX$5:FX$35)</f>
        <v>0</v>
      </c>
      <c r="FV511" s="9"/>
      <c r="FW511" s="10"/>
      <c r="FX511" s="11"/>
      <c r="FY511" s="6">
        <f>SUMIF(FZ$5:FZ$35,$D511,GB$5:GB$35)</f>
        <v>0</v>
      </c>
      <c r="FZ511" s="9"/>
      <c r="GA511" s="10"/>
      <c r="GB511" s="11"/>
      <c r="GC511" s="6">
        <f>SUMIF(GD$5:GD$35,$D511,GF$5:GF$35)</f>
        <v>0</v>
      </c>
      <c r="GD511" s="9"/>
      <c r="GE511" s="10"/>
      <c r="GF511" s="11"/>
      <c r="GG511" s="6">
        <f>SUMIF(GH$5:GH$35,$D511,GJ$5:GJ$35)</f>
        <v>0</v>
      </c>
      <c r="GH511" s="9"/>
      <c r="GI511" s="10"/>
      <c r="GJ511" s="11"/>
      <c r="GK511" s="6">
        <f>SUMIF(GL$5:GL$35,$D511,GN$5:GN$35)</f>
        <v>0</v>
      </c>
      <c r="GL511" s="9"/>
      <c r="GM511" s="10"/>
      <c r="GN511" s="11"/>
      <c r="GO511" s="6">
        <f>SUMIF(GP$5:GP$35,$D511,GR$5:GR$35)</f>
        <v>0</v>
      </c>
      <c r="GP511" s="9"/>
      <c r="GQ511" s="10"/>
      <c r="GR511" s="11"/>
      <c r="GS511" s="6">
        <f>SUMIF(GT$5:GT$35,$D511,GV$5:GV$35)</f>
        <v>0</v>
      </c>
      <c r="GT511" s="9"/>
      <c r="GU511" s="10"/>
      <c r="GV511" s="20"/>
      <c r="GW511" s="19">
        <f t="shared" si="14"/>
        <v>0</v>
      </c>
      <c r="GX511" s="472">
        <f>SUM(GW511:GW522)</f>
        <v>0</v>
      </c>
      <c r="GY511" s="521" t="str">
        <f>D511</f>
        <v>TS15624/02</v>
      </c>
    </row>
    <row r="512" spans="1:207" ht="30">
      <c r="A512" s="47" t="s">
        <v>76</v>
      </c>
      <c r="B512" s="499"/>
      <c r="C512" s="444" t="s">
        <v>523</v>
      </c>
      <c r="D512" s="445" t="s">
        <v>479</v>
      </c>
      <c r="E512" s="206">
        <f>SUMIF(F$36:F$66,$D512,H$36:H$66)</f>
        <v>0</v>
      </c>
      <c r="F512" s="9"/>
      <c r="G512" s="10"/>
      <c r="H512" s="11"/>
      <c r="I512" s="6">
        <f>SUMIF(J$36:J$66,$D512,L$36:L$66)</f>
        <v>0</v>
      </c>
      <c r="J512" s="9"/>
      <c r="K512" s="10"/>
      <c r="L512" s="11"/>
      <c r="M512" s="6">
        <f>SUMIF(N$36:N$66,$D512,P$36:P$66)</f>
        <v>0</v>
      </c>
      <c r="N512" s="9"/>
      <c r="O512" s="10"/>
      <c r="P512" s="11"/>
      <c r="Q512" s="6">
        <f>SUMIF(R$36:R$66,$D512,T$36:T$66)</f>
        <v>0</v>
      </c>
      <c r="R512" s="9"/>
      <c r="S512" s="10"/>
      <c r="T512" s="11"/>
      <c r="U512" s="6">
        <f>SUMIF(V$36:V$66,$D512,X$36:X$66)</f>
        <v>0</v>
      </c>
      <c r="V512" s="9"/>
      <c r="W512" s="10"/>
      <c r="X512" s="11"/>
      <c r="Y512" s="6">
        <f>SUMIF(Z$36:Z$66,$D512,AB$36:AB$66)</f>
        <v>0</v>
      </c>
      <c r="Z512" s="9"/>
      <c r="AA512" s="10"/>
      <c r="AB512" s="11"/>
      <c r="AC512" s="6">
        <f>SUMIF(AD$36:AD$66,$D512,AF$36:AF$66)</f>
        <v>0</v>
      </c>
      <c r="AD512" s="9"/>
      <c r="AE512" s="10"/>
      <c r="AF512" s="11"/>
      <c r="AG512" s="6">
        <f>SUMIF(AH$36:AH$66,$D512,AJ$36:AJ$66)</f>
        <v>0</v>
      </c>
      <c r="AH512" s="9"/>
      <c r="AI512" s="10"/>
      <c r="AJ512" s="11"/>
      <c r="AK512" s="6">
        <f>SUMIF(AL$36:AL$66,$D512,AN$36:AN$66)</f>
        <v>0</v>
      </c>
      <c r="AL512" s="9"/>
      <c r="AM512" s="10"/>
      <c r="AN512" s="11"/>
      <c r="AO512" s="6">
        <f>SUMIF(AP$36:AP$66,$D512,AR$36:AR$66)</f>
        <v>0</v>
      </c>
      <c r="AP512" s="9"/>
      <c r="AQ512" s="10"/>
      <c r="AR512" s="11"/>
      <c r="AS512" s="6">
        <f>SUMIF(AT$36:AT$66,$D512,AV$36:AV$66)</f>
        <v>0</v>
      </c>
      <c r="AT512" s="9"/>
      <c r="AU512" s="10"/>
      <c r="AV512" s="11"/>
      <c r="AW512" s="6">
        <f>SUMIF(AX$36:AX$66,$D512,AZ$36:AZ$66)</f>
        <v>0</v>
      </c>
      <c r="AX512" s="9"/>
      <c r="AY512" s="10"/>
      <c r="AZ512" s="11"/>
      <c r="BA512" s="6">
        <f>SUMIF(BB$36:BB$66,$D512,BD$36:BD$66)</f>
        <v>0</v>
      </c>
      <c r="BB512" s="9"/>
      <c r="BC512" s="10"/>
      <c r="BD512" s="11"/>
      <c r="BE512" s="6">
        <f>SUMIF(BF$36:BF$66,$D512,BH$36:BH$66)</f>
        <v>0</v>
      </c>
      <c r="BF512" s="9"/>
      <c r="BG512" s="10"/>
      <c r="BH512" s="11"/>
      <c r="BI512" s="6">
        <f>SUMIF(BJ$36:BJ$66,$D512,BL$36:BL$66)</f>
        <v>0</v>
      </c>
      <c r="BJ512" s="9"/>
      <c r="BK512" s="10"/>
      <c r="BL512" s="11"/>
      <c r="BM512" s="6">
        <f>SUMIF(BN$36:BN$66,$D512,BP$36:BP$66)</f>
        <v>0</v>
      </c>
      <c r="BN512" s="9"/>
      <c r="BO512" s="10"/>
      <c r="BP512" s="11"/>
      <c r="BQ512" s="6">
        <f>SUMIF(BR$36:BR$66,$D512,BT$36:BT$66)</f>
        <v>0</v>
      </c>
      <c r="BR512" s="9"/>
      <c r="BS512" s="10"/>
      <c r="BT512" s="11"/>
      <c r="BU512" s="6">
        <f>SUMIF(BV$36:BV$66,$D512,BX$36:BX$66)</f>
        <v>0</v>
      </c>
      <c r="BV512" s="9"/>
      <c r="BW512" s="10"/>
      <c r="BX512" s="11"/>
      <c r="BY512" s="6">
        <f>SUMIF(BZ$36:BZ$66,$D512,CB$36:CB$66)</f>
        <v>0</v>
      </c>
      <c r="BZ512" s="9"/>
      <c r="CA512" s="10"/>
      <c r="CB512" s="11"/>
      <c r="CC512" s="6">
        <f>SUMIF(CD$36:CD$66,$D512,CF$36:CF$66)</f>
        <v>0</v>
      </c>
      <c r="CD512" s="9"/>
      <c r="CE512" s="10"/>
      <c r="CF512" s="11"/>
      <c r="CG512" s="6">
        <f>SUMIF(CH$36:CH$66,$D512,CJ$36:CJ$66)</f>
        <v>0</v>
      </c>
      <c r="CH512" s="9"/>
      <c r="CI512" s="10"/>
      <c r="CJ512" s="11"/>
      <c r="CK512" s="6">
        <f>SUMIF(CL$36:CL$66,$D512,CN$36:CN$66)</f>
        <v>0</v>
      </c>
      <c r="CL512" s="9"/>
      <c r="CM512" s="10"/>
      <c r="CN512" s="11"/>
      <c r="CO512" s="6">
        <f>SUMIF(CP$36:CP$66,$D512,CR$36:CR$66)</f>
        <v>0</v>
      </c>
      <c r="CP512" s="9"/>
      <c r="CQ512" s="10"/>
      <c r="CR512" s="11"/>
      <c r="CS512" s="6">
        <f>SUMIF(CT$36:CT$66,$D512,CV$36:CV$66)</f>
        <v>0</v>
      </c>
      <c r="CT512" s="9"/>
      <c r="CU512" s="10"/>
      <c r="CV512" s="11"/>
      <c r="CW512" s="6">
        <f>SUMIF(CX$36:CX$66,$D512,CZ$36:CZ$66)</f>
        <v>0</v>
      </c>
      <c r="CX512" s="9"/>
      <c r="CY512" s="10"/>
      <c r="CZ512" s="11"/>
      <c r="DA512" s="6">
        <f>SUMIF(DB$36:DB$66,$D512,DD$36:DD$66)</f>
        <v>0</v>
      </c>
      <c r="DB512" s="9"/>
      <c r="DC512" s="10"/>
      <c r="DD512" s="11"/>
      <c r="DE512" s="6">
        <f>SUMIF(DF$36:DF$66,$D512,DH$36:DH$66)</f>
        <v>0</v>
      </c>
      <c r="DF512" s="9"/>
      <c r="DG512" s="10"/>
      <c r="DH512" s="11"/>
      <c r="DI512" s="6">
        <f>SUMIF(DJ$36:DJ$66,$D512,DL$36:DL$66)</f>
        <v>0</v>
      </c>
      <c r="DJ512" s="9"/>
      <c r="DK512" s="10"/>
      <c r="DL512" s="11"/>
      <c r="DM512" s="6">
        <f>SUMIF(DN$36:DN$66,$D512,DP$36:DP$66)</f>
        <v>0</v>
      </c>
      <c r="DN512" s="9"/>
      <c r="DO512" s="10"/>
      <c r="DP512" s="11"/>
      <c r="DQ512" s="6">
        <f>SUMIF(DR$36:DR$66,$D512,DT$36:DT$66)</f>
        <v>0</v>
      </c>
      <c r="DR512" s="9"/>
      <c r="DS512" s="10"/>
      <c r="DT512" s="11"/>
      <c r="DU512" s="6">
        <f>SUMIF(DV$36:DV$66,$D512,DX$36:DX$66)</f>
        <v>0</v>
      </c>
      <c r="DV512" s="9"/>
      <c r="DW512" s="10"/>
      <c r="DX512" s="11"/>
      <c r="DY512" s="6">
        <f>SUMIF(DZ$36:DZ$66,$D512,EB$36:EB$66)</f>
        <v>0</v>
      </c>
      <c r="DZ512" s="9"/>
      <c r="EA512" s="10"/>
      <c r="EB512" s="11"/>
      <c r="EC512" s="6">
        <f>SUMIF(ED$36:ED$66,$D512,EF$36:EF$66)</f>
        <v>0</v>
      </c>
      <c r="ED512" s="9"/>
      <c r="EE512" s="10"/>
      <c r="EF512" s="11"/>
      <c r="EG512" s="6">
        <f>SUMIF(EH$36:EH$66,$D512,EJ$36:EJ$66)</f>
        <v>0</v>
      </c>
      <c r="EH512" s="9"/>
      <c r="EI512" s="10"/>
      <c r="EJ512" s="11"/>
      <c r="EK512" s="6">
        <f>SUMIF(EL$36:EL$66,$D512,EN$36:EN$66)</f>
        <v>0</v>
      </c>
      <c r="EL512" s="9"/>
      <c r="EM512" s="10"/>
      <c r="EN512" s="11"/>
      <c r="EO512" s="6">
        <f>SUMIF(EP$36:EP$66,$D512,ER$36:ER$66)</f>
        <v>0</v>
      </c>
      <c r="EP512" s="9"/>
      <c r="EQ512" s="10"/>
      <c r="ER512" s="11"/>
      <c r="ES512" s="6">
        <f>SUMIF(ET$36:ET$66,$D512,EV$36:EV$66)</f>
        <v>0</v>
      </c>
      <c r="ET512" s="9"/>
      <c r="EU512" s="10"/>
      <c r="EV512" s="11"/>
      <c r="EW512" s="6">
        <f>SUMIF(EX$36:EX$66,$D512,EZ$36:EZ$66)</f>
        <v>0</v>
      </c>
      <c r="EX512" s="9"/>
      <c r="EY512" s="10"/>
      <c r="EZ512" s="11"/>
      <c r="FA512" s="6">
        <f>SUMIF(FB$36:FB$66,$D512,FD$36:FD$66)</f>
        <v>0</v>
      </c>
      <c r="FB512" s="9"/>
      <c r="FC512" s="10"/>
      <c r="FD512" s="11"/>
      <c r="FE512" s="6">
        <f>SUMIF(FF$36:FF$66,$D512,FH$36:FH$66)</f>
        <v>0</v>
      </c>
      <c r="FF512" s="9"/>
      <c r="FG512" s="10"/>
      <c r="FH512" s="11"/>
      <c r="FI512" s="6">
        <f>SUMIF(FJ$36:FJ$66,$D512,FL$36:FL$66)</f>
        <v>0</v>
      </c>
      <c r="FJ512" s="9"/>
      <c r="FK512" s="10"/>
      <c r="FL512" s="11"/>
      <c r="FM512" s="6">
        <f>SUMIF(FN$36:FN$66,$D512,FP$36:FP$66)</f>
        <v>0</v>
      </c>
      <c r="FN512" s="9"/>
      <c r="FO512" s="10"/>
      <c r="FP512" s="11"/>
      <c r="FQ512" s="6">
        <f>SUMIF(FR$36:FR$66,$D512,FT$36:FT$66)</f>
        <v>0</v>
      </c>
      <c r="FR512" s="9"/>
      <c r="FS512" s="10"/>
      <c r="FT512" s="11"/>
      <c r="FU512" s="6">
        <f>SUMIF(FV$36:FV$66,$D512,FX$36:FX$66)</f>
        <v>0</v>
      </c>
      <c r="FV512" s="9"/>
      <c r="FW512" s="10"/>
      <c r="FX512" s="11"/>
      <c r="FY512" s="6">
        <f>SUMIF(FZ$36:FZ$66,$D512,GB$36:GB$66)</f>
        <v>0</v>
      </c>
      <c r="FZ512" s="9"/>
      <c r="GA512" s="10"/>
      <c r="GB512" s="11"/>
      <c r="GC512" s="6">
        <f>SUMIF(GD$36:GD$66,$D512,GF$36:GF$66)</f>
        <v>0</v>
      </c>
      <c r="GD512" s="9"/>
      <c r="GE512" s="10"/>
      <c r="GF512" s="11"/>
      <c r="GG512" s="6">
        <f>SUMIF(GH$36:GH$66,$D512,GJ$36:GJ$66)</f>
        <v>0</v>
      </c>
      <c r="GH512" s="9"/>
      <c r="GI512" s="10"/>
      <c r="GJ512" s="11"/>
      <c r="GK512" s="6">
        <f>SUMIF(GL$36:GL$66,$D512,GN$36:GN$66)</f>
        <v>0</v>
      </c>
      <c r="GL512" s="9"/>
      <c r="GM512" s="10"/>
      <c r="GN512" s="11"/>
      <c r="GO512" s="6">
        <f>SUMIF(GP$36:GP$66,$D512,GR$36:GR$66)</f>
        <v>0</v>
      </c>
      <c r="GP512" s="9"/>
      <c r="GQ512" s="10"/>
      <c r="GR512" s="11"/>
      <c r="GS512" s="6">
        <f>SUMIF(GT$36:GT$66,$D512,GV$36:GV$66)</f>
        <v>0</v>
      </c>
      <c r="GT512" s="9"/>
      <c r="GU512" s="10"/>
      <c r="GV512" s="20"/>
      <c r="GW512" s="19">
        <f t="shared" si="14"/>
        <v>0</v>
      </c>
      <c r="GX512" s="472"/>
      <c r="GY512" s="522"/>
    </row>
    <row r="513" spans="1:207" ht="30">
      <c r="A513" s="47" t="s">
        <v>77</v>
      </c>
      <c r="B513" s="499"/>
      <c r="C513" s="444" t="s">
        <v>523</v>
      </c>
      <c r="D513" s="445" t="s">
        <v>479</v>
      </c>
      <c r="E513" s="206">
        <f>SUMIF(F$67:F$97,$D513,H$67:H$97)</f>
        <v>0</v>
      </c>
      <c r="F513" s="9"/>
      <c r="G513" s="10"/>
      <c r="H513" s="11"/>
      <c r="I513" s="6">
        <f>SUMIF(J$67:J$97,$D513,L$67:L$97)</f>
        <v>0</v>
      </c>
      <c r="J513" s="9"/>
      <c r="K513" s="10"/>
      <c r="L513" s="11"/>
      <c r="M513" s="6">
        <f>SUMIF(N$67:N$97,$D513,P$67:P$97)</f>
        <v>0</v>
      </c>
      <c r="N513" s="9"/>
      <c r="O513" s="10"/>
      <c r="P513" s="11"/>
      <c r="Q513" s="6">
        <f>SUMIF(R$67:R$97,$D513,T$67:T$97)</f>
        <v>0</v>
      </c>
      <c r="R513" s="9"/>
      <c r="S513" s="10"/>
      <c r="T513" s="11"/>
      <c r="U513" s="6">
        <f>SUMIF(V$67:V$97,$D513,X$67:X$97)</f>
        <v>0</v>
      </c>
      <c r="V513" s="9"/>
      <c r="W513" s="10"/>
      <c r="X513" s="11"/>
      <c r="Y513" s="6">
        <f>SUMIF(Z$67:Z$97,$D513,AB$67:AB$97)</f>
        <v>0</v>
      </c>
      <c r="Z513" s="9"/>
      <c r="AA513" s="10"/>
      <c r="AB513" s="11"/>
      <c r="AC513" s="6">
        <f>SUMIF(AD$67:AD$97,$D513,AF$67:AF$97)</f>
        <v>0</v>
      </c>
      <c r="AD513" s="9"/>
      <c r="AE513" s="10"/>
      <c r="AF513" s="11"/>
      <c r="AG513" s="6">
        <f>SUMIF(AH$67:AH$97,$D513,AJ$67:AJ$97)</f>
        <v>0</v>
      </c>
      <c r="AH513" s="9"/>
      <c r="AI513" s="10"/>
      <c r="AJ513" s="11"/>
      <c r="AK513" s="6">
        <f>SUMIF(AL$67:AL$97,$D513,AN$67:AN$97)</f>
        <v>0</v>
      </c>
      <c r="AL513" s="9"/>
      <c r="AM513" s="10"/>
      <c r="AN513" s="11"/>
      <c r="AO513" s="6">
        <f>SUMIF(AP$67:AP$97,$D513,AR$67:AR$97)</f>
        <v>0</v>
      </c>
      <c r="AP513" s="9"/>
      <c r="AQ513" s="10"/>
      <c r="AR513" s="11"/>
      <c r="AS513" s="6">
        <f>SUMIF(AT$67:AT$97,$D513,AV$67:AV$97)</f>
        <v>0</v>
      </c>
      <c r="AT513" s="9"/>
      <c r="AU513" s="10"/>
      <c r="AV513" s="11"/>
      <c r="AW513" s="6">
        <f>SUMIF(AX$67:AX$97,$D513,AZ$67:AZ$97)</f>
        <v>0</v>
      </c>
      <c r="AX513" s="9"/>
      <c r="AY513" s="10"/>
      <c r="AZ513" s="11"/>
      <c r="BA513" s="6">
        <f>SUMIF(BB$67:BB$97,$D513,BD$67:BD$97)</f>
        <v>0</v>
      </c>
      <c r="BB513" s="9"/>
      <c r="BC513" s="10"/>
      <c r="BD513" s="11"/>
      <c r="BE513" s="6">
        <f>SUMIF(BF$67:BF$97,$D513,BH$67:BH$97)</f>
        <v>0</v>
      </c>
      <c r="BF513" s="9"/>
      <c r="BG513" s="10"/>
      <c r="BH513" s="11"/>
      <c r="BI513" s="6">
        <f>SUMIF(BJ$67:BJ$97,$D513,BL$67:BL$97)</f>
        <v>0</v>
      </c>
      <c r="BJ513" s="9"/>
      <c r="BK513" s="10"/>
      <c r="BL513" s="11"/>
      <c r="BM513" s="6">
        <f>SUMIF(BN$67:BN$97,$D513,BP$67:BP$97)</f>
        <v>0</v>
      </c>
      <c r="BN513" s="9"/>
      <c r="BO513" s="10"/>
      <c r="BP513" s="11"/>
      <c r="BQ513" s="6">
        <f>SUMIF(BR$67:BR$97,$D513,BT$67:BT$97)</f>
        <v>0</v>
      </c>
      <c r="BR513" s="9"/>
      <c r="BS513" s="10"/>
      <c r="BT513" s="11"/>
      <c r="BU513" s="6">
        <f>SUMIF(BV$67:BV$97,$D513,BX$67:BX$97)</f>
        <v>0</v>
      </c>
      <c r="BV513" s="9"/>
      <c r="BW513" s="10"/>
      <c r="BX513" s="11"/>
      <c r="BY513" s="6">
        <f>SUMIF(BZ$67:BZ$97,$D513,CB$67:CB$97)</f>
        <v>0</v>
      </c>
      <c r="BZ513" s="9"/>
      <c r="CA513" s="10"/>
      <c r="CB513" s="11"/>
      <c r="CC513" s="6">
        <f>SUMIF(CD$67:CD$97,$D513,CF$67:CF$97)</f>
        <v>0</v>
      </c>
      <c r="CD513" s="9"/>
      <c r="CE513" s="10"/>
      <c r="CF513" s="11"/>
      <c r="CG513" s="6">
        <f>SUMIF(CH$67:CH$97,$D513,CJ$67:CJ$97)</f>
        <v>0</v>
      </c>
      <c r="CH513" s="9"/>
      <c r="CI513" s="10"/>
      <c r="CJ513" s="11"/>
      <c r="CK513" s="6">
        <f>SUMIF(CL$67:CL$97,$D513,CN$67:CN$97)</f>
        <v>0</v>
      </c>
      <c r="CL513" s="9"/>
      <c r="CM513" s="10"/>
      <c r="CN513" s="11"/>
      <c r="CO513" s="6">
        <f>SUMIF(CP$67:CP$97,$D513,CR$67:CR$97)</f>
        <v>0</v>
      </c>
      <c r="CP513" s="9"/>
      <c r="CQ513" s="10"/>
      <c r="CR513" s="11"/>
      <c r="CS513" s="6">
        <f>SUMIF(CT$67:CT$97,$D513,CV$67:CV$97)</f>
        <v>0</v>
      </c>
      <c r="CT513" s="9"/>
      <c r="CU513" s="10"/>
      <c r="CV513" s="11"/>
      <c r="CW513" s="6">
        <f>SUMIF(CX$67:CX$97,$D513,CZ$67:CZ$97)</f>
        <v>0</v>
      </c>
      <c r="CX513" s="9"/>
      <c r="CY513" s="10"/>
      <c r="CZ513" s="11"/>
      <c r="DA513" s="6">
        <f>SUMIF(DB$67:DB$97,$D513,DD$67:DD$97)</f>
        <v>0</v>
      </c>
      <c r="DB513" s="9"/>
      <c r="DC513" s="10"/>
      <c r="DD513" s="11"/>
      <c r="DE513" s="6">
        <f>SUMIF(DF$67:DF$97,$D513,DH$67:DH$97)</f>
        <v>0</v>
      </c>
      <c r="DF513" s="9"/>
      <c r="DG513" s="10"/>
      <c r="DH513" s="11"/>
      <c r="DI513" s="6">
        <f>SUMIF(DJ$67:DJ$97,$D513,DL$67:DL$97)</f>
        <v>0</v>
      </c>
      <c r="DJ513" s="9"/>
      <c r="DK513" s="10"/>
      <c r="DL513" s="11"/>
      <c r="DM513" s="6">
        <f>SUMIF(DN$67:DN$97,$D513,DP$67:DP$97)</f>
        <v>0</v>
      </c>
      <c r="DN513" s="9"/>
      <c r="DO513" s="10"/>
      <c r="DP513" s="11"/>
      <c r="DQ513" s="6">
        <f>SUMIF(DR$67:DR$97,$D513,DT$67:DT$97)</f>
        <v>0</v>
      </c>
      <c r="DR513" s="9"/>
      <c r="DS513" s="10"/>
      <c r="DT513" s="11"/>
      <c r="DU513" s="6">
        <f>SUMIF(DV$67:DV$97,$D513,DX$67:DX$97)</f>
        <v>0</v>
      </c>
      <c r="DV513" s="9"/>
      <c r="DW513" s="10"/>
      <c r="DX513" s="11"/>
      <c r="DY513" s="6">
        <f>SUMIF(DZ$67:DZ$97,$D513,EB$67:EB$97)</f>
        <v>0</v>
      </c>
      <c r="DZ513" s="9"/>
      <c r="EA513" s="10"/>
      <c r="EB513" s="11"/>
      <c r="EC513" s="6">
        <f>SUMIF(ED$67:ED$97,$D513,EF$67:EF$97)</f>
        <v>0</v>
      </c>
      <c r="ED513" s="9"/>
      <c r="EE513" s="10"/>
      <c r="EF513" s="11"/>
      <c r="EG513" s="6">
        <f>SUMIF(EH$67:EH$97,$D513,EJ$67:EJ$97)</f>
        <v>0</v>
      </c>
      <c r="EH513" s="9"/>
      <c r="EI513" s="10"/>
      <c r="EJ513" s="11"/>
      <c r="EK513" s="6">
        <f>SUMIF(EL$67:EL$97,$D513,EN$67:EN$97)</f>
        <v>0</v>
      </c>
      <c r="EL513" s="9"/>
      <c r="EM513" s="10"/>
      <c r="EN513" s="11"/>
      <c r="EO513" s="6">
        <f>SUMIF(EP$67:EP$97,$D513,ER$67:ER$97)</f>
        <v>0</v>
      </c>
      <c r="EP513" s="9"/>
      <c r="EQ513" s="10"/>
      <c r="ER513" s="11"/>
      <c r="ES513" s="6">
        <f>SUMIF(ET$67:ET$97,$D513,EV$67:EV$97)</f>
        <v>0</v>
      </c>
      <c r="ET513" s="9"/>
      <c r="EU513" s="10"/>
      <c r="EV513" s="11"/>
      <c r="EW513" s="6">
        <f>SUMIF(EX$67:EX$97,$D513,EZ$67:EZ$97)</f>
        <v>0</v>
      </c>
      <c r="EX513" s="9"/>
      <c r="EY513" s="10"/>
      <c r="EZ513" s="11"/>
      <c r="FA513" s="6">
        <f>SUMIF(FB$67:FB$97,$D513,FD$67:FD$97)</f>
        <v>0</v>
      </c>
      <c r="FB513" s="9"/>
      <c r="FC513" s="10"/>
      <c r="FD513" s="11"/>
      <c r="FE513" s="6">
        <f>SUMIF(FF$67:FF$97,$D513,FH$67:FH$97)</f>
        <v>0</v>
      </c>
      <c r="FF513" s="9"/>
      <c r="FG513" s="10"/>
      <c r="FH513" s="11"/>
      <c r="FI513" s="6">
        <f>SUMIF(FJ$67:FJ$97,$D513,FL$67:FL$97)</f>
        <v>0</v>
      </c>
      <c r="FJ513" s="9"/>
      <c r="FK513" s="10"/>
      <c r="FL513" s="11"/>
      <c r="FM513" s="6">
        <f>SUMIF(FN$67:FN$97,$D513,FP$67:FP$97)</f>
        <v>0</v>
      </c>
      <c r="FN513" s="9"/>
      <c r="FO513" s="10"/>
      <c r="FP513" s="11"/>
      <c r="FQ513" s="6">
        <f>SUMIF(FR$67:FR$97,$D513,FT$67:FT$97)</f>
        <v>0</v>
      </c>
      <c r="FR513" s="9"/>
      <c r="FS513" s="10"/>
      <c r="FT513" s="11"/>
      <c r="FU513" s="6">
        <f>SUMIF(FV$67:FV$97,$D513,FX$67:FX$97)</f>
        <v>0</v>
      </c>
      <c r="FV513" s="9"/>
      <c r="FW513" s="10"/>
      <c r="FX513" s="11"/>
      <c r="FY513" s="6">
        <f>SUMIF(FZ$67:FZ$97,$D513,GB$67:GB$97)</f>
        <v>0</v>
      </c>
      <c r="FZ513" s="9"/>
      <c r="GA513" s="10"/>
      <c r="GB513" s="11"/>
      <c r="GC513" s="6">
        <f>SUMIF(GD$67:GD$97,$D513,GF$67:GF$97)</f>
        <v>0</v>
      </c>
      <c r="GD513" s="9"/>
      <c r="GE513" s="10"/>
      <c r="GF513" s="11"/>
      <c r="GG513" s="6">
        <f>SUMIF(GH$67:GH$97,$D513,GJ$67:GJ$97)</f>
        <v>0</v>
      </c>
      <c r="GH513" s="9"/>
      <c r="GI513" s="10"/>
      <c r="GJ513" s="11"/>
      <c r="GK513" s="6">
        <f>SUMIF(GL$67:GL$97,$D513,GN$67:GN$97)</f>
        <v>0</v>
      </c>
      <c r="GL513" s="9"/>
      <c r="GM513" s="10"/>
      <c r="GN513" s="11"/>
      <c r="GO513" s="6">
        <f>SUMIF(GP$67:GP$97,$D513,GR$67:GR$97)</f>
        <v>0</v>
      </c>
      <c r="GP513" s="9"/>
      <c r="GQ513" s="10"/>
      <c r="GR513" s="11"/>
      <c r="GS513" s="6">
        <f>SUMIF(GT$67:GT$97,$D513,GV$67:GV$97)</f>
        <v>0</v>
      </c>
      <c r="GT513" s="9"/>
      <c r="GU513" s="10"/>
      <c r="GV513" s="20"/>
      <c r="GW513" s="19">
        <f t="shared" si="14"/>
        <v>0</v>
      </c>
      <c r="GX513" s="472"/>
      <c r="GY513" s="522"/>
    </row>
    <row r="514" spans="1:207" ht="30">
      <c r="A514" s="47" t="s">
        <v>78</v>
      </c>
      <c r="B514" s="499"/>
      <c r="C514" s="444" t="s">
        <v>523</v>
      </c>
      <c r="D514" s="445" t="s">
        <v>479</v>
      </c>
      <c r="E514" s="206">
        <f>SUMIF(F$98:F$128,$D514,H$98:H$128)</f>
        <v>0</v>
      </c>
      <c r="F514" s="9"/>
      <c r="G514" s="10"/>
      <c r="H514" s="11"/>
      <c r="I514" s="6">
        <f>SUMIF(J$98:J$128,$D514,L$98:L$128)</f>
        <v>0</v>
      </c>
      <c r="J514" s="9"/>
      <c r="K514" s="10"/>
      <c r="L514" s="11"/>
      <c r="M514" s="6">
        <f>SUMIF(N$98:N$128,$D514,P$98:P$128)</f>
        <v>0</v>
      </c>
      <c r="N514" s="9"/>
      <c r="O514" s="10"/>
      <c r="P514" s="11"/>
      <c r="Q514" s="6">
        <f>SUMIF(R$98:R$128,$D514,T$98:T$128)</f>
        <v>0</v>
      </c>
      <c r="R514" s="9"/>
      <c r="S514" s="10"/>
      <c r="T514" s="11"/>
      <c r="U514" s="6">
        <f>SUMIF(V$98:V$128,$D514,X$98:X$128)</f>
        <v>0</v>
      </c>
      <c r="V514" s="9"/>
      <c r="W514" s="10"/>
      <c r="X514" s="11"/>
      <c r="Y514" s="6">
        <f>SUMIF(Z$98:Z$128,$D514,AB$98:AB$128)</f>
        <v>0</v>
      </c>
      <c r="Z514" s="9"/>
      <c r="AA514" s="10"/>
      <c r="AB514" s="11"/>
      <c r="AC514" s="6">
        <f>SUMIF(AD$98:AD$128,$D514,AF$98:AF$128)</f>
        <v>0</v>
      </c>
      <c r="AD514" s="9"/>
      <c r="AE514" s="10"/>
      <c r="AF514" s="11"/>
      <c r="AG514" s="6">
        <f>SUMIF(AH$98:AH$128,$D514,AJ$98:AJ$128)</f>
        <v>0</v>
      </c>
      <c r="AH514" s="9"/>
      <c r="AI514" s="10"/>
      <c r="AJ514" s="11"/>
      <c r="AK514" s="6">
        <f>SUMIF(AL$98:AL$128,$D514,AN$98:AN$128)</f>
        <v>0</v>
      </c>
      <c r="AL514" s="9"/>
      <c r="AM514" s="10"/>
      <c r="AN514" s="11"/>
      <c r="AO514" s="6">
        <f>SUMIF(AP$98:AP$128,$D514,AR$98:AR$128)</f>
        <v>0</v>
      </c>
      <c r="AP514" s="9"/>
      <c r="AQ514" s="10"/>
      <c r="AR514" s="11"/>
      <c r="AS514" s="6">
        <f>SUMIF(AT$98:AT$128,$D514,AV$98:AV$128)</f>
        <v>0</v>
      </c>
      <c r="AT514" s="9"/>
      <c r="AU514" s="10"/>
      <c r="AV514" s="11"/>
      <c r="AW514" s="6">
        <f>SUMIF(AX$98:AX$128,$D514,AZ$98:AZ$128)</f>
        <v>0</v>
      </c>
      <c r="AX514" s="9"/>
      <c r="AY514" s="10"/>
      <c r="AZ514" s="11"/>
      <c r="BA514" s="6">
        <f>SUMIF(BB$98:BB$128,$D514,BD$98:BD$128)</f>
        <v>0</v>
      </c>
      <c r="BB514" s="9"/>
      <c r="BC514" s="10"/>
      <c r="BD514" s="11"/>
      <c r="BE514" s="6">
        <f>SUMIF(BF$98:BF$128,$D514,BH$98:BH$128)</f>
        <v>0</v>
      </c>
      <c r="BF514" s="9"/>
      <c r="BG514" s="10"/>
      <c r="BH514" s="11"/>
      <c r="BI514" s="6">
        <f>SUMIF(BJ$98:BJ$128,$D514,BL$98:BL$128)</f>
        <v>0</v>
      </c>
      <c r="BJ514" s="9"/>
      <c r="BK514" s="10"/>
      <c r="BL514" s="11"/>
      <c r="BM514" s="6">
        <f>SUMIF(BN$98:BN$128,$D514,BP$98:BP$128)</f>
        <v>0</v>
      </c>
      <c r="BN514" s="9"/>
      <c r="BO514" s="10"/>
      <c r="BP514" s="11"/>
      <c r="BQ514" s="6">
        <f>SUMIF(BR$98:BR$128,$D514,BT$98:BT$128)</f>
        <v>0</v>
      </c>
      <c r="BR514" s="9"/>
      <c r="BS514" s="10"/>
      <c r="BT514" s="11"/>
      <c r="BU514" s="6">
        <f>SUMIF(BV$98:BV$128,$D514,BX$98:BX$128)</f>
        <v>0</v>
      </c>
      <c r="BV514" s="9"/>
      <c r="BW514" s="10"/>
      <c r="BX514" s="11"/>
      <c r="BY514" s="6">
        <f>SUMIF(BZ$98:BZ$128,$D514,CB$98:CB$128)</f>
        <v>0</v>
      </c>
      <c r="BZ514" s="9"/>
      <c r="CA514" s="10"/>
      <c r="CB514" s="11"/>
      <c r="CC514" s="6">
        <f>SUMIF(CD$98:CD$128,$D514,CF$98:CF$128)</f>
        <v>0</v>
      </c>
      <c r="CD514" s="9"/>
      <c r="CE514" s="10"/>
      <c r="CF514" s="11"/>
      <c r="CG514" s="6">
        <f>SUMIF(CH$98:CH$128,$D514,CJ$98:CJ$128)</f>
        <v>0</v>
      </c>
      <c r="CH514" s="9"/>
      <c r="CI514" s="10"/>
      <c r="CJ514" s="11"/>
      <c r="CK514" s="6">
        <f>SUMIF(CL$98:CL$128,$D514,CN$98:CN$128)</f>
        <v>0</v>
      </c>
      <c r="CL514" s="9"/>
      <c r="CM514" s="10"/>
      <c r="CN514" s="11"/>
      <c r="CO514" s="6">
        <f>SUMIF(CP$98:CP$128,$D514,CR$98:CR$128)</f>
        <v>0</v>
      </c>
      <c r="CP514" s="9"/>
      <c r="CQ514" s="10"/>
      <c r="CR514" s="11"/>
      <c r="CS514" s="6">
        <f>SUMIF(CT$98:CT$128,$D514,CV$98:CV$128)</f>
        <v>0</v>
      </c>
      <c r="CT514" s="9"/>
      <c r="CU514" s="10"/>
      <c r="CV514" s="11"/>
      <c r="CW514" s="6">
        <f>SUMIF(CX$98:CX$128,$D514,CZ$98:CZ$128)</f>
        <v>0</v>
      </c>
      <c r="CX514" s="9"/>
      <c r="CY514" s="10"/>
      <c r="CZ514" s="11"/>
      <c r="DA514" s="6">
        <f>SUMIF(DB$98:DB$128,$D514,DD$98:DD$128)</f>
        <v>0</v>
      </c>
      <c r="DB514" s="9"/>
      <c r="DC514" s="10"/>
      <c r="DD514" s="11"/>
      <c r="DE514" s="6">
        <f>SUMIF(DF$98:DF$128,$D514,DH$98:DH$128)</f>
        <v>0</v>
      </c>
      <c r="DF514" s="9"/>
      <c r="DG514" s="10"/>
      <c r="DH514" s="11"/>
      <c r="DI514" s="6">
        <f>SUMIF(DJ$98:DJ$128,$D514,DL$98:DL$128)</f>
        <v>0</v>
      </c>
      <c r="DJ514" s="9"/>
      <c r="DK514" s="10"/>
      <c r="DL514" s="11"/>
      <c r="DM514" s="6">
        <f>SUMIF(DN$98:DN$128,$D514,DP$98:DP$128)</f>
        <v>0</v>
      </c>
      <c r="DN514" s="9"/>
      <c r="DO514" s="10"/>
      <c r="DP514" s="11"/>
      <c r="DQ514" s="6">
        <f>SUMIF(DR$98:DR$128,$D514,DT$98:DT$128)</f>
        <v>0</v>
      </c>
      <c r="DR514" s="9"/>
      <c r="DS514" s="10"/>
      <c r="DT514" s="11"/>
      <c r="DU514" s="6">
        <f>SUMIF(DV$98:DV$128,$D514,DX$98:DX$128)</f>
        <v>0</v>
      </c>
      <c r="DV514" s="9"/>
      <c r="DW514" s="10"/>
      <c r="DX514" s="11"/>
      <c r="DY514" s="6">
        <f>SUMIF(DZ$98:DZ$128,$D514,EB$98:EB$128)</f>
        <v>0</v>
      </c>
      <c r="DZ514" s="9"/>
      <c r="EA514" s="10"/>
      <c r="EB514" s="11"/>
      <c r="EC514" s="6">
        <f>SUMIF(ED$98:ED$128,$D514,EF$98:EF$128)</f>
        <v>0</v>
      </c>
      <c r="ED514" s="9"/>
      <c r="EE514" s="10"/>
      <c r="EF514" s="11"/>
      <c r="EG514" s="6">
        <f>SUMIF(EH$98:EH$128,$D514,EJ$98:EJ$128)</f>
        <v>0</v>
      </c>
      <c r="EH514" s="9"/>
      <c r="EI514" s="10"/>
      <c r="EJ514" s="11"/>
      <c r="EK514" s="6">
        <f>SUMIF(EL$98:EL$128,$D514,EN$98:EN$128)</f>
        <v>0</v>
      </c>
      <c r="EL514" s="9"/>
      <c r="EM514" s="10"/>
      <c r="EN514" s="11"/>
      <c r="EO514" s="6">
        <f>SUMIF(EP$98:EP$128,$D514,ER$98:ER$128)</f>
        <v>0</v>
      </c>
      <c r="EP514" s="9"/>
      <c r="EQ514" s="10"/>
      <c r="ER514" s="11"/>
      <c r="ES514" s="6">
        <f>SUMIF(ET$98:ET$128,$D514,EV$98:EV$128)</f>
        <v>0</v>
      </c>
      <c r="ET514" s="9"/>
      <c r="EU514" s="10"/>
      <c r="EV514" s="11"/>
      <c r="EW514" s="6">
        <f>SUMIF(EX$98:EX$128,$D514,EZ$98:EZ$128)</f>
        <v>0</v>
      </c>
      <c r="EX514" s="9"/>
      <c r="EY514" s="10"/>
      <c r="EZ514" s="11"/>
      <c r="FA514" s="6">
        <f>SUMIF(FB$98:FB$128,$D514,FD$98:FD$128)</f>
        <v>0</v>
      </c>
      <c r="FB514" s="9"/>
      <c r="FC514" s="10"/>
      <c r="FD514" s="11"/>
      <c r="FE514" s="6">
        <f>SUMIF(FF$98:FF$128,$D514,FH$98:FH$128)</f>
        <v>0</v>
      </c>
      <c r="FF514" s="9"/>
      <c r="FG514" s="10"/>
      <c r="FH514" s="11"/>
      <c r="FI514" s="6">
        <f>SUMIF(FJ$98:FJ$128,$D514,FL$98:FL$128)</f>
        <v>0</v>
      </c>
      <c r="FJ514" s="9"/>
      <c r="FK514" s="10"/>
      <c r="FL514" s="11"/>
      <c r="FM514" s="6">
        <f>SUMIF(FN$98:FN$128,$D514,FP$98:FP$128)</f>
        <v>0</v>
      </c>
      <c r="FN514" s="9"/>
      <c r="FO514" s="10"/>
      <c r="FP514" s="11"/>
      <c r="FQ514" s="6">
        <f>SUMIF(FR$98:FR$128,$D514,FT$98:FT$128)</f>
        <v>0</v>
      </c>
      <c r="FR514" s="9"/>
      <c r="FS514" s="10"/>
      <c r="FT514" s="11"/>
      <c r="FU514" s="6">
        <f>SUMIF(FV$98:FV$128,$D514,FX$98:FX$128)</f>
        <v>0</v>
      </c>
      <c r="FV514" s="9"/>
      <c r="FW514" s="10"/>
      <c r="FX514" s="11"/>
      <c r="FY514" s="6">
        <f>SUMIF(FZ$98:FZ$128,$D514,GB$98:GB$128)</f>
        <v>0</v>
      </c>
      <c r="FZ514" s="9"/>
      <c r="GA514" s="10"/>
      <c r="GB514" s="11"/>
      <c r="GC514" s="6">
        <f>SUMIF(GD$98:GD$128,$D514,GF$98:GF$128)</f>
        <v>0</v>
      </c>
      <c r="GD514" s="9"/>
      <c r="GE514" s="10"/>
      <c r="GF514" s="11"/>
      <c r="GG514" s="6">
        <f>SUMIF(GH$98:GH$128,$D514,GJ$98:GJ$128)</f>
        <v>0</v>
      </c>
      <c r="GH514" s="9"/>
      <c r="GI514" s="10"/>
      <c r="GJ514" s="11"/>
      <c r="GK514" s="6">
        <f>SUMIF(GL$98:GL$128,$D514,GN$98:GN$128)</f>
        <v>0</v>
      </c>
      <c r="GL514" s="9"/>
      <c r="GM514" s="10"/>
      <c r="GN514" s="11"/>
      <c r="GO514" s="6">
        <f>SUMIF(GP$98:GP$128,$D514,GR$98:GR$128)</f>
        <v>0</v>
      </c>
      <c r="GP514" s="9"/>
      <c r="GQ514" s="10"/>
      <c r="GR514" s="11"/>
      <c r="GS514" s="6">
        <f>SUMIF(GT$98:GT$128,$D514,GV$98:GV$128)</f>
        <v>0</v>
      </c>
      <c r="GT514" s="9"/>
      <c r="GU514" s="10"/>
      <c r="GV514" s="20"/>
      <c r="GW514" s="19">
        <f t="shared" si="14"/>
        <v>0</v>
      </c>
      <c r="GX514" s="472"/>
      <c r="GY514" s="522"/>
    </row>
    <row r="515" spans="1:207" ht="30">
      <c r="A515" s="47" t="s">
        <v>79</v>
      </c>
      <c r="B515" s="499"/>
      <c r="C515" s="444" t="s">
        <v>523</v>
      </c>
      <c r="D515" s="445" t="s">
        <v>479</v>
      </c>
      <c r="E515" s="206">
        <f>SUMIF(F$129:F$159,$D515,H$129:H$159)</f>
        <v>0</v>
      </c>
      <c r="F515" s="9"/>
      <c r="G515" s="10"/>
      <c r="H515" s="11"/>
      <c r="I515" s="6">
        <f>SUMIF(J$129:J$159,$D515,L$129:L$159)</f>
        <v>0</v>
      </c>
      <c r="J515" s="9"/>
      <c r="K515" s="10"/>
      <c r="L515" s="11"/>
      <c r="M515" s="6">
        <f>SUMIF(N$129:N$159,$D515,P$129:P$159)</f>
        <v>0</v>
      </c>
      <c r="N515" s="9"/>
      <c r="O515" s="10"/>
      <c r="P515" s="11"/>
      <c r="Q515" s="6">
        <f>SUMIF(R$129:R$159,$D515,T$129:T$159)</f>
        <v>0</v>
      </c>
      <c r="R515" s="9"/>
      <c r="S515" s="10"/>
      <c r="T515" s="11"/>
      <c r="U515" s="6">
        <f>SUMIF(V$129:V$159,$D515,X$129:X$159)</f>
        <v>0</v>
      </c>
      <c r="V515" s="9"/>
      <c r="W515" s="10"/>
      <c r="X515" s="11"/>
      <c r="Y515" s="6">
        <f>SUMIF(Z$129:Z$159,$D515,AB$129:AB$159)</f>
        <v>0</v>
      </c>
      <c r="Z515" s="9"/>
      <c r="AA515" s="10"/>
      <c r="AB515" s="11"/>
      <c r="AC515" s="6">
        <f>SUMIF(AD$129:AD$159,$D515,AF$129:AF$159)</f>
        <v>0</v>
      </c>
      <c r="AD515" s="9"/>
      <c r="AE515" s="10"/>
      <c r="AF515" s="11"/>
      <c r="AG515" s="6">
        <f>SUMIF(AH$129:AH$159,$D515,AJ$129:AJ$159)</f>
        <v>0</v>
      </c>
      <c r="AH515" s="9"/>
      <c r="AI515" s="10"/>
      <c r="AJ515" s="11"/>
      <c r="AK515" s="6">
        <f>SUMIF(AL$129:AL$159,$D515,AN$129:AN$159)</f>
        <v>0</v>
      </c>
      <c r="AL515" s="9"/>
      <c r="AM515" s="10"/>
      <c r="AN515" s="11"/>
      <c r="AO515" s="6">
        <f>SUMIF(AP$129:AP$159,$D515,AR$129:AR$159)</f>
        <v>0</v>
      </c>
      <c r="AP515" s="9"/>
      <c r="AQ515" s="10"/>
      <c r="AR515" s="11"/>
      <c r="AS515" s="6">
        <f>SUMIF(AT$129:AT$159,$D515,AV$129:AV$159)</f>
        <v>0</v>
      </c>
      <c r="AT515" s="9"/>
      <c r="AU515" s="10"/>
      <c r="AV515" s="11"/>
      <c r="AW515" s="6">
        <f>SUMIF(AX$129:AX$159,$D515,AZ$129:AZ$159)</f>
        <v>0</v>
      </c>
      <c r="AX515" s="9"/>
      <c r="AY515" s="10"/>
      <c r="AZ515" s="11"/>
      <c r="BA515" s="6">
        <f>SUMIF(BB$129:BB$159,$D515,BD$129:BD$159)</f>
        <v>0</v>
      </c>
      <c r="BB515" s="9"/>
      <c r="BC515" s="10"/>
      <c r="BD515" s="11"/>
      <c r="BE515" s="6">
        <f>SUMIF(BF$129:BF$159,$D515,BH$129:BH$159)</f>
        <v>0</v>
      </c>
      <c r="BF515" s="9"/>
      <c r="BG515" s="10"/>
      <c r="BH515" s="11"/>
      <c r="BI515" s="6">
        <f>SUMIF(BJ$129:BJ$159,$D515,BL$129:BL$159)</f>
        <v>0</v>
      </c>
      <c r="BJ515" s="9"/>
      <c r="BK515" s="10"/>
      <c r="BL515" s="11"/>
      <c r="BM515" s="6">
        <f>SUMIF(BN$129:BN$159,$D515,BP$129:BP$159)</f>
        <v>0</v>
      </c>
      <c r="BN515" s="9"/>
      <c r="BO515" s="10"/>
      <c r="BP515" s="11"/>
      <c r="BQ515" s="6">
        <f>SUMIF(BR$129:BR$159,$D515,BT$129:BT$159)</f>
        <v>0</v>
      </c>
      <c r="BR515" s="9"/>
      <c r="BS515" s="10"/>
      <c r="BT515" s="11"/>
      <c r="BU515" s="6">
        <f>SUMIF(BV$129:BV$159,$D515,BX$129:BX$159)</f>
        <v>0</v>
      </c>
      <c r="BV515" s="9"/>
      <c r="BW515" s="10"/>
      <c r="BX515" s="11"/>
      <c r="BY515" s="6">
        <f>SUMIF(BZ$129:BZ$159,$D515,CB$129:CB$159)</f>
        <v>0</v>
      </c>
      <c r="BZ515" s="9"/>
      <c r="CA515" s="10"/>
      <c r="CB515" s="11"/>
      <c r="CC515" s="6">
        <f>SUMIF(CD$129:CD$159,$D515,CF$129:CF$159)</f>
        <v>0</v>
      </c>
      <c r="CD515" s="9"/>
      <c r="CE515" s="10"/>
      <c r="CF515" s="11"/>
      <c r="CG515" s="6">
        <f>SUMIF(CH$129:CH$159,$D515,CJ$129:CJ$159)</f>
        <v>0</v>
      </c>
      <c r="CH515" s="9"/>
      <c r="CI515" s="10"/>
      <c r="CJ515" s="11"/>
      <c r="CK515" s="6">
        <f>SUMIF(CL$129:CL$159,$D515,CN$129:CN$159)</f>
        <v>0</v>
      </c>
      <c r="CL515" s="9"/>
      <c r="CM515" s="10"/>
      <c r="CN515" s="11"/>
      <c r="CO515" s="6">
        <f>SUMIF(CP$129:CP$159,$D515,CR$129:CR$159)</f>
        <v>0</v>
      </c>
      <c r="CP515" s="9"/>
      <c r="CQ515" s="10"/>
      <c r="CR515" s="11"/>
      <c r="CS515" s="6">
        <f>SUMIF(CT$129:CT$159,$D515,CV$129:CV$159)</f>
        <v>0</v>
      </c>
      <c r="CT515" s="9"/>
      <c r="CU515" s="10"/>
      <c r="CV515" s="11"/>
      <c r="CW515" s="6">
        <f>SUMIF(CX$129:CX$159,$D515,CZ$129:CZ$159)</f>
        <v>0</v>
      </c>
      <c r="CX515" s="9"/>
      <c r="CY515" s="10"/>
      <c r="CZ515" s="11"/>
      <c r="DA515" s="6">
        <f>SUMIF(DB$129:DB$159,$D515,DD$129:DD$159)</f>
        <v>0</v>
      </c>
      <c r="DB515" s="9"/>
      <c r="DC515" s="10"/>
      <c r="DD515" s="11"/>
      <c r="DE515" s="6">
        <f>SUMIF(DF$129:DF$159,$D515,DH$129:DH$159)</f>
        <v>0</v>
      </c>
      <c r="DF515" s="9"/>
      <c r="DG515" s="10"/>
      <c r="DH515" s="11"/>
      <c r="DI515" s="6">
        <f>SUMIF(DJ$129:DJ$159,$D515,DL$129:DL$159)</f>
        <v>0</v>
      </c>
      <c r="DJ515" s="9"/>
      <c r="DK515" s="10"/>
      <c r="DL515" s="11"/>
      <c r="DM515" s="6">
        <f>SUMIF(DN$129:DN$159,$D515,DP$129:DP$159)</f>
        <v>0</v>
      </c>
      <c r="DN515" s="9"/>
      <c r="DO515" s="10"/>
      <c r="DP515" s="11"/>
      <c r="DQ515" s="6">
        <f>SUMIF(DR$129:DR$159,$D515,DT$129:DT$159)</f>
        <v>0</v>
      </c>
      <c r="DR515" s="9"/>
      <c r="DS515" s="10"/>
      <c r="DT515" s="11"/>
      <c r="DU515" s="6">
        <f>SUMIF(DV$129:DV$159,$D515,DX$129:DX$159)</f>
        <v>0</v>
      </c>
      <c r="DV515" s="9"/>
      <c r="DW515" s="10"/>
      <c r="DX515" s="11"/>
      <c r="DY515" s="6">
        <f>SUMIF(DZ$129:DZ$159,$D515,EB$129:EB$159)</f>
        <v>0</v>
      </c>
      <c r="DZ515" s="9"/>
      <c r="EA515" s="10"/>
      <c r="EB515" s="11"/>
      <c r="EC515" s="6">
        <f>SUMIF(ED$129:ED$159,$D515,EF$129:EF$159)</f>
        <v>0</v>
      </c>
      <c r="ED515" s="9"/>
      <c r="EE515" s="10"/>
      <c r="EF515" s="11"/>
      <c r="EG515" s="6">
        <f>SUMIF(EH$129:EH$159,$D515,EJ$129:EJ$159)</f>
        <v>0</v>
      </c>
      <c r="EH515" s="9"/>
      <c r="EI515" s="10"/>
      <c r="EJ515" s="11"/>
      <c r="EK515" s="6">
        <f>SUMIF(EL$129:EL$159,$D515,EN$129:EN$159)</f>
        <v>0</v>
      </c>
      <c r="EL515" s="9"/>
      <c r="EM515" s="10"/>
      <c r="EN515" s="11"/>
      <c r="EO515" s="6">
        <f>SUMIF(EP$129:EP$159,$D515,ER$129:ER$159)</f>
        <v>0</v>
      </c>
      <c r="EP515" s="9"/>
      <c r="EQ515" s="10"/>
      <c r="ER515" s="11"/>
      <c r="ES515" s="6">
        <f>SUMIF(ET$129:ET$159,$D515,EV$129:EV$159)</f>
        <v>0</v>
      </c>
      <c r="ET515" s="9"/>
      <c r="EU515" s="10"/>
      <c r="EV515" s="11"/>
      <c r="EW515" s="6">
        <f>SUMIF(EX$129:EX$159,$D515,EZ$129:EZ$159)</f>
        <v>0</v>
      </c>
      <c r="EX515" s="9"/>
      <c r="EY515" s="10"/>
      <c r="EZ515" s="11"/>
      <c r="FA515" s="6">
        <f>SUMIF(FB$129:FB$159,$D515,FD$129:FD$159)</f>
        <v>0</v>
      </c>
      <c r="FB515" s="9"/>
      <c r="FC515" s="10"/>
      <c r="FD515" s="11"/>
      <c r="FE515" s="6">
        <f>SUMIF(FF$129:FF$159,$D515,FH$129:FH$159)</f>
        <v>0</v>
      </c>
      <c r="FF515" s="9"/>
      <c r="FG515" s="10"/>
      <c r="FH515" s="11"/>
      <c r="FI515" s="6">
        <f>SUMIF(FJ$129:FJ$159,$D515,FL$129:FL$159)</f>
        <v>0</v>
      </c>
      <c r="FJ515" s="9"/>
      <c r="FK515" s="10"/>
      <c r="FL515" s="11"/>
      <c r="FM515" s="6">
        <f>SUMIF(FN$129:FN$159,$D515,FP$129:FP$159)</f>
        <v>0</v>
      </c>
      <c r="FN515" s="9"/>
      <c r="FO515" s="10"/>
      <c r="FP515" s="11"/>
      <c r="FQ515" s="6">
        <f>SUMIF(FR$129:FR$159,$D515,FT$129:FT$159)</f>
        <v>0</v>
      </c>
      <c r="FR515" s="9"/>
      <c r="FS515" s="10"/>
      <c r="FT515" s="11"/>
      <c r="FU515" s="6">
        <f>SUMIF(FV$129:FV$159,$D515,FX$129:FX$159)</f>
        <v>0</v>
      </c>
      <c r="FV515" s="9"/>
      <c r="FW515" s="10"/>
      <c r="FX515" s="11"/>
      <c r="FY515" s="6">
        <f>SUMIF(FZ$129:FZ$159,$D515,GB$129:GB$159)</f>
        <v>0</v>
      </c>
      <c r="FZ515" s="9"/>
      <c r="GA515" s="10"/>
      <c r="GB515" s="11"/>
      <c r="GC515" s="6">
        <f>SUMIF(GD$129:GD$159,$D515,GF$129:GF$159)</f>
        <v>0</v>
      </c>
      <c r="GD515" s="9"/>
      <c r="GE515" s="10"/>
      <c r="GF515" s="11"/>
      <c r="GG515" s="6">
        <f>SUMIF(GH$129:GH$159,$D515,GJ$129:GJ$159)</f>
        <v>0</v>
      </c>
      <c r="GH515" s="9"/>
      <c r="GI515" s="10"/>
      <c r="GJ515" s="11"/>
      <c r="GK515" s="6">
        <f>SUMIF(GL$129:GL$159,$D515,GN$129:GN$159)</f>
        <v>0</v>
      </c>
      <c r="GL515" s="9"/>
      <c r="GM515" s="10"/>
      <c r="GN515" s="11"/>
      <c r="GO515" s="6">
        <f>SUMIF(GP$129:GP$159,$D515,GR$129:GR$159)</f>
        <v>0</v>
      </c>
      <c r="GP515" s="9"/>
      <c r="GQ515" s="10"/>
      <c r="GR515" s="11"/>
      <c r="GS515" s="6">
        <f>SUMIF(GT$129:GT$159,$D515,GV$129:GV$159)</f>
        <v>0</v>
      </c>
      <c r="GT515" s="9"/>
      <c r="GU515" s="10"/>
      <c r="GV515" s="20"/>
      <c r="GW515" s="19">
        <f t="shared" si="14"/>
        <v>0</v>
      </c>
      <c r="GX515" s="472"/>
      <c r="GY515" s="522"/>
    </row>
    <row r="516" spans="1:207" ht="30">
      <c r="A516" s="47" t="s">
        <v>80</v>
      </c>
      <c r="B516" s="499"/>
      <c r="C516" s="444" t="s">
        <v>523</v>
      </c>
      <c r="D516" s="445" t="s">
        <v>479</v>
      </c>
      <c r="E516" s="206">
        <f>SUMIF(F$160:F$190,$D516,H$160:H$190)</f>
        <v>0</v>
      </c>
      <c r="F516" s="9"/>
      <c r="G516" s="10"/>
      <c r="H516" s="11"/>
      <c r="I516" s="6">
        <f>SUMIF(J$160:J$190,$D516,L$160:L$190)</f>
        <v>0</v>
      </c>
      <c r="J516" s="9"/>
      <c r="K516" s="10"/>
      <c r="L516" s="11"/>
      <c r="M516" s="6">
        <f>SUMIF(N$160:N$190,$D516,P$160:P$190)</f>
        <v>0</v>
      </c>
      <c r="N516" s="9"/>
      <c r="O516" s="10"/>
      <c r="P516" s="11"/>
      <c r="Q516" s="6">
        <f>SUMIF(R$160:R$190,$D516,T$160:T$190)</f>
        <v>0</v>
      </c>
      <c r="R516" s="9"/>
      <c r="S516" s="10"/>
      <c r="T516" s="11"/>
      <c r="U516" s="6">
        <f>SUMIF(V$160:V$190,$D516,X$160:X$190)</f>
        <v>0</v>
      </c>
      <c r="V516" s="9"/>
      <c r="W516" s="10"/>
      <c r="X516" s="11"/>
      <c r="Y516" s="6">
        <f>SUMIF(Z$160:Z$190,$D516,AB$160:AB$190)</f>
        <v>0</v>
      </c>
      <c r="Z516" s="9"/>
      <c r="AA516" s="10"/>
      <c r="AB516" s="11"/>
      <c r="AC516" s="6">
        <f>SUMIF(AD$160:AD$190,$D516,AF$160:AF$190)</f>
        <v>0</v>
      </c>
      <c r="AD516" s="9"/>
      <c r="AE516" s="10"/>
      <c r="AF516" s="11"/>
      <c r="AG516" s="6">
        <f>SUMIF(AH$160:AH$190,$D516,AJ$160:AJ$190)</f>
        <v>0</v>
      </c>
      <c r="AH516" s="9"/>
      <c r="AI516" s="10"/>
      <c r="AJ516" s="11"/>
      <c r="AK516" s="6">
        <f>SUMIF(AL$160:AL$190,$D516,AN$160:AN$190)</f>
        <v>0</v>
      </c>
      <c r="AL516" s="9"/>
      <c r="AM516" s="10"/>
      <c r="AN516" s="11"/>
      <c r="AO516" s="6">
        <f>SUMIF(AP$160:AP$190,$D516,AR$160:AR$190)</f>
        <v>0</v>
      </c>
      <c r="AP516" s="9"/>
      <c r="AQ516" s="10"/>
      <c r="AR516" s="11"/>
      <c r="AS516" s="6">
        <f>SUMIF(AT$160:AT$190,$D516,AV$160:AV$190)</f>
        <v>0</v>
      </c>
      <c r="AT516" s="9"/>
      <c r="AU516" s="10"/>
      <c r="AV516" s="11"/>
      <c r="AW516" s="6">
        <f>SUMIF(AX$160:AX$190,$D516,AZ$160:AZ$190)</f>
        <v>0</v>
      </c>
      <c r="AX516" s="9"/>
      <c r="AY516" s="10"/>
      <c r="AZ516" s="11"/>
      <c r="BA516" s="6">
        <f>SUMIF(BB$160:BB$190,$D516,BD$160:BD$190)</f>
        <v>0</v>
      </c>
      <c r="BB516" s="9"/>
      <c r="BC516" s="10"/>
      <c r="BD516" s="11"/>
      <c r="BE516" s="6">
        <f>SUMIF(BF$160:BF$190,$D516,BH$160:BH$190)</f>
        <v>0</v>
      </c>
      <c r="BF516" s="9"/>
      <c r="BG516" s="10"/>
      <c r="BH516" s="11"/>
      <c r="BI516" s="6">
        <f>SUMIF(BJ$160:BJ$190,$D516,BL$160:BL$190)</f>
        <v>0</v>
      </c>
      <c r="BJ516" s="9"/>
      <c r="BK516" s="10"/>
      <c r="BL516" s="11"/>
      <c r="BM516" s="6">
        <f>SUMIF(BN$160:BN$190,$D516,BP$160:BP$190)</f>
        <v>0</v>
      </c>
      <c r="BN516" s="9"/>
      <c r="BO516" s="10"/>
      <c r="BP516" s="11"/>
      <c r="BQ516" s="6">
        <f>SUMIF(BR$160:BR$190,$D516,BT$160:BT$190)</f>
        <v>0</v>
      </c>
      <c r="BR516" s="9"/>
      <c r="BS516" s="10"/>
      <c r="BT516" s="11"/>
      <c r="BU516" s="6">
        <f>SUMIF(BV$160:BV$190,$D516,BX$160:BX$190)</f>
        <v>0</v>
      </c>
      <c r="BV516" s="9"/>
      <c r="BW516" s="10"/>
      <c r="BX516" s="11"/>
      <c r="BY516" s="6">
        <f>SUMIF(BZ$160:BZ$190,$D516,CB$160:CB$190)</f>
        <v>0</v>
      </c>
      <c r="BZ516" s="9"/>
      <c r="CA516" s="10"/>
      <c r="CB516" s="11"/>
      <c r="CC516" s="6">
        <f>SUMIF(CD$160:CD$190,$D516,CF$160:CF$190)</f>
        <v>0</v>
      </c>
      <c r="CD516" s="9"/>
      <c r="CE516" s="10"/>
      <c r="CF516" s="11"/>
      <c r="CG516" s="6">
        <f>SUMIF(CH$160:CH$190,$D516,CJ$160:CJ$190)</f>
        <v>0</v>
      </c>
      <c r="CH516" s="9"/>
      <c r="CI516" s="10"/>
      <c r="CJ516" s="11"/>
      <c r="CK516" s="6">
        <f>SUMIF(CL$160:CL$190,$D516,CN$160:CN$190)</f>
        <v>0</v>
      </c>
      <c r="CL516" s="9"/>
      <c r="CM516" s="10"/>
      <c r="CN516" s="11"/>
      <c r="CO516" s="6">
        <f>SUMIF(CP$160:CP$190,$D516,CR$160:CR$190)</f>
        <v>0</v>
      </c>
      <c r="CP516" s="9"/>
      <c r="CQ516" s="10"/>
      <c r="CR516" s="11"/>
      <c r="CS516" s="6">
        <f>SUMIF(CT$160:CT$190,$D516,CV$160:CV$190)</f>
        <v>0</v>
      </c>
      <c r="CT516" s="9"/>
      <c r="CU516" s="10"/>
      <c r="CV516" s="11"/>
      <c r="CW516" s="6">
        <f>SUMIF(CX$160:CX$190,$D516,CZ$160:CZ$190)</f>
        <v>0</v>
      </c>
      <c r="CX516" s="9"/>
      <c r="CY516" s="10"/>
      <c r="CZ516" s="11"/>
      <c r="DA516" s="6">
        <f>SUMIF(DB$160:DB$190,$D516,DD$160:DD$190)</f>
        <v>0</v>
      </c>
      <c r="DB516" s="9"/>
      <c r="DC516" s="10"/>
      <c r="DD516" s="11"/>
      <c r="DE516" s="6">
        <f>SUMIF(DF$160:DF$190,$D516,DH$160:DH$190)</f>
        <v>0</v>
      </c>
      <c r="DF516" s="9"/>
      <c r="DG516" s="10"/>
      <c r="DH516" s="11"/>
      <c r="DI516" s="6">
        <f>SUMIF(DJ$160:DJ$190,$D516,DL$160:DL$190)</f>
        <v>0</v>
      </c>
      <c r="DJ516" s="9"/>
      <c r="DK516" s="10"/>
      <c r="DL516" s="11"/>
      <c r="DM516" s="6">
        <f>SUMIF(DN$160:DN$190,$D516,DP$160:DP$190)</f>
        <v>0</v>
      </c>
      <c r="DN516" s="9"/>
      <c r="DO516" s="10"/>
      <c r="DP516" s="11"/>
      <c r="DQ516" s="6">
        <f>SUMIF(DR$160:DR$190,$D516,DT$160:DT$190)</f>
        <v>0</v>
      </c>
      <c r="DR516" s="9"/>
      <c r="DS516" s="10"/>
      <c r="DT516" s="11"/>
      <c r="DU516" s="6">
        <f>SUMIF(DV$160:DV$190,$D516,DX$160:DX$190)</f>
        <v>0</v>
      </c>
      <c r="DV516" s="9"/>
      <c r="DW516" s="10"/>
      <c r="DX516" s="11"/>
      <c r="DY516" s="6">
        <f>SUMIF(DZ$160:DZ$190,$D516,EB$160:EB$190)</f>
        <v>0</v>
      </c>
      <c r="DZ516" s="9"/>
      <c r="EA516" s="10"/>
      <c r="EB516" s="11"/>
      <c r="EC516" s="6">
        <f>SUMIF(ED$160:ED$190,$D516,EF$160:EF$190)</f>
        <v>0</v>
      </c>
      <c r="ED516" s="9"/>
      <c r="EE516" s="10"/>
      <c r="EF516" s="11"/>
      <c r="EG516" s="6">
        <f>SUMIF(EH$160:EH$190,$D516,EJ$160:EJ$190)</f>
        <v>0</v>
      </c>
      <c r="EH516" s="9"/>
      <c r="EI516" s="10"/>
      <c r="EJ516" s="11"/>
      <c r="EK516" s="6">
        <f>SUMIF(EL$160:EL$190,$D516,EN$160:EN$190)</f>
        <v>0</v>
      </c>
      <c r="EL516" s="9"/>
      <c r="EM516" s="10"/>
      <c r="EN516" s="11"/>
      <c r="EO516" s="6">
        <f>SUMIF(EP$160:EP$190,$D516,ER$160:ER$190)</f>
        <v>0</v>
      </c>
      <c r="EP516" s="9"/>
      <c r="EQ516" s="10"/>
      <c r="ER516" s="11"/>
      <c r="ES516" s="6">
        <f>SUMIF(ET$160:ET$190,$D516,EV$160:EV$190)</f>
        <v>0</v>
      </c>
      <c r="ET516" s="9"/>
      <c r="EU516" s="10"/>
      <c r="EV516" s="11"/>
      <c r="EW516" s="6">
        <f>SUMIF(EX$160:EX$190,$D516,EZ$160:EZ$190)</f>
        <v>0</v>
      </c>
      <c r="EX516" s="9"/>
      <c r="EY516" s="10"/>
      <c r="EZ516" s="11"/>
      <c r="FA516" s="6">
        <f>SUMIF(FB$160:FB$190,$D516,FD$160:FD$190)</f>
        <v>0</v>
      </c>
      <c r="FB516" s="9"/>
      <c r="FC516" s="10"/>
      <c r="FD516" s="11"/>
      <c r="FE516" s="6">
        <f>SUMIF(FF$160:FF$190,$D516,FH$160:FH$190)</f>
        <v>0</v>
      </c>
      <c r="FF516" s="9"/>
      <c r="FG516" s="10"/>
      <c r="FH516" s="11"/>
      <c r="FI516" s="6">
        <f>SUMIF(FJ$160:FJ$190,$D516,FL$160:FL$190)</f>
        <v>0</v>
      </c>
      <c r="FJ516" s="9"/>
      <c r="FK516" s="10"/>
      <c r="FL516" s="11"/>
      <c r="FM516" s="6">
        <f>SUMIF(FN$160:FN$190,$D516,FP$160:FP$190)</f>
        <v>0</v>
      </c>
      <c r="FN516" s="9"/>
      <c r="FO516" s="10"/>
      <c r="FP516" s="11"/>
      <c r="FQ516" s="6">
        <f>SUMIF(FR$160:FR$190,$D516,FT$160:FT$190)</f>
        <v>0</v>
      </c>
      <c r="FR516" s="9"/>
      <c r="FS516" s="10"/>
      <c r="FT516" s="11"/>
      <c r="FU516" s="6">
        <f>SUMIF(FV$160:FV$190,$D516,FX$160:FX$190)</f>
        <v>0</v>
      </c>
      <c r="FV516" s="9"/>
      <c r="FW516" s="10"/>
      <c r="FX516" s="11"/>
      <c r="FY516" s="6">
        <f>SUMIF(FZ$160:FZ$190,$D516,GB$160:GB$190)</f>
        <v>0</v>
      </c>
      <c r="FZ516" s="9"/>
      <c r="GA516" s="10"/>
      <c r="GB516" s="11"/>
      <c r="GC516" s="6">
        <f>SUMIF(GD$160:GD$190,$D516,GF$160:GF$190)</f>
        <v>0</v>
      </c>
      <c r="GD516" s="9"/>
      <c r="GE516" s="10"/>
      <c r="GF516" s="11"/>
      <c r="GG516" s="6">
        <f>SUMIF(GH$160:GH$190,$D516,GJ$160:GJ$190)</f>
        <v>0</v>
      </c>
      <c r="GH516" s="9"/>
      <c r="GI516" s="10"/>
      <c r="GJ516" s="11"/>
      <c r="GK516" s="6">
        <f>SUMIF(GL$160:GL$190,$D516,GN$160:GN$190)</f>
        <v>0</v>
      </c>
      <c r="GL516" s="9"/>
      <c r="GM516" s="10"/>
      <c r="GN516" s="11"/>
      <c r="GO516" s="6">
        <f>SUMIF(GP$160:GP$190,$D516,GR$160:GR$190)</f>
        <v>0</v>
      </c>
      <c r="GP516" s="9"/>
      <c r="GQ516" s="10"/>
      <c r="GR516" s="11"/>
      <c r="GS516" s="6">
        <f>SUMIF(GT$160:GT$190,$D516,GV$160:GV$190)</f>
        <v>0</v>
      </c>
      <c r="GT516" s="9"/>
      <c r="GU516" s="10"/>
      <c r="GV516" s="20"/>
      <c r="GW516" s="19">
        <f t="shared" si="14"/>
        <v>0</v>
      </c>
      <c r="GX516" s="472"/>
      <c r="GY516" s="522"/>
    </row>
    <row r="517" spans="1:207" ht="30">
      <c r="A517" s="47" t="s">
        <v>81</v>
      </c>
      <c r="B517" s="499"/>
      <c r="C517" s="444" t="s">
        <v>523</v>
      </c>
      <c r="D517" s="445" t="s">
        <v>479</v>
      </c>
      <c r="E517" s="206">
        <f>SUMIF(F$191:F$221,$D517,H$191:H$221)</f>
        <v>0</v>
      </c>
      <c r="F517" s="9"/>
      <c r="G517" s="10"/>
      <c r="H517" s="11"/>
      <c r="I517" s="6">
        <f>SUMIF(J$191:J$221,$D517,L$191:L$221)</f>
        <v>0</v>
      </c>
      <c r="J517" s="9"/>
      <c r="K517" s="10"/>
      <c r="L517" s="11"/>
      <c r="M517" s="6">
        <f>SUMIF(N$191:N$221,$D517,P$191:P$221)</f>
        <v>0</v>
      </c>
      <c r="N517" s="9"/>
      <c r="O517" s="10"/>
      <c r="P517" s="11"/>
      <c r="Q517" s="6">
        <f>SUMIF(R$191:R$221,$D517,T$191:T$221)</f>
        <v>0</v>
      </c>
      <c r="R517" s="9"/>
      <c r="S517" s="10"/>
      <c r="T517" s="11"/>
      <c r="U517" s="6">
        <f>SUMIF(V$191:V$221,$D517,X$191:X$221)</f>
        <v>0</v>
      </c>
      <c r="V517" s="9"/>
      <c r="W517" s="10"/>
      <c r="X517" s="11"/>
      <c r="Y517" s="6">
        <f>SUMIF(Z$191:Z$221,$D517,AB$191:AB$221)</f>
        <v>0</v>
      </c>
      <c r="Z517" s="9"/>
      <c r="AA517" s="10"/>
      <c r="AB517" s="11"/>
      <c r="AC517" s="6">
        <f>SUMIF(AD$191:AD$221,$D517,AF$191:AF$221)</f>
        <v>0</v>
      </c>
      <c r="AD517" s="9"/>
      <c r="AE517" s="10"/>
      <c r="AF517" s="11"/>
      <c r="AG517" s="6">
        <f>SUMIF(AH$191:AH$221,$D517,AJ$191:AJ$221)</f>
        <v>0</v>
      </c>
      <c r="AH517" s="9"/>
      <c r="AI517" s="10"/>
      <c r="AJ517" s="11"/>
      <c r="AK517" s="6">
        <f>SUMIF(AL$191:AL$221,$D517,AN$191:AN$221)</f>
        <v>0</v>
      </c>
      <c r="AL517" s="9"/>
      <c r="AM517" s="10"/>
      <c r="AN517" s="11"/>
      <c r="AO517" s="6">
        <f>SUMIF(AP$191:AP$221,$D517,AR$191:AR$221)</f>
        <v>0</v>
      </c>
      <c r="AP517" s="9"/>
      <c r="AQ517" s="10"/>
      <c r="AR517" s="11"/>
      <c r="AS517" s="6">
        <f>SUMIF(AT$191:AT$221,$D517,AV$191:AV$221)</f>
        <v>0</v>
      </c>
      <c r="AT517" s="9"/>
      <c r="AU517" s="10"/>
      <c r="AV517" s="11"/>
      <c r="AW517" s="6">
        <f>SUMIF(AX$191:AX$221,$D517,AZ$191:AZ$221)</f>
        <v>0</v>
      </c>
      <c r="AX517" s="9"/>
      <c r="AY517" s="10"/>
      <c r="AZ517" s="11"/>
      <c r="BA517" s="6">
        <f>SUMIF(BB$191:BB$221,$D517,BD$191:BD$221)</f>
        <v>0</v>
      </c>
      <c r="BB517" s="9"/>
      <c r="BC517" s="10"/>
      <c r="BD517" s="11"/>
      <c r="BE517" s="6">
        <f>SUMIF(BF$191:BF$221,$D517,BH$191:BH$221)</f>
        <v>0</v>
      </c>
      <c r="BF517" s="9"/>
      <c r="BG517" s="10"/>
      <c r="BH517" s="11"/>
      <c r="BI517" s="6">
        <f>SUMIF(BJ$191:BJ$221,$D517,BL$191:BL$221)</f>
        <v>0</v>
      </c>
      <c r="BJ517" s="9"/>
      <c r="BK517" s="10"/>
      <c r="BL517" s="11"/>
      <c r="BM517" s="6">
        <f>SUMIF(BN$191:BN$221,$D517,BP$191:BP$221)</f>
        <v>0</v>
      </c>
      <c r="BN517" s="9"/>
      <c r="BO517" s="10"/>
      <c r="BP517" s="11"/>
      <c r="BQ517" s="6">
        <f>SUMIF(BR$191:BR$221,$D517,BT$191:BT$221)</f>
        <v>0</v>
      </c>
      <c r="BR517" s="9"/>
      <c r="BS517" s="10"/>
      <c r="BT517" s="11"/>
      <c r="BU517" s="6">
        <f>SUMIF(BV$191:BV$221,$D517,BX$191:BX$221)</f>
        <v>0</v>
      </c>
      <c r="BV517" s="9"/>
      <c r="BW517" s="10"/>
      <c r="BX517" s="11"/>
      <c r="BY517" s="6">
        <f>SUMIF(BZ$191:BZ$221,$D517,CB$191:CB$221)</f>
        <v>0</v>
      </c>
      <c r="BZ517" s="9"/>
      <c r="CA517" s="10"/>
      <c r="CB517" s="11"/>
      <c r="CC517" s="6">
        <f>SUMIF(CD$191:CD$221,$D517,CF$191:CF$221)</f>
        <v>0</v>
      </c>
      <c r="CD517" s="9"/>
      <c r="CE517" s="10"/>
      <c r="CF517" s="11"/>
      <c r="CG517" s="6">
        <f>SUMIF(CH$191:CH$221,$D517,CJ$191:CJ$221)</f>
        <v>0</v>
      </c>
      <c r="CH517" s="9"/>
      <c r="CI517" s="10"/>
      <c r="CJ517" s="11"/>
      <c r="CK517" s="6">
        <f>SUMIF(CL$191:CL$221,$D517,CN$191:CN$221)</f>
        <v>0</v>
      </c>
      <c r="CL517" s="9"/>
      <c r="CM517" s="10"/>
      <c r="CN517" s="11"/>
      <c r="CO517" s="6">
        <f>SUMIF(CP$191:CP$221,$D517,CR$191:CR$221)</f>
        <v>0</v>
      </c>
      <c r="CP517" s="9"/>
      <c r="CQ517" s="10"/>
      <c r="CR517" s="11"/>
      <c r="CS517" s="6">
        <f>SUMIF(CT$191:CT$221,$D517,CV$191:CV$221)</f>
        <v>0</v>
      </c>
      <c r="CT517" s="9"/>
      <c r="CU517" s="10"/>
      <c r="CV517" s="11"/>
      <c r="CW517" s="6">
        <f>SUMIF(CX$191:CX$221,$D517,CZ$191:CZ$221)</f>
        <v>0</v>
      </c>
      <c r="CX517" s="9"/>
      <c r="CY517" s="10"/>
      <c r="CZ517" s="11"/>
      <c r="DA517" s="6">
        <f>SUMIF(DB$191:DB$221,$D517,DD$191:DD$221)</f>
        <v>0</v>
      </c>
      <c r="DB517" s="9"/>
      <c r="DC517" s="10"/>
      <c r="DD517" s="11"/>
      <c r="DE517" s="6">
        <f>SUMIF(DF$191:DF$221,$D517,DH$191:DH$221)</f>
        <v>0</v>
      </c>
      <c r="DF517" s="9"/>
      <c r="DG517" s="10"/>
      <c r="DH517" s="11"/>
      <c r="DI517" s="6">
        <f>SUMIF(DJ$191:DJ$221,$D517,DL$191:DL$221)</f>
        <v>0</v>
      </c>
      <c r="DJ517" s="9"/>
      <c r="DK517" s="10"/>
      <c r="DL517" s="11"/>
      <c r="DM517" s="6">
        <f>SUMIF(DN$191:DN$221,$D517,DP$191:DP$221)</f>
        <v>0</v>
      </c>
      <c r="DN517" s="9"/>
      <c r="DO517" s="10"/>
      <c r="DP517" s="11"/>
      <c r="DQ517" s="6">
        <f>SUMIF(DR$191:DR$221,$D517,DT$191:DT$221)</f>
        <v>0</v>
      </c>
      <c r="DR517" s="9"/>
      <c r="DS517" s="10"/>
      <c r="DT517" s="11"/>
      <c r="DU517" s="6">
        <f>SUMIF(DV$191:DV$221,$D517,DX$191:DX$221)</f>
        <v>0</v>
      </c>
      <c r="DV517" s="9"/>
      <c r="DW517" s="10"/>
      <c r="DX517" s="11"/>
      <c r="DY517" s="6">
        <f>SUMIF(DZ$191:DZ$221,$D517,EB$191:EB$221)</f>
        <v>0</v>
      </c>
      <c r="DZ517" s="9"/>
      <c r="EA517" s="10"/>
      <c r="EB517" s="11"/>
      <c r="EC517" s="6">
        <f>SUMIF(ED$191:ED$221,$D517,EF$191:EF$221)</f>
        <v>0</v>
      </c>
      <c r="ED517" s="9"/>
      <c r="EE517" s="10"/>
      <c r="EF517" s="11"/>
      <c r="EG517" s="6">
        <f>SUMIF(EH$191:EH$221,$D517,EJ$191:EJ$221)</f>
        <v>0</v>
      </c>
      <c r="EH517" s="9"/>
      <c r="EI517" s="10"/>
      <c r="EJ517" s="11"/>
      <c r="EK517" s="6">
        <f>SUMIF(EL$191:EL$221,$D517,EN$191:EN$221)</f>
        <v>0</v>
      </c>
      <c r="EL517" s="9"/>
      <c r="EM517" s="10"/>
      <c r="EN517" s="11"/>
      <c r="EO517" s="6">
        <f>SUMIF(EP$191:EP$221,$D517,ER$191:ER$221)</f>
        <v>0</v>
      </c>
      <c r="EP517" s="9"/>
      <c r="EQ517" s="10"/>
      <c r="ER517" s="11"/>
      <c r="ES517" s="6">
        <f>SUMIF(ET$191:ET$221,$D517,EV$191:EV$221)</f>
        <v>0</v>
      </c>
      <c r="ET517" s="9"/>
      <c r="EU517" s="10"/>
      <c r="EV517" s="11"/>
      <c r="EW517" s="6">
        <f>SUMIF(EX$191:EX$221,$D517,EZ$191:EZ$221)</f>
        <v>0</v>
      </c>
      <c r="EX517" s="9"/>
      <c r="EY517" s="10"/>
      <c r="EZ517" s="11"/>
      <c r="FA517" s="6">
        <f>SUMIF(FB$191:FB$221,$D517,FD$191:FD$221)</f>
        <v>0</v>
      </c>
      <c r="FB517" s="9"/>
      <c r="FC517" s="10"/>
      <c r="FD517" s="11"/>
      <c r="FE517" s="6">
        <f>SUMIF(FF$191:FF$221,$D517,FH$191:FH$221)</f>
        <v>0</v>
      </c>
      <c r="FF517" s="9"/>
      <c r="FG517" s="10"/>
      <c r="FH517" s="11"/>
      <c r="FI517" s="6">
        <f>SUMIF(FJ$191:FJ$221,$D517,FL$191:FL$221)</f>
        <v>0</v>
      </c>
      <c r="FJ517" s="9"/>
      <c r="FK517" s="10"/>
      <c r="FL517" s="11"/>
      <c r="FM517" s="6">
        <f>SUMIF(FN$191:FN$221,$D517,FP$191:FP$221)</f>
        <v>0</v>
      </c>
      <c r="FN517" s="9"/>
      <c r="FO517" s="10"/>
      <c r="FP517" s="11"/>
      <c r="FQ517" s="6">
        <f>SUMIF(FR$191:FR$221,$D517,FT$191:FT$221)</f>
        <v>0</v>
      </c>
      <c r="FR517" s="9"/>
      <c r="FS517" s="10"/>
      <c r="FT517" s="11"/>
      <c r="FU517" s="6">
        <f>SUMIF(FV$191:FV$221,$D517,FX$191:FX$221)</f>
        <v>0</v>
      </c>
      <c r="FV517" s="9"/>
      <c r="FW517" s="10"/>
      <c r="FX517" s="11"/>
      <c r="FY517" s="6">
        <f>SUMIF(FZ$191:FZ$221,$D517,GB$191:GB$221)</f>
        <v>0</v>
      </c>
      <c r="FZ517" s="9"/>
      <c r="GA517" s="10"/>
      <c r="GB517" s="11"/>
      <c r="GC517" s="6">
        <f>SUMIF(GD$191:GD$221,$D517,GF$191:GF$221)</f>
        <v>0</v>
      </c>
      <c r="GD517" s="9"/>
      <c r="GE517" s="10"/>
      <c r="GF517" s="11"/>
      <c r="GG517" s="6">
        <f>SUMIF(GH$191:GH$221,$D517,GJ$191:GJ$221)</f>
        <v>0</v>
      </c>
      <c r="GH517" s="9"/>
      <c r="GI517" s="10"/>
      <c r="GJ517" s="11"/>
      <c r="GK517" s="6">
        <f>SUMIF(GL$191:GL$221,$D517,GN$191:GN$221)</f>
        <v>0</v>
      </c>
      <c r="GL517" s="9"/>
      <c r="GM517" s="10"/>
      <c r="GN517" s="11"/>
      <c r="GO517" s="6">
        <f>SUMIF(GP$191:GP$221,$D517,GR$191:GR$221)</f>
        <v>0</v>
      </c>
      <c r="GP517" s="9"/>
      <c r="GQ517" s="10"/>
      <c r="GR517" s="11"/>
      <c r="GS517" s="6">
        <f>SUMIF(GT$191:GT$221,$D517,GV$191:GV$221)</f>
        <v>0</v>
      </c>
      <c r="GT517" s="9"/>
      <c r="GU517" s="10"/>
      <c r="GV517" s="20"/>
      <c r="GW517" s="19">
        <f t="shared" si="14"/>
        <v>0</v>
      </c>
      <c r="GX517" s="472"/>
      <c r="GY517" s="522"/>
    </row>
    <row r="518" spans="1:207" ht="30">
      <c r="A518" s="47" t="s">
        <v>82</v>
      </c>
      <c r="B518" s="499"/>
      <c r="C518" s="444" t="s">
        <v>523</v>
      </c>
      <c r="D518" s="445" t="s">
        <v>479</v>
      </c>
      <c r="E518" s="206">
        <f>SUMIF(F$222:F$252,$D518,H$222:H$252)</f>
        <v>0</v>
      </c>
      <c r="F518" s="9"/>
      <c r="G518" s="10"/>
      <c r="H518" s="11"/>
      <c r="I518" s="6">
        <f>SUMIF(J$222:J$252,$D518,L$222:L$252)</f>
        <v>0</v>
      </c>
      <c r="J518" s="9"/>
      <c r="K518" s="10"/>
      <c r="L518" s="11"/>
      <c r="M518" s="6">
        <f>SUMIF(N$222:N$252,$D518,P$222:P$252)</f>
        <v>0</v>
      </c>
      <c r="N518" s="9"/>
      <c r="O518" s="10"/>
      <c r="P518" s="11"/>
      <c r="Q518" s="6">
        <f>SUMIF(R$222:R$252,$D518,T$222:T$252)</f>
        <v>0</v>
      </c>
      <c r="R518" s="9"/>
      <c r="S518" s="10"/>
      <c r="T518" s="11"/>
      <c r="U518" s="6">
        <f>SUMIF(V$222:V$252,$D518,X$222:X$252)</f>
        <v>0</v>
      </c>
      <c r="V518" s="9"/>
      <c r="W518" s="10"/>
      <c r="X518" s="11"/>
      <c r="Y518" s="6">
        <f>SUMIF(Z$222:Z$252,$D518,AB$222:AB$252)</f>
        <v>0</v>
      </c>
      <c r="Z518" s="9"/>
      <c r="AA518" s="10"/>
      <c r="AB518" s="11"/>
      <c r="AC518" s="6">
        <f>SUMIF(AD$222:AD$252,$D518,AF$222:AF$252)</f>
        <v>0</v>
      </c>
      <c r="AD518" s="9"/>
      <c r="AE518" s="10"/>
      <c r="AF518" s="11"/>
      <c r="AG518" s="6">
        <f>SUMIF(AH$222:AH$252,$D518,AJ$222:AJ$252)</f>
        <v>0</v>
      </c>
      <c r="AH518" s="9"/>
      <c r="AI518" s="10"/>
      <c r="AJ518" s="11"/>
      <c r="AK518" s="6">
        <f>SUMIF(AL$222:AL$252,$D518,AN$222:AN$252)</f>
        <v>0</v>
      </c>
      <c r="AL518" s="9"/>
      <c r="AM518" s="10"/>
      <c r="AN518" s="11"/>
      <c r="AO518" s="6">
        <f>SUMIF(AP$222:AP$252,$D518,AR$222:AR$252)</f>
        <v>0</v>
      </c>
      <c r="AP518" s="9"/>
      <c r="AQ518" s="10"/>
      <c r="AR518" s="11"/>
      <c r="AS518" s="6">
        <f>SUMIF(AT$222:AT$252,$D518,AV$222:AV$252)</f>
        <v>0</v>
      </c>
      <c r="AT518" s="9"/>
      <c r="AU518" s="10"/>
      <c r="AV518" s="11"/>
      <c r="AW518" s="6">
        <f>SUMIF(AX$222:AX$252,$D518,AZ$222:AZ$252)</f>
        <v>0</v>
      </c>
      <c r="AX518" s="9"/>
      <c r="AY518" s="10"/>
      <c r="AZ518" s="11"/>
      <c r="BA518" s="6">
        <f>SUMIF(BB$222:BB$252,$D518,BD$222:BD$252)</f>
        <v>0</v>
      </c>
      <c r="BB518" s="9"/>
      <c r="BC518" s="10"/>
      <c r="BD518" s="11"/>
      <c r="BE518" s="6">
        <f>SUMIF(BF$222:BF$252,$D518,BH$222:BH$252)</f>
        <v>0</v>
      </c>
      <c r="BF518" s="9"/>
      <c r="BG518" s="10"/>
      <c r="BH518" s="11"/>
      <c r="BI518" s="6">
        <f>SUMIF(BJ$222:BJ$252,$D518,BL$222:BL$252)</f>
        <v>0</v>
      </c>
      <c r="BJ518" s="9"/>
      <c r="BK518" s="10"/>
      <c r="BL518" s="11"/>
      <c r="BM518" s="6">
        <f>SUMIF(BN$222:BN$252,$D518,BP$222:BP$252)</f>
        <v>0</v>
      </c>
      <c r="BN518" s="9"/>
      <c r="BO518" s="10"/>
      <c r="BP518" s="11"/>
      <c r="BQ518" s="6">
        <f>SUMIF(BR$222:BR$252,$D518,BT$222:BT$252)</f>
        <v>0</v>
      </c>
      <c r="BR518" s="9"/>
      <c r="BS518" s="10"/>
      <c r="BT518" s="11"/>
      <c r="BU518" s="6">
        <f>SUMIF(BV$222:BV$252,$D518,BX$222:BX$252)</f>
        <v>0</v>
      </c>
      <c r="BV518" s="9"/>
      <c r="BW518" s="10"/>
      <c r="BX518" s="11"/>
      <c r="BY518" s="6">
        <f>SUMIF(BZ$222:BZ$252,$D518,CB$222:CB$252)</f>
        <v>0</v>
      </c>
      <c r="BZ518" s="9"/>
      <c r="CA518" s="10"/>
      <c r="CB518" s="11"/>
      <c r="CC518" s="6">
        <f>SUMIF(CD$222:CD$252,$D518,CF$222:CF$252)</f>
        <v>0</v>
      </c>
      <c r="CD518" s="9"/>
      <c r="CE518" s="10"/>
      <c r="CF518" s="11"/>
      <c r="CG518" s="6">
        <f>SUMIF(CH$222:CH$252,$D518,CJ$222:CJ$252)</f>
        <v>0</v>
      </c>
      <c r="CH518" s="9"/>
      <c r="CI518" s="10"/>
      <c r="CJ518" s="11"/>
      <c r="CK518" s="6">
        <f>SUMIF(CL$222:CL$252,$D518,CN$222:CN$252)</f>
        <v>0</v>
      </c>
      <c r="CL518" s="9"/>
      <c r="CM518" s="10"/>
      <c r="CN518" s="11"/>
      <c r="CO518" s="6">
        <f>SUMIF(CP$222:CP$252,$D518,CR$222:CR$252)</f>
        <v>0</v>
      </c>
      <c r="CP518" s="9"/>
      <c r="CQ518" s="10"/>
      <c r="CR518" s="11"/>
      <c r="CS518" s="6">
        <f>SUMIF(CT$222:CT$252,$D518,CV$222:CV$252)</f>
        <v>0</v>
      </c>
      <c r="CT518" s="9"/>
      <c r="CU518" s="10"/>
      <c r="CV518" s="11"/>
      <c r="CW518" s="6">
        <f>SUMIF(CX$222:CX$252,$D518,CZ$222:CZ$252)</f>
        <v>0</v>
      </c>
      <c r="CX518" s="9"/>
      <c r="CY518" s="10"/>
      <c r="CZ518" s="11"/>
      <c r="DA518" s="6">
        <f>SUMIF(DB$222:DB$252,$D518,DD$222:DD$252)</f>
        <v>0</v>
      </c>
      <c r="DB518" s="9"/>
      <c r="DC518" s="10"/>
      <c r="DD518" s="11"/>
      <c r="DE518" s="6">
        <f>SUMIF(DF$222:DF$252,$D518,DH$222:DH$252)</f>
        <v>0</v>
      </c>
      <c r="DF518" s="9"/>
      <c r="DG518" s="10"/>
      <c r="DH518" s="11"/>
      <c r="DI518" s="6">
        <f>SUMIF(DJ$222:DJ$252,$D518,DL$222:DL$252)</f>
        <v>0</v>
      </c>
      <c r="DJ518" s="9"/>
      <c r="DK518" s="10"/>
      <c r="DL518" s="11"/>
      <c r="DM518" s="6">
        <f>SUMIF(DN$222:DN$252,$D518,DP$222:DP$252)</f>
        <v>0</v>
      </c>
      <c r="DN518" s="9"/>
      <c r="DO518" s="10"/>
      <c r="DP518" s="11"/>
      <c r="DQ518" s="6">
        <f>SUMIF(DR$222:DR$252,$D518,DT$222:DT$252)</f>
        <v>0</v>
      </c>
      <c r="DR518" s="9"/>
      <c r="DS518" s="10"/>
      <c r="DT518" s="11"/>
      <c r="DU518" s="6">
        <f>SUMIF(DV$222:DV$252,$D518,DX$222:DX$252)</f>
        <v>0</v>
      </c>
      <c r="DV518" s="9"/>
      <c r="DW518" s="10"/>
      <c r="DX518" s="11"/>
      <c r="DY518" s="6">
        <f>SUMIF(DZ$222:DZ$252,$D518,EB$222:EB$252)</f>
        <v>0</v>
      </c>
      <c r="DZ518" s="9"/>
      <c r="EA518" s="10"/>
      <c r="EB518" s="11"/>
      <c r="EC518" s="6">
        <f>SUMIF(ED$222:ED$252,$D518,EF$222:EF$252)</f>
        <v>0</v>
      </c>
      <c r="ED518" s="9"/>
      <c r="EE518" s="10"/>
      <c r="EF518" s="11"/>
      <c r="EG518" s="6">
        <f>SUMIF(EH$222:EH$252,$D518,EJ$222:EJ$252)</f>
        <v>0</v>
      </c>
      <c r="EH518" s="9"/>
      <c r="EI518" s="10"/>
      <c r="EJ518" s="11"/>
      <c r="EK518" s="6">
        <f>SUMIF(EL$222:EL$252,$D518,EN$222:EN$252)</f>
        <v>0</v>
      </c>
      <c r="EL518" s="9"/>
      <c r="EM518" s="10"/>
      <c r="EN518" s="11"/>
      <c r="EO518" s="6">
        <f>SUMIF(EP$222:EP$252,$D518,ER$222:ER$252)</f>
        <v>0</v>
      </c>
      <c r="EP518" s="9"/>
      <c r="EQ518" s="10"/>
      <c r="ER518" s="11"/>
      <c r="ES518" s="6">
        <f>SUMIF(ET$222:ET$252,$D518,EV$222:EV$252)</f>
        <v>0</v>
      </c>
      <c r="ET518" s="9"/>
      <c r="EU518" s="10"/>
      <c r="EV518" s="11"/>
      <c r="EW518" s="6">
        <f>SUMIF(EX$222:EX$252,$D518,EZ$222:EZ$252)</f>
        <v>0</v>
      </c>
      <c r="EX518" s="9"/>
      <c r="EY518" s="10"/>
      <c r="EZ518" s="11"/>
      <c r="FA518" s="6">
        <f>SUMIF(FB$222:FB$252,$D518,FD$222:FD$252)</f>
        <v>0</v>
      </c>
      <c r="FB518" s="9"/>
      <c r="FC518" s="10"/>
      <c r="FD518" s="11"/>
      <c r="FE518" s="6">
        <f>SUMIF(FF$222:FF$252,$D518,FH$222:FH$252)</f>
        <v>0</v>
      </c>
      <c r="FF518" s="9"/>
      <c r="FG518" s="10"/>
      <c r="FH518" s="11"/>
      <c r="FI518" s="6">
        <f>SUMIF(FJ$222:FJ$252,$D518,FL$222:FL$252)</f>
        <v>0</v>
      </c>
      <c r="FJ518" s="9"/>
      <c r="FK518" s="10"/>
      <c r="FL518" s="11"/>
      <c r="FM518" s="6">
        <f>SUMIF(FN$222:FN$252,$D518,FP$222:FP$252)</f>
        <v>0</v>
      </c>
      <c r="FN518" s="9"/>
      <c r="FO518" s="10"/>
      <c r="FP518" s="11"/>
      <c r="FQ518" s="6">
        <f>SUMIF(FR$222:FR$252,$D518,FT$222:FT$252)</f>
        <v>0</v>
      </c>
      <c r="FR518" s="9"/>
      <c r="FS518" s="10"/>
      <c r="FT518" s="11"/>
      <c r="FU518" s="6">
        <f>SUMIF(FV$222:FV$252,$D518,FX$222:FX$252)</f>
        <v>0</v>
      </c>
      <c r="FV518" s="9"/>
      <c r="FW518" s="10"/>
      <c r="FX518" s="11"/>
      <c r="FY518" s="6">
        <f>SUMIF(FZ$222:FZ$252,$D518,GB$222:GB$252)</f>
        <v>0</v>
      </c>
      <c r="FZ518" s="9"/>
      <c r="GA518" s="10"/>
      <c r="GB518" s="11"/>
      <c r="GC518" s="6">
        <f>SUMIF(GD$222:GD$252,$D518,GF$222:GF$252)</f>
        <v>0</v>
      </c>
      <c r="GD518" s="9"/>
      <c r="GE518" s="10"/>
      <c r="GF518" s="11"/>
      <c r="GG518" s="6">
        <f>SUMIF(GH$222:GH$252,$D518,GJ$222:GJ$252)</f>
        <v>0</v>
      </c>
      <c r="GH518" s="9"/>
      <c r="GI518" s="10"/>
      <c r="GJ518" s="11"/>
      <c r="GK518" s="6">
        <f>SUMIF(GL$222:GL$252,$D518,GN$222:GN$252)</f>
        <v>0</v>
      </c>
      <c r="GL518" s="9"/>
      <c r="GM518" s="10"/>
      <c r="GN518" s="11"/>
      <c r="GO518" s="6">
        <f>SUMIF(GP$222:GP$252,$D518,GR$222:GR$252)</f>
        <v>0</v>
      </c>
      <c r="GP518" s="9"/>
      <c r="GQ518" s="10"/>
      <c r="GR518" s="11"/>
      <c r="GS518" s="6">
        <f>SUMIF(GT$222:GT$252,$D518,GV$222:GV$252)</f>
        <v>0</v>
      </c>
      <c r="GT518" s="9"/>
      <c r="GU518" s="10"/>
      <c r="GV518" s="20"/>
      <c r="GW518" s="19">
        <f t="shared" si="14"/>
        <v>0</v>
      </c>
      <c r="GX518" s="472"/>
      <c r="GY518" s="522"/>
    </row>
    <row r="519" spans="1:207" ht="30">
      <c r="A519" s="47" t="s">
        <v>83</v>
      </c>
      <c r="B519" s="499"/>
      <c r="C519" s="444" t="s">
        <v>523</v>
      </c>
      <c r="D519" s="445" t="s">
        <v>479</v>
      </c>
      <c r="E519" s="206">
        <f>SUMIF(F$253:F$283,$D519,H$253:H$283)</f>
        <v>0</v>
      </c>
      <c r="F519" s="9"/>
      <c r="G519" s="10"/>
      <c r="H519" s="11"/>
      <c r="I519" s="6">
        <f>SUMIF(J$253:J$283,$D519,L$253:L$283)</f>
        <v>0</v>
      </c>
      <c r="J519" s="9"/>
      <c r="K519" s="10"/>
      <c r="L519" s="11"/>
      <c r="M519" s="6">
        <f>SUMIF(N$253:N$283,$D519,P$253:P$283)</f>
        <v>0</v>
      </c>
      <c r="N519" s="9"/>
      <c r="O519" s="10"/>
      <c r="P519" s="11"/>
      <c r="Q519" s="6">
        <f>SUMIF(R$253:R$283,$D519,T$253:T$283)</f>
        <v>0</v>
      </c>
      <c r="R519" s="9"/>
      <c r="S519" s="10"/>
      <c r="T519" s="11"/>
      <c r="U519" s="6">
        <f>SUMIF(V$253:V$283,$D519,X$253:X$283)</f>
        <v>0</v>
      </c>
      <c r="V519" s="9"/>
      <c r="W519" s="10"/>
      <c r="X519" s="11"/>
      <c r="Y519" s="6">
        <f>SUMIF(Z$253:Z$283,$D519,AB$253:AB$283)</f>
        <v>0</v>
      </c>
      <c r="Z519" s="9"/>
      <c r="AA519" s="10"/>
      <c r="AB519" s="11"/>
      <c r="AC519" s="6">
        <f>SUMIF(AD$253:AD$283,$D519,AF$253:AF$283)</f>
        <v>0</v>
      </c>
      <c r="AD519" s="9"/>
      <c r="AE519" s="10"/>
      <c r="AF519" s="11"/>
      <c r="AG519" s="6">
        <f>SUMIF(AH$253:AH$283,$D519,AJ$253:AJ$283)</f>
        <v>0</v>
      </c>
      <c r="AH519" s="9"/>
      <c r="AI519" s="10"/>
      <c r="AJ519" s="11"/>
      <c r="AK519" s="6">
        <f>SUMIF(AL$253:AL$283,$D519,AN$253:AN$283)</f>
        <v>0</v>
      </c>
      <c r="AL519" s="9"/>
      <c r="AM519" s="10"/>
      <c r="AN519" s="11"/>
      <c r="AO519" s="6">
        <f>SUMIF(AP$253:AP$283,$D519,AR$253:AR$283)</f>
        <v>0</v>
      </c>
      <c r="AP519" s="9"/>
      <c r="AQ519" s="10"/>
      <c r="AR519" s="11"/>
      <c r="AS519" s="6">
        <f>SUMIF(AT$253:AT$283,$D519,AV$253:AV$283)</f>
        <v>0</v>
      </c>
      <c r="AT519" s="9"/>
      <c r="AU519" s="10"/>
      <c r="AV519" s="11"/>
      <c r="AW519" s="6">
        <f>SUMIF(AX$253:AX$283,$D519,AZ$253:AZ$283)</f>
        <v>0</v>
      </c>
      <c r="AX519" s="9"/>
      <c r="AY519" s="10"/>
      <c r="AZ519" s="11"/>
      <c r="BA519" s="6">
        <f>SUMIF(BB$253:BB$283,$D519,BD$253:BD$283)</f>
        <v>0</v>
      </c>
      <c r="BB519" s="9"/>
      <c r="BC519" s="10"/>
      <c r="BD519" s="11"/>
      <c r="BE519" s="6">
        <f>SUMIF(BF$253:BF$283,$D519,BH$253:BH$283)</f>
        <v>0</v>
      </c>
      <c r="BF519" s="9"/>
      <c r="BG519" s="10"/>
      <c r="BH519" s="11"/>
      <c r="BI519" s="6">
        <f>SUMIF(BJ$253:BJ$283,$D519,BL$253:BL$283)</f>
        <v>0</v>
      </c>
      <c r="BJ519" s="9"/>
      <c r="BK519" s="10"/>
      <c r="BL519" s="11"/>
      <c r="BM519" s="6">
        <f>SUMIF(BN$253:BN$283,$D519,BP$253:BP$283)</f>
        <v>0</v>
      </c>
      <c r="BN519" s="9"/>
      <c r="BO519" s="10"/>
      <c r="BP519" s="11"/>
      <c r="BQ519" s="6">
        <f>SUMIF(BR$253:BR$283,$D519,BT$253:BT$283)</f>
        <v>0</v>
      </c>
      <c r="BR519" s="9"/>
      <c r="BS519" s="10"/>
      <c r="BT519" s="11"/>
      <c r="BU519" s="6">
        <f>SUMIF(BV$253:BV$283,$D519,BX$253:BX$283)</f>
        <v>0</v>
      </c>
      <c r="BV519" s="9"/>
      <c r="BW519" s="10"/>
      <c r="BX519" s="11"/>
      <c r="BY519" s="6">
        <f>SUMIF(BZ$253:BZ$283,$D519,CB$253:CB$283)</f>
        <v>0</v>
      </c>
      <c r="BZ519" s="9"/>
      <c r="CA519" s="10"/>
      <c r="CB519" s="11"/>
      <c r="CC519" s="6">
        <f>SUMIF(CD$253:CD$283,$D519,CF$253:CF$283)</f>
        <v>0</v>
      </c>
      <c r="CD519" s="9"/>
      <c r="CE519" s="10"/>
      <c r="CF519" s="11"/>
      <c r="CG519" s="6">
        <f>SUMIF(CH$253:CH$283,$D519,CJ$253:CJ$283)</f>
        <v>0</v>
      </c>
      <c r="CH519" s="9"/>
      <c r="CI519" s="10"/>
      <c r="CJ519" s="11"/>
      <c r="CK519" s="6">
        <f>SUMIF(CL$253:CL$283,$D519,CN$253:CN$283)</f>
        <v>0</v>
      </c>
      <c r="CL519" s="9"/>
      <c r="CM519" s="10"/>
      <c r="CN519" s="11"/>
      <c r="CO519" s="6">
        <f>SUMIF(CP$253:CP$283,$D519,CR$253:CR$283)</f>
        <v>0</v>
      </c>
      <c r="CP519" s="9"/>
      <c r="CQ519" s="10"/>
      <c r="CR519" s="11"/>
      <c r="CS519" s="6">
        <f>SUMIF(CT$253:CT$283,$D519,CV$253:CV$283)</f>
        <v>0</v>
      </c>
      <c r="CT519" s="9"/>
      <c r="CU519" s="10"/>
      <c r="CV519" s="11"/>
      <c r="CW519" s="6">
        <f>SUMIF(CX$253:CX$283,$D519,CZ$253:CZ$283)</f>
        <v>0</v>
      </c>
      <c r="CX519" s="9"/>
      <c r="CY519" s="10"/>
      <c r="CZ519" s="11"/>
      <c r="DA519" s="6">
        <f>SUMIF(DB$253:DB$283,$D519,DD$253:DD$283)</f>
        <v>0</v>
      </c>
      <c r="DB519" s="9"/>
      <c r="DC519" s="10"/>
      <c r="DD519" s="11"/>
      <c r="DE519" s="6">
        <f>SUMIF(DF$253:DF$283,$D519,DH$253:DH$283)</f>
        <v>0</v>
      </c>
      <c r="DF519" s="9"/>
      <c r="DG519" s="10"/>
      <c r="DH519" s="11"/>
      <c r="DI519" s="6">
        <f>SUMIF(DJ$253:DJ$283,$D519,DL$253:DL$283)</f>
        <v>0</v>
      </c>
      <c r="DJ519" s="9"/>
      <c r="DK519" s="10"/>
      <c r="DL519" s="11"/>
      <c r="DM519" s="6">
        <f>SUMIF(DN$253:DN$283,$D519,DP$253:DP$283)</f>
        <v>0</v>
      </c>
      <c r="DN519" s="9"/>
      <c r="DO519" s="10"/>
      <c r="DP519" s="11"/>
      <c r="DQ519" s="6">
        <f>SUMIF(DR$253:DR$283,$D519,DT$253:DT$283)</f>
        <v>0</v>
      </c>
      <c r="DR519" s="9"/>
      <c r="DS519" s="10"/>
      <c r="DT519" s="11"/>
      <c r="DU519" s="6">
        <f>SUMIF(DV$253:DV$283,$D519,DX$253:DX$283)</f>
        <v>0</v>
      </c>
      <c r="DV519" s="9"/>
      <c r="DW519" s="10"/>
      <c r="DX519" s="11"/>
      <c r="DY519" s="6">
        <f>SUMIF(DZ$253:DZ$283,$D519,EB$253:EB$283)</f>
        <v>0</v>
      </c>
      <c r="DZ519" s="9"/>
      <c r="EA519" s="10"/>
      <c r="EB519" s="11"/>
      <c r="EC519" s="6">
        <f>SUMIF(ED$253:ED$283,$D519,EF$253:EF$283)</f>
        <v>0</v>
      </c>
      <c r="ED519" s="9"/>
      <c r="EE519" s="10"/>
      <c r="EF519" s="11"/>
      <c r="EG519" s="6">
        <f>SUMIF(EH$253:EH$283,$D519,EJ$253:EJ$283)</f>
        <v>0</v>
      </c>
      <c r="EH519" s="9"/>
      <c r="EI519" s="10"/>
      <c r="EJ519" s="11"/>
      <c r="EK519" s="6">
        <f>SUMIF(EL$253:EL$283,$D519,EN$253:EN$283)</f>
        <v>0</v>
      </c>
      <c r="EL519" s="9"/>
      <c r="EM519" s="10"/>
      <c r="EN519" s="11"/>
      <c r="EO519" s="6">
        <f>SUMIF(EP$253:EP$283,$D519,ER$253:ER$283)</f>
        <v>0</v>
      </c>
      <c r="EP519" s="9"/>
      <c r="EQ519" s="10"/>
      <c r="ER519" s="11"/>
      <c r="ES519" s="6">
        <f>SUMIF(ET$253:ET$283,$D519,EV$253:EV$283)</f>
        <v>0</v>
      </c>
      <c r="ET519" s="9"/>
      <c r="EU519" s="10"/>
      <c r="EV519" s="11"/>
      <c r="EW519" s="6">
        <f>SUMIF(EX$253:EX$283,$D519,EZ$253:EZ$283)</f>
        <v>0</v>
      </c>
      <c r="EX519" s="9"/>
      <c r="EY519" s="10"/>
      <c r="EZ519" s="11"/>
      <c r="FA519" s="6">
        <f>SUMIF(FB$253:FB$283,$D519,FD$253:FD$283)</f>
        <v>0</v>
      </c>
      <c r="FB519" s="9"/>
      <c r="FC519" s="10"/>
      <c r="FD519" s="11"/>
      <c r="FE519" s="6">
        <f>SUMIF(FF$253:FF$283,$D519,FH$253:FH$283)</f>
        <v>0</v>
      </c>
      <c r="FF519" s="9"/>
      <c r="FG519" s="10"/>
      <c r="FH519" s="11"/>
      <c r="FI519" s="6">
        <f>SUMIF(FJ$253:FJ$283,$D519,FL$253:FL$283)</f>
        <v>0</v>
      </c>
      <c r="FJ519" s="9"/>
      <c r="FK519" s="10"/>
      <c r="FL519" s="11"/>
      <c r="FM519" s="6">
        <f>SUMIF(FN$253:FN$283,$D519,FP$253:FP$283)</f>
        <v>0</v>
      </c>
      <c r="FN519" s="9"/>
      <c r="FO519" s="10"/>
      <c r="FP519" s="11"/>
      <c r="FQ519" s="6">
        <f>SUMIF(FR$253:FR$283,$D519,FT$253:FT$283)</f>
        <v>0</v>
      </c>
      <c r="FR519" s="9"/>
      <c r="FS519" s="10"/>
      <c r="FT519" s="11"/>
      <c r="FU519" s="6">
        <f>SUMIF(FV$253:FV$283,$D519,FX$253:FX$283)</f>
        <v>0</v>
      </c>
      <c r="FV519" s="9"/>
      <c r="FW519" s="10"/>
      <c r="FX519" s="11"/>
      <c r="FY519" s="6">
        <f>SUMIF(FZ$253:FZ$283,$D519,GB$253:GB$283)</f>
        <v>0</v>
      </c>
      <c r="FZ519" s="9"/>
      <c r="GA519" s="10"/>
      <c r="GB519" s="11"/>
      <c r="GC519" s="6">
        <f>SUMIF(GD$253:GD$283,$D519,GF$253:GF$283)</f>
        <v>0</v>
      </c>
      <c r="GD519" s="9"/>
      <c r="GE519" s="10"/>
      <c r="GF519" s="11"/>
      <c r="GG519" s="6">
        <f>SUMIF(GH$253:GH$283,$D519,GJ$253:GJ$283)</f>
        <v>0</v>
      </c>
      <c r="GH519" s="9"/>
      <c r="GI519" s="10"/>
      <c r="GJ519" s="11"/>
      <c r="GK519" s="6">
        <f>SUMIF(GL$253:GL$283,$D519,GN$253:GN$283)</f>
        <v>0</v>
      </c>
      <c r="GL519" s="9"/>
      <c r="GM519" s="10"/>
      <c r="GN519" s="11"/>
      <c r="GO519" s="6">
        <f>SUMIF(GP$253:GP$283,$D519,GR$253:GR$283)</f>
        <v>0</v>
      </c>
      <c r="GP519" s="9"/>
      <c r="GQ519" s="10"/>
      <c r="GR519" s="11"/>
      <c r="GS519" s="6">
        <f>SUMIF(GT$253:GT$283,$D519,GV$253:GV$283)</f>
        <v>0</v>
      </c>
      <c r="GT519" s="9"/>
      <c r="GU519" s="10"/>
      <c r="GV519" s="20"/>
      <c r="GW519" s="19">
        <f t="shared" si="14"/>
        <v>0</v>
      </c>
      <c r="GX519" s="472"/>
      <c r="GY519" s="522"/>
    </row>
    <row r="520" spans="1:207" ht="30">
      <c r="A520" s="47" t="s">
        <v>84</v>
      </c>
      <c r="B520" s="499"/>
      <c r="C520" s="444" t="s">
        <v>523</v>
      </c>
      <c r="D520" s="445" t="s">
        <v>479</v>
      </c>
      <c r="E520" s="206">
        <f>SUMIF(F$284:F$314,$D520,H$284:H$314)</f>
        <v>0</v>
      </c>
      <c r="F520" s="9"/>
      <c r="G520" s="10"/>
      <c r="H520" s="11"/>
      <c r="I520" s="6">
        <f>SUMIF(J$284:J$314,$D520,L$284:L$314)</f>
        <v>0</v>
      </c>
      <c r="J520" s="9"/>
      <c r="K520" s="10"/>
      <c r="L520" s="11"/>
      <c r="M520" s="6">
        <f>SUMIF(N$284:N$314,$D520,P$284:P$314)</f>
        <v>0</v>
      </c>
      <c r="N520" s="9"/>
      <c r="O520" s="10"/>
      <c r="P520" s="11"/>
      <c r="Q520" s="6">
        <f>SUMIF(R$284:R$314,$D520,T$284:T$314)</f>
        <v>0</v>
      </c>
      <c r="R520" s="9"/>
      <c r="S520" s="10"/>
      <c r="T520" s="11"/>
      <c r="U520" s="6">
        <f>SUMIF(V$284:V$314,$D520,X$284:X$314)</f>
        <v>0</v>
      </c>
      <c r="V520" s="9"/>
      <c r="W520" s="10"/>
      <c r="X520" s="11"/>
      <c r="Y520" s="6">
        <f>SUMIF(Z$284:Z$314,$D520,AB$284:AB$314)</f>
        <v>0</v>
      </c>
      <c r="Z520" s="9"/>
      <c r="AA520" s="10"/>
      <c r="AB520" s="11"/>
      <c r="AC520" s="6">
        <f>SUMIF(AD$284:AD$314,$D520,AF$284:AF$314)</f>
        <v>0</v>
      </c>
      <c r="AD520" s="9"/>
      <c r="AE520" s="10"/>
      <c r="AF520" s="11"/>
      <c r="AG520" s="6">
        <f>SUMIF(AH$284:AH$314,$D520,AJ$284:AJ$314)</f>
        <v>0</v>
      </c>
      <c r="AH520" s="9"/>
      <c r="AI520" s="10"/>
      <c r="AJ520" s="11"/>
      <c r="AK520" s="6">
        <f>SUMIF(AL$284:AL$314,$D520,AN$284:AN$314)</f>
        <v>0</v>
      </c>
      <c r="AL520" s="9"/>
      <c r="AM520" s="10"/>
      <c r="AN520" s="11"/>
      <c r="AO520" s="6">
        <f>SUMIF(AP$284:AP$314,$D520,AR$284:AR$314)</f>
        <v>0</v>
      </c>
      <c r="AP520" s="9"/>
      <c r="AQ520" s="10"/>
      <c r="AR520" s="11"/>
      <c r="AS520" s="6">
        <f>SUMIF(AT$284:AT$314,$D520,AV$284:AV$314)</f>
        <v>0</v>
      </c>
      <c r="AT520" s="9"/>
      <c r="AU520" s="10"/>
      <c r="AV520" s="11"/>
      <c r="AW520" s="6">
        <f>SUMIF(AX$284:AX$314,$D520,AZ$284:AZ$314)</f>
        <v>0</v>
      </c>
      <c r="AX520" s="9"/>
      <c r="AY520" s="10"/>
      <c r="AZ520" s="11"/>
      <c r="BA520" s="6">
        <f>SUMIF(BB$284:BB$314,$D520,BD$284:BD$314)</f>
        <v>0</v>
      </c>
      <c r="BB520" s="9"/>
      <c r="BC520" s="10"/>
      <c r="BD520" s="11"/>
      <c r="BE520" s="6">
        <f>SUMIF(BF$284:BF$314,$D520,BH$284:BH$314)</f>
        <v>0</v>
      </c>
      <c r="BF520" s="9"/>
      <c r="BG520" s="10"/>
      <c r="BH520" s="11"/>
      <c r="BI520" s="6">
        <f>SUMIF(BJ$284:BJ$314,$D520,BL$284:BL$314)</f>
        <v>0</v>
      </c>
      <c r="BJ520" s="9"/>
      <c r="BK520" s="10"/>
      <c r="BL520" s="11"/>
      <c r="BM520" s="6">
        <f>SUMIF(BN$284:BN$314,$D520,BP$284:BP$314)</f>
        <v>0</v>
      </c>
      <c r="BN520" s="9"/>
      <c r="BO520" s="10"/>
      <c r="BP520" s="11"/>
      <c r="BQ520" s="6">
        <f>SUMIF(BR$284:BR$314,$D520,BT$284:BT$314)</f>
        <v>0</v>
      </c>
      <c r="BR520" s="9"/>
      <c r="BS520" s="10"/>
      <c r="BT520" s="11"/>
      <c r="BU520" s="6">
        <f>SUMIF(BV$284:BV$314,$D520,BX$284:BX$314)</f>
        <v>0</v>
      </c>
      <c r="BV520" s="9"/>
      <c r="BW520" s="10"/>
      <c r="BX520" s="11"/>
      <c r="BY520" s="6">
        <f>SUMIF(BZ$284:BZ$314,$D520,CB$284:CB$314)</f>
        <v>0</v>
      </c>
      <c r="BZ520" s="9"/>
      <c r="CA520" s="10"/>
      <c r="CB520" s="11"/>
      <c r="CC520" s="6">
        <f>SUMIF(CD$284:CD$314,$D520,CF$284:CF$314)</f>
        <v>0</v>
      </c>
      <c r="CD520" s="9"/>
      <c r="CE520" s="10"/>
      <c r="CF520" s="11"/>
      <c r="CG520" s="6">
        <f>SUMIF(CH$284:CH$314,$D520,CJ$284:CJ$314)</f>
        <v>0</v>
      </c>
      <c r="CH520" s="9"/>
      <c r="CI520" s="10"/>
      <c r="CJ520" s="11"/>
      <c r="CK520" s="6">
        <f>SUMIF(CL$284:CL$314,$D520,CN$284:CN$314)</f>
        <v>0</v>
      </c>
      <c r="CL520" s="9"/>
      <c r="CM520" s="10"/>
      <c r="CN520" s="11"/>
      <c r="CO520" s="6">
        <f>SUMIF(CP$284:CP$314,$D520,CR$284:CR$314)</f>
        <v>0</v>
      </c>
      <c r="CP520" s="9"/>
      <c r="CQ520" s="10"/>
      <c r="CR520" s="11"/>
      <c r="CS520" s="6">
        <f>SUMIF(CT$284:CT$314,$D520,CV$284:CV$314)</f>
        <v>0</v>
      </c>
      <c r="CT520" s="9"/>
      <c r="CU520" s="10"/>
      <c r="CV520" s="11"/>
      <c r="CW520" s="6">
        <f>SUMIF(CX$284:CX$314,$D520,CZ$284:CZ$314)</f>
        <v>0</v>
      </c>
      <c r="CX520" s="9"/>
      <c r="CY520" s="10"/>
      <c r="CZ520" s="11"/>
      <c r="DA520" s="6">
        <f>SUMIF(DB$284:DB$314,$D520,DD$284:DD$314)</f>
        <v>0</v>
      </c>
      <c r="DB520" s="9"/>
      <c r="DC520" s="10"/>
      <c r="DD520" s="11"/>
      <c r="DE520" s="6">
        <f>SUMIF(DF$284:DF$314,$D520,DH$284:DH$314)</f>
        <v>0</v>
      </c>
      <c r="DF520" s="9"/>
      <c r="DG520" s="10"/>
      <c r="DH520" s="11"/>
      <c r="DI520" s="6">
        <f>SUMIF(DJ$284:DJ$314,$D520,DL$284:DL$314)</f>
        <v>0</v>
      </c>
      <c r="DJ520" s="9"/>
      <c r="DK520" s="10"/>
      <c r="DL520" s="11"/>
      <c r="DM520" s="6">
        <f>SUMIF(DN$284:DN$314,$D520,DP$284:DP$314)</f>
        <v>0</v>
      </c>
      <c r="DN520" s="9"/>
      <c r="DO520" s="10"/>
      <c r="DP520" s="11"/>
      <c r="DQ520" s="6">
        <f>SUMIF(DR$284:DR$314,$D520,DT$284:DT$314)</f>
        <v>0</v>
      </c>
      <c r="DR520" s="9"/>
      <c r="DS520" s="10"/>
      <c r="DT520" s="11"/>
      <c r="DU520" s="6">
        <f>SUMIF(DV$284:DV$314,$D520,DX$284:DX$314)</f>
        <v>0</v>
      </c>
      <c r="DV520" s="9"/>
      <c r="DW520" s="10"/>
      <c r="DX520" s="11"/>
      <c r="DY520" s="6">
        <f>SUMIF(DZ$284:DZ$314,$D520,EB$284:EB$314)</f>
        <v>0</v>
      </c>
      <c r="DZ520" s="9"/>
      <c r="EA520" s="10"/>
      <c r="EB520" s="11"/>
      <c r="EC520" s="6">
        <f>SUMIF(ED$284:ED$314,$D520,EF$284:EF$314)</f>
        <v>0</v>
      </c>
      <c r="ED520" s="9"/>
      <c r="EE520" s="10"/>
      <c r="EF520" s="11"/>
      <c r="EG520" s="6">
        <f>SUMIF(EH$284:EH$314,$D520,EJ$284:EJ$314)</f>
        <v>0</v>
      </c>
      <c r="EH520" s="9"/>
      <c r="EI520" s="10"/>
      <c r="EJ520" s="11"/>
      <c r="EK520" s="6">
        <f>SUMIF(EL$284:EL$314,$D520,EN$284:EN$314)</f>
        <v>0</v>
      </c>
      <c r="EL520" s="9"/>
      <c r="EM520" s="10"/>
      <c r="EN520" s="11"/>
      <c r="EO520" s="6">
        <f>SUMIF(EP$284:EP$314,$D520,ER$284:ER$314)</f>
        <v>0</v>
      </c>
      <c r="EP520" s="9"/>
      <c r="EQ520" s="10"/>
      <c r="ER520" s="11"/>
      <c r="ES520" s="6">
        <f>SUMIF(ET$284:ET$314,$D520,EV$284:EV$314)</f>
        <v>0</v>
      </c>
      <c r="ET520" s="9"/>
      <c r="EU520" s="10"/>
      <c r="EV520" s="11"/>
      <c r="EW520" s="6">
        <f>SUMIF(EX$284:EX$314,$D520,EZ$284:EZ$314)</f>
        <v>0</v>
      </c>
      <c r="EX520" s="9"/>
      <c r="EY520" s="10"/>
      <c r="EZ520" s="11"/>
      <c r="FA520" s="6">
        <f>SUMIF(FB$284:FB$314,$D520,FD$284:FD$314)</f>
        <v>0</v>
      </c>
      <c r="FB520" s="9"/>
      <c r="FC520" s="10"/>
      <c r="FD520" s="11"/>
      <c r="FE520" s="6">
        <f>SUMIF(FF$284:FF$314,$D520,FH$284:FH$314)</f>
        <v>0</v>
      </c>
      <c r="FF520" s="9"/>
      <c r="FG520" s="10"/>
      <c r="FH520" s="11"/>
      <c r="FI520" s="6">
        <f>SUMIF(FJ$284:FJ$314,$D520,FL$284:FL$314)</f>
        <v>0</v>
      </c>
      <c r="FJ520" s="9"/>
      <c r="FK520" s="10"/>
      <c r="FL520" s="11"/>
      <c r="FM520" s="6">
        <f>SUMIF(FN$284:FN$314,$D520,FP$284:FP$314)</f>
        <v>0</v>
      </c>
      <c r="FN520" s="9"/>
      <c r="FO520" s="10"/>
      <c r="FP520" s="11"/>
      <c r="FQ520" s="6">
        <f>SUMIF(FR$284:FR$314,$D520,FT$284:FT$314)</f>
        <v>0</v>
      </c>
      <c r="FR520" s="9"/>
      <c r="FS520" s="10"/>
      <c r="FT520" s="11"/>
      <c r="FU520" s="6">
        <f>SUMIF(FV$284:FV$314,$D520,FX$284:FX$314)</f>
        <v>0</v>
      </c>
      <c r="FV520" s="9"/>
      <c r="FW520" s="10"/>
      <c r="FX520" s="11"/>
      <c r="FY520" s="6">
        <f>SUMIF(FZ$284:FZ$314,$D520,GB$284:GB$314)</f>
        <v>0</v>
      </c>
      <c r="FZ520" s="9"/>
      <c r="GA520" s="10"/>
      <c r="GB520" s="11"/>
      <c r="GC520" s="6">
        <f>SUMIF(GD$284:GD$314,$D520,GF$284:GF$314)</f>
        <v>0</v>
      </c>
      <c r="GD520" s="9"/>
      <c r="GE520" s="10"/>
      <c r="GF520" s="11"/>
      <c r="GG520" s="6">
        <f>SUMIF(GH$284:GH$314,$D520,GJ$284:GJ$314)</f>
        <v>0</v>
      </c>
      <c r="GH520" s="9"/>
      <c r="GI520" s="10"/>
      <c r="GJ520" s="11"/>
      <c r="GK520" s="6">
        <f>SUMIF(GL$284:GL$314,$D520,GN$284:GN$314)</f>
        <v>0</v>
      </c>
      <c r="GL520" s="9"/>
      <c r="GM520" s="10"/>
      <c r="GN520" s="11"/>
      <c r="GO520" s="6">
        <f>SUMIF(GP$284:GP$314,$D520,GR$284:GR$314)</f>
        <v>0</v>
      </c>
      <c r="GP520" s="9"/>
      <c r="GQ520" s="10"/>
      <c r="GR520" s="11"/>
      <c r="GS520" s="6">
        <f>SUMIF(GT$284:GT$314,$D520,GV$284:GV$314)</f>
        <v>0</v>
      </c>
      <c r="GT520" s="9"/>
      <c r="GU520" s="10"/>
      <c r="GV520" s="20"/>
      <c r="GW520" s="19">
        <f t="shared" si="14"/>
        <v>0</v>
      </c>
      <c r="GX520" s="472"/>
      <c r="GY520" s="522"/>
    </row>
    <row r="521" spans="1:207" ht="30">
      <c r="A521" s="47" t="s">
        <v>85</v>
      </c>
      <c r="B521" s="499"/>
      <c r="C521" s="444" t="s">
        <v>523</v>
      </c>
      <c r="D521" s="445" t="s">
        <v>479</v>
      </c>
      <c r="E521" s="206">
        <f>SUMIF(F$315:F$345,$D521,H$315:H$345)</f>
        <v>0</v>
      </c>
      <c r="F521" s="9"/>
      <c r="G521" s="10"/>
      <c r="H521" s="11"/>
      <c r="I521" s="6">
        <f>SUMIF(J$315:J$345,$D521,L$315:L$345)</f>
        <v>0</v>
      </c>
      <c r="J521" s="9"/>
      <c r="K521" s="10"/>
      <c r="L521" s="11"/>
      <c r="M521" s="6">
        <f>SUMIF(N$315:N$345,$D521,P$315:P$345)</f>
        <v>0</v>
      </c>
      <c r="N521" s="9"/>
      <c r="O521" s="10"/>
      <c r="P521" s="11"/>
      <c r="Q521" s="6">
        <f>SUMIF(R$315:R$345,$D521,T$315:T$345)</f>
        <v>0</v>
      </c>
      <c r="R521" s="9"/>
      <c r="S521" s="10"/>
      <c r="T521" s="11"/>
      <c r="U521" s="6">
        <f>SUMIF(V$315:V$345,$D521,X$315:X$345)</f>
        <v>0</v>
      </c>
      <c r="V521" s="9"/>
      <c r="W521" s="10"/>
      <c r="X521" s="11"/>
      <c r="Y521" s="6">
        <f>SUMIF(Z$315:Z$345,$D521,AB$315:AB$345)</f>
        <v>0</v>
      </c>
      <c r="Z521" s="9"/>
      <c r="AA521" s="10"/>
      <c r="AB521" s="11"/>
      <c r="AC521" s="6">
        <f>SUMIF(AD$315:AD$345,$D521,AF$315:AF$345)</f>
        <v>0</v>
      </c>
      <c r="AD521" s="9"/>
      <c r="AE521" s="10"/>
      <c r="AF521" s="11"/>
      <c r="AG521" s="6">
        <f>SUMIF(AH$315:AH$345,$D521,AJ$315:AJ$345)</f>
        <v>0</v>
      </c>
      <c r="AH521" s="9"/>
      <c r="AI521" s="10"/>
      <c r="AJ521" s="11"/>
      <c r="AK521" s="6">
        <f>SUMIF(AL$315:AL$345,$D521,AN$315:AN$345)</f>
        <v>0</v>
      </c>
      <c r="AL521" s="9"/>
      <c r="AM521" s="10"/>
      <c r="AN521" s="11"/>
      <c r="AO521" s="6">
        <f>SUMIF(AP$315:AP$345,$D521,AR$315:AR$345)</f>
        <v>0</v>
      </c>
      <c r="AP521" s="9"/>
      <c r="AQ521" s="10"/>
      <c r="AR521" s="11"/>
      <c r="AS521" s="6">
        <f>SUMIF(AT$315:AT$345,$D521,AV$315:AV$345)</f>
        <v>0</v>
      </c>
      <c r="AT521" s="9"/>
      <c r="AU521" s="10"/>
      <c r="AV521" s="11"/>
      <c r="AW521" s="6">
        <f>SUMIF(AX$315:AX$345,$D521,AZ$315:AZ$345)</f>
        <v>0</v>
      </c>
      <c r="AX521" s="9"/>
      <c r="AY521" s="10"/>
      <c r="AZ521" s="11"/>
      <c r="BA521" s="6">
        <f>SUMIF(BB$315:BB$345,$D521,BD$315:BD$345)</f>
        <v>0</v>
      </c>
      <c r="BB521" s="9"/>
      <c r="BC521" s="10"/>
      <c r="BD521" s="11"/>
      <c r="BE521" s="6">
        <f>SUMIF(BF$315:BF$345,$D521,BH$315:BH$345)</f>
        <v>0</v>
      </c>
      <c r="BF521" s="9"/>
      <c r="BG521" s="10"/>
      <c r="BH521" s="11"/>
      <c r="BI521" s="6">
        <f>SUMIF(BJ$315:BJ$345,$D521,BL$315:BL$345)</f>
        <v>0</v>
      </c>
      <c r="BJ521" s="9"/>
      <c r="BK521" s="10"/>
      <c r="BL521" s="11"/>
      <c r="BM521" s="6">
        <f>SUMIF(BN$315:BN$345,$D521,BP$315:BP$345)</f>
        <v>0</v>
      </c>
      <c r="BN521" s="9"/>
      <c r="BO521" s="10"/>
      <c r="BP521" s="11"/>
      <c r="BQ521" s="6">
        <f>SUMIF(BR$315:BR$345,$D521,BT$315:BT$345)</f>
        <v>0</v>
      </c>
      <c r="BR521" s="9"/>
      <c r="BS521" s="10"/>
      <c r="BT521" s="11"/>
      <c r="BU521" s="6">
        <f>SUMIF(BV$315:BV$345,$D521,BX$315:BX$345)</f>
        <v>0</v>
      </c>
      <c r="BV521" s="9"/>
      <c r="BW521" s="10"/>
      <c r="BX521" s="11"/>
      <c r="BY521" s="6">
        <f>SUMIF(BZ$315:BZ$345,$D521,CB$315:CB$345)</f>
        <v>0</v>
      </c>
      <c r="BZ521" s="9"/>
      <c r="CA521" s="10"/>
      <c r="CB521" s="11"/>
      <c r="CC521" s="6">
        <f>SUMIF(CD$315:CD$345,$D521,CF$315:CF$345)</f>
        <v>0</v>
      </c>
      <c r="CD521" s="9"/>
      <c r="CE521" s="10"/>
      <c r="CF521" s="11"/>
      <c r="CG521" s="6">
        <f>SUMIF(CH$315:CH$345,$D521,CJ$315:CJ$345)</f>
        <v>0</v>
      </c>
      <c r="CH521" s="9"/>
      <c r="CI521" s="10"/>
      <c r="CJ521" s="11"/>
      <c r="CK521" s="6">
        <f>SUMIF(CL$315:CL$345,$D521,CN$315:CN$345)</f>
        <v>0</v>
      </c>
      <c r="CL521" s="9"/>
      <c r="CM521" s="10"/>
      <c r="CN521" s="11"/>
      <c r="CO521" s="6">
        <f>SUMIF(CP$315:CP$345,$D521,CR$315:CR$345)</f>
        <v>0</v>
      </c>
      <c r="CP521" s="9"/>
      <c r="CQ521" s="10"/>
      <c r="CR521" s="11"/>
      <c r="CS521" s="6">
        <f>SUMIF(CT$315:CT$345,$D521,CV$315:CV$345)</f>
        <v>0</v>
      </c>
      <c r="CT521" s="9"/>
      <c r="CU521" s="10"/>
      <c r="CV521" s="11"/>
      <c r="CW521" s="6">
        <f>SUMIF(CX$315:CX$345,$D521,CZ$315:CZ$345)</f>
        <v>0</v>
      </c>
      <c r="CX521" s="9"/>
      <c r="CY521" s="10"/>
      <c r="CZ521" s="11"/>
      <c r="DA521" s="6">
        <f>SUMIF(DB$315:DB$345,$D521,DD$315:DD$345)</f>
        <v>0</v>
      </c>
      <c r="DB521" s="9"/>
      <c r="DC521" s="10"/>
      <c r="DD521" s="11"/>
      <c r="DE521" s="6">
        <f>SUMIF(DF$315:DF$345,$D521,DH$315:DH$345)</f>
        <v>0</v>
      </c>
      <c r="DF521" s="9"/>
      <c r="DG521" s="10"/>
      <c r="DH521" s="11"/>
      <c r="DI521" s="6">
        <f>SUMIF(DJ$315:DJ$345,$D521,DL$315:DL$345)</f>
        <v>0</v>
      </c>
      <c r="DJ521" s="9"/>
      <c r="DK521" s="10"/>
      <c r="DL521" s="11"/>
      <c r="DM521" s="6">
        <f>SUMIF(DN$315:DN$345,$D521,DP$315:DP$345)</f>
        <v>0</v>
      </c>
      <c r="DN521" s="9"/>
      <c r="DO521" s="10"/>
      <c r="DP521" s="11"/>
      <c r="DQ521" s="6">
        <f>SUMIF(DR$315:DR$345,$D521,DT$315:DT$345)</f>
        <v>0</v>
      </c>
      <c r="DR521" s="9"/>
      <c r="DS521" s="10"/>
      <c r="DT521" s="11"/>
      <c r="DU521" s="6">
        <f>SUMIF(DV$315:DV$345,$D521,DX$315:DX$345)</f>
        <v>0</v>
      </c>
      <c r="DV521" s="9"/>
      <c r="DW521" s="10"/>
      <c r="DX521" s="11"/>
      <c r="DY521" s="6">
        <f>SUMIF(DZ$315:DZ$345,$D521,EB$315:EB$345)</f>
        <v>0</v>
      </c>
      <c r="DZ521" s="9"/>
      <c r="EA521" s="10"/>
      <c r="EB521" s="11"/>
      <c r="EC521" s="6">
        <f>SUMIF(ED$315:ED$345,$D521,EF$315:EF$345)</f>
        <v>0</v>
      </c>
      <c r="ED521" s="9"/>
      <c r="EE521" s="10"/>
      <c r="EF521" s="11"/>
      <c r="EG521" s="6">
        <f>SUMIF(EH$315:EH$345,$D521,EJ$315:EJ$345)</f>
        <v>0</v>
      </c>
      <c r="EH521" s="9"/>
      <c r="EI521" s="10"/>
      <c r="EJ521" s="11"/>
      <c r="EK521" s="6">
        <f>SUMIF(EL$315:EL$345,$D521,EN$315:EN$345)</f>
        <v>0</v>
      </c>
      <c r="EL521" s="9"/>
      <c r="EM521" s="10"/>
      <c r="EN521" s="11"/>
      <c r="EO521" s="6">
        <f>SUMIF(EP$315:EP$345,$D521,ER$315:ER$345)</f>
        <v>0</v>
      </c>
      <c r="EP521" s="9"/>
      <c r="EQ521" s="10"/>
      <c r="ER521" s="11"/>
      <c r="ES521" s="6">
        <f>SUMIF(ET$315:ET$345,$D521,EV$315:EV$345)</f>
        <v>0</v>
      </c>
      <c r="ET521" s="9"/>
      <c r="EU521" s="10"/>
      <c r="EV521" s="11"/>
      <c r="EW521" s="6">
        <f>SUMIF(EX$315:EX$345,$D521,EZ$315:EZ$345)</f>
        <v>0</v>
      </c>
      <c r="EX521" s="9"/>
      <c r="EY521" s="10"/>
      <c r="EZ521" s="11"/>
      <c r="FA521" s="6">
        <f>SUMIF(FB$315:FB$345,$D521,FD$315:FD$345)</f>
        <v>0</v>
      </c>
      <c r="FB521" s="9"/>
      <c r="FC521" s="10"/>
      <c r="FD521" s="11"/>
      <c r="FE521" s="6">
        <f>SUMIF(FF$315:FF$345,$D521,FH$315:FH$345)</f>
        <v>0</v>
      </c>
      <c r="FF521" s="9"/>
      <c r="FG521" s="10"/>
      <c r="FH521" s="11"/>
      <c r="FI521" s="6">
        <f>SUMIF(FJ$315:FJ$345,$D521,FL$315:FL$345)</f>
        <v>0</v>
      </c>
      <c r="FJ521" s="9"/>
      <c r="FK521" s="10"/>
      <c r="FL521" s="11"/>
      <c r="FM521" s="6">
        <f>SUMIF(FN$315:FN$345,$D521,FP$315:FP$345)</f>
        <v>0</v>
      </c>
      <c r="FN521" s="9"/>
      <c r="FO521" s="10"/>
      <c r="FP521" s="11"/>
      <c r="FQ521" s="6">
        <f>SUMIF(FR$315:FR$345,$D521,FT$315:FT$345)</f>
        <v>0</v>
      </c>
      <c r="FR521" s="9"/>
      <c r="FS521" s="10"/>
      <c r="FT521" s="11"/>
      <c r="FU521" s="6">
        <f>SUMIF(FV$315:FV$345,$D521,FX$315:FX$345)</f>
        <v>0</v>
      </c>
      <c r="FV521" s="9"/>
      <c r="FW521" s="10"/>
      <c r="FX521" s="11"/>
      <c r="FY521" s="6">
        <f>SUMIF(FZ$315:FZ$345,$D521,GB$315:GB$345)</f>
        <v>0</v>
      </c>
      <c r="FZ521" s="9"/>
      <c r="GA521" s="10"/>
      <c r="GB521" s="11"/>
      <c r="GC521" s="6">
        <f>SUMIF(GD$315:GD$345,$D521,GF$315:GF$345)</f>
        <v>0</v>
      </c>
      <c r="GD521" s="9"/>
      <c r="GE521" s="10"/>
      <c r="GF521" s="11"/>
      <c r="GG521" s="6">
        <f>SUMIF(GH$315:GH$345,$D521,GJ$315:GJ$345)</f>
        <v>0</v>
      </c>
      <c r="GH521" s="9"/>
      <c r="GI521" s="10"/>
      <c r="GJ521" s="11"/>
      <c r="GK521" s="6">
        <f>SUMIF(GL$315:GL$345,$D521,GN$315:GN$345)</f>
        <v>0</v>
      </c>
      <c r="GL521" s="9"/>
      <c r="GM521" s="10"/>
      <c r="GN521" s="11"/>
      <c r="GO521" s="6">
        <f>SUMIF(GP$315:GP$345,$D521,GR$315:GR$345)</f>
        <v>0</v>
      </c>
      <c r="GP521" s="9"/>
      <c r="GQ521" s="10"/>
      <c r="GR521" s="11"/>
      <c r="GS521" s="6">
        <f>SUMIF(GT$315:GT$345,$D521,GV$315:GV$345)</f>
        <v>0</v>
      </c>
      <c r="GT521" s="9"/>
      <c r="GU521" s="10"/>
      <c r="GV521" s="20"/>
      <c r="GW521" s="19">
        <f t="shared" si="14"/>
        <v>0</v>
      </c>
      <c r="GX521" s="472"/>
      <c r="GY521" s="522"/>
    </row>
    <row r="522" spans="1:207" ht="30.75" thickBot="1">
      <c r="A522" s="47" t="s">
        <v>86</v>
      </c>
      <c r="B522" s="500"/>
      <c r="C522" s="446" t="s">
        <v>523</v>
      </c>
      <c r="D522" s="447" t="s">
        <v>479</v>
      </c>
      <c r="E522" s="206">
        <f>SUMIF(F$346:F$376,$D522,H$346:H$376)</f>
        <v>0</v>
      </c>
      <c r="F522" s="9"/>
      <c r="G522" s="10"/>
      <c r="H522" s="11"/>
      <c r="I522" s="6">
        <f>SUMIF(J$346:J$376,$D522,L$346:L$376)</f>
        <v>0</v>
      </c>
      <c r="J522" s="9"/>
      <c r="K522" s="10"/>
      <c r="L522" s="11"/>
      <c r="M522" s="6">
        <f>SUMIF(N$346:N$376,$D522,P$346:P$376)</f>
        <v>0</v>
      </c>
      <c r="N522" s="9"/>
      <c r="O522" s="10"/>
      <c r="P522" s="11"/>
      <c r="Q522" s="6">
        <f>SUMIF(R$346:R$376,$D522,T$346:T$376)</f>
        <v>0</v>
      </c>
      <c r="R522" s="9"/>
      <c r="S522" s="10"/>
      <c r="T522" s="11"/>
      <c r="U522" s="6">
        <f>SUMIF(V$346:V$376,$D522,X$346:X$376)</f>
        <v>0</v>
      </c>
      <c r="V522" s="9"/>
      <c r="W522" s="10"/>
      <c r="X522" s="11"/>
      <c r="Y522" s="6">
        <f>SUMIF(Z$346:Z$376,$D522,AB$346:AB$376)</f>
        <v>0</v>
      </c>
      <c r="Z522" s="9"/>
      <c r="AA522" s="10"/>
      <c r="AB522" s="11"/>
      <c r="AC522" s="6">
        <f>SUMIF(AD$346:AD$376,$D522,AF$346:AF$376)</f>
        <v>0</v>
      </c>
      <c r="AD522" s="9"/>
      <c r="AE522" s="10"/>
      <c r="AF522" s="11"/>
      <c r="AG522" s="6">
        <f>SUMIF(AH$346:AH$376,$D522,AJ$346:AJ$376)</f>
        <v>0</v>
      </c>
      <c r="AH522" s="9"/>
      <c r="AI522" s="10"/>
      <c r="AJ522" s="11"/>
      <c r="AK522" s="6">
        <f>SUMIF(AL$346:AL$376,$D522,AN$346:AN$376)</f>
        <v>0</v>
      </c>
      <c r="AL522" s="9"/>
      <c r="AM522" s="10"/>
      <c r="AN522" s="11"/>
      <c r="AO522" s="6">
        <f>SUMIF(AP$346:AP$376,$D522,AR$346:AR$376)</f>
        <v>0</v>
      </c>
      <c r="AP522" s="9"/>
      <c r="AQ522" s="10"/>
      <c r="AR522" s="11"/>
      <c r="AS522" s="6">
        <f>SUMIF(AT$346:AT$376,$D522,AV$346:AV$376)</f>
        <v>0</v>
      </c>
      <c r="AT522" s="9"/>
      <c r="AU522" s="10"/>
      <c r="AV522" s="11"/>
      <c r="AW522" s="6">
        <f>SUMIF(AX$346:AX$376,$D522,AZ$346:AZ$376)</f>
        <v>0</v>
      </c>
      <c r="AX522" s="9"/>
      <c r="AY522" s="10"/>
      <c r="AZ522" s="11"/>
      <c r="BA522" s="6">
        <f>SUMIF(BB$346:BB$376,$D522,BD$346:BD$376)</f>
        <v>0</v>
      </c>
      <c r="BB522" s="9"/>
      <c r="BC522" s="10"/>
      <c r="BD522" s="11"/>
      <c r="BE522" s="6">
        <f>SUMIF(BF$346:BF$376,$D522,BH$346:BH$376)</f>
        <v>0</v>
      </c>
      <c r="BF522" s="9"/>
      <c r="BG522" s="10"/>
      <c r="BH522" s="11"/>
      <c r="BI522" s="6">
        <f>SUMIF(BJ$346:BJ$376,$D522,BL$346:BL$376)</f>
        <v>0</v>
      </c>
      <c r="BJ522" s="9"/>
      <c r="BK522" s="10"/>
      <c r="BL522" s="11"/>
      <c r="BM522" s="6">
        <f>SUMIF(BN$346:BN$376,$D522,BP$346:BP$376)</f>
        <v>0</v>
      </c>
      <c r="BN522" s="9"/>
      <c r="BO522" s="10"/>
      <c r="BP522" s="11"/>
      <c r="BQ522" s="6">
        <f>SUMIF(BR$346:BR$376,$D522,BT$346:BT$376)</f>
        <v>0</v>
      </c>
      <c r="BR522" s="9"/>
      <c r="BS522" s="10"/>
      <c r="BT522" s="11"/>
      <c r="BU522" s="6">
        <f>SUMIF(BV$346:BV$376,$D522,BX$346:BX$376)</f>
        <v>0</v>
      </c>
      <c r="BV522" s="9"/>
      <c r="BW522" s="10"/>
      <c r="BX522" s="11"/>
      <c r="BY522" s="6">
        <f>SUMIF(BZ$346:BZ$376,$D522,CB$346:CB$376)</f>
        <v>0</v>
      </c>
      <c r="BZ522" s="9"/>
      <c r="CA522" s="10"/>
      <c r="CB522" s="11"/>
      <c r="CC522" s="6">
        <f>SUMIF(CD$346:CD$376,$D522,CF$346:CF$376)</f>
        <v>0</v>
      </c>
      <c r="CD522" s="9"/>
      <c r="CE522" s="10"/>
      <c r="CF522" s="11"/>
      <c r="CG522" s="6">
        <f>SUMIF(CH$346:CH$376,$D522,CJ$346:CJ$376)</f>
        <v>0</v>
      </c>
      <c r="CH522" s="9"/>
      <c r="CI522" s="10"/>
      <c r="CJ522" s="11"/>
      <c r="CK522" s="6">
        <f>SUMIF(CL$346:CL$376,$D522,CN$346:CN$376)</f>
        <v>0</v>
      </c>
      <c r="CL522" s="9"/>
      <c r="CM522" s="10"/>
      <c r="CN522" s="11"/>
      <c r="CO522" s="6">
        <f>SUMIF(CP$346:CP$376,$D522,CR$346:CR$376)</f>
        <v>0</v>
      </c>
      <c r="CP522" s="9"/>
      <c r="CQ522" s="10"/>
      <c r="CR522" s="11"/>
      <c r="CS522" s="6">
        <f>SUMIF(CT$346:CT$376,$D522,CV$346:CV$376)</f>
        <v>0</v>
      </c>
      <c r="CT522" s="9"/>
      <c r="CU522" s="10"/>
      <c r="CV522" s="11"/>
      <c r="CW522" s="6">
        <f>SUMIF(CX$346:CX$376,$D522,CZ$346:CZ$376)</f>
        <v>0</v>
      </c>
      <c r="CX522" s="9"/>
      <c r="CY522" s="10"/>
      <c r="CZ522" s="11"/>
      <c r="DA522" s="6">
        <f>SUMIF(DB$346:DB$376,$D522,DD$346:DD$376)</f>
        <v>0</v>
      </c>
      <c r="DB522" s="9"/>
      <c r="DC522" s="10"/>
      <c r="DD522" s="11"/>
      <c r="DE522" s="6">
        <f>SUMIF(DF$346:DF$376,$D522,DH$346:DH$376)</f>
        <v>0</v>
      </c>
      <c r="DF522" s="9"/>
      <c r="DG522" s="10"/>
      <c r="DH522" s="11"/>
      <c r="DI522" s="6">
        <f>SUMIF(DJ$346:DJ$376,$D522,DL$346:DL$376)</f>
        <v>0</v>
      </c>
      <c r="DJ522" s="9"/>
      <c r="DK522" s="10"/>
      <c r="DL522" s="11"/>
      <c r="DM522" s="6">
        <f>SUMIF(DN$346:DN$376,$D522,DP$346:DP$376)</f>
        <v>0</v>
      </c>
      <c r="DN522" s="9"/>
      <c r="DO522" s="10"/>
      <c r="DP522" s="11"/>
      <c r="DQ522" s="6">
        <f>SUMIF(DR$346:DR$376,$D522,DT$346:DT$376)</f>
        <v>0</v>
      </c>
      <c r="DR522" s="9"/>
      <c r="DS522" s="10"/>
      <c r="DT522" s="11"/>
      <c r="DU522" s="6">
        <f>SUMIF(DV$346:DV$376,$D522,DX$346:DX$376)</f>
        <v>0</v>
      </c>
      <c r="DV522" s="9"/>
      <c r="DW522" s="10"/>
      <c r="DX522" s="11"/>
      <c r="DY522" s="6">
        <f>SUMIF(DZ$346:DZ$376,$D522,EB$346:EB$376)</f>
        <v>0</v>
      </c>
      <c r="DZ522" s="9"/>
      <c r="EA522" s="10"/>
      <c r="EB522" s="11"/>
      <c r="EC522" s="6">
        <f>SUMIF(ED$346:ED$376,$D522,EF$346:EF$376)</f>
        <v>0</v>
      </c>
      <c r="ED522" s="9"/>
      <c r="EE522" s="10"/>
      <c r="EF522" s="11"/>
      <c r="EG522" s="6">
        <f>SUMIF(EH$346:EH$376,$D522,EJ$346:EJ$376)</f>
        <v>0</v>
      </c>
      <c r="EH522" s="9"/>
      <c r="EI522" s="10"/>
      <c r="EJ522" s="11"/>
      <c r="EK522" s="6">
        <f>SUMIF(EL$346:EL$376,$D522,EN$346:EN$376)</f>
        <v>0</v>
      </c>
      <c r="EL522" s="9"/>
      <c r="EM522" s="10"/>
      <c r="EN522" s="11"/>
      <c r="EO522" s="6">
        <f>SUMIF(EP$346:EP$376,$D522,ER$346:ER$376)</f>
        <v>0</v>
      </c>
      <c r="EP522" s="9"/>
      <c r="EQ522" s="10"/>
      <c r="ER522" s="11"/>
      <c r="ES522" s="6">
        <f>SUMIF(ET$346:ET$376,$D522,EV$346:EV$376)</f>
        <v>0</v>
      </c>
      <c r="ET522" s="9"/>
      <c r="EU522" s="10"/>
      <c r="EV522" s="11"/>
      <c r="EW522" s="6">
        <f>SUMIF(EX$346:EX$376,$D522,EZ$346:EZ$376)</f>
        <v>0</v>
      </c>
      <c r="EX522" s="9"/>
      <c r="EY522" s="10"/>
      <c r="EZ522" s="11"/>
      <c r="FA522" s="6">
        <f>SUMIF(FB$346:FB$376,$D522,FD$346:FD$376)</f>
        <v>0</v>
      </c>
      <c r="FB522" s="9"/>
      <c r="FC522" s="10"/>
      <c r="FD522" s="11"/>
      <c r="FE522" s="6">
        <f>SUMIF(FF$346:FF$376,$D522,FH$346:FH$376)</f>
        <v>0</v>
      </c>
      <c r="FF522" s="9"/>
      <c r="FG522" s="10"/>
      <c r="FH522" s="11"/>
      <c r="FI522" s="6">
        <f>SUMIF(FJ$346:FJ$376,$D522,FL$346:FL$376)</f>
        <v>0</v>
      </c>
      <c r="FJ522" s="9"/>
      <c r="FK522" s="10"/>
      <c r="FL522" s="11"/>
      <c r="FM522" s="6">
        <f>SUMIF(FN$346:FN$376,$D522,FP$346:FP$376)</f>
        <v>0</v>
      </c>
      <c r="FN522" s="9"/>
      <c r="FO522" s="10"/>
      <c r="FP522" s="11"/>
      <c r="FQ522" s="6">
        <f>SUMIF(FR$346:FR$376,$D522,FT$346:FT$376)</f>
        <v>0</v>
      </c>
      <c r="FR522" s="9"/>
      <c r="FS522" s="10"/>
      <c r="FT522" s="11"/>
      <c r="FU522" s="6">
        <f>SUMIF(FV$346:FV$376,$D522,FX$346:FX$376)</f>
        <v>0</v>
      </c>
      <c r="FV522" s="9"/>
      <c r="FW522" s="10"/>
      <c r="FX522" s="11"/>
      <c r="FY522" s="6">
        <f>SUMIF(FZ$346:FZ$376,$D522,GB$346:GB$376)</f>
        <v>0</v>
      </c>
      <c r="FZ522" s="9"/>
      <c r="GA522" s="10"/>
      <c r="GB522" s="11"/>
      <c r="GC522" s="6">
        <f>SUMIF(GD$346:GD$376,$D522,GF$346:GF$376)</f>
        <v>0</v>
      </c>
      <c r="GD522" s="9"/>
      <c r="GE522" s="10"/>
      <c r="GF522" s="11"/>
      <c r="GG522" s="6">
        <f>SUMIF(GH$346:GH$376,$D522,GJ$346:GJ$376)</f>
        <v>0</v>
      </c>
      <c r="GH522" s="9"/>
      <c r="GI522" s="10"/>
      <c r="GJ522" s="11"/>
      <c r="GK522" s="6">
        <f>SUMIF(GL$346:GL$376,$D522,GN$346:GN$376)</f>
        <v>0</v>
      </c>
      <c r="GL522" s="9"/>
      <c r="GM522" s="10"/>
      <c r="GN522" s="11"/>
      <c r="GO522" s="6">
        <f>SUMIF(GP$346:GP$376,$D522,GR$346:GR$376)</f>
        <v>0</v>
      </c>
      <c r="GP522" s="9"/>
      <c r="GQ522" s="10"/>
      <c r="GR522" s="11"/>
      <c r="GS522" s="6">
        <f>SUMIF(GT$346:GT$376,$D522,GV$346:GV$376)</f>
        <v>0</v>
      </c>
      <c r="GT522" s="9"/>
      <c r="GU522" s="10"/>
      <c r="GV522" s="20"/>
      <c r="GW522" s="19">
        <f t="shared" si="14"/>
        <v>0</v>
      </c>
      <c r="GX522" s="472"/>
      <c r="GY522" s="523"/>
    </row>
    <row r="523" spans="1:207" ht="30">
      <c r="A523" s="244" t="s">
        <v>75</v>
      </c>
      <c r="B523" s="495">
        <v>24</v>
      </c>
      <c r="C523" s="292" t="s">
        <v>430</v>
      </c>
      <c r="D523" s="209" t="s">
        <v>432</v>
      </c>
      <c r="E523" s="206">
        <f>SUMIF(F$5:F$35,$D523,H$5:H$35)</f>
        <v>0</v>
      </c>
      <c r="F523" s="9"/>
      <c r="G523" s="10"/>
      <c r="H523" s="11"/>
      <c r="I523" s="6">
        <f>SUMIF(J$5:J$35,$D523,L$5:L$35)</f>
        <v>0</v>
      </c>
      <c r="J523" s="9"/>
      <c r="K523" s="10"/>
      <c r="L523" s="11"/>
      <c r="M523" s="6">
        <f>SUMIF(N$5:N$35,$D523,P$5:P$35)</f>
        <v>0</v>
      </c>
      <c r="N523" s="9"/>
      <c r="O523" s="10"/>
      <c r="P523" s="11"/>
      <c r="Q523" s="6">
        <f>SUMIF(R$5:R$35,$D523,T$5:T$35)</f>
        <v>0</v>
      </c>
      <c r="R523" s="9"/>
      <c r="S523" s="10"/>
      <c r="T523" s="11"/>
      <c r="U523" s="6">
        <f>SUMIF(V$5:V$35,$D523,X$5:X$35)</f>
        <v>0</v>
      </c>
      <c r="V523" s="9"/>
      <c r="W523" s="10"/>
      <c r="X523" s="11"/>
      <c r="Y523" s="6">
        <f>SUMIF(Z$5:Z$35,$D523,AB$5:AB$35)</f>
        <v>0</v>
      </c>
      <c r="Z523" s="9"/>
      <c r="AA523" s="10"/>
      <c r="AB523" s="11"/>
      <c r="AC523" s="6">
        <f>SUMIF(AD$5:AD$35,$D523,AF$5:AF$35)</f>
        <v>0</v>
      </c>
      <c r="AD523" s="9"/>
      <c r="AE523" s="10"/>
      <c r="AF523" s="11"/>
      <c r="AG523" s="6">
        <f>SUMIF(AH$5:AH$35,$D523,AJ$5:AJ$35)</f>
        <v>0</v>
      </c>
      <c r="AH523" s="9"/>
      <c r="AI523" s="10"/>
      <c r="AJ523" s="11"/>
      <c r="AK523" s="6">
        <f>SUMIF(AL$5:AL$35,$D523,AN$5:AN$35)</f>
        <v>0</v>
      </c>
      <c r="AL523" s="9"/>
      <c r="AM523" s="10"/>
      <c r="AN523" s="11"/>
      <c r="AO523" s="6">
        <f>SUMIF(AP$5:AP$35,$D523,AR$5:AR$35)</f>
        <v>0</v>
      </c>
      <c r="AP523" s="9"/>
      <c r="AQ523" s="10"/>
      <c r="AR523" s="11"/>
      <c r="AS523" s="6">
        <f>SUMIF(AT$5:AT$35,$D523,AV$5:AV$35)</f>
        <v>0</v>
      </c>
      <c r="AT523" s="9"/>
      <c r="AU523" s="10"/>
      <c r="AV523" s="11"/>
      <c r="AW523" s="6">
        <f>SUMIF(AX$5:AX$35,$D523,AZ$5:AZ$35)</f>
        <v>0</v>
      </c>
      <c r="AX523" s="9"/>
      <c r="AY523" s="10"/>
      <c r="AZ523" s="11"/>
      <c r="BA523" s="6">
        <f>SUMIF(BB$5:BB$35,$D523,BD$5:BD$35)</f>
        <v>0</v>
      </c>
      <c r="BB523" s="9"/>
      <c r="BC523" s="10"/>
      <c r="BD523" s="11"/>
      <c r="BE523" s="6">
        <f>SUMIF(BF$5:BF$35,$D523,BH$5:BH$35)</f>
        <v>0</v>
      </c>
      <c r="BF523" s="9"/>
      <c r="BG523" s="10"/>
      <c r="BH523" s="11"/>
      <c r="BI523" s="6">
        <f>SUMIF(BJ$5:BJ$35,$D523,BL$5:BL$35)</f>
        <v>0</v>
      </c>
      <c r="BJ523" s="9"/>
      <c r="BK523" s="10"/>
      <c r="BL523" s="11"/>
      <c r="BM523" s="6">
        <f>SUMIF(BN$5:BN$35,$D523,BP$5:BP$35)</f>
        <v>0</v>
      </c>
      <c r="BN523" s="9"/>
      <c r="BO523" s="10"/>
      <c r="BP523" s="11"/>
      <c r="BQ523" s="6">
        <f>SUMIF(BR$5:BR$35,$D523,BT$5:BT$35)</f>
        <v>0</v>
      </c>
      <c r="BR523" s="9"/>
      <c r="BS523" s="10"/>
      <c r="BT523" s="11"/>
      <c r="BU523" s="6">
        <f>SUMIF(BV$5:BV$35,$D523,BX$5:BX$35)</f>
        <v>0</v>
      </c>
      <c r="BV523" s="9"/>
      <c r="BW523" s="10"/>
      <c r="BX523" s="11"/>
      <c r="BY523" s="6">
        <f>SUMIF(BZ$5:BZ$35,$D523,CB$5:CB$35)</f>
        <v>0</v>
      </c>
      <c r="BZ523" s="9"/>
      <c r="CA523" s="10"/>
      <c r="CB523" s="11"/>
      <c r="CC523" s="6">
        <f>SUMIF(CD$5:CD$35,$D523,CF$5:CF$35)</f>
        <v>0</v>
      </c>
      <c r="CD523" s="9"/>
      <c r="CE523" s="10"/>
      <c r="CF523" s="11"/>
      <c r="CG523" s="6">
        <f>SUMIF(CH$5:CH$35,$D523,CJ$5:CJ$35)</f>
        <v>0</v>
      </c>
      <c r="CH523" s="9"/>
      <c r="CI523" s="10"/>
      <c r="CJ523" s="11"/>
      <c r="CK523" s="6">
        <f>SUMIF(CL$5:CL$35,$D523,CN$5:CN$35)</f>
        <v>0</v>
      </c>
      <c r="CL523" s="9"/>
      <c r="CM523" s="10"/>
      <c r="CN523" s="11"/>
      <c r="CO523" s="6">
        <f>SUMIF(CP$5:CP$35,$D523,CR$5:CR$35)</f>
        <v>0</v>
      </c>
      <c r="CP523" s="9"/>
      <c r="CQ523" s="10"/>
      <c r="CR523" s="11"/>
      <c r="CS523" s="6">
        <f>SUMIF(CT$5:CT$35,$D523,CV$5:CV$35)</f>
        <v>0</v>
      </c>
      <c r="CT523" s="9"/>
      <c r="CU523" s="10"/>
      <c r="CV523" s="11"/>
      <c r="CW523" s="6">
        <f>SUMIF(CX$5:CX$35,$D523,CZ$5:CZ$35)</f>
        <v>0</v>
      </c>
      <c r="CX523" s="9"/>
      <c r="CY523" s="10"/>
      <c r="CZ523" s="11"/>
      <c r="DA523" s="6">
        <f>SUMIF(DB$5:DB$35,$D523,DD$5:DD$35)</f>
        <v>0</v>
      </c>
      <c r="DB523" s="9"/>
      <c r="DC523" s="10"/>
      <c r="DD523" s="11"/>
      <c r="DE523" s="6">
        <f>SUMIF(DF$5:DF$35,$D523,DH$5:DH$35)</f>
        <v>0</v>
      </c>
      <c r="DF523" s="9"/>
      <c r="DG523" s="10"/>
      <c r="DH523" s="11"/>
      <c r="DI523" s="6">
        <f>SUMIF(DJ$5:DJ$35,$D523,DL$5:DL$35)</f>
        <v>0</v>
      </c>
      <c r="DJ523" s="9"/>
      <c r="DK523" s="10"/>
      <c r="DL523" s="11"/>
      <c r="DM523" s="6">
        <f>SUMIF(DN$5:DN$35,$D523,DP$5:DP$35)</f>
        <v>0</v>
      </c>
      <c r="DN523" s="9"/>
      <c r="DO523" s="10"/>
      <c r="DP523" s="11"/>
      <c r="DQ523" s="6">
        <f>SUMIF(DR$5:DR$35,$D523,DT$5:DT$35)</f>
        <v>0</v>
      </c>
      <c r="DR523" s="9"/>
      <c r="DS523" s="10"/>
      <c r="DT523" s="11"/>
      <c r="DU523" s="6">
        <f>SUMIF(DV$5:DV$35,$D523,DX$5:DX$35)</f>
        <v>0</v>
      </c>
      <c r="DV523" s="9"/>
      <c r="DW523" s="10"/>
      <c r="DX523" s="11"/>
      <c r="DY523" s="6">
        <f>SUMIF(DZ$5:DZ$35,$D523,EB$5:EB$35)</f>
        <v>0</v>
      </c>
      <c r="DZ523" s="9"/>
      <c r="EA523" s="10"/>
      <c r="EB523" s="11"/>
      <c r="EC523" s="6">
        <f>SUMIF(ED$5:ED$35,$D523,EF$5:EF$35)</f>
        <v>0</v>
      </c>
      <c r="ED523" s="9"/>
      <c r="EE523" s="10"/>
      <c r="EF523" s="11"/>
      <c r="EG523" s="6">
        <f>SUMIF(EH$5:EH$35,$D523,EJ$5:EJ$35)</f>
        <v>0</v>
      </c>
      <c r="EH523" s="9"/>
      <c r="EI523" s="10"/>
      <c r="EJ523" s="11"/>
      <c r="EK523" s="6">
        <f>SUMIF(EL$5:EL$35,$D523,EN$5:EN$35)</f>
        <v>0</v>
      </c>
      <c r="EL523" s="9"/>
      <c r="EM523" s="10"/>
      <c r="EN523" s="11"/>
      <c r="EO523" s="6">
        <f>SUMIF(EP$5:EP$35,$D523,ER$5:ER$35)</f>
        <v>0</v>
      </c>
      <c r="EP523" s="9"/>
      <c r="EQ523" s="10"/>
      <c r="ER523" s="11"/>
      <c r="ES523" s="6">
        <f>SUMIF(ET$5:ET$35,$D523,EV$5:EV$35)</f>
        <v>0</v>
      </c>
      <c r="ET523" s="9"/>
      <c r="EU523" s="10"/>
      <c r="EV523" s="11"/>
      <c r="EW523" s="6">
        <f>SUMIF(EX$5:EX$35,$D523,EZ$5:EZ$35)</f>
        <v>0</v>
      </c>
      <c r="EX523" s="9"/>
      <c r="EY523" s="10"/>
      <c r="EZ523" s="11"/>
      <c r="FA523" s="6">
        <f>SUMIF(FB$5:FB$35,$D523,FD$5:FD$35)</f>
        <v>0</v>
      </c>
      <c r="FB523" s="9"/>
      <c r="FC523" s="10"/>
      <c r="FD523" s="11"/>
      <c r="FE523" s="6">
        <f>SUMIF(FF$5:FF$35,$D523,FH$5:FH$35)</f>
        <v>0</v>
      </c>
      <c r="FF523" s="9"/>
      <c r="FG523" s="10"/>
      <c r="FH523" s="11"/>
      <c r="FI523" s="6">
        <f>SUMIF(FJ$5:FJ$35,$D523,FL$5:FL$35)</f>
        <v>0</v>
      </c>
      <c r="FJ523" s="9"/>
      <c r="FK523" s="10"/>
      <c r="FL523" s="11"/>
      <c r="FM523" s="6">
        <f>SUMIF(FN$5:FN$35,$D523,FP$5:FP$35)</f>
        <v>0</v>
      </c>
      <c r="FN523" s="9"/>
      <c r="FO523" s="10"/>
      <c r="FP523" s="11"/>
      <c r="FQ523" s="6">
        <f>SUMIF(FR$5:FR$35,$D523,FT$5:FT$35)</f>
        <v>0</v>
      </c>
      <c r="FR523" s="9"/>
      <c r="FS523" s="10"/>
      <c r="FT523" s="11"/>
      <c r="FU523" s="6">
        <f>SUMIF(FV$5:FV$35,$D523,FX$5:FX$35)</f>
        <v>0</v>
      </c>
      <c r="FV523" s="9"/>
      <c r="FW523" s="10"/>
      <c r="FX523" s="11"/>
      <c r="FY523" s="6">
        <f>SUMIF(FZ$5:FZ$35,$D523,GB$5:GB$35)</f>
        <v>0</v>
      </c>
      <c r="FZ523" s="9"/>
      <c r="GA523" s="10"/>
      <c r="GB523" s="11"/>
      <c r="GC523" s="6">
        <f>SUMIF(GD$5:GD$35,$D523,GF$5:GF$35)</f>
        <v>0</v>
      </c>
      <c r="GD523" s="9"/>
      <c r="GE523" s="10"/>
      <c r="GF523" s="11"/>
      <c r="GG523" s="6">
        <f>SUMIF(GH$5:GH$35,$D523,GJ$5:GJ$35)</f>
        <v>0</v>
      </c>
      <c r="GH523" s="9"/>
      <c r="GI523" s="10"/>
      <c r="GJ523" s="11"/>
      <c r="GK523" s="6">
        <f>SUMIF(GL$5:GL$35,$D523,GN$5:GN$35)</f>
        <v>0</v>
      </c>
      <c r="GL523" s="9"/>
      <c r="GM523" s="10"/>
      <c r="GN523" s="11"/>
      <c r="GO523" s="6">
        <f>SUMIF(GP$5:GP$35,$D523,GR$5:GR$35)</f>
        <v>0</v>
      </c>
      <c r="GP523" s="9"/>
      <c r="GQ523" s="10"/>
      <c r="GR523" s="11"/>
      <c r="GS523" s="6">
        <f>SUMIF(GT$5:GT$35,$D523,GV$5:GV$35)</f>
        <v>0</v>
      </c>
      <c r="GT523" s="9"/>
      <c r="GU523" s="10"/>
      <c r="GV523" s="20"/>
      <c r="GW523" s="19">
        <f t="shared" si="14"/>
        <v>0</v>
      </c>
      <c r="GX523" s="472">
        <f>SUM(GW523:GW534)</f>
        <v>0</v>
      </c>
      <c r="GY523" s="521" t="str">
        <f>D523</f>
        <v>TS15640/03</v>
      </c>
    </row>
    <row r="524" spans="1:207" ht="30">
      <c r="A524" s="244" t="s">
        <v>76</v>
      </c>
      <c r="B524" s="496"/>
      <c r="C524" s="293" t="s">
        <v>430</v>
      </c>
      <c r="D524" s="211" t="s">
        <v>432</v>
      </c>
      <c r="E524" s="206">
        <f>SUMIF(F$36:F$66,$D524,H$36:H$66)</f>
        <v>0</v>
      </c>
      <c r="F524" s="9"/>
      <c r="G524" s="10"/>
      <c r="H524" s="11"/>
      <c r="I524" s="6">
        <f>SUMIF(J$36:J$66,$D524,L$36:L$66)</f>
        <v>0</v>
      </c>
      <c r="J524" s="9"/>
      <c r="K524" s="10"/>
      <c r="L524" s="11"/>
      <c r="M524" s="6">
        <f>SUMIF(N$36:N$66,$D524,P$36:P$66)</f>
        <v>0</v>
      </c>
      <c r="N524" s="9"/>
      <c r="O524" s="10"/>
      <c r="P524" s="11"/>
      <c r="Q524" s="6">
        <f>SUMIF(R$36:R$66,$D524,T$36:T$66)</f>
        <v>0</v>
      </c>
      <c r="R524" s="9"/>
      <c r="S524" s="10"/>
      <c r="T524" s="11"/>
      <c r="U524" s="6">
        <f>SUMIF(V$36:V$66,$D524,X$36:X$66)</f>
        <v>0</v>
      </c>
      <c r="V524" s="9"/>
      <c r="W524" s="10"/>
      <c r="X524" s="11"/>
      <c r="Y524" s="6">
        <f>SUMIF(Z$36:Z$66,$D524,AB$36:AB$66)</f>
        <v>0</v>
      </c>
      <c r="Z524" s="9"/>
      <c r="AA524" s="10"/>
      <c r="AB524" s="11"/>
      <c r="AC524" s="6">
        <f>SUMIF(AD$36:AD$66,$D524,AF$36:AF$66)</f>
        <v>0</v>
      </c>
      <c r="AD524" s="9"/>
      <c r="AE524" s="10"/>
      <c r="AF524" s="11"/>
      <c r="AG524" s="6">
        <f>SUMIF(AH$36:AH$66,$D524,AJ$36:AJ$66)</f>
        <v>0</v>
      </c>
      <c r="AH524" s="9"/>
      <c r="AI524" s="10"/>
      <c r="AJ524" s="11"/>
      <c r="AK524" s="6">
        <f>SUMIF(AL$36:AL$66,$D524,AN$36:AN$66)</f>
        <v>0</v>
      </c>
      <c r="AL524" s="9"/>
      <c r="AM524" s="10"/>
      <c r="AN524" s="11"/>
      <c r="AO524" s="6">
        <f>SUMIF(AP$36:AP$66,$D524,AR$36:AR$66)</f>
        <v>0</v>
      </c>
      <c r="AP524" s="9"/>
      <c r="AQ524" s="10"/>
      <c r="AR524" s="11"/>
      <c r="AS524" s="6">
        <f>SUMIF(AT$36:AT$66,$D524,AV$36:AV$66)</f>
        <v>0</v>
      </c>
      <c r="AT524" s="9"/>
      <c r="AU524" s="10"/>
      <c r="AV524" s="11"/>
      <c r="AW524" s="6">
        <f>SUMIF(AX$36:AX$66,$D524,AZ$36:AZ$66)</f>
        <v>0</v>
      </c>
      <c r="AX524" s="9"/>
      <c r="AY524" s="10"/>
      <c r="AZ524" s="11"/>
      <c r="BA524" s="6">
        <f>SUMIF(BB$36:BB$66,$D524,BD$36:BD$66)</f>
        <v>0</v>
      </c>
      <c r="BB524" s="9"/>
      <c r="BC524" s="10"/>
      <c r="BD524" s="11"/>
      <c r="BE524" s="6">
        <f>SUMIF(BF$36:BF$66,$D524,BH$36:BH$66)</f>
        <v>0</v>
      </c>
      <c r="BF524" s="9"/>
      <c r="BG524" s="10"/>
      <c r="BH524" s="11"/>
      <c r="BI524" s="6">
        <f>SUMIF(BJ$36:BJ$66,$D524,BL$36:BL$66)</f>
        <v>0</v>
      </c>
      <c r="BJ524" s="9"/>
      <c r="BK524" s="10"/>
      <c r="BL524" s="11"/>
      <c r="BM524" s="6">
        <f>SUMIF(BN$36:BN$66,$D524,BP$36:BP$66)</f>
        <v>0</v>
      </c>
      <c r="BN524" s="9"/>
      <c r="BO524" s="10"/>
      <c r="BP524" s="11"/>
      <c r="BQ524" s="6">
        <f>SUMIF(BR$36:BR$66,$D524,BT$36:BT$66)</f>
        <v>0</v>
      </c>
      <c r="BR524" s="9"/>
      <c r="BS524" s="10"/>
      <c r="BT524" s="11"/>
      <c r="BU524" s="6">
        <f>SUMIF(BV$36:BV$66,$D524,BX$36:BX$66)</f>
        <v>0</v>
      </c>
      <c r="BV524" s="9"/>
      <c r="BW524" s="10"/>
      <c r="BX524" s="11"/>
      <c r="BY524" s="6">
        <f>SUMIF(BZ$36:BZ$66,$D524,CB$36:CB$66)</f>
        <v>0</v>
      </c>
      <c r="BZ524" s="9"/>
      <c r="CA524" s="10"/>
      <c r="CB524" s="11"/>
      <c r="CC524" s="6">
        <f>SUMIF(CD$36:CD$66,$D524,CF$36:CF$66)</f>
        <v>0</v>
      </c>
      <c r="CD524" s="9"/>
      <c r="CE524" s="10"/>
      <c r="CF524" s="11"/>
      <c r="CG524" s="6">
        <f>SUMIF(CH$36:CH$66,$D524,CJ$36:CJ$66)</f>
        <v>0</v>
      </c>
      <c r="CH524" s="9"/>
      <c r="CI524" s="10"/>
      <c r="CJ524" s="11"/>
      <c r="CK524" s="6">
        <f>SUMIF(CL$36:CL$66,$D524,CN$36:CN$66)</f>
        <v>0</v>
      </c>
      <c r="CL524" s="9"/>
      <c r="CM524" s="10"/>
      <c r="CN524" s="11"/>
      <c r="CO524" s="6">
        <f>SUMIF(CP$36:CP$66,$D524,CR$36:CR$66)</f>
        <v>0</v>
      </c>
      <c r="CP524" s="9"/>
      <c r="CQ524" s="10"/>
      <c r="CR524" s="11"/>
      <c r="CS524" s="6">
        <f>SUMIF(CT$36:CT$66,$D524,CV$36:CV$66)</f>
        <v>0</v>
      </c>
      <c r="CT524" s="9"/>
      <c r="CU524" s="10"/>
      <c r="CV524" s="11"/>
      <c r="CW524" s="6">
        <f>SUMIF(CX$36:CX$66,$D524,CZ$36:CZ$66)</f>
        <v>0</v>
      </c>
      <c r="CX524" s="9"/>
      <c r="CY524" s="10"/>
      <c r="CZ524" s="11"/>
      <c r="DA524" s="6">
        <f>SUMIF(DB$36:DB$66,$D524,DD$36:DD$66)</f>
        <v>0</v>
      </c>
      <c r="DB524" s="9"/>
      <c r="DC524" s="10"/>
      <c r="DD524" s="11"/>
      <c r="DE524" s="6">
        <f>SUMIF(DF$36:DF$66,$D524,DH$36:DH$66)</f>
        <v>0</v>
      </c>
      <c r="DF524" s="9"/>
      <c r="DG524" s="10"/>
      <c r="DH524" s="11"/>
      <c r="DI524" s="6">
        <f>SUMIF(DJ$36:DJ$66,$D524,DL$36:DL$66)</f>
        <v>0</v>
      </c>
      <c r="DJ524" s="9"/>
      <c r="DK524" s="10"/>
      <c r="DL524" s="11"/>
      <c r="DM524" s="6">
        <f>SUMIF(DN$36:DN$66,$D524,DP$36:DP$66)</f>
        <v>0</v>
      </c>
      <c r="DN524" s="9"/>
      <c r="DO524" s="10"/>
      <c r="DP524" s="11"/>
      <c r="DQ524" s="6">
        <f>SUMIF(DR$36:DR$66,$D524,DT$36:DT$66)</f>
        <v>0</v>
      </c>
      <c r="DR524" s="9"/>
      <c r="DS524" s="10"/>
      <c r="DT524" s="11"/>
      <c r="DU524" s="6">
        <f>SUMIF(DV$36:DV$66,$D524,DX$36:DX$66)</f>
        <v>0</v>
      </c>
      <c r="DV524" s="9"/>
      <c r="DW524" s="10"/>
      <c r="DX524" s="11"/>
      <c r="DY524" s="6">
        <f>SUMIF(DZ$36:DZ$66,$D524,EB$36:EB$66)</f>
        <v>0</v>
      </c>
      <c r="DZ524" s="9"/>
      <c r="EA524" s="10"/>
      <c r="EB524" s="11"/>
      <c r="EC524" s="6">
        <f>SUMIF(ED$36:ED$66,$D524,EF$36:EF$66)</f>
        <v>0</v>
      </c>
      <c r="ED524" s="9"/>
      <c r="EE524" s="10"/>
      <c r="EF524" s="11"/>
      <c r="EG524" s="6">
        <f>SUMIF(EH$36:EH$66,$D524,EJ$36:EJ$66)</f>
        <v>0</v>
      </c>
      <c r="EH524" s="9"/>
      <c r="EI524" s="10"/>
      <c r="EJ524" s="11"/>
      <c r="EK524" s="6">
        <f>SUMIF(EL$36:EL$66,$D524,EN$36:EN$66)</f>
        <v>0</v>
      </c>
      <c r="EL524" s="9"/>
      <c r="EM524" s="10"/>
      <c r="EN524" s="11"/>
      <c r="EO524" s="6">
        <f>SUMIF(EP$36:EP$66,$D524,ER$36:ER$66)</f>
        <v>0</v>
      </c>
      <c r="EP524" s="9"/>
      <c r="EQ524" s="10"/>
      <c r="ER524" s="11"/>
      <c r="ES524" s="6">
        <f>SUMIF(ET$36:ET$66,$D524,EV$36:EV$66)</f>
        <v>0</v>
      </c>
      <c r="ET524" s="9"/>
      <c r="EU524" s="10"/>
      <c r="EV524" s="11"/>
      <c r="EW524" s="6">
        <f>SUMIF(EX$36:EX$66,$D524,EZ$36:EZ$66)</f>
        <v>0</v>
      </c>
      <c r="EX524" s="9"/>
      <c r="EY524" s="10"/>
      <c r="EZ524" s="11"/>
      <c r="FA524" s="6">
        <f>SUMIF(FB$36:FB$66,$D524,FD$36:FD$66)</f>
        <v>0</v>
      </c>
      <c r="FB524" s="9"/>
      <c r="FC524" s="10"/>
      <c r="FD524" s="11"/>
      <c r="FE524" s="6">
        <f>SUMIF(FF$36:FF$66,$D524,FH$36:FH$66)</f>
        <v>0</v>
      </c>
      <c r="FF524" s="9"/>
      <c r="FG524" s="10"/>
      <c r="FH524" s="11"/>
      <c r="FI524" s="6">
        <f>SUMIF(FJ$36:FJ$66,$D524,FL$36:FL$66)</f>
        <v>0</v>
      </c>
      <c r="FJ524" s="9"/>
      <c r="FK524" s="10"/>
      <c r="FL524" s="11"/>
      <c r="FM524" s="6">
        <f>SUMIF(FN$36:FN$66,$D524,FP$36:FP$66)</f>
        <v>0</v>
      </c>
      <c r="FN524" s="9"/>
      <c r="FO524" s="10"/>
      <c r="FP524" s="11"/>
      <c r="FQ524" s="6">
        <f>SUMIF(FR$36:FR$66,$D524,FT$36:FT$66)</f>
        <v>0</v>
      </c>
      <c r="FR524" s="9"/>
      <c r="FS524" s="10"/>
      <c r="FT524" s="11"/>
      <c r="FU524" s="6">
        <f>SUMIF(FV$36:FV$66,$D524,FX$36:FX$66)</f>
        <v>0</v>
      </c>
      <c r="FV524" s="9"/>
      <c r="FW524" s="10"/>
      <c r="FX524" s="11"/>
      <c r="FY524" s="6">
        <f>SUMIF(FZ$36:FZ$66,$D524,GB$36:GB$66)</f>
        <v>0</v>
      </c>
      <c r="FZ524" s="9"/>
      <c r="GA524" s="10"/>
      <c r="GB524" s="11"/>
      <c r="GC524" s="6">
        <f>SUMIF(GD$36:GD$66,$D524,GF$36:GF$66)</f>
        <v>0</v>
      </c>
      <c r="GD524" s="9"/>
      <c r="GE524" s="10"/>
      <c r="GF524" s="11"/>
      <c r="GG524" s="6">
        <f>SUMIF(GH$36:GH$66,$D524,GJ$36:GJ$66)</f>
        <v>0</v>
      </c>
      <c r="GH524" s="9"/>
      <c r="GI524" s="10"/>
      <c r="GJ524" s="11"/>
      <c r="GK524" s="6">
        <f>SUMIF(GL$36:GL$66,$D524,GN$36:GN$66)</f>
        <v>0</v>
      </c>
      <c r="GL524" s="9"/>
      <c r="GM524" s="10"/>
      <c r="GN524" s="11"/>
      <c r="GO524" s="6">
        <f>SUMIF(GP$36:GP$66,$D524,GR$36:GR$66)</f>
        <v>0</v>
      </c>
      <c r="GP524" s="9"/>
      <c r="GQ524" s="10"/>
      <c r="GR524" s="11"/>
      <c r="GS524" s="6">
        <f>SUMIF(GT$36:GT$66,$D524,GV$36:GV$66)</f>
        <v>0</v>
      </c>
      <c r="GT524" s="9"/>
      <c r="GU524" s="10"/>
      <c r="GV524" s="20"/>
      <c r="GW524" s="19">
        <f t="shared" si="14"/>
        <v>0</v>
      </c>
      <c r="GX524" s="472"/>
      <c r="GY524" s="522"/>
    </row>
    <row r="525" spans="1:207" ht="30">
      <c r="A525" s="244" t="s">
        <v>77</v>
      </c>
      <c r="B525" s="496"/>
      <c r="C525" s="293" t="s">
        <v>430</v>
      </c>
      <c r="D525" s="211" t="s">
        <v>432</v>
      </c>
      <c r="E525" s="206">
        <f>SUMIF(F$67:F$97,$D525,H$67:H$97)</f>
        <v>0</v>
      </c>
      <c r="F525" s="9"/>
      <c r="G525" s="10"/>
      <c r="H525" s="11"/>
      <c r="I525" s="6">
        <f>SUMIF(J$67:J$97,$D525,L$67:L$97)</f>
        <v>0</v>
      </c>
      <c r="J525" s="9"/>
      <c r="K525" s="10"/>
      <c r="L525" s="11"/>
      <c r="M525" s="6">
        <f>SUMIF(N$67:N$97,$D525,P$67:P$97)</f>
        <v>0</v>
      </c>
      <c r="N525" s="9"/>
      <c r="O525" s="10"/>
      <c r="P525" s="11"/>
      <c r="Q525" s="6">
        <f>SUMIF(R$67:R$97,$D525,T$67:T$97)</f>
        <v>0</v>
      </c>
      <c r="R525" s="9"/>
      <c r="S525" s="10"/>
      <c r="T525" s="11"/>
      <c r="U525" s="6">
        <f>SUMIF(V$67:V$97,$D525,X$67:X$97)</f>
        <v>0</v>
      </c>
      <c r="V525" s="9"/>
      <c r="W525" s="10"/>
      <c r="X525" s="11"/>
      <c r="Y525" s="6">
        <f>SUMIF(Z$67:Z$97,$D525,AB$67:AB$97)</f>
        <v>0</v>
      </c>
      <c r="Z525" s="9"/>
      <c r="AA525" s="10"/>
      <c r="AB525" s="11"/>
      <c r="AC525" s="6">
        <f>SUMIF(AD$67:AD$97,$D525,AF$67:AF$97)</f>
        <v>0</v>
      </c>
      <c r="AD525" s="9"/>
      <c r="AE525" s="10"/>
      <c r="AF525" s="11"/>
      <c r="AG525" s="6">
        <f>SUMIF(AH$67:AH$97,$D525,AJ$67:AJ$97)</f>
        <v>0</v>
      </c>
      <c r="AH525" s="9"/>
      <c r="AI525" s="10"/>
      <c r="AJ525" s="11"/>
      <c r="AK525" s="6">
        <f>SUMIF(AL$67:AL$97,$D525,AN$67:AN$97)</f>
        <v>0</v>
      </c>
      <c r="AL525" s="9"/>
      <c r="AM525" s="10"/>
      <c r="AN525" s="11"/>
      <c r="AO525" s="6">
        <f>SUMIF(AP$67:AP$97,$D525,AR$67:AR$97)</f>
        <v>0</v>
      </c>
      <c r="AP525" s="9"/>
      <c r="AQ525" s="10"/>
      <c r="AR525" s="11"/>
      <c r="AS525" s="6">
        <f>SUMIF(AT$67:AT$97,$D525,AV$67:AV$97)</f>
        <v>0</v>
      </c>
      <c r="AT525" s="9"/>
      <c r="AU525" s="10"/>
      <c r="AV525" s="11"/>
      <c r="AW525" s="6">
        <f>SUMIF(AX$67:AX$97,$D525,AZ$67:AZ$97)</f>
        <v>0</v>
      </c>
      <c r="AX525" s="9"/>
      <c r="AY525" s="10"/>
      <c r="AZ525" s="11"/>
      <c r="BA525" s="6">
        <f>SUMIF(BB$67:BB$97,$D525,BD$67:BD$97)</f>
        <v>0</v>
      </c>
      <c r="BB525" s="9"/>
      <c r="BC525" s="10"/>
      <c r="BD525" s="11"/>
      <c r="BE525" s="6">
        <f>SUMIF(BF$67:BF$97,$D525,BH$67:BH$97)</f>
        <v>0</v>
      </c>
      <c r="BF525" s="9"/>
      <c r="BG525" s="10"/>
      <c r="BH525" s="11"/>
      <c r="BI525" s="6">
        <f>SUMIF(BJ$67:BJ$97,$D525,BL$67:BL$97)</f>
        <v>0</v>
      </c>
      <c r="BJ525" s="9"/>
      <c r="BK525" s="10"/>
      <c r="BL525" s="11"/>
      <c r="BM525" s="6">
        <f>SUMIF(BN$67:BN$97,$D525,BP$67:BP$97)</f>
        <v>0</v>
      </c>
      <c r="BN525" s="9"/>
      <c r="BO525" s="10"/>
      <c r="BP525" s="11"/>
      <c r="BQ525" s="6">
        <f>SUMIF(BR$67:BR$97,$D525,BT$67:BT$97)</f>
        <v>0</v>
      </c>
      <c r="BR525" s="9"/>
      <c r="BS525" s="10"/>
      <c r="BT525" s="11"/>
      <c r="BU525" s="6">
        <f>SUMIF(BV$67:BV$97,$D525,BX$67:BX$97)</f>
        <v>0</v>
      </c>
      <c r="BV525" s="9"/>
      <c r="BW525" s="10"/>
      <c r="BX525" s="11"/>
      <c r="BY525" s="6">
        <f>SUMIF(BZ$67:BZ$97,$D525,CB$67:CB$97)</f>
        <v>0</v>
      </c>
      <c r="BZ525" s="9"/>
      <c r="CA525" s="10"/>
      <c r="CB525" s="11"/>
      <c r="CC525" s="6">
        <f>SUMIF(CD$67:CD$97,$D525,CF$67:CF$97)</f>
        <v>0</v>
      </c>
      <c r="CD525" s="9"/>
      <c r="CE525" s="10"/>
      <c r="CF525" s="11"/>
      <c r="CG525" s="6">
        <f>SUMIF(CH$67:CH$97,$D525,CJ$67:CJ$97)</f>
        <v>0</v>
      </c>
      <c r="CH525" s="9"/>
      <c r="CI525" s="10"/>
      <c r="CJ525" s="11"/>
      <c r="CK525" s="6">
        <f>SUMIF(CL$67:CL$97,$D525,CN$67:CN$97)</f>
        <v>0</v>
      </c>
      <c r="CL525" s="9"/>
      <c r="CM525" s="10"/>
      <c r="CN525" s="11"/>
      <c r="CO525" s="6">
        <f>SUMIF(CP$67:CP$97,$D525,CR$67:CR$97)</f>
        <v>0</v>
      </c>
      <c r="CP525" s="9"/>
      <c r="CQ525" s="10"/>
      <c r="CR525" s="11"/>
      <c r="CS525" s="6">
        <f>SUMIF(CT$67:CT$97,$D525,CV$67:CV$97)</f>
        <v>0</v>
      </c>
      <c r="CT525" s="9"/>
      <c r="CU525" s="10"/>
      <c r="CV525" s="11"/>
      <c r="CW525" s="6">
        <f>SUMIF(CX$67:CX$97,$D525,CZ$67:CZ$97)</f>
        <v>0</v>
      </c>
      <c r="CX525" s="9"/>
      <c r="CY525" s="10"/>
      <c r="CZ525" s="11"/>
      <c r="DA525" s="6">
        <f>SUMIF(DB$67:DB$97,$D525,DD$67:DD$97)</f>
        <v>0</v>
      </c>
      <c r="DB525" s="9"/>
      <c r="DC525" s="10"/>
      <c r="DD525" s="11"/>
      <c r="DE525" s="6">
        <f>SUMIF(DF$67:DF$97,$D525,DH$67:DH$97)</f>
        <v>0</v>
      </c>
      <c r="DF525" s="9"/>
      <c r="DG525" s="10"/>
      <c r="DH525" s="11"/>
      <c r="DI525" s="6">
        <f>SUMIF(DJ$67:DJ$97,$D525,DL$67:DL$97)</f>
        <v>0</v>
      </c>
      <c r="DJ525" s="9"/>
      <c r="DK525" s="10"/>
      <c r="DL525" s="11"/>
      <c r="DM525" s="6">
        <f>SUMIF(DN$67:DN$97,$D525,DP$67:DP$97)</f>
        <v>0</v>
      </c>
      <c r="DN525" s="9"/>
      <c r="DO525" s="10"/>
      <c r="DP525" s="11"/>
      <c r="DQ525" s="6">
        <f>SUMIF(DR$67:DR$97,$D525,DT$67:DT$97)</f>
        <v>0</v>
      </c>
      <c r="DR525" s="9"/>
      <c r="DS525" s="10"/>
      <c r="DT525" s="11"/>
      <c r="DU525" s="6">
        <f>SUMIF(DV$67:DV$97,$D525,DX$67:DX$97)</f>
        <v>0</v>
      </c>
      <c r="DV525" s="9"/>
      <c r="DW525" s="10"/>
      <c r="DX525" s="11"/>
      <c r="DY525" s="6">
        <f>SUMIF(DZ$67:DZ$97,$D525,EB$67:EB$97)</f>
        <v>0</v>
      </c>
      <c r="DZ525" s="9"/>
      <c r="EA525" s="10"/>
      <c r="EB525" s="11"/>
      <c r="EC525" s="6">
        <f>SUMIF(ED$67:ED$97,$D525,EF$67:EF$97)</f>
        <v>0</v>
      </c>
      <c r="ED525" s="9"/>
      <c r="EE525" s="10"/>
      <c r="EF525" s="11"/>
      <c r="EG525" s="6">
        <f>SUMIF(EH$67:EH$97,$D525,EJ$67:EJ$97)</f>
        <v>0</v>
      </c>
      <c r="EH525" s="9"/>
      <c r="EI525" s="10"/>
      <c r="EJ525" s="11"/>
      <c r="EK525" s="6">
        <f>SUMIF(EL$67:EL$97,$D525,EN$67:EN$97)</f>
        <v>0</v>
      </c>
      <c r="EL525" s="9"/>
      <c r="EM525" s="10"/>
      <c r="EN525" s="11"/>
      <c r="EO525" s="6">
        <f>SUMIF(EP$67:EP$97,$D525,ER$67:ER$97)</f>
        <v>0</v>
      </c>
      <c r="EP525" s="9"/>
      <c r="EQ525" s="10"/>
      <c r="ER525" s="11"/>
      <c r="ES525" s="6">
        <f>SUMIF(ET$67:ET$97,$D525,EV$67:EV$97)</f>
        <v>0</v>
      </c>
      <c r="ET525" s="9"/>
      <c r="EU525" s="10"/>
      <c r="EV525" s="11"/>
      <c r="EW525" s="6">
        <f>SUMIF(EX$67:EX$97,$D525,EZ$67:EZ$97)</f>
        <v>0</v>
      </c>
      <c r="EX525" s="9"/>
      <c r="EY525" s="10"/>
      <c r="EZ525" s="11"/>
      <c r="FA525" s="6">
        <f>SUMIF(FB$67:FB$97,$D525,FD$67:FD$97)</f>
        <v>0</v>
      </c>
      <c r="FB525" s="9"/>
      <c r="FC525" s="10"/>
      <c r="FD525" s="11"/>
      <c r="FE525" s="6">
        <f>SUMIF(FF$67:FF$97,$D525,FH$67:FH$97)</f>
        <v>0</v>
      </c>
      <c r="FF525" s="9"/>
      <c r="FG525" s="10"/>
      <c r="FH525" s="11"/>
      <c r="FI525" s="6">
        <f>SUMIF(FJ$67:FJ$97,$D525,FL$67:FL$97)</f>
        <v>0</v>
      </c>
      <c r="FJ525" s="9"/>
      <c r="FK525" s="10"/>
      <c r="FL525" s="11"/>
      <c r="FM525" s="6">
        <f>SUMIF(FN$67:FN$97,$D525,FP$67:FP$97)</f>
        <v>0</v>
      </c>
      <c r="FN525" s="9"/>
      <c r="FO525" s="10"/>
      <c r="FP525" s="11"/>
      <c r="FQ525" s="6">
        <f>SUMIF(FR$67:FR$97,$D525,FT$67:FT$97)</f>
        <v>0</v>
      </c>
      <c r="FR525" s="9"/>
      <c r="FS525" s="10"/>
      <c r="FT525" s="11"/>
      <c r="FU525" s="6">
        <f>SUMIF(FV$67:FV$97,$D525,FX$67:FX$97)</f>
        <v>0</v>
      </c>
      <c r="FV525" s="9"/>
      <c r="FW525" s="10"/>
      <c r="FX525" s="11"/>
      <c r="FY525" s="6">
        <f>SUMIF(FZ$67:FZ$97,$D525,GB$67:GB$97)</f>
        <v>0</v>
      </c>
      <c r="FZ525" s="9"/>
      <c r="GA525" s="10"/>
      <c r="GB525" s="11"/>
      <c r="GC525" s="6">
        <f>SUMIF(GD$67:GD$97,$D525,GF$67:GF$97)</f>
        <v>0</v>
      </c>
      <c r="GD525" s="9"/>
      <c r="GE525" s="10"/>
      <c r="GF525" s="11"/>
      <c r="GG525" s="6">
        <f>SUMIF(GH$67:GH$97,$D525,GJ$67:GJ$97)</f>
        <v>0</v>
      </c>
      <c r="GH525" s="9"/>
      <c r="GI525" s="10"/>
      <c r="GJ525" s="11"/>
      <c r="GK525" s="6">
        <f>SUMIF(GL$67:GL$97,$D525,GN$67:GN$97)</f>
        <v>0</v>
      </c>
      <c r="GL525" s="9"/>
      <c r="GM525" s="10"/>
      <c r="GN525" s="11"/>
      <c r="GO525" s="6">
        <f>SUMIF(GP$67:GP$97,$D525,GR$67:GR$97)</f>
        <v>0</v>
      </c>
      <c r="GP525" s="9"/>
      <c r="GQ525" s="10"/>
      <c r="GR525" s="11"/>
      <c r="GS525" s="6">
        <f>SUMIF(GT$67:GT$97,$D525,GV$67:GV$97)</f>
        <v>0</v>
      </c>
      <c r="GT525" s="9"/>
      <c r="GU525" s="10"/>
      <c r="GV525" s="20"/>
      <c r="GW525" s="19">
        <f t="shared" si="14"/>
        <v>0</v>
      </c>
      <c r="GX525" s="472"/>
      <c r="GY525" s="522"/>
    </row>
    <row r="526" spans="1:207" ht="30">
      <c r="A526" s="244" t="s">
        <v>78</v>
      </c>
      <c r="B526" s="496"/>
      <c r="C526" s="293" t="s">
        <v>430</v>
      </c>
      <c r="D526" s="211" t="s">
        <v>432</v>
      </c>
      <c r="E526" s="206">
        <f>SUMIF(F$98:F$128,$D526,H$98:H$128)</f>
        <v>0</v>
      </c>
      <c r="F526" s="9"/>
      <c r="G526" s="10"/>
      <c r="H526" s="11"/>
      <c r="I526" s="6">
        <f>SUMIF(J$98:J$128,$D526,L$98:L$128)</f>
        <v>0</v>
      </c>
      <c r="J526" s="9"/>
      <c r="K526" s="10"/>
      <c r="L526" s="11"/>
      <c r="M526" s="6">
        <f>SUMIF(N$98:N$128,$D526,P$98:P$128)</f>
        <v>0</v>
      </c>
      <c r="N526" s="9"/>
      <c r="O526" s="10"/>
      <c r="P526" s="11"/>
      <c r="Q526" s="6">
        <f>SUMIF(R$98:R$128,$D526,T$98:T$128)</f>
        <v>0</v>
      </c>
      <c r="R526" s="9"/>
      <c r="S526" s="10"/>
      <c r="T526" s="11"/>
      <c r="U526" s="6">
        <f>SUMIF(V$98:V$128,$D526,X$98:X$128)</f>
        <v>0</v>
      </c>
      <c r="V526" s="9"/>
      <c r="W526" s="10"/>
      <c r="X526" s="11"/>
      <c r="Y526" s="6">
        <f>SUMIF(Z$98:Z$128,$D526,AB$98:AB$128)</f>
        <v>0</v>
      </c>
      <c r="Z526" s="9"/>
      <c r="AA526" s="10"/>
      <c r="AB526" s="11"/>
      <c r="AC526" s="6">
        <f>SUMIF(AD$98:AD$128,$D526,AF$98:AF$128)</f>
        <v>0</v>
      </c>
      <c r="AD526" s="9"/>
      <c r="AE526" s="10"/>
      <c r="AF526" s="11"/>
      <c r="AG526" s="6">
        <f>SUMIF(AH$98:AH$128,$D526,AJ$98:AJ$128)</f>
        <v>0</v>
      </c>
      <c r="AH526" s="9"/>
      <c r="AI526" s="10"/>
      <c r="AJ526" s="11"/>
      <c r="AK526" s="6">
        <f>SUMIF(AL$98:AL$128,$D526,AN$98:AN$128)</f>
        <v>0</v>
      </c>
      <c r="AL526" s="9"/>
      <c r="AM526" s="10"/>
      <c r="AN526" s="11"/>
      <c r="AO526" s="6">
        <f>SUMIF(AP$98:AP$128,$D526,AR$98:AR$128)</f>
        <v>0</v>
      </c>
      <c r="AP526" s="9"/>
      <c r="AQ526" s="10"/>
      <c r="AR526" s="11"/>
      <c r="AS526" s="6">
        <f>SUMIF(AT$98:AT$128,$D526,AV$98:AV$128)</f>
        <v>0</v>
      </c>
      <c r="AT526" s="9"/>
      <c r="AU526" s="10"/>
      <c r="AV526" s="11"/>
      <c r="AW526" s="6">
        <f>SUMIF(AX$98:AX$128,$D526,AZ$98:AZ$128)</f>
        <v>0</v>
      </c>
      <c r="AX526" s="9"/>
      <c r="AY526" s="10"/>
      <c r="AZ526" s="11"/>
      <c r="BA526" s="6">
        <f>SUMIF(BB$98:BB$128,$D526,BD$98:BD$128)</f>
        <v>0</v>
      </c>
      <c r="BB526" s="9"/>
      <c r="BC526" s="10"/>
      <c r="BD526" s="11"/>
      <c r="BE526" s="6">
        <f>SUMIF(BF$98:BF$128,$D526,BH$98:BH$128)</f>
        <v>0</v>
      </c>
      <c r="BF526" s="9"/>
      <c r="BG526" s="10"/>
      <c r="BH526" s="11"/>
      <c r="BI526" s="6">
        <f>SUMIF(BJ$98:BJ$128,$D526,BL$98:BL$128)</f>
        <v>0</v>
      </c>
      <c r="BJ526" s="9"/>
      <c r="BK526" s="10"/>
      <c r="BL526" s="11"/>
      <c r="BM526" s="6">
        <f>SUMIF(BN$98:BN$128,$D526,BP$98:BP$128)</f>
        <v>0</v>
      </c>
      <c r="BN526" s="9"/>
      <c r="BO526" s="10"/>
      <c r="BP526" s="11"/>
      <c r="BQ526" s="6">
        <f>SUMIF(BR$98:BR$128,$D526,BT$98:BT$128)</f>
        <v>0</v>
      </c>
      <c r="BR526" s="9"/>
      <c r="BS526" s="10"/>
      <c r="BT526" s="11"/>
      <c r="BU526" s="6">
        <f>SUMIF(BV$98:BV$128,$D526,BX$98:BX$128)</f>
        <v>0</v>
      </c>
      <c r="BV526" s="9"/>
      <c r="BW526" s="10"/>
      <c r="BX526" s="11"/>
      <c r="BY526" s="6">
        <f>SUMIF(BZ$98:BZ$128,$D526,CB$98:CB$128)</f>
        <v>0</v>
      </c>
      <c r="BZ526" s="9"/>
      <c r="CA526" s="10"/>
      <c r="CB526" s="11"/>
      <c r="CC526" s="6">
        <f>SUMIF(CD$98:CD$128,$D526,CF$98:CF$128)</f>
        <v>0</v>
      </c>
      <c r="CD526" s="9"/>
      <c r="CE526" s="10"/>
      <c r="CF526" s="11"/>
      <c r="CG526" s="6">
        <f>SUMIF(CH$98:CH$128,$D526,CJ$98:CJ$128)</f>
        <v>0</v>
      </c>
      <c r="CH526" s="9"/>
      <c r="CI526" s="10"/>
      <c r="CJ526" s="11"/>
      <c r="CK526" s="6">
        <f>SUMIF(CL$98:CL$128,$D526,CN$98:CN$128)</f>
        <v>0</v>
      </c>
      <c r="CL526" s="9"/>
      <c r="CM526" s="10"/>
      <c r="CN526" s="11"/>
      <c r="CO526" s="6">
        <f>SUMIF(CP$98:CP$128,$D526,CR$98:CR$128)</f>
        <v>0</v>
      </c>
      <c r="CP526" s="9"/>
      <c r="CQ526" s="10"/>
      <c r="CR526" s="11"/>
      <c r="CS526" s="6">
        <f>SUMIF(CT$98:CT$128,$D526,CV$98:CV$128)</f>
        <v>0</v>
      </c>
      <c r="CT526" s="9"/>
      <c r="CU526" s="10"/>
      <c r="CV526" s="11"/>
      <c r="CW526" s="6">
        <f>SUMIF(CX$98:CX$128,$D526,CZ$98:CZ$128)</f>
        <v>0</v>
      </c>
      <c r="CX526" s="9"/>
      <c r="CY526" s="10"/>
      <c r="CZ526" s="11"/>
      <c r="DA526" s="6">
        <f>SUMIF(DB$98:DB$128,$D526,DD$98:DD$128)</f>
        <v>0</v>
      </c>
      <c r="DB526" s="9"/>
      <c r="DC526" s="10"/>
      <c r="DD526" s="11"/>
      <c r="DE526" s="6">
        <f>SUMIF(DF$98:DF$128,$D526,DH$98:DH$128)</f>
        <v>0</v>
      </c>
      <c r="DF526" s="9"/>
      <c r="DG526" s="10"/>
      <c r="DH526" s="11"/>
      <c r="DI526" s="6">
        <f>SUMIF(DJ$98:DJ$128,$D526,DL$98:DL$128)</f>
        <v>0</v>
      </c>
      <c r="DJ526" s="9"/>
      <c r="DK526" s="10"/>
      <c r="DL526" s="11"/>
      <c r="DM526" s="6">
        <f>SUMIF(DN$98:DN$128,$D526,DP$98:DP$128)</f>
        <v>0</v>
      </c>
      <c r="DN526" s="9"/>
      <c r="DO526" s="10"/>
      <c r="DP526" s="11"/>
      <c r="DQ526" s="6">
        <f>SUMIF(DR$98:DR$128,$D526,DT$98:DT$128)</f>
        <v>0</v>
      </c>
      <c r="DR526" s="9"/>
      <c r="DS526" s="10"/>
      <c r="DT526" s="11"/>
      <c r="DU526" s="6">
        <f>SUMIF(DV$98:DV$128,$D526,DX$98:DX$128)</f>
        <v>0</v>
      </c>
      <c r="DV526" s="9"/>
      <c r="DW526" s="10"/>
      <c r="DX526" s="11"/>
      <c r="DY526" s="6">
        <f>SUMIF(DZ$98:DZ$128,$D526,EB$98:EB$128)</f>
        <v>0</v>
      </c>
      <c r="DZ526" s="9"/>
      <c r="EA526" s="10"/>
      <c r="EB526" s="11"/>
      <c r="EC526" s="6">
        <f>SUMIF(ED$98:ED$128,$D526,EF$98:EF$128)</f>
        <v>0</v>
      </c>
      <c r="ED526" s="9"/>
      <c r="EE526" s="10"/>
      <c r="EF526" s="11"/>
      <c r="EG526" s="6">
        <f>SUMIF(EH$98:EH$128,$D526,EJ$98:EJ$128)</f>
        <v>0</v>
      </c>
      <c r="EH526" s="9"/>
      <c r="EI526" s="10"/>
      <c r="EJ526" s="11"/>
      <c r="EK526" s="6">
        <f>SUMIF(EL$98:EL$128,$D526,EN$98:EN$128)</f>
        <v>0</v>
      </c>
      <c r="EL526" s="9"/>
      <c r="EM526" s="10"/>
      <c r="EN526" s="11"/>
      <c r="EO526" s="6">
        <f>SUMIF(EP$98:EP$128,$D526,ER$98:ER$128)</f>
        <v>0</v>
      </c>
      <c r="EP526" s="9"/>
      <c r="EQ526" s="10"/>
      <c r="ER526" s="11"/>
      <c r="ES526" s="6">
        <f>SUMIF(ET$98:ET$128,$D526,EV$98:EV$128)</f>
        <v>0</v>
      </c>
      <c r="ET526" s="9"/>
      <c r="EU526" s="10"/>
      <c r="EV526" s="11"/>
      <c r="EW526" s="6">
        <f>SUMIF(EX$98:EX$128,$D526,EZ$98:EZ$128)</f>
        <v>0</v>
      </c>
      <c r="EX526" s="9"/>
      <c r="EY526" s="10"/>
      <c r="EZ526" s="11"/>
      <c r="FA526" s="6">
        <f>SUMIF(FB$98:FB$128,$D526,FD$98:FD$128)</f>
        <v>0</v>
      </c>
      <c r="FB526" s="9"/>
      <c r="FC526" s="10"/>
      <c r="FD526" s="11"/>
      <c r="FE526" s="6">
        <f>SUMIF(FF$98:FF$128,$D526,FH$98:FH$128)</f>
        <v>0</v>
      </c>
      <c r="FF526" s="9"/>
      <c r="FG526" s="10"/>
      <c r="FH526" s="11"/>
      <c r="FI526" s="6">
        <f>SUMIF(FJ$98:FJ$128,$D526,FL$98:FL$128)</f>
        <v>0</v>
      </c>
      <c r="FJ526" s="9"/>
      <c r="FK526" s="10"/>
      <c r="FL526" s="11"/>
      <c r="FM526" s="6">
        <f>SUMIF(FN$98:FN$128,$D526,FP$98:FP$128)</f>
        <v>0</v>
      </c>
      <c r="FN526" s="9"/>
      <c r="FO526" s="10"/>
      <c r="FP526" s="11"/>
      <c r="FQ526" s="6">
        <f>SUMIF(FR$98:FR$128,$D526,FT$98:FT$128)</f>
        <v>0</v>
      </c>
      <c r="FR526" s="9"/>
      <c r="FS526" s="10"/>
      <c r="FT526" s="11"/>
      <c r="FU526" s="6">
        <f>SUMIF(FV$98:FV$128,$D526,FX$98:FX$128)</f>
        <v>0</v>
      </c>
      <c r="FV526" s="9"/>
      <c r="FW526" s="10"/>
      <c r="FX526" s="11"/>
      <c r="FY526" s="6">
        <f>SUMIF(FZ$98:FZ$128,$D526,GB$98:GB$128)</f>
        <v>0</v>
      </c>
      <c r="FZ526" s="9"/>
      <c r="GA526" s="10"/>
      <c r="GB526" s="11"/>
      <c r="GC526" s="6">
        <f>SUMIF(GD$98:GD$128,$D526,GF$98:GF$128)</f>
        <v>0</v>
      </c>
      <c r="GD526" s="9"/>
      <c r="GE526" s="10"/>
      <c r="GF526" s="11"/>
      <c r="GG526" s="6">
        <f>SUMIF(GH$98:GH$128,$D526,GJ$98:GJ$128)</f>
        <v>0</v>
      </c>
      <c r="GH526" s="9"/>
      <c r="GI526" s="10"/>
      <c r="GJ526" s="11"/>
      <c r="GK526" s="6">
        <f>SUMIF(GL$98:GL$128,$D526,GN$98:GN$128)</f>
        <v>0</v>
      </c>
      <c r="GL526" s="9"/>
      <c r="GM526" s="10"/>
      <c r="GN526" s="11"/>
      <c r="GO526" s="6">
        <f>SUMIF(GP$98:GP$128,$D526,GR$98:GR$128)</f>
        <v>0</v>
      </c>
      <c r="GP526" s="9"/>
      <c r="GQ526" s="10"/>
      <c r="GR526" s="11"/>
      <c r="GS526" s="6">
        <f>SUMIF(GT$98:GT$128,$D526,GV$98:GV$128)</f>
        <v>0</v>
      </c>
      <c r="GT526" s="9"/>
      <c r="GU526" s="10"/>
      <c r="GV526" s="20"/>
      <c r="GW526" s="19">
        <f t="shared" si="14"/>
        <v>0</v>
      </c>
      <c r="GX526" s="472"/>
      <c r="GY526" s="522"/>
    </row>
    <row r="527" spans="1:207" ht="30">
      <c r="A527" s="244" t="s">
        <v>79</v>
      </c>
      <c r="B527" s="496"/>
      <c r="C527" s="293" t="s">
        <v>430</v>
      </c>
      <c r="D527" s="211" t="s">
        <v>432</v>
      </c>
      <c r="E527" s="206">
        <f>SUMIF(F$129:F$159,$D527,H$129:H$159)</f>
        <v>0</v>
      </c>
      <c r="F527" s="9"/>
      <c r="G527" s="10"/>
      <c r="H527" s="11"/>
      <c r="I527" s="6">
        <f>SUMIF(J$129:J$159,$D527,L$129:L$159)</f>
        <v>0</v>
      </c>
      <c r="J527" s="9"/>
      <c r="K527" s="10"/>
      <c r="L527" s="11"/>
      <c r="M527" s="6">
        <f>SUMIF(N$129:N$159,$D527,P$129:P$159)</f>
        <v>0</v>
      </c>
      <c r="N527" s="9"/>
      <c r="O527" s="10"/>
      <c r="P527" s="11"/>
      <c r="Q527" s="6">
        <f>SUMIF(R$129:R$159,$D527,T$129:T$159)</f>
        <v>0</v>
      </c>
      <c r="R527" s="9"/>
      <c r="S527" s="10"/>
      <c r="T527" s="11"/>
      <c r="U527" s="6">
        <f>SUMIF(V$129:V$159,$D527,X$129:X$159)</f>
        <v>0</v>
      </c>
      <c r="V527" s="9"/>
      <c r="W527" s="10"/>
      <c r="X527" s="11"/>
      <c r="Y527" s="6">
        <f>SUMIF(Z$129:Z$159,$D527,AB$129:AB$159)</f>
        <v>0</v>
      </c>
      <c r="Z527" s="9"/>
      <c r="AA527" s="10"/>
      <c r="AB527" s="11"/>
      <c r="AC527" s="6">
        <f>SUMIF(AD$129:AD$159,$D527,AF$129:AF$159)</f>
        <v>0</v>
      </c>
      <c r="AD527" s="9"/>
      <c r="AE527" s="10"/>
      <c r="AF527" s="11"/>
      <c r="AG527" s="6">
        <f>SUMIF(AH$129:AH$159,$D527,AJ$129:AJ$159)</f>
        <v>0</v>
      </c>
      <c r="AH527" s="9"/>
      <c r="AI527" s="10"/>
      <c r="AJ527" s="11"/>
      <c r="AK527" s="6">
        <f>SUMIF(AL$129:AL$159,$D527,AN$129:AN$159)</f>
        <v>0</v>
      </c>
      <c r="AL527" s="9"/>
      <c r="AM527" s="10"/>
      <c r="AN527" s="11"/>
      <c r="AO527" s="6">
        <f>SUMIF(AP$129:AP$159,$D527,AR$129:AR$159)</f>
        <v>0</v>
      </c>
      <c r="AP527" s="9"/>
      <c r="AQ527" s="10"/>
      <c r="AR527" s="11"/>
      <c r="AS527" s="6">
        <f>SUMIF(AT$129:AT$159,$D527,AV$129:AV$159)</f>
        <v>0</v>
      </c>
      <c r="AT527" s="9"/>
      <c r="AU527" s="10"/>
      <c r="AV527" s="11"/>
      <c r="AW527" s="6">
        <f>SUMIF(AX$129:AX$159,$D527,AZ$129:AZ$159)</f>
        <v>0</v>
      </c>
      <c r="AX527" s="9"/>
      <c r="AY527" s="10"/>
      <c r="AZ527" s="11"/>
      <c r="BA527" s="6">
        <f>SUMIF(BB$129:BB$159,$D527,BD$129:BD$159)</f>
        <v>0</v>
      </c>
      <c r="BB527" s="9"/>
      <c r="BC527" s="10"/>
      <c r="BD527" s="11"/>
      <c r="BE527" s="6">
        <f>SUMIF(BF$129:BF$159,$D527,BH$129:BH$159)</f>
        <v>0</v>
      </c>
      <c r="BF527" s="9"/>
      <c r="BG527" s="10"/>
      <c r="BH527" s="11"/>
      <c r="BI527" s="6">
        <f>SUMIF(BJ$129:BJ$159,$D527,BL$129:BL$159)</f>
        <v>0</v>
      </c>
      <c r="BJ527" s="9"/>
      <c r="BK527" s="10"/>
      <c r="BL527" s="11"/>
      <c r="BM527" s="6">
        <f>SUMIF(BN$129:BN$159,$D527,BP$129:BP$159)</f>
        <v>0</v>
      </c>
      <c r="BN527" s="9"/>
      <c r="BO527" s="10"/>
      <c r="BP527" s="11"/>
      <c r="BQ527" s="6">
        <f>SUMIF(BR$129:BR$159,$D527,BT$129:BT$159)</f>
        <v>0</v>
      </c>
      <c r="BR527" s="9"/>
      <c r="BS527" s="10"/>
      <c r="BT527" s="11"/>
      <c r="BU527" s="6">
        <f>SUMIF(BV$129:BV$159,$D527,BX$129:BX$159)</f>
        <v>0</v>
      </c>
      <c r="BV527" s="9"/>
      <c r="BW527" s="10"/>
      <c r="BX527" s="11"/>
      <c r="BY527" s="6">
        <f>SUMIF(BZ$129:BZ$159,$D527,CB$129:CB$159)</f>
        <v>0</v>
      </c>
      <c r="BZ527" s="9"/>
      <c r="CA527" s="10"/>
      <c r="CB527" s="11"/>
      <c r="CC527" s="6">
        <f>SUMIF(CD$129:CD$159,$D527,CF$129:CF$159)</f>
        <v>0</v>
      </c>
      <c r="CD527" s="9"/>
      <c r="CE527" s="10"/>
      <c r="CF527" s="11"/>
      <c r="CG527" s="6">
        <f>SUMIF(CH$129:CH$159,$D527,CJ$129:CJ$159)</f>
        <v>0</v>
      </c>
      <c r="CH527" s="9"/>
      <c r="CI527" s="10"/>
      <c r="CJ527" s="11"/>
      <c r="CK527" s="6">
        <f>SUMIF(CL$129:CL$159,$D527,CN$129:CN$159)</f>
        <v>0</v>
      </c>
      <c r="CL527" s="9"/>
      <c r="CM527" s="10"/>
      <c r="CN527" s="11"/>
      <c r="CO527" s="6">
        <f>SUMIF(CP$129:CP$159,$D527,CR$129:CR$159)</f>
        <v>0</v>
      </c>
      <c r="CP527" s="9"/>
      <c r="CQ527" s="10"/>
      <c r="CR527" s="11"/>
      <c r="CS527" s="6">
        <f>SUMIF(CT$129:CT$159,$D527,CV$129:CV$159)</f>
        <v>0</v>
      </c>
      <c r="CT527" s="9"/>
      <c r="CU527" s="10"/>
      <c r="CV527" s="11"/>
      <c r="CW527" s="6">
        <f>SUMIF(CX$129:CX$159,$D527,CZ$129:CZ$159)</f>
        <v>0</v>
      </c>
      <c r="CX527" s="9"/>
      <c r="CY527" s="10"/>
      <c r="CZ527" s="11"/>
      <c r="DA527" s="6">
        <f>SUMIF(DB$129:DB$159,$D527,DD$129:DD$159)</f>
        <v>0</v>
      </c>
      <c r="DB527" s="9"/>
      <c r="DC527" s="10"/>
      <c r="DD527" s="11"/>
      <c r="DE527" s="6">
        <f>SUMIF(DF$129:DF$159,$D527,DH$129:DH$159)</f>
        <v>0</v>
      </c>
      <c r="DF527" s="9"/>
      <c r="DG527" s="10"/>
      <c r="DH527" s="11"/>
      <c r="DI527" s="6">
        <f>SUMIF(DJ$129:DJ$159,$D527,DL$129:DL$159)</f>
        <v>0</v>
      </c>
      <c r="DJ527" s="9"/>
      <c r="DK527" s="10"/>
      <c r="DL527" s="11"/>
      <c r="DM527" s="6">
        <f>SUMIF(DN$129:DN$159,$D527,DP$129:DP$159)</f>
        <v>0</v>
      </c>
      <c r="DN527" s="9"/>
      <c r="DO527" s="10"/>
      <c r="DP527" s="11"/>
      <c r="DQ527" s="6">
        <f>SUMIF(DR$129:DR$159,$D527,DT$129:DT$159)</f>
        <v>0</v>
      </c>
      <c r="DR527" s="9"/>
      <c r="DS527" s="10"/>
      <c r="DT527" s="11"/>
      <c r="DU527" s="6">
        <f>SUMIF(DV$129:DV$159,$D527,DX$129:DX$159)</f>
        <v>0</v>
      </c>
      <c r="DV527" s="9"/>
      <c r="DW527" s="10"/>
      <c r="DX527" s="11"/>
      <c r="DY527" s="6">
        <f>SUMIF(DZ$129:DZ$159,$D527,EB$129:EB$159)</f>
        <v>0</v>
      </c>
      <c r="DZ527" s="9"/>
      <c r="EA527" s="10"/>
      <c r="EB527" s="11"/>
      <c r="EC527" s="6">
        <f>SUMIF(ED$129:ED$159,$D527,EF$129:EF$159)</f>
        <v>0</v>
      </c>
      <c r="ED527" s="9"/>
      <c r="EE527" s="10"/>
      <c r="EF527" s="11"/>
      <c r="EG527" s="6">
        <f>SUMIF(EH$129:EH$159,$D527,EJ$129:EJ$159)</f>
        <v>0</v>
      </c>
      <c r="EH527" s="9"/>
      <c r="EI527" s="10"/>
      <c r="EJ527" s="11"/>
      <c r="EK527" s="6">
        <f>SUMIF(EL$129:EL$159,$D527,EN$129:EN$159)</f>
        <v>0</v>
      </c>
      <c r="EL527" s="9"/>
      <c r="EM527" s="10"/>
      <c r="EN527" s="11"/>
      <c r="EO527" s="6">
        <f>SUMIF(EP$129:EP$159,$D527,ER$129:ER$159)</f>
        <v>0</v>
      </c>
      <c r="EP527" s="9"/>
      <c r="EQ527" s="10"/>
      <c r="ER527" s="11"/>
      <c r="ES527" s="6">
        <f>SUMIF(ET$129:ET$159,$D527,EV$129:EV$159)</f>
        <v>0</v>
      </c>
      <c r="ET527" s="9"/>
      <c r="EU527" s="10"/>
      <c r="EV527" s="11"/>
      <c r="EW527" s="6">
        <f>SUMIF(EX$129:EX$159,$D527,EZ$129:EZ$159)</f>
        <v>0</v>
      </c>
      <c r="EX527" s="9"/>
      <c r="EY527" s="10"/>
      <c r="EZ527" s="11"/>
      <c r="FA527" s="6">
        <f>SUMIF(FB$129:FB$159,$D527,FD$129:FD$159)</f>
        <v>0</v>
      </c>
      <c r="FB527" s="9"/>
      <c r="FC527" s="10"/>
      <c r="FD527" s="11"/>
      <c r="FE527" s="6">
        <f>SUMIF(FF$129:FF$159,$D527,FH$129:FH$159)</f>
        <v>0</v>
      </c>
      <c r="FF527" s="9"/>
      <c r="FG527" s="10"/>
      <c r="FH527" s="11"/>
      <c r="FI527" s="6">
        <f>SUMIF(FJ$129:FJ$159,$D527,FL$129:FL$159)</f>
        <v>0</v>
      </c>
      <c r="FJ527" s="9"/>
      <c r="FK527" s="10"/>
      <c r="FL527" s="11"/>
      <c r="FM527" s="6">
        <f>SUMIF(FN$129:FN$159,$D527,FP$129:FP$159)</f>
        <v>0</v>
      </c>
      <c r="FN527" s="9"/>
      <c r="FO527" s="10"/>
      <c r="FP527" s="11"/>
      <c r="FQ527" s="6">
        <f>SUMIF(FR$129:FR$159,$D527,FT$129:FT$159)</f>
        <v>0</v>
      </c>
      <c r="FR527" s="9"/>
      <c r="FS527" s="10"/>
      <c r="FT527" s="11"/>
      <c r="FU527" s="6">
        <f>SUMIF(FV$129:FV$159,$D527,FX$129:FX$159)</f>
        <v>0</v>
      </c>
      <c r="FV527" s="9"/>
      <c r="FW527" s="10"/>
      <c r="FX527" s="11"/>
      <c r="FY527" s="6">
        <f>SUMIF(FZ$129:FZ$159,$D527,GB$129:GB$159)</f>
        <v>0</v>
      </c>
      <c r="FZ527" s="9"/>
      <c r="GA527" s="10"/>
      <c r="GB527" s="11"/>
      <c r="GC527" s="6">
        <f>SUMIF(GD$129:GD$159,$D527,GF$129:GF$159)</f>
        <v>0</v>
      </c>
      <c r="GD527" s="9"/>
      <c r="GE527" s="10"/>
      <c r="GF527" s="11"/>
      <c r="GG527" s="6">
        <f>SUMIF(GH$129:GH$159,$D527,GJ$129:GJ$159)</f>
        <v>0</v>
      </c>
      <c r="GH527" s="9"/>
      <c r="GI527" s="10"/>
      <c r="GJ527" s="11"/>
      <c r="GK527" s="6">
        <f>SUMIF(GL$129:GL$159,$D527,GN$129:GN$159)</f>
        <v>0</v>
      </c>
      <c r="GL527" s="9"/>
      <c r="GM527" s="10"/>
      <c r="GN527" s="11"/>
      <c r="GO527" s="6">
        <f>SUMIF(GP$129:GP$159,$D527,GR$129:GR$159)</f>
        <v>0</v>
      </c>
      <c r="GP527" s="9"/>
      <c r="GQ527" s="10"/>
      <c r="GR527" s="11"/>
      <c r="GS527" s="6">
        <f>SUMIF(GT$129:GT$159,$D527,GV$129:GV$159)</f>
        <v>0</v>
      </c>
      <c r="GT527" s="9"/>
      <c r="GU527" s="10"/>
      <c r="GV527" s="20"/>
      <c r="GW527" s="19">
        <f t="shared" si="14"/>
        <v>0</v>
      </c>
      <c r="GX527" s="472"/>
      <c r="GY527" s="522"/>
    </row>
    <row r="528" spans="1:207" ht="30">
      <c r="A528" s="244" t="s">
        <v>80</v>
      </c>
      <c r="B528" s="496"/>
      <c r="C528" s="293" t="s">
        <v>430</v>
      </c>
      <c r="D528" s="211" t="s">
        <v>432</v>
      </c>
      <c r="E528" s="206">
        <f>SUMIF(F$160:F$190,$D528,H$160:H$190)</f>
        <v>0</v>
      </c>
      <c r="F528" s="9"/>
      <c r="G528" s="10"/>
      <c r="H528" s="11"/>
      <c r="I528" s="6">
        <f>SUMIF(J$160:J$190,$D528,L$160:L$190)</f>
        <v>0</v>
      </c>
      <c r="J528" s="9"/>
      <c r="K528" s="10"/>
      <c r="L528" s="11"/>
      <c r="M528" s="6">
        <f>SUMIF(N$160:N$190,$D528,P$160:P$190)</f>
        <v>0</v>
      </c>
      <c r="N528" s="9"/>
      <c r="O528" s="10"/>
      <c r="P528" s="11"/>
      <c r="Q528" s="6">
        <f>SUMIF(R$160:R$190,$D528,T$160:T$190)</f>
        <v>0</v>
      </c>
      <c r="R528" s="9"/>
      <c r="S528" s="10"/>
      <c r="T528" s="11"/>
      <c r="U528" s="6">
        <f>SUMIF(V$160:V$190,$D528,X$160:X$190)</f>
        <v>0</v>
      </c>
      <c r="V528" s="9"/>
      <c r="W528" s="10"/>
      <c r="X528" s="11"/>
      <c r="Y528" s="6">
        <f>SUMIF(Z$160:Z$190,$D528,AB$160:AB$190)</f>
        <v>0</v>
      </c>
      <c r="Z528" s="9"/>
      <c r="AA528" s="10"/>
      <c r="AB528" s="11"/>
      <c r="AC528" s="6">
        <f>SUMIF(AD$160:AD$190,$D528,AF$160:AF$190)</f>
        <v>0</v>
      </c>
      <c r="AD528" s="9"/>
      <c r="AE528" s="10"/>
      <c r="AF528" s="11"/>
      <c r="AG528" s="6">
        <f>SUMIF(AH$160:AH$190,$D528,AJ$160:AJ$190)</f>
        <v>0</v>
      </c>
      <c r="AH528" s="9"/>
      <c r="AI528" s="10"/>
      <c r="AJ528" s="11"/>
      <c r="AK528" s="6">
        <f>SUMIF(AL$160:AL$190,$D528,AN$160:AN$190)</f>
        <v>0</v>
      </c>
      <c r="AL528" s="9"/>
      <c r="AM528" s="10"/>
      <c r="AN528" s="11"/>
      <c r="AO528" s="6">
        <f>SUMIF(AP$160:AP$190,$D528,AR$160:AR$190)</f>
        <v>0</v>
      </c>
      <c r="AP528" s="9"/>
      <c r="AQ528" s="10"/>
      <c r="AR528" s="11"/>
      <c r="AS528" s="6">
        <f>SUMIF(AT$160:AT$190,$D528,AV$160:AV$190)</f>
        <v>0</v>
      </c>
      <c r="AT528" s="9"/>
      <c r="AU528" s="10"/>
      <c r="AV528" s="11"/>
      <c r="AW528" s="6">
        <f>SUMIF(AX$160:AX$190,$D528,AZ$160:AZ$190)</f>
        <v>0</v>
      </c>
      <c r="AX528" s="9"/>
      <c r="AY528" s="10"/>
      <c r="AZ528" s="11"/>
      <c r="BA528" s="6">
        <f>SUMIF(BB$160:BB$190,$D528,BD$160:BD$190)</f>
        <v>0</v>
      </c>
      <c r="BB528" s="9"/>
      <c r="BC528" s="10"/>
      <c r="BD528" s="11"/>
      <c r="BE528" s="6">
        <f>SUMIF(BF$160:BF$190,$D528,BH$160:BH$190)</f>
        <v>0</v>
      </c>
      <c r="BF528" s="9"/>
      <c r="BG528" s="10"/>
      <c r="BH528" s="11"/>
      <c r="BI528" s="6">
        <f>SUMIF(BJ$160:BJ$190,$D528,BL$160:BL$190)</f>
        <v>0</v>
      </c>
      <c r="BJ528" s="9"/>
      <c r="BK528" s="10"/>
      <c r="BL528" s="11"/>
      <c r="BM528" s="6">
        <f>SUMIF(BN$160:BN$190,$D528,BP$160:BP$190)</f>
        <v>0</v>
      </c>
      <c r="BN528" s="9"/>
      <c r="BO528" s="10"/>
      <c r="BP528" s="11"/>
      <c r="BQ528" s="6">
        <f>SUMIF(BR$160:BR$190,$D528,BT$160:BT$190)</f>
        <v>0</v>
      </c>
      <c r="BR528" s="9"/>
      <c r="BS528" s="10"/>
      <c r="BT528" s="11"/>
      <c r="BU528" s="6">
        <f>SUMIF(BV$160:BV$190,$D528,BX$160:BX$190)</f>
        <v>0</v>
      </c>
      <c r="BV528" s="9"/>
      <c r="BW528" s="10"/>
      <c r="BX528" s="11"/>
      <c r="BY528" s="6">
        <f>SUMIF(BZ$160:BZ$190,$D528,CB$160:CB$190)</f>
        <v>0</v>
      </c>
      <c r="BZ528" s="9"/>
      <c r="CA528" s="10"/>
      <c r="CB528" s="11"/>
      <c r="CC528" s="6">
        <f>SUMIF(CD$160:CD$190,$D528,CF$160:CF$190)</f>
        <v>0</v>
      </c>
      <c r="CD528" s="9"/>
      <c r="CE528" s="10"/>
      <c r="CF528" s="11"/>
      <c r="CG528" s="6">
        <f>SUMIF(CH$160:CH$190,$D528,CJ$160:CJ$190)</f>
        <v>0</v>
      </c>
      <c r="CH528" s="9"/>
      <c r="CI528" s="10"/>
      <c r="CJ528" s="11"/>
      <c r="CK528" s="6">
        <f>SUMIF(CL$160:CL$190,$D528,CN$160:CN$190)</f>
        <v>0</v>
      </c>
      <c r="CL528" s="9"/>
      <c r="CM528" s="10"/>
      <c r="CN528" s="11"/>
      <c r="CO528" s="6">
        <f>SUMIF(CP$160:CP$190,$D528,CR$160:CR$190)</f>
        <v>0</v>
      </c>
      <c r="CP528" s="9"/>
      <c r="CQ528" s="10"/>
      <c r="CR528" s="11"/>
      <c r="CS528" s="6">
        <f>SUMIF(CT$160:CT$190,$D528,CV$160:CV$190)</f>
        <v>0</v>
      </c>
      <c r="CT528" s="9"/>
      <c r="CU528" s="10"/>
      <c r="CV528" s="11"/>
      <c r="CW528" s="6">
        <f>SUMIF(CX$160:CX$190,$D528,CZ$160:CZ$190)</f>
        <v>0</v>
      </c>
      <c r="CX528" s="9"/>
      <c r="CY528" s="10"/>
      <c r="CZ528" s="11"/>
      <c r="DA528" s="6">
        <f>SUMIF(DB$160:DB$190,$D528,DD$160:DD$190)</f>
        <v>0</v>
      </c>
      <c r="DB528" s="9"/>
      <c r="DC528" s="10"/>
      <c r="DD528" s="11"/>
      <c r="DE528" s="6">
        <f>SUMIF(DF$160:DF$190,$D528,DH$160:DH$190)</f>
        <v>0</v>
      </c>
      <c r="DF528" s="9"/>
      <c r="DG528" s="10"/>
      <c r="DH528" s="11"/>
      <c r="DI528" s="6">
        <f>SUMIF(DJ$160:DJ$190,$D528,DL$160:DL$190)</f>
        <v>0</v>
      </c>
      <c r="DJ528" s="9"/>
      <c r="DK528" s="10"/>
      <c r="DL528" s="11"/>
      <c r="DM528" s="6">
        <f>SUMIF(DN$160:DN$190,$D528,DP$160:DP$190)</f>
        <v>0</v>
      </c>
      <c r="DN528" s="9"/>
      <c r="DO528" s="10"/>
      <c r="DP528" s="11"/>
      <c r="DQ528" s="6">
        <f>SUMIF(DR$160:DR$190,$D528,DT$160:DT$190)</f>
        <v>0</v>
      </c>
      <c r="DR528" s="9"/>
      <c r="DS528" s="10"/>
      <c r="DT528" s="11"/>
      <c r="DU528" s="6">
        <f>SUMIF(DV$160:DV$190,$D528,DX$160:DX$190)</f>
        <v>0</v>
      </c>
      <c r="DV528" s="9"/>
      <c r="DW528" s="10"/>
      <c r="DX528" s="11"/>
      <c r="DY528" s="6">
        <f>SUMIF(DZ$160:DZ$190,$D528,EB$160:EB$190)</f>
        <v>0</v>
      </c>
      <c r="DZ528" s="9"/>
      <c r="EA528" s="10"/>
      <c r="EB528" s="11"/>
      <c r="EC528" s="6">
        <f>SUMIF(ED$160:ED$190,$D528,EF$160:EF$190)</f>
        <v>0</v>
      </c>
      <c r="ED528" s="9"/>
      <c r="EE528" s="10"/>
      <c r="EF528" s="11"/>
      <c r="EG528" s="6">
        <f>SUMIF(EH$160:EH$190,$D528,EJ$160:EJ$190)</f>
        <v>0</v>
      </c>
      <c r="EH528" s="9"/>
      <c r="EI528" s="10"/>
      <c r="EJ528" s="11"/>
      <c r="EK528" s="6">
        <f>SUMIF(EL$160:EL$190,$D528,EN$160:EN$190)</f>
        <v>0</v>
      </c>
      <c r="EL528" s="9"/>
      <c r="EM528" s="10"/>
      <c r="EN528" s="11"/>
      <c r="EO528" s="6">
        <f>SUMIF(EP$160:EP$190,$D528,ER$160:ER$190)</f>
        <v>0</v>
      </c>
      <c r="EP528" s="9"/>
      <c r="EQ528" s="10"/>
      <c r="ER528" s="11"/>
      <c r="ES528" s="6">
        <f>SUMIF(ET$160:ET$190,$D528,EV$160:EV$190)</f>
        <v>0</v>
      </c>
      <c r="ET528" s="9"/>
      <c r="EU528" s="10"/>
      <c r="EV528" s="11"/>
      <c r="EW528" s="6">
        <f>SUMIF(EX$160:EX$190,$D528,EZ$160:EZ$190)</f>
        <v>0</v>
      </c>
      <c r="EX528" s="9"/>
      <c r="EY528" s="10"/>
      <c r="EZ528" s="11"/>
      <c r="FA528" s="6">
        <f>SUMIF(FB$160:FB$190,$D528,FD$160:FD$190)</f>
        <v>0</v>
      </c>
      <c r="FB528" s="9"/>
      <c r="FC528" s="10"/>
      <c r="FD528" s="11"/>
      <c r="FE528" s="6">
        <f>SUMIF(FF$160:FF$190,$D528,FH$160:FH$190)</f>
        <v>0</v>
      </c>
      <c r="FF528" s="9"/>
      <c r="FG528" s="10"/>
      <c r="FH528" s="11"/>
      <c r="FI528" s="6">
        <f>SUMIF(FJ$160:FJ$190,$D528,FL$160:FL$190)</f>
        <v>0</v>
      </c>
      <c r="FJ528" s="9"/>
      <c r="FK528" s="10"/>
      <c r="FL528" s="11"/>
      <c r="FM528" s="6">
        <f>SUMIF(FN$160:FN$190,$D528,FP$160:FP$190)</f>
        <v>0</v>
      </c>
      <c r="FN528" s="9"/>
      <c r="FO528" s="10"/>
      <c r="FP528" s="11"/>
      <c r="FQ528" s="6">
        <f>SUMIF(FR$160:FR$190,$D528,FT$160:FT$190)</f>
        <v>0</v>
      </c>
      <c r="FR528" s="9"/>
      <c r="FS528" s="10"/>
      <c r="FT528" s="11"/>
      <c r="FU528" s="6">
        <f>SUMIF(FV$160:FV$190,$D528,FX$160:FX$190)</f>
        <v>0</v>
      </c>
      <c r="FV528" s="9"/>
      <c r="FW528" s="10"/>
      <c r="FX528" s="11"/>
      <c r="FY528" s="6">
        <f>SUMIF(FZ$160:FZ$190,$D528,GB$160:GB$190)</f>
        <v>0</v>
      </c>
      <c r="FZ528" s="9"/>
      <c r="GA528" s="10"/>
      <c r="GB528" s="11"/>
      <c r="GC528" s="6">
        <f>SUMIF(GD$160:GD$190,$D528,GF$160:GF$190)</f>
        <v>0</v>
      </c>
      <c r="GD528" s="9"/>
      <c r="GE528" s="10"/>
      <c r="GF528" s="11"/>
      <c r="GG528" s="6">
        <f>SUMIF(GH$160:GH$190,$D528,GJ$160:GJ$190)</f>
        <v>0</v>
      </c>
      <c r="GH528" s="9"/>
      <c r="GI528" s="10"/>
      <c r="GJ528" s="11"/>
      <c r="GK528" s="6">
        <f>SUMIF(GL$160:GL$190,$D528,GN$160:GN$190)</f>
        <v>0</v>
      </c>
      <c r="GL528" s="9"/>
      <c r="GM528" s="10"/>
      <c r="GN528" s="11"/>
      <c r="GO528" s="6">
        <f>SUMIF(GP$160:GP$190,$D528,GR$160:GR$190)</f>
        <v>0</v>
      </c>
      <c r="GP528" s="9"/>
      <c r="GQ528" s="10"/>
      <c r="GR528" s="11"/>
      <c r="GS528" s="6">
        <f>SUMIF(GT$160:GT$190,$D528,GV$160:GV$190)</f>
        <v>0</v>
      </c>
      <c r="GT528" s="9"/>
      <c r="GU528" s="10"/>
      <c r="GV528" s="20"/>
      <c r="GW528" s="19">
        <f t="shared" si="14"/>
        <v>0</v>
      </c>
      <c r="GX528" s="472"/>
      <c r="GY528" s="522"/>
    </row>
    <row r="529" spans="1:207" ht="30">
      <c r="A529" s="244" t="s">
        <v>81</v>
      </c>
      <c r="B529" s="496"/>
      <c r="C529" s="293" t="s">
        <v>430</v>
      </c>
      <c r="D529" s="211" t="s">
        <v>432</v>
      </c>
      <c r="E529" s="206">
        <f>SUMIF(F$191:F$221,$D529,H$191:H$221)</f>
        <v>0</v>
      </c>
      <c r="F529" s="9"/>
      <c r="G529" s="10"/>
      <c r="H529" s="11"/>
      <c r="I529" s="6">
        <f>SUMIF(J$191:J$221,$D529,L$191:L$221)</f>
        <v>0</v>
      </c>
      <c r="J529" s="9"/>
      <c r="K529" s="10"/>
      <c r="L529" s="11"/>
      <c r="M529" s="6">
        <f>SUMIF(N$191:N$221,$D529,P$191:P$221)</f>
        <v>0</v>
      </c>
      <c r="N529" s="9"/>
      <c r="O529" s="10"/>
      <c r="P529" s="11"/>
      <c r="Q529" s="6">
        <f>SUMIF(R$191:R$221,$D529,T$191:T$221)</f>
        <v>0</v>
      </c>
      <c r="R529" s="9"/>
      <c r="S529" s="10"/>
      <c r="T529" s="11"/>
      <c r="U529" s="6">
        <f>SUMIF(V$191:V$221,$D529,X$191:X$221)</f>
        <v>0</v>
      </c>
      <c r="V529" s="9"/>
      <c r="W529" s="10"/>
      <c r="X529" s="11"/>
      <c r="Y529" s="6">
        <f>SUMIF(Z$191:Z$221,$D529,AB$191:AB$221)</f>
        <v>0</v>
      </c>
      <c r="Z529" s="9"/>
      <c r="AA529" s="10"/>
      <c r="AB529" s="11"/>
      <c r="AC529" s="6">
        <f>SUMIF(AD$191:AD$221,$D529,AF$191:AF$221)</f>
        <v>0</v>
      </c>
      <c r="AD529" s="9"/>
      <c r="AE529" s="10"/>
      <c r="AF529" s="11"/>
      <c r="AG529" s="6">
        <f>SUMIF(AH$191:AH$221,$D529,AJ$191:AJ$221)</f>
        <v>0</v>
      </c>
      <c r="AH529" s="9"/>
      <c r="AI529" s="10"/>
      <c r="AJ529" s="11"/>
      <c r="AK529" s="6">
        <f>SUMIF(AL$191:AL$221,$D529,AN$191:AN$221)</f>
        <v>0</v>
      </c>
      <c r="AL529" s="9"/>
      <c r="AM529" s="10"/>
      <c r="AN529" s="11"/>
      <c r="AO529" s="6">
        <f>SUMIF(AP$191:AP$221,$D529,AR$191:AR$221)</f>
        <v>0</v>
      </c>
      <c r="AP529" s="9"/>
      <c r="AQ529" s="10"/>
      <c r="AR529" s="11"/>
      <c r="AS529" s="6">
        <f>SUMIF(AT$191:AT$221,$D529,AV$191:AV$221)</f>
        <v>0</v>
      </c>
      <c r="AT529" s="9"/>
      <c r="AU529" s="10"/>
      <c r="AV529" s="11"/>
      <c r="AW529" s="6">
        <f>SUMIF(AX$191:AX$221,$D529,AZ$191:AZ$221)</f>
        <v>0</v>
      </c>
      <c r="AX529" s="9"/>
      <c r="AY529" s="10"/>
      <c r="AZ529" s="11"/>
      <c r="BA529" s="6">
        <f>SUMIF(BB$191:BB$221,$D529,BD$191:BD$221)</f>
        <v>0</v>
      </c>
      <c r="BB529" s="9"/>
      <c r="BC529" s="10"/>
      <c r="BD529" s="11"/>
      <c r="BE529" s="6">
        <f>SUMIF(BF$191:BF$221,$D529,BH$191:BH$221)</f>
        <v>0</v>
      </c>
      <c r="BF529" s="9"/>
      <c r="BG529" s="10"/>
      <c r="BH529" s="11"/>
      <c r="BI529" s="6">
        <f>SUMIF(BJ$191:BJ$221,$D529,BL$191:BL$221)</f>
        <v>0</v>
      </c>
      <c r="BJ529" s="9"/>
      <c r="BK529" s="10"/>
      <c r="BL529" s="11"/>
      <c r="BM529" s="6">
        <f>SUMIF(BN$191:BN$221,$D529,BP$191:BP$221)</f>
        <v>0</v>
      </c>
      <c r="BN529" s="9"/>
      <c r="BO529" s="10"/>
      <c r="BP529" s="11"/>
      <c r="BQ529" s="6">
        <f>SUMIF(BR$191:BR$221,$D529,BT$191:BT$221)</f>
        <v>0</v>
      </c>
      <c r="BR529" s="9"/>
      <c r="BS529" s="10"/>
      <c r="BT529" s="11"/>
      <c r="BU529" s="6">
        <f>SUMIF(BV$191:BV$221,$D529,BX$191:BX$221)</f>
        <v>0</v>
      </c>
      <c r="BV529" s="9"/>
      <c r="BW529" s="10"/>
      <c r="BX529" s="11"/>
      <c r="BY529" s="6">
        <f>SUMIF(BZ$191:BZ$221,$D529,CB$191:CB$221)</f>
        <v>0</v>
      </c>
      <c r="BZ529" s="9"/>
      <c r="CA529" s="10"/>
      <c r="CB529" s="11"/>
      <c r="CC529" s="6">
        <f>SUMIF(CD$191:CD$221,$D529,CF$191:CF$221)</f>
        <v>0</v>
      </c>
      <c r="CD529" s="9"/>
      <c r="CE529" s="10"/>
      <c r="CF529" s="11"/>
      <c r="CG529" s="6">
        <f>SUMIF(CH$191:CH$221,$D529,CJ$191:CJ$221)</f>
        <v>0</v>
      </c>
      <c r="CH529" s="9"/>
      <c r="CI529" s="10"/>
      <c r="CJ529" s="11"/>
      <c r="CK529" s="6">
        <f>SUMIF(CL$191:CL$221,$D529,CN$191:CN$221)</f>
        <v>0</v>
      </c>
      <c r="CL529" s="9"/>
      <c r="CM529" s="10"/>
      <c r="CN529" s="11"/>
      <c r="CO529" s="6">
        <f>SUMIF(CP$191:CP$221,$D529,CR$191:CR$221)</f>
        <v>0</v>
      </c>
      <c r="CP529" s="9"/>
      <c r="CQ529" s="10"/>
      <c r="CR529" s="11"/>
      <c r="CS529" s="6">
        <f>SUMIF(CT$191:CT$221,$D529,CV$191:CV$221)</f>
        <v>0</v>
      </c>
      <c r="CT529" s="9"/>
      <c r="CU529" s="10"/>
      <c r="CV529" s="11"/>
      <c r="CW529" s="6">
        <f>SUMIF(CX$191:CX$221,$D529,CZ$191:CZ$221)</f>
        <v>0</v>
      </c>
      <c r="CX529" s="9"/>
      <c r="CY529" s="10"/>
      <c r="CZ529" s="11"/>
      <c r="DA529" s="6">
        <f>SUMIF(DB$191:DB$221,$D529,DD$191:DD$221)</f>
        <v>0</v>
      </c>
      <c r="DB529" s="9"/>
      <c r="DC529" s="10"/>
      <c r="DD529" s="11"/>
      <c r="DE529" s="6">
        <f>SUMIF(DF$191:DF$221,$D529,DH$191:DH$221)</f>
        <v>0</v>
      </c>
      <c r="DF529" s="9"/>
      <c r="DG529" s="10"/>
      <c r="DH529" s="11"/>
      <c r="DI529" s="6">
        <f>SUMIF(DJ$191:DJ$221,$D529,DL$191:DL$221)</f>
        <v>0</v>
      </c>
      <c r="DJ529" s="9"/>
      <c r="DK529" s="10"/>
      <c r="DL529" s="11"/>
      <c r="DM529" s="6">
        <f>SUMIF(DN$191:DN$221,$D529,DP$191:DP$221)</f>
        <v>0</v>
      </c>
      <c r="DN529" s="9"/>
      <c r="DO529" s="10"/>
      <c r="DP529" s="11"/>
      <c r="DQ529" s="6">
        <f>SUMIF(DR$191:DR$221,$D529,DT$191:DT$221)</f>
        <v>0</v>
      </c>
      <c r="DR529" s="9"/>
      <c r="DS529" s="10"/>
      <c r="DT529" s="11"/>
      <c r="DU529" s="6">
        <f>SUMIF(DV$191:DV$221,$D529,DX$191:DX$221)</f>
        <v>0</v>
      </c>
      <c r="DV529" s="9"/>
      <c r="DW529" s="10"/>
      <c r="DX529" s="11"/>
      <c r="DY529" s="6">
        <f>SUMIF(DZ$191:DZ$221,$D529,EB$191:EB$221)</f>
        <v>0</v>
      </c>
      <c r="DZ529" s="9"/>
      <c r="EA529" s="10"/>
      <c r="EB529" s="11"/>
      <c r="EC529" s="6">
        <f>SUMIF(ED$191:ED$221,$D529,EF$191:EF$221)</f>
        <v>0</v>
      </c>
      <c r="ED529" s="9"/>
      <c r="EE529" s="10"/>
      <c r="EF529" s="11"/>
      <c r="EG529" s="6">
        <f>SUMIF(EH$191:EH$221,$D529,EJ$191:EJ$221)</f>
        <v>0</v>
      </c>
      <c r="EH529" s="9"/>
      <c r="EI529" s="10"/>
      <c r="EJ529" s="11"/>
      <c r="EK529" s="6">
        <f>SUMIF(EL$191:EL$221,$D529,EN$191:EN$221)</f>
        <v>0</v>
      </c>
      <c r="EL529" s="9"/>
      <c r="EM529" s="10"/>
      <c r="EN529" s="11"/>
      <c r="EO529" s="6">
        <f>SUMIF(EP$191:EP$221,$D529,ER$191:ER$221)</f>
        <v>0</v>
      </c>
      <c r="EP529" s="9"/>
      <c r="EQ529" s="10"/>
      <c r="ER529" s="11"/>
      <c r="ES529" s="6">
        <f>SUMIF(ET$191:ET$221,$D529,EV$191:EV$221)</f>
        <v>0</v>
      </c>
      <c r="ET529" s="9"/>
      <c r="EU529" s="10"/>
      <c r="EV529" s="11"/>
      <c r="EW529" s="6">
        <f>SUMIF(EX$191:EX$221,$D529,EZ$191:EZ$221)</f>
        <v>0</v>
      </c>
      <c r="EX529" s="9"/>
      <c r="EY529" s="10"/>
      <c r="EZ529" s="11"/>
      <c r="FA529" s="6">
        <f>SUMIF(FB$191:FB$221,$D529,FD$191:FD$221)</f>
        <v>0</v>
      </c>
      <c r="FB529" s="9"/>
      <c r="FC529" s="10"/>
      <c r="FD529" s="11"/>
      <c r="FE529" s="6">
        <f>SUMIF(FF$191:FF$221,$D529,FH$191:FH$221)</f>
        <v>0</v>
      </c>
      <c r="FF529" s="9"/>
      <c r="FG529" s="10"/>
      <c r="FH529" s="11"/>
      <c r="FI529" s="6">
        <f>SUMIF(FJ$191:FJ$221,$D529,FL$191:FL$221)</f>
        <v>0</v>
      </c>
      <c r="FJ529" s="9"/>
      <c r="FK529" s="10"/>
      <c r="FL529" s="11"/>
      <c r="FM529" s="6">
        <f>SUMIF(FN$191:FN$221,$D529,FP$191:FP$221)</f>
        <v>0</v>
      </c>
      <c r="FN529" s="9"/>
      <c r="FO529" s="10"/>
      <c r="FP529" s="11"/>
      <c r="FQ529" s="6">
        <f>SUMIF(FR$191:FR$221,$D529,FT$191:FT$221)</f>
        <v>0</v>
      </c>
      <c r="FR529" s="9"/>
      <c r="FS529" s="10"/>
      <c r="FT529" s="11"/>
      <c r="FU529" s="6">
        <f>SUMIF(FV$191:FV$221,$D529,FX$191:FX$221)</f>
        <v>0</v>
      </c>
      <c r="FV529" s="9"/>
      <c r="FW529" s="10"/>
      <c r="FX529" s="11"/>
      <c r="FY529" s="6">
        <f>SUMIF(FZ$191:FZ$221,$D529,GB$191:GB$221)</f>
        <v>0</v>
      </c>
      <c r="FZ529" s="9"/>
      <c r="GA529" s="10"/>
      <c r="GB529" s="11"/>
      <c r="GC529" s="6">
        <f>SUMIF(GD$191:GD$221,$D529,GF$191:GF$221)</f>
        <v>0</v>
      </c>
      <c r="GD529" s="9"/>
      <c r="GE529" s="10"/>
      <c r="GF529" s="11"/>
      <c r="GG529" s="6">
        <f>SUMIF(GH$191:GH$221,$D529,GJ$191:GJ$221)</f>
        <v>0</v>
      </c>
      <c r="GH529" s="9"/>
      <c r="GI529" s="10"/>
      <c r="GJ529" s="11"/>
      <c r="GK529" s="6">
        <f>SUMIF(GL$191:GL$221,$D529,GN$191:GN$221)</f>
        <v>0</v>
      </c>
      <c r="GL529" s="9"/>
      <c r="GM529" s="10"/>
      <c r="GN529" s="11"/>
      <c r="GO529" s="6">
        <f>SUMIF(GP$191:GP$221,$D529,GR$191:GR$221)</f>
        <v>0</v>
      </c>
      <c r="GP529" s="9"/>
      <c r="GQ529" s="10"/>
      <c r="GR529" s="11"/>
      <c r="GS529" s="6">
        <f>SUMIF(GT$191:GT$221,$D529,GV$191:GV$221)</f>
        <v>0</v>
      </c>
      <c r="GT529" s="9"/>
      <c r="GU529" s="10"/>
      <c r="GV529" s="20"/>
      <c r="GW529" s="19">
        <f t="shared" si="14"/>
        <v>0</v>
      </c>
      <c r="GX529" s="472"/>
      <c r="GY529" s="522"/>
    </row>
    <row r="530" spans="1:207" ht="30">
      <c r="A530" s="244" t="s">
        <v>82</v>
      </c>
      <c r="B530" s="496"/>
      <c r="C530" s="293" t="s">
        <v>430</v>
      </c>
      <c r="D530" s="211" t="s">
        <v>432</v>
      </c>
      <c r="E530" s="206">
        <f>SUMIF(F$222:F$252,$D530,H$222:H$252)</f>
        <v>0</v>
      </c>
      <c r="F530" s="9"/>
      <c r="G530" s="10"/>
      <c r="H530" s="11"/>
      <c r="I530" s="6">
        <f>SUMIF(J$222:J$252,$D530,L$222:L$252)</f>
        <v>0</v>
      </c>
      <c r="J530" s="9"/>
      <c r="K530" s="10"/>
      <c r="L530" s="11"/>
      <c r="M530" s="6">
        <f>SUMIF(N$222:N$252,$D530,P$222:P$252)</f>
        <v>0</v>
      </c>
      <c r="N530" s="9"/>
      <c r="O530" s="10"/>
      <c r="P530" s="11"/>
      <c r="Q530" s="6">
        <f>SUMIF(R$222:R$252,$D530,T$222:T$252)</f>
        <v>0</v>
      </c>
      <c r="R530" s="9"/>
      <c r="S530" s="10"/>
      <c r="T530" s="11"/>
      <c r="U530" s="6">
        <f>SUMIF(V$222:V$252,$D530,X$222:X$252)</f>
        <v>0</v>
      </c>
      <c r="V530" s="9"/>
      <c r="W530" s="10"/>
      <c r="X530" s="11"/>
      <c r="Y530" s="6">
        <f>SUMIF(Z$222:Z$252,$D530,AB$222:AB$252)</f>
        <v>0</v>
      </c>
      <c r="Z530" s="9"/>
      <c r="AA530" s="10"/>
      <c r="AB530" s="11"/>
      <c r="AC530" s="6">
        <f>SUMIF(AD$222:AD$252,$D530,AF$222:AF$252)</f>
        <v>0</v>
      </c>
      <c r="AD530" s="9"/>
      <c r="AE530" s="10"/>
      <c r="AF530" s="11"/>
      <c r="AG530" s="6">
        <f>SUMIF(AH$222:AH$252,$D530,AJ$222:AJ$252)</f>
        <v>0</v>
      </c>
      <c r="AH530" s="9"/>
      <c r="AI530" s="10"/>
      <c r="AJ530" s="11"/>
      <c r="AK530" s="6">
        <f>SUMIF(AL$222:AL$252,$D530,AN$222:AN$252)</f>
        <v>0</v>
      </c>
      <c r="AL530" s="9"/>
      <c r="AM530" s="10"/>
      <c r="AN530" s="11"/>
      <c r="AO530" s="6">
        <f>SUMIF(AP$222:AP$252,$D530,AR$222:AR$252)</f>
        <v>0</v>
      </c>
      <c r="AP530" s="9"/>
      <c r="AQ530" s="10"/>
      <c r="AR530" s="11"/>
      <c r="AS530" s="6">
        <f>SUMIF(AT$222:AT$252,$D530,AV$222:AV$252)</f>
        <v>0</v>
      </c>
      <c r="AT530" s="9"/>
      <c r="AU530" s="10"/>
      <c r="AV530" s="11"/>
      <c r="AW530" s="6">
        <f>SUMIF(AX$222:AX$252,$D530,AZ$222:AZ$252)</f>
        <v>0</v>
      </c>
      <c r="AX530" s="9"/>
      <c r="AY530" s="10"/>
      <c r="AZ530" s="11"/>
      <c r="BA530" s="6">
        <f>SUMIF(BB$222:BB$252,$D530,BD$222:BD$252)</f>
        <v>0</v>
      </c>
      <c r="BB530" s="9"/>
      <c r="BC530" s="10"/>
      <c r="BD530" s="11"/>
      <c r="BE530" s="6">
        <f>SUMIF(BF$222:BF$252,$D530,BH$222:BH$252)</f>
        <v>0</v>
      </c>
      <c r="BF530" s="9"/>
      <c r="BG530" s="10"/>
      <c r="BH530" s="11"/>
      <c r="BI530" s="6">
        <f>SUMIF(BJ$222:BJ$252,$D530,BL$222:BL$252)</f>
        <v>0</v>
      </c>
      <c r="BJ530" s="9"/>
      <c r="BK530" s="10"/>
      <c r="BL530" s="11"/>
      <c r="BM530" s="6">
        <f>SUMIF(BN$222:BN$252,$D530,BP$222:BP$252)</f>
        <v>0</v>
      </c>
      <c r="BN530" s="9"/>
      <c r="BO530" s="10"/>
      <c r="BP530" s="11"/>
      <c r="BQ530" s="6">
        <f>SUMIF(BR$222:BR$252,$D530,BT$222:BT$252)</f>
        <v>0</v>
      </c>
      <c r="BR530" s="9"/>
      <c r="BS530" s="10"/>
      <c r="BT530" s="11"/>
      <c r="BU530" s="6">
        <f>SUMIF(BV$222:BV$252,$D530,BX$222:BX$252)</f>
        <v>0</v>
      </c>
      <c r="BV530" s="9"/>
      <c r="BW530" s="10"/>
      <c r="BX530" s="11"/>
      <c r="BY530" s="6">
        <f>SUMIF(BZ$222:BZ$252,$D530,CB$222:CB$252)</f>
        <v>0</v>
      </c>
      <c r="BZ530" s="9"/>
      <c r="CA530" s="10"/>
      <c r="CB530" s="11"/>
      <c r="CC530" s="6">
        <f>SUMIF(CD$222:CD$252,$D530,CF$222:CF$252)</f>
        <v>0</v>
      </c>
      <c r="CD530" s="9"/>
      <c r="CE530" s="10"/>
      <c r="CF530" s="11"/>
      <c r="CG530" s="6">
        <f>SUMIF(CH$222:CH$252,$D530,CJ$222:CJ$252)</f>
        <v>0</v>
      </c>
      <c r="CH530" s="9"/>
      <c r="CI530" s="10"/>
      <c r="CJ530" s="11"/>
      <c r="CK530" s="6">
        <f>SUMIF(CL$222:CL$252,$D530,CN$222:CN$252)</f>
        <v>0</v>
      </c>
      <c r="CL530" s="9"/>
      <c r="CM530" s="10"/>
      <c r="CN530" s="11"/>
      <c r="CO530" s="6">
        <f>SUMIF(CP$222:CP$252,$D530,CR$222:CR$252)</f>
        <v>0</v>
      </c>
      <c r="CP530" s="9"/>
      <c r="CQ530" s="10"/>
      <c r="CR530" s="11"/>
      <c r="CS530" s="6">
        <f>SUMIF(CT$222:CT$252,$D530,CV$222:CV$252)</f>
        <v>0</v>
      </c>
      <c r="CT530" s="9"/>
      <c r="CU530" s="10"/>
      <c r="CV530" s="11"/>
      <c r="CW530" s="6">
        <f>SUMIF(CX$222:CX$252,$D530,CZ$222:CZ$252)</f>
        <v>0</v>
      </c>
      <c r="CX530" s="9"/>
      <c r="CY530" s="10"/>
      <c r="CZ530" s="11"/>
      <c r="DA530" s="6">
        <f>SUMIF(DB$222:DB$252,$D530,DD$222:DD$252)</f>
        <v>0</v>
      </c>
      <c r="DB530" s="9"/>
      <c r="DC530" s="10"/>
      <c r="DD530" s="11"/>
      <c r="DE530" s="6">
        <f>SUMIF(DF$222:DF$252,$D530,DH$222:DH$252)</f>
        <v>0</v>
      </c>
      <c r="DF530" s="9"/>
      <c r="DG530" s="10"/>
      <c r="DH530" s="11"/>
      <c r="DI530" s="6">
        <f>SUMIF(DJ$222:DJ$252,$D530,DL$222:DL$252)</f>
        <v>0</v>
      </c>
      <c r="DJ530" s="9"/>
      <c r="DK530" s="10"/>
      <c r="DL530" s="11"/>
      <c r="DM530" s="6">
        <f>SUMIF(DN$222:DN$252,$D530,DP$222:DP$252)</f>
        <v>0</v>
      </c>
      <c r="DN530" s="9"/>
      <c r="DO530" s="10"/>
      <c r="DP530" s="11"/>
      <c r="DQ530" s="6">
        <f>SUMIF(DR$222:DR$252,$D530,DT$222:DT$252)</f>
        <v>0</v>
      </c>
      <c r="DR530" s="9"/>
      <c r="DS530" s="10"/>
      <c r="DT530" s="11"/>
      <c r="DU530" s="6">
        <f>SUMIF(DV$222:DV$252,$D530,DX$222:DX$252)</f>
        <v>0</v>
      </c>
      <c r="DV530" s="9"/>
      <c r="DW530" s="10"/>
      <c r="DX530" s="11"/>
      <c r="DY530" s="6">
        <f>SUMIF(DZ$222:DZ$252,$D530,EB$222:EB$252)</f>
        <v>0</v>
      </c>
      <c r="DZ530" s="9"/>
      <c r="EA530" s="10"/>
      <c r="EB530" s="11"/>
      <c r="EC530" s="6">
        <f>SUMIF(ED$222:ED$252,$D530,EF$222:EF$252)</f>
        <v>0</v>
      </c>
      <c r="ED530" s="9"/>
      <c r="EE530" s="10"/>
      <c r="EF530" s="11"/>
      <c r="EG530" s="6">
        <f>SUMIF(EH$222:EH$252,$D530,EJ$222:EJ$252)</f>
        <v>0</v>
      </c>
      <c r="EH530" s="9"/>
      <c r="EI530" s="10"/>
      <c r="EJ530" s="11"/>
      <c r="EK530" s="6">
        <f>SUMIF(EL$222:EL$252,$D530,EN$222:EN$252)</f>
        <v>0</v>
      </c>
      <c r="EL530" s="9"/>
      <c r="EM530" s="10"/>
      <c r="EN530" s="11"/>
      <c r="EO530" s="6">
        <f>SUMIF(EP$222:EP$252,$D530,ER$222:ER$252)</f>
        <v>0</v>
      </c>
      <c r="EP530" s="9"/>
      <c r="EQ530" s="10"/>
      <c r="ER530" s="11"/>
      <c r="ES530" s="6">
        <f>SUMIF(ET$222:ET$252,$D530,EV$222:EV$252)</f>
        <v>0</v>
      </c>
      <c r="ET530" s="9"/>
      <c r="EU530" s="10"/>
      <c r="EV530" s="11"/>
      <c r="EW530" s="6">
        <f>SUMIF(EX$222:EX$252,$D530,EZ$222:EZ$252)</f>
        <v>0</v>
      </c>
      <c r="EX530" s="9"/>
      <c r="EY530" s="10"/>
      <c r="EZ530" s="11"/>
      <c r="FA530" s="6">
        <f>SUMIF(FB$222:FB$252,$D530,FD$222:FD$252)</f>
        <v>0</v>
      </c>
      <c r="FB530" s="9"/>
      <c r="FC530" s="10"/>
      <c r="FD530" s="11"/>
      <c r="FE530" s="6">
        <f>SUMIF(FF$222:FF$252,$D530,FH$222:FH$252)</f>
        <v>0</v>
      </c>
      <c r="FF530" s="9"/>
      <c r="FG530" s="10"/>
      <c r="FH530" s="11"/>
      <c r="FI530" s="6">
        <f>SUMIF(FJ$222:FJ$252,$D530,FL$222:FL$252)</f>
        <v>0</v>
      </c>
      <c r="FJ530" s="9"/>
      <c r="FK530" s="10"/>
      <c r="FL530" s="11"/>
      <c r="FM530" s="6">
        <f>SUMIF(FN$222:FN$252,$D530,FP$222:FP$252)</f>
        <v>0</v>
      </c>
      <c r="FN530" s="9"/>
      <c r="FO530" s="10"/>
      <c r="FP530" s="11"/>
      <c r="FQ530" s="6">
        <f>SUMIF(FR$222:FR$252,$D530,FT$222:FT$252)</f>
        <v>0</v>
      </c>
      <c r="FR530" s="9"/>
      <c r="FS530" s="10"/>
      <c r="FT530" s="11"/>
      <c r="FU530" s="6">
        <f>SUMIF(FV$222:FV$252,$D530,FX$222:FX$252)</f>
        <v>0</v>
      </c>
      <c r="FV530" s="9"/>
      <c r="FW530" s="10"/>
      <c r="FX530" s="11"/>
      <c r="FY530" s="6">
        <f>SUMIF(FZ$222:FZ$252,$D530,GB$222:GB$252)</f>
        <v>0</v>
      </c>
      <c r="FZ530" s="9"/>
      <c r="GA530" s="10"/>
      <c r="GB530" s="11"/>
      <c r="GC530" s="6">
        <f>SUMIF(GD$222:GD$252,$D530,GF$222:GF$252)</f>
        <v>0</v>
      </c>
      <c r="GD530" s="9"/>
      <c r="GE530" s="10"/>
      <c r="GF530" s="11"/>
      <c r="GG530" s="6">
        <f>SUMIF(GH$222:GH$252,$D530,GJ$222:GJ$252)</f>
        <v>0</v>
      </c>
      <c r="GH530" s="9"/>
      <c r="GI530" s="10"/>
      <c r="GJ530" s="11"/>
      <c r="GK530" s="6">
        <f>SUMIF(GL$222:GL$252,$D530,GN$222:GN$252)</f>
        <v>0</v>
      </c>
      <c r="GL530" s="9"/>
      <c r="GM530" s="10"/>
      <c r="GN530" s="11"/>
      <c r="GO530" s="6">
        <f>SUMIF(GP$222:GP$252,$D530,GR$222:GR$252)</f>
        <v>0</v>
      </c>
      <c r="GP530" s="9"/>
      <c r="GQ530" s="10"/>
      <c r="GR530" s="11"/>
      <c r="GS530" s="6">
        <f>SUMIF(GT$222:GT$252,$D530,GV$222:GV$252)</f>
        <v>0</v>
      </c>
      <c r="GT530" s="9"/>
      <c r="GU530" s="10"/>
      <c r="GV530" s="20"/>
      <c r="GW530" s="19">
        <f t="shared" si="14"/>
        <v>0</v>
      </c>
      <c r="GX530" s="472"/>
      <c r="GY530" s="522"/>
    </row>
    <row r="531" spans="1:207" ht="30">
      <c r="A531" s="244" t="s">
        <v>83</v>
      </c>
      <c r="B531" s="496"/>
      <c r="C531" s="293" t="s">
        <v>430</v>
      </c>
      <c r="D531" s="211" t="s">
        <v>432</v>
      </c>
      <c r="E531" s="206">
        <f>SUMIF(F$253:F$283,$D531,H$253:H$283)</f>
        <v>0</v>
      </c>
      <c r="F531" s="9"/>
      <c r="G531" s="10"/>
      <c r="H531" s="11"/>
      <c r="I531" s="6">
        <f>SUMIF(J$253:J$283,$D531,L$253:L$283)</f>
        <v>0</v>
      </c>
      <c r="J531" s="9"/>
      <c r="K531" s="10"/>
      <c r="L531" s="11"/>
      <c r="M531" s="6">
        <f>SUMIF(N$253:N$283,$D531,P$253:P$283)</f>
        <v>0</v>
      </c>
      <c r="N531" s="9"/>
      <c r="O531" s="10"/>
      <c r="P531" s="11"/>
      <c r="Q531" s="6">
        <f>SUMIF(R$253:R$283,$D531,T$253:T$283)</f>
        <v>0</v>
      </c>
      <c r="R531" s="9"/>
      <c r="S531" s="10"/>
      <c r="T531" s="11"/>
      <c r="U531" s="6">
        <f>SUMIF(V$253:V$283,$D531,X$253:X$283)</f>
        <v>0</v>
      </c>
      <c r="V531" s="9"/>
      <c r="W531" s="10"/>
      <c r="X531" s="11"/>
      <c r="Y531" s="6">
        <f>SUMIF(Z$253:Z$283,$D531,AB$253:AB$283)</f>
        <v>0</v>
      </c>
      <c r="Z531" s="9"/>
      <c r="AA531" s="10"/>
      <c r="AB531" s="11"/>
      <c r="AC531" s="6">
        <f>SUMIF(AD$253:AD$283,$D531,AF$253:AF$283)</f>
        <v>0</v>
      </c>
      <c r="AD531" s="9"/>
      <c r="AE531" s="10"/>
      <c r="AF531" s="11"/>
      <c r="AG531" s="6">
        <f>SUMIF(AH$253:AH$283,$D531,AJ$253:AJ$283)</f>
        <v>0</v>
      </c>
      <c r="AH531" s="9"/>
      <c r="AI531" s="10"/>
      <c r="AJ531" s="11"/>
      <c r="AK531" s="6">
        <f>SUMIF(AL$253:AL$283,$D531,AN$253:AN$283)</f>
        <v>0</v>
      </c>
      <c r="AL531" s="9"/>
      <c r="AM531" s="10"/>
      <c r="AN531" s="11"/>
      <c r="AO531" s="6">
        <f>SUMIF(AP$253:AP$283,$D531,AR$253:AR$283)</f>
        <v>0</v>
      </c>
      <c r="AP531" s="9"/>
      <c r="AQ531" s="10"/>
      <c r="AR531" s="11"/>
      <c r="AS531" s="6">
        <f>SUMIF(AT$253:AT$283,$D531,AV$253:AV$283)</f>
        <v>0</v>
      </c>
      <c r="AT531" s="9"/>
      <c r="AU531" s="10"/>
      <c r="AV531" s="11"/>
      <c r="AW531" s="6">
        <f>SUMIF(AX$253:AX$283,$D531,AZ$253:AZ$283)</f>
        <v>0</v>
      </c>
      <c r="AX531" s="9"/>
      <c r="AY531" s="10"/>
      <c r="AZ531" s="11"/>
      <c r="BA531" s="6">
        <f>SUMIF(BB$253:BB$283,$D531,BD$253:BD$283)</f>
        <v>0</v>
      </c>
      <c r="BB531" s="9"/>
      <c r="BC531" s="10"/>
      <c r="BD531" s="11"/>
      <c r="BE531" s="6">
        <f>SUMIF(BF$253:BF$283,$D531,BH$253:BH$283)</f>
        <v>0</v>
      </c>
      <c r="BF531" s="9"/>
      <c r="BG531" s="10"/>
      <c r="BH531" s="11"/>
      <c r="BI531" s="6">
        <f>SUMIF(BJ$253:BJ$283,$D531,BL$253:BL$283)</f>
        <v>0</v>
      </c>
      <c r="BJ531" s="9"/>
      <c r="BK531" s="10"/>
      <c r="BL531" s="11"/>
      <c r="BM531" s="6">
        <f>SUMIF(BN$253:BN$283,$D531,BP$253:BP$283)</f>
        <v>0</v>
      </c>
      <c r="BN531" s="9"/>
      <c r="BO531" s="10"/>
      <c r="BP531" s="11"/>
      <c r="BQ531" s="6">
        <f>SUMIF(BR$253:BR$283,$D531,BT$253:BT$283)</f>
        <v>0</v>
      </c>
      <c r="BR531" s="9"/>
      <c r="BS531" s="10"/>
      <c r="BT531" s="11"/>
      <c r="BU531" s="6">
        <f>SUMIF(BV$253:BV$283,$D531,BX$253:BX$283)</f>
        <v>0</v>
      </c>
      <c r="BV531" s="9"/>
      <c r="BW531" s="10"/>
      <c r="BX531" s="11"/>
      <c r="BY531" s="6">
        <f>SUMIF(BZ$253:BZ$283,$D531,CB$253:CB$283)</f>
        <v>0</v>
      </c>
      <c r="BZ531" s="9"/>
      <c r="CA531" s="10"/>
      <c r="CB531" s="11"/>
      <c r="CC531" s="6">
        <f>SUMIF(CD$253:CD$283,$D531,CF$253:CF$283)</f>
        <v>0</v>
      </c>
      <c r="CD531" s="9"/>
      <c r="CE531" s="10"/>
      <c r="CF531" s="11"/>
      <c r="CG531" s="6">
        <f>SUMIF(CH$253:CH$283,$D531,CJ$253:CJ$283)</f>
        <v>0</v>
      </c>
      <c r="CH531" s="9"/>
      <c r="CI531" s="10"/>
      <c r="CJ531" s="11"/>
      <c r="CK531" s="6">
        <f>SUMIF(CL$253:CL$283,$D531,CN$253:CN$283)</f>
        <v>0</v>
      </c>
      <c r="CL531" s="9"/>
      <c r="CM531" s="10"/>
      <c r="CN531" s="11"/>
      <c r="CO531" s="6">
        <f>SUMIF(CP$253:CP$283,$D531,CR$253:CR$283)</f>
        <v>0</v>
      </c>
      <c r="CP531" s="9"/>
      <c r="CQ531" s="10"/>
      <c r="CR531" s="11"/>
      <c r="CS531" s="6">
        <f>SUMIF(CT$253:CT$283,$D531,CV$253:CV$283)</f>
        <v>0</v>
      </c>
      <c r="CT531" s="9"/>
      <c r="CU531" s="10"/>
      <c r="CV531" s="11"/>
      <c r="CW531" s="6">
        <f>SUMIF(CX$253:CX$283,$D531,CZ$253:CZ$283)</f>
        <v>0</v>
      </c>
      <c r="CX531" s="9"/>
      <c r="CY531" s="10"/>
      <c r="CZ531" s="11"/>
      <c r="DA531" s="6">
        <f>SUMIF(DB$253:DB$283,$D531,DD$253:DD$283)</f>
        <v>0</v>
      </c>
      <c r="DB531" s="9"/>
      <c r="DC531" s="10"/>
      <c r="DD531" s="11"/>
      <c r="DE531" s="6">
        <f>SUMIF(DF$253:DF$283,$D531,DH$253:DH$283)</f>
        <v>0</v>
      </c>
      <c r="DF531" s="9"/>
      <c r="DG531" s="10"/>
      <c r="DH531" s="11"/>
      <c r="DI531" s="6">
        <f>SUMIF(DJ$253:DJ$283,$D531,DL$253:DL$283)</f>
        <v>0</v>
      </c>
      <c r="DJ531" s="9"/>
      <c r="DK531" s="10"/>
      <c r="DL531" s="11"/>
      <c r="DM531" s="6">
        <f>SUMIF(DN$253:DN$283,$D531,DP$253:DP$283)</f>
        <v>0</v>
      </c>
      <c r="DN531" s="9"/>
      <c r="DO531" s="10"/>
      <c r="DP531" s="11"/>
      <c r="DQ531" s="6">
        <f>SUMIF(DR$253:DR$283,$D531,DT$253:DT$283)</f>
        <v>0</v>
      </c>
      <c r="DR531" s="9"/>
      <c r="DS531" s="10"/>
      <c r="DT531" s="11"/>
      <c r="DU531" s="6">
        <f>SUMIF(DV$253:DV$283,$D531,DX$253:DX$283)</f>
        <v>0</v>
      </c>
      <c r="DV531" s="9"/>
      <c r="DW531" s="10"/>
      <c r="DX531" s="11"/>
      <c r="DY531" s="6">
        <f>SUMIF(DZ$253:DZ$283,$D531,EB$253:EB$283)</f>
        <v>0</v>
      </c>
      <c r="DZ531" s="9"/>
      <c r="EA531" s="10"/>
      <c r="EB531" s="11"/>
      <c r="EC531" s="6">
        <f>SUMIF(ED$253:ED$283,$D531,EF$253:EF$283)</f>
        <v>0</v>
      </c>
      <c r="ED531" s="9"/>
      <c r="EE531" s="10"/>
      <c r="EF531" s="11"/>
      <c r="EG531" s="6">
        <f>SUMIF(EH$253:EH$283,$D531,EJ$253:EJ$283)</f>
        <v>0</v>
      </c>
      <c r="EH531" s="9"/>
      <c r="EI531" s="10"/>
      <c r="EJ531" s="11"/>
      <c r="EK531" s="6">
        <f>SUMIF(EL$253:EL$283,$D531,EN$253:EN$283)</f>
        <v>0</v>
      </c>
      <c r="EL531" s="9"/>
      <c r="EM531" s="10"/>
      <c r="EN531" s="11"/>
      <c r="EO531" s="6">
        <f>SUMIF(EP$253:EP$283,$D531,ER$253:ER$283)</f>
        <v>0</v>
      </c>
      <c r="EP531" s="9"/>
      <c r="EQ531" s="10"/>
      <c r="ER531" s="11"/>
      <c r="ES531" s="6">
        <f>SUMIF(ET$253:ET$283,$D531,EV$253:EV$283)</f>
        <v>0</v>
      </c>
      <c r="ET531" s="9"/>
      <c r="EU531" s="10"/>
      <c r="EV531" s="11"/>
      <c r="EW531" s="6">
        <f>SUMIF(EX$253:EX$283,$D531,EZ$253:EZ$283)</f>
        <v>0</v>
      </c>
      <c r="EX531" s="9"/>
      <c r="EY531" s="10"/>
      <c r="EZ531" s="11"/>
      <c r="FA531" s="6">
        <f>SUMIF(FB$253:FB$283,$D531,FD$253:FD$283)</f>
        <v>0</v>
      </c>
      <c r="FB531" s="9"/>
      <c r="FC531" s="10"/>
      <c r="FD531" s="11"/>
      <c r="FE531" s="6">
        <f>SUMIF(FF$253:FF$283,$D531,FH$253:FH$283)</f>
        <v>0</v>
      </c>
      <c r="FF531" s="9"/>
      <c r="FG531" s="10"/>
      <c r="FH531" s="11"/>
      <c r="FI531" s="6">
        <f>SUMIF(FJ$253:FJ$283,$D531,FL$253:FL$283)</f>
        <v>0</v>
      </c>
      <c r="FJ531" s="9"/>
      <c r="FK531" s="10"/>
      <c r="FL531" s="11"/>
      <c r="FM531" s="6">
        <f>SUMIF(FN$253:FN$283,$D531,FP$253:FP$283)</f>
        <v>0</v>
      </c>
      <c r="FN531" s="9"/>
      <c r="FO531" s="10"/>
      <c r="FP531" s="11"/>
      <c r="FQ531" s="6">
        <f>SUMIF(FR$253:FR$283,$D531,FT$253:FT$283)</f>
        <v>0</v>
      </c>
      <c r="FR531" s="9"/>
      <c r="FS531" s="10"/>
      <c r="FT531" s="11"/>
      <c r="FU531" s="6">
        <f>SUMIF(FV$253:FV$283,$D531,FX$253:FX$283)</f>
        <v>0</v>
      </c>
      <c r="FV531" s="9"/>
      <c r="FW531" s="10"/>
      <c r="FX531" s="11"/>
      <c r="FY531" s="6">
        <f>SUMIF(FZ$253:FZ$283,$D531,GB$253:GB$283)</f>
        <v>0</v>
      </c>
      <c r="FZ531" s="9"/>
      <c r="GA531" s="10"/>
      <c r="GB531" s="11"/>
      <c r="GC531" s="6">
        <f>SUMIF(GD$253:GD$283,$D531,GF$253:GF$283)</f>
        <v>0</v>
      </c>
      <c r="GD531" s="9"/>
      <c r="GE531" s="10"/>
      <c r="GF531" s="11"/>
      <c r="GG531" s="6">
        <f>SUMIF(GH$253:GH$283,$D531,GJ$253:GJ$283)</f>
        <v>0</v>
      </c>
      <c r="GH531" s="9"/>
      <c r="GI531" s="10"/>
      <c r="GJ531" s="11"/>
      <c r="GK531" s="6">
        <f>SUMIF(GL$253:GL$283,$D531,GN$253:GN$283)</f>
        <v>0</v>
      </c>
      <c r="GL531" s="9"/>
      <c r="GM531" s="10"/>
      <c r="GN531" s="11"/>
      <c r="GO531" s="6">
        <f>SUMIF(GP$253:GP$283,$D531,GR$253:GR$283)</f>
        <v>0</v>
      </c>
      <c r="GP531" s="9"/>
      <c r="GQ531" s="10"/>
      <c r="GR531" s="11"/>
      <c r="GS531" s="6">
        <f>SUMIF(GT$253:GT$283,$D531,GV$253:GV$283)</f>
        <v>0</v>
      </c>
      <c r="GT531" s="9"/>
      <c r="GU531" s="10"/>
      <c r="GV531" s="20"/>
      <c r="GW531" s="19">
        <f t="shared" si="14"/>
        <v>0</v>
      </c>
      <c r="GX531" s="472"/>
      <c r="GY531" s="522"/>
    </row>
    <row r="532" spans="1:207" ht="30">
      <c r="A532" s="244" t="s">
        <v>84</v>
      </c>
      <c r="B532" s="496"/>
      <c r="C532" s="293" t="s">
        <v>430</v>
      </c>
      <c r="D532" s="211" t="s">
        <v>432</v>
      </c>
      <c r="E532" s="206">
        <f>SUMIF(F$284:F$314,$D532,H$284:H$314)</f>
        <v>0</v>
      </c>
      <c r="F532" s="9"/>
      <c r="G532" s="10"/>
      <c r="H532" s="11"/>
      <c r="I532" s="6">
        <f>SUMIF(J$284:J$314,$D532,L$284:L$314)</f>
        <v>0</v>
      </c>
      <c r="J532" s="9"/>
      <c r="K532" s="10"/>
      <c r="L532" s="11"/>
      <c r="M532" s="6">
        <f>SUMIF(N$284:N$314,$D532,P$284:P$314)</f>
        <v>0</v>
      </c>
      <c r="N532" s="9"/>
      <c r="O532" s="10"/>
      <c r="P532" s="11"/>
      <c r="Q532" s="6">
        <f>SUMIF(R$284:R$314,$D532,T$284:T$314)</f>
        <v>0</v>
      </c>
      <c r="R532" s="9"/>
      <c r="S532" s="10"/>
      <c r="T532" s="11"/>
      <c r="U532" s="6">
        <f>SUMIF(V$284:V$314,$D532,X$284:X$314)</f>
        <v>0</v>
      </c>
      <c r="V532" s="9"/>
      <c r="W532" s="10"/>
      <c r="X532" s="11"/>
      <c r="Y532" s="6">
        <f>SUMIF(Z$284:Z$314,$D532,AB$284:AB$314)</f>
        <v>0</v>
      </c>
      <c r="Z532" s="9"/>
      <c r="AA532" s="10"/>
      <c r="AB532" s="11"/>
      <c r="AC532" s="6">
        <f>SUMIF(AD$284:AD$314,$D532,AF$284:AF$314)</f>
        <v>0</v>
      </c>
      <c r="AD532" s="9"/>
      <c r="AE532" s="10"/>
      <c r="AF532" s="11"/>
      <c r="AG532" s="6">
        <f>SUMIF(AH$284:AH$314,$D532,AJ$284:AJ$314)</f>
        <v>0</v>
      </c>
      <c r="AH532" s="9"/>
      <c r="AI532" s="10"/>
      <c r="AJ532" s="11"/>
      <c r="AK532" s="6">
        <f>SUMIF(AL$284:AL$314,$D532,AN$284:AN$314)</f>
        <v>0</v>
      </c>
      <c r="AL532" s="9"/>
      <c r="AM532" s="10"/>
      <c r="AN532" s="11"/>
      <c r="AO532" s="6">
        <f>SUMIF(AP$284:AP$314,$D532,AR$284:AR$314)</f>
        <v>0</v>
      </c>
      <c r="AP532" s="9"/>
      <c r="AQ532" s="10"/>
      <c r="AR532" s="11"/>
      <c r="AS532" s="6">
        <f>SUMIF(AT$284:AT$314,$D532,AV$284:AV$314)</f>
        <v>0</v>
      </c>
      <c r="AT532" s="9"/>
      <c r="AU532" s="10"/>
      <c r="AV532" s="11"/>
      <c r="AW532" s="6">
        <f>SUMIF(AX$284:AX$314,$D532,AZ$284:AZ$314)</f>
        <v>0</v>
      </c>
      <c r="AX532" s="9"/>
      <c r="AY532" s="10"/>
      <c r="AZ532" s="11"/>
      <c r="BA532" s="6">
        <f>SUMIF(BB$284:BB$314,$D532,BD$284:BD$314)</f>
        <v>0</v>
      </c>
      <c r="BB532" s="9"/>
      <c r="BC532" s="10"/>
      <c r="BD532" s="11"/>
      <c r="BE532" s="6">
        <f>SUMIF(BF$284:BF$314,$D532,BH$284:BH$314)</f>
        <v>0</v>
      </c>
      <c r="BF532" s="9"/>
      <c r="BG532" s="10"/>
      <c r="BH532" s="11"/>
      <c r="BI532" s="6">
        <f>SUMIF(BJ$284:BJ$314,$D532,BL$284:BL$314)</f>
        <v>0</v>
      </c>
      <c r="BJ532" s="9"/>
      <c r="BK532" s="10"/>
      <c r="BL532" s="11"/>
      <c r="BM532" s="6">
        <f>SUMIF(BN$284:BN$314,$D532,BP$284:BP$314)</f>
        <v>0</v>
      </c>
      <c r="BN532" s="9"/>
      <c r="BO532" s="10"/>
      <c r="BP532" s="11"/>
      <c r="BQ532" s="6">
        <f>SUMIF(BR$284:BR$314,$D532,BT$284:BT$314)</f>
        <v>0</v>
      </c>
      <c r="BR532" s="9"/>
      <c r="BS532" s="10"/>
      <c r="BT532" s="11"/>
      <c r="BU532" s="6">
        <f>SUMIF(BV$284:BV$314,$D532,BX$284:BX$314)</f>
        <v>0</v>
      </c>
      <c r="BV532" s="9"/>
      <c r="BW532" s="10"/>
      <c r="BX532" s="11"/>
      <c r="BY532" s="6">
        <f>SUMIF(BZ$284:BZ$314,$D532,CB$284:CB$314)</f>
        <v>0</v>
      </c>
      <c r="BZ532" s="9"/>
      <c r="CA532" s="10"/>
      <c r="CB532" s="11"/>
      <c r="CC532" s="6">
        <f>SUMIF(CD$284:CD$314,$D532,CF$284:CF$314)</f>
        <v>0</v>
      </c>
      <c r="CD532" s="9"/>
      <c r="CE532" s="10"/>
      <c r="CF532" s="11"/>
      <c r="CG532" s="6">
        <f>SUMIF(CH$284:CH$314,$D532,CJ$284:CJ$314)</f>
        <v>0</v>
      </c>
      <c r="CH532" s="9"/>
      <c r="CI532" s="10"/>
      <c r="CJ532" s="11"/>
      <c r="CK532" s="6">
        <f>SUMIF(CL$284:CL$314,$D532,CN$284:CN$314)</f>
        <v>0</v>
      </c>
      <c r="CL532" s="9"/>
      <c r="CM532" s="10"/>
      <c r="CN532" s="11"/>
      <c r="CO532" s="6">
        <f>SUMIF(CP$284:CP$314,$D532,CR$284:CR$314)</f>
        <v>0</v>
      </c>
      <c r="CP532" s="9"/>
      <c r="CQ532" s="10"/>
      <c r="CR532" s="11"/>
      <c r="CS532" s="6">
        <f>SUMIF(CT$284:CT$314,$D532,CV$284:CV$314)</f>
        <v>0</v>
      </c>
      <c r="CT532" s="9"/>
      <c r="CU532" s="10"/>
      <c r="CV532" s="11"/>
      <c r="CW532" s="6">
        <f>SUMIF(CX$284:CX$314,$D532,CZ$284:CZ$314)</f>
        <v>0</v>
      </c>
      <c r="CX532" s="9"/>
      <c r="CY532" s="10"/>
      <c r="CZ532" s="11"/>
      <c r="DA532" s="6">
        <f>SUMIF(DB$284:DB$314,$D532,DD$284:DD$314)</f>
        <v>0</v>
      </c>
      <c r="DB532" s="9"/>
      <c r="DC532" s="10"/>
      <c r="DD532" s="11"/>
      <c r="DE532" s="6">
        <f>SUMIF(DF$284:DF$314,$D532,DH$284:DH$314)</f>
        <v>0</v>
      </c>
      <c r="DF532" s="9"/>
      <c r="DG532" s="10"/>
      <c r="DH532" s="11"/>
      <c r="DI532" s="6">
        <f>SUMIF(DJ$284:DJ$314,$D532,DL$284:DL$314)</f>
        <v>0</v>
      </c>
      <c r="DJ532" s="9"/>
      <c r="DK532" s="10"/>
      <c r="DL532" s="11"/>
      <c r="DM532" s="6">
        <f>SUMIF(DN$284:DN$314,$D532,DP$284:DP$314)</f>
        <v>0</v>
      </c>
      <c r="DN532" s="9"/>
      <c r="DO532" s="10"/>
      <c r="DP532" s="11"/>
      <c r="DQ532" s="6">
        <f>SUMIF(DR$284:DR$314,$D532,DT$284:DT$314)</f>
        <v>0</v>
      </c>
      <c r="DR532" s="9"/>
      <c r="DS532" s="10"/>
      <c r="DT532" s="11"/>
      <c r="DU532" s="6">
        <f>SUMIF(DV$284:DV$314,$D532,DX$284:DX$314)</f>
        <v>0</v>
      </c>
      <c r="DV532" s="9"/>
      <c r="DW532" s="10"/>
      <c r="DX532" s="11"/>
      <c r="DY532" s="6">
        <f>SUMIF(DZ$284:DZ$314,$D532,EB$284:EB$314)</f>
        <v>0</v>
      </c>
      <c r="DZ532" s="9"/>
      <c r="EA532" s="10"/>
      <c r="EB532" s="11"/>
      <c r="EC532" s="6">
        <f>SUMIF(ED$284:ED$314,$D532,EF$284:EF$314)</f>
        <v>0</v>
      </c>
      <c r="ED532" s="9"/>
      <c r="EE532" s="10"/>
      <c r="EF532" s="11"/>
      <c r="EG532" s="6">
        <f>SUMIF(EH$284:EH$314,$D532,EJ$284:EJ$314)</f>
        <v>0</v>
      </c>
      <c r="EH532" s="9"/>
      <c r="EI532" s="10"/>
      <c r="EJ532" s="11"/>
      <c r="EK532" s="6">
        <f>SUMIF(EL$284:EL$314,$D532,EN$284:EN$314)</f>
        <v>0</v>
      </c>
      <c r="EL532" s="9"/>
      <c r="EM532" s="10"/>
      <c r="EN532" s="11"/>
      <c r="EO532" s="6">
        <f>SUMIF(EP$284:EP$314,$D532,ER$284:ER$314)</f>
        <v>0</v>
      </c>
      <c r="EP532" s="9"/>
      <c r="EQ532" s="10"/>
      <c r="ER532" s="11"/>
      <c r="ES532" s="6">
        <f>SUMIF(ET$284:ET$314,$D532,EV$284:EV$314)</f>
        <v>0</v>
      </c>
      <c r="ET532" s="9"/>
      <c r="EU532" s="10"/>
      <c r="EV532" s="11"/>
      <c r="EW532" s="6">
        <f>SUMIF(EX$284:EX$314,$D532,EZ$284:EZ$314)</f>
        <v>0</v>
      </c>
      <c r="EX532" s="9"/>
      <c r="EY532" s="10"/>
      <c r="EZ532" s="11"/>
      <c r="FA532" s="6">
        <f>SUMIF(FB$284:FB$314,$D532,FD$284:FD$314)</f>
        <v>0</v>
      </c>
      <c r="FB532" s="9"/>
      <c r="FC532" s="10"/>
      <c r="FD532" s="11"/>
      <c r="FE532" s="6">
        <f>SUMIF(FF$284:FF$314,$D532,FH$284:FH$314)</f>
        <v>0</v>
      </c>
      <c r="FF532" s="9"/>
      <c r="FG532" s="10"/>
      <c r="FH532" s="11"/>
      <c r="FI532" s="6">
        <f>SUMIF(FJ$284:FJ$314,$D532,FL$284:FL$314)</f>
        <v>0</v>
      </c>
      <c r="FJ532" s="9"/>
      <c r="FK532" s="10"/>
      <c r="FL532" s="11"/>
      <c r="FM532" s="6">
        <f>SUMIF(FN$284:FN$314,$D532,FP$284:FP$314)</f>
        <v>0</v>
      </c>
      <c r="FN532" s="9"/>
      <c r="FO532" s="10"/>
      <c r="FP532" s="11"/>
      <c r="FQ532" s="6">
        <f>SUMIF(FR$284:FR$314,$D532,FT$284:FT$314)</f>
        <v>0</v>
      </c>
      <c r="FR532" s="9"/>
      <c r="FS532" s="10"/>
      <c r="FT532" s="11"/>
      <c r="FU532" s="6">
        <f>SUMIF(FV$284:FV$314,$D532,FX$284:FX$314)</f>
        <v>0</v>
      </c>
      <c r="FV532" s="9"/>
      <c r="FW532" s="10"/>
      <c r="FX532" s="11"/>
      <c r="FY532" s="6">
        <f>SUMIF(FZ$284:FZ$314,$D532,GB$284:GB$314)</f>
        <v>0</v>
      </c>
      <c r="FZ532" s="9"/>
      <c r="GA532" s="10"/>
      <c r="GB532" s="11"/>
      <c r="GC532" s="6">
        <f>SUMIF(GD$284:GD$314,$D532,GF$284:GF$314)</f>
        <v>0</v>
      </c>
      <c r="GD532" s="9"/>
      <c r="GE532" s="10"/>
      <c r="GF532" s="11"/>
      <c r="GG532" s="6">
        <f>SUMIF(GH$284:GH$314,$D532,GJ$284:GJ$314)</f>
        <v>0</v>
      </c>
      <c r="GH532" s="9"/>
      <c r="GI532" s="10"/>
      <c r="GJ532" s="11"/>
      <c r="GK532" s="6">
        <f>SUMIF(GL$284:GL$314,$D532,GN$284:GN$314)</f>
        <v>0</v>
      </c>
      <c r="GL532" s="9"/>
      <c r="GM532" s="10"/>
      <c r="GN532" s="11"/>
      <c r="GO532" s="6">
        <f>SUMIF(GP$284:GP$314,$D532,GR$284:GR$314)</f>
        <v>0</v>
      </c>
      <c r="GP532" s="9"/>
      <c r="GQ532" s="10"/>
      <c r="GR532" s="11"/>
      <c r="GS532" s="6">
        <f>SUMIF(GT$284:GT$314,$D532,GV$284:GV$314)</f>
        <v>0</v>
      </c>
      <c r="GT532" s="9"/>
      <c r="GU532" s="10"/>
      <c r="GV532" s="20"/>
      <c r="GW532" s="19">
        <f t="shared" si="14"/>
        <v>0</v>
      </c>
      <c r="GX532" s="472"/>
      <c r="GY532" s="522"/>
    </row>
    <row r="533" spans="1:207" ht="30">
      <c r="A533" s="244" t="s">
        <v>85</v>
      </c>
      <c r="B533" s="496"/>
      <c r="C533" s="293" t="s">
        <v>430</v>
      </c>
      <c r="D533" s="211" t="s">
        <v>432</v>
      </c>
      <c r="E533" s="206">
        <f>SUMIF(F$315:F$345,$D533,H$315:H$345)</f>
        <v>0</v>
      </c>
      <c r="F533" s="9"/>
      <c r="G533" s="10"/>
      <c r="H533" s="11"/>
      <c r="I533" s="6">
        <f>SUMIF(J$315:J$345,$D533,L$315:L$345)</f>
        <v>0</v>
      </c>
      <c r="J533" s="9"/>
      <c r="K533" s="10"/>
      <c r="L533" s="11"/>
      <c r="M533" s="6">
        <f>SUMIF(N$315:N$345,$D533,P$315:P$345)</f>
        <v>0</v>
      </c>
      <c r="N533" s="9"/>
      <c r="O533" s="10"/>
      <c r="P533" s="11"/>
      <c r="Q533" s="6">
        <f>SUMIF(R$315:R$345,$D533,T$315:T$345)</f>
        <v>0</v>
      </c>
      <c r="R533" s="9"/>
      <c r="S533" s="10"/>
      <c r="T533" s="11"/>
      <c r="U533" s="6">
        <f>SUMIF(V$315:V$345,$D533,X$315:X$345)</f>
        <v>0</v>
      </c>
      <c r="V533" s="9"/>
      <c r="W533" s="10"/>
      <c r="X533" s="11"/>
      <c r="Y533" s="6">
        <f>SUMIF(Z$315:Z$345,$D533,AB$315:AB$345)</f>
        <v>0</v>
      </c>
      <c r="Z533" s="9"/>
      <c r="AA533" s="10"/>
      <c r="AB533" s="11"/>
      <c r="AC533" s="6">
        <f>SUMIF(AD$315:AD$345,$D533,AF$315:AF$345)</f>
        <v>0</v>
      </c>
      <c r="AD533" s="9"/>
      <c r="AE533" s="10"/>
      <c r="AF533" s="11"/>
      <c r="AG533" s="6">
        <f>SUMIF(AH$315:AH$345,$D533,AJ$315:AJ$345)</f>
        <v>0</v>
      </c>
      <c r="AH533" s="9"/>
      <c r="AI533" s="10"/>
      <c r="AJ533" s="11"/>
      <c r="AK533" s="6">
        <f>SUMIF(AL$315:AL$345,$D533,AN$315:AN$345)</f>
        <v>0</v>
      </c>
      <c r="AL533" s="9"/>
      <c r="AM533" s="10"/>
      <c r="AN533" s="11"/>
      <c r="AO533" s="6">
        <f>SUMIF(AP$315:AP$345,$D533,AR$315:AR$345)</f>
        <v>0</v>
      </c>
      <c r="AP533" s="9"/>
      <c r="AQ533" s="10"/>
      <c r="AR533" s="11"/>
      <c r="AS533" s="6">
        <f>SUMIF(AT$315:AT$345,$D533,AV$315:AV$345)</f>
        <v>0</v>
      </c>
      <c r="AT533" s="9"/>
      <c r="AU533" s="10"/>
      <c r="AV533" s="11"/>
      <c r="AW533" s="6">
        <f>SUMIF(AX$315:AX$345,$D533,AZ$315:AZ$345)</f>
        <v>0</v>
      </c>
      <c r="AX533" s="9"/>
      <c r="AY533" s="10"/>
      <c r="AZ533" s="11"/>
      <c r="BA533" s="6">
        <f>SUMIF(BB$315:BB$345,$D533,BD$315:BD$345)</f>
        <v>0</v>
      </c>
      <c r="BB533" s="9"/>
      <c r="BC533" s="10"/>
      <c r="BD533" s="11"/>
      <c r="BE533" s="6">
        <f>SUMIF(BF$315:BF$345,$D533,BH$315:BH$345)</f>
        <v>0</v>
      </c>
      <c r="BF533" s="9"/>
      <c r="BG533" s="10"/>
      <c r="BH533" s="11"/>
      <c r="BI533" s="6">
        <f>SUMIF(BJ$315:BJ$345,$D533,BL$315:BL$345)</f>
        <v>0</v>
      </c>
      <c r="BJ533" s="9"/>
      <c r="BK533" s="10"/>
      <c r="BL533" s="11"/>
      <c r="BM533" s="6">
        <f>SUMIF(BN$315:BN$345,$D533,BP$315:BP$345)</f>
        <v>0</v>
      </c>
      <c r="BN533" s="9"/>
      <c r="BO533" s="10"/>
      <c r="BP533" s="11"/>
      <c r="BQ533" s="6">
        <f>SUMIF(BR$315:BR$345,$D533,BT$315:BT$345)</f>
        <v>0</v>
      </c>
      <c r="BR533" s="9"/>
      <c r="BS533" s="10"/>
      <c r="BT533" s="11"/>
      <c r="BU533" s="6">
        <f>SUMIF(BV$315:BV$345,$D533,BX$315:BX$345)</f>
        <v>0</v>
      </c>
      <c r="BV533" s="9"/>
      <c r="BW533" s="10"/>
      <c r="BX533" s="11"/>
      <c r="BY533" s="6">
        <f>SUMIF(BZ$315:BZ$345,$D533,CB$315:CB$345)</f>
        <v>0</v>
      </c>
      <c r="BZ533" s="9"/>
      <c r="CA533" s="10"/>
      <c r="CB533" s="11"/>
      <c r="CC533" s="6">
        <f>SUMIF(CD$315:CD$345,$D533,CF$315:CF$345)</f>
        <v>0</v>
      </c>
      <c r="CD533" s="9"/>
      <c r="CE533" s="10"/>
      <c r="CF533" s="11"/>
      <c r="CG533" s="6">
        <f>SUMIF(CH$315:CH$345,$D533,CJ$315:CJ$345)</f>
        <v>0</v>
      </c>
      <c r="CH533" s="9"/>
      <c r="CI533" s="10"/>
      <c r="CJ533" s="11"/>
      <c r="CK533" s="6">
        <f>SUMIF(CL$315:CL$345,$D533,CN$315:CN$345)</f>
        <v>0</v>
      </c>
      <c r="CL533" s="9"/>
      <c r="CM533" s="10"/>
      <c r="CN533" s="11"/>
      <c r="CO533" s="6">
        <f>SUMIF(CP$315:CP$345,$D533,CR$315:CR$345)</f>
        <v>0</v>
      </c>
      <c r="CP533" s="9"/>
      <c r="CQ533" s="10"/>
      <c r="CR533" s="11"/>
      <c r="CS533" s="6">
        <f>SUMIF(CT$315:CT$345,$D533,CV$315:CV$345)</f>
        <v>0</v>
      </c>
      <c r="CT533" s="9"/>
      <c r="CU533" s="10"/>
      <c r="CV533" s="11"/>
      <c r="CW533" s="6">
        <f>SUMIF(CX$315:CX$345,$D533,CZ$315:CZ$345)</f>
        <v>0</v>
      </c>
      <c r="CX533" s="9"/>
      <c r="CY533" s="10"/>
      <c r="CZ533" s="11"/>
      <c r="DA533" s="6">
        <f>SUMIF(DB$315:DB$345,$D533,DD$315:DD$345)</f>
        <v>0</v>
      </c>
      <c r="DB533" s="9"/>
      <c r="DC533" s="10"/>
      <c r="DD533" s="11"/>
      <c r="DE533" s="6">
        <f>SUMIF(DF$315:DF$345,$D533,DH$315:DH$345)</f>
        <v>0</v>
      </c>
      <c r="DF533" s="9"/>
      <c r="DG533" s="10"/>
      <c r="DH533" s="11"/>
      <c r="DI533" s="6">
        <f>SUMIF(DJ$315:DJ$345,$D533,DL$315:DL$345)</f>
        <v>0</v>
      </c>
      <c r="DJ533" s="9"/>
      <c r="DK533" s="10"/>
      <c r="DL533" s="11"/>
      <c r="DM533" s="6">
        <f>SUMIF(DN$315:DN$345,$D533,DP$315:DP$345)</f>
        <v>0</v>
      </c>
      <c r="DN533" s="9"/>
      <c r="DO533" s="10"/>
      <c r="DP533" s="11"/>
      <c r="DQ533" s="6">
        <f>SUMIF(DR$315:DR$345,$D533,DT$315:DT$345)</f>
        <v>0</v>
      </c>
      <c r="DR533" s="9"/>
      <c r="DS533" s="10"/>
      <c r="DT533" s="11"/>
      <c r="DU533" s="6">
        <f>SUMIF(DV$315:DV$345,$D533,DX$315:DX$345)</f>
        <v>0</v>
      </c>
      <c r="DV533" s="9"/>
      <c r="DW533" s="10"/>
      <c r="DX533" s="11"/>
      <c r="DY533" s="6">
        <f>SUMIF(DZ$315:DZ$345,$D533,EB$315:EB$345)</f>
        <v>0</v>
      </c>
      <c r="DZ533" s="9"/>
      <c r="EA533" s="10"/>
      <c r="EB533" s="11"/>
      <c r="EC533" s="6">
        <f>SUMIF(ED$315:ED$345,$D533,EF$315:EF$345)</f>
        <v>0</v>
      </c>
      <c r="ED533" s="9"/>
      <c r="EE533" s="10"/>
      <c r="EF533" s="11"/>
      <c r="EG533" s="6">
        <f>SUMIF(EH$315:EH$345,$D533,EJ$315:EJ$345)</f>
        <v>0</v>
      </c>
      <c r="EH533" s="9"/>
      <c r="EI533" s="10"/>
      <c r="EJ533" s="11"/>
      <c r="EK533" s="6">
        <f>SUMIF(EL$315:EL$345,$D533,EN$315:EN$345)</f>
        <v>0</v>
      </c>
      <c r="EL533" s="9"/>
      <c r="EM533" s="10"/>
      <c r="EN533" s="11"/>
      <c r="EO533" s="6">
        <f>SUMIF(EP$315:EP$345,$D533,ER$315:ER$345)</f>
        <v>0</v>
      </c>
      <c r="EP533" s="9"/>
      <c r="EQ533" s="10"/>
      <c r="ER533" s="11"/>
      <c r="ES533" s="6">
        <f>SUMIF(ET$315:ET$345,$D533,EV$315:EV$345)</f>
        <v>0</v>
      </c>
      <c r="ET533" s="9"/>
      <c r="EU533" s="10"/>
      <c r="EV533" s="11"/>
      <c r="EW533" s="6">
        <f>SUMIF(EX$315:EX$345,$D533,EZ$315:EZ$345)</f>
        <v>0</v>
      </c>
      <c r="EX533" s="9"/>
      <c r="EY533" s="10"/>
      <c r="EZ533" s="11"/>
      <c r="FA533" s="6">
        <f>SUMIF(FB$315:FB$345,$D533,FD$315:FD$345)</f>
        <v>0</v>
      </c>
      <c r="FB533" s="9"/>
      <c r="FC533" s="10"/>
      <c r="FD533" s="11"/>
      <c r="FE533" s="6">
        <f>SUMIF(FF$315:FF$345,$D533,FH$315:FH$345)</f>
        <v>0</v>
      </c>
      <c r="FF533" s="9"/>
      <c r="FG533" s="10"/>
      <c r="FH533" s="11"/>
      <c r="FI533" s="6">
        <f>SUMIF(FJ$315:FJ$345,$D533,FL$315:FL$345)</f>
        <v>0</v>
      </c>
      <c r="FJ533" s="9"/>
      <c r="FK533" s="10"/>
      <c r="FL533" s="11"/>
      <c r="FM533" s="6">
        <f>SUMIF(FN$315:FN$345,$D533,FP$315:FP$345)</f>
        <v>0</v>
      </c>
      <c r="FN533" s="9"/>
      <c r="FO533" s="10"/>
      <c r="FP533" s="11"/>
      <c r="FQ533" s="6">
        <f>SUMIF(FR$315:FR$345,$D533,FT$315:FT$345)</f>
        <v>0</v>
      </c>
      <c r="FR533" s="9"/>
      <c r="FS533" s="10"/>
      <c r="FT533" s="11"/>
      <c r="FU533" s="6">
        <f>SUMIF(FV$315:FV$345,$D533,FX$315:FX$345)</f>
        <v>0</v>
      </c>
      <c r="FV533" s="9"/>
      <c r="FW533" s="10"/>
      <c r="FX533" s="11"/>
      <c r="FY533" s="6">
        <f>SUMIF(FZ$315:FZ$345,$D533,GB$315:GB$345)</f>
        <v>0</v>
      </c>
      <c r="FZ533" s="9"/>
      <c r="GA533" s="10"/>
      <c r="GB533" s="11"/>
      <c r="GC533" s="6">
        <f>SUMIF(GD$315:GD$345,$D533,GF$315:GF$345)</f>
        <v>0</v>
      </c>
      <c r="GD533" s="9"/>
      <c r="GE533" s="10"/>
      <c r="GF533" s="11"/>
      <c r="GG533" s="6">
        <f>SUMIF(GH$315:GH$345,$D533,GJ$315:GJ$345)</f>
        <v>0</v>
      </c>
      <c r="GH533" s="9"/>
      <c r="GI533" s="10"/>
      <c r="GJ533" s="11"/>
      <c r="GK533" s="6">
        <f>SUMIF(GL$315:GL$345,$D533,GN$315:GN$345)</f>
        <v>0</v>
      </c>
      <c r="GL533" s="9"/>
      <c r="GM533" s="10"/>
      <c r="GN533" s="11"/>
      <c r="GO533" s="6">
        <f>SUMIF(GP$315:GP$345,$D533,GR$315:GR$345)</f>
        <v>0</v>
      </c>
      <c r="GP533" s="9"/>
      <c r="GQ533" s="10"/>
      <c r="GR533" s="11"/>
      <c r="GS533" s="6">
        <f>SUMIF(GT$315:GT$345,$D533,GV$315:GV$345)</f>
        <v>0</v>
      </c>
      <c r="GT533" s="9"/>
      <c r="GU533" s="10"/>
      <c r="GV533" s="20"/>
      <c r="GW533" s="19">
        <f t="shared" si="14"/>
        <v>0</v>
      </c>
      <c r="GX533" s="472"/>
      <c r="GY533" s="522"/>
    </row>
    <row r="534" spans="1:207" ht="30.75" thickBot="1">
      <c r="A534" s="285" t="s">
        <v>86</v>
      </c>
      <c r="B534" s="497"/>
      <c r="C534" s="294" t="s">
        <v>430</v>
      </c>
      <c r="D534" s="213" t="s">
        <v>432</v>
      </c>
      <c r="E534" s="206">
        <f>SUMIF(F$346:F$376,$D534,H$346:H$376)</f>
        <v>0</v>
      </c>
      <c r="F534" s="9"/>
      <c r="G534" s="10"/>
      <c r="H534" s="11"/>
      <c r="I534" s="6">
        <f>SUMIF(J$346:J$376,$D534,L$346:L$376)</f>
        <v>0</v>
      </c>
      <c r="J534" s="9"/>
      <c r="K534" s="10"/>
      <c r="L534" s="11"/>
      <c r="M534" s="6">
        <f>SUMIF(N$346:N$376,$D534,P$346:P$376)</f>
        <v>0</v>
      </c>
      <c r="N534" s="9"/>
      <c r="O534" s="10"/>
      <c r="P534" s="11"/>
      <c r="Q534" s="6">
        <f>SUMIF(R$346:R$376,$D534,T$346:T$376)</f>
        <v>0</v>
      </c>
      <c r="R534" s="9"/>
      <c r="S534" s="10"/>
      <c r="T534" s="11"/>
      <c r="U534" s="6">
        <f>SUMIF(V$346:V$376,$D534,X$346:X$376)</f>
        <v>0</v>
      </c>
      <c r="V534" s="9"/>
      <c r="W534" s="10"/>
      <c r="X534" s="11"/>
      <c r="Y534" s="6">
        <f>SUMIF(Z$346:Z$376,$D534,AB$346:AB$376)</f>
        <v>0</v>
      </c>
      <c r="Z534" s="9"/>
      <c r="AA534" s="10"/>
      <c r="AB534" s="11"/>
      <c r="AC534" s="6">
        <f>SUMIF(AD$346:AD$376,$D534,AF$346:AF$376)</f>
        <v>0</v>
      </c>
      <c r="AD534" s="9"/>
      <c r="AE534" s="10"/>
      <c r="AF534" s="11"/>
      <c r="AG534" s="6">
        <f>SUMIF(AH$346:AH$376,$D534,AJ$346:AJ$376)</f>
        <v>0</v>
      </c>
      <c r="AH534" s="9"/>
      <c r="AI534" s="10"/>
      <c r="AJ534" s="11"/>
      <c r="AK534" s="6">
        <f>SUMIF(AL$346:AL$376,$D534,AN$346:AN$376)</f>
        <v>0</v>
      </c>
      <c r="AL534" s="9"/>
      <c r="AM534" s="10"/>
      <c r="AN534" s="11"/>
      <c r="AO534" s="6">
        <f>SUMIF(AP$346:AP$376,$D534,AR$346:AR$376)</f>
        <v>0</v>
      </c>
      <c r="AP534" s="9"/>
      <c r="AQ534" s="10"/>
      <c r="AR534" s="11"/>
      <c r="AS534" s="6">
        <f>SUMIF(AT$346:AT$376,$D534,AV$346:AV$376)</f>
        <v>0</v>
      </c>
      <c r="AT534" s="9"/>
      <c r="AU534" s="10"/>
      <c r="AV534" s="11"/>
      <c r="AW534" s="6">
        <f>SUMIF(AX$346:AX$376,$D534,AZ$346:AZ$376)</f>
        <v>0</v>
      </c>
      <c r="AX534" s="9"/>
      <c r="AY534" s="10"/>
      <c r="AZ534" s="11"/>
      <c r="BA534" s="6">
        <f>SUMIF(BB$346:BB$376,$D534,BD$346:BD$376)</f>
        <v>0</v>
      </c>
      <c r="BB534" s="9"/>
      <c r="BC534" s="10"/>
      <c r="BD534" s="11"/>
      <c r="BE534" s="6">
        <f>SUMIF(BF$346:BF$376,$D534,BH$346:BH$376)</f>
        <v>0</v>
      </c>
      <c r="BF534" s="9"/>
      <c r="BG534" s="10"/>
      <c r="BH534" s="11"/>
      <c r="BI534" s="6">
        <f>SUMIF(BJ$346:BJ$376,$D534,BL$346:BL$376)</f>
        <v>0</v>
      </c>
      <c r="BJ534" s="9"/>
      <c r="BK534" s="10"/>
      <c r="BL534" s="11"/>
      <c r="BM534" s="6">
        <f>SUMIF(BN$346:BN$376,$D534,BP$346:BP$376)</f>
        <v>0</v>
      </c>
      <c r="BN534" s="9"/>
      <c r="BO534" s="10"/>
      <c r="BP534" s="11"/>
      <c r="BQ534" s="6">
        <f>SUMIF(BR$346:BR$376,$D534,BT$346:BT$376)</f>
        <v>0</v>
      </c>
      <c r="BR534" s="9"/>
      <c r="BS534" s="10"/>
      <c r="BT534" s="11"/>
      <c r="BU534" s="6">
        <f>SUMIF(BV$346:BV$376,$D534,BX$346:BX$376)</f>
        <v>0</v>
      </c>
      <c r="BV534" s="9"/>
      <c r="BW534" s="10"/>
      <c r="BX534" s="11"/>
      <c r="BY534" s="6">
        <f>SUMIF(BZ$346:BZ$376,$D534,CB$346:CB$376)</f>
        <v>0</v>
      </c>
      <c r="BZ534" s="9"/>
      <c r="CA534" s="10"/>
      <c r="CB534" s="11"/>
      <c r="CC534" s="6">
        <f>SUMIF(CD$346:CD$376,$D534,CF$346:CF$376)</f>
        <v>0</v>
      </c>
      <c r="CD534" s="9"/>
      <c r="CE534" s="10"/>
      <c r="CF534" s="11"/>
      <c r="CG534" s="6">
        <f>SUMIF(CH$346:CH$376,$D534,CJ$346:CJ$376)</f>
        <v>0</v>
      </c>
      <c r="CH534" s="9"/>
      <c r="CI534" s="10"/>
      <c r="CJ534" s="11"/>
      <c r="CK534" s="6">
        <f>SUMIF(CL$346:CL$376,$D534,CN$346:CN$376)</f>
        <v>0</v>
      </c>
      <c r="CL534" s="9"/>
      <c r="CM534" s="10"/>
      <c r="CN534" s="11"/>
      <c r="CO534" s="6">
        <f>SUMIF(CP$346:CP$376,$D534,CR$346:CR$376)</f>
        <v>0</v>
      </c>
      <c r="CP534" s="9"/>
      <c r="CQ534" s="10"/>
      <c r="CR534" s="11"/>
      <c r="CS534" s="6">
        <f>SUMIF(CT$346:CT$376,$D534,CV$346:CV$376)</f>
        <v>0</v>
      </c>
      <c r="CT534" s="9"/>
      <c r="CU534" s="10"/>
      <c r="CV534" s="11"/>
      <c r="CW534" s="6">
        <f>SUMIF(CX$346:CX$376,$D534,CZ$346:CZ$376)</f>
        <v>0</v>
      </c>
      <c r="CX534" s="9"/>
      <c r="CY534" s="10"/>
      <c r="CZ534" s="11"/>
      <c r="DA534" s="6">
        <f>SUMIF(DB$346:DB$376,$D534,DD$346:DD$376)</f>
        <v>0</v>
      </c>
      <c r="DB534" s="9"/>
      <c r="DC534" s="10"/>
      <c r="DD534" s="11"/>
      <c r="DE534" s="6">
        <f>SUMIF(DF$346:DF$376,$D534,DH$346:DH$376)</f>
        <v>0</v>
      </c>
      <c r="DF534" s="9"/>
      <c r="DG534" s="10"/>
      <c r="DH534" s="11"/>
      <c r="DI534" s="6">
        <f>SUMIF(DJ$346:DJ$376,$D534,DL$346:DL$376)</f>
        <v>0</v>
      </c>
      <c r="DJ534" s="9"/>
      <c r="DK534" s="10"/>
      <c r="DL534" s="11"/>
      <c r="DM534" s="6">
        <f>SUMIF(DN$346:DN$376,$D534,DP$346:DP$376)</f>
        <v>0</v>
      </c>
      <c r="DN534" s="9"/>
      <c r="DO534" s="10"/>
      <c r="DP534" s="11"/>
      <c r="DQ534" s="6">
        <f>SUMIF(DR$346:DR$376,$D534,DT$346:DT$376)</f>
        <v>0</v>
      </c>
      <c r="DR534" s="9"/>
      <c r="DS534" s="10"/>
      <c r="DT534" s="11"/>
      <c r="DU534" s="6">
        <f>SUMIF(DV$346:DV$376,$D534,DX$346:DX$376)</f>
        <v>0</v>
      </c>
      <c r="DV534" s="9"/>
      <c r="DW534" s="10"/>
      <c r="DX534" s="11"/>
      <c r="DY534" s="6">
        <f>SUMIF(DZ$346:DZ$376,$D534,EB$346:EB$376)</f>
        <v>0</v>
      </c>
      <c r="DZ534" s="9"/>
      <c r="EA534" s="10"/>
      <c r="EB534" s="11"/>
      <c r="EC534" s="6">
        <f>SUMIF(ED$346:ED$376,$D534,EF$346:EF$376)</f>
        <v>0</v>
      </c>
      <c r="ED534" s="9"/>
      <c r="EE534" s="10"/>
      <c r="EF534" s="11"/>
      <c r="EG534" s="6">
        <f>SUMIF(EH$346:EH$376,$D534,EJ$346:EJ$376)</f>
        <v>0</v>
      </c>
      <c r="EH534" s="9"/>
      <c r="EI534" s="10"/>
      <c r="EJ534" s="11"/>
      <c r="EK534" s="6">
        <f>SUMIF(EL$346:EL$376,$D534,EN$346:EN$376)</f>
        <v>0</v>
      </c>
      <c r="EL534" s="9"/>
      <c r="EM534" s="10"/>
      <c r="EN534" s="11"/>
      <c r="EO534" s="6">
        <f>SUMIF(EP$346:EP$376,$D534,ER$346:ER$376)</f>
        <v>0</v>
      </c>
      <c r="EP534" s="9"/>
      <c r="EQ534" s="10"/>
      <c r="ER534" s="11"/>
      <c r="ES534" s="6">
        <f>SUMIF(ET$346:ET$376,$D534,EV$346:EV$376)</f>
        <v>0</v>
      </c>
      <c r="ET534" s="9"/>
      <c r="EU534" s="10"/>
      <c r="EV534" s="11"/>
      <c r="EW534" s="6">
        <f>SUMIF(EX$346:EX$376,$D534,EZ$346:EZ$376)</f>
        <v>0</v>
      </c>
      <c r="EX534" s="9"/>
      <c r="EY534" s="10"/>
      <c r="EZ534" s="11"/>
      <c r="FA534" s="6">
        <f>SUMIF(FB$346:FB$376,$D534,FD$346:FD$376)</f>
        <v>0</v>
      </c>
      <c r="FB534" s="9"/>
      <c r="FC534" s="10"/>
      <c r="FD534" s="11"/>
      <c r="FE534" s="6">
        <f>SUMIF(FF$346:FF$376,$D534,FH$346:FH$376)</f>
        <v>0</v>
      </c>
      <c r="FF534" s="9"/>
      <c r="FG534" s="10"/>
      <c r="FH534" s="11"/>
      <c r="FI534" s="6">
        <f>SUMIF(FJ$346:FJ$376,$D534,FL$346:FL$376)</f>
        <v>0</v>
      </c>
      <c r="FJ534" s="9"/>
      <c r="FK534" s="10"/>
      <c r="FL534" s="11"/>
      <c r="FM534" s="6">
        <f>SUMIF(FN$346:FN$376,$D534,FP$346:FP$376)</f>
        <v>0</v>
      </c>
      <c r="FN534" s="9"/>
      <c r="FO534" s="10"/>
      <c r="FP534" s="11"/>
      <c r="FQ534" s="6">
        <f>SUMIF(FR$346:FR$376,$D534,FT$346:FT$376)</f>
        <v>0</v>
      </c>
      <c r="FR534" s="9"/>
      <c r="FS534" s="10"/>
      <c r="FT534" s="11"/>
      <c r="FU534" s="6">
        <f>SUMIF(FV$346:FV$376,$D534,FX$346:FX$376)</f>
        <v>0</v>
      </c>
      <c r="FV534" s="9"/>
      <c r="FW534" s="10"/>
      <c r="FX534" s="11"/>
      <c r="FY534" s="6">
        <f>SUMIF(FZ$346:FZ$376,$D534,GB$346:GB$376)</f>
        <v>0</v>
      </c>
      <c r="FZ534" s="9"/>
      <c r="GA534" s="10"/>
      <c r="GB534" s="11"/>
      <c r="GC534" s="6">
        <f>SUMIF(GD$346:GD$376,$D534,GF$346:GF$376)</f>
        <v>0</v>
      </c>
      <c r="GD534" s="9"/>
      <c r="GE534" s="10"/>
      <c r="GF534" s="11"/>
      <c r="GG534" s="6">
        <f>SUMIF(GH$346:GH$376,$D534,GJ$346:GJ$376)</f>
        <v>0</v>
      </c>
      <c r="GH534" s="9"/>
      <c r="GI534" s="10"/>
      <c r="GJ534" s="11"/>
      <c r="GK534" s="6">
        <f>SUMIF(GL$346:GL$376,$D534,GN$346:GN$376)</f>
        <v>0</v>
      </c>
      <c r="GL534" s="9"/>
      <c r="GM534" s="10"/>
      <c r="GN534" s="11"/>
      <c r="GO534" s="6">
        <f>SUMIF(GP$346:GP$376,$D534,GR$346:GR$376)</f>
        <v>0</v>
      </c>
      <c r="GP534" s="9"/>
      <c r="GQ534" s="10"/>
      <c r="GR534" s="11"/>
      <c r="GS534" s="6">
        <f>SUMIF(GT$346:GT$376,$D534,GV$346:GV$376)</f>
        <v>0</v>
      </c>
      <c r="GT534" s="9"/>
      <c r="GU534" s="10"/>
      <c r="GV534" s="20"/>
      <c r="GW534" s="19">
        <f t="shared" si="14"/>
        <v>0</v>
      </c>
      <c r="GX534" s="472"/>
      <c r="GY534" s="523"/>
    </row>
    <row r="535" spans="1:207" ht="30.75" customHeight="1">
      <c r="A535" s="234" t="s">
        <v>75</v>
      </c>
      <c r="B535" s="498">
        <v>24</v>
      </c>
      <c r="C535" s="448" t="s">
        <v>524</v>
      </c>
      <c r="D535" s="443" t="s">
        <v>477</v>
      </c>
      <c r="E535" s="206">
        <f>SUMIF(F$5:F$35,$D535,H$5:H$35)</f>
        <v>0</v>
      </c>
      <c r="F535" s="9"/>
      <c r="G535" s="10"/>
      <c r="H535" s="11"/>
      <c r="I535" s="6">
        <f>SUMIF(J$5:J$35,$D535,L$5:L$35)</f>
        <v>0</v>
      </c>
      <c r="J535" s="9"/>
      <c r="K535" s="10"/>
      <c r="L535" s="11"/>
      <c r="M535" s="6">
        <f>SUMIF(N$5:N$35,$D535,P$5:P$35)</f>
        <v>0</v>
      </c>
      <c r="N535" s="9"/>
      <c r="O535" s="10"/>
      <c r="P535" s="11"/>
      <c r="Q535" s="6">
        <f>SUMIF(R$5:R$35,$D535,T$5:T$35)</f>
        <v>0</v>
      </c>
      <c r="R535" s="9"/>
      <c r="S535" s="10"/>
      <c r="T535" s="11"/>
      <c r="U535" s="6">
        <f>SUMIF(V$5:V$35,$D535,X$5:X$35)</f>
        <v>0</v>
      </c>
      <c r="V535" s="9"/>
      <c r="W535" s="10"/>
      <c r="X535" s="11"/>
      <c r="Y535" s="6">
        <f>SUMIF(Z$5:Z$35,$D535,AB$5:AB$35)</f>
        <v>0</v>
      </c>
      <c r="Z535" s="9"/>
      <c r="AA535" s="10"/>
      <c r="AB535" s="11"/>
      <c r="AC535" s="6">
        <f>SUMIF(AD$5:AD$35,$D535,AF$5:AF$35)</f>
        <v>0</v>
      </c>
      <c r="AD535" s="9"/>
      <c r="AE535" s="10"/>
      <c r="AF535" s="11"/>
      <c r="AG535" s="6">
        <f>SUMIF(AH$5:AH$35,$D535,AJ$5:AJ$35)</f>
        <v>0</v>
      </c>
      <c r="AH535" s="9"/>
      <c r="AI535" s="10"/>
      <c r="AJ535" s="11"/>
      <c r="AK535" s="6">
        <f>SUMIF(AL$5:AL$35,$D535,AN$5:AN$35)</f>
        <v>0</v>
      </c>
      <c r="AL535" s="9"/>
      <c r="AM535" s="10"/>
      <c r="AN535" s="11"/>
      <c r="AO535" s="6">
        <f>SUMIF(AP$5:AP$35,$D535,AR$5:AR$35)</f>
        <v>0</v>
      </c>
      <c r="AP535" s="9"/>
      <c r="AQ535" s="10"/>
      <c r="AR535" s="11"/>
      <c r="AS535" s="6">
        <f>SUMIF(AT$5:AT$35,$D535,AV$5:AV$35)</f>
        <v>0</v>
      </c>
      <c r="AT535" s="9"/>
      <c r="AU535" s="10"/>
      <c r="AV535" s="11"/>
      <c r="AW535" s="6">
        <f>SUMIF(AX$5:AX$35,$D535,AZ$5:AZ$35)</f>
        <v>0</v>
      </c>
      <c r="AX535" s="9"/>
      <c r="AY535" s="10"/>
      <c r="AZ535" s="11"/>
      <c r="BA535" s="6">
        <f>SUMIF(BB$5:BB$35,$D535,BD$5:BD$35)</f>
        <v>0</v>
      </c>
      <c r="BB535" s="9"/>
      <c r="BC535" s="10"/>
      <c r="BD535" s="11"/>
      <c r="BE535" s="6">
        <f>SUMIF(BF$5:BF$35,$D535,BH$5:BH$35)</f>
        <v>0</v>
      </c>
      <c r="BF535" s="9"/>
      <c r="BG535" s="10"/>
      <c r="BH535" s="11"/>
      <c r="BI535" s="6">
        <f>SUMIF(BJ$5:BJ$35,$D535,BL$5:BL$35)</f>
        <v>0</v>
      </c>
      <c r="BJ535" s="9"/>
      <c r="BK535" s="10"/>
      <c r="BL535" s="11"/>
      <c r="BM535" s="6">
        <f>SUMIF(BN$5:BN$35,$D535,BP$5:BP$35)</f>
        <v>0</v>
      </c>
      <c r="BN535" s="9"/>
      <c r="BO535" s="10"/>
      <c r="BP535" s="11"/>
      <c r="BQ535" s="6">
        <f>SUMIF(BR$5:BR$35,$D535,BT$5:BT$35)</f>
        <v>0</v>
      </c>
      <c r="BR535" s="9"/>
      <c r="BS535" s="10"/>
      <c r="BT535" s="11"/>
      <c r="BU535" s="6">
        <f>SUMIF(BV$5:BV$35,$D535,BX$5:BX$35)</f>
        <v>0</v>
      </c>
      <c r="BV535" s="9"/>
      <c r="BW535" s="10"/>
      <c r="BX535" s="11"/>
      <c r="BY535" s="6">
        <f>SUMIF(BZ$5:BZ$35,$D535,CB$5:CB$35)</f>
        <v>0</v>
      </c>
      <c r="BZ535" s="9"/>
      <c r="CA535" s="10"/>
      <c r="CB535" s="11"/>
      <c r="CC535" s="6">
        <f>SUMIF(CD$5:CD$35,$D535,CF$5:CF$35)</f>
        <v>0</v>
      </c>
      <c r="CD535" s="9"/>
      <c r="CE535" s="10"/>
      <c r="CF535" s="11"/>
      <c r="CG535" s="6">
        <f>SUMIF(CH$5:CH$35,$D535,CJ$5:CJ$35)</f>
        <v>0</v>
      </c>
      <c r="CH535" s="9"/>
      <c r="CI535" s="10"/>
      <c r="CJ535" s="11"/>
      <c r="CK535" s="6">
        <f>SUMIF(CL$5:CL$35,$D535,CN$5:CN$35)</f>
        <v>0</v>
      </c>
      <c r="CL535" s="9"/>
      <c r="CM535" s="10"/>
      <c r="CN535" s="11"/>
      <c r="CO535" s="6">
        <f>SUMIF(CP$5:CP$35,$D535,CR$5:CR$35)</f>
        <v>0</v>
      </c>
      <c r="CP535" s="9"/>
      <c r="CQ535" s="10"/>
      <c r="CR535" s="11"/>
      <c r="CS535" s="6">
        <f>SUMIF(CT$5:CT$35,$D535,CV$5:CV$35)</f>
        <v>0</v>
      </c>
      <c r="CT535" s="9"/>
      <c r="CU535" s="10"/>
      <c r="CV535" s="11"/>
      <c r="CW535" s="6">
        <f>SUMIF(CX$5:CX$35,$D535,CZ$5:CZ$35)</f>
        <v>0</v>
      </c>
      <c r="CX535" s="9"/>
      <c r="CY535" s="10"/>
      <c r="CZ535" s="11"/>
      <c r="DA535" s="6">
        <f>SUMIF(DB$5:DB$35,$D535,DD$5:DD$35)</f>
        <v>0</v>
      </c>
      <c r="DB535" s="9"/>
      <c r="DC535" s="10"/>
      <c r="DD535" s="11"/>
      <c r="DE535" s="6">
        <f>SUMIF(DF$5:DF$35,$D535,DH$5:DH$35)</f>
        <v>0</v>
      </c>
      <c r="DF535" s="9"/>
      <c r="DG535" s="10"/>
      <c r="DH535" s="11"/>
      <c r="DI535" s="6">
        <f>SUMIF(DJ$5:DJ$35,$D535,DL$5:DL$35)</f>
        <v>0</v>
      </c>
      <c r="DJ535" s="9"/>
      <c r="DK535" s="10"/>
      <c r="DL535" s="11"/>
      <c r="DM535" s="6">
        <f>SUMIF(DN$5:DN$35,$D535,DP$5:DP$35)</f>
        <v>0</v>
      </c>
      <c r="DN535" s="9"/>
      <c r="DO535" s="10"/>
      <c r="DP535" s="11"/>
      <c r="DQ535" s="6">
        <f>SUMIF(DR$5:DR$35,$D535,DT$5:DT$35)</f>
        <v>0</v>
      </c>
      <c r="DR535" s="9"/>
      <c r="DS535" s="10"/>
      <c r="DT535" s="11"/>
      <c r="DU535" s="6">
        <f>SUMIF(DV$5:DV$35,$D535,DX$5:DX$35)</f>
        <v>0</v>
      </c>
      <c r="DV535" s="9"/>
      <c r="DW535" s="10"/>
      <c r="DX535" s="11"/>
      <c r="DY535" s="6">
        <f>SUMIF(DZ$5:DZ$35,$D535,EB$5:EB$35)</f>
        <v>0</v>
      </c>
      <c r="DZ535" s="9"/>
      <c r="EA535" s="10"/>
      <c r="EB535" s="11"/>
      <c r="EC535" s="6">
        <f>SUMIF(ED$5:ED$35,$D535,EF$5:EF$35)</f>
        <v>0</v>
      </c>
      <c r="ED535" s="9"/>
      <c r="EE535" s="10"/>
      <c r="EF535" s="11"/>
      <c r="EG535" s="6">
        <f>SUMIF(EH$5:EH$35,$D535,EJ$5:EJ$35)</f>
        <v>0</v>
      </c>
      <c r="EH535" s="9"/>
      <c r="EI535" s="10"/>
      <c r="EJ535" s="11"/>
      <c r="EK535" s="6">
        <f>SUMIF(EL$5:EL$35,$D535,EN$5:EN$35)</f>
        <v>0</v>
      </c>
      <c r="EL535" s="9"/>
      <c r="EM535" s="10"/>
      <c r="EN535" s="11"/>
      <c r="EO535" s="6">
        <f>SUMIF(EP$5:EP$35,$D535,ER$5:ER$35)</f>
        <v>0</v>
      </c>
      <c r="EP535" s="9"/>
      <c r="EQ535" s="10"/>
      <c r="ER535" s="11"/>
      <c r="ES535" s="6">
        <f>SUMIF(ET$5:ET$35,$D535,EV$5:EV$35)</f>
        <v>0</v>
      </c>
      <c r="ET535" s="9"/>
      <c r="EU535" s="10"/>
      <c r="EV535" s="11"/>
      <c r="EW535" s="6">
        <f>SUMIF(EX$5:EX$35,$D535,EZ$5:EZ$35)</f>
        <v>0</v>
      </c>
      <c r="EX535" s="9"/>
      <c r="EY535" s="10"/>
      <c r="EZ535" s="11"/>
      <c r="FA535" s="6">
        <f>SUMIF(FB$5:FB$35,$D535,FD$5:FD$35)</f>
        <v>0</v>
      </c>
      <c r="FB535" s="9"/>
      <c r="FC535" s="10"/>
      <c r="FD535" s="11"/>
      <c r="FE535" s="6">
        <f>SUMIF(FF$5:FF$35,$D535,FH$5:FH$35)</f>
        <v>0</v>
      </c>
      <c r="FF535" s="9"/>
      <c r="FG535" s="10"/>
      <c r="FH535" s="11"/>
      <c r="FI535" s="6">
        <f>SUMIF(FJ$5:FJ$35,$D535,FL$5:FL$35)</f>
        <v>0</v>
      </c>
      <c r="FJ535" s="9"/>
      <c r="FK535" s="10"/>
      <c r="FL535" s="11"/>
      <c r="FM535" s="6">
        <f>SUMIF(FN$5:FN$35,$D535,FP$5:FP$35)</f>
        <v>0</v>
      </c>
      <c r="FN535" s="9"/>
      <c r="FO535" s="10"/>
      <c r="FP535" s="11"/>
      <c r="FQ535" s="6">
        <f>SUMIF(FR$5:FR$35,$D535,FT$5:FT$35)</f>
        <v>0</v>
      </c>
      <c r="FR535" s="9"/>
      <c r="FS535" s="10"/>
      <c r="FT535" s="11"/>
      <c r="FU535" s="6">
        <f>SUMIF(FV$5:FV$35,$D535,FX$5:FX$35)</f>
        <v>0</v>
      </c>
      <c r="FV535" s="9"/>
      <c r="FW535" s="10"/>
      <c r="FX535" s="11"/>
      <c r="FY535" s="6">
        <f>SUMIF(FZ$5:FZ$35,$D535,GB$5:GB$35)</f>
        <v>0</v>
      </c>
      <c r="FZ535" s="9"/>
      <c r="GA535" s="10"/>
      <c r="GB535" s="11"/>
      <c r="GC535" s="6">
        <f>SUMIF(GD$5:GD$35,$D535,GF$5:GF$35)</f>
        <v>0</v>
      </c>
      <c r="GD535" s="9"/>
      <c r="GE535" s="10"/>
      <c r="GF535" s="11"/>
      <c r="GG535" s="6">
        <f>SUMIF(GH$5:GH$35,$D535,GJ$5:GJ$35)</f>
        <v>0</v>
      </c>
      <c r="GH535" s="9"/>
      <c r="GI535" s="10"/>
      <c r="GJ535" s="11"/>
      <c r="GK535" s="6">
        <f>SUMIF(GL$5:GL$35,$D535,GN$5:GN$35)</f>
        <v>0</v>
      </c>
      <c r="GL535" s="9"/>
      <c r="GM535" s="10"/>
      <c r="GN535" s="11"/>
      <c r="GO535" s="6">
        <f>SUMIF(GP$5:GP$35,$D535,GR$5:GR$35)</f>
        <v>0</v>
      </c>
      <c r="GP535" s="9"/>
      <c r="GQ535" s="10"/>
      <c r="GR535" s="11"/>
      <c r="GS535" s="6">
        <f>SUMIF(GT$5:GT$35,$D535,GV$5:GV$35)</f>
        <v>0</v>
      </c>
      <c r="GT535" s="9"/>
      <c r="GU535" s="10"/>
      <c r="GV535" s="20"/>
      <c r="GW535" s="19">
        <f t="shared" si="14"/>
        <v>0</v>
      </c>
      <c r="GX535" s="472">
        <f>SUM(GW535:GW546)</f>
        <v>0</v>
      </c>
      <c r="GY535" s="521" t="str">
        <f>D535</f>
        <v>TS15624/03</v>
      </c>
    </row>
    <row r="536" spans="1:207" ht="30.75" customHeight="1">
      <c r="A536" s="236" t="s">
        <v>76</v>
      </c>
      <c r="B536" s="499"/>
      <c r="C536" s="449" t="s">
        <v>524</v>
      </c>
      <c r="D536" s="445" t="s">
        <v>477</v>
      </c>
      <c r="E536" s="206">
        <f>SUMIF(F$36:F$66,$D536,H$36:H$66)</f>
        <v>0</v>
      </c>
      <c r="F536" s="9"/>
      <c r="G536" s="10"/>
      <c r="H536" s="11"/>
      <c r="I536" s="6">
        <f>SUMIF(J$36:J$66,$D536,L$36:L$66)</f>
        <v>0</v>
      </c>
      <c r="J536" s="9"/>
      <c r="K536" s="10"/>
      <c r="L536" s="11"/>
      <c r="M536" s="6">
        <f>SUMIF(N$36:N$66,$D536,P$36:P$66)</f>
        <v>0</v>
      </c>
      <c r="N536" s="9"/>
      <c r="O536" s="10"/>
      <c r="P536" s="11"/>
      <c r="Q536" s="6">
        <f>SUMIF(R$36:R$66,$D536,T$36:T$66)</f>
        <v>0</v>
      </c>
      <c r="R536" s="9"/>
      <c r="S536" s="10"/>
      <c r="T536" s="11"/>
      <c r="U536" s="6">
        <f>SUMIF(V$36:V$66,$D536,X$36:X$66)</f>
        <v>0</v>
      </c>
      <c r="V536" s="9"/>
      <c r="W536" s="10"/>
      <c r="X536" s="11"/>
      <c r="Y536" s="6">
        <f>SUMIF(Z$36:Z$66,$D536,AB$36:AB$66)</f>
        <v>0</v>
      </c>
      <c r="Z536" s="9"/>
      <c r="AA536" s="10"/>
      <c r="AB536" s="11"/>
      <c r="AC536" s="6">
        <f>SUMIF(AD$36:AD$66,$D536,AF$36:AF$66)</f>
        <v>0</v>
      </c>
      <c r="AD536" s="9"/>
      <c r="AE536" s="10"/>
      <c r="AF536" s="11"/>
      <c r="AG536" s="6">
        <f>SUMIF(AH$36:AH$66,$D536,AJ$36:AJ$66)</f>
        <v>0</v>
      </c>
      <c r="AH536" s="9"/>
      <c r="AI536" s="10"/>
      <c r="AJ536" s="11"/>
      <c r="AK536" s="6">
        <f>SUMIF(AL$36:AL$66,$D536,AN$36:AN$66)</f>
        <v>0</v>
      </c>
      <c r="AL536" s="9"/>
      <c r="AM536" s="10"/>
      <c r="AN536" s="11"/>
      <c r="AO536" s="6">
        <f>SUMIF(AP$36:AP$66,$D536,AR$36:AR$66)</f>
        <v>0</v>
      </c>
      <c r="AP536" s="9"/>
      <c r="AQ536" s="10"/>
      <c r="AR536" s="11"/>
      <c r="AS536" s="6">
        <f>SUMIF(AT$36:AT$66,$D536,AV$36:AV$66)</f>
        <v>0</v>
      </c>
      <c r="AT536" s="9"/>
      <c r="AU536" s="10"/>
      <c r="AV536" s="11"/>
      <c r="AW536" s="6">
        <f>SUMIF(AX$36:AX$66,$D536,AZ$36:AZ$66)</f>
        <v>0</v>
      </c>
      <c r="AX536" s="9"/>
      <c r="AY536" s="10"/>
      <c r="AZ536" s="11"/>
      <c r="BA536" s="6">
        <f>SUMIF(BB$36:BB$66,$D536,BD$36:BD$66)</f>
        <v>0</v>
      </c>
      <c r="BB536" s="9"/>
      <c r="BC536" s="10"/>
      <c r="BD536" s="11"/>
      <c r="BE536" s="6">
        <f>SUMIF(BF$36:BF$66,$D536,BH$36:BH$66)</f>
        <v>0</v>
      </c>
      <c r="BF536" s="9"/>
      <c r="BG536" s="10"/>
      <c r="BH536" s="11"/>
      <c r="BI536" s="6">
        <f>SUMIF(BJ$36:BJ$66,$D536,BL$36:BL$66)</f>
        <v>0</v>
      </c>
      <c r="BJ536" s="9"/>
      <c r="BK536" s="10"/>
      <c r="BL536" s="11"/>
      <c r="BM536" s="6">
        <f>SUMIF(BN$36:BN$66,$D536,BP$36:BP$66)</f>
        <v>0</v>
      </c>
      <c r="BN536" s="9"/>
      <c r="BO536" s="10"/>
      <c r="BP536" s="11"/>
      <c r="BQ536" s="6">
        <f>SUMIF(BR$36:BR$66,$D536,BT$36:BT$66)</f>
        <v>0</v>
      </c>
      <c r="BR536" s="9"/>
      <c r="BS536" s="10"/>
      <c r="BT536" s="11"/>
      <c r="BU536" s="6">
        <f>SUMIF(BV$36:BV$66,$D536,BX$36:BX$66)</f>
        <v>0</v>
      </c>
      <c r="BV536" s="9"/>
      <c r="BW536" s="10"/>
      <c r="BX536" s="11"/>
      <c r="BY536" s="6">
        <f>SUMIF(BZ$36:BZ$66,$D536,CB$36:CB$66)</f>
        <v>0</v>
      </c>
      <c r="BZ536" s="9"/>
      <c r="CA536" s="10"/>
      <c r="CB536" s="11"/>
      <c r="CC536" s="6">
        <f>SUMIF(CD$36:CD$66,$D536,CF$36:CF$66)</f>
        <v>0</v>
      </c>
      <c r="CD536" s="9"/>
      <c r="CE536" s="10"/>
      <c r="CF536" s="11"/>
      <c r="CG536" s="6">
        <f>SUMIF(CH$36:CH$66,$D536,CJ$36:CJ$66)</f>
        <v>0</v>
      </c>
      <c r="CH536" s="9"/>
      <c r="CI536" s="10"/>
      <c r="CJ536" s="11"/>
      <c r="CK536" s="6">
        <f>SUMIF(CL$36:CL$66,$D536,CN$36:CN$66)</f>
        <v>0</v>
      </c>
      <c r="CL536" s="9"/>
      <c r="CM536" s="10"/>
      <c r="CN536" s="11"/>
      <c r="CO536" s="6">
        <f>SUMIF(CP$36:CP$66,$D536,CR$36:CR$66)</f>
        <v>0</v>
      </c>
      <c r="CP536" s="9"/>
      <c r="CQ536" s="10"/>
      <c r="CR536" s="11"/>
      <c r="CS536" s="6">
        <f>SUMIF(CT$36:CT$66,$D536,CV$36:CV$66)</f>
        <v>0</v>
      </c>
      <c r="CT536" s="9"/>
      <c r="CU536" s="10"/>
      <c r="CV536" s="11"/>
      <c r="CW536" s="6">
        <f>SUMIF(CX$36:CX$66,$D536,CZ$36:CZ$66)</f>
        <v>0</v>
      </c>
      <c r="CX536" s="9"/>
      <c r="CY536" s="10"/>
      <c r="CZ536" s="11"/>
      <c r="DA536" s="6">
        <f>SUMIF(DB$36:DB$66,$D536,DD$36:DD$66)</f>
        <v>0</v>
      </c>
      <c r="DB536" s="9"/>
      <c r="DC536" s="10"/>
      <c r="DD536" s="11"/>
      <c r="DE536" s="6">
        <f>SUMIF(DF$36:DF$66,$D536,DH$36:DH$66)</f>
        <v>0</v>
      </c>
      <c r="DF536" s="9"/>
      <c r="DG536" s="10"/>
      <c r="DH536" s="11"/>
      <c r="DI536" s="6">
        <f>SUMIF(DJ$36:DJ$66,$D536,DL$36:DL$66)</f>
        <v>0</v>
      </c>
      <c r="DJ536" s="9"/>
      <c r="DK536" s="10"/>
      <c r="DL536" s="11"/>
      <c r="DM536" s="6">
        <f>SUMIF(DN$36:DN$66,$D536,DP$36:DP$66)</f>
        <v>0</v>
      </c>
      <c r="DN536" s="9"/>
      <c r="DO536" s="10"/>
      <c r="DP536" s="11"/>
      <c r="DQ536" s="6">
        <f>SUMIF(DR$36:DR$66,$D536,DT$36:DT$66)</f>
        <v>0</v>
      </c>
      <c r="DR536" s="9"/>
      <c r="DS536" s="10"/>
      <c r="DT536" s="11"/>
      <c r="DU536" s="6">
        <f>SUMIF(DV$36:DV$66,$D536,DX$36:DX$66)</f>
        <v>0</v>
      </c>
      <c r="DV536" s="9"/>
      <c r="DW536" s="10"/>
      <c r="DX536" s="11"/>
      <c r="DY536" s="6">
        <f>SUMIF(DZ$36:DZ$66,$D536,EB$36:EB$66)</f>
        <v>0</v>
      </c>
      <c r="DZ536" s="9"/>
      <c r="EA536" s="10"/>
      <c r="EB536" s="11"/>
      <c r="EC536" s="6">
        <f>SUMIF(ED$36:ED$66,$D536,EF$36:EF$66)</f>
        <v>0</v>
      </c>
      <c r="ED536" s="9"/>
      <c r="EE536" s="10"/>
      <c r="EF536" s="11"/>
      <c r="EG536" s="6">
        <f>SUMIF(EH$36:EH$66,$D536,EJ$36:EJ$66)</f>
        <v>0</v>
      </c>
      <c r="EH536" s="9"/>
      <c r="EI536" s="10"/>
      <c r="EJ536" s="11"/>
      <c r="EK536" s="6">
        <f>SUMIF(EL$36:EL$66,$D536,EN$36:EN$66)</f>
        <v>0</v>
      </c>
      <c r="EL536" s="9"/>
      <c r="EM536" s="10"/>
      <c r="EN536" s="11"/>
      <c r="EO536" s="6">
        <f>SUMIF(EP$36:EP$66,$D536,ER$36:ER$66)</f>
        <v>0</v>
      </c>
      <c r="EP536" s="9"/>
      <c r="EQ536" s="10"/>
      <c r="ER536" s="11"/>
      <c r="ES536" s="6">
        <f>SUMIF(ET$36:ET$66,$D536,EV$36:EV$66)</f>
        <v>0</v>
      </c>
      <c r="ET536" s="9"/>
      <c r="EU536" s="10"/>
      <c r="EV536" s="11"/>
      <c r="EW536" s="6">
        <f>SUMIF(EX$36:EX$66,$D536,EZ$36:EZ$66)</f>
        <v>0</v>
      </c>
      <c r="EX536" s="9"/>
      <c r="EY536" s="10"/>
      <c r="EZ536" s="11"/>
      <c r="FA536" s="6">
        <f>SUMIF(FB$36:FB$66,$D536,FD$36:FD$66)</f>
        <v>0</v>
      </c>
      <c r="FB536" s="9"/>
      <c r="FC536" s="10"/>
      <c r="FD536" s="11"/>
      <c r="FE536" s="6">
        <f>SUMIF(FF$36:FF$66,$D536,FH$36:FH$66)</f>
        <v>0</v>
      </c>
      <c r="FF536" s="9"/>
      <c r="FG536" s="10"/>
      <c r="FH536" s="11"/>
      <c r="FI536" s="6">
        <f>SUMIF(FJ$36:FJ$66,$D536,FL$36:FL$66)</f>
        <v>0</v>
      </c>
      <c r="FJ536" s="9"/>
      <c r="FK536" s="10"/>
      <c r="FL536" s="11"/>
      <c r="FM536" s="6">
        <f>SUMIF(FN$36:FN$66,$D536,FP$36:FP$66)</f>
        <v>0</v>
      </c>
      <c r="FN536" s="9"/>
      <c r="FO536" s="10"/>
      <c r="FP536" s="11"/>
      <c r="FQ536" s="6">
        <f>SUMIF(FR$36:FR$66,$D536,FT$36:FT$66)</f>
        <v>0</v>
      </c>
      <c r="FR536" s="9"/>
      <c r="FS536" s="10"/>
      <c r="FT536" s="11"/>
      <c r="FU536" s="6">
        <f>SUMIF(FV$36:FV$66,$D536,FX$36:FX$66)</f>
        <v>0</v>
      </c>
      <c r="FV536" s="9"/>
      <c r="FW536" s="10"/>
      <c r="FX536" s="11"/>
      <c r="FY536" s="6">
        <f>SUMIF(FZ$36:FZ$66,$D536,GB$36:GB$66)</f>
        <v>0</v>
      </c>
      <c r="FZ536" s="9"/>
      <c r="GA536" s="10"/>
      <c r="GB536" s="11"/>
      <c r="GC536" s="6">
        <f>SUMIF(GD$36:GD$66,$D536,GF$36:GF$66)</f>
        <v>0</v>
      </c>
      <c r="GD536" s="9"/>
      <c r="GE536" s="10"/>
      <c r="GF536" s="11"/>
      <c r="GG536" s="6">
        <f>SUMIF(GH$36:GH$66,$D536,GJ$36:GJ$66)</f>
        <v>0</v>
      </c>
      <c r="GH536" s="9"/>
      <c r="GI536" s="10"/>
      <c r="GJ536" s="11"/>
      <c r="GK536" s="6">
        <f>SUMIF(GL$36:GL$66,$D536,GN$36:GN$66)</f>
        <v>0</v>
      </c>
      <c r="GL536" s="9"/>
      <c r="GM536" s="10"/>
      <c r="GN536" s="11"/>
      <c r="GO536" s="6">
        <f>SUMIF(GP$36:GP$66,$D536,GR$36:GR$66)</f>
        <v>0</v>
      </c>
      <c r="GP536" s="9"/>
      <c r="GQ536" s="10"/>
      <c r="GR536" s="11"/>
      <c r="GS536" s="6">
        <f>SUMIF(GT$36:GT$66,$D536,GV$36:GV$66)</f>
        <v>0</v>
      </c>
      <c r="GT536" s="9"/>
      <c r="GU536" s="10"/>
      <c r="GV536" s="20"/>
      <c r="GW536" s="19">
        <f t="shared" si="14"/>
        <v>0</v>
      </c>
      <c r="GX536" s="472"/>
      <c r="GY536" s="522"/>
    </row>
    <row r="537" spans="1:207" ht="30.75" customHeight="1">
      <c r="A537" s="236" t="s">
        <v>77</v>
      </c>
      <c r="B537" s="499"/>
      <c r="C537" s="449" t="s">
        <v>524</v>
      </c>
      <c r="D537" s="445" t="s">
        <v>477</v>
      </c>
      <c r="E537" s="206">
        <f>SUMIF(F$67:F$97,$D537,H$67:H$97)</f>
        <v>0</v>
      </c>
      <c r="F537" s="9"/>
      <c r="G537" s="10"/>
      <c r="H537" s="11"/>
      <c r="I537" s="6">
        <f>SUMIF(J$67:J$97,$D537,L$67:L$97)</f>
        <v>0</v>
      </c>
      <c r="J537" s="9"/>
      <c r="K537" s="10"/>
      <c r="L537" s="11"/>
      <c r="M537" s="6">
        <f>SUMIF(N$67:N$97,$D537,P$67:P$97)</f>
        <v>0</v>
      </c>
      <c r="N537" s="9"/>
      <c r="O537" s="10"/>
      <c r="P537" s="11"/>
      <c r="Q537" s="6">
        <f>SUMIF(R$67:R$97,$D537,T$67:T$97)</f>
        <v>0</v>
      </c>
      <c r="R537" s="9"/>
      <c r="S537" s="10"/>
      <c r="T537" s="11"/>
      <c r="U537" s="6">
        <f>SUMIF(V$67:V$97,$D537,X$67:X$97)</f>
        <v>0</v>
      </c>
      <c r="V537" s="9"/>
      <c r="W537" s="10"/>
      <c r="X537" s="11"/>
      <c r="Y537" s="6">
        <f>SUMIF(Z$67:Z$97,$D537,AB$67:AB$97)</f>
        <v>0</v>
      </c>
      <c r="Z537" s="9"/>
      <c r="AA537" s="10"/>
      <c r="AB537" s="11"/>
      <c r="AC537" s="6">
        <f>SUMIF(AD$67:AD$97,$D537,AF$67:AF$97)</f>
        <v>0</v>
      </c>
      <c r="AD537" s="9"/>
      <c r="AE537" s="10"/>
      <c r="AF537" s="11"/>
      <c r="AG537" s="6">
        <f>SUMIF(AH$67:AH$97,$D537,AJ$67:AJ$97)</f>
        <v>0</v>
      </c>
      <c r="AH537" s="9"/>
      <c r="AI537" s="10"/>
      <c r="AJ537" s="11"/>
      <c r="AK537" s="6">
        <f>SUMIF(AL$67:AL$97,$D537,AN$67:AN$97)</f>
        <v>0</v>
      </c>
      <c r="AL537" s="9"/>
      <c r="AM537" s="10"/>
      <c r="AN537" s="11"/>
      <c r="AO537" s="6">
        <f>SUMIF(AP$67:AP$97,$D537,AR$67:AR$97)</f>
        <v>0</v>
      </c>
      <c r="AP537" s="9"/>
      <c r="AQ537" s="10"/>
      <c r="AR537" s="11"/>
      <c r="AS537" s="6">
        <f>SUMIF(AT$67:AT$97,$D537,AV$67:AV$97)</f>
        <v>0</v>
      </c>
      <c r="AT537" s="9"/>
      <c r="AU537" s="10"/>
      <c r="AV537" s="11"/>
      <c r="AW537" s="6">
        <f>SUMIF(AX$67:AX$97,$D537,AZ$67:AZ$97)</f>
        <v>0</v>
      </c>
      <c r="AX537" s="9"/>
      <c r="AY537" s="10"/>
      <c r="AZ537" s="11"/>
      <c r="BA537" s="6">
        <f>SUMIF(BB$67:BB$97,$D537,BD$67:BD$97)</f>
        <v>0</v>
      </c>
      <c r="BB537" s="9"/>
      <c r="BC537" s="10"/>
      <c r="BD537" s="11"/>
      <c r="BE537" s="6">
        <f>SUMIF(BF$67:BF$97,$D537,BH$67:BH$97)</f>
        <v>0</v>
      </c>
      <c r="BF537" s="9"/>
      <c r="BG537" s="10"/>
      <c r="BH537" s="11"/>
      <c r="BI537" s="6">
        <f>SUMIF(BJ$67:BJ$97,$D537,BL$67:BL$97)</f>
        <v>0</v>
      </c>
      <c r="BJ537" s="9"/>
      <c r="BK537" s="10"/>
      <c r="BL537" s="11"/>
      <c r="BM537" s="6">
        <f>SUMIF(BN$67:BN$97,$D537,BP$67:BP$97)</f>
        <v>0</v>
      </c>
      <c r="BN537" s="9"/>
      <c r="BO537" s="10"/>
      <c r="BP537" s="11"/>
      <c r="BQ537" s="6">
        <f>SUMIF(BR$67:BR$97,$D537,BT$67:BT$97)</f>
        <v>0</v>
      </c>
      <c r="BR537" s="9"/>
      <c r="BS537" s="10"/>
      <c r="BT537" s="11"/>
      <c r="BU537" s="6">
        <f>SUMIF(BV$67:BV$97,$D537,BX$67:BX$97)</f>
        <v>0</v>
      </c>
      <c r="BV537" s="9"/>
      <c r="BW537" s="10"/>
      <c r="BX537" s="11"/>
      <c r="BY537" s="6">
        <f>SUMIF(BZ$67:BZ$97,$D537,CB$67:CB$97)</f>
        <v>0</v>
      </c>
      <c r="BZ537" s="9"/>
      <c r="CA537" s="10"/>
      <c r="CB537" s="11"/>
      <c r="CC537" s="6">
        <f>SUMIF(CD$67:CD$97,$D537,CF$67:CF$97)</f>
        <v>0</v>
      </c>
      <c r="CD537" s="9"/>
      <c r="CE537" s="10"/>
      <c r="CF537" s="11"/>
      <c r="CG537" s="6">
        <f>SUMIF(CH$67:CH$97,$D537,CJ$67:CJ$97)</f>
        <v>0</v>
      </c>
      <c r="CH537" s="9"/>
      <c r="CI537" s="10"/>
      <c r="CJ537" s="11"/>
      <c r="CK537" s="6">
        <f>SUMIF(CL$67:CL$97,$D537,CN$67:CN$97)</f>
        <v>0</v>
      </c>
      <c r="CL537" s="9"/>
      <c r="CM537" s="10"/>
      <c r="CN537" s="11"/>
      <c r="CO537" s="6">
        <f>SUMIF(CP$67:CP$97,$D537,CR$67:CR$97)</f>
        <v>0</v>
      </c>
      <c r="CP537" s="9"/>
      <c r="CQ537" s="10"/>
      <c r="CR537" s="11"/>
      <c r="CS537" s="6">
        <f>SUMIF(CT$67:CT$97,$D537,CV$67:CV$97)</f>
        <v>0</v>
      </c>
      <c r="CT537" s="9"/>
      <c r="CU537" s="10"/>
      <c r="CV537" s="11"/>
      <c r="CW537" s="6">
        <f>SUMIF(CX$67:CX$97,$D537,CZ$67:CZ$97)</f>
        <v>0</v>
      </c>
      <c r="CX537" s="9"/>
      <c r="CY537" s="10"/>
      <c r="CZ537" s="11"/>
      <c r="DA537" s="6">
        <f>SUMIF(DB$67:DB$97,$D537,DD$67:DD$97)</f>
        <v>0</v>
      </c>
      <c r="DB537" s="9"/>
      <c r="DC537" s="10"/>
      <c r="DD537" s="11"/>
      <c r="DE537" s="6">
        <f>SUMIF(DF$67:DF$97,$D537,DH$67:DH$97)</f>
        <v>0</v>
      </c>
      <c r="DF537" s="9"/>
      <c r="DG537" s="10"/>
      <c r="DH537" s="11"/>
      <c r="DI537" s="6">
        <f>SUMIF(DJ$67:DJ$97,$D537,DL$67:DL$97)</f>
        <v>0</v>
      </c>
      <c r="DJ537" s="9"/>
      <c r="DK537" s="10"/>
      <c r="DL537" s="11"/>
      <c r="DM537" s="6">
        <f>SUMIF(DN$67:DN$97,$D537,DP$67:DP$97)</f>
        <v>0</v>
      </c>
      <c r="DN537" s="9"/>
      <c r="DO537" s="10"/>
      <c r="DP537" s="11"/>
      <c r="DQ537" s="6">
        <f>SUMIF(DR$67:DR$97,$D537,DT$67:DT$97)</f>
        <v>0</v>
      </c>
      <c r="DR537" s="9"/>
      <c r="DS537" s="10"/>
      <c r="DT537" s="11"/>
      <c r="DU537" s="6">
        <f>SUMIF(DV$67:DV$97,$D537,DX$67:DX$97)</f>
        <v>0</v>
      </c>
      <c r="DV537" s="9"/>
      <c r="DW537" s="10"/>
      <c r="DX537" s="11"/>
      <c r="DY537" s="6">
        <f>SUMIF(DZ$67:DZ$97,$D537,EB$67:EB$97)</f>
        <v>0</v>
      </c>
      <c r="DZ537" s="9"/>
      <c r="EA537" s="10"/>
      <c r="EB537" s="11"/>
      <c r="EC537" s="6">
        <f>SUMIF(ED$67:ED$97,$D537,EF$67:EF$97)</f>
        <v>0</v>
      </c>
      <c r="ED537" s="9"/>
      <c r="EE537" s="10"/>
      <c r="EF537" s="11"/>
      <c r="EG537" s="6">
        <f>SUMIF(EH$67:EH$97,$D537,EJ$67:EJ$97)</f>
        <v>0</v>
      </c>
      <c r="EH537" s="9"/>
      <c r="EI537" s="10"/>
      <c r="EJ537" s="11"/>
      <c r="EK537" s="6">
        <f>SUMIF(EL$67:EL$97,$D537,EN$67:EN$97)</f>
        <v>0</v>
      </c>
      <c r="EL537" s="9"/>
      <c r="EM537" s="10"/>
      <c r="EN537" s="11"/>
      <c r="EO537" s="6">
        <f>SUMIF(EP$67:EP$97,$D537,ER$67:ER$97)</f>
        <v>0</v>
      </c>
      <c r="EP537" s="9"/>
      <c r="EQ537" s="10"/>
      <c r="ER537" s="11"/>
      <c r="ES537" s="6">
        <f>SUMIF(ET$67:ET$97,$D537,EV$67:EV$97)</f>
        <v>0</v>
      </c>
      <c r="ET537" s="9"/>
      <c r="EU537" s="10"/>
      <c r="EV537" s="11"/>
      <c r="EW537" s="6">
        <f>SUMIF(EX$67:EX$97,$D537,EZ$67:EZ$97)</f>
        <v>0</v>
      </c>
      <c r="EX537" s="9"/>
      <c r="EY537" s="10"/>
      <c r="EZ537" s="11"/>
      <c r="FA537" s="6">
        <f>SUMIF(FB$67:FB$97,$D537,FD$67:FD$97)</f>
        <v>0</v>
      </c>
      <c r="FB537" s="9"/>
      <c r="FC537" s="10"/>
      <c r="FD537" s="11"/>
      <c r="FE537" s="6">
        <f>SUMIF(FF$67:FF$97,$D537,FH$67:FH$97)</f>
        <v>0</v>
      </c>
      <c r="FF537" s="9"/>
      <c r="FG537" s="10"/>
      <c r="FH537" s="11"/>
      <c r="FI537" s="6">
        <f>SUMIF(FJ$67:FJ$97,$D537,FL$67:FL$97)</f>
        <v>0</v>
      </c>
      <c r="FJ537" s="9"/>
      <c r="FK537" s="10"/>
      <c r="FL537" s="11"/>
      <c r="FM537" s="6">
        <f>SUMIF(FN$67:FN$97,$D537,FP$67:FP$97)</f>
        <v>0</v>
      </c>
      <c r="FN537" s="9"/>
      <c r="FO537" s="10"/>
      <c r="FP537" s="11"/>
      <c r="FQ537" s="6">
        <f>SUMIF(FR$67:FR$97,$D537,FT$67:FT$97)</f>
        <v>0</v>
      </c>
      <c r="FR537" s="9"/>
      <c r="FS537" s="10"/>
      <c r="FT537" s="11"/>
      <c r="FU537" s="6">
        <f>SUMIF(FV$67:FV$97,$D537,FX$67:FX$97)</f>
        <v>0</v>
      </c>
      <c r="FV537" s="9"/>
      <c r="FW537" s="10"/>
      <c r="FX537" s="11"/>
      <c r="FY537" s="6">
        <f>SUMIF(FZ$67:FZ$97,$D537,GB$67:GB$97)</f>
        <v>0</v>
      </c>
      <c r="FZ537" s="9"/>
      <c r="GA537" s="10"/>
      <c r="GB537" s="11"/>
      <c r="GC537" s="6">
        <f>SUMIF(GD$67:GD$97,$D537,GF$67:GF$97)</f>
        <v>0</v>
      </c>
      <c r="GD537" s="9"/>
      <c r="GE537" s="10"/>
      <c r="GF537" s="11"/>
      <c r="GG537" s="6">
        <f>SUMIF(GH$67:GH$97,$D537,GJ$67:GJ$97)</f>
        <v>0</v>
      </c>
      <c r="GH537" s="9"/>
      <c r="GI537" s="10"/>
      <c r="GJ537" s="11"/>
      <c r="GK537" s="6">
        <f>SUMIF(GL$67:GL$97,$D537,GN$67:GN$97)</f>
        <v>0</v>
      </c>
      <c r="GL537" s="9"/>
      <c r="GM537" s="10"/>
      <c r="GN537" s="11"/>
      <c r="GO537" s="6">
        <f>SUMIF(GP$67:GP$97,$D537,GR$67:GR$97)</f>
        <v>0</v>
      </c>
      <c r="GP537" s="9"/>
      <c r="GQ537" s="10"/>
      <c r="GR537" s="11"/>
      <c r="GS537" s="6">
        <f>SUMIF(GT$67:GT$97,$D537,GV$67:GV$97)</f>
        <v>0</v>
      </c>
      <c r="GT537" s="9"/>
      <c r="GU537" s="10"/>
      <c r="GV537" s="20"/>
      <c r="GW537" s="19">
        <f t="shared" si="14"/>
        <v>0</v>
      </c>
      <c r="GX537" s="472"/>
      <c r="GY537" s="522"/>
    </row>
    <row r="538" spans="1:207" ht="30.75" customHeight="1">
      <c r="A538" s="236" t="s">
        <v>78</v>
      </c>
      <c r="B538" s="499"/>
      <c r="C538" s="449" t="s">
        <v>524</v>
      </c>
      <c r="D538" s="445" t="s">
        <v>477</v>
      </c>
      <c r="E538" s="206">
        <f>SUMIF(F$98:F$128,$D538,H$98:H$128)</f>
        <v>0</v>
      </c>
      <c r="F538" s="9"/>
      <c r="G538" s="10"/>
      <c r="H538" s="11"/>
      <c r="I538" s="6">
        <f>SUMIF(J$98:J$128,$D538,L$98:L$128)</f>
        <v>0</v>
      </c>
      <c r="J538" s="9"/>
      <c r="K538" s="10"/>
      <c r="L538" s="11"/>
      <c r="M538" s="6">
        <f>SUMIF(N$98:N$128,$D538,P$98:P$128)</f>
        <v>0</v>
      </c>
      <c r="N538" s="9"/>
      <c r="O538" s="10"/>
      <c r="P538" s="11"/>
      <c r="Q538" s="6">
        <f>SUMIF(R$98:R$128,$D538,T$98:T$128)</f>
        <v>0</v>
      </c>
      <c r="R538" s="9"/>
      <c r="S538" s="10"/>
      <c r="T538" s="11"/>
      <c r="U538" s="6">
        <f>SUMIF(V$98:V$128,$D538,X$98:X$128)</f>
        <v>0</v>
      </c>
      <c r="V538" s="9"/>
      <c r="W538" s="10"/>
      <c r="X538" s="11"/>
      <c r="Y538" s="6">
        <f>SUMIF(Z$98:Z$128,$D538,AB$98:AB$128)</f>
        <v>0</v>
      </c>
      <c r="Z538" s="9"/>
      <c r="AA538" s="10"/>
      <c r="AB538" s="11"/>
      <c r="AC538" s="6">
        <f>SUMIF(AD$98:AD$128,$D538,AF$98:AF$128)</f>
        <v>0</v>
      </c>
      <c r="AD538" s="9"/>
      <c r="AE538" s="10"/>
      <c r="AF538" s="11"/>
      <c r="AG538" s="6">
        <f>SUMIF(AH$98:AH$128,$D538,AJ$98:AJ$128)</f>
        <v>0</v>
      </c>
      <c r="AH538" s="9"/>
      <c r="AI538" s="10"/>
      <c r="AJ538" s="11"/>
      <c r="AK538" s="6">
        <f>SUMIF(AL$98:AL$128,$D538,AN$98:AN$128)</f>
        <v>0</v>
      </c>
      <c r="AL538" s="9"/>
      <c r="AM538" s="10"/>
      <c r="AN538" s="11"/>
      <c r="AO538" s="6">
        <f>SUMIF(AP$98:AP$128,$D538,AR$98:AR$128)</f>
        <v>0</v>
      </c>
      <c r="AP538" s="9"/>
      <c r="AQ538" s="10"/>
      <c r="AR538" s="11"/>
      <c r="AS538" s="6">
        <f>SUMIF(AT$98:AT$128,$D538,AV$98:AV$128)</f>
        <v>0</v>
      </c>
      <c r="AT538" s="9"/>
      <c r="AU538" s="10"/>
      <c r="AV538" s="11"/>
      <c r="AW538" s="6">
        <f>SUMIF(AX$98:AX$128,$D538,AZ$98:AZ$128)</f>
        <v>0</v>
      </c>
      <c r="AX538" s="9"/>
      <c r="AY538" s="10"/>
      <c r="AZ538" s="11"/>
      <c r="BA538" s="6">
        <f>SUMIF(BB$98:BB$128,$D538,BD$98:BD$128)</f>
        <v>0</v>
      </c>
      <c r="BB538" s="9"/>
      <c r="BC538" s="10"/>
      <c r="BD538" s="11"/>
      <c r="BE538" s="6">
        <f>SUMIF(BF$98:BF$128,$D538,BH$98:BH$128)</f>
        <v>0</v>
      </c>
      <c r="BF538" s="9"/>
      <c r="BG538" s="10"/>
      <c r="BH538" s="11"/>
      <c r="BI538" s="6">
        <f>SUMIF(BJ$98:BJ$128,$D538,BL$98:BL$128)</f>
        <v>0</v>
      </c>
      <c r="BJ538" s="9"/>
      <c r="BK538" s="10"/>
      <c r="BL538" s="11"/>
      <c r="BM538" s="6">
        <f>SUMIF(BN$98:BN$128,$D538,BP$98:BP$128)</f>
        <v>0</v>
      </c>
      <c r="BN538" s="9"/>
      <c r="BO538" s="10"/>
      <c r="BP538" s="11"/>
      <c r="BQ538" s="6">
        <f>SUMIF(BR$98:BR$128,$D538,BT$98:BT$128)</f>
        <v>0</v>
      </c>
      <c r="BR538" s="9"/>
      <c r="BS538" s="10"/>
      <c r="BT538" s="11"/>
      <c r="BU538" s="6">
        <f>SUMIF(BV$98:BV$128,$D538,BX$98:BX$128)</f>
        <v>0</v>
      </c>
      <c r="BV538" s="9"/>
      <c r="BW538" s="10"/>
      <c r="BX538" s="11"/>
      <c r="BY538" s="6">
        <f>SUMIF(BZ$98:BZ$128,$D538,CB$98:CB$128)</f>
        <v>0</v>
      </c>
      <c r="BZ538" s="9"/>
      <c r="CA538" s="10"/>
      <c r="CB538" s="11"/>
      <c r="CC538" s="6">
        <f>SUMIF(CD$98:CD$128,$D538,CF$98:CF$128)</f>
        <v>0</v>
      </c>
      <c r="CD538" s="9"/>
      <c r="CE538" s="10"/>
      <c r="CF538" s="11"/>
      <c r="CG538" s="6">
        <f>SUMIF(CH$98:CH$128,$D538,CJ$98:CJ$128)</f>
        <v>0</v>
      </c>
      <c r="CH538" s="9"/>
      <c r="CI538" s="10"/>
      <c r="CJ538" s="11"/>
      <c r="CK538" s="6">
        <f>SUMIF(CL$98:CL$128,$D538,CN$98:CN$128)</f>
        <v>0</v>
      </c>
      <c r="CL538" s="9"/>
      <c r="CM538" s="10"/>
      <c r="CN538" s="11"/>
      <c r="CO538" s="6">
        <f>SUMIF(CP$98:CP$128,$D538,CR$98:CR$128)</f>
        <v>0</v>
      </c>
      <c r="CP538" s="9"/>
      <c r="CQ538" s="10"/>
      <c r="CR538" s="11"/>
      <c r="CS538" s="6">
        <f>SUMIF(CT$98:CT$128,$D538,CV$98:CV$128)</f>
        <v>0</v>
      </c>
      <c r="CT538" s="9"/>
      <c r="CU538" s="10"/>
      <c r="CV538" s="11"/>
      <c r="CW538" s="6">
        <f>SUMIF(CX$98:CX$128,$D538,CZ$98:CZ$128)</f>
        <v>0</v>
      </c>
      <c r="CX538" s="9"/>
      <c r="CY538" s="10"/>
      <c r="CZ538" s="11"/>
      <c r="DA538" s="6">
        <f>SUMIF(DB$98:DB$128,$D538,DD$98:DD$128)</f>
        <v>0</v>
      </c>
      <c r="DB538" s="9"/>
      <c r="DC538" s="10"/>
      <c r="DD538" s="11"/>
      <c r="DE538" s="6">
        <f>SUMIF(DF$98:DF$128,$D538,DH$98:DH$128)</f>
        <v>0</v>
      </c>
      <c r="DF538" s="9"/>
      <c r="DG538" s="10"/>
      <c r="DH538" s="11"/>
      <c r="DI538" s="6">
        <f>SUMIF(DJ$98:DJ$128,$D538,DL$98:DL$128)</f>
        <v>0</v>
      </c>
      <c r="DJ538" s="9"/>
      <c r="DK538" s="10"/>
      <c r="DL538" s="11"/>
      <c r="DM538" s="6">
        <f>SUMIF(DN$98:DN$128,$D538,DP$98:DP$128)</f>
        <v>0</v>
      </c>
      <c r="DN538" s="9"/>
      <c r="DO538" s="10"/>
      <c r="DP538" s="11"/>
      <c r="DQ538" s="6">
        <f>SUMIF(DR$98:DR$128,$D538,DT$98:DT$128)</f>
        <v>0</v>
      </c>
      <c r="DR538" s="9"/>
      <c r="DS538" s="10"/>
      <c r="DT538" s="11"/>
      <c r="DU538" s="6">
        <f>SUMIF(DV$98:DV$128,$D538,DX$98:DX$128)</f>
        <v>0</v>
      </c>
      <c r="DV538" s="9"/>
      <c r="DW538" s="10"/>
      <c r="DX538" s="11"/>
      <c r="DY538" s="6">
        <f>SUMIF(DZ$98:DZ$128,$D538,EB$98:EB$128)</f>
        <v>0</v>
      </c>
      <c r="DZ538" s="9"/>
      <c r="EA538" s="10"/>
      <c r="EB538" s="11"/>
      <c r="EC538" s="6">
        <f>SUMIF(ED$98:ED$128,$D538,EF$98:EF$128)</f>
        <v>0</v>
      </c>
      <c r="ED538" s="9"/>
      <c r="EE538" s="10"/>
      <c r="EF538" s="11"/>
      <c r="EG538" s="6">
        <f>SUMIF(EH$98:EH$128,$D538,EJ$98:EJ$128)</f>
        <v>0</v>
      </c>
      <c r="EH538" s="9"/>
      <c r="EI538" s="10"/>
      <c r="EJ538" s="11"/>
      <c r="EK538" s="6">
        <f>SUMIF(EL$98:EL$128,$D538,EN$98:EN$128)</f>
        <v>0</v>
      </c>
      <c r="EL538" s="9"/>
      <c r="EM538" s="10"/>
      <c r="EN538" s="11"/>
      <c r="EO538" s="6">
        <f>SUMIF(EP$98:EP$128,$D538,ER$98:ER$128)</f>
        <v>0</v>
      </c>
      <c r="EP538" s="9"/>
      <c r="EQ538" s="10"/>
      <c r="ER538" s="11"/>
      <c r="ES538" s="6">
        <f>SUMIF(ET$98:ET$128,$D538,EV$98:EV$128)</f>
        <v>0</v>
      </c>
      <c r="ET538" s="9"/>
      <c r="EU538" s="10"/>
      <c r="EV538" s="11"/>
      <c r="EW538" s="6">
        <f>SUMIF(EX$98:EX$128,$D538,EZ$98:EZ$128)</f>
        <v>0</v>
      </c>
      <c r="EX538" s="9"/>
      <c r="EY538" s="10"/>
      <c r="EZ538" s="11"/>
      <c r="FA538" s="6">
        <f>SUMIF(FB$98:FB$128,$D538,FD$98:FD$128)</f>
        <v>0</v>
      </c>
      <c r="FB538" s="9"/>
      <c r="FC538" s="10"/>
      <c r="FD538" s="11"/>
      <c r="FE538" s="6">
        <f>SUMIF(FF$98:FF$128,$D538,FH$98:FH$128)</f>
        <v>0</v>
      </c>
      <c r="FF538" s="9"/>
      <c r="FG538" s="10"/>
      <c r="FH538" s="11"/>
      <c r="FI538" s="6">
        <f>SUMIF(FJ$98:FJ$128,$D538,FL$98:FL$128)</f>
        <v>0</v>
      </c>
      <c r="FJ538" s="9"/>
      <c r="FK538" s="10"/>
      <c r="FL538" s="11"/>
      <c r="FM538" s="6">
        <f>SUMIF(FN$98:FN$128,$D538,FP$98:FP$128)</f>
        <v>0</v>
      </c>
      <c r="FN538" s="9"/>
      <c r="FO538" s="10"/>
      <c r="FP538" s="11"/>
      <c r="FQ538" s="6">
        <f>SUMIF(FR$98:FR$128,$D538,FT$98:FT$128)</f>
        <v>0</v>
      </c>
      <c r="FR538" s="9"/>
      <c r="FS538" s="10"/>
      <c r="FT538" s="11"/>
      <c r="FU538" s="6">
        <f>SUMIF(FV$98:FV$128,$D538,FX$98:FX$128)</f>
        <v>0</v>
      </c>
      <c r="FV538" s="9"/>
      <c r="FW538" s="10"/>
      <c r="FX538" s="11"/>
      <c r="FY538" s="6">
        <f>SUMIF(FZ$98:FZ$128,$D538,GB$98:GB$128)</f>
        <v>0</v>
      </c>
      <c r="FZ538" s="9"/>
      <c r="GA538" s="10"/>
      <c r="GB538" s="11"/>
      <c r="GC538" s="6">
        <f>SUMIF(GD$98:GD$128,$D538,GF$98:GF$128)</f>
        <v>0</v>
      </c>
      <c r="GD538" s="9"/>
      <c r="GE538" s="10"/>
      <c r="GF538" s="11"/>
      <c r="GG538" s="6">
        <f>SUMIF(GH$98:GH$128,$D538,GJ$98:GJ$128)</f>
        <v>0</v>
      </c>
      <c r="GH538" s="9"/>
      <c r="GI538" s="10"/>
      <c r="GJ538" s="11"/>
      <c r="GK538" s="6">
        <f>SUMIF(GL$98:GL$128,$D538,GN$98:GN$128)</f>
        <v>0</v>
      </c>
      <c r="GL538" s="9"/>
      <c r="GM538" s="10"/>
      <c r="GN538" s="11"/>
      <c r="GO538" s="6">
        <f>SUMIF(GP$98:GP$128,$D538,GR$98:GR$128)</f>
        <v>0</v>
      </c>
      <c r="GP538" s="9"/>
      <c r="GQ538" s="10"/>
      <c r="GR538" s="11"/>
      <c r="GS538" s="6">
        <f>SUMIF(GT$98:GT$128,$D538,GV$98:GV$128)</f>
        <v>0</v>
      </c>
      <c r="GT538" s="9"/>
      <c r="GU538" s="10"/>
      <c r="GV538" s="20"/>
      <c r="GW538" s="19">
        <f t="shared" si="14"/>
        <v>0</v>
      </c>
      <c r="GX538" s="472"/>
      <c r="GY538" s="522"/>
    </row>
    <row r="539" spans="1:207" ht="30.75" customHeight="1">
      <c r="A539" s="236" t="s">
        <v>79</v>
      </c>
      <c r="B539" s="499"/>
      <c r="C539" s="449" t="s">
        <v>524</v>
      </c>
      <c r="D539" s="445" t="s">
        <v>477</v>
      </c>
      <c r="E539" s="206">
        <f>SUMIF(F$129:F$159,$D539,H$129:H$159)</f>
        <v>0</v>
      </c>
      <c r="F539" s="9"/>
      <c r="G539" s="10"/>
      <c r="H539" s="11"/>
      <c r="I539" s="6">
        <f>SUMIF(J$129:J$159,$D539,L$129:L$159)</f>
        <v>0</v>
      </c>
      <c r="J539" s="9"/>
      <c r="K539" s="10"/>
      <c r="L539" s="11"/>
      <c r="M539" s="6">
        <f>SUMIF(N$129:N$159,$D539,P$129:P$159)</f>
        <v>0</v>
      </c>
      <c r="N539" s="9"/>
      <c r="O539" s="10"/>
      <c r="P539" s="11"/>
      <c r="Q539" s="6">
        <f>SUMIF(R$129:R$159,$D539,T$129:T$159)</f>
        <v>0</v>
      </c>
      <c r="R539" s="9"/>
      <c r="S539" s="10"/>
      <c r="T539" s="11"/>
      <c r="U539" s="6">
        <f>SUMIF(V$129:V$159,$D539,X$129:X$159)</f>
        <v>0</v>
      </c>
      <c r="V539" s="9"/>
      <c r="W539" s="10"/>
      <c r="X539" s="11"/>
      <c r="Y539" s="6">
        <f>SUMIF(Z$129:Z$159,$D539,AB$129:AB$159)</f>
        <v>0</v>
      </c>
      <c r="Z539" s="9"/>
      <c r="AA539" s="10"/>
      <c r="AB539" s="11"/>
      <c r="AC539" s="6">
        <f>SUMIF(AD$129:AD$159,$D539,AF$129:AF$159)</f>
        <v>0</v>
      </c>
      <c r="AD539" s="9"/>
      <c r="AE539" s="10"/>
      <c r="AF539" s="11"/>
      <c r="AG539" s="6">
        <f>SUMIF(AH$129:AH$159,$D539,AJ$129:AJ$159)</f>
        <v>0</v>
      </c>
      <c r="AH539" s="9"/>
      <c r="AI539" s="10"/>
      <c r="AJ539" s="11"/>
      <c r="AK539" s="6">
        <f>SUMIF(AL$129:AL$159,$D539,AN$129:AN$159)</f>
        <v>0</v>
      </c>
      <c r="AL539" s="9"/>
      <c r="AM539" s="10"/>
      <c r="AN539" s="11"/>
      <c r="AO539" s="6">
        <f>SUMIF(AP$129:AP$159,$D539,AR$129:AR$159)</f>
        <v>0</v>
      </c>
      <c r="AP539" s="9"/>
      <c r="AQ539" s="10"/>
      <c r="AR539" s="11"/>
      <c r="AS539" s="6">
        <f>SUMIF(AT$129:AT$159,$D539,AV$129:AV$159)</f>
        <v>0</v>
      </c>
      <c r="AT539" s="9"/>
      <c r="AU539" s="10"/>
      <c r="AV539" s="11"/>
      <c r="AW539" s="6">
        <f>SUMIF(AX$129:AX$159,$D539,AZ$129:AZ$159)</f>
        <v>0</v>
      </c>
      <c r="AX539" s="9"/>
      <c r="AY539" s="10"/>
      <c r="AZ539" s="11"/>
      <c r="BA539" s="6">
        <f>SUMIF(BB$129:BB$159,$D539,BD$129:BD$159)</f>
        <v>0</v>
      </c>
      <c r="BB539" s="9"/>
      <c r="BC539" s="10"/>
      <c r="BD539" s="11"/>
      <c r="BE539" s="6">
        <f>SUMIF(BF$129:BF$159,$D539,BH$129:BH$159)</f>
        <v>0</v>
      </c>
      <c r="BF539" s="9"/>
      <c r="BG539" s="10"/>
      <c r="BH539" s="11"/>
      <c r="BI539" s="6">
        <f>SUMIF(BJ$129:BJ$159,$D539,BL$129:BL$159)</f>
        <v>0</v>
      </c>
      <c r="BJ539" s="9"/>
      <c r="BK539" s="10"/>
      <c r="BL539" s="11"/>
      <c r="BM539" s="6">
        <f>SUMIF(BN$129:BN$159,$D539,BP$129:BP$159)</f>
        <v>0</v>
      </c>
      <c r="BN539" s="9"/>
      <c r="BO539" s="10"/>
      <c r="BP539" s="11"/>
      <c r="BQ539" s="6">
        <f>SUMIF(BR$129:BR$159,$D539,BT$129:BT$159)</f>
        <v>0</v>
      </c>
      <c r="BR539" s="9"/>
      <c r="BS539" s="10"/>
      <c r="BT539" s="11"/>
      <c r="BU539" s="6">
        <f>SUMIF(BV$129:BV$159,$D539,BX$129:BX$159)</f>
        <v>0</v>
      </c>
      <c r="BV539" s="9"/>
      <c r="BW539" s="10"/>
      <c r="BX539" s="11"/>
      <c r="BY539" s="6">
        <f>SUMIF(BZ$129:BZ$159,$D539,CB$129:CB$159)</f>
        <v>0</v>
      </c>
      <c r="BZ539" s="9"/>
      <c r="CA539" s="10"/>
      <c r="CB539" s="11"/>
      <c r="CC539" s="6">
        <f>SUMIF(CD$129:CD$159,$D539,CF$129:CF$159)</f>
        <v>0</v>
      </c>
      <c r="CD539" s="9"/>
      <c r="CE539" s="10"/>
      <c r="CF539" s="11"/>
      <c r="CG539" s="6">
        <f>SUMIF(CH$129:CH$159,$D539,CJ$129:CJ$159)</f>
        <v>0</v>
      </c>
      <c r="CH539" s="9"/>
      <c r="CI539" s="10"/>
      <c r="CJ539" s="11"/>
      <c r="CK539" s="6">
        <f>SUMIF(CL$129:CL$159,$D539,CN$129:CN$159)</f>
        <v>0</v>
      </c>
      <c r="CL539" s="9"/>
      <c r="CM539" s="10"/>
      <c r="CN539" s="11"/>
      <c r="CO539" s="6">
        <f>SUMIF(CP$129:CP$159,$D539,CR$129:CR$159)</f>
        <v>0</v>
      </c>
      <c r="CP539" s="9"/>
      <c r="CQ539" s="10"/>
      <c r="CR539" s="11"/>
      <c r="CS539" s="6">
        <f>SUMIF(CT$129:CT$159,$D539,CV$129:CV$159)</f>
        <v>0</v>
      </c>
      <c r="CT539" s="9"/>
      <c r="CU539" s="10"/>
      <c r="CV539" s="11"/>
      <c r="CW539" s="6">
        <f>SUMIF(CX$129:CX$159,$D539,CZ$129:CZ$159)</f>
        <v>0</v>
      </c>
      <c r="CX539" s="9"/>
      <c r="CY539" s="10"/>
      <c r="CZ539" s="11"/>
      <c r="DA539" s="6">
        <f>SUMIF(DB$129:DB$159,$D539,DD$129:DD$159)</f>
        <v>0</v>
      </c>
      <c r="DB539" s="9"/>
      <c r="DC539" s="10"/>
      <c r="DD539" s="11"/>
      <c r="DE539" s="6">
        <f>SUMIF(DF$129:DF$159,$D539,DH$129:DH$159)</f>
        <v>0</v>
      </c>
      <c r="DF539" s="9"/>
      <c r="DG539" s="10"/>
      <c r="DH539" s="11"/>
      <c r="DI539" s="6">
        <f>SUMIF(DJ$129:DJ$159,$D539,DL$129:DL$159)</f>
        <v>0</v>
      </c>
      <c r="DJ539" s="9"/>
      <c r="DK539" s="10"/>
      <c r="DL539" s="11"/>
      <c r="DM539" s="6">
        <f>SUMIF(DN$129:DN$159,$D539,DP$129:DP$159)</f>
        <v>0</v>
      </c>
      <c r="DN539" s="9"/>
      <c r="DO539" s="10"/>
      <c r="DP539" s="11"/>
      <c r="DQ539" s="6">
        <f>SUMIF(DR$129:DR$159,$D539,DT$129:DT$159)</f>
        <v>0</v>
      </c>
      <c r="DR539" s="9"/>
      <c r="DS539" s="10"/>
      <c r="DT539" s="11"/>
      <c r="DU539" s="6">
        <f>SUMIF(DV$129:DV$159,$D539,DX$129:DX$159)</f>
        <v>0</v>
      </c>
      <c r="DV539" s="9"/>
      <c r="DW539" s="10"/>
      <c r="DX539" s="11"/>
      <c r="DY539" s="6">
        <f>SUMIF(DZ$129:DZ$159,$D539,EB$129:EB$159)</f>
        <v>0</v>
      </c>
      <c r="DZ539" s="9"/>
      <c r="EA539" s="10"/>
      <c r="EB539" s="11"/>
      <c r="EC539" s="6">
        <f>SUMIF(ED$129:ED$159,$D539,EF$129:EF$159)</f>
        <v>0</v>
      </c>
      <c r="ED539" s="9"/>
      <c r="EE539" s="10"/>
      <c r="EF539" s="11"/>
      <c r="EG539" s="6">
        <f>SUMIF(EH$129:EH$159,$D539,EJ$129:EJ$159)</f>
        <v>0</v>
      </c>
      <c r="EH539" s="9"/>
      <c r="EI539" s="10"/>
      <c r="EJ539" s="11"/>
      <c r="EK539" s="6">
        <f>SUMIF(EL$129:EL$159,$D539,EN$129:EN$159)</f>
        <v>0</v>
      </c>
      <c r="EL539" s="9"/>
      <c r="EM539" s="10"/>
      <c r="EN539" s="11"/>
      <c r="EO539" s="6">
        <f>SUMIF(EP$129:EP$159,$D539,ER$129:ER$159)</f>
        <v>0</v>
      </c>
      <c r="EP539" s="9"/>
      <c r="EQ539" s="10"/>
      <c r="ER539" s="11"/>
      <c r="ES539" s="6">
        <f>SUMIF(ET$129:ET$159,$D539,EV$129:EV$159)</f>
        <v>0</v>
      </c>
      <c r="ET539" s="9"/>
      <c r="EU539" s="10"/>
      <c r="EV539" s="11"/>
      <c r="EW539" s="6">
        <f>SUMIF(EX$129:EX$159,$D539,EZ$129:EZ$159)</f>
        <v>0</v>
      </c>
      <c r="EX539" s="9"/>
      <c r="EY539" s="10"/>
      <c r="EZ539" s="11"/>
      <c r="FA539" s="6">
        <f>SUMIF(FB$129:FB$159,$D539,FD$129:FD$159)</f>
        <v>0</v>
      </c>
      <c r="FB539" s="9"/>
      <c r="FC539" s="10"/>
      <c r="FD539" s="11"/>
      <c r="FE539" s="6">
        <f>SUMIF(FF$129:FF$159,$D539,FH$129:FH$159)</f>
        <v>0</v>
      </c>
      <c r="FF539" s="9"/>
      <c r="FG539" s="10"/>
      <c r="FH539" s="11"/>
      <c r="FI539" s="6">
        <f>SUMIF(FJ$129:FJ$159,$D539,FL$129:FL$159)</f>
        <v>0</v>
      </c>
      <c r="FJ539" s="9"/>
      <c r="FK539" s="10"/>
      <c r="FL539" s="11"/>
      <c r="FM539" s="6">
        <f>SUMIF(FN$129:FN$159,$D539,FP$129:FP$159)</f>
        <v>0</v>
      </c>
      <c r="FN539" s="9"/>
      <c r="FO539" s="10"/>
      <c r="FP539" s="11"/>
      <c r="FQ539" s="6">
        <f>SUMIF(FR$129:FR$159,$D539,FT$129:FT$159)</f>
        <v>0</v>
      </c>
      <c r="FR539" s="9"/>
      <c r="FS539" s="10"/>
      <c r="FT539" s="11"/>
      <c r="FU539" s="6">
        <f>SUMIF(FV$129:FV$159,$D539,FX$129:FX$159)</f>
        <v>0</v>
      </c>
      <c r="FV539" s="9"/>
      <c r="FW539" s="10"/>
      <c r="FX539" s="11"/>
      <c r="FY539" s="6">
        <f>SUMIF(FZ$129:FZ$159,$D539,GB$129:GB$159)</f>
        <v>0</v>
      </c>
      <c r="FZ539" s="9"/>
      <c r="GA539" s="10"/>
      <c r="GB539" s="11"/>
      <c r="GC539" s="6">
        <f>SUMIF(GD$129:GD$159,$D539,GF$129:GF$159)</f>
        <v>0</v>
      </c>
      <c r="GD539" s="9"/>
      <c r="GE539" s="10"/>
      <c r="GF539" s="11"/>
      <c r="GG539" s="6">
        <f>SUMIF(GH$129:GH$159,$D539,GJ$129:GJ$159)</f>
        <v>0</v>
      </c>
      <c r="GH539" s="9"/>
      <c r="GI539" s="10"/>
      <c r="GJ539" s="11"/>
      <c r="GK539" s="6">
        <f>SUMIF(GL$129:GL$159,$D539,GN$129:GN$159)</f>
        <v>0</v>
      </c>
      <c r="GL539" s="9"/>
      <c r="GM539" s="10"/>
      <c r="GN539" s="11"/>
      <c r="GO539" s="6">
        <f>SUMIF(GP$129:GP$159,$D539,GR$129:GR$159)</f>
        <v>0</v>
      </c>
      <c r="GP539" s="9"/>
      <c r="GQ539" s="10"/>
      <c r="GR539" s="11"/>
      <c r="GS539" s="6">
        <f>SUMIF(GT$129:GT$159,$D539,GV$129:GV$159)</f>
        <v>0</v>
      </c>
      <c r="GT539" s="9"/>
      <c r="GU539" s="10"/>
      <c r="GV539" s="20"/>
      <c r="GW539" s="19">
        <f t="shared" si="14"/>
        <v>0</v>
      </c>
      <c r="GX539" s="472"/>
      <c r="GY539" s="522"/>
    </row>
    <row r="540" spans="1:207" ht="30.75" customHeight="1">
      <c r="A540" s="236" t="s">
        <v>80</v>
      </c>
      <c r="B540" s="499"/>
      <c r="C540" s="449" t="s">
        <v>524</v>
      </c>
      <c r="D540" s="445" t="s">
        <v>477</v>
      </c>
      <c r="E540" s="206">
        <f>SUMIF(F$160:F$190,$D540,H$160:H$190)</f>
        <v>0</v>
      </c>
      <c r="F540" s="9"/>
      <c r="G540" s="10"/>
      <c r="H540" s="11"/>
      <c r="I540" s="6">
        <f>SUMIF(J$160:J$190,$D540,L$160:L$190)</f>
        <v>0</v>
      </c>
      <c r="J540" s="9"/>
      <c r="K540" s="10"/>
      <c r="L540" s="11"/>
      <c r="M540" s="6">
        <f>SUMIF(N$160:N$190,$D540,P$160:P$190)</f>
        <v>0</v>
      </c>
      <c r="N540" s="9"/>
      <c r="O540" s="10"/>
      <c r="P540" s="11"/>
      <c r="Q540" s="6">
        <f>SUMIF(R$160:R$190,$D540,T$160:T$190)</f>
        <v>0</v>
      </c>
      <c r="R540" s="9"/>
      <c r="S540" s="10"/>
      <c r="T540" s="11"/>
      <c r="U540" s="6">
        <f>SUMIF(V$160:V$190,$D540,X$160:X$190)</f>
        <v>0</v>
      </c>
      <c r="V540" s="9"/>
      <c r="W540" s="10"/>
      <c r="X540" s="11"/>
      <c r="Y540" s="6">
        <f>SUMIF(Z$160:Z$190,$D540,AB$160:AB$190)</f>
        <v>0</v>
      </c>
      <c r="Z540" s="9"/>
      <c r="AA540" s="10"/>
      <c r="AB540" s="11"/>
      <c r="AC540" s="6">
        <f>SUMIF(AD$160:AD$190,$D540,AF$160:AF$190)</f>
        <v>0</v>
      </c>
      <c r="AD540" s="9"/>
      <c r="AE540" s="10"/>
      <c r="AF540" s="11"/>
      <c r="AG540" s="6">
        <f>SUMIF(AH$160:AH$190,$D540,AJ$160:AJ$190)</f>
        <v>0</v>
      </c>
      <c r="AH540" s="9"/>
      <c r="AI540" s="10"/>
      <c r="AJ540" s="11"/>
      <c r="AK540" s="6">
        <f>SUMIF(AL$160:AL$190,$D540,AN$160:AN$190)</f>
        <v>0</v>
      </c>
      <c r="AL540" s="9"/>
      <c r="AM540" s="10"/>
      <c r="AN540" s="11"/>
      <c r="AO540" s="6">
        <f>SUMIF(AP$160:AP$190,$D540,AR$160:AR$190)</f>
        <v>0</v>
      </c>
      <c r="AP540" s="9"/>
      <c r="AQ540" s="10"/>
      <c r="AR540" s="11"/>
      <c r="AS540" s="6">
        <f>SUMIF(AT$160:AT$190,$D540,AV$160:AV$190)</f>
        <v>0</v>
      </c>
      <c r="AT540" s="9"/>
      <c r="AU540" s="10"/>
      <c r="AV540" s="11"/>
      <c r="AW540" s="6">
        <f>SUMIF(AX$160:AX$190,$D540,AZ$160:AZ$190)</f>
        <v>0</v>
      </c>
      <c r="AX540" s="9"/>
      <c r="AY540" s="10"/>
      <c r="AZ540" s="11"/>
      <c r="BA540" s="6">
        <f>SUMIF(BB$160:BB$190,$D540,BD$160:BD$190)</f>
        <v>0</v>
      </c>
      <c r="BB540" s="9"/>
      <c r="BC540" s="10"/>
      <c r="BD540" s="11"/>
      <c r="BE540" s="6">
        <f>SUMIF(BF$160:BF$190,$D540,BH$160:BH$190)</f>
        <v>0</v>
      </c>
      <c r="BF540" s="9"/>
      <c r="BG540" s="10"/>
      <c r="BH540" s="11"/>
      <c r="BI540" s="6">
        <f>SUMIF(BJ$160:BJ$190,$D540,BL$160:BL$190)</f>
        <v>0</v>
      </c>
      <c r="BJ540" s="9"/>
      <c r="BK540" s="10"/>
      <c r="BL540" s="11"/>
      <c r="BM540" s="6">
        <f>SUMIF(BN$160:BN$190,$D540,BP$160:BP$190)</f>
        <v>0</v>
      </c>
      <c r="BN540" s="9"/>
      <c r="BO540" s="10"/>
      <c r="BP540" s="11"/>
      <c r="BQ540" s="6">
        <f>SUMIF(BR$160:BR$190,$D540,BT$160:BT$190)</f>
        <v>0</v>
      </c>
      <c r="BR540" s="9"/>
      <c r="BS540" s="10"/>
      <c r="BT540" s="11"/>
      <c r="BU540" s="6">
        <f>SUMIF(BV$160:BV$190,$D540,BX$160:BX$190)</f>
        <v>0</v>
      </c>
      <c r="BV540" s="9"/>
      <c r="BW540" s="10"/>
      <c r="BX540" s="11"/>
      <c r="BY540" s="6">
        <f>SUMIF(BZ$160:BZ$190,$D540,CB$160:CB$190)</f>
        <v>0</v>
      </c>
      <c r="BZ540" s="9"/>
      <c r="CA540" s="10"/>
      <c r="CB540" s="11"/>
      <c r="CC540" s="6">
        <f>SUMIF(CD$160:CD$190,$D540,CF$160:CF$190)</f>
        <v>0</v>
      </c>
      <c r="CD540" s="9"/>
      <c r="CE540" s="10"/>
      <c r="CF540" s="11"/>
      <c r="CG540" s="6">
        <f>SUMIF(CH$160:CH$190,$D540,CJ$160:CJ$190)</f>
        <v>0</v>
      </c>
      <c r="CH540" s="9"/>
      <c r="CI540" s="10"/>
      <c r="CJ540" s="11"/>
      <c r="CK540" s="6">
        <f>SUMIF(CL$160:CL$190,$D540,CN$160:CN$190)</f>
        <v>0</v>
      </c>
      <c r="CL540" s="9"/>
      <c r="CM540" s="10"/>
      <c r="CN540" s="11"/>
      <c r="CO540" s="6">
        <f>SUMIF(CP$160:CP$190,$D540,CR$160:CR$190)</f>
        <v>0</v>
      </c>
      <c r="CP540" s="9"/>
      <c r="CQ540" s="10"/>
      <c r="CR540" s="11"/>
      <c r="CS540" s="6">
        <f>SUMIF(CT$160:CT$190,$D540,CV$160:CV$190)</f>
        <v>0</v>
      </c>
      <c r="CT540" s="9"/>
      <c r="CU540" s="10"/>
      <c r="CV540" s="11"/>
      <c r="CW540" s="6">
        <f>SUMIF(CX$160:CX$190,$D540,CZ$160:CZ$190)</f>
        <v>0</v>
      </c>
      <c r="CX540" s="9"/>
      <c r="CY540" s="10"/>
      <c r="CZ540" s="11"/>
      <c r="DA540" s="6">
        <f>SUMIF(DB$160:DB$190,$D540,DD$160:DD$190)</f>
        <v>0</v>
      </c>
      <c r="DB540" s="9"/>
      <c r="DC540" s="10"/>
      <c r="DD540" s="11"/>
      <c r="DE540" s="6">
        <f>SUMIF(DF$160:DF$190,$D540,DH$160:DH$190)</f>
        <v>0</v>
      </c>
      <c r="DF540" s="9"/>
      <c r="DG540" s="10"/>
      <c r="DH540" s="11"/>
      <c r="DI540" s="6">
        <f>SUMIF(DJ$160:DJ$190,$D540,DL$160:DL$190)</f>
        <v>0</v>
      </c>
      <c r="DJ540" s="9"/>
      <c r="DK540" s="10"/>
      <c r="DL540" s="11"/>
      <c r="DM540" s="6">
        <f>SUMIF(DN$160:DN$190,$D540,DP$160:DP$190)</f>
        <v>0</v>
      </c>
      <c r="DN540" s="9"/>
      <c r="DO540" s="10"/>
      <c r="DP540" s="11"/>
      <c r="DQ540" s="6">
        <f>SUMIF(DR$160:DR$190,$D540,DT$160:DT$190)</f>
        <v>0</v>
      </c>
      <c r="DR540" s="9"/>
      <c r="DS540" s="10"/>
      <c r="DT540" s="11"/>
      <c r="DU540" s="6">
        <f>SUMIF(DV$160:DV$190,$D540,DX$160:DX$190)</f>
        <v>0</v>
      </c>
      <c r="DV540" s="9"/>
      <c r="DW540" s="10"/>
      <c r="DX540" s="11"/>
      <c r="DY540" s="6">
        <f>SUMIF(DZ$160:DZ$190,$D540,EB$160:EB$190)</f>
        <v>0</v>
      </c>
      <c r="DZ540" s="9"/>
      <c r="EA540" s="10"/>
      <c r="EB540" s="11"/>
      <c r="EC540" s="6">
        <f>SUMIF(ED$160:ED$190,$D540,EF$160:EF$190)</f>
        <v>0</v>
      </c>
      <c r="ED540" s="9"/>
      <c r="EE540" s="10"/>
      <c r="EF540" s="11"/>
      <c r="EG540" s="6">
        <f>SUMIF(EH$160:EH$190,$D540,EJ$160:EJ$190)</f>
        <v>0</v>
      </c>
      <c r="EH540" s="9"/>
      <c r="EI540" s="10"/>
      <c r="EJ540" s="11"/>
      <c r="EK540" s="6">
        <f>SUMIF(EL$160:EL$190,$D540,EN$160:EN$190)</f>
        <v>0</v>
      </c>
      <c r="EL540" s="9"/>
      <c r="EM540" s="10"/>
      <c r="EN540" s="11"/>
      <c r="EO540" s="6">
        <f>SUMIF(EP$160:EP$190,$D540,ER$160:ER$190)</f>
        <v>0</v>
      </c>
      <c r="EP540" s="9"/>
      <c r="EQ540" s="10"/>
      <c r="ER540" s="11"/>
      <c r="ES540" s="6">
        <f>SUMIF(ET$160:ET$190,$D540,EV$160:EV$190)</f>
        <v>0</v>
      </c>
      <c r="ET540" s="9"/>
      <c r="EU540" s="10"/>
      <c r="EV540" s="11"/>
      <c r="EW540" s="6">
        <f>SUMIF(EX$160:EX$190,$D540,EZ$160:EZ$190)</f>
        <v>0</v>
      </c>
      <c r="EX540" s="9"/>
      <c r="EY540" s="10"/>
      <c r="EZ540" s="11"/>
      <c r="FA540" s="6">
        <f>SUMIF(FB$160:FB$190,$D540,FD$160:FD$190)</f>
        <v>0</v>
      </c>
      <c r="FB540" s="9"/>
      <c r="FC540" s="10"/>
      <c r="FD540" s="11"/>
      <c r="FE540" s="6">
        <f>SUMIF(FF$160:FF$190,$D540,FH$160:FH$190)</f>
        <v>0</v>
      </c>
      <c r="FF540" s="9"/>
      <c r="FG540" s="10"/>
      <c r="FH540" s="11"/>
      <c r="FI540" s="6">
        <f>SUMIF(FJ$160:FJ$190,$D540,FL$160:FL$190)</f>
        <v>0</v>
      </c>
      <c r="FJ540" s="9"/>
      <c r="FK540" s="10"/>
      <c r="FL540" s="11"/>
      <c r="FM540" s="6">
        <f>SUMIF(FN$160:FN$190,$D540,FP$160:FP$190)</f>
        <v>0</v>
      </c>
      <c r="FN540" s="9"/>
      <c r="FO540" s="10"/>
      <c r="FP540" s="11"/>
      <c r="FQ540" s="6">
        <f>SUMIF(FR$160:FR$190,$D540,FT$160:FT$190)</f>
        <v>0</v>
      </c>
      <c r="FR540" s="9"/>
      <c r="FS540" s="10"/>
      <c r="FT540" s="11"/>
      <c r="FU540" s="6">
        <f>SUMIF(FV$160:FV$190,$D540,FX$160:FX$190)</f>
        <v>0</v>
      </c>
      <c r="FV540" s="9"/>
      <c r="FW540" s="10"/>
      <c r="FX540" s="11"/>
      <c r="FY540" s="6">
        <f>SUMIF(FZ$160:FZ$190,$D540,GB$160:GB$190)</f>
        <v>0</v>
      </c>
      <c r="FZ540" s="9"/>
      <c r="GA540" s="10"/>
      <c r="GB540" s="11"/>
      <c r="GC540" s="6">
        <f>SUMIF(GD$160:GD$190,$D540,GF$160:GF$190)</f>
        <v>0</v>
      </c>
      <c r="GD540" s="9"/>
      <c r="GE540" s="10"/>
      <c r="GF540" s="11"/>
      <c r="GG540" s="6">
        <f>SUMIF(GH$160:GH$190,$D540,GJ$160:GJ$190)</f>
        <v>0</v>
      </c>
      <c r="GH540" s="9"/>
      <c r="GI540" s="10"/>
      <c r="GJ540" s="11"/>
      <c r="GK540" s="6">
        <f>SUMIF(GL$160:GL$190,$D540,GN$160:GN$190)</f>
        <v>0</v>
      </c>
      <c r="GL540" s="9"/>
      <c r="GM540" s="10"/>
      <c r="GN540" s="11"/>
      <c r="GO540" s="6">
        <f>SUMIF(GP$160:GP$190,$D540,GR$160:GR$190)</f>
        <v>0</v>
      </c>
      <c r="GP540" s="9"/>
      <c r="GQ540" s="10"/>
      <c r="GR540" s="11"/>
      <c r="GS540" s="6">
        <f>SUMIF(GT$160:GT$190,$D540,GV$160:GV$190)</f>
        <v>0</v>
      </c>
      <c r="GT540" s="9"/>
      <c r="GU540" s="10"/>
      <c r="GV540" s="20"/>
      <c r="GW540" s="19">
        <f t="shared" si="14"/>
        <v>0</v>
      </c>
      <c r="GX540" s="472"/>
      <c r="GY540" s="522"/>
    </row>
    <row r="541" spans="1:207" ht="30.75" customHeight="1">
      <c r="A541" s="236" t="s">
        <v>81</v>
      </c>
      <c r="B541" s="499"/>
      <c r="C541" s="449" t="s">
        <v>524</v>
      </c>
      <c r="D541" s="445" t="s">
        <v>477</v>
      </c>
      <c r="E541" s="206">
        <f>SUMIF(F$191:F$221,$D541,H$191:H$221)</f>
        <v>0</v>
      </c>
      <c r="F541" s="9"/>
      <c r="G541" s="10"/>
      <c r="H541" s="11"/>
      <c r="I541" s="6">
        <f>SUMIF(J$191:J$221,$D541,L$191:L$221)</f>
        <v>0</v>
      </c>
      <c r="J541" s="9"/>
      <c r="K541" s="10"/>
      <c r="L541" s="11"/>
      <c r="M541" s="6">
        <f>SUMIF(N$191:N$221,$D541,P$191:P$221)</f>
        <v>0</v>
      </c>
      <c r="N541" s="9"/>
      <c r="O541" s="10"/>
      <c r="P541" s="11"/>
      <c r="Q541" s="6">
        <f>SUMIF(R$191:R$221,$D541,T$191:T$221)</f>
        <v>0</v>
      </c>
      <c r="R541" s="9"/>
      <c r="S541" s="10"/>
      <c r="T541" s="11"/>
      <c r="U541" s="6">
        <f>SUMIF(V$191:V$221,$D541,X$191:X$221)</f>
        <v>0</v>
      </c>
      <c r="V541" s="9"/>
      <c r="W541" s="10"/>
      <c r="X541" s="11"/>
      <c r="Y541" s="6">
        <f>SUMIF(Z$191:Z$221,$D541,AB$191:AB$221)</f>
        <v>0</v>
      </c>
      <c r="Z541" s="9"/>
      <c r="AA541" s="10"/>
      <c r="AB541" s="11"/>
      <c r="AC541" s="6">
        <f>SUMIF(AD$191:AD$221,$D541,AF$191:AF$221)</f>
        <v>0</v>
      </c>
      <c r="AD541" s="9"/>
      <c r="AE541" s="10"/>
      <c r="AF541" s="11"/>
      <c r="AG541" s="6">
        <f>SUMIF(AH$191:AH$221,$D541,AJ$191:AJ$221)</f>
        <v>0</v>
      </c>
      <c r="AH541" s="9"/>
      <c r="AI541" s="10"/>
      <c r="AJ541" s="11"/>
      <c r="AK541" s="6">
        <f>SUMIF(AL$191:AL$221,$D541,AN$191:AN$221)</f>
        <v>0</v>
      </c>
      <c r="AL541" s="9"/>
      <c r="AM541" s="10"/>
      <c r="AN541" s="11"/>
      <c r="AO541" s="6">
        <f>SUMIF(AP$191:AP$221,$D541,AR$191:AR$221)</f>
        <v>0</v>
      </c>
      <c r="AP541" s="9"/>
      <c r="AQ541" s="10"/>
      <c r="AR541" s="11"/>
      <c r="AS541" s="6">
        <f>SUMIF(AT$191:AT$221,$D541,AV$191:AV$221)</f>
        <v>0</v>
      </c>
      <c r="AT541" s="9"/>
      <c r="AU541" s="10"/>
      <c r="AV541" s="11"/>
      <c r="AW541" s="6">
        <f>SUMIF(AX$191:AX$221,$D541,AZ$191:AZ$221)</f>
        <v>0</v>
      </c>
      <c r="AX541" s="9"/>
      <c r="AY541" s="10"/>
      <c r="AZ541" s="11"/>
      <c r="BA541" s="6">
        <f>SUMIF(BB$191:BB$221,$D541,BD$191:BD$221)</f>
        <v>0</v>
      </c>
      <c r="BB541" s="9"/>
      <c r="BC541" s="10"/>
      <c r="BD541" s="11"/>
      <c r="BE541" s="6">
        <f>SUMIF(BF$191:BF$221,$D541,BH$191:BH$221)</f>
        <v>0</v>
      </c>
      <c r="BF541" s="9"/>
      <c r="BG541" s="10"/>
      <c r="BH541" s="11"/>
      <c r="BI541" s="6">
        <f>SUMIF(BJ$191:BJ$221,$D541,BL$191:BL$221)</f>
        <v>0</v>
      </c>
      <c r="BJ541" s="9"/>
      <c r="BK541" s="10"/>
      <c r="BL541" s="11"/>
      <c r="BM541" s="6">
        <f>SUMIF(BN$191:BN$221,$D541,BP$191:BP$221)</f>
        <v>0</v>
      </c>
      <c r="BN541" s="9"/>
      <c r="BO541" s="10"/>
      <c r="BP541" s="11"/>
      <c r="BQ541" s="6">
        <f>SUMIF(BR$191:BR$221,$D541,BT$191:BT$221)</f>
        <v>0</v>
      </c>
      <c r="BR541" s="9"/>
      <c r="BS541" s="10"/>
      <c r="BT541" s="11"/>
      <c r="BU541" s="6">
        <f>SUMIF(BV$191:BV$221,$D541,BX$191:BX$221)</f>
        <v>0</v>
      </c>
      <c r="BV541" s="9"/>
      <c r="BW541" s="10"/>
      <c r="BX541" s="11"/>
      <c r="BY541" s="6">
        <f>SUMIF(BZ$191:BZ$221,$D541,CB$191:CB$221)</f>
        <v>0</v>
      </c>
      <c r="BZ541" s="9"/>
      <c r="CA541" s="10"/>
      <c r="CB541" s="11"/>
      <c r="CC541" s="6">
        <f>SUMIF(CD$191:CD$221,$D541,CF$191:CF$221)</f>
        <v>0</v>
      </c>
      <c r="CD541" s="9"/>
      <c r="CE541" s="10"/>
      <c r="CF541" s="11"/>
      <c r="CG541" s="6">
        <f>SUMIF(CH$191:CH$221,$D541,CJ$191:CJ$221)</f>
        <v>0</v>
      </c>
      <c r="CH541" s="9"/>
      <c r="CI541" s="10"/>
      <c r="CJ541" s="11"/>
      <c r="CK541" s="6">
        <f>SUMIF(CL$191:CL$221,$D541,CN$191:CN$221)</f>
        <v>0</v>
      </c>
      <c r="CL541" s="9"/>
      <c r="CM541" s="10"/>
      <c r="CN541" s="11"/>
      <c r="CO541" s="6">
        <f>SUMIF(CP$191:CP$221,$D541,CR$191:CR$221)</f>
        <v>0</v>
      </c>
      <c r="CP541" s="9"/>
      <c r="CQ541" s="10"/>
      <c r="CR541" s="11"/>
      <c r="CS541" s="6">
        <f>SUMIF(CT$191:CT$221,$D541,CV$191:CV$221)</f>
        <v>0</v>
      </c>
      <c r="CT541" s="9"/>
      <c r="CU541" s="10"/>
      <c r="CV541" s="11"/>
      <c r="CW541" s="6">
        <f>SUMIF(CX$191:CX$221,$D541,CZ$191:CZ$221)</f>
        <v>0</v>
      </c>
      <c r="CX541" s="9"/>
      <c r="CY541" s="10"/>
      <c r="CZ541" s="11"/>
      <c r="DA541" s="6">
        <f>SUMIF(DB$191:DB$221,$D541,DD$191:DD$221)</f>
        <v>0</v>
      </c>
      <c r="DB541" s="9"/>
      <c r="DC541" s="10"/>
      <c r="DD541" s="11"/>
      <c r="DE541" s="6">
        <f>SUMIF(DF$191:DF$221,$D541,DH$191:DH$221)</f>
        <v>0</v>
      </c>
      <c r="DF541" s="9"/>
      <c r="DG541" s="10"/>
      <c r="DH541" s="11"/>
      <c r="DI541" s="6">
        <f>SUMIF(DJ$191:DJ$221,$D541,DL$191:DL$221)</f>
        <v>0</v>
      </c>
      <c r="DJ541" s="9"/>
      <c r="DK541" s="10"/>
      <c r="DL541" s="11"/>
      <c r="DM541" s="6">
        <f>SUMIF(DN$191:DN$221,$D541,DP$191:DP$221)</f>
        <v>0</v>
      </c>
      <c r="DN541" s="9"/>
      <c r="DO541" s="10"/>
      <c r="DP541" s="11"/>
      <c r="DQ541" s="6">
        <f>SUMIF(DR$191:DR$221,$D541,DT$191:DT$221)</f>
        <v>0</v>
      </c>
      <c r="DR541" s="9"/>
      <c r="DS541" s="10"/>
      <c r="DT541" s="11"/>
      <c r="DU541" s="6">
        <f>SUMIF(DV$191:DV$221,$D541,DX$191:DX$221)</f>
        <v>0</v>
      </c>
      <c r="DV541" s="9"/>
      <c r="DW541" s="10"/>
      <c r="DX541" s="11"/>
      <c r="DY541" s="6">
        <f>SUMIF(DZ$191:DZ$221,$D541,EB$191:EB$221)</f>
        <v>0</v>
      </c>
      <c r="DZ541" s="9"/>
      <c r="EA541" s="10"/>
      <c r="EB541" s="11"/>
      <c r="EC541" s="6">
        <f>SUMIF(ED$191:ED$221,$D541,EF$191:EF$221)</f>
        <v>0</v>
      </c>
      <c r="ED541" s="9"/>
      <c r="EE541" s="10"/>
      <c r="EF541" s="11"/>
      <c r="EG541" s="6">
        <f>SUMIF(EH$191:EH$221,$D541,EJ$191:EJ$221)</f>
        <v>0</v>
      </c>
      <c r="EH541" s="9"/>
      <c r="EI541" s="10"/>
      <c r="EJ541" s="11"/>
      <c r="EK541" s="6">
        <f>SUMIF(EL$191:EL$221,$D541,EN$191:EN$221)</f>
        <v>0</v>
      </c>
      <c r="EL541" s="9"/>
      <c r="EM541" s="10"/>
      <c r="EN541" s="11"/>
      <c r="EO541" s="6">
        <f>SUMIF(EP$191:EP$221,$D541,ER$191:ER$221)</f>
        <v>0</v>
      </c>
      <c r="EP541" s="9"/>
      <c r="EQ541" s="10"/>
      <c r="ER541" s="11"/>
      <c r="ES541" s="6">
        <f>SUMIF(ET$191:ET$221,$D541,EV$191:EV$221)</f>
        <v>0</v>
      </c>
      <c r="ET541" s="9"/>
      <c r="EU541" s="10"/>
      <c r="EV541" s="11"/>
      <c r="EW541" s="6">
        <f>SUMIF(EX$191:EX$221,$D541,EZ$191:EZ$221)</f>
        <v>0</v>
      </c>
      <c r="EX541" s="9"/>
      <c r="EY541" s="10"/>
      <c r="EZ541" s="11"/>
      <c r="FA541" s="6">
        <f>SUMIF(FB$191:FB$221,$D541,FD$191:FD$221)</f>
        <v>0</v>
      </c>
      <c r="FB541" s="9"/>
      <c r="FC541" s="10"/>
      <c r="FD541" s="11"/>
      <c r="FE541" s="6">
        <f>SUMIF(FF$191:FF$221,$D541,FH$191:FH$221)</f>
        <v>0</v>
      </c>
      <c r="FF541" s="9"/>
      <c r="FG541" s="10"/>
      <c r="FH541" s="11"/>
      <c r="FI541" s="6">
        <f>SUMIF(FJ$191:FJ$221,$D541,FL$191:FL$221)</f>
        <v>0</v>
      </c>
      <c r="FJ541" s="9"/>
      <c r="FK541" s="10"/>
      <c r="FL541" s="11"/>
      <c r="FM541" s="6">
        <f>SUMIF(FN$191:FN$221,$D541,FP$191:FP$221)</f>
        <v>0</v>
      </c>
      <c r="FN541" s="9"/>
      <c r="FO541" s="10"/>
      <c r="FP541" s="11"/>
      <c r="FQ541" s="6">
        <f>SUMIF(FR$191:FR$221,$D541,FT$191:FT$221)</f>
        <v>0</v>
      </c>
      <c r="FR541" s="9"/>
      <c r="FS541" s="10"/>
      <c r="FT541" s="11"/>
      <c r="FU541" s="6">
        <f>SUMIF(FV$191:FV$221,$D541,FX$191:FX$221)</f>
        <v>0</v>
      </c>
      <c r="FV541" s="9"/>
      <c r="FW541" s="10"/>
      <c r="FX541" s="11"/>
      <c r="FY541" s="6">
        <f>SUMIF(FZ$191:FZ$221,$D541,GB$191:GB$221)</f>
        <v>0</v>
      </c>
      <c r="FZ541" s="9"/>
      <c r="GA541" s="10"/>
      <c r="GB541" s="11"/>
      <c r="GC541" s="6">
        <f>SUMIF(GD$191:GD$221,$D541,GF$191:GF$221)</f>
        <v>0</v>
      </c>
      <c r="GD541" s="9"/>
      <c r="GE541" s="10"/>
      <c r="GF541" s="11"/>
      <c r="GG541" s="6">
        <f>SUMIF(GH$191:GH$221,$D541,GJ$191:GJ$221)</f>
        <v>0</v>
      </c>
      <c r="GH541" s="9"/>
      <c r="GI541" s="10"/>
      <c r="GJ541" s="11"/>
      <c r="GK541" s="6">
        <f>SUMIF(GL$191:GL$221,$D541,GN$191:GN$221)</f>
        <v>0</v>
      </c>
      <c r="GL541" s="9"/>
      <c r="GM541" s="10"/>
      <c r="GN541" s="11"/>
      <c r="GO541" s="6">
        <f>SUMIF(GP$191:GP$221,$D541,GR$191:GR$221)</f>
        <v>0</v>
      </c>
      <c r="GP541" s="9"/>
      <c r="GQ541" s="10"/>
      <c r="GR541" s="11"/>
      <c r="GS541" s="6">
        <f>SUMIF(GT$191:GT$221,$D541,GV$191:GV$221)</f>
        <v>0</v>
      </c>
      <c r="GT541" s="9"/>
      <c r="GU541" s="10"/>
      <c r="GV541" s="20"/>
      <c r="GW541" s="19">
        <f t="shared" si="14"/>
        <v>0</v>
      </c>
      <c r="GX541" s="472"/>
      <c r="GY541" s="522"/>
    </row>
    <row r="542" spans="1:207" ht="30.75" customHeight="1">
      <c r="A542" s="236" t="s">
        <v>82</v>
      </c>
      <c r="B542" s="499"/>
      <c r="C542" s="449" t="s">
        <v>524</v>
      </c>
      <c r="D542" s="445" t="s">
        <v>477</v>
      </c>
      <c r="E542" s="206">
        <f>SUMIF(F$222:F$252,$D542,H$222:H$252)</f>
        <v>0</v>
      </c>
      <c r="F542" s="9"/>
      <c r="G542" s="10"/>
      <c r="H542" s="11"/>
      <c r="I542" s="6">
        <f>SUMIF(J$222:J$252,$D542,L$222:L$252)</f>
        <v>0</v>
      </c>
      <c r="J542" s="9"/>
      <c r="K542" s="10"/>
      <c r="L542" s="11"/>
      <c r="M542" s="6">
        <f>SUMIF(N$222:N$252,$D542,P$222:P$252)</f>
        <v>0</v>
      </c>
      <c r="N542" s="9"/>
      <c r="O542" s="10"/>
      <c r="P542" s="11"/>
      <c r="Q542" s="6">
        <f>SUMIF(R$222:R$252,$D542,T$222:T$252)</f>
        <v>0</v>
      </c>
      <c r="R542" s="9"/>
      <c r="S542" s="10"/>
      <c r="T542" s="11"/>
      <c r="U542" s="6">
        <f>SUMIF(V$222:V$252,$D542,X$222:X$252)</f>
        <v>0</v>
      </c>
      <c r="V542" s="9"/>
      <c r="W542" s="10"/>
      <c r="X542" s="11"/>
      <c r="Y542" s="6">
        <f>SUMIF(Z$222:Z$252,$D542,AB$222:AB$252)</f>
        <v>0</v>
      </c>
      <c r="Z542" s="9"/>
      <c r="AA542" s="10"/>
      <c r="AB542" s="11"/>
      <c r="AC542" s="6">
        <f>SUMIF(AD$222:AD$252,$D542,AF$222:AF$252)</f>
        <v>0</v>
      </c>
      <c r="AD542" s="9"/>
      <c r="AE542" s="10"/>
      <c r="AF542" s="11"/>
      <c r="AG542" s="6">
        <f>SUMIF(AH$222:AH$252,$D542,AJ$222:AJ$252)</f>
        <v>0</v>
      </c>
      <c r="AH542" s="9"/>
      <c r="AI542" s="10"/>
      <c r="AJ542" s="11"/>
      <c r="AK542" s="6">
        <f>SUMIF(AL$222:AL$252,$D542,AN$222:AN$252)</f>
        <v>0</v>
      </c>
      <c r="AL542" s="9"/>
      <c r="AM542" s="10"/>
      <c r="AN542" s="11"/>
      <c r="AO542" s="6">
        <f>SUMIF(AP$222:AP$252,$D542,AR$222:AR$252)</f>
        <v>0</v>
      </c>
      <c r="AP542" s="9"/>
      <c r="AQ542" s="10"/>
      <c r="AR542" s="11"/>
      <c r="AS542" s="6">
        <f>SUMIF(AT$222:AT$252,$D542,AV$222:AV$252)</f>
        <v>0</v>
      </c>
      <c r="AT542" s="9"/>
      <c r="AU542" s="10"/>
      <c r="AV542" s="11"/>
      <c r="AW542" s="6">
        <f>SUMIF(AX$222:AX$252,$D542,AZ$222:AZ$252)</f>
        <v>0</v>
      </c>
      <c r="AX542" s="9"/>
      <c r="AY542" s="10"/>
      <c r="AZ542" s="11"/>
      <c r="BA542" s="6">
        <f>SUMIF(BB$222:BB$252,$D542,BD$222:BD$252)</f>
        <v>0</v>
      </c>
      <c r="BB542" s="9"/>
      <c r="BC542" s="10"/>
      <c r="BD542" s="11"/>
      <c r="BE542" s="6">
        <f>SUMIF(BF$222:BF$252,$D542,BH$222:BH$252)</f>
        <v>0</v>
      </c>
      <c r="BF542" s="9"/>
      <c r="BG542" s="10"/>
      <c r="BH542" s="11"/>
      <c r="BI542" s="6">
        <f>SUMIF(BJ$222:BJ$252,$D542,BL$222:BL$252)</f>
        <v>0</v>
      </c>
      <c r="BJ542" s="9"/>
      <c r="BK542" s="10"/>
      <c r="BL542" s="11"/>
      <c r="BM542" s="6">
        <f>SUMIF(BN$222:BN$252,$D542,BP$222:BP$252)</f>
        <v>0</v>
      </c>
      <c r="BN542" s="9"/>
      <c r="BO542" s="10"/>
      <c r="BP542" s="11"/>
      <c r="BQ542" s="6">
        <f>SUMIF(BR$222:BR$252,$D542,BT$222:BT$252)</f>
        <v>0</v>
      </c>
      <c r="BR542" s="9"/>
      <c r="BS542" s="10"/>
      <c r="BT542" s="11"/>
      <c r="BU542" s="6">
        <f>SUMIF(BV$222:BV$252,$D542,BX$222:BX$252)</f>
        <v>0</v>
      </c>
      <c r="BV542" s="9"/>
      <c r="BW542" s="10"/>
      <c r="BX542" s="11"/>
      <c r="BY542" s="6">
        <f>SUMIF(BZ$222:BZ$252,$D542,CB$222:CB$252)</f>
        <v>0</v>
      </c>
      <c r="BZ542" s="9"/>
      <c r="CA542" s="10"/>
      <c r="CB542" s="11"/>
      <c r="CC542" s="6">
        <f>SUMIF(CD$222:CD$252,$D542,CF$222:CF$252)</f>
        <v>0</v>
      </c>
      <c r="CD542" s="9"/>
      <c r="CE542" s="10"/>
      <c r="CF542" s="11"/>
      <c r="CG542" s="6">
        <f>SUMIF(CH$222:CH$252,$D542,CJ$222:CJ$252)</f>
        <v>0</v>
      </c>
      <c r="CH542" s="9"/>
      <c r="CI542" s="10"/>
      <c r="CJ542" s="11"/>
      <c r="CK542" s="6">
        <f>SUMIF(CL$222:CL$252,$D542,CN$222:CN$252)</f>
        <v>0</v>
      </c>
      <c r="CL542" s="9"/>
      <c r="CM542" s="10"/>
      <c r="CN542" s="11"/>
      <c r="CO542" s="6">
        <f>SUMIF(CP$222:CP$252,$D542,CR$222:CR$252)</f>
        <v>0</v>
      </c>
      <c r="CP542" s="9"/>
      <c r="CQ542" s="10"/>
      <c r="CR542" s="11"/>
      <c r="CS542" s="6">
        <f>SUMIF(CT$222:CT$252,$D542,CV$222:CV$252)</f>
        <v>0</v>
      </c>
      <c r="CT542" s="9"/>
      <c r="CU542" s="10"/>
      <c r="CV542" s="11"/>
      <c r="CW542" s="6">
        <f>SUMIF(CX$222:CX$252,$D542,CZ$222:CZ$252)</f>
        <v>0</v>
      </c>
      <c r="CX542" s="9"/>
      <c r="CY542" s="10"/>
      <c r="CZ542" s="11"/>
      <c r="DA542" s="6">
        <f>SUMIF(DB$222:DB$252,$D542,DD$222:DD$252)</f>
        <v>0</v>
      </c>
      <c r="DB542" s="9"/>
      <c r="DC542" s="10"/>
      <c r="DD542" s="11"/>
      <c r="DE542" s="6">
        <f>SUMIF(DF$222:DF$252,$D542,DH$222:DH$252)</f>
        <v>0</v>
      </c>
      <c r="DF542" s="9"/>
      <c r="DG542" s="10"/>
      <c r="DH542" s="11"/>
      <c r="DI542" s="6">
        <f>SUMIF(DJ$222:DJ$252,$D542,DL$222:DL$252)</f>
        <v>0</v>
      </c>
      <c r="DJ542" s="9"/>
      <c r="DK542" s="10"/>
      <c r="DL542" s="11"/>
      <c r="DM542" s="6">
        <f>SUMIF(DN$222:DN$252,$D542,DP$222:DP$252)</f>
        <v>0</v>
      </c>
      <c r="DN542" s="9"/>
      <c r="DO542" s="10"/>
      <c r="DP542" s="11"/>
      <c r="DQ542" s="6">
        <f>SUMIF(DR$222:DR$252,$D542,DT$222:DT$252)</f>
        <v>0</v>
      </c>
      <c r="DR542" s="9"/>
      <c r="DS542" s="10"/>
      <c r="DT542" s="11"/>
      <c r="DU542" s="6">
        <f>SUMIF(DV$222:DV$252,$D542,DX$222:DX$252)</f>
        <v>0</v>
      </c>
      <c r="DV542" s="9"/>
      <c r="DW542" s="10"/>
      <c r="DX542" s="11"/>
      <c r="DY542" s="6">
        <f>SUMIF(DZ$222:DZ$252,$D542,EB$222:EB$252)</f>
        <v>0</v>
      </c>
      <c r="DZ542" s="9"/>
      <c r="EA542" s="10"/>
      <c r="EB542" s="11"/>
      <c r="EC542" s="6">
        <f>SUMIF(ED$222:ED$252,$D542,EF$222:EF$252)</f>
        <v>0</v>
      </c>
      <c r="ED542" s="9"/>
      <c r="EE542" s="10"/>
      <c r="EF542" s="11"/>
      <c r="EG542" s="6">
        <f>SUMIF(EH$222:EH$252,$D542,EJ$222:EJ$252)</f>
        <v>0</v>
      </c>
      <c r="EH542" s="9"/>
      <c r="EI542" s="10"/>
      <c r="EJ542" s="11"/>
      <c r="EK542" s="6">
        <f>SUMIF(EL$222:EL$252,$D542,EN$222:EN$252)</f>
        <v>0</v>
      </c>
      <c r="EL542" s="9"/>
      <c r="EM542" s="10"/>
      <c r="EN542" s="11"/>
      <c r="EO542" s="6">
        <f>SUMIF(EP$222:EP$252,$D542,ER$222:ER$252)</f>
        <v>0</v>
      </c>
      <c r="EP542" s="9"/>
      <c r="EQ542" s="10"/>
      <c r="ER542" s="11"/>
      <c r="ES542" s="6">
        <f>SUMIF(ET$222:ET$252,$D542,EV$222:EV$252)</f>
        <v>0</v>
      </c>
      <c r="ET542" s="9"/>
      <c r="EU542" s="10"/>
      <c r="EV542" s="11"/>
      <c r="EW542" s="6">
        <f>SUMIF(EX$222:EX$252,$D542,EZ$222:EZ$252)</f>
        <v>0</v>
      </c>
      <c r="EX542" s="9"/>
      <c r="EY542" s="10"/>
      <c r="EZ542" s="11"/>
      <c r="FA542" s="6">
        <f>SUMIF(FB$222:FB$252,$D542,FD$222:FD$252)</f>
        <v>0</v>
      </c>
      <c r="FB542" s="9"/>
      <c r="FC542" s="10"/>
      <c r="FD542" s="11"/>
      <c r="FE542" s="6">
        <f>SUMIF(FF$222:FF$252,$D542,FH$222:FH$252)</f>
        <v>0</v>
      </c>
      <c r="FF542" s="9"/>
      <c r="FG542" s="10"/>
      <c r="FH542" s="11"/>
      <c r="FI542" s="6">
        <f>SUMIF(FJ$222:FJ$252,$D542,FL$222:FL$252)</f>
        <v>0</v>
      </c>
      <c r="FJ542" s="9"/>
      <c r="FK542" s="10"/>
      <c r="FL542" s="11"/>
      <c r="FM542" s="6">
        <f>SUMIF(FN$222:FN$252,$D542,FP$222:FP$252)</f>
        <v>0</v>
      </c>
      <c r="FN542" s="9"/>
      <c r="FO542" s="10"/>
      <c r="FP542" s="11"/>
      <c r="FQ542" s="6">
        <f>SUMIF(FR$222:FR$252,$D542,FT$222:FT$252)</f>
        <v>0</v>
      </c>
      <c r="FR542" s="9"/>
      <c r="FS542" s="10"/>
      <c r="FT542" s="11"/>
      <c r="FU542" s="6">
        <f>SUMIF(FV$222:FV$252,$D542,FX$222:FX$252)</f>
        <v>0</v>
      </c>
      <c r="FV542" s="9"/>
      <c r="FW542" s="10"/>
      <c r="FX542" s="11"/>
      <c r="FY542" s="6">
        <f>SUMIF(FZ$222:FZ$252,$D542,GB$222:GB$252)</f>
        <v>0</v>
      </c>
      <c r="FZ542" s="9"/>
      <c r="GA542" s="10"/>
      <c r="GB542" s="11"/>
      <c r="GC542" s="6">
        <f>SUMIF(GD$222:GD$252,$D542,GF$222:GF$252)</f>
        <v>0</v>
      </c>
      <c r="GD542" s="9"/>
      <c r="GE542" s="10"/>
      <c r="GF542" s="11"/>
      <c r="GG542" s="6">
        <f>SUMIF(GH$222:GH$252,$D542,GJ$222:GJ$252)</f>
        <v>0</v>
      </c>
      <c r="GH542" s="9"/>
      <c r="GI542" s="10"/>
      <c r="GJ542" s="11"/>
      <c r="GK542" s="6">
        <f>SUMIF(GL$222:GL$252,$D542,GN$222:GN$252)</f>
        <v>0</v>
      </c>
      <c r="GL542" s="9"/>
      <c r="GM542" s="10"/>
      <c r="GN542" s="11"/>
      <c r="GO542" s="6">
        <f>SUMIF(GP$222:GP$252,$D542,GR$222:GR$252)</f>
        <v>0</v>
      </c>
      <c r="GP542" s="9"/>
      <c r="GQ542" s="10"/>
      <c r="GR542" s="11"/>
      <c r="GS542" s="6">
        <f>SUMIF(GT$222:GT$252,$D542,GV$222:GV$252)</f>
        <v>0</v>
      </c>
      <c r="GT542" s="9"/>
      <c r="GU542" s="10"/>
      <c r="GV542" s="20"/>
      <c r="GW542" s="19">
        <f t="shared" si="14"/>
        <v>0</v>
      </c>
      <c r="GX542" s="472"/>
      <c r="GY542" s="522"/>
    </row>
    <row r="543" spans="1:207" ht="30.75" customHeight="1">
      <c r="A543" s="236" t="s">
        <v>83</v>
      </c>
      <c r="B543" s="499"/>
      <c r="C543" s="449" t="s">
        <v>524</v>
      </c>
      <c r="D543" s="445" t="s">
        <v>477</v>
      </c>
      <c r="E543" s="206">
        <f>SUMIF(F$253:F$283,$D543,H$253:H$283)</f>
        <v>0</v>
      </c>
      <c r="F543" s="9"/>
      <c r="G543" s="10"/>
      <c r="H543" s="11"/>
      <c r="I543" s="6">
        <f>SUMIF(J$253:J$283,$D543,L$253:L$283)</f>
        <v>0</v>
      </c>
      <c r="J543" s="9"/>
      <c r="K543" s="10"/>
      <c r="L543" s="11"/>
      <c r="M543" s="6">
        <f>SUMIF(N$253:N$283,$D543,P$253:P$283)</f>
        <v>0</v>
      </c>
      <c r="N543" s="9"/>
      <c r="O543" s="10"/>
      <c r="P543" s="11"/>
      <c r="Q543" s="6">
        <f>SUMIF(R$253:R$283,$D543,T$253:T$283)</f>
        <v>0</v>
      </c>
      <c r="R543" s="9"/>
      <c r="S543" s="10"/>
      <c r="T543" s="11"/>
      <c r="U543" s="6">
        <f>SUMIF(V$253:V$283,$D543,X$253:X$283)</f>
        <v>0</v>
      </c>
      <c r="V543" s="9"/>
      <c r="W543" s="10"/>
      <c r="X543" s="11"/>
      <c r="Y543" s="6">
        <f>SUMIF(Z$253:Z$283,$D543,AB$253:AB$283)</f>
        <v>0</v>
      </c>
      <c r="Z543" s="9"/>
      <c r="AA543" s="10"/>
      <c r="AB543" s="11"/>
      <c r="AC543" s="6">
        <f>SUMIF(AD$253:AD$283,$D543,AF$253:AF$283)</f>
        <v>0</v>
      </c>
      <c r="AD543" s="9"/>
      <c r="AE543" s="10"/>
      <c r="AF543" s="11"/>
      <c r="AG543" s="6">
        <f>SUMIF(AH$253:AH$283,$D543,AJ$253:AJ$283)</f>
        <v>0</v>
      </c>
      <c r="AH543" s="9"/>
      <c r="AI543" s="10"/>
      <c r="AJ543" s="11"/>
      <c r="AK543" s="6">
        <f>SUMIF(AL$253:AL$283,$D543,AN$253:AN$283)</f>
        <v>0</v>
      </c>
      <c r="AL543" s="9"/>
      <c r="AM543" s="10"/>
      <c r="AN543" s="11"/>
      <c r="AO543" s="6">
        <f>SUMIF(AP$253:AP$283,$D543,AR$253:AR$283)</f>
        <v>0</v>
      </c>
      <c r="AP543" s="9"/>
      <c r="AQ543" s="10"/>
      <c r="AR543" s="11"/>
      <c r="AS543" s="6">
        <f>SUMIF(AT$253:AT$283,$D543,AV$253:AV$283)</f>
        <v>0</v>
      </c>
      <c r="AT543" s="9"/>
      <c r="AU543" s="10"/>
      <c r="AV543" s="11"/>
      <c r="AW543" s="6">
        <f>SUMIF(AX$253:AX$283,$D543,AZ$253:AZ$283)</f>
        <v>0</v>
      </c>
      <c r="AX543" s="9"/>
      <c r="AY543" s="10"/>
      <c r="AZ543" s="11"/>
      <c r="BA543" s="6">
        <f>SUMIF(BB$253:BB$283,$D543,BD$253:BD$283)</f>
        <v>0</v>
      </c>
      <c r="BB543" s="9"/>
      <c r="BC543" s="10"/>
      <c r="BD543" s="11"/>
      <c r="BE543" s="6">
        <f>SUMIF(BF$253:BF$283,$D543,BH$253:BH$283)</f>
        <v>0</v>
      </c>
      <c r="BF543" s="9"/>
      <c r="BG543" s="10"/>
      <c r="BH543" s="11"/>
      <c r="BI543" s="6">
        <f>SUMIF(BJ$253:BJ$283,$D543,BL$253:BL$283)</f>
        <v>0</v>
      </c>
      <c r="BJ543" s="9"/>
      <c r="BK543" s="10"/>
      <c r="BL543" s="11"/>
      <c r="BM543" s="6">
        <f>SUMIF(BN$253:BN$283,$D543,BP$253:BP$283)</f>
        <v>0</v>
      </c>
      <c r="BN543" s="9"/>
      <c r="BO543" s="10"/>
      <c r="BP543" s="11"/>
      <c r="BQ543" s="6">
        <f>SUMIF(BR$253:BR$283,$D543,BT$253:BT$283)</f>
        <v>0</v>
      </c>
      <c r="BR543" s="9"/>
      <c r="BS543" s="10"/>
      <c r="BT543" s="11"/>
      <c r="BU543" s="6">
        <f>SUMIF(BV$253:BV$283,$D543,BX$253:BX$283)</f>
        <v>0</v>
      </c>
      <c r="BV543" s="9"/>
      <c r="BW543" s="10"/>
      <c r="BX543" s="11"/>
      <c r="BY543" s="6">
        <f>SUMIF(BZ$253:BZ$283,$D543,CB$253:CB$283)</f>
        <v>0</v>
      </c>
      <c r="BZ543" s="9"/>
      <c r="CA543" s="10"/>
      <c r="CB543" s="11"/>
      <c r="CC543" s="6">
        <f>SUMIF(CD$253:CD$283,$D543,CF$253:CF$283)</f>
        <v>0</v>
      </c>
      <c r="CD543" s="9"/>
      <c r="CE543" s="10"/>
      <c r="CF543" s="11"/>
      <c r="CG543" s="6">
        <f>SUMIF(CH$253:CH$283,$D543,CJ$253:CJ$283)</f>
        <v>0</v>
      </c>
      <c r="CH543" s="9"/>
      <c r="CI543" s="10"/>
      <c r="CJ543" s="11"/>
      <c r="CK543" s="6">
        <f>SUMIF(CL$253:CL$283,$D543,CN$253:CN$283)</f>
        <v>0</v>
      </c>
      <c r="CL543" s="9"/>
      <c r="CM543" s="10"/>
      <c r="CN543" s="11"/>
      <c r="CO543" s="6">
        <f>SUMIF(CP$253:CP$283,$D543,CR$253:CR$283)</f>
        <v>0</v>
      </c>
      <c r="CP543" s="9"/>
      <c r="CQ543" s="10"/>
      <c r="CR543" s="11"/>
      <c r="CS543" s="6">
        <f>SUMIF(CT$253:CT$283,$D543,CV$253:CV$283)</f>
        <v>0</v>
      </c>
      <c r="CT543" s="9"/>
      <c r="CU543" s="10"/>
      <c r="CV543" s="11"/>
      <c r="CW543" s="6">
        <f>SUMIF(CX$253:CX$283,$D543,CZ$253:CZ$283)</f>
        <v>0</v>
      </c>
      <c r="CX543" s="9"/>
      <c r="CY543" s="10"/>
      <c r="CZ543" s="11"/>
      <c r="DA543" s="6">
        <f>SUMIF(DB$253:DB$283,$D543,DD$253:DD$283)</f>
        <v>0</v>
      </c>
      <c r="DB543" s="9"/>
      <c r="DC543" s="10"/>
      <c r="DD543" s="11"/>
      <c r="DE543" s="6">
        <f>SUMIF(DF$253:DF$283,$D543,DH$253:DH$283)</f>
        <v>0</v>
      </c>
      <c r="DF543" s="9"/>
      <c r="DG543" s="10"/>
      <c r="DH543" s="11"/>
      <c r="DI543" s="6">
        <f>SUMIF(DJ$253:DJ$283,$D543,DL$253:DL$283)</f>
        <v>0</v>
      </c>
      <c r="DJ543" s="9"/>
      <c r="DK543" s="10"/>
      <c r="DL543" s="11"/>
      <c r="DM543" s="6">
        <f>SUMIF(DN$253:DN$283,$D543,DP$253:DP$283)</f>
        <v>0</v>
      </c>
      <c r="DN543" s="9"/>
      <c r="DO543" s="10"/>
      <c r="DP543" s="11"/>
      <c r="DQ543" s="6">
        <f>SUMIF(DR$253:DR$283,$D543,DT$253:DT$283)</f>
        <v>0</v>
      </c>
      <c r="DR543" s="9"/>
      <c r="DS543" s="10"/>
      <c r="DT543" s="11"/>
      <c r="DU543" s="6">
        <f>SUMIF(DV$253:DV$283,$D543,DX$253:DX$283)</f>
        <v>0</v>
      </c>
      <c r="DV543" s="9"/>
      <c r="DW543" s="10"/>
      <c r="DX543" s="11"/>
      <c r="DY543" s="6">
        <f>SUMIF(DZ$253:DZ$283,$D543,EB$253:EB$283)</f>
        <v>0</v>
      </c>
      <c r="DZ543" s="9"/>
      <c r="EA543" s="10"/>
      <c r="EB543" s="11"/>
      <c r="EC543" s="6">
        <f>SUMIF(ED$253:ED$283,$D543,EF$253:EF$283)</f>
        <v>0</v>
      </c>
      <c r="ED543" s="9"/>
      <c r="EE543" s="10"/>
      <c r="EF543" s="11"/>
      <c r="EG543" s="6">
        <f>SUMIF(EH$253:EH$283,$D543,EJ$253:EJ$283)</f>
        <v>0</v>
      </c>
      <c r="EH543" s="9"/>
      <c r="EI543" s="10"/>
      <c r="EJ543" s="11"/>
      <c r="EK543" s="6">
        <f>SUMIF(EL$253:EL$283,$D543,EN$253:EN$283)</f>
        <v>0</v>
      </c>
      <c r="EL543" s="9"/>
      <c r="EM543" s="10"/>
      <c r="EN543" s="11"/>
      <c r="EO543" s="6">
        <f>SUMIF(EP$253:EP$283,$D543,ER$253:ER$283)</f>
        <v>0</v>
      </c>
      <c r="EP543" s="9"/>
      <c r="EQ543" s="10"/>
      <c r="ER543" s="11"/>
      <c r="ES543" s="6">
        <f>SUMIF(ET$253:ET$283,$D543,EV$253:EV$283)</f>
        <v>0</v>
      </c>
      <c r="ET543" s="9"/>
      <c r="EU543" s="10"/>
      <c r="EV543" s="11"/>
      <c r="EW543" s="6">
        <f>SUMIF(EX$253:EX$283,$D543,EZ$253:EZ$283)</f>
        <v>0</v>
      </c>
      <c r="EX543" s="9"/>
      <c r="EY543" s="10"/>
      <c r="EZ543" s="11"/>
      <c r="FA543" s="6">
        <f>SUMIF(FB$253:FB$283,$D543,FD$253:FD$283)</f>
        <v>0</v>
      </c>
      <c r="FB543" s="9"/>
      <c r="FC543" s="10"/>
      <c r="FD543" s="11"/>
      <c r="FE543" s="6">
        <f>SUMIF(FF$253:FF$283,$D543,FH$253:FH$283)</f>
        <v>0</v>
      </c>
      <c r="FF543" s="9"/>
      <c r="FG543" s="10"/>
      <c r="FH543" s="11"/>
      <c r="FI543" s="6">
        <f>SUMIF(FJ$253:FJ$283,$D543,FL$253:FL$283)</f>
        <v>0</v>
      </c>
      <c r="FJ543" s="9"/>
      <c r="FK543" s="10"/>
      <c r="FL543" s="11"/>
      <c r="FM543" s="6">
        <f>SUMIF(FN$253:FN$283,$D543,FP$253:FP$283)</f>
        <v>0</v>
      </c>
      <c r="FN543" s="9"/>
      <c r="FO543" s="10"/>
      <c r="FP543" s="11"/>
      <c r="FQ543" s="6">
        <f>SUMIF(FR$253:FR$283,$D543,FT$253:FT$283)</f>
        <v>0</v>
      </c>
      <c r="FR543" s="9"/>
      <c r="FS543" s="10"/>
      <c r="FT543" s="11"/>
      <c r="FU543" s="6">
        <f>SUMIF(FV$253:FV$283,$D543,FX$253:FX$283)</f>
        <v>0</v>
      </c>
      <c r="FV543" s="9"/>
      <c r="FW543" s="10"/>
      <c r="FX543" s="11"/>
      <c r="FY543" s="6">
        <f>SUMIF(FZ$253:FZ$283,$D543,GB$253:GB$283)</f>
        <v>0</v>
      </c>
      <c r="FZ543" s="9"/>
      <c r="GA543" s="10"/>
      <c r="GB543" s="11"/>
      <c r="GC543" s="6">
        <f>SUMIF(GD$253:GD$283,$D543,GF$253:GF$283)</f>
        <v>0</v>
      </c>
      <c r="GD543" s="9"/>
      <c r="GE543" s="10"/>
      <c r="GF543" s="11"/>
      <c r="GG543" s="6">
        <f>SUMIF(GH$253:GH$283,$D543,GJ$253:GJ$283)</f>
        <v>0</v>
      </c>
      <c r="GH543" s="9"/>
      <c r="GI543" s="10"/>
      <c r="GJ543" s="11"/>
      <c r="GK543" s="6">
        <f>SUMIF(GL$253:GL$283,$D543,GN$253:GN$283)</f>
        <v>0</v>
      </c>
      <c r="GL543" s="9"/>
      <c r="GM543" s="10"/>
      <c r="GN543" s="11"/>
      <c r="GO543" s="6">
        <f>SUMIF(GP$253:GP$283,$D543,GR$253:GR$283)</f>
        <v>0</v>
      </c>
      <c r="GP543" s="9"/>
      <c r="GQ543" s="10"/>
      <c r="GR543" s="11"/>
      <c r="GS543" s="6">
        <f>SUMIF(GT$253:GT$283,$D543,GV$253:GV$283)</f>
        <v>0</v>
      </c>
      <c r="GT543" s="9"/>
      <c r="GU543" s="10"/>
      <c r="GV543" s="20"/>
      <c r="GW543" s="19">
        <f t="shared" si="14"/>
        <v>0</v>
      </c>
      <c r="GX543" s="472"/>
      <c r="GY543" s="522"/>
    </row>
    <row r="544" spans="1:207" ht="30.75" customHeight="1">
      <c r="A544" s="236" t="s">
        <v>84</v>
      </c>
      <c r="B544" s="499"/>
      <c r="C544" s="449" t="s">
        <v>524</v>
      </c>
      <c r="D544" s="445" t="s">
        <v>477</v>
      </c>
      <c r="E544" s="206">
        <f>SUMIF(F$284:F$314,$D544,H$284:H$314)</f>
        <v>0</v>
      </c>
      <c r="F544" s="9"/>
      <c r="G544" s="10"/>
      <c r="H544" s="11"/>
      <c r="I544" s="6">
        <f>SUMIF(J$284:J$314,$D544,L$284:L$314)</f>
        <v>0</v>
      </c>
      <c r="J544" s="9"/>
      <c r="K544" s="10"/>
      <c r="L544" s="11"/>
      <c r="M544" s="6">
        <f>SUMIF(N$284:N$314,$D544,P$284:P$314)</f>
        <v>0</v>
      </c>
      <c r="N544" s="9"/>
      <c r="O544" s="10"/>
      <c r="P544" s="11"/>
      <c r="Q544" s="6">
        <f>SUMIF(R$284:R$314,$D544,T$284:T$314)</f>
        <v>0</v>
      </c>
      <c r="R544" s="9"/>
      <c r="S544" s="10"/>
      <c r="T544" s="11"/>
      <c r="U544" s="6">
        <f>SUMIF(V$284:V$314,$D544,X$284:X$314)</f>
        <v>0</v>
      </c>
      <c r="V544" s="9"/>
      <c r="W544" s="10"/>
      <c r="X544" s="11"/>
      <c r="Y544" s="6">
        <f>SUMIF(Z$284:Z$314,$D544,AB$284:AB$314)</f>
        <v>0</v>
      </c>
      <c r="Z544" s="9"/>
      <c r="AA544" s="10"/>
      <c r="AB544" s="11"/>
      <c r="AC544" s="6">
        <f>SUMIF(AD$284:AD$314,$D544,AF$284:AF$314)</f>
        <v>0</v>
      </c>
      <c r="AD544" s="9"/>
      <c r="AE544" s="10"/>
      <c r="AF544" s="11"/>
      <c r="AG544" s="6">
        <f>SUMIF(AH$284:AH$314,$D544,AJ$284:AJ$314)</f>
        <v>0</v>
      </c>
      <c r="AH544" s="9"/>
      <c r="AI544" s="10"/>
      <c r="AJ544" s="11"/>
      <c r="AK544" s="6">
        <f>SUMIF(AL$284:AL$314,$D544,AN$284:AN$314)</f>
        <v>0</v>
      </c>
      <c r="AL544" s="9"/>
      <c r="AM544" s="10"/>
      <c r="AN544" s="11"/>
      <c r="AO544" s="6">
        <f>SUMIF(AP$284:AP$314,$D544,AR$284:AR$314)</f>
        <v>0</v>
      </c>
      <c r="AP544" s="9"/>
      <c r="AQ544" s="10"/>
      <c r="AR544" s="11"/>
      <c r="AS544" s="6">
        <f>SUMIF(AT$284:AT$314,$D544,AV$284:AV$314)</f>
        <v>0</v>
      </c>
      <c r="AT544" s="9"/>
      <c r="AU544" s="10"/>
      <c r="AV544" s="11"/>
      <c r="AW544" s="6">
        <f>SUMIF(AX$284:AX$314,$D544,AZ$284:AZ$314)</f>
        <v>0</v>
      </c>
      <c r="AX544" s="9"/>
      <c r="AY544" s="10"/>
      <c r="AZ544" s="11"/>
      <c r="BA544" s="6">
        <f>SUMIF(BB$284:BB$314,$D544,BD$284:BD$314)</f>
        <v>0</v>
      </c>
      <c r="BB544" s="9"/>
      <c r="BC544" s="10"/>
      <c r="BD544" s="11"/>
      <c r="BE544" s="6">
        <f>SUMIF(BF$284:BF$314,$D544,BH$284:BH$314)</f>
        <v>0</v>
      </c>
      <c r="BF544" s="9"/>
      <c r="BG544" s="10"/>
      <c r="BH544" s="11"/>
      <c r="BI544" s="6">
        <f>SUMIF(BJ$284:BJ$314,$D544,BL$284:BL$314)</f>
        <v>0</v>
      </c>
      <c r="BJ544" s="9"/>
      <c r="BK544" s="10"/>
      <c r="BL544" s="11"/>
      <c r="BM544" s="6">
        <f>SUMIF(BN$284:BN$314,$D544,BP$284:BP$314)</f>
        <v>0</v>
      </c>
      <c r="BN544" s="9"/>
      <c r="BO544" s="10"/>
      <c r="BP544" s="11"/>
      <c r="BQ544" s="6">
        <f>SUMIF(BR$284:BR$314,$D544,BT$284:BT$314)</f>
        <v>0</v>
      </c>
      <c r="BR544" s="9"/>
      <c r="BS544" s="10"/>
      <c r="BT544" s="11"/>
      <c r="BU544" s="6">
        <f>SUMIF(BV$284:BV$314,$D544,BX$284:BX$314)</f>
        <v>0</v>
      </c>
      <c r="BV544" s="9"/>
      <c r="BW544" s="10"/>
      <c r="BX544" s="11"/>
      <c r="BY544" s="6">
        <f>SUMIF(BZ$284:BZ$314,$D544,CB$284:CB$314)</f>
        <v>0</v>
      </c>
      <c r="BZ544" s="9"/>
      <c r="CA544" s="10"/>
      <c r="CB544" s="11"/>
      <c r="CC544" s="6">
        <f>SUMIF(CD$284:CD$314,$D544,CF$284:CF$314)</f>
        <v>0</v>
      </c>
      <c r="CD544" s="9"/>
      <c r="CE544" s="10"/>
      <c r="CF544" s="11"/>
      <c r="CG544" s="6">
        <f>SUMIF(CH$284:CH$314,$D544,CJ$284:CJ$314)</f>
        <v>0</v>
      </c>
      <c r="CH544" s="9"/>
      <c r="CI544" s="10"/>
      <c r="CJ544" s="11"/>
      <c r="CK544" s="6">
        <f>SUMIF(CL$284:CL$314,$D544,CN$284:CN$314)</f>
        <v>0</v>
      </c>
      <c r="CL544" s="9"/>
      <c r="CM544" s="10"/>
      <c r="CN544" s="11"/>
      <c r="CO544" s="6">
        <f>SUMIF(CP$284:CP$314,$D544,CR$284:CR$314)</f>
        <v>0</v>
      </c>
      <c r="CP544" s="9"/>
      <c r="CQ544" s="10"/>
      <c r="CR544" s="11"/>
      <c r="CS544" s="6">
        <f>SUMIF(CT$284:CT$314,$D544,CV$284:CV$314)</f>
        <v>0</v>
      </c>
      <c r="CT544" s="9"/>
      <c r="CU544" s="10"/>
      <c r="CV544" s="11"/>
      <c r="CW544" s="6">
        <f>SUMIF(CX$284:CX$314,$D544,CZ$284:CZ$314)</f>
        <v>0</v>
      </c>
      <c r="CX544" s="9"/>
      <c r="CY544" s="10"/>
      <c r="CZ544" s="11"/>
      <c r="DA544" s="6">
        <f>SUMIF(DB$284:DB$314,$D544,DD$284:DD$314)</f>
        <v>0</v>
      </c>
      <c r="DB544" s="9"/>
      <c r="DC544" s="10"/>
      <c r="DD544" s="11"/>
      <c r="DE544" s="6">
        <f>SUMIF(DF$284:DF$314,$D544,DH$284:DH$314)</f>
        <v>0</v>
      </c>
      <c r="DF544" s="9"/>
      <c r="DG544" s="10"/>
      <c r="DH544" s="11"/>
      <c r="DI544" s="6">
        <f>SUMIF(DJ$284:DJ$314,$D544,DL$284:DL$314)</f>
        <v>0</v>
      </c>
      <c r="DJ544" s="9"/>
      <c r="DK544" s="10"/>
      <c r="DL544" s="11"/>
      <c r="DM544" s="6">
        <f>SUMIF(DN$284:DN$314,$D544,DP$284:DP$314)</f>
        <v>0</v>
      </c>
      <c r="DN544" s="9"/>
      <c r="DO544" s="10"/>
      <c r="DP544" s="11"/>
      <c r="DQ544" s="6">
        <f>SUMIF(DR$284:DR$314,$D544,DT$284:DT$314)</f>
        <v>0</v>
      </c>
      <c r="DR544" s="9"/>
      <c r="DS544" s="10"/>
      <c r="DT544" s="11"/>
      <c r="DU544" s="6">
        <f>SUMIF(DV$284:DV$314,$D544,DX$284:DX$314)</f>
        <v>0</v>
      </c>
      <c r="DV544" s="9"/>
      <c r="DW544" s="10"/>
      <c r="DX544" s="11"/>
      <c r="DY544" s="6">
        <f>SUMIF(DZ$284:DZ$314,$D544,EB$284:EB$314)</f>
        <v>0</v>
      </c>
      <c r="DZ544" s="9"/>
      <c r="EA544" s="10"/>
      <c r="EB544" s="11"/>
      <c r="EC544" s="6">
        <f>SUMIF(ED$284:ED$314,$D544,EF$284:EF$314)</f>
        <v>0</v>
      </c>
      <c r="ED544" s="9"/>
      <c r="EE544" s="10"/>
      <c r="EF544" s="11"/>
      <c r="EG544" s="6">
        <f>SUMIF(EH$284:EH$314,$D544,EJ$284:EJ$314)</f>
        <v>0</v>
      </c>
      <c r="EH544" s="9"/>
      <c r="EI544" s="10"/>
      <c r="EJ544" s="11"/>
      <c r="EK544" s="6">
        <f>SUMIF(EL$284:EL$314,$D544,EN$284:EN$314)</f>
        <v>0</v>
      </c>
      <c r="EL544" s="9"/>
      <c r="EM544" s="10"/>
      <c r="EN544" s="11"/>
      <c r="EO544" s="6">
        <f>SUMIF(EP$284:EP$314,$D544,ER$284:ER$314)</f>
        <v>0</v>
      </c>
      <c r="EP544" s="9"/>
      <c r="EQ544" s="10"/>
      <c r="ER544" s="11"/>
      <c r="ES544" s="6">
        <f>SUMIF(ET$284:ET$314,$D544,EV$284:EV$314)</f>
        <v>0</v>
      </c>
      <c r="ET544" s="9"/>
      <c r="EU544" s="10"/>
      <c r="EV544" s="11"/>
      <c r="EW544" s="6">
        <f>SUMIF(EX$284:EX$314,$D544,EZ$284:EZ$314)</f>
        <v>0</v>
      </c>
      <c r="EX544" s="9"/>
      <c r="EY544" s="10"/>
      <c r="EZ544" s="11"/>
      <c r="FA544" s="6">
        <f>SUMIF(FB$284:FB$314,$D544,FD$284:FD$314)</f>
        <v>0</v>
      </c>
      <c r="FB544" s="9"/>
      <c r="FC544" s="10"/>
      <c r="FD544" s="11"/>
      <c r="FE544" s="6">
        <f>SUMIF(FF$284:FF$314,$D544,FH$284:FH$314)</f>
        <v>0</v>
      </c>
      <c r="FF544" s="9"/>
      <c r="FG544" s="10"/>
      <c r="FH544" s="11"/>
      <c r="FI544" s="6">
        <f>SUMIF(FJ$284:FJ$314,$D544,FL$284:FL$314)</f>
        <v>0</v>
      </c>
      <c r="FJ544" s="9"/>
      <c r="FK544" s="10"/>
      <c r="FL544" s="11"/>
      <c r="FM544" s="6">
        <f>SUMIF(FN$284:FN$314,$D544,FP$284:FP$314)</f>
        <v>0</v>
      </c>
      <c r="FN544" s="9"/>
      <c r="FO544" s="10"/>
      <c r="FP544" s="11"/>
      <c r="FQ544" s="6">
        <f>SUMIF(FR$284:FR$314,$D544,FT$284:FT$314)</f>
        <v>0</v>
      </c>
      <c r="FR544" s="9"/>
      <c r="FS544" s="10"/>
      <c r="FT544" s="11"/>
      <c r="FU544" s="6">
        <f>SUMIF(FV$284:FV$314,$D544,FX$284:FX$314)</f>
        <v>0</v>
      </c>
      <c r="FV544" s="9"/>
      <c r="FW544" s="10"/>
      <c r="FX544" s="11"/>
      <c r="FY544" s="6">
        <f>SUMIF(FZ$284:FZ$314,$D544,GB$284:GB$314)</f>
        <v>0</v>
      </c>
      <c r="FZ544" s="9"/>
      <c r="GA544" s="10"/>
      <c r="GB544" s="11"/>
      <c r="GC544" s="6">
        <f>SUMIF(GD$284:GD$314,$D544,GF$284:GF$314)</f>
        <v>0</v>
      </c>
      <c r="GD544" s="9"/>
      <c r="GE544" s="10"/>
      <c r="GF544" s="11"/>
      <c r="GG544" s="6">
        <f>SUMIF(GH$284:GH$314,$D544,GJ$284:GJ$314)</f>
        <v>0</v>
      </c>
      <c r="GH544" s="9"/>
      <c r="GI544" s="10"/>
      <c r="GJ544" s="11"/>
      <c r="GK544" s="6">
        <f>SUMIF(GL$284:GL$314,$D544,GN$284:GN$314)</f>
        <v>0</v>
      </c>
      <c r="GL544" s="9"/>
      <c r="GM544" s="10"/>
      <c r="GN544" s="11"/>
      <c r="GO544" s="6">
        <f>SUMIF(GP$284:GP$314,$D544,GR$284:GR$314)</f>
        <v>0</v>
      </c>
      <c r="GP544" s="9"/>
      <c r="GQ544" s="10"/>
      <c r="GR544" s="11"/>
      <c r="GS544" s="6">
        <f>SUMIF(GT$284:GT$314,$D544,GV$284:GV$314)</f>
        <v>0</v>
      </c>
      <c r="GT544" s="9"/>
      <c r="GU544" s="10"/>
      <c r="GV544" s="20"/>
      <c r="GW544" s="19">
        <f t="shared" si="14"/>
        <v>0</v>
      </c>
      <c r="GX544" s="472"/>
      <c r="GY544" s="522"/>
    </row>
    <row r="545" spans="1:207" ht="30.75" customHeight="1">
      <c r="A545" s="236" t="s">
        <v>85</v>
      </c>
      <c r="B545" s="499"/>
      <c r="C545" s="449" t="s">
        <v>524</v>
      </c>
      <c r="D545" s="445" t="s">
        <v>477</v>
      </c>
      <c r="E545" s="206">
        <f>SUMIF(F$315:F$345,$D545,H$315:H$345)</f>
        <v>0</v>
      </c>
      <c r="F545" s="9"/>
      <c r="G545" s="10"/>
      <c r="H545" s="11"/>
      <c r="I545" s="6">
        <f>SUMIF(J$315:J$345,$D545,L$315:L$345)</f>
        <v>0</v>
      </c>
      <c r="J545" s="9"/>
      <c r="K545" s="10"/>
      <c r="L545" s="11"/>
      <c r="M545" s="6">
        <f>SUMIF(N$315:N$345,$D545,P$315:P$345)</f>
        <v>0</v>
      </c>
      <c r="N545" s="9"/>
      <c r="O545" s="10"/>
      <c r="P545" s="11"/>
      <c r="Q545" s="6">
        <f>SUMIF(R$315:R$345,$D545,T$315:T$345)</f>
        <v>0</v>
      </c>
      <c r="R545" s="9"/>
      <c r="S545" s="10"/>
      <c r="T545" s="11"/>
      <c r="U545" s="6">
        <f>SUMIF(V$315:V$345,$D545,X$315:X$345)</f>
        <v>0</v>
      </c>
      <c r="V545" s="9"/>
      <c r="W545" s="10"/>
      <c r="X545" s="11"/>
      <c r="Y545" s="6">
        <f>SUMIF(Z$315:Z$345,$D545,AB$315:AB$345)</f>
        <v>0</v>
      </c>
      <c r="Z545" s="9"/>
      <c r="AA545" s="10"/>
      <c r="AB545" s="11"/>
      <c r="AC545" s="6">
        <f>SUMIF(AD$315:AD$345,$D545,AF$315:AF$345)</f>
        <v>0</v>
      </c>
      <c r="AD545" s="9"/>
      <c r="AE545" s="10"/>
      <c r="AF545" s="11"/>
      <c r="AG545" s="6">
        <f>SUMIF(AH$315:AH$345,$D545,AJ$315:AJ$345)</f>
        <v>0</v>
      </c>
      <c r="AH545" s="9"/>
      <c r="AI545" s="10"/>
      <c r="AJ545" s="11"/>
      <c r="AK545" s="6">
        <f>SUMIF(AL$315:AL$345,$D545,AN$315:AN$345)</f>
        <v>0</v>
      </c>
      <c r="AL545" s="9"/>
      <c r="AM545" s="10"/>
      <c r="AN545" s="11"/>
      <c r="AO545" s="6">
        <f>SUMIF(AP$315:AP$345,$D545,AR$315:AR$345)</f>
        <v>0</v>
      </c>
      <c r="AP545" s="9"/>
      <c r="AQ545" s="10"/>
      <c r="AR545" s="11"/>
      <c r="AS545" s="6">
        <f>SUMIF(AT$315:AT$345,$D545,AV$315:AV$345)</f>
        <v>0</v>
      </c>
      <c r="AT545" s="9"/>
      <c r="AU545" s="10"/>
      <c r="AV545" s="11"/>
      <c r="AW545" s="6">
        <f>SUMIF(AX$315:AX$345,$D545,AZ$315:AZ$345)</f>
        <v>0</v>
      </c>
      <c r="AX545" s="9"/>
      <c r="AY545" s="10"/>
      <c r="AZ545" s="11"/>
      <c r="BA545" s="6">
        <f>SUMIF(BB$315:BB$345,$D545,BD$315:BD$345)</f>
        <v>0</v>
      </c>
      <c r="BB545" s="9"/>
      <c r="BC545" s="10"/>
      <c r="BD545" s="11"/>
      <c r="BE545" s="6">
        <f>SUMIF(BF$315:BF$345,$D545,BH$315:BH$345)</f>
        <v>0</v>
      </c>
      <c r="BF545" s="9"/>
      <c r="BG545" s="10"/>
      <c r="BH545" s="11"/>
      <c r="BI545" s="6">
        <f>SUMIF(BJ$315:BJ$345,$D545,BL$315:BL$345)</f>
        <v>0</v>
      </c>
      <c r="BJ545" s="9"/>
      <c r="BK545" s="10"/>
      <c r="BL545" s="11"/>
      <c r="BM545" s="6">
        <f>SUMIF(BN$315:BN$345,$D545,BP$315:BP$345)</f>
        <v>0</v>
      </c>
      <c r="BN545" s="9"/>
      <c r="BO545" s="10"/>
      <c r="BP545" s="11"/>
      <c r="BQ545" s="6">
        <f>SUMIF(BR$315:BR$345,$D545,BT$315:BT$345)</f>
        <v>0</v>
      </c>
      <c r="BR545" s="9"/>
      <c r="BS545" s="10"/>
      <c r="BT545" s="11"/>
      <c r="BU545" s="6">
        <f>SUMIF(BV$315:BV$345,$D545,BX$315:BX$345)</f>
        <v>0</v>
      </c>
      <c r="BV545" s="9"/>
      <c r="BW545" s="10"/>
      <c r="BX545" s="11"/>
      <c r="BY545" s="6">
        <f>SUMIF(BZ$315:BZ$345,$D545,CB$315:CB$345)</f>
        <v>0</v>
      </c>
      <c r="BZ545" s="9"/>
      <c r="CA545" s="10"/>
      <c r="CB545" s="11"/>
      <c r="CC545" s="6">
        <f>SUMIF(CD$315:CD$345,$D545,CF$315:CF$345)</f>
        <v>0</v>
      </c>
      <c r="CD545" s="9"/>
      <c r="CE545" s="10"/>
      <c r="CF545" s="11"/>
      <c r="CG545" s="6">
        <f>SUMIF(CH$315:CH$345,$D545,CJ$315:CJ$345)</f>
        <v>0</v>
      </c>
      <c r="CH545" s="9"/>
      <c r="CI545" s="10"/>
      <c r="CJ545" s="11"/>
      <c r="CK545" s="6">
        <f>SUMIF(CL$315:CL$345,$D545,CN$315:CN$345)</f>
        <v>0</v>
      </c>
      <c r="CL545" s="9"/>
      <c r="CM545" s="10"/>
      <c r="CN545" s="11"/>
      <c r="CO545" s="6">
        <f>SUMIF(CP$315:CP$345,$D545,CR$315:CR$345)</f>
        <v>0</v>
      </c>
      <c r="CP545" s="9"/>
      <c r="CQ545" s="10"/>
      <c r="CR545" s="11"/>
      <c r="CS545" s="6">
        <f>SUMIF(CT$315:CT$345,$D545,CV$315:CV$345)</f>
        <v>0</v>
      </c>
      <c r="CT545" s="9"/>
      <c r="CU545" s="10"/>
      <c r="CV545" s="11"/>
      <c r="CW545" s="6">
        <f>SUMIF(CX$315:CX$345,$D545,CZ$315:CZ$345)</f>
        <v>0</v>
      </c>
      <c r="CX545" s="9"/>
      <c r="CY545" s="10"/>
      <c r="CZ545" s="11"/>
      <c r="DA545" s="6">
        <f>SUMIF(DB$315:DB$345,$D545,DD$315:DD$345)</f>
        <v>0</v>
      </c>
      <c r="DB545" s="9"/>
      <c r="DC545" s="10"/>
      <c r="DD545" s="11"/>
      <c r="DE545" s="6">
        <f>SUMIF(DF$315:DF$345,$D545,DH$315:DH$345)</f>
        <v>0</v>
      </c>
      <c r="DF545" s="9"/>
      <c r="DG545" s="10"/>
      <c r="DH545" s="11"/>
      <c r="DI545" s="6">
        <f>SUMIF(DJ$315:DJ$345,$D545,DL$315:DL$345)</f>
        <v>0</v>
      </c>
      <c r="DJ545" s="9"/>
      <c r="DK545" s="10"/>
      <c r="DL545" s="11"/>
      <c r="DM545" s="6">
        <f>SUMIF(DN$315:DN$345,$D545,DP$315:DP$345)</f>
        <v>0</v>
      </c>
      <c r="DN545" s="9"/>
      <c r="DO545" s="10"/>
      <c r="DP545" s="11"/>
      <c r="DQ545" s="6">
        <f>SUMIF(DR$315:DR$345,$D545,DT$315:DT$345)</f>
        <v>0</v>
      </c>
      <c r="DR545" s="9"/>
      <c r="DS545" s="10"/>
      <c r="DT545" s="11"/>
      <c r="DU545" s="6">
        <f>SUMIF(DV$315:DV$345,$D545,DX$315:DX$345)</f>
        <v>0</v>
      </c>
      <c r="DV545" s="9"/>
      <c r="DW545" s="10"/>
      <c r="DX545" s="11"/>
      <c r="DY545" s="6">
        <f>SUMIF(DZ$315:DZ$345,$D545,EB$315:EB$345)</f>
        <v>0</v>
      </c>
      <c r="DZ545" s="9"/>
      <c r="EA545" s="10"/>
      <c r="EB545" s="11"/>
      <c r="EC545" s="6">
        <f>SUMIF(ED$315:ED$345,$D545,EF$315:EF$345)</f>
        <v>0</v>
      </c>
      <c r="ED545" s="9"/>
      <c r="EE545" s="10"/>
      <c r="EF545" s="11"/>
      <c r="EG545" s="6">
        <f>SUMIF(EH$315:EH$345,$D545,EJ$315:EJ$345)</f>
        <v>0</v>
      </c>
      <c r="EH545" s="9"/>
      <c r="EI545" s="10"/>
      <c r="EJ545" s="11"/>
      <c r="EK545" s="6">
        <f>SUMIF(EL$315:EL$345,$D545,EN$315:EN$345)</f>
        <v>0</v>
      </c>
      <c r="EL545" s="9"/>
      <c r="EM545" s="10"/>
      <c r="EN545" s="11"/>
      <c r="EO545" s="6">
        <f>SUMIF(EP$315:EP$345,$D545,ER$315:ER$345)</f>
        <v>0</v>
      </c>
      <c r="EP545" s="9"/>
      <c r="EQ545" s="10"/>
      <c r="ER545" s="11"/>
      <c r="ES545" s="6">
        <f>SUMIF(ET$315:ET$345,$D545,EV$315:EV$345)</f>
        <v>0</v>
      </c>
      <c r="ET545" s="9"/>
      <c r="EU545" s="10"/>
      <c r="EV545" s="11"/>
      <c r="EW545" s="6">
        <f>SUMIF(EX$315:EX$345,$D545,EZ$315:EZ$345)</f>
        <v>0</v>
      </c>
      <c r="EX545" s="9"/>
      <c r="EY545" s="10"/>
      <c r="EZ545" s="11"/>
      <c r="FA545" s="6">
        <f>SUMIF(FB$315:FB$345,$D545,FD$315:FD$345)</f>
        <v>0</v>
      </c>
      <c r="FB545" s="9"/>
      <c r="FC545" s="10"/>
      <c r="FD545" s="11"/>
      <c r="FE545" s="6">
        <f>SUMIF(FF$315:FF$345,$D545,FH$315:FH$345)</f>
        <v>0</v>
      </c>
      <c r="FF545" s="9"/>
      <c r="FG545" s="10"/>
      <c r="FH545" s="11"/>
      <c r="FI545" s="6">
        <f>SUMIF(FJ$315:FJ$345,$D545,FL$315:FL$345)</f>
        <v>0</v>
      </c>
      <c r="FJ545" s="9"/>
      <c r="FK545" s="10"/>
      <c r="FL545" s="11"/>
      <c r="FM545" s="6">
        <f>SUMIF(FN$315:FN$345,$D545,FP$315:FP$345)</f>
        <v>0</v>
      </c>
      <c r="FN545" s="9"/>
      <c r="FO545" s="10"/>
      <c r="FP545" s="11"/>
      <c r="FQ545" s="6">
        <f>SUMIF(FR$315:FR$345,$D545,FT$315:FT$345)</f>
        <v>0</v>
      </c>
      <c r="FR545" s="9"/>
      <c r="FS545" s="10"/>
      <c r="FT545" s="11"/>
      <c r="FU545" s="6">
        <f>SUMIF(FV$315:FV$345,$D545,FX$315:FX$345)</f>
        <v>0</v>
      </c>
      <c r="FV545" s="9"/>
      <c r="FW545" s="10"/>
      <c r="FX545" s="11"/>
      <c r="FY545" s="6">
        <f>SUMIF(FZ$315:FZ$345,$D545,GB$315:GB$345)</f>
        <v>0</v>
      </c>
      <c r="FZ545" s="9"/>
      <c r="GA545" s="10"/>
      <c r="GB545" s="11"/>
      <c r="GC545" s="6">
        <f>SUMIF(GD$315:GD$345,$D545,GF$315:GF$345)</f>
        <v>0</v>
      </c>
      <c r="GD545" s="9"/>
      <c r="GE545" s="10"/>
      <c r="GF545" s="11"/>
      <c r="GG545" s="6">
        <f>SUMIF(GH$315:GH$345,$D545,GJ$315:GJ$345)</f>
        <v>0</v>
      </c>
      <c r="GH545" s="9"/>
      <c r="GI545" s="10"/>
      <c r="GJ545" s="11"/>
      <c r="GK545" s="6">
        <f>SUMIF(GL$315:GL$345,$D545,GN$315:GN$345)</f>
        <v>0</v>
      </c>
      <c r="GL545" s="9"/>
      <c r="GM545" s="10"/>
      <c r="GN545" s="11"/>
      <c r="GO545" s="6">
        <f>SUMIF(GP$315:GP$345,$D545,GR$315:GR$345)</f>
        <v>0</v>
      </c>
      <c r="GP545" s="9"/>
      <c r="GQ545" s="10"/>
      <c r="GR545" s="11"/>
      <c r="GS545" s="6">
        <f>SUMIF(GT$315:GT$345,$D545,GV$315:GV$345)</f>
        <v>0</v>
      </c>
      <c r="GT545" s="9"/>
      <c r="GU545" s="10"/>
      <c r="GV545" s="20"/>
      <c r="GW545" s="19">
        <f t="shared" si="14"/>
        <v>0</v>
      </c>
      <c r="GX545" s="472"/>
      <c r="GY545" s="522"/>
    </row>
    <row r="546" spans="1:207" ht="30.75" customHeight="1" thickBot="1">
      <c r="A546" s="238" t="s">
        <v>86</v>
      </c>
      <c r="B546" s="500"/>
      <c r="C546" s="450" t="s">
        <v>524</v>
      </c>
      <c r="D546" s="447" t="s">
        <v>477</v>
      </c>
      <c r="E546" s="206">
        <f>SUMIF(F$346:F$376,$D546,H$346:H$376)</f>
        <v>0</v>
      </c>
      <c r="F546" s="9"/>
      <c r="G546" s="10"/>
      <c r="H546" s="11"/>
      <c r="I546" s="6">
        <f>SUMIF(J$346:J$376,$D546,L$346:L$376)</f>
        <v>0</v>
      </c>
      <c r="J546" s="9"/>
      <c r="K546" s="10"/>
      <c r="L546" s="11"/>
      <c r="M546" s="6">
        <f>SUMIF(N$346:N$376,$D546,P$346:P$376)</f>
        <v>0</v>
      </c>
      <c r="N546" s="9"/>
      <c r="O546" s="10"/>
      <c r="P546" s="11"/>
      <c r="Q546" s="6">
        <f>SUMIF(R$346:R$376,$D546,T$346:T$376)</f>
        <v>0</v>
      </c>
      <c r="R546" s="9"/>
      <c r="S546" s="10"/>
      <c r="T546" s="11"/>
      <c r="U546" s="6">
        <f>SUMIF(V$346:V$376,$D546,X$346:X$376)</f>
        <v>0</v>
      </c>
      <c r="V546" s="9"/>
      <c r="W546" s="10"/>
      <c r="X546" s="11"/>
      <c r="Y546" s="6">
        <f>SUMIF(Z$346:Z$376,$D546,AB$346:AB$376)</f>
        <v>0</v>
      </c>
      <c r="Z546" s="9"/>
      <c r="AA546" s="10"/>
      <c r="AB546" s="11"/>
      <c r="AC546" s="6">
        <f>SUMIF(AD$346:AD$376,$D546,AF$346:AF$376)</f>
        <v>0</v>
      </c>
      <c r="AD546" s="9"/>
      <c r="AE546" s="10"/>
      <c r="AF546" s="11"/>
      <c r="AG546" s="6">
        <f>SUMIF(AH$346:AH$376,$D546,AJ$346:AJ$376)</f>
        <v>0</v>
      </c>
      <c r="AH546" s="9"/>
      <c r="AI546" s="10"/>
      <c r="AJ546" s="11"/>
      <c r="AK546" s="6">
        <f>SUMIF(AL$346:AL$376,$D546,AN$346:AN$376)</f>
        <v>0</v>
      </c>
      <c r="AL546" s="9"/>
      <c r="AM546" s="10"/>
      <c r="AN546" s="11"/>
      <c r="AO546" s="6">
        <f>SUMIF(AP$346:AP$376,$D546,AR$346:AR$376)</f>
        <v>0</v>
      </c>
      <c r="AP546" s="9"/>
      <c r="AQ546" s="10"/>
      <c r="AR546" s="11"/>
      <c r="AS546" s="6">
        <f>SUMIF(AT$346:AT$376,$D546,AV$346:AV$376)</f>
        <v>0</v>
      </c>
      <c r="AT546" s="9"/>
      <c r="AU546" s="10"/>
      <c r="AV546" s="11"/>
      <c r="AW546" s="6">
        <f>SUMIF(AX$346:AX$376,$D546,AZ$346:AZ$376)</f>
        <v>0</v>
      </c>
      <c r="AX546" s="9"/>
      <c r="AY546" s="10"/>
      <c r="AZ546" s="11"/>
      <c r="BA546" s="6">
        <f>SUMIF(BB$346:BB$376,$D546,BD$346:BD$376)</f>
        <v>0</v>
      </c>
      <c r="BB546" s="9"/>
      <c r="BC546" s="10"/>
      <c r="BD546" s="11"/>
      <c r="BE546" s="6">
        <f>SUMIF(BF$346:BF$376,$D546,BH$346:BH$376)</f>
        <v>0</v>
      </c>
      <c r="BF546" s="9"/>
      <c r="BG546" s="10"/>
      <c r="BH546" s="11"/>
      <c r="BI546" s="6">
        <f>SUMIF(BJ$346:BJ$376,$D546,BL$346:BL$376)</f>
        <v>0</v>
      </c>
      <c r="BJ546" s="9"/>
      <c r="BK546" s="10"/>
      <c r="BL546" s="11"/>
      <c r="BM546" s="6">
        <f>SUMIF(BN$346:BN$376,$D546,BP$346:BP$376)</f>
        <v>0</v>
      </c>
      <c r="BN546" s="9"/>
      <c r="BO546" s="10"/>
      <c r="BP546" s="11"/>
      <c r="BQ546" s="6">
        <f>SUMIF(BR$346:BR$376,$D546,BT$346:BT$376)</f>
        <v>0</v>
      </c>
      <c r="BR546" s="9"/>
      <c r="BS546" s="10"/>
      <c r="BT546" s="11"/>
      <c r="BU546" s="6">
        <f>SUMIF(BV$346:BV$376,$D546,BX$346:BX$376)</f>
        <v>0</v>
      </c>
      <c r="BV546" s="9"/>
      <c r="BW546" s="10"/>
      <c r="BX546" s="11"/>
      <c r="BY546" s="6">
        <f>SUMIF(BZ$346:BZ$376,$D546,CB$346:CB$376)</f>
        <v>0</v>
      </c>
      <c r="BZ546" s="9"/>
      <c r="CA546" s="10"/>
      <c r="CB546" s="11"/>
      <c r="CC546" s="6">
        <f>SUMIF(CD$346:CD$376,$D546,CF$346:CF$376)</f>
        <v>0</v>
      </c>
      <c r="CD546" s="9"/>
      <c r="CE546" s="10"/>
      <c r="CF546" s="11"/>
      <c r="CG546" s="6">
        <f>SUMIF(CH$346:CH$376,$D546,CJ$346:CJ$376)</f>
        <v>0</v>
      </c>
      <c r="CH546" s="9"/>
      <c r="CI546" s="10"/>
      <c r="CJ546" s="11"/>
      <c r="CK546" s="6">
        <f>SUMIF(CL$346:CL$376,$D546,CN$346:CN$376)</f>
        <v>0</v>
      </c>
      <c r="CL546" s="9"/>
      <c r="CM546" s="10"/>
      <c r="CN546" s="11"/>
      <c r="CO546" s="6">
        <f>SUMIF(CP$346:CP$376,$D546,CR$346:CR$376)</f>
        <v>0</v>
      </c>
      <c r="CP546" s="9"/>
      <c r="CQ546" s="10"/>
      <c r="CR546" s="11"/>
      <c r="CS546" s="6">
        <f>SUMIF(CT$346:CT$376,$D546,CV$346:CV$376)</f>
        <v>0</v>
      </c>
      <c r="CT546" s="9"/>
      <c r="CU546" s="10"/>
      <c r="CV546" s="11"/>
      <c r="CW546" s="6">
        <f>SUMIF(CX$346:CX$376,$D546,CZ$346:CZ$376)</f>
        <v>0</v>
      </c>
      <c r="CX546" s="9"/>
      <c r="CY546" s="10"/>
      <c r="CZ546" s="11"/>
      <c r="DA546" s="6">
        <f>SUMIF(DB$346:DB$376,$D546,DD$346:DD$376)</f>
        <v>0</v>
      </c>
      <c r="DB546" s="9"/>
      <c r="DC546" s="10"/>
      <c r="DD546" s="11"/>
      <c r="DE546" s="6">
        <f>SUMIF(DF$346:DF$376,$D546,DH$346:DH$376)</f>
        <v>0</v>
      </c>
      <c r="DF546" s="9"/>
      <c r="DG546" s="10"/>
      <c r="DH546" s="11"/>
      <c r="DI546" s="6">
        <f>SUMIF(DJ$346:DJ$376,$D546,DL$346:DL$376)</f>
        <v>0</v>
      </c>
      <c r="DJ546" s="9"/>
      <c r="DK546" s="10"/>
      <c r="DL546" s="11"/>
      <c r="DM546" s="6">
        <f>SUMIF(DN$346:DN$376,$D546,DP$346:DP$376)</f>
        <v>0</v>
      </c>
      <c r="DN546" s="9"/>
      <c r="DO546" s="10"/>
      <c r="DP546" s="11"/>
      <c r="DQ546" s="6">
        <f>SUMIF(DR$346:DR$376,$D546,DT$346:DT$376)</f>
        <v>0</v>
      </c>
      <c r="DR546" s="9"/>
      <c r="DS546" s="10"/>
      <c r="DT546" s="11"/>
      <c r="DU546" s="6">
        <f>SUMIF(DV$346:DV$376,$D546,DX$346:DX$376)</f>
        <v>0</v>
      </c>
      <c r="DV546" s="9"/>
      <c r="DW546" s="10"/>
      <c r="DX546" s="11"/>
      <c r="DY546" s="6">
        <f>SUMIF(DZ$346:DZ$376,$D546,EB$346:EB$376)</f>
        <v>0</v>
      </c>
      <c r="DZ546" s="9"/>
      <c r="EA546" s="10"/>
      <c r="EB546" s="11"/>
      <c r="EC546" s="6">
        <f>SUMIF(ED$346:ED$376,$D546,EF$346:EF$376)</f>
        <v>0</v>
      </c>
      <c r="ED546" s="9"/>
      <c r="EE546" s="10"/>
      <c r="EF546" s="11"/>
      <c r="EG546" s="6">
        <f>SUMIF(EH$346:EH$376,$D546,EJ$346:EJ$376)</f>
        <v>0</v>
      </c>
      <c r="EH546" s="9"/>
      <c r="EI546" s="10"/>
      <c r="EJ546" s="11"/>
      <c r="EK546" s="6">
        <f>SUMIF(EL$346:EL$376,$D546,EN$346:EN$376)</f>
        <v>0</v>
      </c>
      <c r="EL546" s="9"/>
      <c r="EM546" s="10"/>
      <c r="EN546" s="11"/>
      <c r="EO546" s="6">
        <f>SUMIF(EP$346:EP$376,$D546,ER$346:ER$376)</f>
        <v>0</v>
      </c>
      <c r="EP546" s="9"/>
      <c r="EQ546" s="10"/>
      <c r="ER546" s="11"/>
      <c r="ES546" s="6">
        <f>SUMIF(ET$346:ET$376,$D546,EV$346:EV$376)</f>
        <v>0</v>
      </c>
      <c r="ET546" s="9"/>
      <c r="EU546" s="10"/>
      <c r="EV546" s="11"/>
      <c r="EW546" s="6">
        <f>SUMIF(EX$346:EX$376,$D546,EZ$346:EZ$376)</f>
        <v>0</v>
      </c>
      <c r="EX546" s="9"/>
      <c r="EY546" s="10"/>
      <c r="EZ546" s="11"/>
      <c r="FA546" s="6">
        <f>SUMIF(FB$346:FB$376,$D546,FD$346:FD$376)</f>
        <v>0</v>
      </c>
      <c r="FB546" s="9"/>
      <c r="FC546" s="10"/>
      <c r="FD546" s="11"/>
      <c r="FE546" s="6">
        <f>SUMIF(FF$346:FF$376,$D546,FH$346:FH$376)</f>
        <v>0</v>
      </c>
      <c r="FF546" s="9"/>
      <c r="FG546" s="10"/>
      <c r="FH546" s="11"/>
      <c r="FI546" s="6">
        <f>SUMIF(FJ$346:FJ$376,$D546,FL$346:FL$376)</f>
        <v>0</v>
      </c>
      <c r="FJ546" s="9"/>
      <c r="FK546" s="10"/>
      <c r="FL546" s="11"/>
      <c r="FM546" s="6">
        <f>SUMIF(FN$346:FN$376,$D546,FP$346:FP$376)</f>
        <v>0</v>
      </c>
      <c r="FN546" s="9"/>
      <c r="FO546" s="10"/>
      <c r="FP546" s="11"/>
      <c r="FQ546" s="6">
        <f>SUMIF(FR$346:FR$376,$D546,FT$346:FT$376)</f>
        <v>0</v>
      </c>
      <c r="FR546" s="9"/>
      <c r="FS546" s="10"/>
      <c r="FT546" s="11"/>
      <c r="FU546" s="6">
        <f>SUMIF(FV$346:FV$376,$D546,FX$346:FX$376)</f>
        <v>0</v>
      </c>
      <c r="FV546" s="9"/>
      <c r="FW546" s="10"/>
      <c r="FX546" s="11"/>
      <c r="FY546" s="6">
        <f>SUMIF(FZ$346:FZ$376,$D546,GB$346:GB$376)</f>
        <v>0</v>
      </c>
      <c r="FZ546" s="9"/>
      <c r="GA546" s="10"/>
      <c r="GB546" s="11"/>
      <c r="GC546" s="6">
        <f>SUMIF(GD$346:GD$376,$D546,GF$346:GF$376)</f>
        <v>0</v>
      </c>
      <c r="GD546" s="9"/>
      <c r="GE546" s="10"/>
      <c r="GF546" s="11"/>
      <c r="GG546" s="6">
        <f>SUMIF(GH$346:GH$376,$D546,GJ$346:GJ$376)</f>
        <v>0</v>
      </c>
      <c r="GH546" s="9"/>
      <c r="GI546" s="10"/>
      <c r="GJ546" s="11"/>
      <c r="GK546" s="6">
        <f>SUMIF(GL$346:GL$376,$D546,GN$346:GN$376)</f>
        <v>0</v>
      </c>
      <c r="GL546" s="9"/>
      <c r="GM546" s="10"/>
      <c r="GN546" s="11"/>
      <c r="GO546" s="6">
        <f>SUMIF(GP$346:GP$376,$D546,GR$346:GR$376)</f>
        <v>0</v>
      </c>
      <c r="GP546" s="9"/>
      <c r="GQ546" s="10"/>
      <c r="GR546" s="11"/>
      <c r="GS546" s="6">
        <f>SUMIF(GT$346:GT$376,$D546,GV$346:GV$376)</f>
        <v>0</v>
      </c>
      <c r="GT546" s="9"/>
      <c r="GU546" s="10"/>
      <c r="GV546" s="20"/>
      <c r="GW546" s="19">
        <f t="shared" si="14"/>
        <v>0</v>
      </c>
      <c r="GX546" s="472"/>
      <c r="GY546" s="523"/>
    </row>
    <row r="547" spans="1:207" ht="30.75" customHeight="1">
      <c r="A547" s="234" t="s">
        <v>75</v>
      </c>
      <c r="B547" s="498">
        <v>25</v>
      </c>
      <c r="C547" s="292" t="s">
        <v>433</v>
      </c>
      <c r="D547" s="209" t="s">
        <v>432</v>
      </c>
      <c r="E547" s="206">
        <f>SUMIF(F$5:F$35,$D547,H$5:H$35)</f>
        <v>0</v>
      </c>
      <c r="F547" s="9"/>
      <c r="G547" s="10"/>
      <c r="H547" s="11"/>
      <c r="I547" s="6">
        <f>SUMIF(J$5:J$35,$D547,L$5:L$35)</f>
        <v>0</v>
      </c>
      <c r="J547" s="9"/>
      <c r="K547" s="10"/>
      <c r="L547" s="11"/>
      <c r="M547" s="6">
        <f>SUMIF(N$5:N$35,$D547,P$5:P$35)</f>
        <v>0</v>
      </c>
      <c r="N547" s="9"/>
      <c r="O547" s="10"/>
      <c r="P547" s="11"/>
      <c r="Q547" s="6">
        <f>SUMIF(R$5:R$35,$D547,T$5:T$35)</f>
        <v>0</v>
      </c>
      <c r="R547" s="9"/>
      <c r="S547" s="10"/>
      <c r="T547" s="11"/>
      <c r="U547" s="6">
        <f>SUMIF(V$5:V$35,$D547,X$5:X$35)</f>
        <v>0</v>
      </c>
      <c r="V547" s="9"/>
      <c r="W547" s="10"/>
      <c r="X547" s="11"/>
      <c r="Y547" s="6">
        <f>SUMIF(Z$5:Z$35,$D547,AB$5:AB$35)</f>
        <v>0</v>
      </c>
      <c r="Z547" s="9"/>
      <c r="AA547" s="10"/>
      <c r="AB547" s="11"/>
      <c r="AC547" s="6">
        <f>SUMIF(AD$5:AD$35,$D547,AF$5:AF$35)</f>
        <v>0</v>
      </c>
      <c r="AD547" s="9"/>
      <c r="AE547" s="10"/>
      <c r="AF547" s="11"/>
      <c r="AG547" s="6">
        <f>SUMIF(AH$5:AH$35,$D547,AJ$5:AJ$35)</f>
        <v>0</v>
      </c>
      <c r="AH547" s="9"/>
      <c r="AI547" s="10"/>
      <c r="AJ547" s="11"/>
      <c r="AK547" s="6">
        <f>SUMIF(AL$5:AL$35,$D547,AN$5:AN$35)</f>
        <v>0</v>
      </c>
      <c r="AL547" s="9"/>
      <c r="AM547" s="10"/>
      <c r="AN547" s="11"/>
      <c r="AO547" s="6">
        <f>SUMIF(AP$5:AP$35,$D547,AR$5:AR$35)</f>
        <v>0</v>
      </c>
      <c r="AP547" s="9"/>
      <c r="AQ547" s="10"/>
      <c r="AR547" s="11"/>
      <c r="AS547" s="6">
        <f>SUMIF(AT$5:AT$35,$D547,AV$5:AV$35)</f>
        <v>0</v>
      </c>
      <c r="AT547" s="9"/>
      <c r="AU547" s="10"/>
      <c r="AV547" s="11"/>
      <c r="AW547" s="6">
        <f>SUMIF(AX$5:AX$35,$D547,AZ$5:AZ$35)</f>
        <v>0</v>
      </c>
      <c r="AX547" s="9"/>
      <c r="AY547" s="10"/>
      <c r="AZ547" s="11"/>
      <c r="BA547" s="6">
        <f>SUMIF(BB$5:BB$35,$D547,BD$5:BD$35)</f>
        <v>0</v>
      </c>
      <c r="BB547" s="9"/>
      <c r="BC547" s="10"/>
      <c r="BD547" s="11"/>
      <c r="BE547" s="6">
        <f>SUMIF(BF$5:BF$35,$D547,BH$5:BH$35)</f>
        <v>0</v>
      </c>
      <c r="BF547" s="9"/>
      <c r="BG547" s="10"/>
      <c r="BH547" s="11"/>
      <c r="BI547" s="6">
        <f>SUMIF(BJ$5:BJ$35,$D547,BL$5:BL$35)</f>
        <v>0</v>
      </c>
      <c r="BJ547" s="9"/>
      <c r="BK547" s="10"/>
      <c r="BL547" s="11"/>
      <c r="BM547" s="6">
        <f>SUMIF(BN$5:BN$35,$D547,BP$5:BP$35)</f>
        <v>0</v>
      </c>
      <c r="BN547" s="9"/>
      <c r="BO547" s="10"/>
      <c r="BP547" s="11"/>
      <c r="BQ547" s="6">
        <f>SUMIF(BR$5:BR$35,$D547,BT$5:BT$35)</f>
        <v>0</v>
      </c>
      <c r="BR547" s="9"/>
      <c r="BS547" s="10"/>
      <c r="BT547" s="11"/>
      <c r="BU547" s="6">
        <f>SUMIF(BV$5:BV$35,$D547,BX$5:BX$35)</f>
        <v>0</v>
      </c>
      <c r="BV547" s="9"/>
      <c r="BW547" s="10"/>
      <c r="BX547" s="11"/>
      <c r="BY547" s="6">
        <f>SUMIF(BZ$5:BZ$35,$D547,CB$5:CB$35)</f>
        <v>0</v>
      </c>
      <c r="BZ547" s="9"/>
      <c r="CA547" s="10"/>
      <c r="CB547" s="11"/>
      <c r="CC547" s="6">
        <f>SUMIF(CD$5:CD$35,$D547,CF$5:CF$35)</f>
        <v>0</v>
      </c>
      <c r="CD547" s="9"/>
      <c r="CE547" s="10"/>
      <c r="CF547" s="11"/>
      <c r="CG547" s="6">
        <f>SUMIF(CH$5:CH$35,$D547,CJ$5:CJ$35)</f>
        <v>0</v>
      </c>
      <c r="CH547" s="9"/>
      <c r="CI547" s="10"/>
      <c r="CJ547" s="11"/>
      <c r="CK547" s="6">
        <f>SUMIF(CL$5:CL$35,$D547,CN$5:CN$35)</f>
        <v>0</v>
      </c>
      <c r="CL547" s="9"/>
      <c r="CM547" s="10"/>
      <c r="CN547" s="11"/>
      <c r="CO547" s="6">
        <f>SUMIF(CP$5:CP$35,$D547,CR$5:CR$35)</f>
        <v>0</v>
      </c>
      <c r="CP547" s="9"/>
      <c r="CQ547" s="10"/>
      <c r="CR547" s="11"/>
      <c r="CS547" s="6">
        <f>SUMIF(CT$5:CT$35,$D547,CV$5:CV$35)</f>
        <v>0</v>
      </c>
      <c r="CT547" s="9"/>
      <c r="CU547" s="10"/>
      <c r="CV547" s="11"/>
      <c r="CW547" s="6">
        <f>SUMIF(CX$5:CX$35,$D547,CZ$5:CZ$35)</f>
        <v>0</v>
      </c>
      <c r="CX547" s="9"/>
      <c r="CY547" s="10"/>
      <c r="CZ547" s="11"/>
      <c r="DA547" s="6">
        <f>SUMIF(DB$5:DB$35,$D547,DD$5:DD$35)</f>
        <v>0</v>
      </c>
      <c r="DB547" s="9"/>
      <c r="DC547" s="10"/>
      <c r="DD547" s="11"/>
      <c r="DE547" s="6">
        <f>SUMIF(DF$5:DF$35,$D547,DH$5:DH$35)</f>
        <v>0</v>
      </c>
      <c r="DF547" s="9"/>
      <c r="DG547" s="10"/>
      <c r="DH547" s="11"/>
      <c r="DI547" s="6">
        <f>SUMIF(DJ$5:DJ$35,$D547,DL$5:DL$35)</f>
        <v>0</v>
      </c>
      <c r="DJ547" s="9"/>
      <c r="DK547" s="10"/>
      <c r="DL547" s="11"/>
      <c r="DM547" s="6">
        <f>SUMIF(DN$5:DN$35,$D547,DP$5:DP$35)</f>
        <v>0</v>
      </c>
      <c r="DN547" s="9"/>
      <c r="DO547" s="10"/>
      <c r="DP547" s="11"/>
      <c r="DQ547" s="6">
        <f>SUMIF(DR$5:DR$35,$D547,DT$5:DT$35)</f>
        <v>0</v>
      </c>
      <c r="DR547" s="9"/>
      <c r="DS547" s="10"/>
      <c r="DT547" s="11"/>
      <c r="DU547" s="6">
        <f>SUMIF(DV$5:DV$35,$D547,DX$5:DX$35)</f>
        <v>0</v>
      </c>
      <c r="DV547" s="9"/>
      <c r="DW547" s="10"/>
      <c r="DX547" s="11"/>
      <c r="DY547" s="6">
        <f>SUMIF(DZ$5:DZ$35,$D547,EB$5:EB$35)</f>
        <v>0</v>
      </c>
      <c r="DZ547" s="9"/>
      <c r="EA547" s="10"/>
      <c r="EB547" s="11"/>
      <c r="EC547" s="6">
        <f>SUMIF(ED$5:ED$35,$D547,EF$5:EF$35)</f>
        <v>0</v>
      </c>
      <c r="ED547" s="9"/>
      <c r="EE547" s="10"/>
      <c r="EF547" s="11"/>
      <c r="EG547" s="6">
        <f>SUMIF(EH$5:EH$35,$D547,EJ$5:EJ$35)</f>
        <v>0</v>
      </c>
      <c r="EH547" s="9"/>
      <c r="EI547" s="10"/>
      <c r="EJ547" s="11"/>
      <c r="EK547" s="6">
        <f>SUMIF(EL$5:EL$35,$D547,EN$5:EN$35)</f>
        <v>0</v>
      </c>
      <c r="EL547" s="9"/>
      <c r="EM547" s="10"/>
      <c r="EN547" s="11"/>
      <c r="EO547" s="6">
        <f>SUMIF(EP$5:EP$35,$D547,ER$5:ER$35)</f>
        <v>0</v>
      </c>
      <c r="EP547" s="9"/>
      <c r="EQ547" s="10"/>
      <c r="ER547" s="11"/>
      <c r="ES547" s="6">
        <f>SUMIF(ET$5:ET$35,$D547,EV$5:EV$35)</f>
        <v>0</v>
      </c>
      <c r="ET547" s="9"/>
      <c r="EU547" s="10"/>
      <c r="EV547" s="11"/>
      <c r="EW547" s="6">
        <f>SUMIF(EX$5:EX$35,$D547,EZ$5:EZ$35)</f>
        <v>0</v>
      </c>
      <c r="EX547" s="9"/>
      <c r="EY547" s="10"/>
      <c r="EZ547" s="11"/>
      <c r="FA547" s="6">
        <f>SUMIF(FB$5:FB$35,$D547,FD$5:FD$35)</f>
        <v>0</v>
      </c>
      <c r="FB547" s="9"/>
      <c r="FC547" s="10"/>
      <c r="FD547" s="11"/>
      <c r="FE547" s="6">
        <f>SUMIF(FF$5:FF$35,$D547,FH$5:FH$35)</f>
        <v>0</v>
      </c>
      <c r="FF547" s="9"/>
      <c r="FG547" s="10"/>
      <c r="FH547" s="11"/>
      <c r="FI547" s="6">
        <f>SUMIF(FJ$5:FJ$35,$D547,FL$5:FL$35)</f>
        <v>0</v>
      </c>
      <c r="FJ547" s="9"/>
      <c r="FK547" s="10"/>
      <c r="FL547" s="11"/>
      <c r="FM547" s="6">
        <f>SUMIF(FN$5:FN$35,$D547,FP$5:FP$35)</f>
        <v>0</v>
      </c>
      <c r="FN547" s="9"/>
      <c r="FO547" s="10"/>
      <c r="FP547" s="11"/>
      <c r="FQ547" s="6">
        <f>SUMIF(FR$5:FR$35,$D547,FT$5:FT$35)</f>
        <v>0</v>
      </c>
      <c r="FR547" s="9"/>
      <c r="FS547" s="10"/>
      <c r="FT547" s="11"/>
      <c r="FU547" s="6">
        <f>SUMIF(FV$5:FV$35,$D547,FX$5:FX$35)</f>
        <v>0</v>
      </c>
      <c r="FV547" s="9"/>
      <c r="FW547" s="10"/>
      <c r="FX547" s="11"/>
      <c r="FY547" s="6">
        <f>SUMIF(FZ$5:FZ$35,$D547,GB$5:GB$35)</f>
        <v>0</v>
      </c>
      <c r="FZ547" s="9"/>
      <c r="GA547" s="10"/>
      <c r="GB547" s="11"/>
      <c r="GC547" s="6">
        <f>SUMIF(GD$5:GD$35,$D547,GF$5:GF$35)</f>
        <v>0</v>
      </c>
      <c r="GD547" s="9"/>
      <c r="GE547" s="10"/>
      <c r="GF547" s="11"/>
      <c r="GG547" s="6">
        <f>SUMIF(GH$5:GH$35,$D547,GJ$5:GJ$35)</f>
        <v>0</v>
      </c>
      <c r="GH547" s="9"/>
      <c r="GI547" s="10"/>
      <c r="GJ547" s="11"/>
      <c r="GK547" s="6">
        <f>SUMIF(GL$5:GL$35,$D547,GN$5:GN$35)</f>
        <v>0</v>
      </c>
      <c r="GL547" s="9"/>
      <c r="GM547" s="10"/>
      <c r="GN547" s="11"/>
      <c r="GO547" s="6">
        <f>SUMIF(GP$5:GP$35,$D547,GR$5:GR$35)</f>
        <v>0</v>
      </c>
      <c r="GP547" s="9"/>
      <c r="GQ547" s="10"/>
      <c r="GR547" s="11"/>
      <c r="GS547" s="6">
        <f>SUMIF(GT$5:GT$35,$D547,GV$5:GV$35)</f>
        <v>0</v>
      </c>
      <c r="GT547" s="9"/>
      <c r="GU547" s="10"/>
      <c r="GV547" s="20"/>
      <c r="GW547" s="19">
        <f t="shared" si="14"/>
        <v>0</v>
      </c>
      <c r="GX547" s="472">
        <f>SUM(GW547:GW558)</f>
        <v>0</v>
      </c>
      <c r="GY547" s="521" t="str">
        <f>D547</f>
        <v>TS15640/03</v>
      </c>
    </row>
    <row r="548" spans="1:207" ht="30.75" customHeight="1">
      <c r="A548" s="236" t="s">
        <v>76</v>
      </c>
      <c r="B548" s="499"/>
      <c r="C548" s="293" t="s">
        <v>433</v>
      </c>
      <c r="D548" s="211" t="s">
        <v>432</v>
      </c>
      <c r="E548" s="206">
        <f>SUMIF(F$36:F$66,$D548,H$36:H$66)</f>
        <v>0</v>
      </c>
      <c r="F548" s="9"/>
      <c r="G548" s="10"/>
      <c r="H548" s="11"/>
      <c r="I548" s="6">
        <f>SUMIF(J$36:J$66,$D548,L$36:L$66)</f>
        <v>0</v>
      </c>
      <c r="J548" s="9"/>
      <c r="K548" s="10"/>
      <c r="L548" s="11"/>
      <c r="M548" s="6">
        <f>SUMIF(N$36:N$66,$D548,P$36:P$66)</f>
        <v>0</v>
      </c>
      <c r="N548" s="9"/>
      <c r="O548" s="10"/>
      <c r="P548" s="11"/>
      <c r="Q548" s="6">
        <f>SUMIF(R$36:R$66,$D548,T$36:T$66)</f>
        <v>0</v>
      </c>
      <c r="R548" s="9"/>
      <c r="S548" s="10"/>
      <c r="T548" s="11"/>
      <c r="U548" s="6">
        <f>SUMIF(V$36:V$66,$D548,X$36:X$66)</f>
        <v>0</v>
      </c>
      <c r="V548" s="9"/>
      <c r="W548" s="10"/>
      <c r="X548" s="11"/>
      <c r="Y548" s="6">
        <f>SUMIF(Z$36:Z$66,$D548,AB$36:AB$66)</f>
        <v>0</v>
      </c>
      <c r="Z548" s="9"/>
      <c r="AA548" s="10"/>
      <c r="AB548" s="11"/>
      <c r="AC548" s="6">
        <f>SUMIF(AD$36:AD$66,$D548,AF$36:AF$66)</f>
        <v>0</v>
      </c>
      <c r="AD548" s="9"/>
      <c r="AE548" s="10"/>
      <c r="AF548" s="11"/>
      <c r="AG548" s="6">
        <f>SUMIF(AH$36:AH$66,$D548,AJ$36:AJ$66)</f>
        <v>0</v>
      </c>
      <c r="AH548" s="9"/>
      <c r="AI548" s="10"/>
      <c r="AJ548" s="11"/>
      <c r="AK548" s="6">
        <f>SUMIF(AL$36:AL$66,$D548,AN$36:AN$66)</f>
        <v>0</v>
      </c>
      <c r="AL548" s="9"/>
      <c r="AM548" s="10"/>
      <c r="AN548" s="11"/>
      <c r="AO548" s="6">
        <f>SUMIF(AP$36:AP$66,$D548,AR$36:AR$66)</f>
        <v>0</v>
      </c>
      <c r="AP548" s="9"/>
      <c r="AQ548" s="10"/>
      <c r="AR548" s="11"/>
      <c r="AS548" s="6">
        <f>SUMIF(AT$36:AT$66,$D548,AV$36:AV$66)</f>
        <v>0</v>
      </c>
      <c r="AT548" s="9"/>
      <c r="AU548" s="10"/>
      <c r="AV548" s="11"/>
      <c r="AW548" s="6">
        <f>SUMIF(AX$36:AX$66,$D548,AZ$36:AZ$66)</f>
        <v>0</v>
      </c>
      <c r="AX548" s="9"/>
      <c r="AY548" s="10"/>
      <c r="AZ548" s="11"/>
      <c r="BA548" s="6">
        <f>SUMIF(BB$36:BB$66,$D548,BD$36:BD$66)</f>
        <v>0</v>
      </c>
      <c r="BB548" s="9"/>
      <c r="BC548" s="10"/>
      <c r="BD548" s="11"/>
      <c r="BE548" s="6">
        <f>SUMIF(BF$36:BF$66,$D548,BH$36:BH$66)</f>
        <v>0</v>
      </c>
      <c r="BF548" s="9"/>
      <c r="BG548" s="10"/>
      <c r="BH548" s="11"/>
      <c r="BI548" s="6">
        <f>SUMIF(BJ$36:BJ$66,$D548,BL$36:BL$66)</f>
        <v>0</v>
      </c>
      <c r="BJ548" s="9"/>
      <c r="BK548" s="10"/>
      <c r="BL548" s="11"/>
      <c r="BM548" s="6">
        <f>SUMIF(BN$36:BN$66,$D548,BP$36:BP$66)</f>
        <v>0</v>
      </c>
      <c r="BN548" s="9"/>
      <c r="BO548" s="10"/>
      <c r="BP548" s="11"/>
      <c r="BQ548" s="6">
        <f>SUMIF(BR$36:BR$66,$D548,BT$36:BT$66)</f>
        <v>0</v>
      </c>
      <c r="BR548" s="9"/>
      <c r="BS548" s="10"/>
      <c r="BT548" s="11"/>
      <c r="BU548" s="6">
        <f>SUMIF(BV$36:BV$66,$D548,BX$36:BX$66)</f>
        <v>0</v>
      </c>
      <c r="BV548" s="9"/>
      <c r="BW548" s="10"/>
      <c r="BX548" s="11"/>
      <c r="BY548" s="6">
        <f>SUMIF(BZ$36:BZ$66,$D548,CB$36:CB$66)</f>
        <v>0</v>
      </c>
      <c r="BZ548" s="9"/>
      <c r="CA548" s="10"/>
      <c r="CB548" s="11"/>
      <c r="CC548" s="6">
        <f>SUMIF(CD$36:CD$66,$D548,CF$36:CF$66)</f>
        <v>0</v>
      </c>
      <c r="CD548" s="9"/>
      <c r="CE548" s="10"/>
      <c r="CF548" s="11"/>
      <c r="CG548" s="6">
        <f>SUMIF(CH$36:CH$66,$D548,CJ$36:CJ$66)</f>
        <v>0</v>
      </c>
      <c r="CH548" s="9"/>
      <c r="CI548" s="10"/>
      <c r="CJ548" s="11"/>
      <c r="CK548" s="6">
        <f>SUMIF(CL$36:CL$66,$D548,CN$36:CN$66)</f>
        <v>0</v>
      </c>
      <c r="CL548" s="9"/>
      <c r="CM548" s="10"/>
      <c r="CN548" s="11"/>
      <c r="CO548" s="6">
        <f>SUMIF(CP$36:CP$66,$D548,CR$36:CR$66)</f>
        <v>0</v>
      </c>
      <c r="CP548" s="9"/>
      <c r="CQ548" s="10"/>
      <c r="CR548" s="11"/>
      <c r="CS548" s="6">
        <f>SUMIF(CT$36:CT$66,$D548,CV$36:CV$66)</f>
        <v>0</v>
      </c>
      <c r="CT548" s="9"/>
      <c r="CU548" s="10"/>
      <c r="CV548" s="11"/>
      <c r="CW548" s="6">
        <f>SUMIF(CX$36:CX$66,$D548,CZ$36:CZ$66)</f>
        <v>0</v>
      </c>
      <c r="CX548" s="9"/>
      <c r="CY548" s="10"/>
      <c r="CZ548" s="11"/>
      <c r="DA548" s="6">
        <f>SUMIF(DB$36:DB$66,$D548,DD$36:DD$66)</f>
        <v>0</v>
      </c>
      <c r="DB548" s="9"/>
      <c r="DC548" s="10"/>
      <c r="DD548" s="11"/>
      <c r="DE548" s="6">
        <f>SUMIF(DF$36:DF$66,$D548,DH$36:DH$66)</f>
        <v>0</v>
      </c>
      <c r="DF548" s="9"/>
      <c r="DG548" s="10"/>
      <c r="DH548" s="11"/>
      <c r="DI548" s="6">
        <f>SUMIF(DJ$36:DJ$66,$D548,DL$36:DL$66)</f>
        <v>0</v>
      </c>
      <c r="DJ548" s="9"/>
      <c r="DK548" s="10"/>
      <c r="DL548" s="11"/>
      <c r="DM548" s="6">
        <f>SUMIF(DN$36:DN$66,$D548,DP$36:DP$66)</f>
        <v>0</v>
      </c>
      <c r="DN548" s="9"/>
      <c r="DO548" s="10"/>
      <c r="DP548" s="11"/>
      <c r="DQ548" s="6">
        <f>SUMIF(DR$36:DR$66,$D548,DT$36:DT$66)</f>
        <v>0</v>
      </c>
      <c r="DR548" s="9"/>
      <c r="DS548" s="10"/>
      <c r="DT548" s="11"/>
      <c r="DU548" s="6">
        <f>SUMIF(DV$36:DV$66,$D548,DX$36:DX$66)</f>
        <v>0</v>
      </c>
      <c r="DV548" s="9"/>
      <c r="DW548" s="10"/>
      <c r="DX548" s="11"/>
      <c r="DY548" s="6">
        <f>SUMIF(DZ$36:DZ$66,$D548,EB$36:EB$66)</f>
        <v>0</v>
      </c>
      <c r="DZ548" s="9"/>
      <c r="EA548" s="10"/>
      <c r="EB548" s="11"/>
      <c r="EC548" s="6">
        <f>SUMIF(ED$36:ED$66,$D548,EF$36:EF$66)</f>
        <v>0</v>
      </c>
      <c r="ED548" s="9"/>
      <c r="EE548" s="10"/>
      <c r="EF548" s="11"/>
      <c r="EG548" s="6">
        <f>SUMIF(EH$36:EH$66,$D548,EJ$36:EJ$66)</f>
        <v>0</v>
      </c>
      <c r="EH548" s="9"/>
      <c r="EI548" s="10"/>
      <c r="EJ548" s="11"/>
      <c r="EK548" s="6">
        <f>SUMIF(EL$36:EL$66,$D548,EN$36:EN$66)</f>
        <v>0</v>
      </c>
      <c r="EL548" s="9"/>
      <c r="EM548" s="10"/>
      <c r="EN548" s="11"/>
      <c r="EO548" s="6">
        <f>SUMIF(EP$36:EP$66,$D548,ER$36:ER$66)</f>
        <v>0</v>
      </c>
      <c r="EP548" s="9"/>
      <c r="EQ548" s="10"/>
      <c r="ER548" s="11"/>
      <c r="ES548" s="6">
        <f>SUMIF(ET$36:ET$66,$D548,EV$36:EV$66)</f>
        <v>0</v>
      </c>
      <c r="ET548" s="9"/>
      <c r="EU548" s="10"/>
      <c r="EV548" s="11"/>
      <c r="EW548" s="6">
        <f>SUMIF(EX$36:EX$66,$D548,EZ$36:EZ$66)</f>
        <v>0</v>
      </c>
      <c r="EX548" s="9"/>
      <c r="EY548" s="10"/>
      <c r="EZ548" s="11"/>
      <c r="FA548" s="6">
        <f>SUMIF(FB$36:FB$66,$D548,FD$36:FD$66)</f>
        <v>0</v>
      </c>
      <c r="FB548" s="9"/>
      <c r="FC548" s="10"/>
      <c r="FD548" s="11"/>
      <c r="FE548" s="6">
        <f>SUMIF(FF$36:FF$66,$D548,FH$36:FH$66)</f>
        <v>0</v>
      </c>
      <c r="FF548" s="9"/>
      <c r="FG548" s="10"/>
      <c r="FH548" s="11"/>
      <c r="FI548" s="6">
        <f>SUMIF(FJ$36:FJ$66,$D548,FL$36:FL$66)</f>
        <v>0</v>
      </c>
      <c r="FJ548" s="9"/>
      <c r="FK548" s="10"/>
      <c r="FL548" s="11"/>
      <c r="FM548" s="6">
        <f>SUMIF(FN$36:FN$66,$D548,FP$36:FP$66)</f>
        <v>0</v>
      </c>
      <c r="FN548" s="9"/>
      <c r="FO548" s="10"/>
      <c r="FP548" s="11"/>
      <c r="FQ548" s="6">
        <f>SUMIF(FR$36:FR$66,$D548,FT$36:FT$66)</f>
        <v>0</v>
      </c>
      <c r="FR548" s="9"/>
      <c r="FS548" s="10"/>
      <c r="FT548" s="11"/>
      <c r="FU548" s="6">
        <f>SUMIF(FV$36:FV$66,$D548,FX$36:FX$66)</f>
        <v>0</v>
      </c>
      <c r="FV548" s="9"/>
      <c r="FW548" s="10"/>
      <c r="FX548" s="11"/>
      <c r="FY548" s="6">
        <f>SUMIF(FZ$36:FZ$66,$D548,GB$36:GB$66)</f>
        <v>0</v>
      </c>
      <c r="FZ548" s="9"/>
      <c r="GA548" s="10"/>
      <c r="GB548" s="11"/>
      <c r="GC548" s="6">
        <f>SUMIF(GD$36:GD$66,$D548,GF$36:GF$66)</f>
        <v>0</v>
      </c>
      <c r="GD548" s="9"/>
      <c r="GE548" s="10"/>
      <c r="GF548" s="11"/>
      <c r="GG548" s="6">
        <f>SUMIF(GH$36:GH$66,$D548,GJ$36:GJ$66)</f>
        <v>0</v>
      </c>
      <c r="GH548" s="9"/>
      <c r="GI548" s="10"/>
      <c r="GJ548" s="11"/>
      <c r="GK548" s="6">
        <f>SUMIF(GL$36:GL$66,$D548,GN$36:GN$66)</f>
        <v>0</v>
      </c>
      <c r="GL548" s="9"/>
      <c r="GM548" s="10"/>
      <c r="GN548" s="11"/>
      <c r="GO548" s="6">
        <f>SUMIF(GP$36:GP$66,$D548,GR$36:GR$66)</f>
        <v>0</v>
      </c>
      <c r="GP548" s="9"/>
      <c r="GQ548" s="10"/>
      <c r="GR548" s="11"/>
      <c r="GS548" s="6">
        <f>SUMIF(GT$36:GT$66,$D548,GV$36:GV$66)</f>
        <v>0</v>
      </c>
      <c r="GT548" s="9"/>
      <c r="GU548" s="10"/>
      <c r="GV548" s="20"/>
      <c r="GW548" s="19">
        <f t="shared" si="14"/>
        <v>0</v>
      </c>
      <c r="GX548" s="472"/>
      <c r="GY548" s="522"/>
    </row>
    <row r="549" spans="1:207" ht="30.75" customHeight="1">
      <c r="A549" s="236" t="s">
        <v>77</v>
      </c>
      <c r="B549" s="499"/>
      <c r="C549" s="293" t="s">
        <v>433</v>
      </c>
      <c r="D549" s="211" t="s">
        <v>432</v>
      </c>
      <c r="E549" s="206">
        <f>SUMIF(F$67:F$97,$D549,H$67:H$97)</f>
        <v>0</v>
      </c>
      <c r="F549" s="9"/>
      <c r="G549" s="10"/>
      <c r="H549" s="11"/>
      <c r="I549" s="6">
        <f>SUMIF(J$67:J$97,$D549,L$67:L$97)</f>
        <v>0</v>
      </c>
      <c r="J549" s="9"/>
      <c r="K549" s="10"/>
      <c r="L549" s="11"/>
      <c r="M549" s="6">
        <f>SUMIF(N$67:N$97,$D549,P$67:P$97)</f>
        <v>0</v>
      </c>
      <c r="N549" s="9"/>
      <c r="O549" s="10"/>
      <c r="P549" s="11"/>
      <c r="Q549" s="6">
        <f>SUMIF(R$67:R$97,$D549,T$67:T$97)</f>
        <v>0</v>
      </c>
      <c r="R549" s="9"/>
      <c r="S549" s="10"/>
      <c r="T549" s="11"/>
      <c r="U549" s="6">
        <f>SUMIF(V$67:V$97,$D549,X$67:X$97)</f>
        <v>0</v>
      </c>
      <c r="V549" s="9"/>
      <c r="W549" s="10"/>
      <c r="X549" s="11"/>
      <c r="Y549" s="6">
        <f>SUMIF(Z$67:Z$97,$D549,AB$67:AB$97)</f>
        <v>0</v>
      </c>
      <c r="Z549" s="9"/>
      <c r="AA549" s="10"/>
      <c r="AB549" s="11"/>
      <c r="AC549" s="6">
        <f>SUMIF(AD$67:AD$97,$D549,AF$67:AF$97)</f>
        <v>0</v>
      </c>
      <c r="AD549" s="9"/>
      <c r="AE549" s="10"/>
      <c r="AF549" s="11"/>
      <c r="AG549" s="6">
        <f>SUMIF(AH$67:AH$97,$D549,AJ$67:AJ$97)</f>
        <v>0</v>
      </c>
      <c r="AH549" s="9"/>
      <c r="AI549" s="10"/>
      <c r="AJ549" s="11"/>
      <c r="AK549" s="6">
        <f>SUMIF(AL$67:AL$97,$D549,AN$67:AN$97)</f>
        <v>0</v>
      </c>
      <c r="AL549" s="9"/>
      <c r="AM549" s="10"/>
      <c r="AN549" s="11"/>
      <c r="AO549" s="6">
        <f>SUMIF(AP$67:AP$97,$D549,AR$67:AR$97)</f>
        <v>0</v>
      </c>
      <c r="AP549" s="9"/>
      <c r="AQ549" s="10"/>
      <c r="AR549" s="11"/>
      <c r="AS549" s="6">
        <f>SUMIF(AT$67:AT$97,$D549,AV$67:AV$97)</f>
        <v>0</v>
      </c>
      <c r="AT549" s="9"/>
      <c r="AU549" s="10"/>
      <c r="AV549" s="11"/>
      <c r="AW549" s="6">
        <f>SUMIF(AX$67:AX$97,$D549,AZ$67:AZ$97)</f>
        <v>0</v>
      </c>
      <c r="AX549" s="9"/>
      <c r="AY549" s="10"/>
      <c r="AZ549" s="11"/>
      <c r="BA549" s="6">
        <f>SUMIF(BB$67:BB$97,$D549,BD$67:BD$97)</f>
        <v>0</v>
      </c>
      <c r="BB549" s="9"/>
      <c r="BC549" s="10"/>
      <c r="BD549" s="11"/>
      <c r="BE549" s="6">
        <f>SUMIF(BF$67:BF$97,$D549,BH$67:BH$97)</f>
        <v>0</v>
      </c>
      <c r="BF549" s="9"/>
      <c r="BG549" s="10"/>
      <c r="BH549" s="11"/>
      <c r="BI549" s="6">
        <f>SUMIF(BJ$67:BJ$97,$D549,BL$67:BL$97)</f>
        <v>0</v>
      </c>
      <c r="BJ549" s="9"/>
      <c r="BK549" s="10"/>
      <c r="BL549" s="11"/>
      <c r="BM549" s="6">
        <f>SUMIF(BN$67:BN$97,$D549,BP$67:BP$97)</f>
        <v>0</v>
      </c>
      <c r="BN549" s="9"/>
      <c r="BO549" s="10"/>
      <c r="BP549" s="11"/>
      <c r="BQ549" s="6">
        <f>SUMIF(BR$67:BR$97,$D549,BT$67:BT$97)</f>
        <v>0</v>
      </c>
      <c r="BR549" s="9"/>
      <c r="BS549" s="10"/>
      <c r="BT549" s="11"/>
      <c r="BU549" s="6">
        <f>SUMIF(BV$67:BV$97,$D549,BX$67:BX$97)</f>
        <v>0</v>
      </c>
      <c r="BV549" s="9"/>
      <c r="BW549" s="10"/>
      <c r="BX549" s="11"/>
      <c r="BY549" s="6">
        <f>SUMIF(BZ$67:BZ$97,$D549,CB$67:CB$97)</f>
        <v>0</v>
      </c>
      <c r="BZ549" s="9"/>
      <c r="CA549" s="10"/>
      <c r="CB549" s="11"/>
      <c r="CC549" s="6">
        <f>SUMIF(CD$67:CD$97,$D549,CF$67:CF$97)</f>
        <v>0</v>
      </c>
      <c r="CD549" s="9"/>
      <c r="CE549" s="10"/>
      <c r="CF549" s="11"/>
      <c r="CG549" s="6">
        <f>SUMIF(CH$67:CH$97,$D549,CJ$67:CJ$97)</f>
        <v>0</v>
      </c>
      <c r="CH549" s="9"/>
      <c r="CI549" s="10"/>
      <c r="CJ549" s="11"/>
      <c r="CK549" s="6">
        <f>SUMIF(CL$67:CL$97,$D549,CN$67:CN$97)</f>
        <v>0</v>
      </c>
      <c r="CL549" s="9"/>
      <c r="CM549" s="10"/>
      <c r="CN549" s="11"/>
      <c r="CO549" s="6">
        <f>SUMIF(CP$67:CP$97,$D549,CR$67:CR$97)</f>
        <v>0</v>
      </c>
      <c r="CP549" s="9"/>
      <c r="CQ549" s="10"/>
      <c r="CR549" s="11"/>
      <c r="CS549" s="6">
        <f>SUMIF(CT$67:CT$97,$D549,CV$67:CV$97)</f>
        <v>0</v>
      </c>
      <c r="CT549" s="9"/>
      <c r="CU549" s="10"/>
      <c r="CV549" s="11"/>
      <c r="CW549" s="6">
        <f>SUMIF(CX$67:CX$97,$D549,CZ$67:CZ$97)</f>
        <v>0</v>
      </c>
      <c r="CX549" s="9"/>
      <c r="CY549" s="10"/>
      <c r="CZ549" s="11"/>
      <c r="DA549" s="6">
        <f>SUMIF(DB$67:DB$97,$D549,DD$67:DD$97)</f>
        <v>0</v>
      </c>
      <c r="DB549" s="9"/>
      <c r="DC549" s="10"/>
      <c r="DD549" s="11"/>
      <c r="DE549" s="6">
        <f>SUMIF(DF$67:DF$97,$D549,DH$67:DH$97)</f>
        <v>0</v>
      </c>
      <c r="DF549" s="9"/>
      <c r="DG549" s="10"/>
      <c r="DH549" s="11"/>
      <c r="DI549" s="6">
        <f>SUMIF(DJ$67:DJ$97,$D549,DL$67:DL$97)</f>
        <v>0</v>
      </c>
      <c r="DJ549" s="9"/>
      <c r="DK549" s="10"/>
      <c r="DL549" s="11"/>
      <c r="DM549" s="6">
        <f>SUMIF(DN$67:DN$97,$D549,DP$67:DP$97)</f>
        <v>0</v>
      </c>
      <c r="DN549" s="9"/>
      <c r="DO549" s="10"/>
      <c r="DP549" s="11"/>
      <c r="DQ549" s="6">
        <f>SUMIF(DR$67:DR$97,$D549,DT$67:DT$97)</f>
        <v>0</v>
      </c>
      <c r="DR549" s="9"/>
      <c r="DS549" s="10"/>
      <c r="DT549" s="11"/>
      <c r="DU549" s="6">
        <f>SUMIF(DV$67:DV$97,$D549,DX$67:DX$97)</f>
        <v>0</v>
      </c>
      <c r="DV549" s="9"/>
      <c r="DW549" s="10"/>
      <c r="DX549" s="11"/>
      <c r="DY549" s="6">
        <f>SUMIF(DZ$67:DZ$97,$D549,EB$67:EB$97)</f>
        <v>0</v>
      </c>
      <c r="DZ549" s="9"/>
      <c r="EA549" s="10"/>
      <c r="EB549" s="11"/>
      <c r="EC549" s="6">
        <f>SUMIF(ED$67:ED$97,$D549,EF$67:EF$97)</f>
        <v>0</v>
      </c>
      <c r="ED549" s="9"/>
      <c r="EE549" s="10"/>
      <c r="EF549" s="11"/>
      <c r="EG549" s="6">
        <f>SUMIF(EH$67:EH$97,$D549,EJ$67:EJ$97)</f>
        <v>0</v>
      </c>
      <c r="EH549" s="9"/>
      <c r="EI549" s="10"/>
      <c r="EJ549" s="11"/>
      <c r="EK549" s="6">
        <f>SUMIF(EL$67:EL$97,$D549,EN$67:EN$97)</f>
        <v>0</v>
      </c>
      <c r="EL549" s="9"/>
      <c r="EM549" s="10"/>
      <c r="EN549" s="11"/>
      <c r="EO549" s="6">
        <f>SUMIF(EP$67:EP$97,$D549,ER$67:ER$97)</f>
        <v>0</v>
      </c>
      <c r="EP549" s="9"/>
      <c r="EQ549" s="10"/>
      <c r="ER549" s="11"/>
      <c r="ES549" s="6">
        <f>SUMIF(ET$67:ET$97,$D549,EV$67:EV$97)</f>
        <v>0</v>
      </c>
      <c r="ET549" s="9"/>
      <c r="EU549" s="10"/>
      <c r="EV549" s="11"/>
      <c r="EW549" s="6">
        <f>SUMIF(EX$67:EX$97,$D549,EZ$67:EZ$97)</f>
        <v>0</v>
      </c>
      <c r="EX549" s="9"/>
      <c r="EY549" s="10"/>
      <c r="EZ549" s="11"/>
      <c r="FA549" s="6">
        <f>SUMIF(FB$67:FB$97,$D549,FD$67:FD$97)</f>
        <v>0</v>
      </c>
      <c r="FB549" s="9"/>
      <c r="FC549" s="10"/>
      <c r="FD549" s="11"/>
      <c r="FE549" s="6">
        <f>SUMIF(FF$67:FF$97,$D549,FH$67:FH$97)</f>
        <v>0</v>
      </c>
      <c r="FF549" s="9"/>
      <c r="FG549" s="10"/>
      <c r="FH549" s="11"/>
      <c r="FI549" s="6">
        <f>SUMIF(FJ$67:FJ$97,$D549,FL$67:FL$97)</f>
        <v>0</v>
      </c>
      <c r="FJ549" s="9"/>
      <c r="FK549" s="10"/>
      <c r="FL549" s="11"/>
      <c r="FM549" s="6">
        <f>SUMIF(FN$67:FN$97,$D549,FP$67:FP$97)</f>
        <v>0</v>
      </c>
      <c r="FN549" s="9"/>
      <c r="FO549" s="10"/>
      <c r="FP549" s="11"/>
      <c r="FQ549" s="6">
        <f>SUMIF(FR$67:FR$97,$D549,FT$67:FT$97)</f>
        <v>0</v>
      </c>
      <c r="FR549" s="9"/>
      <c r="FS549" s="10"/>
      <c r="FT549" s="11"/>
      <c r="FU549" s="6">
        <f>SUMIF(FV$67:FV$97,$D549,FX$67:FX$97)</f>
        <v>0</v>
      </c>
      <c r="FV549" s="9"/>
      <c r="FW549" s="10"/>
      <c r="FX549" s="11"/>
      <c r="FY549" s="6">
        <f>SUMIF(FZ$67:FZ$97,$D549,GB$67:GB$97)</f>
        <v>0</v>
      </c>
      <c r="FZ549" s="9"/>
      <c r="GA549" s="10"/>
      <c r="GB549" s="11"/>
      <c r="GC549" s="6">
        <f>SUMIF(GD$67:GD$97,$D549,GF$67:GF$97)</f>
        <v>0</v>
      </c>
      <c r="GD549" s="9"/>
      <c r="GE549" s="10"/>
      <c r="GF549" s="11"/>
      <c r="GG549" s="6">
        <f>SUMIF(GH$67:GH$97,$D549,GJ$67:GJ$97)</f>
        <v>0</v>
      </c>
      <c r="GH549" s="9"/>
      <c r="GI549" s="10"/>
      <c r="GJ549" s="11"/>
      <c r="GK549" s="6">
        <f>SUMIF(GL$67:GL$97,$D549,GN$67:GN$97)</f>
        <v>0</v>
      </c>
      <c r="GL549" s="9"/>
      <c r="GM549" s="10"/>
      <c r="GN549" s="11"/>
      <c r="GO549" s="6">
        <f>SUMIF(GP$67:GP$97,$D549,GR$67:GR$97)</f>
        <v>0</v>
      </c>
      <c r="GP549" s="9"/>
      <c r="GQ549" s="10"/>
      <c r="GR549" s="11"/>
      <c r="GS549" s="6">
        <f>SUMIF(GT$67:GT$97,$D549,GV$67:GV$97)</f>
        <v>0</v>
      </c>
      <c r="GT549" s="9"/>
      <c r="GU549" s="10"/>
      <c r="GV549" s="20"/>
      <c r="GW549" s="19">
        <f t="shared" si="14"/>
        <v>0</v>
      </c>
      <c r="GX549" s="472"/>
      <c r="GY549" s="522"/>
    </row>
    <row r="550" spans="1:207" ht="30.75" customHeight="1">
      <c r="A550" s="236" t="s">
        <v>78</v>
      </c>
      <c r="B550" s="499"/>
      <c r="C550" s="293" t="s">
        <v>433</v>
      </c>
      <c r="D550" s="211" t="s">
        <v>432</v>
      </c>
      <c r="E550" s="206">
        <f>SUMIF(F$98:F$128,$D550,H$98:H$128)</f>
        <v>0</v>
      </c>
      <c r="F550" s="9"/>
      <c r="G550" s="10"/>
      <c r="H550" s="11"/>
      <c r="I550" s="6">
        <f>SUMIF(J$98:J$128,$D550,L$98:L$128)</f>
        <v>0</v>
      </c>
      <c r="J550" s="9"/>
      <c r="K550" s="10"/>
      <c r="L550" s="11"/>
      <c r="M550" s="6">
        <f>SUMIF(N$98:N$128,$D550,P$98:P$128)</f>
        <v>0</v>
      </c>
      <c r="N550" s="9"/>
      <c r="O550" s="10"/>
      <c r="P550" s="11"/>
      <c r="Q550" s="6">
        <f>SUMIF(R$98:R$128,$D550,T$98:T$128)</f>
        <v>0</v>
      </c>
      <c r="R550" s="9"/>
      <c r="S550" s="10"/>
      <c r="T550" s="11"/>
      <c r="U550" s="6">
        <f>SUMIF(V$98:V$128,$D550,X$98:X$128)</f>
        <v>0</v>
      </c>
      <c r="V550" s="9"/>
      <c r="W550" s="10"/>
      <c r="X550" s="11"/>
      <c r="Y550" s="6">
        <f>SUMIF(Z$98:Z$128,$D550,AB$98:AB$128)</f>
        <v>0</v>
      </c>
      <c r="Z550" s="9"/>
      <c r="AA550" s="10"/>
      <c r="AB550" s="11"/>
      <c r="AC550" s="6">
        <f>SUMIF(AD$98:AD$128,$D550,AF$98:AF$128)</f>
        <v>0</v>
      </c>
      <c r="AD550" s="9"/>
      <c r="AE550" s="10"/>
      <c r="AF550" s="11"/>
      <c r="AG550" s="6">
        <f>SUMIF(AH$98:AH$128,$D550,AJ$98:AJ$128)</f>
        <v>0</v>
      </c>
      <c r="AH550" s="9"/>
      <c r="AI550" s="10"/>
      <c r="AJ550" s="11"/>
      <c r="AK550" s="6">
        <f>SUMIF(AL$98:AL$128,$D550,AN$98:AN$128)</f>
        <v>0</v>
      </c>
      <c r="AL550" s="9"/>
      <c r="AM550" s="10"/>
      <c r="AN550" s="11"/>
      <c r="AO550" s="6">
        <f>SUMIF(AP$98:AP$128,$D550,AR$98:AR$128)</f>
        <v>0</v>
      </c>
      <c r="AP550" s="9"/>
      <c r="AQ550" s="10"/>
      <c r="AR550" s="11"/>
      <c r="AS550" s="6">
        <f>SUMIF(AT$98:AT$128,$D550,AV$98:AV$128)</f>
        <v>0</v>
      </c>
      <c r="AT550" s="9"/>
      <c r="AU550" s="10"/>
      <c r="AV550" s="11"/>
      <c r="AW550" s="6">
        <f>SUMIF(AX$98:AX$128,$D550,AZ$98:AZ$128)</f>
        <v>0</v>
      </c>
      <c r="AX550" s="9"/>
      <c r="AY550" s="10"/>
      <c r="AZ550" s="11"/>
      <c r="BA550" s="6">
        <f>SUMIF(BB$98:BB$128,$D550,BD$98:BD$128)</f>
        <v>0</v>
      </c>
      <c r="BB550" s="9"/>
      <c r="BC550" s="10"/>
      <c r="BD550" s="11"/>
      <c r="BE550" s="6">
        <f>SUMIF(BF$98:BF$128,$D550,BH$98:BH$128)</f>
        <v>0</v>
      </c>
      <c r="BF550" s="9"/>
      <c r="BG550" s="10"/>
      <c r="BH550" s="11"/>
      <c r="BI550" s="6">
        <f>SUMIF(BJ$98:BJ$128,$D550,BL$98:BL$128)</f>
        <v>0</v>
      </c>
      <c r="BJ550" s="9"/>
      <c r="BK550" s="10"/>
      <c r="BL550" s="11"/>
      <c r="BM550" s="6">
        <f>SUMIF(BN$98:BN$128,$D550,BP$98:BP$128)</f>
        <v>0</v>
      </c>
      <c r="BN550" s="9"/>
      <c r="BO550" s="10"/>
      <c r="BP550" s="11"/>
      <c r="BQ550" s="6">
        <f>SUMIF(BR$98:BR$128,$D550,BT$98:BT$128)</f>
        <v>0</v>
      </c>
      <c r="BR550" s="9"/>
      <c r="BS550" s="10"/>
      <c r="BT550" s="11"/>
      <c r="BU550" s="6">
        <f>SUMIF(BV$98:BV$128,$D550,BX$98:BX$128)</f>
        <v>0</v>
      </c>
      <c r="BV550" s="9"/>
      <c r="BW550" s="10"/>
      <c r="BX550" s="11"/>
      <c r="BY550" s="6">
        <f>SUMIF(BZ$98:BZ$128,$D550,CB$98:CB$128)</f>
        <v>0</v>
      </c>
      <c r="BZ550" s="9"/>
      <c r="CA550" s="10"/>
      <c r="CB550" s="11"/>
      <c r="CC550" s="6">
        <f>SUMIF(CD$98:CD$128,$D550,CF$98:CF$128)</f>
        <v>0</v>
      </c>
      <c r="CD550" s="9"/>
      <c r="CE550" s="10"/>
      <c r="CF550" s="11"/>
      <c r="CG550" s="6">
        <f>SUMIF(CH$98:CH$128,$D550,CJ$98:CJ$128)</f>
        <v>0</v>
      </c>
      <c r="CH550" s="9"/>
      <c r="CI550" s="10"/>
      <c r="CJ550" s="11"/>
      <c r="CK550" s="6">
        <f>SUMIF(CL$98:CL$128,$D550,CN$98:CN$128)</f>
        <v>0</v>
      </c>
      <c r="CL550" s="9"/>
      <c r="CM550" s="10"/>
      <c r="CN550" s="11"/>
      <c r="CO550" s="6">
        <f>SUMIF(CP$98:CP$128,$D550,CR$98:CR$128)</f>
        <v>0</v>
      </c>
      <c r="CP550" s="9"/>
      <c r="CQ550" s="10"/>
      <c r="CR550" s="11"/>
      <c r="CS550" s="6">
        <f>SUMIF(CT$98:CT$128,$D550,CV$98:CV$128)</f>
        <v>0</v>
      </c>
      <c r="CT550" s="9"/>
      <c r="CU550" s="10"/>
      <c r="CV550" s="11"/>
      <c r="CW550" s="6">
        <f>SUMIF(CX$98:CX$128,$D550,CZ$98:CZ$128)</f>
        <v>0</v>
      </c>
      <c r="CX550" s="9"/>
      <c r="CY550" s="10"/>
      <c r="CZ550" s="11"/>
      <c r="DA550" s="6">
        <f>SUMIF(DB$98:DB$128,$D550,DD$98:DD$128)</f>
        <v>0</v>
      </c>
      <c r="DB550" s="9"/>
      <c r="DC550" s="10"/>
      <c r="DD550" s="11"/>
      <c r="DE550" s="6">
        <f>SUMIF(DF$98:DF$128,$D550,DH$98:DH$128)</f>
        <v>0</v>
      </c>
      <c r="DF550" s="9"/>
      <c r="DG550" s="10"/>
      <c r="DH550" s="11"/>
      <c r="DI550" s="6">
        <f>SUMIF(DJ$98:DJ$128,$D550,DL$98:DL$128)</f>
        <v>0</v>
      </c>
      <c r="DJ550" s="9"/>
      <c r="DK550" s="10"/>
      <c r="DL550" s="11"/>
      <c r="DM550" s="6">
        <f>SUMIF(DN$98:DN$128,$D550,DP$98:DP$128)</f>
        <v>0</v>
      </c>
      <c r="DN550" s="9"/>
      <c r="DO550" s="10"/>
      <c r="DP550" s="11"/>
      <c r="DQ550" s="6">
        <f>SUMIF(DR$98:DR$128,$D550,DT$98:DT$128)</f>
        <v>0</v>
      </c>
      <c r="DR550" s="9"/>
      <c r="DS550" s="10"/>
      <c r="DT550" s="11"/>
      <c r="DU550" s="6">
        <f>SUMIF(DV$98:DV$128,$D550,DX$98:DX$128)</f>
        <v>0</v>
      </c>
      <c r="DV550" s="9"/>
      <c r="DW550" s="10"/>
      <c r="DX550" s="11"/>
      <c r="DY550" s="6">
        <f>SUMIF(DZ$98:DZ$128,$D550,EB$98:EB$128)</f>
        <v>0</v>
      </c>
      <c r="DZ550" s="9"/>
      <c r="EA550" s="10"/>
      <c r="EB550" s="11"/>
      <c r="EC550" s="6">
        <f>SUMIF(ED$98:ED$128,$D550,EF$98:EF$128)</f>
        <v>0</v>
      </c>
      <c r="ED550" s="9"/>
      <c r="EE550" s="10"/>
      <c r="EF550" s="11"/>
      <c r="EG550" s="6">
        <f>SUMIF(EH$98:EH$128,$D550,EJ$98:EJ$128)</f>
        <v>0</v>
      </c>
      <c r="EH550" s="9"/>
      <c r="EI550" s="10"/>
      <c r="EJ550" s="11"/>
      <c r="EK550" s="6">
        <f>SUMIF(EL$98:EL$128,$D550,EN$98:EN$128)</f>
        <v>0</v>
      </c>
      <c r="EL550" s="9"/>
      <c r="EM550" s="10"/>
      <c r="EN550" s="11"/>
      <c r="EO550" s="6">
        <f>SUMIF(EP$98:EP$128,$D550,ER$98:ER$128)</f>
        <v>0</v>
      </c>
      <c r="EP550" s="9"/>
      <c r="EQ550" s="10"/>
      <c r="ER550" s="11"/>
      <c r="ES550" s="6">
        <f>SUMIF(ET$98:ET$128,$D550,EV$98:EV$128)</f>
        <v>0</v>
      </c>
      <c r="ET550" s="9"/>
      <c r="EU550" s="10"/>
      <c r="EV550" s="11"/>
      <c r="EW550" s="6">
        <f>SUMIF(EX$98:EX$128,$D550,EZ$98:EZ$128)</f>
        <v>0</v>
      </c>
      <c r="EX550" s="9"/>
      <c r="EY550" s="10"/>
      <c r="EZ550" s="11"/>
      <c r="FA550" s="6">
        <f>SUMIF(FB$98:FB$128,$D550,FD$98:FD$128)</f>
        <v>0</v>
      </c>
      <c r="FB550" s="9"/>
      <c r="FC550" s="10"/>
      <c r="FD550" s="11"/>
      <c r="FE550" s="6">
        <f>SUMIF(FF$98:FF$128,$D550,FH$98:FH$128)</f>
        <v>0</v>
      </c>
      <c r="FF550" s="9"/>
      <c r="FG550" s="10"/>
      <c r="FH550" s="11"/>
      <c r="FI550" s="6">
        <f>SUMIF(FJ$98:FJ$128,$D550,FL$98:FL$128)</f>
        <v>0</v>
      </c>
      <c r="FJ550" s="9"/>
      <c r="FK550" s="10"/>
      <c r="FL550" s="11"/>
      <c r="FM550" s="6">
        <f>SUMIF(FN$98:FN$128,$D550,FP$98:FP$128)</f>
        <v>0</v>
      </c>
      <c r="FN550" s="9"/>
      <c r="FO550" s="10"/>
      <c r="FP550" s="11"/>
      <c r="FQ550" s="6">
        <f>SUMIF(FR$98:FR$128,$D550,FT$98:FT$128)</f>
        <v>0</v>
      </c>
      <c r="FR550" s="9"/>
      <c r="FS550" s="10"/>
      <c r="FT550" s="11"/>
      <c r="FU550" s="6">
        <f>SUMIF(FV$98:FV$128,$D550,FX$98:FX$128)</f>
        <v>0</v>
      </c>
      <c r="FV550" s="9"/>
      <c r="FW550" s="10"/>
      <c r="FX550" s="11"/>
      <c r="FY550" s="6">
        <f>SUMIF(FZ$98:FZ$128,$D550,GB$98:GB$128)</f>
        <v>0</v>
      </c>
      <c r="FZ550" s="9"/>
      <c r="GA550" s="10"/>
      <c r="GB550" s="11"/>
      <c r="GC550" s="6">
        <f>SUMIF(GD$98:GD$128,$D550,GF$98:GF$128)</f>
        <v>0</v>
      </c>
      <c r="GD550" s="9"/>
      <c r="GE550" s="10"/>
      <c r="GF550" s="11"/>
      <c r="GG550" s="6">
        <f>SUMIF(GH$98:GH$128,$D550,GJ$98:GJ$128)</f>
        <v>0</v>
      </c>
      <c r="GH550" s="9"/>
      <c r="GI550" s="10"/>
      <c r="GJ550" s="11"/>
      <c r="GK550" s="6">
        <f>SUMIF(GL$98:GL$128,$D550,GN$98:GN$128)</f>
        <v>0</v>
      </c>
      <c r="GL550" s="9"/>
      <c r="GM550" s="10"/>
      <c r="GN550" s="11"/>
      <c r="GO550" s="6">
        <f>SUMIF(GP$98:GP$128,$D550,GR$98:GR$128)</f>
        <v>0</v>
      </c>
      <c r="GP550" s="9"/>
      <c r="GQ550" s="10"/>
      <c r="GR550" s="11"/>
      <c r="GS550" s="6">
        <f>SUMIF(GT$98:GT$128,$D550,GV$98:GV$128)</f>
        <v>0</v>
      </c>
      <c r="GT550" s="9"/>
      <c r="GU550" s="10"/>
      <c r="GV550" s="20"/>
      <c r="GW550" s="19">
        <f t="shared" si="14"/>
        <v>0</v>
      </c>
      <c r="GX550" s="472"/>
      <c r="GY550" s="522"/>
    </row>
    <row r="551" spans="1:207" ht="30.75" customHeight="1">
      <c r="A551" s="236" t="s">
        <v>79</v>
      </c>
      <c r="B551" s="499"/>
      <c r="C551" s="293" t="s">
        <v>433</v>
      </c>
      <c r="D551" s="211" t="s">
        <v>432</v>
      </c>
      <c r="E551" s="206">
        <f>SUMIF(F$129:F$159,$D551,H$129:H$159)</f>
        <v>0</v>
      </c>
      <c r="F551" s="9"/>
      <c r="G551" s="10"/>
      <c r="H551" s="11"/>
      <c r="I551" s="6">
        <f>SUMIF(J$129:J$159,$D551,L$129:L$159)</f>
        <v>0</v>
      </c>
      <c r="J551" s="9"/>
      <c r="K551" s="10"/>
      <c r="L551" s="11"/>
      <c r="M551" s="6">
        <f>SUMIF(N$129:N$159,$D551,P$129:P$159)</f>
        <v>0</v>
      </c>
      <c r="N551" s="9"/>
      <c r="O551" s="10"/>
      <c r="P551" s="11"/>
      <c r="Q551" s="6">
        <f>SUMIF(R$129:R$159,$D551,T$129:T$159)</f>
        <v>0</v>
      </c>
      <c r="R551" s="9"/>
      <c r="S551" s="10"/>
      <c r="T551" s="11"/>
      <c r="U551" s="6">
        <f>SUMIF(V$129:V$159,$D551,X$129:X$159)</f>
        <v>0</v>
      </c>
      <c r="V551" s="9"/>
      <c r="W551" s="10"/>
      <c r="X551" s="11"/>
      <c r="Y551" s="6">
        <f>SUMIF(Z$129:Z$159,$D551,AB$129:AB$159)</f>
        <v>0</v>
      </c>
      <c r="Z551" s="9"/>
      <c r="AA551" s="10"/>
      <c r="AB551" s="11"/>
      <c r="AC551" s="6">
        <f>SUMIF(AD$129:AD$159,$D551,AF$129:AF$159)</f>
        <v>0</v>
      </c>
      <c r="AD551" s="9"/>
      <c r="AE551" s="10"/>
      <c r="AF551" s="11"/>
      <c r="AG551" s="6">
        <f>SUMIF(AH$129:AH$159,$D551,AJ$129:AJ$159)</f>
        <v>0</v>
      </c>
      <c r="AH551" s="9"/>
      <c r="AI551" s="10"/>
      <c r="AJ551" s="11"/>
      <c r="AK551" s="6">
        <f>SUMIF(AL$129:AL$159,$D551,AN$129:AN$159)</f>
        <v>0</v>
      </c>
      <c r="AL551" s="9"/>
      <c r="AM551" s="10"/>
      <c r="AN551" s="11"/>
      <c r="AO551" s="6">
        <f>SUMIF(AP$129:AP$159,$D551,AR$129:AR$159)</f>
        <v>0</v>
      </c>
      <c r="AP551" s="9"/>
      <c r="AQ551" s="10"/>
      <c r="AR551" s="11"/>
      <c r="AS551" s="6">
        <f>SUMIF(AT$129:AT$159,$D551,AV$129:AV$159)</f>
        <v>0</v>
      </c>
      <c r="AT551" s="9"/>
      <c r="AU551" s="10"/>
      <c r="AV551" s="11"/>
      <c r="AW551" s="6">
        <f>SUMIF(AX$129:AX$159,$D551,AZ$129:AZ$159)</f>
        <v>0</v>
      </c>
      <c r="AX551" s="9"/>
      <c r="AY551" s="10"/>
      <c r="AZ551" s="11"/>
      <c r="BA551" s="6">
        <f>SUMIF(BB$129:BB$159,$D551,BD$129:BD$159)</f>
        <v>0</v>
      </c>
      <c r="BB551" s="9"/>
      <c r="BC551" s="10"/>
      <c r="BD551" s="11"/>
      <c r="BE551" s="6">
        <f>SUMIF(BF$129:BF$159,$D551,BH$129:BH$159)</f>
        <v>0</v>
      </c>
      <c r="BF551" s="9"/>
      <c r="BG551" s="10"/>
      <c r="BH551" s="11"/>
      <c r="BI551" s="6">
        <f>SUMIF(BJ$129:BJ$159,$D551,BL$129:BL$159)</f>
        <v>0</v>
      </c>
      <c r="BJ551" s="9"/>
      <c r="BK551" s="10"/>
      <c r="BL551" s="11"/>
      <c r="BM551" s="6">
        <f>SUMIF(BN$129:BN$159,$D551,BP$129:BP$159)</f>
        <v>0</v>
      </c>
      <c r="BN551" s="9"/>
      <c r="BO551" s="10"/>
      <c r="BP551" s="11"/>
      <c r="BQ551" s="6">
        <f>SUMIF(BR$129:BR$159,$D551,BT$129:BT$159)</f>
        <v>0</v>
      </c>
      <c r="BR551" s="9"/>
      <c r="BS551" s="10"/>
      <c r="BT551" s="11"/>
      <c r="BU551" s="6">
        <f>SUMIF(BV$129:BV$159,$D551,BX$129:BX$159)</f>
        <v>0</v>
      </c>
      <c r="BV551" s="9"/>
      <c r="BW551" s="10"/>
      <c r="BX551" s="11"/>
      <c r="BY551" s="6">
        <f>SUMIF(BZ$129:BZ$159,$D551,CB$129:CB$159)</f>
        <v>0</v>
      </c>
      <c r="BZ551" s="9"/>
      <c r="CA551" s="10"/>
      <c r="CB551" s="11"/>
      <c r="CC551" s="6">
        <f>SUMIF(CD$129:CD$159,$D551,CF$129:CF$159)</f>
        <v>0</v>
      </c>
      <c r="CD551" s="9"/>
      <c r="CE551" s="10"/>
      <c r="CF551" s="11"/>
      <c r="CG551" s="6">
        <f>SUMIF(CH$129:CH$159,$D551,CJ$129:CJ$159)</f>
        <v>0</v>
      </c>
      <c r="CH551" s="9"/>
      <c r="CI551" s="10"/>
      <c r="CJ551" s="11"/>
      <c r="CK551" s="6">
        <f>SUMIF(CL$129:CL$159,$D551,CN$129:CN$159)</f>
        <v>0</v>
      </c>
      <c r="CL551" s="9"/>
      <c r="CM551" s="10"/>
      <c r="CN551" s="11"/>
      <c r="CO551" s="6">
        <f>SUMIF(CP$129:CP$159,$D551,CR$129:CR$159)</f>
        <v>0</v>
      </c>
      <c r="CP551" s="9"/>
      <c r="CQ551" s="10"/>
      <c r="CR551" s="11"/>
      <c r="CS551" s="6">
        <f>SUMIF(CT$129:CT$159,$D551,CV$129:CV$159)</f>
        <v>0</v>
      </c>
      <c r="CT551" s="9"/>
      <c r="CU551" s="10"/>
      <c r="CV551" s="11"/>
      <c r="CW551" s="6">
        <f>SUMIF(CX$129:CX$159,$D551,CZ$129:CZ$159)</f>
        <v>0</v>
      </c>
      <c r="CX551" s="9"/>
      <c r="CY551" s="10"/>
      <c r="CZ551" s="11"/>
      <c r="DA551" s="6">
        <f>SUMIF(DB$129:DB$159,$D551,DD$129:DD$159)</f>
        <v>0</v>
      </c>
      <c r="DB551" s="9"/>
      <c r="DC551" s="10"/>
      <c r="DD551" s="11"/>
      <c r="DE551" s="6">
        <f>SUMIF(DF$129:DF$159,$D551,DH$129:DH$159)</f>
        <v>0</v>
      </c>
      <c r="DF551" s="9"/>
      <c r="DG551" s="10"/>
      <c r="DH551" s="11"/>
      <c r="DI551" s="6">
        <f>SUMIF(DJ$129:DJ$159,$D551,DL$129:DL$159)</f>
        <v>0</v>
      </c>
      <c r="DJ551" s="9"/>
      <c r="DK551" s="10"/>
      <c r="DL551" s="11"/>
      <c r="DM551" s="6">
        <f>SUMIF(DN$129:DN$159,$D551,DP$129:DP$159)</f>
        <v>0</v>
      </c>
      <c r="DN551" s="9"/>
      <c r="DO551" s="10"/>
      <c r="DP551" s="11"/>
      <c r="DQ551" s="6">
        <f>SUMIF(DR$129:DR$159,$D551,DT$129:DT$159)</f>
        <v>0</v>
      </c>
      <c r="DR551" s="9"/>
      <c r="DS551" s="10"/>
      <c r="DT551" s="11"/>
      <c r="DU551" s="6">
        <f>SUMIF(DV$129:DV$159,$D551,DX$129:DX$159)</f>
        <v>0</v>
      </c>
      <c r="DV551" s="9"/>
      <c r="DW551" s="10"/>
      <c r="DX551" s="11"/>
      <c r="DY551" s="6">
        <f>SUMIF(DZ$129:DZ$159,$D551,EB$129:EB$159)</f>
        <v>0</v>
      </c>
      <c r="DZ551" s="9"/>
      <c r="EA551" s="10"/>
      <c r="EB551" s="11"/>
      <c r="EC551" s="6">
        <f>SUMIF(ED$129:ED$159,$D551,EF$129:EF$159)</f>
        <v>0</v>
      </c>
      <c r="ED551" s="9"/>
      <c r="EE551" s="10"/>
      <c r="EF551" s="11"/>
      <c r="EG551" s="6">
        <f>SUMIF(EH$129:EH$159,$D551,EJ$129:EJ$159)</f>
        <v>0</v>
      </c>
      <c r="EH551" s="9"/>
      <c r="EI551" s="10"/>
      <c r="EJ551" s="11"/>
      <c r="EK551" s="6">
        <f>SUMIF(EL$129:EL$159,$D551,EN$129:EN$159)</f>
        <v>0</v>
      </c>
      <c r="EL551" s="9"/>
      <c r="EM551" s="10"/>
      <c r="EN551" s="11"/>
      <c r="EO551" s="6">
        <f>SUMIF(EP$129:EP$159,$D551,ER$129:ER$159)</f>
        <v>0</v>
      </c>
      <c r="EP551" s="9"/>
      <c r="EQ551" s="10"/>
      <c r="ER551" s="11"/>
      <c r="ES551" s="6">
        <f>SUMIF(ET$129:ET$159,$D551,EV$129:EV$159)</f>
        <v>0</v>
      </c>
      <c r="ET551" s="9"/>
      <c r="EU551" s="10"/>
      <c r="EV551" s="11"/>
      <c r="EW551" s="6">
        <f>SUMIF(EX$129:EX$159,$D551,EZ$129:EZ$159)</f>
        <v>0</v>
      </c>
      <c r="EX551" s="9"/>
      <c r="EY551" s="10"/>
      <c r="EZ551" s="11"/>
      <c r="FA551" s="6">
        <f>SUMIF(FB$129:FB$159,$D551,FD$129:FD$159)</f>
        <v>0</v>
      </c>
      <c r="FB551" s="9"/>
      <c r="FC551" s="10"/>
      <c r="FD551" s="11"/>
      <c r="FE551" s="6">
        <f>SUMIF(FF$129:FF$159,$D551,FH$129:FH$159)</f>
        <v>0</v>
      </c>
      <c r="FF551" s="9"/>
      <c r="FG551" s="10"/>
      <c r="FH551" s="11"/>
      <c r="FI551" s="6">
        <f>SUMIF(FJ$129:FJ$159,$D551,FL$129:FL$159)</f>
        <v>0</v>
      </c>
      <c r="FJ551" s="9"/>
      <c r="FK551" s="10"/>
      <c r="FL551" s="11"/>
      <c r="FM551" s="6">
        <f>SUMIF(FN$129:FN$159,$D551,FP$129:FP$159)</f>
        <v>0</v>
      </c>
      <c r="FN551" s="9"/>
      <c r="FO551" s="10"/>
      <c r="FP551" s="11"/>
      <c r="FQ551" s="6">
        <f>SUMIF(FR$129:FR$159,$D551,FT$129:FT$159)</f>
        <v>0</v>
      </c>
      <c r="FR551" s="9"/>
      <c r="FS551" s="10"/>
      <c r="FT551" s="11"/>
      <c r="FU551" s="6">
        <f>SUMIF(FV$129:FV$159,$D551,FX$129:FX$159)</f>
        <v>0</v>
      </c>
      <c r="FV551" s="9"/>
      <c r="FW551" s="10"/>
      <c r="FX551" s="11"/>
      <c r="FY551" s="6">
        <f>SUMIF(FZ$129:FZ$159,$D551,GB$129:GB$159)</f>
        <v>0</v>
      </c>
      <c r="FZ551" s="9"/>
      <c r="GA551" s="10"/>
      <c r="GB551" s="11"/>
      <c r="GC551" s="6">
        <f>SUMIF(GD$129:GD$159,$D551,GF$129:GF$159)</f>
        <v>0</v>
      </c>
      <c r="GD551" s="9"/>
      <c r="GE551" s="10"/>
      <c r="GF551" s="11"/>
      <c r="GG551" s="6">
        <f>SUMIF(GH$129:GH$159,$D551,GJ$129:GJ$159)</f>
        <v>0</v>
      </c>
      <c r="GH551" s="9"/>
      <c r="GI551" s="10"/>
      <c r="GJ551" s="11"/>
      <c r="GK551" s="6">
        <f>SUMIF(GL$129:GL$159,$D551,GN$129:GN$159)</f>
        <v>0</v>
      </c>
      <c r="GL551" s="9"/>
      <c r="GM551" s="10"/>
      <c r="GN551" s="11"/>
      <c r="GO551" s="6">
        <f>SUMIF(GP$129:GP$159,$D551,GR$129:GR$159)</f>
        <v>0</v>
      </c>
      <c r="GP551" s="9"/>
      <c r="GQ551" s="10"/>
      <c r="GR551" s="11"/>
      <c r="GS551" s="6">
        <f>SUMIF(GT$129:GT$159,$D551,GV$129:GV$159)</f>
        <v>0</v>
      </c>
      <c r="GT551" s="9"/>
      <c r="GU551" s="10"/>
      <c r="GV551" s="20"/>
      <c r="GW551" s="19">
        <f t="shared" si="14"/>
        <v>0</v>
      </c>
      <c r="GX551" s="472"/>
      <c r="GY551" s="522"/>
    </row>
    <row r="552" spans="1:207" ht="30.75" customHeight="1">
      <c r="A552" s="236" t="s">
        <v>80</v>
      </c>
      <c r="B552" s="499"/>
      <c r="C552" s="293" t="s">
        <v>433</v>
      </c>
      <c r="D552" s="211" t="s">
        <v>432</v>
      </c>
      <c r="E552" s="206">
        <f>SUMIF(F$160:F$190,$D552,H$160:H$190)</f>
        <v>0</v>
      </c>
      <c r="F552" s="9"/>
      <c r="G552" s="10"/>
      <c r="H552" s="11"/>
      <c r="I552" s="6">
        <f>SUMIF(J$160:J$190,$D552,L$160:L$190)</f>
        <v>0</v>
      </c>
      <c r="J552" s="9"/>
      <c r="K552" s="10"/>
      <c r="L552" s="11"/>
      <c r="M552" s="6">
        <f>SUMIF(N$160:N$190,$D552,P$160:P$190)</f>
        <v>0</v>
      </c>
      <c r="N552" s="9"/>
      <c r="O552" s="10"/>
      <c r="P552" s="11"/>
      <c r="Q552" s="6">
        <f>SUMIF(R$160:R$190,$D552,T$160:T$190)</f>
        <v>0</v>
      </c>
      <c r="R552" s="9"/>
      <c r="S552" s="10"/>
      <c r="T552" s="11"/>
      <c r="U552" s="6">
        <f>SUMIF(V$160:V$190,$D552,X$160:X$190)</f>
        <v>0</v>
      </c>
      <c r="V552" s="9"/>
      <c r="W552" s="10"/>
      <c r="X552" s="11"/>
      <c r="Y552" s="6">
        <f>SUMIF(Z$160:Z$190,$D552,AB$160:AB$190)</f>
        <v>0</v>
      </c>
      <c r="Z552" s="9"/>
      <c r="AA552" s="10"/>
      <c r="AB552" s="11"/>
      <c r="AC552" s="6">
        <f>SUMIF(AD$160:AD$190,$D552,AF$160:AF$190)</f>
        <v>0</v>
      </c>
      <c r="AD552" s="9"/>
      <c r="AE552" s="10"/>
      <c r="AF552" s="11"/>
      <c r="AG552" s="6">
        <f>SUMIF(AH$160:AH$190,$D552,AJ$160:AJ$190)</f>
        <v>0</v>
      </c>
      <c r="AH552" s="9"/>
      <c r="AI552" s="10"/>
      <c r="AJ552" s="11"/>
      <c r="AK552" s="6">
        <f>SUMIF(AL$160:AL$190,$D552,AN$160:AN$190)</f>
        <v>0</v>
      </c>
      <c r="AL552" s="9"/>
      <c r="AM552" s="10"/>
      <c r="AN552" s="11"/>
      <c r="AO552" s="6">
        <f>SUMIF(AP$160:AP$190,$D552,AR$160:AR$190)</f>
        <v>0</v>
      </c>
      <c r="AP552" s="9"/>
      <c r="AQ552" s="10"/>
      <c r="AR552" s="11"/>
      <c r="AS552" s="6">
        <f>SUMIF(AT$160:AT$190,$D552,AV$160:AV$190)</f>
        <v>0</v>
      </c>
      <c r="AT552" s="9"/>
      <c r="AU552" s="10"/>
      <c r="AV552" s="11"/>
      <c r="AW552" s="6">
        <f>SUMIF(AX$160:AX$190,$D552,AZ$160:AZ$190)</f>
        <v>0</v>
      </c>
      <c r="AX552" s="9"/>
      <c r="AY552" s="10"/>
      <c r="AZ552" s="11"/>
      <c r="BA552" s="6">
        <f>SUMIF(BB$160:BB$190,$D552,BD$160:BD$190)</f>
        <v>0</v>
      </c>
      <c r="BB552" s="9"/>
      <c r="BC552" s="10"/>
      <c r="BD552" s="11"/>
      <c r="BE552" s="6">
        <f>SUMIF(BF$160:BF$190,$D552,BH$160:BH$190)</f>
        <v>0</v>
      </c>
      <c r="BF552" s="9"/>
      <c r="BG552" s="10"/>
      <c r="BH552" s="11"/>
      <c r="BI552" s="6">
        <f>SUMIF(BJ$160:BJ$190,$D552,BL$160:BL$190)</f>
        <v>0</v>
      </c>
      <c r="BJ552" s="9"/>
      <c r="BK552" s="10"/>
      <c r="BL552" s="11"/>
      <c r="BM552" s="6">
        <f>SUMIF(BN$160:BN$190,$D552,BP$160:BP$190)</f>
        <v>0</v>
      </c>
      <c r="BN552" s="9"/>
      <c r="BO552" s="10"/>
      <c r="BP552" s="11"/>
      <c r="BQ552" s="6">
        <f>SUMIF(BR$160:BR$190,$D552,BT$160:BT$190)</f>
        <v>0</v>
      </c>
      <c r="BR552" s="9"/>
      <c r="BS552" s="10"/>
      <c r="BT552" s="11"/>
      <c r="BU552" s="6">
        <f>SUMIF(BV$160:BV$190,$D552,BX$160:BX$190)</f>
        <v>0</v>
      </c>
      <c r="BV552" s="9"/>
      <c r="BW552" s="10"/>
      <c r="BX552" s="11"/>
      <c r="BY552" s="6">
        <f>SUMIF(BZ$160:BZ$190,$D552,CB$160:CB$190)</f>
        <v>0</v>
      </c>
      <c r="BZ552" s="9"/>
      <c r="CA552" s="10"/>
      <c r="CB552" s="11"/>
      <c r="CC552" s="6">
        <f>SUMIF(CD$160:CD$190,$D552,CF$160:CF$190)</f>
        <v>0</v>
      </c>
      <c r="CD552" s="9"/>
      <c r="CE552" s="10"/>
      <c r="CF552" s="11"/>
      <c r="CG552" s="6">
        <f>SUMIF(CH$160:CH$190,$D552,CJ$160:CJ$190)</f>
        <v>0</v>
      </c>
      <c r="CH552" s="9"/>
      <c r="CI552" s="10"/>
      <c r="CJ552" s="11"/>
      <c r="CK552" s="6">
        <f>SUMIF(CL$160:CL$190,$D552,CN$160:CN$190)</f>
        <v>0</v>
      </c>
      <c r="CL552" s="9"/>
      <c r="CM552" s="10"/>
      <c r="CN552" s="11"/>
      <c r="CO552" s="6">
        <f>SUMIF(CP$160:CP$190,$D552,CR$160:CR$190)</f>
        <v>0</v>
      </c>
      <c r="CP552" s="9"/>
      <c r="CQ552" s="10"/>
      <c r="CR552" s="11"/>
      <c r="CS552" s="6">
        <f>SUMIF(CT$160:CT$190,$D552,CV$160:CV$190)</f>
        <v>0</v>
      </c>
      <c r="CT552" s="9"/>
      <c r="CU552" s="10"/>
      <c r="CV552" s="11"/>
      <c r="CW552" s="6">
        <f>SUMIF(CX$160:CX$190,$D552,CZ$160:CZ$190)</f>
        <v>0</v>
      </c>
      <c r="CX552" s="9"/>
      <c r="CY552" s="10"/>
      <c r="CZ552" s="11"/>
      <c r="DA552" s="6">
        <f>SUMIF(DB$160:DB$190,$D552,DD$160:DD$190)</f>
        <v>0</v>
      </c>
      <c r="DB552" s="9"/>
      <c r="DC552" s="10"/>
      <c r="DD552" s="11"/>
      <c r="DE552" s="6">
        <f>SUMIF(DF$160:DF$190,$D552,DH$160:DH$190)</f>
        <v>0</v>
      </c>
      <c r="DF552" s="9"/>
      <c r="DG552" s="10"/>
      <c r="DH552" s="11"/>
      <c r="DI552" s="6">
        <f>SUMIF(DJ$160:DJ$190,$D552,DL$160:DL$190)</f>
        <v>0</v>
      </c>
      <c r="DJ552" s="9"/>
      <c r="DK552" s="10"/>
      <c r="DL552" s="11"/>
      <c r="DM552" s="6">
        <f>SUMIF(DN$160:DN$190,$D552,DP$160:DP$190)</f>
        <v>0</v>
      </c>
      <c r="DN552" s="9"/>
      <c r="DO552" s="10"/>
      <c r="DP552" s="11"/>
      <c r="DQ552" s="6">
        <f>SUMIF(DR$160:DR$190,$D552,DT$160:DT$190)</f>
        <v>0</v>
      </c>
      <c r="DR552" s="9"/>
      <c r="DS552" s="10"/>
      <c r="DT552" s="11"/>
      <c r="DU552" s="6">
        <f>SUMIF(DV$160:DV$190,$D552,DX$160:DX$190)</f>
        <v>0</v>
      </c>
      <c r="DV552" s="9"/>
      <c r="DW552" s="10"/>
      <c r="DX552" s="11"/>
      <c r="DY552" s="6">
        <f>SUMIF(DZ$160:DZ$190,$D552,EB$160:EB$190)</f>
        <v>0</v>
      </c>
      <c r="DZ552" s="9"/>
      <c r="EA552" s="10"/>
      <c r="EB552" s="11"/>
      <c r="EC552" s="6">
        <f>SUMIF(ED$160:ED$190,$D552,EF$160:EF$190)</f>
        <v>0</v>
      </c>
      <c r="ED552" s="9"/>
      <c r="EE552" s="10"/>
      <c r="EF552" s="11"/>
      <c r="EG552" s="6">
        <f>SUMIF(EH$160:EH$190,$D552,EJ$160:EJ$190)</f>
        <v>0</v>
      </c>
      <c r="EH552" s="9"/>
      <c r="EI552" s="10"/>
      <c r="EJ552" s="11"/>
      <c r="EK552" s="6">
        <f>SUMIF(EL$160:EL$190,$D552,EN$160:EN$190)</f>
        <v>0</v>
      </c>
      <c r="EL552" s="9"/>
      <c r="EM552" s="10"/>
      <c r="EN552" s="11"/>
      <c r="EO552" s="6">
        <f>SUMIF(EP$160:EP$190,$D552,ER$160:ER$190)</f>
        <v>0</v>
      </c>
      <c r="EP552" s="9"/>
      <c r="EQ552" s="10"/>
      <c r="ER552" s="11"/>
      <c r="ES552" s="6">
        <f>SUMIF(ET$160:ET$190,$D552,EV$160:EV$190)</f>
        <v>0</v>
      </c>
      <c r="ET552" s="9"/>
      <c r="EU552" s="10"/>
      <c r="EV552" s="11"/>
      <c r="EW552" s="6">
        <f>SUMIF(EX$160:EX$190,$D552,EZ$160:EZ$190)</f>
        <v>0</v>
      </c>
      <c r="EX552" s="9"/>
      <c r="EY552" s="10"/>
      <c r="EZ552" s="11"/>
      <c r="FA552" s="6">
        <f>SUMIF(FB$160:FB$190,$D552,FD$160:FD$190)</f>
        <v>0</v>
      </c>
      <c r="FB552" s="9"/>
      <c r="FC552" s="10"/>
      <c r="FD552" s="11"/>
      <c r="FE552" s="6">
        <f>SUMIF(FF$160:FF$190,$D552,FH$160:FH$190)</f>
        <v>0</v>
      </c>
      <c r="FF552" s="9"/>
      <c r="FG552" s="10"/>
      <c r="FH552" s="11"/>
      <c r="FI552" s="6">
        <f>SUMIF(FJ$160:FJ$190,$D552,FL$160:FL$190)</f>
        <v>0</v>
      </c>
      <c r="FJ552" s="9"/>
      <c r="FK552" s="10"/>
      <c r="FL552" s="11"/>
      <c r="FM552" s="6">
        <f>SUMIF(FN$160:FN$190,$D552,FP$160:FP$190)</f>
        <v>0</v>
      </c>
      <c r="FN552" s="9"/>
      <c r="FO552" s="10"/>
      <c r="FP552" s="11"/>
      <c r="FQ552" s="6">
        <f>SUMIF(FR$160:FR$190,$D552,FT$160:FT$190)</f>
        <v>0</v>
      </c>
      <c r="FR552" s="9"/>
      <c r="FS552" s="10"/>
      <c r="FT552" s="11"/>
      <c r="FU552" s="6">
        <f>SUMIF(FV$160:FV$190,$D552,FX$160:FX$190)</f>
        <v>0</v>
      </c>
      <c r="FV552" s="9"/>
      <c r="FW552" s="10"/>
      <c r="FX552" s="11"/>
      <c r="FY552" s="6">
        <f>SUMIF(FZ$160:FZ$190,$D552,GB$160:GB$190)</f>
        <v>0</v>
      </c>
      <c r="FZ552" s="9"/>
      <c r="GA552" s="10"/>
      <c r="GB552" s="11"/>
      <c r="GC552" s="6">
        <f>SUMIF(GD$160:GD$190,$D552,GF$160:GF$190)</f>
        <v>0</v>
      </c>
      <c r="GD552" s="9"/>
      <c r="GE552" s="10"/>
      <c r="GF552" s="11"/>
      <c r="GG552" s="6">
        <f>SUMIF(GH$160:GH$190,$D552,GJ$160:GJ$190)</f>
        <v>0</v>
      </c>
      <c r="GH552" s="9"/>
      <c r="GI552" s="10"/>
      <c r="GJ552" s="11"/>
      <c r="GK552" s="6">
        <f>SUMIF(GL$160:GL$190,$D552,GN$160:GN$190)</f>
        <v>0</v>
      </c>
      <c r="GL552" s="9"/>
      <c r="GM552" s="10"/>
      <c r="GN552" s="11"/>
      <c r="GO552" s="6">
        <f>SUMIF(GP$160:GP$190,$D552,GR$160:GR$190)</f>
        <v>0</v>
      </c>
      <c r="GP552" s="9"/>
      <c r="GQ552" s="10"/>
      <c r="GR552" s="11"/>
      <c r="GS552" s="6">
        <f>SUMIF(GT$160:GT$190,$D552,GV$160:GV$190)</f>
        <v>0</v>
      </c>
      <c r="GT552" s="9"/>
      <c r="GU552" s="10"/>
      <c r="GV552" s="20"/>
      <c r="GW552" s="19">
        <f t="shared" si="14"/>
        <v>0</v>
      </c>
      <c r="GX552" s="472"/>
      <c r="GY552" s="522"/>
    </row>
    <row r="553" spans="1:207" ht="30.75" customHeight="1">
      <c r="A553" s="236" t="s">
        <v>81</v>
      </c>
      <c r="B553" s="499"/>
      <c r="C553" s="293" t="s">
        <v>433</v>
      </c>
      <c r="D553" s="211" t="s">
        <v>432</v>
      </c>
      <c r="E553" s="206">
        <f>SUMIF(F$191:F$221,$D553,H$191:H$221)</f>
        <v>0</v>
      </c>
      <c r="F553" s="9"/>
      <c r="G553" s="10"/>
      <c r="H553" s="11"/>
      <c r="I553" s="6">
        <f>SUMIF(J$191:J$221,$D553,L$191:L$221)</f>
        <v>0</v>
      </c>
      <c r="J553" s="9"/>
      <c r="K553" s="10"/>
      <c r="L553" s="11"/>
      <c r="M553" s="6">
        <f>SUMIF(N$191:N$221,$D553,P$191:P$221)</f>
        <v>0</v>
      </c>
      <c r="N553" s="9"/>
      <c r="O553" s="10"/>
      <c r="P553" s="11"/>
      <c r="Q553" s="6">
        <f>SUMIF(R$191:R$221,$D553,T$191:T$221)</f>
        <v>0</v>
      </c>
      <c r="R553" s="9"/>
      <c r="S553" s="10"/>
      <c r="T553" s="11"/>
      <c r="U553" s="6">
        <f>SUMIF(V$191:V$221,$D553,X$191:X$221)</f>
        <v>0</v>
      </c>
      <c r="V553" s="9"/>
      <c r="W553" s="10"/>
      <c r="X553" s="11"/>
      <c r="Y553" s="6">
        <f>SUMIF(Z$191:Z$221,$D553,AB$191:AB$221)</f>
        <v>0</v>
      </c>
      <c r="Z553" s="9"/>
      <c r="AA553" s="10"/>
      <c r="AB553" s="11"/>
      <c r="AC553" s="6">
        <f>SUMIF(AD$191:AD$221,$D553,AF$191:AF$221)</f>
        <v>0</v>
      </c>
      <c r="AD553" s="9"/>
      <c r="AE553" s="10"/>
      <c r="AF553" s="11"/>
      <c r="AG553" s="6">
        <f>SUMIF(AH$191:AH$221,$D553,AJ$191:AJ$221)</f>
        <v>0</v>
      </c>
      <c r="AH553" s="9"/>
      <c r="AI553" s="10"/>
      <c r="AJ553" s="11"/>
      <c r="AK553" s="6">
        <f>SUMIF(AL$191:AL$221,$D553,AN$191:AN$221)</f>
        <v>0</v>
      </c>
      <c r="AL553" s="9"/>
      <c r="AM553" s="10"/>
      <c r="AN553" s="11"/>
      <c r="AO553" s="6">
        <f>SUMIF(AP$191:AP$221,$D553,AR$191:AR$221)</f>
        <v>0</v>
      </c>
      <c r="AP553" s="9"/>
      <c r="AQ553" s="10"/>
      <c r="AR553" s="11"/>
      <c r="AS553" s="6">
        <f>SUMIF(AT$191:AT$221,$D553,AV$191:AV$221)</f>
        <v>0</v>
      </c>
      <c r="AT553" s="9"/>
      <c r="AU553" s="10"/>
      <c r="AV553" s="11"/>
      <c r="AW553" s="6">
        <f>SUMIF(AX$191:AX$221,$D553,AZ$191:AZ$221)</f>
        <v>0</v>
      </c>
      <c r="AX553" s="9"/>
      <c r="AY553" s="10"/>
      <c r="AZ553" s="11"/>
      <c r="BA553" s="6">
        <f>SUMIF(BB$191:BB$221,$D553,BD$191:BD$221)</f>
        <v>0</v>
      </c>
      <c r="BB553" s="9"/>
      <c r="BC553" s="10"/>
      <c r="BD553" s="11"/>
      <c r="BE553" s="6">
        <f>SUMIF(BF$191:BF$221,$D553,BH$191:BH$221)</f>
        <v>0</v>
      </c>
      <c r="BF553" s="9"/>
      <c r="BG553" s="10"/>
      <c r="BH553" s="11"/>
      <c r="BI553" s="6">
        <f>SUMIF(BJ$191:BJ$221,$D553,BL$191:BL$221)</f>
        <v>0</v>
      </c>
      <c r="BJ553" s="9"/>
      <c r="BK553" s="10"/>
      <c r="BL553" s="11"/>
      <c r="BM553" s="6">
        <f>SUMIF(BN$191:BN$221,$D553,BP$191:BP$221)</f>
        <v>0</v>
      </c>
      <c r="BN553" s="9"/>
      <c r="BO553" s="10"/>
      <c r="BP553" s="11"/>
      <c r="BQ553" s="6">
        <f>SUMIF(BR$191:BR$221,$D553,BT$191:BT$221)</f>
        <v>0</v>
      </c>
      <c r="BR553" s="9"/>
      <c r="BS553" s="10"/>
      <c r="BT553" s="11"/>
      <c r="BU553" s="6">
        <f>SUMIF(BV$191:BV$221,$D553,BX$191:BX$221)</f>
        <v>0</v>
      </c>
      <c r="BV553" s="9"/>
      <c r="BW553" s="10"/>
      <c r="BX553" s="11"/>
      <c r="BY553" s="6">
        <f>SUMIF(BZ$191:BZ$221,$D553,CB$191:CB$221)</f>
        <v>0</v>
      </c>
      <c r="BZ553" s="9"/>
      <c r="CA553" s="10"/>
      <c r="CB553" s="11"/>
      <c r="CC553" s="6">
        <f>SUMIF(CD$191:CD$221,$D553,CF$191:CF$221)</f>
        <v>0</v>
      </c>
      <c r="CD553" s="9"/>
      <c r="CE553" s="10"/>
      <c r="CF553" s="11"/>
      <c r="CG553" s="6">
        <f>SUMIF(CH$191:CH$221,$D553,CJ$191:CJ$221)</f>
        <v>0</v>
      </c>
      <c r="CH553" s="9"/>
      <c r="CI553" s="10"/>
      <c r="CJ553" s="11"/>
      <c r="CK553" s="6">
        <f>SUMIF(CL$191:CL$221,$D553,CN$191:CN$221)</f>
        <v>0</v>
      </c>
      <c r="CL553" s="9"/>
      <c r="CM553" s="10"/>
      <c r="CN553" s="11"/>
      <c r="CO553" s="6">
        <f>SUMIF(CP$191:CP$221,$D553,CR$191:CR$221)</f>
        <v>0</v>
      </c>
      <c r="CP553" s="9"/>
      <c r="CQ553" s="10"/>
      <c r="CR553" s="11"/>
      <c r="CS553" s="6">
        <f>SUMIF(CT$191:CT$221,$D553,CV$191:CV$221)</f>
        <v>0</v>
      </c>
      <c r="CT553" s="9"/>
      <c r="CU553" s="10"/>
      <c r="CV553" s="11"/>
      <c r="CW553" s="6">
        <f>SUMIF(CX$191:CX$221,$D553,CZ$191:CZ$221)</f>
        <v>0</v>
      </c>
      <c r="CX553" s="9"/>
      <c r="CY553" s="10"/>
      <c r="CZ553" s="11"/>
      <c r="DA553" s="6">
        <f>SUMIF(DB$191:DB$221,$D553,DD$191:DD$221)</f>
        <v>0</v>
      </c>
      <c r="DB553" s="9"/>
      <c r="DC553" s="10"/>
      <c r="DD553" s="11"/>
      <c r="DE553" s="6">
        <f>SUMIF(DF$191:DF$221,$D553,DH$191:DH$221)</f>
        <v>0</v>
      </c>
      <c r="DF553" s="9"/>
      <c r="DG553" s="10"/>
      <c r="DH553" s="11"/>
      <c r="DI553" s="6">
        <f>SUMIF(DJ$191:DJ$221,$D553,DL$191:DL$221)</f>
        <v>0</v>
      </c>
      <c r="DJ553" s="9"/>
      <c r="DK553" s="10"/>
      <c r="DL553" s="11"/>
      <c r="DM553" s="6">
        <f>SUMIF(DN$191:DN$221,$D553,DP$191:DP$221)</f>
        <v>0</v>
      </c>
      <c r="DN553" s="9"/>
      <c r="DO553" s="10"/>
      <c r="DP553" s="11"/>
      <c r="DQ553" s="6">
        <f>SUMIF(DR$191:DR$221,$D553,DT$191:DT$221)</f>
        <v>0</v>
      </c>
      <c r="DR553" s="9"/>
      <c r="DS553" s="10"/>
      <c r="DT553" s="11"/>
      <c r="DU553" s="6">
        <f>SUMIF(DV$191:DV$221,$D553,DX$191:DX$221)</f>
        <v>0</v>
      </c>
      <c r="DV553" s="9"/>
      <c r="DW553" s="10"/>
      <c r="DX553" s="11"/>
      <c r="DY553" s="6">
        <f>SUMIF(DZ$191:DZ$221,$D553,EB$191:EB$221)</f>
        <v>0</v>
      </c>
      <c r="DZ553" s="9"/>
      <c r="EA553" s="10"/>
      <c r="EB553" s="11"/>
      <c r="EC553" s="6">
        <f>SUMIF(ED$191:ED$221,$D553,EF$191:EF$221)</f>
        <v>0</v>
      </c>
      <c r="ED553" s="9"/>
      <c r="EE553" s="10"/>
      <c r="EF553" s="11"/>
      <c r="EG553" s="6">
        <f>SUMIF(EH$191:EH$221,$D553,EJ$191:EJ$221)</f>
        <v>0</v>
      </c>
      <c r="EH553" s="9"/>
      <c r="EI553" s="10"/>
      <c r="EJ553" s="11"/>
      <c r="EK553" s="6">
        <f>SUMIF(EL$191:EL$221,$D553,EN$191:EN$221)</f>
        <v>0</v>
      </c>
      <c r="EL553" s="9"/>
      <c r="EM553" s="10"/>
      <c r="EN553" s="11"/>
      <c r="EO553" s="6">
        <f>SUMIF(EP$191:EP$221,$D553,ER$191:ER$221)</f>
        <v>0</v>
      </c>
      <c r="EP553" s="9"/>
      <c r="EQ553" s="10"/>
      <c r="ER553" s="11"/>
      <c r="ES553" s="6">
        <f>SUMIF(ET$191:ET$221,$D553,EV$191:EV$221)</f>
        <v>0</v>
      </c>
      <c r="ET553" s="9"/>
      <c r="EU553" s="10"/>
      <c r="EV553" s="11"/>
      <c r="EW553" s="6">
        <f>SUMIF(EX$191:EX$221,$D553,EZ$191:EZ$221)</f>
        <v>0</v>
      </c>
      <c r="EX553" s="9"/>
      <c r="EY553" s="10"/>
      <c r="EZ553" s="11"/>
      <c r="FA553" s="6">
        <f>SUMIF(FB$191:FB$221,$D553,FD$191:FD$221)</f>
        <v>0</v>
      </c>
      <c r="FB553" s="9"/>
      <c r="FC553" s="10"/>
      <c r="FD553" s="11"/>
      <c r="FE553" s="6">
        <f>SUMIF(FF$191:FF$221,$D553,FH$191:FH$221)</f>
        <v>0</v>
      </c>
      <c r="FF553" s="9"/>
      <c r="FG553" s="10"/>
      <c r="FH553" s="11"/>
      <c r="FI553" s="6">
        <f>SUMIF(FJ$191:FJ$221,$D553,FL$191:FL$221)</f>
        <v>0</v>
      </c>
      <c r="FJ553" s="9"/>
      <c r="FK553" s="10"/>
      <c r="FL553" s="11"/>
      <c r="FM553" s="6">
        <f>SUMIF(FN$191:FN$221,$D553,FP$191:FP$221)</f>
        <v>0</v>
      </c>
      <c r="FN553" s="9"/>
      <c r="FO553" s="10"/>
      <c r="FP553" s="11"/>
      <c r="FQ553" s="6">
        <f>SUMIF(FR$191:FR$221,$D553,FT$191:FT$221)</f>
        <v>0</v>
      </c>
      <c r="FR553" s="9"/>
      <c r="FS553" s="10"/>
      <c r="FT553" s="11"/>
      <c r="FU553" s="6">
        <f>SUMIF(FV$191:FV$221,$D553,FX$191:FX$221)</f>
        <v>0</v>
      </c>
      <c r="FV553" s="9"/>
      <c r="FW553" s="10"/>
      <c r="FX553" s="11"/>
      <c r="FY553" s="6">
        <f>SUMIF(FZ$191:FZ$221,$D553,GB$191:GB$221)</f>
        <v>0</v>
      </c>
      <c r="FZ553" s="9"/>
      <c r="GA553" s="10"/>
      <c r="GB553" s="11"/>
      <c r="GC553" s="6">
        <f>SUMIF(GD$191:GD$221,$D553,GF$191:GF$221)</f>
        <v>0</v>
      </c>
      <c r="GD553" s="9"/>
      <c r="GE553" s="10"/>
      <c r="GF553" s="11"/>
      <c r="GG553" s="6">
        <f>SUMIF(GH$191:GH$221,$D553,GJ$191:GJ$221)</f>
        <v>0</v>
      </c>
      <c r="GH553" s="9"/>
      <c r="GI553" s="10"/>
      <c r="GJ553" s="11"/>
      <c r="GK553" s="6">
        <f>SUMIF(GL$191:GL$221,$D553,GN$191:GN$221)</f>
        <v>0</v>
      </c>
      <c r="GL553" s="9"/>
      <c r="GM553" s="10"/>
      <c r="GN553" s="11"/>
      <c r="GO553" s="6">
        <f>SUMIF(GP$191:GP$221,$D553,GR$191:GR$221)</f>
        <v>0</v>
      </c>
      <c r="GP553" s="9"/>
      <c r="GQ553" s="10"/>
      <c r="GR553" s="11"/>
      <c r="GS553" s="6">
        <f>SUMIF(GT$191:GT$221,$D553,GV$191:GV$221)</f>
        <v>0</v>
      </c>
      <c r="GT553" s="9"/>
      <c r="GU553" s="10"/>
      <c r="GV553" s="20"/>
      <c r="GW553" s="19">
        <f t="shared" si="14"/>
        <v>0</v>
      </c>
      <c r="GX553" s="472"/>
      <c r="GY553" s="522"/>
    </row>
    <row r="554" spans="1:207" ht="30.75" customHeight="1">
      <c r="A554" s="236" t="s">
        <v>82</v>
      </c>
      <c r="B554" s="499"/>
      <c r="C554" s="293" t="s">
        <v>433</v>
      </c>
      <c r="D554" s="211" t="s">
        <v>432</v>
      </c>
      <c r="E554" s="206">
        <f>SUMIF(F$222:F$252,$D554,H$222:H$252)</f>
        <v>0</v>
      </c>
      <c r="F554" s="9"/>
      <c r="G554" s="10"/>
      <c r="H554" s="11"/>
      <c r="I554" s="6">
        <f>SUMIF(J$222:J$252,$D554,L$222:L$252)</f>
        <v>0</v>
      </c>
      <c r="J554" s="9"/>
      <c r="K554" s="10"/>
      <c r="L554" s="11"/>
      <c r="M554" s="6">
        <f>SUMIF(N$222:N$252,$D554,P$222:P$252)</f>
        <v>0</v>
      </c>
      <c r="N554" s="9"/>
      <c r="O554" s="10"/>
      <c r="P554" s="11"/>
      <c r="Q554" s="6">
        <f>SUMIF(R$222:R$252,$D554,T$222:T$252)</f>
        <v>0</v>
      </c>
      <c r="R554" s="9"/>
      <c r="S554" s="10"/>
      <c r="T554" s="11"/>
      <c r="U554" s="6">
        <f>SUMIF(V$222:V$252,$D554,X$222:X$252)</f>
        <v>0</v>
      </c>
      <c r="V554" s="9"/>
      <c r="W554" s="10"/>
      <c r="X554" s="11"/>
      <c r="Y554" s="6">
        <f>SUMIF(Z$222:Z$252,$D554,AB$222:AB$252)</f>
        <v>0</v>
      </c>
      <c r="Z554" s="9"/>
      <c r="AA554" s="10"/>
      <c r="AB554" s="11"/>
      <c r="AC554" s="6">
        <f>SUMIF(AD$222:AD$252,$D554,AF$222:AF$252)</f>
        <v>0</v>
      </c>
      <c r="AD554" s="9"/>
      <c r="AE554" s="10"/>
      <c r="AF554" s="11"/>
      <c r="AG554" s="6">
        <f>SUMIF(AH$222:AH$252,$D554,AJ$222:AJ$252)</f>
        <v>0</v>
      </c>
      <c r="AH554" s="9"/>
      <c r="AI554" s="10"/>
      <c r="AJ554" s="11"/>
      <c r="AK554" s="6">
        <f>SUMIF(AL$222:AL$252,$D554,AN$222:AN$252)</f>
        <v>0</v>
      </c>
      <c r="AL554" s="9"/>
      <c r="AM554" s="10"/>
      <c r="AN554" s="11"/>
      <c r="AO554" s="6">
        <f>SUMIF(AP$222:AP$252,$D554,AR$222:AR$252)</f>
        <v>0</v>
      </c>
      <c r="AP554" s="9"/>
      <c r="AQ554" s="10"/>
      <c r="AR554" s="11"/>
      <c r="AS554" s="6">
        <f>SUMIF(AT$222:AT$252,$D554,AV$222:AV$252)</f>
        <v>0</v>
      </c>
      <c r="AT554" s="9"/>
      <c r="AU554" s="10"/>
      <c r="AV554" s="11"/>
      <c r="AW554" s="6">
        <f>SUMIF(AX$222:AX$252,$D554,AZ$222:AZ$252)</f>
        <v>0</v>
      </c>
      <c r="AX554" s="9"/>
      <c r="AY554" s="10"/>
      <c r="AZ554" s="11"/>
      <c r="BA554" s="6">
        <f>SUMIF(BB$222:BB$252,$D554,BD$222:BD$252)</f>
        <v>0</v>
      </c>
      <c r="BB554" s="9"/>
      <c r="BC554" s="10"/>
      <c r="BD554" s="11"/>
      <c r="BE554" s="6">
        <f>SUMIF(BF$222:BF$252,$D554,BH$222:BH$252)</f>
        <v>0</v>
      </c>
      <c r="BF554" s="9"/>
      <c r="BG554" s="10"/>
      <c r="BH554" s="11"/>
      <c r="BI554" s="6">
        <f>SUMIF(BJ$222:BJ$252,$D554,BL$222:BL$252)</f>
        <v>0</v>
      </c>
      <c r="BJ554" s="9"/>
      <c r="BK554" s="10"/>
      <c r="BL554" s="11"/>
      <c r="BM554" s="6">
        <f>SUMIF(BN$222:BN$252,$D554,BP$222:BP$252)</f>
        <v>0</v>
      </c>
      <c r="BN554" s="9"/>
      <c r="BO554" s="10"/>
      <c r="BP554" s="11"/>
      <c r="BQ554" s="6">
        <f>SUMIF(BR$222:BR$252,$D554,BT$222:BT$252)</f>
        <v>0</v>
      </c>
      <c r="BR554" s="9"/>
      <c r="BS554" s="10"/>
      <c r="BT554" s="11"/>
      <c r="BU554" s="6">
        <f>SUMIF(BV$222:BV$252,$D554,BX$222:BX$252)</f>
        <v>0</v>
      </c>
      <c r="BV554" s="9"/>
      <c r="BW554" s="10"/>
      <c r="BX554" s="11"/>
      <c r="BY554" s="6">
        <f>SUMIF(BZ$222:BZ$252,$D554,CB$222:CB$252)</f>
        <v>0</v>
      </c>
      <c r="BZ554" s="9"/>
      <c r="CA554" s="10"/>
      <c r="CB554" s="11"/>
      <c r="CC554" s="6">
        <f>SUMIF(CD$222:CD$252,$D554,CF$222:CF$252)</f>
        <v>0</v>
      </c>
      <c r="CD554" s="9"/>
      <c r="CE554" s="10"/>
      <c r="CF554" s="11"/>
      <c r="CG554" s="6">
        <f>SUMIF(CH$222:CH$252,$D554,CJ$222:CJ$252)</f>
        <v>0</v>
      </c>
      <c r="CH554" s="9"/>
      <c r="CI554" s="10"/>
      <c r="CJ554" s="11"/>
      <c r="CK554" s="6">
        <f>SUMIF(CL$222:CL$252,$D554,CN$222:CN$252)</f>
        <v>0</v>
      </c>
      <c r="CL554" s="9"/>
      <c r="CM554" s="10"/>
      <c r="CN554" s="11"/>
      <c r="CO554" s="6">
        <f>SUMIF(CP$222:CP$252,$D554,CR$222:CR$252)</f>
        <v>0</v>
      </c>
      <c r="CP554" s="9"/>
      <c r="CQ554" s="10"/>
      <c r="CR554" s="11"/>
      <c r="CS554" s="6">
        <f>SUMIF(CT$222:CT$252,$D554,CV$222:CV$252)</f>
        <v>0</v>
      </c>
      <c r="CT554" s="9"/>
      <c r="CU554" s="10"/>
      <c r="CV554" s="11"/>
      <c r="CW554" s="6">
        <f>SUMIF(CX$222:CX$252,$D554,CZ$222:CZ$252)</f>
        <v>0</v>
      </c>
      <c r="CX554" s="9"/>
      <c r="CY554" s="10"/>
      <c r="CZ554" s="11"/>
      <c r="DA554" s="6">
        <f>SUMIF(DB$222:DB$252,$D554,DD$222:DD$252)</f>
        <v>0</v>
      </c>
      <c r="DB554" s="9"/>
      <c r="DC554" s="10"/>
      <c r="DD554" s="11"/>
      <c r="DE554" s="6">
        <f>SUMIF(DF$222:DF$252,$D554,DH$222:DH$252)</f>
        <v>0</v>
      </c>
      <c r="DF554" s="9"/>
      <c r="DG554" s="10"/>
      <c r="DH554" s="11"/>
      <c r="DI554" s="6">
        <f>SUMIF(DJ$222:DJ$252,$D554,DL$222:DL$252)</f>
        <v>0</v>
      </c>
      <c r="DJ554" s="9"/>
      <c r="DK554" s="10"/>
      <c r="DL554" s="11"/>
      <c r="DM554" s="6">
        <f>SUMIF(DN$222:DN$252,$D554,DP$222:DP$252)</f>
        <v>0</v>
      </c>
      <c r="DN554" s="9"/>
      <c r="DO554" s="10"/>
      <c r="DP554" s="11"/>
      <c r="DQ554" s="6">
        <f>SUMIF(DR$222:DR$252,$D554,DT$222:DT$252)</f>
        <v>0</v>
      </c>
      <c r="DR554" s="9"/>
      <c r="DS554" s="10"/>
      <c r="DT554" s="11"/>
      <c r="DU554" s="6">
        <f>SUMIF(DV$222:DV$252,$D554,DX$222:DX$252)</f>
        <v>0</v>
      </c>
      <c r="DV554" s="9"/>
      <c r="DW554" s="10"/>
      <c r="DX554" s="11"/>
      <c r="DY554" s="6">
        <f>SUMIF(DZ$222:DZ$252,$D554,EB$222:EB$252)</f>
        <v>0</v>
      </c>
      <c r="DZ554" s="9"/>
      <c r="EA554" s="10"/>
      <c r="EB554" s="11"/>
      <c r="EC554" s="6">
        <f>SUMIF(ED$222:ED$252,$D554,EF$222:EF$252)</f>
        <v>0</v>
      </c>
      <c r="ED554" s="9"/>
      <c r="EE554" s="10"/>
      <c r="EF554" s="11"/>
      <c r="EG554" s="6">
        <f>SUMIF(EH$222:EH$252,$D554,EJ$222:EJ$252)</f>
        <v>0</v>
      </c>
      <c r="EH554" s="9"/>
      <c r="EI554" s="10"/>
      <c r="EJ554" s="11"/>
      <c r="EK554" s="6">
        <f>SUMIF(EL$222:EL$252,$D554,EN$222:EN$252)</f>
        <v>0</v>
      </c>
      <c r="EL554" s="9"/>
      <c r="EM554" s="10"/>
      <c r="EN554" s="11"/>
      <c r="EO554" s="6">
        <f>SUMIF(EP$222:EP$252,$D554,ER$222:ER$252)</f>
        <v>0</v>
      </c>
      <c r="EP554" s="9"/>
      <c r="EQ554" s="10"/>
      <c r="ER554" s="11"/>
      <c r="ES554" s="6">
        <f>SUMIF(ET$222:ET$252,$D554,EV$222:EV$252)</f>
        <v>0</v>
      </c>
      <c r="ET554" s="9"/>
      <c r="EU554" s="10"/>
      <c r="EV554" s="11"/>
      <c r="EW554" s="6">
        <f>SUMIF(EX$222:EX$252,$D554,EZ$222:EZ$252)</f>
        <v>0</v>
      </c>
      <c r="EX554" s="9"/>
      <c r="EY554" s="10"/>
      <c r="EZ554" s="11"/>
      <c r="FA554" s="6">
        <f>SUMIF(FB$222:FB$252,$D554,FD$222:FD$252)</f>
        <v>0</v>
      </c>
      <c r="FB554" s="9"/>
      <c r="FC554" s="10"/>
      <c r="FD554" s="11"/>
      <c r="FE554" s="6">
        <f>SUMIF(FF$222:FF$252,$D554,FH$222:FH$252)</f>
        <v>0</v>
      </c>
      <c r="FF554" s="9"/>
      <c r="FG554" s="10"/>
      <c r="FH554" s="11"/>
      <c r="FI554" s="6">
        <f>SUMIF(FJ$222:FJ$252,$D554,FL$222:FL$252)</f>
        <v>0</v>
      </c>
      <c r="FJ554" s="9"/>
      <c r="FK554" s="10"/>
      <c r="FL554" s="11"/>
      <c r="FM554" s="6">
        <f>SUMIF(FN$222:FN$252,$D554,FP$222:FP$252)</f>
        <v>0</v>
      </c>
      <c r="FN554" s="9"/>
      <c r="FO554" s="10"/>
      <c r="FP554" s="11"/>
      <c r="FQ554" s="6">
        <f>SUMIF(FR$222:FR$252,$D554,FT$222:FT$252)</f>
        <v>0</v>
      </c>
      <c r="FR554" s="9"/>
      <c r="FS554" s="10"/>
      <c r="FT554" s="11"/>
      <c r="FU554" s="6">
        <f>SUMIF(FV$222:FV$252,$D554,FX$222:FX$252)</f>
        <v>0</v>
      </c>
      <c r="FV554" s="9"/>
      <c r="FW554" s="10"/>
      <c r="FX554" s="11"/>
      <c r="FY554" s="6">
        <f>SUMIF(FZ$222:FZ$252,$D554,GB$222:GB$252)</f>
        <v>0</v>
      </c>
      <c r="FZ554" s="9"/>
      <c r="GA554" s="10"/>
      <c r="GB554" s="11"/>
      <c r="GC554" s="6">
        <f>SUMIF(GD$222:GD$252,$D554,GF$222:GF$252)</f>
        <v>0</v>
      </c>
      <c r="GD554" s="9"/>
      <c r="GE554" s="10"/>
      <c r="GF554" s="11"/>
      <c r="GG554" s="6">
        <f>SUMIF(GH$222:GH$252,$D554,GJ$222:GJ$252)</f>
        <v>0</v>
      </c>
      <c r="GH554" s="9"/>
      <c r="GI554" s="10"/>
      <c r="GJ554" s="11"/>
      <c r="GK554" s="6">
        <f>SUMIF(GL$222:GL$252,$D554,GN$222:GN$252)</f>
        <v>0</v>
      </c>
      <c r="GL554" s="9"/>
      <c r="GM554" s="10"/>
      <c r="GN554" s="11"/>
      <c r="GO554" s="6">
        <f>SUMIF(GP$222:GP$252,$D554,GR$222:GR$252)</f>
        <v>0</v>
      </c>
      <c r="GP554" s="9"/>
      <c r="GQ554" s="10"/>
      <c r="GR554" s="11"/>
      <c r="GS554" s="6">
        <f>SUMIF(GT$222:GT$252,$D554,GV$222:GV$252)</f>
        <v>0</v>
      </c>
      <c r="GT554" s="9"/>
      <c r="GU554" s="10"/>
      <c r="GV554" s="20"/>
      <c r="GW554" s="19">
        <f t="shared" si="14"/>
        <v>0</v>
      </c>
      <c r="GX554" s="472"/>
      <c r="GY554" s="522"/>
    </row>
    <row r="555" spans="1:207" ht="30.75" customHeight="1">
      <c r="A555" s="236" t="s">
        <v>83</v>
      </c>
      <c r="B555" s="499"/>
      <c r="C555" s="293" t="s">
        <v>433</v>
      </c>
      <c r="D555" s="211" t="s">
        <v>432</v>
      </c>
      <c r="E555" s="206">
        <f>SUMIF(F$253:F$283,$D555,H$253:H$283)</f>
        <v>0</v>
      </c>
      <c r="F555" s="9"/>
      <c r="G555" s="10"/>
      <c r="H555" s="11"/>
      <c r="I555" s="6">
        <f>SUMIF(J$253:J$283,$D555,L$253:L$283)</f>
        <v>0</v>
      </c>
      <c r="J555" s="9"/>
      <c r="K555" s="10"/>
      <c r="L555" s="11"/>
      <c r="M555" s="6">
        <f>SUMIF(N$253:N$283,$D555,P$253:P$283)</f>
        <v>0</v>
      </c>
      <c r="N555" s="9"/>
      <c r="O555" s="10"/>
      <c r="P555" s="11"/>
      <c r="Q555" s="6">
        <f>SUMIF(R$253:R$283,$D555,T$253:T$283)</f>
        <v>0</v>
      </c>
      <c r="R555" s="9"/>
      <c r="S555" s="10"/>
      <c r="T555" s="11"/>
      <c r="U555" s="6">
        <f>SUMIF(V$253:V$283,$D555,X$253:X$283)</f>
        <v>0</v>
      </c>
      <c r="V555" s="9"/>
      <c r="W555" s="10"/>
      <c r="X555" s="11"/>
      <c r="Y555" s="6">
        <f>SUMIF(Z$253:Z$283,$D555,AB$253:AB$283)</f>
        <v>0</v>
      </c>
      <c r="Z555" s="9"/>
      <c r="AA555" s="10"/>
      <c r="AB555" s="11"/>
      <c r="AC555" s="6">
        <f>SUMIF(AD$253:AD$283,$D555,AF$253:AF$283)</f>
        <v>0</v>
      </c>
      <c r="AD555" s="9"/>
      <c r="AE555" s="10"/>
      <c r="AF555" s="11"/>
      <c r="AG555" s="6">
        <f>SUMIF(AH$253:AH$283,$D555,AJ$253:AJ$283)</f>
        <v>0</v>
      </c>
      <c r="AH555" s="9"/>
      <c r="AI555" s="10"/>
      <c r="AJ555" s="11"/>
      <c r="AK555" s="6">
        <f>SUMIF(AL$253:AL$283,$D555,AN$253:AN$283)</f>
        <v>0</v>
      </c>
      <c r="AL555" s="9"/>
      <c r="AM555" s="10"/>
      <c r="AN555" s="11"/>
      <c r="AO555" s="6">
        <f>SUMIF(AP$253:AP$283,$D555,AR$253:AR$283)</f>
        <v>0</v>
      </c>
      <c r="AP555" s="9"/>
      <c r="AQ555" s="10"/>
      <c r="AR555" s="11"/>
      <c r="AS555" s="6">
        <f>SUMIF(AT$253:AT$283,$D555,AV$253:AV$283)</f>
        <v>0</v>
      </c>
      <c r="AT555" s="9"/>
      <c r="AU555" s="10"/>
      <c r="AV555" s="11"/>
      <c r="AW555" s="6">
        <f>SUMIF(AX$253:AX$283,$D555,AZ$253:AZ$283)</f>
        <v>0</v>
      </c>
      <c r="AX555" s="9"/>
      <c r="AY555" s="10"/>
      <c r="AZ555" s="11"/>
      <c r="BA555" s="6">
        <f>SUMIF(BB$253:BB$283,$D555,BD$253:BD$283)</f>
        <v>0</v>
      </c>
      <c r="BB555" s="9"/>
      <c r="BC555" s="10"/>
      <c r="BD555" s="11"/>
      <c r="BE555" s="6">
        <f>SUMIF(BF$253:BF$283,$D555,BH$253:BH$283)</f>
        <v>0</v>
      </c>
      <c r="BF555" s="9"/>
      <c r="BG555" s="10"/>
      <c r="BH555" s="11"/>
      <c r="BI555" s="6">
        <f>SUMIF(BJ$253:BJ$283,$D555,BL$253:BL$283)</f>
        <v>0</v>
      </c>
      <c r="BJ555" s="9"/>
      <c r="BK555" s="10"/>
      <c r="BL555" s="11"/>
      <c r="BM555" s="6">
        <f>SUMIF(BN$253:BN$283,$D555,BP$253:BP$283)</f>
        <v>0</v>
      </c>
      <c r="BN555" s="9"/>
      <c r="BO555" s="10"/>
      <c r="BP555" s="11"/>
      <c r="BQ555" s="6">
        <f>SUMIF(BR$253:BR$283,$D555,BT$253:BT$283)</f>
        <v>0</v>
      </c>
      <c r="BR555" s="9"/>
      <c r="BS555" s="10"/>
      <c r="BT555" s="11"/>
      <c r="BU555" s="6">
        <f>SUMIF(BV$253:BV$283,$D555,BX$253:BX$283)</f>
        <v>0</v>
      </c>
      <c r="BV555" s="9"/>
      <c r="BW555" s="10"/>
      <c r="BX555" s="11"/>
      <c r="BY555" s="6">
        <f>SUMIF(BZ$253:BZ$283,$D555,CB$253:CB$283)</f>
        <v>0</v>
      </c>
      <c r="BZ555" s="9"/>
      <c r="CA555" s="10"/>
      <c r="CB555" s="11"/>
      <c r="CC555" s="6">
        <f>SUMIF(CD$253:CD$283,$D555,CF$253:CF$283)</f>
        <v>0</v>
      </c>
      <c r="CD555" s="9"/>
      <c r="CE555" s="10"/>
      <c r="CF555" s="11"/>
      <c r="CG555" s="6">
        <f>SUMIF(CH$253:CH$283,$D555,CJ$253:CJ$283)</f>
        <v>0</v>
      </c>
      <c r="CH555" s="9"/>
      <c r="CI555" s="10"/>
      <c r="CJ555" s="11"/>
      <c r="CK555" s="6">
        <f>SUMIF(CL$253:CL$283,$D555,CN$253:CN$283)</f>
        <v>0</v>
      </c>
      <c r="CL555" s="9"/>
      <c r="CM555" s="10"/>
      <c r="CN555" s="11"/>
      <c r="CO555" s="6">
        <f>SUMIF(CP$253:CP$283,$D555,CR$253:CR$283)</f>
        <v>0</v>
      </c>
      <c r="CP555" s="9"/>
      <c r="CQ555" s="10"/>
      <c r="CR555" s="11"/>
      <c r="CS555" s="6">
        <f>SUMIF(CT$253:CT$283,$D555,CV$253:CV$283)</f>
        <v>0</v>
      </c>
      <c r="CT555" s="9"/>
      <c r="CU555" s="10"/>
      <c r="CV555" s="11"/>
      <c r="CW555" s="6">
        <f>SUMIF(CX$253:CX$283,$D555,CZ$253:CZ$283)</f>
        <v>0</v>
      </c>
      <c r="CX555" s="9"/>
      <c r="CY555" s="10"/>
      <c r="CZ555" s="11"/>
      <c r="DA555" s="6">
        <f>SUMIF(DB$253:DB$283,$D555,DD$253:DD$283)</f>
        <v>0</v>
      </c>
      <c r="DB555" s="9"/>
      <c r="DC555" s="10"/>
      <c r="DD555" s="11"/>
      <c r="DE555" s="6">
        <f>SUMIF(DF$253:DF$283,$D555,DH$253:DH$283)</f>
        <v>0</v>
      </c>
      <c r="DF555" s="9"/>
      <c r="DG555" s="10"/>
      <c r="DH555" s="11"/>
      <c r="DI555" s="6">
        <f>SUMIF(DJ$253:DJ$283,$D555,DL$253:DL$283)</f>
        <v>0</v>
      </c>
      <c r="DJ555" s="9"/>
      <c r="DK555" s="10"/>
      <c r="DL555" s="11"/>
      <c r="DM555" s="6">
        <f>SUMIF(DN$253:DN$283,$D555,DP$253:DP$283)</f>
        <v>0</v>
      </c>
      <c r="DN555" s="9"/>
      <c r="DO555" s="10"/>
      <c r="DP555" s="11"/>
      <c r="DQ555" s="6">
        <f>SUMIF(DR$253:DR$283,$D555,DT$253:DT$283)</f>
        <v>0</v>
      </c>
      <c r="DR555" s="9"/>
      <c r="DS555" s="10"/>
      <c r="DT555" s="11"/>
      <c r="DU555" s="6">
        <f>SUMIF(DV$253:DV$283,$D555,DX$253:DX$283)</f>
        <v>0</v>
      </c>
      <c r="DV555" s="9"/>
      <c r="DW555" s="10"/>
      <c r="DX555" s="11"/>
      <c r="DY555" s="6">
        <f>SUMIF(DZ$253:DZ$283,$D555,EB$253:EB$283)</f>
        <v>0</v>
      </c>
      <c r="DZ555" s="9"/>
      <c r="EA555" s="10"/>
      <c r="EB555" s="11"/>
      <c r="EC555" s="6">
        <f>SUMIF(ED$253:ED$283,$D555,EF$253:EF$283)</f>
        <v>0</v>
      </c>
      <c r="ED555" s="9"/>
      <c r="EE555" s="10"/>
      <c r="EF555" s="11"/>
      <c r="EG555" s="6">
        <f>SUMIF(EH$253:EH$283,$D555,EJ$253:EJ$283)</f>
        <v>0</v>
      </c>
      <c r="EH555" s="9"/>
      <c r="EI555" s="10"/>
      <c r="EJ555" s="11"/>
      <c r="EK555" s="6">
        <f>SUMIF(EL$253:EL$283,$D555,EN$253:EN$283)</f>
        <v>0</v>
      </c>
      <c r="EL555" s="9"/>
      <c r="EM555" s="10"/>
      <c r="EN555" s="11"/>
      <c r="EO555" s="6">
        <f>SUMIF(EP$253:EP$283,$D555,ER$253:ER$283)</f>
        <v>0</v>
      </c>
      <c r="EP555" s="9"/>
      <c r="EQ555" s="10"/>
      <c r="ER555" s="11"/>
      <c r="ES555" s="6">
        <f>SUMIF(ET$253:ET$283,$D555,EV$253:EV$283)</f>
        <v>0</v>
      </c>
      <c r="ET555" s="9"/>
      <c r="EU555" s="10"/>
      <c r="EV555" s="11"/>
      <c r="EW555" s="6">
        <f>SUMIF(EX$253:EX$283,$D555,EZ$253:EZ$283)</f>
        <v>0</v>
      </c>
      <c r="EX555" s="9"/>
      <c r="EY555" s="10"/>
      <c r="EZ555" s="11"/>
      <c r="FA555" s="6">
        <f>SUMIF(FB$253:FB$283,$D555,FD$253:FD$283)</f>
        <v>0</v>
      </c>
      <c r="FB555" s="9"/>
      <c r="FC555" s="10"/>
      <c r="FD555" s="11"/>
      <c r="FE555" s="6">
        <f>SUMIF(FF$253:FF$283,$D555,FH$253:FH$283)</f>
        <v>0</v>
      </c>
      <c r="FF555" s="9"/>
      <c r="FG555" s="10"/>
      <c r="FH555" s="11"/>
      <c r="FI555" s="6">
        <f>SUMIF(FJ$253:FJ$283,$D555,FL$253:FL$283)</f>
        <v>0</v>
      </c>
      <c r="FJ555" s="9"/>
      <c r="FK555" s="10"/>
      <c r="FL555" s="11"/>
      <c r="FM555" s="6">
        <f>SUMIF(FN$253:FN$283,$D555,FP$253:FP$283)</f>
        <v>0</v>
      </c>
      <c r="FN555" s="9"/>
      <c r="FO555" s="10"/>
      <c r="FP555" s="11"/>
      <c r="FQ555" s="6">
        <f>SUMIF(FR$253:FR$283,$D555,FT$253:FT$283)</f>
        <v>0</v>
      </c>
      <c r="FR555" s="9"/>
      <c r="FS555" s="10"/>
      <c r="FT555" s="11"/>
      <c r="FU555" s="6">
        <f>SUMIF(FV$253:FV$283,$D555,FX$253:FX$283)</f>
        <v>0</v>
      </c>
      <c r="FV555" s="9"/>
      <c r="FW555" s="10"/>
      <c r="FX555" s="11"/>
      <c r="FY555" s="6">
        <f>SUMIF(FZ$253:FZ$283,$D555,GB$253:GB$283)</f>
        <v>0</v>
      </c>
      <c r="FZ555" s="9"/>
      <c r="GA555" s="10"/>
      <c r="GB555" s="11"/>
      <c r="GC555" s="6">
        <f>SUMIF(GD$253:GD$283,$D555,GF$253:GF$283)</f>
        <v>0</v>
      </c>
      <c r="GD555" s="9"/>
      <c r="GE555" s="10"/>
      <c r="GF555" s="11"/>
      <c r="GG555" s="6">
        <f>SUMIF(GH$253:GH$283,$D555,GJ$253:GJ$283)</f>
        <v>0</v>
      </c>
      <c r="GH555" s="9"/>
      <c r="GI555" s="10"/>
      <c r="GJ555" s="11"/>
      <c r="GK555" s="6">
        <f>SUMIF(GL$253:GL$283,$D555,GN$253:GN$283)</f>
        <v>0</v>
      </c>
      <c r="GL555" s="9"/>
      <c r="GM555" s="10"/>
      <c r="GN555" s="11"/>
      <c r="GO555" s="6">
        <f>SUMIF(GP$253:GP$283,$D555,GR$253:GR$283)</f>
        <v>0</v>
      </c>
      <c r="GP555" s="9"/>
      <c r="GQ555" s="10"/>
      <c r="GR555" s="11"/>
      <c r="GS555" s="6">
        <f>SUMIF(GT$253:GT$283,$D555,GV$253:GV$283)</f>
        <v>0</v>
      </c>
      <c r="GT555" s="9"/>
      <c r="GU555" s="10"/>
      <c r="GV555" s="20"/>
      <c r="GW555" s="19">
        <f t="shared" si="14"/>
        <v>0</v>
      </c>
      <c r="GX555" s="472"/>
      <c r="GY555" s="522"/>
    </row>
    <row r="556" spans="1:207" ht="30.75" customHeight="1">
      <c r="A556" s="236" t="s">
        <v>84</v>
      </c>
      <c r="B556" s="499"/>
      <c r="C556" s="293" t="s">
        <v>433</v>
      </c>
      <c r="D556" s="211" t="s">
        <v>432</v>
      </c>
      <c r="E556" s="206">
        <f>SUMIF(F$284:F$314,$D556,H$284:H$314)</f>
        <v>0</v>
      </c>
      <c r="F556" s="9"/>
      <c r="G556" s="10"/>
      <c r="H556" s="11"/>
      <c r="I556" s="6">
        <f>SUMIF(J$284:J$314,$D556,L$284:L$314)</f>
        <v>0</v>
      </c>
      <c r="J556" s="9"/>
      <c r="K556" s="10"/>
      <c r="L556" s="11"/>
      <c r="M556" s="6">
        <f>SUMIF(N$284:N$314,$D556,P$284:P$314)</f>
        <v>0</v>
      </c>
      <c r="N556" s="9"/>
      <c r="O556" s="10"/>
      <c r="P556" s="11"/>
      <c r="Q556" s="6">
        <f>SUMIF(R$284:R$314,$D556,T$284:T$314)</f>
        <v>0</v>
      </c>
      <c r="R556" s="9"/>
      <c r="S556" s="10"/>
      <c r="T556" s="11"/>
      <c r="U556" s="6">
        <f>SUMIF(V$284:V$314,$D556,X$284:X$314)</f>
        <v>0</v>
      </c>
      <c r="V556" s="9"/>
      <c r="W556" s="10"/>
      <c r="X556" s="11"/>
      <c r="Y556" s="6">
        <f>SUMIF(Z$284:Z$314,$D556,AB$284:AB$314)</f>
        <v>0</v>
      </c>
      <c r="Z556" s="9"/>
      <c r="AA556" s="10"/>
      <c r="AB556" s="11"/>
      <c r="AC556" s="6">
        <f>SUMIF(AD$284:AD$314,$D556,AF$284:AF$314)</f>
        <v>0</v>
      </c>
      <c r="AD556" s="9"/>
      <c r="AE556" s="10"/>
      <c r="AF556" s="11"/>
      <c r="AG556" s="6">
        <f>SUMIF(AH$284:AH$314,$D556,AJ$284:AJ$314)</f>
        <v>0</v>
      </c>
      <c r="AH556" s="9"/>
      <c r="AI556" s="10"/>
      <c r="AJ556" s="11"/>
      <c r="AK556" s="6">
        <f>SUMIF(AL$284:AL$314,$D556,AN$284:AN$314)</f>
        <v>0</v>
      </c>
      <c r="AL556" s="9"/>
      <c r="AM556" s="10"/>
      <c r="AN556" s="11"/>
      <c r="AO556" s="6">
        <f>SUMIF(AP$284:AP$314,$D556,AR$284:AR$314)</f>
        <v>0</v>
      </c>
      <c r="AP556" s="9"/>
      <c r="AQ556" s="10"/>
      <c r="AR556" s="11"/>
      <c r="AS556" s="6">
        <f>SUMIF(AT$284:AT$314,$D556,AV$284:AV$314)</f>
        <v>0</v>
      </c>
      <c r="AT556" s="9"/>
      <c r="AU556" s="10"/>
      <c r="AV556" s="11"/>
      <c r="AW556" s="6">
        <f>SUMIF(AX$284:AX$314,$D556,AZ$284:AZ$314)</f>
        <v>0</v>
      </c>
      <c r="AX556" s="9"/>
      <c r="AY556" s="10"/>
      <c r="AZ556" s="11"/>
      <c r="BA556" s="6">
        <f>SUMIF(BB$284:BB$314,$D556,BD$284:BD$314)</f>
        <v>0</v>
      </c>
      <c r="BB556" s="9"/>
      <c r="BC556" s="10"/>
      <c r="BD556" s="11"/>
      <c r="BE556" s="6">
        <f>SUMIF(BF$284:BF$314,$D556,BH$284:BH$314)</f>
        <v>0</v>
      </c>
      <c r="BF556" s="9"/>
      <c r="BG556" s="10"/>
      <c r="BH556" s="11"/>
      <c r="BI556" s="6">
        <f>SUMIF(BJ$284:BJ$314,$D556,BL$284:BL$314)</f>
        <v>0</v>
      </c>
      <c r="BJ556" s="9"/>
      <c r="BK556" s="10"/>
      <c r="BL556" s="11"/>
      <c r="BM556" s="6">
        <f>SUMIF(BN$284:BN$314,$D556,BP$284:BP$314)</f>
        <v>0</v>
      </c>
      <c r="BN556" s="9"/>
      <c r="BO556" s="10"/>
      <c r="BP556" s="11"/>
      <c r="BQ556" s="6">
        <f>SUMIF(BR$284:BR$314,$D556,BT$284:BT$314)</f>
        <v>0</v>
      </c>
      <c r="BR556" s="9"/>
      <c r="BS556" s="10"/>
      <c r="BT556" s="11"/>
      <c r="BU556" s="6">
        <f>SUMIF(BV$284:BV$314,$D556,BX$284:BX$314)</f>
        <v>0</v>
      </c>
      <c r="BV556" s="9"/>
      <c r="BW556" s="10"/>
      <c r="BX556" s="11"/>
      <c r="BY556" s="6">
        <f>SUMIF(BZ$284:BZ$314,$D556,CB$284:CB$314)</f>
        <v>0</v>
      </c>
      <c r="BZ556" s="9"/>
      <c r="CA556" s="10"/>
      <c r="CB556" s="11"/>
      <c r="CC556" s="6">
        <f>SUMIF(CD$284:CD$314,$D556,CF$284:CF$314)</f>
        <v>0</v>
      </c>
      <c r="CD556" s="9"/>
      <c r="CE556" s="10"/>
      <c r="CF556" s="11"/>
      <c r="CG556" s="6">
        <f>SUMIF(CH$284:CH$314,$D556,CJ$284:CJ$314)</f>
        <v>0</v>
      </c>
      <c r="CH556" s="9"/>
      <c r="CI556" s="10"/>
      <c r="CJ556" s="11"/>
      <c r="CK556" s="6">
        <f>SUMIF(CL$284:CL$314,$D556,CN$284:CN$314)</f>
        <v>0</v>
      </c>
      <c r="CL556" s="9"/>
      <c r="CM556" s="10"/>
      <c r="CN556" s="11"/>
      <c r="CO556" s="6">
        <f>SUMIF(CP$284:CP$314,$D556,CR$284:CR$314)</f>
        <v>0</v>
      </c>
      <c r="CP556" s="9"/>
      <c r="CQ556" s="10"/>
      <c r="CR556" s="11"/>
      <c r="CS556" s="6">
        <f>SUMIF(CT$284:CT$314,$D556,CV$284:CV$314)</f>
        <v>0</v>
      </c>
      <c r="CT556" s="9"/>
      <c r="CU556" s="10"/>
      <c r="CV556" s="11"/>
      <c r="CW556" s="6">
        <f>SUMIF(CX$284:CX$314,$D556,CZ$284:CZ$314)</f>
        <v>0</v>
      </c>
      <c r="CX556" s="9"/>
      <c r="CY556" s="10"/>
      <c r="CZ556" s="11"/>
      <c r="DA556" s="6">
        <f>SUMIF(DB$284:DB$314,$D556,DD$284:DD$314)</f>
        <v>0</v>
      </c>
      <c r="DB556" s="9"/>
      <c r="DC556" s="10"/>
      <c r="DD556" s="11"/>
      <c r="DE556" s="6">
        <f>SUMIF(DF$284:DF$314,$D556,DH$284:DH$314)</f>
        <v>0</v>
      </c>
      <c r="DF556" s="9"/>
      <c r="DG556" s="10"/>
      <c r="DH556" s="11"/>
      <c r="DI556" s="6">
        <f>SUMIF(DJ$284:DJ$314,$D556,DL$284:DL$314)</f>
        <v>0</v>
      </c>
      <c r="DJ556" s="9"/>
      <c r="DK556" s="10"/>
      <c r="DL556" s="11"/>
      <c r="DM556" s="6">
        <f>SUMIF(DN$284:DN$314,$D556,DP$284:DP$314)</f>
        <v>0</v>
      </c>
      <c r="DN556" s="9"/>
      <c r="DO556" s="10"/>
      <c r="DP556" s="11"/>
      <c r="DQ556" s="6">
        <f>SUMIF(DR$284:DR$314,$D556,DT$284:DT$314)</f>
        <v>0</v>
      </c>
      <c r="DR556" s="9"/>
      <c r="DS556" s="10"/>
      <c r="DT556" s="11"/>
      <c r="DU556" s="6">
        <f>SUMIF(DV$284:DV$314,$D556,DX$284:DX$314)</f>
        <v>0</v>
      </c>
      <c r="DV556" s="9"/>
      <c r="DW556" s="10"/>
      <c r="DX556" s="11"/>
      <c r="DY556" s="6">
        <f>SUMIF(DZ$284:DZ$314,$D556,EB$284:EB$314)</f>
        <v>0</v>
      </c>
      <c r="DZ556" s="9"/>
      <c r="EA556" s="10"/>
      <c r="EB556" s="11"/>
      <c r="EC556" s="6">
        <f>SUMIF(ED$284:ED$314,$D556,EF$284:EF$314)</f>
        <v>0</v>
      </c>
      <c r="ED556" s="9"/>
      <c r="EE556" s="10"/>
      <c r="EF556" s="11"/>
      <c r="EG556" s="6">
        <f>SUMIF(EH$284:EH$314,$D556,EJ$284:EJ$314)</f>
        <v>0</v>
      </c>
      <c r="EH556" s="9"/>
      <c r="EI556" s="10"/>
      <c r="EJ556" s="11"/>
      <c r="EK556" s="6">
        <f>SUMIF(EL$284:EL$314,$D556,EN$284:EN$314)</f>
        <v>0</v>
      </c>
      <c r="EL556" s="9"/>
      <c r="EM556" s="10"/>
      <c r="EN556" s="11"/>
      <c r="EO556" s="6">
        <f>SUMIF(EP$284:EP$314,$D556,ER$284:ER$314)</f>
        <v>0</v>
      </c>
      <c r="EP556" s="9"/>
      <c r="EQ556" s="10"/>
      <c r="ER556" s="11"/>
      <c r="ES556" s="6">
        <f>SUMIF(ET$284:ET$314,$D556,EV$284:EV$314)</f>
        <v>0</v>
      </c>
      <c r="ET556" s="9"/>
      <c r="EU556" s="10"/>
      <c r="EV556" s="11"/>
      <c r="EW556" s="6">
        <f>SUMIF(EX$284:EX$314,$D556,EZ$284:EZ$314)</f>
        <v>0</v>
      </c>
      <c r="EX556" s="9"/>
      <c r="EY556" s="10"/>
      <c r="EZ556" s="11"/>
      <c r="FA556" s="6">
        <f>SUMIF(FB$284:FB$314,$D556,FD$284:FD$314)</f>
        <v>0</v>
      </c>
      <c r="FB556" s="9"/>
      <c r="FC556" s="10"/>
      <c r="FD556" s="11"/>
      <c r="FE556" s="6">
        <f>SUMIF(FF$284:FF$314,$D556,FH$284:FH$314)</f>
        <v>0</v>
      </c>
      <c r="FF556" s="9"/>
      <c r="FG556" s="10"/>
      <c r="FH556" s="11"/>
      <c r="FI556" s="6">
        <f>SUMIF(FJ$284:FJ$314,$D556,FL$284:FL$314)</f>
        <v>0</v>
      </c>
      <c r="FJ556" s="9"/>
      <c r="FK556" s="10"/>
      <c r="FL556" s="11"/>
      <c r="FM556" s="6">
        <f>SUMIF(FN$284:FN$314,$D556,FP$284:FP$314)</f>
        <v>0</v>
      </c>
      <c r="FN556" s="9"/>
      <c r="FO556" s="10"/>
      <c r="FP556" s="11"/>
      <c r="FQ556" s="6">
        <f>SUMIF(FR$284:FR$314,$D556,FT$284:FT$314)</f>
        <v>0</v>
      </c>
      <c r="FR556" s="9"/>
      <c r="FS556" s="10"/>
      <c r="FT556" s="11"/>
      <c r="FU556" s="6">
        <f>SUMIF(FV$284:FV$314,$D556,FX$284:FX$314)</f>
        <v>0</v>
      </c>
      <c r="FV556" s="9"/>
      <c r="FW556" s="10"/>
      <c r="FX556" s="11"/>
      <c r="FY556" s="6">
        <f>SUMIF(FZ$284:FZ$314,$D556,GB$284:GB$314)</f>
        <v>0</v>
      </c>
      <c r="FZ556" s="9"/>
      <c r="GA556" s="10"/>
      <c r="GB556" s="11"/>
      <c r="GC556" s="6">
        <f>SUMIF(GD$284:GD$314,$D556,GF$284:GF$314)</f>
        <v>0</v>
      </c>
      <c r="GD556" s="9"/>
      <c r="GE556" s="10"/>
      <c r="GF556" s="11"/>
      <c r="GG556" s="6">
        <f>SUMIF(GH$284:GH$314,$D556,GJ$284:GJ$314)</f>
        <v>0</v>
      </c>
      <c r="GH556" s="9"/>
      <c r="GI556" s="10"/>
      <c r="GJ556" s="11"/>
      <c r="GK556" s="6">
        <f>SUMIF(GL$284:GL$314,$D556,GN$284:GN$314)</f>
        <v>0</v>
      </c>
      <c r="GL556" s="9"/>
      <c r="GM556" s="10"/>
      <c r="GN556" s="11"/>
      <c r="GO556" s="6">
        <f>SUMIF(GP$284:GP$314,$D556,GR$284:GR$314)</f>
        <v>0</v>
      </c>
      <c r="GP556" s="9"/>
      <c r="GQ556" s="10"/>
      <c r="GR556" s="11"/>
      <c r="GS556" s="6">
        <f>SUMIF(GT$284:GT$314,$D556,GV$284:GV$314)</f>
        <v>0</v>
      </c>
      <c r="GT556" s="9"/>
      <c r="GU556" s="10"/>
      <c r="GV556" s="20"/>
      <c r="GW556" s="19">
        <f t="shared" si="14"/>
        <v>0</v>
      </c>
      <c r="GX556" s="472"/>
      <c r="GY556" s="522"/>
    </row>
    <row r="557" spans="1:207" ht="30.75" customHeight="1">
      <c r="A557" s="236" t="s">
        <v>85</v>
      </c>
      <c r="B557" s="499"/>
      <c r="C557" s="293" t="s">
        <v>433</v>
      </c>
      <c r="D557" s="211" t="s">
        <v>432</v>
      </c>
      <c r="E557" s="206">
        <f>SUMIF(F$315:F$345,$D557,H$315:H$345)</f>
        <v>0</v>
      </c>
      <c r="F557" s="9"/>
      <c r="G557" s="10"/>
      <c r="H557" s="11"/>
      <c r="I557" s="6">
        <f>SUMIF(J$315:J$345,$D557,L$315:L$345)</f>
        <v>0</v>
      </c>
      <c r="J557" s="9"/>
      <c r="K557" s="10"/>
      <c r="L557" s="11"/>
      <c r="M557" s="6">
        <f>SUMIF(N$315:N$345,$D557,P$315:P$345)</f>
        <v>0</v>
      </c>
      <c r="N557" s="9"/>
      <c r="O557" s="10"/>
      <c r="P557" s="11"/>
      <c r="Q557" s="6">
        <f>SUMIF(R$315:R$345,$D557,T$315:T$345)</f>
        <v>0</v>
      </c>
      <c r="R557" s="9"/>
      <c r="S557" s="10"/>
      <c r="T557" s="11"/>
      <c r="U557" s="6">
        <f>SUMIF(V$315:V$345,$D557,X$315:X$345)</f>
        <v>0</v>
      </c>
      <c r="V557" s="9"/>
      <c r="W557" s="10"/>
      <c r="X557" s="11"/>
      <c r="Y557" s="6">
        <f>SUMIF(Z$315:Z$345,$D557,AB$315:AB$345)</f>
        <v>0</v>
      </c>
      <c r="Z557" s="9"/>
      <c r="AA557" s="10"/>
      <c r="AB557" s="11"/>
      <c r="AC557" s="6">
        <f>SUMIF(AD$315:AD$345,$D557,AF$315:AF$345)</f>
        <v>0</v>
      </c>
      <c r="AD557" s="9"/>
      <c r="AE557" s="10"/>
      <c r="AF557" s="11"/>
      <c r="AG557" s="6">
        <f>SUMIF(AH$315:AH$345,$D557,AJ$315:AJ$345)</f>
        <v>0</v>
      </c>
      <c r="AH557" s="9"/>
      <c r="AI557" s="10"/>
      <c r="AJ557" s="11"/>
      <c r="AK557" s="6">
        <f>SUMIF(AL$315:AL$345,$D557,AN$315:AN$345)</f>
        <v>0</v>
      </c>
      <c r="AL557" s="9"/>
      <c r="AM557" s="10"/>
      <c r="AN557" s="11"/>
      <c r="AO557" s="6">
        <f>SUMIF(AP$315:AP$345,$D557,AR$315:AR$345)</f>
        <v>0</v>
      </c>
      <c r="AP557" s="9"/>
      <c r="AQ557" s="10"/>
      <c r="AR557" s="11"/>
      <c r="AS557" s="6">
        <f>SUMIF(AT$315:AT$345,$D557,AV$315:AV$345)</f>
        <v>0</v>
      </c>
      <c r="AT557" s="9"/>
      <c r="AU557" s="10"/>
      <c r="AV557" s="11"/>
      <c r="AW557" s="6">
        <f>SUMIF(AX$315:AX$345,$D557,AZ$315:AZ$345)</f>
        <v>0</v>
      </c>
      <c r="AX557" s="9"/>
      <c r="AY557" s="10"/>
      <c r="AZ557" s="11"/>
      <c r="BA557" s="6">
        <f>SUMIF(BB$315:BB$345,$D557,BD$315:BD$345)</f>
        <v>0</v>
      </c>
      <c r="BB557" s="9"/>
      <c r="BC557" s="10"/>
      <c r="BD557" s="11"/>
      <c r="BE557" s="6">
        <f>SUMIF(BF$315:BF$345,$D557,BH$315:BH$345)</f>
        <v>0</v>
      </c>
      <c r="BF557" s="9"/>
      <c r="BG557" s="10"/>
      <c r="BH557" s="11"/>
      <c r="BI557" s="6">
        <f>SUMIF(BJ$315:BJ$345,$D557,BL$315:BL$345)</f>
        <v>0</v>
      </c>
      <c r="BJ557" s="9"/>
      <c r="BK557" s="10"/>
      <c r="BL557" s="11"/>
      <c r="BM557" s="6">
        <f>SUMIF(BN$315:BN$345,$D557,BP$315:BP$345)</f>
        <v>0</v>
      </c>
      <c r="BN557" s="9"/>
      <c r="BO557" s="10"/>
      <c r="BP557" s="11"/>
      <c r="BQ557" s="6">
        <f>SUMIF(BR$315:BR$345,$D557,BT$315:BT$345)</f>
        <v>0</v>
      </c>
      <c r="BR557" s="9"/>
      <c r="BS557" s="10"/>
      <c r="BT557" s="11"/>
      <c r="BU557" s="6">
        <f>SUMIF(BV$315:BV$345,$D557,BX$315:BX$345)</f>
        <v>0</v>
      </c>
      <c r="BV557" s="9"/>
      <c r="BW557" s="10"/>
      <c r="BX557" s="11"/>
      <c r="BY557" s="6">
        <f>SUMIF(BZ$315:BZ$345,$D557,CB$315:CB$345)</f>
        <v>0</v>
      </c>
      <c r="BZ557" s="9"/>
      <c r="CA557" s="10"/>
      <c r="CB557" s="11"/>
      <c r="CC557" s="6">
        <f>SUMIF(CD$315:CD$345,$D557,CF$315:CF$345)</f>
        <v>0</v>
      </c>
      <c r="CD557" s="9"/>
      <c r="CE557" s="10"/>
      <c r="CF557" s="11"/>
      <c r="CG557" s="6">
        <f>SUMIF(CH$315:CH$345,$D557,CJ$315:CJ$345)</f>
        <v>0</v>
      </c>
      <c r="CH557" s="9"/>
      <c r="CI557" s="10"/>
      <c r="CJ557" s="11"/>
      <c r="CK557" s="6">
        <f>SUMIF(CL$315:CL$345,$D557,CN$315:CN$345)</f>
        <v>0</v>
      </c>
      <c r="CL557" s="9"/>
      <c r="CM557" s="10"/>
      <c r="CN557" s="11"/>
      <c r="CO557" s="6">
        <f>SUMIF(CP$315:CP$345,$D557,CR$315:CR$345)</f>
        <v>0</v>
      </c>
      <c r="CP557" s="9"/>
      <c r="CQ557" s="10"/>
      <c r="CR557" s="11"/>
      <c r="CS557" s="6">
        <f>SUMIF(CT$315:CT$345,$D557,CV$315:CV$345)</f>
        <v>0</v>
      </c>
      <c r="CT557" s="9"/>
      <c r="CU557" s="10"/>
      <c r="CV557" s="11"/>
      <c r="CW557" s="6">
        <f>SUMIF(CX$315:CX$345,$D557,CZ$315:CZ$345)</f>
        <v>0</v>
      </c>
      <c r="CX557" s="9"/>
      <c r="CY557" s="10"/>
      <c r="CZ557" s="11"/>
      <c r="DA557" s="6">
        <f>SUMIF(DB$315:DB$345,$D557,DD$315:DD$345)</f>
        <v>0</v>
      </c>
      <c r="DB557" s="9"/>
      <c r="DC557" s="10"/>
      <c r="DD557" s="11"/>
      <c r="DE557" s="6">
        <f>SUMIF(DF$315:DF$345,$D557,DH$315:DH$345)</f>
        <v>0</v>
      </c>
      <c r="DF557" s="9"/>
      <c r="DG557" s="10"/>
      <c r="DH557" s="11"/>
      <c r="DI557" s="6">
        <f>SUMIF(DJ$315:DJ$345,$D557,DL$315:DL$345)</f>
        <v>0</v>
      </c>
      <c r="DJ557" s="9"/>
      <c r="DK557" s="10"/>
      <c r="DL557" s="11"/>
      <c r="DM557" s="6">
        <f>SUMIF(DN$315:DN$345,$D557,DP$315:DP$345)</f>
        <v>0</v>
      </c>
      <c r="DN557" s="9"/>
      <c r="DO557" s="10"/>
      <c r="DP557" s="11"/>
      <c r="DQ557" s="6">
        <f>SUMIF(DR$315:DR$345,$D557,DT$315:DT$345)</f>
        <v>0</v>
      </c>
      <c r="DR557" s="9"/>
      <c r="DS557" s="10"/>
      <c r="DT557" s="11"/>
      <c r="DU557" s="6">
        <f>SUMIF(DV$315:DV$345,$D557,DX$315:DX$345)</f>
        <v>0</v>
      </c>
      <c r="DV557" s="9"/>
      <c r="DW557" s="10"/>
      <c r="DX557" s="11"/>
      <c r="DY557" s="6">
        <f>SUMIF(DZ$315:DZ$345,$D557,EB$315:EB$345)</f>
        <v>0</v>
      </c>
      <c r="DZ557" s="9"/>
      <c r="EA557" s="10"/>
      <c r="EB557" s="11"/>
      <c r="EC557" s="6">
        <f>SUMIF(ED$315:ED$345,$D557,EF$315:EF$345)</f>
        <v>0</v>
      </c>
      <c r="ED557" s="9"/>
      <c r="EE557" s="10"/>
      <c r="EF557" s="11"/>
      <c r="EG557" s="6">
        <f>SUMIF(EH$315:EH$345,$D557,EJ$315:EJ$345)</f>
        <v>0</v>
      </c>
      <c r="EH557" s="9"/>
      <c r="EI557" s="10"/>
      <c r="EJ557" s="11"/>
      <c r="EK557" s="6">
        <f>SUMIF(EL$315:EL$345,$D557,EN$315:EN$345)</f>
        <v>0</v>
      </c>
      <c r="EL557" s="9"/>
      <c r="EM557" s="10"/>
      <c r="EN557" s="11"/>
      <c r="EO557" s="6">
        <f>SUMIF(EP$315:EP$345,$D557,ER$315:ER$345)</f>
        <v>0</v>
      </c>
      <c r="EP557" s="9"/>
      <c r="EQ557" s="10"/>
      <c r="ER557" s="11"/>
      <c r="ES557" s="6">
        <f>SUMIF(ET$315:ET$345,$D557,EV$315:EV$345)</f>
        <v>0</v>
      </c>
      <c r="ET557" s="9"/>
      <c r="EU557" s="10"/>
      <c r="EV557" s="11"/>
      <c r="EW557" s="6">
        <f>SUMIF(EX$315:EX$345,$D557,EZ$315:EZ$345)</f>
        <v>0</v>
      </c>
      <c r="EX557" s="9"/>
      <c r="EY557" s="10"/>
      <c r="EZ557" s="11"/>
      <c r="FA557" s="6">
        <f>SUMIF(FB$315:FB$345,$D557,FD$315:FD$345)</f>
        <v>0</v>
      </c>
      <c r="FB557" s="9"/>
      <c r="FC557" s="10"/>
      <c r="FD557" s="11"/>
      <c r="FE557" s="6">
        <f>SUMIF(FF$315:FF$345,$D557,FH$315:FH$345)</f>
        <v>0</v>
      </c>
      <c r="FF557" s="9"/>
      <c r="FG557" s="10"/>
      <c r="FH557" s="11"/>
      <c r="FI557" s="6">
        <f>SUMIF(FJ$315:FJ$345,$D557,FL$315:FL$345)</f>
        <v>0</v>
      </c>
      <c r="FJ557" s="9"/>
      <c r="FK557" s="10"/>
      <c r="FL557" s="11"/>
      <c r="FM557" s="6">
        <f>SUMIF(FN$315:FN$345,$D557,FP$315:FP$345)</f>
        <v>0</v>
      </c>
      <c r="FN557" s="9"/>
      <c r="FO557" s="10"/>
      <c r="FP557" s="11"/>
      <c r="FQ557" s="6">
        <f>SUMIF(FR$315:FR$345,$D557,FT$315:FT$345)</f>
        <v>0</v>
      </c>
      <c r="FR557" s="9"/>
      <c r="FS557" s="10"/>
      <c r="FT557" s="11"/>
      <c r="FU557" s="6">
        <f>SUMIF(FV$315:FV$345,$D557,FX$315:FX$345)</f>
        <v>0</v>
      </c>
      <c r="FV557" s="9"/>
      <c r="FW557" s="10"/>
      <c r="FX557" s="11"/>
      <c r="FY557" s="6">
        <f>SUMIF(FZ$315:FZ$345,$D557,GB$315:GB$345)</f>
        <v>0</v>
      </c>
      <c r="FZ557" s="9"/>
      <c r="GA557" s="10"/>
      <c r="GB557" s="11"/>
      <c r="GC557" s="6">
        <f>SUMIF(GD$315:GD$345,$D557,GF$315:GF$345)</f>
        <v>0</v>
      </c>
      <c r="GD557" s="9"/>
      <c r="GE557" s="10"/>
      <c r="GF557" s="11"/>
      <c r="GG557" s="6">
        <f>SUMIF(GH$315:GH$345,$D557,GJ$315:GJ$345)</f>
        <v>0</v>
      </c>
      <c r="GH557" s="9"/>
      <c r="GI557" s="10"/>
      <c r="GJ557" s="11"/>
      <c r="GK557" s="6">
        <f>SUMIF(GL$315:GL$345,$D557,GN$315:GN$345)</f>
        <v>0</v>
      </c>
      <c r="GL557" s="9"/>
      <c r="GM557" s="10"/>
      <c r="GN557" s="11"/>
      <c r="GO557" s="6">
        <f>SUMIF(GP$315:GP$345,$D557,GR$315:GR$345)</f>
        <v>0</v>
      </c>
      <c r="GP557" s="9"/>
      <c r="GQ557" s="10"/>
      <c r="GR557" s="11"/>
      <c r="GS557" s="6">
        <f>SUMIF(GT$315:GT$345,$D557,GV$315:GV$345)</f>
        <v>0</v>
      </c>
      <c r="GT557" s="9"/>
      <c r="GU557" s="10"/>
      <c r="GV557" s="20"/>
      <c r="GW557" s="19">
        <f t="shared" si="14"/>
        <v>0</v>
      </c>
      <c r="GX557" s="472"/>
      <c r="GY557" s="522"/>
    </row>
    <row r="558" spans="1:207" ht="30.75" customHeight="1" thickBot="1">
      <c r="A558" s="238" t="s">
        <v>86</v>
      </c>
      <c r="B558" s="500"/>
      <c r="C558" s="294" t="s">
        <v>433</v>
      </c>
      <c r="D558" s="213" t="s">
        <v>432</v>
      </c>
      <c r="E558" s="206">
        <f>SUMIF(F$346:F$376,$D558,H$346:H$376)</f>
        <v>0</v>
      </c>
      <c r="F558" s="9"/>
      <c r="G558" s="10"/>
      <c r="H558" s="11"/>
      <c r="I558" s="6">
        <f>SUMIF(J$346:J$376,$D558,L$346:L$376)</f>
        <v>0</v>
      </c>
      <c r="J558" s="9"/>
      <c r="K558" s="10"/>
      <c r="L558" s="11"/>
      <c r="M558" s="6">
        <f>SUMIF(N$346:N$376,$D558,P$346:P$376)</f>
        <v>0</v>
      </c>
      <c r="N558" s="9"/>
      <c r="O558" s="10"/>
      <c r="P558" s="11"/>
      <c r="Q558" s="6">
        <f>SUMIF(R$346:R$376,$D558,T$346:T$376)</f>
        <v>0</v>
      </c>
      <c r="R558" s="9"/>
      <c r="S558" s="10"/>
      <c r="T558" s="11"/>
      <c r="U558" s="6">
        <f>SUMIF(V$346:V$376,$D558,X$346:X$376)</f>
        <v>0</v>
      </c>
      <c r="V558" s="9"/>
      <c r="W558" s="10"/>
      <c r="X558" s="11"/>
      <c r="Y558" s="6">
        <f>SUMIF(Z$346:Z$376,$D558,AB$346:AB$376)</f>
        <v>0</v>
      </c>
      <c r="Z558" s="9"/>
      <c r="AA558" s="10"/>
      <c r="AB558" s="11"/>
      <c r="AC558" s="6">
        <f>SUMIF(AD$346:AD$376,$D558,AF$346:AF$376)</f>
        <v>0</v>
      </c>
      <c r="AD558" s="9"/>
      <c r="AE558" s="10"/>
      <c r="AF558" s="11"/>
      <c r="AG558" s="6">
        <f>SUMIF(AH$346:AH$376,$D558,AJ$346:AJ$376)</f>
        <v>0</v>
      </c>
      <c r="AH558" s="9"/>
      <c r="AI558" s="10"/>
      <c r="AJ558" s="11"/>
      <c r="AK558" s="6">
        <f>SUMIF(AL$346:AL$376,$D558,AN$346:AN$376)</f>
        <v>0</v>
      </c>
      <c r="AL558" s="9"/>
      <c r="AM558" s="10"/>
      <c r="AN558" s="11"/>
      <c r="AO558" s="6">
        <f>SUMIF(AP$346:AP$376,$D558,AR$346:AR$376)</f>
        <v>0</v>
      </c>
      <c r="AP558" s="9"/>
      <c r="AQ558" s="10"/>
      <c r="AR558" s="11"/>
      <c r="AS558" s="6">
        <f>SUMIF(AT$346:AT$376,$D558,AV$346:AV$376)</f>
        <v>0</v>
      </c>
      <c r="AT558" s="9"/>
      <c r="AU558" s="10"/>
      <c r="AV558" s="11"/>
      <c r="AW558" s="6">
        <f>SUMIF(AX$346:AX$376,$D558,AZ$346:AZ$376)</f>
        <v>0</v>
      </c>
      <c r="AX558" s="9"/>
      <c r="AY558" s="10"/>
      <c r="AZ558" s="11"/>
      <c r="BA558" s="6">
        <f>SUMIF(BB$346:BB$376,$D558,BD$346:BD$376)</f>
        <v>0</v>
      </c>
      <c r="BB558" s="9"/>
      <c r="BC558" s="10"/>
      <c r="BD558" s="11"/>
      <c r="BE558" s="6">
        <f>SUMIF(BF$346:BF$376,$D558,BH$346:BH$376)</f>
        <v>0</v>
      </c>
      <c r="BF558" s="9"/>
      <c r="BG558" s="10"/>
      <c r="BH558" s="11"/>
      <c r="BI558" s="6">
        <f>SUMIF(BJ$346:BJ$376,$D558,BL$346:BL$376)</f>
        <v>0</v>
      </c>
      <c r="BJ558" s="9"/>
      <c r="BK558" s="10"/>
      <c r="BL558" s="11"/>
      <c r="BM558" s="6">
        <f>SUMIF(BN$346:BN$376,$D558,BP$346:BP$376)</f>
        <v>0</v>
      </c>
      <c r="BN558" s="9"/>
      <c r="BO558" s="10"/>
      <c r="BP558" s="11"/>
      <c r="BQ558" s="6">
        <f>SUMIF(BR$346:BR$376,$D558,BT$346:BT$376)</f>
        <v>0</v>
      </c>
      <c r="BR558" s="9"/>
      <c r="BS558" s="10"/>
      <c r="BT558" s="11"/>
      <c r="BU558" s="6">
        <f>SUMIF(BV$346:BV$376,$D558,BX$346:BX$376)</f>
        <v>0</v>
      </c>
      <c r="BV558" s="9"/>
      <c r="BW558" s="10"/>
      <c r="BX558" s="11"/>
      <c r="BY558" s="6">
        <f>SUMIF(BZ$346:BZ$376,$D558,CB$346:CB$376)</f>
        <v>0</v>
      </c>
      <c r="BZ558" s="9"/>
      <c r="CA558" s="10"/>
      <c r="CB558" s="11"/>
      <c r="CC558" s="6">
        <f>SUMIF(CD$346:CD$376,$D558,CF$346:CF$376)</f>
        <v>0</v>
      </c>
      <c r="CD558" s="9"/>
      <c r="CE558" s="10"/>
      <c r="CF558" s="11"/>
      <c r="CG558" s="6">
        <f>SUMIF(CH$346:CH$376,$D558,CJ$346:CJ$376)</f>
        <v>0</v>
      </c>
      <c r="CH558" s="9"/>
      <c r="CI558" s="10"/>
      <c r="CJ558" s="11"/>
      <c r="CK558" s="6">
        <f>SUMIF(CL$346:CL$376,$D558,CN$346:CN$376)</f>
        <v>0</v>
      </c>
      <c r="CL558" s="9"/>
      <c r="CM558" s="10"/>
      <c r="CN558" s="11"/>
      <c r="CO558" s="6">
        <f>SUMIF(CP$346:CP$376,$D558,CR$346:CR$376)</f>
        <v>0</v>
      </c>
      <c r="CP558" s="9"/>
      <c r="CQ558" s="10"/>
      <c r="CR558" s="11"/>
      <c r="CS558" s="6">
        <f>SUMIF(CT$346:CT$376,$D558,CV$346:CV$376)</f>
        <v>0</v>
      </c>
      <c r="CT558" s="9"/>
      <c r="CU558" s="10"/>
      <c r="CV558" s="11"/>
      <c r="CW558" s="6">
        <f>SUMIF(CX$346:CX$376,$D558,CZ$346:CZ$376)</f>
        <v>0</v>
      </c>
      <c r="CX558" s="9"/>
      <c r="CY558" s="10"/>
      <c r="CZ558" s="11"/>
      <c r="DA558" s="6">
        <f>SUMIF(DB$346:DB$376,$D558,DD$346:DD$376)</f>
        <v>0</v>
      </c>
      <c r="DB558" s="9"/>
      <c r="DC558" s="10"/>
      <c r="DD558" s="11"/>
      <c r="DE558" s="6">
        <f>SUMIF(DF$346:DF$376,$D558,DH$346:DH$376)</f>
        <v>0</v>
      </c>
      <c r="DF558" s="9"/>
      <c r="DG558" s="10"/>
      <c r="DH558" s="11"/>
      <c r="DI558" s="6">
        <f>SUMIF(DJ$346:DJ$376,$D558,DL$346:DL$376)</f>
        <v>0</v>
      </c>
      <c r="DJ558" s="9"/>
      <c r="DK558" s="10"/>
      <c r="DL558" s="11"/>
      <c r="DM558" s="6">
        <f>SUMIF(DN$346:DN$376,$D558,DP$346:DP$376)</f>
        <v>0</v>
      </c>
      <c r="DN558" s="9"/>
      <c r="DO558" s="10"/>
      <c r="DP558" s="11"/>
      <c r="DQ558" s="6">
        <f>SUMIF(DR$346:DR$376,$D558,DT$346:DT$376)</f>
        <v>0</v>
      </c>
      <c r="DR558" s="9"/>
      <c r="DS558" s="10"/>
      <c r="DT558" s="11"/>
      <c r="DU558" s="6">
        <f>SUMIF(DV$346:DV$376,$D558,DX$346:DX$376)</f>
        <v>0</v>
      </c>
      <c r="DV558" s="9"/>
      <c r="DW558" s="10"/>
      <c r="DX558" s="11"/>
      <c r="DY558" s="6">
        <f>SUMIF(DZ$346:DZ$376,$D558,EB$346:EB$376)</f>
        <v>0</v>
      </c>
      <c r="DZ558" s="9"/>
      <c r="EA558" s="10"/>
      <c r="EB558" s="11"/>
      <c r="EC558" s="6">
        <f>SUMIF(ED$346:ED$376,$D558,EF$346:EF$376)</f>
        <v>0</v>
      </c>
      <c r="ED558" s="9"/>
      <c r="EE558" s="10"/>
      <c r="EF558" s="11"/>
      <c r="EG558" s="6">
        <f>SUMIF(EH$346:EH$376,$D558,EJ$346:EJ$376)</f>
        <v>0</v>
      </c>
      <c r="EH558" s="9"/>
      <c r="EI558" s="10"/>
      <c r="EJ558" s="11"/>
      <c r="EK558" s="6">
        <f>SUMIF(EL$346:EL$376,$D558,EN$346:EN$376)</f>
        <v>0</v>
      </c>
      <c r="EL558" s="9"/>
      <c r="EM558" s="10"/>
      <c r="EN558" s="11"/>
      <c r="EO558" s="6">
        <f>SUMIF(EP$346:EP$376,$D558,ER$346:ER$376)</f>
        <v>0</v>
      </c>
      <c r="EP558" s="9"/>
      <c r="EQ558" s="10"/>
      <c r="ER558" s="11"/>
      <c r="ES558" s="6">
        <f>SUMIF(ET$346:ET$376,$D558,EV$346:EV$376)</f>
        <v>0</v>
      </c>
      <c r="ET558" s="9"/>
      <c r="EU558" s="10"/>
      <c r="EV558" s="11"/>
      <c r="EW558" s="6">
        <f>SUMIF(EX$346:EX$376,$D558,EZ$346:EZ$376)</f>
        <v>0</v>
      </c>
      <c r="EX558" s="9"/>
      <c r="EY558" s="10"/>
      <c r="EZ558" s="11"/>
      <c r="FA558" s="6">
        <f>SUMIF(FB$346:FB$376,$D558,FD$346:FD$376)</f>
        <v>0</v>
      </c>
      <c r="FB558" s="9"/>
      <c r="FC558" s="10"/>
      <c r="FD558" s="11"/>
      <c r="FE558" s="6">
        <f>SUMIF(FF$346:FF$376,$D558,FH$346:FH$376)</f>
        <v>0</v>
      </c>
      <c r="FF558" s="9"/>
      <c r="FG558" s="10"/>
      <c r="FH558" s="11"/>
      <c r="FI558" s="6">
        <f>SUMIF(FJ$346:FJ$376,$D558,FL$346:FL$376)</f>
        <v>0</v>
      </c>
      <c r="FJ558" s="9"/>
      <c r="FK558" s="10"/>
      <c r="FL558" s="11"/>
      <c r="FM558" s="6">
        <f>SUMIF(FN$346:FN$376,$D558,FP$346:FP$376)</f>
        <v>0</v>
      </c>
      <c r="FN558" s="9"/>
      <c r="FO558" s="10"/>
      <c r="FP558" s="11"/>
      <c r="FQ558" s="6">
        <f>SUMIF(FR$346:FR$376,$D558,FT$346:FT$376)</f>
        <v>0</v>
      </c>
      <c r="FR558" s="9"/>
      <c r="FS558" s="10"/>
      <c r="FT558" s="11"/>
      <c r="FU558" s="6">
        <f>SUMIF(FV$346:FV$376,$D558,FX$346:FX$376)</f>
        <v>0</v>
      </c>
      <c r="FV558" s="9"/>
      <c r="FW558" s="10"/>
      <c r="FX558" s="11"/>
      <c r="FY558" s="6">
        <f>SUMIF(FZ$346:FZ$376,$D558,GB$346:GB$376)</f>
        <v>0</v>
      </c>
      <c r="FZ558" s="9"/>
      <c r="GA558" s="10"/>
      <c r="GB558" s="11"/>
      <c r="GC558" s="6">
        <f>SUMIF(GD$346:GD$376,$D558,GF$346:GF$376)</f>
        <v>0</v>
      </c>
      <c r="GD558" s="9"/>
      <c r="GE558" s="10"/>
      <c r="GF558" s="11"/>
      <c r="GG558" s="6">
        <f>SUMIF(GH$346:GH$376,$D558,GJ$346:GJ$376)</f>
        <v>0</v>
      </c>
      <c r="GH558" s="9"/>
      <c r="GI558" s="10"/>
      <c r="GJ558" s="11"/>
      <c r="GK558" s="6">
        <f>SUMIF(GL$346:GL$376,$D558,GN$346:GN$376)</f>
        <v>0</v>
      </c>
      <c r="GL558" s="9"/>
      <c r="GM558" s="10"/>
      <c r="GN558" s="11"/>
      <c r="GO558" s="6">
        <f>SUMIF(GP$346:GP$376,$D558,GR$346:GR$376)</f>
        <v>0</v>
      </c>
      <c r="GP558" s="9"/>
      <c r="GQ558" s="10"/>
      <c r="GR558" s="11"/>
      <c r="GS558" s="6">
        <f>SUMIF(GT$346:GT$376,$D558,GV$346:GV$376)</f>
        <v>0</v>
      </c>
      <c r="GT558" s="9"/>
      <c r="GU558" s="10"/>
      <c r="GV558" s="20"/>
      <c r="GW558" s="19">
        <f t="shared" si="14"/>
        <v>0</v>
      </c>
      <c r="GX558" s="472"/>
      <c r="GY558" s="523"/>
    </row>
    <row r="559" spans="1:207" ht="30.75" customHeight="1">
      <c r="A559" s="163" t="s">
        <v>75</v>
      </c>
      <c r="B559" s="495">
        <v>25</v>
      </c>
      <c r="C559" s="448" t="s">
        <v>525</v>
      </c>
      <c r="D559" s="443" t="s">
        <v>480</v>
      </c>
      <c r="E559" s="6">
        <f>SUMIF(F$5:F$35,$D559,H$5:H$35)</f>
        <v>0</v>
      </c>
      <c r="F559" s="9"/>
      <c r="G559" s="10"/>
      <c r="H559" s="11"/>
      <c r="I559" s="6">
        <f>SUMIF(J$5:J$35,$D559,L$5:L$35)</f>
        <v>0</v>
      </c>
      <c r="J559" s="9"/>
      <c r="K559" s="10"/>
      <c r="L559" s="11"/>
      <c r="M559" s="6">
        <f>SUMIF(N$5:N$35,$D559,P$5:P$35)</f>
        <v>0</v>
      </c>
      <c r="N559" s="9"/>
      <c r="O559" s="10"/>
      <c r="P559" s="11"/>
      <c r="Q559" s="6">
        <f>SUMIF(R$5:R$35,$D559,T$5:T$35)</f>
        <v>0</v>
      </c>
      <c r="R559" s="9"/>
      <c r="S559" s="10"/>
      <c r="T559" s="11"/>
      <c r="U559" s="6">
        <f>SUMIF(V$5:V$35,$D559,X$5:X$35)</f>
        <v>0</v>
      </c>
      <c r="V559" s="9"/>
      <c r="W559" s="10"/>
      <c r="X559" s="11"/>
      <c r="Y559" s="6">
        <f>SUMIF(Z$5:Z$35,$D559,AB$5:AB$35)</f>
        <v>0</v>
      </c>
      <c r="Z559" s="9"/>
      <c r="AA559" s="10"/>
      <c r="AB559" s="11"/>
      <c r="AC559" s="6">
        <f>SUMIF(AD$5:AD$35,$D559,AF$5:AF$35)</f>
        <v>0</v>
      </c>
      <c r="AD559" s="9"/>
      <c r="AE559" s="10"/>
      <c r="AF559" s="11"/>
      <c r="AG559" s="6">
        <f>SUMIF(AH$5:AH$35,$D559,AJ$5:AJ$35)</f>
        <v>0</v>
      </c>
      <c r="AH559" s="9"/>
      <c r="AI559" s="10"/>
      <c r="AJ559" s="11"/>
      <c r="AK559" s="6">
        <f>SUMIF(AL$5:AL$35,$D559,AN$5:AN$35)</f>
        <v>0</v>
      </c>
      <c r="AL559" s="9"/>
      <c r="AM559" s="10"/>
      <c r="AN559" s="11"/>
      <c r="AO559" s="6">
        <f>SUMIF(AP$5:AP$35,$D559,AR$5:AR$35)</f>
        <v>0</v>
      </c>
      <c r="AP559" s="9"/>
      <c r="AQ559" s="10"/>
      <c r="AR559" s="11"/>
      <c r="AS559" s="6">
        <f>SUMIF(AT$5:AT$35,$D559,AV$5:AV$35)</f>
        <v>0</v>
      </c>
      <c r="AT559" s="9"/>
      <c r="AU559" s="10"/>
      <c r="AV559" s="11"/>
      <c r="AW559" s="6">
        <f>SUMIF(AX$5:AX$35,$D559,AZ$5:AZ$35)</f>
        <v>0</v>
      </c>
      <c r="AX559" s="9"/>
      <c r="AY559" s="10"/>
      <c r="AZ559" s="11"/>
      <c r="BA559" s="6">
        <f>SUMIF(BB$5:BB$35,$D559,BD$5:BD$35)</f>
        <v>0</v>
      </c>
      <c r="BB559" s="9"/>
      <c r="BC559" s="10"/>
      <c r="BD559" s="11"/>
      <c r="BE559" s="6">
        <f>SUMIF(BF$5:BF$35,$D559,BH$5:BH$35)</f>
        <v>0</v>
      </c>
      <c r="BF559" s="9"/>
      <c r="BG559" s="10"/>
      <c r="BH559" s="11"/>
      <c r="BI559" s="6">
        <f>SUMIF(BJ$5:BJ$35,$D559,BL$5:BL$35)</f>
        <v>0</v>
      </c>
      <c r="BJ559" s="9"/>
      <c r="BK559" s="10"/>
      <c r="BL559" s="11"/>
      <c r="BM559" s="6">
        <f>SUMIF(BN$5:BN$35,$D559,BP$5:BP$35)</f>
        <v>0</v>
      </c>
      <c r="BN559" s="9"/>
      <c r="BO559" s="10"/>
      <c r="BP559" s="11"/>
      <c r="BQ559" s="6">
        <f>SUMIF(BR$5:BR$35,$D559,BT$5:BT$35)</f>
        <v>0</v>
      </c>
      <c r="BR559" s="9"/>
      <c r="BS559" s="10"/>
      <c r="BT559" s="11"/>
      <c r="BU559" s="6">
        <f>SUMIF(BV$5:BV$35,$D559,BX$5:BX$35)</f>
        <v>0</v>
      </c>
      <c r="BV559" s="9"/>
      <c r="BW559" s="10"/>
      <c r="BX559" s="11"/>
      <c r="BY559" s="6">
        <f>SUMIF(BZ$5:BZ$35,$D559,CB$5:CB$35)</f>
        <v>0</v>
      </c>
      <c r="BZ559" s="9"/>
      <c r="CA559" s="10"/>
      <c r="CB559" s="11"/>
      <c r="CC559" s="6">
        <f>SUMIF(CD$5:CD$35,$D559,CF$5:CF$35)</f>
        <v>0</v>
      </c>
      <c r="CD559" s="9"/>
      <c r="CE559" s="10"/>
      <c r="CF559" s="11"/>
      <c r="CG559" s="6">
        <f>SUMIF(CH$5:CH$35,$D559,CJ$5:CJ$35)</f>
        <v>0</v>
      </c>
      <c r="CH559" s="9"/>
      <c r="CI559" s="10"/>
      <c r="CJ559" s="11"/>
      <c r="CK559" s="6">
        <f>SUMIF(CL$5:CL$35,$D559,CN$5:CN$35)</f>
        <v>0</v>
      </c>
      <c r="CL559" s="9"/>
      <c r="CM559" s="10"/>
      <c r="CN559" s="11"/>
      <c r="CO559" s="6">
        <f>SUMIF(CP$5:CP$35,$D559,CR$5:CR$35)</f>
        <v>0</v>
      </c>
      <c r="CP559" s="9"/>
      <c r="CQ559" s="10"/>
      <c r="CR559" s="11"/>
      <c r="CS559" s="6">
        <f>SUMIF(CT$5:CT$35,$D559,CV$5:CV$35)</f>
        <v>0</v>
      </c>
      <c r="CT559" s="9"/>
      <c r="CU559" s="10"/>
      <c r="CV559" s="11"/>
      <c r="CW559" s="6">
        <f>SUMIF(CX$5:CX$35,$D559,CZ$5:CZ$35)</f>
        <v>0</v>
      </c>
      <c r="CX559" s="9"/>
      <c r="CY559" s="10"/>
      <c r="CZ559" s="11"/>
      <c r="DA559" s="6">
        <f>SUMIF(DB$5:DB$35,$D559,DD$5:DD$35)</f>
        <v>0</v>
      </c>
      <c r="DB559" s="9"/>
      <c r="DC559" s="10"/>
      <c r="DD559" s="11"/>
      <c r="DE559" s="6">
        <f>SUMIF(DF$5:DF$35,$D559,DH$5:DH$35)</f>
        <v>0</v>
      </c>
      <c r="DF559" s="9"/>
      <c r="DG559" s="10"/>
      <c r="DH559" s="11"/>
      <c r="DI559" s="6">
        <f>SUMIF(DJ$5:DJ$35,$D559,DL$5:DL$35)</f>
        <v>0</v>
      </c>
      <c r="DJ559" s="9"/>
      <c r="DK559" s="10"/>
      <c r="DL559" s="11"/>
      <c r="DM559" s="6">
        <f>SUMIF(DN$5:DN$35,$D559,DP$5:DP$35)</f>
        <v>0</v>
      </c>
      <c r="DN559" s="9"/>
      <c r="DO559" s="10"/>
      <c r="DP559" s="11"/>
      <c r="DQ559" s="6">
        <f>SUMIF(DR$5:DR$35,$D559,DT$5:DT$35)</f>
        <v>0</v>
      </c>
      <c r="DR559" s="9"/>
      <c r="DS559" s="10"/>
      <c r="DT559" s="11"/>
      <c r="DU559" s="6">
        <f>SUMIF(DV$5:DV$35,$D559,DX$5:DX$35)</f>
        <v>0</v>
      </c>
      <c r="DV559" s="9"/>
      <c r="DW559" s="10"/>
      <c r="DX559" s="11"/>
      <c r="DY559" s="6">
        <f>SUMIF(DZ$5:DZ$35,$D559,EB$5:EB$35)</f>
        <v>0</v>
      </c>
      <c r="DZ559" s="9"/>
      <c r="EA559" s="10"/>
      <c r="EB559" s="11"/>
      <c r="EC559" s="6">
        <f>SUMIF(ED$5:ED$35,$D559,EF$5:EF$35)</f>
        <v>0</v>
      </c>
      <c r="ED559" s="9"/>
      <c r="EE559" s="10"/>
      <c r="EF559" s="11"/>
      <c r="EG559" s="6">
        <f>SUMIF(EH$5:EH$35,$D559,EJ$5:EJ$35)</f>
        <v>0</v>
      </c>
      <c r="EH559" s="9"/>
      <c r="EI559" s="10"/>
      <c r="EJ559" s="11"/>
      <c r="EK559" s="6">
        <f>SUMIF(EL$5:EL$35,$D559,EN$5:EN$35)</f>
        <v>0</v>
      </c>
      <c r="EL559" s="9"/>
      <c r="EM559" s="10"/>
      <c r="EN559" s="11"/>
      <c r="EO559" s="6">
        <f>SUMIF(EP$5:EP$35,$D559,ER$5:ER$35)</f>
        <v>0</v>
      </c>
      <c r="EP559" s="9"/>
      <c r="EQ559" s="10"/>
      <c r="ER559" s="11"/>
      <c r="ES559" s="6">
        <f>SUMIF(ET$5:ET$35,$D559,EV$5:EV$35)</f>
        <v>0</v>
      </c>
      <c r="ET559" s="9"/>
      <c r="EU559" s="10"/>
      <c r="EV559" s="11"/>
      <c r="EW559" s="6">
        <f>SUMIF(EX$5:EX$35,$D559,EZ$5:EZ$35)</f>
        <v>0</v>
      </c>
      <c r="EX559" s="9"/>
      <c r="EY559" s="10"/>
      <c r="EZ559" s="11"/>
      <c r="FA559" s="6">
        <f>SUMIF(FB$5:FB$35,$D559,FD$5:FD$35)</f>
        <v>0</v>
      </c>
      <c r="FB559" s="9"/>
      <c r="FC559" s="10"/>
      <c r="FD559" s="11"/>
      <c r="FE559" s="6">
        <f>SUMIF(FF$5:FF$35,$D559,FH$5:FH$35)</f>
        <v>0</v>
      </c>
      <c r="FF559" s="9"/>
      <c r="FG559" s="10"/>
      <c r="FH559" s="11"/>
      <c r="FI559" s="6">
        <f>SUMIF(FJ$5:FJ$35,$D559,FL$5:FL$35)</f>
        <v>0</v>
      </c>
      <c r="FJ559" s="9"/>
      <c r="FK559" s="10"/>
      <c r="FL559" s="11"/>
      <c r="FM559" s="6">
        <f>SUMIF(FN$5:FN$35,$D559,FP$5:FP$35)</f>
        <v>0</v>
      </c>
      <c r="FN559" s="9"/>
      <c r="FO559" s="10"/>
      <c r="FP559" s="11"/>
      <c r="FQ559" s="6">
        <f>SUMIF(FR$5:FR$35,$D559,FT$5:FT$35)</f>
        <v>0</v>
      </c>
      <c r="FR559" s="9"/>
      <c r="FS559" s="10"/>
      <c r="FT559" s="11"/>
      <c r="FU559" s="6">
        <f>SUMIF(FV$5:FV$35,$D559,FX$5:FX$35)</f>
        <v>0</v>
      </c>
      <c r="FV559" s="9"/>
      <c r="FW559" s="10"/>
      <c r="FX559" s="11"/>
      <c r="FY559" s="6">
        <f>SUMIF(FZ$5:FZ$35,$D559,GB$5:GB$35)</f>
        <v>0</v>
      </c>
      <c r="FZ559" s="9"/>
      <c r="GA559" s="10"/>
      <c r="GB559" s="11"/>
      <c r="GC559" s="6">
        <f>SUMIF(GD$5:GD$35,$D559,GF$5:GF$35)</f>
        <v>0</v>
      </c>
      <c r="GD559" s="9"/>
      <c r="GE559" s="10"/>
      <c r="GF559" s="11"/>
      <c r="GG559" s="6">
        <f>SUMIF(GH$5:GH$35,$D559,GJ$5:GJ$35)</f>
        <v>0</v>
      </c>
      <c r="GH559" s="9"/>
      <c r="GI559" s="10"/>
      <c r="GJ559" s="11"/>
      <c r="GK559" s="6">
        <f>SUMIF(GL$5:GL$35,$D559,GN$5:GN$35)</f>
        <v>0</v>
      </c>
      <c r="GL559" s="9"/>
      <c r="GM559" s="10"/>
      <c r="GN559" s="11"/>
      <c r="GO559" s="6">
        <f>SUMIF(GP$5:GP$35,$D559,GR$5:GR$35)</f>
        <v>0</v>
      </c>
      <c r="GP559" s="9"/>
      <c r="GQ559" s="10"/>
      <c r="GR559" s="11"/>
      <c r="GS559" s="6">
        <f>SUMIF(GT$5:GT$35,$D559,GV$5:GV$35)</f>
        <v>0</v>
      </c>
      <c r="GT559" s="9"/>
      <c r="GU559" s="10"/>
      <c r="GV559" s="20"/>
      <c r="GW559" s="19">
        <f t="shared" si="14"/>
        <v>0</v>
      </c>
      <c r="GX559" s="472">
        <f>SUM(GW559:GW570)</f>
        <v>0</v>
      </c>
      <c r="GY559" s="521" t="str">
        <f>D559</f>
        <v>TS15624/06</v>
      </c>
    </row>
    <row r="560" spans="1:207" ht="30.75" customHeight="1">
      <c r="A560" s="47" t="s">
        <v>76</v>
      </c>
      <c r="B560" s="496"/>
      <c r="C560" s="449" t="s">
        <v>525</v>
      </c>
      <c r="D560" s="445" t="s">
        <v>480</v>
      </c>
      <c r="E560" s="6">
        <f>SUMIF(F$36:F$66,$D560,H$36:H$66)</f>
        <v>0</v>
      </c>
      <c r="F560" s="9"/>
      <c r="G560" s="10"/>
      <c r="H560" s="11"/>
      <c r="I560" s="6">
        <f>SUMIF(J$36:J$66,$D560,L$36:L$66)</f>
        <v>0</v>
      </c>
      <c r="J560" s="9"/>
      <c r="K560" s="10"/>
      <c r="L560" s="11"/>
      <c r="M560" s="6">
        <f>SUMIF(N$36:N$66,$D560,P$36:P$66)</f>
        <v>0</v>
      </c>
      <c r="N560" s="9"/>
      <c r="O560" s="10"/>
      <c r="P560" s="11"/>
      <c r="Q560" s="6">
        <f>SUMIF(R$36:R$66,$D560,T$36:T$66)</f>
        <v>0</v>
      </c>
      <c r="R560" s="9"/>
      <c r="S560" s="10"/>
      <c r="T560" s="11"/>
      <c r="U560" s="6">
        <f>SUMIF(V$36:V$66,$D560,X$36:X$66)</f>
        <v>0</v>
      </c>
      <c r="V560" s="9"/>
      <c r="W560" s="10"/>
      <c r="X560" s="11"/>
      <c r="Y560" s="6">
        <f>SUMIF(Z$36:Z$66,$D560,AB$36:AB$66)</f>
        <v>0</v>
      </c>
      <c r="Z560" s="9"/>
      <c r="AA560" s="10"/>
      <c r="AB560" s="11"/>
      <c r="AC560" s="6">
        <f>SUMIF(AD$36:AD$66,$D560,AF$36:AF$66)</f>
        <v>0</v>
      </c>
      <c r="AD560" s="9"/>
      <c r="AE560" s="10"/>
      <c r="AF560" s="11"/>
      <c r="AG560" s="6">
        <f>SUMIF(AH$36:AH$66,$D560,AJ$36:AJ$66)</f>
        <v>0</v>
      </c>
      <c r="AH560" s="9"/>
      <c r="AI560" s="10"/>
      <c r="AJ560" s="11"/>
      <c r="AK560" s="6">
        <f>SUMIF(AL$36:AL$66,$D560,AN$36:AN$66)</f>
        <v>0</v>
      </c>
      <c r="AL560" s="9"/>
      <c r="AM560" s="10"/>
      <c r="AN560" s="11"/>
      <c r="AO560" s="6">
        <f>SUMIF(AP$36:AP$66,$D560,AR$36:AR$66)</f>
        <v>0</v>
      </c>
      <c r="AP560" s="9"/>
      <c r="AQ560" s="10"/>
      <c r="AR560" s="11"/>
      <c r="AS560" s="6">
        <f>SUMIF(AT$36:AT$66,$D560,AV$36:AV$66)</f>
        <v>0</v>
      </c>
      <c r="AT560" s="9"/>
      <c r="AU560" s="10"/>
      <c r="AV560" s="11"/>
      <c r="AW560" s="6">
        <f>SUMIF(AX$36:AX$66,$D560,AZ$36:AZ$66)</f>
        <v>0</v>
      </c>
      <c r="AX560" s="9"/>
      <c r="AY560" s="10"/>
      <c r="AZ560" s="11"/>
      <c r="BA560" s="6">
        <f>SUMIF(BB$36:BB$66,$D560,BD$36:BD$66)</f>
        <v>0</v>
      </c>
      <c r="BB560" s="9"/>
      <c r="BC560" s="10"/>
      <c r="BD560" s="11"/>
      <c r="BE560" s="6">
        <f>SUMIF(BF$36:BF$66,$D560,BH$36:BH$66)</f>
        <v>0</v>
      </c>
      <c r="BF560" s="9"/>
      <c r="BG560" s="10"/>
      <c r="BH560" s="11"/>
      <c r="BI560" s="6">
        <f>SUMIF(BJ$36:BJ$66,$D560,BL$36:BL$66)</f>
        <v>0</v>
      </c>
      <c r="BJ560" s="9"/>
      <c r="BK560" s="10"/>
      <c r="BL560" s="11"/>
      <c r="BM560" s="6">
        <f>SUMIF(BN$36:BN$66,$D560,BP$36:BP$66)</f>
        <v>0</v>
      </c>
      <c r="BN560" s="9"/>
      <c r="BO560" s="10"/>
      <c r="BP560" s="11"/>
      <c r="BQ560" s="6">
        <f>SUMIF(BR$36:BR$66,$D560,BT$36:BT$66)</f>
        <v>0</v>
      </c>
      <c r="BR560" s="9"/>
      <c r="BS560" s="10"/>
      <c r="BT560" s="11"/>
      <c r="BU560" s="6">
        <f>SUMIF(BV$36:BV$66,$D560,BX$36:BX$66)</f>
        <v>0</v>
      </c>
      <c r="BV560" s="9"/>
      <c r="BW560" s="10"/>
      <c r="BX560" s="11"/>
      <c r="BY560" s="6">
        <f>SUMIF(BZ$36:BZ$66,$D560,CB$36:CB$66)</f>
        <v>0</v>
      </c>
      <c r="BZ560" s="9"/>
      <c r="CA560" s="10"/>
      <c r="CB560" s="11"/>
      <c r="CC560" s="6">
        <f>SUMIF(CD$36:CD$66,$D560,CF$36:CF$66)</f>
        <v>0</v>
      </c>
      <c r="CD560" s="9"/>
      <c r="CE560" s="10"/>
      <c r="CF560" s="11"/>
      <c r="CG560" s="6">
        <f>SUMIF(CH$36:CH$66,$D560,CJ$36:CJ$66)</f>
        <v>0</v>
      </c>
      <c r="CH560" s="9"/>
      <c r="CI560" s="10"/>
      <c r="CJ560" s="11"/>
      <c r="CK560" s="6">
        <f>SUMIF(CL$36:CL$66,$D560,CN$36:CN$66)</f>
        <v>0</v>
      </c>
      <c r="CL560" s="9"/>
      <c r="CM560" s="10"/>
      <c r="CN560" s="11"/>
      <c r="CO560" s="6">
        <f>SUMIF(CP$36:CP$66,$D560,CR$36:CR$66)</f>
        <v>0</v>
      </c>
      <c r="CP560" s="9"/>
      <c r="CQ560" s="10"/>
      <c r="CR560" s="11"/>
      <c r="CS560" s="6">
        <f>SUMIF(CT$36:CT$66,$D560,CV$36:CV$66)</f>
        <v>0</v>
      </c>
      <c r="CT560" s="9"/>
      <c r="CU560" s="10"/>
      <c r="CV560" s="11"/>
      <c r="CW560" s="6">
        <f>SUMIF(CX$36:CX$66,$D560,CZ$36:CZ$66)</f>
        <v>0</v>
      </c>
      <c r="CX560" s="9"/>
      <c r="CY560" s="10"/>
      <c r="CZ560" s="11"/>
      <c r="DA560" s="6">
        <f>SUMIF(DB$36:DB$66,$D560,DD$36:DD$66)</f>
        <v>0</v>
      </c>
      <c r="DB560" s="9"/>
      <c r="DC560" s="10"/>
      <c r="DD560" s="11"/>
      <c r="DE560" s="6">
        <f>SUMIF(DF$36:DF$66,$D560,DH$36:DH$66)</f>
        <v>0</v>
      </c>
      <c r="DF560" s="9"/>
      <c r="DG560" s="10"/>
      <c r="DH560" s="11"/>
      <c r="DI560" s="6">
        <f>SUMIF(DJ$36:DJ$66,$D560,DL$36:DL$66)</f>
        <v>0</v>
      </c>
      <c r="DJ560" s="9"/>
      <c r="DK560" s="10"/>
      <c r="DL560" s="11"/>
      <c r="DM560" s="6">
        <f>SUMIF(DN$36:DN$66,$D560,DP$36:DP$66)</f>
        <v>0</v>
      </c>
      <c r="DN560" s="9"/>
      <c r="DO560" s="10"/>
      <c r="DP560" s="11"/>
      <c r="DQ560" s="6">
        <f>SUMIF(DR$36:DR$66,$D560,DT$36:DT$66)</f>
        <v>0</v>
      </c>
      <c r="DR560" s="9"/>
      <c r="DS560" s="10"/>
      <c r="DT560" s="11"/>
      <c r="DU560" s="6">
        <f>SUMIF(DV$36:DV$66,$D560,DX$36:DX$66)</f>
        <v>0</v>
      </c>
      <c r="DV560" s="9"/>
      <c r="DW560" s="10"/>
      <c r="DX560" s="11"/>
      <c r="DY560" s="6">
        <f>SUMIF(DZ$36:DZ$66,$D560,EB$36:EB$66)</f>
        <v>0</v>
      </c>
      <c r="DZ560" s="9"/>
      <c r="EA560" s="10"/>
      <c r="EB560" s="11"/>
      <c r="EC560" s="6">
        <f>SUMIF(ED$36:ED$66,$D560,EF$36:EF$66)</f>
        <v>0</v>
      </c>
      <c r="ED560" s="9"/>
      <c r="EE560" s="10"/>
      <c r="EF560" s="11"/>
      <c r="EG560" s="6">
        <f>SUMIF(EH$36:EH$66,$D560,EJ$36:EJ$66)</f>
        <v>0</v>
      </c>
      <c r="EH560" s="9"/>
      <c r="EI560" s="10"/>
      <c r="EJ560" s="11"/>
      <c r="EK560" s="6">
        <f>SUMIF(EL$36:EL$66,$D560,EN$36:EN$66)</f>
        <v>0</v>
      </c>
      <c r="EL560" s="9"/>
      <c r="EM560" s="10"/>
      <c r="EN560" s="11"/>
      <c r="EO560" s="6">
        <f>SUMIF(EP$36:EP$66,$D560,ER$36:ER$66)</f>
        <v>0</v>
      </c>
      <c r="EP560" s="9"/>
      <c r="EQ560" s="10"/>
      <c r="ER560" s="11"/>
      <c r="ES560" s="6">
        <f>SUMIF(ET$36:ET$66,$D560,EV$36:EV$66)</f>
        <v>0</v>
      </c>
      <c r="ET560" s="9"/>
      <c r="EU560" s="10"/>
      <c r="EV560" s="11"/>
      <c r="EW560" s="6">
        <f>SUMIF(EX$36:EX$66,$D560,EZ$36:EZ$66)</f>
        <v>0</v>
      </c>
      <c r="EX560" s="9"/>
      <c r="EY560" s="10"/>
      <c r="EZ560" s="11"/>
      <c r="FA560" s="6">
        <f>SUMIF(FB$36:FB$66,$D560,FD$36:FD$66)</f>
        <v>0</v>
      </c>
      <c r="FB560" s="9"/>
      <c r="FC560" s="10"/>
      <c r="FD560" s="11"/>
      <c r="FE560" s="6">
        <f>SUMIF(FF$36:FF$66,$D560,FH$36:FH$66)</f>
        <v>0</v>
      </c>
      <c r="FF560" s="9"/>
      <c r="FG560" s="10"/>
      <c r="FH560" s="11"/>
      <c r="FI560" s="6">
        <f>SUMIF(FJ$36:FJ$66,$D560,FL$36:FL$66)</f>
        <v>0</v>
      </c>
      <c r="FJ560" s="9"/>
      <c r="FK560" s="10"/>
      <c r="FL560" s="11"/>
      <c r="FM560" s="6">
        <f>SUMIF(FN$36:FN$66,$D560,FP$36:FP$66)</f>
        <v>0</v>
      </c>
      <c r="FN560" s="9"/>
      <c r="FO560" s="10"/>
      <c r="FP560" s="11"/>
      <c r="FQ560" s="6">
        <f>SUMIF(FR$36:FR$66,$D560,FT$36:FT$66)</f>
        <v>0</v>
      </c>
      <c r="FR560" s="9"/>
      <c r="FS560" s="10"/>
      <c r="FT560" s="11"/>
      <c r="FU560" s="6">
        <f>SUMIF(FV$36:FV$66,$D560,FX$36:FX$66)</f>
        <v>0</v>
      </c>
      <c r="FV560" s="9"/>
      <c r="FW560" s="10"/>
      <c r="FX560" s="11"/>
      <c r="FY560" s="6">
        <f>SUMIF(FZ$36:FZ$66,$D560,GB$36:GB$66)</f>
        <v>0</v>
      </c>
      <c r="FZ560" s="9"/>
      <c r="GA560" s="10"/>
      <c r="GB560" s="11"/>
      <c r="GC560" s="6">
        <f>SUMIF(GD$36:GD$66,$D560,GF$36:GF$66)</f>
        <v>0</v>
      </c>
      <c r="GD560" s="9"/>
      <c r="GE560" s="10"/>
      <c r="GF560" s="11"/>
      <c r="GG560" s="6">
        <f>SUMIF(GH$36:GH$66,$D560,GJ$36:GJ$66)</f>
        <v>0</v>
      </c>
      <c r="GH560" s="9"/>
      <c r="GI560" s="10"/>
      <c r="GJ560" s="11"/>
      <c r="GK560" s="6">
        <f>SUMIF(GL$36:GL$66,$D560,GN$36:GN$66)</f>
        <v>0</v>
      </c>
      <c r="GL560" s="9"/>
      <c r="GM560" s="10"/>
      <c r="GN560" s="11"/>
      <c r="GO560" s="6">
        <f>SUMIF(GP$36:GP$66,$D560,GR$36:GR$66)</f>
        <v>0</v>
      </c>
      <c r="GP560" s="9"/>
      <c r="GQ560" s="10"/>
      <c r="GR560" s="11"/>
      <c r="GS560" s="6">
        <f>SUMIF(GT$36:GT$66,$D560,GV$36:GV$66)</f>
        <v>0</v>
      </c>
      <c r="GT560" s="9"/>
      <c r="GU560" s="10"/>
      <c r="GV560" s="20"/>
      <c r="GW560" s="19">
        <f t="shared" si="14"/>
        <v>0</v>
      </c>
      <c r="GX560" s="472"/>
      <c r="GY560" s="522"/>
    </row>
    <row r="561" spans="1:207" ht="30.75" customHeight="1">
      <c r="A561" s="47" t="s">
        <v>77</v>
      </c>
      <c r="B561" s="496"/>
      <c r="C561" s="449" t="s">
        <v>525</v>
      </c>
      <c r="D561" s="445" t="s">
        <v>480</v>
      </c>
      <c r="E561" s="6">
        <f>SUMIF(F$67:F$97,$D561,H$67:H$97)</f>
        <v>0</v>
      </c>
      <c r="F561" s="9"/>
      <c r="G561" s="10"/>
      <c r="H561" s="11"/>
      <c r="I561" s="6">
        <f>SUMIF(J$67:J$97,$D561,L$67:L$97)</f>
        <v>0</v>
      </c>
      <c r="J561" s="9"/>
      <c r="K561" s="10"/>
      <c r="L561" s="11"/>
      <c r="M561" s="6">
        <f>SUMIF(N$67:N$97,$D561,P$67:P$97)</f>
        <v>0</v>
      </c>
      <c r="N561" s="9"/>
      <c r="O561" s="10"/>
      <c r="P561" s="11"/>
      <c r="Q561" s="6">
        <f>SUMIF(R$67:R$97,$D561,T$67:T$97)</f>
        <v>0</v>
      </c>
      <c r="R561" s="9"/>
      <c r="S561" s="10"/>
      <c r="T561" s="11"/>
      <c r="U561" s="6">
        <f>SUMIF(V$67:V$97,$D561,X$67:X$97)</f>
        <v>0</v>
      </c>
      <c r="V561" s="9"/>
      <c r="W561" s="10"/>
      <c r="X561" s="11"/>
      <c r="Y561" s="6">
        <f>SUMIF(Z$67:Z$97,$D561,AB$67:AB$97)</f>
        <v>0</v>
      </c>
      <c r="Z561" s="9"/>
      <c r="AA561" s="10"/>
      <c r="AB561" s="11"/>
      <c r="AC561" s="6">
        <f>SUMIF(AD$67:AD$97,$D561,AF$67:AF$97)</f>
        <v>0</v>
      </c>
      <c r="AD561" s="9"/>
      <c r="AE561" s="10"/>
      <c r="AF561" s="11"/>
      <c r="AG561" s="6">
        <f>SUMIF(AH$67:AH$97,$D561,AJ$67:AJ$97)</f>
        <v>0</v>
      </c>
      <c r="AH561" s="9"/>
      <c r="AI561" s="10"/>
      <c r="AJ561" s="11"/>
      <c r="AK561" s="6">
        <f>SUMIF(AL$67:AL$97,$D561,AN$67:AN$97)</f>
        <v>0</v>
      </c>
      <c r="AL561" s="9"/>
      <c r="AM561" s="10"/>
      <c r="AN561" s="11"/>
      <c r="AO561" s="6">
        <f>SUMIF(AP$67:AP$97,$D561,AR$67:AR$97)</f>
        <v>0</v>
      </c>
      <c r="AP561" s="9"/>
      <c r="AQ561" s="10"/>
      <c r="AR561" s="11"/>
      <c r="AS561" s="6">
        <f>SUMIF(AT$67:AT$97,$D561,AV$67:AV$97)</f>
        <v>0</v>
      </c>
      <c r="AT561" s="9"/>
      <c r="AU561" s="10"/>
      <c r="AV561" s="11"/>
      <c r="AW561" s="6">
        <f>SUMIF(AX$67:AX$97,$D561,AZ$67:AZ$97)</f>
        <v>0</v>
      </c>
      <c r="AX561" s="9"/>
      <c r="AY561" s="10"/>
      <c r="AZ561" s="11"/>
      <c r="BA561" s="6">
        <f>SUMIF(BB$67:BB$97,$D561,BD$67:BD$97)</f>
        <v>0</v>
      </c>
      <c r="BB561" s="9"/>
      <c r="BC561" s="10"/>
      <c r="BD561" s="11"/>
      <c r="BE561" s="6">
        <f>SUMIF(BF$67:BF$97,$D561,BH$67:BH$97)</f>
        <v>0</v>
      </c>
      <c r="BF561" s="9"/>
      <c r="BG561" s="10"/>
      <c r="BH561" s="11"/>
      <c r="BI561" s="6">
        <f>SUMIF(BJ$67:BJ$97,$D561,BL$67:BL$97)</f>
        <v>0</v>
      </c>
      <c r="BJ561" s="9"/>
      <c r="BK561" s="10"/>
      <c r="BL561" s="11"/>
      <c r="BM561" s="6">
        <f>SUMIF(BN$67:BN$97,$D561,BP$67:BP$97)</f>
        <v>0</v>
      </c>
      <c r="BN561" s="9"/>
      <c r="BO561" s="10"/>
      <c r="BP561" s="11"/>
      <c r="BQ561" s="6">
        <f>SUMIF(BR$67:BR$97,$D561,BT$67:BT$97)</f>
        <v>0</v>
      </c>
      <c r="BR561" s="9"/>
      <c r="BS561" s="10"/>
      <c r="BT561" s="11"/>
      <c r="BU561" s="6">
        <f>SUMIF(BV$67:BV$97,$D561,BX$67:BX$97)</f>
        <v>0</v>
      </c>
      <c r="BV561" s="9"/>
      <c r="BW561" s="10"/>
      <c r="BX561" s="11"/>
      <c r="BY561" s="6">
        <f>SUMIF(BZ$67:BZ$97,$D561,CB$67:CB$97)</f>
        <v>0</v>
      </c>
      <c r="BZ561" s="9"/>
      <c r="CA561" s="10"/>
      <c r="CB561" s="11"/>
      <c r="CC561" s="6">
        <f>SUMIF(CD$67:CD$97,$D561,CF$67:CF$97)</f>
        <v>0</v>
      </c>
      <c r="CD561" s="9"/>
      <c r="CE561" s="10"/>
      <c r="CF561" s="11"/>
      <c r="CG561" s="6">
        <f>SUMIF(CH$67:CH$97,$D561,CJ$67:CJ$97)</f>
        <v>0</v>
      </c>
      <c r="CH561" s="9"/>
      <c r="CI561" s="10"/>
      <c r="CJ561" s="11"/>
      <c r="CK561" s="6">
        <f>SUMIF(CL$67:CL$97,$D561,CN$67:CN$97)</f>
        <v>0</v>
      </c>
      <c r="CL561" s="9"/>
      <c r="CM561" s="10"/>
      <c r="CN561" s="11"/>
      <c r="CO561" s="6">
        <f>SUMIF(CP$67:CP$97,$D561,CR$67:CR$97)</f>
        <v>0</v>
      </c>
      <c r="CP561" s="9"/>
      <c r="CQ561" s="10"/>
      <c r="CR561" s="11"/>
      <c r="CS561" s="6">
        <f>SUMIF(CT$67:CT$97,$D561,CV$67:CV$97)</f>
        <v>0</v>
      </c>
      <c r="CT561" s="9"/>
      <c r="CU561" s="10"/>
      <c r="CV561" s="11"/>
      <c r="CW561" s="6">
        <f>SUMIF(CX$67:CX$97,$D561,CZ$67:CZ$97)</f>
        <v>0</v>
      </c>
      <c r="CX561" s="9"/>
      <c r="CY561" s="10"/>
      <c r="CZ561" s="11"/>
      <c r="DA561" s="6">
        <f>SUMIF(DB$67:DB$97,$D561,DD$67:DD$97)</f>
        <v>0</v>
      </c>
      <c r="DB561" s="9"/>
      <c r="DC561" s="10"/>
      <c r="DD561" s="11"/>
      <c r="DE561" s="6">
        <f>SUMIF(DF$67:DF$97,$D561,DH$67:DH$97)</f>
        <v>0</v>
      </c>
      <c r="DF561" s="9"/>
      <c r="DG561" s="10"/>
      <c r="DH561" s="11"/>
      <c r="DI561" s="6">
        <f>SUMIF(DJ$67:DJ$97,$D561,DL$67:DL$97)</f>
        <v>0</v>
      </c>
      <c r="DJ561" s="9"/>
      <c r="DK561" s="10"/>
      <c r="DL561" s="11"/>
      <c r="DM561" s="6">
        <f>SUMIF(DN$67:DN$97,$D561,DP$67:DP$97)</f>
        <v>0</v>
      </c>
      <c r="DN561" s="9"/>
      <c r="DO561" s="10"/>
      <c r="DP561" s="11"/>
      <c r="DQ561" s="6">
        <f>SUMIF(DR$67:DR$97,$D561,DT$67:DT$97)</f>
        <v>0</v>
      </c>
      <c r="DR561" s="9"/>
      <c r="DS561" s="10"/>
      <c r="DT561" s="11"/>
      <c r="DU561" s="6">
        <f>SUMIF(DV$67:DV$97,$D561,DX$67:DX$97)</f>
        <v>0</v>
      </c>
      <c r="DV561" s="9"/>
      <c r="DW561" s="10"/>
      <c r="DX561" s="11"/>
      <c r="DY561" s="6">
        <f>SUMIF(DZ$67:DZ$97,$D561,EB$67:EB$97)</f>
        <v>0</v>
      </c>
      <c r="DZ561" s="9"/>
      <c r="EA561" s="10"/>
      <c r="EB561" s="11"/>
      <c r="EC561" s="6">
        <f>SUMIF(ED$67:ED$97,$D561,EF$67:EF$97)</f>
        <v>0</v>
      </c>
      <c r="ED561" s="9"/>
      <c r="EE561" s="10"/>
      <c r="EF561" s="11"/>
      <c r="EG561" s="6">
        <f>SUMIF(EH$67:EH$97,$D561,EJ$67:EJ$97)</f>
        <v>0</v>
      </c>
      <c r="EH561" s="9"/>
      <c r="EI561" s="10"/>
      <c r="EJ561" s="11"/>
      <c r="EK561" s="6">
        <f>SUMIF(EL$67:EL$97,$D561,EN$67:EN$97)</f>
        <v>0</v>
      </c>
      <c r="EL561" s="9"/>
      <c r="EM561" s="10"/>
      <c r="EN561" s="11"/>
      <c r="EO561" s="6">
        <f>SUMIF(EP$67:EP$97,$D561,ER$67:ER$97)</f>
        <v>0</v>
      </c>
      <c r="EP561" s="9"/>
      <c r="EQ561" s="10"/>
      <c r="ER561" s="11"/>
      <c r="ES561" s="6">
        <f>SUMIF(ET$67:ET$97,$D561,EV$67:EV$97)</f>
        <v>0</v>
      </c>
      <c r="ET561" s="9"/>
      <c r="EU561" s="10"/>
      <c r="EV561" s="11"/>
      <c r="EW561" s="6">
        <f>SUMIF(EX$67:EX$97,$D561,EZ$67:EZ$97)</f>
        <v>0</v>
      </c>
      <c r="EX561" s="9"/>
      <c r="EY561" s="10"/>
      <c r="EZ561" s="11"/>
      <c r="FA561" s="6">
        <f>SUMIF(FB$67:FB$97,$D561,FD$67:FD$97)</f>
        <v>0</v>
      </c>
      <c r="FB561" s="9"/>
      <c r="FC561" s="10"/>
      <c r="FD561" s="11"/>
      <c r="FE561" s="6">
        <f>SUMIF(FF$67:FF$97,$D561,FH$67:FH$97)</f>
        <v>0</v>
      </c>
      <c r="FF561" s="9"/>
      <c r="FG561" s="10"/>
      <c r="FH561" s="11"/>
      <c r="FI561" s="6">
        <f>SUMIF(FJ$67:FJ$97,$D561,FL$67:FL$97)</f>
        <v>0</v>
      </c>
      <c r="FJ561" s="9"/>
      <c r="FK561" s="10"/>
      <c r="FL561" s="11"/>
      <c r="FM561" s="6">
        <f>SUMIF(FN$67:FN$97,$D561,FP$67:FP$97)</f>
        <v>0</v>
      </c>
      <c r="FN561" s="9"/>
      <c r="FO561" s="10"/>
      <c r="FP561" s="11"/>
      <c r="FQ561" s="6">
        <f>SUMIF(FR$67:FR$97,$D561,FT$67:FT$97)</f>
        <v>0</v>
      </c>
      <c r="FR561" s="9"/>
      <c r="FS561" s="10"/>
      <c r="FT561" s="11"/>
      <c r="FU561" s="6">
        <f>SUMIF(FV$67:FV$97,$D561,FX$67:FX$97)</f>
        <v>0</v>
      </c>
      <c r="FV561" s="9"/>
      <c r="FW561" s="10"/>
      <c r="FX561" s="11"/>
      <c r="FY561" s="6">
        <f>SUMIF(FZ$67:FZ$97,$D561,GB$67:GB$97)</f>
        <v>0</v>
      </c>
      <c r="FZ561" s="9"/>
      <c r="GA561" s="10"/>
      <c r="GB561" s="11"/>
      <c r="GC561" s="6">
        <f>SUMIF(GD$67:GD$97,$D561,GF$67:GF$97)</f>
        <v>0</v>
      </c>
      <c r="GD561" s="9"/>
      <c r="GE561" s="10"/>
      <c r="GF561" s="11"/>
      <c r="GG561" s="6">
        <f>SUMIF(GH$67:GH$97,$D561,GJ$67:GJ$97)</f>
        <v>0</v>
      </c>
      <c r="GH561" s="9"/>
      <c r="GI561" s="10"/>
      <c r="GJ561" s="11"/>
      <c r="GK561" s="6">
        <f>SUMIF(GL$67:GL$97,$D561,GN$67:GN$97)</f>
        <v>0</v>
      </c>
      <c r="GL561" s="9"/>
      <c r="GM561" s="10"/>
      <c r="GN561" s="11"/>
      <c r="GO561" s="6">
        <f>SUMIF(GP$67:GP$97,$D561,GR$67:GR$97)</f>
        <v>0</v>
      </c>
      <c r="GP561" s="9"/>
      <c r="GQ561" s="10"/>
      <c r="GR561" s="11"/>
      <c r="GS561" s="6">
        <f>SUMIF(GT$67:GT$97,$D561,GV$67:GV$97)</f>
        <v>0</v>
      </c>
      <c r="GT561" s="9"/>
      <c r="GU561" s="10"/>
      <c r="GV561" s="20"/>
      <c r="GW561" s="19">
        <f t="shared" si="14"/>
        <v>0</v>
      </c>
      <c r="GX561" s="472"/>
      <c r="GY561" s="522"/>
    </row>
    <row r="562" spans="1:207" ht="30.75" customHeight="1">
      <c r="A562" s="47" t="s">
        <v>78</v>
      </c>
      <c r="B562" s="496"/>
      <c r="C562" s="449" t="s">
        <v>525</v>
      </c>
      <c r="D562" s="445" t="s">
        <v>480</v>
      </c>
      <c r="E562" s="6">
        <f>SUMIF(F$98:F$128,$D562,H$98:H$128)</f>
        <v>0</v>
      </c>
      <c r="F562" s="9"/>
      <c r="G562" s="10"/>
      <c r="H562" s="11"/>
      <c r="I562" s="6">
        <f>SUMIF(J$98:J$128,$D562,L$98:L$128)</f>
        <v>0</v>
      </c>
      <c r="J562" s="9"/>
      <c r="K562" s="10"/>
      <c r="L562" s="11"/>
      <c r="M562" s="6">
        <f>SUMIF(N$98:N$128,$D562,P$98:P$128)</f>
        <v>0</v>
      </c>
      <c r="N562" s="9"/>
      <c r="O562" s="10"/>
      <c r="P562" s="11"/>
      <c r="Q562" s="6">
        <f>SUMIF(R$98:R$128,$D562,T$98:T$128)</f>
        <v>0</v>
      </c>
      <c r="R562" s="9"/>
      <c r="S562" s="10"/>
      <c r="T562" s="11"/>
      <c r="U562" s="6">
        <f>SUMIF(V$98:V$128,$D562,X$98:X$128)</f>
        <v>0</v>
      </c>
      <c r="V562" s="9"/>
      <c r="W562" s="10"/>
      <c r="X562" s="11"/>
      <c r="Y562" s="6">
        <f>SUMIF(Z$98:Z$128,$D562,AB$98:AB$128)</f>
        <v>0</v>
      </c>
      <c r="Z562" s="9"/>
      <c r="AA562" s="10"/>
      <c r="AB562" s="11"/>
      <c r="AC562" s="6">
        <f>SUMIF(AD$98:AD$128,$D562,AF$98:AF$128)</f>
        <v>0</v>
      </c>
      <c r="AD562" s="9"/>
      <c r="AE562" s="10"/>
      <c r="AF562" s="11"/>
      <c r="AG562" s="6">
        <f>SUMIF(AH$98:AH$128,$D562,AJ$98:AJ$128)</f>
        <v>0</v>
      </c>
      <c r="AH562" s="9"/>
      <c r="AI562" s="10"/>
      <c r="AJ562" s="11"/>
      <c r="AK562" s="6">
        <f>SUMIF(AL$98:AL$128,$D562,AN$98:AN$128)</f>
        <v>0</v>
      </c>
      <c r="AL562" s="9"/>
      <c r="AM562" s="10"/>
      <c r="AN562" s="11"/>
      <c r="AO562" s="6">
        <f>SUMIF(AP$98:AP$128,$D562,AR$98:AR$128)</f>
        <v>0</v>
      </c>
      <c r="AP562" s="9"/>
      <c r="AQ562" s="10"/>
      <c r="AR562" s="11"/>
      <c r="AS562" s="6">
        <f>SUMIF(AT$98:AT$128,$D562,AV$98:AV$128)</f>
        <v>0</v>
      </c>
      <c r="AT562" s="9"/>
      <c r="AU562" s="10"/>
      <c r="AV562" s="11"/>
      <c r="AW562" s="6">
        <f>SUMIF(AX$98:AX$128,$D562,AZ$98:AZ$128)</f>
        <v>0</v>
      </c>
      <c r="AX562" s="9"/>
      <c r="AY562" s="10"/>
      <c r="AZ562" s="11"/>
      <c r="BA562" s="6">
        <f>SUMIF(BB$98:BB$128,$D562,BD$98:BD$128)</f>
        <v>0</v>
      </c>
      <c r="BB562" s="9"/>
      <c r="BC562" s="10"/>
      <c r="BD562" s="11"/>
      <c r="BE562" s="6">
        <f>SUMIF(BF$98:BF$128,$D562,BH$98:BH$128)</f>
        <v>0</v>
      </c>
      <c r="BF562" s="9"/>
      <c r="BG562" s="10"/>
      <c r="BH562" s="11"/>
      <c r="BI562" s="6">
        <f>SUMIF(BJ$98:BJ$128,$D562,BL$98:BL$128)</f>
        <v>0</v>
      </c>
      <c r="BJ562" s="9"/>
      <c r="BK562" s="10"/>
      <c r="BL562" s="11"/>
      <c r="BM562" s="6">
        <f>SUMIF(BN$98:BN$128,$D562,BP$98:BP$128)</f>
        <v>0</v>
      </c>
      <c r="BN562" s="9"/>
      <c r="BO562" s="10"/>
      <c r="BP562" s="11"/>
      <c r="BQ562" s="6">
        <f>SUMIF(BR$98:BR$128,$D562,BT$98:BT$128)</f>
        <v>0</v>
      </c>
      <c r="BR562" s="9"/>
      <c r="BS562" s="10"/>
      <c r="BT562" s="11"/>
      <c r="BU562" s="6">
        <f>SUMIF(BV$98:BV$128,$D562,BX$98:BX$128)</f>
        <v>0</v>
      </c>
      <c r="BV562" s="9"/>
      <c r="BW562" s="10"/>
      <c r="BX562" s="11"/>
      <c r="BY562" s="6">
        <f>SUMIF(BZ$98:BZ$128,$D562,CB$98:CB$128)</f>
        <v>0</v>
      </c>
      <c r="BZ562" s="9"/>
      <c r="CA562" s="10"/>
      <c r="CB562" s="11"/>
      <c r="CC562" s="6">
        <f>SUMIF(CD$98:CD$128,$D562,CF$98:CF$128)</f>
        <v>0</v>
      </c>
      <c r="CD562" s="9"/>
      <c r="CE562" s="10"/>
      <c r="CF562" s="11"/>
      <c r="CG562" s="6">
        <f>SUMIF(CH$98:CH$128,$D562,CJ$98:CJ$128)</f>
        <v>0</v>
      </c>
      <c r="CH562" s="9"/>
      <c r="CI562" s="10"/>
      <c r="CJ562" s="11"/>
      <c r="CK562" s="6">
        <f>SUMIF(CL$98:CL$128,$D562,CN$98:CN$128)</f>
        <v>0</v>
      </c>
      <c r="CL562" s="9"/>
      <c r="CM562" s="10"/>
      <c r="CN562" s="11"/>
      <c r="CO562" s="6">
        <f>SUMIF(CP$98:CP$128,$D562,CR$98:CR$128)</f>
        <v>0</v>
      </c>
      <c r="CP562" s="9"/>
      <c r="CQ562" s="10"/>
      <c r="CR562" s="11"/>
      <c r="CS562" s="6">
        <f>SUMIF(CT$98:CT$128,$D562,CV$98:CV$128)</f>
        <v>0</v>
      </c>
      <c r="CT562" s="9"/>
      <c r="CU562" s="10"/>
      <c r="CV562" s="11"/>
      <c r="CW562" s="6">
        <f>SUMIF(CX$98:CX$128,$D562,CZ$98:CZ$128)</f>
        <v>0</v>
      </c>
      <c r="CX562" s="9"/>
      <c r="CY562" s="10"/>
      <c r="CZ562" s="11"/>
      <c r="DA562" s="6">
        <f>SUMIF(DB$98:DB$128,$D562,DD$98:DD$128)</f>
        <v>0</v>
      </c>
      <c r="DB562" s="9"/>
      <c r="DC562" s="10"/>
      <c r="DD562" s="11"/>
      <c r="DE562" s="6">
        <f>SUMIF(DF$98:DF$128,$D562,DH$98:DH$128)</f>
        <v>0</v>
      </c>
      <c r="DF562" s="9"/>
      <c r="DG562" s="10"/>
      <c r="DH562" s="11"/>
      <c r="DI562" s="6">
        <f>SUMIF(DJ$98:DJ$128,$D562,DL$98:DL$128)</f>
        <v>0</v>
      </c>
      <c r="DJ562" s="9"/>
      <c r="DK562" s="10"/>
      <c r="DL562" s="11"/>
      <c r="DM562" s="6">
        <f>SUMIF(DN$98:DN$128,$D562,DP$98:DP$128)</f>
        <v>0</v>
      </c>
      <c r="DN562" s="9"/>
      <c r="DO562" s="10"/>
      <c r="DP562" s="11"/>
      <c r="DQ562" s="6">
        <f>SUMIF(DR$98:DR$128,$D562,DT$98:DT$128)</f>
        <v>0</v>
      </c>
      <c r="DR562" s="9"/>
      <c r="DS562" s="10"/>
      <c r="DT562" s="11"/>
      <c r="DU562" s="6">
        <f>SUMIF(DV$98:DV$128,$D562,DX$98:DX$128)</f>
        <v>0</v>
      </c>
      <c r="DV562" s="9"/>
      <c r="DW562" s="10"/>
      <c r="DX562" s="11"/>
      <c r="DY562" s="6">
        <f>SUMIF(DZ$98:DZ$128,$D562,EB$98:EB$128)</f>
        <v>0</v>
      </c>
      <c r="DZ562" s="9"/>
      <c r="EA562" s="10"/>
      <c r="EB562" s="11"/>
      <c r="EC562" s="6">
        <f>SUMIF(ED$98:ED$128,$D562,EF$98:EF$128)</f>
        <v>0</v>
      </c>
      <c r="ED562" s="9"/>
      <c r="EE562" s="10"/>
      <c r="EF562" s="11"/>
      <c r="EG562" s="6">
        <f>SUMIF(EH$98:EH$128,$D562,EJ$98:EJ$128)</f>
        <v>0</v>
      </c>
      <c r="EH562" s="9"/>
      <c r="EI562" s="10"/>
      <c r="EJ562" s="11"/>
      <c r="EK562" s="6">
        <f>SUMIF(EL$98:EL$128,$D562,EN$98:EN$128)</f>
        <v>0</v>
      </c>
      <c r="EL562" s="9"/>
      <c r="EM562" s="10"/>
      <c r="EN562" s="11"/>
      <c r="EO562" s="6">
        <f>SUMIF(EP$98:EP$128,$D562,ER$98:ER$128)</f>
        <v>0</v>
      </c>
      <c r="EP562" s="9"/>
      <c r="EQ562" s="10"/>
      <c r="ER562" s="11"/>
      <c r="ES562" s="6">
        <f>SUMIF(ET$98:ET$128,$D562,EV$98:EV$128)</f>
        <v>0</v>
      </c>
      <c r="ET562" s="9"/>
      <c r="EU562" s="10"/>
      <c r="EV562" s="11"/>
      <c r="EW562" s="6">
        <f>SUMIF(EX$98:EX$128,$D562,EZ$98:EZ$128)</f>
        <v>0</v>
      </c>
      <c r="EX562" s="9"/>
      <c r="EY562" s="10"/>
      <c r="EZ562" s="11"/>
      <c r="FA562" s="6">
        <f>SUMIF(FB$98:FB$128,$D562,FD$98:FD$128)</f>
        <v>0</v>
      </c>
      <c r="FB562" s="9"/>
      <c r="FC562" s="10"/>
      <c r="FD562" s="11"/>
      <c r="FE562" s="6">
        <f>SUMIF(FF$98:FF$128,$D562,FH$98:FH$128)</f>
        <v>0</v>
      </c>
      <c r="FF562" s="9"/>
      <c r="FG562" s="10"/>
      <c r="FH562" s="11"/>
      <c r="FI562" s="6">
        <f>SUMIF(FJ$98:FJ$128,$D562,FL$98:FL$128)</f>
        <v>0</v>
      </c>
      <c r="FJ562" s="9"/>
      <c r="FK562" s="10"/>
      <c r="FL562" s="11"/>
      <c r="FM562" s="6">
        <f>SUMIF(FN$98:FN$128,$D562,FP$98:FP$128)</f>
        <v>0</v>
      </c>
      <c r="FN562" s="9"/>
      <c r="FO562" s="10"/>
      <c r="FP562" s="11"/>
      <c r="FQ562" s="6">
        <f>SUMIF(FR$98:FR$128,$D562,FT$98:FT$128)</f>
        <v>0</v>
      </c>
      <c r="FR562" s="9"/>
      <c r="FS562" s="10"/>
      <c r="FT562" s="11"/>
      <c r="FU562" s="6">
        <f>SUMIF(FV$98:FV$128,$D562,FX$98:FX$128)</f>
        <v>0</v>
      </c>
      <c r="FV562" s="9"/>
      <c r="FW562" s="10"/>
      <c r="FX562" s="11"/>
      <c r="FY562" s="6">
        <f>SUMIF(FZ$98:FZ$128,$D562,GB$98:GB$128)</f>
        <v>0</v>
      </c>
      <c r="FZ562" s="9"/>
      <c r="GA562" s="10"/>
      <c r="GB562" s="11"/>
      <c r="GC562" s="6">
        <f>SUMIF(GD$98:GD$128,$D562,GF$98:GF$128)</f>
        <v>0</v>
      </c>
      <c r="GD562" s="9"/>
      <c r="GE562" s="10"/>
      <c r="GF562" s="11"/>
      <c r="GG562" s="6">
        <f>SUMIF(GH$98:GH$128,$D562,GJ$98:GJ$128)</f>
        <v>0</v>
      </c>
      <c r="GH562" s="9"/>
      <c r="GI562" s="10"/>
      <c r="GJ562" s="11"/>
      <c r="GK562" s="6">
        <f>SUMIF(GL$98:GL$128,$D562,GN$98:GN$128)</f>
        <v>0</v>
      </c>
      <c r="GL562" s="9"/>
      <c r="GM562" s="10"/>
      <c r="GN562" s="11"/>
      <c r="GO562" s="6">
        <f>SUMIF(GP$98:GP$128,$D562,GR$98:GR$128)</f>
        <v>0</v>
      </c>
      <c r="GP562" s="9"/>
      <c r="GQ562" s="10"/>
      <c r="GR562" s="11"/>
      <c r="GS562" s="6">
        <f>SUMIF(GT$98:GT$128,$D562,GV$98:GV$128)</f>
        <v>0</v>
      </c>
      <c r="GT562" s="9"/>
      <c r="GU562" s="10"/>
      <c r="GV562" s="20"/>
      <c r="GW562" s="19">
        <f t="shared" si="14"/>
        <v>0</v>
      </c>
      <c r="GX562" s="472"/>
      <c r="GY562" s="522"/>
    </row>
    <row r="563" spans="1:207" ht="30.75" customHeight="1">
      <c r="A563" s="47" t="s">
        <v>79</v>
      </c>
      <c r="B563" s="496"/>
      <c r="C563" s="449" t="s">
        <v>525</v>
      </c>
      <c r="D563" s="445" t="s">
        <v>480</v>
      </c>
      <c r="E563" s="6">
        <f>SUMIF(F$129:F$159,$D563,H$129:H$159)</f>
        <v>0</v>
      </c>
      <c r="F563" s="9"/>
      <c r="G563" s="10"/>
      <c r="H563" s="11"/>
      <c r="I563" s="6">
        <f>SUMIF(J$129:J$159,$D563,L$129:L$159)</f>
        <v>0</v>
      </c>
      <c r="J563" s="9"/>
      <c r="K563" s="10"/>
      <c r="L563" s="11"/>
      <c r="M563" s="6">
        <f>SUMIF(N$129:N$159,$D563,P$129:P$159)</f>
        <v>0</v>
      </c>
      <c r="N563" s="9"/>
      <c r="O563" s="10"/>
      <c r="P563" s="11"/>
      <c r="Q563" s="6">
        <f>SUMIF(R$129:R$159,$D563,T$129:T$159)</f>
        <v>0</v>
      </c>
      <c r="R563" s="9"/>
      <c r="S563" s="10"/>
      <c r="T563" s="11"/>
      <c r="U563" s="6">
        <f>SUMIF(V$129:V$159,$D563,X$129:X$159)</f>
        <v>0</v>
      </c>
      <c r="V563" s="9"/>
      <c r="W563" s="10"/>
      <c r="X563" s="11"/>
      <c r="Y563" s="6">
        <f>SUMIF(Z$129:Z$159,$D563,AB$129:AB$159)</f>
        <v>0</v>
      </c>
      <c r="Z563" s="9"/>
      <c r="AA563" s="10"/>
      <c r="AB563" s="11"/>
      <c r="AC563" s="6">
        <f>SUMIF(AD$129:AD$159,$D563,AF$129:AF$159)</f>
        <v>0</v>
      </c>
      <c r="AD563" s="9"/>
      <c r="AE563" s="10"/>
      <c r="AF563" s="11"/>
      <c r="AG563" s="6">
        <f>SUMIF(AH$129:AH$159,$D563,AJ$129:AJ$159)</f>
        <v>0</v>
      </c>
      <c r="AH563" s="9"/>
      <c r="AI563" s="10"/>
      <c r="AJ563" s="11"/>
      <c r="AK563" s="6">
        <f>SUMIF(AL$129:AL$159,$D563,AN$129:AN$159)</f>
        <v>0</v>
      </c>
      <c r="AL563" s="9"/>
      <c r="AM563" s="10"/>
      <c r="AN563" s="11"/>
      <c r="AO563" s="6">
        <f>SUMIF(AP$129:AP$159,$D563,AR$129:AR$159)</f>
        <v>0</v>
      </c>
      <c r="AP563" s="9"/>
      <c r="AQ563" s="10"/>
      <c r="AR563" s="11"/>
      <c r="AS563" s="6">
        <f>SUMIF(AT$129:AT$159,$D563,AV$129:AV$159)</f>
        <v>0</v>
      </c>
      <c r="AT563" s="9"/>
      <c r="AU563" s="10"/>
      <c r="AV563" s="11"/>
      <c r="AW563" s="6">
        <f>SUMIF(AX$129:AX$159,$D563,AZ$129:AZ$159)</f>
        <v>0</v>
      </c>
      <c r="AX563" s="9"/>
      <c r="AY563" s="10"/>
      <c r="AZ563" s="11"/>
      <c r="BA563" s="6">
        <f>SUMIF(BB$129:BB$159,$D563,BD$129:BD$159)</f>
        <v>0</v>
      </c>
      <c r="BB563" s="9"/>
      <c r="BC563" s="10"/>
      <c r="BD563" s="11"/>
      <c r="BE563" s="6">
        <f>SUMIF(BF$129:BF$159,$D563,BH$129:BH$159)</f>
        <v>0</v>
      </c>
      <c r="BF563" s="9"/>
      <c r="BG563" s="10"/>
      <c r="BH563" s="11"/>
      <c r="BI563" s="6">
        <f>SUMIF(BJ$129:BJ$159,$D563,BL$129:BL$159)</f>
        <v>0</v>
      </c>
      <c r="BJ563" s="9"/>
      <c r="BK563" s="10"/>
      <c r="BL563" s="11"/>
      <c r="BM563" s="6">
        <f>SUMIF(BN$129:BN$159,$D563,BP$129:BP$159)</f>
        <v>0</v>
      </c>
      <c r="BN563" s="9"/>
      <c r="BO563" s="10"/>
      <c r="BP563" s="11"/>
      <c r="BQ563" s="6">
        <f>SUMIF(BR$129:BR$159,$D563,BT$129:BT$159)</f>
        <v>0</v>
      </c>
      <c r="BR563" s="9"/>
      <c r="BS563" s="10"/>
      <c r="BT563" s="11"/>
      <c r="BU563" s="6">
        <f>SUMIF(BV$129:BV$159,$D563,BX$129:BX$159)</f>
        <v>0</v>
      </c>
      <c r="BV563" s="9"/>
      <c r="BW563" s="10"/>
      <c r="BX563" s="11"/>
      <c r="BY563" s="6">
        <f>SUMIF(BZ$129:BZ$159,$D563,CB$129:CB$159)</f>
        <v>0</v>
      </c>
      <c r="BZ563" s="9"/>
      <c r="CA563" s="10"/>
      <c r="CB563" s="11"/>
      <c r="CC563" s="6">
        <f>SUMIF(CD$129:CD$159,$D563,CF$129:CF$159)</f>
        <v>0</v>
      </c>
      <c r="CD563" s="9"/>
      <c r="CE563" s="10"/>
      <c r="CF563" s="11"/>
      <c r="CG563" s="6">
        <f>SUMIF(CH$129:CH$159,$D563,CJ$129:CJ$159)</f>
        <v>0</v>
      </c>
      <c r="CH563" s="9"/>
      <c r="CI563" s="10"/>
      <c r="CJ563" s="11"/>
      <c r="CK563" s="6">
        <f>SUMIF(CL$129:CL$159,$D563,CN$129:CN$159)</f>
        <v>0</v>
      </c>
      <c r="CL563" s="9"/>
      <c r="CM563" s="10"/>
      <c r="CN563" s="11"/>
      <c r="CO563" s="6">
        <f>SUMIF(CP$129:CP$159,$D563,CR$129:CR$159)</f>
        <v>0</v>
      </c>
      <c r="CP563" s="9"/>
      <c r="CQ563" s="10"/>
      <c r="CR563" s="11"/>
      <c r="CS563" s="6">
        <f>SUMIF(CT$129:CT$159,$D563,CV$129:CV$159)</f>
        <v>0</v>
      </c>
      <c r="CT563" s="9"/>
      <c r="CU563" s="10"/>
      <c r="CV563" s="11"/>
      <c r="CW563" s="6">
        <f>SUMIF(CX$129:CX$159,$D563,CZ$129:CZ$159)</f>
        <v>0</v>
      </c>
      <c r="CX563" s="9"/>
      <c r="CY563" s="10"/>
      <c r="CZ563" s="11"/>
      <c r="DA563" s="6">
        <f>SUMIF(DB$129:DB$159,$D563,DD$129:DD$159)</f>
        <v>0</v>
      </c>
      <c r="DB563" s="9"/>
      <c r="DC563" s="10"/>
      <c r="DD563" s="11"/>
      <c r="DE563" s="6">
        <f>SUMIF(DF$129:DF$159,$D563,DH$129:DH$159)</f>
        <v>0</v>
      </c>
      <c r="DF563" s="9"/>
      <c r="DG563" s="10"/>
      <c r="DH563" s="11"/>
      <c r="DI563" s="6">
        <f>SUMIF(DJ$129:DJ$159,$D563,DL$129:DL$159)</f>
        <v>0</v>
      </c>
      <c r="DJ563" s="9"/>
      <c r="DK563" s="10"/>
      <c r="DL563" s="11"/>
      <c r="DM563" s="6">
        <f>SUMIF(DN$129:DN$159,$D563,DP$129:DP$159)</f>
        <v>0</v>
      </c>
      <c r="DN563" s="9"/>
      <c r="DO563" s="10"/>
      <c r="DP563" s="11"/>
      <c r="DQ563" s="6">
        <f>SUMIF(DR$129:DR$159,$D563,DT$129:DT$159)</f>
        <v>0</v>
      </c>
      <c r="DR563" s="9"/>
      <c r="DS563" s="10"/>
      <c r="DT563" s="11"/>
      <c r="DU563" s="6">
        <f>SUMIF(DV$129:DV$159,$D563,DX$129:DX$159)</f>
        <v>0</v>
      </c>
      <c r="DV563" s="9"/>
      <c r="DW563" s="10"/>
      <c r="DX563" s="11"/>
      <c r="DY563" s="6">
        <f>SUMIF(DZ$129:DZ$159,$D563,EB$129:EB$159)</f>
        <v>0</v>
      </c>
      <c r="DZ563" s="9"/>
      <c r="EA563" s="10"/>
      <c r="EB563" s="11"/>
      <c r="EC563" s="6">
        <f>SUMIF(ED$129:ED$159,$D563,EF$129:EF$159)</f>
        <v>0</v>
      </c>
      <c r="ED563" s="9"/>
      <c r="EE563" s="10"/>
      <c r="EF563" s="11"/>
      <c r="EG563" s="6">
        <f>SUMIF(EH$129:EH$159,$D563,EJ$129:EJ$159)</f>
        <v>0</v>
      </c>
      <c r="EH563" s="9"/>
      <c r="EI563" s="10"/>
      <c r="EJ563" s="11"/>
      <c r="EK563" s="6">
        <f>SUMIF(EL$129:EL$159,$D563,EN$129:EN$159)</f>
        <v>0</v>
      </c>
      <c r="EL563" s="9"/>
      <c r="EM563" s="10"/>
      <c r="EN563" s="11"/>
      <c r="EO563" s="6">
        <f>SUMIF(EP$129:EP$159,$D563,ER$129:ER$159)</f>
        <v>0</v>
      </c>
      <c r="EP563" s="9"/>
      <c r="EQ563" s="10"/>
      <c r="ER563" s="11"/>
      <c r="ES563" s="6">
        <f>SUMIF(ET$129:ET$159,$D563,EV$129:EV$159)</f>
        <v>0</v>
      </c>
      <c r="ET563" s="9"/>
      <c r="EU563" s="10"/>
      <c r="EV563" s="11"/>
      <c r="EW563" s="6">
        <f>SUMIF(EX$129:EX$159,$D563,EZ$129:EZ$159)</f>
        <v>0</v>
      </c>
      <c r="EX563" s="9"/>
      <c r="EY563" s="10"/>
      <c r="EZ563" s="11"/>
      <c r="FA563" s="6">
        <f>SUMIF(FB$129:FB$159,$D563,FD$129:FD$159)</f>
        <v>0</v>
      </c>
      <c r="FB563" s="9"/>
      <c r="FC563" s="10"/>
      <c r="FD563" s="11"/>
      <c r="FE563" s="6">
        <f>SUMIF(FF$129:FF$159,$D563,FH$129:FH$159)</f>
        <v>0</v>
      </c>
      <c r="FF563" s="9"/>
      <c r="FG563" s="10"/>
      <c r="FH563" s="11"/>
      <c r="FI563" s="6">
        <f>SUMIF(FJ$129:FJ$159,$D563,FL$129:FL$159)</f>
        <v>0</v>
      </c>
      <c r="FJ563" s="9"/>
      <c r="FK563" s="10"/>
      <c r="FL563" s="11"/>
      <c r="FM563" s="6">
        <f>SUMIF(FN$129:FN$159,$D563,FP$129:FP$159)</f>
        <v>0</v>
      </c>
      <c r="FN563" s="9"/>
      <c r="FO563" s="10"/>
      <c r="FP563" s="11"/>
      <c r="FQ563" s="6">
        <f>SUMIF(FR$129:FR$159,$D563,FT$129:FT$159)</f>
        <v>0</v>
      </c>
      <c r="FR563" s="9"/>
      <c r="FS563" s="10"/>
      <c r="FT563" s="11"/>
      <c r="FU563" s="6">
        <f>SUMIF(FV$129:FV$159,$D563,FX$129:FX$159)</f>
        <v>0</v>
      </c>
      <c r="FV563" s="9"/>
      <c r="FW563" s="10"/>
      <c r="FX563" s="11"/>
      <c r="FY563" s="6">
        <f>SUMIF(FZ$129:FZ$159,$D563,GB$129:GB$159)</f>
        <v>0</v>
      </c>
      <c r="FZ563" s="9"/>
      <c r="GA563" s="10"/>
      <c r="GB563" s="11"/>
      <c r="GC563" s="6">
        <f>SUMIF(GD$129:GD$159,$D563,GF$129:GF$159)</f>
        <v>0</v>
      </c>
      <c r="GD563" s="9"/>
      <c r="GE563" s="10"/>
      <c r="GF563" s="11"/>
      <c r="GG563" s="6">
        <f>SUMIF(GH$129:GH$159,$D563,GJ$129:GJ$159)</f>
        <v>0</v>
      </c>
      <c r="GH563" s="9"/>
      <c r="GI563" s="10"/>
      <c r="GJ563" s="11"/>
      <c r="GK563" s="6">
        <f>SUMIF(GL$129:GL$159,$D563,GN$129:GN$159)</f>
        <v>0</v>
      </c>
      <c r="GL563" s="9"/>
      <c r="GM563" s="10"/>
      <c r="GN563" s="11"/>
      <c r="GO563" s="6">
        <f>SUMIF(GP$129:GP$159,$D563,GR$129:GR$159)</f>
        <v>0</v>
      </c>
      <c r="GP563" s="9"/>
      <c r="GQ563" s="10"/>
      <c r="GR563" s="11"/>
      <c r="GS563" s="6">
        <f>SUMIF(GT$129:GT$159,$D563,GV$129:GV$159)</f>
        <v>0</v>
      </c>
      <c r="GT563" s="9"/>
      <c r="GU563" s="10"/>
      <c r="GV563" s="20"/>
      <c r="GW563" s="19">
        <f t="shared" si="14"/>
        <v>0</v>
      </c>
      <c r="GX563" s="472"/>
      <c r="GY563" s="522"/>
    </row>
    <row r="564" spans="1:207" ht="30.75" customHeight="1">
      <c r="A564" s="47" t="s">
        <v>80</v>
      </c>
      <c r="B564" s="496"/>
      <c r="C564" s="449" t="s">
        <v>525</v>
      </c>
      <c r="D564" s="445" t="s">
        <v>480</v>
      </c>
      <c r="E564" s="6">
        <f>SUMIF(F$160:F$190,$D564,H$160:H$190)</f>
        <v>0</v>
      </c>
      <c r="F564" s="9"/>
      <c r="G564" s="10"/>
      <c r="H564" s="11"/>
      <c r="I564" s="6">
        <f>SUMIF(J$160:J$190,$D564,L$160:L$190)</f>
        <v>0</v>
      </c>
      <c r="J564" s="9"/>
      <c r="K564" s="10"/>
      <c r="L564" s="11"/>
      <c r="M564" s="6">
        <f>SUMIF(N$160:N$190,$D564,P$160:P$190)</f>
        <v>0</v>
      </c>
      <c r="N564" s="9"/>
      <c r="O564" s="10"/>
      <c r="P564" s="11"/>
      <c r="Q564" s="6">
        <f>SUMIF(R$160:R$190,$D564,T$160:T$190)</f>
        <v>0</v>
      </c>
      <c r="R564" s="9"/>
      <c r="S564" s="10"/>
      <c r="T564" s="11"/>
      <c r="U564" s="6">
        <f>SUMIF(V$160:V$190,$D564,X$160:X$190)</f>
        <v>0</v>
      </c>
      <c r="V564" s="9"/>
      <c r="W564" s="10"/>
      <c r="X564" s="11"/>
      <c r="Y564" s="6">
        <f>SUMIF(Z$160:Z$190,$D564,AB$160:AB$190)</f>
        <v>0</v>
      </c>
      <c r="Z564" s="9"/>
      <c r="AA564" s="10"/>
      <c r="AB564" s="11"/>
      <c r="AC564" s="6">
        <f>SUMIF(AD$160:AD$190,$D564,AF$160:AF$190)</f>
        <v>0</v>
      </c>
      <c r="AD564" s="9"/>
      <c r="AE564" s="10"/>
      <c r="AF564" s="11"/>
      <c r="AG564" s="6">
        <f>SUMIF(AH$160:AH$190,$D564,AJ$160:AJ$190)</f>
        <v>0</v>
      </c>
      <c r="AH564" s="9"/>
      <c r="AI564" s="10"/>
      <c r="AJ564" s="11"/>
      <c r="AK564" s="6">
        <f>SUMIF(AL$160:AL$190,$D564,AN$160:AN$190)</f>
        <v>0</v>
      </c>
      <c r="AL564" s="9"/>
      <c r="AM564" s="10"/>
      <c r="AN564" s="11"/>
      <c r="AO564" s="6">
        <f>SUMIF(AP$160:AP$190,$D564,AR$160:AR$190)</f>
        <v>0</v>
      </c>
      <c r="AP564" s="9"/>
      <c r="AQ564" s="10"/>
      <c r="AR564" s="11"/>
      <c r="AS564" s="6">
        <f>SUMIF(AT$160:AT$190,$D564,AV$160:AV$190)</f>
        <v>0</v>
      </c>
      <c r="AT564" s="9"/>
      <c r="AU564" s="10"/>
      <c r="AV564" s="11"/>
      <c r="AW564" s="6">
        <f>SUMIF(AX$160:AX$190,$D564,AZ$160:AZ$190)</f>
        <v>0</v>
      </c>
      <c r="AX564" s="9"/>
      <c r="AY564" s="10"/>
      <c r="AZ564" s="11"/>
      <c r="BA564" s="6">
        <f>SUMIF(BB$160:BB$190,$D564,BD$160:BD$190)</f>
        <v>0</v>
      </c>
      <c r="BB564" s="9"/>
      <c r="BC564" s="10"/>
      <c r="BD564" s="11"/>
      <c r="BE564" s="6">
        <f>SUMIF(BF$160:BF$190,$D564,BH$160:BH$190)</f>
        <v>0</v>
      </c>
      <c r="BF564" s="9"/>
      <c r="BG564" s="10"/>
      <c r="BH564" s="11"/>
      <c r="BI564" s="6">
        <f>SUMIF(BJ$160:BJ$190,$D564,BL$160:BL$190)</f>
        <v>0</v>
      </c>
      <c r="BJ564" s="9"/>
      <c r="BK564" s="10"/>
      <c r="BL564" s="11"/>
      <c r="BM564" s="6">
        <f>SUMIF(BN$160:BN$190,$D564,BP$160:BP$190)</f>
        <v>0</v>
      </c>
      <c r="BN564" s="9"/>
      <c r="BO564" s="10"/>
      <c r="BP564" s="11"/>
      <c r="BQ564" s="6">
        <f>SUMIF(BR$160:BR$190,$D564,BT$160:BT$190)</f>
        <v>0</v>
      </c>
      <c r="BR564" s="9"/>
      <c r="BS564" s="10"/>
      <c r="BT564" s="11"/>
      <c r="BU564" s="6">
        <f>SUMIF(BV$160:BV$190,$D564,BX$160:BX$190)</f>
        <v>0</v>
      </c>
      <c r="BV564" s="9"/>
      <c r="BW564" s="10"/>
      <c r="BX564" s="11"/>
      <c r="BY564" s="6">
        <f>SUMIF(BZ$160:BZ$190,$D564,CB$160:CB$190)</f>
        <v>0</v>
      </c>
      <c r="BZ564" s="9"/>
      <c r="CA564" s="10"/>
      <c r="CB564" s="11"/>
      <c r="CC564" s="6">
        <f>SUMIF(CD$160:CD$190,$D564,CF$160:CF$190)</f>
        <v>0</v>
      </c>
      <c r="CD564" s="9"/>
      <c r="CE564" s="10"/>
      <c r="CF564" s="11"/>
      <c r="CG564" s="6">
        <f>SUMIF(CH$160:CH$190,$D564,CJ$160:CJ$190)</f>
        <v>0</v>
      </c>
      <c r="CH564" s="9"/>
      <c r="CI564" s="10"/>
      <c r="CJ564" s="11"/>
      <c r="CK564" s="6">
        <f>SUMIF(CL$160:CL$190,$D564,CN$160:CN$190)</f>
        <v>0</v>
      </c>
      <c r="CL564" s="9"/>
      <c r="CM564" s="10"/>
      <c r="CN564" s="11"/>
      <c r="CO564" s="6">
        <f>SUMIF(CP$160:CP$190,$D564,CR$160:CR$190)</f>
        <v>0</v>
      </c>
      <c r="CP564" s="9"/>
      <c r="CQ564" s="10"/>
      <c r="CR564" s="11"/>
      <c r="CS564" s="6">
        <f>SUMIF(CT$160:CT$190,$D564,CV$160:CV$190)</f>
        <v>0</v>
      </c>
      <c r="CT564" s="9"/>
      <c r="CU564" s="10"/>
      <c r="CV564" s="11"/>
      <c r="CW564" s="6">
        <f>SUMIF(CX$160:CX$190,$D564,CZ$160:CZ$190)</f>
        <v>0</v>
      </c>
      <c r="CX564" s="9"/>
      <c r="CY564" s="10"/>
      <c r="CZ564" s="11"/>
      <c r="DA564" s="6">
        <f>SUMIF(DB$160:DB$190,$D564,DD$160:DD$190)</f>
        <v>0</v>
      </c>
      <c r="DB564" s="9"/>
      <c r="DC564" s="10"/>
      <c r="DD564" s="11"/>
      <c r="DE564" s="6">
        <f>SUMIF(DF$160:DF$190,$D564,DH$160:DH$190)</f>
        <v>0</v>
      </c>
      <c r="DF564" s="9"/>
      <c r="DG564" s="10"/>
      <c r="DH564" s="11"/>
      <c r="DI564" s="6">
        <f>SUMIF(DJ$160:DJ$190,$D564,DL$160:DL$190)</f>
        <v>0</v>
      </c>
      <c r="DJ564" s="9"/>
      <c r="DK564" s="10"/>
      <c r="DL564" s="11"/>
      <c r="DM564" s="6">
        <f>SUMIF(DN$160:DN$190,$D564,DP$160:DP$190)</f>
        <v>0</v>
      </c>
      <c r="DN564" s="9"/>
      <c r="DO564" s="10"/>
      <c r="DP564" s="11"/>
      <c r="DQ564" s="6">
        <f>SUMIF(DR$160:DR$190,$D564,DT$160:DT$190)</f>
        <v>0</v>
      </c>
      <c r="DR564" s="9"/>
      <c r="DS564" s="10"/>
      <c r="DT564" s="11"/>
      <c r="DU564" s="6">
        <f>SUMIF(DV$160:DV$190,$D564,DX$160:DX$190)</f>
        <v>0</v>
      </c>
      <c r="DV564" s="9"/>
      <c r="DW564" s="10"/>
      <c r="DX564" s="11"/>
      <c r="DY564" s="6">
        <f>SUMIF(DZ$160:DZ$190,$D564,EB$160:EB$190)</f>
        <v>0</v>
      </c>
      <c r="DZ564" s="9"/>
      <c r="EA564" s="10"/>
      <c r="EB564" s="11"/>
      <c r="EC564" s="6">
        <f>SUMIF(ED$160:ED$190,$D564,EF$160:EF$190)</f>
        <v>0</v>
      </c>
      <c r="ED564" s="9"/>
      <c r="EE564" s="10"/>
      <c r="EF564" s="11"/>
      <c r="EG564" s="6">
        <f>SUMIF(EH$160:EH$190,$D564,EJ$160:EJ$190)</f>
        <v>0</v>
      </c>
      <c r="EH564" s="9"/>
      <c r="EI564" s="10"/>
      <c r="EJ564" s="11"/>
      <c r="EK564" s="6">
        <f>SUMIF(EL$160:EL$190,$D564,EN$160:EN$190)</f>
        <v>0</v>
      </c>
      <c r="EL564" s="9"/>
      <c r="EM564" s="10"/>
      <c r="EN564" s="11"/>
      <c r="EO564" s="6">
        <f>SUMIF(EP$160:EP$190,$D564,ER$160:ER$190)</f>
        <v>0</v>
      </c>
      <c r="EP564" s="9"/>
      <c r="EQ564" s="10"/>
      <c r="ER564" s="11"/>
      <c r="ES564" s="6">
        <f>SUMIF(ET$160:ET$190,$D564,EV$160:EV$190)</f>
        <v>0</v>
      </c>
      <c r="ET564" s="9"/>
      <c r="EU564" s="10"/>
      <c r="EV564" s="11"/>
      <c r="EW564" s="6">
        <f>SUMIF(EX$160:EX$190,$D564,EZ$160:EZ$190)</f>
        <v>0</v>
      </c>
      <c r="EX564" s="9"/>
      <c r="EY564" s="10"/>
      <c r="EZ564" s="11"/>
      <c r="FA564" s="6">
        <f>SUMIF(FB$160:FB$190,$D564,FD$160:FD$190)</f>
        <v>0</v>
      </c>
      <c r="FB564" s="9"/>
      <c r="FC564" s="10"/>
      <c r="FD564" s="11"/>
      <c r="FE564" s="6">
        <f>SUMIF(FF$160:FF$190,$D564,FH$160:FH$190)</f>
        <v>0</v>
      </c>
      <c r="FF564" s="9"/>
      <c r="FG564" s="10"/>
      <c r="FH564" s="11"/>
      <c r="FI564" s="6">
        <f>SUMIF(FJ$160:FJ$190,$D564,FL$160:FL$190)</f>
        <v>0</v>
      </c>
      <c r="FJ564" s="9"/>
      <c r="FK564" s="10"/>
      <c r="FL564" s="11"/>
      <c r="FM564" s="6">
        <f>SUMIF(FN$160:FN$190,$D564,FP$160:FP$190)</f>
        <v>0</v>
      </c>
      <c r="FN564" s="9"/>
      <c r="FO564" s="10"/>
      <c r="FP564" s="11"/>
      <c r="FQ564" s="6">
        <f>SUMIF(FR$160:FR$190,$D564,FT$160:FT$190)</f>
        <v>0</v>
      </c>
      <c r="FR564" s="9"/>
      <c r="FS564" s="10"/>
      <c r="FT564" s="11"/>
      <c r="FU564" s="6">
        <f>SUMIF(FV$160:FV$190,$D564,FX$160:FX$190)</f>
        <v>0</v>
      </c>
      <c r="FV564" s="9"/>
      <c r="FW564" s="10"/>
      <c r="FX564" s="11"/>
      <c r="FY564" s="6">
        <f>SUMIF(FZ$160:FZ$190,$D564,GB$160:GB$190)</f>
        <v>0</v>
      </c>
      <c r="FZ564" s="9"/>
      <c r="GA564" s="10"/>
      <c r="GB564" s="11"/>
      <c r="GC564" s="6">
        <f>SUMIF(GD$160:GD$190,$D564,GF$160:GF$190)</f>
        <v>0</v>
      </c>
      <c r="GD564" s="9"/>
      <c r="GE564" s="10"/>
      <c r="GF564" s="11"/>
      <c r="GG564" s="6">
        <f>SUMIF(GH$160:GH$190,$D564,GJ$160:GJ$190)</f>
        <v>0</v>
      </c>
      <c r="GH564" s="9"/>
      <c r="GI564" s="10"/>
      <c r="GJ564" s="11"/>
      <c r="GK564" s="6">
        <f>SUMIF(GL$160:GL$190,$D564,GN$160:GN$190)</f>
        <v>0</v>
      </c>
      <c r="GL564" s="9"/>
      <c r="GM564" s="10"/>
      <c r="GN564" s="11"/>
      <c r="GO564" s="6">
        <f>SUMIF(GP$160:GP$190,$D564,GR$160:GR$190)</f>
        <v>0</v>
      </c>
      <c r="GP564" s="9"/>
      <c r="GQ564" s="10"/>
      <c r="GR564" s="11"/>
      <c r="GS564" s="6">
        <f>SUMIF(GT$160:GT$190,$D564,GV$160:GV$190)</f>
        <v>0</v>
      </c>
      <c r="GT564" s="9"/>
      <c r="GU564" s="10"/>
      <c r="GV564" s="20"/>
      <c r="GW564" s="19">
        <f t="shared" si="14"/>
        <v>0</v>
      </c>
      <c r="GX564" s="472"/>
      <c r="GY564" s="522"/>
    </row>
    <row r="565" spans="1:207" ht="30.75" customHeight="1">
      <c r="A565" s="47" t="s">
        <v>81</v>
      </c>
      <c r="B565" s="496"/>
      <c r="C565" s="449" t="s">
        <v>525</v>
      </c>
      <c r="D565" s="445" t="s">
        <v>480</v>
      </c>
      <c r="E565" s="6">
        <f>SUMIF(F$191:F$221,$D565,H$191:H$221)</f>
        <v>0</v>
      </c>
      <c r="F565" s="9"/>
      <c r="G565" s="10"/>
      <c r="H565" s="11"/>
      <c r="I565" s="6">
        <f>SUMIF(J$191:J$221,$D565,L$191:L$221)</f>
        <v>0</v>
      </c>
      <c r="J565" s="9"/>
      <c r="K565" s="10"/>
      <c r="L565" s="11"/>
      <c r="M565" s="6">
        <f>SUMIF(N$191:N$221,$D565,P$191:P$221)</f>
        <v>0</v>
      </c>
      <c r="N565" s="9"/>
      <c r="O565" s="10"/>
      <c r="P565" s="11"/>
      <c r="Q565" s="6">
        <f>SUMIF(R$191:R$221,$D565,T$191:T$221)</f>
        <v>0</v>
      </c>
      <c r="R565" s="9"/>
      <c r="S565" s="10"/>
      <c r="T565" s="11"/>
      <c r="U565" s="6">
        <f>SUMIF(V$191:V$221,$D565,X$191:X$221)</f>
        <v>0</v>
      </c>
      <c r="V565" s="9"/>
      <c r="W565" s="10"/>
      <c r="X565" s="11"/>
      <c r="Y565" s="6">
        <f>SUMIF(Z$191:Z$221,$D565,AB$191:AB$221)</f>
        <v>0</v>
      </c>
      <c r="Z565" s="9"/>
      <c r="AA565" s="10"/>
      <c r="AB565" s="11"/>
      <c r="AC565" s="6">
        <f>SUMIF(AD$191:AD$221,$D565,AF$191:AF$221)</f>
        <v>0</v>
      </c>
      <c r="AD565" s="9"/>
      <c r="AE565" s="10"/>
      <c r="AF565" s="11"/>
      <c r="AG565" s="6">
        <f>SUMIF(AH$191:AH$221,$D565,AJ$191:AJ$221)</f>
        <v>0</v>
      </c>
      <c r="AH565" s="9"/>
      <c r="AI565" s="10"/>
      <c r="AJ565" s="11"/>
      <c r="AK565" s="6">
        <f>SUMIF(AL$191:AL$221,$D565,AN$191:AN$221)</f>
        <v>0</v>
      </c>
      <c r="AL565" s="9"/>
      <c r="AM565" s="10"/>
      <c r="AN565" s="11"/>
      <c r="AO565" s="6">
        <f>SUMIF(AP$191:AP$221,$D565,AR$191:AR$221)</f>
        <v>0</v>
      </c>
      <c r="AP565" s="9"/>
      <c r="AQ565" s="10"/>
      <c r="AR565" s="11"/>
      <c r="AS565" s="6">
        <f>SUMIF(AT$191:AT$221,$D565,AV$191:AV$221)</f>
        <v>0</v>
      </c>
      <c r="AT565" s="9"/>
      <c r="AU565" s="10"/>
      <c r="AV565" s="11"/>
      <c r="AW565" s="6">
        <f>SUMIF(AX$191:AX$221,$D565,AZ$191:AZ$221)</f>
        <v>0</v>
      </c>
      <c r="AX565" s="9"/>
      <c r="AY565" s="10"/>
      <c r="AZ565" s="11"/>
      <c r="BA565" s="6">
        <f>SUMIF(BB$191:BB$221,$D565,BD$191:BD$221)</f>
        <v>0</v>
      </c>
      <c r="BB565" s="9"/>
      <c r="BC565" s="10"/>
      <c r="BD565" s="11"/>
      <c r="BE565" s="6">
        <f>SUMIF(BF$191:BF$221,$D565,BH$191:BH$221)</f>
        <v>0</v>
      </c>
      <c r="BF565" s="9"/>
      <c r="BG565" s="10"/>
      <c r="BH565" s="11"/>
      <c r="BI565" s="6">
        <f>SUMIF(BJ$191:BJ$221,$D565,BL$191:BL$221)</f>
        <v>0</v>
      </c>
      <c r="BJ565" s="9"/>
      <c r="BK565" s="10"/>
      <c r="BL565" s="11"/>
      <c r="BM565" s="6">
        <f>SUMIF(BN$191:BN$221,$D565,BP$191:BP$221)</f>
        <v>0</v>
      </c>
      <c r="BN565" s="9"/>
      <c r="BO565" s="10"/>
      <c r="BP565" s="11"/>
      <c r="BQ565" s="6">
        <f>SUMIF(BR$191:BR$221,$D565,BT$191:BT$221)</f>
        <v>0</v>
      </c>
      <c r="BR565" s="9"/>
      <c r="BS565" s="10"/>
      <c r="BT565" s="11"/>
      <c r="BU565" s="6">
        <f>SUMIF(BV$191:BV$221,$D565,BX$191:BX$221)</f>
        <v>0</v>
      </c>
      <c r="BV565" s="9"/>
      <c r="BW565" s="10"/>
      <c r="BX565" s="11"/>
      <c r="BY565" s="6">
        <f>SUMIF(BZ$191:BZ$221,$D565,CB$191:CB$221)</f>
        <v>0</v>
      </c>
      <c r="BZ565" s="9"/>
      <c r="CA565" s="10"/>
      <c r="CB565" s="11"/>
      <c r="CC565" s="6">
        <f>SUMIF(CD$191:CD$221,$D565,CF$191:CF$221)</f>
        <v>0</v>
      </c>
      <c r="CD565" s="9"/>
      <c r="CE565" s="10"/>
      <c r="CF565" s="11"/>
      <c r="CG565" s="6">
        <f>SUMIF(CH$191:CH$221,$D565,CJ$191:CJ$221)</f>
        <v>0</v>
      </c>
      <c r="CH565" s="9"/>
      <c r="CI565" s="10"/>
      <c r="CJ565" s="11"/>
      <c r="CK565" s="6">
        <f>SUMIF(CL$191:CL$221,$D565,CN$191:CN$221)</f>
        <v>0</v>
      </c>
      <c r="CL565" s="9"/>
      <c r="CM565" s="10"/>
      <c r="CN565" s="11"/>
      <c r="CO565" s="6">
        <f>SUMIF(CP$191:CP$221,$D565,CR$191:CR$221)</f>
        <v>0</v>
      </c>
      <c r="CP565" s="9"/>
      <c r="CQ565" s="10"/>
      <c r="CR565" s="11"/>
      <c r="CS565" s="6">
        <f>SUMIF(CT$191:CT$221,$D565,CV$191:CV$221)</f>
        <v>0</v>
      </c>
      <c r="CT565" s="9"/>
      <c r="CU565" s="10"/>
      <c r="CV565" s="11"/>
      <c r="CW565" s="6">
        <f>SUMIF(CX$191:CX$221,$D565,CZ$191:CZ$221)</f>
        <v>0</v>
      </c>
      <c r="CX565" s="9"/>
      <c r="CY565" s="10"/>
      <c r="CZ565" s="11"/>
      <c r="DA565" s="6">
        <f>SUMIF(DB$191:DB$221,$D565,DD$191:DD$221)</f>
        <v>0</v>
      </c>
      <c r="DB565" s="9"/>
      <c r="DC565" s="10"/>
      <c r="DD565" s="11"/>
      <c r="DE565" s="6">
        <f>SUMIF(DF$191:DF$221,$D565,DH$191:DH$221)</f>
        <v>0</v>
      </c>
      <c r="DF565" s="9"/>
      <c r="DG565" s="10"/>
      <c r="DH565" s="11"/>
      <c r="DI565" s="6">
        <f>SUMIF(DJ$191:DJ$221,$D565,DL$191:DL$221)</f>
        <v>0</v>
      </c>
      <c r="DJ565" s="9"/>
      <c r="DK565" s="10"/>
      <c r="DL565" s="11"/>
      <c r="DM565" s="6">
        <f>SUMIF(DN$191:DN$221,$D565,DP$191:DP$221)</f>
        <v>0</v>
      </c>
      <c r="DN565" s="9"/>
      <c r="DO565" s="10"/>
      <c r="DP565" s="11"/>
      <c r="DQ565" s="6">
        <f>SUMIF(DR$191:DR$221,$D565,DT$191:DT$221)</f>
        <v>0</v>
      </c>
      <c r="DR565" s="9"/>
      <c r="DS565" s="10"/>
      <c r="DT565" s="11"/>
      <c r="DU565" s="6">
        <f>SUMIF(DV$191:DV$221,$D565,DX$191:DX$221)</f>
        <v>0</v>
      </c>
      <c r="DV565" s="9"/>
      <c r="DW565" s="10"/>
      <c r="DX565" s="11"/>
      <c r="DY565" s="6">
        <f>SUMIF(DZ$191:DZ$221,$D565,EB$191:EB$221)</f>
        <v>0</v>
      </c>
      <c r="DZ565" s="9"/>
      <c r="EA565" s="10"/>
      <c r="EB565" s="11"/>
      <c r="EC565" s="6">
        <f>SUMIF(ED$191:ED$221,$D565,EF$191:EF$221)</f>
        <v>0</v>
      </c>
      <c r="ED565" s="9"/>
      <c r="EE565" s="10"/>
      <c r="EF565" s="11"/>
      <c r="EG565" s="6">
        <f>SUMIF(EH$191:EH$221,$D565,EJ$191:EJ$221)</f>
        <v>0</v>
      </c>
      <c r="EH565" s="9"/>
      <c r="EI565" s="10"/>
      <c r="EJ565" s="11"/>
      <c r="EK565" s="6">
        <f>SUMIF(EL$191:EL$221,$D565,EN$191:EN$221)</f>
        <v>0</v>
      </c>
      <c r="EL565" s="9"/>
      <c r="EM565" s="10"/>
      <c r="EN565" s="11"/>
      <c r="EO565" s="6">
        <f>SUMIF(EP$191:EP$221,$D565,ER$191:ER$221)</f>
        <v>0</v>
      </c>
      <c r="EP565" s="9"/>
      <c r="EQ565" s="10"/>
      <c r="ER565" s="11"/>
      <c r="ES565" s="6">
        <f>SUMIF(ET$191:ET$221,$D565,EV$191:EV$221)</f>
        <v>0</v>
      </c>
      <c r="ET565" s="9"/>
      <c r="EU565" s="10"/>
      <c r="EV565" s="11"/>
      <c r="EW565" s="6">
        <f>SUMIF(EX$191:EX$221,$D565,EZ$191:EZ$221)</f>
        <v>0</v>
      </c>
      <c r="EX565" s="9"/>
      <c r="EY565" s="10"/>
      <c r="EZ565" s="11"/>
      <c r="FA565" s="6">
        <f>SUMIF(FB$191:FB$221,$D565,FD$191:FD$221)</f>
        <v>0</v>
      </c>
      <c r="FB565" s="9"/>
      <c r="FC565" s="10"/>
      <c r="FD565" s="11"/>
      <c r="FE565" s="6">
        <f>SUMIF(FF$191:FF$221,$D565,FH$191:FH$221)</f>
        <v>0</v>
      </c>
      <c r="FF565" s="9"/>
      <c r="FG565" s="10"/>
      <c r="FH565" s="11"/>
      <c r="FI565" s="6">
        <f>SUMIF(FJ$191:FJ$221,$D565,FL$191:FL$221)</f>
        <v>0</v>
      </c>
      <c r="FJ565" s="9"/>
      <c r="FK565" s="10"/>
      <c r="FL565" s="11"/>
      <c r="FM565" s="6">
        <f>SUMIF(FN$191:FN$221,$D565,FP$191:FP$221)</f>
        <v>0</v>
      </c>
      <c r="FN565" s="9"/>
      <c r="FO565" s="10"/>
      <c r="FP565" s="11"/>
      <c r="FQ565" s="6">
        <f>SUMIF(FR$191:FR$221,$D565,FT$191:FT$221)</f>
        <v>0</v>
      </c>
      <c r="FR565" s="9"/>
      <c r="FS565" s="10"/>
      <c r="FT565" s="11"/>
      <c r="FU565" s="6">
        <f>SUMIF(FV$191:FV$221,$D565,FX$191:FX$221)</f>
        <v>0</v>
      </c>
      <c r="FV565" s="9"/>
      <c r="FW565" s="10"/>
      <c r="FX565" s="11"/>
      <c r="FY565" s="6">
        <f>SUMIF(FZ$191:FZ$221,$D565,GB$191:GB$221)</f>
        <v>0</v>
      </c>
      <c r="FZ565" s="9"/>
      <c r="GA565" s="10"/>
      <c r="GB565" s="11"/>
      <c r="GC565" s="6">
        <f>SUMIF(GD$191:GD$221,$D565,GF$191:GF$221)</f>
        <v>0</v>
      </c>
      <c r="GD565" s="9"/>
      <c r="GE565" s="10"/>
      <c r="GF565" s="11"/>
      <c r="GG565" s="6">
        <f>SUMIF(GH$191:GH$221,$D565,GJ$191:GJ$221)</f>
        <v>0</v>
      </c>
      <c r="GH565" s="9"/>
      <c r="GI565" s="10"/>
      <c r="GJ565" s="11"/>
      <c r="GK565" s="6">
        <f>SUMIF(GL$191:GL$221,$D565,GN$191:GN$221)</f>
        <v>0</v>
      </c>
      <c r="GL565" s="9"/>
      <c r="GM565" s="10"/>
      <c r="GN565" s="11"/>
      <c r="GO565" s="6">
        <f>SUMIF(GP$191:GP$221,$D565,GR$191:GR$221)</f>
        <v>0</v>
      </c>
      <c r="GP565" s="9"/>
      <c r="GQ565" s="10"/>
      <c r="GR565" s="11"/>
      <c r="GS565" s="6">
        <f>SUMIF(GT$191:GT$221,$D565,GV$191:GV$221)</f>
        <v>0</v>
      </c>
      <c r="GT565" s="9"/>
      <c r="GU565" s="10"/>
      <c r="GV565" s="20"/>
      <c r="GW565" s="19">
        <f t="shared" si="14"/>
        <v>0</v>
      </c>
      <c r="GX565" s="472"/>
      <c r="GY565" s="522"/>
    </row>
    <row r="566" spans="1:207" ht="30.75" customHeight="1">
      <c r="A566" s="47" t="s">
        <v>82</v>
      </c>
      <c r="B566" s="496"/>
      <c r="C566" s="449" t="s">
        <v>525</v>
      </c>
      <c r="D566" s="445" t="s">
        <v>480</v>
      </c>
      <c r="E566" s="6">
        <f>SUMIF(F$222:F$252,$D566,H$222:H$252)</f>
        <v>0</v>
      </c>
      <c r="F566" s="9"/>
      <c r="G566" s="10"/>
      <c r="H566" s="11"/>
      <c r="I566" s="6">
        <f>SUMIF(J$222:J$252,$D566,L$222:L$252)</f>
        <v>0</v>
      </c>
      <c r="J566" s="9"/>
      <c r="K566" s="10"/>
      <c r="L566" s="11"/>
      <c r="M566" s="6">
        <f>SUMIF(N$222:N$252,$D566,P$222:P$252)</f>
        <v>0</v>
      </c>
      <c r="N566" s="9"/>
      <c r="O566" s="10"/>
      <c r="P566" s="11"/>
      <c r="Q566" s="6">
        <f>SUMIF(R$222:R$252,$D566,T$222:T$252)</f>
        <v>0</v>
      </c>
      <c r="R566" s="9"/>
      <c r="S566" s="10"/>
      <c r="T566" s="11"/>
      <c r="U566" s="6">
        <f>SUMIF(V$222:V$252,$D566,X$222:X$252)</f>
        <v>0</v>
      </c>
      <c r="V566" s="9"/>
      <c r="W566" s="10"/>
      <c r="X566" s="11"/>
      <c r="Y566" s="6">
        <f>SUMIF(Z$222:Z$252,$D566,AB$222:AB$252)</f>
        <v>0</v>
      </c>
      <c r="Z566" s="9"/>
      <c r="AA566" s="10"/>
      <c r="AB566" s="11"/>
      <c r="AC566" s="6">
        <f>SUMIF(AD$222:AD$252,$D566,AF$222:AF$252)</f>
        <v>0</v>
      </c>
      <c r="AD566" s="9"/>
      <c r="AE566" s="10"/>
      <c r="AF566" s="11"/>
      <c r="AG566" s="6">
        <f>SUMIF(AH$222:AH$252,$D566,AJ$222:AJ$252)</f>
        <v>0</v>
      </c>
      <c r="AH566" s="9"/>
      <c r="AI566" s="10"/>
      <c r="AJ566" s="11"/>
      <c r="AK566" s="6">
        <f>SUMIF(AL$222:AL$252,$D566,AN$222:AN$252)</f>
        <v>0</v>
      </c>
      <c r="AL566" s="9"/>
      <c r="AM566" s="10"/>
      <c r="AN566" s="11"/>
      <c r="AO566" s="6">
        <f>SUMIF(AP$222:AP$252,$D566,AR$222:AR$252)</f>
        <v>0</v>
      </c>
      <c r="AP566" s="9"/>
      <c r="AQ566" s="10"/>
      <c r="AR566" s="11"/>
      <c r="AS566" s="6">
        <f>SUMIF(AT$222:AT$252,$D566,AV$222:AV$252)</f>
        <v>0</v>
      </c>
      <c r="AT566" s="9"/>
      <c r="AU566" s="10"/>
      <c r="AV566" s="11"/>
      <c r="AW566" s="6">
        <f>SUMIF(AX$222:AX$252,$D566,AZ$222:AZ$252)</f>
        <v>0</v>
      </c>
      <c r="AX566" s="9"/>
      <c r="AY566" s="10"/>
      <c r="AZ566" s="11"/>
      <c r="BA566" s="6">
        <f>SUMIF(BB$222:BB$252,$D566,BD$222:BD$252)</f>
        <v>0</v>
      </c>
      <c r="BB566" s="9"/>
      <c r="BC566" s="10"/>
      <c r="BD566" s="11"/>
      <c r="BE566" s="6">
        <f>SUMIF(BF$222:BF$252,$D566,BH$222:BH$252)</f>
        <v>0</v>
      </c>
      <c r="BF566" s="9"/>
      <c r="BG566" s="10"/>
      <c r="BH566" s="11"/>
      <c r="BI566" s="6">
        <f>SUMIF(BJ$222:BJ$252,$D566,BL$222:BL$252)</f>
        <v>0</v>
      </c>
      <c r="BJ566" s="9"/>
      <c r="BK566" s="10"/>
      <c r="BL566" s="11"/>
      <c r="BM566" s="6">
        <f>SUMIF(BN$222:BN$252,$D566,BP$222:BP$252)</f>
        <v>0</v>
      </c>
      <c r="BN566" s="9"/>
      <c r="BO566" s="10"/>
      <c r="BP566" s="11"/>
      <c r="BQ566" s="6">
        <f>SUMIF(BR$222:BR$252,$D566,BT$222:BT$252)</f>
        <v>0</v>
      </c>
      <c r="BR566" s="9"/>
      <c r="BS566" s="10"/>
      <c r="BT566" s="11"/>
      <c r="BU566" s="6">
        <f>SUMIF(BV$222:BV$252,$D566,BX$222:BX$252)</f>
        <v>0</v>
      </c>
      <c r="BV566" s="9"/>
      <c r="BW566" s="10"/>
      <c r="BX566" s="11"/>
      <c r="BY566" s="6">
        <f>SUMIF(BZ$222:BZ$252,$D566,CB$222:CB$252)</f>
        <v>0</v>
      </c>
      <c r="BZ566" s="9"/>
      <c r="CA566" s="10"/>
      <c r="CB566" s="11"/>
      <c r="CC566" s="6">
        <f>SUMIF(CD$222:CD$252,$D566,CF$222:CF$252)</f>
        <v>0</v>
      </c>
      <c r="CD566" s="9"/>
      <c r="CE566" s="10"/>
      <c r="CF566" s="11"/>
      <c r="CG566" s="6">
        <f>SUMIF(CH$222:CH$252,$D566,CJ$222:CJ$252)</f>
        <v>0</v>
      </c>
      <c r="CH566" s="9"/>
      <c r="CI566" s="10"/>
      <c r="CJ566" s="11"/>
      <c r="CK566" s="6">
        <f>SUMIF(CL$222:CL$252,$D566,CN$222:CN$252)</f>
        <v>0</v>
      </c>
      <c r="CL566" s="9"/>
      <c r="CM566" s="10"/>
      <c r="CN566" s="11"/>
      <c r="CO566" s="6">
        <f>SUMIF(CP$222:CP$252,$D566,CR$222:CR$252)</f>
        <v>0</v>
      </c>
      <c r="CP566" s="9"/>
      <c r="CQ566" s="10"/>
      <c r="CR566" s="11"/>
      <c r="CS566" s="6">
        <f>SUMIF(CT$222:CT$252,$D566,CV$222:CV$252)</f>
        <v>0</v>
      </c>
      <c r="CT566" s="9"/>
      <c r="CU566" s="10"/>
      <c r="CV566" s="11"/>
      <c r="CW566" s="6">
        <f>SUMIF(CX$222:CX$252,$D566,CZ$222:CZ$252)</f>
        <v>0</v>
      </c>
      <c r="CX566" s="9"/>
      <c r="CY566" s="10"/>
      <c r="CZ566" s="11"/>
      <c r="DA566" s="6">
        <f>SUMIF(DB$222:DB$252,$D566,DD$222:DD$252)</f>
        <v>0</v>
      </c>
      <c r="DB566" s="9"/>
      <c r="DC566" s="10"/>
      <c r="DD566" s="11"/>
      <c r="DE566" s="6">
        <f>SUMIF(DF$222:DF$252,$D566,DH$222:DH$252)</f>
        <v>0</v>
      </c>
      <c r="DF566" s="9"/>
      <c r="DG566" s="10"/>
      <c r="DH566" s="11"/>
      <c r="DI566" s="6">
        <f>SUMIF(DJ$222:DJ$252,$D566,DL$222:DL$252)</f>
        <v>0</v>
      </c>
      <c r="DJ566" s="9"/>
      <c r="DK566" s="10"/>
      <c r="DL566" s="11"/>
      <c r="DM566" s="6">
        <f>SUMIF(DN$222:DN$252,$D566,DP$222:DP$252)</f>
        <v>0</v>
      </c>
      <c r="DN566" s="9"/>
      <c r="DO566" s="10"/>
      <c r="DP566" s="11"/>
      <c r="DQ566" s="6">
        <f>SUMIF(DR$222:DR$252,$D566,DT$222:DT$252)</f>
        <v>0</v>
      </c>
      <c r="DR566" s="9"/>
      <c r="DS566" s="10"/>
      <c r="DT566" s="11"/>
      <c r="DU566" s="6">
        <f>SUMIF(DV$222:DV$252,$D566,DX$222:DX$252)</f>
        <v>0</v>
      </c>
      <c r="DV566" s="9"/>
      <c r="DW566" s="10"/>
      <c r="DX566" s="11"/>
      <c r="DY566" s="6">
        <f>SUMIF(DZ$222:DZ$252,$D566,EB$222:EB$252)</f>
        <v>0</v>
      </c>
      <c r="DZ566" s="9"/>
      <c r="EA566" s="10"/>
      <c r="EB566" s="11"/>
      <c r="EC566" s="6">
        <f>SUMIF(ED$222:ED$252,$D566,EF$222:EF$252)</f>
        <v>0</v>
      </c>
      <c r="ED566" s="9"/>
      <c r="EE566" s="10"/>
      <c r="EF566" s="11"/>
      <c r="EG566" s="6">
        <f>SUMIF(EH$222:EH$252,$D566,EJ$222:EJ$252)</f>
        <v>0</v>
      </c>
      <c r="EH566" s="9"/>
      <c r="EI566" s="10"/>
      <c r="EJ566" s="11"/>
      <c r="EK566" s="6">
        <f>SUMIF(EL$222:EL$252,$D566,EN$222:EN$252)</f>
        <v>0</v>
      </c>
      <c r="EL566" s="9"/>
      <c r="EM566" s="10"/>
      <c r="EN566" s="11"/>
      <c r="EO566" s="6">
        <f>SUMIF(EP$222:EP$252,$D566,ER$222:ER$252)</f>
        <v>0</v>
      </c>
      <c r="EP566" s="9"/>
      <c r="EQ566" s="10"/>
      <c r="ER566" s="11"/>
      <c r="ES566" s="6">
        <f>SUMIF(ET$222:ET$252,$D566,EV$222:EV$252)</f>
        <v>0</v>
      </c>
      <c r="ET566" s="9"/>
      <c r="EU566" s="10"/>
      <c r="EV566" s="11"/>
      <c r="EW566" s="6">
        <f>SUMIF(EX$222:EX$252,$D566,EZ$222:EZ$252)</f>
        <v>0</v>
      </c>
      <c r="EX566" s="9"/>
      <c r="EY566" s="10"/>
      <c r="EZ566" s="11"/>
      <c r="FA566" s="6">
        <f>SUMIF(FB$222:FB$252,$D566,FD$222:FD$252)</f>
        <v>0</v>
      </c>
      <c r="FB566" s="9"/>
      <c r="FC566" s="10"/>
      <c r="FD566" s="11"/>
      <c r="FE566" s="6">
        <f>SUMIF(FF$222:FF$252,$D566,FH$222:FH$252)</f>
        <v>0</v>
      </c>
      <c r="FF566" s="9"/>
      <c r="FG566" s="10"/>
      <c r="FH566" s="11"/>
      <c r="FI566" s="6">
        <f>SUMIF(FJ$222:FJ$252,$D566,FL$222:FL$252)</f>
        <v>0</v>
      </c>
      <c r="FJ566" s="9"/>
      <c r="FK566" s="10"/>
      <c r="FL566" s="11"/>
      <c r="FM566" s="6">
        <f>SUMIF(FN$222:FN$252,$D566,FP$222:FP$252)</f>
        <v>0</v>
      </c>
      <c r="FN566" s="9"/>
      <c r="FO566" s="10"/>
      <c r="FP566" s="11"/>
      <c r="FQ566" s="6">
        <f>SUMIF(FR$222:FR$252,$D566,FT$222:FT$252)</f>
        <v>0</v>
      </c>
      <c r="FR566" s="9"/>
      <c r="FS566" s="10"/>
      <c r="FT566" s="11"/>
      <c r="FU566" s="6">
        <f>SUMIF(FV$222:FV$252,$D566,FX$222:FX$252)</f>
        <v>0</v>
      </c>
      <c r="FV566" s="9"/>
      <c r="FW566" s="10"/>
      <c r="FX566" s="11"/>
      <c r="FY566" s="6">
        <f>SUMIF(FZ$222:FZ$252,$D566,GB$222:GB$252)</f>
        <v>0</v>
      </c>
      <c r="FZ566" s="9"/>
      <c r="GA566" s="10"/>
      <c r="GB566" s="11"/>
      <c r="GC566" s="6">
        <f>SUMIF(GD$222:GD$252,$D566,GF$222:GF$252)</f>
        <v>0</v>
      </c>
      <c r="GD566" s="9"/>
      <c r="GE566" s="10"/>
      <c r="GF566" s="11"/>
      <c r="GG566" s="6">
        <f>SUMIF(GH$222:GH$252,$D566,GJ$222:GJ$252)</f>
        <v>0</v>
      </c>
      <c r="GH566" s="9"/>
      <c r="GI566" s="10"/>
      <c r="GJ566" s="11"/>
      <c r="GK566" s="6">
        <f>SUMIF(GL$222:GL$252,$D566,GN$222:GN$252)</f>
        <v>0</v>
      </c>
      <c r="GL566" s="9"/>
      <c r="GM566" s="10"/>
      <c r="GN566" s="11"/>
      <c r="GO566" s="6">
        <f>SUMIF(GP$222:GP$252,$D566,GR$222:GR$252)</f>
        <v>0</v>
      </c>
      <c r="GP566" s="9"/>
      <c r="GQ566" s="10"/>
      <c r="GR566" s="11"/>
      <c r="GS566" s="6">
        <f>SUMIF(GT$222:GT$252,$D566,GV$222:GV$252)</f>
        <v>0</v>
      </c>
      <c r="GT566" s="9"/>
      <c r="GU566" s="10"/>
      <c r="GV566" s="20"/>
      <c r="GW566" s="19">
        <f t="shared" si="14"/>
        <v>0</v>
      </c>
      <c r="GX566" s="472"/>
      <c r="GY566" s="522"/>
    </row>
    <row r="567" spans="1:207" ht="30.75" customHeight="1">
      <c r="A567" s="47" t="s">
        <v>83</v>
      </c>
      <c r="B567" s="496"/>
      <c r="C567" s="449" t="s">
        <v>525</v>
      </c>
      <c r="D567" s="445" t="s">
        <v>480</v>
      </c>
      <c r="E567" s="6">
        <f>SUMIF(F$253:F$283,$D567,H$253:H$283)</f>
        <v>0</v>
      </c>
      <c r="F567" s="9"/>
      <c r="G567" s="10"/>
      <c r="H567" s="11"/>
      <c r="I567" s="6">
        <f>SUMIF(J$253:J$283,$D567,L$253:L$283)</f>
        <v>0</v>
      </c>
      <c r="J567" s="9"/>
      <c r="K567" s="10"/>
      <c r="L567" s="11"/>
      <c r="M567" s="6">
        <f>SUMIF(N$253:N$283,$D567,P$253:P$283)</f>
        <v>0</v>
      </c>
      <c r="N567" s="9"/>
      <c r="O567" s="10"/>
      <c r="P567" s="11"/>
      <c r="Q567" s="6">
        <f>SUMIF(R$253:R$283,$D567,T$253:T$283)</f>
        <v>0</v>
      </c>
      <c r="R567" s="9"/>
      <c r="S567" s="10"/>
      <c r="T567" s="11"/>
      <c r="U567" s="6">
        <f>SUMIF(V$253:V$283,$D567,X$253:X$283)</f>
        <v>0</v>
      </c>
      <c r="V567" s="9"/>
      <c r="W567" s="10"/>
      <c r="X567" s="11"/>
      <c r="Y567" s="6">
        <f>SUMIF(Z$253:Z$283,$D567,AB$253:AB$283)</f>
        <v>0</v>
      </c>
      <c r="Z567" s="9"/>
      <c r="AA567" s="10"/>
      <c r="AB567" s="11"/>
      <c r="AC567" s="6">
        <f>SUMIF(AD$253:AD$283,$D567,AF$253:AF$283)</f>
        <v>0</v>
      </c>
      <c r="AD567" s="9"/>
      <c r="AE567" s="10"/>
      <c r="AF567" s="11"/>
      <c r="AG567" s="6">
        <f>SUMIF(AH$253:AH$283,$D567,AJ$253:AJ$283)</f>
        <v>0</v>
      </c>
      <c r="AH567" s="9"/>
      <c r="AI567" s="10"/>
      <c r="AJ567" s="11"/>
      <c r="AK567" s="6">
        <f>SUMIF(AL$253:AL$283,$D567,AN$253:AN$283)</f>
        <v>0</v>
      </c>
      <c r="AL567" s="9"/>
      <c r="AM567" s="10"/>
      <c r="AN567" s="11"/>
      <c r="AO567" s="6">
        <f>SUMIF(AP$253:AP$283,$D567,AR$253:AR$283)</f>
        <v>0</v>
      </c>
      <c r="AP567" s="9"/>
      <c r="AQ567" s="10"/>
      <c r="AR567" s="11"/>
      <c r="AS567" s="6">
        <f>SUMIF(AT$253:AT$283,$D567,AV$253:AV$283)</f>
        <v>0</v>
      </c>
      <c r="AT567" s="9"/>
      <c r="AU567" s="10"/>
      <c r="AV567" s="11"/>
      <c r="AW567" s="6">
        <f>SUMIF(AX$253:AX$283,$D567,AZ$253:AZ$283)</f>
        <v>0</v>
      </c>
      <c r="AX567" s="9"/>
      <c r="AY567" s="10"/>
      <c r="AZ567" s="11"/>
      <c r="BA567" s="6">
        <f>SUMIF(BB$253:BB$283,$D567,BD$253:BD$283)</f>
        <v>0</v>
      </c>
      <c r="BB567" s="9"/>
      <c r="BC567" s="10"/>
      <c r="BD567" s="11"/>
      <c r="BE567" s="6">
        <f>SUMIF(BF$253:BF$283,$D567,BH$253:BH$283)</f>
        <v>0</v>
      </c>
      <c r="BF567" s="9"/>
      <c r="BG567" s="10"/>
      <c r="BH567" s="11"/>
      <c r="BI567" s="6">
        <f>SUMIF(BJ$253:BJ$283,$D567,BL$253:BL$283)</f>
        <v>0</v>
      </c>
      <c r="BJ567" s="9"/>
      <c r="BK567" s="10"/>
      <c r="BL567" s="11"/>
      <c r="BM567" s="6">
        <f>SUMIF(BN$253:BN$283,$D567,BP$253:BP$283)</f>
        <v>0</v>
      </c>
      <c r="BN567" s="9"/>
      <c r="BO567" s="10"/>
      <c r="BP567" s="11"/>
      <c r="BQ567" s="6">
        <f>SUMIF(BR$253:BR$283,$D567,BT$253:BT$283)</f>
        <v>0</v>
      </c>
      <c r="BR567" s="9"/>
      <c r="BS567" s="10"/>
      <c r="BT567" s="11"/>
      <c r="BU567" s="6">
        <f>SUMIF(BV$253:BV$283,$D567,BX$253:BX$283)</f>
        <v>0</v>
      </c>
      <c r="BV567" s="9"/>
      <c r="BW567" s="10"/>
      <c r="BX567" s="11"/>
      <c r="BY567" s="6">
        <f>SUMIF(BZ$253:BZ$283,$D567,CB$253:CB$283)</f>
        <v>0</v>
      </c>
      <c r="BZ567" s="9"/>
      <c r="CA567" s="10"/>
      <c r="CB567" s="11"/>
      <c r="CC567" s="6">
        <f>SUMIF(CD$253:CD$283,$D567,CF$253:CF$283)</f>
        <v>0</v>
      </c>
      <c r="CD567" s="9"/>
      <c r="CE567" s="10"/>
      <c r="CF567" s="11"/>
      <c r="CG567" s="6">
        <f>SUMIF(CH$253:CH$283,$D567,CJ$253:CJ$283)</f>
        <v>0</v>
      </c>
      <c r="CH567" s="9"/>
      <c r="CI567" s="10"/>
      <c r="CJ567" s="11"/>
      <c r="CK567" s="6">
        <f>SUMIF(CL$253:CL$283,$D567,CN$253:CN$283)</f>
        <v>0</v>
      </c>
      <c r="CL567" s="9"/>
      <c r="CM567" s="10"/>
      <c r="CN567" s="11"/>
      <c r="CO567" s="6">
        <f>SUMIF(CP$253:CP$283,$D567,CR$253:CR$283)</f>
        <v>0</v>
      </c>
      <c r="CP567" s="9"/>
      <c r="CQ567" s="10"/>
      <c r="CR567" s="11"/>
      <c r="CS567" s="6">
        <f>SUMIF(CT$253:CT$283,$D567,CV$253:CV$283)</f>
        <v>0</v>
      </c>
      <c r="CT567" s="9"/>
      <c r="CU567" s="10"/>
      <c r="CV567" s="11"/>
      <c r="CW567" s="6">
        <f>SUMIF(CX$253:CX$283,$D567,CZ$253:CZ$283)</f>
        <v>0</v>
      </c>
      <c r="CX567" s="9"/>
      <c r="CY567" s="10"/>
      <c r="CZ567" s="11"/>
      <c r="DA567" s="6">
        <f>SUMIF(DB$253:DB$283,$D567,DD$253:DD$283)</f>
        <v>0</v>
      </c>
      <c r="DB567" s="9"/>
      <c r="DC567" s="10"/>
      <c r="DD567" s="11"/>
      <c r="DE567" s="6">
        <f>SUMIF(DF$253:DF$283,$D567,DH$253:DH$283)</f>
        <v>0</v>
      </c>
      <c r="DF567" s="9"/>
      <c r="DG567" s="10"/>
      <c r="DH567" s="11"/>
      <c r="DI567" s="6">
        <f>SUMIF(DJ$253:DJ$283,$D567,DL$253:DL$283)</f>
        <v>0</v>
      </c>
      <c r="DJ567" s="9"/>
      <c r="DK567" s="10"/>
      <c r="DL567" s="11"/>
      <c r="DM567" s="6">
        <f>SUMIF(DN$253:DN$283,$D567,DP$253:DP$283)</f>
        <v>0</v>
      </c>
      <c r="DN567" s="9"/>
      <c r="DO567" s="10"/>
      <c r="DP567" s="11"/>
      <c r="DQ567" s="6">
        <f>SUMIF(DR$253:DR$283,$D567,DT$253:DT$283)</f>
        <v>0</v>
      </c>
      <c r="DR567" s="9"/>
      <c r="DS567" s="10"/>
      <c r="DT567" s="11"/>
      <c r="DU567" s="6">
        <f>SUMIF(DV$253:DV$283,$D567,DX$253:DX$283)</f>
        <v>0</v>
      </c>
      <c r="DV567" s="9"/>
      <c r="DW567" s="10"/>
      <c r="DX567" s="11"/>
      <c r="DY567" s="6">
        <f>SUMIF(DZ$253:DZ$283,$D567,EB$253:EB$283)</f>
        <v>0</v>
      </c>
      <c r="DZ567" s="9"/>
      <c r="EA567" s="10"/>
      <c r="EB567" s="11"/>
      <c r="EC567" s="6">
        <f>SUMIF(ED$253:ED$283,$D567,EF$253:EF$283)</f>
        <v>0</v>
      </c>
      <c r="ED567" s="9"/>
      <c r="EE567" s="10"/>
      <c r="EF567" s="11"/>
      <c r="EG567" s="6">
        <f>SUMIF(EH$253:EH$283,$D567,EJ$253:EJ$283)</f>
        <v>0</v>
      </c>
      <c r="EH567" s="9"/>
      <c r="EI567" s="10"/>
      <c r="EJ567" s="11"/>
      <c r="EK567" s="6">
        <f>SUMIF(EL$253:EL$283,$D567,EN$253:EN$283)</f>
        <v>0</v>
      </c>
      <c r="EL567" s="9"/>
      <c r="EM567" s="10"/>
      <c r="EN567" s="11"/>
      <c r="EO567" s="6">
        <f>SUMIF(EP$253:EP$283,$D567,ER$253:ER$283)</f>
        <v>0</v>
      </c>
      <c r="EP567" s="9"/>
      <c r="EQ567" s="10"/>
      <c r="ER567" s="11"/>
      <c r="ES567" s="6">
        <f>SUMIF(ET$253:ET$283,$D567,EV$253:EV$283)</f>
        <v>0</v>
      </c>
      <c r="ET567" s="9"/>
      <c r="EU567" s="10"/>
      <c r="EV567" s="11"/>
      <c r="EW567" s="6">
        <f>SUMIF(EX$253:EX$283,$D567,EZ$253:EZ$283)</f>
        <v>0</v>
      </c>
      <c r="EX567" s="9"/>
      <c r="EY567" s="10"/>
      <c r="EZ567" s="11"/>
      <c r="FA567" s="6">
        <f>SUMIF(FB$253:FB$283,$D567,FD$253:FD$283)</f>
        <v>0</v>
      </c>
      <c r="FB567" s="9"/>
      <c r="FC567" s="10"/>
      <c r="FD567" s="11"/>
      <c r="FE567" s="6">
        <f>SUMIF(FF$253:FF$283,$D567,FH$253:FH$283)</f>
        <v>0</v>
      </c>
      <c r="FF567" s="9"/>
      <c r="FG567" s="10"/>
      <c r="FH567" s="11"/>
      <c r="FI567" s="6">
        <f>SUMIF(FJ$253:FJ$283,$D567,FL$253:FL$283)</f>
        <v>0</v>
      </c>
      <c r="FJ567" s="9"/>
      <c r="FK567" s="10"/>
      <c r="FL567" s="11"/>
      <c r="FM567" s="6">
        <f>SUMIF(FN$253:FN$283,$D567,FP$253:FP$283)</f>
        <v>0</v>
      </c>
      <c r="FN567" s="9"/>
      <c r="FO567" s="10"/>
      <c r="FP567" s="11"/>
      <c r="FQ567" s="6">
        <f>SUMIF(FR$253:FR$283,$D567,FT$253:FT$283)</f>
        <v>0</v>
      </c>
      <c r="FR567" s="9"/>
      <c r="FS567" s="10"/>
      <c r="FT567" s="11"/>
      <c r="FU567" s="6">
        <f>SUMIF(FV$253:FV$283,$D567,FX$253:FX$283)</f>
        <v>0</v>
      </c>
      <c r="FV567" s="9"/>
      <c r="FW567" s="10"/>
      <c r="FX567" s="11"/>
      <c r="FY567" s="6">
        <f>SUMIF(FZ$253:FZ$283,$D567,GB$253:GB$283)</f>
        <v>0</v>
      </c>
      <c r="FZ567" s="9"/>
      <c r="GA567" s="10"/>
      <c r="GB567" s="11"/>
      <c r="GC567" s="6">
        <f>SUMIF(GD$253:GD$283,$D567,GF$253:GF$283)</f>
        <v>0</v>
      </c>
      <c r="GD567" s="9"/>
      <c r="GE567" s="10"/>
      <c r="GF567" s="11"/>
      <c r="GG567" s="6">
        <f>SUMIF(GH$253:GH$283,$D567,GJ$253:GJ$283)</f>
        <v>0</v>
      </c>
      <c r="GH567" s="9"/>
      <c r="GI567" s="10"/>
      <c r="GJ567" s="11"/>
      <c r="GK567" s="6">
        <f>SUMIF(GL$253:GL$283,$D567,GN$253:GN$283)</f>
        <v>0</v>
      </c>
      <c r="GL567" s="9"/>
      <c r="GM567" s="10"/>
      <c r="GN567" s="11"/>
      <c r="GO567" s="6">
        <f>SUMIF(GP$253:GP$283,$D567,GR$253:GR$283)</f>
        <v>0</v>
      </c>
      <c r="GP567" s="9"/>
      <c r="GQ567" s="10"/>
      <c r="GR567" s="11"/>
      <c r="GS567" s="6">
        <f>SUMIF(GT$253:GT$283,$D567,GV$253:GV$283)</f>
        <v>0</v>
      </c>
      <c r="GT567" s="9"/>
      <c r="GU567" s="10"/>
      <c r="GV567" s="20"/>
      <c r="GW567" s="19">
        <f t="shared" si="14"/>
        <v>0</v>
      </c>
      <c r="GX567" s="472"/>
      <c r="GY567" s="522"/>
    </row>
    <row r="568" spans="1:207" ht="30.75" customHeight="1">
      <c r="A568" s="47" t="s">
        <v>84</v>
      </c>
      <c r="B568" s="496"/>
      <c r="C568" s="449" t="s">
        <v>525</v>
      </c>
      <c r="D568" s="445" t="s">
        <v>480</v>
      </c>
      <c r="E568" s="6">
        <f>SUMIF(F$284:F$314,$D568,H$284:H$314)</f>
        <v>0</v>
      </c>
      <c r="F568" s="9"/>
      <c r="G568" s="10"/>
      <c r="H568" s="11"/>
      <c r="I568" s="6">
        <f>SUMIF(J$284:J$314,$D568,L$284:L$314)</f>
        <v>0</v>
      </c>
      <c r="J568" s="9"/>
      <c r="K568" s="10"/>
      <c r="L568" s="11"/>
      <c r="M568" s="6">
        <f>SUMIF(N$284:N$314,$D568,P$284:P$314)</f>
        <v>0</v>
      </c>
      <c r="N568" s="9"/>
      <c r="O568" s="10"/>
      <c r="P568" s="11"/>
      <c r="Q568" s="6">
        <f>SUMIF(R$284:R$314,$D568,T$284:T$314)</f>
        <v>0</v>
      </c>
      <c r="R568" s="9"/>
      <c r="S568" s="10"/>
      <c r="T568" s="11"/>
      <c r="U568" s="6">
        <f>SUMIF(V$284:V$314,$D568,X$284:X$314)</f>
        <v>0</v>
      </c>
      <c r="V568" s="9"/>
      <c r="W568" s="10"/>
      <c r="X568" s="11"/>
      <c r="Y568" s="6">
        <f>SUMIF(Z$284:Z$314,$D568,AB$284:AB$314)</f>
        <v>0</v>
      </c>
      <c r="Z568" s="9"/>
      <c r="AA568" s="10"/>
      <c r="AB568" s="11"/>
      <c r="AC568" s="6">
        <f>SUMIF(AD$284:AD$314,$D568,AF$284:AF$314)</f>
        <v>0</v>
      </c>
      <c r="AD568" s="9"/>
      <c r="AE568" s="10"/>
      <c r="AF568" s="11"/>
      <c r="AG568" s="6">
        <f>SUMIF(AH$284:AH$314,$D568,AJ$284:AJ$314)</f>
        <v>0</v>
      </c>
      <c r="AH568" s="9"/>
      <c r="AI568" s="10"/>
      <c r="AJ568" s="11"/>
      <c r="AK568" s="6">
        <f>SUMIF(AL$284:AL$314,$D568,AN$284:AN$314)</f>
        <v>0</v>
      </c>
      <c r="AL568" s="9"/>
      <c r="AM568" s="10"/>
      <c r="AN568" s="11"/>
      <c r="AO568" s="6">
        <f>SUMIF(AP$284:AP$314,$D568,AR$284:AR$314)</f>
        <v>0</v>
      </c>
      <c r="AP568" s="9"/>
      <c r="AQ568" s="10"/>
      <c r="AR568" s="11"/>
      <c r="AS568" s="6">
        <f>SUMIF(AT$284:AT$314,$D568,AV$284:AV$314)</f>
        <v>0</v>
      </c>
      <c r="AT568" s="9"/>
      <c r="AU568" s="10"/>
      <c r="AV568" s="11"/>
      <c r="AW568" s="6">
        <f>SUMIF(AX$284:AX$314,$D568,AZ$284:AZ$314)</f>
        <v>0</v>
      </c>
      <c r="AX568" s="9"/>
      <c r="AY568" s="10"/>
      <c r="AZ568" s="11"/>
      <c r="BA568" s="6">
        <f>SUMIF(BB$284:BB$314,$D568,BD$284:BD$314)</f>
        <v>0</v>
      </c>
      <c r="BB568" s="9"/>
      <c r="BC568" s="10"/>
      <c r="BD568" s="11"/>
      <c r="BE568" s="6">
        <f>SUMIF(BF$284:BF$314,$D568,BH$284:BH$314)</f>
        <v>0</v>
      </c>
      <c r="BF568" s="9"/>
      <c r="BG568" s="10"/>
      <c r="BH568" s="11"/>
      <c r="BI568" s="6">
        <f>SUMIF(BJ$284:BJ$314,$D568,BL$284:BL$314)</f>
        <v>0</v>
      </c>
      <c r="BJ568" s="9"/>
      <c r="BK568" s="10"/>
      <c r="BL568" s="11"/>
      <c r="BM568" s="6">
        <f>SUMIF(BN$284:BN$314,$D568,BP$284:BP$314)</f>
        <v>0</v>
      </c>
      <c r="BN568" s="9"/>
      <c r="BO568" s="10"/>
      <c r="BP568" s="11"/>
      <c r="BQ568" s="6">
        <f>SUMIF(BR$284:BR$314,$D568,BT$284:BT$314)</f>
        <v>0</v>
      </c>
      <c r="BR568" s="9"/>
      <c r="BS568" s="10"/>
      <c r="BT568" s="11"/>
      <c r="BU568" s="6">
        <f>SUMIF(BV$284:BV$314,$D568,BX$284:BX$314)</f>
        <v>0</v>
      </c>
      <c r="BV568" s="9"/>
      <c r="BW568" s="10"/>
      <c r="BX568" s="11"/>
      <c r="BY568" s="6">
        <f>SUMIF(BZ$284:BZ$314,$D568,CB$284:CB$314)</f>
        <v>0</v>
      </c>
      <c r="BZ568" s="9"/>
      <c r="CA568" s="10"/>
      <c r="CB568" s="11"/>
      <c r="CC568" s="6">
        <f>SUMIF(CD$284:CD$314,$D568,CF$284:CF$314)</f>
        <v>0</v>
      </c>
      <c r="CD568" s="9"/>
      <c r="CE568" s="10"/>
      <c r="CF568" s="11"/>
      <c r="CG568" s="6">
        <f>SUMIF(CH$284:CH$314,$D568,CJ$284:CJ$314)</f>
        <v>0</v>
      </c>
      <c r="CH568" s="9"/>
      <c r="CI568" s="10"/>
      <c r="CJ568" s="11"/>
      <c r="CK568" s="6">
        <f>SUMIF(CL$284:CL$314,$D568,CN$284:CN$314)</f>
        <v>0</v>
      </c>
      <c r="CL568" s="9"/>
      <c r="CM568" s="10"/>
      <c r="CN568" s="11"/>
      <c r="CO568" s="6">
        <f>SUMIF(CP$284:CP$314,$D568,CR$284:CR$314)</f>
        <v>0</v>
      </c>
      <c r="CP568" s="9"/>
      <c r="CQ568" s="10"/>
      <c r="CR568" s="11"/>
      <c r="CS568" s="6">
        <f>SUMIF(CT$284:CT$314,$D568,CV$284:CV$314)</f>
        <v>0</v>
      </c>
      <c r="CT568" s="9"/>
      <c r="CU568" s="10"/>
      <c r="CV568" s="11"/>
      <c r="CW568" s="6">
        <f>SUMIF(CX$284:CX$314,$D568,CZ$284:CZ$314)</f>
        <v>0</v>
      </c>
      <c r="CX568" s="9"/>
      <c r="CY568" s="10"/>
      <c r="CZ568" s="11"/>
      <c r="DA568" s="6">
        <f>SUMIF(DB$284:DB$314,$D568,DD$284:DD$314)</f>
        <v>0</v>
      </c>
      <c r="DB568" s="9"/>
      <c r="DC568" s="10"/>
      <c r="DD568" s="11"/>
      <c r="DE568" s="6">
        <f>SUMIF(DF$284:DF$314,$D568,DH$284:DH$314)</f>
        <v>0</v>
      </c>
      <c r="DF568" s="9"/>
      <c r="DG568" s="10"/>
      <c r="DH568" s="11"/>
      <c r="DI568" s="6">
        <f>SUMIF(DJ$284:DJ$314,$D568,DL$284:DL$314)</f>
        <v>0</v>
      </c>
      <c r="DJ568" s="9"/>
      <c r="DK568" s="10"/>
      <c r="DL568" s="11"/>
      <c r="DM568" s="6">
        <f>SUMIF(DN$284:DN$314,$D568,DP$284:DP$314)</f>
        <v>0</v>
      </c>
      <c r="DN568" s="9"/>
      <c r="DO568" s="10"/>
      <c r="DP568" s="11"/>
      <c r="DQ568" s="6">
        <f>SUMIF(DR$284:DR$314,$D568,DT$284:DT$314)</f>
        <v>0</v>
      </c>
      <c r="DR568" s="9"/>
      <c r="DS568" s="10"/>
      <c r="DT568" s="11"/>
      <c r="DU568" s="6">
        <f>SUMIF(DV$284:DV$314,$D568,DX$284:DX$314)</f>
        <v>0</v>
      </c>
      <c r="DV568" s="9"/>
      <c r="DW568" s="10"/>
      <c r="DX568" s="11"/>
      <c r="DY568" s="6">
        <f>SUMIF(DZ$284:DZ$314,$D568,EB$284:EB$314)</f>
        <v>0</v>
      </c>
      <c r="DZ568" s="9"/>
      <c r="EA568" s="10"/>
      <c r="EB568" s="11"/>
      <c r="EC568" s="6">
        <f>SUMIF(ED$284:ED$314,$D568,EF$284:EF$314)</f>
        <v>0</v>
      </c>
      <c r="ED568" s="9"/>
      <c r="EE568" s="10"/>
      <c r="EF568" s="11"/>
      <c r="EG568" s="6">
        <f>SUMIF(EH$284:EH$314,$D568,EJ$284:EJ$314)</f>
        <v>0</v>
      </c>
      <c r="EH568" s="9"/>
      <c r="EI568" s="10"/>
      <c r="EJ568" s="11"/>
      <c r="EK568" s="6">
        <f>SUMIF(EL$284:EL$314,$D568,EN$284:EN$314)</f>
        <v>0</v>
      </c>
      <c r="EL568" s="9"/>
      <c r="EM568" s="10"/>
      <c r="EN568" s="11"/>
      <c r="EO568" s="6">
        <f>SUMIF(EP$284:EP$314,$D568,ER$284:ER$314)</f>
        <v>0</v>
      </c>
      <c r="EP568" s="9"/>
      <c r="EQ568" s="10"/>
      <c r="ER568" s="11"/>
      <c r="ES568" s="6">
        <f>SUMIF(ET$284:ET$314,$D568,EV$284:EV$314)</f>
        <v>0</v>
      </c>
      <c r="ET568" s="9"/>
      <c r="EU568" s="10"/>
      <c r="EV568" s="11"/>
      <c r="EW568" s="6">
        <f>SUMIF(EX$284:EX$314,$D568,EZ$284:EZ$314)</f>
        <v>0</v>
      </c>
      <c r="EX568" s="9"/>
      <c r="EY568" s="10"/>
      <c r="EZ568" s="11"/>
      <c r="FA568" s="6">
        <f>SUMIF(FB$284:FB$314,$D568,FD$284:FD$314)</f>
        <v>0</v>
      </c>
      <c r="FB568" s="9"/>
      <c r="FC568" s="10"/>
      <c r="FD568" s="11"/>
      <c r="FE568" s="6">
        <f>SUMIF(FF$284:FF$314,$D568,FH$284:FH$314)</f>
        <v>0</v>
      </c>
      <c r="FF568" s="9"/>
      <c r="FG568" s="10"/>
      <c r="FH568" s="11"/>
      <c r="FI568" s="6">
        <f>SUMIF(FJ$284:FJ$314,$D568,FL$284:FL$314)</f>
        <v>0</v>
      </c>
      <c r="FJ568" s="9"/>
      <c r="FK568" s="10"/>
      <c r="FL568" s="11"/>
      <c r="FM568" s="6">
        <f>SUMIF(FN$284:FN$314,$D568,FP$284:FP$314)</f>
        <v>0</v>
      </c>
      <c r="FN568" s="9"/>
      <c r="FO568" s="10"/>
      <c r="FP568" s="11"/>
      <c r="FQ568" s="6">
        <f>SUMIF(FR$284:FR$314,$D568,FT$284:FT$314)</f>
        <v>0</v>
      </c>
      <c r="FR568" s="9"/>
      <c r="FS568" s="10"/>
      <c r="FT568" s="11"/>
      <c r="FU568" s="6">
        <f>SUMIF(FV$284:FV$314,$D568,FX$284:FX$314)</f>
        <v>0</v>
      </c>
      <c r="FV568" s="9"/>
      <c r="FW568" s="10"/>
      <c r="FX568" s="11"/>
      <c r="FY568" s="6">
        <f>SUMIF(FZ$284:FZ$314,$D568,GB$284:GB$314)</f>
        <v>0</v>
      </c>
      <c r="FZ568" s="9"/>
      <c r="GA568" s="10"/>
      <c r="GB568" s="11"/>
      <c r="GC568" s="6">
        <f>SUMIF(GD$284:GD$314,$D568,GF$284:GF$314)</f>
        <v>0</v>
      </c>
      <c r="GD568" s="9"/>
      <c r="GE568" s="10"/>
      <c r="GF568" s="11"/>
      <c r="GG568" s="6">
        <f>SUMIF(GH$284:GH$314,$D568,GJ$284:GJ$314)</f>
        <v>0</v>
      </c>
      <c r="GH568" s="9"/>
      <c r="GI568" s="10"/>
      <c r="GJ568" s="11"/>
      <c r="GK568" s="6">
        <f>SUMIF(GL$284:GL$314,$D568,GN$284:GN$314)</f>
        <v>0</v>
      </c>
      <c r="GL568" s="9"/>
      <c r="GM568" s="10"/>
      <c r="GN568" s="11"/>
      <c r="GO568" s="6">
        <f>SUMIF(GP$284:GP$314,$D568,GR$284:GR$314)</f>
        <v>0</v>
      </c>
      <c r="GP568" s="9"/>
      <c r="GQ568" s="10"/>
      <c r="GR568" s="11"/>
      <c r="GS568" s="6">
        <f>SUMIF(GT$284:GT$314,$D568,GV$284:GV$314)</f>
        <v>0</v>
      </c>
      <c r="GT568" s="9"/>
      <c r="GU568" s="10"/>
      <c r="GV568" s="20"/>
      <c r="GW568" s="19">
        <f t="shared" si="14"/>
        <v>0</v>
      </c>
      <c r="GX568" s="472"/>
      <c r="GY568" s="522"/>
    </row>
    <row r="569" spans="1:207" ht="30.75" customHeight="1">
      <c r="A569" s="47" t="s">
        <v>85</v>
      </c>
      <c r="B569" s="496"/>
      <c r="C569" s="449" t="s">
        <v>525</v>
      </c>
      <c r="D569" s="445" t="s">
        <v>480</v>
      </c>
      <c r="E569" s="6">
        <f>SUMIF(F$315:F$345,$D569,H$315:H$345)</f>
        <v>0</v>
      </c>
      <c r="F569" s="9"/>
      <c r="G569" s="10"/>
      <c r="H569" s="11"/>
      <c r="I569" s="6">
        <f>SUMIF(J$315:J$345,$D569,L$315:L$345)</f>
        <v>0</v>
      </c>
      <c r="J569" s="9"/>
      <c r="K569" s="10"/>
      <c r="L569" s="11"/>
      <c r="M569" s="6">
        <f>SUMIF(N$315:N$345,$D569,P$315:P$345)</f>
        <v>0</v>
      </c>
      <c r="N569" s="9"/>
      <c r="O569" s="10"/>
      <c r="P569" s="11"/>
      <c r="Q569" s="6">
        <f>SUMIF(R$315:R$345,$D569,T$315:T$345)</f>
        <v>0</v>
      </c>
      <c r="R569" s="9"/>
      <c r="S569" s="10"/>
      <c r="T569" s="11"/>
      <c r="U569" s="6">
        <f>SUMIF(V$315:V$345,$D569,X$315:X$345)</f>
        <v>0</v>
      </c>
      <c r="V569" s="9"/>
      <c r="W569" s="10"/>
      <c r="X569" s="11"/>
      <c r="Y569" s="6">
        <f>SUMIF(Z$315:Z$345,$D569,AB$315:AB$345)</f>
        <v>0</v>
      </c>
      <c r="Z569" s="9"/>
      <c r="AA569" s="10"/>
      <c r="AB569" s="11"/>
      <c r="AC569" s="6">
        <f>SUMIF(AD$315:AD$345,$D569,AF$315:AF$345)</f>
        <v>0</v>
      </c>
      <c r="AD569" s="9"/>
      <c r="AE569" s="10"/>
      <c r="AF569" s="11"/>
      <c r="AG569" s="6">
        <f>SUMIF(AH$315:AH$345,$D569,AJ$315:AJ$345)</f>
        <v>0</v>
      </c>
      <c r="AH569" s="9"/>
      <c r="AI569" s="10"/>
      <c r="AJ569" s="11"/>
      <c r="AK569" s="6">
        <f>SUMIF(AL$315:AL$345,$D569,AN$315:AN$345)</f>
        <v>0</v>
      </c>
      <c r="AL569" s="9"/>
      <c r="AM569" s="10"/>
      <c r="AN569" s="11"/>
      <c r="AO569" s="6">
        <f>SUMIF(AP$315:AP$345,$D569,AR$315:AR$345)</f>
        <v>0</v>
      </c>
      <c r="AP569" s="9"/>
      <c r="AQ569" s="10"/>
      <c r="AR569" s="11"/>
      <c r="AS569" s="6">
        <f>SUMIF(AT$315:AT$345,$D569,AV$315:AV$345)</f>
        <v>0</v>
      </c>
      <c r="AT569" s="9"/>
      <c r="AU569" s="10"/>
      <c r="AV569" s="11"/>
      <c r="AW569" s="6">
        <f>SUMIF(AX$315:AX$345,$D569,AZ$315:AZ$345)</f>
        <v>0</v>
      </c>
      <c r="AX569" s="9"/>
      <c r="AY569" s="10"/>
      <c r="AZ569" s="11"/>
      <c r="BA569" s="6">
        <f>SUMIF(BB$315:BB$345,$D569,BD$315:BD$345)</f>
        <v>0</v>
      </c>
      <c r="BB569" s="9"/>
      <c r="BC569" s="10"/>
      <c r="BD569" s="11"/>
      <c r="BE569" s="6">
        <f>SUMIF(BF$315:BF$345,$D569,BH$315:BH$345)</f>
        <v>0</v>
      </c>
      <c r="BF569" s="9"/>
      <c r="BG569" s="10"/>
      <c r="BH569" s="11"/>
      <c r="BI569" s="6">
        <f>SUMIF(BJ$315:BJ$345,$D569,BL$315:BL$345)</f>
        <v>0</v>
      </c>
      <c r="BJ569" s="9"/>
      <c r="BK569" s="10"/>
      <c r="BL569" s="11"/>
      <c r="BM569" s="6">
        <f>SUMIF(BN$315:BN$345,$D569,BP$315:BP$345)</f>
        <v>0</v>
      </c>
      <c r="BN569" s="9"/>
      <c r="BO569" s="10"/>
      <c r="BP569" s="11"/>
      <c r="BQ569" s="6">
        <f>SUMIF(BR$315:BR$345,$D569,BT$315:BT$345)</f>
        <v>0</v>
      </c>
      <c r="BR569" s="9"/>
      <c r="BS569" s="10"/>
      <c r="BT569" s="11"/>
      <c r="BU569" s="6">
        <f>SUMIF(BV$315:BV$345,$D569,BX$315:BX$345)</f>
        <v>0</v>
      </c>
      <c r="BV569" s="9"/>
      <c r="BW569" s="10"/>
      <c r="BX569" s="11"/>
      <c r="BY569" s="6">
        <f>SUMIF(BZ$315:BZ$345,$D569,CB$315:CB$345)</f>
        <v>0</v>
      </c>
      <c r="BZ569" s="9"/>
      <c r="CA569" s="10"/>
      <c r="CB569" s="11"/>
      <c r="CC569" s="6">
        <f>SUMIF(CD$315:CD$345,$D569,CF$315:CF$345)</f>
        <v>0</v>
      </c>
      <c r="CD569" s="9"/>
      <c r="CE569" s="10"/>
      <c r="CF569" s="11"/>
      <c r="CG569" s="6">
        <f>SUMIF(CH$315:CH$345,$D569,CJ$315:CJ$345)</f>
        <v>0</v>
      </c>
      <c r="CH569" s="9"/>
      <c r="CI569" s="10"/>
      <c r="CJ569" s="11"/>
      <c r="CK569" s="6">
        <f>SUMIF(CL$315:CL$345,$D569,CN$315:CN$345)</f>
        <v>0</v>
      </c>
      <c r="CL569" s="9"/>
      <c r="CM569" s="10"/>
      <c r="CN569" s="11"/>
      <c r="CO569" s="6">
        <f>SUMIF(CP$315:CP$345,$D569,CR$315:CR$345)</f>
        <v>0</v>
      </c>
      <c r="CP569" s="9"/>
      <c r="CQ569" s="10"/>
      <c r="CR569" s="11"/>
      <c r="CS569" s="6">
        <f>SUMIF(CT$315:CT$345,$D569,CV$315:CV$345)</f>
        <v>0</v>
      </c>
      <c r="CT569" s="9"/>
      <c r="CU569" s="10"/>
      <c r="CV569" s="11"/>
      <c r="CW569" s="6">
        <f>SUMIF(CX$315:CX$345,$D569,CZ$315:CZ$345)</f>
        <v>0</v>
      </c>
      <c r="CX569" s="9"/>
      <c r="CY569" s="10"/>
      <c r="CZ569" s="11"/>
      <c r="DA569" s="6">
        <f>SUMIF(DB$315:DB$345,$D569,DD$315:DD$345)</f>
        <v>0</v>
      </c>
      <c r="DB569" s="9"/>
      <c r="DC569" s="10"/>
      <c r="DD569" s="11"/>
      <c r="DE569" s="6">
        <f>SUMIF(DF$315:DF$345,$D569,DH$315:DH$345)</f>
        <v>0</v>
      </c>
      <c r="DF569" s="9"/>
      <c r="DG569" s="10"/>
      <c r="DH569" s="11"/>
      <c r="DI569" s="6">
        <f>SUMIF(DJ$315:DJ$345,$D569,DL$315:DL$345)</f>
        <v>0</v>
      </c>
      <c r="DJ569" s="9"/>
      <c r="DK569" s="10"/>
      <c r="DL569" s="11"/>
      <c r="DM569" s="6">
        <f>SUMIF(DN$315:DN$345,$D569,DP$315:DP$345)</f>
        <v>0</v>
      </c>
      <c r="DN569" s="9"/>
      <c r="DO569" s="10"/>
      <c r="DP569" s="11"/>
      <c r="DQ569" s="6">
        <f>SUMIF(DR$315:DR$345,$D569,DT$315:DT$345)</f>
        <v>0</v>
      </c>
      <c r="DR569" s="9"/>
      <c r="DS569" s="10"/>
      <c r="DT569" s="11"/>
      <c r="DU569" s="6">
        <f>SUMIF(DV$315:DV$345,$D569,DX$315:DX$345)</f>
        <v>0</v>
      </c>
      <c r="DV569" s="9"/>
      <c r="DW569" s="10"/>
      <c r="DX569" s="11"/>
      <c r="DY569" s="6">
        <f>SUMIF(DZ$315:DZ$345,$D569,EB$315:EB$345)</f>
        <v>0</v>
      </c>
      <c r="DZ569" s="9"/>
      <c r="EA569" s="10"/>
      <c r="EB569" s="11"/>
      <c r="EC569" s="6">
        <f>SUMIF(ED$315:ED$345,$D569,EF$315:EF$345)</f>
        <v>0</v>
      </c>
      <c r="ED569" s="9"/>
      <c r="EE569" s="10"/>
      <c r="EF569" s="11"/>
      <c r="EG569" s="6">
        <f>SUMIF(EH$315:EH$345,$D569,EJ$315:EJ$345)</f>
        <v>0</v>
      </c>
      <c r="EH569" s="9"/>
      <c r="EI569" s="10"/>
      <c r="EJ569" s="11"/>
      <c r="EK569" s="6">
        <f>SUMIF(EL$315:EL$345,$D569,EN$315:EN$345)</f>
        <v>0</v>
      </c>
      <c r="EL569" s="9"/>
      <c r="EM569" s="10"/>
      <c r="EN569" s="11"/>
      <c r="EO569" s="6">
        <f>SUMIF(EP$315:EP$345,$D569,ER$315:ER$345)</f>
        <v>0</v>
      </c>
      <c r="EP569" s="9"/>
      <c r="EQ569" s="10"/>
      <c r="ER569" s="11"/>
      <c r="ES569" s="6">
        <f>SUMIF(ET$315:ET$345,$D569,EV$315:EV$345)</f>
        <v>0</v>
      </c>
      <c r="ET569" s="9"/>
      <c r="EU569" s="10"/>
      <c r="EV569" s="11"/>
      <c r="EW569" s="6">
        <f>SUMIF(EX$315:EX$345,$D569,EZ$315:EZ$345)</f>
        <v>0</v>
      </c>
      <c r="EX569" s="9"/>
      <c r="EY569" s="10"/>
      <c r="EZ569" s="11"/>
      <c r="FA569" s="6">
        <f>SUMIF(FB$315:FB$345,$D569,FD$315:FD$345)</f>
        <v>0</v>
      </c>
      <c r="FB569" s="9"/>
      <c r="FC569" s="10"/>
      <c r="FD569" s="11"/>
      <c r="FE569" s="6">
        <f>SUMIF(FF$315:FF$345,$D569,FH$315:FH$345)</f>
        <v>0</v>
      </c>
      <c r="FF569" s="9"/>
      <c r="FG569" s="10"/>
      <c r="FH569" s="11"/>
      <c r="FI569" s="6">
        <f>SUMIF(FJ$315:FJ$345,$D569,FL$315:FL$345)</f>
        <v>0</v>
      </c>
      <c r="FJ569" s="9"/>
      <c r="FK569" s="10"/>
      <c r="FL569" s="11"/>
      <c r="FM569" s="6">
        <f>SUMIF(FN$315:FN$345,$D569,FP$315:FP$345)</f>
        <v>0</v>
      </c>
      <c r="FN569" s="9"/>
      <c r="FO569" s="10"/>
      <c r="FP569" s="11"/>
      <c r="FQ569" s="6">
        <f>SUMIF(FR$315:FR$345,$D569,FT$315:FT$345)</f>
        <v>0</v>
      </c>
      <c r="FR569" s="9"/>
      <c r="FS569" s="10"/>
      <c r="FT569" s="11"/>
      <c r="FU569" s="6">
        <f>SUMIF(FV$315:FV$345,$D569,FX$315:FX$345)</f>
        <v>0</v>
      </c>
      <c r="FV569" s="9"/>
      <c r="FW569" s="10"/>
      <c r="FX569" s="11"/>
      <c r="FY569" s="6">
        <f>SUMIF(FZ$315:FZ$345,$D569,GB$315:GB$345)</f>
        <v>0</v>
      </c>
      <c r="FZ569" s="9"/>
      <c r="GA569" s="10"/>
      <c r="GB569" s="11"/>
      <c r="GC569" s="6">
        <f>SUMIF(GD$315:GD$345,$D569,GF$315:GF$345)</f>
        <v>0</v>
      </c>
      <c r="GD569" s="9"/>
      <c r="GE569" s="10"/>
      <c r="GF569" s="11"/>
      <c r="GG569" s="6">
        <f>SUMIF(GH$315:GH$345,$D569,GJ$315:GJ$345)</f>
        <v>0</v>
      </c>
      <c r="GH569" s="9"/>
      <c r="GI569" s="10"/>
      <c r="GJ569" s="11"/>
      <c r="GK569" s="6">
        <f>SUMIF(GL$315:GL$345,$D569,GN$315:GN$345)</f>
        <v>0</v>
      </c>
      <c r="GL569" s="9"/>
      <c r="GM569" s="10"/>
      <c r="GN569" s="11"/>
      <c r="GO569" s="6">
        <f>SUMIF(GP$315:GP$345,$D569,GR$315:GR$345)</f>
        <v>0</v>
      </c>
      <c r="GP569" s="9"/>
      <c r="GQ569" s="10"/>
      <c r="GR569" s="11"/>
      <c r="GS569" s="6">
        <f>SUMIF(GT$315:GT$345,$D569,GV$315:GV$345)</f>
        <v>0</v>
      </c>
      <c r="GT569" s="9"/>
      <c r="GU569" s="10"/>
      <c r="GV569" s="20"/>
      <c r="GW569" s="19">
        <f t="shared" si="14"/>
        <v>0</v>
      </c>
      <c r="GX569" s="472"/>
      <c r="GY569" s="522"/>
    </row>
    <row r="570" spans="1:207" ht="30.75" customHeight="1" thickBot="1">
      <c r="A570" s="47" t="s">
        <v>86</v>
      </c>
      <c r="B570" s="497"/>
      <c r="C570" s="450" t="s">
        <v>525</v>
      </c>
      <c r="D570" s="447" t="s">
        <v>480</v>
      </c>
      <c r="E570" s="6">
        <f>SUMIF(F$346:F$376,$D570,H$346:H$376)</f>
        <v>0</v>
      </c>
      <c r="F570" s="9"/>
      <c r="G570" s="10"/>
      <c r="H570" s="11"/>
      <c r="I570" s="6">
        <f>SUMIF(J$346:J$376,$D570,L$346:L$376)</f>
        <v>0</v>
      </c>
      <c r="J570" s="9"/>
      <c r="K570" s="10"/>
      <c r="L570" s="11"/>
      <c r="M570" s="6">
        <f>SUMIF(N$346:N$376,$D570,P$346:P$376)</f>
        <v>0</v>
      </c>
      <c r="N570" s="9"/>
      <c r="O570" s="10"/>
      <c r="P570" s="11"/>
      <c r="Q570" s="6">
        <f>SUMIF(R$346:R$376,$D570,T$346:T$376)</f>
        <v>0</v>
      </c>
      <c r="R570" s="9"/>
      <c r="S570" s="10"/>
      <c r="T570" s="11"/>
      <c r="U570" s="6">
        <f>SUMIF(V$346:V$376,$D570,X$346:X$376)</f>
        <v>0</v>
      </c>
      <c r="V570" s="9"/>
      <c r="W570" s="10"/>
      <c r="X570" s="11"/>
      <c r="Y570" s="6">
        <f>SUMIF(Z$346:Z$376,$D570,AB$346:AB$376)</f>
        <v>0</v>
      </c>
      <c r="Z570" s="9"/>
      <c r="AA570" s="10"/>
      <c r="AB570" s="11"/>
      <c r="AC570" s="6">
        <f>SUMIF(AD$346:AD$376,$D570,AF$346:AF$376)</f>
        <v>0</v>
      </c>
      <c r="AD570" s="9"/>
      <c r="AE570" s="10"/>
      <c r="AF570" s="11"/>
      <c r="AG570" s="6">
        <f>SUMIF(AH$346:AH$376,$D570,AJ$346:AJ$376)</f>
        <v>0</v>
      </c>
      <c r="AH570" s="9"/>
      <c r="AI570" s="10"/>
      <c r="AJ570" s="11"/>
      <c r="AK570" s="6">
        <f>SUMIF(AL$346:AL$376,$D570,AN$346:AN$376)</f>
        <v>0</v>
      </c>
      <c r="AL570" s="9"/>
      <c r="AM570" s="10"/>
      <c r="AN570" s="11"/>
      <c r="AO570" s="6">
        <f>SUMIF(AP$346:AP$376,$D570,AR$346:AR$376)</f>
        <v>0</v>
      </c>
      <c r="AP570" s="9"/>
      <c r="AQ570" s="10"/>
      <c r="AR570" s="11"/>
      <c r="AS570" s="6">
        <f>SUMIF(AT$346:AT$376,$D570,AV$346:AV$376)</f>
        <v>0</v>
      </c>
      <c r="AT570" s="9"/>
      <c r="AU570" s="10"/>
      <c r="AV570" s="11"/>
      <c r="AW570" s="6">
        <f>SUMIF(AX$346:AX$376,$D570,AZ$346:AZ$376)</f>
        <v>0</v>
      </c>
      <c r="AX570" s="9"/>
      <c r="AY570" s="10"/>
      <c r="AZ570" s="11"/>
      <c r="BA570" s="6">
        <f>SUMIF(BB$346:BB$376,$D570,BD$346:BD$376)</f>
        <v>0</v>
      </c>
      <c r="BB570" s="9"/>
      <c r="BC570" s="10"/>
      <c r="BD570" s="11"/>
      <c r="BE570" s="6">
        <f>SUMIF(BF$346:BF$376,$D570,BH$346:BH$376)</f>
        <v>0</v>
      </c>
      <c r="BF570" s="9"/>
      <c r="BG570" s="10"/>
      <c r="BH570" s="11"/>
      <c r="BI570" s="6">
        <f>SUMIF(BJ$346:BJ$376,$D570,BL$346:BL$376)</f>
        <v>0</v>
      </c>
      <c r="BJ570" s="9"/>
      <c r="BK570" s="10"/>
      <c r="BL570" s="11"/>
      <c r="BM570" s="6">
        <f>SUMIF(BN$346:BN$376,$D570,BP$346:BP$376)</f>
        <v>0</v>
      </c>
      <c r="BN570" s="9"/>
      <c r="BO570" s="10"/>
      <c r="BP570" s="11"/>
      <c r="BQ570" s="6">
        <f>SUMIF(BR$346:BR$376,$D570,BT$346:BT$376)</f>
        <v>0</v>
      </c>
      <c r="BR570" s="9"/>
      <c r="BS570" s="10"/>
      <c r="BT570" s="11"/>
      <c r="BU570" s="6">
        <f>SUMIF(BV$346:BV$376,$D570,BX$346:BX$376)</f>
        <v>0</v>
      </c>
      <c r="BV570" s="9"/>
      <c r="BW570" s="10"/>
      <c r="BX570" s="11"/>
      <c r="BY570" s="6">
        <f>SUMIF(BZ$346:BZ$376,$D570,CB$346:CB$376)</f>
        <v>0</v>
      </c>
      <c r="BZ570" s="9"/>
      <c r="CA570" s="10"/>
      <c r="CB570" s="11"/>
      <c r="CC570" s="6">
        <f>SUMIF(CD$346:CD$376,$D570,CF$346:CF$376)</f>
        <v>0</v>
      </c>
      <c r="CD570" s="9"/>
      <c r="CE570" s="10"/>
      <c r="CF570" s="11"/>
      <c r="CG570" s="6">
        <f>SUMIF(CH$346:CH$376,$D570,CJ$346:CJ$376)</f>
        <v>0</v>
      </c>
      <c r="CH570" s="9"/>
      <c r="CI570" s="10"/>
      <c r="CJ570" s="11"/>
      <c r="CK570" s="6">
        <f>SUMIF(CL$346:CL$376,$D570,CN$346:CN$376)</f>
        <v>0</v>
      </c>
      <c r="CL570" s="9"/>
      <c r="CM570" s="10"/>
      <c r="CN570" s="11"/>
      <c r="CO570" s="6">
        <f>SUMIF(CP$346:CP$376,$D570,CR$346:CR$376)</f>
        <v>0</v>
      </c>
      <c r="CP570" s="9"/>
      <c r="CQ570" s="10"/>
      <c r="CR570" s="11"/>
      <c r="CS570" s="6">
        <f>SUMIF(CT$346:CT$376,$D570,CV$346:CV$376)</f>
        <v>0</v>
      </c>
      <c r="CT570" s="9"/>
      <c r="CU570" s="10"/>
      <c r="CV570" s="11"/>
      <c r="CW570" s="6">
        <f>SUMIF(CX$346:CX$376,$D570,CZ$346:CZ$376)</f>
        <v>0</v>
      </c>
      <c r="CX570" s="9"/>
      <c r="CY570" s="10"/>
      <c r="CZ570" s="11"/>
      <c r="DA570" s="6">
        <f>SUMIF(DB$346:DB$376,$D570,DD$346:DD$376)</f>
        <v>0</v>
      </c>
      <c r="DB570" s="9"/>
      <c r="DC570" s="10"/>
      <c r="DD570" s="11"/>
      <c r="DE570" s="6">
        <f>SUMIF(DF$346:DF$376,$D570,DH$346:DH$376)</f>
        <v>0</v>
      </c>
      <c r="DF570" s="9"/>
      <c r="DG570" s="10"/>
      <c r="DH570" s="11"/>
      <c r="DI570" s="6">
        <f>SUMIF(DJ$346:DJ$376,$D570,DL$346:DL$376)</f>
        <v>0</v>
      </c>
      <c r="DJ570" s="9"/>
      <c r="DK570" s="10"/>
      <c r="DL570" s="11"/>
      <c r="DM570" s="6">
        <f>SUMIF(DN$346:DN$376,$D570,DP$346:DP$376)</f>
        <v>0</v>
      </c>
      <c r="DN570" s="9"/>
      <c r="DO570" s="10"/>
      <c r="DP570" s="11"/>
      <c r="DQ570" s="6">
        <f>SUMIF(DR$346:DR$376,$D570,DT$346:DT$376)</f>
        <v>0</v>
      </c>
      <c r="DR570" s="9"/>
      <c r="DS570" s="10"/>
      <c r="DT570" s="11"/>
      <c r="DU570" s="6">
        <f>SUMIF(DV$346:DV$376,$D570,DX$346:DX$376)</f>
        <v>0</v>
      </c>
      <c r="DV570" s="9"/>
      <c r="DW570" s="10"/>
      <c r="DX570" s="11"/>
      <c r="DY570" s="6">
        <f>SUMIF(DZ$346:DZ$376,$D570,EB$346:EB$376)</f>
        <v>0</v>
      </c>
      <c r="DZ570" s="9"/>
      <c r="EA570" s="10"/>
      <c r="EB570" s="11"/>
      <c r="EC570" s="6">
        <f>SUMIF(ED$346:ED$376,$D570,EF$346:EF$376)</f>
        <v>0</v>
      </c>
      <c r="ED570" s="9"/>
      <c r="EE570" s="10"/>
      <c r="EF570" s="11"/>
      <c r="EG570" s="6">
        <f>SUMIF(EH$346:EH$376,$D570,EJ$346:EJ$376)</f>
        <v>0</v>
      </c>
      <c r="EH570" s="9"/>
      <c r="EI570" s="10"/>
      <c r="EJ570" s="11"/>
      <c r="EK570" s="6">
        <f>SUMIF(EL$346:EL$376,$D570,EN$346:EN$376)</f>
        <v>0</v>
      </c>
      <c r="EL570" s="9"/>
      <c r="EM570" s="10"/>
      <c r="EN570" s="11"/>
      <c r="EO570" s="6">
        <f>SUMIF(EP$346:EP$376,$D570,ER$346:ER$376)</f>
        <v>0</v>
      </c>
      <c r="EP570" s="9"/>
      <c r="EQ570" s="10"/>
      <c r="ER570" s="11"/>
      <c r="ES570" s="6">
        <f>SUMIF(ET$346:ET$376,$D570,EV$346:EV$376)</f>
        <v>0</v>
      </c>
      <c r="ET570" s="9"/>
      <c r="EU570" s="10"/>
      <c r="EV570" s="11"/>
      <c r="EW570" s="6">
        <f>SUMIF(EX$346:EX$376,$D570,EZ$346:EZ$376)</f>
        <v>0</v>
      </c>
      <c r="EX570" s="9"/>
      <c r="EY570" s="10"/>
      <c r="EZ570" s="11"/>
      <c r="FA570" s="6">
        <f>SUMIF(FB$346:FB$376,$D570,FD$346:FD$376)</f>
        <v>0</v>
      </c>
      <c r="FB570" s="9"/>
      <c r="FC570" s="10"/>
      <c r="FD570" s="11"/>
      <c r="FE570" s="6">
        <f>SUMIF(FF$346:FF$376,$D570,FH$346:FH$376)</f>
        <v>0</v>
      </c>
      <c r="FF570" s="9"/>
      <c r="FG570" s="10"/>
      <c r="FH570" s="11"/>
      <c r="FI570" s="6">
        <f>SUMIF(FJ$346:FJ$376,$D570,FL$346:FL$376)</f>
        <v>0</v>
      </c>
      <c r="FJ570" s="9"/>
      <c r="FK570" s="10"/>
      <c r="FL570" s="11"/>
      <c r="FM570" s="6">
        <f>SUMIF(FN$346:FN$376,$D570,FP$346:FP$376)</f>
        <v>0</v>
      </c>
      <c r="FN570" s="9"/>
      <c r="FO570" s="10"/>
      <c r="FP570" s="11"/>
      <c r="FQ570" s="6">
        <f>SUMIF(FR$346:FR$376,$D570,FT$346:FT$376)</f>
        <v>0</v>
      </c>
      <c r="FR570" s="9"/>
      <c r="FS570" s="10"/>
      <c r="FT570" s="11"/>
      <c r="FU570" s="6">
        <f>SUMIF(FV$346:FV$376,$D570,FX$346:FX$376)</f>
        <v>0</v>
      </c>
      <c r="FV570" s="9"/>
      <c r="FW570" s="10"/>
      <c r="FX570" s="11"/>
      <c r="FY570" s="6">
        <f>SUMIF(FZ$346:FZ$376,$D570,GB$346:GB$376)</f>
        <v>0</v>
      </c>
      <c r="FZ570" s="9"/>
      <c r="GA570" s="10"/>
      <c r="GB570" s="11"/>
      <c r="GC570" s="6">
        <f>SUMIF(GD$346:GD$376,$D570,GF$346:GF$376)</f>
        <v>0</v>
      </c>
      <c r="GD570" s="9"/>
      <c r="GE570" s="10"/>
      <c r="GF570" s="11"/>
      <c r="GG570" s="6">
        <f>SUMIF(GH$346:GH$376,$D570,GJ$346:GJ$376)</f>
        <v>0</v>
      </c>
      <c r="GH570" s="9"/>
      <c r="GI570" s="10"/>
      <c r="GJ570" s="11"/>
      <c r="GK570" s="6">
        <f>SUMIF(GL$346:GL$376,$D570,GN$346:GN$376)</f>
        <v>0</v>
      </c>
      <c r="GL570" s="9"/>
      <c r="GM570" s="10"/>
      <c r="GN570" s="11"/>
      <c r="GO570" s="6">
        <f>SUMIF(GP$346:GP$376,$D570,GR$346:GR$376)</f>
        <v>0</v>
      </c>
      <c r="GP570" s="9"/>
      <c r="GQ570" s="10"/>
      <c r="GR570" s="11"/>
      <c r="GS570" s="6">
        <f>SUMIF(GT$346:GT$376,$D570,GV$346:GV$376)</f>
        <v>0</v>
      </c>
      <c r="GT570" s="9"/>
      <c r="GU570" s="10"/>
      <c r="GV570" s="20"/>
      <c r="GW570" s="19">
        <f t="shared" si="14"/>
        <v>0</v>
      </c>
      <c r="GX570" s="472"/>
      <c r="GY570" s="523"/>
    </row>
    <row r="571" spans="1:207" ht="30.75" customHeight="1">
      <c r="A571" s="47" t="s">
        <v>75</v>
      </c>
      <c r="B571" s="495">
        <v>26</v>
      </c>
      <c r="C571" s="177" t="s">
        <v>373</v>
      </c>
      <c r="D571" s="155" t="s">
        <v>374</v>
      </c>
      <c r="E571" s="6">
        <f>SUMIF(F$5:F$35,$D571,H$5:H$35)</f>
        <v>0</v>
      </c>
      <c r="F571" s="9"/>
      <c r="G571" s="10"/>
      <c r="H571" s="11"/>
      <c r="I571" s="6">
        <f>SUMIF(J$5:J$35,$D571,L$5:L$35)</f>
        <v>0</v>
      </c>
      <c r="J571" s="9"/>
      <c r="K571" s="10"/>
      <c r="L571" s="11"/>
      <c r="M571" s="6">
        <f>SUMIF(N$5:N$35,$D571,P$5:P$35)</f>
        <v>0</v>
      </c>
      <c r="N571" s="9"/>
      <c r="O571" s="10"/>
      <c r="P571" s="11"/>
      <c r="Q571" s="6">
        <f>SUMIF(R$5:R$35,$D571,T$5:T$35)</f>
        <v>0</v>
      </c>
      <c r="R571" s="9"/>
      <c r="S571" s="10"/>
      <c r="T571" s="11"/>
      <c r="U571" s="6">
        <f>SUMIF(V$5:V$35,$D571,X$5:X$35)</f>
        <v>0</v>
      </c>
      <c r="V571" s="9"/>
      <c r="W571" s="10"/>
      <c r="X571" s="11"/>
      <c r="Y571" s="6">
        <f>SUMIF(Z$5:Z$35,$D571,AB$5:AB$35)</f>
        <v>0</v>
      </c>
      <c r="Z571" s="9"/>
      <c r="AA571" s="10"/>
      <c r="AB571" s="11"/>
      <c r="AC571" s="6">
        <f>SUMIF(AD$5:AD$35,$D571,AF$5:AF$35)</f>
        <v>0</v>
      </c>
      <c r="AD571" s="9"/>
      <c r="AE571" s="10"/>
      <c r="AF571" s="11"/>
      <c r="AG571" s="6">
        <f>SUMIF(AH$5:AH$35,$D571,AJ$5:AJ$35)</f>
        <v>0</v>
      </c>
      <c r="AH571" s="9"/>
      <c r="AI571" s="10"/>
      <c r="AJ571" s="11"/>
      <c r="AK571" s="6">
        <f>SUMIF(AL$5:AL$35,$D571,AN$5:AN$35)</f>
        <v>0</v>
      </c>
      <c r="AL571" s="9"/>
      <c r="AM571" s="10"/>
      <c r="AN571" s="11"/>
      <c r="AO571" s="6">
        <f>SUMIF(AP$5:AP$35,$D571,AR$5:AR$35)</f>
        <v>0</v>
      </c>
      <c r="AP571" s="9"/>
      <c r="AQ571" s="10"/>
      <c r="AR571" s="11"/>
      <c r="AS571" s="6">
        <f>SUMIF(AT$5:AT$35,$D571,AV$5:AV$35)</f>
        <v>0</v>
      </c>
      <c r="AT571" s="9"/>
      <c r="AU571" s="10"/>
      <c r="AV571" s="11"/>
      <c r="AW571" s="6">
        <f>SUMIF(AX$5:AX$35,$D571,AZ$5:AZ$35)</f>
        <v>0</v>
      </c>
      <c r="AX571" s="9"/>
      <c r="AY571" s="10"/>
      <c r="AZ571" s="11"/>
      <c r="BA571" s="6">
        <f>SUMIF(BB$5:BB$35,$D571,BD$5:BD$35)</f>
        <v>0</v>
      </c>
      <c r="BB571" s="9"/>
      <c r="BC571" s="10"/>
      <c r="BD571" s="11"/>
      <c r="BE571" s="6">
        <f>SUMIF(BF$5:BF$35,$D571,BH$5:BH$35)</f>
        <v>0</v>
      </c>
      <c r="BF571" s="9"/>
      <c r="BG571" s="10"/>
      <c r="BH571" s="11"/>
      <c r="BI571" s="6">
        <f>SUMIF(BJ$5:BJ$35,$D571,BL$5:BL$35)</f>
        <v>0</v>
      </c>
      <c r="BJ571" s="9"/>
      <c r="BK571" s="10"/>
      <c r="BL571" s="11"/>
      <c r="BM571" s="6">
        <f>SUMIF(BN$5:BN$35,$D571,BP$5:BP$35)</f>
        <v>0</v>
      </c>
      <c r="BN571" s="9"/>
      <c r="BO571" s="10"/>
      <c r="BP571" s="11"/>
      <c r="BQ571" s="6">
        <f>SUMIF(BR$5:BR$35,$D571,BT$5:BT$35)</f>
        <v>0</v>
      </c>
      <c r="BR571" s="9"/>
      <c r="BS571" s="10"/>
      <c r="BT571" s="11"/>
      <c r="BU571" s="6">
        <f>SUMIF(BV$5:BV$35,$D571,BX$5:BX$35)</f>
        <v>0</v>
      </c>
      <c r="BV571" s="9"/>
      <c r="BW571" s="10"/>
      <c r="BX571" s="11"/>
      <c r="BY571" s="6">
        <f>SUMIF(BZ$5:BZ$35,$D571,CB$5:CB$35)</f>
        <v>0</v>
      </c>
      <c r="BZ571" s="9"/>
      <c r="CA571" s="10"/>
      <c r="CB571" s="11"/>
      <c r="CC571" s="6">
        <f>SUMIF(CD$5:CD$35,$D571,CF$5:CF$35)</f>
        <v>0</v>
      </c>
      <c r="CD571" s="9"/>
      <c r="CE571" s="10"/>
      <c r="CF571" s="11"/>
      <c r="CG571" s="6">
        <f>SUMIF(CH$5:CH$35,$D571,CJ$5:CJ$35)</f>
        <v>0</v>
      </c>
      <c r="CH571" s="9"/>
      <c r="CI571" s="10"/>
      <c r="CJ571" s="11"/>
      <c r="CK571" s="6">
        <f>SUMIF(CL$5:CL$35,$D571,CN$5:CN$35)</f>
        <v>0</v>
      </c>
      <c r="CL571" s="9"/>
      <c r="CM571" s="10"/>
      <c r="CN571" s="11"/>
      <c r="CO571" s="6">
        <f>SUMIF(CP$5:CP$35,$D571,CR$5:CR$35)</f>
        <v>0</v>
      </c>
      <c r="CP571" s="9"/>
      <c r="CQ571" s="10"/>
      <c r="CR571" s="11"/>
      <c r="CS571" s="6">
        <f>SUMIF(CT$5:CT$35,$D571,CV$5:CV$35)</f>
        <v>0</v>
      </c>
      <c r="CT571" s="9"/>
      <c r="CU571" s="10"/>
      <c r="CV571" s="11"/>
      <c r="CW571" s="6">
        <f>SUMIF(CX$5:CX$35,$D571,CZ$5:CZ$35)</f>
        <v>0</v>
      </c>
      <c r="CX571" s="9"/>
      <c r="CY571" s="10"/>
      <c r="CZ571" s="11"/>
      <c r="DA571" s="6">
        <f>SUMIF(DB$5:DB$35,$D571,DD$5:DD$35)</f>
        <v>0</v>
      </c>
      <c r="DB571" s="9"/>
      <c r="DC571" s="10"/>
      <c r="DD571" s="11"/>
      <c r="DE571" s="6">
        <f>SUMIF(DF$5:DF$35,$D571,DH$5:DH$35)</f>
        <v>0</v>
      </c>
      <c r="DF571" s="9"/>
      <c r="DG571" s="10"/>
      <c r="DH571" s="11"/>
      <c r="DI571" s="6">
        <f>SUMIF(DJ$5:DJ$35,$D571,DL$5:DL$35)</f>
        <v>0</v>
      </c>
      <c r="DJ571" s="9"/>
      <c r="DK571" s="10"/>
      <c r="DL571" s="11"/>
      <c r="DM571" s="6">
        <f>SUMIF(DN$5:DN$35,$D571,DP$5:DP$35)</f>
        <v>0</v>
      </c>
      <c r="DN571" s="9"/>
      <c r="DO571" s="10"/>
      <c r="DP571" s="11"/>
      <c r="DQ571" s="6">
        <f>SUMIF(DR$5:DR$35,$D571,DT$5:DT$35)</f>
        <v>0</v>
      </c>
      <c r="DR571" s="9"/>
      <c r="DS571" s="10"/>
      <c r="DT571" s="11"/>
      <c r="DU571" s="6">
        <f>SUMIF(DV$5:DV$35,$D571,DX$5:DX$35)</f>
        <v>0</v>
      </c>
      <c r="DV571" s="9"/>
      <c r="DW571" s="10"/>
      <c r="DX571" s="11"/>
      <c r="DY571" s="6">
        <f>SUMIF(DZ$5:DZ$35,$D571,EB$5:EB$35)</f>
        <v>0</v>
      </c>
      <c r="DZ571" s="9"/>
      <c r="EA571" s="10"/>
      <c r="EB571" s="11"/>
      <c r="EC571" s="6">
        <f>SUMIF(ED$5:ED$35,$D571,EF$5:EF$35)</f>
        <v>0</v>
      </c>
      <c r="ED571" s="9"/>
      <c r="EE571" s="10"/>
      <c r="EF571" s="11"/>
      <c r="EG571" s="6">
        <f>SUMIF(EH$5:EH$35,$D571,EJ$5:EJ$35)</f>
        <v>0</v>
      </c>
      <c r="EH571" s="9"/>
      <c r="EI571" s="10"/>
      <c r="EJ571" s="11"/>
      <c r="EK571" s="6">
        <f>SUMIF(EL$5:EL$35,$D571,EN$5:EN$35)</f>
        <v>0</v>
      </c>
      <c r="EL571" s="9"/>
      <c r="EM571" s="10"/>
      <c r="EN571" s="11"/>
      <c r="EO571" s="6">
        <f>SUMIF(EP$5:EP$35,$D571,ER$5:ER$35)</f>
        <v>0</v>
      </c>
      <c r="EP571" s="9"/>
      <c r="EQ571" s="10"/>
      <c r="ER571" s="11"/>
      <c r="ES571" s="6">
        <f>SUMIF(ET$5:ET$35,$D571,EV$5:EV$35)</f>
        <v>0</v>
      </c>
      <c r="ET571" s="9"/>
      <c r="EU571" s="10"/>
      <c r="EV571" s="11"/>
      <c r="EW571" s="6">
        <f>SUMIF(EX$5:EX$35,$D571,EZ$5:EZ$35)</f>
        <v>0</v>
      </c>
      <c r="EX571" s="9"/>
      <c r="EY571" s="10"/>
      <c r="EZ571" s="11"/>
      <c r="FA571" s="6">
        <f>SUMIF(FB$5:FB$35,$D571,FD$5:FD$35)</f>
        <v>0</v>
      </c>
      <c r="FB571" s="9"/>
      <c r="FC571" s="10"/>
      <c r="FD571" s="11"/>
      <c r="FE571" s="6">
        <f>SUMIF(FF$5:FF$35,$D571,FH$5:FH$35)</f>
        <v>0</v>
      </c>
      <c r="FF571" s="9"/>
      <c r="FG571" s="10"/>
      <c r="FH571" s="11"/>
      <c r="FI571" s="6">
        <f>SUMIF(FJ$5:FJ$35,$D571,FL$5:FL$35)</f>
        <v>0</v>
      </c>
      <c r="FJ571" s="9"/>
      <c r="FK571" s="10"/>
      <c r="FL571" s="11"/>
      <c r="FM571" s="6">
        <f>SUMIF(FN$5:FN$35,$D571,FP$5:FP$35)</f>
        <v>0</v>
      </c>
      <c r="FN571" s="9"/>
      <c r="FO571" s="10"/>
      <c r="FP571" s="11"/>
      <c r="FQ571" s="6">
        <f>SUMIF(FR$5:FR$35,$D571,FT$5:FT$35)</f>
        <v>0</v>
      </c>
      <c r="FR571" s="9"/>
      <c r="FS571" s="10"/>
      <c r="FT571" s="11"/>
      <c r="FU571" s="6">
        <f>SUMIF(FV$5:FV$35,$D571,FX$5:FX$35)</f>
        <v>0</v>
      </c>
      <c r="FV571" s="9"/>
      <c r="FW571" s="10"/>
      <c r="FX571" s="11"/>
      <c r="FY571" s="6">
        <f>SUMIF(FZ$5:FZ$35,$D571,GB$5:GB$35)</f>
        <v>0</v>
      </c>
      <c r="FZ571" s="9"/>
      <c r="GA571" s="10"/>
      <c r="GB571" s="11"/>
      <c r="GC571" s="6">
        <f>SUMIF(GD$5:GD$35,$D571,GF$5:GF$35)</f>
        <v>0</v>
      </c>
      <c r="GD571" s="9"/>
      <c r="GE571" s="10"/>
      <c r="GF571" s="11"/>
      <c r="GG571" s="6">
        <f>SUMIF(GH$5:GH$35,$D571,GJ$5:GJ$35)</f>
        <v>0</v>
      </c>
      <c r="GH571" s="9"/>
      <c r="GI571" s="10"/>
      <c r="GJ571" s="11"/>
      <c r="GK571" s="6">
        <f>SUMIF(GL$5:GL$35,$D571,GN$5:GN$35)</f>
        <v>0</v>
      </c>
      <c r="GL571" s="9"/>
      <c r="GM571" s="10"/>
      <c r="GN571" s="11"/>
      <c r="GO571" s="6">
        <f>SUMIF(GP$5:GP$35,$D571,GR$5:GR$35)</f>
        <v>0</v>
      </c>
      <c r="GP571" s="9"/>
      <c r="GQ571" s="10"/>
      <c r="GR571" s="11"/>
      <c r="GS571" s="6">
        <f>SUMIF(GT$5:GT$35,$D571,GV$5:GV$35)</f>
        <v>0</v>
      </c>
      <c r="GT571" s="9"/>
      <c r="GU571" s="10"/>
      <c r="GV571" s="20"/>
      <c r="GW571" s="19">
        <f t="shared" ref="GW571:GW634" si="15">SUM(E571:GV571)</f>
        <v>0</v>
      </c>
      <c r="GX571" s="472">
        <f>SUM(GW571:GW582)</f>
        <v>0</v>
      </c>
      <c r="GY571" s="521" t="str">
        <f>D571</f>
        <v>TS15640/07</v>
      </c>
    </row>
    <row r="572" spans="1:207" ht="30.75" customHeight="1">
      <c r="A572" s="47" t="s">
        <v>76</v>
      </c>
      <c r="B572" s="496"/>
      <c r="C572" s="177" t="s">
        <v>373</v>
      </c>
      <c r="D572" s="155" t="s">
        <v>374</v>
      </c>
      <c r="E572" s="6">
        <f>SUMIF(F$36:F$66,$D572,H$36:H$66)</f>
        <v>0</v>
      </c>
      <c r="F572" s="9"/>
      <c r="G572" s="10"/>
      <c r="H572" s="11"/>
      <c r="I572" s="6">
        <f>SUMIF(J$36:J$66,$D572,L$36:L$66)</f>
        <v>0</v>
      </c>
      <c r="J572" s="9"/>
      <c r="K572" s="10"/>
      <c r="L572" s="11"/>
      <c r="M572" s="6">
        <f>SUMIF(N$36:N$66,$D572,P$36:P$66)</f>
        <v>0</v>
      </c>
      <c r="N572" s="9"/>
      <c r="O572" s="10"/>
      <c r="P572" s="11"/>
      <c r="Q572" s="6">
        <f>SUMIF(R$36:R$66,$D572,T$36:T$66)</f>
        <v>0</v>
      </c>
      <c r="R572" s="9"/>
      <c r="S572" s="10"/>
      <c r="T572" s="11"/>
      <c r="U572" s="6">
        <f>SUMIF(V$36:V$66,$D572,X$36:X$66)</f>
        <v>0</v>
      </c>
      <c r="V572" s="9"/>
      <c r="W572" s="10"/>
      <c r="X572" s="11"/>
      <c r="Y572" s="6">
        <f>SUMIF(Z$36:Z$66,$D572,AB$36:AB$66)</f>
        <v>0</v>
      </c>
      <c r="Z572" s="9"/>
      <c r="AA572" s="10"/>
      <c r="AB572" s="11"/>
      <c r="AC572" s="6">
        <f>SUMIF(AD$36:AD$66,$D572,AF$36:AF$66)</f>
        <v>0</v>
      </c>
      <c r="AD572" s="9"/>
      <c r="AE572" s="10"/>
      <c r="AF572" s="11"/>
      <c r="AG572" s="6">
        <f>SUMIF(AH$36:AH$66,$D572,AJ$36:AJ$66)</f>
        <v>0</v>
      </c>
      <c r="AH572" s="9"/>
      <c r="AI572" s="10"/>
      <c r="AJ572" s="11"/>
      <c r="AK572" s="6">
        <f>SUMIF(AL$36:AL$66,$D572,AN$36:AN$66)</f>
        <v>0</v>
      </c>
      <c r="AL572" s="9"/>
      <c r="AM572" s="10"/>
      <c r="AN572" s="11"/>
      <c r="AO572" s="6">
        <f>SUMIF(AP$36:AP$66,$D572,AR$36:AR$66)</f>
        <v>0</v>
      </c>
      <c r="AP572" s="9"/>
      <c r="AQ572" s="10"/>
      <c r="AR572" s="11"/>
      <c r="AS572" s="6">
        <f>SUMIF(AT$36:AT$66,$D572,AV$36:AV$66)</f>
        <v>0</v>
      </c>
      <c r="AT572" s="9"/>
      <c r="AU572" s="10"/>
      <c r="AV572" s="11"/>
      <c r="AW572" s="6">
        <f>SUMIF(AX$36:AX$66,$D572,AZ$36:AZ$66)</f>
        <v>0</v>
      </c>
      <c r="AX572" s="9"/>
      <c r="AY572" s="10"/>
      <c r="AZ572" s="11"/>
      <c r="BA572" s="6">
        <f>SUMIF(BB$36:BB$66,$D572,BD$36:BD$66)</f>
        <v>0</v>
      </c>
      <c r="BB572" s="9"/>
      <c r="BC572" s="10"/>
      <c r="BD572" s="11"/>
      <c r="BE572" s="6">
        <f>SUMIF(BF$36:BF$66,$D572,BH$36:BH$66)</f>
        <v>0</v>
      </c>
      <c r="BF572" s="9"/>
      <c r="BG572" s="10"/>
      <c r="BH572" s="11"/>
      <c r="BI572" s="6">
        <f>SUMIF(BJ$36:BJ$66,$D572,BL$36:BL$66)</f>
        <v>0</v>
      </c>
      <c r="BJ572" s="9"/>
      <c r="BK572" s="10"/>
      <c r="BL572" s="11"/>
      <c r="BM572" s="6">
        <f>SUMIF(BN$36:BN$66,$D572,BP$36:BP$66)</f>
        <v>0</v>
      </c>
      <c r="BN572" s="9"/>
      <c r="BO572" s="10"/>
      <c r="BP572" s="11"/>
      <c r="BQ572" s="6">
        <f>SUMIF(BR$36:BR$66,$D572,BT$36:BT$66)</f>
        <v>0</v>
      </c>
      <c r="BR572" s="9"/>
      <c r="BS572" s="10"/>
      <c r="BT572" s="11"/>
      <c r="BU572" s="6">
        <f>SUMIF(BV$36:BV$66,$D572,BX$36:BX$66)</f>
        <v>0</v>
      </c>
      <c r="BV572" s="9"/>
      <c r="BW572" s="10"/>
      <c r="BX572" s="11"/>
      <c r="BY572" s="6">
        <f>SUMIF(BZ$36:BZ$66,$D572,CB$36:CB$66)</f>
        <v>0</v>
      </c>
      <c r="BZ572" s="9"/>
      <c r="CA572" s="10"/>
      <c r="CB572" s="11"/>
      <c r="CC572" s="6">
        <f>SUMIF(CD$36:CD$66,$D572,CF$36:CF$66)</f>
        <v>0</v>
      </c>
      <c r="CD572" s="9"/>
      <c r="CE572" s="10"/>
      <c r="CF572" s="11"/>
      <c r="CG572" s="6">
        <f>SUMIF(CH$36:CH$66,$D572,CJ$36:CJ$66)</f>
        <v>0</v>
      </c>
      <c r="CH572" s="9"/>
      <c r="CI572" s="10"/>
      <c r="CJ572" s="11"/>
      <c r="CK572" s="6">
        <f>SUMIF(CL$36:CL$66,$D572,CN$36:CN$66)</f>
        <v>0</v>
      </c>
      <c r="CL572" s="9"/>
      <c r="CM572" s="10"/>
      <c r="CN572" s="11"/>
      <c r="CO572" s="6">
        <f>SUMIF(CP$36:CP$66,$D572,CR$36:CR$66)</f>
        <v>0</v>
      </c>
      <c r="CP572" s="9"/>
      <c r="CQ572" s="10"/>
      <c r="CR572" s="11"/>
      <c r="CS572" s="6">
        <f>SUMIF(CT$36:CT$66,$D572,CV$36:CV$66)</f>
        <v>0</v>
      </c>
      <c r="CT572" s="9"/>
      <c r="CU572" s="10"/>
      <c r="CV572" s="11"/>
      <c r="CW572" s="6">
        <f>SUMIF(CX$36:CX$66,$D572,CZ$36:CZ$66)</f>
        <v>0</v>
      </c>
      <c r="CX572" s="9"/>
      <c r="CY572" s="10"/>
      <c r="CZ572" s="11"/>
      <c r="DA572" s="6">
        <f>SUMIF(DB$36:DB$66,$D572,DD$36:DD$66)</f>
        <v>0</v>
      </c>
      <c r="DB572" s="9"/>
      <c r="DC572" s="10"/>
      <c r="DD572" s="11"/>
      <c r="DE572" s="6">
        <f>SUMIF(DF$36:DF$66,$D572,DH$36:DH$66)</f>
        <v>0</v>
      </c>
      <c r="DF572" s="9"/>
      <c r="DG572" s="10"/>
      <c r="DH572" s="11"/>
      <c r="DI572" s="6">
        <f>SUMIF(DJ$36:DJ$66,$D572,DL$36:DL$66)</f>
        <v>0</v>
      </c>
      <c r="DJ572" s="9"/>
      <c r="DK572" s="10"/>
      <c r="DL572" s="11"/>
      <c r="DM572" s="6">
        <f>SUMIF(DN$36:DN$66,$D572,DP$36:DP$66)</f>
        <v>0</v>
      </c>
      <c r="DN572" s="9"/>
      <c r="DO572" s="10"/>
      <c r="DP572" s="11"/>
      <c r="DQ572" s="6">
        <f>SUMIF(DR$36:DR$66,$D572,DT$36:DT$66)</f>
        <v>0</v>
      </c>
      <c r="DR572" s="9"/>
      <c r="DS572" s="10"/>
      <c r="DT572" s="11"/>
      <c r="DU572" s="6">
        <f>SUMIF(DV$36:DV$66,$D572,DX$36:DX$66)</f>
        <v>0</v>
      </c>
      <c r="DV572" s="9"/>
      <c r="DW572" s="10"/>
      <c r="DX572" s="11"/>
      <c r="DY572" s="6">
        <f>SUMIF(DZ$36:DZ$66,$D572,EB$36:EB$66)</f>
        <v>0</v>
      </c>
      <c r="DZ572" s="9"/>
      <c r="EA572" s="10"/>
      <c r="EB572" s="11"/>
      <c r="EC572" s="6">
        <f>SUMIF(ED$36:ED$66,$D572,EF$36:EF$66)</f>
        <v>0</v>
      </c>
      <c r="ED572" s="9"/>
      <c r="EE572" s="10"/>
      <c r="EF572" s="11"/>
      <c r="EG572" s="6">
        <f>SUMIF(EH$36:EH$66,$D572,EJ$36:EJ$66)</f>
        <v>0</v>
      </c>
      <c r="EH572" s="9"/>
      <c r="EI572" s="10"/>
      <c r="EJ572" s="11"/>
      <c r="EK572" s="6">
        <f>SUMIF(EL$36:EL$66,$D572,EN$36:EN$66)</f>
        <v>0</v>
      </c>
      <c r="EL572" s="9"/>
      <c r="EM572" s="10"/>
      <c r="EN572" s="11"/>
      <c r="EO572" s="6">
        <f>SUMIF(EP$36:EP$66,$D572,ER$36:ER$66)</f>
        <v>0</v>
      </c>
      <c r="EP572" s="9"/>
      <c r="EQ572" s="10"/>
      <c r="ER572" s="11"/>
      <c r="ES572" s="6">
        <f>SUMIF(ET$36:ET$66,$D572,EV$36:EV$66)</f>
        <v>0</v>
      </c>
      <c r="ET572" s="9"/>
      <c r="EU572" s="10"/>
      <c r="EV572" s="11"/>
      <c r="EW572" s="6">
        <f>SUMIF(EX$36:EX$66,$D572,EZ$36:EZ$66)</f>
        <v>0</v>
      </c>
      <c r="EX572" s="9"/>
      <c r="EY572" s="10"/>
      <c r="EZ572" s="11"/>
      <c r="FA572" s="6">
        <f>SUMIF(FB$36:FB$66,$D572,FD$36:FD$66)</f>
        <v>0</v>
      </c>
      <c r="FB572" s="9"/>
      <c r="FC572" s="10"/>
      <c r="FD572" s="11"/>
      <c r="FE572" s="6">
        <f>SUMIF(FF$36:FF$66,$D572,FH$36:FH$66)</f>
        <v>0</v>
      </c>
      <c r="FF572" s="9"/>
      <c r="FG572" s="10"/>
      <c r="FH572" s="11"/>
      <c r="FI572" s="6">
        <f>SUMIF(FJ$36:FJ$66,$D572,FL$36:FL$66)</f>
        <v>0</v>
      </c>
      <c r="FJ572" s="9"/>
      <c r="FK572" s="10"/>
      <c r="FL572" s="11"/>
      <c r="FM572" s="6">
        <f>SUMIF(FN$36:FN$66,$D572,FP$36:FP$66)</f>
        <v>0</v>
      </c>
      <c r="FN572" s="9"/>
      <c r="FO572" s="10"/>
      <c r="FP572" s="11"/>
      <c r="FQ572" s="6">
        <f>SUMIF(FR$36:FR$66,$D572,FT$36:FT$66)</f>
        <v>0</v>
      </c>
      <c r="FR572" s="9"/>
      <c r="FS572" s="10"/>
      <c r="FT572" s="11"/>
      <c r="FU572" s="6">
        <f>SUMIF(FV$36:FV$66,$D572,FX$36:FX$66)</f>
        <v>0</v>
      </c>
      <c r="FV572" s="9"/>
      <c r="FW572" s="10"/>
      <c r="FX572" s="11"/>
      <c r="FY572" s="6">
        <f>SUMIF(FZ$36:FZ$66,$D572,GB$36:GB$66)</f>
        <v>0</v>
      </c>
      <c r="FZ572" s="9"/>
      <c r="GA572" s="10"/>
      <c r="GB572" s="11"/>
      <c r="GC572" s="6">
        <f>SUMIF(GD$36:GD$66,$D572,GF$36:GF$66)</f>
        <v>0</v>
      </c>
      <c r="GD572" s="9"/>
      <c r="GE572" s="10"/>
      <c r="GF572" s="11"/>
      <c r="GG572" s="6">
        <f>SUMIF(GH$36:GH$66,$D572,GJ$36:GJ$66)</f>
        <v>0</v>
      </c>
      <c r="GH572" s="9"/>
      <c r="GI572" s="10"/>
      <c r="GJ572" s="11"/>
      <c r="GK572" s="6">
        <f>SUMIF(GL$36:GL$66,$D572,GN$36:GN$66)</f>
        <v>0</v>
      </c>
      <c r="GL572" s="9"/>
      <c r="GM572" s="10"/>
      <c r="GN572" s="11"/>
      <c r="GO572" s="6">
        <f>SUMIF(GP$36:GP$66,$D572,GR$36:GR$66)</f>
        <v>0</v>
      </c>
      <c r="GP572" s="9"/>
      <c r="GQ572" s="10"/>
      <c r="GR572" s="11"/>
      <c r="GS572" s="6">
        <f>SUMIF(GT$36:GT$66,$D572,GV$36:GV$66)</f>
        <v>0</v>
      </c>
      <c r="GT572" s="9"/>
      <c r="GU572" s="10"/>
      <c r="GV572" s="20"/>
      <c r="GW572" s="19">
        <f t="shared" si="15"/>
        <v>0</v>
      </c>
      <c r="GX572" s="472"/>
      <c r="GY572" s="522"/>
    </row>
    <row r="573" spans="1:207" ht="30.75" customHeight="1">
      <c r="A573" s="47" t="s">
        <v>77</v>
      </c>
      <c r="B573" s="496"/>
      <c r="C573" s="177" t="s">
        <v>373</v>
      </c>
      <c r="D573" s="155" t="s">
        <v>374</v>
      </c>
      <c r="E573" s="6">
        <f>SUMIF(F$67:F$97,$D573,H$67:H$97)</f>
        <v>0</v>
      </c>
      <c r="F573" s="9"/>
      <c r="G573" s="10"/>
      <c r="H573" s="11"/>
      <c r="I573" s="6">
        <f>SUMIF(J$67:J$97,$D573,L$67:L$97)</f>
        <v>0</v>
      </c>
      <c r="J573" s="9"/>
      <c r="K573" s="10"/>
      <c r="L573" s="11"/>
      <c r="M573" s="6">
        <f>SUMIF(N$67:N$97,$D573,P$67:P$97)</f>
        <v>0</v>
      </c>
      <c r="N573" s="9"/>
      <c r="O573" s="10"/>
      <c r="P573" s="11"/>
      <c r="Q573" s="6">
        <f>SUMIF(R$67:R$97,$D573,T$67:T$97)</f>
        <v>0</v>
      </c>
      <c r="R573" s="9"/>
      <c r="S573" s="10"/>
      <c r="T573" s="11"/>
      <c r="U573" s="6">
        <f>SUMIF(V$67:V$97,$D573,X$67:X$97)</f>
        <v>0</v>
      </c>
      <c r="V573" s="9"/>
      <c r="W573" s="10"/>
      <c r="X573" s="11"/>
      <c r="Y573" s="6">
        <f>SUMIF(Z$67:Z$97,$D573,AB$67:AB$97)</f>
        <v>0</v>
      </c>
      <c r="Z573" s="9"/>
      <c r="AA573" s="10"/>
      <c r="AB573" s="11"/>
      <c r="AC573" s="6">
        <f>SUMIF(AD$67:AD$97,$D573,AF$67:AF$97)</f>
        <v>0</v>
      </c>
      <c r="AD573" s="9"/>
      <c r="AE573" s="10"/>
      <c r="AF573" s="11"/>
      <c r="AG573" s="6">
        <f>SUMIF(AH$67:AH$97,$D573,AJ$67:AJ$97)</f>
        <v>0</v>
      </c>
      <c r="AH573" s="9"/>
      <c r="AI573" s="10"/>
      <c r="AJ573" s="11"/>
      <c r="AK573" s="6">
        <f>SUMIF(AL$67:AL$97,$D573,AN$67:AN$97)</f>
        <v>0</v>
      </c>
      <c r="AL573" s="9"/>
      <c r="AM573" s="10"/>
      <c r="AN573" s="11"/>
      <c r="AO573" s="6">
        <f>SUMIF(AP$67:AP$97,$D573,AR$67:AR$97)</f>
        <v>0</v>
      </c>
      <c r="AP573" s="9"/>
      <c r="AQ573" s="10"/>
      <c r="AR573" s="11"/>
      <c r="AS573" s="6">
        <f>SUMIF(AT$67:AT$97,$D573,AV$67:AV$97)</f>
        <v>0</v>
      </c>
      <c r="AT573" s="9"/>
      <c r="AU573" s="10"/>
      <c r="AV573" s="11"/>
      <c r="AW573" s="6">
        <f>SUMIF(AX$67:AX$97,$D573,AZ$67:AZ$97)</f>
        <v>0</v>
      </c>
      <c r="AX573" s="9"/>
      <c r="AY573" s="10"/>
      <c r="AZ573" s="11"/>
      <c r="BA573" s="6">
        <f>SUMIF(BB$67:BB$97,$D573,BD$67:BD$97)</f>
        <v>0</v>
      </c>
      <c r="BB573" s="9"/>
      <c r="BC573" s="10"/>
      <c r="BD573" s="11"/>
      <c r="BE573" s="6">
        <f>SUMIF(BF$67:BF$97,$D573,BH$67:BH$97)</f>
        <v>0</v>
      </c>
      <c r="BF573" s="9"/>
      <c r="BG573" s="10"/>
      <c r="BH573" s="11"/>
      <c r="BI573" s="6">
        <f>SUMIF(BJ$67:BJ$97,$D573,BL$67:BL$97)</f>
        <v>0</v>
      </c>
      <c r="BJ573" s="9"/>
      <c r="BK573" s="10"/>
      <c r="BL573" s="11"/>
      <c r="BM573" s="6">
        <f>SUMIF(BN$67:BN$97,$D573,BP$67:BP$97)</f>
        <v>0</v>
      </c>
      <c r="BN573" s="9"/>
      <c r="BO573" s="10"/>
      <c r="BP573" s="11"/>
      <c r="BQ573" s="6">
        <f>SUMIF(BR$67:BR$97,$D573,BT$67:BT$97)</f>
        <v>0</v>
      </c>
      <c r="BR573" s="9"/>
      <c r="BS573" s="10"/>
      <c r="BT573" s="11"/>
      <c r="BU573" s="6">
        <f>SUMIF(BV$67:BV$97,$D573,BX$67:BX$97)</f>
        <v>0</v>
      </c>
      <c r="BV573" s="9"/>
      <c r="BW573" s="10"/>
      <c r="BX573" s="11"/>
      <c r="BY573" s="6">
        <f>SUMIF(BZ$67:BZ$97,$D573,CB$67:CB$97)</f>
        <v>0</v>
      </c>
      <c r="BZ573" s="9"/>
      <c r="CA573" s="10"/>
      <c r="CB573" s="11"/>
      <c r="CC573" s="6">
        <f>SUMIF(CD$67:CD$97,$D573,CF$67:CF$97)</f>
        <v>0</v>
      </c>
      <c r="CD573" s="9"/>
      <c r="CE573" s="10"/>
      <c r="CF573" s="11"/>
      <c r="CG573" s="6">
        <f>SUMIF(CH$67:CH$97,$D573,CJ$67:CJ$97)</f>
        <v>0</v>
      </c>
      <c r="CH573" s="9"/>
      <c r="CI573" s="10"/>
      <c r="CJ573" s="11"/>
      <c r="CK573" s="6">
        <f>SUMIF(CL$67:CL$97,$D573,CN$67:CN$97)</f>
        <v>0</v>
      </c>
      <c r="CL573" s="9"/>
      <c r="CM573" s="10"/>
      <c r="CN573" s="11"/>
      <c r="CO573" s="6">
        <f>SUMIF(CP$67:CP$97,$D573,CR$67:CR$97)</f>
        <v>0</v>
      </c>
      <c r="CP573" s="9"/>
      <c r="CQ573" s="10"/>
      <c r="CR573" s="11"/>
      <c r="CS573" s="6">
        <f>SUMIF(CT$67:CT$97,$D573,CV$67:CV$97)</f>
        <v>0</v>
      </c>
      <c r="CT573" s="9"/>
      <c r="CU573" s="10"/>
      <c r="CV573" s="11"/>
      <c r="CW573" s="6">
        <f>SUMIF(CX$67:CX$97,$D573,CZ$67:CZ$97)</f>
        <v>0</v>
      </c>
      <c r="CX573" s="9"/>
      <c r="CY573" s="10"/>
      <c r="CZ573" s="11"/>
      <c r="DA573" s="6">
        <f>SUMIF(DB$67:DB$97,$D573,DD$67:DD$97)</f>
        <v>0</v>
      </c>
      <c r="DB573" s="9"/>
      <c r="DC573" s="10"/>
      <c r="DD573" s="11"/>
      <c r="DE573" s="6">
        <f>SUMIF(DF$67:DF$97,$D573,DH$67:DH$97)</f>
        <v>0</v>
      </c>
      <c r="DF573" s="9"/>
      <c r="DG573" s="10"/>
      <c r="DH573" s="11"/>
      <c r="DI573" s="6">
        <f>SUMIF(DJ$67:DJ$97,$D573,DL$67:DL$97)</f>
        <v>0</v>
      </c>
      <c r="DJ573" s="9"/>
      <c r="DK573" s="10"/>
      <c r="DL573" s="11"/>
      <c r="DM573" s="6">
        <f>SUMIF(DN$67:DN$97,$D573,DP$67:DP$97)</f>
        <v>0</v>
      </c>
      <c r="DN573" s="9"/>
      <c r="DO573" s="10"/>
      <c r="DP573" s="11"/>
      <c r="DQ573" s="6">
        <f>SUMIF(DR$67:DR$97,$D573,DT$67:DT$97)</f>
        <v>0</v>
      </c>
      <c r="DR573" s="9"/>
      <c r="DS573" s="10"/>
      <c r="DT573" s="11"/>
      <c r="DU573" s="6">
        <f>SUMIF(DV$67:DV$97,$D573,DX$67:DX$97)</f>
        <v>0</v>
      </c>
      <c r="DV573" s="9"/>
      <c r="DW573" s="10"/>
      <c r="DX573" s="11"/>
      <c r="DY573" s="6">
        <f>SUMIF(DZ$67:DZ$97,$D573,EB$67:EB$97)</f>
        <v>0</v>
      </c>
      <c r="DZ573" s="9"/>
      <c r="EA573" s="10"/>
      <c r="EB573" s="11"/>
      <c r="EC573" s="6">
        <f>SUMIF(ED$67:ED$97,$D573,EF$67:EF$97)</f>
        <v>0</v>
      </c>
      <c r="ED573" s="9"/>
      <c r="EE573" s="10"/>
      <c r="EF573" s="11"/>
      <c r="EG573" s="6">
        <f>SUMIF(EH$67:EH$97,$D573,EJ$67:EJ$97)</f>
        <v>0</v>
      </c>
      <c r="EH573" s="9"/>
      <c r="EI573" s="10"/>
      <c r="EJ573" s="11"/>
      <c r="EK573" s="6">
        <f>SUMIF(EL$67:EL$97,$D573,EN$67:EN$97)</f>
        <v>0</v>
      </c>
      <c r="EL573" s="9"/>
      <c r="EM573" s="10"/>
      <c r="EN573" s="11"/>
      <c r="EO573" s="6">
        <f>SUMIF(EP$67:EP$97,$D573,ER$67:ER$97)</f>
        <v>0</v>
      </c>
      <c r="EP573" s="9"/>
      <c r="EQ573" s="10"/>
      <c r="ER573" s="11"/>
      <c r="ES573" s="6">
        <f>SUMIF(ET$67:ET$97,$D573,EV$67:EV$97)</f>
        <v>0</v>
      </c>
      <c r="ET573" s="9"/>
      <c r="EU573" s="10"/>
      <c r="EV573" s="11"/>
      <c r="EW573" s="6">
        <f>SUMIF(EX$67:EX$97,$D573,EZ$67:EZ$97)</f>
        <v>0</v>
      </c>
      <c r="EX573" s="9"/>
      <c r="EY573" s="10"/>
      <c r="EZ573" s="11"/>
      <c r="FA573" s="6">
        <f>SUMIF(FB$67:FB$97,$D573,FD$67:FD$97)</f>
        <v>0</v>
      </c>
      <c r="FB573" s="9"/>
      <c r="FC573" s="10"/>
      <c r="FD573" s="11"/>
      <c r="FE573" s="6">
        <f>SUMIF(FF$67:FF$97,$D573,FH$67:FH$97)</f>
        <v>0</v>
      </c>
      <c r="FF573" s="9"/>
      <c r="FG573" s="10"/>
      <c r="FH573" s="11"/>
      <c r="FI573" s="6">
        <f>SUMIF(FJ$67:FJ$97,$D573,FL$67:FL$97)</f>
        <v>0</v>
      </c>
      <c r="FJ573" s="9"/>
      <c r="FK573" s="10"/>
      <c r="FL573" s="11"/>
      <c r="FM573" s="6">
        <f>SUMIF(FN$67:FN$97,$D573,FP$67:FP$97)</f>
        <v>0</v>
      </c>
      <c r="FN573" s="9"/>
      <c r="FO573" s="10"/>
      <c r="FP573" s="11"/>
      <c r="FQ573" s="6">
        <f>SUMIF(FR$67:FR$97,$D573,FT$67:FT$97)</f>
        <v>0</v>
      </c>
      <c r="FR573" s="9"/>
      <c r="FS573" s="10"/>
      <c r="FT573" s="11"/>
      <c r="FU573" s="6">
        <f>SUMIF(FV$67:FV$97,$D573,FX$67:FX$97)</f>
        <v>0</v>
      </c>
      <c r="FV573" s="9"/>
      <c r="FW573" s="10"/>
      <c r="FX573" s="11"/>
      <c r="FY573" s="6">
        <f>SUMIF(FZ$67:FZ$97,$D573,GB$67:GB$97)</f>
        <v>0</v>
      </c>
      <c r="FZ573" s="9"/>
      <c r="GA573" s="10"/>
      <c r="GB573" s="11"/>
      <c r="GC573" s="6">
        <f>SUMIF(GD$67:GD$97,$D573,GF$67:GF$97)</f>
        <v>0</v>
      </c>
      <c r="GD573" s="9"/>
      <c r="GE573" s="10"/>
      <c r="GF573" s="11"/>
      <c r="GG573" s="6">
        <f>SUMIF(GH$67:GH$97,$D573,GJ$67:GJ$97)</f>
        <v>0</v>
      </c>
      <c r="GH573" s="9"/>
      <c r="GI573" s="10"/>
      <c r="GJ573" s="11"/>
      <c r="GK573" s="6">
        <f>SUMIF(GL$67:GL$97,$D573,GN$67:GN$97)</f>
        <v>0</v>
      </c>
      <c r="GL573" s="9"/>
      <c r="GM573" s="10"/>
      <c r="GN573" s="11"/>
      <c r="GO573" s="6">
        <f>SUMIF(GP$67:GP$97,$D573,GR$67:GR$97)</f>
        <v>0</v>
      </c>
      <c r="GP573" s="9"/>
      <c r="GQ573" s="10"/>
      <c r="GR573" s="11"/>
      <c r="GS573" s="6">
        <f>SUMIF(GT$67:GT$97,$D573,GV$67:GV$97)</f>
        <v>0</v>
      </c>
      <c r="GT573" s="9"/>
      <c r="GU573" s="10"/>
      <c r="GV573" s="20"/>
      <c r="GW573" s="19">
        <f t="shared" si="15"/>
        <v>0</v>
      </c>
      <c r="GX573" s="472"/>
      <c r="GY573" s="522"/>
    </row>
    <row r="574" spans="1:207" ht="30.75" customHeight="1">
      <c r="A574" s="47" t="s">
        <v>78</v>
      </c>
      <c r="B574" s="496"/>
      <c r="C574" s="177" t="s">
        <v>373</v>
      </c>
      <c r="D574" s="155" t="s">
        <v>374</v>
      </c>
      <c r="E574" s="6">
        <f>SUMIF(F$98:F$128,$D574,H$98:H$128)</f>
        <v>0</v>
      </c>
      <c r="F574" s="9"/>
      <c r="G574" s="10"/>
      <c r="H574" s="11"/>
      <c r="I574" s="6">
        <f>SUMIF(J$98:J$128,$D574,L$98:L$128)</f>
        <v>0</v>
      </c>
      <c r="J574" s="9"/>
      <c r="K574" s="10"/>
      <c r="L574" s="11"/>
      <c r="M574" s="6">
        <f>SUMIF(N$98:N$128,$D574,P$98:P$128)</f>
        <v>0</v>
      </c>
      <c r="N574" s="9"/>
      <c r="O574" s="10"/>
      <c r="P574" s="11"/>
      <c r="Q574" s="6">
        <f>SUMIF(R$98:R$128,$D574,T$98:T$128)</f>
        <v>0</v>
      </c>
      <c r="R574" s="9"/>
      <c r="S574" s="10"/>
      <c r="T574" s="11"/>
      <c r="U574" s="6">
        <f>SUMIF(V$98:V$128,$D574,X$98:X$128)</f>
        <v>0</v>
      </c>
      <c r="V574" s="9"/>
      <c r="W574" s="10"/>
      <c r="X574" s="11"/>
      <c r="Y574" s="6">
        <f>SUMIF(Z$98:Z$128,$D574,AB$98:AB$128)</f>
        <v>0</v>
      </c>
      <c r="Z574" s="9"/>
      <c r="AA574" s="10"/>
      <c r="AB574" s="11"/>
      <c r="AC574" s="6">
        <f>SUMIF(AD$98:AD$128,$D574,AF$98:AF$128)</f>
        <v>0</v>
      </c>
      <c r="AD574" s="9"/>
      <c r="AE574" s="10"/>
      <c r="AF574" s="11"/>
      <c r="AG574" s="6">
        <f>SUMIF(AH$98:AH$128,$D574,AJ$98:AJ$128)</f>
        <v>0</v>
      </c>
      <c r="AH574" s="9"/>
      <c r="AI574" s="10"/>
      <c r="AJ574" s="11"/>
      <c r="AK574" s="6">
        <f>SUMIF(AL$98:AL$128,$D574,AN$98:AN$128)</f>
        <v>0</v>
      </c>
      <c r="AL574" s="9"/>
      <c r="AM574" s="10"/>
      <c r="AN574" s="11"/>
      <c r="AO574" s="6">
        <f>SUMIF(AP$98:AP$128,$D574,AR$98:AR$128)</f>
        <v>0</v>
      </c>
      <c r="AP574" s="9"/>
      <c r="AQ574" s="10"/>
      <c r="AR574" s="11"/>
      <c r="AS574" s="6">
        <f>SUMIF(AT$98:AT$128,$D574,AV$98:AV$128)</f>
        <v>0</v>
      </c>
      <c r="AT574" s="9"/>
      <c r="AU574" s="10"/>
      <c r="AV574" s="11"/>
      <c r="AW574" s="6">
        <f>SUMIF(AX$98:AX$128,$D574,AZ$98:AZ$128)</f>
        <v>0</v>
      </c>
      <c r="AX574" s="9"/>
      <c r="AY574" s="10"/>
      <c r="AZ574" s="11"/>
      <c r="BA574" s="6">
        <f>SUMIF(BB$98:BB$128,$D574,BD$98:BD$128)</f>
        <v>0</v>
      </c>
      <c r="BB574" s="9"/>
      <c r="BC574" s="10"/>
      <c r="BD574" s="11"/>
      <c r="BE574" s="6">
        <f>SUMIF(BF$98:BF$128,$D574,BH$98:BH$128)</f>
        <v>0</v>
      </c>
      <c r="BF574" s="9"/>
      <c r="BG574" s="10"/>
      <c r="BH574" s="11"/>
      <c r="BI574" s="6">
        <f>SUMIF(BJ$98:BJ$128,$D574,BL$98:BL$128)</f>
        <v>0</v>
      </c>
      <c r="BJ574" s="9"/>
      <c r="BK574" s="10"/>
      <c r="BL574" s="11"/>
      <c r="BM574" s="6">
        <f>SUMIF(BN$98:BN$128,$D574,BP$98:BP$128)</f>
        <v>0</v>
      </c>
      <c r="BN574" s="9"/>
      <c r="BO574" s="10"/>
      <c r="BP574" s="11"/>
      <c r="BQ574" s="6">
        <f>SUMIF(BR$98:BR$128,$D574,BT$98:BT$128)</f>
        <v>0</v>
      </c>
      <c r="BR574" s="9"/>
      <c r="BS574" s="10"/>
      <c r="BT574" s="11"/>
      <c r="BU574" s="6">
        <f>SUMIF(BV$98:BV$128,$D574,BX$98:BX$128)</f>
        <v>0</v>
      </c>
      <c r="BV574" s="9"/>
      <c r="BW574" s="10"/>
      <c r="BX574" s="11"/>
      <c r="BY574" s="6">
        <f>SUMIF(BZ$98:BZ$128,$D574,CB$98:CB$128)</f>
        <v>0</v>
      </c>
      <c r="BZ574" s="9"/>
      <c r="CA574" s="10"/>
      <c r="CB574" s="11"/>
      <c r="CC574" s="6">
        <f>SUMIF(CD$98:CD$128,$D574,CF$98:CF$128)</f>
        <v>0</v>
      </c>
      <c r="CD574" s="9"/>
      <c r="CE574" s="10"/>
      <c r="CF574" s="11"/>
      <c r="CG574" s="6">
        <f>SUMIF(CH$98:CH$128,$D574,CJ$98:CJ$128)</f>
        <v>0</v>
      </c>
      <c r="CH574" s="9"/>
      <c r="CI574" s="10"/>
      <c r="CJ574" s="11"/>
      <c r="CK574" s="6">
        <f>SUMIF(CL$98:CL$128,$D574,CN$98:CN$128)</f>
        <v>0</v>
      </c>
      <c r="CL574" s="9"/>
      <c r="CM574" s="10"/>
      <c r="CN574" s="11"/>
      <c r="CO574" s="6">
        <f>SUMIF(CP$98:CP$128,$D574,CR$98:CR$128)</f>
        <v>0</v>
      </c>
      <c r="CP574" s="9"/>
      <c r="CQ574" s="10"/>
      <c r="CR574" s="11"/>
      <c r="CS574" s="6">
        <f>SUMIF(CT$98:CT$128,$D574,CV$98:CV$128)</f>
        <v>0</v>
      </c>
      <c r="CT574" s="9"/>
      <c r="CU574" s="10"/>
      <c r="CV574" s="11"/>
      <c r="CW574" s="6">
        <f>SUMIF(CX$98:CX$128,$D574,CZ$98:CZ$128)</f>
        <v>0</v>
      </c>
      <c r="CX574" s="9"/>
      <c r="CY574" s="10"/>
      <c r="CZ574" s="11"/>
      <c r="DA574" s="6">
        <f>SUMIF(DB$98:DB$128,$D574,DD$98:DD$128)</f>
        <v>0</v>
      </c>
      <c r="DB574" s="9"/>
      <c r="DC574" s="10"/>
      <c r="DD574" s="11"/>
      <c r="DE574" s="6">
        <f>SUMIF(DF$98:DF$128,$D574,DH$98:DH$128)</f>
        <v>0</v>
      </c>
      <c r="DF574" s="9"/>
      <c r="DG574" s="10"/>
      <c r="DH574" s="11"/>
      <c r="DI574" s="6">
        <f>SUMIF(DJ$98:DJ$128,$D574,DL$98:DL$128)</f>
        <v>0</v>
      </c>
      <c r="DJ574" s="9"/>
      <c r="DK574" s="10"/>
      <c r="DL574" s="11"/>
      <c r="DM574" s="6">
        <f>SUMIF(DN$98:DN$128,$D574,DP$98:DP$128)</f>
        <v>0</v>
      </c>
      <c r="DN574" s="9"/>
      <c r="DO574" s="10"/>
      <c r="DP574" s="11"/>
      <c r="DQ574" s="6">
        <f>SUMIF(DR$98:DR$128,$D574,DT$98:DT$128)</f>
        <v>0</v>
      </c>
      <c r="DR574" s="9"/>
      <c r="DS574" s="10"/>
      <c r="DT574" s="11"/>
      <c r="DU574" s="6">
        <f>SUMIF(DV$98:DV$128,$D574,DX$98:DX$128)</f>
        <v>0</v>
      </c>
      <c r="DV574" s="9"/>
      <c r="DW574" s="10"/>
      <c r="DX574" s="11"/>
      <c r="DY574" s="6">
        <f>SUMIF(DZ$98:DZ$128,$D574,EB$98:EB$128)</f>
        <v>0</v>
      </c>
      <c r="DZ574" s="9"/>
      <c r="EA574" s="10"/>
      <c r="EB574" s="11"/>
      <c r="EC574" s="6">
        <f>SUMIF(ED$98:ED$128,$D574,EF$98:EF$128)</f>
        <v>0</v>
      </c>
      <c r="ED574" s="9"/>
      <c r="EE574" s="10"/>
      <c r="EF574" s="11"/>
      <c r="EG574" s="6">
        <f>SUMIF(EH$98:EH$128,$D574,EJ$98:EJ$128)</f>
        <v>0</v>
      </c>
      <c r="EH574" s="9"/>
      <c r="EI574" s="10"/>
      <c r="EJ574" s="11"/>
      <c r="EK574" s="6">
        <f>SUMIF(EL$98:EL$128,$D574,EN$98:EN$128)</f>
        <v>0</v>
      </c>
      <c r="EL574" s="9"/>
      <c r="EM574" s="10"/>
      <c r="EN574" s="11"/>
      <c r="EO574" s="6">
        <f>SUMIF(EP$98:EP$128,$D574,ER$98:ER$128)</f>
        <v>0</v>
      </c>
      <c r="EP574" s="9"/>
      <c r="EQ574" s="10"/>
      <c r="ER574" s="11"/>
      <c r="ES574" s="6">
        <f>SUMIF(ET$98:ET$128,$D574,EV$98:EV$128)</f>
        <v>0</v>
      </c>
      <c r="ET574" s="9"/>
      <c r="EU574" s="10"/>
      <c r="EV574" s="11"/>
      <c r="EW574" s="6">
        <f>SUMIF(EX$98:EX$128,$D574,EZ$98:EZ$128)</f>
        <v>0</v>
      </c>
      <c r="EX574" s="9"/>
      <c r="EY574" s="10"/>
      <c r="EZ574" s="11"/>
      <c r="FA574" s="6">
        <f>SUMIF(FB$98:FB$128,$D574,FD$98:FD$128)</f>
        <v>0</v>
      </c>
      <c r="FB574" s="9"/>
      <c r="FC574" s="10"/>
      <c r="FD574" s="11"/>
      <c r="FE574" s="6">
        <f>SUMIF(FF$98:FF$128,$D574,FH$98:FH$128)</f>
        <v>0</v>
      </c>
      <c r="FF574" s="9"/>
      <c r="FG574" s="10"/>
      <c r="FH574" s="11"/>
      <c r="FI574" s="6">
        <f>SUMIF(FJ$98:FJ$128,$D574,FL$98:FL$128)</f>
        <v>0</v>
      </c>
      <c r="FJ574" s="9"/>
      <c r="FK574" s="10"/>
      <c r="FL574" s="11"/>
      <c r="FM574" s="6">
        <f>SUMIF(FN$98:FN$128,$D574,FP$98:FP$128)</f>
        <v>0</v>
      </c>
      <c r="FN574" s="9"/>
      <c r="FO574" s="10"/>
      <c r="FP574" s="11"/>
      <c r="FQ574" s="6">
        <f>SUMIF(FR$98:FR$128,$D574,FT$98:FT$128)</f>
        <v>0</v>
      </c>
      <c r="FR574" s="9"/>
      <c r="FS574" s="10"/>
      <c r="FT574" s="11"/>
      <c r="FU574" s="6">
        <f>SUMIF(FV$98:FV$128,$D574,FX$98:FX$128)</f>
        <v>0</v>
      </c>
      <c r="FV574" s="9"/>
      <c r="FW574" s="10"/>
      <c r="FX574" s="11"/>
      <c r="FY574" s="6">
        <f>SUMIF(FZ$98:FZ$128,$D574,GB$98:GB$128)</f>
        <v>0</v>
      </c>
      <c r="FZ574" s="9"/>
      <c r="GA574" s="10"/>
      <c r="GB574" s="11"/>
      <c r="GC574" s="6">
        <f>SUMIF(GD$98:GD$128,$D574,GF$98:GF$128)</f>
        <v>0</v>
      </c>
      <c r="GD574" s="9"/>
      <c r="GE574" s="10"/>
      <c r="GF574" s="11"/>
      <c r="GG574" s="6">
        <f>SUMIF(GH$98:GH$128,$D574,GJ$98:GJ$128)</f>
        <v>0</v>
      </c>
      <c r="GH574" s="9"/>
      <c r="GI574" s="10"/>
      <c r="GJ574" s="11"/>
      <c r="GK574" s="6">
        <f>SUMIF(GL$98:GL$128,$D574,GN$98:GN$128)</f>
        <v>0</v>
      </c>
      <c r="GL574" s="9"/>
      <c r="GM574" s="10"/>
      <c r="GN574" s="11"/>
      <c r="GO574" s="6">
        <f>SUMIF(GP$98:GP$128,$D574,GR$98:GR$128)</f>
        <v>0</v>
      </c>
      <c r="GP574" s="9"/>
      <c r="GQ574" s="10"/>
      <c r="GR574" s="11"/>
      <c r="GS574" s="6">
        <f>SUMIF(GT$98:GT$128,$D574,GV$98:GV$128)</f>
        <v>0</v>
      </c>
      <c r="GT574" s="9"/>
      <c r="GU574" s="10"/>
      <c r="GV574" s="20"/>
      <c r="GW574" s="19">
        <f t="shared" si="15"/>
        <v>0</v>
      </c>
      <c r="GX574" s="472"/>
      <c r="GY574" s="522"/>
    </row>
    <row r="575" spans="1:207" ht="30.75" customHeight="1">
      <c r="A575" s="47" t="s">
        <v>79</v>
      </c>
      <c r="B575" s="496"/>
      <c r="C575" s="177" t="s">
        <v>373</v>
      </c>
      <c r="D575" s="155" t="s">
        <v>374</v>
      </c>
      <c r="E575" s="6">
        <f>SUMIF(F$129:F$159,$D575,H$129:H$159)</f>
        <v>0</v>
      </c>
      <c r="F575" s="9"/>
      <c r="G575" s="10"/>
      <c r="H575" s="11"/>
      <c r="I575" s="6">
        <f>SUMIF(J$129:J$159,$D575,L$129:L$159)</f>
        <v>0</v>
      </c>
      <c r="J575" s="9"/>
      <c r="K575" s="10"/>
      <c r="L575" s="11"/>
      <c r="M575" s="6">
        <f>SUMIF(N$129:N$159,$D575,P$129:P$159)</f>
        <v>0</v>
      </c>
      <c r="N575" s="9"/>
      <c r="O575" s="10"/>
      <c r="P575" s="11"/>
      <c r="Q575" s="6">
        <f>SUMIF(R$129:R$159,$D575,T$129:T$159)</f>
        <v>0</v>
      </c>
      <c r="R575" s="9"/>
      <c r="S575" s="10"/>
      <c r="T575" s="11"/>
      <c r="U575" s="6">
        <f>SUMIF(V$129:V$159,$D575,X$129:X$159)</f>
        <v>0</v>
      </c>
      <c r="V575" s="9"/>
      <c r="W575" s="10"/>
      <c r="X575" s="11"/>
      <c r="Y575" s="6">
        <f>SUMIF(Z$129:Z$159,$D575,AB$129:AB$159)</f>
        <v>0</v>
      </c>
      <c r="Z575" s="9"/>
      <c r="AA575" s="10"/>
      <c r="AB575" s="11"/>
      <c r="AC575" s="6">
        <f>SUMIF(AD$129:AD$159,$D575,AF$129:AF$159)</f>
        <v>0</v>
      </c>
      <c r="AD575" s="9"/>
      <c r="AE575" s="10"/>
      <c r="AF575" s="11"/>
      <c r="AG575" s="6">
        <f>SUMIF(AH$129:AH$159,$D575,AJ$129:AJ$159)</f>
        <v>0</v>
      </c>
      <c r="AH575" s="9"/>
      <c r="AI575" s="10"/>
      <c r="AJ575" s="11"/>
      <c r="AK575" s="6">
        <f>SUMIF(AL$129:AL$159,$D575,AN$129:AN$159)</f>
        <v>0</v>
      </c>
      <c r="AL575" s="9"/>
      <c r="AM575" s="10"/>
      <c r="AN575" s="11"/>
      <c r="AO575" s="6">
        <f>SUMIF(AP$129:AP$159,$D575,AR$129:AR$159)</f>
        <v>0</v>
      </c>
      <c r="AP575" s="9"/>
      <c r="AQ575" s="10"/>
      <c r="AR575" s="11"/>
      <c r="AS575" s="6">
        <f>SUMIF(AT$129:AT$159,$D575,AV$129:AV$159)</f>
        <v>0</v>
      </c>
      <c r="AT575" s="9"/>
      <c r="AU575" s="10"/>
      <c r="AV575" s="11"/>
      <c r="AW575" s="6">
        <f>SUMIF(AX$129:AX$159,$D575,AZ$129:AZ$159)</f>
        <v>0</v>
      </c>
      <c r="AX575" s="9"/>
      <c r="AY575" s="10"/>
      <c r="AZ575" s="11"/>
      <c r="BA575" s="6">
        <f>SUMIF(BB$129:BB$159,$D575,BD$129:BD$159)</f>
        <v>0</v>
      </c>
      <c r="BB575" s="9"/>
      <c r="BC575" s="10"/>
      <c r="BD575" s="11"/>
      <c r="BE575" s="6">
        <f>SUMIF(BF$129:BF$159,$D575,BH$129:BH$159)</f>
        <v>0</v>
      </c>
      <c r="BF575" s="9"/>
      <c r="BG575" s="10"/>
      <c r="BH575" s="11"/>
      <c r="BI575" s="6">
        <f>SUMIF(BJ$129:BJ$159,$D575,BL$129:BL$159)</f>
        <v>0</v>
      </c>
      <c r="BJ575" s="9"/>
      <c r="BK575" s="10"/>
      <c r="BL575" s="11"/>
      <c r="BM575" s="6">
        <f>SUMIF(BN$129:BN$159,$D575,BP$129:BP$159)</f>
        <v>0</v>
      </c>
      <c r="BN575" s="9"/>
      <c r="BO575" s="10"/>
      <c r="BP575" s="11"/>
      <c r="BQ575" s="6">
        <f>SUMIF(BR$129:BR$159,$D575,BT$129:BT$159)</f>
        <v>0</v>
      </c>
      <c r="BR575" s="9"/>
      <c r="BS575" s="10"/>
      <c r="BT575" s="11"/>
      <c r="BU575" s="6">
        <f>SUMIF(BV$129:BV$159,$D575,BX$129:BX$159)</f>
        <v>0</v>
      </c>
      <c r="BV575" s="9"/>
      <c r="BW575" s="10"/>
      <c r="BX575" s="11"/>
      <c r="BY575" s="6">
        <f>SUMIF(BZ$129:BZ$159,$D575,CB$129:CB$159)</f>
        <v>0</v>
      </c>
      <c r="BZ575" s="9"/>
      <c r="CA575" s="10"/>
      <c r="CB575" s="11"/>
      <c r="CC575" s="6">
        <f>SUMIF(CD$129:CD$159,$D575,CF$129:CF$159)</f>
        <v>0</v>
      </c>
      <c r="CD575" s="9"/>
      <c r="CE575" s="10"/>
      <c r="CF575" s="11"/>
      <c r="CG575" s="6">
        <f>SUMIF(CH$129:CH$159,$D575,CJ$129:CJ$159)</f>
        <v>0</v>
      </c>
      <c r="CH575" s="9"/>
      <c r="CI575" s="10"/>
      <c r="CJ575" s="11"/>
      <c r="CK575" s="6">
        <f>SUMIF(CL$129:CL$159,$D575,CN$129:CN$159)</f>
        <v>0</v>
      </c>
      <c r="CL575" s="9"/>
      <c r="CM575" s="10"/>
      <c r="CN575" s="11"/>
      <c r="CO575" s="6">
        <f>SUMIF(CP$129:CP$159,$D575,CR$129:CR$159)</f>
        <v>0</v>
      </c>
      <c r="CP575" s="9"/>
      <c r="CQ575" s="10"/>
      <c r="CR575" s="11"/>
      <c r="CS575" s="6">
        <f>SUMIF(CT$129:CT$159,$D575,CV$129:CV$159)</f>
        <v>0</v>
      </c>
      <c r="CT575" s="9"/>
      <c r="CU575" s="10"/>
      <c r="CV575" s="11"/>
      <c r="CW575" s="6">
        <f>SUMIF(CX$129:CX$159,$D575,CZ$129:CZ$159)</f>
        <v>0</v>
      </c>
      <c r="CX575" s="9"/>
      <c r="CY575" s="10"/>
      <c r="CZ575" s="11"/>
      <c r="DA575" s="6">
        <f>SUMIF(DB$129:DB$159,$D575,DD$129:DD$159)</f>
        <v>0</v>
      </c>
      <c r="DB575" s="9"/>
      <c r="DC575" s="10"/>
      <c r="DD575" s="11"/>
      <c r="DE575" s="6">
        <f>SUMIF(DF$129:DF$159,$D575,DH$129:DH$159)</f>
        <v>0</v>
      </c>
      <c r="DF575" s="9"/>
      <c r="DG575" s="10"/>
      <c r="DH575" s="11"/>
      <c r="DI575" s="6">
        <f>SUMIF(DJ$129:DJ$159,$D575,DL$129:DL$159)</f>
        <v>0</v>
      </c>
      <c r="DJ575" s="9"/>
      <c r="DK575" s="10"/>
      <c r="DL575" s="11"/>
      <c r="DM575" s="6">
        <f>SUMIF(DN$129:DN$159,$D575,DP$129:DP$159)</f>
        <v>0</v>
      </c>
      <c r="DN575" s="9"/>
      <c r="DO575" s="10"/>
      <c r="DP575" s="11"/>
      <c r="DQ575" s="6">
        <f>SUMIF(DR$129:DR$159,$D575,DT$129:DT$159)</f>
        <v>0</v>
      </c>
      <c r="DR575" s="9"/>
      <c r="DS575" s="10"/>
      <c r="DT575" s="11"/>
      <c r="DU575" s="6">
        <f>SUMIF(DV$129:DV$159,$D575,DX$129:DX$159)</f>
        <v>0</v>
      </c>
      <c r="DV575" s="9"/>
      <c r="DW575" s="10"/>
      <c r="DX575" s="11"/>
      <c r="DY575" s="6">
        <f>SUMIF(DZ$129:DZ$159,$D575,EB$129:EB$159)</f>
        <v>0</v>
      </c>
      <c r="DZ575" s="9"/>
      <c r="EA575" s="10"/>
      <c r="EB575" s="11"/>
      <c r="EC575" s="6">
        <f>SUMIF(ED$129:ED$159,$D575,EF$129:EF$159)</f>
        <v>0</v>
      </c>
      <c r="ED575" s="9"/>
      <c r="EE575" s="10"/>
      <c r="EF575" s="11"/>
      <c r="EG575" s="6">
        <f>SUMIF(EH$129:EH$159,$D575,EJ$129:EJ$159)</f>
        <v>0</v>
      </c>
      <c r="EH575" s="9"/>
      <c r="EI575" s="10"/>
      <c r="EJ575" s="11"/>
      <c r="EK575" s="6">
        <f>SUMIF(EL$129:EL$159,$D575,EN$129:EN$159)</f>
        <v>0</v>
      </c>
      <c r="EL575" s="9"/>
      <c r="EM575" s="10"/>
      <c r="EN575" s="11"/>
      <c r="EO575" s="6">
        <f>SUMIF(EP$129:EP$159,$D575,ER$129:ER$159)</f>
        <v>0</v>
      </c>
      <c r="EP575" s="9"/>
      <c r="EQ575" s="10"/>
      <c r="ER575" s="11"/>
      <c r="ES575" s="6">
        <f>SUMIF(ET$129:ET$159,$D575,EV$129:EV$159)</f>
        <v>0</v>
      </c>
      <c r="ET575" s="9"/>
      <c r="EU575" s="10"/>
      <c r="EV575" s="11"/>
      <c r="EW575" s="6">
        <f>SUMIF(EX$129:EX$159,$D575,EZ$129:EZ$159)</f>
        <v>0</v>
      </c>
      <c r="EX575" s="9"/>
      <c r="EY575" s="10"/>
      <c r="EZ575" s="11"/>
      <c r="FA575" s="6">
        <f>SUMIF(FB$129:FB$159,$D575,FD$129:FD$159)</f>
        <v>0</v>
      </c>
      <c r="FB575" s="9"/>
      <c r="FC575" s="10"/>
      <c r="FD575" s="11"/>
      <c r="FE575" s="6">
        <f>SUMIF(FF$129:FF$159,$D575,FH$129:FH$159)</f>
        <v>0</v>
      </c>
      <c r="FF575" s="9"/>
      <c r="FG575" s="10"/>
      <c r="FH575" s="11"/>
      <c r="FI575" s="6">
        <f>SUMIF(FJ$129:FJ$159,$D575,FL$129:FL$159)</f>
        <v>0</v>
      </c>
      <c r="FJ575" s="9"/>
      <c r="FK575" s="10"/>
      <c r="FL575" s="11"/>
      <c r="FM575" s="6">
        <f>SUMIF(FN$129:FN$159,$D575,FP$129:FP$159)</f>
        <v>0</v>
      </c>
      <c r="FN575" s="9"/>
      <c r="FO575" s="10"/>
      <c r="FP575" s="11"/>
      <c r="FQ575" s="6">
        <f>SUMIF(FR$129:FR$159,$D575,FT$129:FT$159)</f>
        <v>0</v>
      </c>
      <c r="FR575" s="9"/>
      <c r="FS575" s="10"/>
      <c r="FT575" s="11"/>
      <c r="FU575" s="6">
        <f>SUMIF(FV$129:FV$159,$D575,FX$129:FX$159)</f>
        <v>0</v>
      </c>
      <c r="FV575" s="9"/>
      <c r="FW575" s="10"/>
      <c r="FX575" s="11"/>
      <c r="FY575" s="6">
        <f>SUMIF(FZ$129:FZ$159,$D575,GB$129:GB$159)</f>
        <v>0</v>
      </c>
      <c r="FZ575" s="9"/>
      <c r="GA575" s="10"/>
      <c r="GB575" s="11"/>
      <c r="GC575" s="6">
        <f>SUMIF(GD$129:GD$159,$D575,GF$129:GF$159)</f>
        <v>0</v>
      </c>
      <c r="GD575" s="9"/>
      <c r="GE575" s="10"/>
      <c r="GF575" s="11"/>
      <c r="GG575" s="6">
        <f>SUMIF(GH$129:GH$159,$D575,GJ$129:GJ$159)</f>
        <v>0</v>
      </c>
      <c r="GH575" s="9"/>
      <c r="GI575" s="10"/>
      <c r="GJ575" s="11"/>
      <c r="GK575" s="6">
        <f>SUMIF(GL$129:GL$159,$D575,GN$129:GN$159)</f>
        <v>0</v>
      </c>
      <c r="GL575" s="9"/>
      <c r="GM575" s="10"/>
      <c r="GN575" s="11"/>
      <c r="GO575" s="6">
        <f>SUMIF(GP$129:GP$159,$D575,GR$129:GR$159)</f>
        <v>0</v>
      </c>
      <c r="GP575" s="9"/>
      <c r="GQ575" s="10"/>
      <c r="GR575" s="11"/>
      <c r="GS575" s="6">
        <f>SUMIF(GT$129:GT$159,$D575,GV$129:GV$159)</f>
        <v>0</v>
      </c>
      <c r="GT575" s="9"/>
      <c r="GU575" s="10"/>
      <c r="GV575" s="20"/>
      <c r="GW575" s="19">
        <f t="shared" si="15"/>
        <v>0</v>
      </c>
      <c r="GX575" s="472"/>
      <c r="GY575" s="522"/>
    </row>
    <row r="576" spans="1:207" ht="30.75" customHeight="1">
      <c r="A576" s="47" t="s">
        <v>80</v>
      </c>
      <c r="B576" s="496"/>
      <c r="C576" s="177" t="s">
        <v>373</v>
      </c>
      <c r="D576" s="155" t="s">
        <v>374</v>
      </c>
      <c r="E576" s="6">
        <f>SUMIF(F$160:F$190,$D576,H$160:H$190)</f>
        <v>0</v>
      </c>
      <c r="F576" s="9"/>
      <c r="G576" s="10"/>
      <c r="H576" s="11"/>
      <c r="I576" s="6">
        <f>SUMIF(J$160:J$190,$D576,L$160:L$190)</f>
        <v>0</v>
      </c>
      <c r="J576" s="9"/>
      <c r="K576" s="10"/>
      <c r="L576" s="11"/>
      <c r="M576" s="6">
        <f>SUMIF(N$160:N$190,$D576,P$160:P$190)</f>
        <v>0</v>
      </c>
      <c r="N576" s="9"/>
      <c r="O576" s="10"/>
      <c r="P576" s="11"/>
      <c r="Q576" s="6">
        <f>SUMIF(R$160:R$190,$D576,T$160:T$190)</f>
        <v>0</v>
      </c>
      <c r="R576" s="9"/>
      <c r="S576" s="10"/>
      <c r="T576" s="11"/>
      <c r="U576" s="6">
        <f>SUMIF(V$160:V$190,$D576,X$160:X$190)</f>
        <v>0</v>
      </c>
      <c r="V576" s="9"/>
      <c r="W576" s="10"/>
      <c r="X576" s="11"/>
      <c r="Y576" s="6">
        <f>SUMIF(Z$160:Z$190,$D576,AB$160:AB$190)</f>
        <v>0</v>
      </c>
      <c r="Z576" s="9"/>
      <c r="AA576" s="10"/>
      <c r="AB576" s="11"/>
      <c r="AC576" s="6">
        <f>SUMIF(AD$160:AD$190,$D576,AF$160:AF$190)</f>
        <v>0</v>
      </c>
      <c r="AD576" s="9"/>
      <c r="AE576" s="10"/>
      <c r="AF576" s="11"/>
      <c r="AG576" s="6">
        <f>SUMIF(AH$160:AH$190,$D576,AJ$160:AJ$190)</f>
        <v>0</v>
      </c>
      <c r="AH576" s="9"/>
      <c r="AI576" s="10"/>
      <c r="AJ576" s="11"/>
      <c r="AK576" s="6">
        <f>SUMIF(AL$160:AL$190,$D576,AN$160:AN$190)</f>
        <v>0</v>
      </c>
      <c r="AL576" s="9"/>
      <c r="AM576" s="10"/>
      <c r="AN576" s="11"/>
      <c r="AO576" s="6">
        <f>SUMIF(AP$160:AP$190,$D576,AR$160:AR$190)</f>
        <v>0</v>
      </c>
      <c r="AP576" s="9"/>
      <c r="AQ576" s="10"/>
      <c r="AR576" s="11"/>
      <c r="AS576" s="6">
        <f>SUMIF(AT$160:AT$190,$D576,AV$160:AV$190)</f>
        <v>0</v>
      </c>
      <c r="AT576" s="9"/>
      <c r="AU576" s="10"/>
      <c r="AV576" s="11"/>
      <c r="AW576" s="6">
        <f>SUMIF(AX$160:AX$190,$D576,AZ$160:AZ$190)</f>
        <v>0</v>
      </c>
      <c r="AX576" s="9"/>
      <c r="AY576" s="10"/>
      <c r="AZ576" s="11"/>
      <c r="BA576" s="6">
        <f>SUMIF(BB$160:BB$190,$D576,BD$160:BD$190)</f>
        <v>0</v>
      </c>
      <c r="BB576" s="9"/>
      <c r="BC576" s="10"/>
      <c r="BD576" s="11"/>
      <c r="BE576" s="6">
        <f>SUMIF(BF$160:BF$190,$D576,BH$160:BH$190)</f>
        <v>0</v>
      </c>
      <c r="BF576" s="9"/>
      <c r="BG576" s="10"/>
      <c r="BH576" s="11"/>
      <c r="BI576" s="6">
        <f>SUMIF(BJ$160:BJ$190,$D576,BL$160:BL$190)</f>
        <v>0</v>
      </c>
      <c r="BJ576" s="9"/>
      <c r="BK576" s="10"/>
      <c r="BL576" s="11"/>
      <c r="BM576" s="6">
        <f>SUMIF(BN$160:BN$190,$D576,BP$160:BP$190)</f>
        <v>0</v>
      </c>
      <c r="BN576" s="9"/>
      <c r="BO576" s="10"/>
      <c r="BP576" s="11"/>
      <c r="BQ576" s="6">
        <f>SUMIF(BR$160:BR$190,$D576,BT$160:BT$190)</f>
        <v>0</v>
      </c>
      <c r="BR576" s="9"/>
      <c r="BS576" s="10"/>
      <c r="BT576" s="11"/>
      <c r="BU576" s="6">
        <f>SUMIF(BV$160:BV$190,$D576,BX$160:BX$190)</f>
        <v>0</v>
      </c>
      <c r="BV576" s="9"/>
      <c r="BW576" s="10"/>
      <c r="BX576" s="11"/>
      <c r="BY576" s="6">
        <f>SUMIF(BZ$160:BZ$190,$D576,CB$160:CB$190)</f>
        <v>0</v>
      </c>
      <c r="BZ576" s="9"/>
      <c r="CA576" s="10"/>
      <c r="CB576" s="11"/>
      <c r="CC576" s="6">
        <f>SUMIF(CD$160:CD$190,$D576,CF$160:CF$190)</f>
        <v>0</v>
      </c>
      <c r="CD576" s="9"/>
      <c r="CE576" s="10"/>
      <c r="CF576" s="11"/>
      <c r="CG576" s="6">
        <f>SUMIF(CH$160:CH$190,$D576,CJ$160:CJ$190)</f>
        <v>0</v>
      </c>
      <c r="CH576" s="9"/>
      <c r="CI576" s="10"/>
      <c r="CJ576" s="11"/>
      <c r="CK576" s="6">
        <f>SUMIF(CL$160:CL$190,$D576,CN$160:CN$190)</f>
        <v>0</v>
      </c>
      <c r="CL576" s="9"/>
      <c r="CM576" s="10"/>
      <c r="CN576" s="11"/>
      <c r="CO576" s="6">
        <f>SUMIF(CP$160:CP$190,$D576,CR$160:CR$190)</f>
        <v>0</v>
      </c>
      <c r="CP576" s="9"/>
      <c r="CQ576" s="10"/>
      <c r="CR576" s="11"/>
      <c r="CS576" s="6">
        <f>SUMIF(CT$160:CT$190,$D576,CV$160:CV$190)</f>
        <v>0</v>
      </c>
      <c r="CT576" s="9"/>
      <c r="CU576" s="10"/>
      <c r="CV576" s="11"/>
      <c r="CW576" s="6">
        <f>SUMIF(CX$160:CX$190,$D576,CZ$160:CZ$190)</f>
        <v>0</v>
      </c>
      <c r="CX576" s="9"/>
      <c r="CY576" s="10"/>
      <c r="CZ576" s="11"/>
      <c r="DA576" s="6">
        <f>SUMIF(DB$160:DB$190,$D576,DD$160:DD$190)</f>
        <v>0</v>
      </c>
      <c r="DB576" s="9"/>
      <c r="DC576" s="10"/>
      <c r="DD576" s="11"/>
      <c r="DE576" s="6">
        <f>SUMIF(DF$160:DF$190,$D576,DH$160:DH$190)</f>
        <v>0</v>
      </c>
      <c r="DF576" s="9"/>
      <c r="DG576" s="10"/>
      <c r="DH576" s="11"/>
      <c r="DI576" s="6">
        <f>SUMIF(DJ$160:DJ$190,$D576,DL$160:DL$190)</f>
        <v>0</v>
      </c>
      <c r="DJ576" s="9"/>
      <c r="DK576" s="10"/>
      <c r="DL576" s="11"/>
      <c r="DM576" s="6">
        <f>SUMIF(DN$160:DN$190,$D576,DP$160:DP$190)</f>
        <v>0</v>
      </c>
      <c r="DN576" s="9"/>
      <c r="DO576" s="10"/>
      <c r="DP576" s="11"/>
      <c r="DQ576" s="6">
        <f>SUMIF(DR$160:DR$190,$D576,DT$160:DT$190)</f>
        <v>0</v>
      </c>
      <c r="DR576" s="9"/>
      <c r="DS576" s="10"/>
      <c r="DT576" s="11"/>
      <c r="DU576" s="6">
        <f>SUMIF(DV$160:DV$190,$D576,DX$160:DX$190)</f>
        <v>0</v>
      </c>
      <c r="DV576" s="9"/>
      <c r="DW576" s="10"/>
      <c r="DX576" s="11"/>
      <c r="DY576" s="6">
        <f>SUMIF(DZ$160:DZ$190,$D576,EB$160:EB$190)</f>
        <v>0</v>
      </c>
      <c r="DZ576" s="9"/>
      <c r="EA576" s="10"/>
      <c r="EB576" s="11"/>
      <c r="EC576" s="6">
        <f>SUMIF(ED$160:ED$190,$D576,EF$160:EF$190)</f>
        <v>0</v>
      </c>
      <c r="ED576" s="9"/>
      <c r="EE576" s="10"/>
      <c r="EF576" s="11"/>
      <c r="EG576" s="6">
        <f>SUMIF(EH$160:EH$190,$D576,EJ$160:EJ$190)</f>
        <v>0</v>
      </c>
      <c r="EH576" s="9"/>
      <c r="EI576" s="10"/>
      <c r="EJ576" s="11"/>
      <c r="EK576" s="6">
        <f>SUMIF(EL$160:EL$190,$D576,EN$160:EN$190)</f>
        <v>0</v>
      </c>
      <c r="EL576" s="9"/>
      <c r="EM576" s="10"/>
      <c r="EN576" s="11"/>
      <c r="EO576" s="6">
        <f>SUMIF(EP$160:EP$190,$D576,ER$160:ER$190)</f>
        <v>0</v>
      </c>
      <c r="EP576" s="9"/>
      <c r="EQ576" s="10"/>
      <c r="ER576" s="11"/>
      <c r="ES576" s="6">
        <f>SUMIF(ET$160:ET$190,$D576,EV$160:EV$190)</f>
        <v>0</v>
      </c>
      <c r="ET576" s="9"/>
      <c r="EU576" s="10"/>
      <c r="EV576" s="11"/>
      <c r="EW576" s="6">
        <f>SUMIF(EX$160:EX$190,$D576,EZ$160:EZ$190)</f>
        <v>0</v>
      </c>
      <c r="EX576" s="9"/>
      <c r="EY576" s="10"/>
      <c r="EZ576" s="11"/>
      <c r="FA576" s="6">
        <f>SUMIF(FB$160:FB$190,$D576,FD$160:FD$190)</f>
        <v>0</v>
      </c>
      <c r="FB576" s="9"/>
      <c r="FC576" s="10"/>
      <c r="FD576" s="11"/>
      <c r="FE576" s="6">
        <f>SUMIF(FF$160:FF$190,$D576,FH$160:FH$190)</f>
        <v>0</v>
      </c>
      <c r="FF576" s="9"/>
      <c r="FG576" s="10"/>
      <c r="FH576" s="11"/>
      <c r="FI576" s="6">
        <f>SUMIF(FJ$160:FJ$190,$D576,FL$160:FL$190)</f>
        <v>0</v>
      </c>
      <c r="FJ576" s="9"/>
      <c r="FK576" s="10"/>
      <c r="FL576" s="11"/>
      <c r="FM576" s="6">
        <f>SUMIF(FN$160:FN$190,$D576,FP$160:FP$190)</f>
        <v>0</v>
      </c>
      <c r="FN576" s="9"/>
      <c r="FO576" s="10"/>
      <c r="FP576" s="11"/>
      <c r="FQ576" s="6">
        <f>SUMIF(FR$160:FR$190,$D576,FT$160:FT$190)</f>
        <v>0</v>
      </c>
      <c r="FR576" s="9"/>
      <c r="FS576" s="10"/>
      <c r="FT576" s="11"/>
      <c r="FU576" s="6">
        <f>SUMIF(FV$160:FV$190,$D576,FX$160:FX$190)</f>
        <v>0</v>
      </c>
      <c r="FV576" s="9"/>
      <c r="FW576" s="10"/>
      <c r="FX576" s="11"/>
      <c r="FY576" s="6">
        <f>SUMIF(FZ$160:FZ$190,$D576,GB$160:GB$190)</f>
        <v>0</v>
      </c>
      <c r="FZ576" s="9"/>
      <c r="GA576" s="10"/>
      <c r="GB576" s="11"/>
      <c r="GC576" s="6">
        <f>SUMIF(GD$160:GD$190,$D576,GF$160:GF$190)</f>
        <v>0</v>
      </c>
      <c r="GD576" s="9"/>
      <c r="GE576" s="10"/>
      <c r="GF576" s="11"/>
      <c r="GG576" s="6">
        <f>SUMIF(GH$160:GH$190,$D576,GJ$160:GJ$190)</f>
        <v>0</v>
      </c>
      <c r="GH576" s="9"/>
      <c r="GI576" s="10"/>
      <c r="GJ576" s="11"/>
      <c r="GK576" s="6">
        <f>SUMIF(GL$160:GL$190,$D576,GN$160:GN$190)</f>
        <v>0</v>
      </c>
      <c r="GL576" s="9"/>
      <c r="GM576" s="10"/>
      <c r="GN576" s="11"/>
      <c r="GO576" s="6">
        <f>SUMIF(GP$160:GP$190,$D576,GR$160:GR$190)</f>
        <v>0</v>
      </c>
      <c r="GP576" s="9"/>
      <c r="GQ576" s="10"/>
      <c r="GR576" s="11"/>
      <c r="GS576" s="6">
        <f>SUMIF(GT$160:GT$190,$D576,GV$160:GV$190)</f>
        <v>0</v>
      </c>
      <c r="GT576" s="9"/>
      <c r="GU576" s="10"/>
      <c r="GV576" s="20"/>
      <c r="GW576" s="19">
        <f t="shared" si="15"/>
        <v>0</v>
      </c>
      <c r="GX576" s="472"/>
      <c r="GY576" s="522"/>
    </row>
    <row r="577" spans="1:207" ht="30.75" customHeight="1">
      <c r="A577" s="47" t="s">
        <v>81</v>
      </c>
      <c r="B577" s="496"/>
      <c r="C577" s="177" t="s">
        <v>373</v>
      </c>
      <c r="D577" s="155" t="s">
        <v>374</v>
      </c>
      <c r="E577" s="6">
        <f>SUMIF(F$191:F$221,$D577,H$191:H$221)</f>
        <v>0</v>
      </c>
      <c r="F577" s="9"/>
      <c r="G577" s="10"/>
      <c r="H577" s="11"/>
      <c r="I577" s="6">
        <f>SUMIF(J$191:J$221,$D577,L$191:L$221)</f>
        <v>0</v>
      </c>
      <c r="J577" s="9"/>
      <c r="K577" s="10"/>
      <c r="L577" s="11"/>
      <c r="M577" s="6">
        <f>SUMIF(N$191:N$221,$D577,P$191:P$221)</f>
        <v>0</v>
      </c>
      <c r="N577" s="9"/>
      <c r="O577" s="10"/>
      <c r="P577" s="11"/>
      <c r="Q577" s="6">
        <f>SUMIF(R$191:R$221,$D577,T$191:T$221)</f>
        <v>0</v>
      </c>
      <c r="R577" s="9"/>
      <c r="S577" s="10"/>
      <c r="T577" s="11"/>
      <c r="U577" s="6">
        <f>SUMIF(V$191:V$221,$D577,X$191:X$221)</f>
        <v>0</v>
      </c>
      <c r="V577" s="9"/>
      <c r="W577" s="10"/>
      <c r="X577" s="11"/>
      <c r="Y577" s="6">
        <f>SUMIF(Z$191:Z$221,$D577,AB$191:AB$221)</f>
        <v>0</v>
      </c>
      <c r="Z577" s="9"/>
      <c r="AA577" s="10"/>
      <c r="AB577" s="11"/>
      <c r="AC577" s="6">
        <f>SUMIF(AD$191:AD$221,$D577,AF$191:AF$221)</f>
        <v>0</v>
      </c>
      <c r="AD577" s="9"/>
      <c r="AE577" s="10"/>
      <c r="AF577" s="11"/>
      <c r="AG577" s="6">
        <f>SUMIF(AH$191:AH$221,$D577,AJ$191:AJ$221)</f>
        <v>0</v>
      </c>
      <c r="AH577" s="9"/>
      <c r="AI577" s="10"/>
      <c r="AJ577" s="11"/>
      <c r="AK577" s="6">
        <f>SUMIF(AL$191:AL$221,$D577,AN$191:AN$221)</f>
        <v>0</v>
      </c>
      <c r="AL577" s="9"/>
      <c r="AM577" s="10"/>
      <c r="AN577" s="11"/>
      <c r="AO577" s="6">
        <f>SUMIF(AP$191:AP$221,$D577,AR$191:AR$221)</f>
        <v>0</v>
      </c>
      <c r="AP577" s="9"/>
      <c r="AQ577" s="10"/>
      <c r="AR577" s="11"/>
      <c r="AS577" s="6">
        <f>SUMIF(AT$191:AT$221,$D577,AV$191:AV$221)</f>
        <v>0</v>
      </c>
      <c r="AT577" s="9"/>
      <c r="AU577" s="10"/>
      <c r="AV577" s="11"/>
      <c r="AW577" s="6">
        <f>SUMIF(AX$191:AX$221,$D577,AZ$191:AZ$221)</f>
        <v>0</v>
      </c>
      <c r="AX577" s="9"/>
      <c r="AY577" s="10"/>
      <c r="AZ577" s="11"/>
      <c r="BA577" s="6">
        <f>SUMIF(BB$191:BB$221,$D577,BD$191:BD$221)</f>
        <v>0</v>
      </c>
      <c r="BB577" s="9"/>
      <c r="BC577" s="10"/>
      <c r="BD577" s="11"/>
      <c r="BE577" s="6">
        <f>SUMIF(BF$191:BF$221,$D577,BH$191:BH$221)</f>
        <v>0</v>
      </c>
      <c r="BF577" s="9"/>
      <c r="BG577" s="10"/>
      <c r="BH577" s="11"/>
      <c r="BI577" s="6">
        <f>SUMIF(BJ$191:BJ$221,$D577,BL$191:BL$221)</f>
        <v>0</v>
      </c>
      <c r="BJ577" s="9"/>
      <c r="BK577" s="10"/>
      <c r="BL577" s="11"/>
      <c r="BM577" s="6">
        <f>SUMIF(BN$191:BN$221,$D577,BP$191:BP$221)</f>
        <v>0</v>
      </c>
      <c r="BN577" s="9"/>
      <c r="BO577" s="10"/>
      <c r="BP577" s="11"/>
      <c r="BQ577" s="6">
        <f>SUMIF(BR$191:BR$221,$D577,BT$191:BT$221)</f>
        <v>0</v>
      </c>
      <c r="BR577" s="9"/>
      <c r="BS577" s="10"/>
      <c r="BT577" s="11"/>
      <c r="BU577" s="6">
        <f>SUMIF(BV$191:BV$221,$D577,BX$191:BX$221)</f>
        <v>0</v>
      </c>
      <c r="BV577" s="9"/>
      <c r="BW577" s="10"/>
      <c r="BX577" s="11"/>
      <c r="BY577" s="6">
        <f>SUMIF(BZ$191:BZ$221,$D577,CB$191:CB$221)</f>
        <v>0</v>
      </c>
      <c r="BZ577" s="9"/>
      <c r="CA577" s="10"/>
      <c r="CB577" s="11"/>
      <c r="CC577" s="6">
        <f>SUMIF(CD$191:CD$221,$D577,CF$191:CF$221)</f>
        <v>0</v>
      </c>
      <c r="CD577" s="9"/>
      <c r="CE577" s="10"/>
      <c r="CF577" s="11"/>
      <c r="CG577" s="6">
        <f>SUMIF(CH$191:CH$221,$D577,CJ$191:CJ$221)</f>
        <v>0</v>
      </c>
      <c r="CH577" s="9"/>
      <c r="CI577" s="10"/>
      <c r="CJ577" s="11"/>
      <c r="CK577" s="6">
        <f>SUMIF(CL$191:CL$221,$D577,CN$191:CN$221)</f>
        <v>0</v>
      </c>
      <c r="CL577" s="9"/>
      <c r="CM577" s="10"/>
      <c r="CN577" s="11"/>
      <c r="CO577" s="6">
        <f>SUMIF(CP$191:CP$221,$D577,CR$191:CR$221)</f>
        <v>0</v>
      </c>
      <c r="CP577" s="9"/>
      <c r="CQ577" s="10"/>
      <c r="CR577" s="11"/>
      <c r="CS577" s="6">
        <f>SUMIF(CT$191:CT$221,$D577,CV$191:CV$221)</f>
        <v>0</v>
      </c>
      <c r="CT577" s="9"/>
      <c r="CU577" s="10"/>
      <c r="CV577" s="11"/>
      <c r="CW577" s="6">
        <f>SUMIF(CX$191:CX$221,$D577,CZ$191:CZ$221)</f>
        <v>0</v>
      </c>
      <c r="CX577" s="9"/>
      <c r="CY577" s="10"/>
      <c r="CZ577" s="11"/>
      <c r="DA577" s="6">
        <f>SUMIF(DB$191:DB$221,$D577,DD$191:DD$221)</f>
        <v>0</v>
      </c>
      <c r="DB577" s="9"/>
      <c r="DC577" s="10"/>
      <c r="DD577" s="11"/>
      <c r="DE577" s="6">
        <f>SUMIF(DF$191:DF$221,$D577,DH$191:DH$221)</f>
        <v>0</v>
      </c>
      <c r="DF577" s="9"/>
      <c r="DG577" s="10"/>
      <c r="DH577" s="11"/>
      <c r="DI577" s="6">
        <f>SUMIF(DJ$191:DJ$221,$D577,DL$191:DL$221)</f>
        <v>0</v>
      </c>
      <c r="DJ577" s="9"/>
      <c r="DK577" s="10"/>
      <c r="DL577" s="11"/>
      <c r="DM577" s="6">
        <f>SUMIF(DN$191:DN$221,$D577,DP$191:DP$221)</f>
        <v>0</v>
      </c>
      <c r="DN577" s="9"/>
      <c r="DO577" s="10"/>
      <c r="DP577" s="11"/>
      <c r="DQ577" s="6">
        <f>SUMIF(DR$191:DR$221,$D577,DT$191:DT$221)</f>
        <v>0</v>
      </c>
      <c r="DR577" s="9"/>
      <c r="DS577" s="10"/>
      <c r="DT577" s="11"/>
      <c r="DU577" s="6">
        <f>SUMIF(DV$191:DV$221,$D577,DX$191:DX$221)</f>
        <v>0</v>
      </c>
      <c r="DV577" s="9"/>
      <c r="DW577" s="10"/>
      <c r="DX577" s="11"/>
      <c r="DY577" s="6">
        <f>SUMIF(DZ$191:DZ$221,$D577,EB$191:EB$221)</f>
        <v>0</v>
      </c>
      <c r="DZ577" s="9"/>
      <c r="EA577" s="10"/>
      <c r="EB577" s="11"/>
      <c r="EC577" s="6">
        <f>SUMIF(ED$191:ED$221,$D577,EF$191:EF$221)</f>
        <v>0</v>
      </c>
      <c r="ED577" s="9"/>
      <c r="EE577" s="10"/>
      <c r="EF577" s="11"/>
      <c r="EG577" s="6">
        <f>SUMIF(EH$191:EH$221,$D577,EJ$191:EJ$221)</f>
        <v>0</v>
      </c>
      <c r="EH577" s="9"/>
      <c r="EI577" s="10"/>
      <c r="EJ577" s="11"/>
      <c r="EK577" s="6">
        <f>SUMIF(EL$191:EL$221,$D577,EN$191:EN$221)</f>
        <v>0</v>
      </c>
      <c r="EL577" s="9"/>
      <c r="EM577" s="10"/>
      <c r="EN577" s="11"/>
      <c r="EO577" s="6">
        <f>SUMIF(EP$191:EP$221,$D577,ER$191:ER$221)</f>
        <v>0</v>
      </c>
      <c r="EP577" s="9"/>
      <c r="EQ577" s="10"/>
      <c r="ER577" s="11"/>
      <c r="ES577" s="6">
        <f>SUMIF(ET$191:ET$221,$D577,EV$191:EV$221)</f>
        <v>0</v>
      </c>
      <c r="ET577" s="9"/>
      <c r="EU577" s="10"/>
      <c r="EV577" s="11"/>
      <c r="EW577" s="6">
        <f>SUMIF(EX$191:EX$221,$D577,EZ$191:EZ$221)</f>
        <v>0</v>
      </c>
      <c r="EX577" s="9"/>
      <c r="EY577" s="10"/>
      <c r="EZ577" s="11"/>
      <c r="FA577" s="6">
        <f>SUMIF(FB$191:FB$221,$D577,FD$191:FD$221)</f>
        <v>0</v>
      </c>
      <c r="FB577" s="9"/>
      <c r="FC577" s="10"/>
      <c r="FD577" s="11"/>
      <c r="FE577" s="6">
        <f>SUMIF(FF$191:FF$221,$D577,FH$191:FH$221)</f>
        <v>0</v>
      </c>
      <c r="FF577" s="9"/>
      <c r="FG577" s="10"/>
      <c r="FH577" s="11"/>
      <c r="FI577" s="6">
        <f>SUMIF(FJ$191:FJ$221,$D577,FL$191:FL$221)</f>
        <v>0</v>
      </c>
      <c r="FJ577" s="9"/>
      <c r="FK577" s="10"/>
      <c r="FL577" s="11"/>
      <c r="FM577" s="6">
        <f>SUMIF(FN$191:FN$221,$D577,FP$191:FP$221)</f>
        <v>0</v>
      </c>
      <c r="FN577" s="9"/>
      <c r="FO577" s="10"/>
      <c r="FP577" s="11"/>
      <c r="FQ577" s="6">
        <f>SUMIF(FR$191:FR$221,$D577,FT$191:FT$221)</f>
        <v>0</v>
      </c>
      <c r="FR577" s="9"/>
      <c r="FS577" s="10"/>
      <c r="FT577" s="11"/>
      <c r="FU577" s="6">
        <f>SUMIF(FV$191:FV$221,$D577,FX$191:FX$221)</f>
        <v>0</v>
      </c>
      <c r="FV577" s="9"/>
      <c r="FW577" s="10"/>
      <c r="FX577" s="11"/>
      <c r="FY577" s="6">
        <f>SUMIF(FZ$191:FZ$221,$D577,GB$191:GB$221)</f>
        <v>0</v>
      </c>
      <c r="FZ577" s="9"/>
      <c r="GA577" s="10"/>
      <c r="GB577" s="11"/>
      <c r="GC577" s="6">
        <f>SUMIF(GD$191:GD$221,$D577,GF$191:GF$221)</f>
        <v>0</v>
      </c>
      <c r="GD577" s="9"/>
      <c r="GE577" s="10"/>
      <c r="GF577" s="11"/>
      <c r="GG577" s="6">
        <f>SUMIF(GH$191:GH$221,$D577,GJ$191:GJ$221)</f>
        <v>0</v>
      </c>
      <c r="GH577" s="9"/>
      <c r="GI577" s="10"/>
      <c r="GJ577" s="11"/>
      <c r="GK577" s="6">
        <f>SUMIF(GL$191:GL$221,$D577,GN$191:GN$221)</f>
        <v>0</v>
      </c>
      <c r="GL577" s="9"/>
      <c r="GM577" s="10"/>
      <c r="GN577" s="11"/>
      <c r="GO577" s="6">
        <f>SUMIF(GP$191:GP$221,$D577,GR$191:GR$221)</f>
        <v>0</v>
      </c>
      <c r="GP577" s="9"/>
      <c r="GQ577" s="10"/>
      <c r="GR577" s="11"/>
      <c r="GS577" s="6">
        <f>SUMIF(GT$191:GT$221,$D577,GV$191:GV$221)</f>
        <v>0</v>
      </c>
      <c r="GT577" s="9"/>
      <c r="GU577" s="10"/>
      <c r="GV577" s="20"/>
      <c r="GW577" s="19">
        <f t="shared" si="15"/>
        <v>0</v>
      </c>
      <c r="GX577" s="472"/>
      <c r="GY577" s="522"/>
    </row>
    <row r="578" spans="1:207" ht="30.75" customHeight="1">
      <c r="A578" s="47" t="s">
        <v>82</v>
      </c>
      <c r="B578" s="496"/>
      <c r="C578" s="177" t="s">
        <v>373</v>
      </c>
      <c r="D578" s="155" t="s">
        <v>374</v>
      </c>
      <c r="E578" s="6">
        <f>SUMIF(F$222:F$252,$D578,H$222:H$252)</f>
        <v>0</v>
      </c>
      <c r="F578" s="9"/>
      <c r="G578" s="10"/>
      <c r="H578" s="11"/>
      <c r="I578" s="6">
        <f>SUMIF(J$222:J$252,$D578,L$222:L$252)</f>
        <v>0</v>
      </c>
      <c r="J578" s="9"/>
      <c r="K578" s="10"/>
      <c r="L578" s="11"/>
      <c r="M578" s="6">
        <f>SUMIF(N$222:N$252,$D578,P$222:P$252)</f>
        <v>0</v>
      </c>
      <c r="N578" s="9"/>
      <c r="O578" s="10"/>
      <c r="P578" s="11"/>
      <c r="Q578" s="6">
        <f>SUMIF(R$222:R$252,$D578,T$222:T$252)</f>
        <v>0</v>
      </c>
      <c r="R578" s="9"/>
      <c r="S578" s="10"/>
      <c r="T578" s="11"/>
      <c r="U578" s="6">
        <f>SUMIF(V$222:V$252,$D578,X$222:X$252)</f>
        <v>0</v>
      </c>
      <c r="V578" s="9"/>
      <c r="W578" s="10"/>
      <c r="X578" s="11"/>
      <c r="Y578" s="6">
        <f>SUMIF(Z$222:Z$252,$D578,AB$222:AB$252)</f>
        <v>0</v>
      </c>
      <c r="Z578" s="9"/>
      <c r="AA578" s="10"/>
      <c r="AB578" s="11"/>
      <c r="AC578" s="6">
        <f>SUMIF(AD$222:AD$252,$D578,AF$222:AF$252)</f>
        <v>0</v>
      </c>
      <c r="AD578" s="9"/>
      <c r="AE578" s="10"/>
      <c r="AF578" s="11"/>
      <c r="AG578" s="6">
        <f>SUMIF(AH$222:AH$252,$D578,AJ$222:AJ$252)</f>
        <v>0</v>
      </c>
      <c r="AH578" s="9"/>
      <c r="AI578" s="10"/>
      <c r="AJ578" s="11"/>
      <c r="AK578" s="6">
        <f>SUMIF(AL$222:AL$252,$D578,AN$222:AN$252)</f>
        <v>0</v>
      </c>
      <c r="AL578" s="9"/>
      <c r="AM578" s="10"/>
      <c r="AN578" s="11"/>
      <c r="AO578" s="6">
        <f>SUMIF(AP$222:AP$252,$D578,AR$222:AR$252)</f>
        <v>0</v>
      </c>
      <c r="AP578" s="9"/>
      <c r="AQ578" s="10"/>
      <c r="AR578" s="11"/>
      <c r="AS578" s="6">
        <f>SUMIF(AT$222:AT$252,$D578,AV$222:AV$252)</f>
        <v>0</v>
      </c>
      <c r="AT578" s="9"/>
      <c r="AU578" s="10"/>
      <c r="AV578" s="11"/>
      <c r="AW578" s="6">
        <f>SUMIF(AX$222:AX$252,$D578,AZ$222:AZ$252)</f>
        <v>0</v>
      </c>
      <c r="AX578" s="9"/>
      <c r="AY578" s="10"/>
      <c r="AZ578" s="11"/>
      <c r="BA578" s="6">
        <f>SUMIF(BB$222:BB$252,$D578,BD$222:BD$252)</f>
        <v>0</v>
      </c>
      <c r="BB578" s="9"/>
      <c r="BC578" s="10"/>
      <c r="BD578" s="11"/>
      <c r="BE578" s="6">
        <f>SUMIF(BF$222:BF$252,$D578,BH$222:BH$252)</f>
        <v>0</v>
      </c>
      <c r="BF578" s="9"/>
      <c r="BG578" s="10"/>
      <c r="BH578" s="11"/>
      <c r="BI578" s="6">
        <f>SUMIF(BJ$222:BJ$252,$D578,BL$222:BL$252)</f>
        <v>0</v>
      </c>
      <c r="BJ578" s="9"/>
      <c r="BK578" s="10"/>
      <c r="BL578" s="11"/>
      <c r="BM578" s="6">
        <f>SUMIF(BN$222:BN$252,$D578,BP$222:BP$252)</f>
        <v>0</v>
      </c>
      <c r="BN578" s="9"/>
      <c r="BO578" s="10"/>
      <c r="BP578" s="11"/>
      <c r="BQ578" s="6">
        <f>SUMIF(BR$222:BR$252,$D578,BT$222:BT$252)</f>
        <v>0</v>
      </c>
      <c r="BR578" s="9"/>
      <c r="BS578" s="10"/>
      <c r="BT578" s="11"/>
      <c r="BU578" s="6">
        <f>SUMIF(BV$222:BV$252,$D578,BX$222:BX$252)</f>
        <v>0</v>
      </c>
      <c r="BV578" s="9"/>
      <c r="BW578" s="10"/>
      <c r="BX578" s="11"/>
      <c r="BY578" s="6">
        <f>SUMIF(BZ$222:BZ$252,$D578,CB$222:CB$252)</f>
        <v>0</v>
      </c>
      <c r="BZ578" s="9"/>
      <c r="CA578" s="10"/>
      <c r="CB578" s="11"/>
      <c r="CC578" s="6">
        <f>SUMIF(CD$222:CD$252,$D578,CF$222:CF$252)</f>
        <v>0</v>
      </c>
      <c r="CD578" s="9"/>
      <c r="CE578" s="10"/>
      <c r="CF578" s="11"/>
      <c r="CG578" s="6">
        <f>SUMIF(CH$222:CH$252,$D578,CJ$222:CJ$252)</f>
        <v>0</v>
      </c>
      <c r="CH578" s="9"/>
      <c r="CI578" s="10"/>
      <c r="CJ578" s="11"/>
      <c r="CK578" s="6">
        <f>SUMIF(CL$222:CL$252,$D578,CN$222:CN$252)</f>
        <v>0</v>
      </c>
      <c r="CL578" s="9"/>
      <c r="CM578" s="10"/>
      <c r="CN578" s="11"/>
      <c r="CO578" s="6">
        <f>SUMIF(CP$222:CP$252,$D578,CR$222:CR$252)</f>
        <v>0</v>
      </c>
      <c r="CP578" s="9"/>
      <c r="CQ578" s="10"/>
      <c r="CR578" s="11"/>
      <c r="CS578" s="6">
        <f>SUMIF(CT$222:CT$252,$D578,CV$222:CV$252)</f>
        <v>0</v>
      </c>
      <c r="CT578" s="9"/>
      <c r="CU578" s="10"/>
      <c r="CV578" s="11"/>
      <c r="CW578" s="6">
        <f>SUMIF(CX$222:CX$252,$D578,CZ$222:CZ$252)</f>
        <v>0</v>
      </c>
      <c r="CX578" s="9"/>
      <c r="CY578" s="10"/>
      <c r="CZ578" s="11"/>
      <c r="DA578" s="6">
        <f>SUMIF(DB$222:DB$252,$D578,DD$222:DD$252)</f>
        <v>0</v>
      </c>
      <c r="DB578" s="9"/>
      <c r="DC578" s="10"/>
      <c r="DD578" s="11"/>
      <c r="DE578" s="6">
        <f>SUMIF(DF$222:DF$252,$D578,DH$222:DH$252)</f>
        <v>0</v>
      </c>
      <c r="DF578" s="9"/>
      <c r="DG578" s="10"/>
      <c r="DH578" s="11"/>
      <c r="DI578" s="6">
        <f>SUMIF(DJ$222:DJ$252,$D578,DL$222:DL$252)</f>
        <v>0</v>
      </c>
      <c r="DJ578" s="9"/>
      <c r="DK578" s="10"/>
      <c r="DL578" s="11"/>
      <c r="DM578" s="6">
        <f>SUMIF(DN$222:DN$252,$D578,DP$222:DP$252)</f>
        <v>0</v>
      </c>
      <c r="DN578" s="9"/>
      <c r="DO578" s="10"/>
      <c r="DP578" s="11"/>
      <c r="DQ578" s="6">
        <f>SUMIF(DR$222:DR$252,$D578,DT$222:DT$252)</f>
        <v>0</v>
      </c>
      <c r="DR578" s="9"/>
      <c r="DS578" s="10"/>
      <c r="DT578" s="11"/>
      <c r="DU578" s="6">
        <f>SUMIF(DV$222:DV$252,$D578,DX$222:DX$252)</f>
        <v>0</v>
      </c>
      <c r="DV578" s="9"/>
      <c r="DW578" s="10"/>
      <c r="DX578" s="11"/>
      <c r="DY578" s="6">
        <f>SUMIF(DZ$222:DZ$252,$D578,EB$222:EB$252)</f>
        <v>0</v>
      </c>
      <c r="DZ578" s="9"/>
      <c r="EA578" s="10"/>
      <c r="EB578" s="11"/>
      <c r="EC578" s="6">
        <f>SUMIF(ED$222:ED$252,$D578,EF$222:EF$252)</f>
        <v>0</v>
      </c>
      <c r="ED578" s="9"/>
      <c r="EE578" s="10"/>
      <c r="EF578" s="11"/>
      <c r="EG578" s="6">
        <f>SUMIF(EH$222:EH$252,$D578,EJ$222:EJ$252)</f>
        <v>0</v>
      </c>
      <c r="EH578" s="9"/>
      <c r="EI578" s="10"/>
      <c r="EJ578" s="11"/>
      <c r="EK578" s="6">
        <f>SUMIF(EL$222:EL$252,$D578,EN$222:EN$252)</f>
        <v>0</v>
      </c>
      <c r="EL578" s="9"/>
      <c r="EM578" s="10"/>
      <c r="EN578" s="11"/>
      <c r="EO578" s="6">
        <f>SUMIF(EP$222:EP$252,$D578,ER$222:ER$252)</f>
        <v>0</v>
      </c>
      <c r="EP578" s="9"/>
      <c r="EQ578" s="10"/>
      <c r="ER578" s="11"/>
      <c r="ES578" s="6">
        <f>SUMIF(ET$222:ET$252,$D578,EV$222:EV$252)</f>
        <v>0</v>
      </c>
      <c r="ET578" s="9"/>
      <c r="EU578" s="10"/>
      <c r="EV578" s="11"/>
      <c r="EW578" s="6">
        <f>SUMIF(EX$222:EX$252,$D578,EZ$222:EZ$252)</f>
        <v>0</v>
      </c>
      <c r="EX578" s="9"/>
      <c r="EY578" s="10"/>
      <c r="EZ578" s="11"/>
      <c r="FA578" s="6">
        <f>SUMIF(FB$222:FB$252,$D578,FD$222:FD$252)</f>
        <v>0</v>
      </c>
      <c r="FB578" s="9"/>
      <c r="FC578" s="10"/>
      <c r="FD578" s="11"/>
      <c r="FE578" s="6">
        <f>SUMIF(FF$222:FF$252,$D578,FH$222:FH$252)</f>
        <v>0</v>
      </c>
      <c r="FF578" s="9"/>
      <c r="FG578" s="10"/>
      <c r="FH578" s="11"/>
      <c r="FI578" s="6">
        <f>SUMIF(FJ$222:FJ$252,$D578,FL$222:FL$252)</f>
        <v>0</v>
      </c>
      <c r="FJ578" s="9"/>
      <c r="FK578" s="10"/>
      <c r="FL578" s="11"/>
      <c r="FM578" s="6">
        <f>SUMIF(FN$222:FN$252,$D578,FP$222:FP$252)</f>
        <v>0</v>
      </c>
      <c r="FN578" s="9"/>
      <c r="FO578" s="10"/>
      <c r="FP578" s="11"/>
      <c r="FQ578" s="6">
        <f>SUMIF(FR$222:FR$252,$D578,FT$222:FT$252)</f>
        <v>0</v>
      </c>
      <c r="FR578" s="9"/>
      <c r="FS578" s="10"/>
      <c r="FT578" s="11"/>
      <c r="FU578" s="6">
        <f>SUMIF(FV$222:FV$252,$D578,FX$222:FX$252)</f>
        <v>0</v>
      </c>
      <c r="FV578" s="9"/>
      <c r="FW578" s="10"/>
      <c r="FX578" s="11"/>
      <c r="FY578" s="6">
        <f>SUMIF(FZ$222:FZ$252,$D578,GB$222:GB$252)</f>
        <v>0</v>
      </c>
      <c r="FZ578" s="9"/>
      <c r="GA578" s="10"/>
      <c r="GB578" s="11"/>
      <c r="GC578" s="6">
        <f>SUMIF(GD$222:GD$252,$D578,GF$222:GF$252)</f>
        <v>0</v>
      </c>
      <c r="GD578" s="9"/>
      <c r="GE578" s="10"/>
      <c r="GF578" s="11"/>
      <c r="GG578" s="6">
        <f>SUMIF(GH$222:GH$252,$D578,GJ$222:GJ$252)</f>
        <v>0</v>
      </c>
      <c r="GH578" s="9"/>
      <c r="GI578" s="10"/>
      <c r="GJ578" s="11"/>
      <c r="GK578" s="6">
        <f>SUMIF(GL$222:GL$252,$D578,GN$222:GN$252)</f>
        <v>0</v>
      </c>
      <c r="GL578" s="9"/>
      <c r="GM578" s="10"/>
      <c r="GN578" s="11"/>
      <c r="GO578" s="6">
        <f>SUMIF(GP$222:GP$252,$D578,GR$222:GR$252)</f>
        <v>0</v>
      </c>
      <c r="GP578" s="9"/>
      <c r="GQ578" s="10"/>
      <c r="GR578" s="11"/>
      <c r="GS578" s="6">
        <f>SUMIF(GT$222:GT$252,$D578,GV$222:GV$252)</f>
        <v>0</v>
      </c>
      <c r="GT578" s="9"/>
      <c r="GU578" s="10"/>
      <c r="GV578" s="20"/>
      <c r="GW578" s="19">
        <f t="shared" si="15"/>
        <v>0</v>
      </c>
      <c r="GX578" s="472"/>
      <c r="GY578" s="522"/>
    </row>
    <row r="579" spans="1:207" ht="30.75" customHeight="1">
      <c r="A579" s="47" t="s">
        <v>83</v>
      </c>
      <c r="B579" s="496"/>
      <c r="C579" s="177" t="s">
        <v>373</v>
      </c>
      <c r="D579" s="155" t="s">
        <v>374</v>
      </c>
      <c r="E579" s="6">
        <f>SUMIF(F$253:F$283,$D579,H$253:H$283)</f>
        <v>0</v>
      </c>
      <c r="F579" s="9"/>
      <c r="G579" s="10"/>
      <c r="H579" s="11"/>
      <c r="I579" s="6">
        <f>SUMIF(J$253:J$283,$D579,L$253:L$283)</f>
        <v>0</v>
      </c>
      <c r="J579" s="9"/>
      <c r="K579" s="10"/>
      <c r="L579" s="11"/>
      <c r="M579" s="6">
        <f>SUMIF(N$253:N$283,$D579,P$253:P$283)</f>
        <v>0</v>
      </c>
      <c r="N579" s="9"/>
      <c r="O579" s="10"/>
      <c r="P579" s="11"/>
      <c r="Q579" s="6">
        <f>SUMIF(R$253:R$283,$D579,T$253:T$283)</f>
        <v>0</v>
      </c>
      <c r="R579" s="9"/>
      <c r="S579" s="10"/>
      <c r="T579" s="11"/>
      <c r="U579" s="6">
        <f>SUMIF(V$253:V$283,$D579,X$253:X$283)</f>
        <v>0</v>
      </c>
      <c r="V579" s="9"/>
      <c r="W579" s="10"/>
      <c r="X579" s="11"/>
      <c r="Y579" s="6">
        <f>SUMIF(Z$253:Z$283,$D579,AB$253:AB$283)</f>
        <v>0</v>
      </c>
      <c r="Z579" s="9"/>
      <c r="AA579" s="10"/>
      <c r="AB579" s="11"/>
      <c r="AC579" s="6">
        <f>SUMIF(AD$253:AD$283,$D579,AF$253:AF$283)</f>
        <v>0</v>
      </c>
      <c r="AD579" s="9"/>
      <c r="AE579" s="10"/>
      <c r="AF579" s="11"/>
      <c r="AG579" s="6">
        <f>SUMIF(AH$253:AH$283,$D579,AJ$253:AJ$283)</f>
        <v>0</v>
      </c>
      <c r="AH579" s="9"/>
      <c r="AI579" s="10"/>
      <c r="AJ579" s="11"/>
      <c r="AK579" s="6">
        <f>SUMIF(AL$253:AL$283,$D579,AN$253:AN$283)</f>
        <v>0</v>
      </c>
      <c r="AL579" s="9"/>
      <c r="AM579" s="10"/>
      <c r="AN579" s="11"/>
      <c r="AO579" s="6">
        <f>SUMIF(AP$253:AP$283,$D579,AR$253:AR$283)</f>
        <v>0</v>
      </c>
      <c r="AP579" s="9"/>
      <c r="AQ579" s="10"/>
      <c r="AR579" s="11"/>
      <c r="AS579" s="6">
        <f>SUMIF(AT$253:AT$283,$D579,AV$253:AV$283)</f>
        <v>0</v>
      </c>
      <c r="AT579" s="9"/>
      <c r="AU579" s="10"/>
      <c r="AV579" s="11"/>
      <c r="AW579" s="6">
        <f>SUMIF(AX$253:AX$283,$D579,AZ$253:AZ$283)</f>
        <v>0</v>
      </c>
      <c r="AX579" s="9"/>
      <c r="AY579" s="10"/>
      <c r="AZ579" s="11"/>
      <c r="BA579" s="6">
        <f>SUMIF(BB$253:BB$283,$D579,BD$253:BD$283)</f>
        <v>0</v>
      </c>
      <c r="BB579" s="9"/>
      <c r="BC579" s="10"/>
      <c r="BD579" s="11"/>
      <c r="BE579" s="6">
        <f>SUMIF(BF$253:BF$283,$D579,BH$253:BH$283)</f>
        <v>0</v>
      </c>
      <c r="BF579" s="9"/>
      <c r="BG579" s="10"/>
      <c r="BH579" s="11"/>
      <c r="BI579" s="6">
        <f>SUMIF(BJ$253:BJ$283,$D579,BL$253:BL$283)</f>
        <v>0</v>
      </c>
      <c r="BJ579" s="9"/>
      <c r="BK579" s="10"/>
      <c r="BL579" s="11"/>
      <c r="BM579" s="6">
        <f>SUMIF(BN$253:BN$283,$D579,BP$253:BP$283)</f>
        <v>0</v>
      </c>
      <c r="BN579" s="9"/>
      <c r="BO579" s="10"/>
      <c r="BP579" s="11"/>
      <c r="BQ579" s="6">
        <f>SUMIF(BR$253:BR$283,$D579,BT$253:BT$283)</f>
        <v>0</v>
      </c>
      <c r="BR579" s="9"/>
      <c r="BS579" s="10"/>
      <c r="BT579" s="11"/>
      <c r="BU579" s="6">
        <f>SUMIF(BV$253:BV$283,$D579,BX$253:BX$283)</f>
        <v>0</v>
      </c>
      <c r="BV579" s="9"/>
      <c r="BW579" s="10"/>
      <c r="BX579" s="11"/>
      <c r="BY579" s="6">
        <f>SUMIF(BZ$253:BZ$283,$D579,CB$253:CB$283)</f>
        <v>0</v>
      </c>
      <c r="BZ579" s="9"/>
      <c r="CA579" s="10"/>
      <c r="CB579" s="11"/>
      <c r="CC579" s="6">
        <f>SUMIF(CD$253:CD$283,$D579,CF$253:CF$283)</f>
        <v>0</v>
      </c>
      <c r="CD579" s="9"/>
      <c r="CE579" s="10"/>
      <c r="CF579" s="11"/>
      <c r="CG579" s="6">
        <f>SUMIF(CH$253:CH$283,$D579,CJ$253:CJ$283)</f>
        <v>0</v>
      </c>
      <c r="CH579" s="9"/>
      <c r="CI579" s="10"/>
      <c r="CJ579" s="11"/>
      <c r="CK579" s="6">
        <f>SUMIF(CL$253:CL$283,$D579,CN$253:CN$283)</f>
        <v>0</v>
      </c>
      <c r="CL579" s="9"/>
      <c r="CM579" s="10"/>
      <c r="CN579" s="11"/>
      <c r="CO579" s="6">
        <f>SUMIF(CP$253:CP$283,$D579,CR$253:CR$283)</f>
        <v>0</v>
      </c>
      <c r="CP579" s="9"/>
      <c r="CQ579" s="10"/>
      <c r="CR579" s="11"/>
      <c r="CS579" s="6">
        <f>SUMIF(CT$253:CT$283,$D579,CV$253:CV$283)</f>
        <v>0</v>
      </c>
      <c r="CT579" s="9"/>
      <c r="CU579" s="10"/>
      <c r="CV579" s="11"/>
      <c r="CW579" s="6">
        <f>SUMIF(CX$253:CX$283,$D579,CZ$253:CZ$283)</f>
        <v>0</v>
      </c>
      <c r="CX579" s="9"/>
      <c r="CY579" s="10"/>
      <c r="CZ579" s="11"/>
      <c r="DA579" s="6">
        <f>SUMIF(DB$253:DB$283,$D579,DD$253:DD$283)</f>
        <v>0</v>
      </c>
      <c r="DB579" s="9"/>
      <c r="DC579" s="10"/>
      <c r="DD579" s="11"/>
      <c r="DE579" s="6">
        <f>SUMIF(DF$253:DF$283,$D579,DH$253:DH$283)</f>
        <v>0</v>
      </c>
      <c r="DF579" s="9"/>
      <c r="DG579" s="10"/>
      <c r="DH579" s="11"/>
      <c r="DI579" s="6">
        <f>SUMIF(DJ$253:DJ$283,$D579,DL$253:DL$283)</f>
        <v>0</v>
      </c>
      <c r="DJ579" s="9"/>
      <c r="DK579" s="10"/>
      <c r="DL579" s="11"/>
      <c r="DM579" s="6">
        <f>SUMIF(DN$253:DN$283,$D579,DP$253:DP$283)</f>
        <v>0</v>
      </c>
      <c r="DN579" s="9"/>
      <c r="DO579" s="10"/>
      <c r="DP579" s="11"/>
      <c r="DQ579" s="6">
        <f>SUMIF(DR$253:DR$283,$D579,DT$253:DT$283)</f>
        <v>0</v>
      </c>
      <c r="DR579" s="9"/>
      <c r="DS579" s="10"/>
      <c r="DT579" s="11"/>
      <c r="DU579" s="6">
        <f>SUMIF(DV$253:DV$283,$D579,DX$253:DX$283)</f>
        <v>0</v>
      </c>
      <c r="DV579" s="9"/>
      <c r="DW579" s="10"/>
      <c r="DX579" s="11"/>
      <c r="DY579" s="6">
        <f>SUMIF(DZ$253:DZ$283,$D579,EB$253:EB$283)</f>
        <v>0</v>
      </c>
      <c r="DZ579" s="9"/>
      <c r="EA579" s="10"/>
      <c r="EB579" s="11"/>
      <c r="EC579" s="6">
        <f>SUMIF(ED$253:ED$283,$D579,EF$253:EF$283)</f>
        <v>0</v>
      </c>
      <c r="ED579" s="9"/>
      <c r="EE579" s="10"/>
      <c r="EF579" s="11"/>
      <c r="EG579" s="6">
        <f>SUMIF(EH$253:EH$283,$D579,EJ$253:EJ$283)</f>
        <v>0</v>
      </c>
      <c r="EH579" s="9"/>
      <c r="EI579" s="10"/>
      <c r="EJ579" s="11"/>
      <c r="EK579" s="6">
        <f>SUMIF(EL$253:EL$283,$D579,EN$253:EN$283)</f>
        <v>0</v>
      </c>
      <c r="EL579" s="9"/>
      <c r="EM579" s="10"/>
      <c r="EN579" s="11"/>
      <c r="EO579" s="6">
        <f>SUMIF(EP$253:EP$283,$D579,ER$253:ER$283)</f>
        <v>0</v>
      </c>
      <c r="EP579" s="9"/>
      <c r="EQ579" s="10"/>
      <c r="ER579" s="11"/>
      <c r="ES579" s="6">
        <f>SUMIF(ET$253:ET$283,$D579,EV$253:EV$283)</f>
        <v>0</v>
      </c>
      <c r="ET579" s="9"/>
      <c r="EU579" s="10"/>
      <c r="EV579" s="11"/>
      <c r="EW579" s="6">
        <f>SUMIF(EX$253:EX$283,$D579,EZ$253:EZ$283)</f>
        <v>0</v>
      </c>
      <c r="EX579" s="9"/>
      <c r="EY579" s="10"/>
      <c r="EZ579" s="11"/>
      <c r="FA579" s="6">
        <f>SUMIF(FB$253:FB$283,$D579,FD$253:FD$283)</f>
        <v>0</v>
      </c>
      <c r="FB579" s="9"/>
      <c r="FC579" s="10"/>
      <c r="FD579" s="11"/>
      <c r="FE579" s="6">
        <f>SUMIF(FF$253:FF$283,$D579,FH$253:FH$283)</f>
        <v>0</v>
      </c>
      <c r="FF579" s="9"/>
      <c r="FG579" s="10"/>
      <c r="FH579" s="11"/>
      <c r="FI579" s="6">
        <f>SUMIF(FJ$253:FJ$283,$D579,FL$253:FL$283)</f>
        <v>0</v>
      </c>
      <c r="FJ579" s="9"/>
      <c r="FK579" s="10"/>
      <c r="FL579" s="11"/>
      <c r="FM579" s="6">
        <f>SUMIF(FN$253:FN$283,$D579,FP$253:FP$283)</f>
        <v>0</v>
      </c>
      <c r="FN579" s="9"/>
      <c r="FO579" s="10"/>
      <c r="FP579" s="11"/>
      <c r="FQ579" s="6">
        <f>SUMIF(FR$253:FR$283,$D579,FT$253:FT$283)</f>
        <v>0</v>
      </c>
      <c r="FR579" s="9"/>
      <c r="FS579" s="10"/>
      <c r="FT579" s="11"/>
      <c r="FU579" s="6">
        <f>SUMIF(FV$253:FV$283,$D579,FX$253:FX$283)</f>
        <v>0</v>
      </c>
      <c r="FV579" s="9"/>
      <c r="FW579" s="10"/>
      <c r="FX579" s="11"/>
      <c r="FY579" s="6">
        <f>SUMIF(FZ$253:FZ$283,$D579,GB$253:GB$283)</f>
        <v>0</v>
      </c>
      <c r="FZ579" s="9"/>
      <c r="GA579" s="10"/>
      <c r="GB579" s="11"/>
      <c r="GC579" s="6">
        <f>SUMIF(GD$253:GD$283,$D579,GF$253:GF$283)</f>
        <v>0</v>
      </c>
      <c r="GD579" s="9"/>
      <c r="GE579" s="10"/>
      <c r="GF579" s="11"/>
      <c r="GG579" s="6">
        <f>SUMIF(GH$253:GH$283,$D579,GJ$253:GJ$283)</f>
        <v>0</v>
      </c>
      <c r="GH579" s="9"/>
      <c r="GI579" s="10"/>
      <c r="GJ579" s="11"/>
      <c r="GK579" s="6">
        <f>SUMIF(GL$253:GL$283,$D579,GN$253:GN$283)</f>
        <v>0</v>
      </c>
      <c r="GL579" s="9"/>
      <c r="GM579" s="10"/>
      <c r="GN579" s="11"/>
      <c r="GO579" s="6">
        <f>SUMIF(GP$253:GP$283,$D579,GR$253:GR$283)</f>
        <v>0</v>
      </c>
      <c r="GP579" s="9"/>
      <c r="GQ579" s="10"/>
      <c r="GR579" s="11"/>
      <c r="GS579" s="6">
        <f>SUMIF(GT$253:GT$283,$D579,GV$253:GV$283)</f>
        <v>0</v>
      </c>
      <c r="GT579" s="9"/>
      <c r="GU579" s="10"/>
      <c r="GV579" s="20"/>
      <c r="GW579" s="19">
        <f t="shared" si="15"/>
        <v>0</v>
      </c>
      <c r="GX579" s="472"/>
      <c r="GY579" s="522"/>
    </row>
    <row r="580" spans="1:207" ht="30.75" customHeight="1">
      <c r="A580" s="47" t="s">
        <v>84</v>
      </c>
      <c r="B580" s="496"/>
      <c r="C580" s="177" t="s">
        <v>373</v>
      </c>
      <c r="D580" s="155" t="s">
        <v>374</v>
      </c>
      <c r="E580" s="6">
        <f>SUMIF(F$284:F$314,$D580,H$284:H$314)</f>
        <v>0</v>
      </c>
      <c r="F580" s="9"/>
      <c r="G580" s="10"/>
      <c r="H580" s="11"/>
      <c r="I580" s="6">
        <f>SUMIF(J$284:J$314,$D580,L$284:L$314)</f>
        <v>0</v>
      </c>
      <c r="J580" s="9"/>
      <c r="K580" s="10"/>
      <c r="L580" s="11"/>
      <c r="M580" s="6">
        <f>SUMIF(N$284:N$314,$D580,P$284:P$314)</f>
        <v>0</v>
      </c>
      <c r="N580" s="9"/>
      <c r="O580" s="10"/>
      <c r="P580" s="11"/>
      <c r="Q580" s="6">
        <f>SUMIF(R$284:R$314,$D580,T$284:T$314)</f>
        <v>0</v>
      </c>
      <c r="R580" s="9"/>
      <c r="S580" s="10"/>
      <c r="T580" s="11"/>
      <c r="U580" s="6">
        <f>SUMIF(V$284:V$314,$D580,X$284:X$314)</f>
        <v>0</v>
      </c>
      <c r="V580" s="9"/>
      <c r="W580" s="10"/>
      <c r="X580" s="11"/>
      <c r="Y580" s="6">
        <f>SUMIF(Z$284:Z$314,$D580,AB$284:AB$314)</f>
        <v>0</v>
      </c>
      <c r="Z580" s="9"/>
      <c r="AA580" s="10"/>
      <c r="AB580" s="11"/>
      <c r="AC580" s="6">
        <f>SUMIF(AD$284:AD$314,$D580,AF$284:AF$314)</f>
        <v>0</v>
      </c>
      <c r="AD580" s="9"/>
      <c r="AE580" s="10"/>
      <c r="AF580" s="11"/>
      <c r="AG580" s="6">
        <f>SUMIF(AH$284:AH$314,$D580,AJ$284:AJ$314)</f>
        <v>0</v>
      </c>
      <c r="AH580" s="9"/>
      <c r="AI580" s="10"/>
      <c r="AJ580" s="11"/>
      <c r="AK580" s="6">
        <f>SUMIF(AL$284:AL$314,$D580,AN$284:AN$314)</f>
        <v>0</v>
      </c>
      <c r="AL580" s="9"/>
      <c r="AM580" s="10"/>
      <c r="AN580" s="11"/>
      <c r="AO580" s="6">
        <f>SUMIF(AP$284:AP$314,$D580,AR$284:AR$314)</f>
        <v>0</v>
      </c>
      <c r="AP580" s="9"/>
      <c r="AQ580" s="10"/>
      <c r="AR580" s="11"/>
      <c r="AS580" s="6">
        <f>SUMIF(AT$284:AT$314,$D580,AV$284:AV$314)</f>
        <v>0</v>
      </c>
      <c r="AT580" s="9"/>
      <c r="AU580" s="10"/>
      <c r="AV580" s="11"/>
      <c r="AW580" s="6">
        <f>SUMIF(AX$284:AX$314,$D580,AZ$284:AZ$314)</f>
        <v>0</v>
      </c>
      <c r="AX580" s="9"/>
      <c r="AY580" s="10"/>
      <c r="AZ580" s="11"/>
      <c r="BA580" s="6">
        <f>SUMIF(BB$284:BB$314,$D580,BD$284:BD$314)</f>
        <v>0</v>
      </c>
      <c r="BB580" s="9"/>
      <c r="BC580" s="10"/>
      <c r="BD580" s="11"/>
      <c r="BE580" s="6">
        <f>SUMIF(BF$284:BF$314,$D580,BH$284:BH$314)</f>
        <v>0</v>
      </c>
      <c r="BF580" s="9"/>
      <c r="BG580" s="10"/>
      <c r="BH580" s="11"/>
      <c r="BI580" s="6">
        <f>SUMIF(BJ$284:BJ$314,$D580,BL$284:BL$314)</f>
        <v>0</v>
      </c>
      <c r="BJ580" s="9"/>
      <c r="BK580" s="10"/>
      <c r="BL580" s="11"/>
      <c r="BM580" s="6">
        <f>SUMIF(BN$284:BN$314,$D580,BP$284:BP$314)</f>
        <v>0</v>
      </c>
      <c r="BN580" s="9"/>
      <c r="BO580" s="10"/>
      <c r="BP580" s="11"/>
      <c r="BQ580" s="6">
        <f>SUMIF(BR$284:BR$314,$D580,BT$284:BT$314)</f>
        <v>0</v>
      </c>
      <c r="BR580" s="9"/>
      <c r="BS580" s="10"/>
      <c r="BT580" s="11"/>
      <c r="BU580" s="6">
        <f>SUMIF(BV$284:BV$314,$D580,BX$284:BX$314)</f>
        <v>0</v>
      </c>
      <c r="BV580" s="9"/>
      <c r="BW580" s="10"/>
      <c r="BX580" s="11"/>
      <c r="BY580" s="6">
        <f>SUMIF(BZ$284:BZ$314,$D580,CB$284:CB$314)</f>
        <v>0</v>
      </c>
      <c r="BZ580" s="9"/>
      <c r="CA580" s="10"/>
      <c r="CB580" s="11"/>
      <c r="CC580" s="6">
        <f>SUMIF(CD$284:CD$314,$D580,CF$284:CF$314)</f>
        <v>0</v>
      </c>
      <c r="CD580" s="9"/>
      <c r="CE580" s="10"/>
      <c r="CF580" s="11"/>
      <c r="CG580" s="6">
        <f>SUMIF(CH$284:CH$314,$D580,CJ$284:CJ$314)</f>
        <v>0</v>
      </c>
      <c r="CH580" s="9"/>
      <c r="CI580" s="10"/>
      <c r="CJ580" s="11"/>
      <c r="CK580" s="6">
        <f>SUMIF(CL$284:CL$314,$D580,CN$284:CN$314)</f>
        <v>0</v>
      </c>
      <c r="CL580" s="9"/>
      <c r="CM580" s="10"/>
      <c r="CN580" s="11"/>
      <c r="CO580" s="6">
        <f>SUMIF(CP$284:CP$314,$D580,CR$284:CR$314)</f>
        <v>0</v>
      </c>
      <c r="CP580" s="9"/>
      <c r="CQ580" s="10"/>
      <c r="CR580" s="11"/>
      <c r="CS580" s="6">
        <f>SUMIF(CT$284:CT$314,$D580,CV$284:CV$314)</f>
        <v>0</v>
      </c>
      <c r="CT580" s="9"/>
      <c r="CU580" s="10"/>
      <c r="CV580" s="11"/>
      <c r="CW580" s="6">
        <f>SUMIF(CX$284:CX$314,$D580,CZ$284:CZ$314)</f>
        <v>0</v>
      </c>
      <c r="CX580" s="9"/>
      <c r="CY580" s="10"/>
      <c r="CZ580" s="11"/>
      <c r="DA580" s="6">
        <f>SUMIF(DB$284:DB$314,$D580,DD$284:DD$314)</f>
        <v>0</v>
      </c>
      <c r="DB580" s="9"/>
      <c r="DC580" s="10"/>
      <c r="DD580" s="11"/>
      <c r="DE580" s="6">
        <f>SUMIF(DF$284:DF$314,$D580,DH$284:DH$314)</f>
        <v>0</v>
      </c>
      <c r="DF580" s="9"/>
      <c r="DG580" s="10"/>
      <c r="DH580" s="11"/>
      <c r="DI580" s="6">
        <f>SUMIF(DJ$284:DJ$314,$D580,DL$284:DL$314)</f>
        <v>0</v>
      </c>
      <c r="DJ580" s="9"/>
      <c r="DK580" s="10"/>
      <c r="DL580" s="11"/>
      <c r="DM580" s="6">
        <f>SUMIF(DN$284:DN$314,$D580,DP$284:DP$314)</f>
        <v>0</v>
      </c>
      <c r="DN580" s="9"/>
      <c r="DO580" s="10"/>
      <c r="DP580" s="11"/>
      <c r="DQ580" s="6">
        <f>SUMIF(DR$284:DR$314,$D580,DT$284:DT$314)</f>
        <v>0</v>
      </c>
      <c r="DR580" s="9"/>
      <c r="DS580" s="10"/>
      <c r="DT580" s="11"/>
      <c r="DU580" s="6">
        <f>SUMIF(DV$284:DV$314,$D580,DX$284:DX$314)</f>
        <v>0</v>
      </c>
      <c r="DV580" s="9"/>
      <c r="DW580" s="10"/>
      <c r="DX580" s="11"/>
      <c r="DY580" s="6">
        <f>SUMIF(DZ$284:DZ$314,$D580,EB$284:EB$314)</f>
        <v>0</v>
      </c>
      <c r="DZ580" s="9"/>
      <c r="EA580" s="10"/>
      <c r="EB580" s="11"/>
      <c r="EC580" s="6">
        <f>SUMIF(ED$284:ED$314,$D580,EF$284:EF$314)</f>
        <v>0</v>
      </c>
      <c r="ED580" s="9"/>
      <c r="EE580" s="10"/>
      <c r="EF580" s="11"/>
      <c r="EG580" s="6">
        <f>SUMIF(EH$284:EH$314,$D580,EJ$284:EJ$314)</f>
        <v>0</v>
      </c>
      <c r="EH580" s="9"/>
      <c r="EI580" s="10"/>
      <c r="EJ580" s="11"/>
      <c r="EK580" s="6">
        <f>SUMIF(EL$284:EL$314,$D580,EN$284:EN$314)</f>
        <v>0</v>
      </c>
      <c r="EL580" s="9"/>
      <c r="EM580" s="10"/>
      <c r="EN580" s="11"/>
      <c r="EO580" s="6">
        <f>SUMIF(EP$284:EP$314,$D580,ER$284:ER$314)</f>
        <v>0</v>
      </c>
      <c r="EP580" s="9"/>
      <c r="EQ580" s="10"/>
      <c r="ER580" s="11"/>
      <c r="ES580" s="6">
        <f>SUMIF(ET$284:ET$314,$D580,EV$284:EV$314)</f>
        <v>0</v>
      </c>
      <c r="ET580" s="9"/>
      <c r="EU580" s="10"/>
      <c r="EV580" s="11"/>
      <c r="EW580" s="6">
        <f>SUMIF(EX$284:EX$314,$D580,EZ$284:EZ$314)</f>
        <v>0</v>
      </c>
      <c r="EX580" s="9"/>
      <c r="EY580" s="10"/>
      <c r="EZ580" s="11"/>
      <c r="FA580" s="6">
        <f>SUMIF(FB$284:FB$314,$D580,FD$284:FD$314)</f>
        <v>0</v>
      </c>
      <c r="FB580" s="9"/>
      <c r="FC580" s="10"/>
      <c r="FD580" s="11"/>
      <c r="FE580" s="6">
        <f>SUMIF(FF$284:FF$314,$D580,FH$284:FH$314)</f>
        <v>0</v>
      </c>
      <c r="FF580" s="9"/>
      <c r="FG580" s="10"/>
      <c r="FH580" s="11"/>
      <c r="FI580" s="6">
        <f>SUMIF(FJ$284:FJ$314,$D580,FL$284:FL$314)</f>
        <v>0</v>
      </c>
      <c r="FJ580" s="9"/>
      <c r="FK580" s="10"/>
      <c r="FL580" s="11"/>
      <c r="FM580" s="6">
        <f>SUMIF(FN$284:FN$314,$D580,FP$284:FP$314)</f>
        <v>0</v>
      </c>
      <c r="FN580" s="9"/>
      <c r="FO580" s="10"/>
      <c r="FP580" s="11"/>
      <c r="FQ580" s="6">
        <f>SUMIF(FR$284:FR$314,$D580,FT$284:FT$314)</f>
        <v>0</v>
      </c>
      <c r="FR580" s="9"/>
      <c r="FS580" s="10"/>
      <c r="FT580" s="11"/>
      <c r="FU580" s="6">
        <f>SUMIF(FV$284:FV$314,$D580,FX$284:FX$314)</f>
        <v>0</v>
      </c>
      <c r="FV580" s="9"/>
      <c r="FW580" s="10"/>
      <c r="FX580" s="11"/>
      <c r="FY580" s="6">
        <f>SUMIF(FZ$284:FZ$314,$D580,GB$284:GB$314)</f>
        <v>0</v>
      </c>
      <c r="FZ580" s="9"/>
      <c r="GA580" s="10"/>
      <c r="GB580" s="11"/>
      <c r="GC580" s="6">
        <f>SUMIF(GD$284:GD$314,$D580,GF$284:GF$314)</f>
        <v>0</v>
      </c>
      <c r="GD580" s="9"/>
      <c r="GE580" s="10"/>
      <c r="GF580" s="11"/>
      <c r="GG580" s="6">
        <f>SUMIF(GH$284:GH$314,$D580,GJ$284:GJ$314)</f>
        <v>0</v>
      </c>
      <c r="GH580" s="9"/>
      <c r="GI580" s="10"/>
      <c r="GJ580" s="11"/>
      <c r="GK580" s="6">
        <f>SUMIF(GL$284:GL$314,$D580,GN$284:GN$314)</f>
        <v>0</v>
      </c>
      <c r="GL580" s="9"/>
      <c r="GM580" s="10"/>
      <c r="GN580" s="11"/>
      <c r="GO580" s="6">
        <f>SUMIF(GP$284:GP$314,$D580,GR$284:GR$314)</f>
        <v>0</v>
      </c>
      <c r="GP580" s="9"/>
      <c r="GQ580" s="10"/>
      <c r="GR580" s="11"/>
      <c r="GS580" s="6">
        <f>SUMIF(GT$284:GT$314,$D580,GV$284:GV$314)</f>
        <v>0</v>
      </c>
      <c r="GT580" s="9"/>
      <c r="GU580" s="10"/>
      <c r="GV580" s="20"/>
      <c r="GW580" s="19">
        <f t="shared" si="15"/>
        <v>0</v>
      </c>
      <c r="GX580" s="472"/>
      <c r="GY580" s="522"/>
    </row>
    <row r="581" spans="1:207" ht="30.75" customHeight="1">
      <c r="A581" s="47" t="s">
        <v>85</v>
      </c>
      <c r="B581" s="496"/>
      <c r="C581" s="177" t="s">
        <v>373</v>
      </c>
      <c r="D581" s="155" t="s">
        <v>374</v>
      </c>
      <c r="E581" s="6">
        <f>SUMIF(F$315:F$345,$D581,H$315:H$345)</f>
        <v>0</v>
      </c>
      <c r="F581" s="9"/>
      <c r="G581" s="10"/>
      <c r="H581" s="11"/>
      <c r="I581" s="6">
        <f>SUMIF(J$315:J$345,$D581,L$315:L$345)</f>
        <v>0</v>
      </c>
      <c r="J581" s="9"/>
      <c r="K581" s="10"/>
      <c r="L581" s="11"/>
      <c r="M581" s="6">
        <f>SUMIF(N$315:N$345,$D581,P$315:P$345)</f>
        <v>0</v>
      </c>
      <c r="N581" s="9"/>
      <c r="O581" s="10"/>
      <c r="P581" s="11"/>
      <c r="Q581" s="6">
        <f>SUMIF(R$315:R$345,$D581,T$315:T$345)</f>
        <v>0</v>
      </c>
      <c r="R581" s="9"/>
      <c r="S581" s="10"/>
      <c r="T581" s="11"/>
      <c r="U581" s="6">
        <f>SUMIF(V$315:V$345,$D581,X$315:X$345)</f>
        <v>0</v>
      </c>
      <c r="V581" s="9"/>
      <c r="W581" s="10"/>
      <c r="X581" s="11"/>
      <c r="Y581" s="6">
        <f>SUMIF(Z$315:Z$345,$D581,AB$315:AB$345)</f>
        <v>0</v>
      </c>
      <c r="Z581" s="9"/>
      <c r="AA581" s="10"/>
      <c r="AB581" s="11"/>
      <c r="AC581" s="6">
        <f>SUMIF(AD$315:AD$345,$D581,AF$315:AF$345)</f>
        <v>0</v>
      </c>
      <c r="AD581" s="9"/>
      <c r="AE581" s="10"/>
      <c r="AF581" s="11"/>
      <c r="AG581" s="6">
        <f>SUMIF(AH$315:AH$345,$D581,AJ$315:AJ$345)</f>
        <v>0</v>
      </c>
      <c r="AH581" s="9"/>
      <c r="AI581" s="10"/>
      <c r="AJ581" s="11"/>
      <c r="AK581" s="6">
        <f>SUMIF(AL$315:AL$345,$D581,AN$315:AN$345)</f>
        <v>0</v>
      </c>
      <c r="AL581" s="9"/>
      <c r="AM581" s="10"/>
      <c r="AN581" s="11"/>
      <c r="AO581" s="6">
        <f>SUMIF(AP$315:AP$345,$D581,AR$315:AR$345)</f>
        <v>0</v>
      </c>
      <c r="AP581" s="9"/>
      <c r="AQ581" s="10"/>
      <c r="AR581" s="11"/>
      <c r="AS581" s="6">
        <f>SUMIF(AT$315:AT$345,$D581,AV$315:AV$345)</f>
        <v>0</v>
      </c>
      <c r="AT581" s="9"/>
      <c r="AU581" s="10"/>
      <c r="AV581" s="11"/>
      <c r="AW581" s="6">
        <f>SUMIF(AX$315:AX$345,$D581,AZ$315:AZ$345)</f>
        <v>0</v>
      </c>
      <c r="AX581" s="9"/>
      <c r="AY581" s="10"/>
      <c r="AZ581" s="11"/>
      <c r="BA581" s="6">
        <f>SUMIF(BB$315:BB$345,$D581,BD$315:BD$345)</f>
        <v>0</v>
      </c>
      <c r="BB581" s="9"/>
      <c r="BC581" s="10"/>
      <c r="BD581" s="11"/>
      <c r="BE581" s="6">
        <f>SUMIF(BF$315:BF$345,$D581,BH$315:BH$345)</f>
        <v>0</v>
      </c>
      <c r="BF581" s="9"/>
      <c r="BG581" s="10"/>
      <c r="BH581" s="11"/>
      <c r="BI581" s="6">
        <f>SUMIF(BJ$315:BJ$345,$D581,BL$315:BL$345)</f>
        <v>0</v>
      </c>
      <c r="BJ581" s="9"/>
      <c r="BK581" s="10"/>
      <c r="BL581" s="11"/>
      <c r="BM581" s="6">
        <f>SUMIF(BN$315:BN$345,$D581,BP$315:BP$345)</f>
        <v>0</v>
      </c>
      <c r="BN581" s="9"/>
      <c r="BO581" s="10"/>
      <c r="BP581" s="11"/>
      <c r="BQ581" s="6">
        <f>SUMIF(BR$315:BR$345,$D581,BT$315:BT$345)</f>
        <v>0</v>
      </c>
      <c r="BR581" s="9"/>
      <c r="BS581" s="10"/>
      <c r="BT581" s="11"/>
      <c r="BU581" s="6">
        <f>SUMIF(BV$315:BV$345,$D581,BX$315:BX$345)</f>
        <v>0</v>
      </c>
      <c r="BV581" s="9"/>
      <c r="BW581" s="10"/>
      <c r="BX581" s="11"/>
      <c r="BY581" s="6">
        <f>SUMIF(BZ$315:BZ$345,$D581,CB$315:CB$345)</f>
        <v>0</v>
      </c>
      <c r="BZ581" s="9"/>
      <c r="CA581" s="10"/>
      <c r="CB581" s="11"/>
      <c r="CC581" s="6">
        <f>SUMIF(CD$315:CD$345,$D581,CF$315:CF$345)</f>
        <v>0</v>
      </c>
      <c r="CD581" s="9"/>
      <c r="CE581" s="10"/>
      <c r="CF581" s="11"/>
      <c r="CG581" s="6">
        <f>SUMIF(CH$315:CH$345,$D581,CJ$315:CJ$345)</f>
        <v>0</v>
      </c>
      <c r="CH581" s="9"/>
      <c r="CI581" s="10"/>
      <c r="CJ581" s="11"/>
      <c r="CK581" s="6">
        <f>SUMIF(CL$315:CL$345,$D581,CN$315:CN$345)</f>
        <v>0</v>
      </c>
      <c r="CL581" s="9"/>
      <c r="CM581" s="10"/>
      <c r="CN581" s="11"/>
      <c r="CO581" s="6">
        <f>SUMIF(CP$315:CP$345,$D581,CR$315:CR$345)</f>
        <v>0</v>
      </c>
      <c r="CP581" s="9"/>
      <c r="CQ581" s="10"/>
      <c r="CR581" s="11"/>
      <c r="CS581" s="6">
        <f>SUMIF(CT$315:CT$345,$D581,CV$315:CV$345)</f>
        <v>0</v>
      </c>
      <c r="CT581" s="9"/>
      <c r="CU581" s="10"/>
      <c r="CV581" s="11"/>
      <c r="CW581" s="6">
        <f>SUMIF(CX$315:CX$345,$D581,CZ$315:CZ$345)</f>
        <v>0</v>
      </c>
      <c r="CX581" s="9"/>
      <c r="CY581" s="10"/>
      <c r="CZ581" s="11"/>
      <c r="DA581" s="6">
        <f>SUMIF(DB$315:DB$345,$D581,DD$315:DD$345)</f>
        <v>0</v>
      </c>
      <c r="DB581" s="9"/>
      <c r="DC581" s="10"/>
      <c r="DD581" s="11"/>
      <c r="DE581" s="6">
        <f>SUMIF(DF$315:DF$345,$D581,DH$315:DH$345)</f>
        <v>0</v>
      </c>
      <c r="DF581" s="9"/>
      <c r="DG581" s="10"/>
      <c r="DH581" s="11"/>
      <c r="DI581" s="6">
        <f>SUMIF(DJ$315:DJ$345,$D581,DL$315:DL$345)</f>
        <v>0</v>
      </c>
      <c r="DJ581" s="9"/>
      <c r="DK581" s="10"/>
      <c r="DL581" s="11"/>
      <c r="DM581" s="6">
        <f>SUMIF(DN$315:DN$345,$D581,DP$315:DP$345)</f>
        <v>0</v>
      </c>
      <c r="DN581" s="9"/>
      <c r="DO581" s="10"/>
      <c r="DP581" s="11"/>
      <c r="DQ581" s="6">
        <f>SUMIF(DR$315:DR$345,$D581,DT$315:DT$345)</f>
        <v>0</v>
      </c>
      <c r="DR581" s="9"/>
      <c r="DS581" s="10"/>
      <c r="DT581" s="11"/>
      <c r="DU581" s="6">
        <f>SUMIF(DV$315:DV$345,$D581,DX$315:DX$345)</f>
        <v>0</v>
      </c>
      <c r="DV581" s="9"/>
      <c r="DW581" s="10"/>
      <c r="DX581" s="11"/>
      <c r="DY581" s="6">
        <f>SUMIF(DZ$315:DZ$345,$D581,EB$315:EB$345)</f>
        <v>0</v>
      </c>
      <c r="DZ581" s="9"/>
      <c r="EA581" s="10"/>
      <c r="EB581" s="11"/>
      <c r="EC581" s="6">
        <f>SUMIF(ED$315:ED$345,$D581,EF$315:EF$345)</f>
        <v>0</v>
      </c>
      <c r="ED581" s="9"/>
      <c r="EE581" s="10"/>
      <c r="EF581" s="11"/>
      <c r="EG581" s="6">
        <f>SUMIF(EH$315:EH$345,$D581,EJ$315:EJ$345)</f>
        <v>0</v>
      </c>
      <c r="EH581" s="9"/>
      <c r="EI581" s="10"/>
      <c r="EJ581" s="11"/>
      <c r="EK581" s="6">
        <f>SUMIF(EL$315:EL$345,$D581,EN$315:EN$345)</f>
        <v>0</v>
      </c>
      <c r="EL581" s="9"/>
      <c r="EM581" s="10"/>
      <c r="EN581" s="11"/>
      <c r="EO581" s="6">
        <f>SUMIF(EP$315:EP$345,$D581,ER$315:ER$345)</f>
        <v>0</v>
      </c>
      <c r="EP581" s="9"/>
      <c r="EQ581" s="10"/>
      <c r="ER581" s="11"/>
      <c r="ES581" s="6">
        <f>SUMIF(ET$315:ET$345,$D581,EV$315:EV$345)</f>
        <v>0</v>
      </c>
      <c r="ET581" s="9"/>
      <c r="EU581" s="10"/>
      <c r="EV581" s="11"/>
      <c r="EW581" s="6">
        <f>SUMIF(EX$315:EX$345,$D581,EZ$315:EZ$345)</f>
        <v>0</v>
      </c>
      <c r="EX581" s="9"/>
      <c r="EY581" s="10"/>
      <c r="EZ581" s="11"/>
      <c r="FA581" s="6">
        <f>SUMIF(FB$315:FB$345,$D581,FD$315:FD$345)</f>
        <v>0</v>
      </c>
      <c r="FB581" s="9"/>
      <c r="FC581" s="10"/>
      <c r="FD581" s="11"/>
      <c r="FE581" s="6">
        <f>SUMIF(FF$315:FF$345,$D581,FH$315:FH$345)</f>
        <v>0</v>
      </c>
      <c r="FF581" s="9"/>
      <c r="FG581" s="10"/>
      <c r="FH581" s="11"/>
      <c r="FI581" s="6">
        <f>SUMIF(FJ$315:FJ$345,$D581,FL$315:FL$345)</f>
        <v>0</v>
      </c>
      <c r="FJ581" s="9"/>
      <c r="FK581" s="10"/>
      <c r="FL581" s="11"/>
      <c r="FM581" s="6">
        <f>SUMIF(FN$315:FN$345,$D581,FP$315:FP$345)</f>
        <v>0</v>
      </c>
      <c r="FN581" s="9"/>
      <c r="FO581" s="10"/>
      <c r="FP581" s="11"/>
      <c r="FQ581" s="6">
        <f>SUMIF(FR$315:FR$345,$D581,FT$315:FT$345)</f>
        <v>0</v>
      </c>
      <c r="FR581" s="9"/>
      <c r="FS581" s="10"/>
      <c r="FT581" s="11"/>
      <c r="FU581" s="6">
        <f>SUMIF(FV$315:FV$345,$D581,FX$315:FX$345)</f>
        <v>0</v>
      </c>
      <c r="FV581" s="9"/>
      <c r="FW581" s="10"/>
      <c r="FX581" s="11"/>
      <c r="FY581" s="6">
        <f>SUMIF(FZ$315:FZ$345,$D581,GB$315:GB$345)</f>
        <v>0</v>
      </c>
      <c r="FZ581" s="9"/>
      <c r="GA581" s="10"/>
      <c r="GB581" s="11"/>
      <c r="GC581" s="6">
        <f>SUMIF(GD$315:GD$345,$D581,GF$315:GF$345)</f>
        <v>0</v>
      </c>
      <c r="GD581" s="9"/>
      <c r="GE581" s="10"/>
      <c r="GF581" s="11"/>
      <c r="GG581" s="6">
        <f>SUMIF(GH$315:GH$345,$D581,GJ$315:GJ$345)</f>
        <v>0</v>
      </c>
      <c r="GH581" s="9"/>
      <c r="GI581" s="10"/>
      <c r="GJ581" s="11"/>
      <c r="GK581" s="6">
        <f>SUMIF(GL$315:GL$345,$D581,GN$315:GN$345)</f>
        <v>0</v>
      </c>
      <c r="GL581" s="9"/>
      <c r="GM581" s="10"/>
      <c r="GN581" s="11"/>
      <c r="GO581" s="6">
        <f>SUMIF(GP$315:GP$345,$D581,GR$315:GR$345)</f>
        <v>0</v>
      </c>
      <c r="GP581" s="9"/>
      <c r="GQ581" s="10"/>
      <c r="GR581" s="11"/>
      <c r="GS581" s="6">
        <f>SUMIF(GT$315:GT$345,$D581,GV$315:GV$345)</f>
        <v>0</v>
      </c>
      <c r="GT581" s="9"/>
      <c r="GU581" s="10"/>
      <c r="GV581" s="20"/>
      <c r="GW581" s="19">
        <f t="shared" si="15"/>
        <v>0</v>
      </c>
      <c r="GX581" s="472"/>
      <c r="GY581" s="522"/>
    </row>
    <row r="582" spans="1:207" ht="30.75" customHeight="1" thickBot="1">
      <c r="A582" s="47" t="s">
        <v>86</v>
      </c>
      <c r="B582" s="497"/>
      <c r="C582" s="177" t="s">
        <v>373</v>
      </c>
      <c r="D582" s="155" t="s">
        <v>374</v>
      </c>
      <c r="E582" s="6">
        <f>SUMIF(F$346:F$376,$D582,H$346:H$376)</f>
        <v>0</v>
      </c>
      <c r="F582" s="9"/>
      <c r="G582" s="10"/>
      <c r="H582" s="11"/>
      <c r="I582" s="6">
        <f>SUMIF(J$346:J$376,$D582,L$346:L$376)</f>
        <v>0</v>
      </c>
      <c r="J582" s="9"/>
      <c r="K582" s="10"/>
      <c r="L582" s="11"/>
      <c r="M582" s="6">
        <f>SUMIF(N$346:N$376,$D582,P$346:P$376)</f>
        <v>0</v>
      </c>
      <c r="N582" s="9"/>
      <c r="O582" s="10"/>
      <c r="P582" s="11"/>
      <c r="Q582" s="6">
        <f>SUMIF(R$346:R$376,$D582,T$346:T$376)</f>
        <v>0</v>
      </c>
      <c r="R582" s="9"/>
      <c r="S582" s="10"/>
      <c r="T582" s="11"/>
      <c r="U582" s="6">
        <f>SUMIF(V$346:V$376,$D582,X$346:X$376)</f>
        <v>0</v>
      </c>
      <c r="V582" s="9"/>
      <c r="W582" s="10"/>
      <c r="X582" s="11"/>
      <c r="Y582" s="6">
        <f>SUMIF(Z$346:Z$376,$D582,AB$346:AB$376)</f>
        <v>0</v>
      </c>
      <c r="Z582" s="9"/>
      <c r="AA582" s="10"/>
      <c r="AB582" s="11"/>
      <c r="AC582" s="6">
        <f>SUMIF(AD$346:AD$376,$D582,AF$346:AF$376)</f>
        <v>0</v>
      </c>
      <c r="AD582" s="9"/>
      <c r="AE582" s="10"/>
      <c r="AF582" s="11"/>
      <c r="AG582" s="6">
        <f>SUMIF(AH$346:AH$376,$D582,AJ$346:AJ$376)</f>
        <v>0</v>
      </c>
      <c r="AH582" s="9"/>
      <c r="AI582" s="10"/>
      <c r="AJ582" s="11"/>
      <c r="AK582" s="6">
        <f>SUMIF(AL$346:AL$376,$D582,AN$346:AN$376)</f>
        <v>0</v>
      </c>
      <c r="AL582" s="9"/>
      <c r="AM582" s="10"/>
      <c r="AN582" s="11"/>
      <c r="AO582" s="6">
        <f>SUMIF(AP$346:AP$376,$D582,AR$346:AR$376)</f>
        <v>0</v>
      </c>
      <c r="AP582" s="9"/>
      <c r="AQ582" s="10"/>
      <c r="AR582" s="11"/>
      <c r="AS582" s="6">
        <f>SUMIF(AT$346:AT$376,$D582,AV$346:AV$376)</f>
        <v>0</v>
      </c>
      <c r="AT582" s="9"/>
      <c r="AU582" s="10"/>
      <c r="AV582" s="11"/>
      <c r="AW582" s="6">
        <f>SUMIF(AX$346:AX$376,$D582,AZ$346:AZ$376)</f>
        <v>0</v>
      </c>
      <c r="AX582" s="9"/>
      <c r="AY582" s="10"/>
      <c r="AZ582" s="11"/>
      <c r="BA582" s="6">
        <f>SUMIF(BB$346:BB$376,$D582,BD$346:BD$376)</f>
        <v>0</v>
      </c>
      <c r="BB582" s="9"/>
      <c r="BC582" s="10"/>
      <c r="BD582" s="11"/>
      <c r="BE582" s="6">
        <f>SUMIF(BF$346:BF$376,$D582,BH$346:BH$376)</f>
        <v>0</v>
      </c>
      <c r="BF582" s="9"/>
      <c r="BG582" s="10"/>
      <c r="BH582" s="11"/>
      <c r="BI582" s="6">
        <f>SUMIF(BJ$346:BJ$376,$D582,BL$346:BL$376)</f>
        <v>0</v>
      </c>
      <c r="BJ582" s="9"/>
      <c r="BK582" s="10"/>
      <c r="BL582" s="11"/>
      <c r="BM582" s="6">
        <f>SUMIF(BN$346:BN$376,$D582,BP$346:BP$376)</f>
        <v>0</v>
      </c>
      <c r="BN582" s="9"/>
      <c r="BO582" s="10"/>
      <c r="BP582" s="11"/>
      <c r="BQ582" s="6">
        <f>SUMIF(BR$346:BR$376,$D582,BT$346:BT$376)</f>
        <v>0</v>
      </c>
      <c r="BR582" s="9"/>
      <c r="BS582" s="10"/>
      <c r="BT582" s="11"/>
      <c r="BU582" s="6">
        <f>SUMIF(BV$346:BV$376,$D582,BX$346:BX$376)</f>
        <v>0</v>
      </c>
      <c r="BV582" s="9"/>
      <c r="BW582" s="10"/>
      <c r="BX582" s="11"/>
      <c r="BY582" s="6">
        <f>SUMIF(BZ$346:BZ$376,$D582,CB$346:CB$376)</f>
        <v>0</v>
      </c>
      <c r="BZ582" s="9"/>
      <c r="CA582" s="10"/>
      <c r="CB582" s="11"/>
      <c r="CC582" s="6">
        <f>SUMIF(CD$346:CD$376,$D582,CF$346:CF$376)</f>
        <v>0</v>
      </c>
      <c r="CD582" s="9"/>
      <c r="CE582" s="10"/>
      <c r="CF582" s="11"/>
      <c r="CG582" s="6">
        <f>SUMIF(CH$346:CH$376,$D582,CJ$346:CJ$376)</f>
        <v>0</v>
      </c>
      <c r="CH582" s="9"/>
      <c r="CI582" s="10"/>
      <c r="CJ582" s="11"/>
      <c r="CK582" s="6">
        <f>SUMIF(CL$346:CL$376,$D582,CN$346:CN$376)</f>
        <v>0</v>
      </c>
      <c r="CL582" s="9"/>
      <c r="CM582" s="10"/>
      <c r="CN582" s="11"/>
      <c r="CO582" s="6">
        <f>SUMIF(CP$346:CP$376,$D582,CR$346:CR$376)</f>
        <v>0</v>
      </c>
      <c r="CP582" s="9"/>
      <c r="CQ582" s="10"/>
      <c r="CR582" s="11"/>
      <c r="CS582" s="6">
        <f>SUMIF(CT$346:CT$376,$D582,CV$346:CV$376)</f>
        <v>0</v>
      </c>
      <c r="CT582" s="9"/>
      <c r="CU582" s="10"/>
      <c r="CV582" s="11"/>
      <c r="CW582" s="6">
        <f>SUMIF(CX$346:CX$376,$D582,CZ$346:CZ$376)</f>
        <v>0</v>
      </c>
      <c r="CX582" s="9"/>
      <c r="CY582" s="10"/>
      <c r="CZ582" s="11"/>
      <c r="DA582" s="6">
        <f>SUMIF(DB$346:DB$376,$D582,DD$346:DD$376)</f>
        <v>0</v>
      </c>
      <c r="DB582" s="9"/>
      <c r="DC582" s="10"/>
      <c r="DD582" s="11"/>
      <c r="DE582" s="6">
        <f>SUMIF(DF$346:DF$376,$D582,DH$346:DH$376)</f>
        <v>0</v>
      </c>
      <c r="DF582" s="9"/>
      <c r="DG582" s="10"/>
      <c r="DH582" s="11"/>
      <c r="DI582" s="6">
        <f>SUMIF(DJ$346:DJ$376,$D582,DL$346:DL$376)</f>
        <v>0</v>
      </c>
      <c r="DJ582" s="9"/>
      <c r="DK582" s="10"/>
      <c r="DL582" s="11"/>
      <c r="DM582" s="6">
        <f>SUMIF(DN$346:DN$376,$D582,DP$346:DP$376)</f>
        <v>0</v>
      </c>
      <c r="DN582" s="9"/>
      <c r="DO582" s="10"/>
      <c r="DP582" s="11"/>
      <c r="DQ582" s="6">
        <f>SUMIF(DR$346:DR$376,$D582,DT$346:DT$376)</f>
        <v>0</v>
      </c>
      <c r="DR582" s="9"/>
      <c r="DS582" s="10"/>
      <c r="DT582" s="11"/>
      <c r="DU582" s="6">
        <f>SUMIF(DV$346:DV$376,$D582,DX$346:DX$376)</f>
        <v>0</v>
      </c>
      <c r="DV582" s="9"/>
      <c r="DW582" s="10"/>
      <c r="DX582" s="11"/>
      <c r="DY582" s="6">
        <f>SUMIF(DZ$346:DZ$376,$D582,EB$346:EB$376)</f>
        <v>0</v>
      </c>
      <c r="DZ582" s="9"/>
      <c r="EA582" s="10"/>
      <c r="EB582" s="11"/>
      <c r="EC582" s="6">
        <f>SUMIF(ED$346:ED$376,$D582,EF$346:EF$376)</f>
        <v>0</v>
      </c>
      <c r="ED582" s="9"/>
      <c r="EE582" s="10"/>
      <c r="EF582" s="11"/>
      <c r="EG582" s="6">
        <f>SUMIF(EH$346:EH$376,$D582,EJ$346:EJ$376)</f>
        <v>0</v>
      </c>
      <c r="EH582" s="9"/>
      <c r="EI582" s="10"/>
      <c r="EJ582" s="11"/>
      <c r="EK582" s="6">
        <f>SUMIF(EL$346:EL$376,$D582,EN$346:EN$376)</f>
        <v>0</v>
      </c>
      <c r="EL582" s="9"/>
      <c r="EM582" s="10"/>
      <c r="EN582" s="11"/>
      <c r="EO582" s="6">
        <f>SUMIF(EP$346:EP$376,$D582,ER$346:ER$376)</f>
        <v>0</v>
      </c>
      <c r="EP582" s="9"/>
      <c r="EQ582" s="10"/>
      <c r="ER582" s="11"/>
      <c r="ES582" s="6">
        <f>SUMIF(ET$346:ET$376,$D582,EV$346:EV$376)</f>
        <v>0</v>
      </c>
      <c r="ET582" s="9"/>
      <c r="EU582" s="10"/>
      <c r="EV582" s="11"/>
      <c r="EW582" s="6">
        <f>SUMIF(EX$346:EX$376,$D582,EZ$346:EZ$376)</f>
        <v>0</v>
      </c>
      <c r="EX582" s="9"/>
      <c r="EY582" s="10"/>
      <c r="EZ582" s="11"/>
      <c r="FA582" s="6">
        <f>SUMIF(FB$346:FB$376,$D582,FD$346:FD$376)</f>
        <v>0</v>
      </c>
      <c r="FB582" s="9"/>
      <c r="FC582" s="10"/>
      <c r="FD582" s="11"/>
      <c r="FE582" s="6">
        <f>SUMIF(FF$346:FF$376,$D582,FH$346:FH$376)</f>
        <v>0</v>
      </c>
      <c r="FF582" s="9"/>
      <c r="FG582" s="10"/>
      <c r="FH582" s="11"/>
      <c r="FI582" s="6">
        <f>SUMIF(FJ$346:FJ$376,$D582,FL$346:FL$376)</f>
        <v>0</v>
      </c>
      <c r="FJ582" s="9"/>
      <c r="FK582" s="10"/>
      <c r="FL582" s="11"/>
      <c r="FM582" s="6">
        <f>SUMIF(FN$346:FN$376,$D582,FP$346:FP$376)</f>
        <v>0</v>
      </c>
      <c r="FN582" s="9"/>
      <c r="FO582" s="10"/>
      <c r="FP582" s="11"/>
      <c r="FQ582" s="6">
        <f>SUMIF(FR$346:FR$376,$D582,FT$346:FT$376)</f>
        <v>0</v>
      </c>
      <c r="FR582" s="9"/>
      <c r="FS582" s="10"/>
      <c r="FT582" s="11"/>
      <c r="FU582" s="6">
        <f>SUMIF(FV$346:FV$376,$D582,FX$346:FX$376)</f>
        <v>0</v>
      </c>
      <c r="FV582" s="9"/>
      <c r="FW582" s="10"/>
      <c r="FX582" s="11"/>
      <c r="FY582" s="6">
        <f>SUMIF(FZ$346:FZ$376,$D582,GB$346:GB$376)</f>
        <v>0</v>
      </c>
      <c r="FZ582" s="9"/>
      <c r="GA582" s="10"/>
      <c r="GB582" s="11"/>
      <c r="GC582" s="6">
        <f>SUMIF(GD$346:GD$376,$D582,GF$346:GF$376)</f>
        <v>0</v>
      </c>
      <c r="GD582" s="9"/>
      <c r="GE582" s="10"/>
      <c r="GF582" s="11"/>
      <c r="GG582" s="6">
        <f>SUMIF(GH$346:GH$376,$D582,GJ$346:GJ$376)</f>
        <v>0</v>
      </c>
      <c r="GH582" s="9"/>
      <c r="GI582" s="10"/>
      <c r="GJ582" s="11"/>
      <c r="GK582" s="6">
        <f>SUMIF(GL$346:GL$376,$D582,GN$346:GN$376)</f>
        <v>0</v>
      </c>
      <c r="GL582" s="9"/>
      <c r="GM582" s="10"/>
      <c r="GN582" s="11"/>
      <c r="GO582" s="6">
        <f>SUMIF(GP$346:GP$376,$D582,GR$346:GR$376)</f>
        <v>0</v>
      </c>
      <c r="GP582" s="9"/>
      <c r="GQ582" s="10"/>
      <c r="GR582" s="11"/>
      <c r="GS582" s="6">
        <f>SUMIF(GT$346:GT$376,$D582,GV$346:GV$376)</f>
        <v>0</v>
      </c>
      <c r="GT582" s="9"/>
      <c r="GU582" s="10"/>
      <c r="GV582" s="20"/>
      <c r="GW582" s="19">
        <f t="shared" si="15"/>
        <v>0</v>
      </c>
      <c r="GX582" s="472"/>
      <c r="GY582" s="523"/>
    </row>
    <row r="583" spans="1:207" ht="30.75" customHeight="1">
      <c r="A583" s="47" t="s">
        <v>75</v>
      </c>
      <c r="B583" s="495">
        <v>26</v>
      </c>
      <c r="C583" s="449" t="s">
        <v>526</v>
      </c>
      <c r="D583" s="445" t="s">
        <v>481</v>
      </c>
      <c r="E583" s="6">
        <f>SUMIF(F$5:F$35,$D583,H$5:H$35)</f>
        <v>0</v>
      </c>
      <c r="F583" s="9"/>
      <c r="G583" s="10"/>
      <c r="H583" s="11"/>
      <c r="I583" s="6">
        <f>SUMIF(J$5:J$35,$D583,L$5:L$35)</f>
        <v>0</v>
      </c>
      <c r="J583" s="9"/>
      <c r="K583" s="10"/>
      <c r="L583" s="11"/>
      <c r="M583" s="6">
        <f>SUMIF(N$5:N$35,$D583,P$5:P$35)</f>
        <v>0</v>
      </c>
      <c r="N583" s="9"/>
      <c r="O583" s="10"/>
      <c r="P583" s="11"/>
      <c r="Q583" s="6">
        <f>SUMIF(R$5:R$35,$D583,T$5:T$35)</f>
        <v>0</v>
      </c>
      <c r="R583" s="9"/>
      <c r="S583" s="10"/>
      <c r="T583" s="11"/>
      <c r="U583" s="6">
        <f>SUMIF(V$5:V$35,$D583,X$5:X$35)</f>
        <v>0</v>
      </c>
      <c r="V583" s="9"/>
      <c r="W583" s="10"/>
      <c r="X583" s="11"/>
      <c r="Y583" s="6">
        <f>SUMIF(Z$5:Z$35,$D583,AB$5:AB$35)</f>
        <v>0</v>
      </c>
      <c r="Z583" s="9"/>
      <c r="AA583" s="10"/>
      <c r="AB583" s="11"/>
      <c r="AC583" s="6">
        <f>SUMIF(AD$5:AD$35,$D583,AF$5:AF$35)</f>
        <v>0</v>
      </c>
      <c r="AD583" s="9"/>
      <c r="AE583" s="10"/>
      <c r="AF583" s="11"/>
      <c r="AG583" s="6">
        <f>SUMIF(AH$5:AH$35,$D583,AJ$5:AJ$35)</f>
        <v>0</v>
      </c>
      <c r="AH583" s="9"/>
      <c r="AI583" s="10"/>
      <c r="AJ583" s="11"/>
      <c r="AK583" s="6">
        <f>SUMIF(AL$5:AL$35,$D583,AN$5:AN$35)</f>
        <v>0</v>
      </c>
      <c r="AL583" s="9"/>
      <c r="AM583" s="10"/>
      <c r="AN583" s="11"/>
      <c r="AO583" s="6">
        <f>SUMIF(AP$5:AP$35,$D583,AR$5:AR$35)</f>
        <v>0</v>
      </c>
      <c r="AP583" s="9"/>
      <c r="AQ583" s="10"/>
      <c r="AR583" s="11"/>
      <c r="AS583" s="6">
        <f>SUMIF(AT$5:AT$35,$D583,AV$5:AV$35)</f>
        <v>0</v>
      </c>
      <c r="AT583" s="9"/>
      <c r="AU583" s="10"/>
      <c r="AV583" s="11"/>
      <c r="AW583" s="6">
        <f>SUMIF(AX$5:AX$35,$D583,AZ$5:AZ$35)</f>
        <v>0</v>
      </c>
      <c r="AX583" s="9"/>
      <c r="AY583" s="10"/>
      <c r="AZ583" s="11"/>
      <c r="BA583" s="6">
        <f>SUMIF(BB$5:BB$35,$D583,BD$5:BD$35)</f>
        <v>0</v>
      </c>
      <c r="BB583" s="9"/>
      <c r="BC583" s="10"/>
      <c r="BD583" s="11"/>
      <c r="BE583" s="6">
        <f>SUMIF(BF$5:BF$35,$D583,BH$5:BH$35)</f>
        <v>0</v>
      </c>
      <c r="BF583" s="9"/>
      <c r="BG583" s="10"/>
      <c r="BH583" s="11"/>
      <c r="BI583" s="6">
        <f>SUMIF(BJ$5:BJ$35,$D583,BL$5:BL$35)</f>
        <v>0</v>
      </c>
      <c r="BJ583" s="9"/>
      <c r="BK583" s="10"/>
      <c r="BL583" s="11"/>
      <c r="BM583" s="6">
        <f>SUMIF(BN$5:BN$35,$D583,BP$5:BP$35)</f>
        <v>0</v>
      </c>
      <c r="BN583" s="9"/>
      <c r="BO583" s="10"/>
      <c r="BP583" s="11"/>
      <c r="BQ583" s="6">
        <f>SUMIF(BR$5:BR$35,$D583,BT$5:BT$35)</f>
        <v>0</v>
      </c>
      <c r="BR583" s="9"/>
      <c r="BS583" s="10"/>
      <c r="BT583" s="11"/>
      <c r="BU583" s="6">
        <f>SUMIF(BV$5:BV$35,$D583,BX$5:BX$35)</f>
        <v>0</v>
      </c>
      <c r="BV583" s="9"/>
      <c r="BW583" s="10"/>
      <c r="BX583" s="11"/>
      <c r="BY583" s="6">
        <f>SUMIF(BZ$5:BZ$35,$D583,CB$5:CB$35)</f>
        <v>0</v>
      </c>
      <c r="BZ583" s="9"/>
      <c r="CA583" s="10"/>
      <c r="CB583" s="11"/>
      <c r="CC583" s="6">
        <f>SUMIF(CD$5:CD$35,$D583,CF$5:CF$35)</f>
        <v>0</v>
      </c>
      <c r="CD583" s="9"/>
      <c r="CE583" s="10"/>
      <c r="CF583" s="11"/>
      <c r="CG583" s="6">
        <f>SUMIF(CH$5:CH$35,$D583,CJ$5:CJ$35)</f>
        <v>0</v>
      </c>
      <c r="CH583" s="9"/>
      <c r="CI583" s="10"/>
      <c r="CJ583" s="11"/>
      <c r="CK583" s="6">
        <f>SUMIF(CL$5:CL$35,$D583,CN$5:CN$35)</f>
        <v>0</v>
      </c>
      <c r="CL583" s="9"/>
      <c r="CM583" s="10"/>
      <c r="CN583" s="11"/>
      <c r="CO583" s="6">
        <f>SUMIF(CP$5:CP$35,$D583,CR$5:CR$35)</f>
        <v>0</v>
      </c>
      <c r="CP583" s="9"/>
      <c r="CQ583" s="10"/>
      <c r="CR583" s="11"/>
      <c r="CS583" s="6">
        <f>SUMIF(CT$5:CT$35,$D583,CV$5:CV$35)</f>
        <v>0</v>
      </c>
      <c r="CT583" s="9"/>
      <c r="CU583" s="10"/>
      <c r="CV583" s="11"/>
      <c r="CW583" s="6">
        <f>SUMIF(CX$5:CX$35,$D583,CZ$5:CZ$35)</f>
        <v>0</v>
      </c>
      <c r="CX583" s="9"/>
      <c r="CY583" s="10"/>
      <c r="CZ583" s="11"/>
      <c r="DA583" s="6">
        <f>SUMIF(DB$5:DB$35,$D583,DD$5:DD$35)</f>
        <v>0</v>
      </c>
      <c r="DB583" s="9"/>
      <c r="DC583" s="10"/>
      <c r="DD583" s="11"/>
      <c r="DE583" s="6">
        <f>SUMIF(DF$5:DF$35,$D583,DH$5:DH$35)</f>
        <v>0</v>
      </c>
      <c r="DF583" s="9"/>
      <c r="DG583" s="10"/>
      <c r="DH583" s="11"/>
      <c r="DI583" s="6">
        <f>SUMIF(DJ$5:DJ$35,$D583,DL$5:DL$35)</f>
        <v>0</v>
      </c>
      <c r="DJ583" s="9"/>
      <c r="DK583" s="10"/>
      <c r="DL583" s="11"/>
      <c r="DM583" s="6">
        <f>SUMIF(DN$5:DN$35,$D583,DP$5:DP$35)</f>
        <v>0</v>
      </c>
      <c r="DN583" s="9"/>
      <c r="DO583" s="10"/>
      <c r="DP583" s="11"/>
      <c r="DQ583" s="6">
        <f>SUMIF(DR$5:DR$35,$D583,DT$5:DT$35)</f>
        <v>0</v>
      </c>
      <c r="DR583" s="9"/>
      <c r="DS583" s="10"/>
      <c r="DT583" s="11"/>
      <c r="DU583" s="6">
        <f>SUMIF(DV$5:DV$35,$D583,DX$5:DX$35)</f>
        <v>0</v>
      </c>
      <c r="DV583" s="9"/>
      <c r="DW583" s="10"/>
      <c r="DX583" s="11"/>
      <c r="DY583" s="6">
        <f>SUMIF(DZ$5:DZ$35,$D583,EB$5:EB$35)</f>
        <v>0</v>
      </c>
      <c r="DZ583" s="9"/>
      <c r="EA583" s="10"/>
      <c r="EB583" s="11"/>
      <c r="EC583" s="6">
        <f>SUMIF(ED$5:ED$35,$D583,EF$5:EF$35)</f>
        <v>0</v>
      </c>
      <c r="ED583" s="9"/>
      <c r="EE583" s="10"/>
      <c r="EF583" s="11"/>
      <c r="EG583" s="6">
        <f>SUMIF(EH$5:EH$35,$D583,EJ$5:EJ$35)</f>
        <v>0</v>
      </c>
      <c r="EH583" s="9"/>
      <c r="EI583" s="10"/>
      <c r="EJ583" s="11"/>
      <c r="EK583" s="6">
        <f>SUMIF(EL$5:EL$35,$D583,EN$5:EN$35)</f>
        <v>0</v>
      </c>
      <c r="EL583" s="9"/>
      <c r="EM583" s="10"/>
      <c r="EN583" s="11"/>
      <c r="EO583" s="6">
        <f>SUMIF(EP$5:EP$35,$D583,ER$5:ER$35)</f>
        <v>0</v>
      </c>
      <c r="EP583" s="9"/>
      <c r="EQ583" s="10"/>
      <c r="ER583" s="11"/>
      <c r="ES583" s="6">
        <f>SUMIF(ET$5:ET$35,$D583,EV$5:EV$35)</f>
        <v>0</v>
      </c>
      <c r="ET583" s="9"/>
      <c r="EU583" s="10"/>
      <c r="EV583" s="11"/>
      <c r="EW583" s="6">
        <f>SUMIF(EX$5:EX$35,$D583,EZ$5:EZ$35)</f>
        <v>0</v>
      </c>
      <c r="EX583" s="9"/>
      <c r="EY583" s="10"/>
      <c r="EZ583" s="11"/>
      <c r="FA583" s="6">
        <f>SUMIF(FB$5:FB$35,$D583,FD$5:FD$35)</f>
        <v>0</v>
      </c>
      <c r="FB583" s="9"/>
      <c r="FC583" s="10"/>
      <c r="FD583" s="11"/>
      <c r="FE583" s="6">
        <f>SUMIF(FF$5:FF$35,$D583,FH$5:FH$35)</f>
        <v>0</v>
      </c>
      <c r="FF583" s="9"/>
      <c r="FG583" s="10"/>
      <c r="FH583" s="11"/>
      <c r="FI583" s="6">
        <f>SUMIF(FJ$5:FJ$35,$D583,FL$5:FL$35)</f>
        <v>0</v>
      </c>
      <c r="FJ583" s="9"/>
      <c r="FK583" s="10"/>
      <c r="FL583" s="11"/>
      <c r="FM583" s="6">
        <f>SUMIF(FN$5:FN$35,$D583,FP$5:FP$35)</f>
        <v>0</v>
      </c>
      <c r="FN583" s="9"/>
      <c r="FO583" s="10"/>
      <c r="FP583" s="11"/>
      <c r="FQ583" s="6">
        <f>SUMIF(FR$5:FR$35,$D583,FT$5:FT$35)</f>
        <v>0</v>
      </c>
      <c r="FR583" s="9"/>
      <c r="FS583" s="10"/>
      <c r="FT583" s="11"/>
      <c r="FU583" s="6">
        <f>SUMIF(FV$5:FV$35,$D583,FX$5:FX$35)</f>
        <v>0</v>
      </c>
      <c r="FV583" s="9"/>
      <c r="FW583" s="10"/>
      <c r="FX583" s="11"/>
      <c r="FY583" s="6">
        <f>SUMIF(FZ$5:FZ$35,$D583,GB$5:GB$35)</f>
        <v>0</v>
      </c>
      <c r="FZ583" s="9"/>
      <c r="GA583" s="10"/>
      <c r="GB583" s="11"/>
      <c r="GC583" s="6">
        <f>SUMIF(GD$5:GD$35,$D583,GF$5:GF$35)</f>
        <v>0</v>
      </c>
      <c r="GD583" s="9"/>
      <c r="GE583" s="10"/>
      <c r="GF583" s="11"/>
      <c r="GG583" s="6">
        <f>SUMIF(GH$5:GH$35,$D583,GJ$5:GJ$35)</f>
        <v>0</v>
      </c>
      <c r="GH583" s="9"/>
      <c r="GI583" s="10"/>
      <c r="GJ583" s="11"/>
      <c r="GK583" s="6">
        <f>SUMIF(GL$5:GL$35,$D583,GN$5:GN$35)</f>
        <v>0</v>
      </c>
      <c r="GL583" s="9"/>
      <c r="GM583" s="10"/>
      <c r="GN583" s="11"/>
      <c r="GO583" s="6">
        <f>SUMIF(GP$5:GP$35,$D583,GR$5:GR$35)</f>
        <v>0</v>
      </c>
      <c r="GP583" s="9"/>
      <c r="GQ583" s="10"/>
      <c r="GR583" s="11"/>
      <c r="GS583" s="6">
        <f>SUMIF(GT$5:GT$35,$D583,GV$5:GV$35)</f>
        <v>0</v>
      </c>
      <c r="GT583" s="9"/>
      <c r="GU583" s="10"/>
      <c r="GV583" s="20"/>
      <c r="GW583" s="19">
        <f t="shared" si="15"/>
        <v>0</v>
      </c>
      <c r="GX583" s="472">
        <f>SUM(GW583:GW594)</f>
        <v>0</v>
      </c>
      <c r="GY583" s="521" t="str">
        <f>D583</f>
        <v>TS15624/07</v>
      </c>
    </row>
    <row r="584" spans="1:207" ht="30.75" customHeight="1">
      <c r="A584" s="47" t="s">
        <v>76</v>
      </c>
      <c r="B584" s="496"/>
      <c r="C584" s="449" t="s">
        <v>526</v>
      </c>
      <c r="D584" s="445" t="s">
        <v>481</v>
      </c>
      <c r="E584" s="6">
        <f>SUMIF(F$36:F$66,$D584,H$36:H$66)</f>
        <v>0</v>
      </c>
      <c r="F584" s="9"/>
      <c r="G584" s="10"/>
      <c r="H584" s="11"/>
      <c r="I584" s="6">
        <f>SUMIF(J$36:J$66,$D584,L$36:L$66)</f>
        <v>0</v>
      </c>
      <c r="J584" s="9"/>
      <c r="K584" s="10"/>
      <c r="L584" s="11"/>
      <c r="M584" s="6">
        <f>SUMIF(N$36:N$66,$D584,P$36:P$66)</f>
        <v>0</v>
      </c>
      <c r="N584" s="9"/>
      <c r="O584" s="10"/>
      <c r="P584" s="11"/>
      <c r="Q584" s="6">
        <f>SUMIF(R$36:R$66,$D584,T$36:T$66)</f>
        <v>0</v>
      </c>
      <c r="R584" s="9"/>
      <c r="S584" s="10"/>
      <c r="T584" s="11"/>
      <c r="U584" s="6">
        <f>SUMIF(V$36:V$66,$D584,X$36:X$66)</f>
        <v>0</v>
      </c>
      <c r="V584" s="9"/>
      <c r="W584" s="10"/>
      <c r="X584" s="11"/>
      <c r="Y584" s="6">
        <f>SUMIF(Z$36:Z$66,$D584,AB$36:AB$66)</f>
        <v>0</v>
      </c>
      <c r="Z584" s="9"/>
      <c r="AA584" s="10"/>
      <c r="AB584" s="11"/>
      <c r="AC584" s="6">
        <f>SUMIF(AD$36:AD$66,$D584,AF$36:AF$66)</f>
        <v>0</v>
      </c>
      <c r="AD584" s="9"/>
      <c r="AE584" s="10"/>
      <c r="AF584" s="11"/>
      <c r="AG584" s="6">
        <f>SUMIF(AH$36:AH$66,$D584,AJ$36:AJ$66)</f>
        <v>0</v>
      </c>
      <c r="AH584" s="9"/>
      <c r="AI584" s="10"/>
      <c r="AJ584" s="11"/>
      <c r="AK584" s="6">
        <f>SUMIF(AL$36:AL$66,$D584,AN$36:AN$66)</f>
        <v>0</v>
      </c>
      <c r="AL584" s="9"/>
      <c r="AM584" s="10"/>
      <c r="AN584" s="11"/>
      <c r="AO584" s="6">
        <f>SUMIF(AP$36:AP$66,$D584,AR$36:AR$66)</f>
        <v>0</v>
      </c>
      <c r="AP584" s="9"/>
      <c r="AQ584" s="10"/>
      <c r="AR584" s="11"/>
      <c r="AS584" s="6">
        <f>SUMIF(AT$36:AT$66,$D584,AV$36:AV$66)</f>
        <v>0</v>
      </c>
      <c r="AT584" s="9"/>
      <c r="AU584" s="10"/>
      <c r="AV584" s="11"/>
      <c r="AW584" s="6">
        <f>SUMIF(AX$36:AX$66,$D584,AZ$36:AZ$66)</f>
        <v>0</v>
      </c>
      <c r="AX584" s="9"/>
      <c r="AY584" s="10"/>
      <c r="AZ584" s="11"/>
      <c r="BA584" s="6">
        <f>SUMIF(BB$36:BB$66,$D584,BD$36:BD$66)</f>
        <v>0</v>
      </c>
      <c r="BB584" s="9"/>
      <c r="BC584" s="10"/>
      <c r="BD584" s="11"/>
      <c r="BE584" s="6">
        <f>SUMIF(BF$36:BF$66,$D584,BH$36:BH$66)</f>
        <v>0</v>
      </c>
      <c r="BF584" s="9"/>
      <c r="BG584" s="10"/>
      <c r="BH584" s="11"/>
      <c r="BI584" s="6">
        <f>SUMIF(BJ$36:BJ$66,$D584,BL$36:BL$66)</f>
        <v>0</v>
      </c>
      <c r="BJ584" s="9"/>
      <c r="BK584" s="10"/>
      <c r="BL584" s="11"/>
      <c r="BM584" s="6">
        <f>SUMIF(BN$36:BN$66,$D584,BP$36:BP$66)</f>
        <v>0</v>
      </c>
      <c r="BN584" s="9"/>
      <c r="BO584" s="10"/>
      <c r="BP584" s="11"/>
      <c r="BQ584" s="6">
        <f>SUMIF(BR$36:BR$66,$D584,BT$36:BT$66)</f>
        <v>0</v>
      </c>
      <c r="BR584" s="9"/>
      <c r="BS584" s="10"/>
      <c r="BT584" s="11"/>
      <c r="BU584" s="6">
        <f>SUMIF(BV$36:BV$66,$D584,BX$36:BX$66)</f>
        <v>0</v>
      </c>
      <c r="BV584" s="9"/>
      <c r="BW584" s="10"/>
      <c r="BX584" s="11"/>
      <c r="BY584" s="6">
        <f>SUMIF(BZ$36:BZ$66,$D584,CB$36:CB$66)</f>
        <v>0</v>
      </c>
      <c r="BZ584" s="9"/>
      <c r="CA584" s="10"/>
      <c r="CB584" s="11"/>
      <c r="CC584" s="6">
        <f>SUMIF(CD$36:CD$66,$D584,CF$36:CF$66)</f>
        <v>0</v>
      </c>
      <c r="CD584" s="9"/>
      <c r="CE584" s="10"/>
      <c r="CF584" s="11"/>
      <c r="CG584" s="6">
        <f>SUMIF(CH$36:CH$66,$D584,CJ$36:CJ$66)</f>
        <v>0</v>
      </c>
      <c r="CH584" s="9"/>
      <c r="CI584" s="10"/>
      <c r="CJ584" s="11"/>
      <c r="CK584" s="6">
        <f>SUMIF(CL$36:CL$66,$D584,CN$36:CN$66)</f>
        <v>0</v>
      </c>
      <c r="CL584" s="9"/>
      <c r="CM584" s="10"/>
      <c r="CN584" s="11"/>
      <c r="CO584" s="6">
        <f>SUMIF(CP$36:CP$66,$D584,CR$36:CR$66)</f>
        <v>0</v>
      </c>
      <c r="CP584" s="9"/>
      <c r="CQ584" s="10"/>
      <c r="CR584" s="11"/>
      <c r="CS584" s="6">
        <f>SUMIF(CT$36:CT$66,$D584,CV$36:CV$66)</f>
        <v>0</v>
      </c>
      <c r="CT584" s="9"/>
      <c r="CU584" s="10"/>
      <c r="CV584" s="11"/>
      <c r="CW584" s="6">
        <f>SUMIF(CX$36:CX$66,$D584,CZ$36:CZ$66)</f>
        <v>0</v>
      </c>
      <c r="CX584" s="9"/>
      <c r="CY584" s="10"/>
      <c r="CZ584" s="11"/>
      <c r="DA584" s="6">
        <f>SUMIF(DB$36:DB$66,$D584,DD$36:DD$66)</f>
        <v>0</v>
      </c>
      <c r="DB584" s="9"/>
      <c r="DC584" s="10"/>
      <c r="DD584" s="11"/>
      <c r="DE584" s="6">
        <f>SUMIF(DF$36:DF$66,$D584,DH$36:DH$66)</f>
        <v>0</v>
      </c>
      <c r="DF584" s="9"/>
      <c r="DG584" s="10"/>
      <c r="DH584" s="11"/>
      <c r="DI584" s="6">
        <f>SUMIF(DJ$36:DJ$66,$D584,DL$36:DL$66)</f>
        <v>0</v>
      </c>
      <c r="DJ584" s="9"/>
      <c r="DK584" s="10"/>
      <c r="DL584" s="11"/>
      <c r="DM584" s="6">
        <f>SUMIF(DN$36:DN$66,$D584,DP$36:DP$66)</f>
        <v>0</v>
      </c>
      <c r="DN584" s="9"/>
      <c r="DO584" s="10"/>
      <c r="DP584" s="11"/>
      <c r="DQ584" s="6">
        <f>SUMIF(DR$36:DR$66,$D584,DT$36:DT$66)</f>
        <v>0</v>
      </c>
      <c r="DR584" s="9"/>
      <c r="DS584" s="10"/>
      <c r="DT584" s="11"/>
      <c r="DU584" s="6">
        <f>SUMIF(DV$36:DV$66,$D584,DX$36:DX$66)</f>
        <v>0</v>
      </c>
      <c r="DV584" s="9"/>
      <c r="DW584" s="10"/>
      <c r="DX584" s="11"/>
      <c r="DY584" s="6">
        <f>SUMIF(DZ$36:DZ$66,$D584,EB$36:EB$66)</f>
        <v>0</v>
      </c>
      <c r="DZ584" s="9"/>
      <c r="EA584" s="10"/>
      <c r="EB584" s="11"/>
      <c r="EC584" s="6">
        <f>SUMIF(ED$36:ED$66,$D584,EF$36:EF$66)</f>
        <v>0</v>
      </c>
      <c r="ED584" s="9"/>
      <c r="EE584" s="10"/>
      <c r="EF584" s="11"/>
      <c r="EG584" s="6">
        <f>SUMIF(EH$36:EH$66,$D584,EJ$36:EJ$66)</f>
        <v>0</v>
      </c>
      <c r="EH584" s="9"/>
      <c r="EI584" s="10"/>
      <c r="EJ584" s="11"/>
      <c r="EK584" s="6">
        <f>SUMIF(EL$36:EL$66,$D584,EN$36:EN$66)</f>
        <v>0</v>
      </c>
      <c r="EL584" s="9"/>
      <c r="EM584" s="10"/>
      <c r="EN584" s="11"/>
      <c r="EO584" s="6">
        <f>SUMIF(EP$36:EP$66,$D584,ER$36:ER$66)</f>
        <v>0</v>
      </c>
      <c r="EP584" s="9"/>
      <c r="EQ584" s="10"/>
      <c r="ER584" s="11"/>
      <c r="ES584" s="6">
        <f>SUMIF(ET$36:ET$66,$D584,EV$36:EV$66)</f>
        <v>0</v>
      </c>
      <c r="ET584" s="9"/>
      <c r="EU584" s="10"/>
      <c r="EV584" s="11"/>
      <c r="EW584" s="6">
        <f>SUMIF(EX$36:EX$66,$D584,EZ$36:EZ$66)</f>
        <v>0</v>
      </c>
      <c r="EX584" s="9"/>
      <c r="EY584" s="10"/>
      <c r="EZ584" s="11"/>
      <c r="FA584" s="6">
        <f>SUMIF(FB$36:FB$66,$D584,FD$36:FD$66)</f>
        <v>0</v>
      </c>
      <c r="FB584" s="9"/>
      <c r="FC584" s="10"/>
      <c r="FD584" s="11"/>
      <c r="FE584" s="6">
        <f>SUMIF(FF$36:FF$66,$D584,FH$36:FH$66)</f>
        <v>0</v>
      </c>
      <c r="FF584" s="9"/>
      <c r="FG584" s="10"/>
      <c r="FH584" s="11"/>
      <c r="FI584" s="6">
        <f>SUMIF(FJ$36:FJ$66,$D584,FL$36:FL$66)</f>
        <v>0</v>
      </c>
      <c r="FJ584" s="9"/>
      <c r="FK584" s="10"/>
      <c r="FL584" s="11"/>
      <c r="FM584" s="6">
        <f>SUMIF(FN$36:FN$66,$D584,FP$36:FP$66)</f>
        <v>0</v>
      </c>
      <c r="FN584" s="9"/>
      <c r="FO584" s="10"/>
      <c r="FP584" s="11"/>
      <c r="FQ584" s="6">
        <f>SUMIF(FR$36:FR$66,$D584,FT$36:FT$66)</f>
        <v>0</v>
      </c>
      <c r="FR584" s="9"/>
      <c r="FS584" s="10"/>
      <c r="FT584" s="11"/>
      <c r="FU584" s="6">
        <f>SUMIF(FV$36:FV$66,$D584,FX$36:FX$66)</f>
        <v>0</v>
      </c>
      <c r="FV584" s="9"/>
      <c r="FW584" s="10"/>
      <c r="FX584" s="11"/>
      <c r="FY584" s="6">
        <f>SUMIF(FZ$36:FZ$66,$D584,GB$36:GB$66)</f>
        <v>0</v>
      </c>
      <c r="FZ584" s="9"/>
      <c r="GA584" s="10"/>
      <c r="GB584" s="11"/>
      <c r="GC584" s="6">
        <f>SUMIF(GD$36:GD$66,$D584,GF$36:GF$66)</f>
        <v>0</v>
      </c>
      <c r="GD584" s="9"/>
      <c r="GE584" s="10"/>
      <c r="GF584" s="11"/>
      <c r="GG584" s="6">
        <f>SUMIF(GH$36:GH$66,$D584,GJ$36:GJ$66)</f>
        <v>0</v>
      </c>
      <c r="GH584" s="9"/>
      <c r="GI584" s="10"/>
      <c r="GJ584" s="11"/>
      <c r="GK584" s="6">
        <f>SUMIF(GL$36:GL$66,$D584,GN$36:GN$66)</f>
        <v>0</v>
      </c>
      <c r="GL584" s="9"/>
      <c r="GM584" s="10"/>
      <c r="GN584" s="11"/>
      <c r="GO584" s="6">
        <f>SUMIF(GP$36:GP$66,$D584,GR$36:GR$66)</f>
        <v>0</v>
      </c>
      <c r="GP584" s="9"/>
      <c r="GQ584" s="10"/>
      <c r="GR584" s="11"/>
      <c r="GS584" s="6">
        <f>SUMIF(GT$36:GT$66,$D584,GV$36:GV$66)</f>
        <v>0</v>
      </c>
      <c r="GT584" s="9"/>
      <c r="GU584" s="10"/>
      <c r="GV584" s="20"/>
      <c r="GW584" s="19">
        <f t="shared" si="15"/>
        <v>0</v>
      </c>
      <c r="GX584" s="472"/>
      <c r="GY584" s="522"/>
    </row>
    <row r="585" spans="1:207" ht="30.75" customHeight="1">
      <c r="A585" s="47" t="s">
        <v>77</v>
      </c>
      <c r="B585" s="496"/>
      <c r="C585" s="449" t="s">
        <v>526</v>
      </c>
      <c r="D585" s="445" t="s">
        <v>481</v>
      </c>
      <c r="E585" s="6">
        <f>SUMIF(F$67:F$97,$D585,H$67:H$97)</f>
        <v>0</v>
      </c>
      <c r="F585" s="9"/>
      <c r="G585" s="10"/>
      <c r="H585" s="11"/>
      <c r="I585" s="6">
        <f>SUMIF(J$67:J$97,$D585,L$67:L$97)</f>
        <v>0</v>
      </c>
      <c r="J585" s="9"/>
      <c r="K585" s="10"/>
      <c r="L585" s="11"/>
      <c r="M585" s="6">
        <f>SUMIF(N$67:N$97,$D585,P$67:P$97)</f>
        <v>0</v>
      </c>
      <c r="N585" s="9"/>
      <c r="O585" s="10"/>
      <c r="P585" s="11"/>
      <c r="Q585" s="6">
        <f>SUMIF(R$67:R$97,$D585,T$67:T$97)</f>
        <v>0</v>
      </c>
      <c r="R585" s="9"/>
      <c r="S585" s="10"/>
      <c r="T585" s="11"/>
      <c r="U585" s="6">
        <f>SUMIF(V$67:V$97,$D585,X$67:X$97)</f>
        <v>0</v>
      </c>
      <c r="V585" s="9"/>
      <c r="W585" s="10"/>
      <c r="X585" s="11"/>
      <c r="Y585" s="6">
        <f>SUMIF(Z$67:Z$97,$D585,AB$67:AB$97)</f>
        <v>0</v>
      </c>
      <c r="Z585" s="9"/>
      <c r="AA585" s="10"/>
      <c r="AB585" s="11"/>
      <c r="AC585" s="6">
        <f>SUMIF(AD$67:AD$97,$D585,AF$67:AF$97)</f>
        <v>0</v>
      </c>
      <c r="AD585" s="9"/>
      <c r="AE585" s="10"/>
      <c r="AF585" s="11"/>
      <c r="AG585" s="6">
        <f>SUMIF(AH$67:AH$97,$D585,AJ$67:AJ$97)</f>
        <v>0</v>
      </c>
      <c r="AH585" s="9"/>
      <c r="AI585" s="10"/>
      <c r="AJ585" s="11"/>
      <c r="AK585" s="6">
        <f>SUMIF(AL$67:AL$97,$D585,AN$67:AN$97)</f>
        <v>0</v>
      </c>
      <c r="AL585" s="9"/>
      <c r="AM585" s="10"/>
      <c r="AN585" s="11"/>
      <c r="AO585" s="6">
        <f>SUMIF(AP$67:AP$97,$D585,AR$67:AR$97)</f>
        <v>0</v>
      </c>
      <c r="AP585" s="9"/>
      <c r="AQ585" s="10"/>
      <c r="AR585" s="11"/>
      <c r="AS585" s="6">
        <f>SUMIF(AT$67:AT$97,$D585,AV$67:AV$97)</f>
        <v>0</v>
      </c>
      <c r="AT585" s="9"/>
      <c r="AU585" s="10"/>
      <c r="AV585" s="11"/>
      <c r="AW585" s="6">
        <f>SUMIF(AX$67:AX$97,$D585,AZ$67:AZ$97)</f>
        <v>0</v>
      </c>
      <c r="AX585" s="9"/>
      <c r="AY585" s="10"/>
      <c r="AZ585" s="11"/>
      <c r="BA585" s="6">
        <f>SUMIF(BB$67:BB$97,$D585,BD$67:BD$97)</f>
        <v>0</v>
      </c>
      <c r="BB585" s="9"/>
      <c r="BC585" s="10"/>
      <c r="BD585" s="11"/>
      <c r="BE585" s="6">
        <f>SUMIF(BF$67:BF$97,$D585,BH$67:BH$97)</f>
        <v>0</v>
      </c>
      <c r="BF585" s="9"/>
      <c r="BG585" s="10"/>
      <c r="BH585" s="11"/>
      <c r="BI585" s="6">
        <f>SUMIF(BJ$67:BJ$97,$D585,BL$67:BL$97)</f>
        <v>0</v>
      </c>
      <c r="BJ585" s="9"/>
      <c r="BK585" s="10"/>
      <c r="BL585" s="11"/>
      <c r="BM585" s="6">
        <f>SUMIF(BN$67:BN$97,$D585,BP$67:BP$97)</f>
        <v>0</v>
      </c>
      <c r="BN585" s="9"/>
      <c r="BO585" s="10"/>
      <c r="BP585" s="11"/>
      <c r="BQ585" s="6">
        <f>SUMIF(BR$67:BR$97,$D585,BT$67:BT$97)</f>
        <v>0</v>
      </c>
      <c r="BR585" s="9"/>
      <c r="BS585" s="10"/>
      <c r="BT585" s="11"/>
      <c r="BU585" s="6">
        <f>SUMIF(BV$67:BV$97,$D585,BX$67:BX$97)</f>
        <v>0</v>
      </c>
      <c r="BV585" s="9"/>
      <c r="BW585" s="10"/>
      <c r="BX585" s="11"/>
      <c r="BY585" s="6">
        <f>SUMIF(BZ$67:BZ$97,$D585,CB$67:CB$97)</f>
        <v>0</v>
      </c>
      <c r="BZ585" s="9"/>
      <c r="CA585" s="10"/>
      <c r="CB585" s="11"/>
      <c r="CC585" s="6">
        <f>SUMIF(CD$67:CD$97,$D585,CF$67:CF$97)</f>
        <v>0</v>
      </c>
      <c r="CD585" s="9"/>
      <c r="CE585" s="10"/>
      <c r="CF585" s="11"/>
      <c r="CG585" s="6">
        <f>SUMIF(CH$67:CH$97,$D585,CJ$67:CJ$97)</f>
        <v>0</v>
      </c>
      <c r="CH585" s="9"/>
      <c r="CI585" s="10"/>
      <c r="CJ585" s="11"/>
      <c r="CK585" s="6">
        <f>SUMIF(CL$67:CL$97,$D585,CN$67:CN$97)</f>
        <v>0</v>
      </c>
      <c r="CL585" s="9"/>
      <c r="CM585" s="10"/>
      <c r="CN585" s="11"/>
      <c r="CO585" s="6">
        <f>SUMIF(CP$67:CP$97,$D585,CR$67:CR$97)</f>
        <v>0</v>
      </c>
      <c r="CP585" s="9"/>
      <c r="CQ585" s="10"/>
      <c r="CR585" s="11"/>
      <c r="CS585" s="6">
        <f>SUMIF(CT$67:CT$97,$D585,CV$67:CV$97)</f>
        <v>0</v>
      </c>
      <c r="CT585" s="9"/>
      <c r="CU585" s="10"/>
      <c r="CV585" s="11"/>
      <c r="CW585" s="6">
        <f>SUMIF(CX$67:CX$97,$D585,CZ$67:CZ$97)</f>
        <v>0</v>
      </c>
      <c r="CX585" s="9"/>
      <c r="CY585" s="10"/>
      <c r="CZ585" s="11"/>
      <c r="DA585" s="6">
        <f>SUMIF(DB$67:DB$97,$D585,DD$67:DD$97)</f>
        <v>0</v>
      </c>
      <c r="DB585" s="9"/>
      <c r="DC585" s="10"/>
      <c r="DD585" s="11"/>
      <c r="DE585" s="6">
        <f>SUMIF(DF$67:DF$97,$D585,DH$67:DH$97)</f>
        <v>0</v>
      </c>
      <c r="DF585" s="9"/>
      <c r="DG585" s="10"/>
      <c r="DH585" s="11"/>
      <c r="DI585" s="6">
        <f>SUMIF(DJ$67:DJ$97,$D585,DL$67:DL$97)</f>
        <v>0</v>
      </c>
      <c r="DJ585" s="9"/>
      <c r="DK585" s="10"/>
      <c r="DL585" s="11"/>
      <c r="DM585" s="6">
        <f>SUMIF(DN$67:DN$97,$D585,DP$67:DP$97)</f>
        <v>0</v>
      </c>
      <c r="DN585" s="9"/>
      <c r="DO585" s="10"/>
      <c r="DP585" s="11"/>
      <c r="DQ585" s="6">
        <f>SUMIF(DR$67:DR$97,$D585,DT$67:DT$97)</f>
        <v>0</v>
      </c>
      <c r="DR585" s="9"/>
      <c r="DS585" s="10"/>
      <c r="DT585" s="11"/>
      <c r="DU585" s="6">
        <f>SUMIF(DV$67:DV$97,$D585,DX$67:DX$97)</f>
        <v>0</v>
      </c>
      <c r="DV585" s="9"/>
      <c r="DW585" s="10"/>
      <c r="DX585" s="11"/>
      <c r="DY585" s="6">
        <f>SUMIF(DZ$67:DZ$97,$D585,EB$67:EB$97)</f>
        <v>0</v>
      </c>
      <c r="DZ585" s="9"/>
      <c r="EA585" s="10"/>
      <c r="EB585" s="11"/>
      <c r="EC585" s="6">
        <f>SUMIF(ED$67:ED$97,$D585,EF$67:EF$97)</f>
        <v>0</v>
      </c>
      <c r="ED585" s="9"/>
      <c r="EE585" s="10"/>
      <c r="EF585" s="11"/>
      <c r="EG585" s="6">
        <f>SUMIF(EH$67:EH$97,$D585,EJ$67:EJ$97)</f>
        <v>0</v>
      </c>
      <c r="EH585" s="9"/>
      <c r="EI585" s="10"/>
      <c r="EJ585" s="11"/>
      <c r="EK585" s="6">
        <f>SUMIF(EL$67:EL$97,$D585,EN$67:EN$97)</f>
        <v>0</v>
      </c>
      <c r="EL585" s="9"/>
      <c r="EM585" s="10"/>
      <c r="EN585" s="11"/>
      <c r="EO585" s="6">
        <f>SUMIF(EP$67:EP$97,$D585,ER$67:ER$97)</f>
        <v>0</v>
      </c>
      <c r="EP585" s="9"/>
      <c r="EQ585" s="10"/>
      <c r="ER585" s="11"/>
      <c r="ES585" s="6">
        <f>SUMIF(ET$67:ET$97,$D585,EV$67:EV$97)</f>
        <v>0</v>
      </c>
      <c r="ET585" s="9"/>
      <c r="EU585" s="10"/>
      <c r="EV585" s="11"/>
      <c r="EW585" s="6">
        <f>SUMIF(EX$67:EX$97,$D585,EZ$67:EZ$97)</f>
        <v>0</v>
      </c>
      <c r="EX585" s="9"/>
      <c r="EY585" s="10"/>
      <c r="EZ585" s="11"/>
      <c r="FA585" s="6">
        <f>SUMIF(FB$67:FB$97,$D585,FD$67:FD$97)</f>
        <v>0</v>
      </c>
      <c r="FB585" s="9"/>
      <c r="FC585" s="10"/>
      <c r="FD585" s="11"/>
      <c r="FE585" s="6">
        <f>SUMIF(FF$67:FF$97,$D585,FH$67:FH$97)</f>
        <v>0</v>
      </c>
      <c r="FF585" s="9"/>
      <c r="FG585" s="10"/>
      <c r="FH585" s="11"/>
      <c r="FI585" s="6">
        <f>SUMIF(FJ$67:FJ$97,$D585,FL$67:FL$97)</f>
        <v>0</v>
      </c>
      <c r="FJ585" s="9"/>
      <c r="FK585" s="10"/>
      <c r="FL585" s="11"/>
      <c r="FM585" s="6">
        <f>SUMIF(FN$67:FN$97,$D585,FP$67:FP$97)</f>
        <v>0</v>
      </c>
      <c r="FN585" s="9"/>
      <c r="FO585" s="10"/>
      <c r="FP585" s="11"/>
      <c r="FQ585" s="6">
        <f>SUMIF(FR$67:FR$97,$D585,FT$67:FT$97)</f>
        <v>0</v>
      </c>
      <c r="FR585" s="9"/>
      <c r="FS585" s="10"/>
      <c r="FT585" s="11"/>
      <c r="FU585" s="6">
        <f>SUMIF(FV$67:FV$97,$D585,FX$67:FX$97)</f>
        <v>0</v>
      </c>
      <c r="FV585" s="9"/>
      <c r="FW585" s="10"/>
      <c r="FX585" s="11"/>
      <c r="FY585" s="6">
        <f>SUMIF(FZ$67:FZ$97,$D585,GB$67:GB$97)</f>
        <v>0</v>
      </c>
      <c r="FZ585" s="9"/>
      <c r="GA585" s="10"/>
      <c r="GB585" s="11"/>
      <c r="GC585" s="6">
        <f>SUMIF(GD$67:GD$97,$D585,GF$67:GF$97)</f>
        <v>0</v>
      </c>
      <c r="GD585" s="9"/>
      <c r="GE585" s="10"/>
      <c r="GF585" s="11"/>
      <c r="GG585" s="6">
        <f>SUMIF(GH$67:GH$97,$D585,GJ$67:GJ$97)</f>
        <v>0</v>
      </c>
      <c r="GH585" s="9"/>
      <c r="GI585" s="10"/>
      <c r="GJ585" s="11"/>
      <c r="GK585" s="6">
        <f>SUMIF(GL$67:GL$97,$D585,GN$67:GN$97)</f>
        <v>0</v>
      </c>
      <c r="GL585" s="9"/>
      <c r="GM585" s="10"/>
      <c r="GN585" s="11"/>
      <c r="GO585" s="6">
        <f>SUMIF(GP$67:GP$97,$D585,GR$67:GR$97)</f>
        <v>0</v>
      </c>
      <c r="GP585" s="9"/>
      <c r="GQ585" s="10"/>
      <c r="GR585" s="11"/>
      <c r="GS585" s="6">
        <f>SUMIF(GT$67:GT$97,$D585,GV$67:GV$97)</f>
        <v>0</v>
      </c>
      <c r="GT585" s="9"/>
      <c r="GU585" s="10"/>
      <c r="GV585" s="20"/>
      <c r="GW585" s="19">
        <f t="shared" si="15"/>
        <v>0</v>
      </c>
      <c r="GX585" s="472"/>
      <c r="GY585" s="522"/>
    </row>
    <row r="586" spans="1:207" ht="30.75" customHeight="1">
      <c r="A586" s="47" t="s">
        <v>78</v>
      </c>
      <c r="B586" s="496"/>
      <c r="C586" s="449" t="s">
        <v>526</v>
      </c>
      <c r="D586" s="445" t="s">
        <v>481</v>
      </c>
      <c r="E586" s="6">
        <f>SUMIF(F$98:F$128,$D586,H$98:H$128)</f>
        <v>0</v>
      </c>
      <c r="F586" s="9"/>
      <c r="G586" s="10"/>
      <c r="H586" s="11"/>
      <c r="I586" s="6">
        <f>SUMIF(J$98:J$128,$D586,L$98:L$128)</f>
        <v>0</v>
      </c>
      <c r="J586" s="9"/>
      <c r="K586" s="10"/>
      <c r="L586" s="11"/>
      <c r="M586" s="6">
        <f>SUMIF(N$98:N$128,$D586,P$98:P$128)</f>
        <v>0</v>
      </c>
      <c r="N586" s="9"/>
      <c r="O586" s="10"/>
      <c r="P586" s="11"/>
      <c r="Q586" s="6">
        <f>SUMIF(R$98:R$128,$D586,T$98:T$128)</f>
        <v>0</v>
      </c>
      <c r="R586" s="9"/>
      <c r="S586" s="10"/>
      <c r="T586" s="11"/>
      <c r="U586" s="6">
        <f>SUMIF(V$98:V$128,$D586,X$98:X$128)</f>
        <v>0</v>
      </c>
      <c r="V586" s="9"/>
      <c r="W586" s="10"/>
      <c r="X586" s="11"/>
      <c r="Y586" s="6">
        <f>SUMIF(Z$98:Z$128,$D586,AB$98:AB$128)</f>
        <v>0</v>
      </c>
      <c r="Z586" s="9"/>
      <c r="AA586" s="10"/>
      <c r="AB586" s="11"/>
      <c r="AC586" s="6">
        <f>SUMIF(AD$98:AD$128,$D586,AF$98:AF$128)</f>
        <v>0</v>
      </c>
      <c r="AD586" s="9"/>
      <c r="AE586" s="10"/>
      <c r="AF586" s="11"/>
      <c r="AG586" s="6">
        <f>SUMIF(AH$98:AH$128,$D586,AJ$98:AJ$128)</f>
        <v>0</v>
      </c>
      <c r="AH586" s="9"/>
      <c r="AI586" s="10"/>
      <c r="AJ586" s="11"/>
      <c r="AK586" s="6">
        <f>SUMIF(AL$98:AL$128,$D586,AN$98:AN$128)</f>
        <v>0</v>
      </c>
      <c r="AL586" s="9"/>
      <c r="AM586" s="10"/>
      <c r="AN586" s="11"/>
      <c r="AO586" s="6">
        <f>SUMIF(AP$98:AP$128,$D586,AR$98:AR$128)</f>
        <v>0</v>
      </c>
      <c r="AP586" s="9"/>
      <c r="AQ586" s="10"/>
      <c r="AR586" s="11"/>
      <c r="AS586" s="6">
        <f>SUMIF(AT$98:AT$128,$D586,AV$98:AV$128)</f>
        <v>0</v>
      </c>
      <c r="AT586" s="9"/>
      <c r="AU586" s="10"/>
      <c r="AV586" s="11"/>
      <c r="AW586" s="6">
        <f>SUMIF(AX$98:AX$128,$D586,AZ$98:AZ$128)</f>
        <v>0</v>
      </c>
      <c r="AX586" s="9"/>
      <c r="AY586" s="10"/>
      <c r="AZ586" s="11"/>
      <c r="BA586" s="6">
        <f>SUMIF(BB$98:BB$128,$D586,BD$98:BD$128)</f>
        <v>0</v>
      </c>
      <c r="BB586" s="9"/>
      <c r="BC586" s="10"/>
      <c r="BD586" s="11"/>
      <c r="BE586" s="6">
        <f>SUMIF(BF$98:BF$128,$D586,BH$98:BH$128)</f>
        <v>0</v>
      </c>
      <c r="BF586" s="9"/>
      <c r="BG586" s="10"/>
      <c r="BH586" s="11"/>
      <c r="BI586" s="6">
        <f>SUMIF(BJ$98:BJ$128,$D586,BL$98:BL$128)</f>
        <v>0</v>
      </c>
      <c r="BJ586" s="9"/>
      <c r="BK586" s="10"/>
      <c r="BL586" s="11"/>
      <c r="BM586" s="6">
        <f>SUMIF(BN$98:BN$128,$D586,BP$98:BP$128)</f>
        <v>0</v>
      </c>
      <c r="BN586" s="9"/>
      <c r="BO586" s="10"/>
      <c r="BP586" s="11"/>
      <c r="BQ586" s="6">
        <f>SUMIF(BR$98:BR$128,$D586,BT$98:BT$128)</f>
        <v>0</v>
      </c>
      <c r="BR586" s="9"/>
      <c r="BS586" s="10"/>
      <c r="BT586" s="11"/>
      <c r="BU586" s="6">
        <f>SUMIF(BV$98:BV$128,$D586,BX$98:BX$128)</f>
        <v>0</v>
      </c>
      <c r="BV586" s="9"/>
      <c r="BW586" s="10"/>
      <c r="BX586" s="11"/>
      <c r="BY586" s="6">
        <f>SUMIF(BZ$98:BZ$128,$D586,CB$98:CB$128)</f>
        <v>0</v>
      </c>
      <c r="BZ586" s="9"/>
      <c r="CA586" s="10"/>
      <c r="CB586" s="11"/>
      <c r="CC586" s="6">
        <f>SUMIF(CD$98:CD$128,$D586,CF$98:CF$128)</f>
        <v>0</v>
      </c>
      <c r="CD586" s="9"/>
      <c r="CE586" s="10"/>
      <c r="CF586" s="11"/>
      <c r="CG586" s="6">
        <f>SUMIF(CH$98:CH$128,$D586,CJ$98:CJ$128)</f>
        <v>0</v>
      </c>
      <c r="CH586" s="9"/>
      <c r="CI586" s="10"/>
      <c r="CJ586" s="11"/>
      <c r="CK586" s="6">
        <f>SUMIF(CL$98:CL$128,$D586,CN$98:CN$128)</f>
        <v>0</v>
      </c>
      <c r="CL586" s="9"/>
      <c r="CM586" s="10"/>
      <c r="CN586" s="11"/>
      <c r="CO586" s="6">
        <f>SUMIF(CP$98:CP$128,$D586,CR$98:CR$128)</f>
        <v>0</v>
      </c>
      <c r="CP586" s="9"/>
      <c r="CQ586" s="10"/>
      <c r="CR586" s="11"/>
      <c r="CS586" s="6">
        <f>SUMIF(CT$98:CT$128,$D586,CV$98:CV$128)</f>
        <v>0</v>
      </c>
      <c r="CT586" s="9"/>
      <c r="CU586" s="10"/>
      <c r="CV586" s="11"/>
      <c r="CW586" s="6">
        <f>SUMIF(CX$98:CX$128,$D586,CZ$98:CZ$128)</f>
        <v>0</v>
      </c>
      <c r="CX586" s="9"/>
      <c r="CY586" s="10"/>
      <c r="CZ586" s="11"/>
      <c r="DA586" s="6">
        <f>SUMIF(DB$98:DB$128,$D586,DD$98:DD$128)</f>
        <v>0</v>
      </c>
      <c r="DB586" s="9"/>
      <c r="DC586" s="10"/>
      <c r="DD586" s="11"/>
      <c r="DE586" s="6">
        <f>SUMIF(DF$98:DF$128,$D586,DH$98:DH$128)</f>
        <v>0</v>
      </c>
      <c r="DF586" s="9"/>
      <c r="DG586" s="10"/>
      <c r="DH586" s="11"/>
      <c r="DI586" s="6">
        <f>SUMIF(DJ$98:DJ$128,$D586,DL$98:DL$128)</f>
        <v>0</v>
      </c>
      <c r="DJ586" s="9"/>
      <c r="DK586" s="10"/>
      <c r="DL586" s="11"/>
      <c r="DM586" s="6">
        <f>SUMIF(DN$98:DN$128,$D586,DP$98:DP$128)</f>
        <v>0</v>
      </c>
      <c r="DN586" s="9"/>
      <c r="DO586" s="10"/>
      <c r="DP586" s="11"/>
      <c r="DQ586" s="6">
        <f>SUMIF(DR$98:DR$128,$D586,DT$98:DT$128)</f>
        <v>0</v>
      </c>
      <c r="DR586" s="9"/>
      <c r="DS586" s="10"/>
      <c r="DT586" s="11"/>
      <c r="DU586" s="6">
        <f>SUMIF(DV$98:DV$128,$D586,DX$98:DX$128)</f>
        <v>0</v>
      </c>
      <c r="DV586" s="9"/>
      <c r="DW586" s="10"/>
      <c r="DX586" s="11"/>
      <c r="DY586" s="6">
        <f>SUMIF(DZ$98:DZ$128,$D586,EB$98:EB$128)</f>
        <v>0</v>
      </c>
      <c r="DZ586" s="9"/>
      <c r="EA586" s="10"/>
      <c r="EB586" s="11"/>
      <c r="EC586" s="6">
        <f>SUMIF(ED$98:ED$128,$D586,EF$98:EF$128)</f>
        <v>0</v>
      </c>
      <c r="ED586" s="9"/>
      <c r="EE586" s="10"/>
      <c r="EF586" s="11"/>
      <c r="EG586" s="6">
        <f>SUMIF(EH$98:EH$128,$D586,EJ$98:EJ$128)</f>
        <v>0</v>
      </c>
      <c r="EH586" s="9"/>
      <c r="EI586" s="10"/>
      <c r="EJ586" s="11"/>
      <c r="EK586" s="6">
        <f>SUMIF(EL$98:EL$128,$D586,EN$98:EN$128)</f>
        <v>0</v>
      </c>
      <c r="EL586" s="9"/>
      <c r="EM586" s="10"/>
      <c r="EN586" s="11"/>
      <c r="EO586" s="6">
        <f>SUMIF(EP$98:EP$128,$D586,ER$98:ER$128)</f>
        <v>0</v>
      </c>
      <c r="EP586" s="9"/>
      <c r="EQ586" s="10"/>
      <c r="ER586" s="11"/>
      <c r="ES586" s="6">
        <f>SUMIF(ET$98:ET$128,$D586,EV$98:EV$128)</f>
        <v>0</v>
      </c>
      <c r="ET586" s="9"/>
      <c r="EU586" s="10"/>
      <c r="EV586" s="11"/>
      <c r="EW586" s="6">
        <f>SUMIF(EX$98:EX$128,$D586,EZ$98:EZ$128)</f>
        <v>0</v>
      </c>
      <c r="EX586" s="9"/>
      <c r="EY586" s="10"/>
      <c r="EZ586" s="11"/>
      <c r="FA586" s="6">
        <f>SUMIF(FB$98:FB$128,$D586,FD$98:FD$128)</f>
        <v>0</v>
      </c>
      <c r="FB586" s="9"/>
      <c r="FC586" s="10"/>
      <c r="FD586" s="11"/>
      <c r="FE586" s="6">
        <f>SUMIF(FF$98:FF$128,$D586,FH$98:FH$128)</f>
        <v>0</v>
      </c>
      <c r="FF586" s="9"/>
      <c r="FG586" s="10"/>
      <c r="FH586" s="11"/>
      <c r="FI586" s="6">
        <f>SUMIF(FJ$98:FJ$128,$D586,FL$98:FL$128)</f>
        <v>0</v>
      </c>
      <c r="FJ586" s="9"/>
      <c r="FK586" s="10"/>
      <c r="FL586" s="11"/>
      <c r="FM586" s="6">
        <f>SUMIF(FN$98:FN$128,$D586,FP$98:FP$128)</f>
        <v>0</v>
      </c>
      <c r="FN586" s="9"/>
      <c r="FO586" s="10"/>
      <c r="FP586" s="11"/>
      <c r="FQ586" s="6">
        <f>SUMIF(FR$98:FR$128,$D586,FT$98:FT$128)</f>
        <v>0</v>
      </c>
      <c r="FR586" s="9"/>
      <c r="FS586" s="10"/>
      <c r="FT586" s="11"/>
      <c r="FU586" s="6">
        <f>SUMIF(FV$98:FV$128,$D586,FX$98:FX$128)</f>
        <v>0</v>
      </c>
      <c r="FV586" s="9"/>
      <c r="FW586" s="10"/>
      <c r="FX586" s="11"/>
      <c r="FY586" s="6">
        <f>SUMIF(FZ$98:FZ$128,$D586,GB$98:GB$128)</f>
        <v>0</v>
      </c>
      <c r="FZ586" s="9"/>
      <c r="GA586" s="10"/>
      <c r="GB586" s="11"/>
      <c r="GC586" s="6">
        <f>SUMIF(GD$98:GD$128,$D586,GF$98:GF$128)</f>
        <v>0</v>
      </c>
      <c r="GD586" s="9"/>
      <c r="GE586" s="10"/>
      <c r="GF586" s="11"/>
      <c r="GG586" s="6">
        <f>SUMIF(GH$98:GH$128,$D586,GJ$98:GJ$128)</f>
        <v>0</v>
      </c>
      <c r="GH586" s="9"/>
      <c r="GI586" s="10"/>
      <c r="GJ586" s="11"/>
      <c r="GK586" s="6">
        <f>SUMIF(GL$98:GL$128,$D586,GN$98:GN$128)</f>
        <v>0</v>
      </c>
      <c r="GL586" s="9"/>
      <c r="GM586" s="10"/>
      <c r="GN586" s="11"/>
      <c r="GO586" s="6">
        <f>SUMIF(GP$98:GP$128,$D586,GR$98:GR$128)</f>
        <v>0</v>
      </c>
      <c r="GP586" s="9"/>
      <c r="GQ586" s="10"/>
      <c r="GR586" s="11"/>
      <c r="GS586" s="6">
        <f>SUMIF(GT$98:GT$128,$D586,GV$98:GV$128)</f>
        <v>0</v>
      </c>
      <c r="GT586" s="9"/>
      <c r="GU586" s="10"/>
      <c r="GV586" s="20"/>
      <c r="GW586" s="19">
        <f t="shared" si="15"/>
        <v>0</v>
      </c>
      <c r="GX586" s="472"/>
      <c r="GY586" s="522"/>
    </row>
    <row r="587" spans="1:207" ht="30.75" customHeight="1">
      <c r="A587" s="47" t="s">
        <v>79</v>
      </c>
      <c r="B587" s="496"/>
      <c r="C587" s="449" t="s">
        <v>526</v>
      </c>
      <c r="D587" s="445" t="s">
        <v>481</v>
      </c>
      <c r="E587" s="6">
        <f>SUMIF(F$129:F$159,$D587,H$129:H$159)</f>
        <v>0</v>
      </c>
      <c r="F587" s="9"/>
      <c r="G587" s="10"/>
      <c r="H587" s="11"/>
      <c r="I587" s="6">
        <f>SUMIF(J$129:J$159,$D587,L$129:L$159)</f>
        <v>0</v>
      </c>
      <c r="J587" s="9"/>
      <c r="K587" s="10"/>
      <c r="L587" s="11"/>
      <c r="M587" s="6">
        <f>SUMIF(N$129:N$159,$D587,P$129:P$159)</f>
        <v>0</v>
      </c>
      <c r="N587" s="9"/>
      <c r="O587" s="10"/>
      <c r="P587" s="11"/>
      <c r="Q587" s="6">
        <f>SUMIF(R$129:R$159,$D587,T$129:T$159)</f>
        <v>0</v>
      </c>
      <c r="R587" s="9"/>
      <c r="S587" s="10"/>
      <c r="T587" s="11"/>
      <c r="U587" s="6">
        <f>SUMIF(V$129:V$159,$D587,X$129:X$159)</f>
        <v>0</v>
      </c>
      <c r="V587" s="9"/>
      <c r="W587" s="10"/>
      <c r="X587" s="11"/>
      <c r="Y587" s="6">
        <f>SUMIF(Z$129:Z$159,$D587,AB$129:AB$159)</f>
        <v>0</v>
      </c>
      <c r="Z587" s="9"/>
      <c r="AA587" s="10"/>
      <c r="AB587" s="11"/>
      <c r="AC587" s="6">
        <f>SUMIF(AD$129:AD$159,$D587,AF$129:AF$159)</f>
        <v>0</v>
      </c>
      <c r="AD587" s="9"/>
      <c r="AE587" s="10"/>
      <c r="AF587" s="11"/>
      <c r="AG587" s="6">
        <f>SUMIF(AH$129:AH$159,$D587,AJ$129:AJ$159)</f>
        <v>0</v>
      </c>
      <c r="AH587" s="9"/>
      <c r="AI587" s="10"/>
      <c r="AJ587" s="11"/>
      <c r="AK587" s="6">
        <f>SUMIF(AL$129:AL$159,$D587,AN$129:AN$159)</f>
        <v>0</v>
      </c>
      <c r="AL587" s="9"/>
      <c r="AM587" s="10"/>
      <c r="AN587" s="11"/>
      <c r="AO587" s="6">
        <f>SUMIF(AP$129:AP$159,$D587,AR$129:AR$159)</f>
        <v>0</v>
      </c>
      <c r="AP587" s="9"/>
      <c r="AQ587" s="10"/>
      <c r="AR587" s="11"/>
      <c r="AS587" s="6">
        <f>SUMIF(AT$129:AT$159,$D587,AV$129:AV$159)</f>
        <v>0</v>
      </c>
      <c r="AT587" s="9"/>
      <c r="AU587" s="10"/>
      <c r="AV587" s="11"/>
      <c r="AW587" s="6">
        <f>SUMIF(AX$129:AX$159,$D587,AZ$129:AZ$159)</f>
        <v>0</v>
      </c>
      <c r="AX587" s="9"/>
      <c r="AY587" s="10"/>
      <c r="AZ587" s="11"/>
      <c r="BA587" s="6">
        <f>SUMIF(BB$129:BB$159,$D587,BD$129:BD$159)</f>
        <v>0</v>
      </c>
      <c r="BB587" s="9"/>
      <c r="BC587" s="10"/>
      <c r="BD587" s="11"/>
      <c r="BE587" s="6">
        <f>SUMIF(BF$129:BF$159,$D587,BH$129:BH$159)</f>
        <v>0</v>
      </c>
      <c r="BF587" s="9"/>
      <c r="BG587" s="10"/>
      <c r="BH587" s="11"/>
      <c r="BI587" s="6">
        <f>SUMIF(BJ$129:BJ$159,$D587,BL$129:BL$159)</f>
        <v>0</v>
      </c>
      <c r="BJ587" s="9"/>
      <c r="BK587" s="10"/>
      <c r="BL587" s="11"/>
      <c r="BM587" s="6">
        <f>SUMIF(BN$129:BN$159,$D587,BP$129:BP$159)</f>
        <v>0</v>
      </c>
      <c r="BN587" s="9"/>
      <c r="BO587" s="10"/>
      <c r="BP587" s="11"/>
      <c r="BQ587" s="6">
        <f>SUMIF(BR$129:BR$159,$D587,BT$129:BT$159)</f>
        <v>0</v>
      </c>
      <c r="BR587" s="9"/>
      <c r="BS587" s="10"/>
      <c r="BT587" s="11"/>
      <c r="BU587" s="6">
        <f>SUMIF(BV$129:BV$159,$D587,BX$129:BX$159)</f>
        <v>0</v>
      </c>
      <c r="BV587" s="9"/>
      <c r="BW587" s="10"/>
      <c r="BX587" s="11"/>
      <c r="BY587" s="6">
        <f>SUMIF(BZ$129:BZ$159,$D587,CB$129:CB$159)</f>
        <v>0</v>
      </c>
      <c r="BZ587" s="9"/>
      <c r="CA587" s="10"/>
      <c r="CB587" s="11"/>
      <c r="CC587" s="6">
        <f>SUMIF(CD$129:CD$159,$D587,CF$129:CF$159)</f>
        <v>0</v>
      </c>
      <c r="CD587" s="9"/>
      <c r="CE587" s="10"/>
      <c r="CF587" s="11"/>
      <c r="CG587" s="6">
        <f>SUMIF(CH$129:CH$159,$D587,CJ$129:CJ$159)</f>
        <v>0</v>
      </c>
      <c r="CH587" s="9"/>
      <c r="CI587" s="10"/>
      <c r="CJ587" s="11"/>
      <c r="CK587" s="6">
        <f>SUMIF(CL$129:CL$159,$D587,CN$129:CN$159)</f>
        <v>0</v>
      </c>
      <c r="CL587" s="9"/>
      <c r="CM587" s="10"/>
      <c r="CN587" s="11"/>
      <c r="CO587" s="6">
        <f>SUMIF(CP$129:CP$159,$D587,CR$129:CR$159)</f>
        <v>0</v>
      </c>
      <c r="CP587" s="9"/>
      <c r="CQ587" s="10"/>
      <c r="CR587" s="11"/>
      <c r="CS587" s="6">
        <f>SUMIF(CT$129:CT$159,$D587,CV$129:CV$159)</f>
        <v>0</v>
      </c>
      <c r="CT587" s="9"/>
      <c r="CU587" s="10"/>
      <c r="CV587" s="11"/>
      <c r="CW587" s="6">
        <f>SUMIF(CX$129:CX$159,$D587,CZ$129:CZ$159)</f>
        <v>0</v>
      </c>
      <c r="CX587" s="9"/>
      <c r="CY587" s="10"/>
      <c r="CZ587" s="11"/>
      <c r="DA587" s="6">
        <f>SUMIF(DB$129:DB$159,$D587,DD$129:DD$159)</f>
        <v>0</v>
      </c>
      <c r="DB587" s="9"/>
      <c r="DC587" s="10"/>
      <c r="DD587" s="11"/>
      <c r="DE587" s="6">
        <f>SUMIF(DF$129:DF$159,$D587,DH$129:DH$159)</f>
        <v>0</v>
      </c>
      <c r="DF587" s="9"/>
      <c r="DG587" s="10"/>
      <c r="DH587" s="11"/>
      <c r="DI587" s="6">
        <f>SUMIF(DJ$129:DJ$159,$D587,DL$129:DL$159)</f>
        <v>0</v>
      </c>
      <c r="DJ587" s="9"/>
      <c r="DK587" s="10"/>
      <c r="DL587" s="11"/>
      <c r="DM587" s="6">
        <f>SUMIF(DN$129:DN$159,$D587,DP$129:DP$159)</f>
        <v>0</v>
      </c>
      <c r="DN587" s="9"/>
      <c r="DO587" s="10"/>
      <c r="DP587" s="11"/>
      <c r="DQ587" s="6">
        <f>SUMIF(DR$129:DR$159,$D587,DT$129:DT$159)</f>
        <v>0</v>
      </c>
      <c r="DR587" s="9"/>
      <c r="DS587" s="10"/>
      <c r="DT587" s="11"/>
      <c r="DU587" s="6">
        <f>SUMIF(DV$129:DV$159,$D587,DX$129:DX$159)</f>
        <v>0</v>
      </c>
      <c r="DV587" s="9"/>
      <c r="DW587" s="10"/>
      <c r="DX587" s="11"/>
      <c r="DY587" s="6">
        <f>SUMIF(DZ$129:DZ$159,$D587,EB$129:EB$159)</f>
        <v>0</v>
      </c>
      <c r="DZ587" s="9"/>
      <c r="EA587" s="10"/>
      <c r="EB587" s="11"/>
      <c r="EC587" s="6">
        <f>SUMIF(ED$129:ED$159,$D587,EF$129:EF$159)</f>
        <v>0</v>
      </c>
      <c r="ED587" s="9"/>
      <c r="EE587" s="10"/>
      <c r="EF587" s="11"/>
      <c r="EG587" s="6">
        <f>SUMIF(EH$129:EH$159,$D587,EJ$129:EJ$159)</f>
        <v>0</v>
      </c>
      <c r="EH587" s="9"/>
      <c r="EI587" s="10"/>
      <c r="EJ587" s="11"/>
      <c r="EK587" s="6">
        <f>SUMIF(EL$129:EL$159,$D587,EN$129:EN$159)</f>
        <v>0</v>
      </c>
      <c r="EL587" s="9"/>
      <c r="EM587" s="10"/>
      <c r="EN587" s="11"/>
      <c r="EO587" s="6">
        <f>SUMIF(EP$129:EP$159,$D587,ER$129:ER$159)</f>
        <v>0</v>
      </c>
      <c r="EP587" s="9"/>
      <c r="EQ587" s="10"/>
      <c r="ER587" s="11"/>
      <c r="ES587" s="6">
        <f>SUMIF(ET$129:ET$159,$D587,EV$129:EV$159)</f>
        <v>0</v>
      </c>
      <c r="ET587" s="9"/>
      <c r="EU587" s="10"/>
      <c r="EV587" s="11"/>
      <c r="EW587" s="6">
        <f>SUMIF(EX$129:EX$159,$D587,EZ$129:EZ$159)</f>
        <v>0</v>
      </c>
      <c r="EX587" s="9"/>
      <c r="EY587" s="10"/>
      <c r="EZ587" s="11"/>
      <c r="FA587" s="6">
        <f>SUMIF(FB$129:FB$159,$D587,FD$129:FD$159)</f>
        <v>0</v>
      </c>
      <c r="FB587" s="9"/>
      <c r="FC587" s="10"/>
      <c r="FD587" s="11"/>
      <c r="FE587" s="6">
        <f>SUMIF(FF$129:FF$159,$D587,FH$129:FH$159)</f>
        <v>0</v>
      </c>
      <c r="FF587" s="9"/>
      <c r="FG587" s="10"/>
      <c r="FH587" s="11"/>
      <c r="FI587" s="6">
        <f>SUMIF(FJ$129:FJ$159,$D587,FL$129:FL$159)</f>
        <v>0</v>
      </c>
      <c r="FJ587" s="9"/>
      <c r="FK587" s="10"/>
      <c r="FL587" s="11"/>
      <c r="FM587" s="6">
        <f>SUMIF(FN$129:FN$159,$D587,FP$129:FP$159)</f>
        <v>0</v>
      </c>
      <c r="FN587" s="9"/>
      <c r="FO587" s="10"/>
      <c r="FP587" s="11"/>
      <c r="FQ587" s="6">
        <f>SUMIF(FR$129:FR$159,$D587,FT$129:FT$159)</f>
        <v>0</v>
      </c>
      <c r="FR587" s="9"/>
      <c r="FS587" s="10"/>
      <c r="FT587" s="11"/>
      <c r="FU587" s="6">
        <f>SUMIF(FV$129:FV$159,$D587,FX$129:FX$159)</f>
        <v>0</v>
      </c>
      <c r="FV587" s="9"/>
      <c r="FW587" s="10"/>
      <c r="FX587" s="11"/>
      <c r="FY587" s="6">
        <f>SUMIF(FZ$129:FZ$159,$D587,GB$129:GB$159)</f>
        <v>0</v>
      </c>
      <c r="FZ587" s="9"/>
      <c r="GA587" s="10"/>
      <c r="GB587" s="11"/>
      <c r="GC587" s="6">
        <f>SUMIF(GD$129:GD$159,$D587,GF$129:GF$159)</f>
        <v>0</v>
      </c>
      <c r="GD587" s="9"/>
      <c r="GE587" s="10"/>
      <c r="GF587" s="11"/>
      <c r="GG587" s="6">
        <f>SUMIF(GH$129:GH$159,$D587,GJ$129:GJ$159)</f>
        <v>0</v>
      </c>
      <c r="GH587" s="9"/>
      <c r="GI587" s="10"/>
      <c r="GJ587" s="11"/>
      <c r="GK587" s="6">
        <f>SUMIF(GL$129:GL$159,$D587,GN$129:GN$159)</f>
        <v>0</v>
      </c>
      <c r="GL587" s="9"/>
      <c r="GM587" s="10"/>
      <c r="GN587" s="11"/>
      <c r="GO587" s="6">
        <f>SUMIF(GP$129:GP$159,$D587,GR$129:GR$159)</f>
        <v>0</v>
      </c>
      <c r="GP587" s="9"/>
      <c r="GQ587" s="10"/>
      <c r="GR587" s="11"/>
      <c r="GS587" s="6">
        <f>SUMIF(GT$129:GT$159,$D587,GV$129:GV$159)</f>
        <v>0</v>
      </c>
      <c r="GT587" s="9"/>
      <c r="GU587" s="10"/>
      <c r="GV587" s="20"/>
      <c r="GW587" s="19">
        <f t="shared" si="15"/>
        <v>0</v>
      </c>
      <c r="GX587" s="472"/>
      <c r="GY587" s="522"/>
    </row>
    <row r="588" spans="1:207" ht="30.75" customHeight="1">
      <c r="A588" s="47" t="s">
        <v>80</v>
      </c>
      <c r="B588" s="496"/>
      <c r="C588" s="449" t="s">
        <v>526</v>
      </c>
      <c r="D588" s="445" t="s">
        <v>481</v>
      </c>
      <c r="E588" s="6">
        <f>SUMIF(F$160:F$190,$D588,H$160:H$190)</f>
        <v>0</v>
      </c>
      <c r="F588" s="9"/>
      <c r="G588" s="10"/>
      <c r="H588" s="11"/>
      <c r="I588" s="6">
        <f>SUMIF(J$160:J$190,$D588,L$160:L$190)</f>
        <v>0</v>
      </c>
      <c r="J588" s="9"/>
      <c r="K588" s="10"/>
      <c r="L588" s="11"/>
      <c r="M588" s="6">
        <f>SUMIF(N$160:N$190,$D588,P$160:P$190)</f>
        <v>0</v>
      </c>
      <c r="N588" s="9"/>
      <c r="O588" s="10"/>
      <c r="P588" s="11"/>
      <c r="Q588" s="6">
        <f>SUMIF(R$160:R$190,$D588,T$160:T$190)</f>
        <v>0</v>
      </c>
      <c r="R588" s="9"/>
      <c r="S588" s="10"/>
      <c r="T588" s="11"/>
      <c r="U588" s="6">
        <f>SUMIF(V$160:V$190,$D588,X$160:X$190)</f>
        <v>0</v>
      </c>
      <c r="V588" s="9"/>
      <c r="W588" s="10"/>
      <c r="X588" s="11"/>
      <c r="Y588" s="6">
        <f>SUMIF(Z$160:Z$190,$D588,AB$160:AB$190)</f>
        <v>0</v>
      </c>
      <c r="Z588" s="9"/>
      <c r="AA588" s="10"/>
      <c r="AB588" s="11"/>
      <c r="AC588" s="6">
        <f>SUMIF(AD$160:AD$190,$D588,AF$160:AF$190)</f>
        <v>0</v>
      </c>
      <c r="AD588" s="9"/>
      <c r="AE588" s="10"/>
      <c r="AF588" s="11"/>
      <c r="AG588" s="6">
        <f>SUMIF(AH$160:AH$190,$D588,AJ$160:AJ$190)</f>
        <v>0</v>
      </c>
      <c r="AH588" s="9"/>
      <c r="AI588" s="10"/>
      <c r="AJ588" s="11"/>
      <c r="AK588" s="6">
        <f>SUMIF(AL$160:AL$190,$D588,AN$160:AN$190)</f>
        <v>0</v>
      </c>
      <c r="AL588" s="9"/>
      <c r="AM588" s="10"/>
      <c r="AN588" s="11"/>
      <c r="AO588" s="6">
        <f>SUMIF(AP$160:AP$190,$D588,AR$160:AR$190)</f>
        <v>0</v>
      </c>
      <c r="AP588" s="9"/>
      <c r="AQ588" s="10"/>
      <c r="AR588" s="11"/>
      <c r="AS588" s="6">
        <f>SUMIF(AT$160:AT$190,$D588,AV$160:AV$190)</f>
        <v>0</v>
      </c>
      <c r="AT588" s="9"/>
      <c r="AU588" s="10"/>
      <c r="AV588" s="11"/>
      <c r="AW588" s="6">
        <f>SUMIF(AX$160:AX$190,$D588,AZ$160:AZ$190)</f>
        <v>0</v>
      </c>
      <c r="AX588" s="9"/>
      <c r="AY588" s="10"/>
      <c r="AZ588" s="11"/>
      <c r="BA588" s="6">
        <f>SUMIF(BB$160:BB$190,$D588,BD$160:BD$190)</f>
        <v>0</v>
      </c>
      <c r="BB588" s="9"/>
      <c r="BC588" s="10"/>
      <c r="BD588" s="11"/>
      <c r="BE588" s="6">
        <f>SUMIF(BF$160:BF$190,$D588,BH$160:BH$190)</f>
        <v>0</v>
      </c>
      <c r="BF588" s="9"/>
      <c r="BG588" s="10"/>
      <c r="BH588" s="11"/>
      <c r="BI588" s="6">
        <f>SUMIF(BJ$160:BJ$190,$D588,BL$160:BL$190)</f>
        <v>0</v>
      </c>
      <c r="BJ588" s="9"/>
      <c r="BK588" s="10"/>
      <c r="BL588" s="11"/>
      <c r="BM588" s="6">
        <f>SUMIF(BN$160:BN$190,$D588,BP$160:BP$190)</f>
        <v>0</v>
      </c>
      <c r="BN588" s="9"/>
      <c r="BO588" s="10"/>
      <c r="BP588" s="11"/>
      <c r="BQ588" s="6">
        <f>SUMIF(BR$160:BR$190,$D588,BT$160:BT$190)</f>
        <v>0</v>
      </c>
      <c r="BR588" s="9"/>
      <c r="BS588" s="10"/>
      <c r="BT588" s="11"/>
      <c r="BU588" s="6">
        <f>SUMIF(BV$160:BV$190,$D588,BX$160:BX$190)</f>
        <v>0</v>
      </c>
      <c r="BV588" s="9"/>
      <c r="BW588" s="10"/>
      <c r="BX588" s="11"/>
      <c r="BY588" s="6">
        <f>SUMIF(BZ$160:BZ$190,$D588,CB$160:CB$190)</f>
        <v>0</v>
      </c>
      <c r="BZ588" s="9"/>
      <c r="CA588" s="10"/>
      <c r="CB588" s="11"/>
      <c r="CC588" s="6">
        <f>SUMIF(CD$160:CD$190,$D588,CF$160:CF$190)</f>
        <v>0</v>
      </c>
      <c r="CD588" s="9"/>
      <c r="CE588" s="10"/>
      <c r="CF588" s="11"/>
      <c r="CG588" s="6">
        <f>SUMIF(CH$160:CH$190,$D588,CJ$160:CJ$190)</f>
        <v>0</v>
      </c>
      <c r="CH588" s="9"/>
      <c r="CI588" s="10"/>
      <c r="CJ588" s="11"/>
      <c r="CK588" s="6">
        <f>SUMIF(CL$160:CL$190,$D588,CN$160:CN$190)</f>
        <v>0</v>
      </c>
      <c r="CL588" s="9"/>
      <c r="CM588" s="10"/>
      <c r="CN588" s="11"/>
      <c r="CO588" s="6">
        <f>SUMIF(CP$160:CP$190,$D588,CR$160:CR$190)</f>
        <v>0</v>
      </c>
      <c r="CP588" s="9"/>
      <c r="CQ588" s="10"/>
      <c r="CR588" s="11"/>
      <c r="CS588" s="6">
        <f>SUMIF(CT$160:CT$190,$D588,CV$160:CV$190)</f>
        <v>0</v>
      </c>
      <c r="CT588" s="9"/>
      <c r="CU588" s="10"/>
      <c r="CV588" s="11"/>
      <c r="CW588" s="6">
        <f>SUMIF(CX$160:CX$190,$D588,CZ$160:CZ$190)</f>
        <v>0</v>
      </c>
      <c r="CX588" s="9"/>
      <c r="CY588" s="10"/>
      <c r="CZ588" s="11"/>
      <c r="DA588" s="6">
        <f>SUMIF(DB$160:DB$190,$D588,DD$160:DD$190)</f>
        <v>0</v>
      </c>
      <c r="DB588" s="9"/>
      <c r="DC588" s="10"/>
      <c r="DD588" s="11"/>
      <c r="DE588" s="6">
        <f>SUMIF(DF$160:DF$190,$D588,DH$160:DH$190)</f>
        <v>0</v>
      </c>
      <c r="DF588" s="9"/>
      <c r="DG588" s="10"/>
      <c r="DH588" s="11"/>
      <c r="DI588" s="6">
        <f>SUMIF(DJ$160:DJ$190,$D588,DL$160:DL$190)</f>
        <v>0</v>
      </c>
      <c r="DJ588" s="9"/>
      <c r="DK588" s="10"/>
      <c r="DL588" s="11"/>
      <c r="DM588" s="6">
        <f>SUMIF(DN$160:DN$190,$D588,DP$160:DP$190)</f>
        <v>0</v>
      </c>
      <c r="DN588" s="9"/>
      <c r="DO588" s="10"/>
      <c r="DP588" s="11"/>
      <c r="DQ588" s="6">
        <f>SUMIF(DR$160:DR$190,$D588,DT$160:DT$190)</f>
        <v>0</v>
      </c>
      <c r="DR588" s="9"/>
      <c r="DS588" s="10"/>
      <c r="DT588" s="11"/>
      <c r="DU588" s="6">
        <f>SUMIF(DV$160:DV$190,$D588,DX$160:DX$190)</f>
        <v>0</v>
      </c>
      <c r="DV588" s="9"/>
      <c r="DW588" s="10"/>
      <c r="DX588" s="11"/>
      <c r="DY588" s="6">
        <f>SUMIF(DZ$160:DZ$190,$D588,EB$160:EB$190)</f>
        <v>0</v>
      </c>
      <c r="DZ588" s="9"/>
      <c r="EA588" s="10"/>
      <c r="EB588" s="11"/>
      <c r="EC588" s="6">
        <f>SUMIF(ED$160:ED$190,$D588,EF$160:EF$190)</f>
        <v>0</v>
      </c>
      <c r="ED588" s="9"/>
      <c r="EE588" s="10"/>
      <c r="EF588" s="11"/>
      <c r="EG588" s="6">
        <f>SUMIF(EH$160:EH$190,$D588,EJ$160:EJ$190)</f>
        <v>0</v>
      </c>
      <c r="EH588" s="9"/>
      <c r="EI588" s="10"/>
      <c r="EJ588" s="11"/>
      <c r="EK588" s="6">
        <f>SUMIF(EL$160:EL$190,$D588,EN$160:EN$190)</f>
        <v>0</v>
      </c>
      <c r="EL588" s="9"/>
      <c r="EM588" s="10"/>
      <c r="EN588" s="11"/>
      <c r="EO588" s="6">
        <f>SUMIF(EP$160:EP$190,$D588,ER$160:ER$190)</f>
        <v>0</v>
      </c>
      <c r="EP588" s="9"/>
      <c r="EQ588" s="10"/>
      <c r="ER588" s="11"/>
      <c r="ES588" s="6">
        <f>SUMIF(ET$160:ET$190,$D588,EV$160:EV$190)</f>
        <v>0</v>
      </c>
      <c r="ET588" s="9"/>
      <c r="EU588" s="10"/>
      <c r="EV588" s="11"/>
      <c r="EW588" s="6">
        <f>SUMIF(EX$160:EX$190,$D588,EZ$160:EZ$190)</f>
        <v>0</v>
      </c>
      <c r="EX588" s="9"/>
      <c r="EY588" s="10"/>
      <c r="EZ588" s="11"/>
      <c r="FA588" s="6">
        <f>SUMIF(FB$160:FB$190,$D588,FD$160:FD$190)</f>
        <v>0</v>
      </c>
      <c r="FB588" s="9"/>
      <c r="FC588" s="10"/>
      <c r="FD588" s="11"/>
      <c r="FE588" s="6">
        <f>SUMIF(FF$160:FF$190,$D588,FH$160:FH$190)</f>
        <v>0</v>
      </c>
      <c r="FF588" s="9"/>
      <c r="FG588" s="10"/>
      <c r="FH588" s="11"/>
      <c r="FI588" s="6">
        <f>SUMIF(FJ$160:FJ$190,$D588,FL$160:FL$190)</f>
        <v>0</v>
      </c>
      <c r="FJ588" s="9"/>
      <c r="FK588" s="10"/>
      <c r="FL588" s="11"/>
      <c r="FM588" s="6">
        <f>SUMIF(FN$160:FN$190,$D588,FP$160:FP$190)</f>
        <v>0</v>
      </c>
      <c r="FN588" s="9"/>
      <c r="FO588" s="10"/>
      <c r="FP588" s="11"/>
      <c r="FQ588" s="6">
        <f>SUMIF(FR$160:FR$190,$D588,FT$160:FT$190)</f>
        <v>0</v>
      </c>
      <c r="FR588" s="9"/>
      <c r="FS588" s="10"/>
      <c r="FT588" s="11"/>
      <c r="FU588" s="6">
        <f>SUMIF(FV$160:FV$190,$D588,FX$160:FX$190)</f>
        <v>0</v>
      </c>
      <c r="FV588" s="9"/>
      <c r="FW588" s="10"/>
      <c r="FX588" s="11"/>
      <c r="FY588" s="6">
        <f>SUMIF(FZ$160:FZ$190,$D588,GB$160:GB$190)</f>
        <v>0</v>
      </c>
      <c r="FZ588" s="9"/>
      <c r="GA588" s="10"/>
      <c r="GB588" s="11"/>
      <c r="GC588" s="6">
        <f>SUMIF(GD$160:GD$190,$D588,GF$160:GF$190)</f>
        <v>0</v>
      </c>
      <c r="GD588" s="9"/>
      <c r="GE588" s="10"/>
      <c r="GF588" s="11"/>
      <c r="GG588" s="6">
        <f>SUMIF(GH$160:GH$190,$D588,GJ$160:GJ$190)</f>
        <v>0</v>
      </c>
      <c r="GH588" s="9"/>
      <c r="GI588" s="10"/>
      <c r="GJ588" s="11"/>
      <c r="GK588" s="6">
        <f>SUMIF(GL$160:GL$190,$D588,GN$160:GN$190)</f>
        <v>0</v>
      </c>
      <c r="GL588" s="9"/>
      <c r="GM588" s="10"/>
      <c r="GN588" s="11"/>
      <c r="GO588" s="6">
        <f>SUMIF(GP$160:GP$190,$D588,GR$160:GR$190)</f>
        <v>0</v>
      </c>
      <c r="GP588" s="9"/>
      <c r="GQ588" s="10"/>
      <c r="GR588" s="11"/>
      <c r="GS588" s="6">
        <f>SUMIF(GT$160:GT$190,$D588,GV$160:GV$190)</f>
        <v>0</v>
      </c>
      <c r="GT588" s="9"/>
      <c r="GU588" s="10"/>
      <c r="GV588" s="20"/>
      <c r="GW588" s="19">
        <f t="shared" si="15"/>
        <v>0</v>
      </c>
      <c r="GX588" s="472"/>
      <c r="GY588" s="522"/>
    </row>
    <row r="589" spans="1:207" ht="30.75" customHeight="1">
      <c r="A589" s="47" t="s">
        <v>81</v>
      </c>
      <c r="B589" s="496"/>
      <c r="C589" s="449" t="s">
        <v>526</v>
      </c>
      <c r="D589" s="445" t="s">
        <v>481</v>
      </c>
      <c r="E589" s="6">
        <f>SUMIF(F$191:F$221,$D589,H$191:H$221)</f>
        <v>0</v>
      </c>
      <c r="F589" s="9"/>
      <c r="G589" s="10"/>
      <c r="H589" s="11"/>
      <c r="I589" s="6">
        <f>SUMIF(J$191:J$221,$D589,L$191:L$221)</f>
        <v>0</v>
      </c>
      <c r="J589" s="9"/>
      <c r="K589" s="10"/>
      <c r="L589" s="11"/>
      <c r="M589" s="6">
        <f>SUMIF(N$191:N$221,$D589,P$191:P$221)</f>
        <v>0</v>
      </c>
      <c r="N589" s="9"/>
      <c r="O589" s="10"/>
      <c r="P589" s="11"/>
      <c r="Q589" s="6">
        <f>SUMIF(R$191:R$221,$D589,T$191:T$221)</f>
        <v>0</v>
      </c>
      <c r="R589" s="9"/>
      <c r="S589" s="10"/>
      <c r="T589" s="11"/>
      <c r="U589" s="6">
        <f>SUMIF(V$191:V$221,$D589,X$191:X$221)</f>
        <v>0</v>
      </c>
      <c r="V589" s="9"/>
      <c r="W589" s="10"/>
      <c r="X589" s="11"/>
      <c r="Y589" s="6">
        <f>SUMIF(Z$191:Z$221,$D589,AB$191:AB$221)</f>
        <v>0</v>
      </c>
      <c r="Z589" s="9"/>
      <c r="AA589" s="10"/>
      <c r="AB589" s="11"/>
      <c r="AC589" s="6">
        <f>SUMIF(AD$191:AD$221,$D589,AF$191:AF$221)</f>
        <v>0</v>
      </c>
      <c r="AD589" s="9"/>
      <c r="AE589" s="10"/>
      <c r="AF589" s="11"/>
      <c r="AG589" s="6">
        <f>SUMIF(AH$191:AH$221,$D589,AJ$191:AJ$221)</f>
        <v>0</v>
      </c>
      <c r="AH589" s="9"/>
      <c r="AI589" s="10"/>
      <c r="AJ589" s="11"/>
      <c r="AK589" s="6">
        <f>SUMIF(AL$191:AL$221,$D589,AN$191:AN$221)</f>
        <v>0</v>
      </c>
      <c r="AL589" s="9"/>
      <c r="AM589" s="10"/>
      <c r="AN589" s="11"/>
      <c r="AO589" s="6">
        <f>SUMIF(AP$191:AP$221,$D589,AR$191:AR$221)</f>
        <v>0</v>
      </c>
      <c r="AP589" s="9"/>
      <c r="AQ589" s="10"/>
      <c r="AR589" s="11"/>
      <c r="AS589" s="6">
        <f>SUMIF(AT$191:AT$221,$D589,AV$191:AV$221)</f>
        <v>0</v>
      </c>
      <c r="AT589" s="9"/>
      <c r="AU589" s="10"/>
      <c r="AV589" s="11"/>
      <c r="AW589" s="6">
        <f>SUMIF(AX$191:AX$221,$D589,AZ$191:AZ$221)</f>
        <v>0</v>
      </c>
      <c r="AX589" s="9"/>
      <c r="AY589" s="10"/>
      <c r="AZ589" s="11"/>
      <c r="BA589" s="6">
        <f>SUMIF(BB$191:BB$221,$D589,BD$191:BD$221)</f>
        <v>0</v>
      </c>
      <c r="BB589" s="9"/>
      <c r="BC589" s="10"/>
      <c r="BD589" s="11"/>
      <c r="BE589" s="6">
        <f>SUMIF(BF$191:BF$221,$D589,BH$191:BH$221)</f>
        <v>0</v>
      </c>
      <c r="BF589" s="9"/>
      <c r="BG589" s="10"/>
      <c r="BH589" s="11"/>
      <c r="BI589" s="6">
        <f>SUMIF(BJ$191:BJ$221,$D589,BL$191:BL$221)</f>
        <v>0</v>
      </c>
      <c r="BJ589" s="9"/>
      <c r="BK589" s="10"/>
      <c r="BL589" s="11"/>
      <c r="BM589" s="6">
        <f>SUMIF(BN$191:BN$221,$D589,BP$191:BP$221)</f>
        <v>0</v>
      </c>
      <c r="BN589" s="9"/>
      <c r="BO589" s="10"/>
      <c r="BP589" s="11"/>
      <c r="BQ589" s="6">
        <f>SUMIF(BR$191:BR$221,$D589,BT$191:BT$221)</f>
        <v>0</v>
      </c>
      <c r="BR589" s="9"/>
      <c r="BS589" s="10"/>
      <c r="BT589" s="11"/>
      <c r="BU589" s="6">
        <f>SUMIF(BV$191:BV$221,$D589,BX$191:BX$221)</f>
        <v>0</v>
      </c>
      <c r="BV589" s="9"/>
      <c r="BW589" s="10"/>
      <c r="BX589" s="11"/>
      <c r="BY589" s="6">
        <f>SUMIF(BZ$191:BZ$221,$D589,CB$191:CB$221)</f>
        <v>0</v>
      </c>
      <c r="BZ589" s="9"/>
      <c r="CA589" s="10"/>
      <c r="CB589" s="11"/>
      <c r="CC589" s="6">
        <f>SUMIF(CD$191:CD$221,$D589,CF$191:CF$221)</f>
        <v>0</v>
      </c>
      <c r="CD589" s="9"/>
      <c r="CE589" s="10"/>
      <c r="CF589" s="11"/>
      <c r="CG589" s="6">
        <f>SUMIF(CH$191:CH$221,$D589,CJ$191:CJ$221)</f>
        <v>0</v>
      </c>
      <c r="CH589" s="9"/>
      <c r="CI589" s="10"/>
      <c r="CJ589" s="11"/>
      <c r="CK589" s="6">
        <f>SUMIF(CL$191:CL$221,$D589,CN$191:CN$221)</f>
        <v>0</v>
      </c>
      <c r="CL589" s="9"/>
      <c r="CM589" s="10"/>
      <c r="CN589" s="11"/>
      <c r="CO589" s="6">
        <f>SUMIF(CP$191:CP$221,$D589,CR$191:CR$221)</f>
        <v>0</v>
      </c>
      <c r="CP589" s="9"/>
      <c r="CQ589" s="10"/>
      <c r="CR589" s="11"/>
      <c r="CS589" s="6">
        <f>SUMIF(CT$191:CT$221,$D589,CV$191:CV$221)</f>
        <v>0</v>
      </c>
      <c r="CT589" s="9"/>
      <c r="CU589" s="10"/>
      <c r="CV589" s="11"/>
      <c r="CW589" s="6">
        <f>SUMIF(CX$191:CX$221,$D589,CZ$191:CZ$221)</f>
        <v>0</v>
      </c>
      <c r="CX589" s="9"/>
      <c r="CY589" s="10"/>
      <c r="CZ589" s="11"/>
      <c r="DA589" s="6">
        <f>SUMIF(DB$191:DB$221,$D589,DD$191:DD$221)</f>
        <v>0</v>
      </c>
      <c r="DB589" s="9"/>
      <c r="DC589" s="10"/>
      <c r="DD589" s="11"/>
      <c r="DE589" s="6">
        <f>SUMIF(DF$191:DF$221,$D589,DH$191:DH$221)</f>
        <v>0</v>
      </c>
      <c r="DF589" s="9"/>
      <c r="DG589" s="10"/>
      <c r="DH589" s="11"/>
      <c r="DI589" s="6">
        <f>SUMIF(DJ$191:DJ$221,$D589,DL$191:DL$221)</f>
        <v>0</v>
      </c>
      <c r="DJ589" s="9"/>
      <c r="DK589" s="10"/>
      <c r="DL589" s="11"/>
      <c r="DM589" s="6">
        <f>SUMIF(DN$191:DN$221,$D589,DP$191:DP$221)</f>
        <v>0</v>
      </c>
      <c r="DN589" s="9"/>
      <c r="DO589" s="10"/>
      <c r="DP589" s="11"/>
      <c r="DQ589" s="6">
        <f>SUMIF(DR$191:DR$221,$D589,DT$191:DT$221)</f>
        <v>0</v>
      </c>
      <c r="DR589" s="9"/>
      <c r="DS589" s="10"/>
      <c r="DT589" s="11"/>
      <c r="DU589" s="6">
        <f>SUMIF(DV$191:DV$221,$D589,DX$191:DX$221)</f>
        <v>0</v>
      </c>
      <c r="DV589" s="9"/>
      <c r="DW589" s="10"/>
      <c r="DX589" s="11"/>
      <c r="DY589" s="6">
        <f>SUMIF(DZ$191:DZ$221,$D589,EB$191:EB$221)</f>
        <v>0</v>
      </c>
      <c r="DZ589" s="9"/>
      <c r="EA589" s="10"/>
      <c r="EB589" s="11"/>
      <c r="EC589" s="6">
        <f>SUMIF(ED$191:ED$221,$D589,EF$191:EF$221)</f>
        <v>0</v>
      </c>
      <c r="ED589" s="9"/>
      <c r="EE589" s="10"/>
      <c r="EF589" s="11"/>
      <c r="EG589" s="6">
        <f>SUMIF(EH$191:EH$221,$D589,EJ$191:EJ$221)</f>
        <v>0</v>
      </c>
      <c r="EH589" s="9"/>
      <c r="EI589" s="10"/>
      <c r="EJ589" s="11"/>
      <c r="EK589" s="6">
        <f>SUMIF(EL$191:EL$221,$D589,EN$191:EN$221)</f>
        <v>0</v>
      </c>
      <c r="EL589" s="9"/>
      <c r="EM589" s="10"/>
      <c r="EN589" s="11"/>
      <c r="EO589" s="6">
        <f>SUMIF(EP$191:EP$221,$D589,ER$191:ER$221)</f>
        <v>0</v>
      </c>
      <c r="EP589" s="9"/>
      <c r="EQ589" s="10"/>
      <c r="ER589" s="11"/>
      <c r="ES589" s="6">
        <f>SUMIF(ET$191:ET$221,$D589,EV$191:EV$221)</f>
        <v>0</v>
      </c>
      <c r="ET589" s="9"/>
      <c r="EU589" s="10"/>
      <c r="EV589" s="11"/>
      <c r="EW589" s="6">
        <f>SUMIF(EX$191:EX$221,$D589,EZ$191:EZ$221)</f>
        <v>0</v>
      </c>
      <c r="EX589" s="9"/>
      <c r="EY589" s="10"/>
      <c r="EZ589" s="11"/>
      <c r="FA589" s="6">
        <f>SUMIF(FB$191:FB$221,$D589,FD$191:FD$221)</f>
        <v>0</v>
      </c>
      <c r="FB589" s="9"/>
      <c r="FC589" s="10"/>
      <c r="FD589" s="11"/>
      <c r="FE589" s="6">
        <f>SUMIF(FF$191:FF$221,$D589,FH$191:FH$221)</f>
        <v>0</v>
      </c>
      <c r="FF589" s="9"/>
      <c r="FG589" s="10"/>
      <c r="FH589" s="11"/>
      <c r="FI589" s="6">
        <f>SUMIF(FJ$191:FJ$221,$D589,FL$191:FL$221)</f>
        <v>0</v>
      </c>
      <c r="FJ589" s="9"/>
      <c r="FK589" s="10"/>
      <c r="FL589" s="11"/>
      <c r="FM589" s="6">
        <f>SUMIF(FN$191:FN$221,$D589,FP$191:FP$221)</f>
        <v>0</v>
      </c>
      <c r="FN589" s="9"/>
      <c r="FO589" s="10"/>
      <c r="FP589" s="11"/>
      <c r="FQ589" s="6">
        <f>SUMIF(FR$191:FR$221,$D589,FT$191:FT$221)</f>
        <v>0</v>
      </c>
      <c r="FR589" s="9"/>
      <c r="FS589" s="10"/>
      <c r="FT589" s="11"/>
      <c r="FU589" s="6">
        <f>SUMIF(FV$191:FV$221,$D589,FX$191:FX$221)</f>
        <v>0</v>
      </c>
      <c r="FV589" s="9"/>
      <c r="FW589" s="10"/>
      <c r="FX589" s="11"/>
      <c r="FY589" s="6">
        <f>SUMIF(FZ$191:FZ$221,$D589,GB$191:GB$221)</f>
        <v>0</v>
      </c>
      <c r="FZ589" s="9"/>
      <c r="GA589" s="10"/>
      <c r="GB589" s="11"/>
      <c r="GC589" s="6">
        <f>SUMIF(GD$191:GD$221,$D589,GF$191:GF$221)</f>
        <v>0</v>
      </c>
      <c r="GD589" s="9"/>
      <c r="GE589" s="10"/>
      <c r="GF589" s="11"/>
      <c r="GG589" s="6">
        <f>SUMIF(GH$191:GH$221,$D589,GJ$191:GJ$221)</f>
        <v>0</v>
      </c>
      <c r="GH589" s="9"/>
      <c r="GI589" s="10"/>
      <c r="GJ589" s="11"/>
      <c r="GK589" s="6">
        <f>SUMIF(GL$191:GL$221,$D589,GN$191:GN$221)</f>
        <v>0</v>
      </c>
      <c r="GL589" s="9"/>
      <c r="GM589" s="10"/>
      <c r="GN589" s="11"/>
      <c r="GO589" s="6">
        <f>SUMIF(GP$191:GP$221,$D589,GR$191:GR$221)</f>
        <v>0</v>
      </c>
      <c r="GP589" s="9"/>
      <c r="GQ589" s="10"/>
      <c r="GR589" s="11"/>
      <c r="GS589" s="6">
        <f>SUMIF(GT$191:GT$221,$D589,GV$191:GV$221)</f>
        <v>0</v>
      </c>
      <c r="GT589" s="9"/>
      <c r="GU589" s="10"/>
      <c r="GV589" s="20"/>
      <c r="GW589" s="19">
        <f t="shared" si="15"/>
        <v>0</v>
      </c>
      <c r="GX589" s="472"/>
      <c r="GY589" s="522"/>
    </row>
    <row r="590" spans="1:207" ht="30.75" customHeight="1">
      <c r="A590" s="47" t="s">
        <v>82</v>
      </c>
      <c r="B590" s="496"/>
      <c r="C590" s="449" t="s">
        <v>526</v>
      </c>
      <c r="D590" s="445" t="s">
        <v>481</v>
      </c>
      <c r="E590" s="6">
        <f>SUMIF(F$222:F$252,$D590,H$222:H$252)</f>
        <v>0</v>
      </c>
      <c r="F590" s="9"/>
      <c r="G590" s="10"/>
      <c r="H590" s="11"/>
      <c r="I590" s="6">
        <f>SUMIF(J$222:J$252,$D590,L$222:L$252)</f>
        <v>0</v>
      </c>
      <c r="J590" s="9"/>
      <c r="K590" s="10"/>
      <c r="L590" s="11"/>
      <c r="M590" s="6">
        <f>SUMIF(N$222:N$252,$D590,P$222:P$252)</f>
        <v>0</v>
      </c>
      <c r="N590" s="9"/>
      <c r="O590" s="10"/>
      <c r="P590" s="11"/>
      <c r="Q590" s="6">
        <f>SUMIF(R$222:R$252,$D590,T$222:T$252)</f>
        <v>0</v>
      </c>
      <c r="R590" s="9"/>
      <c r="S590" s="10"/>
      <c r="T590" s="11"/>
      <c r="U590" s="6">
        <f>SUMIF(V$222:V$252,$D590,X$222:X$252)</f>
        <v>0</v>
      </c>
      <c r="V590" s="9"/>
      <c r="W590" s="10"/>
      <c r="X590" s="11"/>
      <c r="Y590" s="6">
        <f>SUMIF(Z$222:Z$252,$D590,AB$222:AB$252)</f>
        <v>0</v>
      </c>
      <c r="Z590" s="9"/>
      <c r="AA590" s="10"/>
      <c r="AB590" s="11"/>
      <c r="AC590" s="6">
        <f>SUMIF(AD$222:AD$252,$D590,AF$222:AF$252)</f>
        <v>0</v>
      </c>
      <c r="AD590" s="9"/>
      <c r="AE590" s="10"/>
      <c r="AF590" s="11"/>
      <c r="AG590" s="6">
        <f>SUMIF(AH$222:AH$252,$D590,AJ$222:AJ$252)</f>
        <v>0</v>
      </c>
      <c r="AH590" s="9"/>
      <c r="AI590" s="10"/>
      <c r="AJ590" s="11"/>
      <c r="AK590" s="6">
        <f>SUMIF(AL$222:AL$252,$D590,AN$222:AN$252)</f>
        <v>0</v>
      </c>
      <c r="AL590" s="9"/>
      <c r="AM590" s="10"/>
      <c r="AN590" s="11"/>
      <c r="AO590" s="6">
        <f>SUMIF(AP$222:AP$252,$D590,AR$222:AR$252)</f>
        <v>0</v>
      </c>
      <c r="AP590" s="9"/>
      <c r="AQ590" s="10"/>
      <c r="AR590" s="11"/>
      <c r="AS590" s="6">
        <f>SUMIF(AT$222:AT$252,$D590,AV$222:AV$252)</f>
        <v>0</v>
      </c>
      <c r="AT590" s="9"/>
      <c r="AU590" s="10"/>
      <c r="AV590" s="11"/>
      <c r="AW590" s="6">
        <f>SUMIF(AX$222:AX$252,$D590,AZ$222:AZ$252)</f>
        <v>0</v>
      </c>
      <c r="AX590" s="9"/>
      <c r="AY590" s="10"/>
      <c r="AZ590" s="11"/>
      <c r="BA590" s="6">
        <f>SUMIF(BB$222:BB$252,$D590,BD$222:BD$252)</f>
        <v>0</v>
      </c>
      <c r="BB590" s="9"/>
      <c r="BC590" s="10"/>
      <c r="BD590" s="11"/>
      <c r="BE590" s="6">
        <f>SUMIF(BF$222:BF$252,$D590,BH$222:BH$252)</f>
        <v>0</v>
      </c>
      <c r="BF590" s="9"/>
      <c r="BG590" s="10"/>
      <c r="BH590" s="11"/>
      <c r="BI590" s="6">
        <f>SUMIF(BJ$222:BJ$252,$D590,BL$222:BL$252)</f>
        <v>0</v>
      </c>
      <c r="BJ590" s="9"/>
      <c r="BK590" s="10"/>
      <c r="BL590" s="11"/>
      <c r="BM590" s="6">
        <f>SUMIF(BN$222:BN$252,$D590,BP$222:BP$252)</f>
        <v>0</v>
      </c>
      <c r="BN590" s="9"/>
      <c r="BO590" s="10"/>
      <c r="BP590" s="11"/>
      <c r="BQ590" s="6">
        <f>SUMIF(BR$222:BR$252,$D590,BT$222:BT$252)</f>
        <v>0</v>
      </c>
      <c r="BR590" s="9"/>
      <c r="BS590" s="10"/>
      <c r="BT590" s="11"/>
      <c r="BU590" s="6">
        <f>SUMIF(BV$222:BV$252,$D590,BX$222:BX$252)</f>
        <v>0</v>
      </c>
      <c r="BV590" s="9"/>
      <c r="BW590" s="10"/>
      <c r="BX590" s="11"/>
      <c r="BY590" s="6">
        <f>SUMIF(BZ$222:BZ$252,$D590,CB$222:CB$252)</f>
        <v>0</v>
      </c>
      <c r="BZ590" s="9"/>
      <c r="CA590" s="10"/>
      <c r="CB590" s="11"/>
      <c r="CC590" s="6">
        <f>SUMIF(CD$222:CD$252,$D590,CF$222:CF$252)</f>
        <v>0</v>
      </c>
      <c r="CD590" s="9"/>
      <c r="CE590" s="10"/>
      <c r="CF590" s="11"/>
      <c r="CG590" s="6">
        <f>SUMIF(CH$222:CH$252,$D590,CJ$222:CJ$252)</f>
        <v>0</v>
      </c>
      <c r="CH590" s="9"/>
      <c r="CI590" s="10"/>
      <c r="CJ590" s="11"/>
      <c r="CK590" s="6">
        <f>SUMIF(CL$222:CL$252,$D590,CN$222:CN$252)</f>
        <v>0</v>
      </c>
      <c r="CL590" s="9"/>
      <c r="CM590" s="10"/>
      <c r="CN590" s="11"/>
      <c r="CO590" s="6">
        <f>SUMIF(CP$222:CP$252,$D590,CR$222:CR$252)</f>
        <v>0</v>
      </c>
      <c r="CP590" s="9"/>
      <c r="CQ590" s="10"/>
      <c r="CR590" s="11"/>
      <c r="CS590" s="6">
        <f>SUMIF(CT$222:CT$252,$D590,CV$222:CV$252)</f>
        <v>0</v>
      </c>
      <c r="CT590" s="9"/>
      <c r="CU590" s="10"/>
      <c r="CV590" s="11"/>
      <c r="CW590" s="6">
        <f>SUMIF(CX$222:CX$252,$D590,CZ$222:CZ$252)</f>
        <v>0</v>
      </c>
      <c r="CX590" s="9"/>
      <c r="CY590" s="10"/>
      <c r="CZ590" s="11"/>
      <c r="DA590" s="6">
        <f>SUMIF(DB$222:DB$252,$D590,DD$222:DD$252)</f>
        <v>0</v>
      </c>
      <c r="DB590" s="9"/>
      <c r="DC590" s="10"/>
      <c r="DD590" s="11"/>
      <c r="DE590" s="6">
        <f>SUMIF(DF$222:DF$252,$D590,DH$222:DH$252)</f>
        <v>0</v>
      </c>
      <c r="DF590" s="9"/>
      <c r="DG590" s="10"/>
      <c r="DH590" s="11"/>
      <c r="DI590" s="6">
        <f>SUMIF(DJ$222:DJ$252,$D590,DL$222:DL$252)</f>
        <v>0</v>
      </c>
      <c r="DJ590" s="9"/>
      <c r="DK590" s="10"/>
      <c r="DL590" s="11"/>
      <c r="DM590" s="6">
        <f>SUMIF(DN$222:DN$252,$D590,DP$222:DP$252)</f>
        <v>0</v>
      </c>
      <c r="DN590" s="9"/>
      <c r="DO590" s="10"/>
      <c r="DP590" s="11"/>
      <c r="DQ590" s="6">
        <f>SUMIF(DR$222:DR$252,$D590,DT$222:DT$252)</f>
        <v>0</v>
      </c>
      <c r="DR590" s="9"/>
      <c r="DS590" s="10"/>
      <c r="DT590" s="11"/>
      <c r="DU590" s="6">
        <f>SUMIF(DV$222:DV$252,$D590,DX$222:DX$252)</f>
        <v>0</v>
      </c>
      <c r="DV590" s="9"/>
      <c r="DW590" s="10"/>
      <c r="DX590" s="11"/>
      <c r="DY590" s="6">
        <f>SUMIF(DZ$222:DZ$252,$D590,EB$222:EB$252)</f>
        <v>0</v>
      </c>
      <c r="DZ590" s="9"/>
      <c r="EA590" s="10"/>
      <c r="EB590" s="11"/>
      <c r="EC590" s="6">
        <f>SUMIF(ED$222:ED$252,$D590,EF$222:EF$252)</f>
        <v>0</v>
      </c>
      <c r="ED590" s="9"/>
      <c r="EE590" s="10"/>
      <c r="EF590" s="11"/>
      <c r="EG590" s="6">
        <f>SUMIF(EH$222:EH$252,$D590,EJ$222:EJ$252)</f>
        <v>0</v>
      </c>
      <c r="EH590" s="9"/>
      <c r="EI590" s="10"/>
      <c r="EJ590" s="11"/>
      <c r="EK590" s="6">
        <f>SUMIF(EL$222:EL$252,$D590,EN$222:EN$252)</f>
        <v>0</v>
      </c>
      <c r="EL590" s="9"/>
      <c r="EM590" s="10"/>
      <c r="EN590" s="11"/>
      <c r="EO590" s="6">
        <f>SUMIF(EP$222:EP$252,$D590,ER$222:ER$252)</f>
        <v>0</v>
      </c>
      <c r="EP590" s="9"/>
      <c r="EQ590" s="10"/>
      <c r="ER590" s="11"/>
      <c r="ES590" s="6">
        <f>SUMIF(ET$222:ET$252,$D590,EV$222:EV$252)</f>
        <v>0</v>
      </c>
      <c r="ET590" s="9"/>
      <c r="EU590" s="10"/>
      <c r="EV590" s="11"/>
      <c r="EW590" s="6">
        <f>SUMIF(EX$222:EX$252,$D590,EZ$222:EZ$252)</f>
        <v>0</v>
      </c>
      <c r="EX590" s="9"/>
      <c r="EY590" s="10"/>
      <c r="EZ590" s="11"/>
      <c r="FA590" s="6">
        <f>SUMIF(FB$222:FB$252,$D590,FD$222:FD$252)</f>
        <v>0</v>
      </c>
      <c r="FB590" s="9"/>
      <c r="FC590" s="10"/>
      <c r="FD590" s="11"/>
      <c r="FE590" s="6">
        <f>SUMIF(FF$222:FF$252,$D590,FH$222:FH$252)</f>
        <v>0</v>
      </c>
      <c r="FF590" s="9"/>
      <c r="FG590" s="10"/>
      <c r="FH590" s="11"/>
      <c r="FI590" s="6">
        <f>SUMIF(FJ$222:FJ$252,$D590,FL$222:FL$252)</f>
        <v>0</v>
      </c>
      <c r="FJ590" s="9"/>
      <c r="FK590" s="10"/>
      <c r="FL590" s="11"/>
      <c r="FM590" s="6">
        <f>SUMIF(FN$222:FN$252,$D590,FP$222:FP$252)</f>
        <v>0</v>
      </c>
      <c r="FN590" s="9"/>
      <c r="FO590" s="10"/>
      <c r="FP590" s="11"/>
      <c r="FQ590" s="6">
        <f>SUMIF(FR$222:FR$252,$D590,FT$222:FT$252)</f>
        <v>0</v>
      </c>
      <c r="FR590" s="9"/>
      <c r="FS590" s="10"/>
      <c r="FT590" s="11"/>
      <c r="FU590" s="6">
        <f>SUMIF(FV$222:FV$252,$D590,FX$222:FX$252)</f>
        <v>0</v>
      </c>
      <c r="FV590" s="9"/>
      <c r="FW590" s="10"/>
      <c r="FX590" s="11"/>
      <c r="FY590" s="6">
        <f>SUMIF(FZ$222:FZ$252,$D590,GB$222:GB$252)</f>
        <v>0</v>
      </c>
      <c r="FZ590" s="9"/>
      <c r="GA590" s="10"/>
      <c r="GB590" s="11"/>
      <c r="GC590" s="6">
        <f>SUMIF(GD$222:GD$252,$D590,GF$222:GF$252)</f>
        <v>0</v>
      </c>
      <c r="GD590" s="9"/>
      <c r="GE590" s="10"/>
      <c r="GF590" s="11"/>
      <c r="GG590" s="6">
        <f>SUMIF(GH$222:GH$252,$D590,GJ$222:GJ$252)</f>
        <v>0</v>
      </c>
      <c r="GH590" s="9"/>
      <c r="GI590" s="10"/>
      <c r="GJ590" s="11"/>
      <c r="GK590" s="6">
        <f>SUMIF(GL$222:GL$252,$D590,GN$222:GN$252)</f>
        <v>0</v>
      </c>
      <c r="GL590" s="9"/>
      <c r="GM590" s="10"/>
      <c r="GN590" s="11"/>
      <c r="GO590" s="6">
        <f>SUMIF(GP$222:GP$252,$D590,GR$222:GR$252)</f>
        <v>0</v>
      </c>
      <c r="GP590" s="9"/>
      <c r="GQ590" s="10"/>
      <c r="GR590" s="11"/>
      <c r="GS590" s="6">
        <f>SUMIF(GT$222:GT$252,$D590,GV$222:GV$252)</f>
        <v>0</v>
      </c>
      <c r="GT590" s="9"/>
      <c r="GU590" s="10"/>
      <c r="GV590" s="20"/>
      <c r="GW590" s="19">
        <f t="shared" si="15"/>
        <v>0</v>
      </c>
      <c r="GX590" s="472"/>
      <c r="GY590" s="522"/>
    </row>
    <row r="591" spans="1:207" ht="30.75" customHeight="1">
      <c r="A591" s="47" t="s">
        <v>83</v>
      </c>
      <c r="B591" s="496"/>
      <c r="C591" s="449" t="s">
        <v>526</v>
      </c>
      <c r="D591" s="445" t="s">
        <v>481</v>
      </c>
      <c r="E591" s="6">
        <f>SUMIF(F$253:F$283,$D591,H$253:H$283)</f>
        <v>0</v>
      </c>
      <c r="F591" s="9"/>
      <c r="G591" s="10"/>
      <c r="H591" s="11"/>
      <c r="I591" s="6">
        <f>SUMIF(J$253:J$283,$D591,L$253:L$283)</f>
        <v>0</v>
      </c>
      <c r="J591" s="9"/>
      <c r="K591" s="10"/>
      <c r="L591" s="11"/>
      <c r="M591" s="6">
        <f>SUMIF(N$253:N$283,$D591,P$253:P$283)</f>
        <v>0</v>
      </c>
      <c r="N591" s="9"/>
      <c r="O591" s="10"/>
      <c r="P591" s="11"/>
      <c r="Q591" s="6">
        <f>SUMIF(R$253:R$283,$D591,T$253:T$283)</f>
        <v>0</v>
      </c>
      <c r="R591" s="9"/>
      <c r="S591" s="10"/>
      <c r="T591" s="11"/>
      <c r="U591" s="6">
        <f>SUMIF(V$253:V$283,$D591,X$253:X$283)</f>
        <v>0</v>
      </c>
      <c r="V591" s="9"/>
      <c r="W591" s="10"/>
      <c r="X591" s="11"/>
      <c r="Y591" s="6">
        <f>SUMIF(Z$253:Z$283,$D591,AB$253:AB$283)</f>
        <v>0</v>
      </c>
      <c r="Z591" s="9"/>
      <c r="AA591" s="10"/>
      <c r="AB591" s="11"/>
      <c r="AC591" s="6">
        <f>SUMIF(AD$253:AD$283,$D591,AF$253:AF$283)</f>
        <v>0</v>
      </c>
      <c r="AD591" s="9"/>
      <c r="AE591" s="10"/>
      <c r="AF591" s="11"/>
      <c r="AG591" s="6">
        <f>SUMIF(AH$253:AH$283,$D591,AJ$253:AJ$283)</f>
        <v>0</v>
      </c>
      <c r="AH591" s="9"/>
      <c r="AI591" s="10"/>
      <c r="AJ591" s="11"/>
      <c r="AK591" s="6">
        <f>SUMIF(AL$253:AL$283,$D591,AN$253:AN$283)</f>
        <v>0</v>
      </c>
      <c r="AL591" s="9"/>
      <c r="AM591" s="10"/>
      <c r="AN591" s="11"/>
      <c r="AO591" s="6">
        <f>SUMIF(AP$253:AP$283,$D591,AR$253:AR$283)</f>
        <v>0</v>
      </c>
      <c r="AP591" s="9"/>
      <c r="AQ591" s="10"/>
      <c r="AR591" s="11"/>
      <c r="AS591" s="6">
        <f>SUMIF(AT$253:AT$283,$D591,AV$253:AV$283)</f>
        <v>0</v>
      </c>
      <c r="AT591" s="9"/>
      <c r="AU591" s="10"/>
      <c r="AV591" s="11"/>
      <c r="AW591" s="6">
        <f>SUMIF(AX$253:AX$283,$D591,AZ$253:AZ$283)</f>
        <v>0</v>
      </c>
      <c r="AX591" s="9"/>
      <c r="AY591" s="10"/>
      <c r="AZ591" s="11"/>
      <c r="BA591" s="6">
        <f>SUMIF(BB$253:BB$283,$D591,BD$253:BD$283)</f>
        <v>0</v>
      </c>
      <c r="BB591" s="9"/>
      <c r="BC591" s="10"/>
      <c r="BD591" s="11"/>
      <c r="BE591" s="6">
        <f>SUMIF(BF$253:BF$283,$D591,BH$253:BH$283)</f>
        <v>0</v>
      </c>
      <c r="BF591" s="9"/>
      <c r="BG591" s="10"/>
      <c r="BH591" s="11"/>
      <c r="BI591" s="6">
        <f>SUMIF(BJ$253:BJ$283,$D591,BL$253:BL$283)</f>
        <v>0</v>
      </c>
      <c r="BJ591" s="9"/>
      <c r="BK591" s="10"/>
      <c r="BL591" s="11"/>
      <c r="BM591" s="6">
        <f>SUMIF(BN$253:BN$283,$D591,BP$253:BP$283)</f>
        <v>0</v>
      </c>
      <c r="BN591" s="9"/>
      <c r="BO591" s="10"/>
      <c r="BP591" s="11"/>
      <c r="BQ591" s="6">
        <f>SUMIF(BR$253:BR$283,$D591,BT$253:BT$283)</f>
        <v>0</v>
      </c>
      <c r="BR591" s="9"/>
      <c r="BS591" s="10"/>
      <c r="BT591" s="11"/>
      <c r="BU591" s="6">
        <f>SUMIF(BV$253:BV$283,$D591,BX$253:BX$283)</f>
        <v>0</v>
      </c>
      <c r="BV591" s="9"/>
      <c r="BW591" s="10"/>
      <c r="BX591" s="11"/>
      <c r="BY591" s="6">
        <f>SUMIF(BZ$253:BZ$283,$D591,CB$253:CB$283)</f>
        <v>0</v>
      </c>
      <c r="BZ591" s="9"/>
      <c r="CA591" s="10"/>
      <c r="CB591" s="11"/>
      <c r="CC591" s="6">
        <f>SUMIF(CD$253:CD$283,$D591,CF$253:CF$283)</f>
        <v>0</v>
      </c>
      <c r="CD591" s="9"/>
      <c r="CE591" s="10"/>
      <c r="CF591" s="11"/>
      <c r="CG591" s="6">
        <f>SUMIF(CH$253:CH$283,$D591,CJ$253:CJ$283)</f>
        <v>0</v>
      </c>
      <c r="CH591" s="9"/>
      <c r="CI591" s="10"/>
      <c r="CJ591" s="11"/>
      <c r="CK591" s="6">
        <f>SUMIF(CL$253:CL$283,$D591,CN$253:CN$283)</f>
        <v>0</v>
      </c>
      <c r="CL591" s="9"/>
      <c r="CM591" s="10"/>
      <c r="CN591" s="11"/>
      <c r="CO591" s="6">
        <f>SUMIF(CP$253:CP$283,$D591,CR$253:CR$283)</f>
        <v>0</v>
      </c>
      <c r="CP591" s="9"/>
      <c r="CQ591" s="10"/>
      <c r="CR591" s="11"/>
      <c r="CS591" s="6">
        <f>SUMIF(CT$253:CT$283,$D591,CV$253:CV$283)</f>
        <v>0</v>
      </c>
      <c r="CT591" s="9"/>
      <c r="CU591" s="10"/>
      <c r="CV591" s="11"/>
      <c r="CW591" s="6">
        <f>SUMIF(CX$253:CX$283,$D591,CZ$253:CZ$283)</f>
        <v>0</v>
      </c>
      <c r="CX591" s="9"/>
      <c r="CY591" s="10"/>
      <c r="CZ591" s="11"/>
      <c r="DA591" s="6">
        <f>SUMIF(DB$253:DB$283,$D591,DD$253:DD$283)</f>
        <v>0</v>
      </c>
      <c r="DB591" s="9"/>
      <c r="DC591" s="10"/>
      <c r="DD591" s="11"/>
      <c r="DE591" s="6">
        <f>SUMIF(DF$253:DF$283,$D591,DH$253:DH$283)</f>
        <v>0</v>
      </c>
      <c r="DF591" s="9"/>
      <c r="DG591" s="10"/>
      <c r="DH591" s="11"/>
      <c r="DI591" s="6">
        <f>SUMIF(DJ$253:DJ$283,$D591,DL$253:DL$283)</f>
        <v>0</v>
      </c>
      <c r="DJ591" s="9"/>
      <c r="DK591" s="10"/>
      <c r="DL591" s="11"/>
      <c r="DM591" s="6">
        <f>SUMIF(DN$253:DN$283,$D591,DP$253:DP$283)</f>
        <v>0</v>
      </c>
      <c r="DN591" s="9"/>
      <c r="DO591" s="10"/>
      <c r="DP591" s="11"/>
      <c r="DQ591" s="6">
        <f>SUMIF(DR$253:DR$283,$D591,DT$253:DT$283)</f>
        <v>0</v>
      </c>
      <c r="DR591" s="9"/>
      <c r="DS591" s="10"/>
      <c r="DT591" s="11"/>
      <c r="DU591" s="6">
        <f>SUMIF(DV$253:DV$283,$D591,DX$253:DX$283)</f>
        <v>0</v>
      </c>
      <c r="DV591" s="9"/>
      <c r="DW591" s="10"/>
      <c r="DX591" s="11"/>
      <c r="DY591" s="6">
        <f>SUMIF(DZ$253:DZ$283,$D591,EB$253:EB$283)</f>
        <v>0</v>
      </c>
      <c r="DZ591" s="9"/>
      <c r="EA591" s="10"/>
      <c r="EB591" s="11"/>
      <c r="EC591" s="6">
        <f>SUMIF(ED$253:ED$283,$D591,EF$253:EF$283)</f>
        <v>0</v>
      </c>
      <c r="ED591" s="9"/>
      <c r="EE591" s="10"/>
      <c r="EF591" s="11"/>
      <c r="EG591" s="6">
        <f>SUMIF(EH$253:EH$283,$D591,EJ$253:EJ$283)</f>
        <v>0</v>
      </c>
      <c r="EH591" s="9"/>
      <c r="EI591" s="10"/>
      <c r="EJ591" s="11"/>
      <c r="EK591" s="6">
        <f>SUMIF(EL$253:EL$283,$D591,EN$253:EN$283)</f>
        <v>0</v>
      </c>
      <c r="EL591" s="9"/>
      <c r="EM591" s="10"/>
      <c r="EN591" s="11"/>
      <c r="EO591" s="6">
        <f>SUMIF(EP$253:EP$283,$D591,ER$253:ER$283)</f>
        <v>0</v>
      </c>
      <c r="EP591" s="9"/>
      <c r="EQ591" s="10"/>
      <c r="ER591" s="11"/>
      <c r="ES591" s="6">
        <f>SUMIF(ET$253:ET$283,$D591,EV$253:EV$283)</f>
        <v>0</v>
      </c>
      <c r="ET591" s="9"/>
      <c r="EU591" s="10"/>
      <c r="EV591" s="11"/>
      <c r="EW591" s="6">
        <f>SUMIF(EX$253:EX$283,$D591,EZ$253:EZ$283)</f>
        <v>0</v>
      </c>
      <c r="EX591" s="9"/>
      <c r="EY591" s="10"/>
      <c r="EZ591" s="11"/>
      <c r="FA591" s="6">
        <f>SUMIF(FB$253:FB$283,$D591,FD$253:FD$283)</f>
        <v>0</v>
      </c>
      <c r="FB591" s="9"/>
      <c r="FC591" s="10"/>
      <c r="FD591" s="11"/>
      <c r="FE591" s="6">
        <f>SUMIF(FF$253:FF$283,$D591,FH$253:FH$283)</f>
        <v>0</v>
      </c>
      <c r="FF591" s="9"/>
      <c r="FG591" s="10"/>
      <c r="FH591" s="11"/>
      <c r="FI591" s="6">
        <f>SUMIF(FJ$253:FJ$283,$D591,FL$253:FL$283)</f>
        <v>0</v>
      </c>
      <c r="FJ591" s="9"/>
      <c r="FK591" s="10"/>
      <c r="FL591" s="11"/>
      <c r="FM591" s="6">
        <f>SUMIF(FN$253:FN$283,$D591,FP$253:FP$283)</f>
        <v>0</v>
      </c>
      <c r="FN591" s="9"/>
      <c r="FO591" s="10"/>
      <c r="FP591" s="11"/>
      <c r="FQ591" s="6">
        <f>SUMIF(FR$253:FR$283,$D591,FT$253:FT$283)</f>
        <v>0</v>
      </c>
      <c r="FR591" s="9"/>
      <c r="FS591" s="10"/>
      <c r="FT591" s="11"/>
      <c r="FU591" s="6">
        <f>SUMIF(FV$253:FV$283,$D591,FX$253:FX$283)</f>
        <v>0</v>
      </c>
      <c r="FV591" s="9"/>
      <c r="FW591" s="10"/>
      <c r="FX591" s="11"/>
      <c r="FY591" s="6">
        <f>SUMIF(FZ$253:FZ$283,$D591,GB$253:GB$283)</f>
        <v>0</v>
      </c>
      <c r="FZ591" s="9"/>
      <c r="GA591" s="10"/>
      <c r="GB591" s="11"/>
      <c r="GC591" s="6">
        <f>SUMIF(GD$253:GD$283,$D591,GF$253:GF$283)</f>
        <v>0</v>
      </c>
      <c r="GD591" s="9"/>
      <c r="GE591" s="10"/>
      <c r="GF591" s="11"/>
      <c r="GG591" s="6">
        <f>SUMIF(GH$253:GH$283,$D591,GJ$253:GJ$283)</f>
        <v>0</v>
      </c>
      <c r="GH591" s="9"/>
      <c r="GI591" s="10"/>
      <c r="GJ591" s="11"/>
      <c r="GK591" s="6">
        <f>SUMIF(GL$253:GL$283,$D591,GN$253:GN$283)</f>
        <v>0</v>
      </c>
      <c r="GL591" s="9"/>
      <c r="GM591" s="10"/>
      <c r="GN591" s="11"/>
      <c r="GO591" s="6">
        <f>SUMIF(GP$253:GP$283,$D591,GR$253:GR$283)</f>
        <v>0</v>
      </c>
      <c r="GP591" s="9"/>
      <c r="GQ591" s="10"/>
      <c r="GR591" s="11"/>
      <c r="GS591" s="6">
        <f>SUMIF(GT$253:GT$283,$D591,GV$253:GV$283)</f>
        <v>0</v>
      </c>
      <c r="GT591" s="9"/>
      <c r="GU591" s="10"/>
      <c r="GV591" s="20"/>
      <c r="GW591" s="19">
        <f t="shared" si="15"/>
        <v>0</v>
      </c>
      <c r="GX591" s="472"/>
      <c r="GY591" s="522"/>
    </row>
    <row r="592" spans="1:207" ht="30.75" customHeight="1">
      <c r="A592" s="47" t="s">
        <v>84</v>
      </c>
      <c r="B592" s="496"/>
      <c r="C592" s="449" t="s">
        <v>526</v>
      </c>
      <c r="D592" s="445" t="s">
        <v>481</v>
      </c>
      <c r="E592" s="6">
        <f>SUMIF(F$284:F$314,$D592,H$284:H$314)</f>
        <v>0</v>
      </c>
      <c r="F592" s="9"/>
      <c r="G592" s="10"/>
      <c r="H592" s="11"/>
      <c r="I592" s="6">
        <f>SUMIF(J$284:J$314,$D592,L$284:L$314)</f>
        <v>0</v>
      </c>
      <c r="J592" s="9"/>
      <c r="K592" s="10"/>
      <c r="L592" s="11"/>
      <c r="M592" s="6">
        <f>SUMIF(N$284:N$314,$D592,P$284:P$314)</f>
        <v>0</v>
      </c>
      <c r="N592" s="9"/>
      <c r="O592" s="10"/>
      <c r="P592" s="11"/>
      <c r="Q592" s="6">
        <f>SUMIF(R$284:R$314,$D592,T$284:T$314)</f>
        <v>0</v>
      </c>
      <c r="R592" s="9"/>
      <c r="S592" s="10"/>
      <c r="T592" s="11"/>
      <c r="U592" s="6">
        <f>SUMIF(V$284:V$314,$D592,X$284:X$314)</f>
        <v>0</v>
      </c>
      <c r="V592" s="9"/>
      <c r="W592" s="10"/>
      <c r="X592" s="11"/>
      <c r="Y592" s="6">
        <f>SUMIF(Z$284:Z$314,$D592,AB$284:AB$314)</f>
        <v>0</v>
      </c>
      <c r="Z592" s="9"/>
      <c r="AA592" s="10"/>
      <c r="AB592" s="11"/>
      <c r="AC592" s="6">
        <f>SUMIF(AD$284:AD$314,$D592,AF$284:AF$314)</f>
        <v>0</v>
      </c>
      <c r="AD592" s="9"/>
      <c r="AE592" s="10"/>
      <c r="AF592" s="11"/>
      <c r="AG592" s="6">
        <f>SUMIF(AH$284:AH$314,$D592,AJ$284:AJ$314)</f>
        <v>0</v>
      </c>
      <c r="AH592" s="9"/>
      <c r="AI592" s="10"/>
      <c r="AJ592" s="11"/>
      <c r="AK592" s="6">
        <f>SUMIF(AL$284:AL$314,$D592,AN$284:AN$314)</f>
        <v>0</v>
      </c>
      <c r="AL592" s="9"/>
      <c r="AM592" s="10"/>
      <c r="AN592" s="11"/>
      <c r="AO592" s="6">
        <f>SUMIF(AP$284:AP$314,$D592,AR$284:AR$314)</f>
        <v>0</v>
      </c>
      <c r="AP592" s="9"/>
      <c r="AQ592" s="10"/>
      <c r="AR592" s="11"/>
      <c r="AS592" s="6">
        <f>SUMIF(AT$284:AT$314,$D592,AV$284:AV$314)</f>
        <v>0</v>
      </c>
      <c r="AT592" s="9"/>
      <c r="AU592" s="10"/>
      <c r="AV592" s="11"/>
      <c r="AW592" s="6">
        <f>SUMIF(AX$284:AX$314,$D592,AZ$284:AZ$314)</f>
        <v>0</v>
      </c>
      <c r="AX592" s="9"/>
      <c r="AY592" s="10"/>
      <c r="AZ592" s="11"/>
      <c r="BA592" s="6">
        <f>SUMIF(BB$284:BB$314,$D592,BD$284:BD$314)</f>
        <v>0</v>
      </c>
      <c r="BB592" s="9"/>
      <c r="BC592" s="10"/>
      <c r="BD592" s="11"/>
      <c r="BE592" s="6">
        <f>SUMIF(BF$284:BF$314,$D592,BH$284:BH$314)</f>
        <v>0</v>
      </c>
      <c r="BF592" s="9"/>
      <c r="BG592" s="10"/>
      <c r="BH592" s="11"/>
      <c r="BI592" s="6">
        <f>SUMIF(BJ$284:BJ$314,$D592,BL$284:BL$314)</f>
        <v>0</v>
      </c>
      <c r="BJ592" s="9"/>
      <c r="BK592" s="10"/>
      <c r="BL592" s="11"/>
      <c r="BM592" s="6">
        <f>SUMIF(BN$284:BN$314,$D592,BP$284:BP$314)</f>
        <v>0</v>
      </c>
      <c r="BN592" s="9"/>
      <c r="BO592" s="10"/>
      <c r="BP592" s="11"/>
      <c r="BQ592" s="6">
        <f>SUMIF(BR$284:BR$314,$D592,BT$284:BT$314)</f>
        <v>0</v>
      </c>
      <c r="BR592" s="9"/>
      <c r="BS592" s="10"/>
      <c r="BT592" s="11"/>
      <c r="BU592" s="6">
        <f>SUMIF(BV$284:BV$314,$D592,BX$284:BX$314)</f>
        <v>0</v>
      </c>
      <c r="BV592" s="9"/>
      <c r="BW592" s="10"/>
      <c r="BX592" s="11"/>
      <c r="BY592" s="6">
        <f>SUMIF(BZ$284:BZ$314,$D592,CB$284:CB$314)</f>
        <v>0</v>
      </c>
      <c r="BZ592" s="9"/>
      <c r="CA592" s="10"/>
      <c r="CB592" s="11"/>
      <c r="CC592" s="6">
        <f>SUMIF(CD$284:CD$314,$D592,CF$284:CF$314)</f>
        <v>0</v>
      </c>
      <c r="CD592" s="9"/>
      <c r="CE592" s="10"/>
      <c r="CF592" s="11"/>
      <c r="CG592" s="6">
        <f>SUMIF(CH$284:CH$314,$D592,CJ$284:CJ$314)</f>
        <v>0</v>
      </c>
      <c r="CH592" s="9"/>
      <c r="CI592" s="10"/>
      <c r="CJ592" s="11"/>
      <c r="CK592" s="6">
        <f>SUMIF(CL$284:CL$314,$D592,CN$284:CN$314)</f>
        <v>0</v>
      </c>
      <c r="CL592" s="9"/>
      <c r="CM592" s="10"/>
      <c r="CN592" s="11"/>
      <c r="CO592" s="6">
        <f>SUMIF(CP$284:CP$314,$D592,CR$284:CR$314)</f>
        <v>0</v>
      </c>
      <c r="CP592" s="9"/>
      <c r="CQ592" s="10"/>
      <c r="CR592" s="11"/>
      <c r="CS592" s="6">
        <f>SUMIF(CT$284:CT$314,$D592,CV$284:CV$314)</f>
        <v>0</v>
      </c>
      <c r="CT592" s="9"/>
      <c r="CU592" s="10"/>
      <c r="CV592" s="11"/>
      <c r="CW592" s="6">
        <f>SUMIF(CX$284:CX$314,$D592,CZ$284:CZ$314)</f>
        <v>0</v>
      </c>
      <c r="CX592" s="9"/>
      <c r="CY592" s="10"/>
      <c r="CZ592" s="11"/>
      <c r="DA592" s="6">
        <f>SUMIF(DB$284:DB$314,$D592,DD$284:DD$314)</f>
        <v>0</v>
      </c>
      <c r="DB592" s="9"/>
      <c r="DC592" s="10"/>
      <c r="DD592" s="11"/>
      <c r="DE592" s="6">
        <f>SUMIF(DF$284:DF$314,$D592,DH$284:DH$314)</f>
        <v>0</v>
      </c>
      <c r="DF592" s="9"/>
      <c r="DG592" s="10"/>
      <c r="DH592" s="11"/>
      <c r="DI592" s="6">
        <f>SUMIF(DJ$284:DJ$314,$D592,DL$284:DL$314)</f>
        <v>0</v>
      </c>
      <c r="DJ592" s="9"/>
      <c r="DK592" s="10"/>
      <c r="DL592" s="11"/>
      <c r="DM592" s="6">
        <f>SUMIF(DN$284:DN$314,$D592,DP$284:DP$314)</f>
        <v>0</v>
      </c>
      <c r="DN592" s="9"/>
      <c r="DO592" s="10"/>
      <c r="DP592" s="11"/>
      <c r="DQ592" s="6">
        <f>SUMIF(DR$284:DR$314,$D592,DT$284:DT$314)</f>
        <v>0</v>
      </c>
      <c r="DR592" s="9"/>
      <c r="DS592" s="10"/>
      <c r="DT592" s="11"/>
      <c r="DU592" s="6">
        <f>SUMIF(DV$284:DV$314,$D592,DX$284:DX$314)</f>
        <v>0</v>
      </c>
      <c r="DV592" s="9"/>
      <c r="DW592" s="10"/>
      <c r="DX592" s="11"/>
      <c r="DY592" s="6">
        <f>SUMIF(DZ$284:DZ$314,$D592,EB$284:EB$314)</f>
        <v>0</v>
      </c>
      <c r="DZ592" s="9"/>
      <c r="EA592" s="10"/>
      <c r="EB592" s="11"/>
      <c r="EC592" s="6">
        <f>SUMIF(ED$284:ED$314,$D592,EF$284:EF$314)</f>
        <v>0</v>
      </c>
      <c r="ED592" s="9"/>
      <c r="EE592" s="10"/>
      <c r="EF592" s="11"/>
      <c r="EG592" s="6">
        <f>SUMIF(EH$284:EH$314,$D592,EJ$284:EJ$314)</f>
        <v>0</v>
      </c>
      <c r="EH592" s="9"/>
      <c r="EI592" s="10"/>
      <c r="EJ592" s="11"/>
      <c r="EK592" s="6">
        <f>SUMIF(EL$284:EL$314,$D592,EN$284:EN$314)</f>
        <v>0</v>
      </c>
      <c r="EL592" s="9"/>
      <c r="EM592" s="10"/>
      <c r="EN592" s="11"/>
      <c r="EO592" s="6">
        <f>SUMIF(EP$284:EP$314,$D592,ER$284:ER$314)</f>
        <v>0</v>
      </c>
      <c r="EP592" s="9"/>
      <c r="EQ592" s="10"/>
      <c r="ER592" s="11"/>
      <c r="ES592" s="6">
        <f>SUMIF(ET$284:ET$314,$D592,EV$284:EV$314)</f>
        <v>0</v>
      </c>
      <c r="ET592" s="9"/>
      <c r="EU592" s="10"/>
      <c r="EV592" s="11"/>
      <c r="EW592" s="6">
        <f>SUMIF(EX$284:EX$314,$D592,EZ$284:EZ$314)</f>
        <v>0</v>
      </c>
      <c r="EX592" s="9"/>
      <c r="EY592" s="10"/>
      <c r="EZ592" s="11"/>
      <c r="FA592" s="6">
        <f>SUMIF(FB$284:FB$314,$D592,FD$284:FD$314)</f>
        <v>0</v>
      </c>
      <c r="FB592" s="9"/>
      <c r="FC592" s="10"/>
      <c r="FD592" s="11"/>
      <c r="FE592" s="6">
        <f>SUMIF(FF$284:FF$314,$D592,FH$284:FH$314)</f>
        <v>0</v>
      </c>
      <c r="FF592" s="9"/>
      <c r="FG592" s="10"/>
      <c r="FH592" s="11"/>
      <c r="FI592" s="6">
        <f>SUMIF(FJ$284:FJ$314,$D592,FL$284:FL$314)</f>
        <v>0</v>
      </c>
      <c r="FJ592" s="9"/>
      <c r="FK592" s="10"/>
      <c r="FL592" s="11"/>
      <c r="FM592" s="6">
        <f>SUMIF(FN$284:FN$314,$D592,FP$284:FP$314)</f>
        <v>0</v>
      </c>
      <c r="FN592" s="9"/>
      <c r="FO592" s="10"/>
      <c r="FP592" s="11"/>
      <c r="FQ592" s="6">
        <f>SUMIF(FR$284:FR$314,$D592,FT$284:FT$314)</f>
        <v>0</v>
      </c>
      <c r="FR592" s="9"/>
      <c r="FS592" s="10"/>
      <c r="FT592" s="11"/>
      <c r="FU592" s="6">
        <f>SUMIF(FV$284:FV$314,$D592,FX$284:FX$314)</f>
        <v>0</v>
      </c>
      <c r="FV592" s="9"/>
      <c r="FW592" s="10"/>
      <c r="FX592" s="11"/>
      <c r="FY592" s="6">
        <f>SUMIF(FZ$284:FZ$314,$D592,GB$284:GB$314)</f>
        <v>0</v>
      </c>
      <c r="FZ592" s="9"/>
      <c r="GA592" s="10"/>
      <c r="GB592" s="11"/>
      <c r="GC592" s="6">
        <f>SUMIF(GD$284:GD$314,$D592,GF$284:GF$314)</f>
        <v>0</v>
      </c>
      <c r="GD592" s="9"/>
      <c r="GE592" s="10"/>
      <c r="GF592" s="11"/>
      <c r="GG592" s="6">
        <f>SUMIF(GH$284:GH$314,$D592,GJ$284:GJ$314)</f>
        <v>0</v>
      </c>
      <c r="GH592" s="9"/>
      <c r="GI592" s="10"/>
      <c r="GJ592" s="11"/>
      <c r="GK592" s="6">
        <f>SUMIF(GL$284:GL$314,$D592,GN$284:GN$314)</f>
        <v>0</v>
      </c>
      <c r="GL592" s="9"/>
      <c r="GM592" s="10"/>
      <c r="GN592" s="11"/>
      <c r="GO592" s="6">
        <f>SUMIF(GP$284:GP$314,$D592,GR$284:GR$314)</f>
        <v>0</v>
      </c>
      <c r="GP592" s="9"/>
      <c r="GQ592" s="10"/>
      <c r="GR592" s="11"/>
      <c r="GS592" s="6">
        <f>SUMIF(GT$284:GT$314,$D592,GV$284:GV$314)</f>
        <v>0</v>
      </c>
      <c r="GT592" s="9"/>
      <c r="GU592" s="10"/>
      <c r="GV592" s="20"/>
      <c r="GW592" s="19">
        <f t="shared" si="15"/>
        <v>0</v>
      </c>
      <c r="GX592" s="472"/>
      <c r="GY592" s="522"/>
    </row>
    <row r="593" spans="1:207" ht="30.75" customHeight="1">
      <c r="A593" s="47" t="s">
        <v>85</v>
      </c>
      <c r="B593" s="496"/>
      <c r="C593" s="449" t="s">
        <v>526</v>
      </c>
      <c r="D593" s="445" t="s">
        <v>481</v>
      </c>
      <c r="E593" s="6">
        <f>SUMIF(F$315:F$345,$D593,H$315:H$345)</f>
        <v>0</v>
      </c>
      <c r="F593" s="9"/>
      <c r="G593" s="10"/>
      <c r="H593" s="11"/>
      <c r="I593" s="6">
        <f>SUMIF(J$315:J$345,$D593,L$315:L$345)</f>
        <v>0</v>
      </c>
      <c r="J593" s="9"/>
      <c r="K593" s="10"/>
      <c r="L593" s="11"/>
      <c r="M593" s="6">
        <f>SUMIF(N$315:N$345,$D593,P$315:P$345)</f>
        <v>0</v>
      </c>
      <c r="N593" s="9"/>
      <c r="O593" s="10"/>
      <c r="P593" s="11"/>
      <c r="Q593" s="6">
        <f>SUMIF(R$315:R$345,$D593,T$315:T$345)</f>
        <v>0</v>
      </c>
      <c r="R593" s="9"/>
      <c r="S593" s="10"/>
      <c r="T593" s="11"/>
      <c r="U593" s="6">
        <f>SUMIF(V$315:V$345,$D593,X$315:X$345)</f>
        <v>0</v>
      </c>
      <c r="V593" s="9"/>
      <c r="W593" s="10"/>
      <c r="X593" s="11"/>
      <c r="Y593" s="6">
        <f>SUMIF(Z$315:Z$345,$D593,AB$315:AB$345)</f>
        <v>0</v>
      </c>
      <c r="Z593" s="9"/>
      <c r="AA593" s="10"/>
      <c r="AB593" s="11"/>
      <c r="AC593" s="6">
        <f>SUMIF(AD$315:AD$345,$D593,AF$315:AF$345)</f>
        <v>0</v>
      </c>
      <c r="AD593" s="9"/>
      <c r="AE593" s="10"/>
      <c r="AF593" s="11"/>
      <c r="AG593" s="6">
        <f>SUMIF(AH$315:AH$345,$D593,AJ$315:AJ$345)</f>
        <v>0</v>
      </c>
      <c r="AH593" s="9"/>
      <c r="AI593" s="10"/>
      <c r="AJ593" s="11"/>
      <c r="AK593" s="6">
        <f>SUMIF(AL$315:AL$345,$D593,AN$315:AN$345)</f>
        <v>0</v>
      </c>
      <c r="AL593" s="9"/>
      <c r="AM593" s="10"/>
      <c r="AN593" s="11"/>
      <c r="AO593" s="6">
        <f>SUMIF(AP$315:AP$345,$D593,AR$315:AR$345)</f>
        <v>0</v>
      </c>
      <c r="AP593" s="9"/>
      <c r="AQ593" s="10"/>
      <c r="AR593" s="11"/>
      <c r="AS593" s="6">
        <f>SUMIF(AT$315:AT$345,$D593,AV$315:AV$345)</f>
        <v>0</v>
      </c>
      <c r="AT593" s="9"/>
      <c r="AU593" s="10"/>
      <c r="AV593" s="11"/>
      <c r="AW593" s="6">
        <f>SUMIF(AX$315:AX$345,$D593,AZ$315:AZ$345)</f>
        <v>0</v>
      </c>
      <c r="AX593" s="9"/>
      <c r="AY593" s="10"/>
      <c r="AZ593" s="11"/>
      <c r="BA593" s="6">
        <f>SUMIF(BB$315:BB$345,$D593,BD$315:BD$345)</f>
        <v>0</v>
      </c>
      <c r="BB593" s="9"/>
      <c r="BC593" s="10"/>
      <c r="BD593" s="11"/>
      <c r="BE593" s="6">
        <f>SUMIF(BF$315:BF$345,$D593,BH$315:BH$345)</f>
        <v>0</v>
      </c>
      <c r="BF593" s="9"/>
      <c r="BG593" s="10"/>
      <c r="BH593" s="11"/>
      <c r="BI593" s="6">
        <f>SUMIF(BJ$315:BJ$345,$D593,BL$315:BL$345)</f>
        <v>0</v>
      </c>
      <c r="BJ593" s="9"/>
      <c r="BK593" s="10"/>
      <c r="BL593" s="11"/>
      <c r="BM593" s="6">
        <f>SUMIF(BN$315:BN$345,$D593,BP$315:BP$345)</f>
        <v>0</v>
      </c>
      <c r="BN593" s="9"/>
      <c r="BO593" s="10"/>
      <c r="BP593" s="11"/>
      <c r="BQ593" s="6">
        <f>SUMIF(BR$315:BR$345,$D593,BT$315:BT$345)</f>
        <v>0</v>
      </c>
      <c r="BR593" s="9"/>
      <c r="BS593" s="10"/>
      <c r="BT593" s="11"/>
      <c r="BU593" s="6">
        <f>SUMIF(BV$315:BV$345,$D593,BX$315:BX$345)</f>
        <v>0</v>
      </c>
      <c r="BV593" s="9"/>
      <c r="BW593" s="10"/>
      <c r="BX593" s="11"/>
      <c r="BY593" s="6">
        <f>SUMIF(BZ$315:BZ$345,$D593,CB$315:CB$345)</f>
        <v>0</v>
      </c>
      <c r="BZ593" s="9"/>
      <c r="CA593" s="10"/>
      <c r="CB593" s="11"/>
      <c r="CC593" s="6">
        <f>SUMIF(CD$315:CD$345,$D593,CF$315:CF$345)</f>
        <v>0</v>
      </c>
      <c r="CD593" s="9"/>
      <c r="CE593" s="10"/>
      <c r="CF593" s="11"/>
      <c r="CG593" s="6">
        <f>SUMIF(CH$315:CH$345,$D593,CJ$315:CJ$345)</f>
        <v>0</v>
      </c>
      <c r="CH593" s="9"/>
      <c r="CI593" s="10"/>
      <c r="CJ593" s="11"/>
      <c r="CK593" s="6">
        <f>SUMIF(CL$315:CL$345,$D593,CN$315:CN$345)</f>
        <v>0</v>
      </c>
      <c r="CL593" s="9"/>
      <c r="CM593" s="10"/>
      <c r="CN593" s="11"/>
      <c r="CO593" s="6">
        <f>SUMIF(CP$315:CP$345,$D593,CR$315:CR$345)</f>
        <v>0</v>
      </c>
      <c r="CP593" s="9"/>
      <c r="CQ593" s="10"/>
      <c r="CR593" s="11"/>
      <c r="CS593" s="6">
        <f>SUMIF(CT$315:CT$345,$D593,CV$315:CV$345)</f>
        <v>0</v>
      </c>
      <c r="CT593" s="9"/>
      <c r="CU593" s="10"/>
      <c r="CV593" s="11"/>
      <c r="CW593" s="6">
        <f>SUMIF(CX$315:CX$345,$D593,CZ$315:CZ$345)</f>
        <v>0</v>
      </c>
      <c r="CX593" s="9"/>
      <c r="CY593" s="10"/>
      <c r="CZ593" s="11"/>
      <c r="DA593" s="6">
        <f>SUMIF(DB$315:DB$345,$D593,DD$315:DD$345)</f>
        <v>0</v>
      </c>
      <c r="DB593" s="9"/>
      <c r="DC593" s="10"/>
      <c r="DD593" s="11"/>
      <c r="DE593" s="6">
        <f>SUMIF(DF$315:DF$345,$D593,DH$315:DH$345)</f>
        <v>0</v>
      </c>
      <c r="DF593" s="9"/>
      <c r="DG593" s="10"/>
      <c r="DH593" s="11"/>
      <c r="DI593" s="6">
        <f>SUMIF(DJ$315:DJ$345,$D593,DL$315:DL$345)</f>
        <v>0</v>
      </c>
      <c r="DJ593" s="9"/>
      <c r="DK593" s="10"/>
      <c r="DL593" s="11"/>
      <c r="DM593" s="6">
        <f>SUMIF(DN$315:DN$345,$D593,DP$315:DP$345)</f>
        <v>0</v>
      </c>
      <c r="DN593" s="9"/>
      <c r="DO593" s="10"/>
      <c r="DP593" s="11"/>
      <c r="DQ593" s="6">
        <f>SUMIF(DR$315:DR$345,$D593,DT$315:DT$345)</f>
        <v>0</v>
      </c>
      <c r="DR593" s="9"/>
      <c r="DS593" s="10"/>
      <c r="DT593" s="11"/>
      <c r="DU593" s="6">
        <f>SUMIF(DV$315:DV$345,$D593,DX$315:DX$345)</f>
        <v>0</v>
      </c>
      <c r="DV593" s="9"/>
      <c r="DW593" s="10"/>
      <c r="DX593" s="11"/>
      <c r="DY593" s="6">
        <f>SUMIF(DZ$315:DZ$345,$D593,EB$315:EB$345)</f>
        <v>0</v>
      </c>
      <c r="DZ593" s="9"/>
      <c r="EA593" s="10"/>
      <c r="EB593" s="11"/>
      <c r="EC593" s="6">
        <f>SUMIF(ED$315:ED$345,$D593,EF$315:EF$345)</f>
        <v>0</v>
      </c>
      <c r="ED593" s="9"/>
      <c r="EE593" s="10"/>
      <c r="EF593" s="11"/>
      <c r="EG593" s="6">
        <f>SUMIF(EH$315:EH$345,$D593,EJ$315:EJ$345)</f>
        <v>0</v>
      </c>
      <c r="EH593" s="9"/>
      <c r="EI593" s="10"/>
      <c r="EJ593" s="11"/>
      <c r="EK593" s="6">
        <f>SUMIF(EL$315:EL$345,$D593,EN$315:EN$345)</f>
        <v>0</v>
      </c>
      <c r="EL593" s="9"/>
      <c r="EM593" s="10"/>
      <c r="EN593" s="11"/>
      <c r="EO593" s="6">
        <f>SUMIF(EP$315:EP$345,$D593,ER$315:ER$345)</f>
        <v>0</v>
      </c>
      <c r="EP593" s="9"/>
      <c r="EQ593" s="10"/>
      <c r="ER593" s="11"/>
      <c r="ES593" s="6">
        <f>SUMIF(ET$315:ET$345,$D593,EV$315:EV$345)</f>
        <v>0</v>
      </c>
      <c r="ET593" s="9"/>
      <c r="EU593" s="10"/>
      <c r="EV593" s="11"/>
      <c r="EW593" s="6">
        <f>SUMIF(EX$315:EX$345,$D593,EZ$315:EZ$345)</f>
        <v>0</v>
      </c>
      <c r="EX593" s="9"/>
      <c r="EY593" s="10"/>
      <c r="EZ593" s="11"/>
      <c r="FA593" s="6">
        <f>SUMIF(FB$315:FB$345,$D593,FD$315:FD$345)</f>
        <v>0</v>
      </c>
      <c r="FB593" s="9"/>
      <c r="FC593" s="10"/>
      <c r="FD593" s="11"/>
      <c r="FE593" s="6">
        <f>SUMIF(FF$315:FF$345,$D593,FH$315:FH$345)</f>
        <v>0</v>
      </c>
      <c r="FF593" s="9"/>
      <c r="FG593" s="10"/>
      <c r="FH593" s="11"/>
      <c r="FI593" s="6">
        <f>SUMIF(FJ$315:FJ$345,$D593,FL$315:FL$345)</f>
        <v>0</v>
      </c>
      <c r="FJ593" s="9"/>
      <c r="FK593" s="10"/>
      <c r="FL593" s="11"/>
      <c r="FM593" s="6">
        <f>SUMIF(FN$315:FN$345,$D593,FP$315:FP$345)</f>
        <v>0</v>
      </c>
      <c r="FN593" s="9"/>
      <c r="FO593" s="10"/>
      <c r="FP593" s="11"/>
      <c r="FQ593" s="6">
        <f>SUMIF(FR$315:FR$345,$D593,FT$315:FT$345)</f>
        <v>0</v>
      </c>
      <c r="FR593" s="9"/>
      <c r="FS593" s="10"/>
      <c r="FT593" s="11"/>
      <c r="FU593" s="6">
        <f>SUMIF(FV$315:FV$345,$D593,FX$315:FX$345)</f>
        <v>0</v>
      </c>
      <c r="FV593" s="9"/>
      <c r="FW593" s="10"/>
      <c r="FX593" s="11"/>
      <c r="FY593" s="6">
        <f>SUMIF(FZ$315:FZ$345,$D593,GB$315:GB$345)</f>
        <v>0</v>
      </c>
      <c r="FZ593" s="9"/>
      <c r="GA593" s="10"/>
      <c r="GB593" s="11"/>
      <c r="GC593" s="6">
        <f>SUMIF(GD$315:GD$345,$D593,GF$315:GF$345)</f>
        <v>0</v>
      </c>
      <c r="GD593" s="9"/>
      <c r="GE593" s="10"/>
      <c r="GF593" s="11"/>
      <c r="GG593" s="6">
        <f>SUMIF(GH$315:GH$345,$D593,GJ$315:GJ$345)</f>
        <v>0</v>
      </c>
      <c r="GH593" s="9"/>
      <c r="GI593" s="10"/>
      <c r="GJ593" s="11"/>
      <c r="GK593" s="6">
        <f>SUMIF(GL$315:GL$345,$D593,GN$315:GN$345)</f>
        <v>0</v>
      </c>
      <c r="GL593" s="9"/>
      <c r="GM593" s="10"/>
      <c r="GN593" s="11"/>
      <c r="GO593" s="6">
        <f>SUMIF(GP$315:GP$345,$D593,GR$315:GR$345)</f>
        <v>0</v>
      </c>
      <c r="GP593" s="9"/>
      <c r="GQ593" s="10"/>
      <c r="GR593" s="11"/>
      <c r="GS593" s="6">
        <f>SUMIF(GT$315:GT$345,$D593,GV$315:GV$345)</f>
        <v>0</v>
      </c>
      <c r="GT593" s="9"/>
      <c r="GU593" s="10"/>
      <c r="GV593" s="20"/>
      <c r="GW593" s="19">
        <f t="shared" si="15"/>
        <v>0</v>
      </c>
      <c r="GX593" s="472"/>
      <c r="GY593" s="522"/>
    </row>
    <row r="594" spans="1:207" ht="30.75" customHeight="1" thickBot="1">
      <c r="A594" s="47" t="s">
        <v>86</v>
      </c>
      <c r="B594" s="497"/>
      <c r="C594" s="449" t="s">
        <v>526</v>
      </c>
      <c r="D594" s="445" t="s">
        <v>481</v>
      </c>
      <c r="E594" s="6">
        <f>SUMIF(F$346:F$376,$D594,H$346:H$376)</f>
        <v>0</v>
      </c>
      <c r="F594" s="9"/>
      <c r="G594" s="10"/>
      <c r="H594" s="11"/>
      <c r="I594" s="6">
        <f>SUMIF(J$346:J$376,$D594,L$346:L$376)</f>
        <v>0</v>
      </c>
      <c r="J594" s="9"/>
      <c r="K594" s="10"/>
      <c r="L594" s="11"/>
      <c r="M594" s="6">
        <f>SUMIF(N$346:N$376,$D594,P$346:P$376)</f>
        <v>0</v>
      </c>
      <c r="N594" s="9"/>
      <c r="O594" s="10"/>
      <c r="P594" s="11"/>
      <c r="Q594" s="6">
        <f>SUMIF(R$346:R$376,$D594,T$346:T$376)</f>
        <v>0</v>
      </c>
      <c r="R594" s="9"/>
      <c r="S594" s="10"/>
      <c r="T594" s="11"/>
      <c r="U594" s="6">
        <f>SUMIF(V$346:V$376,$D594,X$346:X$376)</f>
        <v>0</v>
      </c>
      <c r="V594" s="9"/>
      <c r="W594" s="10"/>
      <c r="X594" s="11"/>
      <c r="Y594" s="6">
        <f>SUMIF(Z$346:Z$376,$D594,AB$346:AB$376)</f>
        <v>0</v>
      </c>
      <c r="Z594" s="9"/>
      <c r="AA594" s="10"/>
      <c r="AB594" s="11"/>
      <c r="AC594" s="6">
        <f>SUMIF(AD$346:AD$376,$D594,AF$346:AF$376)</f>
        <v>0</v>
      </c>
      <c r="AD594" s="9"/>
      <c r="AE594" s="10"/>
      <c r="AF594" s="11"/>
      <c r="AG594" s="6">
        <f>SUMIF(AH$346:AH$376,$D594,AJ$346:AJ$376)</f>
        <v>0</v>
      </c>
      <c r="AH594" s="9"/>
      <c r="AI594" s="10"/>
      <c r="AJ594" s="11"/>
      <c r="AK594" s="6">
        <f>SUMIF(AL$346:AL$376,$D594,AN$346:AN$376)</f>
        <v>0</v>
      </c>
      <c r="AL594" s="9"/>
      <c r="AM594" s="10"/>
      <c r="AN594" s="11"/>
      <c r="AO594" s="6">
        <f>SUMIF(AP$346:AP$376,$D594,AR$346:AR$376)</f>
        <v>0</v>
      </c>
      <c r="AP594" s="9"/>
      <c r="AQ594" s="10"/>
      <c r="AR594" s="11"/>
      <c r="AS594" s="6">
        <f>SUMIF(AT$346:AT$376,$D594,AV$346:AV$376)</f>
        <v>0</v>
      </c>
      <c r="AT594" s="9"/>
      <c r="AU594" s="10"/>
      <c r="AV594" s="11"/>
      <c r="AW594" s="6">
        <f>SUMIF(AX$346:AX$376,$D594,AZ$346:AZ$376)</f>
        <v>0</v>
      </c>
      <c r="AX594" s="9"/>
      <c r="AY594" s="10"/>
      <c r="AZ594" s="11"/>
      <c r="BA594" s="6">
        <f>SUMIF(BB$346:BB$376,$D594,BD$346:BD$376)</f>
        <v>0</v>
      </c>
      <c r="BB594" s="9"/>
      <c r="BC594" s="10"/>
      <c r="BD594" s="11"/>
      <c r="BE594" s="6">
        <f>SUMIF(BF$346:BF$376,$D594,BH$346:BH$376)</f>
        <v>0</v>
      </c>
      <c r="BF594" s="9"/>
      <c r="BG594" s="10"/>
      <c r="BH594" s="11"/>
      <c r="BI594" s="6">
        <f>SUMIF(BJ$346:BJ$376,$D594,BL$346:BL$376)</f>
        <v>0</v>
      </c>
      <c r="BJ594" s="9"/>
      <c r="BK594" s="10"/>
      <c r="BL594" s="11"/>
      <c r="BM594" s="6">
        <f>SUMIF(BN$346:BN$376,$D594,BP$346:BP$376)</f>
        <v>0</v>
      </c>
      <c r="BN594" s="9"/>
      <c r="BO594" s="10"/>
      <c r="BP594" s="11"/>
      <c r="BQ594" s="6">
        <f>SUMIF(BR$346:BR$376,$D594,BT$346:BT$376)</f>
        <v>0</v>
      </c>
      <c r="BR594" s="9"/>
      <c r="BS594" s="10"/>
      <c r="BT594" s="11"/>
      <c r="BU594" s="6">
        <f>SUMIF(BV$346:BV$376,$D594,BX$346:BX$376)</f>
        <v>0</v>
      </c>
      <c r="BV594" s="9"/>
      <c r="BW594" s="10"/>
      <c r="BX594" s="11"/>
      <c r="BY594" s="6">
        <f>SUMIF(BZ$346:BZ$376,$D594,CB$346:CB$376)</f>
        <v>0</v>
      </c>
      <c r="BZ594" s="9"/>
      <c r="CA594" s="10"/>
      <c r="CB594" s="11"/>
      <c r="CC594" s="6">
        <f>SUMIF(CD$346:CD$376,$D594,CF$346:CF$376)</f>
        <v>0</v>
      </c>
      <c r="CD594" s="9"/>
      <c r="CE594" s="10"/>
      <c r="CF594" s="11"/>
      <c r="CG594" s="6">
        <f>SUMIF(CH$346:CH$376,$D594,CJ$346:CJ$376)</f>
        <v>0</v>
      </c>
      <c r="CH594" s="9"/>
      <c r="CI594" s="10"/>
      <c r="CJ594" s="11"/>
      <c r="CK594" s="6">
        <f>SUMIF(CL$346:CL$376,$D594,CN$346:CN$376)</f>
        <v>0</v>
      </c>
      <c r="CL594" s="9"/>
      <c r="CM594" s="10"/>
      <c r="CN594" s="11"/>
      <c r="CO594" s="6">
        <f>SUMIF(CP$346:CP$376,$D594,CR$346:CR$376)</f>
        <v>0</v>
      </c>
      <c r="CP594" s="9"/>
      <c r="CQ594" s="10"/>
      <c r="CR594" s="11"/>
      <c r="CS594" s="6">
        <f>SUMIF(CT$346:CT$376,$D594,CV$346:CV$376)</f>
        <v>0</v>
      </c>
      <c r="CT594" s="9"/>
      <c r="CU594" s="10"/>
      <c r="CV594" s="11"/>
      <c r="CW594" s="6">
        <f>SUMIF(CX$346:CX$376,$D594,CZ$346:CZ$376)</f>
        <v>0</v>
      </c>
      <c r="CX594" s="9"/>
      <c r="CY594" s="10"/>
      <c r="CZ594" s="11"/>
      <c r="DA594" s="6">
        <f>SUMIF(DB$346:DB$376,$D594,DD$346:DD$376)</f>
        <v>0</v>
      </c>
      <c r="DB594" s="9"/>
      <c r="DC594" s="10"/>
      <c r="DD594" s="11"/>
      <c r="DE594" s="6">
        <f>SUMIF(DF$346:DF$376,$D594,DH$346:DH$376)</f>
        <v>0</v>
      </c>
      <c r="DF594" s="9"/>
      <c r="DG594" s="10"/>
      <c r="DH594" s="11"/>
      <c r="DI594" s="6">
        <f>SUMIF(DJ$346:DJ$376,$D594,DL$346:DL$376)</f>
        <v>0</v>
      </c>
      <c r="DJ594" s="9"/>
      <c r="DK594" s="10"/>
      <c r="DL594" s="11"/>
      <c r="DM594" s="6">
        <f>SUMIF(DN$346:DN$376,$D594,DP$346:DP$376)</f>
        <v>0</v>
      </c>
      <c r="DN594" s="9"/>
      <c r="DO594" s="10"/>
      <c r="DP594" s="11"/>
      <c r="DQ594" s="6">
        <f>SUMIF(DR$346:DR$376,$D594,DT$346:DT$376)</f>
        <v>0</v>
      </c>
      <c r="DR594" s="9"/>
      <c r="DS594" s="10"/>
      <c r="DT594" s="11"/>
      <c r="DU594" s="6">
        <f>SUMIF(DV$346:DV$376,$D594,DX$346:DX$376)</f>
        <v>0</v>
      </c>
      <c r="DV594" s="9"/>
      <c r="DW594" s="10"/>
      <c r="DX594" s="11"/>
      <c r="DY594" s="6">
        <f>SUMIF(DZ$346:DZ$376,$D594,EB$346:EB$376)</f>
        <v>0</v>
      </c>
      <c r="DZ594" s="9"/>
      <c r="EA594" s="10"/>
      <c r="EB594" s="11"/>
      <c r="EC594" s="6">
        <f>SUMIF(ED$346:ED$376,$D594,EF$346:EF$376)</f>
        <v>0</v>
      </c>
      <c r="ED594" s="9"/>
      <c r="EE594" s="10"/>
      <c r="EF594" s="11"/>
      <c r="EG594" s="6">
        <f>SUMIF(EH$346:EH$376,$D594,EJ$346:EJ$376)</f>
        <v>0</v>
      </c>
      <c r="EH594" s="9"/>
      <c r="EI594" s="10"/>
      <c r="EJ594" s="11"/>
      <c r="EK594" s="6">
        <f>SUMIF(EL$346:EL$376,$D594,EN$346:EN$376)</f>
        <v>0</v>
      </c>
      <c r="EL594" s="9"/>
      <c r="EM594" s="10"/>
      <c r="EN594" s="11"/>
      <c r="EO594" s="6">
        <f>SUMIF(EP$346:EP$376,$D594,ER$346:ER$376)</f>
        <v>0</v>
      </c>
      <c r="EP594" s="9"/>
      <c r="EQ594" s="10"/>
      <c r="ER594" s="11"/>
      <c r="ES594" s="6">
        <f>SUMIF(ET$346:ET$376,$D594,EV$346:EV$376)</f>
        <v>0</v>
      </c>
      <c r="ET594" s="9"/>
      <c r="EU594" s="10"/>
      <c r="EV594" s="11"/>
      <c r="EW594" s="6">
        <f>SUMIF(EX$346:EX$376,$D594,EZ$346:EZ$376)</f>
        <v>0</v>
      </c>
      <c r="EX594" s="9"/>
      <c r="EY594" s="10"/>
      <c r="EZ594" s="11"/>
      <c r="FA594" s="6">
        <f>SUMIF(FB$346:FB$376,$D594,FD$346:FD$376)</f>
        <v>0</v>
      </c>
      <c r="FB594" s="9"/>
      <c r="FC594" s="10"/>
      <c r="FD594" s="11"/>
      <c r="FE594" s="6">
        <f>SUMIF(FF$346:FF$376,$D594,FH$346:FH$376)</f>
        <v>0</v>
      </c>
      <c r="FF594" s="9"/>
      <c r="FG594" s="10"/>
      <c r="FH594" s="11"/>
      <c r="FI594" s="6">
        <f>SUMIF(FJ$346:FJ$376,$D594,FL$346:FL$376)</f>
        <v>0</v>
      </c>
      <c r="FJ594" s="9"/>
      <c r="FK594" s="10"/>
      <c r="FL594" s="11"/>
      <c r="FM594" s="6">
        <f>SUMIF(FN$346:FN$376,$D594,FP$346:FP$376)</f>
        <v>0</v>
      </c>
      <c r="FN594" s="9"/>
      <c r="FO594" s="10"/>
      <c r="FP594" s="11"/>
      <c r="FQ594" s="6">
        <f>SUMIF(FR$346:FR$376,$D594,FT$346:FT$376)</f>
        <v>0</v>
      </c>
      <c r="FR594" s="9"/>
      <c r="FS594" s="10"/>
      <c r="FT594" s="11"/>
      <c r="FU594" s="6">
        <f>SUMIF(FV$346:FV$376,$D594,FX$346:FX$376)</f>
        <v>0</v>
      </c>
      <c r="FV594" s="9"/>
      <c r="FW594" s="10"/>
      <c r="FX594" s="11"/>
      <c r="FY594" s="6">
        <f>SUMIF(FZ$346:FZ$376,$D594,GB$346:GB$376)</f>
        <v>0</v>
      </c>
      <c r="FZ594" s="9"/>
      <c r="GA594" s="10"/>
      <c r="GB594" s="11"/>
      <c r="GC594" s="6">
        <f>SUMIF(GD$346:GD$376,$D594,GF$346:GF$376)</f>
        <v>0</v>
      </c>
      <c r="GD594" s="9"/>
      <c r="GE594" s="10"/>
      <c r="GF594" s="11"/>
      <c r="GG594" s="6">
        <f>SUMIF(GH$346:GH$376,$D594,GJ$346:GJ$376)</f>
        <v>0</v>
      </c>
      <c r="GH594" s="9"/>
      <c r="GI594" s="10"/>
      <c r="GJ594" s="11"/>
      <c r="GK594" s="6">
        <f>SUMIF(GL$346:GL$376,$D594,GN$346:GN$376)</f>
        <v>0</v>
      </c>
      <c r="GL594" s="9"/>
      <c r="GM594" s="10"/>
      <c r="GN594" s="11"/>
      <c r="GO594" s="6">
        <f>SUMIF(GP$346:GP$376,$D594,GR$346:GR$376)</f>
        <v>0</v>
      </c>
      <c r="GP594" s="9"/>
      <c r="GQ594" s="10"/>
      <c r="GR594" s="11"/>
      <c r="GS594" s="6">
        <f>SUMIF(GT$346:GT$376,$D594,GV$346:GV$376)</f>
        <v>0</v>
      </c>
      <c r="GT594" s="9"/>
      <c r="GU594" s="10"/>
      <c r="GV594" s="20"/>
      <c r="GW594" s="19">
        <f t="shared" si="15"/>
        <v>0</v>
      </c>
      <c r="GX594" s="472"/>
      <c r="GY594" s="523"/>
    </row>
    <row r="595" spans="1:207" ht="30.75" customHeight="1">
      <c r="A595" s="47" t="s">
        <v>75</v>
      </c>
      <c r="B595" s="495">
        <v>27</v>
      </c>
      <c r="C595" s="177" t="s">
        <v>375</v>
      </c>
      <c r="D595" s="155" t="s">
        <v>376</v>
      </c>
      <c r="E595" s="6">
        <f>SUMIF(F$5:F$35,$D595,H$5:H$35)</f>
        <v>0</v>
      </c>
      <c r="F595" s="9"/>
      <c r="G595" s="10"/>
      <c r="H595" s="11"/>
      <c r="I595" s="6">
        <f>SUMIF(J$5:J$35,$D595,L$5:L$35)</f>
        <v>0</v>
      </c>
      <c r="J595" s="9"/>
      <c r="K595" s="10"/>
      <c r="L595" s="11"/>
      <c r="M595" s="6">
        <f>SUMIF(N$5:N$35,$D595,P$5:P$35)</f>
        <v>0</v>
      </c>
      <c r="N595" s="9"/>
      <c r="O595" s="10"/>
      <c r="P595" s="11"/>
      <c r="Q595" s="6">
        <f>SUMIF(R$5:R$35,$D595,T$5:T$35)</f>
        <v>0</v>
      </c>
      <c r="R595" s="9"/>
      <c r="S595" s="10"/>
      <c r="T595" s="11"/>
      <c r="U595" s="6">
        <f>SUMIF(V$5:V$35,$D595,X$5:X$35)</f>
        <v>0</v>
      </c>
      <c r="V595" s="9"/>
      <c r="W595" s="10"/>
      <c r="X595" s="11"/>
      <c r="Y595" s="6">
        <f>SUMIF(Z$5:Z$35,$D595,AB$5:AB$35)</f>
        <v>0</v>
      </c>
      <c r="Z595" s="9"/>
      <c r="AA595" s="10"/>
      <c r="AB595" s="11"/>
      <c r="AC595" s="6">
        <f>SUMIF(AD$5:AD$35,$D595,AF$5:AF$35)</f>
        <v>0</v>
      </c>
      <c r="AD595" s="9"/>
      <c r="AE595" s="10"/>
      <c r="AF595" s="11"/>
      <c r="AG595" s="6">
        <f>SUMIF(AH$5:AH$35,$D595,AJ$5:AJ$35)</f>
        <v>0</v>
      </c>
      <c r="AH595" s="9"/>
      <c r="AI595" s="10"/>
      <c r="AJ595" s="11"/>
      <c r="AK595" s="6">
        <f>SUMIF(AL$5:AL$35,$D595,AN$5:AN$35)</f>
        <v>0</v>
      </c>
      <c r="AL595" s="9"/>
      <c r="AM595" s="10"/>
      <c r="AN595" s="11"/>
      <c r="AO595" s="6">
        <f>SUMIF(AP$5:AP$35,$D595,AR$5:AR$35)</f>
        <v>0</v>
      </c>
      <c r="AP595" s="9"/>
      <c r="AQ595" s="10"/>
      <c r="AR595" s="11"/>
      <c r="AS595" s="6">
        <f>SUMIF(AT$5:AT$35,$D595,AV$5:AV$35)</f>
        <v>0</v>
      </c>
      <c r="AT595" s="9"/>
      <c r="AU595" s="10"/>
      <c r="AV595" s="11"/>
      <c r="AW595" s="6">
        <f>SUMIF(AX$5:AX$35,$D595,AZ$5:AZ$35)</f>
        <v>0</v>
      </c>
      <c r="AX595" s="9"/>
      <c r="AY595" s="10"/>
      <c r="AZ595" s="11"/>
      <c r="BA595" s="6">
        <f>SUMIF(BB$5:BB$35,$D595,BD$5:BD$35)</f>
        <v>0</v>
      </c>
      <c r="BB595" s="9"/>
      <c r="BC595" s="10"/>
      <c r="BD595" s="11"/>
      <c r="BE595" s="6">
        <f>SUMIF(BF$5:BF$35,$D595,BH$5:BH$35)</f>
        <v>0</v>
      </c>
      <c r="BF595" s="9"/>
      <c r="BG595" s="10"/>
      <c r="BH595" s="11"/>
      <c r="BI595" s="6">
        <f>SUMIF(BJ$5:BJ$35,$D595,BL$5:BL$35)</f>
        <v>0</v>
      </c>
      <c r="BJ595" s="9"/>
      <c r="BK595" s="10"/>
      <c r="BL595" s="11"/>
      <c r="BM595" s="6">
        <f>SUMIF(BN$5:BN$35,$D595,BP$5:BP$35)</f>
        <v>0</v>
      </c>
      <c r="BN595" s="9"/>
      <c r="BO595" s="10"/>
      <c r="BP595" s="11"/>
      <c r="BQ595" s="6">
        <f>SUMIF(BR$5:BR$35,$D595,BT$5:BT$35)</f>
        <v>0</v>
      </c>
      <c r="BR595" s="9"/>
      <c r="BS595" s="10"/>
      <c r="BT595" s="11"/>
      <c r="BU595" s="6">
        <f>SUMIF(BV$5:BV$35,$D595,BX$5:BX$35)</f>
        <v>0</v>
      </c>
      <c r="BV595" s="9"/>
      <c r="BW595" s="10"/>
      <c r="BX595" s="11"/>
      <c r="BY595" s="6">
        <f>SUMIF(BZ$5:BZ$35,$D595,CB$5:CB$35)</f>
        <v>0</v>
      </c>
      <c r="BZ595" s="9"/>
      <c r="CA595" s="10"/>
      <c r="CB595" s="11"/>
      <c r="CC595" s="6">
        <f>SUMIF(CD$5:CD$35,$D595,CF$5:CF$35)</f>
        <v>0</v>
      </c>
      <c r="CD595" s="9"/>
      <c r="CE595" s="10"/>
      <c r="CF595" s="11"/>
      <c r="CG595" s="6">
        <f>SUMIF(CH$5:CH$35,$D595,CJ$5:CJ$35)</f>
        <v>0</v>
      </c>
      <c r="CH595" s="9"/>
      <c r="CI595" s="10"/>
      <c r="CJ595" s="11"/>
      <c r="CK595" s="6">
        <f>SUMIF(CL$5:CL$35,$D595,CN$5:CN$35)</f>
        <v>0</v>
      </c>
      <c r="CL595" s="9"/>
      <c r="CM595" s="10"/>
      <c r="CN595" s="11"/>
      <c r="CO595" s="6">
        <f>SUMIF(CP$5:CP$35,$D595,CR$5:CR$35)</f>
        <v>0</v>
      </c>
      <c r="CP595" s="9"/>
      <c r="CQ595" s="10"/>
      <c r="CR595" s="11"/>
      <c r="CS595" s="6">
        <f>SUMIF(CT$5:CT$35,$D595,CV$5:CV$35)</f>
        <v>0</v>
      </c>
      <c r="CT595" s="9"/>
      <c r="CU595" s="10"/>
      <c r="CV595" s="11"/>
      <c r="CW595" s="6">
        <f>SUMIF(CX$5:CX$35,$D595,CZ$5:CZ$35)</f>
        <v>0</v>
      </c>
      <c r="CX595" s="9"/>
      <c r="CY595" s="10"/>
      <c r="CZ595" s="11"/>
      <c r="DA595" s="6">
        <f>SUMIF(DB$5:DB$35,$D595,DD$5:DD$35)</f>
        <v>0</v>
      </c>
      <c r="DB595" s="9"/>
      <c r="DC595" s="10"/>
      <c r="DD595" s="11"/>
      <c r="DE595" s="6">
        <f>SUMIF(DF$5:DF$35,$D595,DH$5:DH$35)</f>
        <v>0</v>
      </c>
      <c r="DF595" s="9"/>
      <c r="DG595" s="10"/>
      <c r="DH595" s="11"/>
      <c r="DI595" s="6">
        <f>SUMIF(DJ$5:DJ$35,$D595,DL$5:DL$35)</f>
        <v>0</v>
      </c>
      <c r="DJ595" s="9"/>
      <c r="DK595" s="10"/>
      <c r="DL595" s="11"/>
      <c r="DM595" s="6">
        <f>SUMIF(DN$5:DN$35,$D595,DP$5:DP$35)</f>
        <v>0</v>
      </c>
      <c r="DN595" s="9"/>
      <c r="DO595" s="10"/>
      <c r="DP595" s="11"/>
      <c r="DQ595" s="6">
        <f>SUMIF(DR$5:DR$35,$D595,DT$5:DT$35)</f>
        <v>0</v>
      </c>
      <c r="DR595" s="9"/>
      <c r="DS595" s="10"/>
      <c r="DT595" s="11"/>
      <c r="DU595" s="6">
        <f>SUMIF(DV$5:DV$35,$D595,DX$5:DX$35)</f>
        <v>0</v>
      </c>
      <c r="DV595" s="9"/>
      <c r="DW595" s="10"/>
      <c r="DX595" s="11"/>
      <c r="DY595" s="6">
        <f>SUMIF(DZ$5:DZ$35,$D595,EB$5:EB$35)</f>
        <v>0</v>
      </c>
      <c r="DZ595" s="9"/>
      <c r="EA595" s="10"/>
      <c r="EB595" s="11"/>
      <c r="EC595" s="6">
        <f>SUMIF(ED$5:ED$35,$D595,EF$5:EF$35)</f>
        <v>0</v>
      </c>
      <c r="ED595" s="9"/>
      <c r="EE595" s="10"/>
      <c r="EF595" s="11"/>
      <c r="EG595" s="6">
        <f>SUMIF(EH$5:EH$35,$D595,EJ$5:EJ$35)</f>
        <v>0</v>
      </c>
      <c r="EH595" s="9"/>
      <c r="EI595" s="10"/>
      <c r="EJ595" s="11"/>
      <c r="EK595" s="6">
        <f>SUMIF(EL$5:EL$35,$D595,EN$5:EN$35)</f>
        <v>0</v>
      </c>
      <c r="EL595" s="9"/>
      <c r="EM595" s="10"/>
      <c r="EN595" s="11"/>
      <c r="EO595" s="6">
        <f>SUMIF(EP$5:EP$35,$D595,ER$5:ER$35)</f>
        <v>0</v>
      </c>
      <c r="EP595" s="9"/>
      <c r="EQ595" s="10"/>
      <c r="ER595" s="11"/>
      <c r="ES595" s="6">
        <f>SUMIF(ET$5:ET$35,$D595,EV$5:EV$35)</f>
        <v>0</v>
      </c>
      <c r="ET595" s="9"/>
      <c r="EU595" s="10"/>
      <c r="EV595" s="11"/>
      <c r="EW595" s="6">
        <f>SUMIF(EX$5:EX$35,$D595,EZ$5:EZ$35)</f>
        <v>0</v>
      </c>
      <c r="EX595" s="9"/>
      <c r="EY595" s="10"/>
      <c r="EZ595" s="11"/>
      <c r="FA595" s="6">
        <f>SUMIF(FB$5:FB$35,$D595,FD$5:FD$35)</f>
        <v>0</v>
      </c>
      <c r="FB595" s="9"/>
      <c r="FC595" s="10"/>
      <c r="FD595" s="11"/>
      <c r="FE595" s="6">
        <f>SUMIF(FF$5:FF$35,$D595,FH$5:FH$35)</f>
        <v>0</v>
      </c>
      <c r="FF595" s="9"/>
      <c r="FG595" s="10"/>
      <c r="FH595" s="11"/>
      <c r="FI595" s="6">
        <f>SUMIF(FJ$5:FJ$35,$D595,FL$5:FL$35)</f>
        <v>0</v>
      </c>
      <c r="FJ595" s="9"/>
      <c r="FK595" s="10"/>
      <c r="FL595" s="11"/>
      <c r="FM595" s="6">
        <f>SUMIF(FN$5:FN$35,$D595,FP$5:FP$35)</f>
        <v>0</v>
      </c>
      <c r="FN595" s="9"/>
      <c r="FO595" s="10"/>
      <c r="FP595" s="11"/>
      <c r="FQ595" s="6">
        <f>SUMIF(FR$5:FR$35,$D595,FT$5:FT$35)</f>
        <v>0</v>
      </c>
      <c r="FR595" s="9"/>
      <c r="FS595" s="10"/>
      <c r="FT595" s="11"/>
      <c r="FU595" s="6">
        <f>SUMIF(FV$5:FV$35,$D595,FX$5:FX$35)</f>
        <v>0</v>
      </c>
      <c r="FV595" s="9"/>
      <c r="FW595" s="10"/>
      <c r="FX595" s="11"/>
      <c r="FY595" s="6">
        <f>SUMIF(FZ$5:FZ$35,$D595,GB$5:GB$35)</f>
        <v>0</v>
      </c>
      <c r="FZ595" s="9"/>
      <c r="GA595" s="10"/>
      <c r="GB595" s="11"/>
      <c r="GC595" s="6">
        <f>SUMIF(GD$5:GD$35,$D595,GF$5:GF$35)</f>
        <v>0</v>
      </c>
      <c r="GD595" s="9"/>
      <c r="GE595" s="10"/>
      <c r="GF595" s="11"/>
      <c r="GG595" s="6">
        <f>SUMIF(GH$5:GH$35,$D595,GJ$5:GJ$35)</f>
        <v>0</v>
      </c>
      <c r="GH595" s="9"/>
      <c r="GI595" s="10"/>
      <c r="GJ595" s="11"/>
      <c r="GK595" s="6">
        <f>SUMIF(GL$5:GL$35,$D595,GN$5:GN$35)</f>
        <v>0</v>
      </c>
      <c r="GL595" s="9"/>
      <c r="GM595" s="10"/>
      <c r="GN595" s="11"/>
      <c r="GO595" s="6">
        <f>SUMIF(GP$5:GP$35,$D595,GR$5:GR$35)</f>
        <v>0</v>
      </c>
      <c r="GP595" s="9"/>
      <c r="GQ595" s="10"/>
      <c r="GR595" s="11"/>
      <c r="GS595" s="6">
        <f>SUMIF(GT$5:GT$35,$D595,GV$5:GV$35)</f>
        <v>0</v>
      </c>
      <c r="GT595" s="9"/>
      <c r="GU595" s="10"/>
      <c r="GV595" s="20"/>
      <c r="GW595" s="19">
        <f t="shared" si="15"/>
        <v>0</v>
      </c>
      <c r="GX595" s="472">
        <f>SUM(GW595:GW606)</f>
        <v>0</v>
      </c>
      <c r="GY595" s="521" t="str">
        <f>D595</f>
        <v>TS15640/08</v>
      </c>
    </row>
    <row r="596" spans="1:207" ht="30.75" customHeight="1">
      <c r="A596" s="47" t="s">
        <v>76</v>
      </c>
      <c r="B596" s="496"/>
      <c r="C596" s="177" t="s">
        <v>375</v>
      </c>
      <c r="D596" s="155" t="s">
        <v>376</v>
      </c>
      <c r="E596" s="6">
        <f>SUMIF(F$36:F$66,$D596,H$36:H$66)</f>
        <v>0</v>
      </c>
      <c r="F596" s="9"/>
      <c r="G596" s="10"/>
      <c r="H596" s="11"/>
      <c r="I596" s="6">
        <f>SUMIF(J$36:J$66,$D596,L$36:L$66)</f>
        <v>0</v>
      </c>
      <c r="J596" s="9"/>
      <c r="K596" s="10"/>
      <c r="L596" s="11"/>
      <c r="M596" s="6">
        <f>SUMIF(N$36:N$66,$D596,P$36:P$66)</f>
        <v>0</v>
      </c>
      <c r="N596" s="9"/>
      <c r="O596" s="10"/>
      <c r="P596" s="11"/>
      <c r="Q596" s="6">
        <f>SUMIF(R$36:R$66,$D596,T$36:T$66)</f>
        <v>0</v>
      </c>
      <c r="R596" s="9"/>
      <c r="S596" s="10"/>
      <c r="T596" s="11"/>
      <c r="U596" s="6">
        <f>SUMIF(V$36:V$66,$D596,X$36:X$66)</f>
        <v>0</v>
      </c>
      <c r="V596" s="9"/>
      <c r="W596" s="10"/>
      <c r="X596" s="11"/>
      <c r="Y596" s="6">
        <f>SUMIF(Z$36:Z$66,$D596,AB$36:AB$66)</f>
        <v>0</v>
      </c>
      <c r="Z596" s="9"/>
      <c r="AA596" s="10"/>
      <c r="AB596" s="11"/>
      <c r="AC596" s="6">
        <f>SUMIF(AD$36:AD$66,$D596,AF$36:AF$66)</f>
        <v>0</v>
      </c>
      <c r="AD596" s="9"/>
      <c r="AE596" s="10"/>
      <c r="AF596" s="11"/>
      <c r="AG596" s="6">
        <f>SUMIF(AH$36:AH$66,$D596,AJ$36:AJ$66)</f>
        <v>0</v>
      </c>
      <c r="AH596" s="9"/>
      <c r="AI596" s="10"/>
      <c r="AJ596" s="11"/>
      <c r="AK596" s="6">
        <f>SUMIF(AL$36:AL$66,$D596,AN$36:AN$66)</f>
        <v>0</v>
      </c>
      <c r="AL596" s="9"/>
      <c r="AM596" s="10"/>
      <c r="AN596" s="11"/>
      <c r="AO596" s="6">
        <f>SUMIF(AP$36:AP$66,$D596,AR$36:AR$66)</f>
        <v>0</v>
      </c>
      <c r="AP596" s="9"/>
      <c r="AQ596" s="10"/>
      <c r="AR596" s="11"/>
      <c r="AS596" s="6">
        <f>SUMIF(AT$36:AT$66,$D596,AV$36:AV$66)</f>
        <v>0</v>
      </c>
      <c r="AT596" s="9"/>
      <c r="AU596" s="10"/>
      <c r="AV596" s="11"/>
      <c r="AW596" s="6">
        <f>SUMIF(AX$36:AX$66,$D596,AZ$36:AZ$66)</f>
        <v>0</v>
      </c>
      <c r="AX596" s="9"/>
      <c r="AY596" s="10"/>
      <c r="AZ596" s="11"/>
      <c r="BA596" s="6">
        <f>SUMIF(BB$36:BB$66,$D596,BD$36:BD$66)</f>
        <v>0</v>
      </c>
      <c r="BB596" s="9"/>
      <c r="BC596" s="10"/>
      <c r="BD596" s="11"/>
      <c r="BE596" s="6">
        <f>SUMIF(BF$36:BF$66,$D596,BH$36:BH$66)</f>
        <v>0</v>
      </c>
      <c r="BF596" s="9"/>
      <c r="BG596" s="10"/>
      <c r="BH596" s="11"/>
      <c r="BI596" s="6">
        <f>SUMIF(BJ$36:BJ$66,$D596,BL$36:BL$66)</f>
        <v>0</v>
      </c>
      <c r="BJ596" s="9"/>
      <c r="BK596" s="10"/>
      <c r="BL596" s="11"/>
      <c r="BM596" s="6">
        <f>SUMIF(BN$36:BN$66,$D596,BP$36:BP$66)</f>
        <v>0</v>
      </c>
      <c r="BN596" s="9"/>
      <c r="BO596" s="10"/>
      <c r="BP596" s="11"/>
      <c r="BQ596" s="6">
        <f>SUMIF(BR$36:BR$66,$D596,BT$36:BT$66)</f>
        <v>0</v>
      </c>
      <c r="BR596" s="9"/>
      <c r="BS596" s="10"/>
      <c r="BT596" s="11"/>
      <c r="BU596" s="6">
        <f>SUMIF(BV$36:BV$66,$D596,BX$36:BX$66)</f>
        <v>0</v>
      </c>
      <c r="BV596" s="9"/>
      <c r="BW596" s="10"/>
      <c r="BX596" s="11"/>
      <c r="BY596" s="6">
        <f>SUMIF(BZ$36:BZ$66,$D596,CB$36:CB$66)</f>
        <v>0</v>
      </c>
      <c r="BZ596" s="9"/>
      <c r="CA596" s="10"/>
      <c r="CB596" s="11"/>
      <c r="CC596" s="6">
        <f>SUMIF(CD$36:CD$66,$D596,CF$36:CF$66)</f>
        <v>0</v>
      </c>
      <c r="CD596" s="9"/>
      <c r="CE596" s="10"/>
      <c r="CF596" s="11"/>
      <c r="CG596" s="6">
        <f>SUMIF(CH$36:CH$66,$D596,CJ$36:CJ$66)</f>
        <v>0</v>
      </c>
      <c r="CH596" s="9"/>
      <c r="CI596" s="10"/>
      <c r="CJ596" s="11"/>
      <c r="CK596" s="6">
        <f>SUMIF(CL$36:CL$66,$D596,CN$36:CN$66)</f>
        <v>0</v>
      </c>
      <c r="CL596" s="9"/>
      <c r="CM596" s="10"/>
      <c r="CN596" s="11"/>
      <c r="CO596" s="6">
        <f>SUMIF(CP$36:CP$66,$D596,CR$36:CR$66)</f>
        <v>0</v>
      </c>
      <c r="CP596" s="9"/>
      <c r="CQ596" s="10"/>
      <c r="CR596" s="11"/>
      <c r="CS596" s="6">
        <f>SUMIF(CT$36:CT$66,$D596,CV$36:CV$66)</f>
        <v>0</v>
      </c>
      <c r="CT596" s="9"/>
      <c r="CU596" s="10"/>
      <c r="CV596" s="11"/>
      <c r="CW596" s="6">
        <f>SUMIF(CX$36:CX$66,$D596,CZ$36:CZ$66)</f>
        <v>0</v>
      </c>
      <c r="CX596" s="9"/>
      <c r="CY596" s="10"/>
      <c r="CZ596" s="11"/>
      <c r="DA596" s="6">
        <f>SUMIF(DB$36:DB$66,$D596,DD$36:DD$66)</f>
        <v>0</v>
      </c>
      <c r="DB596" s="9"/>
      <c r="DC596" s="10"/>
      <c r="DD596" s="11"/>
      <c r="DE596" s="6">
        <f>SUMIF(DF$36:DF$66,$D596,DH$36:DH$66)</f>
        <v>0</v>
      </c>
      <c r="DF596" s="9"/>
      <c r="DG596" s="10"/>
      <c r="DH596" s="11"/>
      <c r="DI596" s="6">
        <f>SUMIF(DJ$36:DJ$66,$D596,DL$36:DL$66)</f>
        <v>0</v>
      </c>
      <c r="DJ596" s="9"/>
      <c r="DK596" s="10"/>
      <c r="DL596" s="11"/>
      <c r="DM596" s="6">
        <f>SUMIF(DN$36:DN$66,$D596,DP$36:DP$66)</f>
        <v>0</v>
      </c>
      <c r="DN596" s="9"/>
      <c r="DO596" s="10"/>
      <c r="DP596" s="11"/>
      <c r="DQ596" s="6">
        <f>SUMIF(DR$36:DR$66,$D596,DT$36:DT$66)</f>
        <v>0</v>
      </c>
      <c r="DR596" s="9"/>
      <c r="DS596" s="10"/>
      <c r="DT596" s="11"/>
      <c r="DU596" s="6">
        <f>SUMIF(DV$36:DV$66,$D596,DX$36:DX$66)</f>
        <v>0</v>
      </c>
      <c r="DV596" s="9"/>
      <c r="DW596" s="10"/>
      <c r="DX596" s="11"/>
      <c r="DY596" s="6">
        <f>SUMIF(DZ$36:DZ$66,$D596,EB$36:EB$66)</f>
        <v>0</v>
      </c>
      <c r="DZ596" s="9"/>
      <c r="EA596" s="10"/>
      <c r="EB596" s="11"/>
      <c r="EC596" s="6">
        <f>SUMIF(ED$36:ED$66,$D596,EF$36:EF$66)</f>
        <v>0</v>
      </c>
      <c r="ED596" s="9"/>
      <c r="EE596" s="10"/>
      <c r="EF596" s="11"/>
      <c r="EG596" s="6">
        <f>SUMIF(EH$36:EH$66,$D596,EJ$36:EJ$66)</f>
        <v>0</v>
      </c>
      <c r="EH596" s="9"/>
      <c r="EI596" s="10"/>
      <c r="EJ596" s="11"/>
      <c r="EK596" s="6">
        <f>SUMIF(EL$36:EL$66,$D596,EN$36:EN$66)</f>
        <v>0</v>
      </c>
      <c r="EL596" s="9"/>
      <c r="EM596" s="10"/>
      <c r="EN596" s="11"/>
      <c r="EO596" s="6">
        <f>SUMIF(EP$36:EP$66,$D596,ER$36:ER$66)</f>
        <v>0</v>
      </c>
      <c r="EP596" s="9"/>
      <c r="EQ596" s="10"/>
      <c r="ER596" s="11"/>
      <c r="ES596" s="6">
        <f>SUMIF(ET$36:ET$66,$D596,EV$36:EV$66)</f>
        <v>0</v>
      </c>
      <c r="ET596" s="9"/>
      <c r="EU596" s="10"/>
      <c r="EV596" s="11"/>
      <c r="EW596" s="6">
        <f>SUMIF(EX$36:EX$66,$D596,EZ$36:EZ$66)</f>
        <v>0</v>
      </c>
      <c r="EX596" s="9"/>
      <c r="EY596" s="10"/>
      <c r="EZ596" s="11"/>
      <c r="FA596" s="6">
        <f>SUMIF(FB$36:FB$66,$D596,FD$36:FD$66)</f>
        <v>0</v>
      </c>
      <c r="FB596" s="9"/>
      <c r="FC596" s="10"/>
      <c r="FD596" s="11"/>
      <c r="FE596" s="6">
        <f>SUMIF(FF$36:FF$66,$D596,FH$36:FH$66)</f>
        <v>0</v>
      </c>
      <c r="FF596" s="9"/>
      <c r="FG596" s="10"/>
      <c r="FH596" s="11"/>
      <c r="FI596" s="6">
        <f>SUMIF(FJ$36:FJ$66,$D596,FL$36:FL$66)</f>
        <v>0</v>
      </c>
      <c r="FJ596" s="9"/>
      <c r="FK596" s="10"/>
      <c r="FL596" s="11"/>
      <c r="FM596" s="6">
        <f>SUMIF(FN$36:FN$66,$D596,FP$36:FP$66)</f>
        <v>0</v>
      </c>
      <c r="FN596" s="9"/>
      <c r="FO596" s="10"/>
      <c r="FP596" s="11"/>
      <c r="FQ596" s="6">
        <f>SUMIF(FR$36:FR$66,$D596,FT$36:FT$66)</f>
        <v>0</v>
      </c>
      <c r="FR596" s="9"/>
      <c r="FS596" s="10"/>
      <c r="FT596" s="11"/>
      <c r="FU596" s="6">
        <f>SUMIF(FV$36:FV$66,$D596,FX$36:FX$66)</f>
        <v>0</v>
      </c>
      <c r="FV596" s="9"/>
      <c r="FW596" s="10"/>
      <c r="FX596" s="11"/>
      <c r="FY596" s="6">
        <f>SUMIF(FZ$36:FZ$66,$D596,GB$36:GB$66)</f>
        <v>0</v>
      </c>
      <c r="FZ596" s="9"/>
      <c r="GA596" s="10"/>
      <c r="GB596" s="11"/>
      <c r="GC596" s="6">
        <f>SUMIF(GD$36:GD$66,$D596,GF$36:GF$66)</f>
        <v>0</v>
      </c>
      <c r="GD596" s="9"/>
      <c r="GE596" s="10"/>
      <c r="GF596" s="11"/>
      <c r="GG596" s="6">
        <f>SUMIF(GH$36:GH$66,$D596,GJ$36:GJ$66)</f>
        <v>0</v>
      </c>
      <c r="GH596" s="9"/>
      <c r="GI596" s="10"/>
      <c r="GJ596" s="11"/>
      <c r="GK596" s="6">
        <f>SUMIF(GL$36:GL$66,$D596,GN$36:GN$66)</f>
        <v>0</v>
      </c>
      <c r="GL596" s="9"/>
      <c r="GM596" s="10"/>
      <c r="GN596" s="11"/>
      <c r="GO596" s="6">
        <f>SUMIF(GP$36:GP$66,$D596,GR$36:GR$66)</f>
        <v>0</v>
      </c>
      <c r="GP596" s="9"/>
      <c r="GQ596" s="10"/>
      <c r="GR596" s="11"/>
      <c r="GS596" s="6">
        <f>SUMIF(GT$36:GT$66,$D596,GV$36:GV$66)</f>
        <v>0</v>
      </c>
      <c r="GT596" s="9"/>
      <c r="GU596" s="10"/>
      <c r="GV596" s="20"/>
      <c r="GW596" s="19">
        <f t="shared" si="15"/>
        <v>0</v>
      </c>
      <c r="GX596" s="472"/>
      <c r="GY596" s="522"/>
    </row>
    <row r="597" spans="1:207" ht="30.75" customHeight="1">
      <c r="A597" s="47" t="s">
        <v>77</v>
      </c>
      <c r="B597" s="496"/>
      <c r="C597" s="177" t="s">
        <v>375</v>
      </c>
      <c r="D597" s="155" t="s">
        <v>376</v>
      </c>
      <c r="E597" s="6">
        <f>SUMIF(F$67:F$97,$D597,H$67:H$97)</f>
        <v>0</v>
      </c>
      <c r="F597" s="9"/>
      <c r="G597" s="10"/>
      <c r="H597" s="11"/>
      <c r="I597" s="6">
        <f>SUMIF(J$67:J$97,$D597,L$67:L$97)</f>
        <v>0</v>
      </c>
      <c r="J597" s="9"/>
      <c r="K597" s="10"/>
      <c r="L597" s="11"/>
      <c r="M597" s="6">
        <f>SUMIF(N$67:N$97,$D597,P$67:P$97)</f>
        <v>0</v>
      </c>
      <c r="N597" s="9"/>
      <c r="O597" s="10"/>
      <c r="P597" s="11"/>
      <c r="Q597" s="6">
        <f>SUMIF(R$67:R$97,$D597,T$67:T$97)</f>
        <v>0</v>
      </c>
      <c r="R597" s="9"/>
      <c r="S597" s="10"/>
      <c r="T597" s="11"/>
      <c r="U597" s="6">
        <f>SUMIF(V$67:V$97,$D597,X$67:X$97)</f>
        <v>0</v>
      </c>
      <c r="V597" s="9"/>
      <c r="W597" s="10"/>
      <c r="X597" s="11"/>
      <c r="Y597" s="6">
        <f>SUMIF(Z$67:Z$97,$D597,AB$67:AB$97)</f>
        <v>0</v>
      </c>
      <c r="Z597" s="9"/>
      <c r="AA597" s="10"/>
      <c r="AB597" s="11"/>
      <c r="AC597" s="6">
        <f>SUMIF(AD$67:AD$97,$D597,AF$67:AF$97)</f>
        <v>0</v>
      </c>
      <c r="AD597" s="9"/>
      <c r="AE597" s="10"/>
      <c r="AF597" s="11"/>
      <c r="AG597" s="6">
        <f>SUMIF(AH$67:AH$97,$D597,AJ$67:AJ$97)</f>
        <v>0</v>
      </c>
      <c r="AH597" s="9"/>
      <c r="AI597" s="10"/>
      <c r="AJ597" s="11"/>
      <c r="AK597" s="6">
        <f>SUMIF(AL$67:AL$97,$D597,AN$67:AN$97)</f>
        <v>0</v>
      </c>
      <c r="AL597" s="9"/>
      <c r="AM597" s="10"/>
      <c r="AN597" s="11"/>
      <c r="AO597" s="6">
        <f>SUMIF(AP$67:AP$97,$D597,AR$67:AR$97)</f>
        <v>0</v>
      </c>
      <c r="AP597" s="9"/>
      <c r="AQ597" s="10"/>
      <c r="AR597" s="11"/>
      <c r="AS597" s="6">
        <f>SUMIF(AT$67:AT$97,$D597,AV$67:AV$97)</f>
        <v>0</v>
      </c>
      <c r="AT597" s="9"/>
      <c r="AU597" s="10"/>
      <c r="AV597" s="11"/>
      <c r="AW597" s="6">
        <f>SUMIF(AX$67:AX$97,$D597,AZ$67:AZ$97)</f>
        <v>0</v>
      </c>
      <c r="AX597" s="9"/>
      <c r="AY597" s="10"/>
      <c r="AZ597" s="11"/>
      <c r="BA597" s="6">
        <f>SUMIF(BB$67:BB$97,$D597,BD$67:BD$97)</f>
        <v>0</v>
      </c>
      <c r="BB597" s="9"/>
      <c r="BC597" s="10"/>
      <c r="BD597" s="11"/>
      <c r="BE597" s="6">
        <f>SUMIF(BF$67:BF$97,$D597,BH$67:BH$97)</f>
        <v>0</v>
      </c>
      <c r="BF597" s="9"/>
      <c r="BG597" s="10"/>
      <c r="BH597" s="11"/>
      <c r="BI597" s="6">
        <f>SUMIF(BJ$67:BJ$97,$D597,BL$67:BL$97)</f>
        <v>0</v>
      </c>
      <c r="BJ597" s="9"/>
      <c r="BK597" s="10"/>
      <c r="BL597" s="11"/>
      <c r="BM597" s="6">
        <f>SUMIF(BN$67:BN$97,$D597,BP$67:BP$97)</f>
        <v>0</v>
      </c>
      <c r="BN597" s="9"/>
      <c r="BO597" s="10"/>
      <c r="BP597" s="11"/>
      <c r="BQ597" s="6">
        <f>SUMIF(BR$67:BR$97,$D597,BT$67:BT$97)</f>
        <v>0</v>
      </c>
      <c r="BR597" s="9"/>
      <c r="BS597" s="10"/>
      <c r="BT597" s="11"/>
      <c r="BU597" s="6">
        <f>SUMIF(BV$67:BV$97,$D597,BX$67:BX$97)</f>
        <v>0</v>
      </c>
      <c r="BV597" s="9"/>
      <c r="BW597" s="10"/>
      <c r="BX597" s="11"/>
      <c r="BY597" s="6">
        <f>SUMIF(BZ$67:BZ$97,$D597,CB$67:CB$97)</f>
        <v>0</v>
      </c>
      <c r="BZ597" s="9"/>
      <c r="CA597" s="10"/>
      <c r="CB597" s="11"/>
      <c r="CC597" s="6">
        <f>SUMIF(CD$67:CD$97,$D597,CF$67:CF$97)</f>
        <v>0</v>
      </c>
      <c r="CD597" s="9"/>
      <c r="CE597" s="10"/>
      <c r="CF597" s="11"/>
      <c r="CG597" s="6">
        <f>SUMIF(CH$67:CH$97,$D597,CJ$67:CJ$97)</f>
        <v>0</v>
      </c>
      <c r="CH597" s="9"/>
      <c r="CI597" s="10"/>
      <c r="CJ597" s="11"/>
      <c r="CK597" s="6">
        <f>SUMIF(CL$67:CL$97,$D597,CN$67:CN$97)</f>
        <v>0</v>
      </c>
      <c r="CL597" s="9"/>
      <c r="CM597" s="10"/>
      <c r="CN597" s="11"/>
      <c r="CO597" s="6">
        <f>SUMIF(CP$67:CP$97,$D597,CR$67:CR$97)</f>
        <v>0</v>
      </c>
      <c r="CP597" s="9"/>
      <c r="CQ597" s="10"/>
      <c r="CR597" s="11"/>
      <c r="CS597" s="6">
        <f>SUMIF(CT$67:CT$97,$D597,CV$67:CV$97)</f>
        <v>0</v>
      </c>
      <c r="CT597" s="9"/>
      <c r="CU597" s="10"/>
      <c r="CV597" s="11"/>
      <c r="CW597" s="6">
        <f>SUMIF(CX$67:CX$97,$D597,CZ$67:CZ$97)</f>
        <v>0</v>
      </c>
      <c r="CX597" s="9"/>
      <c r="CY597" s="10"/>
      <c r="CZ597" s="11"/>
      <c r="DA597" s="6">
        <f>SUMIF(DB$67:DB$97,$D597,DD$67:DD$97)</f>
        <v>0</v>
      </c>
      <c r="DB597" s="9"/>
      <c r="DC597" s="10"/>
      <c r="DD597" s="11"/>
      <c r="DE597" s="6">
        <f>SUMIF(DF$67:DF$97,$D597,DH$67:DH$97)</f>
        <v>0</v>
      </c>
      <c r="DF597" s="9"/>
      <c r="DG597" s="10"/>
      <c r="DH597" s="11"/>
      <c r="DI597" s="6">
        <f>SUMIF(DJ$67:DJ$97,$D597,DL$67:DL$97)</f>
        <v>0</v>
      </c>
      <c r="DJ597" s="9"/>
      <c r="DK597" s="10"/>
      <c r="DL597" s="11"/>
      <c r="DM597" s="6">
        <f>SUMIF(DN$67:DN$97,$D597,DP$67:DP$97)</f>
        <v>0</v>
      </c>
      <c r="DN597" s="9"/>
      <c r="DO597" s="10"/>
      <c r="DP597" s="11"/>
      <c r="DQ597" s="6">
        <f>SUMIF(DR$67:DR$97,$D597,DT$67:DT$97)</f>
        <v>0</v>
      </c>
      <c r="DR597" s="9"/>
      <c r="DS597" s="10"/>
      <c r="DT597" s="11"/>
      <c r="DU597" s="6">
        <f>SUMIF(DV$67:DV$97,$D597,DX$67:DX$97)</f>
        <v>0</v>
      </c>
      <c r="DV597" s="9"/>
      <c r="DW597" s="10"/>
      <c r="DX597" s="11"/>
      <c r="DY597" s="6">
        <f>SUMIF(DZ$67:DZ$97,$D597,EB$67:EB$97)</f>
        <v>0</v>
      </c>
      <c r="DZ597" s="9"/>
      <c r="EA597" s="10"/>
      <c r="EB597" s="11"/>
      <c r="EC597" s="6">
        <f>SUMIF(ED$67:ED$97,$D597,EF$67:EF$97)</f>
        <v>0</v>
      </c>
      <c r="ED597" s="9"/>
      <c r="EE597" s="10"/>
      <c r="EF597" s="11"/>
      <c r="EG597" s="6">
        <f>SUMIF(EH$67:EH$97,$D597,EJ$67:EJ$97)</f>
        <v>0</v>
      </c>
      <c r="EH597" s="9"/>
      <c r="EI597" s="10"/>
      <c r="EJ597" s="11"/>
      <c r="EK597" s="6">
        <f>SUMIF(EL$67:EL$97,$D597,EN$67:EN$97)</f>
        <v>0</v>
      </c>
      <c r="EL597" s="9"/>
      <c r="EM597" s="10"/>
      <c r="EN597" s="11"/>
      <c r="EO597" s="6">
        <f>SUMIF(EP$67:EP$97,$D597,ER$67:ER$97)</f>
        <v>0</v>
      </c>
      <c r="EP597" s="9"/>
      <c r="EQ597" s="10"/>
      <c r="ER597" s="11"/>
      <c r="ES597" s="6">
        <f>SUMIF(ET$67:ET$97,$D597,EV$67:EV$97)</f>
        <v>0</v>
      </c>
      <c r="ET597" s="9"/>
      <c r="EU597" s="10"/>
      <c r="EV597" s="11"/>
      <c r="EW597" s="6">
        <f>SUMIF(EX$67:EX$97,$D597,EZ$67:EZ$97)</f>
        <v>0</v>
      </c>
      <c r="EX597" s="9"/>
      <c r="EY597" s="10"/>
      <c r="EZ597" s="11"/>
      <c r="FA597" s="6">
        <f>SUMIF(FB$67:FB$97,$D597,FD$67:FD$97)</f>
        <v>0</v>
      </c>
      <c r="FB597" s="9"/>
      <c r="FC597" s="10"/>
      <c r="FD597" s="11"/>
      <c r="FE597" s="6">
        <f>SUMIF(FF$67:FF$97,$D597,FH$67:FH$97)</f>
        <v>0</v>
      </c>
      <c r="FF597" s="9"/>
      <c r="FG597" s="10"/>
      <c r="FH597" s="11"/>
      <c r="FI597" s="6">
        <f>SUMIF(FJ$67:FJ$97,$D597,FL$67:FL$97)</f>
        <v>0</v>
      </c>
      <c r="FJ597" s="9"/>
      <c r="FK597" s="10"/>
      <c r="FL597" s="11"/>
      <c r="FM597" s="6">
        <f>SUMIF(FN$67:FN$97,$D597,FP$67:FP$97)</f>
        <v>0</v>
      </c>
      <c r="FN597" s="9"/>
      <c r="FO597" s="10"/>
      <c r="FP597" s="11"/>
      <c r="FQ597" s="6">
        <f>SUMIF(FR$67:FR$97,$D597,FT$67:FT$97)</f>
        <v>0</v>
      </c>
      <c r="FR597" s="9"/>
      <c r="FS597" s="10"/>
      <c r="FT597" s="11"/>
      <c r="FU597" s="6">
        <f>SUMIF(FV$67:FV$97,$D597,FX$67:FX$97)</f>
        <v>0</v>
      </c>
      <c r="FV597" s="9"/>
      <c r="FW597" s="10"/>
      <c r="FX597" s="11"/>
      <c r="FY597" s="6">
        <f>SUMIF(FZ$67:FZ$97,$D597,GB$67:GB$97)</f>
        <v>0</v>
      </c>
      <c r="FZ597" s="9"/>
      <c r="GA597" s="10"/>
      <c r="GB597" s="11"/>
      <c r="GC597" s="6">
        <f>SUMIF(GD$67:GD$97,$D597,GF$67:GF$97)</f>
        <v>0</v>
      </c>
      <c r="GD597" s="9"/>
      <c r="GE597" s="10"/>
      <c r="GF597" s="11"/>
      <c r="GG597" s="6">
        <f>SUMIF(GH$67:GH$97,$D597,GJ$67:GJ$97)</f>
        <v>0</v>
      </c>
      <c r="GH597" s="9"/>
      <c r="GI597" s="10"/>
      <c r="GJ597" s="11"/>
      <c r="GK597" s="6">
        <f>SUMIF(GL$67:GL$97,$D597,GN$67:GN$97)</f>
        <v>0</v>
      </c>
      <c r="GL597" s="9"/>
      <c r="GM597" s="10"/>
      <c r="GN597" s="11"/>
      <c r="GO597" s="6">
        <f>SUMIF(GP$67:GP$97,$D597,GR$67:GR$97)</f>
        <v>0</v>
      </c>
      <c r="GP597" s="9"/>
      <c r="GQ597" s="10"/>
      <c r="GR597" s="11"/>
      <c r="GS597" s="6">
        <f>SUMIF(GT$67:GT$97,$D597,GV$67:GV$97)</f>
        <v>0</v>
      </c>
      <c r="GT597" s="9"/>
      <c r="GU597" s="10"/>
      <c r="GV597" s="20"/>
      <c r="GW597" s="19">
        <f t="shared" si="15"/>
        <v>0</v>
      </c>
      <c r="GX597" s="472"/>
      <c r="GY597" s="522"/>
    </row>
    <row r="598" spans="1:207" ht="30.75" customHeight="1">
      <c r="A598" s="47" t="s">
        <v>78</v>
      </c>
      <c r="B598" s="496"/>
      <c r="C598" s="177" t="s">
        <v>375</v>
      </c>
      <c r="D598" s="155" t="s">
        <v>376</v>
      </c>
      <c r="E598" s="6">
        <f>SUMIF(F$98:F$128,$D598,H$98:H$128)</f>
        <v>0</v>
      </c>
      <c r="F598" s="9"/>
      <c r="G598" s="10"/>
      <c r="H598" s="11"/>
      <c r="I598" s="6">
        <f>SUMIF(J$98:J$128,$D598,L$98:L$128)</f>
        <v>0</v>
      </c>
      <c r="J598" s="9"/>
      <c r="K598" s="10"/>
      <c r="L598" s="11"/>
      <c r="M598" s="6">
        <f>SUMIF(N$98:N$128,$D598,P$98:P$128)</f>
        <v>0</v>
      </c>
      <c r="N598" s="9"/>
      <c r="O598" s="10"/>
      <c r="P598" s="11"/>
      <c r="Q598" s="6">
        <f>SUMIF(R$98:R$128,$D598,T$98:T$128)</f>
        <v>0</v>
      </c>
      <c r="R598" s="9"/>
      <c r="S598" s="10"/>
      <c r="T598" s="11"/>
      <c r="U598" s="6">
        <f>SUMIF(V$98:V$128,$D598,X$98:X$128)</f>
        <v>0</v>
      </c>
      <c r="V598" s="9"/>
      <c r="W598" s="10"/>
      <c r="X598" s="11"/>
      <c r="Y598" s="6">
        <f>SUMIF(Z$98:Z$128,$D598,AB$98:AB$128)</f>
        <v>0</v>
      </c>
      <c r="Z598" s="9"/>
      <c r="AA598" s="10"/>
      <c r="AB598" s="11"/>
      <c r="AC598" s="6">
        <f>SUMIF(AD$98:AD$128,$D598,AF$98:AF$128)</f>
        <v>0</v>
      </c>
      <c r="AD598" s="9"/>
      <c r="AE598" s="10"/>
      <c r="AF598" s="11"/>
      <c r="AG598" s="6">
        <f>SUMIF(AH$98:AH$128,$D598,AJ$98:AJ$128)</f>
        <v>0</v>
      </c>
      <c r="AH598" s="9"/>
      <c r="AI598" s="10"/>
      <c r="AJ598" s="11"/>
      <c r="AK598" s="6">
        <f>SUMIF(AL$98:AL$128,$D598,AN$98:AN$128)</f>
        <v>0</v>
      </c>
      <c r="AL598" s="9"/>
      <c r="AM598" s="10"/>
      <c r="AN598" s="11"/>
      <c r="AO598" s="6">
        <f>SUMIF(AP$98:AP$128,$D598,AR$98:AR$128)</f>
        <v>0</v>
      </c>
      <c r="AP598" s="9"/>
      <c r="AQ598" s="10"/>
      <c r="AR598" s="11"/>
      <c r="AS598" s="6">
        <f>SUMIF(AT$98:AT$128,$D598,AV$98:AV$128)</f>
        <v>0</v>
      </c>
      <c r="AT598" s="9"/>
      <c r="AU598" s="10"/>
      <c r="AV598" s="11"/>
      <c r="AW598" s="6">
        <f>SUMIF(AX$98:AX$128,$D598,AZ$98:AZ$128)</f>
        <v>0</v>
      </c>
      <c r="AX598" s="9"/>
      <c r="AY598" s="10"/>
      <c r="AZ598" s="11"/>
      <c r="BA598" s="6">
        <f>SUMIF(BB$98:BB$128,$D598,BD$98:BD$128)</f>
        <v>0</v>
      </c>
      <c r="BB598" s="9"/>
      <c r="BC598" s="10"/>
      <c r="BD598" s="11"/>
      <c r="BE598" s="6">
        <f>SUMIF(BF$98:BF$128,$D598,BH$98:BH$128)</f>
        <v>0</v>
      </c>
      <c r="BF598" s="9"/>
      <c r="BG598" s="10"/>
      <c r="BH598" s="11"/>
      <c r="BI598" s="6">
        <f>SUMIF(BJ$98:BJ$128,$D598,BL$98:BL$128)</f>
        <v>0</v>
      </c>
      <c r="BJ598" s="9"/>
      <c r="BK598" s="10"/>
      <c r="BL598" s="11"/>
      <c r="BM598" s="6">
        <f>SUMIF(BN$98:BN$128,$D598,BP$98:BP$128)</f>
        <v>0</v>
      </c>
      <c r="BN598" s="9"/>
      <c r="BO598" s="10"/>
      <c r="BP598" s="11"/>
      <c r="BQ598" s="6">
        <f>SUMIF(BR$98:BR$128,$D598,BT$98:BT$128)</f>
        <v>0</v>
      </c>
      <c r="BR598" s="9"/>
      <c r="BS598" s="10"/>
      <c r="BT598" s="11"/>
      <c r="BU598" s="6">
        <f>SUMIF(BV$98:BV$128,$D598,BX$98:BX$128)</f>
        <v>0</v>
      </c>
      <c r="BV598" s="9"/>
      <c r="BW598" s="10"/>
      <c r="BX598" s="11"/>
      <c r="BY598" s="6">
        <f>SUMIF(BZ$98:BZ$128,$D598,CB$98:CB$128)</f>
        <v>0</v>
      </c>
      <c r="BZ598" s="9"/>
      <c r="CA598" s="10"/>
      <c r="CB598" s="11"/>
      <c r="CC598" s="6">
        <f>SUMIF(CD$98:CD$128,$D598,CF$98:CF$128)</f>
        <v>0</v>
      </c>
      <c r="CD598" s="9"/>
      <c r="CE598" s="10"/>
      <c r="CF598" s="11"/>
      <c r="CG598" s="6">
        <f>SUMIF(CH$98:CH$128,$D598,CJ$98:CJ$128)</f>
        <v>0</v>
      </c>
      <c r="CH598" s="9"/>
      <c r="CI598" s="10"/>
      <c r="CJ598" s="11"/>
      <c r="CK598" s="6">
        <f>SUMIF(CL$98:CL$128,$D598,CN$98:CN$128)</f>
        <v>0</v>
      </c>
      <c r="CL598" s="9"/>
      <c r="CM598" s="10"/>
      <c r="CN598" s="11"/>
      <c r="CO598" s="6">
        <f>SUMIF(CP$98:CP$128,$D598,CR$98:CR$128)</f>
        <v>0</v>
      </c>
      <c r="CP598" s="9"/>
      <c r="CQ598" s="10"/>
      <c r="CR598" s="11"/>
      <c r="CS598" s="6">
        <f>SUMIF(CT$98:CT$128,$D598,CV$98:CV$128)</f>
        <v>0</v>
      </c>
      <c r="CT598" s="9"/>
      <c r="CU598" s="10"/>
      <c r="CV598" s="11"/>
      <c r="CW598" s="6">
        <f>SUMIF(CX$98:CX$128,$D598,CZ$98:CZ$128)</f>
        <v>0</v>
      </c>
      <c r="CX598" s="9"/>
      <c r="CY598" s="10"/>
      <c r="CZ598" s="11"/>
      <c r="DA598" s="6">
        <f>SUMIF(DB$98:DB$128,$D598,DD$98:DD$128)</f>
        <v>0</v>
      </c>
      <c r="DB598" s="9"/>
      <c r="DC598" s="10"/>
      <c r="DD598" s="11"/>
      <c r="DE598" s="6">
        <f>SUMIF(DF$98:DF$128,$D598,DH$98:DH$128)</f>
        <v>0</v>
      </c>
      <c r="DF598" s="9"/>
      <c r="DG598" s="10"/>
      <c r="DH598" s="11"/>
      <c r="DI598" s="6">
        <f>SUMIF(DJ$98:DJ$128,$D598,DL$98:DL$128)</f>
        <v>0</v>
      </c>
      <c r="DJ598" s="9"/>
      <c r="DK598" s="10"/>
      <c r="DL598" s="11"/>
      <c r="DM598" s="6">
        <f>SUMIF(DN$98:DN$128,$D598,DP$98:DP$128)</f>
        <v>0</v>
      </c>
      <c r="DN598" s="9"/>
      <c r="DO598" s="10"/>
      <c r="DP598" s="11"/>
      <c r="DQ598" s="6">
        <f>SUMIF(DR$98:DR$128,$D598,DT$98:DT$128)</f>
        <v>0</v>
      </c>
      <c r="DR598" s="9"/>
      <c r="DS598" s="10"/>
      <c r="DT598" s="11"/>
      <c r="DU598" s="6">
        <f>SUMIF(DV$98:DV$128,$D598,DX$98:DX$128)</f>
        <v>0</v>
      </c>
      <c r="DV598" s="9"/>
      <c r="DW598" s="10"/>
      <c r="DX598" s="11"/>
      <c r="DY598" s="6">
        <f>SUMIF(DZ$98:DZ$128,$D598,EB$98:EB$128)</f>
        <v>0</v>
      </c>
      <c r="DZ598" s="9"/>
      <c r="EA598" s="10"/>
      <c r="EB598" s="11"/>
      <c r="EC598" s="6">
        <f>SUMIF(ED$98:ED$128,$D598,EF$98:EF$128)</f>
        <v>0</v>
      </c>
      <c r="ED598" s="9"/>
      <c r="EE598" s="10"/>
      <c r="EF598" s="11"/>
      <c r="EG598" s="6">
        <f>SUMIF(EH$98:EH$128,$D598,EJ$98:EJ$128)</f>
        <v>0</v>
      </c>
      <c r="EH598" s="9"/>
      <c r="EI598" s="10"/>
      <c r="EJ598" s="11"/>
      <c r="EK598" s="6">
        <f>SUMIF(EL$98:EL$128,$D598,EN$98:EN$128)</f>
        <v>0</v>
      </c>
      <c r="EL598" s="9"/>
      <c r="EM598" s="10"/>
      <c r="EN598" s="11"/>
      <c r="EO598" s="6">
        <f>SUMIF(EP$98:EP$128,$D598,ER$98:ER$128)</f>
        <v>0</v>
      </c>
      <c r="EP598" s="9"/>
      <c r="EQ598" s="10"/>
      <c r="ER598" s="11"/>
      <c r="ES598" s="6">
        <f>SUMIF(ET$98:ET$128,$D598,EV$98:EV$128)</f>
        <v>0</v>
      </c>
      <c r="ET598" s="9"/>
      <c r="EU598" s="10"/>
      <c r="EV598" s="11"/>
      <c r="EW598" s="6">
        <f>SUMIF(EX$98:EX$128,$D598,EZ$98:EZ$128)</f>
        <v>0</v>
      </c>
      <c r="EX598" s="9"/>
      <c r="EY598" s="10"/>
      <c r="EZ598" s="11"/>
      <c r="FA598" s="6">
        <f>SUMIF(FB$98:FB$128,$D598,FD$98:FD$128)</f>
        <v>0</v>
      </c>
      <c r="FB598" s="9"/>
      <c r="FC598" s="10"/>
      <c r="FD598" s="11"/>
      <c r="FE598" s="6">
        <f>SUMIF(FF$98:FF$128,$D598,FH$98:FH$128)</f>
        <v>0</v>
      </c>
      <c r="FF598" s="9"/>
      <c r="FG598" s="10"/>
      <c r="FH598" s="11"/>
      <c r="FI598" s="6">
        <f>SUMIF(FJ$98:FJ$128,$D598,FL$98:FL$128)</f>
        <v>0</v>
      </c>
      <c r="FJ598" s="9"/>
      <c r="FK598" s="10"/>
      <c r="FL598" s="11"/>
      <c r="FM598" s="6">
        <f>SUMIF(FN$98:FN$128,$D598,FP$98:FP$128)</f>
        <v>0</v>
      </c>
      <c r="FN598" s="9"/>
      <c r="FO598" s="10"/>
      <c r="FP598" s="11"/>
      <c r="FQ598" s="6">
        <f>SUMIF(FR$98:FR$128,$D598,FT$98:FT$128)</f>
        <v>0</v>
      </c>
      <c r="FR598" s="9"/>
      <c r="FS598" s="10"/>
      <c r="FT598" s="11"/>
      <c r="FU598" s="6">
        <f>SUMIF(FV$98:FV$128,$D598,FX$98:FX$128)</f>
        <v>0</v>
      </c>
      <c r="FV598" s="9"/>
      <c r="FW598" s="10"/>
      <c r="FX598" s="11"/>
      <c r="FY598" s="6">
        <f>SUMIF(FZ$98:FZ$128,$D598,GB$98:GB$128)</f>
        <v>0</v>
      </c>
      <c r="FZ598" s="9"/>
      <c r="GA598" s="10"/>
      <c r="GB598" s="11"/>
      <c r="GC598" s="6">
        <f>SUMIF(GD$98:GD$128,$D598,GF$98:GF$128)</f>
        <v>0</v>
      </c>
      <c r="GD598" s="9"/>
      <c r="GE598" s="10"/>
      <c r="GF598" s="11"/>
      <c r="GG598" s="6">
        <f>SUMIF(GH$98:GH$128,$D598,GJ$98:GJ$128)</f>
        <v>0</v>
      </c>
      <c r="GH598" s="9"/>
      <c r="GI598" s="10"/>
      <c r="GJ598" s="11"/>
      <c r="GK598" s="6">
        <f>SUMIF(GL$98:GL$128,$D598,GN$98:GN$128)</f>
        <v>0</v>
      </c>
      <c r="GL598" s="9"/>
      <c r="GM598" s="10"/>
      <c r="GN598" s="11"/>
      <c r="GO598" s="6">
        <f>SUMIF(GP$98:GP$128,$D598,GR$98:GR$128)</f>
        <v>0</v>
      </c>
      <c r="GP598" s="9"/>
      <c r="GQ598" s="10"/>
      <c r="GR598" s="11"/>
      <c r="GS598" s="6">
        <f>SUMIF(GT$98:GT$128,$D598,GV$98:GV$128)</f>
        <v>0</v>
      </c>
      <c r="GT598" s="9"/>
      <c r="GU598" s="10"/>
      <c r="GV598" s="20"/>
      <c r="GW598" s="19">
        <f t="shared" si="15"/>
        <v>0</v>
      </c>
      <c r="GX598" s="472"/>
      <c r="GY598" s="522"/>
    </row>
    <row r="599" spans="1:207" ht="30.75" customHeight="1">
      <c r="A599" s="47" t="s">
        <v>79</v>
      </c>
      <c r="B599" s="496"/>
      <c r="C599" s="177" t="s">
        <v>375</v>
      </c>
      <c r="D599" s="155" t="s">
        <v>376</v>
      </c>
      <c r="E599" s="6">
        <f>SUMIF(F$129:F$159,$D599,H$129:H$159)</f>
        <v>0</v>
      </c>
      <c r="F599" s="9"/>
      <c r="G599" s="10"/>
      <c r="H599" s="11"/>
      <c r="I599" s="6">
        <f>SUMIF(J$129:J$159,$D599,L$129:L$159)</f>
        <v>0</v>
      </c>
      <c r="J599" s="9"/>
      <c r="K599" s="10"/>
      <c r="L599" s="11"/>
      <c r="M599" s="6">
        <f>SUMIF(N$129:N$159,$D599,P$129:P$159)</f>
        <v>0</v>
      </c>
      <c r="N599" s="9"/>
      <c r="O599" s="10"/>
      <c r="P599" s="11"/>
      <c r="Q599" s="6">
        <f>SUMIF(R$129:R$159,$D599,T$129:T$159)</f>
        <v>0</v>
      </c>
      <c r="R599" s="9"/>
      <c r="S599" s="10"/>
      <c r="T599" s="11"/>
      <c r="U599" s="6">
        <f>SUMIF(V$129:V$159,$D599,X$129:X$159)</f>
        <v>0</v>
      </c>
      <c r="V599" s="9"/>
      <c r="W599" s="10"/>
      <c r="X599" s="11"/>
      <c r="Y599" s="6">
        <f>SUMIF(Z$129:Z$159,$D599,AB$129:AB$159)</f>
        <v>0</v>
      </c>
      <c r="Z599" s="9"/>
      <c r="AA599" s="10"/>
      <c r="AB599" s="11"/>
      <c r="AC599" s="6">
        <f>SUMIF(AD$129:AD$159,$D599,AF$129:AF$159)</f>
        <v>0</v>
      </c>
      <c r="AD599" s="9"/>
      <c r="AE599" s="10"/>
      <c r="AF599" s="11"/>
      <c r="AG599" s="6">
        <f>SUMIF(AH$129:AH$159,$D599,AJ$129:AJ$159)</f>
        <v>0</v>
      </c>
      <c r="AH599" s="9"/>
      <c r="AI599" s="10"/>
      <c r="AJ599" s="11"/>
      <c r="AK599" s="6">
        <f>SUMIF(AL$129:AL$159,$D599,AN$129:AN$159)</f>
        <v>0</v>
      </c>
      <c r="AL599" s="9"/>
      <c r="AM599" s="10"/>
      <c r="AN599" s="11"/>
      <c r="AO599" s="6">
        <f>SUMIF(AP$129:AP$159,$D599,AR$129:AR$159)</f>
        <v>0</v>
      </c>
      <c r="AP599" s="9"/>
      <c r="AQ599" s="10"/>
      <c r="AR599" s="11"/>
      <c r="AS599" s="6">
        <f>SUMIF(AT$129:AT$159,$D599,AV$129:AV$159)</f>
        <v>0</v>
      </c>
      <c r="AT599" s="9"/>
      <c r="AU599" s="10"/>
      <c r="AV599" s="11"/>
      <c r="AW599" s="6">
        <f>SUMIF(AX$129:AX$159,$D599,AZ$129:AZ$159)</f>
        <v>0</v>
      </c>
      <c r="AX599" s="9"/>
      <c r="AY599" s="10"/>
      <c r="AZ599" s="11"/>
      <c r="BA599" s="6">
        <f>SUMIF(BB$129:BB$159,$D599,BD$129:BD$159)</f>
        <v>0</v>
      </c>
      <c r="BB599" s="9"/>
      <c r="BC599" s="10"/>
      <c r="BD599" s="11"/>
      <c r="BE599" s="6">
        <f>SUMIF(BF$129:BF$159,$D599,BH$129:BH$159)</f>
        <v>0</v>
      </c>
      <c r="BF599" s="9"/>
      <c r="BG599" s="10"/>
      <c r="BH599" s="11"/>
      <c r="BI599" s="6">
        <f>SUMIF(BJ$129:BJ$159,$D599,BL$129:BL$159)</f>
        <v>0</v>
      </c>
      <c r="BJ599" s="9"/>
      <c r="BK599" s="10"/>
      <c r="BL599" s="11"/>
      <c r="BM599" s="6">
        <f>SUMIF(BN$129:BN$159,$D599,BP$129:BP$159)</f>
        <v>0</v>
      </c>
      <c r="BN599" s="9"/>
      <c r="BO599" s="10"/>
      <c r="BP599" s="11"/>
      <c r="BQ599" s="6">
        <f>SUMIF(BR$129:BR$159,$D599,BT$129:BT$159)</f>
        <v>0</v>
      </c>
      <c r="BR599" s="9"/>
      <c r="BS599" s="10"/>
      <c r="BT599" s="11"/>
      <c r="BU599" s="6">
        <f>SUMIF(BV$129:BV$159,$D599,BX$129:BX$159)</f>
        <v>0</v>
      </c>
      <c r="BV599" s="9"/>
      <c r="BW599" s="10"/>
      <c r="BX599" s="11"/>
      <c r="BY599" s="6">
        <f>SUMIF(BZ$129:BZ$159,$D599,CB$129:CB$159)</f>
        <v>0</v>
      </c>
      <c r="BZ599" s="9"/>
      <c r="CA599" s="10"/>
      <c r="CB599" s="11"/>
      <c r="CC599" s="6">
        <f>SUMIF(CD$129:CD$159,$D599,CF$129:CF$159)</f>
        <v>0</v>
      </c>
      <c r="CD599" s="9"/>
      <c r="CE599" s="10"/>
      <c r="CF599" s="11"/>
      <c r="CG599" s="6">
        <f>SUMIF(CH$129:CH$159,$D599,CJ$129:CJ$159)</f>
        <v>0</v>
      </c>
      <c r="CH599" s="9"/>
      <c r="CI599" s="10"/>
      <c r="CJ599" s="11"/>
      <c r="CK599" s="6">
        <f>SUMIF(CL$129:CL$159,$D599,CN$129:CN$159)</f>
        <v>0</v>
      </c>
      <c r="CL599" s="9"/>
      <c r="CM599" s="10"/>
      <c r="CN599" s="11"/>
      <c r="CO599" s="6">
        <f>SUMIF(CP$129:CP$159,$D599,CR$129:CR$159)</f>
        <v>0</v>
      </c>
      <c r="CP599" s="9"/>
      <c r="CQ599" s="10"/>
      <c r="CR599" s="11"/>
      <c r="CS599" s="6">
        <f>SUMIF(CT$129:CT$159,$D599,CV$129:CV$159)</f>
        <v>0</v>
      </c>
      <c r="CT599" s="9"/>
      <c r="CU599" s="10"/>
      <c r="CV599" s="11"/>
      <c r="CW599" s="6">
        <f>SUMIF(CX$129:CX$159,$D599,CZ$129:CZ$159)</f>
        <v>0</v>
      </c>
      <c r="CX599" s="9"/>
      <c r="CY599" s="10"/>
      <c r="CZ599" s="11"/>
      <c r="DA599" s="6">
        <f>SUMIF(DB$129:DB$159,$D599,DD$129:DD$159)</f>
        <v>0</v>
      </c>
      <c r="DB599" s="9"/>
      <c r="DC599" s="10"/>
      <c r="DD599" s="11"/>
      <c r="DE599" s="6">
        <f>SUMIF(DF$129:DF$159,$D599,DH$129:DH$159)</f>
        <v>0</v>
      </c>
      <c r="DF599" s="9"/>
      <c r="DG599" s="10"/>
      <c r="DH599" s="11"/>
      <c r="DI599" s="6">
        <f>SUMIF(DJ$129:DJ$159,$D599,DL$129:DL$159)</f>
        <v>0</v>
      </c>
      <c r="DJ599" s="9"/>
      <c r="DK599" s="10"/>
      <c r="DL599" s="11"/>
      <c r="DM599" s="6">
        <f>SUMIF(DN$129:DN$159,$D599,DP$129:DP$159)</f>
        <v>0</v>
      </c>
      <c r="DN599" s="9"/>
      <c r="DO599" s="10"/>
      <c r="DP599" s="11"/>
      <c r="DQ599" s="6">
        <f>SUMIF(DR$129:DR$159,$D599,DT$129:DT$159)</f>
        <v>0</v>
      </c>
      <c r="DR599" s="9"/>
      <c r="DS599" s="10"/>
      <c r="DT599" s="11"/>
      <c r="DU599" s="6">
        <f>SUMIF(DV$129:DV$159,$D599,DX$129:DX$159)</f>
        <v>0</v>
      </c>
      <c r="DV599" s="9"/>
      <c r="DW599" s="10"/>
      <c r="DX599" s="11"/>
      <c r="DY599" s="6">
        <f>SUMIF(DZ$129:DZ$159,$D599,EB$129:EB$159)</f>
        <v>0</v>
      </c>
      <c r="DZ599" s="9"/>
      <c r="EA599" s="10"/>
      <c r="EB599" s="11"/>
      <c r="EC599" s="6">
        <f>SUMIF(ED$129:ED$159,$D599,EF$129:EF$159)</f>
        <v>0</v>
      </c>
      <c r="ED599" s="9"/>
      <c r="EE599" s="10"/>
      <c r="EF599" s="11"/>
      <c r="EG599" s="6">
        <f>SUMIF(EH$129:EH$159,$D599,EJ$129:EJ$159)</f>
        <v>0</v>
      </c>
      <c r="EH599" s="9"/>
      <c r="EI599" s="10"/>
      <c r="EJ599" s="11"/>
      <c r="EK599" s="6">
        <f>SUMIF(EL$129:EL$159,$D599,EN$129:EN$159)</f>
        <v>0</v>
      </c>
      <c r="EL599" s="9"/>
      <c r="EM599" s="10"/>
      <c r="EN599" s="11"/>
      <c r="EO599" s="6">
        <f>SUMIF(EP$129:EP$159,$D599,ER$129:ER$159)</f>
        <v>0</v>
      </c>
      <c r="EP599" s="9"/>
      <c r="EQ599" s="10"/>
      <c r="ER599" s="11"/>
      <c r="ES599" s="6">
        <f>SUMIF(ET$129:ET$159,$D599,EV$129:EV$159)</f>
        <v>0</v>
      </c>
      <c r="ET599" s="9"/>
      <c r="EU599" s="10"/>
      <c r="EV599" s="11"/>
      <c r="EW599" s="6">
        <f>SUMIF(EX$129:EX$159,$D599,EZ$129:EZ$159)</f>
        <v>0</v>
      </c>
      <c r="EX599" s="9"/>
      <c r="EY599" s="10"/>
      <c r="EZ599" s="11"/>
      <c r="FA599" s="6">
        <f>SUMIF(FB$129:FB$159,$D599,FD$129:FD$159)</f>
        <v>0</v>
      </c>
      <c r="FB599" s="9"/>
      <c r="FC599" s="10"/>
      <c r="FD599" s="11"/>
      <c r="FE599" s="6">
        <f>SUMIF(FF$129:FF$159,$D599,FH$129:FH$159)</f>
        <v>0</v>
      </c>
      <c r="FF599" s="9"/>
      <c r="FG599" s="10"/>
      <c r="FH599" s="11"/>
      <c r="FI599" s="6">
        <f>SUMIF(FJ$129:FJ$159,$D599,FL$129:FL$159)</f>
        <v>0</v>
      </c>
      <c r="FJ599" s="9"/>
      <c r="FK599" s="10"/>
      <c r="FL599" s="11"/>
      <c r="FM599" s="6">
        <f>SUMIF(FN$129:FN$159,$D599,FP$129:FP$159)</f>
        <v>0</v>
      </c>
      <c r="FN599" s="9"/>
      <c r="FO599" s="10"/>
      <c r="FP599" s="11"/>
      <c r="FQ599" s="6">
        <f>SUMIF(FR$129:FR$159,$D599,FT$129:FT$159)</f>
        <v>0</v>
      </c>
      <c r="FR599" s="9"/>
      <c r="FS599" s="10"/>
      <c r="FT599" s="11"/>
      <c r="FU599" s="6">
        <f>SUMIF(FV$129:FV$159,$D599,FX$129:FX$159)</f>
        <v>0</v>
      </c>
      <c r="FV599" s="9"/>
      <c r="FW599" s="10"/>
      <c r="FX599" s="11"/>
      <c r="FY599" s="6">
        <f>SUMIF(FZ$129:FZ$159,$D599,GB$129:GB$159)</f>
        <v>0</v>
      </c>
      <c r="FZ599" s="9"/>
      <c r="GA599" s="10"/>
      <c r="GB599" s="11"/>
      <c r="GC599" s="6">
        <f>SUMIF(GD$129:GD$159,$D599,GF$129:GF$159)</f>
        <v>0</v>
      </c>
      <c r="GD599" s="9"/>
      <c r="GE599" s="10"/>
      <c r="GF599" s="11"/>
      <c r="GG599" s="6">
        <f>SUMIF(GH$129:GH$159,$D599,GJ$129:GJ$159)</f>
        <v>0</v>
      </c>
      <c r="GH599" s="9"/>
      <c r="GI599" s="10"/>
      <c r="GJ599" s="11"/>
      <c r="GK599" s="6">
        <f>SUMIF(GL$129:GL$159,$D599,GN$129:GN$159)</f>
        <v>0</v>
      </c>
      <c r="GL599" s="9"/>
      <c r="GM599" s="10"/>
      <c r="GN599" s="11"/>
      <c r="GO599" s="6">
        <f>SUMIF(GP$129:GP$159,$D599,GR$129:GR$159)</f>
        <v>0</v>
      </c>
      <c r="GP599" s="9"/>
      <c r="GQ599" s="10"/>
      <c r="GR599" s="11"/>
      <c r="GS599" s="6">
        <f>SUMIF(GT$129:GT$159,$D599,GV$129:GV$159)</f>
        <v>0</v>
      </c>
      <c r="GT599" s="9"/>
      <c r="GU599" s="10"/>
      <c r="GV599" s="20"/>
      <c r="GW599" s="19">
        <f t="shared" si="15"/>
        <v>0</v>
      </c>
      <c r="GX599" s="472"/>
      <c r="GY599" s="522"/>
    </row>
    <row r="600" spans="1:207" ht="30.75" customHeight="1">
      <c r="A600" s="47" t="s">
        <v>80</v>
      </c>
      <c r="B600" s="496"/>
      <c r="C600" s="177" t="s">
        <v>375</v>
      </c>
      <c r="D600" s="155" t="s">
        <v>376</v>
      </c>
      <c r="E600" s="6">
        <f>SUMIF(F$160:F$190,$D600,H$160:H$190)</f>
        <v>0</v>
      </c>
      <c r="F600" s="9"/>
      <c r="G600" s="10"/>
      <c r="H600" s="11"/>
      <c r="I600" s="6">
        <f>SUMIF(J$160:J$190,$D600,L$160:L$190)</f>
        <v>0</v>
      </c>
      <c r="J600" s="9"/>
      <c r="K600" s="10"/>
      <c r="L600" s="11"/>
      <c r="M600" s="6">
        <f>SUMIF(N$160:N$190,$D600,P$160:P$190)</f>
        <v>0</v>
      </c>
      <c r="N600" s="9"/>
      <c r="O600" s="10"/>
      <c r="P600" s="11"/>
      <c r="Q600" s="6">
        <f>SUMIF(R$160:R$190,$D600,T$160:T$190)</f>
        <v>0</v>
      </c>
      <c r="R600" s="9"/>
      <c r="S600" s="10"/>
      <c r="T600" s="11"/>
      <c r="U600" s="6">
        <f>SUMIF(V$160:V$190,$D600,X$160:X$190)</f>
        <v>0</v>
      </c>
      <c r="V600" s="9"/>
      <c r="W600" s="10"/>
      <c r="X600" s="11"/>
      <c r="Y600" s="6">
        <f>SUMIF(Z$160:Z$190,$D600,AB$160:AB$190)</f>
        <v>0</v>
      </c>
      <c r="Z600" s="9"/>
      <c r="AA600" s="10"/>
      <c r="AB600" s="11"/>
      <c r="AC600" s="6">
        <f>SUMIF(AD$160:AD$190,$D600,AF$160:AF$190)</f>
        <v>0</v>
      </c>
      <c r="AD600" s="9"/>
      <c r="AE600" s="10"/>
      <c r="AF600" s="11"/>
      <c r="AG600" s="6">
        <f>SUMIF(AH$160:AH$190,$D600,AJ$160:AJ$190)</f>
        <v>0</v>
      </c>
      <c r="AH600" s="9"/>
      <c r="AI600" s="10"/>
      <c r="AJ600" s="11"/>
      <c r="AK600" s="6">
        <f>SUMIF(AL$160:AL$190,$D600,AN$160:AN$190)</f>
        <v>0</v>
      </c>
      <c r="AL600" s="9"/>
      <c r="AM600" s="10"/>
      <c r="AN600" s="11"/>
      <c r="AO600" s="6">
        <f>SUMIF(AP$160:AP$190,$D600,AR$160:AR$190)</f>
        <v>0</v>
      </c>
      <c r="AP600" s="9"/>
      <c r="AQ600" s="10"/>
      <c r="AR600" s="11"/>
      <c r="AS600" s="6">
        <f>SUMIF(AT$160:AT$190,$D600,AV$160:AV$190)</f>
        <v>0</v>
      </c>
      <c r="AT600" s="9"/>
      <c r="AU600" s="10"/>
      <c r="AV600" s="11"/>
      <c r="AW600" s="6">
        <f>SUMIF(AX$160:AX$190,$D600,AZ$160:AZ$190)</f>
        <v>0</v>
      </c>
      <c r="AX600" s="9"/>
      <c r="AY600" s="10"/>
      <c r="AZ600" s="11"/>
      <c r="BA600" s="6">
        <f>SUMIF(BB$160:BB$190,$D600,BD$160:BD$190)</f>
        <v>0</v>
      </c>
      <c r="BB600" s="9"/>
      <c r="BC600" s="10"/>
      <c r="BD600" s="11"/>
      <c r="BE600" s="6">
        <f>SUMIF(BF$160:BF$190,$D600,BH$160:BH$190)</f>
        <v>0</v>
      </c>
      <c r="BF600" s="9"/>
      <c r="BG600" s="10"/>
      <c r="BH600" s="11"/>
      <c r="BI600" s="6">
        <f>SUMIF(BJ$160:BJ$190,$D600,BL$160:BL$190)</f>
        <v>0</v>
      </c>
      <c r="BJ600" s="9"/>
      <c r="BK600" s="10"/>
      <c r="BL600" s="11"/>
      <c r="BM600" s="6">
        <f>SUMIF(BN$160:BN$190,$D600,BP$160:BP$190)</f>
        <v>0</v>
      </c>
      <c r="BN600" s="9"/>
      <c r="BO600" s="10"/>
      <c r="BP600" s="11"/>
      <c r="BQ600" s="6">
        <f>SUMIF(BR$160:BR$190,$D600,BT$160:BT$190)</f>
        <v>0</v>
      </c>
      <c r="BR600" s="9"/>
      <c r="BS600" s="10"/>
      <c r="BT600" s="11"/>
      <c r="BU600" s="6">
        <f>SUMIF(BV$160:BV$190,$D600,BX$160:BX$190)</f>
        <v>0</v>
      </c>
      <c r="BV600" s="9"/>
      <c r="BW600" s="10"/>
      <c r="BX600" s="11"/>
      <c r="BY600" s="6">
        <f>SUMIF(BZ$160:BZ$190,$D600,CB$160:CB$190)</f>
        <v>0</v>
      </c>
      <c r="BZ600" s="9"/>
      <c r="CA600" s="10"/>
      <c r="CB600" s="11"/>
      <c r="CC600" s="6">
        <f>SUMIF(CD$160:CD$190,$D600,CF$160:CF$190)</f>
        <v>0</v>
      </c>
      <c r="CD600" s="9"/>
      <c r="CE600" s="10"/>
      <c r="CF600" s="11"/>
      <c r="CG600" s="6">
        <f>SUMIF(CH$160:CH$190,$D600,CJ$160:CJ$190)</f>
        <v>0</v>
      </c>
      <c r="CH600" s="9"/>
      <c r="CI600" s="10"/>
      <c r="CJ600" s="11"/>
      <c r="CK600" s="6">
        <f>SUMIF(CL$160:CL$190,$D600,CN$160:CN$190)</f>
        <v>0</v>
      </c>
      <c r="CL600" s="9"/>
      <c r="CM600" s="10"/>
      <c r="CN600" s="11"/>
      <c r="CO600" s="6">
        <f>SUMIF(CP$160:CP$190,$D600,CR$160:CR$190)</f>
        <v>0</v>
      </c>
      <c r="CP600" s="9"/>
      <c r="CQ600" s="10"/>
      <c r="CR600" s="11"/>
      <c r="CS600" s="6">
        <f>SUMIF(CT$160:CT$190,$D600,CV$160:CV$190)</f>
        <v>0</v>
      </c>
      <c r="CT600" s="9"/>
      <c r="CU600" s="10"/>
      <c r="CV600" s="11"/>
      <c r="CW600" s="6">
        <f>SUMIF(CX$160:CX$190,$D600,CZ$160:CZ$190)</f>
        <v>0</v>
      </c>
      <c r="CX600" s="9"/>
      <c r="CY600" s="10"/>
      <c r="CZ600" s="11"/>
      <c r="DA600" s="6">
        <f>SUMIF(DB$160:DB$190,$D600,DD$160:DD$190)</f>
        <v>0</v>
      </c>
      <c r="DB600" s="9"/>
      <c r="DC600" s="10"/>
      <c r="DD600" s="11"/>
      <c r="DE600" s="6">
        <f>SUMIF(DF$160:DF$190,$D600,DH$160:DH$190)</f>
        <v>0</v>
      </c>
      <c r="DF600" s="9"/>
      <c r="DG600" s="10"/>
      <c r="DH600" s="11"/>
      <c r="DI600" s="6">
        <f>SUMIF(DJ$160:DJ$190,$D600,DL$160:DL$190)</f>
        <v>0</v>
      </c>
      <c r="DJ600" s="9"/>
      <c r="DK600" s="10"/>
      <c r="DL600" s="11"/>
      <c r="DM600" s="6">
        <f>SUMIF(DN$160:DN$190,$D600,DP$160:DP$190)</f>
        <v>0</v>
      </c>
      <c r="DN600" s="9"/>
      <c r="DO600" s="10"/>
      <c r="DP600" s="11"/>
      <c r="DQ600" s="6">
        <f>SUMIF(DR$160:DR$190,$D600,DT$160:DT$190)</f>
        <v>0</v>
      </c>
      <c r="DR600" s="9"/>
      <c r="DS600" s="10"/>
      <c r="DT600" s="11"/>
      <c r="DU600" s="6">
        <f>SUMIF(DV$160:DV$190,$D600,DX$160:DX$190)</f>
        <v>0</v>
      </c>
      <c r="DV600" s="9"/>
      <c r="DW600" s="10"/>
      <c r="DX600" s="11"/>
      <c r="DY600" s="6">
        <f>SUMIF(DZ$160:DZ$190,$D600,EB$160:EB$190)</f>
        <v>0</v>
      </c>
      <c r="DZ600" s="9"/>
      <c r="EA600" s="10"/>
      <c r="EB600" s="11"/>
      <c r="EC600" s="6">
        <f>SUMIF(ED$160:ED$190,$D600,EF$160:EF$190)</f>
        <v>0</v>
      </c>
      <c r="ED600" s="9"/>
      <c r="EE600" s="10"/>
      <c r="EF600" s="11"/>
      <c r="EG600" s="6">
        <f>SUMIF(EH$160:EH$190,$D600,EJ$160:EJ$190)</f>
        <v>0</v>
      </c>
      <c r="EH600" s="9"/>
      <c r="EI600" s="10"/>
      <c r="EJ600" s="11"/>
      <c r="EK600" s="6">
        <f>SUMIF(EL$160:EL$190,$D600,EN$160:EN$190)</f>
        <v>0</v>
      </c>
      <c r="EL600" s="9"/>
      <c r="EM600" s="10"/>
      <c r="EN600" s="11"/>
      <c r="EO600" s="6">
        <f>SUMIF(EP$160:EP$190,$D600,ER$160:ER$190)</f>
        <v>0</v>
      </c>
      <c r="EP600" s="9"/>
      <c r="EQ600" s="10"/>
      <c r="ER600" s="11"/>
      <c r="ES600" s="6">
        <f>SUMIF(ET$160:ET$190,$D600,EV$160:EV$190)</f>
        <v>0</v>
      </c>
      <c r="ET600" s="9"/>
      <c r="EU600" s="10"/>
      <c r="EV600" s="11"/>
      <c r="EW600" s="6">
        <f>SUMIF(EX$160:EX$190,$D600,EZ$160:EZ$190)</f>
        <v>0</v>
      </c>
      <c r="EX600" s="9"/>
      <c r="EY600" s="10"/>
      <c r="EZ600" s="11"/>
      <c r="FA600" s="6">
        <f>SUMIF(FB$160:FB$190,$D600,FD$160:FD$190)</f>
        <v>0</v>
      </c>
      <c r="FB600" s="9"/>
      <c r="FC600" s="10"/>
      <c r="FD600" s="11"/>
      <c r="FE600" s="6">
        <f>SUMIF(FF$160:FF$190,$D600,FH$160:FH$190)</f>
        <v>0</v>
      </c>
      <c r="FF600" s="9"/>
      <c r="FG600" s="10"/>
      <c r="FH600" s="11"/>
      <c r="FI600" s="6">
        <f>SUMIF(FJ$160:FJ$190,$D600,FL$160:FL$190)</f>
        <v>0</v>
      </c>
      <c r="FJ600" s="9"/>
      <c r="FK600" s="10"/>
      <c r="FL600" s="11"/>
      <c r="FM600" s="6">
        <f>SUMIF(FN$160:FN$190,$D600,FP$160:FP$190)</f>
        <v>0</v>
      </c>
      <c r="FN600" s="9"/>
      <c r="FO600" s="10"/>
      <c r="FP600" s="11"/>
      <c r="FQ600" s="6">
        <f>SUMIF(FR$160:FR$190,$D600,FT$160:FT$190)</f>
        <v>0</v>
      </c>
      <c r="FR600" s="9"/>
      <c r="FS600" s="10"/>
      <c r="FT600" s="11"/>
      <c r="FU600" s="6">
        <f>SUMIF(FV$160:FV$190,$D600,FX$160:FX$190)</f>
        <v>0</v>
      </c>
      <c r="FV600" s="9"/>
      <c r="FW600" s="10"/>
      <c r="FX600" s="11"/>
      <c r="FY600" s="6">
        <f>SUMIF(FZ$160:FZ$190,$D600,GB$160:GB$190)</f>
        <v>0</v>
      </c>
      <c r="FZ600" s="9"/>
      <c r="GA600" s="10"/>
      <c r="GB600" s="11"/>
      <c r="GC600" s="6">
        <f>SUMIF(GD$160:GD$190,$D600,GF$160:GF$190)</f>
        <v>0</v>
      </c>
      <c r="GD600" s="9"/>
      <c r="GE600" s="10"/>
      <c r="GF600" s="11"/>
      <c r="GG600" s="6">
        <f>SUMIF(GH$160:GH$190,$D600,GJ$160:GJ$190)</f>
        <v>0</v>
      </c>
      <c r="GH600" s="9"/>
      <c r="GI600" s="10"/>
      <c r="GJ600" s="11"/>
      <c r="GK600" s="6">
        <f>SUMIF(GL$160:GL$190,$D600,GN$160:GN$190)</f>
        <v>0</v>
      </c>
      <c r="GL600" s="9"/>
      <c r="GM600" s="10"/>
      <c r="GN600" s="11"/>
      <c r="GO600" s="6">
        <f>SUMIF(GP$160:GP$190,$D600,GR$160:GR$190)</f>
        <v>0</v>
      </c>
      <c r="GP600" s="9"/>
      <c r="GQ600" s="10"/>
      <c r="GR600" s="11"/>
      <c r="GS600" s="6">
        <f>SUMIF(GT$160:GT$190,$D600,GV$160:GV$190)</f>
        <v>0</v>
      </c>
      <c r="GT600" s="9"/>
      <c r="GU600" s="10"/>
      <c r="GV600" s="20"/>
      <c r="GW600" s="19">
        <f t="shared" si="15"/>
        <v>0</v>
      </c>
      <c r="GX600" s="472"/>
      <c r="GY600" s="522"/>
    </row>
    <row r="601" spans="1:207" ht="30.75" customHeight="1">
      <c r="A601" s="47" t="s">
        <v>81</v>
      </c>
      <c r="B601" s="496"/>
      <c r="C601" s="177" t="s">
        <v>375</v>
      </c>
      <c r="D601" s="155" t="s">
        <v>376</v>
      </c>
      <c r="E601" s="6">
        <f>SUMIF(F$191:F$221,$D601,H$191:H$221)</f>
        <v>0</v>
      </c>
      <c r="F601" s="9"/>
      <c r="G601" s="10"/>
      <c r="H601" s="11"/>
      <c r="I601" s="6">
        <f>SUMIF(J$191:J$221,$D601,L$191:L$221)</f>
        <v>0</v>
      </c>
      <c r="J601" s="9"/>
      <c r="K601" s="10"/>
      <c r="L601" s="11"/>
      <c r="M601" s="6">
        <f>SUMIF(N$191:N$221,$D601,P$191:P$221)</f>
        <v>0</v>
      </c>
      <c r="N601" s="9"/>
      <c r="O601" s="10"/>
      <c r="P601" s="11"/>
      <c r="Q601" s="6">
        <f>SUMIF(R$191:R$221,$D601,T$191:T$221)</f>
        <v>0</v>
      </c>
      <c r="R601" s="9"/>
      <c r="S601" s="10"/>
      <c r="T601" s="11"/>
      <c r="U601" s="6">
        <f>SUMIF(V$191:V$221,$D601,X$191:X$221)</f>
        <v>0</v>
      </c>
      <c r="V601" s="9"/>
      <c r="W601" s="10"/>
      <c r="X601" s="11"/>
      <c r="Y601" s="6">
        <f>SUMIF(Z$191:Z$221,$D601,AB$191:AB$221)</f>
        <v>0</v>
      </c>
      <c r="Z601" s="9"/>
      <c r="AA601" s="10"/>
      <c r="AB601" s="11"/>
      <c r="AC601" s="6">
        <f>SUMIF(AD$191:AD$221,$D601,AF$191:AF$221)</f>
        <v>0</v>
      </c>
      <c r="AD601" s="9"/>
      <c r="AE601" s="10"/>
      <c r="AF601" s="11"/>
      <c r="AG601" s="6">
        <f>SUMIF(AH$191:AH$221,$D601,AJ$191:AJ$221)</f>
        <v>0</v>
      </c>
      <c r="AH601" s="9"/>
      <c r="AI601" s="10"/>
      <c r="AJ601" s="11"/>
      <c r="AK601" s="6">
        <f>SUMIF(AL$191:AL$221,$D601,AN$191:AN$221)</f>
        <v>0</v>
      </c>
      <c r="AL601" s="9"/>
      <c r="AM601" s="10"/>
      <c r="AN601" s="11"/>
      <c r="AO601" s="6">
        <f>SUMIF(AP$191:AP$221,$D601,AR$191:AR$221)</f>
        <v>0</v>
      </c>
      <c r="AP601" s="9"/>
      <c r="AQ601" s="10"/>
      <c r="AR601" s="11"/>
      <c r="AS601" s="6">
        <f>SUMIF(AT$191:AT$221,$D601,AV$191:AV$221)</f>
        <v>0</v>
      </c>
      <c r="AT601" s="9"/>
      <c r="AU601" s="10"/>
      <c r="AV601" s="11"/>
      <c r="AW601" s="6">
        <f>SUMIF(AX$191:AX$221,$D601,AZ$191:AZ$221)</f>
        <v>0</v>
      </c>
      <c r="AX601" s="9"/>
      <c r="AY601" s="10"/>
      <c r="AZ601" s="11"/>
      <c r="BA601" s="6">
        <f>SUMIF(BB$191:BB$221,$D601,BD$191:BD$221)</f>
        <v>0</v>
      </c>
      <c r="BB601" s="9"/>
      <c r="BC601" s="10"/>
      <c r="BD601" s="11"/>
      <c r="BE601" s="6">
        <f>SUMIF(BF$191:BF$221,$D601,BH$191:BH$221)</f>
        <v>0</v>
      </c>
      <c r="BF601" s="9"/>
      <c r="BG601" s="10"/>
      <c r="BH601" s="11"/>
      <c r="BI601" s="6">
        <f>SUMIF(BJ$191:BJ$221,$D601,BL$191:BL$221)</f>
        <v>0</v>
      </c>
      <c r="BJ601" s="9"/>
      <c r="BK601" s="10"/>
      <c r="BL601" s="11"/>
      <c r="BM601" s="6">
        <f>SUMIF(BN$191:BN$221,$D601,BP$191:BP$221)</f>
        <v>0</v>
      </c>
      <c r="BN601" s="9"/>
      <c r="BO601" s="10"/>
      <c r="BP601" s="11"/>
      <c r="BQ601" s="6">
        <f>SUMIF(BR$191:BR$221,$D601,BT$191:BT$221)</f>
        <v>0</v>
      </c>
      <c r="BR601" s="9"/>
      <c r="BS601" s="10"/>
      <c r="BT601" s="11"/>
      <c r="BU601" s="6">
        <f>SUMIF(BV$191:BV$221,$D601,BX$191:BX$221)</f>
        <v>0</v>
      </c>
      <c r="BV601" s="9"/>
      <c r="BW601" s="10"/>
      <c r="BX601" s="11"/>
      <c r="BY601" s="6">
        <f>SUMIF(BZ$191:BZ$221,$D601,CB$191:CB$221)</f>
        <v>0</v>
      </c>
      <c r="BZ601" s="9"/>
      <c r="CA601" s="10"/>
      <c r="CB601" s="11"/>
      <c r="CC601" s="6">
        <f>SUMIF(CD$191:CD$221,$D601,CF$191:CF$221)</f>
        <v>0</v>
      </c>
      <c r="CD601" s="9"/>
      <c r="CE601" s="10"/>
      <c r="CF601" s="11"/>
      <c r="CG601" s="6">
        <f>SUMIF(CH$191:CH$221,$D601,CJ$191:CJ$221)</f>
        <v>0</v>
      </c>
      <c r="CH601" s="9"/>
      <c r="CI601" s="10"/>
      <c r="CJ601" s="11"/>
      <c r="CK601" s="6">
        <f>SUMIF(CL$191:CL$221,$D601,CN$191:CN$221)</f>
        <v>0</v>
      </c>
      <c r="CL601" s="9"/>
      <c r="CM601" s="10"/>
      <c r="CN601" s="11"/>
      <c r="CO601" s="6">
        <f>SUMIF(CP$191:CP$221,$D601,CR$191:CR$221)</f>
        <v>0</v>
      </c>
      <c r="CP601" s="9"/>
      <c r="CQ601" s="10"/>
      <c r="CR601" s="11"/>
      <c r="CS601" s="6">
        <f>SUMIF(CT$191:CT$221,$D601,CV$191:CV$221)</f>
        <v>0</v>
      </c>
      <c r="CT601" s="9"/>
      <c r="CU601" s="10"/>
      <c r="CV601" s="11"/>
      <c r="CW601" s="6">
        <f>SUMIF(CX$191:CX$221,$D601,CZ$191:CZ$221)</f>
        <v>0</v>
      </c>
      <c r="CX601" s="9"/>
      <c r="CY601" s="10"/>
      <c r="CZ601" s="11"/>
      <c r="DA601" s="6">
        <f>SUMIF(DB$191:DB$221,$D601,DD$191:DD$221)</f>
        <v>0</v>
      </c>
      <c r="DB601" s="9"/>
      <c r="DC601" s="10"/>
      <c r="DD601" s="11"/>
      <c r="DE601" s="6">
        <f>SUMIF(DF$191:DF$221,$D601,DH$191:DH$221)</f>
        <v>0</v>
      </c>
      <c r="DF601" s="9"/>
      <c r="DG601" s="10"/>
      <c r="DH601" s="11"/>
      <c r="DI601" s="6">
        <f>SUMIF(DJ$191:DJ$221,$D601,DL$191:DL$221)</f>
        <v>0</v>
      </c>
      <c r="DJ601" s="9"/>
      <c r="DK601" s="10"/>
      <c r="DL601" s="11"/>
      <c r="DM601" s="6">
        <f>SUMIF(DN$191:DN$221,$D601,DP$191:DP$221)</f>
        <v>0</v>
      </c>
      <c r="DN601" s="9"/>
      <c r="DO601" s="10"/>
      <c r="DP601" s="11"/>
      <c r="DQ601" s="6">
        <f>SUMIF(DR$191:DR$221,$D601,DT$191:DT$221)</f>
        <v>0</v>
      </c>
      <c r="DR601" s="9"/>
      <c r="DS601" s="10"/>
      <c r="DT601" s="11"/>
      <c r="DU601" s="6">
        <f>SUMIF(DV$191:DV$221,$D601,DX$191:DX$221)</f>
        <v>0</v>
      </c>
      <c r="DV601" s="9"/>
      <c r="DW601" s="10"/>
      <c r="DX601" s="11"/>
      <c r="DY601" s="6">
        <f>SUMIF(DZ$191:DZ$221,$D601,EB$191:EB$221)</f>
        <v>0</v>
      </c>
      <c r="DZ601" s="9"/>
      <c r="EA601" s="10"/>
      <c r="EB601" s="11"/>
      <c r="EC601" s="6">
        <f>SUMIF(ED$191:ED$221,$D601,EF$191:EF$221)</f>
        <v>0</v>
      </c>
      <c r="ED601" s="9"/>
      <c r="EE601" s="10"/>
      <c r="EF601" s="11"/>
      <c r="EG601" s="6">
        <f>SUMIF(EH$191:EH$221,$D601,EJ$191:EJ$221)</f>
        <v>0</v>
      </c>
      <c r="EH601" s="9"/>
      <c r="EI601" s="10"/>
      <c r="EJ601" s="11"/>
      <c r="EK601" s="6">
        <f>SUMIF(EL$191:EL$221,$D601,EN$191:EN$221)</f>
        <v>0</v>
      </c>
      <c r="EL601" s="9"/>
      <c r="EM601" s="10"/>
      <c r="EN601" s="11"/>
      <c r="EO601" s="6">
        <f>SUMIF(EP$191:EP$221,$D601,ER$191:ER$221)</f>
        <v>0</v>
      </c>
      <c r="EP601" s="9"/>
      <c r="EQ601" s="10"/>
      <c r="ER601" s="11"/>
      <c r="ES601" s="6">
        <f>SUMIF(ET$191:ET$221,$D601,EV$191:EV$221)</f>
        <v>0</v>
      </c>
      <c r="ET601" s="9"/>
      <c r="EU601" s="10"/>
      <c r="EV601" s="11"/>
      <c r="EW601" s="6">
        <f>SUMIF(EX$191:EX$221,$D601,EZ$191:EZ$221)</f>
        <v>0</v>
      </c>
      <c r="EX601" s="9"/>
      <c r="EY601" s="10"/>
      <c r="EZ601" s="11"/>
      <c r="FA601" s="6">
        <f>SUMIF(FB$191:FB$221,$D601,FD$191:FD$221)</f>
        <v>0</v>
      </c>
      <c r="FB601" s="9"/>
      <c r="FC601" s="10"/>
      <c r="FD601" s="11"/>
      <c r="FE601" s="6">
        <f>SUMIF(FF$191:FF$221,$D601,FH$191:FH$221)</f>
        <v>0</v>
      </c>
      <c r="FF601" s="9"/>
      <c r="FG601" s="10"/>
      <c r="FH601" s="11"/>
      <c r="FI601" s="6">
        <f>SUMIF(FJ$191:FJ$221,$D601,FL$191:FL$221)</f>
        <v>0</v>
      </c>
      <c r="FJ601" s="9"/>
      <c r="FK601" s="10"/>
      <c r="FL601" s="11"/>
      <c r="FM601" s="6">
        <f>SUMIF(FN$191:FN$221,$D601,FP$191:FP$221)</f>
        <v>0</v>
      </c>
      <c r="FN601" s="9"/>
      <c r="FO601" s="10"/>
      <c r="FP601" s="11"/>
      <c r="FQ601" s="6">
        <f>SUMIF(FR$191:FR$221,$D601,FT$191:FT$221)</f>
        <v>0</v>
      </c>
      <c r="FR601" s="9"/>
      <c r="FS601" s="10"/>
      <c r="FT601" s="11"/>
      <c r="FU601" s="6">
        <f>SUMIF(FV$191:FV$221,$D601,FX$191:FX$221)</f>
        <v>0</v>
      </c>
      <c r="FV601" s="9"/>
      <c r="FW601" s="10"/>
      <c r="FX601" s="11"/>
      <c r="FY601" s="6">
        <f>SUMIF(FZ$191:FZ$221,$D601,GB$191:GB$221)</f>
        <v>0</v>
      </c>
      <c r="FZ601" s="9"/>
      <c r="GA601" s="10"/>
      <c r="GB601" s="11"/>
      <c r="GC601" s="6">
        <f>SUMIF(GD$191:GD$221,$D601,GF$191:GF$221)</f>
        <v>0</v>
      </c>
      <c r="GD601" s="9"/>
      <c r="GE601" s="10"/>
      <c r="GF601" s="11"/>
      <c r="GG601" s="6">
        <f>SUMIF(GH$191:GH$221,$D601,GJ$191:GJ$221)</f>
        <v>0</v>
      </c>
      <c r="GH601" s="9"/>
      <c r="GI601" s="10"/>
      <c r="GJ601" s="11"/>
      <c r="GK601" s="6">
        <f>SUMIF(GL$191:GL$221,$D601,GN$191:GN$221)</f>
        <v>0</v>
      </c>
      <c r="GL601" s="9"/>
      <c r="GM601" s="10"/>
      <c r="GN601" s="11"/>
      <c r="GO601" s="6">
        <f>SUMIF(GP$191:GP$221,$D601,GR$191:GR$221)</f>
        <v>0</v>
      </c>
      <c r="GP601" s="9"/>
      <c r="GQ601" s="10"/>
      <c r="GR601" s="11"/>
      <c r="GS601" s="6">
        <f>SUMIF(GT$191:GT$221,$D601,GV$191:GV$221)</f>
        <v>0</v>
      </c>
      <c r="GT601" s="9"/>
      <c r="GU601" s="10"/>
      <c r="GV601" s="20"/>
      <c r="GW601" s="19">
        <f t="shared" si="15"/>
        <v>0</v>
      </c>
      <c r="GX601" s="472"/>
      <c r="GY601" s="522"/>
    </row>
    <row r="602" spans="1:207" ht="30.75" customHeight="1">
      <c r="A602" s="47" t="s">
        <v>82</v>
      </c>
      <c r="B602" s="496"/>
      <c r="C602" s="177" t="s">
        <v>375</v>
      </c>
      <c r="D602" s="155" t="s">
        <v>376</v>
      </c>
      <c r="E602" s="6">
        <f>SUMIF(F$222:F$252,$D602,H$222:H$252)</f>
        <v>0</v>
      </c>
      <c r="F602" s="9"/>
      <c r="G602" s="10"/>
      <c r="H602" s="11"/>
      <c r="I602" s="6">
        <f>SUMIF(J$222:J$252,$D602,L$222:L$252)</f>
        <v>0</v>
      </c>
      <c r="J602" s="9"/>
      <c r="K602" s="10"/>
      <c r="L602" s="11"/>
      <c r="M602" s="6">
        <f>SUMIF(N$222:N$252,$D602,P$222:P$252)</f>
        <v>0</v>
      </c>
      <c r="N602" s="9"/>
      <c r="O602" s="10"/>
      <c r="P602" s="11"/>
      <c r="Q602" s="6">
        <f>SUMIF(R$222:R$252,$D602,T$222:T$252)</f>
        <v>0</v>
      </c>
      <c r="R602" s="9"/>
      <c r="S602" s="10"/>
      <c r="T602" s="11"/>
      <c r="U602" s="6">
        <f>SUMIF(V$222:V$252,$D602,X$222:X$252)</f>
        <v>0</v>
      </c>
      <c r="V602" s="9"/>
      <c r="W602" s="10"/>
      <c r="X602" s="11"/>
      <c r="Y602" s="6">
        <f>SUMIF(Z$222:Z$252,$D602,AB$222:AB$252)</f>
        <v>0</v>
      </c>
      <c r="Z602" s="9"/>
      <c r="AA602" s="10"/>
      <c r="AB602" s="11"/>
      <c r="AC602" s="6">
        <f>SUMIF(AD$222:AD$252,$D602,AF$222:AF$252)</f>
        <v>0</v>
      </c>
      <c r="AD602" s="9"/>
      <c r="AE602" s="10"/>
      <c r="AF602" s="11"/>
      <c r="AG602" s="6">
        <f>SUMIF(AH$222:AH$252,$D602,AJ$222:AJ$252)</f>
        <v>0</v>
      </c>
      <c r="AH602" s="9"/>
      <c r="AI602" s="10"/>
      <c r="AJ602" s="11"/>
      <c r="AK602" s="6">
        <f>SUMIF(AL$222:AL$252,$D602,AN$222:AN$252)</f>
        <v>0</v>
      </c>
      <c r="AL602" s="9"/>
      <c r="AM602" s="10"/>
      <c r="AN602" s="11"/>
      <c r="AO602" s="6">
        <f>SUMIF(AP$222:AP$252,$D602,AR$222:AR$252)</f>
        <v>0</v>
      </c>
      <c r="AP602" s="9"/>
      <c r="AQ602" s="10"/>
      <c r="AR602" s="11"/>
      <c r="AS602" s="6">
        <f>SUMIF(AT$222:AT$252,$D602,AV$222:AV$252)</f>
        <v>0</v>
      </c>
      <c r="AT602" s="9"/>
      <c r="AU602" s="10"/>
      <c r="AV602" s="11"/>
      <c r="AW602" s="6">
        <f>SUMIF(AX$222:AX$252,$D602,AZ$222:AZ$252)</f>
        <v>0</v>
      </c>
      <c r="AX602" s="9"/>
      <c r="AY602" s="10"/>
      <c r="AZ602" s="11"/>
      <c r="BA602" s="6">
        <f>SUMIF(BB$222:BB$252,$D602,BD$222:BD$252)</f>
        <v>0</v>
      </c>
      <c r="BB602" s="9"/>
      <c r="BC602" s="10"/>
      <c r="BD602" s="11"/>
      <c r="BE602" s="6">
        <f>SUMIF(BF$222:BF$252,$D602,BH$222:BH$252)</f>
        <v>0</v>
      </c>
      <c r="BF602" s="9"/>
      <c r="BG602" s="10"/>
      <c r="BH602" s="11"/>
      <c r="BI602" s="6">
        <f>SUMIF(BJ$222:BJ$252,$D602,BL$222:BL$252)</f>
        <v>0</v>
      </c>
      <c r="BJ602" s="9"/>
      <c r="BK602" s="10"/>
      <c r="BL602" s="11"/>
      <c r="BM602" s="6">
        <f>SUMIF(BN$222:BN$252,$D602,BP$222:BP$252)</f>
        <v>0</v>
      </c>
      <c r="BN602" s="9"/>
      <c r="BO602" s="10"/>
      <c r="BP602" s="11"/>
      <c r="BQ602" s="6">
        <f>SUMIF(BR$222:BR$252,$D602,BT$222:BT$252)</f>
        <v>0</v>
      </c>
      <c r="BR602" s="9"/>
      <c r="BS602" s="10"/>
      <c r="BT602" s="11"/>
      <c r="BU602" s="6">
        <f>SUMIF(BV$222:BV$252,$D602,BX$222:BX$252)</f>
        <v>0</v>
      </c>
      <c r="BV602" s="9"/>
      <c r="BW602" s="10"/>
      <c r="BX602" s="11"/>
      <c r="BY602" s="6">
        <f>SUMIF(BZ$222:BZ$252,$D602,CB$222:CB$252)</f>
        <v>0</v>
      </c>
      <c r="BZ602" s="9"/>
      <c r="CA602" s="10"/>
      <c r="CB602" s="11"/>
      <c r="CC602" s="6">
        <f>SUMIF(CD$222:CD$252,$D602,CF$222:CF$252)</f>
        <v>0</v>
      </c>
      <c r="CD602" s="9"/>
      <c r="CE602" s="10"/>
      <c r="CF602" s="11"/>
      <c r="CG602" s="6">
        <f>SUMIF(CH$222:CH$252,$D602,CJ$222:CJ$252)</f>
        <v>0</v>
      </c>
      <c r="CH602" s="9"/>
      <c r="CI602" s="10"/>
      <c r="CJ602" s="11"/>
      <c r="CK602" s="6">
        <f>SUMIF(CL$222:CL$252,$D602,CN$222:CN$252)</f>
        <v>0</v>
      </c>
      <c r="CL602" s="9"/>
      <c r="CM602" s="10"/>
      <c r="CN602" s="11"/>
      <c r="CO602" s="6">
        <f>SUMIF(CP$222:CP$252,$D602,CR$222:CR$252)</f>
        <v>0</v>
      </c>
      <c r="CP602" s="9"/>
      <c r="CQ602" s="10"/>
      <c r="CR602" s="11"/>
      <c r="CS602" s="6">
        <f>SUMIF(CT$222:CT$252,$D602,CV$222:CV$252)</f>
        <v>0</v>
      </c>
      <c r="CT602" s="9"/>
      <c r="CU602" s="10"/>
      <c r="CV602" s="11"/>
      <c r="CW602" s="6">
        <f>SUMIF(CX$222:CX$252,$D602,CZ$222:CZ$252)</f>
        <v>0</v>
      </c>
      <c r="CX602" s="9"/>
      <c r="CY602" s="10"/>
      <c r="CZ602" s="11"/>
      <c r="DA602" s="6">
        <f>SUMIF(DB$222:DB$252,$D602,DD$222:DD$252)</f>
        <v>0</v>
      </c>
      <c r="DB602" s="9"/>
      <c r="DC602" s="10"/>
      <c r="DD602" s="11"/>
      <c r="DE602" s="6">
        <f>SUMIF(DF$222:DF$252,$D602,DH$222:DH$252)</f>
        <v>0</v>
      </c>
      <c r="DF602" s="9"/>
      <c r="DG602" s="10"/>
      <c r="DH602" s="11"/>
      <c r="DI602" s="6">
        <f>SUMIF(DJ$222:DJ$252,$D602,DL$222:DL$252)</f>
        <v>0</v>
      </c>
      <c r="DJ602" s="9"/>
      <c r="DK602" s="10"/>
      <c r="DL602" s="11"/>
      <c r="DM602" s="6">
        <f>SUMIF(DN$222:DN$252,$D602,DP$222:DP$252)</f>
        <v>0</v>
      </c>
      <c r="DN602" s="9"/>
      <c r="DO602" s="10"/>
      <c r="DP602" s="11"/>
      <c r="DQ602" s="6">
        <f>SUMIF(DR$222:DR$252,$D602,DT$222:DT$252)</f>
        <v>0</v>
      </c>
      <c r="DR602" s="9"/>
      <c r="DS602" s="10"/>
      <c r="DT602" s="11"/>
      <c r="DU602" s="6">
        <f>SUMIF(DV$222:DV$252,$D602,DX$222:DX$252)</f>
        <v>0</v>
      </c>
      <c r="DV602" s="9"/>
      <c r="DW602" s="10"/>
      <c r="DX602" s="11"/>
      <c r="DY602" s="6">
        <f>SUMIF(DZ$222:DZ$252,$D602,EB$222:EB$252)</f>
        <v>0</v>
      </c>
      <c r="DZ602" s="9"/>
      <c r="EA602" s="10"/>
      <c r="EB602" s="11"/>
      <c r="EC602" s="6">
        <f>SUMIF(ED$222:ED$252,$D602,EF$222:EF$252)</f>
        <v>0</v>
      </c>
      <c r="ED602" s="9"/>
      <c r="EE602" s="10"/>
      <c r="EF602" s="11"/>
      <c r="EG602" s="6">
        <f>SUMIF(EH$222:EH$252,$D602,EJ$222:EJ$252)</f>
        <v>0</v>
      </c>
      <c r="EH602" s="9"/>
      <c r="EI602" s="10"/>
      <c r="EJ602" s="11"/>
      <c r="EK602" s="6">
        <f>SUMIF(EL$222:EL$252,$D602,EN$222:EN$252)</f>
        <v>0</v>
      </c>
      <c r="EL602" s="9"/>
      <c r="EM602" s="10"/>
      <c r="EN602" s="11"/>
      <c r="EO602" s="6">
        <f>SUMIF(EP$222:EP$252,$D602,ER$222:ER$252)</f>
        <v>0</v>
      </c>
      <c r="EP602" s="9"/>
      <c r="EQ602" s="10"/>
      <c r="ER602" s="11"/>
      <c r="ES602" s="6">
        <f>SUMIF(ET$222:ET$252,$D602,EV$222:EV$252)</f>
        <v>0</v>
      </c>
      <c r="ET602" s="9"/>
      <c r="EU602" s="10"/>
      <c r="EV602" s="11"/>
      <c r="EW602" s="6">
        <f>SUMIF(EX$222:EX$252,$D602,EZ$222:EZ$252)</f>
        <v>0</v>
      </c>
      <c r="EX602" s="9"/>
      <c r="EY602" s="10"/>
      <c r="EZ602" s="11"/>
      <c r="FA602" s="6">
        <f>SUMIF(FB$222:FB$252,$D602,FD$222:FD$252)</f>
        <v>0</v>
      </c>
      <c r="FB602" s="9"/>
      <c r="FC602" s="10"/>
      <c r="FD602" s="11"/>
      <c r="FE602" s="6">
        <f>SUMIF(FF$222:FF$252,$D602,FH$222:FH$252)</f>
        <v>0</v>
      </c>
      <c r="FF602" s="9"/>
      <c r="FG602" s="10"/>
      <c r="FH602" s="11"/>
      <c r="FI602" s="6">
        <f>SUMIF(FJ$222:FJ$252,$D602,FL$222:FL$252)</f>
        <v>0</v>
      </c>
      <c r="FJ602" s="9"/>
      <c r="FK602" s="10"/>
      <c r="FL602" s="11"/>
      <c r="FM602" s="6">
        <f>SUMIF(FN$222:FN$252,$D602,FP$222:FP$252)</f>
        <v>0</v>
      </c>
      <c r="FN602" s="9"/>
      <c r="FO602" s="10"/>
      <c r="FP602" s="11"/>
      <c r="FQ602" s="6">
        <f>SUMIF(FR$222:FR$252,$D602,FT$222:FT$252)</f>
        <v>0</v>
      </c>
      <c r="FR602" s="9"/>
      <c r="FS602" s="10"/>
      <c r="FT602" s="11"/>
      <c r="FU602" s="6">
        <f>SUMIF(FV$222:FV$252,$D602,FX$222:FX$252)</f>
        <v>0</v>
      </c>
      <c r="FV602" s="9"/>
      <c r="FW602" s="10"/>
      <c r="FX602" s="11"/>
      <c r="FY602" s="6">
        <f>SUMIF(FZ$222:FZ$252,$D602,GB$222:GB$252)</f>
        <v>0</v>
      </c>
      <c r="FZ602" s="9"/>
      <c r="GA602" s="10"/>
      <c r="GB602" s="11"/>
      <c r="GC602" s="6">
        <f>SUMIF(GD$222:GD$252,$D602,GF$222:GF$252)</f>
        <v>0</v>
      </c>
      <c r="GD602" s="9"/>
      <c r="GE602" s="10"/>
      <c r="GF602" s="11"/>
      <c r="GG602" s="6">
        <f>SUMIF(GH$222:GH$252,$D602,GJ$222:GJ$252)</f>
        <v>0</v>
      </c>
      <c r="GH602" s="9"/>
      <c r="GI602" s="10"/>
      <c r="GJ602" s="11"/>
      <c r="GK602" s="6">
        <f>SUMIF(GL$222:GL$252,$D602,GN$222:GN$252)</f>
        <v>0</v>
      </c>
      <c r="GL602" s="9"/>
      <c r="GM602" s="10"/>
      <c r="GN602" s="11"/>
      <c r="GO602" s="6">
        <f>SUMIF(GP$222:GP$252,$D602,GR$222:GR$252)</f>
        <v>0</v>
      </c>
      <c r="GP602" s="9"/>
      <c r="GQ602" s="10"/>
      <c r="GR602" s="11"/>
      <c r="GS602" s="6">
        <f>SUMIF(GT$222:GT$252,$D602,GV$222:GV$252)</f>
        <v>0</v>
      </c>
      <c r="GT602" s="9"/>
      <c r="GU602" s="10"/>
      <c r="GV602" s="20"/>
      <c r="GW602" s="19">
        <f t="shared" si="15"/>
        <v>0</v>
      </c>
      <c r="GX602" s="472"/>
      <c r="GY602" s="522"/>
    </row>
    <row r="603" spans="1:207" ht="30.75" customHeight="1">
      <c r="A603" s="47" t="s">
        <v>83</v>
      </c>
      <c r="B603" s="496"/>
      <c r="C603" s="177" t="s">
        <v>375</v>
      </c>
      <c r="D603" s="155" t="s">
        <v>376</v>
      </c>
      <c r="E603" s="6">
        <f>SUMIF(F$253:F$283,$D603,H$253:H$283)</f>
        <v>0</v>
      </c>
      <c r="F603" s="9"/>
      <c r="G603" s="10"/>
      <c r="H603" s="11"/>
      <c r="I603" s="6">
        <f>SUMIF(J$253:J$283,$D603,L$253:L$283)</f>
        <v>0</v>
      </c>
      <c r="J603" s="9"/>
      <c r="K603" s="10"/>
      <c r="L603" s="11"/>
      <c r="M603" s="6">
        <f>SUMIF(N$253:N$283,$D603,P$253:P$283)</f>
        <v>0</v>
      </c>
      <c r="N603" s="9"/>
      <c r="O603" s="10"/>
      <c r="P603" s="11"/>
      <c r="Q603" s="6">
        <f>SUMIF(R$253:R$283,$D603,T$253:T$283)</f>
        <v>0</v>
      </c>
      <c r="R603" s="9"/>
      <c r="S603" s="10"/>
      <c r="T603" s="11"/>
      <c r="U603" s="6">
        <f>SUMIF(V$253:V$283,$D603,X$253:X$283)</f>
        <v>0</v>
      </c>
      <c r="V603" s="9"/>
      <c r="W603" s="10"/>
      <c r="X603" s="11"/>
      <c r="Y603" s="6">
        <f>SUMIF(Z$253:Z$283,$D603,AB$253:AB$283)</f>
        <v>0</v>
      </c>
      <c r="Z603" s="9"/>
      <c r="AA603" s="10"/>
      <c r="AB603" s="11"/>
      <c r="AC603" s="6">
        <f>SUMIF(AD$253:AD$283,$D603,AF$253:AF$283)</f>
        <v>0</v>
      </c>
      <c r="AD603" s="9"/>
      <c r="AE603" s="10"/>
      <c r="AF603" s="11"/>
      <c r="AG603" s="6">
        <f>SUMIF(AH$253:AH$283,$D603,AJ$253:AJ$283)</f>
        <v>0</v>
      </c>
      <c r="AH603" s="9"/>
      <c r="AI603" s="10"/>
      <c r="AJ603" s="11"/>
      <c r="AK603" s="6">
        <f>SUMIF(AL$253:AL$283,$D603,AN$253:AN$283)</f>
        <v>0</v>
      </c>
      <c r="AL603" s="9"/>
      <c r="AM603" s="10"/>
      <c r="AN603" s="11"/>
      <c r="AO603" s="6">
        <f>SUMIF(AP$253:AP$283,$D603,AR$253:AR$283)</f>
        <v>0</v>
      </c>
      <c r="AP603" s="9"/>
      <c r="AQ603" s="10"/>
      <c r="AR603" s="11"/>
      <c r="AS603" s="6">
        <f>SUMIF(AT$253:AT$283,$D603,AV$253:AV$283)</f>
        <v>0</v>
      </c>
      <c r="AT603" s="9"/>
      <c r="AU603" s="10"/>
      <c r="AV603" s="11"/>
      <c r="AW603" s="6">
        <f>SUMIF(AX$253:AX$283,$D603,AZ$253:AZ$283)</f>
        <v>0</v>
      </c>
      <c r="AX603" s="9"/>
      <c r="AY603" s="10"/>
      <c r="AZ603" s="11"/>
      <c r="BA603" s="6">
        <f>SUMIF(BB$253:BB$283,$D603,BD$253:BD$283)</f>
        <v>0</v>
      </c>
      <c r="BB603" s="9"/>
      <c r="BC603" s="10"/>
      <c r="BD603" s="11"/>
      <c r="BE603" s="6">
        <f>SUMIF(BF$253:BF$283,$D603,BH$253:BH$283)</f>
        <v>0</v>
      </c>
      <c r="BF603" s="9"/>
      <c r="BG603" s="10"/>
      <c r="BH603" s="11"/>
      <c r="BI603" s="6">
        <f>SUMIF(BJ$253:BJ$283,$D603,BL$253:BL$283)</f>
        <v>0</v>
      </c>
      <c r="BJ603" s="9"/>
      <c r="BK603" s="10"/>
      <c r="BL603" s="11"/>
      <c r="BM603" s="6">
        <f>SUMIF(BN$253:BN$283,$D603,BP$253:BP$283)</f>
        <v>0</v>
      </c>
      <c r="BN603" s="9"/>
      <c r="BO603" s="10"/>
      <c r="BP603" s="11"/>
      <c r="BQ603" s="6">
        <f>SUMIF(BR$253:BR$283,$D603,BT$253:BT$283)</f>
        <v>0</v>
      </c>
      <c r="BR603" s="9"/>
      <c r="BS603" s="10"/>
      <c r="BT603" s="11"/>
      <c r="BU603" s="6">
        <f>SUMIF(BV$253:BV$283,$D603,BX$253:BX$283)</f>
        <v>0</v>
      </c>
      <c r="BV603" s="9"/>
      <c r="BW603" s="10"/>
      <c r="BX603" s="11"/>
      <c r="BY603" s="6">
        <f>SUMIF(BZ$253:BZ$283,$D603,CB$253:CB$283)</f>
        <v>0</v>
      </c>
      <c r="BZ603" s="9"/>
      <c r="CA603" s="10"/>
      <c r="CB603" s="11"/>
      <c r="CC603" s="6">
        <f>SUMIF(CD$253:CD$283,$D603,CF$253:CF$283)</f>
        <v>0</v>
      </c>
      <c r="CD603" s="9"/>
      <c r="CE603" s="10"/>
      <c r="CF603" s="11"/>
      <c r="CG603" s="6">
        <f>SUMIF(CH$253:CH$283,$D603,CJ$253:CJ$283)</f>
        <v>0</v>
      </c>
      <c r="CH603" s="9"/>
      <c r="CI603" s="10"/>
      <c r="CJ603" s="11"/>
      <c r="CK603" s="6">
        <f>SUMIF(CL$253:CL$283,$D603,CN$253:CN$283)</f>
        <v>0</v>
      </c>
      <c r="CL603" s="9"/>
      <c r="CM603" s="10"/>
      <c r="CN603" s="11"/>
      <c r="CO603" s="6">
        <f>SUMIF(CP$253:CP$283,$D603,CR$253:CR$283)</f>
        <v>0</v>
      </c>
      <c r="CP603" s="9"/>
      <c r="CQ603" s="10"/>
      <c r="CR603" s="11"/>
      <c r="CS603" s="6">
        <f>SUMIF(CT$253:CT$283,$D603,CV$253:CV$283)</f>
        <v>0</v>
      </c>
      <c r="CT603" s="9"/>
      <c r="CU603" s="10"/>
      <c r="CV603" s="11"/>
      <c r="CW603" s="6">
        <f>SUMIF(CX$253:CX$283,$D603,CZ$253:CZ$283)</f>
        <v>0</v>
      </c>
      <c r="CX603" s="9"/>
      <c r="CY603" s="10"/>
      <c r="CZ603" s="11"/>
      <c r="DA603" s="6">
        <f>SUMIF(DB$253:DB$283,$D603,DD$253:DD$283)</f>
        <v>0</v>
      </c>
      <c r="DB603" s="9"/>
      <c r="DC603" s="10"/>
      <c r="DD603" s="11"/>
      <c r="DE603" s="6">
        <f>SUMIF(DF$253:DF$283,$D603,DH$253:DH$283)</f>
        <v>0</v>
      </c>
      <c r="DF603" s="9"/>
      <c r="DG603" s="10"/>
      <c r="DH603" s="11"/>
      <c r="DI603" s="6">
        <f>SUMIF(DJ$253:DJ$283,$D603,DL$253:DL$283)</f>
        <v>0</v>
      </c>
      <c r="DJ603" s="9"/>
      <c r="DK603" s="10"/>
      <c r="DL603" s="11"/>
      <c r="DM603" s="6">
        <f>SUMIF(DN$253:DN$283,$D603,DP$253:DP$283)</f>
        <v>0</v>
      </c>
      <c r="DN603" s="9"/>
      <c r="DO603" s="10"/>
      <c r="DP603" s="11"/>
      <c r="DQ603" s="6">
        <f>SUMIF(DR$253:DR$283,$D603,DT$253:DT$283)</f>
        <v>0</v>
      </c>
      <c r="DR603" s="9"/>
      <c r="DS603" s="10"/>
      <c r="DT603" s="11"/>
      <c r="DU603" s="6">
        <f>SUMIF(DV$253:DV$283,$D603,DX$253:DX$283)</f>
        <v>0</v>
      </c>
      <c r="DV603" s="9"/>
      <c r="DW603" s="10"/>
      <c r="DX603" s="11"/>
      <c r="DY603" s="6">
        <f>SUMIF(DZ$253:DZ$283,$D603,EB$253:EB$283)</f>
        <v>0</v>
      </c>
      <c r="DZ603" s="9"/>
      <c r="EA603" s="10"/>
      <c r="EB603" s="11"/>
      <c r="EC603" s="6">
        <f>SUMIF(ED$253:ED$283,$D603,EF$253:EF$283)</f>
        <v>0</v>
      </c>
      <c r="ED603" s="9"/>
      <c r="EE603" s="10"/>
      <c r="EF603" s="11"/>
      <c r="EG603" s="6">
        <f>SUMIF(EH$253:EH$283,$D603,EJ$253:EJ$283)</f>
        <v>0</v>
      </c>
      <c r="EH603" s="9"/>
      <c r="EI603" s="10"/>
      <c r="EJ603" s="11"/>
      <c r="EK603" s="6">
        <f>SUMIF(EL$253:EL$283,$D603,EN$253:EN$283)</f>
        <v>0</v>
      </c>
      <c r="EL603" s="9"/>
      <c r="EM603" s="10"/>
      <c r="EN603" s="11"/>
      <c r="EO603" s="6">
        <f>SUMIF(EP$253:EP$283,$D603,ER$253:ER$283)</f>
        <v>0</v>
      </c>
      <c r="EP603" s="9"/>
      <c r="EQ603" s="10"/>
      <c r="ER603" s="11"/>
      <c r="ES603" s="6">
        <f>SUMIF(ET$253:ET$283,$D603,EV$253:EV$283)</f>
        <v>0</v>
      </c>
      <c r="ET603" s="9"/>
      <c r="EU603" s="10"/>
      <c r="EV603" s="11"/>
      <c r="EW603" s="6">
        <f>SUMIF(EX$253:EX$283,$D603,EZ$253:EZ$283)</f>
        <v>0</v>
      </c>
      <c r="EX603" s="9"/>
      <c r="EY603" s="10"/>
      <c r="EZ603" s="11"/>
      <c r="FA603" s="6">
        <f>SUMIF(FB$253:FB$283,$D603,FD$253:FD$283)</f>
        <v>0</v>
      </c>
      <c r="FB603" s="9"/>
      <c r="FC603" s="10"/>
      <c r="FD603" s="11"/>
      <c r="FE603" s="6">
        <f>SUMIF(FF$253:FF$283,$D603,FH$253:FH$283)</f>
        <v>0</v>
      </c>
      <c r="FF603" s="9"/>
      <c r="FG603" s="10"/>
      <c r="FH603" s="11"/>
      <c r="FI603" s="6">
        <f>SUMIF(FJ$253:FJ$283,$D603,FL$253:FL$283)</f>
        <v>0</v>
      </c>
      <c r="FJ603" s="9"/>
      <c r="FK603" s="10"/>
      <c r="FL603" s="11"/>
      <c r="FM603" s="6">
        <f>SUMIF(FN$253:FN$283,$D603,FP$253:FP$283)</f>
        <v>0</v>
      </c>
      <c r="FN603" s="9"/>
      <c r="FO603" s="10"/>
      <c r="FP603" s="11"/>
      <c r="FQ603" s="6">
        <f>SUMIF(FR$253:FR$283,$D603,FT$253:FT$283)</f>
        <v>0</v>
      </c>
      <c r="FR603" s="9"/>
      <c r="FS603" s="10"/>
      <c r="FT603" s="11"/>
      <c r="FU603" s="6">
        <f>SUMIF(FV$253:FV$283,$D603,FX$253:FX$283)</f>
        <v>0</v>
      </c>
      <c r="FV603" s="9"/>
      <c r="FW603" s="10"/>
      <c r="FX603" s="11"/>
      <c r="FY603" s="6">
        <f>SUMIF(FZ$253:FZ$283,$D603,GB$253:GB$283)</f>
        <v>0</v>
      </c>
      <c r="FZ603" s="9"/>
      <c r="GA603" s="10"/>
      <c r="GB603" s="11"/>
      <c r="GC603" s="6">
        <f>SUMIF(GD$253:GD$283,$D603,GF$253:GF$283)</f>
        <v>0</v>
      </c>
      <c r="GD603" s="9"/>
      <c r="GE603" s="10"/>
      <c r="GF603" s="11"/>
      <c r="GG603" s="6">
        <f>SUMIF(GH$253:GH$283,$D603,GJ$253:GJ$283)</f>
        <v>0</v>
      </c>
      <c r="GH603" s="9"/>
      <c r="GI603" s="10"/>
      <c r="GJ603" s="11"/>
      <c r="GK603" s="6">
        <f>SUMIF(GL$253:GL$283,$D603,GN$253:GN$283)</f>
        <v>0</v>
      </c>
      <c r="GL603" s="9"/>
      <c r="GM603" s="10"/>
      <c r="GN603" s="11"/>
      <c r="GO603" s="6">
        <f>SUMIF(GP$253:GP$283,$D603,GR$253:GR$283)</f>
        <v>0</v>
      </c>
      <c r="GP603" s="9"/>
      <c r="GQ603" s="10"/>
      <c r="GR603" s="11"/>
      <c r="GS603" s="6">
        <f>SUMIF(GT$253:GT$283,$D603,GV$253:GV$283)</f>
        <v>0</v>
      </c>
      <c r="GT603" s="9"/>
      <c r="GU603" s="10"/>
      <c r="GV603" s="20"/>
      <c r="GW603" s="19">
        <f t="shared" si="15"/>
        <v>0</v>
      </c>
      <c r="GX603" s="472"/>
      <c r="GY603" s="522"/>
    </row>
    <row r="604" spans="1:207" ht="30.75" customHeight="1">
      <c r="A604" s="47" t="s">
        <v>84</v>
      </c>
      <c r="B604" s="496"/>
      <c r="C604" s="177" t="s">
        <v>375</v>
      </c>
      <c r="D604" s="155" t="s">
        <v>376</v>
      </c>
      <c r="E604" s="6">
        <f>SUMIF(F$284:F$314,$D604,H$284:H$314)</f>
        <v>0</v>
      </c>
      <c r="F604" s="9"/>
      <c r="G604" s="10"/>
      <c r="H604" s="11"/>
      <c r="I604" s="6">
        <f>SUMIF(J$284:J$314,$D604,L$284:L$314)</f>
        <v>0</v>
      </c>
      <c r="J604" s="9"/>
      <c r="K604" s="10"/>
      <c r="L604" s="11"/>
      <c r="M604" s="6">
        <f>SUMIF(N$284:N$314,$D604,P$284:P$314)</f>
        <v>0</v>
      </c>
      <c r="N604" s="9"/>
      <c r="O604" s="10"/>
      <c r="P604" s="11"/>
      <c r="Q604" s="6">
        <f>SUMIF(R$284:R$314,$D604,T$284:T$314)</f>
        <v>0</v>
      </c>
      <c r="R604" s="9"/>
      <c r="S604" s="10"/>
      <c r="T604" s="11"/>
      <c r="U604" s="6">
        <f>SUMIF(V$284:V$314,$D604,X$284:X$314)</f>
        <v>0</v>
      </c>
      <c r="V604" s="9"/>
      <c r="W604" s="10"/>
      <c r="X604" s="11"/>
      <c r="Y604" s="6">
        <f>SUMIF(Z$284:Z$314,$D604,AB$284:AB$314)</f>
        <v>0</v>
      </c>
      <c r="Z604" s="9"/>
      <c r="AA604" s="10"/>
      <c r="AB604" s="11"/>
      <c r="AC604" s="6">
        <f>SUMIF(AD$284:AD$314,$D604,AF$284:AF$314)</f>
        <v>0</v>
      </c>
      <c r="AD604" s="9"/>
      <c r="AE604" s="10"/>
      <c r="AF604" s="11"/>
      <c r="AG604" s="6">
        <f>SUMIF(AH$284:AH$314,$D604,AJ$284:AJ$314)</f>
        <v>0</v>
      </c>
      <c r="AH604" s="9"/>
      <c r="AI604" s="10"/>
      <c r="AJ604" s="11"/>
      <c r="AK604" s="6">
        <f>SUMIF(AL$284:AL$314,$D604,AN$284:AN$314)</f>
        <v>0</v>
      </c>
      <c r="AL604" s="9"/>
      <c r="AM604" s="10"/>
      <c r="AN604" s="11"/>
      <c r="AO604" s="6">
        <f>SUMIF(AP$284:AP$314,$D604,AR$284:AR$314)</f>
        <v>0</v>
      </c>
      <c r="AP604" s="9"/>
      <c r="AQ604" s="10"/>
      <c r="AR604" s="11"/>
      <c r="AS604" s="6">
        <f>SUMIF(AT$284:AT$314,$D604,AV$284:AV$314)</f>
        <v>0</v>
      </c>
      <c r="AT604" s="9"/>
      <c r="AU604" s="10"/>
      <c r="AV604" s="11"/>
      <c r="AW604" s="6">
        <f>SUMIF(AX$284:AX$314,$D604,AZ$284:AZ$314)</f>
        <v>0</v>
      </c>
      <c r="AX604" s="9"/>
      <c r="AY604" s="10"/>
      <c r="AZ604" s="11"/>
      <c r="BA604" s="6">
        <f>SUMIF(BB$284:BB$314,$D604,BD$284:BD$314)</f>
        <v>0</v>
      </c>
      <c r="BB604" s="9"/>
      <c r="BC604" s="10"/>
      <c r="BD604" s="11"/>
      <c r="BE604" s="6">
        <f>SUMIF(BF$284:BF$314,$D604,BH$284:BH$314)</f>
        <v>0</v>
      </c>
      <c r="BF604" s="9"/>
      <c r="BG604" s="10"/>
      <c r="BH604" s="11"/>
      <c r="BI604" s="6">
        <f>SUMIF(BJ$284:BJ$314,$D604,BL$284:BL$314)</f>
        <v>0</v>
      </c>
      <c r="BJ604" s="9"/>
      <c r="BK604" s="10"/>
      <c r="BL604" s="11"/>
      <c r="BM604" s="6">
        <f>SUMIF(BN$284:BN$314,$D604,BP$284:BP$314)</f>
        <v>0</v>
      </c>
      <c r="BN604" s="9"/>
      <c r="BO604" s="10"/>
      <c r="BP604" s="11"/>
      <c r="BQ604" s="6">
        <f>SUMIF(BR$284:BR$314,$D604,BT$284:BT$314)</f>
        <v>0</v>
      </c>
      <c r="BR604" s="9"/>
      <c r="BS604" s="10"/>
      <c r="BT604" s="11"/>
      <c r="BU604" s="6">
        <f>SUMIF(BV$284:BV$314,$D604,BX$284:BX$314)</f>
        <v>0</v>
      </c>
      <c r="BV604" s="9"/>
      <c r="BW604" s="10"/>
      <c r="BX604" s="11"/>
      <c r="BY604" s="6">
        <f>SUMIF(BZ$284:BZ$314,$D604,CB$284:CB$314)</f>
        <v>0</v>
      </c>
      <c r="BZ604" s="9"/>
      <c r="CA604" s="10"/>
      <c r="CB604" s="11"/>
      <c r="CC604" s="6">
        <f>SUMIF(CD$284:CD$314,$D604,CF$284:CF$314)</f>
        <v>0</v>
      </c>
      <c r="CD604" s="9"/>
      <c r="CE604" s="10"/>
      <c r="CF604" s="11"/>
      <c r="CG604" s="6">
        <f>SUMIF(CH$284:CH$314,$D604,CJ$284:CJ$314)</f>
        <v>0</v>
      </c>
      <c r="CH604" s="9"/>
      <c r="CI604" s="10"/>
      <c r="CJ604" s="11"/>
      <c r="CK604" s="6">
        <f>SUMIF(CL$284:CL$314,$D604,CN$284:CN$314)</f>
        <v>0</v>
      </c>
      <c r="CL604" s="9"/>
      <c r="CM604" s="10"/>
      <c r="CN604" s="11"/>
      <c r="CO604" s="6">
        <f>SUMIF(CP$284:CP$314,$D604,CR$284:CR$314)</f>
        <v>0</v>
      </c>
      <c r="CP604" s="9"/>
      <c r="CQ604" s="10"/>
      <c r="CR604" s="11"/>
      <c r="CS604" s="6">
        <f>SUMIF(CT$284:CT$314,$D604,CV$284:CV$314)</f>
        <v>0</v>
      </c>
      <c r="CT604" s="9"/>
      <c r="CU604" s="10"/>
      <c r="CV604" s="11"/>
      <c r="CW604" s="6">
        <f>SUMIF(CX$284:CX$314,$D604,CZ$284:CZ$314)</f>
        <v>0</v>
      </c>
      <c r="CX604" s="9"/>
      <c r="CY604" s="10"/>
      <c r="CZ604" s="11"/>
      <c r="DA604" s="6">
        <f>SUMIF(DB$284:DB$314,$D604,DD$284:DD$314)</f>
        <v>0</v>
      </c>
      <c r="DB604" s="9"/>
      <c r="DC604" s="10"/>
      <c r="DD604" s="11"/>
      <c r="DE604" s="6">
        <f>SUMIF(DF$284:DF$314,$D604,DH$284:DH$314)</f>
        <v>0</v>
      </c>
      <c r="DF604" s="9"/>
      <c r="DG604" s="10"/>
      <c r="DH604" s="11"/>
      <c r="DI604" s="6">
        <f>SUMIF(DJ$284:DJ$314,$D604,DL$284:DL$314)</f>
        <v>0</v>
      </c>
      <c r="DJ604" s="9"/>
      <c r="DK604" s="10"/>
      <c r="DL604" s="11"/>
      <c r="DM604" s="6">
        <f>SUMIF(DN$284:DN$314,$D604,DP$284:DP$314)</f>
        <v>0</v>
      </c>
      <c r="DN604" s="9"/>
      <c r="DO604" s="10"/>
      <c r="DP604" s="11"/>
      <c r="DQ604" s="6">
        <f>SUMIF(DR$284:DR$314,$D604,DT$284:DT$314)</f>
        <v>0</v>
      </c>
      <c r="DR604" s="9"/>
      <c r="DS604" s="10"/>
      <c r="DT604" s="11"/>
      <c r="DU604" s="6">
        <f>SUMIF(DV$284:DV$314,$D604,DX$284:DX$314)</f>
        <v>0</v>
      </c>
      <c r="DV604" s="9"/>
      <c r="DW604" s="10"/>
      <c r="DX604" s="11"/>
      <c r="DY604" s="6">
        <f>SUMIF(DZ$284:DZ$314,$D604,EB$284:EB$314)</f>
        <v>0</v>
      </c>
      <c r="DZ604" s="9"/>
      <c r="EA604" s="10"/>
      <c r="EB604" s="11"/>
      <c r="EC604" s="6">
        <f>SUMIF(ED$284:ED$314,$D604,EF$284:EF$314)</f>
        <v>0</v>
      </c>
      <c r="ED604" s="9"/>
      <c r="EE604" s="10"/>
      <c r="EF604" s="11"/>
      <c r="EG604" s="6">
        <f>SUMIF(EH$284:EH$314,$D604,EJ$284:EJ$314)</f>
        <v>0</v>
      </c>
      <c r="EH604" s="9"/>
      <c r="EI604" s="10"/>
      <c r="EJ604" s="11"/>
      <c r="EK604" s="6">
        <f>SUMIF(EL$284:EL$314,$D604,EN$284:EN$314)</f>
        <v>0</v>
      </c>
      <c r="EL604" s="9"/>
      <c r="EM604" s="10"/>
      <c r="EN604" s="11"/>
      <c r="EO604" s="6">
        <f>SUMIF(EP$284:EP$314,$D604,ER$284:ER$314)</f>
        <v>0</v>
      </c>
      <c r="EP604" s="9"/>
      <c r="EQ604" s="10"/>
      <c r="ER604" s="11"/>
      <c r="ES604" s="6">
        <f>SUMIF(ET$284:ET$314,$D604,EV$284:EV$314)</f>
        <v>0</v>
      </c>
      <c r="ET604" s="9"/>
      <c r="EU604" s="10"/>
      <c r="EV604" s="11"/>
      <c r="EW604" s="6">
        <f>SUMIF(EX$284:EX$314,$D604,EZ$284:EZ$314)</f>
        <v>0</v>
      </c>
      <c r="EX604" s="9"/>
      <c r="EY604" s="10"/>
      <c r="EZ604" s="11"/>
      <c r="FA604" s="6">
        <f>SUMIF(FB$284:FB$314,$D604,FD$284:FD$314)</f>
        <v>0</v>
      </c>
      <c r="FB604" s="9"/>
      <c r="FC604" s="10"/>
      <c r="FD604" s="11"/>
      <c r="FE604" s="6">
        <f>SUMIF(FF$284:FF$314,$D604,FH$284:FH$314)</f>
        <v>0</v>
      </c>
      <c r="FF604" s="9"/>
      <c r="FG604" s="10"/>
      <c r="FH604" s="11"/>
      <c r="FI604" s="6">
        <f>SUMIF(FJ$284:FJ$314,$D604,FL$284:FL$314)</f>
        <v>0</v>
      </c>
      <c r="FJ604" s="9"/>
      <c r="FK604" s="10"/>
      <c r="FL604" s="11"/>
      <c r="FM604" s="6">
        <f>SUMIF(FN$284:FN$314,$D604,FP$284:FP$314)</f>
        <v>0</v>
      </c>
      <c r="FN604" s="9"/>
      <c r="FO604" s="10"/>
      <c r="FP604" s="11"/>
      <c r="FQ604" s="6">
        <f>SUMIF(FR$284:FR$314,$D604,FT$284:FT$314)</f>
        <v>0</v>
      </c>
      <c r="FR604" s="9"/>
      <c r="FS604" s="10"/>
      <c r="FT604" s="11"/>
      <c r="FU604" s="6">
        <f>SUMIF(FV$284:FV$314,$D604,FX$284:FX$314)</f>
        <v>0</v>
      </c>
      <c r="FV604" s="9"/>
      <c r="FW604" s="10"/>
      <c r="FX604" s="11"/>
      <c r="FY604" s="6">
        <f>SUMIF(FZ$284:FZ$314,$D604,GB$284:GB$314)</f>
        <v>0</v>
      </c>
      <c r="FZ604" s="9"/>
      <c r="GA604" s="10"/>
      <c r="GB604" s="11"/>
      <c r="GC604" s="6">
        <f>SUMIF(GD$284:GD$314,$D604,GF$284:GF$314)</f>
        <v>0</v>
      </c>
      <c r="GD604" s="9"/>
      <c r="GE604" s="10"/>
      <c r="GF604" s="11"/>
      <c r="GG604" s="6">
        <f>SUMIF(GH$284:GH$314,$D604,GJ$284:GJ$314)</f>
        <v>0</v>
      </c>
      <c r="GH604" s="9"/>
      <c r="GI604" s="10"/>
      <c r="GJ604" s="11"/>
      <c r="GK604" s="6">
        <f>SUMIF(GL$284:GL$314,$D604,GN$284:GN$314)</f>
        <v>0</v>
      </c>
      <c r="GL604" s="9"/>
      <c r="GM604" s="10"/>
      <c r="GN604" s="11"/>
      <c r="GO604" s="6">
        <f>SUMIF(GP$284:GP$314,$D604,GR$284:GR$314)</f>
        <v>0</v>
      </c>
      <c r="GP604" s="9"/>
      <c r="GQ604" s="10"/>
      <c r="GR604" s="11"/>
      <c r="GS604" s="6">
        <f>SUMIF(GT$284:GT$314,$D604,GV$284:GV$314)</f>
        <v>0</v>
      </c>
      <c r="GT604" s="9"/>
      <c r="GU604" s="10"/>
      <c r="GV604" s="20"/>
      <c r="GW604" s="19">
        <f t="shared" si="15"/>
        <v>0</v>
      </c>
      <c r="GX604" s="472"/>
      <c r="GY604" s="522"/>
    </row>
    <row r="605" spans="1:207" ht="30.75" customHeight="1">
      <c r="A605" s="47" t="s">
        <v>85</v>
      </c>
      <c r="B605" s="496"/>
      <c r="C605" s="177" t="s">
        <v>375</v>
      </c>
      <c r="D605" s="155" t="s">
        <v>376</v>
      </c>
      <c r="E605" s="6">
        <f>SUMIF(F$315:F$345,$D605,H$315:H$345)</f>
        <v>0</v>
      </c>
      <c r="F605" s="9"/>
      <c r="G605" s="10"/>
      <c r="H605" s="11"/>
      <c r="I605" s="6">
        <f>SUMIF(J$315:J$345,$D605,L$315:L$345)</f>
        <v>0</v>
      </c>
      <c r="J605" s="9"/>
      <c r="K605" s="10"/>
      <c r="L605" s="11"/>
      <c r="M605" s="6">
        <f>SUMIF(N$315:N$345,$D605,P$315:P$345)</f>
        <v>0</v>
      </c>
      <c r="N605" s="9"/>
      <c r="O605" s="10"/>
      <c r="P605" s="11"/>
      <c r="Q605" s="6">
        <f>SUMIF(R$315:R$345,$D605,T$315:T$345)</f>
        <v>0</v>
      </c>
      <c r="R605" s="9"/>
      <c r="S605" s="10"/>
      <c r="T605" s="11"/>
      <c r="U605" s="6">
        <f>SUMIF(V$315:V$345,$D605,X$315:X$345)</f>
        <v>0</v>
      </c>
      <c r="V605" s="9"/>
      <c r="W605" s="10"/>
      <c r="X605" s="11"/>
      <c r="Y605" s="6">
        <f>SUMIF(Z$315:Z$345,$D605,AB$315:AB$345)</f>
        <v>0</v>
      </c>
      <c r="Z605" s="9"/>
      <c r="AA605" s="10"/>
      <c r="AB605" s="11"/>
      <c r="AC605" s="6">
        <f>SUMIF(AD$315:AD$345,$D605,AF$315:AF$345)</f>
        <v>0</v>
      </c>
      <c r="AD605" s="9"/>
      <c r="AE605" s="10"/>
      <c r="AF605" s="11"/>
      <c r="AG605" s="6">
        <f>SUMIF(AH$315:AH$345,$D605,AJ$315:AJ$345)</f>
        <v>0</v>
      </c>
      <c r="AH605" s="9"/>
      <c r="AI605" s="10"/>
      <c r="AJ605" s="11"/>
      <c r="AK605" s="6">
        <f>SUMIF(AL$315:AL$345,$D605,AN$315:AN$345)</f>
        <v>0</v>
      </c>
      <c r="AL605" s="9"/>
      <c r="AM605" s="10"/>
      <c r="AN605" s="11"/>
      <c r="AO605" s="6">
        <f>SUMIF(AP$315:AP$345,$D605,AR$315:AR$345)</f>
        <v>0</v>
      </c>
      <c r="AP605" s="9"/>
      <c r="AQ605" s="10"/>
      <c r="AR605" s="11"/>
      <c r="AS605" s="6">
        <f>SUMIF(AT$315:AT$345,$D605,AV$315:AV$345)</f>
        <v>0</v>
      </c>
      <c r="AT605" s="9"/>
      <c r="AU605" s="10"/>
      <c r="AV605" s="11"/>
      <c r="AW605" s="6">
        <f>SUMIF(AX$315:AX$345,$D605,AZ$315:AZ$345)</f>
        <v>0</v>
      </c>
      <c r="AX605" s="9"/>
      <c r="AY605" s="10"/>
      <c r="AZ605" s="11"/>
      <c r="BA605" s="6">
        <f>SUMIF(BB$315:BB$345,$D605,BD$315:BD$345)</f>
        <v>0</v>
      </c>
      <c r="BB605" s="9"/>
      <c r="BC605" s="10"/>
      <c r="BD605" s="11"/>
      <c r="BE605" s="6">
        <f>SUMIF(BF$315:BF$345,$D605,BH$315:BH$345)</f>
        <v>0</v>
      </c>
      <c r="BF605" s="9"/>
      <c r="BG605" s="10"/>
      <c r="BH605" s="11"/>
      <c r="BI605" s="6">
        <f>SUMIF(BJ$315:BJ$345,$D605,BL$315:BL$345)</f>
        <v>0</v>
      </c>
      <c r="BJ605" s="9"/>
      <c r="BK605" s="10"/>
      <c r="BL605" s="11"/>
      <c r="BM605" s="6">
        <f>SUMIF(BN$315:BN$345,$D605,BP$315:BP$345)</f>
        <v>0</v>
      </c>
      <c r="BN605" s="9"/>
      <c r="BO605" s="10"/>
      <c r="BP605" s="11"/>
      <c r="BQ605" s="6">
        <f>SUMIF(BR$315:BR$345,$D605,BT$315:BT$345)</f>
        <v>0</v>
      </c>
      <c r="BR605" s="9"/>
      <c r="BS605" s="10"/>
      <c r="BT605" s="11"/>
      <c r="BU605" s="6">
        <f>SUMIF(BV$315:BV$345,$D605,BX$315:BX$345)</f>
        <v>0</v>
      </c>
      <c r="BV605" s="9"/>
      <c r="BW605" s="10"/>
      <c r="BX605" s="11"/>
      <c r="BY605" s="6">
        <f>SUMIF(BZ$315:BZ$345,$D605,CB$315:CB$345)</f>
        <v>0</v>
      </c>
      <c r="BZ605" s="9"/>
      <c r="CA605" s="10"/>
      <c r="CB605" s="11"/>
      <c r="CC605" s="6">
        <f>SUMIF(CD$315:CD$345,$D605,CF$315:CF$345)</f>
        <v>0</v>
      </c>
      <c r="CD605" s="9"/>
      <c r="CE605" s="10"/>
      <c r="CF605" s="11"/>
      <c r="CG605" s="6">
        <f>SUMIF(CH$315:CH$345,$D605,CJ$315:CJ$345)</f>
        <v>0</v>
      </c>
      <c r="CH605" s="9"/>
      <c r="CI605" s="10"/>
      <c r="CJ605" s="11"/>
      <c r="CK605" s="6">
        <f>SUMIF(CL$315:CL$345,$D605,CN$315:CN$345)</f>
        <v>0</v>
      </c>
      <c r="CL605" s="9"/>
      <c r="CM605" s="10"/>
      <c r="CN605" s="11"/>
      <c r="CO605" s="6">
        <f>SUMIF(CP$315:CP$345,$D605,CR$315:CR$345)</f>
        <v>0</v>
      </c>
      <c r="CP605" s="9"/>
      <c r="CQ605" s="10"/>
      <c r="CR605" s="11"/>
      <c r="CS605" s="6">
        <f>SUMIF(CT$315:CT$345,$D605,CV$315:CV$345)</f>
        <v>0</v>
      </c>
      <c r="CT605" s="9"/>
      <c r="CU605" s="10"/>
      <c r="CV605" s="11"/>
      <c r="CW605" s="6">
        <f>SUMIF(CX$315:CX$345,$D605,CZ$315:CZ$345)</f>
        <v>0</v>
      </c>
      <c r="CX605" s="9"/>
      <c r="CY605" s="10"/>
      <c r="CZ605" s="11"/>
      <c r="DA605" s="6">
        <f>SUMIF(DB$315:DB$345,$D605,DD$315:DD$345)</f>
        <v>0</v>
      </c>
      <c r="DB605" s="9"/>
      <c r="DC605" s="10"/>
      <c r="DD605" s="11"/>
      <c r="DE605" s="6">
        <f>SUMIF(DF$315:DF$345,$D605,DH$315:DH$345)</f>
        <v>0</v>
      </c>
      <c r="DF605" s="9"/>
      <c r="DG605" s="10"/>
      <c r="DH605" s="11"/>
      <c r="DI605" s="6">
        <f>SUMIF(DJ$315:DJ$345,$D605,DL$315:DL$345)</f>
        <v>0</v>
      </c>
      <c r="DJ605" s="9"/>
      <c r="DK605" s="10"/>
      <c r="DL605" s="11"/>
      <c r="DM605" s="6">
        <f>SUMIF(DN$315:DN$345,$D605,DP$315:DP$345)</f>
        <v>0</v>
      </c>
      <c r="DN605" s="9"/>
      <c r="DO605" s="10"/>
      <c r="DP605" s="11"/>
      <c r="DQ605" s="6">
        <f>SUMIF(DR$315:DR$345,$D605,DT$315:DT$345)</f>
        <v>0</v>
      </c>
      <c r="DR605" s="9"/>
      <c r="DS605" s="10"/>
      <c r="DT605" s="11"/>
      <c r="DU605" s="6">
        <f>SUMIF(DV$315:DV$345,$D605,DX$315:DX$345)</f>
        <v>0</v>
      </c>
      <c r="DV605" s="9"/>
      <c r="DW605" s="10"/>
      <c r="DX605" s="11"/>
      <c r="DY605" s="6">
        <f>SUMIF(DZ$315:DZ$345,$D605,EB$315:EB$345)</f>
        <v>0</v>
      </c>
      <c r="DZ605" s="9"/>
      <c r="EA605" s="10"/>
      <c r="EB605" s="11"/>
      <c r="EC605" s="6">
        <f>SUMIF(ED$315:ED$345,$D605,EF$315:EF$345)</f>
        <v>0</v>
      </c>
      <c r="ED605" s="9"/>
      <c r="EE605" s="10"/>
      <c r="EF605" s="11"/>
      <c r="EG605" s="6">
        <f>SUMIF(EH$315:EH$345,$D605,EJ$315:EJ$345)</f>
        <v>0</v>
      </c>
      <c r="EH605" s="9"/>
      <c r="EI605" s="10"/>
      <c r="EJ605" s="11"/>
      <c r="EK605" s="6">
        <f>SUMIF(EL$315:EL$345,$D605,EN$315:EN$345)</f>
        <v>0</v>
      </c>
      <c r="EL605" s="9"/>
      <c r="EM605" s="10"/>
      <c r="EN605" s="11"/>
      <c r="EO605" s="6">
        <f>SUMIF(EP$315:EP$345,$D605,ER$315:ER$345)</f>
        <v>0</v>
      </c>
      <c r="EP605" s="9"/>
      <c r="EQ605" s="10"/>
      <c r="ER605" s="11"/>
      <c r="ES605" s="6">
        <f>SUMIF(ET$315:ET$345,$D605,EV$315:EV$345)</f>
        <v>0</v>
      </c>
      <c r="ET605" s="9"/>
      <c r="EU605" s="10"/>
      <c r="EV605" s="11"/>
      <c r="EW605" s="6">
        <f>SUMIF(EX$315:EX$345,$D605,EZ$315:EZ$345)</f>
        <v>0</v>
      </c>
      <c r="EX605" s="9"/>
      <c r="EY605" s="10"/>
      <c r="EZ605" s="11"/>
      <c r="FA605" s="6">
        <f>SUMIF(FB$315:FB$345,$D605,FD$315:FD$345)</f>
        <v>0</v>
      </c>
      <c r="FB605" s="9"/>
      <c r="FC605" s="10"/>
      <c r="FD605" s="11"/>
      <c r="FE605" s="6">
        <f>SUMIF(FF$315:FF$345,$D605,FH$315:FH$345)</f>
        <v>0</v>
      </c>
      <c r="FF605" s="9"/>
      <c r="FG605" s="10"/>
      <c r="FH605" s="11"/>
      <c r="FI605" s="6">
        <f>SUMIF(FJ$315:FJ$345,$D605,FL$315:FL$345)</f>
        <v>0</v>
      </c>
      <c r="FJ605" s="9"/>
      <c r="FK605" s="10"/>
      <c r="FL605" s="11"/>
      <c r="FM605" s="6">
        <f>SUMIF(FN$315:FN$345,$D605,FP$315:FP$345)</f>
        <v>0</v>
      </c>
      <c r="FN605" s="9"/>
      <c r="FO605" s="10"/>
      <c r="FP605" s="11"/>
      <c r="FQ605" s="6">
        <f>SUMIF(FR$315:FR$345,$D605,FT$315:FT$345)</f>
        <v>0</v>
      </c>
      <c r="FR605" s="9"/>
      <c r="FS605" s="10"/>
      <c r="FT605" s="11"/>
      <c r="FU605" s="6">
        <f>SUMIF(FV$315:FV$345,$D605,FX$315:FX$345)</f>
        <v>0</v>
      </c>
      <c r="FV605" s="9"/>
      <c r="FW605" s="10"/>
      <c r="FX605" s="11"/>
      <c r="FY605" s="6">
        <f>SUMIF(FZ$315:FZ$345,$D605,GB$315:GB$345)</f>
        <v>0</v>
      </c>
      <c r="FZ605" s="9"/>
      <c r="GA605" s="10"/>
      <c r="GB605" s="11"/>
      <c r="GC605" s="6">
        <f>SUMIF(GD$315:GD$345,$D605,GF$315:GF$345)</f>
        <v>0</v>
      </c>
      <c r="GD605" s="9"/>
      <c r="GE605" s="10"/>
      <c r="GF605" s="11"/>
      <c r="GG605" s="6">
        <f>SUMIF(GH$315:GH$345,$D605,GJ$315:GJ$345)</f>
        <v>0</v>
      </c>
      <c r="GH605" s="9"/>
      <c r="GI605" s="10"/>
      <c r="GJ605" s="11"/>
      <c r="GK605" s="6">
        <f>SUMIF(GL$315:GL$345,$D605,GN$315:GN$345)</f>
        <v>0</v>
      </c>
      <c r="GL605" s="9"/>
      <c r="GM605" s="10"/>
      <c r="GN605" s="11"/>
      <c r="GO605" s="6">
        <f>SUMIF(GP$315:GP$345,$D605,GR$315:GR$345)</f>
        <v>0</v>
      </c>
      <c r="GP605" s="9"/>
      <c r="GQ605" s="10"/>
      <c r="GR605" s="11"/>
      <c r="GS605" s="6">
        <f>SUMIF(GT$315:GT$345,$D605,GV$315:GV$345)</f>
        <v>0</v>
      </c>
      <c r="GT605" s="9"/>
      <c r="GU605" s="10"/>
      <c r="GV605" s="20"/>
      <c r="GW605" s="19">
        <f t="shared" si="15"/>
        <v>0</v>
      </c>
      <c r="GX605" s="472"/>
      <c r="GY605" s="522"/>
    </row>
    <row r="606" spans="1:207" ht="30.75" customHeight="1" thickBot="1">
      <c r="A606" s="47" t="s">
        <v>86</v>
      </c>
      <c r="B606" s="497"/>
      <c r="C606" s="177" t="s">
        <v>375</v>
      </c>
      <c r="D606" s="155" t="s">
        <v>376</v>
      </c>
      <c r="E606" s="6">
        <f>SUMIF(F$346:F$376,$D606,H$346:H$376)</f>
        <v>0</v>
      </c>
      <c r="F606" s="9"/>
      <c r="G606" s="10"/>
      <c r="H606" s="11"/>
      <c r="I606" s="6">
        <f>SUMIF(J$346:J$376,$D606,L$346:L$376)</f>
        <v>0</v>
      </c>
      <c r="J606" s="9"/>
      <c r="K606" s="10"/>
      <c r="L606" s="11"/>
      <c r="M606" s="6">
        <f>SUMIF(N$346:N$376,$D606,P$346:P$376)</f>
        <v>0</v>
      </c>
      <c r="N606" s="9"/>
      <c r="O606" s="10"/>
      <c r="P606" s="11"/>
      <c r="Q606" s="6">
        <f>SUMIF(R$346:R$376,$D606,T$346:T$376)</f>
        <v>0</v>
      </c>
      <c r="R606" s="9"/>
      <c r="S606" s="10"/>
      <c r="T606" s="11"/>
      <c r="U606" s="6">
        <f>SUMIF(V$346:V$376,$D606,X$346:X$376)</f>
        <v>0</v>
      </c>
      <c r="V606" s="9"/>
      <c r="W606" s="10"/>
      <c r="X606" s="11"/>
      <c r="Y606" s="6">
        <f>SUMIF(Z$346:Z$376,$D606,AB$346:AB$376)</f>
        <v>0</v>
      </c>
      <c r="Z606" s="9"/>
      <c r="AA606" s="10"/>
      <c r="AB606" s="11"/>
      <c r="AC606" s="6">
        <f>SUMIF(AD$346:AD$376,$D606,AF$346:AF$376)</f>
        <v>0</v>
      </c>
      <c r="AD606" s="9"/>
      <c r="AE606" s="10"/>
      <c r="AF606" s="11"/>
      <c r="AG606" s="6">
        <f>SUMIF(AH$346:AH$376,$D606,AJ$346:AJ$376)</f>
        <v>0</v>
      </c>
      <c r="AH606" s="9"/>
      <c r="AI606" s="10"/>
      <c r="AJ606" s="11"/>
      <c r="AK606" s="6">
        <f>SUMIF(AL$346:AL$376,$D606,AN$346:AN$376)</f>
        <v>0</v>
      </c>
      <c r="AL606" s="9"/>
      <c r="AM606" s="10"/>
      <c r="AN606" s="11"/>
      <c r="AO606" s="6">
        <f>SUMIF(AP$346:AP$376,$D606,AR$346:AR$376)</f>
        <v>0</v>
      </c>
      <c r="AP606" s="9"/>
      <c r="AQ606" s="10"/>
      <c r="AR606" s="11"/>
      <c r="AS606" s="6">
        <f>SUMIF(AT$346:AT$376,$D606,AV$346:AV$376)</f>
        <v>0</v>
      </c>
      <c r="AT606" s="9"/>
      <c r="AU606" s="10"/>
      <c r="AV606" s="11"/>
      <c r="AW606" s="6">
        <f>SUMIF(AX$346:AX$376,$D606,AZ$346:AZ$376)</f>
        <v>0</v>
      </c>
      <c r="AX606" s="9"/>
      <c r="AY606" s="10"/>
      <c r="AZ606" s="11"/>
      <c r="BA606" s="6">
        <f>SUMIF(BB$346:BB$376,$D606,BD$346:BD$376)</f>
        <v>0</v>
      </c>
      <c r="BB606" s="9"/>
      <c r="BC606" s="10"/>
      <c r="BD606" s="11"/>
      <c r="BE606" s="6">
        <f>SUMIF(BF$346:BF$376,$D606,BH$346:BH$376)</f>
        <v>0</v>
      </c>
      <c r="BF606" s="9"/>
      <c r="BG606" s="10"/>
      <c r="BH606" s="11"/>
      <c r="BI606" s="6">
        <f>SUMIF(BJ$346:BJ$376,$D606,BL$346:BL$376)</f>
        <v>0</v>
      </c>
      <c r="BJ606" s="9"/>
      <c r="BK606" s="10"/>
      <c r="BL606" s="11"/>
      <c r="BM606" s="6">
        <f>SUMIF(BN$346:BN$376,$D606,BP$346:BP$376)</f>
        <v>0</v>
      </c>
      <c r="BN606" s="9"/>
      <c r="BO606" s="10"/>
      <c r="BP606" s="11"/>
      <c r="BQ606" s="6">
        <f>SUMIF(BR$346:BR$376,$D606,BT$346:BT$376)</f>
        <v>0</v>
      </c>
      <c r="BR606" s="9"/>
      <c r="BS606" s="10"/>
      <c r="BT606" s="11"/>
      <c r="BU606" s="6">
        <f>SUMIF(BV$346:BV$376,$D606,BX$346:BX$376)</f>
        <v>0</v>
      </c>
      <c r="BV606" s="9"/>
      <c r="BW606" s="10"/>
      <c r="BX606" s="11"/>
      <c r="BY606" s="6">
        <f>SUMIF(BZ$346:BZ$376,$D606,CB$346:CB$376)</f>
        <v>0</v>
      </c>
      <c r="BZ606" s="9"/>
      <c r="CA606" s="10"/>
      <c r="CB606" s="11"/>
      <c r="CC606" s="6">
        <f>SUMIF(CD$346:CD$376,$D606,CF$346:CF$376)</f>
        <v>0</v>
      </c>
      <c r="CD606" s="9"/>
      <c r="CE606" s="10"/>
      <c r="CF606" s="11"/>
      <c r="CG606" s="6">
        <f>SUMIF(CH$346:CH$376,$D606,CJ$346:CJ$376)</f>
        <v>0</v>
      </c>
      <c r="CH606" s="9"/>
      <c r="CI606" s="10"/>
      <c r="CJ606" s="11"/>
      <c r="CK606" s="6">
        <f>SUMIF(CL$346:CL$376,$D606,CN$346:CN$376)</f>
        <v>0</v>
      </c>
      <c r="CL606" s="9"/>
      <c r="CM606" s="10"/>
      <c r="CN606" s="11"/>
      <c r="CO606" s="6">
        <f>SUMIF(CP$346:CP$376,$D606,CR$346:CR$376)</f>
        <v>0</v>
      </c>
      <c r="CP606" s="9"/>
      <c r="CQ606" s="10"/>
      <c r="CR606" s="11"/>
      <c r="CS606" s="6">
        <f>SUMIF(CT$346:CT$376,$D606,CV$346:CV$376)</f>
        <v>0</v>
      </c>
      <c r="CT606" s="9"/>
      <c r="CU606" s="10"/>
      <c r="CV606" s="11"/>
      <c r="CW606" s="6">
        <f>SUMIF(CX$346:CX$376,$D606,CZ$346:CZ$376)</f>
        <v>0</v>
      </c>
      <c r="CX606" s="9"/>
      <c r="CY606" s="10"/>
      <c r="CZ606" s="11"/>
      <c r="DA606" s="6">
        <f>SUMIF(DB$346:DB$376,$D606,DD$346:DD$376)</f>
        <v>0</v>
      </c>
      <c r="DB606" s="9"/>
      <c r="DC606" s="10"/>
      <c r="DD606" s="11"/>
      <c r="DE606" s="6">
        <f>SUMIF(DF$346:DF$376,$D606,DH$346:DH$376)</f>
        <v>0</v>
      </c>
      <c r="DF606" s="9"/>
      <c r="DG606" s="10"/>
      <c r="DH606" s="11"/>
      <c r="DI606" s="6">
        <f>SUMIF(DJ$346:DJ$376,$D606,DL$346:DL$376)</f>
        <v>0</v>
      </c>
      <c r="DJ606" s="9"/>
      <c r="DK606" s="10"/>
      <c r="DL606" s="11"/>
      <c r="DM606" s="6">
        <f>SUMIF(DN$346:DN$376,$D606,DP$346:DP$376)</f>
        <v>0</v>
      </c>
      <c r="DN606" s="9"/>
      <c r="DO606" s="10"/>
      <c r="DP606" s="11"/>
      <c r="DQ606" s="6">
        <f>SUMIF(DR$346:DR$376,$D606,DT$346:DT$376)</f>
        <v>0</v>
      </c>
      <c r="DR606" s="9"/>
      <c r="DS606" s="10"/>
      <c r="DT606" s="11"/>
      <c r="DU606" s="6">
        <f>SUMIF(DV$346:DV$376,$D606,DX$346:DX$376)</f>
        <v>0</v>
      </c>
      <c r="DV606" s="9"/>
      <c r="DW606" s="10"/>
      <c r="DX606" s="11"/>
      <c r="DY606" s="6">
        <f>SUMIF(DZ$346:DZ$376,$D606,EB$346:EB$376)</f>
        <v>0</v>
      </c>
      <c r="DZ606" s="9"/>
      <c r="EA606" s="10"/>
      <c r="EB606" s="11"/>
      <c r="EC606" s="6">
        <f>SUMIF(ED$346:ED$376,$D606,EF$346:EF$376)</f>
        <v>0</v>
      </c>
      <c r="ED606" s="9"/>
      <c r="EE606" s="10"/>
      <c r="EF606" s="11"/>
      <c r="EG606" s="6">
        <f>SUMIF(EH$346:EH$376,$D606,EJ$346:EJ$376)</f>
        <v>0</v>
      </c>
      <c r="EH606" s="9"/>
      <c r="EI606" s="10"/>
      <c r="EJ606" s="11"/>
      <c r="EK606" s="6">
        <f>SUMIF(EL$346:EL$376,$D606,EN$346:EN$376)</f>
        <v>0</v>
      </c>
      <c r="EL606" s="9"/>
      <c r="EM606" s="10"/>
      <c r="EN606" s="11"/>
      <c r="EO606" s="6">
        <f>SUMIF(EP$346:EP$376,$D606,ER$346:ER$376)</f>
        <v>0</v>
      </c>
      <c r="EP606" s="9"/>
      <c r="EQ606" s="10"/>
      <c r="ER606" s="11"/>
      <c r="ES606" s="6">
        <f>SUMIF(ET$346:ET$376,$D606,EV$346:EV$376)</f>
        <v>0</v>
      </c>
      <c r="ET606" s="9"/>
      <c r="EU606" s="10"/>
      <c r="EV606" s="11"/>
      <c r="EW606" s="6">
        <f>SUMIF(EX$346:EX$376,$D606,EZ$346:EZ$376)</f>
        <v>0</v>
      </c>
      <c r="EX606" s="9"/>
      <c r="EY606" s="10"/>
      <c r="EZ606" s="11"/>
      <c r="FA606" s="6">
        <f>SUMIF(FB$346:FB$376,$D606,FD$346:FD$376)</f>
        <v>0</v>
      </c>
      <c r="FB606" s="9"/>
      <c r="FC606" s="10"/>
      <c r="FD606" s="11"/>
      <c r="FE606" s="6">
        <f>SUMIF(FF$346:FF$376,$D606,FH$346:FH$376)</f>
        <v>0</v>
      </c>
      <c r="FF606" s="9"/>
      <c r="FG606" s="10"/>
      <c r="FH606" s="11"/>
      <c r="FI606" s="6">
        <f>SUMIF(FJ$346:FJ$376,$D606,FL$346:FL$376)</f>
        <v>0</v>
      </c>
      <c r="FJ606" s="9"/>
      <c r="FK606" s="10"/>
      <c r="FL606" s="11"/>
      <c r="FM606" s="6">
        <f>SUMIF(FN$346:FN$376,$D606,FP$346:FP$376)</f>
        <v>0</v>
      </c>
      <c r="FN606" s="9"/>
      <c r="FO606" s="10"/>
      <c r="FP606" s="11"/>
      <c r="FQ606" s="6">
        <f>SUMIF(FR$346:FR$376,$D606,FT$346:FT$376)</f>
        <v>0</v>
      </c>
      <c r="FR606" s="9"/>
      <c r="FS606" s="10"/>
      <c r="FT606" s="11"/>
      <c r="FU606" s="6">
        <f>SUMIF(FV$346:FV$376,$D606,FX$346:FX$376)</f>
        <v>0</v>
      </c>
      <c r="FV606" s="9"/>
      <c r="FW606" s="10"/>
      <c r="FX606" s="11"/>
      <c r="FY606" s="6">
        <f>SUMIF(FZ$346:FZ$376,$D606,GB$346:GB$376)</f>
        <v>0</v>
      </c>
      <c r="FZ606" s="9"/>
      <c r="GA606" s="10"/>
      <c r="GB606" s="11"/>
      <c r="GC606" s="6">
        <f>SUMIF(GD$346:GD$376,$D606,GF$346:GF$376)</f>
        <v>0</v>
      </c>
      <c r="GD606" s="9"/>
      <c r="GE606" s="10"/>
      <c r="GF606" s="11"/>
      <c r="GG606" s="6">
        <f>SUMIF(GH$346:GH$376,$D606,GJ$346:GJ$376)</f>
        <v>0</v>
      </c>
      <c r="GH606" s="9"/>
      <c r="GI606" s="10"/>
      <c r="GJ606" s="11"/>
      <c r="GK606" s="6">
        <f>SUMIF(GL$346:GL$376,$D606,GN$346:GN$376)</f>
        <v>0</v>
      </c>
      <c r="GL606" s="9"/>
      <c r="GM606" s="10"/>
      <c r="GN606" s="11"/>
      <c r="GO606" s="6">
        <f>SUMIF(GP$346:GP$376,$D606,GR$346:GR$376)</f>
        <v>0</v>
      </c>
      <c r="GP606" s="9"/>
      <c r="GQ606" s="10"/>
      <c r="GR606" s="11"/>
      <c r="GS606" s="6">
        <f>SUMIF(GT$346:GT$376,$D606,GV$346:GV$376)</f>
        <v>0</v>
      </c>
      <c r="GT606" s="9"/>
      <c r="GU606" s="10"/>
      <c r="GV606" s="20"/>
      <c r="GW606" s="19">
        <f t="shared" si="15"/>
        <v>0</v>
      </c>
      <c r="GX606" s="472"/>
      <c r="GY606" s="523"/>
    </row>
    <row r="607" spans="1:207" ht="30.75" customHeight="1">
      <c r="A607" s="47" t="s">
        <v>75</v>
      </c>
      <c r="B607" s="495">
        <v>27</v>
      </c>
      <c r="C607" s="449" t="s">
        <v>527</v>
      </c>
      <c r="D607" s="445" t="s">
        <v>482</v>
      </c>
      <c r="E607" s="6">
        <f>SUMIF(F$5:F$35,$D607,H$5:H$35)</f>
        <v>0</v>
      </c>
      <c r="F607" s="9"/>
      <c r="G607" s="10"/>
      <c r="H607" s="11"/>
      <c r="I607" s="6">
        <f>SUMIF(J$5:J$35,$D607,L$5:L$35)</f>
        <v>0</v>
      </c>
      <c r="J607" s="9"/>
      <c r="K607" s="10"/>
      <c r="L607" s="11"/>
      <c r="M607" s="6">
        <f>SUMIF(N$5:N$35,$D607,P$5:P$35)</f>
        <v>0</v>
      </c>
      <c r="N607" s="9"/>
      <c r="O607" s="10"/>
      <c r="P607" s="11"/>
      <c r="Q607" s="6">
        <f>SUMIF(R$5:R$35,$D607,T$5:T$35)</f>
        <v>0</v>
      </c>
      <c r="R607" s="9"/>
      <c r="S607" s="10"/>
      <c r="T607" s="11"/>
      <c r="U607" s="6">
        <f>SUMIF(V$5:V$35,$D607,X$5:X$35)</f>
        <v>0</v>
      </c>
      <c r="V607" s="9"/>
      <c r="W607" s="10"/>
      <c r="X607" s="11"/>
      <c r="Y607" s="6">
        <f>SUMIF(Z$5:Z$35,$D607,AB$5:AB$35)</f>
        <v>0</v>
      </c>
      <c r="Z607" s="9"/>
      <c r="AA607" s="10"/>
      <c r="AB607" s="11"/>
      <c r="AC607" s="6">
        <f>SUMIF(AD$5:AD$35,$D607,AF$5:AF$35)</f>
        <v>0</v>
      </c>
      <c r="AD607" s="9"/>
      <c r="AE607" s="10"/>
      <c r="AF607" s="11"/>
      <c r="AG607" s="6">
        <f>SUMIF(AH$5:AH$35,$D607,AJ$5:AJ$35)</f>
        <v>0</v>
      </c>
      <c r="AH607" s="9"/>
      <c r="AI607" s="10"/>
      <c r="AJ607" s="11"/>
      <c r="AK607" s="6">
        <f>SUMIF(AL$5:AL$35,$D607,AN$5:AN$35)</f>
        <v>0</v>
      </c>
      <c r="AL607" s="9"/>
      <c r="AM607" s="10"/>
      <c r="AN607" s="11"/>
      <c r="AO607" s="6">
        <f>SUMIF(AP$5:AP$35,$D607,AR$5:AR$35)</f>
        <v>0</v>
      </c>
      <c r="AP607" s="9"/>
      <c r="AQ607" s="10"/>
      <c r="AR607" s="11"/>
      <c r="AS607" s="6">
        <f>SUMIF(AT$5:AT$35,$D607,AV$5:AV$35)</f>
        <v>0</v>
      </c>
      <c r="AT607" s="9"/>
      <c r="AU607" s="10"/>
      <c r="AV607" s="11"/>
      <c r="AW607" s="6">
        <f>SUMIF(AX$5:AX$35,$D607,AZ$5:AZ$35)</f>
        <v>0</v>
      </c>
      <c r="AX607" s="9"/>
      <c r="AY607" s="10"/>
      <c r="AZ607" s="11"/>
      <c r="BA607" s="6">
        <f>SUMIF(BB$5:BB$35,$D607,BD$5:BD$35)</f>
        <v>0</v>
      </c>
      <c r="BB607" s="9"/>
      <c r="BC607" s="10"/>
      <c r="BD607" s="11"/>
      <c r="BE607" s="6">
        <f>SUMIF(BF$5:BF$35,$D607,BH$5:BH$35)</f>
        <v>0</v>
      </c>
      <c r="BF607" s="9"/>
      <c r="BG607" s="10"/>
      <c r="BH607" s="11"/>
      <c r="BI607" s="6">
        <f>SUMIF(BJ$5:BJ$35,$D607,BL$5:BL$35)</f>
        <v>0</v>
      </c>
      <c r="BJ607" s="9"/>
      <c r="BK607" s="10"/>
      <c r="BL607" s="11"/>
      <c r="BM607" s="6">
        <f>SUMIF(BN$5:BN$35,$D607,BP$5:BP$35)</f>
        <v>0</v>
      </c>
      <c r="BN607" s="9"/>
      <c r="BO607" s="10"/>
      <c r="BP607" s="11"/>
      <c r="BQ607" s="6">
        <f>SUMIF(BR$5:BR$35,$D607,BT$5:BT$35)</f>
        <v>0</v>
      </c>
      <c r="BR607" s="9"/>
      <c r="BS607" s="10"/>
      <c r="BT607" s="11"/>
      <c r="BU607" s="6">
        <f>SUMIF(BV$5:BV$35,$D607,BX$5:BX$35)</f>
        <v>0</v>
      </c>
      <c r="BV607" s="9"/>
      <c r="BW607" s="10"/>
      <c r="BX607" s="11"/>
      <c r="BY607" s="6">
        <f>SUMIF(BZ$5:BZ$35,$D607,CB$5:CB$35)</f>
        <v>0</v>
      </c>
      <c r="BZ607" s="9"/>
      <c r="CA607" s="10"/>
      <c r="CB607" s="11"/>
      <c r="CC607" s="6">
        <f>SUMIF(CD$5:CD$35,$D607,CF$5:CF$35)</f>
        <v>0</v>
      </c>
      <c r="CD607" s="9"/>
      <c r="CE607" s="10"/>
      <c r="CF607" s="11"/>
      <c r="CG607" s="6">
        <f>SUMIF(CH$5:CH$35,$D607,CJ$5:CJ$35)</f>
        <v>0</v>
      </c>
      <c r="CH607" s="9"/>
      <c r="CI607" s="10"/>
      <c r="CJ607" s="11"/>
      <c r="CK607" s="6">
        <f>SUMIF(CL$5:CL$35,$D607,CN$5:CN$35)</f>
        <v>0</v>
      </c>
      <c r="CL607" s="9"/>
      <c r="CM607" s="10"/>
      <c r="CN607" s="11"/>
      <c r="CO607" s="6">
        <f>SUMIF(CP$5:CP$35,$D607,CR$5:CR$35)</f>
        <v>0</v>
      </c>
      <c r="CP607" s="9"/>
      <c r="CQ607" s="10"/>
      <c r="CR607" s="11"/>
      <c r="CS607" s="6">
        <f>SUMIF(CT$5:CT$35,$D607,CV$5:CV$35)</f>
        <v>0</v>
      </c>
      <c r="CT607" s="9"/>
      <c r="CU607" s="10"/>
      <c r="CV607" s="11"/>
      <c r="CW607" s="6">
        <f>SUMIF(CX$5:CX$35,$D607,CZ$5:CZ$35)</f>
        <v>0</v>
      </c>
      <c r="CX607" s="9"/>
      <c r="CY607" s="10"/>
      <c r="CZ607" s="11"/>
      <c r="DA607" s="6">
        <f>SUMIF(DB$5:DB$35,$D607,DD$5:DD$35)</f>
        <v>0</v>
      </c>
      <c r="DB607" s="9"/>
      <c r="DC607" s="10"/>
      <c r="DD607" s="11"/>
      <c r="DE607" s="6">
        <f>SUMIF(DF$5:DF$35,$D607,DH$5:DH$35)</f>
        <v>0</v>
      </c>
      <c r="DF607" s="9"/>
      <c r="DG607" s="10"/>
      <c r="DH607" s="11"/>
      <c r="DI607" s="6">
        <f>SUMIF(DJ$5:DJ$35,$D607,DL$5:DL$35)</f>
        <v>0</v>
      </c>
      <c r="DJ607" s="9"/>
      <c r="DK607" s="10"/>
      <c r="DL607" s="11"/>
      <c r="DM607" s="6">
        <f>SUMIF(DN$5:DN$35,$D607,DP$5:DP$35)</f>
        <v>0</v>
      </c>
      <c r="DN607" s="9"/>
      <c r="DO607" s="10"/>
      <c r="DP607" s="11"/>
      <c r="DQ607" s="6">
        <f>SUMIF(DR$5:DR$35,$D607,DT$5:DT$35)</f>
        <v>0</v>
      </c>
      <c r="DR607" s="9"/>
      <c r="DS607" s="10"/>
      <c r="DT607" s="11"/>
      <c r="DU607" s="6">
        <f>SUMIF(DV$5:DV$35,$D607,DX$5:DX$35)</f>
        <v>0</v>
      </c>
      <c r="DV607" s="9"/>
      <c r="DW607" s="10"/>
      <c r="DX607" s="11"/>
      <c r="DY607" s="6">
        <f>SUMIF(DZ$5:DZ$35,$D607,EB$5:EB$35)</f>
        <v>0</v>
      </c>
      <c r="DZ607" s="9"/>
      <c r="EA607" s="10"/>
      <c r="EB607" s="11"/>
      <c r="EC607" s="6">
        <f>SUMIF(ED$5:ED$35,$D607,EF$5:EF$35)</f>
        <v>0</v>
      </c>
      <c r="ED607" s="9"/>
      <c r="EE607" s="10"/>
      <c r="EF607" s="11"/>
      <c r="EG607" s="6">
        <f>SUMIF(EH$5:EH$35,$D607,EJ$5:EJ$35)</f>
        <v>0</v>
      </c>
      <c r="EH607" s="9"/>
      <c r="EI607" s="10"/>
      <c r="EJ607" s="11"/>
      <c r="EK607" s="6">
        <f>SUMIF(EL$5:EL$35,$D607,EN$5:EN$35)</f>
        <v>0</v>
      </c>
      <c r="EL607" s="9"/>
      <c r="EM607" s="10"/>
      <c r="EN607" s="11"/>
      <c r="EO607" s="6">
        <f>SUMIF(EP$5:EP$35,$D607,ER$5:ER$35)</f>
        <v>0</v>
      </c>
      <c r="EP607" s="9"/>
      <c r="EQ607" s="10"/>
      <c r="ER607" s="11"/>
      <c r="ES607" s="6">
        <f>SUMIF(ET$5:ET$35,$D607,EV$5:EV$35)</f>
        <v>0</v>
      </c>
      <c r="ET607" s="9"/>
      <c r="EU607" s="10"/>
      <c r="EV607" s="11"/>
      <c r="EW607" s="6">
        <f>SUMIF(EX$5:EX$35,$D607,EZ$5:EZ$35)</f>
        <v>0</v>
      </c>
      <c r="EX607" s="9"/>
      <c r="EY607" s="10"/>
      <c r="EZ607" s="11"/>
      <c r="FA607" s="6">
        <f>SUMIF(FB$5:FB$35,$D607,FD$5:FD$35)</f>
        <v>0</v>
      </c>
      <c r="FB607" s="9"/>
      <c r="FC607" s="10"/>
      <c r="FD607" s="11"/>
      <c r="FE607" s="6">
        <f>SUMIF(FF$5:FF$35,$D607,FH$5:FH$35)</f>
        <v>0</v>
      </c>
      <c r="FF607" s="9"/>
      <c r="FG607" s="10"/>
      <c r="FH607" s="11"/>
      <c r="FI607" s="6">
        <f>SUMIF(FJ$5:FJ$35,$D607,FL$5:FL$35)</f>
        <v>0</v>
      </c>
      <c r="FJ607" s="9"/>
      <c r="FK607" s="10"/>
      <c r="FL607" s="11"/>
      <c r="FM607" s="6">
        <f>SUMIF(FN$5:FN$35,$D607,FP$5:FP$35)</f>
        <v>0</v>
      </c>
      <c r="FN607" s="9"/>
      <c r="FO607" s="10"/>
      <c r="FP607" s="11"/>
      <c r="FQ607" s="6">
        <f>SUMIF(FR$5:FR$35,$D607,FT$5:FT$35)</f>
        <v>0</v>
      </c>
      <c r="FR607" s="9"/>
      <c r="FS607" s="10"/>
      <c r="FT607" s="11"/>
      <c r="FU607" s="6">
        <f>SUMIF(FV$5:FV$35,$D607,FX$5:FX$35)</f>
        <v>0</v>
      </c>
      <c r="FV607" s="9"/>
      <c r="FW607" s="10"/>
      <c r="FX607" s="11"/>
      <c r="FY607" s="6">
        <f>SUMIF(FZ$5:FZ$35,$D607,GB$5:GB$35)</f>
        <v>0</v>
      </c>
      <c r="FZ607" s="9"/>
      <c r="GA607" s="10"/>
      <c r="GB607" s="11"/>
      <c r="GC607" s="6">
        <f>SUMIF(GD$5:GD$35,$D607,GF$5:GF$35)</f>
        <v>0</v>
      </c>
      <c r="GD607" s="9"/>
      <c r="GE607" s="10"/>
      <c r="GF607" s="11"/>
      <c r="GG607" s="6">
        <f>SUMIF(GH$5:GH$35,$D607,GJ$5:GJ$35)</f>
        <v>0</v>
      </c>
      <c r="GH607" s="9"/>
      <c r="GI607" s="10"/>
      <c r="GJ607" s="11"/>
      <c r="GK607" s="6">
        <f>SUMIF(GL$5:GL$35,$D607,GN$5:GN$35)</f>
        <v>0</v>
      </c>
      <c r="GL607" s="9"/>
      <c r="GM607" s="10"/>
      <c r="GN607" s="11"/>
      <c r="GO607" s="6">
        <f>SUMIF(GP$5:GP$35,$D607,GR$5:GR$35)</f>
        <v>0</v>
      </c>
      <c r="GP607" s="9"/>
      <c r="GQ607" s="10"/>
      <c r="GR607" s="11"/>
      <c r="GS607" s="6">
        <f>SUMIF(GT$5:GT$35,$D607,GV$5:GV$35)</f>
        <v>0</v>
      </c>
      <c r="GT607" s="9"/>
      <c r="GU607" s="10"/>
      <c r="GV607" s="20"/>
      <c r="GW607" s="19">
        <f t="shared" si="15"/>
        <v>0</v>
      </c>
      <c r="GX607" s="472">
        <f>SUM(GW607:GW618)</f>
        <v>0</v>
      </c>
      <c r="GY607" s="521" t="str">
        <f>D607</f>
        <v>TS15624/08</v>
      </c>
    </row>
    <row r="608" spans="1:207" ht="30.75" customHeight="1">
      <c r="A608" s="47" t="s">
        <v>76</v>
      </c>
      <c r="B608" s="496"/>
      <c r="C608" s="449" t="s">
        <v>527</v>
      </c>
      <c r="D608" s="445" t="s">
        <v>482</v>
      </c>
      <c r="E608" s="6">
        <f>SUMIF(F$36:F$66,$D608,H$36:H$66)</f>
        <v>0</v>
      </c>
      <c r="F608" s="9"/>
      <c r="G608" s="10"/>
      <c r="H608" s="11"/>
      <c r="I608" s="6">
        <f>SUMIF(J$36:J$66,$D608,L$36:L$66)</f>
        <v>0</v>
      </c>
      <c r="J608" s="9"/>
      <c r="K608" s="10"/>
      <c r="L608" s="11"/>
      <c r="M608" s="6">
        <f>SUMIF(N$36:N$66,$D608,P$36:P$66)</f>
        <v>0</v>
      </c>
      <c r="N608" s="9"/>
      <c r="O608" s="10"/>
      <c r="P608" s="11"/>
      <c r="Q608" s="6">
        <f>SUMIF(R$36:R$66,$D608,T$36:T$66)</f>
        <v>0</v>
      </c>
      <c r="R608" s="9"/>
      <c r="S608" s="10"/>
      <c r="T608" s="11"/>
      <c r="U608" s="6">
        <f>SUMIF(V$36:V$66,$D608,X$36:X$66)</f>
        <v>0</v>
      </c>
      <c r="V608" s="9"/>
      <c r="W608" s="10"/>
      <c r="X608" s="11"/>
      <c r="Y608" s="6">
        <f>SUMIF(Z$36:Z$66,$D608,AB$36:AB$66)</f>
        <v>0</v>
      </c>
      <c r="Z608" s="9"/>
      <c r="AA608" s="10"/>
      <c r="AB608" s="11"/>
      <c r="AC608" s="6">
        <f>SUMIF(AD$36:AD$66,$D608,AF$36:AF$66)</f>
        <v>0</v>
      </c>
      <c r="AD608" s="9"/>
      <c r="AE608" s="10"/>
      <c r="AF608" s="11"/>
      <c r="AG608" s="6">
        <f>SUMIF(AH$36:AH$66,$D608,AJ$36:AJ$66)</f>
        <v>0</v>
      </c>
      <c r="AH608" s="9"/>
      <c r="AI608" s="10"/>
      <c r="AJ608" s="11"/>
      <c r="AK608" s="6">
        <f>SUMIF(AL$36:AL$66,$D608,AN$36:AN$66)</f>
        <v>0</v>
      </c>
      <c r="AL608" s="9"/>
      <c r="AM608" s="10"/>
      <c r="AN608" s="11"/>
      <c r="AO608" s="6">
        <f>SUMIF(AP$36:AP$66,$D608,AR$36:AR$66)</f>
        <v>0</v>
      </c>
      <c r="AP608" s="9"/>
      <c r="AQ608" s="10"/>
      <c r="AR608" s="11"/>
      <c r="AS608" s="6">
        <f>SUMIF(AT$36:AT$66,$D608,AV$36:AV$66)</f>
        <v>0</v>
      </c>
      <c r="AT608" s="9"/>
      <c r="AU608" s="10"/>
      <c r="AV608" s="11"/>
      <c r="AW608" s="6">
        <f>SUMIF(AX$36:AX$66,$D608,AZ$36:AZ$66)</f>
        <v>0</v>
      </c>
      <c r="AX608" s="9"/>
      <c r="AY608" s="10"/>
      <c r="AZ608" s="11"/>
      <c r="BA608" s="6">
        <f>SUMIF(BB$36:BB$66,$D608,BD$36:BD$66)</f>
        <v>0</v>
      </c>
      <c r="BB608" s="9"/>
      <c r="BC608" s="10"/>
      <c r="BD608" s="11"/>
      <c r="BE608" s="6">
        <f>SUMIF(BF$36:BF$66,$D608,BH$36:BH$66)</f>
        <v>0</v>
      </c>
      <c r="BF608" s="9"/>
      <c r="BG608" s="10"/>
      <c r="BH608" s="11"/>
      <c r="BI608" s="6">
        <f>SUMIF(BJ$36:BJ$66,$D608,BL$36:BL$66)</f>
        <v>0</v>
      </c>
      <c r="BJ608" s="9"/>
      <c r="BK608" s="10"/>
      <c r="BL608" s="11"/>
      <c r="BM608" s="6">
        <f>SUMIF(BN$36:BN$66,$D608,BP$36:BP$66)</f>
        <v>0</v>
      </c>
      <c r="BN608" s="9"/>
      <c r="BO608" s="10"/>
      <c r="BP608" s="11"/>
      <c r="BQ608" s="6">
        <f>SUMIF(BR$36:BR$66,$D608,BT$36:BT$66)</f>
        <v>0</v>
      </c>
      <c r="BR608" s="9"/>
      <c r="BS608" s="10"/>
      <c r="BT608" s="11"/>
      <c r="BU608" s="6">
        <f>SUMIF(BV$36:BV$66,$D608,BX$36:BX$66)</f>
        <v>0</v>
      </c>
      <c r="BV608" s="9"/>
      <c r="BW608" s="10"/>
      <c r="BX608" s="11"/>
      <c r="BY608" s="6">
        <f>SUMIF(BZ$36:BZ$66,$D608,CB$36:CB$66)</f>
        <v>0</v>
      </c>
      <c r="BZ608" s="9"/>
      <c r="CA608" s="10"/>
      <c r="CB608" s="11"/>
      <c r="CC608" s="6">
        <f>SUMIF(CD$36:CD$66,$D608,CF$36:CF$66)</f>
        <v>0</v>
      </c>
      <c r="CD608" s="9"/>
      <c r="CE608" s="10"/>
      <c r="CF608" s="11"/>
      <c r="CG608" s="6">
        <f>SUMIF(CH$36:CH$66,$D608,CJ$36:CJ$66)</f>
        <v>0</v>
      </c>
      <c r="CH608" s="9"/>
      <c r="CI608" s="10"/>
      <c r="CJ608" s="11"/>
      <c r="CK608" s="6">
        <f>SUMIF(CL$36:CL$66,$D608,CN$36:CN$66)</f>
        <v>0</v>
      </c>
      <c r="CL608" s="9"/>
      <c r="CM608" s="10"/>
      <c r="CN608" s="11"/>
      <c r="CO608" s="6">
        <f>SUMIF(CP$36:CP$66,$D608,CR$36:CR$66)</f>
        <v>0</v>
      </c>
      <c r="CP608" s="9"/>
      <c r="CQ608" s="10"/>
      <c r="CR608" s="11"/>
      <c r="CS608" s="6">
        <f>SUMIF(CT$36:CT$66,$D608,CV$36:CV$66)</f>
        <v>0</v>
      </c>
      <c r="CT608" s="9"/>
      <c r="CU608" s="10"/>
      <c r="CV608" s="11"/>
      <c r="CW608" s="6">
        <f>SUMIF(CX$36:CX$66,$D608,CZ$36:CZ$66)</f>
        <v>0</v>
      </c>
      <c r="CX608" s="9"/>
      <c r="CY608" s="10"/>
      <c r="CZ608" s="11"/>
      <c r="DA608" s="6">
        <f>SUMIF(DB$36:DB$66,$D608,DD$36:DD$66)</f>
        <v>0</v>
      </c>
      <c r="DB608" s="9"/>
      <c r="DC608" s="10"/>
      <c r="DD608" s="11"/>
      <c r="DE608" s="6">
        <f>SUMIF(DF$36:DF$66,$D608,DH$36:DH$66)</f>
        <v>0</v>
      </c>
      <c r="DF608" s="9"/>
      <c r="DG608" s="10"/>
      <c r="DH608" s="11"/>
      <c r="DI608" s="6">
        <f>SUMIF(DJ$36:DJ$66,$D608,DL$36:DL$66)</f>
        <v>0</v>
      </c>
      <c r="DJ608" s="9"/>
      <c r="DK608" s="10"/>
      <c r="DL608" s="11"/>
      <c r="DM608" s="6">
        <f>SUMIF(DN$36:DN$66,$D608,DP$36:DP$66)</f>
        <v>0</v>
      </c>
      <c r="DN608" s="9"/>
      <c r="DO608" s="10"/>
      <c r="DP608" s="11"/>
      <c r="DQ608" s="6">
        <f>SUMIF(DR$36:DR$66,$D608,DT$36:DT$66)</f>
        <v>0</v>
      </c>
      <c r="DR608" s="9"/>
      <c r="DS608" s="10"/>
      <c r="DT608" s="11"/>
      <c r="DU608" s="6">
        <f>SUMIF(DV$36:DV$66,$D608,DX$36:DX$66)</f>
        <v>0</v>
      </c>
      <c r="DV608" s="9"/>
      <c r="DW608" s="10"/>
      <c r="DX608" s="11"/>
      <c r="DY608" s="6">
        <f>SUMIF(DZ$36:DZ$66,$D608,EB$36:EB$66)</f>
        <v>0</v>
      </c>
      <c r="DZ608" s="9"/>
      <c r="EA608" s="10"/>
      <c r="EB608" s="11"/>
      <c r="EC608" s="6">
        <f>SUMIF(ED$36:ED$66,$D608,EF$36:EF$66)</f>
        <v>0</v>
      </c>
      <c r="ED608" s="9"/>
      <c r="EE608" s="10"/>
      <c r="EF608" s="11"/>
      <c r="EG608" s="6">
        <f>SUMIF(EH$36:EH$66,$D608,EJ$36:EJ$66)</f>
        <v>0</v>
      </c>
      <c r="EH608" s="9"/>
      <c r="EI608" s="10"/>
      <c r="EJ608" s="11"/>
      <c r="EK608" s="6">
        <f>SUMIF(EL$36:EL$66,$D608,EN$36:EN$66)</f>
        <v>0</v>
      </c>
      <c r="EL608" s="9"/>
      <c r="EM608" s="10"/>
      <c r="EN608" s="11"/>
      <c r="EO608" s="6">
        <f>SUMIF(EP$36:EP$66,$D608,ER$36:ER$66)</f>
        <v>0</v>
      </c>
      <c r="EP608" s="9"/>
      <c r="EQ608" s="10"/>
      <c r="ER608" s="11"/>
      <c r="ES608" s="6">
        <f>SUMIF(ET$36:ET$66,$D608,EV$36:EV$66)</f>
        <v>0</v>
      </c>
      <c r="ET608" s="9"/>
      <c r="EU608" s="10"/>
      <c r="EV608" s="11"/>
      <c r="EW608" s="6">
        <f>SUMIF(EX$36:EX$66,$D608,EZ$36:EZ$66)</f>
        <v>0</v>
      </c>
      <c r="EX608" s="9"/>
      <c r="EY608" s="10"/>
      <c r="EZ608" s="11"/>
      <c r="FA608" s="6">
        <f>SUMIF(FB$36:FB$66,$D608,FD$36:FD$66)</f>
        <v>0</v>
      </c>
      <c r="FB608" s="9"/>
      <c r="FC608" s="10"/>
      <c r="FD608" s="11"/>
      <c r="FE608" s="6">
        <f>SUMIF(FF$36:FF$66,$D608,FH$36:FH$66)</f>
        <v>0</v>
      </c>
      <c r="FF608" s="9"/>
      <c r="FG608" s="10"/>
      <c r="FH608" s="11"/>
      <c r="FI608" s="6">
        <f>SUMIF(FJ$36:FJ$66,$D608,FL$36:FL$66)</f>
        <v>0</v>
      </c>
      <c r="FJ608" s="9"/>
      <c r="FK608" s="10"/>
      <c r="FL608" s="11"/>
      <c r="FM608" s="6">
        <f>SUMIF(FN$36:FN$66,$D608,FP$36:FP$66)</f>
        <v>0</v>
      </c>
      <c r="FN608" s="9"/>
      <c r="FO608" s="10"/>
      <c r="FP608" s="11"/>
      <c r="FQ608" s="6">
        <f>SUMIF(FR$36:FR$66,$D608,FT$36:FT$66)</f>
        <v>0</v>
      </c>
      <c r="FR608" s="9"/>
      <c r="FS608" s="10"/>
      <c r="FT608" s="11"/>
      <c r="FU608" s="6">
        <f>SUMIF(FV$36:FV$66,$D608,FX$36:FX$66)</f>
        <v>0</v>
      </c>
      <c r="FV608" s="9"/>
      <c r="FW608" s="10"/>
      <c r="FX608" s="11"/>
      <c r="FY608" s="6">
        <f>SUMIF(FZ$36:FZ$66,$D608,GB$36:GB$66)</f>
        <v>0</v>
      </c>
      <c r="FZ608" s="9"/>
      <c r="GA608" s="10"/>
      <c r="GB608" s="11"/>
      <c r="GC608" s="6">
        <f>SUMIF(GD$36:GD$66,$D608,GF$36:GF$66)</f>
        <v>0</v>
      </c>
      <c r="GD608" s="9"/>
      <c r="GE608" s="10"/>
      <c r="GF608" s="11"/>
      <c r="GG608" s="6">
        <f>SUMIF(GH$36:GH$66,$D608,GJ$36:GJ$66)</f>
        <v>0</v>
      </c>
      <c r="GH608" s="9"/>
      <c r="GI608" s="10"/>
      <c r="GJ608" s="11"/>
      <c r="GK608" s="6">
        <f>SUMIF(GL$36:GL$66,$D608,GN$36:GN$66)</f>
        <v>0</v>
      </c>
      <c r="GL608" s="9"/>
      <c r="GM608" s="10"/>
      <c r="GN608" s="11"/>
      <c r="GO608" s="6">
        <f>SUMIF(GP$36:GP$66,$D608,GR$36:GR$66)</f>
        <v>0</v>
      </c>
      <c r="GP608" s="9"/>
      <c r="GQ608" s="10"/>
      <c r="GR608" s="11"/>
      <c r="GS608" s="6">
        <f>SUMIF(GT$36:GT$66,$D608,GV$36:GV$66)</f>
        <v>0</v>
      </c>
      <c r="GT608" s="9"/>
      <c r="GU608" s="10"/>
      <c r="GV608" s="20"/>
      <c r="GW608" s="19">
        <f t="shared" si="15"/>
        <v>0</v>
      </c>
      <c r="GX608" s="472"/>
      <c r="GY608" s="522"/>
    </row>
    <row r="609" spans="1:207" ht="30.75" customHeight="1">
      <c r="A609" s="47" t="s">
        <v>77</v>
      </c>
      <c r="B609" s="496"/>
      <c r="C609" s="449" t="s">
        <v>527</v>
      </c>
      <c r="D609" s="445" t="s">
        <v>482</v>
      </c>
      <c r="E609" s="6">
        <f>SUMIF(F$67:F$97,$D609,H$67:H$97)</f>
        <v>0</v>
      </c>
      <c r="F609" s="9"/>
      <c r="G609" s="10"/>
      <c r="H609" s="11"/>
      <c r="I609" s="6">
        <f>SUMIF(J$67:J$97,$D609,L$67:L$97)</f>
        <v>0</v>
      </c>
      <c r="J609" s="9"/>
      <c r="K609" s="10"/>
      <c r="L609" s="11"/>
      <c r="M609" s="6">
        <f>SUMIF(N$67:N$97,$D609,P$67:P$97)</f>
        <v>0</v>
      </c>
      <c r="N609" s="9"/>
      <c r="O609" s="10"/>
      <c r="P609" s="11"/>
      <c r="Q609" s="6">
        <f>SUMIF(R$67:R$97,$D609,T$67:T$97)</f>
        <v>0</v>
      </c>
      <c r="R609" s="9"/>
      <c r="S609" s="10"/>
      <c r="T609" s="11"/>
      <c r="U609" s="6">
        <f>SUMIF(V$67:V$97,$D609,X$67:X$97)</f>
        <v>0</v>
      </c>
      <c r="V609" s="9"/>
      <c r="W609" s="10"/>
      <c r="X609" s="11"/>
      <c r="Y609" s="6">
        <f>SUMIF(Z$67:Z$97,$D609,AB$67:AB$97)</f>
        <v>0</v>
      </c>
      <c r="Z609" s="9"/>
      <c r="AA609" s="10"/>
      <c r="AB609" s="11"/>
      <c r="AC609" s="6">
        <f>SUMIF(AD$67:AD$97,$D609,AF$67:AF$97)</f>
        <v>0</v>
      </c>
      <c r="AD609" s="9"/>
      <c r="AE609" s="10"/>
      <c r="AF609" s="11"/>
      <c r="AG609" s="6">
        <f>SUMIF(AH$67:AH$97,$D609,AJ$67:AJ$97)</f>
        <v>0</v>
      </c>
      <c r="AH609" s="9"/>
      <c r="AI609" s="10"/>
      <c r="AJ609" s="11"/>
      <c r="AK609" s="6">
        <f>SUMIF(AL$67:AL$97,$D609,AN$67:AN$97)</f>
        <v>0</v>
      </c>
      <c r="AL609" s="9"/>
      <c r="AM609" s="10"/>
      <c r="AN609" s="11"/>
      <c r="AO609" s="6">
        <f>SUMIF(AP$67:AP$97,$D609,AR$67:AR$97)</f>
        <v>0</v>
      </c>
      <c r="AP609" s="9"/>
      <c r="AQ609" s="10"/>
      <c r="AR609" s="11"/>
      <c r="AS609" s="6">
        <f>SUMIF(AT$67:AT$97,$D609,AV$67:AV$97)</f>
        <v>0</v>
      </c>
      <c r="AT609" s="9"/>
      <c r="AU609" s="10"/>
      <c r="AV609" s="11"/>
      <c r="AW609" s="6">
        <f>SUMIF(AX$67:AX$97,$D609,AZ$67:AZ$97)</f>
        <v>0</v>
      </c>
      <c r="AX609" s="9"/>
      <c r="AY609" s="10"/>
      <c r="AZ609" s="11"/>
      <c r="BA609" s="6">
        <f>SUMIF(BB$67:BB$97,$D609,BD$67:BD$97)</f>
        <v>0</v>
      </c>
      <c r="BB609" s="9"/>
      <c r="BC609" s="10"/>
      <c r="BD609" s="11"/>
      <c r="BE609" s="6">
        <f>SUMIF(BF$67:BF$97,$D609,BH$67:BH$97)</f>
        <v>0</v>
      </c>
      <c r="BF609" s="9"/>
      <c r="BG609" s="10"/>
      <c r="BH609" s="11"/>
      <c r="BI609" s="6">
        <f>SUMIF(BJ$67:BJ$97,$D609,BL$67:BL$97)</f>
        <v>0</v>
      </c>
      <c r="BJ609" s="9"/>
      <c r="BK609" s="10"/>
      <c r="BL609" s="11"/>
      <c r="BM609" s="6">
        <f>SUMIF(BN$67:BN$97,$D609,BP$67:BP$97)</f>
        <v>0</v>
      </c>
      <c r="BN609" s="9"/>
      <c r="BO609" s="10"/>
      <c r="BP609" s="11"/>
      <c r="BQ609" s="6">
        <f>SUMIF(BR$67:BR$97,$D609,BT$67:BT$97)</f>
        <v>0</v>
      </c>
      <c r="BR609" s="9"/>
      <c r="BS609" s="10"/>
      <c r="BT609" s="11"/>
      <c r="BU609" s="6">
        <f>SUMIF(BV$67:BV$97,$D609,BX$67:BX$97)</f>
        <v>0</v>
      </c>
      <c r="BV609" s="9"/>
      <c r="BW609" s="10"/>
      <c r="BX609" s="11"/>
      <c r="BY609" s="6">
        <f>SUMIF(BZ$67:BZ$97,$D609,CB$67:CB$97)</f>
        <v>0</v>
      </c>
      <c r="BZ609" s="9"/>
      <c r="CA609" s="10"/>
      <c r="CB609" s="11"/>
      <c r="CC609" s="6">
        <f>SUMIF(CD$67:CD$97,$D609,CF$67:CF$97)</f>
        <v>0</v>
      </c>
      <c r="CD609" s="9"/>
      <c r="CE609" s="10"/>
      <c r="CF609" s="11"/>
      <c r="CG609" s="6">
        <f>SUMIF(CH$67:CH$97,$D609,CJ$67:CJ$97)</f>
        <v>0</v>
      </c>
      <c r="CH609" s="9"/>
      <c r="CI609" s="10"/>
      <c r="CJ609" s="11"/>
      <c r="CK609" s="6">
        <f>SUMIF(CL$67:CL$97,$D609,CN$67:CN$97)</f>
        <v>0</v>
      </c>
      <c r="CL609" s="9"/>
      <c r="CM609" s="10"/>
      <c r="CN609" s="11"/>
      <c r="CO609" s="6">
        <f>SUMIF(CP$67:CP$97,$D609,CR$67:CR$97)</f>
        <v>0</v>
      </c>
      <c r="CP609" s="9"/>
      <c r="CQ609" s="10"/>
      <c r="CR609" s="11"/>
      <c r="CS609" s="6">
        <f>SUMIF(CT$67:CT$97,$D609,CV$67:CV$97)</f>
        <v>0</v>
      </c>
      <c r="CT609" s="9"/>
      <c r="CU609" s="10"/>
      <c r="CV609" s="11"/>
      <c r="CW609" s="6">
        <f>SUMIF(CX$67:CX$97,$D609,CZ$67:CZ$97)</f>
        <v>0</v>
      </c>
      <c r="CX609" s="9"/>
      <c r="CY609" s="10"/>
      <c r="CZ609" s="11"/>
      <c r="DA609" s="6">
        <f>SUMIF(DB$67:DB$97,$D609,DD$67:DD$97)</f>
        <v>0</v>
      </c>
      <c r="DB609" s="9"/>
      <c r="DC609" s="10"/>
      <c r="DD609" s="11"/>
      <c r="DE609" s="6">
        <f>SUMIF(DF$67:DF$97,$D609,DH$67:DH$97)</f>
        <v>0</v>
      </c>
      <c r="DF609" s="9"/>
      <c r="DG609" s="10"/>
      <c r="DH609" s="11"/>
      <c r="DI609" s="6">
        <f>SUMIF(DJ$67:DJ$97,$D609,DL$67:DL$97)</f>
        <v>0</v>
      </c>
      <c r="DJ609" s="9"/>
      <c r="DK609" s="10"/>
      <c r="DL609" s="11"/>
      <c r="DM609" s="6">
        <f>SUMIF(DN$67:DN$97,$D609,DP$67:DP$97)</f>
        <v>0</v>
      </c>
      <c r="DN609" s="9"/>
      <c r="DO609" s="10"/>
      <c r="DP609" s="11"/>
      <c r="DQ609" s="6">
        <f>SUMIF(DR$67:DR$97,$D609,DT$67:DT$97)</f>
        <v>0</v>
      </c>
      <c r="DR609" s="9"/>
      <c r="DS609" s="10"/>
      <c r="DT609" s="11"/>
      <c r="DU609" s="6">
        <f>SUMIF(DV$67:DV$97,$D609,DX$67:DX$97)</f>
        <v>0</v>
      </c>
      <c r="DV609" s="9"/>
      <c r="DW609" s="10"/>
      <c r="DX609" s="11"/>
      <c r="DY609" s="6">
        <f>SUMIF(DZ$67:DZ$97,$D609,EB$67:EB$97)</f>
        <v>0</v>
      </c>
      <c r="DZ609" s="9"/>
      <c r="EA609" s="10"/>
      <c r="EB609" s="11"/>
      <c r="EC609" s="6">
        <f>SUMIF(ED$67:ED$97,$D609,EF$67:EF$97)</f>
        <v>0</v>
      </c>
      <c r="ED609" s="9"/>
      <c r="EE609" s="10"/>
      <c r="EF609" s="11"/>
      <c r="EG609" s="6">
        <f>SUMIF(EH$67:EH$97,$D609,EJ$67:EJ$97)</f>
        <v>0</v>
      </c>
      <c r="EH609" s="9"/>
      <c r="EI609" s="10"/>
      <c r="EJ609" s="11"/>
      <c r="EK609" s="6">
        <f>SUMIF(EL$67:EL$97,$D609,EN$67:EN$97)</f>
        <v>0</v>
      </c>
      <c r="EL609" s="9"/>
      <c r="EM609" s="10"/>
      <c r="EN609" s="11"/>
      <c r="EO609" s="6">
        <f>SUMIF(EP$67:EP$97,$D609,ER$67:ER$97)</f>
        <v>0</v>
      </c>
      <c r="EP609" s="9"/>
      <c r="EQ609" s="10"/>
      <c r="ER609" s="11"/>
      <c r="ES609" s="6">
        <f>SUMIF(ET$67:ET$97,$D609,EV$67:EV$97)</f>
        <v>0</v>
      </c>
      <c r="ET609" s="9"/>
      <c r="EU609" s="10"/>
      <c r="EV609" s="11"/>
      <c r="EW609" s="6">
        <f>SUMIF(EX$67:EX$97,$D609,EZ$67:EZ$97)</f>
        <v>0</v>
      </c>
      <c r="EX609" s="9"/>
      <c r="EY609" s="10"/>
      <c r="EZ609" s="11"/>
      <c r="FA609" s="6">
        <f>SUMIF(FB$67:FB$97,$D609,FD$67:FD$97)</f>
        <v>0</v>
      </c>
      <c r="FB609" s="9"/>
      <c r="FC609" s="10"/>
      <c r="FD609" s="11"/>
      <c r="FE609" s="6">
        <f>SUMIF(FF$67:FF$97,$D609,FH$67:FH$97)</f>
        <v>0</v>
      </c>
      <c r="FF609" s="9"/>
      <c r="FG609" s="10"/>
      <c r="FH609" s="11"/>
      <c r="FI609" s="6">
        <f>SUMIF(FJ$67:FJ$97,$D609,FL$67:FL$97)</f>
        <v>0</v>
      </c>
      <c r="FJ609" s="9"/>
      <c r="FK609" s="10"/>
      <c r="FL609" s="11"/>
      <c r="FM609" s="6">
        <f>SUMIF(FN$67:FN$97,$D609,FP$67:FP$97)</f>
        <v>0</v>
      </c>
      <c r="FN609" s="9"/>
      <c r="FO609" s="10"/>
      <c r="FP609" s="11"/>
      <c r="FQ609" s="6">
        <f>SUMIF(FR$67:FR$97,$D609,FT$67:FT$97)</f>
        <v>0</v>
      </c>
      <c r="FR609" s="9"/>
      <c r="FS609" s="10"/>
      <c r="FT609" s="11"/>
      <c r="FU609" s="6">
        <f>SUMIF(FV$67:FV$97,$D609,FX$67:FX$97)</f>
        <v>0</v>
      </c>
      <c r="FV609" s="9"/>
      <c r="FW609" s="10"/>
      <c r="FX609" s="11"/>
      <c r="FY609" s="6">
        <f>SUMIF(FZ$67:FZ$97,$D609,GB$67:GB$97)</f>
        <v>0</v>
      </c>
      <c r="FZ609" s="9"/>
      <c r="GA609" s="10"/>
      <c r="GB609" s="11"/>
      <c r="GC609" s="6">
        <f>SUMIF(GD$67:GD$97,$D609,GF$67:GF$97)</f>
        <v>0</v>
      </c>
      <c r="GD609" s="9"/>
      <c r="GE609" s="10"/>
      <c r="GF609" s="11"/>
      <c r="GG609" s="6">
        <f>SUMIF(GH$67:GH$97,$D609,GJ$67:GJ$97)</f>
        <v>0</v>
      </c>
      <c r="GH609" s="9"/>
      <c r="GI609" s="10"/>
      <c r="GJ609" s="11"/>
      <c r="GK609" s="6">
        <f>SUMIF(GL$67:GL$97,$D609,GN$67:GN$97)</f>
        <v>0</v>
      </c>
      <c r="GL609" s="9"/>
      <c r="GM609" s="10"/>
      <c r="GN609" s="11"/>
      <c r="GO609" s="6">
        <f>SUMIF(GP$67:GP$97,$D609,GR$67:GR$97)</f>
        <v>0</v>
      </c>
      <c r="GP609" s="9"/>
      <c r="GQ609" s="10"/>
      <c r="GR609" s="11"/>
      <c r="GS609" s="6">
        <f>SUMIF(GT$67:GT$97,$D609,GV$67:GV$97)</f>
        <v>0</v>
      </c>
      <c r="GT609" s="9"/>
      <c r="GU609" s="10"/>
      <c r="GV609" s="20"/>
      <c r="GW609" s="19">
        <f t="shared" si="15"/>
        <v>0</v>
      </c>
      <c r="GX609" s="472"/>
      <c r="GY609" s="522"/>
    </row>
    <row r="610" spans="1:207" ht="30.75" customHeight="1">
      <c r="A610" s="47" t="s">
        <v>78</v>
      </c>
      <c r="B610" s="496"/>
      <c r="C610" s="449" t="s">
        <v>527</v>
      </c>
      <c r="D610" s="445" t="s">
        <v>482</v>
      </c>
      <c r="E610" s="6">
        <f>SUMIF(F$98:F$128,$D610,H$98:H$128)</f>
        <v>0</v>
      </c>
      <c r="F610" s="9"/>
      <c r="G610" s="10"/>
      <c r="H610" s="11"/>
      <c r="I610" s="6">
        <f>SUMIF(J$98:J$128,$D610,L$98:L$128)</f>
        <v>0</v>
      </c>
      <c r="J610" s="9"/>
      <c r="K610" s="10"/>
      <c r="L610" s="11"/>
      <c r="M610" s="6">
        <f>SUMIF(N$98:N$128,$D610,P$98:P$128)</f>
        <v>0</v>
      </c>
      <c r="N610" s="9"/>
      <c r="O610" s="10"/>
      <c r="P610" s="11"/>
      <c r="Q610" s="6">
        <f>SUMIF(R$98:R$128,$D610,T$98:T$128)</f>
        <v>0</v>
      </c>
      <c r="R610" s="9"/>
      <c r="S610" s="10"/>
      <c r="T610" s="11"/>
      <c r="U610" s="6">
        <f>SUMIF(V$98:V$128,$D610,X$98:X$128)</f>
        <v>0</v>
      </c>
      <c r="V610" s="9"/>
      <c r="W610" s="10"/>
      <c r="X610" s="11"/>
      <c r="Y610" s="6">
        <f>SUMIF(Z$98:Z$128,$D610,AB$98:AB$128)</f>
        <v>0</v>
      </c>
      <c r="Z610" s="9"/>
      <c r="AA610" s="10"/>
      <c r="AB610" s="11"/>
      <c r="AC610" s="6">
        <f>SUMIF(AD$98:AD$128,$D610,AF$98:AF$128)</f>
        <v>0</v>
      </c>
      <c r="AD610" s="9"/>
      <c r="AE610" s="10"/>
      <c r="AF610" s="11"/>
      <c r="AG610" s="6">
        <f>SUMIF(AH$98:AH$128,$D610,AJ$98:AJ$128)</f>
        <v>0</v>
      </c>
      <c r="AH610" s="9"/>
      <c r="AI610" s="10"/>
      <c r="AJ610" s="11"/>
      <c r="AK610" s="6">
        <f>SUMIF(AL$98:AL$128,$D610,AN$98:AN$128)</f>
        <v>0</v>
      </c>
      <c r="AL610" s="9"/>
      <c r="AM610" s="10"/>
      <c r="AN610" s="11"/>
      <c r="AO610" s="6">
        <f>SUMIF(AP$98:AP$128,$D610,AR$98:AR$128)</f>
        <v>0</v>
      </c>
      <c r="AP610" s="9"/>
      <c r="AQ610" s="10"/>
      <c r="AR610" s="11"/>
      <c r="AS610" s="6">
        <f>SUMIF(AT$98:AT$128,$D610,AV$98:AV$128)</f>
        <v>0</v>
      </c>
      <c r="AT610" s="9"/>
      <c r="AU610" s="10"/>
      <c r="AV610" s="11"/>
      <c r="AW610" s="6">
        <f>SUMIF(AX$98:AX$128,$D610,AZ$98:AZ$128)</f>
        <v>0</v>
      </c>
      <c r="AX610" s="9"/>
      <c r="AY610" s="10"/>
      <c r="AZ610" s="11"/>
      <c r="BA610" s="6">
        <f>SUMIF(BB$98:BB$128,$D610,BD$98:BD$128)</f>
        <v>0</v>
      </c>
      <c r="BB610" s="9"/>
      <c r="BC610" s="10"/>
      <c r="BD610" s="11"/>
      <c r="BE610" s="6">
        <f>SUMIF(BF$98:BF$128,$D610,BH$98:BH$128)</f>
        <v>0</v>
      </c>
      <c r="BF610" s="9"/>
      <c r="BG610" s="10"/>
      <c r="BH610" s="11"/>
      <c r="BI610" s="6">
        <f>SUMIF(BJ$98:BJ$128,$D610,BL$98:BL$128)</f>
        <v>0</v>
      </c>
      <c r="BJ610" s="9"/>
      <c r="BK610" s="10"/>
      <c r="BL610" s="11"/>
      <c r="BM610" s="6">
        <f>SUMIF(BN$98:BN$128,$D610,BP$98:BP$128)</f>
        <v>0</v>
      </c>
      <c r="BN610" s="9"/>
      <c r="BO610" s="10"/>
      <c r="BP610" s="11"/>
      <c r="BQ610" s="6">
        <f>SUMIF(BR$98:BR$128,$D610,BT$98:BT$128)</f>
        <v>0</v>
      </c>
      <c r="BR610" s="9"/>
      <c r="BS610" s="10"/>
      <c r="BT610" s="11"/>
      <c r="BU610" s="6">
        <f>SUMIF(BV$98:BV$128,$D610,BX$98:BX$128)</f>
        <v>0</v>
      </c>
      <c r="BV610" s="9"/>
      <c r="BW610" s="10"/>
      <c r="BX610" s="11"/>
      <c r="BY610" s="6">
        <f>SUMIF(BZ$98:BZ$128,$D610,CB$98:CB$128)</f>
        <v>0</v>
      </c>
      <c r="BZ610" s="9"/>
      <c r="CA610" s="10"/>
      <c r="CB610" s="11"/>
      <c r="CC610" s="6">
        <f>SUMIF(CD$98:CD$128,$D610,CF$98:CF$128)</f>
        <v>0</v>
      </c>
      <c r="CD610" s="9"/>
      <c r="CE610" s="10"/>
      <c r="CF610" s="11"/>
      <c r="CG610" s="6">
        <f>SUMIF(CH$98:CH$128,$D610,CJ$98:CJ$128)</f>
        <v>0</v>
      </c>
      <c r="CH610" s="9"/>
      <c r="CI610" s="10"/>
      <c r="CJ610" s="11"/>
      <c r="CK610" s="6">
        <f>SUMIF(CL$98:CL$128,$D610,CN$98:CN$128)</f>
        <v>0</v>
      </c>
      <c r="CL610" s="9"/>
      <c r="CM610" s="10"/>
      <c r="CN610" s="11"/>
      <c r="CO610" s="6">
        <f>SUMIF(CP$98:CP$128,$D610,CR$98:CR$128)</f>
        <v>0</v>
      </c>
      <c r="CP610" s="9"/>
      <c r="CQ610" s="10"/>
      <c r="CR610" s="11"/>
      <c r="CS610" s="6">
        <f>SUMIF(CT$98:CT$128,$D610,CV$98:CV$128)</f>
        <v>0</v>
      </c>
      <c r="CT610" s="9"/>
      <c r="CU610" s="10"/>
      <c r="CV610" s="11"/>
      <c r="CW610" s="6">
        <f>SUMIF(CX$98:CX$128,$D610,CZ$98:CZ$128)</f>
        <v>0</v>
      </c>
      <c r="CX610" s="9"/>
      <c r="CY610" s="10"/>
      <c r="CZ610" s="11"/>
      <c r="DA610" s="6">
        <f>SUMIF(DB$98:DB$128,$D610,DD$98:DD$128)</f>
        <v>0</v>
      </c>
      <c r="DB610" s="9"/>
      <c r="DC610" s="10"/>
      <c r="DD610" s="11"/>
      <c r="DE610" s="6">
        <f>SUMIF(DF$98:DF$128,$D610,DH$98:DH$128)</f>
        <v>0</v>
      </c>
      <c r="DF610" s="9"/>
      <c r="DG610" s="10"/>
      <c r="DH610" s="11"/>
      <c r="DI610" s="6">
        <f>SUMIF(DJ$98:DJ$128,$D610,DL$98:DL$128)</f>
        <v>0</v>
      </c>
      <c r="DJ610" s="9"/>
      <c r="DK610" s="10"/>
      <c r="DL610" s="11"/>
      <c r="DM610" s="6">
        <f>SUMIF(DN$98:DN$128,$D610,DP$98:DP$128)</f>
        <v>0</v>
      </c>
      <c r="DN610" s="9"/>
      <c r="DO610" s="10"/>
      <c r="DP610" s="11"/>
      <c r="DQ610" s="6">
        <f>SUMIF(DR$98:DR$128,$D610,DT$98:DT$128)</f>
        <v>0</v>
      </c>
      <c r="DR610" s="9"/>
      <c r="DS610" s="10"/>
      <c r="DT610" s="11"/>
      <c r="DU610" s="6">
        <f>SUMIF(DV$98:DV$128,$D610,DX$98:DX$128)</f>
        <v>0</v>
      </c>
      <c r="DV610" s="9"/>
      <c r="DW610" s="10"/>
      <c r="DX610" s="11"/>
      <c r="DY610" s="6">
        <f>SUMIF(DZ$98:DZ$128,$D610,EB$98:EB$128)</f>
        <v>0</v>
      </c>
      <c r="DZ610" s="9"/>
      <c r="EA610" s="10"/>
      <c r="EB610" s="11"/>
      <c r="EC610" s="6">
        <f>SUMIF(ED$98:ED$128,$D610,EF$98:EF$128)</f>
        <v>0</v>
      </c>
      <c r="ED610" s="9"/>
      <c r="EE610" s="10"/>
      <c r="EF610" s="11"/>
      <c r="EG610" s="6">
        <f>SUMIF(EH$98:EH$128,$D610,EJ$98:EJ$128)</f>
        <v>0</v>
      </c>
      <c r="EH610" s="9"/>
      <c r="EI610" s="10"/>
      <c r="EJ610" s="11"/>
      <c r="EK610" s="6">
        <f>SUMIF(EL$98:EL$128,$D610,EN$98:EN$128)</f>
        <v>0</v>
      </c>
      <c r="EL610" s="9"/>
      <c r="EM610" s="10"/>
      <c r="EN610" s="11"/>
      <c r="EO610" s="6">
        <f>SUMIF(EP$98:EP$128,$D610,ER$98:ER$128)</f>
        <v>0</v>
      </c>
      <c r="EP610" s="9"/>
      <c r="EQ610" s="10"/>
      <c r="ER610" s="11"/>
      <c r="ES610" s="6">
        <f>SUMIF(ET$98:ET$128,$D610,EV$98:EV$128)</f>
        <v>0</v>
      </c>
      <c r="ET610" s="9"/>
      <c r="EU610" s="10"/>
      <c r="EV610" s="11"/>
      <c r="EW610" s="6">
        <f>SUMIF(EX$98:EX$128,$D610,EZ$98:EZ$128)</f>
        <v>0</v>
      </c>
      <c r="EX610" s="9"/>
      <c r="EY610" s="10"/>
      <c r="EZ610" s="11"/>
      <c r="FA610" s="6">
        <f>SUMIF(FB$98:FB$128,$D610,FD$98:FD$128)</f>
        <v>0</v>
      </c>
      <c r="FB610" s="9"/>
      <c r="FC610" s="10"/>
      <c r="FD610" s="11"/>
      <c r="FE610" s="6">
        <f>SUMIF(FF$98:FF$128,$D610,FH$98:FH$128)</f>
        <v>0</v>
      </c>
      <c r="FF610" s="9"/>
      <c r="FG610" s="10"/>
      <c r="FH610" s="11"/>
      <c r="FI610" s="6">
        <f>SUMIF(FJ$98:FJ$128,$D610,FL$98:FL$128)</f>
        <v>0</v>
      </c>
      <c r="FJ610" s="9"/>
      <c r="FK610" s="10"/>
      <c r="FL610" s="11"/>
      <c r="FM610" s="6">
        <f>SUMIF(FN$98:FN$128,$D610,FP$98:FP$128)</f>
        <v>0</v>
      </c>
      <c r="FN610" s="9"/>
      <c r="FO610" s="10"/>
      <c r="FP610" s="11"/>
      <c r="FQ610" s="6">
        <f>SUMIF(FR$98:FR$128,$D610,FT$98:FT$128)</f>
        <v>0</v>
      </c>
      <c r="FR610" s="9"/>
      <c r="FS610" s="10"/>
      <c r="FT610" s="11"/>
      <c r="FU610" s="6">
        <f>SUMIF(FV$98:FV$128,$D610,FX$98:FX$128)</f>
        <v>0</v>
      </c>
      <c r="FV610" s="9"/>
      <c r="FW610" s="10"/>
      <c r="FX610" s="11"/>
      <c r="FY610" s="6">
        <f>SUMIF(FZ$98:FZ$128,$D610,GB$98:GB$128)</f>
        <v>0</v>
      </c>
      <c r="FZ610" s="9"/>
      <c r="GA610" s="10"/>
      <c r="GB610" s="11"/>
      <c r="GC610" s="6">
        <f>SUMIF(GD$98:GD$128,$D610,GF$98:GF$128)</f>
        <v>0</v>
      </c>
      <c r="GD610" s="9"/>
      <c r="GE610" s="10"/>
      <c r="GF610" s="11"/>
      <c r="GG610" s="6">
        <f>SUMIF(GH$98:GH$128,$D610,GJ$98:GJ$128)</f>
        <v>0</v>
      </c>
      <c r="GH610" s="9"/>
      <c r="GI610" s="10"/>
      <c r="GJ610" s="11"/>
      <c r="GK610" s="6">
        <f>SUMIF(GL$98:GL$128,$D610,GN$98:GN$128)</f>
        <v>0</v>
      </c>
      <c r="GL610" s="9"/>
      <c r="GM610" s="10"/>
      <c r="GN610" s="11"/>
      <c r="GO610" s="6">
        <f>SUMIF(GP$98:GP$128,$D610,GR$98:GR$128)</f>
        <v>0</v>
      </c>
      <c r="GP610" s="9"/>
      <c r="GQ610" s="10"/>
      <c r="GR610" s="11"/>
      <c r="GS610" s="6">
        <f>SUMIF(GT$98:GT$128,$D610,GV$98:GV$128)</f>
        <v>0</v>
      </c>
      <c r="GT610" s="9"/>
      <c r="GU610" s="10"/>
      <c r="GV610" s="20"/>
      <c r="GW610" s="19">
        <f t="shared" si="15"/>
        <v>0</v>
      </c>
      <c r="GX610" s="472"/>
      <c r="GY610" s="522"/>
    </row>
    <row r="611" spans="1:207" ht="30.75" customHeight="1">
      <c r="A611" s="47" t="s">
        <v>79</v>
      </c>
      <c r="B611" s="496"/>
      <c r="C611" s="449" t="s">
        <v>527</v>
      </c>
      <c r="D611" s="445" t="s">
        <v>482</v>
      </c>
      <c r="E611" s="6">
        <f>SUMIF(F$129:F$159,$D611,H$129:H$159)</f>
        <v>0</v>
      </c>
      <c r="F611" s="9"/>
      <c r="G611" s="10"/>
      <c r="H611" s="11"/>
      <c r="I611" s="6">
        <f>SUMIF(J$129:J$159,$D611,L$129:L$159)</f>
        <v>0</v>
      </c>
      <c r="J611" s="9"/>
      <c r="K611" s="10"/>
      <c r="L611" s="11"/>
      <c r="M611" s="6">
        <f>SUMIF(N$129:N$159,$D611,P$129:P$159)</f>
        <v>0</v>
      </c>
      <c r="N611" s="9"/>
      <c r="O611" s="10"/>
      <c r="P611" s="11"/>
      <c r="Q611" s="6">
        <f>SUMIF(R$129:R$159,$D611,T$129:T$159)</f>
        <v>0</v>
      </c>
      <c r="R611" s="9"/>
      <c r="S611" s="10"/>
      <c r="T611" s="11"/>
      <c r="U611" s="6">
        <f>SUMIF(V$129:V$159,$D611,X$129:X$159)</f>
        <v>0</v>
      </c>
      <c r="V611" s="9"/>
      <c r="W611" s="10"/>
      <c r="X611" s="11"/>
      <c r="Y611" s="6">
        <f>SUMIF(Z$129:Z$159,$D611,AB$129:AB$159)</f>
        <v>0</v>
      </c>
      <c r="Z611" s="9"/>
      <c r="AA611" s="10"/>
      <c r="AB611" s="11"/>
      <c r="AC611" s="6">
        <f>SUMIF(AD$129:AD$159,$D611,AF$129:AF$159)</f>
        <v>0</v>
      </c>
      <c r="AD611" s="9"/>
      <c r="AE611" s="10"/>
      <c r="AF611" s="11"/>
      <c r="AG611" s="6">
        <f>SUMIF(AH$129:AH$159,$D611,AJ$129:AJ$159)</f>
        <v>0</v>
      </c>
      <c r="AH611" s="9"/>
      <c r="AI611" s="10"/>
      <c r="AJ611" s="11"/>
      <c r="AK611" s="6">
        <f>SUMIF(AL$129:AL$159,$D611,AN$129:AN$159)</f>
        <v>0</v>
      </c>
      <c r="AL611" s="9"/>
      <c r="AM611" s="10"/>
      <c r="AN611" s="11"/>
      <c r="AO611" s="6">
        <f>SUMIF(AP$129:AP$159,$D611,AR$129:AR$159)</f>
        <v>0</v>
      </c>
      <c r="AP611" s="9"/>
      <c r="AQ611" s="10"/>
      <c r="AR611" s="11"/>
      <c r="AS611" s="6">
        <f>SUMIF(AT$129:AT$159,$D611,AV$129:AV$159)</f>
        <v>0</v>
      </c>
      <c r="AT611" s="9"/>
      <c r="AU611" s="10"/>
      <c r="AV611" s="11"/>
      <c r="AW611" s="6">
        <f>SUMIF(AX$129:AX$159,$D611,AZ$129:AZ$159)</f>
        <v>0</v>
      </c>
      <c r="AX611" s="9"/>
      <c r="AY611" s="10"/>
      <c r="AZ611" s="11"/>
      <c r="BA611" s="6">
        <f>SUMIF(BB$129:BB$159,$D611,BD$129:BD$159)</f>
        <v>0</v>
      </c>
      <c r="BB611" s="9"/>
      <c r="BC611" s="10"/>
      <c r="BD611" s="11"/>
      <c r="BE611" s="6">
        <f>SUMIF(BF$129:BF$159,$D611,BH$129:BH$159)</f>
        <v>0</v>
      </c>
      <c r="BF611" s="9"/>
      <c r="BG611" s="10"/>
      <c r="BH611" s="11"/>
      <c r="BI611" s="6">
        <f>SUMIF(BJ$129:BJ$159,$D611,BL$129:BL$159)</f>
        <v>0</v>
      </c>
      <c r="BJ611" s="9"/>
      <c r="BK611" s="10"/>
      <c r="BL611" s="11"/>
      <c r="BM611" s="6">
        <f>SUMIF(BN$129:BN$159,$D611,BP$129:BP$159)</f>
        <v>0</v>
      </c>
      <c r="BN611" s="9"/>
      <c r="BO611" s="10"/>
      <c r="BP611" s="11"/>
      <c r="BQ611" s="6">
        <f>SUMIF(BR$129:BR$159,$D611,BT$129:BT$159)</f>
        <v>0</v>
      </c>
      <c r="BR611" s="9"/>
      <c r="BS611" s="10"/>
      <c r="BT611" s="11"/>
      <c r="BU611" s="6">
        <f>SUMIF(BV$129:BV$159,$D611,BX$129:BX$159)</f>
        <v>0</v>
      </c>
      <c r="BV611" s="9"/>
      <c r="BW611" s="10"/>
      <c r="BX611" s="11"/>
      <c r="BY611" s="6">
        <f>SUMIF(BZ$129:BZ$159,$D611,CB$129:CB$159)</f>
        <v>0</v>
      </c>
      <c r="BZ611" s="9"/>
      <c r="CA611" s="10"/>
      <c r="CB611" s="11"/>
      <c r="CC611" s="6">
        <f>SUMIF(CD$129:CD$159,$D611,CF$129:CF$159)</f>
        <v>0</v>
      </c>
      <c r="CD611" s="9"/>
      <c r="CE611" s="10"/>
      <c r="CF611" s="11"/>
      <c r="CG611" s="6">
        <f>SUMIF(CH$129:CH$159,$D611,CJ$129:CJ$159)</f>
        <v>0</v>
      </c>
      <c r="CH611" s="9"/>
      <c r="CI611" s="10"/>
      <c r="CJ611" s="11"/>
      <c r="CK611" s="6">
        <f>SUMIF(CL$129:CL$159,$D611,CN$129:CN$159)</f>
        <v>0</v>
      </c>
      <c r="CL611" s="9"/>
      <c r="CM611" s="10"/>
      <c r="CN611" s="11"/>
      <c r="CO611" s="6">
        <f>SUMIF(CP$129:CP$159,$D611,CR$129:CR$159)</f>
        <v>0</v>
      </c>
      <c r="CP611" s="9"/>
      <c r="CQ611" s="10"/>
      <c r="CR611" s="11"/>
      <c r="CS611" s="6">
        <f>SUMIF(CT$129:CT$159,$D611,CV$129:CV$159)</f>
        <v>0</v>
      </c>
      <c r="CT611" s="9"/>
      <c r="CU611" s="10"/>
      <c r="CV611" s="11"/>
      <c r="CW611" s="6">
        <f>SUMIF(CX$129:CX$159,$D611,CZ$129:CZ$159)</f>
        <v>0</v>
      </c>
      <c r="CX611" s="9"/>
      <c r="CY611" s="10"/>
      <c r="CZ611" s="11"/>
      <c r="DA611" s="6">
        <f>SUMIF(DB$129:DB$159,$D611,DD$129:DD$159)</f>
        <v>0</v>
      </c>
      <c r="DB611" s="9"/>
      <c r="DC611" s="10"/>
      <c r="DD611" s="11"/>
      <c r="DE611" s="6">
        <f>SUMIF(DF$129:DF$159,$D611,DH$129:DH$159)</f>
        <v>0</v>
      </c>
      <c r="DF611" s="9"/>
      <c r="DG611" s="10"/>
      <c r="DH611" s="11"/>
      <c r="DI611" s="6">
        <f>SUMIF(DJ$129:DJ$159,$D611,DL$129:DL$159)</f>
        <v>0</v>
      </c>
      <c r="DJ611" s="9"/>
      <c r="DK611" s="10"/>
      <c r="DL611" s="11"/>
      <c r="DM611" s="6">
        <f>SUMIF(DN$129:DN$159,$D611,DP$129:DP$159)</f>
        <v>0</v>
      </c>
      <c r="DN611" s="9"/>
      <c r="DO611" s="10"/>
      <c r="DP611" s="11"/>
      <c r="DQ611" s="6">
        <f>SUMIF(DR$129:DR$159,$D611,DT$129:DT$159)</f>
        <v>0</v>
      </c>
      <c r="DR611" s="9"/>
      <c r="DS611" s="10"/>
      <c r="DT611" s="11"/>
      <c r="DU611" s="6">
        <f>SUMIF(DV$129:DV$159,$D611,DX$129:DX$159)</f>
        <v>0</v>
      </c>
      <c r="DV611" s="9"/>
      <c r="DW611" s="10"/>
      <c r="DX611" s="11"/>
      <c r="DY611" s="6">
        <f>SUMIF(DZ$129:DZ$159,$D611,EB$129:EB$159)</f>
        <v>0</v>
      </c>
      <c r="DZ611" s="9"/>
      <c r="EA611" s="10"/>
      <c r="EB611" s="11"/>
      <c r="EC611" s="6">
        <f>SUMIF(ED$129:ED$159,$D611,EF$129:EF$159)</f>
        <v>0</v>
      </c>
      <c r="ED611" s="9"/>
      <c r="EE611" s="10"/>
      <c r="EF611" s="11"/>
      <c r="EG611" s="6">
        <f>SUMIF(EH$129:EH$159,$D611,EJ$129:EJ$159)</f>
        <v>0</v>
      </c>
      <c r="EH611" s="9"/>
      <c r="EI611" s="10"/>
      <c r="EJ611" s="11"/>
      <c r="EK611" s="6">
        <f>SUMIF(EL$129:EL$159,$D611,EN$129:EN$159)</f>
        <v>0</v>
      </c>
      <c r="EL611" s="9"/>
      <c r="EM611" s="10"/>
      <c r="EN611" s="11"/>
      <c r="EO611" s="6">
        <f>SUMIF(EP$129:EP$159,$D611,ER$129:ER$159)</f>
        <v>0</v>
      </c>
      <c r="EP611" s="9"/>
      <c r="EQ611" s="10"/>
      <c r="ER611" s="11"/>
      <c r="ES611" s="6">
        <f>SUMIF(ET$129:ET$159,$D611,EV$129:EV$159)</f>
        <v>0</v>
      </c>
      <c r="ET611" s="9"/>
      <c r="EU611" s="10"/>
      <c r="EV611" s="11"/>
      <c r="EW611" s="6">
        <f>SUMIF(EX$129:EX$159,$D611,EZ$129:EZ$159)</f>
        <v>0</v>
      </c>
      <c r="EX611" s="9"/>
      <c r="EY611" s="10"/>
      <c r="EZ611" s="11"/>
      <c r="FA611" s="6">
        <f>SUMIF(FB$129:FB$159,$D611,FD$129:FD$159)</f>
        <v>0</v>
      </c>
      <c r="FB611" s="9"/>
      <c r="FC611" s="10"/>
      <c r="FD611" s="11"/>
      <c r="FE611" s="6">
        <f>SUMIF(FF$129:FF$159,$D611,FH$129:FH$159)</f>
        <v>0</v>
      </c>
      <c r="FF611" s="9"/>
      <c r="FG611" s="10"/>
      <c r="FH611" s="11"/>
      <c r="FI611" s="6">
        <f>SUMIF(FJ$129:FJ$159,$D611,FL$129:FL$159)</f>
        <v>0</v>
      </c>
      <c r="FJ611" s="9"/>
      <c r="FK611" s="10"/>
      <c r="FL611" s="11"/>
      <c r="FM611" s="6">
        <f>SUMIF(FN$129:FN$159,$D611,FP$129:FP$159)</f>
        <v>0</v>
      </c>
      <c r="FN611" s="9"/>
      <c r="FO611" s="10"/>
      <c r="FP611" s="11"/>
      <c r="FQ611" s="6">
        <f>SUMIF(FR$129:FR$159,$D611,FT$129:FT$159)</f>
        <v>0</v>
      </c>
      <c r="FR611" s="9"/>
      <c r="FS611" s="10"/>
      <c r="FT611" s="11"/>
      <c r="FU611" s="6">
        <f>SUMIF(FV$129:FV$159,$D611,FX$129:FX$159)</f>
        <v>0</v>
      </c>
      <c r="FV611" s="9"/>
      <c r="FW611" s="10"/>
      <c r="FX611" s="11"/>
      <c r="FY611" s="6">
        <f>SUMIF(FZ$129:FZ$159,$D611,GB$129:GB$159)</f>
        <v>0</v>
      </c>
      <c r="FZ611" s="9"/>
      <c r="GA611" s="10"/>
      <c r="GB611" s="11"/>
      <c r="GC611" s="6">
        <f>SUMIF(GD$129:GD$159,$D611,GF$129:GF$159)</f>
        <v>0</v>
      </c>
      <c r="GD611" s="9"/>
      <c r="GE611" s="10"/>
      <c r="GF611" s="11"/>
      <c r="GG611" s="6">
        <f>SUMIF(GH$129:GH$159,$D611,GJ$129:GJ$159)</f>
        <v>0</v>
      </c>
      <c r="GH611" s="9"/>
      <c r="GI611" s="10"/>
      <c r="GJ611" s="11"/>
      <c r="GK611" s="6">
        <f>SUMIF(GL$129:GL$159,$D611,GN$129:GN$159)</f>
        <v>0</v>
      </c>
      <c r="GL611" s="9"/>
      <c r="GM611" s="10"/>
      <c r="GN611" s="11"/>
      <c r="GO611" s="6">
        <f>SUMIF(GP$129:GP$159,$D611,GR$129:GR$159)</f>
        <v>0</v>
      </c>
      <c r="GP611" s="9"/>
      <c r="GQ611" s="10"/>
      <c r="GR611" s="11"/>
      <c r="GS611" s="6">
        <f>SUMIF(GT$129:GT$159,$D611,GV$129:GV$159)</f>
        <v>0</v>
      </c>
      <c r="GT611" s="9"/>
      <c r="GU611" s="10"/>
      <c r="GV611" s="20"/>
      <c r="GW611" s="19">
        <f t="shared" si="15"/>
        <v>0</v>
      </c>
      <c r="GX611" s="472"/>
      <c r="GY611" s="522"/>
    </row>
    <row r="612" spans="1:207" ht="30.75" customHeight="1">
      <c r="A612" s="47" t="s">
        <v>80</v>
      </c>
      <c r="B612" s="496"/>
      <c r="C612" s="449" t="s">
        <v>527</v>
      </c>
      <c r="D612" s="445" t="s">
        <v>482</v>
      </c>
      <c r="E612" s="6">
        <f>SUMIF(F$160:F$190,$D612,H$160:H$190)</f>
        <v>0</v>
      </c>
      <c r="F612" s="9"/>
      <c r="G612" s="10"/>
      <c r="H612" s="11"/>
      <c r="I612" s="6">
        <f>SUMIF(J$160:J$190,$D612,L$160:L$190)</f>
        <v>0</v>
      </c>
      <c r="J612" s="9"/>
      <c r="K612" s="10"/>
      <c r="L612" s="11"/>
      <c r="M612" s="6">
        <f>SUMIF(N$160:N$190,$D612,P$160:P$190)</f>
        <v>0</v>
      </c>
      <c r="N612" s="9"/>
      <c r="O612" s="10"/>
      <c r="P612" s="11"/>
      <c r="Q612" s="6">
        <f>SUMIF(R$160:R$190,$D612,T$160:T$190)</f>
        <v>0</v>
      </c>
      <c r="R612" s="9"/>
      <c r="S612" s="10"/>
      <c r="T612" s="11"/>
      <c r="U612" s="6">
        <f>SUMIF(V$160:V$190,$D612,X$160:X$190)</f>
        <v>0</v>
      </c>
      <c r="V612" s="9"/>
      <c r="W612" s="10"/>
      <c r="X612" s="11"/>
      <c r="Y612" s="6">
        <f>SUMIF(Z$160:Z$190,$D612,AB$160:AB$190)</f>
        <v>0</v>
      </c>
      <c r="Z612" s="9"/>
      <c r="AA612" s="10"/>
      <c r="AB612" s="11"/>
      <c r="AC612" s="6">
        <f>SUMIF(AD$160:AD$190,$D612,AF$160:AF$190)</f>
        <v>0</v>
      </c>
      <c r="AD612" s="9"/>
      <c r="AE612" s="10"/>
      <c r="AF612" s="11"/>
      <c r="AG612" s="6">
        <f>SUMIF(AH$160:AH$190,$D612,AJ$160:AJ$190)</f>
        <v>0</v>
      </c>
      <c r="AH612" s="9"/>
      <c r="AI612" s="10"/>
      <c r="AJ612" s="11"/>
      <c r="AK612" s="6">
        <f>SUMIF(AL$160:AL$190,$D612,AN$160:AN$190)</f>
        <v>0</v>
      </c>
      <c r="AL612" s="9"/>
      <c r="AM612" s="10"/>
      <c r="AN612" s="11"/>
      <c r="AO612" s="6">
        <f>SUMIF(AP$160:AP$190,$D612,AR$160:AR$190)</f>
        <v>0</v>
      </c>
      <c r="AP612" s="9"/>
      <c r="AQ612" s="10"/>
      <c r="AR612" s="11"/>
      <c r="AS612" s="6">
        <f>SUMIF(AT$160:AT$190,$D612,AV$160:AV$190)</f>
        <v>0</v>
      </c>
      <c r="AT612" s="9"/>
      <c r="AU612" s="10"/>
      <c r="AV612" s="11"/>
      <c r="AW612" s="6">
        <f>SUMIF(AX$160:AX$190,$D612,AZ$160:AZ$190)</f>
        <v>0</v>
      </c>
      <c r="AX612" s="9"/>
      <c r="AY612" s="10"/>
      <c r="AZ612" s="11"/>
      <c r="BA612" s="6">
        <f>SUMIF(BB$160:BB$190,$D612,BD$160:BD$190)</f>
        <v>0</v>
      </c>
      <c r="BB612" s="9"/>
      <c r="BC612" s="10"/>
      <c r="BD612" s="11"/>
      <c r="BE612" s="6">
        <f>SUMIF(BF$160:BF$190,$D612,BH$160:BH$190)</f>
        <v>0</v>
      </c>
      <c r="BF612" s="9"/>
      <c r="BG612" s="10"/>
      <c r="BH612" s="11"/>
      <c r="BI612" s="6">
        <f>SUMIF(BJ$160:BJ$190,$D612,BL$160:BL$190)</f>
        <v>0</v>
      </c>
      <c r="BJ612" s="9"/>
      <c r="BK612" s="10"/>
      <c r="BL612" s="11"/>
      <c r="BM612" s="6">
        <f>SUMIF(BN$160:BN$190,$D612,BP$160:BP$190)</f>
        <v>0</v>
      </c>
      <c r="BN612" s="9"/>
      <c r="BO612" s="10"/>
      <c r="BP612" s="11"/>
      <c r="BQ612" s="6">
        <f>SUMIF(BR$160:BR$190,$D612,BT$160:BT$190)</f>
        <v>0</v>
      </c>
      <c r="BR612" s="9"/>
      <c r="BS612" s="10"/>
      <c r="BT612" s="11"/>
      <c r="BU612" s="6">
        <f>SUMIF(BV$160:BV$190,$D612,BX$160:BX$190)</f>
        <v>0</v>
      </c>
      <c r="BV612" s="9"/>
      <c r="BW612" s="10"/>
      <c r="BX612" s="11"/>
      <c r="BY612" s="6">
        <f>SUMIF(BZ$160:BZ$190,$D612,CB$160:CB$190)</f>
        <v>0</v>
      </c>
      <c r="BZ612" s="9"/>
      <c r="CA612" s="10"/>
      <c r="CB612" s="11"/>
      <c r="CC612" s="6">
        <f>SUMIF(CD$160:CD$190,$D612,CF$160:CF$190)</f>
        <v>0</v>
      </c>
      <c r="CD612" s="9"/>
      <c r="CE612" s="10"/>
      <c r="CF612" s="11"/>
      <c r="CG612" s="6">
        <f>SUMIF(CH$160:CH$190,$D612,CJ$160:CJ$190)</f>
        <v>0</v>
      </c>
      <c r="CH612" s="9"/>
      <c r="CI612" s="10"/>
      <c r="CJ612" s="11"/>
      <c r="CK612" s="6">
        <f>SUMIF(CL$160:CL$190,$D612,CN$160:CN$190)</f>
        <v>0</v>
      </c>
      <c r="CL612" s="9"/>
      <c r="CM612" s="10"/>
      <c r="CN612" s="11"/>
      <c r="CO612" s="6">
        <f>SUMIF(CP$160:CP$190,$D612,CR$160:CR$190)</f>
        <v>0</v>
      </c>
      <c r="CP612" s="9"/>
      <c r="CQ612" s="10"/>
      <c r="CR612" s="11"/>
      <c r="CS612" s="6">
        <f>SUMIF(CT$160:CT$190,$D612,CV$160:CV$190)</f>
        <v>0</v>
      </c>
      <c r="CT612" s="9"/>
      <c r="CU612" s="10"/>
      <c r="CV612" s="11"/>
      <c r="CW612" s="6">
        <f>SUMIF(CX$160:CX$190,$D612,CZ$160:CZ$190)</f>
        <v>0</v>
      </c>
      <c r="CX612" s="9"/>
      <c r="CY612" s="10"/>
      <c r="CZ612" s="11"/>
      <c r="DA612" s="6">
        <f>SUMIF(DB$160:DB$190,$D612,DD$160:DD$190)</f>
        <v>0</v>
      </c>
      <c r="DB612" s="9"/>
      <c r="DC612" s="10"/>
      <c r="DD612" s="11"/>
      <c r="DE612" s="6">
        <f>SUMIF(DF$160:DF$190,$D612,DH$160:DH$190)</f>
        <v>0</v>
      </c>
      <c r="DF612" s="9"/>
      <c r="DG612" s="10"/>
      <c r="DH612" s="11"/>
      <c r="DI612" s="6">
        <f>SUMIF(DJ$160:DJ$190,$D612,DL$160:DL$190)</f>
        <v>0</v>
      </c>
      <c r="DJ612" s="9"/>
      <c r="DK612" s="10"/>
      <c r="DL612" s="11"/>
      <c r="DM612" s="6">
        <f>SUMIF(DN$160:DN$190,$D612,DP$160:DP$190)</f>
        <v>0</v>
      </c>
      <c r="DN612" s="9"/>
      <c r="DO612" s="10"/>
      <c r="DP612" s="11"/>
      <c r="DQ612" s="6">
        <f>SUMIF(DR$160:DR$190,$D612,DT$160:DT$190)</f>
        <v>0</v>
      </c>
      <c r="DR612" s="9"/>
      <c r="DS612" s="10"/>
      <c r="DT612" s="11"/>
      <c r="DU612" s="6">
        <f>SUMIF(DV$160:DV$190,$D612,DX$160:DX$190)</f>
        <v>0</v>
      </c>
      <c r="DV612" s="9"/>
      <c r="DW612" s="10"/>
      <c r="DX612" s="11"/>
      <c r="DY612" s="6">
        <f>SUMIF(DZ$160:DZ$190,$D612,EB$160:EB$190)</f>
        <v>0</v>
      </c>
      <c r="DZ612" s="9"/>
      <c r="EA612" s="10"/>
      <c r="EB612" s="11"/>
      <c r="EC612" s="6">
        <f>SUMIF(ED$160:ED$190,$D612,EF$160:EF$190)</f>
        <v>0</v>
      </c>
      <c r="ED612" s="9"/>
      <c r="EE612" s="10"/>
      <c r="EF612" s="11"/>
      <c r="EG612" s="6">
        <f>SUMIF(EH$160:EH$190,$D612,EJ$160:EJ$190)</f>
        <v>0</v>
      </c>
      <c r="EH612" s="9"/>
      <c r="EI612" s="10"/>
      <c r="EJ612" s="11"/>
      <c r="EK612" s="6">
        <f>SUMIF(EL$160:EL$190,$D612,EN$160:EN$190)</f>
        <v>0</v>
      </c>
      <c r="EL612" s="9"/>
      <c r="EM612" s="10"/>
      <c r="EN612" s="11"/>
      <c r="EO612" s="6">
        <f>SUMIF(EP$160:EP$190,$D612,ER$160:ER$190)</f>
        <v>0</v>
      </c>
      <c r="EP612" s="9"/>
      <c r="EQ612" s="10"/>
      <c r="ER612" s="11"/>
      <c r="ES612" s="6">
        <f>SUMIF(ET$160:ET$190,$D612,EV$160:EV$190)</f>
        <v>0</v>
      </c>
      <c r="ET612" s="9"/>
      <c r="EU612" s="10"/>
      <c r="EV612" s="11"/>
      <c r="EW612" s="6">
        <f>SUMIF(EX$160:EX$190,$D612,EZ$160:EZ$190)</f>
        <v>0</v>
      </c>
      <c r="EX612" s="9"/>
      <c r="EY612" s="10"/>
      <c r="EZ612" s="11"/>
      <c r="FA612" s="6">
        <f>SUMIF(FB$160:FB$190,$D612,FD$160:FD$190)</f>
        <v>0</v>
      </c>
      <c r="FB612" s="9"/>
      <c r="FC612" s="10"/>
      <c r="FD612" s="11"/>
      <c r="FE612" s="6">
        <f>SUMIF(FF$160:FF$190,$D612,FH$160:FH$190)</f>
        <v>0</v>
      </c>
      <c r="FF612" s="9"/>
      <c r="FG612" s="10"/>
      <c r="FH612" s="11"/>
      <c r="FI612" s="6">
        <f>SUMIF(FJ$160:FJ$190,$D612,FL$160:FL$190)</f>
        <v>0</v>
      </c>
      <c r="FJ612" s="9"/>
      <c r="FK612" s="10"/>
      <c r="FL612" s="11"/>
      <c r="FM612" s="6">
        <f>SUMIF(FN$160:FN$190,$D612,FP$160:FP$190)</f>
        <v>0</v>
      </c>
      <c r="FN612" s="9"/>
      <c r="FO612" s="10"/>
      <c r="FP612" s="11"/>
      <c r="FQ612" s="6">
        <f>SUMIF(FR$160:FR$190,$D612,FT$160:FT$190)</f>
        <v>0</v>
      </c>
      <c r="FR612" s="9"/>
      <c r="FS612" s="10"/>
      <c r="FT612" s="11"/>
      <c r="FU612" s="6">
        <f>SUMIF(FV$160:FV$190,$D612,FX$160:FX$190)</f>
        <v>0</v>
      </c>
      <c r="FV612" s="9"/>
      <c r="FW612" s="10"/>
      <c r="FX612" s="11"/>
      <c r="FY612" s="6">
        <f>SUMIF(FZ$160:FZ$190,$D612,GB$160:GB$190)</f>
        <v>0</v>
      </c>
      <c r="FZ612" s="9"/>
      <c r="GA612" s="10"/>
      <c r="GB612" s="11"/>
      <c r="GC612" s="6">
        <f>SUMIF(GD$160:GD$190,$D612,GF$160:GF$190)</f>
        <v>0</v>
      </c>
      <c r="GD612" s="9"/>
      <c r="GE612" s="10"/>
      <c r="GF612" s="11"/>
      <c r="GG612" s="6">
        <f>SUMIF(GH$160:GH$190,$D612,GJ$160:GJ$190)</f>
        <v>0</v>
      </c>
      <c r="GH612" s="9"/>
      <c r="GI612" s="10"/>
      <c r="GJ612" s="11"/>
      <c r="GK612" s="6">
        <f>SUMIF(GL$160:GL$190,$D612,GN$160:GN$190)</f>
        <v>0</v>
      </c>
      <c r="GL612" s="9"/>
      <c r="GM612" s="10"/>
      <c r="GN612" s="11"/>
      <c r="GO612" s="6">
        <f>SUMIF(GP$160:GP$190,$D612,GR$160:GR$190)</f>
        <v>0</v>
      </c>
      <c r="GP612" s="9"/>
      <c r="GQ612" s="10"/>
      <c r="GR612" s="11"/>
      <c r="GS612" s="6">
        <f>SUMIF(GT$160:GT$190,$D612,GV$160:GV$190)</f>
        <v>0</v>
      </c>
      <c r="GT612" s="9"/>
      <c r="GU612" s="10"/>
      <c r="GV612" s="20"/>
      <c r="GW612" s="19">
        <f t="shared" si="15"/>
        <v>0</v>
      </c>
      <c r="GX612" s="472"/>
      <c r="GY612" s="522"/>
    </row>
    <row r="613" spans="1:207" ht="30.75" customHeight="1">
      <c r="A613" s="47" t="s">
        <v>81</v>
      </c>
      <c r="B613" s="496"/>
      <c r="C613" s="449" t="s">
        <v>527</v>
      </c>
      <c r="D613" s="445" t="s">
        <v>482</v>
      </c>
      <c r="E613" s="6">
        <f>SUMIF(F$191:F$221,$D613,H$191:H$221)</f>
        <v>0</v>
      </c>
      <c r="F613" s="9"/>
      <c r="G613" s="10"/>
      <c r="H613" s="11"/>
      <c r="I613" s="6">
        <f>SUMIF(J$191:J$221,$D613,L$191:L$221)</f>
        <v>0</v>
      </c>
      <c r="J613" s="9"/>
      <c r="K613" s="10"/>
      <c r="L613" s="11"/>
      <c r="M613" s="6">
        <f>SUMIF(N$191:N$221,$D613,P$191:P$221)</f>
        <v>0</v>
      </c>
      <c r="N613" s="9"/>
      <c r="O613" s="10"/>
      <c r="P613" s="11"/>
      <c r="Q613" s="6">
        <f>SUMIF(R$191:R$221,$D613,T$191:T$221)</f>
        <v>0</v>
      </c>
      <c r="R613" s="9"/>
      <c r="S613" s="10"/>
      <c r="T613" s="11"/>
      <c r="U613" s="6">
        <f>SUMIF(V$191:V$221,$D613,X$191:X$221)</f>
        <v>0</v>
      </c>
      <c r="V613" s="9"/>
      <c r="W613" s="10"/>
      <c r="X613" s="11"/>
      <c r="Y613" s="6">
        <f>SUMIF(Z$191:Z$221,$D613,AB$191:AB$221)</f>
        <v>0</v>
      </c>
      <c r="Z613" s="9"/>
      <c r="AA613" s="10"/>
      <c r="AB613" s="11"/>
      <c r="AC613" s="6">
        <f>SUMIF(AD$191:AD$221,$D613,AF$191:AF$221)</f>
        <v>0</v>
      </c>
      <c r="AD613" s="9"/>
      <c r="AE613" s="10"/>
      <c r="AF613" s="11"/>
      <c r="AG613" s="6">
        <f>SUMIF(AH$191:AH$221,$D613,AJ$191:AJ$221)</f>
        <v>0</v>
      </c>
      <c r="AH613" s="9"/>
      <c r="AI613" s="10"/>
      <c r="AJ613" s="11"/>
      <c r="AK613" s="6">
        <f>SUMIF(AL$191:AL$221,$D613,AN$191:AN$221)</f>
        <v>0</v>
      </c>
      <c r="AL613" s="9"/>
      <c r="AM613" s="10"/>
      <c r="AN613" s="11"/>
      <c r="AO613" s="6">
        <f>SUMIF(AP$191:AP$221,$D613,AR$191:AR$221)</f>
        <v>0</v>
      </c>
      <c r="AP613" s="9"/>
      <c r="AQ613" s="10"/>
      <c r="AR613" s="11"/>
      <c r="AS613" s="6">
        <f>SUMIF(AT$191:AT$221,$D613,AV$191:AV$221)</f>
        <v>0</v>
      </c>
      <c r="AT613" s="9"/>
      <c r="AU613" s="10"/>
      <c r="AV613" s="11"/>
      <c r="AW613" s="6">
        <f>SUMIF(AX$191:AX$221,$D613,AZ$191:AZ$221)</f>
        <v>0</v>
      </c>
      <c r="AX613" s="9"/>
      <c r="AY613" s="10"/>
      <c r="AZ613" s="11"/>
      <c r="BA613" s="6">
        <f>SUMIF(BB$191:BB$221,$D613,BD$191:BD$221)</f>
        <v>0</v>
      </c>
      <c r="BB613" s="9"/>
      <c r="BC613" s="10"/>
      <c r="BD613" s="11"/>
      <c r="BE613" s="6">
        <f>SUMIF(BF$191:BF$221,$D613,BH$191:BH$221)</f>
        <v>0</v>
      </c>
      <c r="BF613" s="9"/>
      <c r="BG613" s="10"/>
      <c r="BH613" s="11"/>
      <c r="BI613" s="6">
        <f>SUMIF(BJ$191:BJ$221,$D613,BL$191:BL$221)</f>
        <v>0</v>
      </c>
      <c r="BJ613" s="9"/>
      <c r="BK613" s="10"/>
      <c r="BL613" s="11"/>
      <c r="BM613" s="6">
        <f>SUMIF(BN$191:BN$221,$D613,BP$191:BP$221)</f>
        <v>0</v>
      </c>
      <c r="BN613" s="9"/>
      <c r="BO613" s="10"/>
      <c r="BP613" s="11"/>
      <c r="BQ613" s="6">
        <f>SUMIF(BR$191:BR$221,$D613,BT$191:BT$221)</f>
        <v>0</v>
      </c>
      <c r="BR613" s="9"/>
      <c r="BS613" s="10"/>
      <c r="BT613" s="11"/>
      <c r="BU613" s="6">
        <f>SUMIF(BV$191:BV$221,$D613,BX$191:BX$221)</f>
        <v>0</v>
      </c>
      <c r="BV613" s="9"/>
      <c r="BW613" s="10"/>
      <c r="BX613" s="11"/>
      <c r="BY613" s="6">
        <f>SUMIF(BZ$191:BZ$221,$D613,CB$191:CB$221)</f>
        <v>0</v>
      </c>
      <c r="BZ613" s="9"/>
      <c r="CA613" s="10"/>
      <c r="CB613" s="11"/>
      <c r="CC613" s="6">
        <f>SUMIF(CD$191:CD$221,$D613,CF$191:CF$221)</f>
        <v>0</v>
      </c>
      <c r="CD613" s="9"/>
      <c r="CE613" s="10"/>
      <c r="CF613" s="11"/>
      <c r="CG613" s="6">
        <f>SUMIF(CH$191:CH$221,$D613,CJ$191:CJ$221)</f>
        <v>0</v>
      </c>
      <c r="CH613" s="9"/>
      <c r="CI613" s="10"/>
      <c r="CJ613" s="11"/>
      <c r="CK613" s="6">
        <f>SUMIF(CL$191:CL$221,$D613,CN$191:CN$221)</f>
        <v>0</v>
      </c>
      <c r="CL613" s="9"/>
      <c r="CM613" s="10"/>
      <c r="CN613" s="11"/>
      <c r="CO613" s="6">
        <f>SUMIF(CP$191:CP$221,$D613,CR$191:CR$221)</f>
        <v>0</v>
      </c>
      <c r="CP613" s="9"/>
      <c r="CQ613" s="10"/>
      <c r="CR613" s="11"/>
      <c r="CS613" s="6">
        <f>SUMIF(CT$191:CT$221,$D613,CV$191:CV$221)</f>
        <v>0</v>
      </c>
      <c r="CT613" s="9"/>
      <c r="CU613" s="10"/>
      <c r="CV613" s="11"/>
      <c r="CW613" s="6">
        <f>SUMIF(CX$191:CX$221,$D613,CZ$191:CZ$221)</f>
        <v>0</v>
      </c>
      <c r="CX613" s="9"/>
      <c r="CY613" s="10"/>
      <c r="CZ613" s="11"/>
      <c r="DA613" s="6">
        <f>SUMIF(DB$191:DB$221,$D613,DD$191:DD$221)</f>
        <v>0</v>
      </c>
      <c r="DB613" s="9"/>
      <c r="DC613" s="10"/>
      <c r="DD613" s="11"/>
      <c r="DE613" s="6">
        <f>SUMIF(DF$191:DF$221,$D613,DH$191:DH$221)</f>
        <v>0</v>
      </c>
      <c r="DF613" s="9"/>
      <c r="DG613" s="10"/>
      <c r="DH613" s="11"/>
      <c r="DI613" s="6">
        <f>SUMIF(DJ$191:DJ$221,$D613,DL$191:DL$221)</f>
        <v>0</v>
      </c>
      <c r="DJ613" s="9"/>
      <c r="DK613" s="10"/>
      <c r="DL613" s="11"/>
      <c r="DM613" s="6">
        <f>SUMIF(DN$191:DN$221,$D613,DP$191:DP$221)</f>
        <v>0</v>
      </c>
      <c r="DN613" s="9"/>
      <c r="DO613" s="10"/>
      <c r="DP613" s="11"/>
      <c r="DQ613" s="6">
        <f>SUMIF(DR$191:DR$221,$D613,DT$191:DT$221)</f>
        <v>0</v>
      </c>
      <c r="DR613" s="9"/>
      <c r="DS613" s="10"/>
      <c r="DT613" s="11"/>
      <c r="DU613" s="6">
        <f>SUMIF(DV$191:DV$221,$D613,DX$191:DX$221)</f>
        <v>0</v>
      </c>
      <c r="DV613" s="9"/>
      <c r="DW613" s="10"/>
      <c r="DX613" s="11"/>
      <c r="DY613" s="6">
        <f>SUMIF(DZ$191:DZ$221,$D613,EB$191:EB$221)</f>
        <v>0</v>
      </c>
      <c r="DZ613" s="9"/>
      <c r="EA613" s="10"/>
      <c r="EB613" s="11"/>
      <c r="EC613" s="6">
        <f>SUMIF(ED$191:ED$221,$D613,EF$191:EF$221)</f>
        <v>0</v>
      </c>
      <c r="ED613" s="9"/>
      <c r="EE613" s="10"/>
      <c r="EF613" s="11"/>
      <c r="EG613" s="6">
        <f>SUMIF(EH$191:EH$221,$D613,EJ$191:EJ$221)</f>
        <v>0</v>
      </c>
      <c r="EH613" s="9"/>
      <c r="EI613" s="10"/>
      <c r="EJ613" s="11"/>
      <c r="EK613" s="6">
        <f>SUMIF(EL$191:EL$221,$D613,EN$191:EN$221)</f>
        <v>0</v>
      </c>
      <c r="EL613" s="9"/>
      <c r="EM613" s="10"/>
      <c r="EN613" s="11"/>
      <c r="EO613" s="6">
        <f>SUMIF(EP$191:EP$221,$D613,ER$191:ER$221)</f>
        <v>0</v>
      </c>
      <c r="EP613" s="9"/>
      <c r="EQ613" s="10"/>
      <c r="ER613" s="11"/>
      <c r="ES613" s="6">
        <f>SUMIF(ET$191:ET$221,$D613,EV$191:EV$221)</f>
        <v>0</v>
      </c>
      <c r="ET613" s="9"/>
      <c r="EU613" s="10"/>
      <c r="EV613" s="11"/>
      <c r="EW613" s="6">
        <f>SUMIF(EX$191:EX$221,$D613,EZ$191:EZ$221)</f>
        <v>0</v>
      </c>
      <c r="EX613" s="9"/>
      <c r="EY613" s="10"/>
      <c r="EZ613" s="11"/>
      <c r="FA613" s="6">
        <f>SUMIF(FB$191:FB$221,$D613,FD$191:FD$221)</f>
        <v>0</v>
      </c>
      <c r="FB613" s="9"/>
      <c r="FC613" s="10"/>
      <c r="FD613" s="11"/>
      <c r="FE613" s="6">
        <f>SUMIF(FF$191:FF$221,$D613,FH$191:FH$221)</f>
        <v>0</v>
      </c>
      <c r="FF613" s="9"/>
      <c r="FG613" s="10"/>
      <c r="FH613" s="11"/>
      <c r="FI613" s="6">
        <f>SUMIF(FJ$191:FJ$221,$D613,FL$191:FL$221)</f>
        <v>0</v>
      </c>
      <c r="FJ613" s="9"/>
      <c r="FK613" s="10"/>
      <c r="FL613" s="11"/>
      <c r="FM613" s="6">
        <f>SUMIF(FN$191:FN$221,$D613,FP$191:FP$221)</f>
        <v>0</v>
      </c>
      <c r="FN613" s="9"/>
      <c r="FO613" s="10"/>
      <c r="FP613" s="11"/>
      <c r="FQ613" s="6">
        <f>SUMIF(FR$191:FR$221,$D613,FT$191:FT$221)</f>
        <v>0</v>
      </c>
      <c r="FR613" s="9"/>
      <c r="FS613" s="10"/>
      <c r="FT613" s="11"/>
      <c r="FU613" s="6">
        <f>SUMIF(FV$191:FV$221,$D613,FX$191:FX$221)</f>
        <v>0</v>
      </c>
      <c r="FV613" s="9"/>
      <c r="FW613" s="10"/>
      <c r="FX613" s="11"/>
      <c r="FY613" s="6">
        <f>SUMIF(FZ$191:FZ$221,$D613,GB$191:GB$221)</f>
        <v>0</v>
      </c>
      <c r="FZ613" s="9"/>
      <c r="GA613" s="10"/>
      <c r="GB613" s="11"/>
      <c r="GC613" s="6">
        <f>SUMIF(GD$191:GD$221,$D613,GF$191:GF$221)</f>
        <v>0</v>
      </c>
      <c r="GD613" s="9"/>
      <c r="GE613" s="10"/>
      <c r="GF613" s="11"/>
      <c r="GG613" s="6">
        <f>SUMIF(GH$191:GH$221,$D613,GJ$191:GJ$221)</f>
        <v>0</v>
      </c>
      <c r="GH613" s="9"/>
      <c r="GI613" s="10"/>
      <c r="GJ613" s="11"/>
      <c r="GK613" s="6">
        <f>SUMIF(GL$191:GL$221,$D613,GN$191:GN$221)</f>
        <v>0</v>
      </c>
      <c r="GL613" s="9"/>
      <c r="GM613" s="10"/>
      <c r="GN613" s="11"/>
      <c r="GO613" s="6">
        <f>SUMIF(GP$191:GP$221,$D613,GR$191:GR$221)</f>
        <v>0</v>
      </c>
      <c r="GP613" s="9"/>
      <c r="GQ613" s="10"/>
      <c r="GR613" s="11"/>
      <c r="GS613" s="6">
        <f>SUMIF(GT$191:GT$221,$D613,GV$191:GV$221)</f>
        <v>0</v>
      </c>
      <c r="GT613" s="9"/>
      <c r="GU613" s="10"/>
      <c r="GV613" s="20"/>
      <c r="GW613" s="19">
        <f t="shared" si="15"/>
        <v>0</v>
      </c>
      <c r="GX613" s="472"/>
      <c r="GY613" s="522"/>
    </row>
    <row r="614" spans="1:207" ht="30.75" customHeight="1">
      <c r="A614" s="47" t="s">
        <v>82</v>
      </c>
      <c r="B614" s="496"/>
      <c r="C614" s="449" t="s">
        <v>527</v>
      </c>
      <c r="D614" s="445" t="s">
        <v>482</v>
      </c>
      <c r="E614" s="6">
        <f>SUMIF(F$222:F$252,$D614,H$222:H$252)</f>
        <v>0</v>
      </c>
      <c r="F614" s="9"/>
      <c r="G614" s="10"/>
      <c r="H614" s="11"/>
      <c r="I614" s="6">
        <f>SUMIF(J$222:J$252,$D614,L$222:L$252)</f>
        <v>0</v>
      </c>
      <c r="J614" s="9"/>
      <c r="K614" s="10"/>
      <c r="L614" s="11"/>
      <c r="M614" s="6">
        <f>SUMIF(N$222:N$252,$D614,P$222:P$252)</f>
        <v>0</v>
      </c>
      <c r="N614" s="9"/>
      <c r="O614" s="10"/>
      <c r="P614" s="11"/>
      <c r="Q614" s="6">
        <f>SUMIF(R$222:R$252,$D614,T$222:T$252)</f>
        <v>0</v>
      </c>
      <c r="R614" s="9"/>
      <c r="S614" s="10"/>
      <c r="T614" s="11"/>
      <c r="U614" s="6">
        <f>SUMIF(V$222:V$252,$D614,X$222:X$252)</f>
        <v>0</v>
      </c>
      <c r="V614" s="9"/>
      <c r="W614" s="10"/>
      <c r="X614" s="11"/>
      <c r="Y614" s="6">
        <f>SUMIF(Z$222:Z$252,$D614,AB$222:AB$252)</f>
        <v>0</v>
      </c>
      <c r="Z614" s="9"/>
      <c r="AA614" s="10"/>
      <c r="AB614" s="11"/>
      <c r="AC614" s="6">
        <f>SUMIF(AD$222:AD$252,$D614,AF$222:AF$252)</f>
        <v>0</v>
      </c>
      <c r="AD614" s="9"/>
      <c r="AE614" s="10"/>
      <c r="AF614" s="11"/>
      <c r="AG614" s="6">
        <f>SUMIF(AH$222:AH$252,$D614,AJ$222:AJ$252)</f>
        <v>0</v>
      </c>
      <c r="AH614" s="9"/>
      <c r="AI614" s="10"/>
      <c r="AJ614" s="11"/>
      <c r="AK614" s="6">
        <f>SUMIF(AL$222:AL$252,$D614,AN$222:AN$252)</f>
        <v>0</v>
      </c>
      <c r="AL614" s="9"/>
      <c r="AM614" s="10"/>
      <c r="AN614" s="11"/>
      <c r="AO614" s="6">
        <f>SUMIF(AP$222:AP$252,$D614,AR$222:AR$252)</f>
        <v>0</v>
      </c>
      <c r="AP614" s="9"/>
      <c r="AQ614" s="10"/>
      <c r="AR614" s="11"/>
      <c r="AS614" s="6">
        <f>SUMIF(AT$222:AT$252,$D614,AV$222:AV$252)</f>
        <v>0</v>
      </c>
      <c r="AT614" s="9"/>
      <c r="AU614" s="10"/>
      <c r="AV614" s="11"/>
      <c r="AW614" s="6">
        <f>SUMIF(AX$222:AX$252,$D614,AZ$222:AZ$252)</f>
        <v>0</v>
      </c>
      <c r="AX614" s="9"/>
      <c r="AY614" s="10"/>
      <c r="AZ614" s="11"/>
      <c r="BA614" s="6">
        <f>SUMIF(BB$222:BB$252,$D614,BD$222:BD$252)</f>
        <v>0</v>
      </c>
      <c r="BB614" s="9"/>
      <c r="BC614" s="10"/>
      <c r="BD614" s="11"/>
      <c r="BE614" s="6">
        <f>SUMIF(BF$222:BF$252,$D614,BH$222:BH$252)</f>
        <v>0</v>
      </c>
      <c r="BF614" s="9"/>
      <c r="BG614" s="10"/>
      <c r="BH614" s="11"/>
      <c r="BI614" s="6">
        <f>SUMIF(BJ$222:BJ$252,$D614,BL$222:BL$252)</f>
        <v>0</v>
      </c>
      <c r="BJ614" s="9"/>
      <c r="BK614" s="10"/>
      <c r="BL614" s="11"/>
      <c r="BM614" s="6">
        <f>SUMIF(BN$222:BN$252,$D614,BP$222:BP$252)</f>
        <v>0</v>
      </c>
      <c r="BN614" s="9"/>
      <c r="BO614" s="10"/>
      <c r="BP614" s="11"/>
      <c r="BQ614" s="6">
        <f>SUMIF(BR$222:BR$252,$D614,BT$222:BT$252)</f>
        <v>0</v>
      </c>
      <c r="BR614" s="9"/>
      <c r="BS614" s="10"/>
      <c r="BT614" s="11"/>
      <c r="BU614" s="6">
        <f>SUMIF(BV$222:BV$252,$D614,BX$222:BX$252)</f>
        <v>0</v>
      </c>
      <c r="BV614" s="9"/>
      <c r="BW614" s="10"/>
      <c r="BX614" s="11"/>
      <c r="BY614" s="6">
        <f>SUMIF(BZ$222:BZ$252,$D614,CB$222:CB$252)</f>
        <v>0</v>
      </c>
      <c r="BZ614" s="9"/>
      <c r="CA614" s="10"/>
      <c r="CB614" s="11"/>
      <c r="CC614" s="6">
        <f>SUMIF(CD$222:CD$252,$D614,CF$222:CF$252)</f>
        <v>0</v>
      </c>
      <c r="CD614" s="9"/>
      <c r="CE614" s="10"/>
      <c r="CF614" s="11"/>
      <c r="CG614" s="6">
        <f>SUMIF(CH$222:CH$252,$D614,CJ$222:CJ$252)</f>
        <v>0</v>
      </c>
      <c r="CH614" s="9"/>
      <c r="CI614" s="10"/>
      <c r="CJ614" s="11"/>
      <c r="CK614" s="6">
        <f>SUMIF(CL$222:CL$252,$D614,CN$222:CN$252)</f>
        <v>0</v>
      </c>
      <c r="CL614" s="9"/>
      <c r="CM614" s="10"/>
      <c r="CN614" s="11"/>
      <c r="CO614" s="6">
        <f>SUMIF(CP$222:CP$252,$D614,CR$222:CR$252)</f>
        <v>0</v>
      </c>
      <c r="CP614" s="9"/>
      <c r="CQ614" s="10"/>
      <c r="CR614" s="11"/>
      <c r="CS614" s="6">
        <f>SUMIF(CT$222:CT$252,$D614,CV$222:CV$252)</f>
        <v>0</v>
      </c>
      <c r="CT614" s="9"/>
      <c r="CU614" s="10"/>
      <c r="CV614" s="11"/>
      <c r="CW614" s="6">
        <f>SUMIF(CX$222:CX$252,$D614,CZ$222:CZ$252)</f>
        <v>0</v>
      </c>
      <c r="CX614" s="9"/>
      <c r="CY614" s="10"/>
      <c r="CZ614" s="11"/>
      <c r="DA614" s="6">
        <f>SUMIF(DB$222:DB$252,$D614,DD$222:DD$252)</f>
        <v>0</v>
      </c>
      <c r="DB614" s="9"/>
      <c r="DC614" s="10"/>
      <c r="DD614" s="11"/>
      <c r="DE614" s="6">
        <f>SUMIF(DF$222:DF$252,$D614,DH$222:DH$252)</f>
        <v>0</v>
      </c>
      <c r="DF614" s="9"/>
      <c r="DG614" s="10"/>
      <c r="DH614" s="11"/>
      <c r="DI614" s="6">
        <f>SUMIF(DJ$222:DJ$252,$D614,DL$222:DL$252)</f>
        <v>0</v>
      </c>
      <c r="DJ614" s="9"/>
      <c r="DK614" s="10"/>
      <c r="DL614" s="11"/>
      <c r="DM614" s="6">
        <f>SUMIF(DN$222:DN$252,$D614,DP$222:DP$252)</f>
        <v>0</v>
      </c>
      <c r="DN614" s="9"/>
      <c r="DO614" s="10"/>
      <c r="DP614" s="11"/>
      <c r="DQ614" s="6">
        <f>SUMIF(DR$222:DR$252,$D614,DT$222:DT$252)</f>
        <v>0</v>
      </c>
      <c r="DR614" s="9"/>
      <c r="DS614" s="10"/>
      <c r="DT614" s="11"/>
      <c r="DU614" s="6">
        <f>SUMIF(DV$222:DV$252,$D614,DX$222:DX$252)</f>
        <v>0</v>
      </c>
      <c r="DV614" s="9"/>
      <c r="DW614" s="10"/>
      <c r="DX614" s="11"/>
      <c r="DY614" s="6">
        <f>SUMIF(DZ$222:DZ$252,$D614,EB$222:EB$252)</f>
        <v>0</v>
      </c>
      <c r="DZ614" s="9"/>
      <c r="EA614" s="10"/>
      <c r="EB614" s="11"/>
      <c r="EC614" s="6">
        <f>SUMIF(ED$222:ED$252,$D614,EF$222:EF$252)</f>
        <v>0</v>
      </c>
      <c r="ED614" s="9"/>
      <c r="EE614" s="10"/>
      <c r="EF614" s="11"/>
      <c r="EG614" s="6">
        <f>SUMIF(EH$222:EH$252,$D614,EJ$222:EJ$252)</f>
        <v>0</v>
      </c>
      <c r="EH614" s="9"/>
      <c r="EI614" s="10"/>
      <c r="EJ614" s="11"/>
      <c r="EK614" s="6">
        <f>SUMIF(EL$222:EL$252,$D614,EN$222:EN$252)</f>
        <v>0</v>
      </c>
      <c r="EL614" s="9"/>
      <c r="EM614" s="10"/>
      <c r="EN614" s="11"/>
      <c r="EO614" s="6">
        <f>SUMIF(EP$222:EP$252,$D614,ER$222:ER$252)</f>
        <v>0</v>
      </c>
      <c r="EP614" s="9"/>
      <c r="EQ614" s="10"/>
      <c r="ER614" s="11"/>
      <c r="ES614" s="6">
        <f>SUMIF(ET$222:ET$252,$D614,EV$222:EV$252)</f>
        <v>0</v>
      </c>
      <c r="ET614" s="9"/>
      <c r="EU614" s="10"/>
      <c r="EV614" s="11"/>
      <c r="EW614" s="6">
        <f>SUMIF(EX$222:EX$252,$D614,EZ$222:EZ$252)</f>
        <v>0</v>
      </c>
      <c r="EX614" s="9"/>
      <c r="EY614" s="10"/>
      <c r="EZ614" s="11"/>
      <c r="FA614" s="6">
        <f>SUMIF(FB$222:FB$252,$D614,FD$222:FD$252)</f>
        <v>0</v>
      </c>
      <c r="FB614" s="9"/>
      <c r="FC614" s="10"/>
      <c r="FD614" s="11"/>
      <c r="FE614" s="6">
        <f>SUMIF(FF$222:FF$252,$D614,FH$222:FH$252)</f>
        <v>0</v>
      </c>
      <c r="FF614" s="9"/>
      <c r="FG614" s="10"/>
      <c r="FH614" s="11"/>
      <c r="FI614" s="6">
        <f>SUMIF(FJ$222:FJ$252,$D614,FL$222:FL$252)</f>
        <v>0</v>
      </c>
      <c r="FJ614" s="9"/>
      <c r="FK614" s="10"/>
      <c r="FL614" s="11"/>
      <c r="FM614" s="6">
        <f>SUMIF(FN$222:FN$252,$D614,FP$222:FP$252)</f>
        <v>0</v>
      </c>
      <c r="FN614" s="9"/>
      <c r="FO614" s="10"/>
      <c r="FP614" s="11"/>
      <c r="FQ614" s="6">
        <f>SUMIF(FR$222:FR$252,$D614,FT$222:FT$252)</f>
        <v>0</v>
      </c>
      <c r="FR614" s="9"/>
      <c r="FS614" s="10"/>
      <c r="FT614" s="11"/>
      <c r="FU614" s="6">
        <f>SUMIF(FV$222:FV$252,$D614,FX$222:FX$252)</f>
        <v>0</v>
      </c>
      <c r="FV614" s="9"/>
      <c r="FW614" s="10"/>
      <c r="FX614" s="11"/>
      <c r="FY614" s="6">
        <f>SUMIF(FZ$222:FZ$252,$D614,GB$222:GB$252)</f>
        <v>0</v>
      </c>
      <c r="FZ614" s="9"/>
      <c r="GA614" s="10"/>
      <c r="GB614" s="11"/>
      <c r="GC614" s="6">
        <f>SUMIF(GD$222:GD$252,$D614,GF$222:GF$252)</f>
        <v>0</v>
      </c>
      <c r="GD614" s="9"/>
      <c r="GE614" s="10"/>
      <c r="GF614" s="11"/>
      <c r="GG614" s="6">
        <f>SUMIF(GH$222:GH$252,$D614,GJ$222:GJ$252)</f>
        <v>0</v>
      </c>
      <c r="GH614" s="9"/>
      <c r="GI614" s="10"/>
      <c r="GJ614" s="11"/>
      <c r="GK614" s="6">
        <f>SUMIF(GL$222:GL$252,$D614,GN$222:GN$252)</f>
        <v>0</v>
      </c>
      <c r="GL614" s="9"/>
      <c r="GM614" s="10"/>
      <c r="GN614" s="11"/>
      <c r="GO614" s="6">
        <f>SUMIF(GP$222:GP$252,$D614,GR$222:GR$252)</f>
        <v>0</v>
      </c>
      <c r="GP614" s="9"/>
      <c r="GQ614" s="10"/>
      <c r="GR614" s="11"/>
      <c r="GS614" s="6">
        <f>SUMIF(GT$222:GT$252,$D614,GV$222:GV$252)</f>
        <v>0</v>
      </c>
      <c r="GT614" s="9"/>
      <c r="GU614" s="10"/>
      <c r="GV614" s="20"/>
      <c r="GW614" s="19">
        <f t="shared" si="15"/>
        <v>0</v>
      </c>
      <c r="GX614" s="472"/>
      <c r="GY614" s="522"/>
    </row>
    <row r="615" spans="1:207" ht="30.75" customHeight="1">
      <c r="A615" s="47" t="s">
        <v>83</v>
      </c>
      <c r="B615" s="496"/>
      <c r="C615" s="449" t="s">
        <v>527</v>
      </c>
      <c r="D615" s="445" t="s">
        <v>482</v>
      </c>
      <c r="E615" s="6">
        <f>SUMIF(F$253:F$283,$D615,H$253:H$283)</f>
        <v>0</v>
      </c>
      <c r="F615" s="9"/>
      <c r="G615" s="10"/>
      <c r="H615" s="11"/>
      <c r="I615" s="6">
        <f>SUMIF(J$253:J$283,$D615,L$253:L$283)</f>
        <v>0</v>
      </c>
      <c r="J615" s="9"/>
      <c r="K615" s="10"/>
      <c r="L615" s="11"/>
      <c r="M615" s="6">
        <f>SUMIF(N$253:N$283,$D615,P$253:P$283)</f>
        <v>0</v>
      </c>
      <c r="N615" s="9"/>
      <c r="O615" s="10"/>
      <c r="P615" s="11"/>
      <c r="Q615" s="6">
        <f>SUMIF(R$253:R$283,$D615,T$253:T$283)</f>
        <v>0</v>
      </c>
      <c r="R615" s="9"/>
      <c r="S615" s="10"/>
      <c r="T615" s="11"/>
      <c r="U615" s="6">
        <f>SUMIF(V$253:V$283,$D615,X$253:X$283)</f>
        <v>0</v>
      </c>
      <c r="V615" s="9"/>
      <c r="W615" s="10"/>
      <c r="X615" s="11"/>
      <c r="Y615" s="6">
        <f>SUMIF(Z$253:Z$283,$D615,AB$253:AB$283)</f>
        <v>0</v>
      </c>
      <c r="Z615" s="9"/>
      <c r="AA615" s="10"/>
      <c r="AB615" s="11"/>
      <c r="AC615" s="6">
        <f>SUMIF(AD$253:AD$283,$D615,AF$253:AF$283)</f>
        <v>0</v>
      </c>
      <c r="AD615" s="9"/>
      <c r="AE615" s="10"/>
      <c r="AF615" s="11"/>
      <c r="AG615" s="6">
        <f>SUMIF(AH$253:AH$283,$D615,AJ$253:AJ$283)</f>
        <v>0</v>
      </c>
      <c r="AH615" s="9"/>
      <c r="AI615" s="10"/>
      <c r="AJ615" s="11"/>
      <c r="AK615" s="6">
        <f>SUMIF(AL$253:AL$283,$D615,AN$253:AN$283)</f>
        <v>0</v>
      </c>
      <c r="AL615" s="9"/>
      <c r="AM615" s="10"/>
      <c r="AN615" s="11"/>
      <c r="AO615" s="6">
        <f>SUMIF(AP$253:AP$283,$D615,AR$253:AR$283)</f>
        <v>0</v>
      </c>
      <c r="AP615" s="9"/>
      <c r="AQ615" s="10"/>
      <c r="AR615" s="11"/>
      <c r="AS615" s="6">
        <f>SUMIF(AT$253:AT$283,$D615,AV$253:AV$283)</f>
        <v>0</v>
      </c>
      <c r="AT615" s="9"/>
      <c r="AU615" s="10"/>
      <c r="AV615" s="11"/>
      <c r="AW615" s="6">
        <f>SUMIF(AX$253:AX$283,$D615,AZ$253:AZ$283)</f>
        <v>0</v>
      </c>
      <c r="AX615" s="9"/>
      <c r="AY615" s="10"/>
      <c r="AZ615" s="11"/>
      <c r="BA615" s="6">
        <f>SUMIF(BB$253:BB$283,$D615,BD$253:BD$283)</f>
        <v>0</v>
      </c>
      <c r="BB615" s="9"/>
      <c r="BC615" s="10"/>
      <c r="BD615" s="11"/>
      <c r="BE615" s="6">
        <f>SUMIF(BF$253:BF$283,$D615,BH$253:BH$283)</f>
        <v>0</v>
      </c>
      <c r="BF615" s="9"/>
      <c r="BG615" s="10"/>
      <c r="BH615" s="11"/>
      <c r="BI615" s="6">
        <f>SUMIF(BJ$253:BJ$283,$D615,BL$253:BL$283)</f>
        <v>0</v>
      </c>
      <c r="BJ615" s="9"/>
      <c r="BK615" s="10"/>
      <c r="BL615" s="11"/>
      <c r="BM615" s="6">
        <f>SUMIF(BN$253:BN$283,$D615,BP$253:BP$283)</f>
        <v>0</v>
      </c>
      <c r="BN615" s="9"/>
      <c r="BO615" s="10"/>
      <c r="BP615" s="11"/>
      <c r="BQ615" s="6">
        <f>SUMIF(BR$253:BR$283,$D615,BT$253:BT$283)</f>
        <v>0</v>
      </c>
      <c r="BR615" s="9"/>
      <c r="BS615" s="10"/>
      <c r="BT615" s="11"/>
      <c r="BU615" s="6">
        <f>SUMIF(BV$253:BV$283,$D615,BX$253:BX$283)</f>
        <v>0</v>
      </c>
      <c r="BV615" s="9"/>
      <c r="BW615" s="10"/>
      <c r="BX615" s="11"/>
      <c r="BY615" s="6">
        <f>SUMIF(BZ$253:BZ$283,$D615,CB$253:CB$283)</f>
        <v>0</v>
      </c>
      <c r="BZ615" s="9"/>
      <c r="CA615" s="10"/>
      <c r="CB615" s="11"/>
      <c r="CC615" s="6">
        <f>SUMIF(CD$253:CD$283,$D615,CF$253:CF$283)</f>
        <v>0</v>
      </c>
      <c r="CD615" s="9"/>
      <c r="CE615" s="10"/>
      <c r="CF615" s="11"/>
      <c r="CG615" s="6">
        <f>SUMIF(CH$253:CH$283,$D615,CJ$253:CJ$283)</f>
        <v>0</v>
      </c>
      <c r="CH615" s="9"/>
      <c r="CI615" s="10"/>
      <c r="CJ615" s="11"/>
      <c r="CK615" s="6">
        <f>SUMIF(CL$253:CL$283,$D615,CN$253:CN$283)</f>
        <v>0</v>
      </c>
      <c r="CL615" s="9"/>
      <c r="CM615" s="10"/>
      <c r="CN615" s="11"/>
      <c r="CO615" s="6">
        <f>SUMIF(CP$253:CP$283,$D615,CR$253:CR$283)</f>
        <v>0</v>
      </c>
      <c r="CP615" s="9"/>
      <c r="CQ615" s="10"/>
      <c r="CR615" s="11"/>
      <c r="CS615" s="6">
        <f>SUMIF(CT$253:CT$283,$D615,CV$253:CV$283)</f>
        <v>0</v>
      </c>
      <c r="CT615" s="9"/>
      <c r="CU615" s="10"/>
      <c r="CV615" s="11"/>
      <c r="CW615" s="6">
        <f>SUMIF(CX$253:CX$283,$D615,CZ$253:CZ$283)</f>
        <v>0</v>
      </c>
      <c r="CX615" s="9"/>
      <c r="CY615" s="10"/>
      <c r="CZ615" s="11"/>
      <c r="DA615" s="6">
        <f>SUMIF(DB$253:DB$283,$D615,DD$253:DD$283)</f>
        <v>0</v>
      </c>
      <c r="DB615" s="9"/>
      <c r="DC615" s="10"/>
      <c r="DD615" s="11"/>
      <c r="DE615" s="6">
        <f>SUMIF(DF$253:DF$283,$D615,DH$253:DH$283)</f>
        <v>0</v>
      </c>
      <c r="DF615" s="9"/>
      <c r="DG615" s="10"/>
      <c r="DH615" s="11"/>
      <c r="DI615" s="6">
        <f>SUMIF(DJ$253:DJ$283,$D615,DL$253:DL$283)</f>
        <v>0</v>
      </c>
      <c r="DJ615" s="9"/>
      <c r="DK615" s="10"/>
      <c r="DL615" s="11"/>
      <c r="DM615" s="6">
        <f>SUMIF(DN$253:DN$283,$D615,DP$253:DP$283)</f>
        <v>0</v>
      </c>
      <c r="DN615" s="9"/>
      <c r="DO615" s="10"/>
      <c r="DP615" s="11"/>
      <c r="DQ615" s="6">
        <f>SUMIF(DR$253:DR$283,$D615,DT$253:DT$283)</f>
        <v>0</v>
      </c>
      <c r="DR615" s="9"/>
      <c r="DS615" s="10"/>
      <c r="DT615" s="11"/>
      <c r="DU615" s="6">
        <f>SUMIF(DV$253:DV$283,$D615,DX$253:DX$283)</f>
        <v>0</v>
      </c>
      <c r="DV615" s="9"/>
      <c r="DW615" s="10"/>
      <c r="DX615" s="11"/>
      <c r="DY615" s="6">
        <f>SUMIF(DZ$253:DZ$283,$D615,EB$253:EB$283)</f>
        <v>0</v>
      </c>
      <c r="DZ615" s="9"/>
      <c r="EA615" s="10"/>
      <c r="EB615" s="11"/>
      <c r="EC615" s="6">
        <f>SUMIF(ED$253:ED$283,$D615,EF$253:EF$283)</f>
        <v>0</v>
      </c>
      <c r="ED615" s="9"/>
      <c r="EE615" s="10"/>
      <c r="EF615" s="11"/>
      <c r="EG615" s="6">
        <f>SUMIF(EH$253:EH$283,$D615,EJ$253:EJ$283)</f>
        <v>0</v>
      </c>
      <c r="EH615" s="9"/>
      <c r="EI615" s="10"/>
      <c r="EJ615" s="11"/>
      <c r="EK615" s="6">
        <f>SUMIF(EL$253:EL$283,$D615,EN$253:EN$283)</f>
        <v>0</v>
      </c>
      <c r="EL615" s="9"/>
      <c r="EM615" s="10"/>
      <c r="EN615" s="11"/>
      <c r="EO615" s="6">
        <f>SUMIF(EP$253:EP$283,$D615,ER$253:ER$283)</f>
        <v>0</v>
      </c>
      <c r="EP615" s="9"/>
      <c r="EQ615" s="10"/>
      <c r="ER615" s="11"/>
      <c r="ES615" s="6">
        <f>SUMIF(ET$253:ET$283,$D615,EV$253:EV$283)</f>
        <v>0</v>
      </c>
      <c r="ET615" s="9"/>
      <c r="EU615" s="10"/>
      <c r="EV615" s="11"/>
      <c r="EW615" s="6">
        <f>SUMIF(EX$253:EX$283,$D615,EZ$253:EZ$283)</f>
        <v>0</v>
      </c>
      <c r="EX615" s="9"/>
      <c r="EY615" s="10"/>
      <c r="EZ615" s="11"/>
      <c r="FA615" s="6">
        <f>SUMIF(FB$253:FB$283,$D615,FD$253:FD$283)</f>
        <v>0</v>
      </c>
      <c r="FB615" s="9"/>
      <c r="FC615" s="10"/>
      <c r="FD615" s="11"/>
      <c r="FE615" s="6">
        <f>SUMIF(FF$253:FF$283,$D615,FH$253:FH$283)</f>
        <v>0</v>
      </c>
      <c r="FF615" s="9"/>
      <c r="FG615" s="10"/>
      <c r="FH615" s="11"/>
      <c r="FI615" s="6">
        <f>SUMIF(FJ$253:FJ$283,$D615,FL$253:FL$283)</f>
        <v>0</v>
      </c>
      <c r="FJ615" s="9"/>
      <c r="FK615" s="10"/>
      <c r="FL615" s="11"/>
      <c r="FM615" s="6">
        <f>SUMIF(FN$253:FN$283,$D615,FP$253:FP$283)</f>
        <v>0</v>
      </c>
      <c r="FN615" s="9"/>
      <c r="FO615" s="10"/>
      <c r="FP615" s="11"/>
      <c r="FQ615" s="6">
        <f>SUMIF(FR$253:FR$283,$D615,FT$253:FT$283)</f>
        <v>0</v>
      </c>
      <c r="FR615" s="9"/>
      <c r="FS615" s="10"/>
      <c r="FT615" s="11"/>
      <c r="FU615" s="6">
        <f>SUMIF(FV$253:FV$283,$D615,FX$253:FX$283)</f>
        <v>0</v>
      </c>
      <c r="FV615" s="9"/>
      <c r="FW615" s="10"/>
      <c r="FX615" s="11"/>
      <c r="FY615" s="6">
        <f>SUMIF(FZ$253:FZ$283,$D615,GB$253:GB$283)</f>
        <v>0</v>
      </c>
      <c r="FZ615" s="9"/>
      <c r="GA615" s="10"/>
      <c r="GB615" s="11"/>
      <c r="GC615" s="6">
        <f>SUMIF(GD$253:GD$283,$D615,GF$253:GF$283)</f>
        <v>0</v>
      </c>
      <c r="GD615" s="9"/>
      <c r="GE615" s="10"/>
      <c r="GF615" s="11"/>
      <c r="GG615" s="6">
        <f>SUMIF(GH$253:GH$283,$D615,GJ$253:GJ$283)</f>
        <v>0</v>
      </c>
      <c r="GH615" s="9"/>
      <c r="GI615" s="10"/>
      <c r="GJ615" s="11"/>
      <c r="GK615" s="6">
        <f>SUMIF(GL$253:GL$283,$D615,GN$253:GN$283)</f>
        <v>0</v>
      </c>
      <c r="GL615" s="9"/>
      <c r="GM615" s="10"/>
      <c r="GN615" s="11"/>
      <c r="GO615" s="6">
        <f>SUMIF(GP$253:GP$283,$D615,GR$253:GR$283)</f>
        <v>0</v>
      </c>
      <c r="GP615" s="9"/>
      <c r="GQ615" s="10"/>
      <c r="GR615" s="11"/>
      <c r="GS615" s="6">
        <f>SUMIF(GT$253:GT$283,$D615,GV$253:GV$283)</f>
        <v>0</v>
      </c>
      <c r="GT615" s="9"/>
      <c r="GU615" s="10"/>
      <c r="GV615" s="20"/>
      <c r="GW615" s="19">
        <f t="shared" si="15"/>
        <v>0</v>
      </c>
      <c r="GX615" s="472"/>
      <c r="GY615" s="522"/>
    </row>
    <row r="616" spans="1:207" ht="30.75" customHeight="1">
      <c r="A616" s="47" t="s">
        <v>84</v>
      </c>
      <c r="B616" s="496"/>
      <c r="C616" s="449" t="s">
        <v>527</v>
      </c>
      <c r="D616" s="445" t="s">
        <v>482</v>
      </c>
      <c r="E616" s="6">
        <f>SUMIF(F$284:F$314,$D616,H$284:H$314)</f>
        <v>0</v>
      </c>
      <c r="F616" s="9"/>
      <c r="G616" s="10"/>
      <c r="H616" s="11"/>
      <c r="I616" s="6">
        <f>SUMIF(J$284:J$314,$D616,L$284:L$314)</f>
        <v>0</v>
      </c>
      <c r="J616" s="9"/>
      <c r="K616" s="10"/>
      <c r="L616" s="11"/>
      <c r="M616" s="6">
        <f>SUMIF(N$284:N$314,$D616,P$284:P$314)</f>
        <v>0</v>
      </c>
      <c r="N616" s="9"/>
      <c r="O616" s="10"/>
      <c r="P616" s="11"/>
      <c r="Q616" s="6">
        <f>SUMIF(R$284:R$314,$D616,T$284:T$314)</f>
        <v>0</v>
      </c>
      <c r="R616" s="9"/>
      <c r="S616" s="10"/>
      <c r="T616" s="11"/>
      <c r="U616" s="6">
        <f>SUMIF(V$284:V$314,$D616,X$284:X$314)</f>
        <v>0</v>
      </c>
      <c r="V616" s="9"/>
      <c r="W616" s="10"/>
      <c r="X616" s="11"/>
      <c r="Y616" s="6">
        <f>SUMIF(Z$284:Z$314,$D616,AB$284:AB$314)</f>
        <v>0</v>
      </c>
      <c r="Z616" s="9"/>
      <c r="AA616" s="10"/>
      <c r="AB616" s="11"/>
      <c r="AC616" s="6">
        <f>SUMIF(AD$284:AD$314,$D616,AF$284:AF$314)</f>
        <v>0</v>
      </c>
      <c r="AD616" s="9"/>
      <c r="AE616" s="10"/>
      <c r="AF616" s="11"/>
      <c r="AG616" s="6">
        <f>SUMIF(AH$284:AH$314,$D616,AJ$284:AJ$314)</f>
        <v>0</v>
      </c>
      <c r="AH616" s="9"/>
      <c r="AI616" s="10"/>
      <c r="AJ616" s="11"/>
      <c r="AK616" s="6">
        <f>SUMIF(AL$284:AL$314,$D616,AN$284:AN$314)</f>
        <v>0</v>
      </c>
      <c r="AL616" s="9"/>
      <c r="AM616" s="10"/>
      <c r="AN616" s="11"/>
      <c r="AO616" s="6">
        <f>SUMIF(AP$284:AP$314,$D616,AR$284:AR$314)</f>
        <v>0</v>
      </c>
      <c r="AP616" s="9"/>
      <c r="AQ616" s="10"/>
      <c r="AR616" s="11"/>
      <c r="AS616" s="6">
        <f>SUMIF(AT$284:AT$314,$D616,AV$284:AV$314)</f>
        <v>0</v>
      </c>
      <c r="AT616" s="9"/>
      <c r="AU616" s="10"/>
      <c r="AV616" s="11"/>
      <c r="AW616" s="6">
        <f>SUMIF(AX$284:AX$314,$D616,AZ$284:AZ$314)</f>
        <v>0</v>
      </c>
      <c r="AX616" s="9"/>
      <c r="AY616" s="10"/>
      <c r="AZ616" s="11"/>
      <c r="BA616" s="6">
        <f>SUMIF(BB$284:BB$314,$D616,BD$284:BD$314)</f>
        <v>0</v>
      </c>
      <c r="BB616" s="9"/>
      <c r="BC616" s="10"/>
      <c r="BD616" s="11"/>
      <c r="BE616" s="6">
        <f>SUMIF(BF$284:BF$314,$D616,BH$284:BH$314)</f>
        <v>0</v>
      </c>
      <c r="BF616" s="9"/>
      <c r="BG616" s="10"/>
      <c r="BH616" s="11"/>
      <c r="BI616" s="6">
        <f>SUMIF(BJ$284:BJ$314,$D616,BL$284:BL$314)</f>
        <v>0</v>
      </c>
      <c r="BJ616" s="9"/>
      <c r="BK616" s="10"/>
      <c r="BL616" s="11"/>
      <c r="BM616" s="6">
        <f>SUMIF(BN$284:BN$314,$D616,BP$284:BP$314)</f>
        <v>0</v>
      </c>
      <c r="BN616" s="9"/>
      <c r="BO616" s="10"/>
      <c r="BP616" s="11"/>
      <c r="BQ616" s="6">
        <f>SUMIF(BR$284:BR$314,$D616,BT$284:BT$314)</f>
        <v>0</v>
      </c>
      <c r="BR616" s="9"/>
      <c r="BS616" s="10"/>
      <c r="BT616" s="11"/>
      <c r="BU616" s="6">
        <f>SUMIF(BV$284:BV$314,$D616,BX$284:BX$314)</f>
        <v>0</v>
      </c>
      <c r="BV616" s="9"/>
      <c r="BW616" s="10"/>
      <c r="BX616" s="11"/>
      <c r="BY616" s="6">
        <f>SUMIF(BZ$284:BZ$314,$D616,CB$284:CB$314)</f>
        <v>0</v>
      </c>
      <c r="BZ616" s="9"/>
      <c r="CA616" s="10"/>
      <c r="CB616" s="11"/>
      <c r="CC616" s="6">
        <f>SUMIF(CD$284:CD$314,$D616,CF$284:CF$314)</f>
        <v>0</v>
      </c>
      <c r="CD616" s="9"/>
      <c r="CE616" s="10"/>
      <c r="CF616" s="11"/>
      <c r="CG616" s="6">
        <f>SUMIF(CH$284:CH$314,$D616,CJ$284:CJ$314)</f>
        <v>0</v>
      </c>
      <c r="CH616" s="9"/>
      <c r="CI616" s="10"/>
      <c r="CJ616" s="11"/>
      <c r="CK616" s="6">
        <f>SUMIF(CL$284:CL$314,$D616,CN$284:CN$314)</f>
        <v>0</v>
      </c>
      <c r="CL616" s="9"/>
      <c r="CM616" s="10"/>
      <c r="CN616" s="11"/>
      <c r="CO616" s="6">
        <f>SUMIF(CP$284:CP$314,$D616,CR$284:CR$314)</f>
        <v>0</v>
      </c>
      <c r="CP616" s="9"/>
      <c r="CQ616" s="10"/>
      <c r="CR616" s="11"/>
      <c r="CS616" s="6">
        <f>SUMIF(CT$284:CT$314,$D616,CV$284:CV$314)</f>
        <v>0</v>
      </c>
      <c r="CT616" s="9"/>
      <c r="CU616" s="10"/>
      <c r="CV616" s="11"/>
      <c r="CW616" s="6">
        <f>SUMIF(CX$284:CX$314,$D616,CZ$284:CZ$314)</f>
        <v>0</v>
      </c>
      <c r="CX616" s="9"/>
      <c r="CY616" s="10"/>
      <c r="CZ616" s="11"/>
      <c r="DA616" s="6">
        <f>SUMIF(DB$284:DB$314,$D616,DD$284:DD$314)</f>
        <v>0</v>
      </c>
      <c r="DB616" s="9"/>
      <c r="DC616" s="10"/>
      <c r="DD616" s="11"/>
      <c r="DE616" s="6">
        <f>SUMIF(DF$284:DF$314,$D616,DH$284:DH$314)</f>
        <v>0</v>
      </c>
      <c r="DF616" s="9"/>
      <c r="DG616" s="10"/>
      <c r="DH616" s="11"/>
      <c r="DI616" s="6">
        <f>SUMIF(DJ$284:DJ$314,$D616,DL$284:DL$314)</f>
        <v>0</v>
      </c>
      <c r="DJ616" s="9"/>
      <c r="DK616" s="10"/>
      <c r="DL616" s="11"/>
      <c r="DM616" s="6">
        <f>SUMIF(DN$284:DN$314,$D616,DP$284:DP$314)</f>
        <v>0</v>
      </c>
      <c r="DN616" s="9"/>
      <c r="DO616" s="10"/>
      <c r="DP616" s="11"/>
      <c r="DQ616" s="6">
        <f>SUMIF(DR$284:DR$314,$D616,DT$284:DT$314)</f>
        <v>0</v>
      </c>
      <c r="DR616" s="9"/>
      <c r="DS616" s="10"/>
      <c r="DT616" s="11"/>
      <c r="DU616" s="6">
        <f>SUMIF(DV$284:DV$314,$D616,DX$284:DX$314)</f>
        <v>0</v>
      </c>
      <c r="DV616" s="9"/>
      <c r="DW616" s="10"/>
      <c r="DX616" s="11"/>
      <c r="DY616" s="6">
        <f>SUMIF(DZ$284:DZ$314,$D616,EB$284:EB$314)</f>
        <v>0</v>
      </c>
      <c r="DZ616" s="9"/>
      <c r="EA616" s="10"/>
      <c r="EB616" s="11"/>
      <c r="EC616" s="6">
        <f>SUMIF(ED$284:ED$314,$D616,EF$284:EF$314)</f>
        <v>0</v>
      </c>
      <c r="ED616" s="9"/>
      <c r="EE616" s="10"/>
      <c r="EF616" s="11"/>
      <c r="EG616" s="6">
        <f>SUMIF(EH$284:EH$314,$D616,EJ$284:EJ$314)</f>
        <v>0</v>
      </c>
      <c r="EH616" s="9"/>
      <c r="EI616" s="10"/>
      <c r="EJ616" s="11"/>
      <c r="EK616" s="6">
        <f>SUMIF(EL$284:EL$314,$D616,EN$284:EN$314)</f>
        <v>0</v>
      </c>
      <c r="EL616" s="9"/>
      <c r="EM616" s="10"/>
      <c r="EN616" s="11"/>
      <c r="EO616" s="6">
        <f>SUMIF(EP$284:EP$314,$D616,ER$284:ER$314)</f>
        <v>0</v>
      </c>
      <c r="EP616" s="9"/>
      <c r="EQ616" s="10"/>
      <c r="ER616" s="11"/>
      <c r="ES616" s="6">
        <f>SUMIF(ET$284:ET$314,$D616,EV$284:EV$314)</f>
        <v>0</v>
      </c>
      <c r="ET616" s="9"/>
      <c r="EU616" s="10"/>
      <c r="EV616" s="11"/>
      <c r="EW616" s="6">
        <f>SUMIF(EX$284:EX$314,$D616,EZ$284:EZ$314)</f>
        <v>0</v>
      </c>
      <c r="EX616" s="9"/>
      <c r="EY616" s="10"/>
      <c r="EZ616" s="11"/>
      <c r="FA616" s="6">
        <f>SUMIF(FB$284:FB$314,$D616,FD$284:FD$314)</f>
        <v>0</v>
      </c>
      <c r="FB616" s="9"/>
      <c r="FC616" s="10"/>
      <c r="FD616" s="11"/>
      <c r="FE616" s="6">
        <f>SUMIF(FF$284:FF$314,$D616,FH$284:FH$314)</f>
        <v>0</v>
      </c>
      <c r="FF616" s="9"/>
      <c r="FG616" s="10"/>
      <c r="FH616" s="11"/>
      <c r="FI616" s="6">
        <f>SUMIF(FJ$284:FJ$314,$D616,FL$284:FL$314)</f>
        <v>0</v>
      </c>
      <c r="FJ616" s="9"/>
      <c r="FK616" s="10"/>
      <c r="FL616" s="11"/>
      <c r="FM616" s="6">
        <f>SUMIF(FN$284:FN$314,$D616,FP$284:FP$314)</f>
        <v>0</v>
      </c>
      <c r="FN616" s="9"/>
      <c r="FO616" s="10"/>
      <c r="FP616" s="11"/>
      <c r="FQ616" s="6">
        <f>SUMIF(FR$284:FR$314,$D616,FT$284:FT$314)</f>
        <v>0</v>
      </c>
      <c r="FR616" s="9"/>
      <c r="FS616" s="10"/>
      <c r="FT616" s="11"/>
      <c r="FU616" s="6">
        <f>SUMIF(FV$284:FV$314,$D616,FX$284:FX$314)</f>
        <v>0</v>
      </c>
      <c r="FV616" s="9"/>
      <c r="FW616" s="10"/>
      <c r="FX616" s="11"/>
      <c r="FY616" s="6">
        <f>SUMIF(FZ$284:FZ$314,$D616,GB$284:GB$314)</f>
        <v>0</v>
      </c>
      <c r="FZ616" s="9"/>
      <c r="GA616" s="10"/>
      <c r="GB616" s="11"/>
      <c r="GC616" s="6">
        <f>SUMIF(GD$284:GD$314,$D616,GF$284:GF$314)</f>
        <v>0</v>
      </c>
      <c r="GD616" s="9"/>
      <c r="GE616" s="10"/>
      <c r="GF616" s="11"/>
      <c r="GG616" s="6">
        <f>SUMIF(GH$284:GH$314,$D616,GJ$284:GJ$314)</f>
        <v>0</v>
      </c>
      <c r="GH616" s="9"/>
      <c r="GI616" s="10"/>
      <c r="GJ616" s="11"/>
      <c r="GK616" s="6">
        <f>SUMIF(GL$284:GL$314,$D616,GN$284:GN$314)</f>
        <v>0</v>
      </c>
      <c r="GL616" s="9"/>
      <c r="GM616" s="10"/>
      <c r="GN616" s="11"/>
      <c r="GO616" s="6">
        <f>SUMIF(GP$284:GP$314,$D616,GR$284:GR$314)</f>
        <v>0</v>
      </c>
      <c r="GP616" s="9"/>
      <c r="GQ616" s="10"/>
      <c r="GR616" s="11"/>
      <c r="GS616" s="6">
        <f>SUMIF(GT$284:GT$314,$D616,GV$284:GV$314)</f>
        <v>0</v>
      </c>
      <c r="GT616" s="9"/>
      <c r="GU616" s="10"/>
      <c r="GV616" s="20"/>
      <c r="GW616" s="19">
        <f t="shared" si="15"/>
        <v>0</v>
      </c>
      <c r="GX616" s="472"/>
      <c r="GY616" s="522"/>
    </row>
    <row r="617" spans="1:207" ht="30.75" customHeight="1">
      <c r="A617" s="47" t="s">
        <v>85</v>
      </c>
      <c r="B617" s="496"/>
      <c r="C617" s="449" t="s">
        <v>527</v>
      </c>
      <c r="D617" s="445" t="s">
        <v>482</v>
      </c>
      <c r="E617" s="6">
        <f>SUMIF(F$315:F$345,$D617,H$315:H$345)</f>
        <v>0</v>
      </c>
      <c r="F617" s="9"/>
      <c r="G617" s="10"/>
      <c r="H617" s="11"/>
      <c r="I617" s="6">
        <f>SUMIF(J$315:J$345,$D617,L$315:L$345)</f>
        <v>0</v>
      </c>
      <c r="J617" s="9"/>
      <c r="K617" s="10"/>
      <c r="L617" s="11"/>
      <c r="M617" s="6">
        <f>SUMIF(N$315:N$345,$D617,P$315:P$345)</f>
        <v>0</v>
      </c>
      <c r="N617" s="9"/>
      <c r="O617" s="10"/>
      <c r="P617" s="11"/>
      <c r="Q617" s="6">
        <f>SUMIF(R$315:R$345,$D617,T$315:T$345)</f>
        <v>0</v>
      </c>
      <c r="R617" s="9"/>
      <c r="S617" s="10"/>
      <c r="T617" s="11"/>
      <c r="U617" s="6">
        <f>SUMIF(V$315:V$345,$D617,X$315:X$345)</f>
        <v>0</v>
      </c>
      <c r="V617" s="9"/>
      <c r="W617" s="10"/>
      <c r="X617" s="11"/>
      <c r="Y617" s="6">
        <f>SUMIF(Z$315:Z$345,$D617,AB$315:AB$345)</f>
        <v>0</v>
      </c>
      <c r="Z617" s="9"/>
      <c r="AA617" s="10"/>
      <c r="AB617" s="11"/>
      <c r="AC617" s="6">
        <f>SUMIF(AD$315:AD$345,$D617,AF$315:AF$345)</f>
        <v>0</v>
      </c>
      <c r="AD617" s="9"/>
      <c r="AE617" s="10"/>
      <c r="AF617" s="11"/>
      <c r="AG617" s="6">
        <f>SUMIF(AH$315:AH$345,$D617,AJ$315:AJ$345)</f>
        <v>0</v>
      </c>
      <c r="AH617" s="9"/>
      <c r="AI617" s="10"/>
      <c r="AJ617" s="11"/>
      <c r="AK617" s="6">
        <f>SUMIF(AL$315:AL$345,$D617,AN$315:AN$345)</f>
        <v>0</v>
      </c>
      <c r="AL617" s="9"/>
      <c r="AM617" s="10"/>
      <c r="AN617" s="11"/>
      <c r="AO617" s="6">
        <f>SUMIF(AP$315:AP$345,$D617,AR$315:AR$345)</f>
        <v>0</v>
      </c>
      <c r="AP617" s="9"/>
      <c r="AQ617" s="10"/>
      <c r="AR617" s="11"/>
      <c r="AS617" s="6">
        <f>SUMIF(AT$315:AT$345,$D617,AV$315:AV$345)</f>
        <v>0</v>
      </c>
      <c r="AT617" s="9"/>
      <c r="AU617" s="10"/>
      <c r="AV617" s="11"/>
      <c r="AW617" s="6">
        <f>SUMIF(AX$315:AX$345,$D617,AZ$315:AZ$345)</f>
        <v>0</v>
      </c>
      <c r="AX617" s="9"/>
      <c r="AY617" s="10"/>
      <c r="AZ617" s="11"/>
      <c r="BA617" s="6">
        <f>SUMIF(BB$315:BB$345,$D617,BD$315:BD$345)</f>
        <v>0</v>
      </c>
      <c r="BB617" s="9"/>
      <c r="BC617" s="10"/>
      <c r="BD617" s="11"/>
      <c r="BE617" s="6">
        <f>SUMIF(BF$315:BF$345,$D617,BH$315:BH$345)</f>
        <v>0</v>
      </c>
      <c r="BF617" s="9"/>
      <c r="BG617" s="10"/>
      <c r="BH617" s="11"/>
      <c r="BI617" s="6">
        <f>SUMIF(BJ$315:BJ$345,$D617,BL$315:BL$345)</f>
        <v>0</v>
      </c>
      <c r="BJ617" s="9"/>
      <c r="BK617" s="10"/>
      <c r="BL617" s="11"/>
      <c r="BM617" s="6">
        <f>SUMIF(BN$315:BN$345,$D617,BP$315:BP$345)</f>
        <v>0</v>
      </c>
      <c r="BN617" s="9"/>
      <c r="BO617" s="10"/>
      <c r="BP617" s="11"/>
      <c r="BQ617" s="6">
        <f>SUMIF(BR$315:BR$345,$D617,BT$315:BT$345)</f>
        <v>0</v>
      </c>
      <c r="BR617" s="9"/>
      <c r="BS617" s="10"/>
      <c r="BT617" s="11"/>
      <c r="BU617" s="6">
        <f>SUMIF(BV$315:BV$345,$D617,BX$315:BX$345)</f>
        <v>0</v>
      </c>
      <c r="BV617" s="9"/>
      <c r="BW617" s="10"/>
      <c r="BX617" s="11"/>
      <c r="BY617" s="6">
        <f>SUMIF(BZ$315:BZ$345,$D617,CB$315:CB$345)</f>
        <v>0</v>
      </c>
      <c r="BZ617" s="9"/>
      <c r="CA617" s="10"/>
      <c r="CB617" s="11"/>
      <c r="CC617" s="6">
        <f>SUMIF(CD$315:CD$345,$D617,CF$315:CF$345)</f>
        <v>0</v>
      </c>
      <c r="CD617" s="9"/>
      <c r="CE617" s="10"/>
      <c r="CF617" s="11"/>
      <c r="CG617" s="6">
        <f>SUMIF(CH$315:CH$345,$D617,CJ$315:CJ$345)</f>
        <v>0</v>
      </c>
      <c r="CH617" s="9"/>
      <c r="CI617" s="10"/>
      <c r="CJ617" s="11"/>
      <c r="CK617" s="6">
        <f>SUMIF(CL$315:CL$345,$D617,CN$315:CN$345)</f>
        <v>0</v>
      </c>
      <c r="CL617" s="9"/>
      <c r="CM617" s="10"/>
      <c r="CN617" s="11"/>
      <c r="CO617" s="6">
        <f>SUMIF(CP$315:CP$345,$D617,CR$315:CR$345)</f>
        <v>0</v>
      </c>
      <c r="CP617" s="9"/>
      <c r="CQ617" s="10"/>
      <c r="CR617" s="11"/>
      <c r="CS617" s="6">
        <f>SUMIF(CT$315:CT$345,$D617,CV$315:CV$345)</f>
        <v>0</v>
      </c>
      <c r="CT617" s="9"/>
      <c r="CU617" s="10"/>
      <c r="CV617" s="11"/>
      <c r="CW617" s="6">
        <f>SUMIF(CX$315:CX$345,$D617,CZ$315:CZ$345)</f>
        <v>0</v>
      </c>
      <c r="CX617" s="9"/>
      <c r="CY617" s="10"/>
      <c r="CZ617" s="11"/>
      <c r="DA617" s="6">
        <f>SUMIF(DB$315:DB$345,$D617,DD$315:DD$345)</f>
        <v>0</v>
      </c>
      <c r="DB617" s="9"/>
      <c r="DC617" s="10"/>
      <c r="DD617" s="11"/>
      <c r="DE617" s="6">
        <f>SUMIF(DF$315:DF$345,$D617,DH$315:DH$345)</f>
        <v>0</v>
      </c>
      <c r="DF617" s="9"/>
      <c r="DG617" s="10"/>
      <c r="DH617" s="11"/>
      <c r="DI617" s="6">
        <f>SUMIF(DJ$315:DJ$345,$D617,DL$315:DL$345)</f>
        <v>0</v>
      </c>
      <c r="DJ617" s="9"/>
      <c r="DK617" s="10"/>
      <c r="DL617" s="11"/>
      <c r="DM617" s="6">
        <f>SUMIF(DN$315:DN$345,$D617,DP$315:DP$345)</f>
        <v>0</v>
      </c>
      <c r="DN617" s="9"/>
      <c r="DO617" s="10"/>
      <c r="DP617" s="11"/>
      <c r="DQ617" s="6">
        <f>SUMIF(DR$315:DR$345,$D617,DT$315:DT$345)</f>
        <v>0</v>
      </c>
      <c r="DR617" s="9"/>
      <c r="DS617" s="10"/>
      <c r="DT617" s="11"/>
      <c r="DU617" s="6">
        <f>SUMIF(DV$315:DV$345,$D617,DX$315:DX$345)</f>
        <v>0</v>
      </c>
      <c r="DV617" s="9"/>
      <c r="DW617" s="10"/>
      <c r="DX617" s="11"/>
      <c r="DY617" s="6">
        <f>SUMIF(DZ$315:DZ$345,$D617,EB$315:EB$345)</f>
        <v>0</v>
      </c>
      <c r="DZ617" s="9"/>
      <c r="EA617" s="10"/>
      <c r="EB617" s="11"/>
      <c r="EC617" s="6">
        <f>SUMIF(ED$315:ED$345,$D617,EF$315:EF$345)</f>
        <v>0</v>
      </c>
      <c r="ED617" s="9"/>
      <c r="EE617" s="10"/>
      <c r="EF617" s="11"/>
      <c r="EG617" s="6">
        <f>SUMIF(EH$315:EH$345,$D617,EJ$315:EJ$345)</f>
        <v>0</v>
      </c>
      <c r="EH617" s="9"/>
      <c r="EI617" s="10"/>
      <c r="EJ617" s="11"/>
      <c r="EK617" s="6">
        <f>SUMIF(EL$315:EL$345,$D617,EN$315:EN$345)</f>
        <v>0</v>
      </c>
      <c r="EL617" s="9"/>
      <c r="EM617" s="10"/>
      <c r="EN617" s="11"/>
      <c r="EO617" s="6">
        <f>SUMIF(EP$315:EP$345,$D617,ER$315:ER$345)</f>
        <v>0</v>
      </c>
      <c r="EP617" s="9"/>
      <c r="EQ617" s="10"/>
      <c r="ER617" s="11"/>
      <c r="ES617" s="6">
        <f>SUMIF(ET$315:ET$345,$D617,EV$315:EV$345)</f>
        <v>0</v>
      </c>
      <c r="ET617" s="9"/>
      <c r="EU617" s="10"/>
      <c r="EV617" s="11"/>
      <c r="EW617" s="6">
        <f>SUMIF(EX$315:EX$345,$D617,EZ$315:EZ$345)</f>
        <v>0</v>
      </c>
      <c r="EX617" s="9"/>
      <c r="EY617" s="10"/>
      <c r="EZ617" s="11"/>
      <c r="FA617" s="6">
        <f>SUMIF(FB$315:FB$345,$D617,FD$315:FD$345)</f>
        <v>0</v>
      </c>
      <c r="FB617" s="9"/>
      <c r="FC617" s="10"/>
      <c r="FD617" s="11"/>
      <c r="FE617" s="6">
        <f>SUMIF(FF$315:FF$345,$D617,FH$315:FH$345)</f>
        <v>0</v>
      </c>
      <c r="FF617" s="9"/>
      <c r="FG617" s="10"/>
      <c r="FH617" s="11"/>
      <c r="FI617" s="6">
        <f>SUMIF(FJ$315:FJ$345,$D617,FL$315:FL$345)</f>
        <v>0</v>
      </c>
      <c r="FJ617" s="9"/>
      <c r="FK617" s="10"/>
      <c r="FL617" s="11"/>
      <c r="FM617" s="6">
        <f>SUMIF(FN$315:FN$345,$D617,FP$315:FP$345)</f>
        <v>0</v>
      </c>
      <c r="FN617" s="9"/>
      <c r="FO617" s="10"/>
      <c r="FP617" s="11"/>
      <c r="FQ617" s="6">
        <f>SUMIF(FR$315:FR$345,$D617,FT$315:FT$345)</f>
        <v>0</v>
      </c>
      <c r="FR617" s="9"/>
      <c r="FS617" s="10"/>
      <c r="FT617" s="11"/>
      <c r="FU617" s="6">
        <f>SUMIF(FV$315:FV$345,$D617,FX$315:FX$345)</f>
        <v>0</v>
      </c>
      <c r="FV617" s="9"/>
      <c r="FW617" s="10"/>
      <c r="FX617" s="11"/>
      <c r="FY617" s="6">
        <f>SUMIF(FZ$315:FZ$345,$D617,GB$315:GB$345)</f>
        <v>0</v>
      </c>
      <c r="FZ617" s="9"/>
      <c r="GA617" s="10"/>
      <c r="GB617" s="11"/>
      <c r="GC617" s="6">
        <f>SUMIF(GD$315:GD$345,$D617,GF$315:GF$345)</f>
        <v>0</v>
      </c>
      <c r="GD617" s="9"/>
      <c r="GE617" s="10"/>
      <c r="GF617" s="11"/>
      <c r="GG617" s="6">
        <f>SUMIF(GH$315:GH$345,$D617,GJ$315:GJ$345)</f>
        <v>0</v>
      </c>
      <c r="GH617" s="9"/>
      <c r="GI617" s="10"/>
      <c r="GJ617" s="11"/>
      <c r="GK617" s="6">
        <f>SUMIF(GL$315:GL$345,$D617,GN$315:GN$345)</f>
        <v>0</v>
      </c>
      <c r="GL617" s="9"/>
      <c r="GM617" s="10"/>
      <c r="GN617" s="11"/>
      <c r="GO617" s="6">
        <f>SUMIF(GP$315:GP$345,$D617,GR$315:GR$345)</f>
        <v>0</v>
      </c>
      <c r="GP617" s="9"/>
      <c r="GQ617" s="10"/>
      <c r="GR617" s="11"/>
      <c r="GS617" s="6">
        <f>SUMIF(GT$315:GT$345,$D617,GV$315:GV$345)</f>
        <v>0</v>
      </c>
      <c r="GT617" s="9"/>
      <c r="GU617" s="10"/>
      <c r="GV617" s="20"/>
      <c r="GW617" s="19">
        <f t="shared" si="15"/>
        <v>0</v>
      </c>
      <c r="GX617" s="472"/>
      <c r="GY617" s="522"/>
    </row>
    <row r="618" spans="1:207" ht="30.75" customHeight="1" thickBot="1">
      <c r="A618" s="47" t="s">
        <v>86</v>
      </c>
      <c r="B618" s="497"/>
      <c r="C618" s="449" t="s">
        <v>527</v>
      </c>
      <c r="D618" s="445" t="s">
        <v>482</v>
      </c>
      <c r="E618" s="6">
        <f>SUMIF(F$346:F$376,$D618,H$346:H$376)</f>
        <v>0</v>
      </c>
      <c r="F618" s="9"/>
      <c r="G618" s="10"/>
      <c r="H618" s="11"/>
      <c r="I618" s="6">
        <f>SUMIF(J$346:J$376,$D618,L$346:L$376)</f>
        <v>0</v>
      </c>
      <c r="J618" s="9"/>
      <c r="K618" s="10"/>
      <c r="L618" s="11"/>
      <c r="M618" s="6">
        <f>SUMIF(N$346:N$376,$D618,P$346:P$376)</f>
        <v>0</v>
      </c>
      <c r="N618" s="9"/>
      <c r="O618" s="10"/>
      <c r="P618" s="11"/>
      <c r="Q618" s="6">
        <f>SUMIF(R$346:R$376,$D618,T$346:T$376)</f>
        <v>0</v>
      </c>
      <c r="R618" s="9"/>
      <c r="S618" s="10"/>
      <c r="T618" s="11"/>
      <c r="U618" s="6">
        <f>SUMIF(V$346:V$376,$D618,X$346:X$376)</f>
        <v>0</v>
      </c>
      <c r="V618" s="9"/>
      <c r="W618" s="10"/>
      <c r="X618" s="11"/>
      <c r="Y618" s="6">
        <f>SUMIF(Z$346:Z$376,$D618,AB$346:AB$376)</f>
        <v>0</v>
      </c>
      <c r="Z618" s="9"/>
      <c r="AA618" s="10"/>
      <c r="AB618" s="11"/>
      <c r="AC618" s="6">
        <f>SUMIF(AD$346:AD$376,$D618,AF$346:AF$376)</f>
        <v>0</v>
      </c>
      <c r="AD618" s="9"/>
      <c r="AE618" s="10"/>
      <c r="AF618" s="11"/>
      <c r="AG618" s="6">
        <f>SUMIF(AH$346:AH$376,$D618,AJ$346:AJ$376)</f>
        <v>0</v>
      </c>
      <c r="AH618" s="9"/>
      <c r="AI618" s="10"/>
      <c r="AJ618" s="11"/>
      <c r="AK618" s="6">
        <f>SUMIF(AL$346:AL$376,$D618,AN$346:AN$376)</f>
        <v>0</v>
      </c>
      <c r="AL618" s="9"/>
      <c r="AM618" s="10"/>
      <c r="AN618" s="11"/>
      <c r="AO618" s="6">
        <f>SUMIF(AP$346:AP$376,$D618,AR$346:AR$376)</f>
        <v>0</v>
      </c>
      <c r="AP618" s="9"/>
      <c r="AQ618" s="10"/>
      <c r="AR618" s="11"/>
      <c r="AS618" s="6">
        <f>SUMIF(AT$346:AT$376,$D618,AV$346:AV$376)</f>
        <v>0</v>
      </c>
      <c r="AT618" s="9"/>
      <c r="AU618" s="10"/>
      <c r="AV618" s="11"/>
      <c r="AW618" s="6">
        <f>SUMIF(AX$346:AX$376,$D618,AZ$346:AZ$376)</f>
        <v>0</v>
      </c>
      <c r="AX618" s="9"/>
      <c r="AY618" s="10"/>
      <c r="AZ618" s="11"/>
      <c r="BA618" s="6">
        <f>SUMIF(BB$346:BB$376,$D618,BD$346:BD$376)</f>
        <v>0</v>
      </c>
      <c r="BB618" s="9"/>
      <c r="BC618" s="10"/>
      <c r="BD618" s="11"/>
      <c r="BE618" s="6">
        <f>SUMIF(BF$346:BF$376,$D618,BH$346:BH$376)</f>
        <v>0</v>
      </c>
      <c r="BF618" s="9"/>
      <c r="BG618" s="10"/>
      <c r="BH618" s="11"/>
      <c r="BI618" s="6">
        <f>SUMIF(BJ$346:BJ$376,$D618,BL$346:BL$376)</f>
        <v>0</v>
      </c>
      <c r="BJ618" s="9"/>
      <c r="BK618" s="10"/>
      <c r="BL618" s="11"/>
      <c r="BM618" s="6">
        <f>SUMIF(BN$346:BN$376,$D618,BP$346:BP$376)</f>
        <v>0</v>
      </c>
      <c r="BN618" s="9"/>
      <c r="BO618" s="10"/>
      <c r="BP618" s="11"/>
      <c r="BQ618" s="6">
        <f>SUMIF(BR$346:BR$376,$D618,BT$346:BT$376)</f>
        <v>0</v>
      </c>
      <c r="BR618" s="9"/>
      <c r="BS618" s="10"/>
      <c r="BT618" s="11"/>
      <c r="BU618" s="6">
        <f>SUMIF(BV$346:BV$376,$D618,BX$346:BX$376)</f>
        <v>0</v>
      </c>
      <c r="BV618" s="9"/>
      <c r="BW618" s="10"/>
      <c r="BX618" s="11"/>
      <c r="BY618" s="6">
        <f>SUMIF(BZ$346:BZ$376,$D618,CB$346:CB$376)</f>
        <v>0</v>
      </c>
      <c r="BZ618" s="9"/>
      <c r="CA618" s="10"/>
      <c r="CB618" s="11"/>
      <c r="CC618" s="6">
        <f>SUMIF(CD$346:CD$376,$D618,CF$346:CF$376)</f>
        <v>0</v>
      </c>
      <c r="CD618" s="9"/>
      <c r="CE618" s="10"/>
      <c r="CF618" s="11"/>
      <c r="CG618" s="6">
        <f>SUMIF(CH$346:CH$376,$D618,CJ$346:CJ$376)</f>
        <v>0</v>
      </c>
      <c r="CH618" s="9"/>
      <c r="CI618" s="10"/>
      <c r="CJ618" s="11"/>
      <c r="CK618" s="6">
        <f>SUMIF(CL$346:CL$376,$D618,CN$346:CN$376)</f>
        <v>0</v>
      </c>
      <c r="CL618" s="9"/>
      <c r="CM618" s="10"/>
      <c r="CN618" s="11"/>
      <c r="CO618" s="6">
        <f>SUMIF(CP$346:CP$376,$D618,CR$346:CR$376)</f>
        <v>0</v>
      </c>
      <c r="CP618" s="9"/>
      <c r="CQ618" s="10"/>
      <c r="CR618" s="11"/>
      <c r="CS618" s="6">
        <f>SUMIF(CT$346:CT$376,$D618,CV$346:CV$376)</f>
        <v>0</v>
      </c>
      <c r="CT618" s="9"/>
      <c r="CU618" s="10"/>
      <c r="CV618" s="11"/>
      <c r="CW618" s="6">
        <f>SUMIF(CX$346:CX$376,$D618,CZ$346:CZ$376)</f>
        <v>0</v>
      </c>
      <c r="CX618" s="9"/>
      <c r="CY618" s="10"/>
      <c r="CZ618" s="11"/>
      <c r="DA618" s="6">
        <f>SUMIF(DB$346:DB$376,$D618,DD$346:DD$376)</f>
        <v>0</v>
      </c>
      <c r="DB618" s="9"/>
      <c r="DC618" s="10"/>
      <c r="DD618" s="11"/>
      <c r="DE618" s="6">
        <f>SUMIF(DF$346:DF$376,$D618,DH$346:DH$376)</f>
        <v>0</v>
      </c>
      <c r="DF618" s="9"/>
      <c r="DG618" s="10"/>
      <c r="DH618" s="11"/>
      <c r="DI618" s="6">
        <f>SUMIF(DJ$346:DJ$376,$D618,DL$346:DL$376)</f>
        <v>0</v>
      </c>
      <c r="DJ618" s="9"/>
      <c r="DK618" s="10"/>
      <c r="DL618" s="11"/>
      <c r="DM618" s="6">
        <f>SUMIF(DN$346:DN$376,$D618,DP$346:DP$376)</f>
        <v>0</v>
      </c>
      <c r="DN618" s="9"/>
      <c r="DO618" s="10"/>
      <c r="DP618" s="11"/>
      <c r="DQ618" s="6">
        <f>SUMIF(DR$346:DR$376,$D618,DT$346:DT$376)</f>
        <v>0</v>
      </c>
      <c r="DR618" s="9"/>
      <c r="DS618" s="10"/>
      <c r="DT618" s="11"/>
      <c r="DU618" s="6">
        <f>SUMIF(DV$346:DV$376,$D618,DX$346:DX$376)</f>
        <v>0</v>
      </c>
      <c r="DV618" s="9"/>
      <c r="DW618" s="10"/>
      <c r="DX618" s="11"/>
      <c r="DY618" s="6">
        <f>SUMIF(DZ$346:DZ$376,$D618,EB$346:EB$376)</f>
        <v>0</v>
      </c>
      <c r="DZ618" s="9"/>
      <c r="EA618" s="10"/>
      <c r="EB618" s="11"/>
      <c r="EC618" s="6">
        <f>SUMIF(ED$346:ED$376,$D618,EF$346:EF$376)</f>
        <v>0</v>
      </c>
      <c r="ED618" s="9"/>
      <c r="EE618" s="10"/>
      <c r="EF618" s="11"/>
      <c r="EG618" s="6">
        <f>SUMIF(EH$346:EH$376,$D618,EJ$346:EJ$376)</f>
        <v>0</v>
      </c>
      <c r="EH618" s="9"/>
      <c r="EI618" s="10"/>
      <c r="EJ618" s="11"/>
      <c r="EK618" s="6">
        <f>SUMIF(EL$346:EL$376,$D618,EN$346:EN$376)</f>
        <v>0</v>
      </c>
      <c r="EL618" s="9"/>
      <c r="EM618" s="10"/>
      <c r="EN618" s="11"/>
      <c r="EO618" s="6">
        <f>SUMIF(EP$346:EP$376,$D618,ER$346:ER$376)</f>
        <v>0</v>
      </c>
      <c r="EP618" s="9"/>
      <c r="EQ618" s="10"/>
      <c r="ER618" s="11"/>
      <c r="ES618" s="6">
        <f>SUMIF(ET$346:ET$376,$D618,EV$346:EV$376)</f>
        <v>0</v>
      </c>
      <c r="ET618" s="9"/>
      <c r="EU618" s="10"/>
      <c r="EV618" s="11"/>
      <c r="EW618" s="6">
        <f>SUMIF(EX$346:EX$376,$D618,EZ$346:EZ$376)</f>
        <v>0</v>
      </c>
      <c r="EX618" s="9"/>
      <c r="EY618" s="10"/>
      <c r="EZ618" s="11"/>
      <c r="FA618" s="6">
        <f>SUMIF(FB$346:FB$376,$D618,FD$346:FD$376)</f>
        <v>0</v>
      </c>
      <c r="FB618" s="9"/>
      <c r="FC618" s="10"/>
      <c r="FD618" s="11"/>
      <c r="FE618" s="6">
        <f>SUMIF(FF$346:FF$376,$D618,FH$346:FH$376)</f>
        <v>0</v>
      </c>
      <c r="FF618" s="9"/>
      <c r="FG618" s="10"/>
      <c r="FH618" s="11"/>
      <c r="FI618" s="6">
        <f>SUMIF(FJ$346:FJ$376,$D618,FL$346:FL$376)</f>
        <v>0</v>
      </c>
      <c r="FJ618" s="9"/>
      <c r="FK618" s="10"/>
      <c r="FL618" s="11"/>
      <c r="FM618" s="6">
        <f>SUMIF(FN$346:FN$376,$D618,FP$346:FP$376)</f>
        <v>0</v>
      </c>
      <c r="FN618" s="9"/>
      <c r="FO618" s="10"/>
      <c r="FP618" s="11"/>
      <c r="FQ618" s="6">
        <f>SUMIF(FR$346:FR$376,$D618,FT$346:FT$376)</f>
        <v>0</v>
      </c>
      <c r="FR618" s="9"/>
      <c r="FS618" s="10"/>
      <c r="FT618" s="11"/>
      <c r="FU618" s="6">
        <f>SUMIF(FV$346:FV$376,$D618,FX$346:FX$376)</f>
        <v>0</v>
      </c>
      <c r="FV618" s="9"/>
      <c r="FW618" s="10"/>
      <c r="FX618" s="11"/>
      <c r="FY618" s="6">
        <f>SUMIF(FZ$346:FZ$376,$D618,GB$346:GB$376)</f>
        <v>0</v>
      </c>
      <c r="FZ618" s="9"/>
      <c r="GA618" s="10"/>
      <c r="GB618" s="11"/>
      <c r="GC618" s="6">
        <f>SUMIF(GD$346:GD$376,$D618,GF$346:GF$376)</f>
        <v>0</v>
      </c>
      <c r="GD618" s="9"/>
      <c r="GE618" s="10"/>
      <c r="GF618" s="11"/>
      <c r="GG618" s="6">
        <f>SUMIF(GH$346:GH$376,$D618,GJ$346:GJ$376)</f>
        <v>0</v>
      </c>
      <c r="GH618" s="9"/>
      <c r="GI618" s="10"/>
      <c r="GJ618" s="11"/>
      <c r="GK618" s="6">
        <f>SUMIF(GL$346:GL$376,$D618,GN$346:GN$376)</f>
        <v>0</v>
      </c>
      <c r="GL618" s="9"/>
      <c r="GM618" s="10"/>
      <c r="GN618" s="11"/>
      <c r="GO618" s="6">
        <f>SUMIF(GP$346:GP$376,$D618,GR$346:GR$376)</f>
        <v>0</v>
      </c>
      <c r="GP618" s="9"/>
      <c r="GQ618" s="10"/>
      <c r="GR618" s="11"/>
      <c r="GS618" s="6">
        <f>SUMIF(GT$346:GT$376,$D618,GV$346:GV$376)</f>
        <v>0</v>
      </c>
      <c r="GT618" s="9"/>
      <c r="GU618" s="10"/>
      <c r="GV618" s="20"/>
      <c r="GW618" s="19">
        <f t="shared" si="15"/>
        <v>0</v>
      </c>
      <c r="GX618" s="472"/>
      <c r="GY618" s="523"/>
    </row>
    <row r="619" spans="1:207" ht="30.75" customHeight="1">
      <c r="A619" s="47" t="s">
        <v>75</v>
      </c>
      <c r="B619" s="495">
        <v>28</v>
      </c>
      <c r="C619" s="177" t="s">
        <v>528</v>
      </c>
      <c r="D619" s="155" t="s">
        <v>529</v>
      </c>
      <c r="E619" s="6">
        <f>SUMIF(F$5:F$35,$D619,H$5:H$35)</f>
        <v>0</v>
      </c>
      <c r="F619" s="9"/>
      <c r="G619" s="10"/>
      <c r="H619" s="11"/>
      <c r="I619" s="6">
        <f>SUMIF(J$5:J$35,$D619,L$5:L$35)</f>
        <v>0</v>
      </c>
      <c r="J619" s="9"/>
      <c r="K619" s="10"/>
      <c r="L619" s="11"/>
      <c r="M619" s="6">
        <f>SUMIF(N$5:N$35,$D619,P$5:P$35)</f>
        <v>0</v>
      </c>
      <c r="N619" s="9"/>
      <c r="O619" s="10"/>
      <c r="P619" s="11"/>
      <c r="Q619" s="6">
        <f>SUMIF(R$5:R$35,$D619,T$5:T$35)</f>
        <v>0</v>
      </c>
      <c r="R619" s="9"/>
      <c r="S619" s="10"/>
      <c r="T619" s="11"/>
      <c r="U619" s="6">
        <f>SUMIF(V$5:V$35,$D619,X$5:X$35)</f>
        <v>0</v>
      </c>
      <c r="V619" s="9"/>
      <c r="W619" s="10"/>
      <c r="X619" s="11"/>
      <c r="Y619" s="6">
        <f>SUMIF(Z$5:Z$35,$D619,AB$5:AB$35)</f>
        <v>0</v>
      </c>
      <c r="Z619" s="9"/>
      <c r="AA619" s="10"/>
      <c r="AB619" s="11"/>
      <c r="AC619" s="6">
        <f>SUMIF(AD$5:AD$35,$D619,AF$5:AF$35)</f>
        <v>0</v>
      </c>
      <c r="AD619" s="9"/>
      <c r="AE619" s="10"/>
      <c r="AF619" s="11"/>
      <c r="AG619" s="6">
        <f>SUMIF(AH$5:AH$35,$D619,AJ$5:AJ$35)</f>
        <v>0</v>
      </c>
      <c r="AH619" s="9"/>
      <c r="AI619" s="10"/>
      <c r="AJ619" s="11"/>
      <c r="AK619" s="6">
        <f>SUMIF(AL$5:AL$35,$D619,AN$5:AN$35)</f>
        <v>0</v>
      </c>
      <c r="AL619" s="9"/>
      <c r="AM619" s="10"/>
      <c r="AN619" s="11"/>
      <c r="AO619" s="6">
        <f>SUMIF(AP$5:AP$35,$D619,AR$5:AR$35)</f>
        <v>0</v>
      </c>
      <c r="AP619" s="9"/>
      <c r="AQ619" s="10"/>
      <c r="AR619" s="11"/>
      <c r="AS619" s="6">
        <f>SUMIF(AT$5:AT$35,$D619,AV$5:AV$35)</f>
        <v>0</v>
      </c>
      <c r="AT619" s="9"/>
      <c r="AU619" s="10"/>
      <c r="AV619" s="11"/>
      <c r="AW619" s="6">
        <f>SUMIF(AX$5:AX$35,$D619,AZ$5:AZ$35)</f>
        <v>0</v>
      </c>
      <c r="AX619" s="9"/>
      <c r="AY619" s="10"/>
      <c r="AZ619" s="11"/>
      <c r="BA619" s="6">
        <f>SUMIF(BB$5:BB$35,$D619,BD$5:BD$35)</f>
        <v>0</v>
      </c>
      <c r="BB619" s="9"/>
      <c r="BC619" s="10"/>
      <c r="BD619" s="11"/>
      <c r="BE619" s="6">
        <f>SUMIF(BF$5:BF$35,$D619,BH$5:BH$35)</f>
        <v>0</v>
      </c>
      <c r="BF619" s="9"/>
      <c r="BG619" s="10"/>
      <c r="BH619" s="11"/>
      <c r="BI619" s="6">
        <f>SUMIF(BJ$5:BJ$35,$D619,BL$5:BL$35)</f>
        <v>0</v>
      </c>
      <c r="BJ619" s="9"/>
      <c r="BK619" s="10"/>
      <c r="BL619" s="11"/>
      <c r="BM619" s="6">
        <f>SUMIF(BN$5:BN$35,$D619,BP$5:BP$35)</f>
        <v>0</v>
      </c>
      <c r="BN619" s="9"/>
      <c r="BO619" s="10"/>
      <c r="BP619" s="11"/>
      <c r="BQ619" s="6">
        <f>SUMIF(BR$5:BR$35,$D619,BT$5:BT$35)</f>
        <v>0</v>
      </c>
      <c r="BR619" s="9"/>
      <c r="BS619" s="10"/>
      <c r="BT619" s="11"/>
      <c r="BU619" s="6">
        <f>SUMIF(BV$5:BV$35,$D619,BX$5:BX$35)</f>
        <v>0</v>
      </c>
      <c r="BV619" s="9"/>
      <c r="BW619" s="10"/>
      <c r="BX619" s="11"/>
      <c r="BY619" s="6">
        <f>SUMIF(BZ$5:BZ$35,$D619,CB$5:CB$35)</f>
        <v>0</v>
      </c>
      <c r="BZ619" s="9"/>
      <c r="CA619" s="10"/>
      <c r="CB619" s="11"/>
      <c r="CC619" s="6">
        <f>SUMIF(CD$5:CD$35,$D619,CF$5:CF$35)</f>
        <v>0</v>
      </c>
      <c r="CD619" s="9"/>
      <c r="CE619" s="10"/>
      <c r="CF619" s="11"/>
      <c r="CG619" s="6">
        <f>SUMIF(CH$5:CH$35,$D619,CJ$5:CJ$35)</f>
        <v>0</v>
      </c>
      <c r="CH619" s="9"/>
      <c r="CI619" s="10"/>
      <c r="CJ619" s="11"/>
      <c r="CK619" s="6">
        <f>SUMIF(CL$5:CL$35,$D619,CN$5:CN$35)</f>
        <v>0</v>
      </c>
      <c r="CL619" s="9"/>
      <c r="CM619" s="10"/>
      <c r="CN619" s="11"/>
      <c r="CO619" s="6">
        <f>SUMIF(CP$5:CP$35,$D619,CR$5:CR$35)</f>
        <v>0</v>
      </c>
      <c r="CP619" s="9"/>
      <c r="CQ619" s="10"/>
      <c r="CR619" s="11"/>
      <c r="CS619" s="6">
        <f>SUMIF(CT$5:CT$35,$D619,CV$5:CV$35)</f>
        <v>0</v>
      </c>
      <c r="CT619" s="9"/>
      <c r="CU619" s="10"/>
      <c r="CV619" s="11"/>
      <c r="CW619" s="6">
        <f>SUMIF(CX$5:CX$35,$D619,CZ$5:CZ$35)</f>
        <v>0</v>
      </c>
      <c r="CX619" s="9"/>
      <c r="CY619" s="10"/>
      <c r="CZ619" s="11"/>
      <c r="DA619" s="6">
        <f>SUMIF(DB$5:DB$35,$D619,DD$5:DD$35)</f>
        <v>0</v>
      </c>
      <c r="DB619" s="9"/>
      <c r="DC619" s="10"/>
      <c r="DD619" s="11"/>
      <c r="DE619" s="6">
        <f>SUMIF(DF$5:DF$35,$D619,DH$5:DH$35)</f>
        <v>0</v>
      </c>
      <c r="DF619" s="9"/>
      <c r="DG619" s="10"/>
      <c r="DH619" s="11"/>
      <c r="DI619" s="6">
        <f>SUMIF(DJ$5:DJ$35,$D619,DL$5:DL$35)</f>
        <v>0</v>
      </c>
      <c r="DJ619" s="9"/>
      <c r="DK619" s="10"/>
      <c r="DL619" s="11"/>
      <c r="DM619" s="6">
        <f>SUMIF(DN$5:DN$35,$D619,DP$5:DP$35)</f>
        <v>0</v>
      </c>
      <c r="DN619" s="9"/>
      <c r="DO619" s="10"/>
      <c r="DP619" s="11"/>
      <c r="DQ619" s="6">
        <f>SUMIF(DR$5:DR$35,$D619,DT$5:DT$35)</f>
        <v>0</v>
      </c>
      <c r="DR619" s="9"/>
      <c r="DS619" s="10"/>
      <c r="DT619" s="11"/>
      <c r="DU619" s="6">
        <f>SUMIF(DV$5:DV$35,$D619,DX$5:DX$35)</f>
        <v>0</v>
      </c>
      <c r="DV619" s="9"/>
      <c r="DW619" s="10"/>
      <c r="DX619" s="11"/>
      <c r="DY619" s="6">
        <f>SUMIF(DZ$5:DZ$35,$D619,EB$5:EB$35)</f>
        <v>0</v>
      </c>
      <c r="DZ619" s="9"/>
      <c r="EA619" s="10"/>
      <c r="EB619" s="11"/>
      <c r="EC619" s="6">
        <f>SUMIF(ED$5:ED$35,$D619,EF$5:EF$35)</f>
        <v>0</v>
      </c>
      <c r="ED619" s="9"/>
      <c r="EE619" s="10"/>
      <c r="EF619" s="11"/>
      <c r="EG619" s="6">
        <f>SUMIF(EH$5:EH$35,$D619,EJ$5:EJ$35)</f>
        <v>0</v>
      </c>
      <c r="EH619" s="9"/>
      <c r="EI619" s="10"/>
      <c r="EJ619" s="11"/>
      <c r="EK619" s="6">
        <f>SUMIF(EL$5:EL$35,$D619,EN$5:EN$35)</f>
        <v>0</v>
      </c>
      <c r="EL619" s="9"/>
      <c r="EM619" s="10"/>
      <c r="EN619" s="11"/>
      <c r="EO619" s="6">
        <f>SUMIF(EP$5:EP$35,$D619,ER$5:ER$35)</f>
        <v>0</v>
      </c>
      <c r="EP619" s="9"/>
      <c r="EQ619" s="10"/>
      <c r="ER619" s="11"/>
      <c r="ES619" s="6">
        <f>SUMIF(ET$5:ET$35,$D619,EV$5:EV$35)</f>
        <v>0</v>
      </c>
      <c r="ET619" s="9"/>
      <c r="EU619" s="10"/>
      <c r="EV619" s="11"/>
      <c r="EW619" s="6">
        <f>SUMIF(EX$5:EX$35,$D619,EZ$5:EZ$35)</f>
        <v>0</v>
      </c>
      <c r="EX619" s="9"/>
      <c r="EY619" s="10"/>
      <c r="EZ619" s="11"/>
      <c r="FA619" s="6">
        <f>SUMIF(FB$5:FB$35,$D619,FD$5:FD$35)</f>
        <v>0</v>
      </c>
      <c r="FB619" s="9"/>
      <c r="FC619" s="10"/>
      <c r="FD619" s="11"/>
      <c r="FE619" s="6">
        <f>SUMIF(FF$5:FF$35,$D619,FH$5:FH$35)</f>
        <v>0</v>
      </c>
      <c r="FF619" s="9"/>
      <c r="FG619" s="10"/>
      <c r="FH619" s="11"/>
      <c r="FI619" s="6">
        <f>SUMIF(FJ$5:FJ$35,$D619,FL$5:FL$35)</f>
        <v>0</v>
      </c>
      <c r="FJ619" s="9"/>
      <c r="FK619" s="10"/>
      <c r="FL619" s="11"/>
      <c r="FM619" s="6">
        <f>SUMIF(FN$5:FN$35,$D619,FP$5:FP$35)</f>
        <v>0</v>
      </c>
      <c r="FN619" s="9"/>
      <c r="FO619" s="10"/>
      <c r="FP619" s="11"/>
      <c r="FQ619" s="6">
        <f>SUMIF(FR$5:FR$35,$D619,FT$5:FT$35)</f>
        <v>0</v>
      </c>
      <c r="FR619" s="9"/>
      <c r="FS619" s="10"/>
      <c r="FT619" s="11"/>
      <c r="FU619" s="6">
        <f>SUMIF(FV$5:FV$35,$D619,FX$5:FX$35)</f>
        <v>0</v>
      </c>
      <c r="FV619" s="9"/>
      <c r="FW619" s="10"/>
      <c r="FX619" s="11"/>
      <c r="FY619" s="6">
        <f>SUMIF(FZ$5:FZ$35,$D619,GB$5:GB$35)</f>
        <v>0</v>
      </c>
      <c r="FZ619" s="9"/>
      <c r="GA619" s="10"/>
      <c r="GB619" s="11"/>
      <c r="GC619" s="6">
        <f>SUMIF(GD$5:GD$35,$D619,GF$5:GF$35)</f>
        <v>0</v>
      </c>
      <c r="GD619" s="9"/>
      <c r="GE619" s="10"/>
      <c r="GF619" s="11"/>
      <c r="GG619" s="6">
        <f>SUMIF(GH$5:GH$35,$D619,GJ$5:GJ$35)</f>
        <v>0</v>
      </c>
      <c r="GH619" s="9"/>
      <c r="GI619" s="10"/>
      <c r="GJ619" s="11"/>
      <c r="GK619" s="6">
        <f>SUMIF(GL$5:GL$35,$D619,GN$5:GN$35)</f>
        <v>0</v>
      </c>
      <c r="GL619" s="9"/>
      <c r="GM619" s="10"/>
      <c r="GN619" s="11"/>
      <c r="GO619" s="6">
        <f>SUMIF(GP$5:GP$35,$D619,GR$5:GR$35)</f>
        <v>0</v>
      </c>
      <c r="GP619" s="9"/>
      <c r="GQ619" s="10"/>
      <c r="GR619" s="11"/>
      <c r="GS619" s="6">
        <f>SUMIF(GT$5:GT$35,$D619,GV$5:GV$35)</f>
        <v>0</v>
      </c>
      <c r="GT619" s="9"/>
      <c r="GU619" s="10"/>
      <c r="GV619" s="20"/>
      <c r="GW619" s="19">
        <f t="shared" si="15"/>
        <v>0</v>
      </c>
      <c r="GX619" s="472">
        <f>SUM(GW619:GW630)</f>
        <v>0</v>
      </c>
      <c r="GY619" s="521" t="str">
        <f>D619</f>
        <v>TS15640/112</v>
      </c>
    </row>
    <row r="620" spans="1:207" ht="30.75" customHeight="1">
      <c r="A620" s="47" t="s">
        <v>76</v>
      </c>
      <c r="B620" s="496"/>
      <c r="C620" s="177" t="s">
        <v>528</v>
      </c>
      <c r="D620" s="155" t="s">
        <v>529</v>
      </c>
      <c r="E620" s="6">
        <f>SUMIF(F$36:F$66,$D620,H$36:H$66)</f>
        <v>0</v>
      </c>
      <c r="F620" s="9"/>
      <c r="G620" s="10"/>
      <c r="H620" s="11"/>
      <c r="I620" s="6">
        <f>SUMIF(J$36:J$66,$D620,L$36:L$66)</f>
        <v>0</v>
      </c>
      <c r="J620" s="9"/>
      <c r="K620" s="10"/>
      <c r="L620" s="11"/>
      <c r="M620" s="6">
        <f>SUMIF(N$36:N$66,$D620,P$36:P$66)</f>
        <v>0</v>
      </c>
      <c r="N620" s="9"/>
      <c r="O620" s="10"/>
      <c r="P620" s="11"/>
      <c r="Q620" s="6">
        <f>SUMIF(R$36:R$66,$D620,T$36:T$66)</f>
        <v>0</v>
      </c>
      <c r="R620" s="9"/>
      <c r="S620" s="10"/>
      <c r="T620" s="11"/>
      <c r="U620" s="6">
        <f>SUMIF(V$36:V$66,$D620,X$36:X$66)</f>
        <v>0</v>
      </c>
      <c r="V620" s="9"/>
      <c r="W620" s="10"/>
      <c r="X620" s="11"/>
      <c r="Y620" s="6">
        <f>SUMIF(Z$36:Z$66,$D620,AB$36:AB$66)</f>
        <v>0</v>
      </c>
      <c r="Z620" s="9"/>
      <c r="AA620" s="10"/>
      <c r="AB620" s="11"/>
      <c r="AC620" s="6">
        <f>SUMIF(AD$36:AD$66,$D620,AF$36:AF$66)</f>
        <v>0</v>
      </c>
      <c r="AD620" s="9"/>
      <c r="AE620" s="10"/>
      <c r="AF620" s="11"/>
      <c r="AG620" s="6">
        <f>SUMIF(AH$36:AH$66,$D620,AJ$36:AJ$66)</f>
        <v>0</v>
      </c>
      <c r="AH620" s="9"/>
      <c r="AI620" s="10"/>
      <c r="AJ620" s="11"/>
      <c r="AK620" s="6">
        <f>SUMIF(AL$36:AL$66,$D620,AN$36:AN$66)</f>
        <v>0</v>
      </c>
      <c r="AL620" s="9"/>
      <c r="AM620" s="10"/>
      <c r="AN620" s="11"/>
      <c r="AO620" s="6">
        <f>SUMIF(AP$36:AP$66,$D620,AR$36:AR$66)</f>
        <v>0</v>
      </c>
      <c r="AP620" s="9"/>
      <c r="AQ620" s="10"/>
      <c r="AR620" s="11"/>
      <c r="AS620" s="6">
        <f>SUMIF(AT$36:AT$66,$D620,AV$36:AV$66)</f>
        <v>0</v>
      </c>
      <c r="AT620" s="9"/>
      <c r="AU620" s="10"/>
      <c r="AV620" s="11"/>
      <c r="AW620" s="6">
        <f>SUMIF(AX$36:AX$66,$D620,AZ$36:AZ$66)</f>
        <v>0</v>
      </c>
      <c r="AX620" s="9"/>
      <c r="AY620" s="10"/>
      <c r="AZ620" s="11"/>
      <c r="BA620" s="6">
        <f>SUMIF(BB$36:BB$66,$D620,BD$36:BD$66)</f>
        <v>0</v>
      </c>
      <c r="BB620" s="9"/>
      <c r="BC620" s="10"/>
      <c r="BD620" s="11"/>
      <c r="BE620" s="6">
        <f>SUMIF(BF$36:BF$66,$D620,BH$36:BH$66)</f>
        <v>0</v>
      </c>
      <c r="BF620" s="9"/>
      <c r="BG620" s="10"/>
      <c r="BH620" s="11"/>
      <c r="BI620" s="6">
        <f>SUMIF(BJ$36:BJ$66,$D620,BL$36:BL$66)</f>
        <v>0</v>
      </c>
      <c r="BJ620" s="9"/>
      <c r="BK620" s="10"/>
      <c r="BL620" s="11"/>
      <c r="BM620" s="6">
        <f>SUMIF(BN$36:BN$66,$D620,BP$36:BP$66)</f>
        <v>0</v>
      </c>
      <c r="BN620" s="9"/>
      <c r="BO620" s="10"/>
      <c r="BP620" s="11"/>
      <c r="BQ620" s="6">
        <f>SUMIF(BR$36:BR$66,$D620,BT$36:BT$66)</f>
        <v>0</v>
      </c>
      <c r="BR620" s="9"/>
      <c r="BS620" s="10"/>
      <c r="BT620" s="11"/>
      <c r="BU620" s="6">
        <f>SUMIF(BV$36:BV$66,$D620,BX$36:BX$66)</f>
        <v>0</v>
      </c>
      <c r="BV620" s="9"/>
      <c r="BW620" s="10"/>
      <c r="BX620" s="11"/>
      <c r="BY620" s="6">
        <f>SUMIF(BZ$36:BZ$66,$D620,CB$36:CB$66)</f>
        <v>0</v>
      </c>
      <c r="BZ620" s="9"/>
      <c r="CA620" s="10"/>
      <c r="CB620" s="11"/>
      <c r="CC620" s="6">
        <f>SUMIF(CD$36:CD$66,$D620,CF$36:CF$66)</f>
        <v>0</v>
      </c>
      <c r="CD620" s="9"/>
      <c r="CE620" s="10"/>
      <c r="CF620" s="11"/>
      <c r="CG620" s="6">
        <f>SUMIF(CH$36:CH$66,$D620,CJ$36:CJ$66)</f>
        <v>0</v>
      </c>
      <c r="CH620" s="9"/>
      <c r="CI620" s="10"/>
      <c r="CJ620" s="11"/>
      <c r="CK620" s="6">
        <f>SUMIF(CL$36:CL$66,$D620,CN$36:CN$66)</f>
        <v>0</v>
      </c>
      <c r="CL620" s="9"/>
      <c r="CM620" s="10"/>
      <c r="CN620" s="11"/>
      <c r="CO620" s="6">
        <f>SUMIF(CP$36:CP$66,$D620,CR$36:CR$66)</f>
        <v>0</v>
      </c>
      <c r="CP620" s="9"/>
      <c r="CQ620" s="10"/>
      <c r="CR620" s="11"/>
      <c r="CS620" s="6">
        <f>SUMIF(CT$36:CT$66,$D620,CV$36:CV$66)</f>
        <v>0</v>
      </c>
      <c r="CT620" s="9"/>
      <c r="CU620" s="10"/>
      <c r="CV620" s="11"/>
      <c r="CW620" s="6">
        <f>SUMIF(CX$36:CX$66,$D620,CZ$36:CZ$66)</f>
        <v>0</v>
      </c>
      <c r="CX620" s="9"/>
      <c r="CY620" s="10"/>
      <c r="CZ620" s="11"/>
      <c r="DA620" s="6">
        <f>SUMIF(DB$36:DB$66,$D620,DD$36:DD$66)</f>
        <v>0</v>
      </c>
      <c r="DB620" s="9"/>
      <c r="DC620" s="10"/>
      <c r="DD620" s="11"/>
      <c r="DE620" s="6">
        <f>SUMIF(DF$36:DF$66,$D620,DH$36:DH$66)</f>
        <v>0</v>
      </c>
      <c r="DF620" s="9"/>
      <c r="DG620" s="10"/>
      <c r="DH620" s="11"/>
      <c r="DI620" s="6">
        <f>SUMIF(DJ$36:DJ$66,$D620,DL$36:DL$66)</f>
        <v>0</v>
      </c>
      <c r="DJ620" s="9"/>
      <c r="DK620" s="10"/>
      <c r="DL620" s="11"/>
      <c r="DM620" s="6">
        <f>SUMIF(DN$36:DN$66,$D620,DP$36:DP$66)</f>
        <v>0</v>
      </c>
      <c r="DN620" s="9"/>
      <c r="DO620" s="10"/>
      <c r="DP620" s="11"/>
      <c r="DQ620" s="6">
        <f>SUMIF(DR$36:DR$66,$D620,DT$36:DT$66)</f>
        <v>0</v>
      </c>
      <c r="DR620" s="9"/>
      <c r="DS620" s="10"/>
      <c r="DT620" s="11"/>
      <c r="DU620" s="6">
        <f>SUMIF(DV$36:DV$66,$D620,DX$36:DX$66)</f>
        <v>0</v>
      </c>
      <c r="DV620" s="9"/>
      <c r="DW620" s="10"/>
      <c r="DX620" s="11"/>
      <c r="DY620" s="6">
        <f>SUMIF(DZ$36:DZ$66,$D620,EB$36:EB$66)</f>
        <v>0</v>
      </c>
      <c r="DZ620" s="9"/>
      <c r="EA620" s="10"/>
      <c r="EB620" s="11"/>
      <c r="EC620" s="6">
        <f>SUMIF(ED$36:ED$66,$D620,EF$36:EF$66)</f>
        <v>0</v>
      </c>
      <c r="ED620" s="9"/>
      <c r="EE620" s="10"/>
      <c r="EF620" s="11"/>
      <c r="EG620" s="6">
        <f>SUMIF(EH$36:EH$66,$D620,EJ$36:EJ$66)</f>
        <v>0</v>
      </c>
      <c r="EH620" s="9"/>
      <c r="EI620" s="10"/>
      <c r="EJ620" s="11"/>
      <c r="EK620" s="6">
        <f>SUMIF(EL$36:EL$66,$D620,EN$36:EN$66)</f>
        <v>0</v>
      </c>
      <c r="EL620" s="9"/>
      <c r="EM620" s="10"/>
      <c r="EN620" s="11"/>
      <c r="EO620" s="6">
        <f>SUMIF(EP$36:EP$66,$D620,ER$36:ER$66)</f>
        <v>0</v>
      </c>
      <c r="EP620" s="9"/>
      <c r="EQ620" s="10"/>
      <c r="ER620" s="11"/>
      <c r="ES620" s="6">
        <f>SUMIF(ET$36:ET$66,$D620,EV$36:EV$66)</f>
        <v>0</v>
      </c>
      <c r="ET620" s="9"/>
      <c r="EU620" s="10"/>
      <c r="EV620" s="11"/>
      <c r="EW620" s="6">
        <f>SUMIF(EX$36:EX$66,$D620,EZ$36:EZ$66)</f>
        <v>0</v>
      </c>
      <c r="EX620" s="9"/>
      <c r="EY620" s="10"/>
      <c r="EZ620" s="11"/>
      <c r="FA620" s="6">
        <f>SUMIF(FB$36:FB$66,$D620,FD$36:FD$66)</f>
        <v>0</v>
      </c>
      <c r="FB620" s="9"/>
      <c r="FC620" s="10"/>
      <c r="FD620" s="11"/>
      <c r="FE620" s="6">
        <f>SUMIF(FF$36:FF$66,$D620,FH$36:FH$66)</f>
        <v>0</v>
      </c>
      <c r="FF620" s="9"/>
      <c r="FG620" s="10"/>
      <c r="FH620" s="11"/>
      <c r="FI620" s="6">
        <f>SUMIF(FJ$36:FJ$66,$D620,FL$36:FL$66)</f>
        <v>0</v>
      </c>
      <c r="FJ620" s="9"/>
      <c r="FK620" s="10"/>
      <c r="FL620" s="11"/>
      <c r="FM620" s="6">
        <f>SUMIF(FN$36:FN$66,$D620,FP$36:FP$66)</f>
        <v>0</v>
      </c>
      <c r="FN620" s="9"/>
      <c r="FO620" s="10"/>
      <c r="FP620" s="11"/>
      <c r="FQ620" s="6">
        <f>SUMIF(FR$36:FR$66,$D620,FT$36:FT$66)</f>
        <v>0</v>
      </c>
      <c r="FR620" s="9"/>
      <c r="FS620" s="10"/>
      <c r="FT620" s="11"/>
      <c r="FU620" s="6">
        <f>SUMIF(FV$36:FV$66,$D620,FX$36:FX$66)</f>
        <v>0</v>
      </c>
      <c r="FV620" s="9"/>
      <c r="FW620" s="10"/>
      <c r="FX620" s="11"/>
      <c r="FY620" s="6">
        <f>SUMIF(FZ$36:FZ$66,$D620,GB$36:GB$66)</f>
        <v>0</v>
      </c>
      <c r="FZ620" s="9"/>
      <c r="GA620" s="10"/>
      <c r="GB620" s="11"/>
      <c r="GC620" s="6">
        <f>SUMIF(GD$36:GD$66,$D620,GF$36:GF$66)</f>
        <v>0</v>
      </c>
      <c r="GD620" s="9"/>
      <c r="GE620" s="10"/>
      <c r="GF620" s="11"/>
      <c r="GG620" s="6">
        <f>SUMIF(GH$36:GH$66,$D620,GJ$36:GJ$66)</f>
        <v>0</v>
      </c>
      <c r="GH620" s="9"/>
      <c r="GI620" s="10"/>
      <c r="GJ620" s="11"/>
      <c r="GK620" s="6">
        <f>SUMIF(GL$36:GL$66,$D620,GN$36:GN$66)</f>
        <v>0</v>
      </c>
      <c r="GL620" s="9"/>
      <c r="GM620" s="10"/>
      <c r="GN620" s="11"/>
      <c r="GO620" s="6">
        <f>SUMIF(GP$36:GP$66,$D620,GR$36:GR$66)</f>
        <v>0</v>
      </c>
      <c r="GP620" s="9"/>
      <c r="GQ620" s="10"/>
      <c r="GR620" s="11"/>
      <c r="GS620" s="6">
        <f>SUMIF(GT$36:GT$66,$D620,GV$36:GV$66)</f>
        <v>0</v>
      </c>
      <c r="GT620" s="9"/>
      <c r="GU620" s="10"/>
      <c r="GV620" s="20"/>
      <c r="GW620" s="19">
        <f t="shared" si="15"/>
        <v>0</v>
      </c>
      <c r="GX620" s="472"/>
      <c r="GY620" s="522"/>
    </row>
    <row r="621" spans="1:207" ht="30.75" customHeight="1">
      <c r="A621" s="47" t="s">
        <v>77</v>
      </c>
      <c r="B621" s="496"/>
      <c r="C621" s="177" t="s">
        <v>528</v>
      </c>
      <c r="D621" s="155" t="s">
        <v>529</v>
      </c>
      <c r="E621" s="6">
        <f>SUMIF(F$67:F$97,$D621,H$67:H$97)</f>
        <v>0</v>
      </c>
      <c r="F621" s="9"/>
      <c r="G621" s="10"/>
      <c r="H621" s="11"/>
      <c r="I621" s="6">
        <f>SUMIF(J$67:J$97,$D621,L$67:L$97)</f>
        <v>0</v>
      </c>
      <c r="J621" s="9"/>
      <c r="K621" s="10"/>
      <c r="L621" s="11"/>
      <c r="M621" s="6">
        <f>SUMIF(N$67:N$97,$D621,P$67:P$97)</f>
        <v>0</v>
      </c>
      <c r="N621" s="9"/>
      <c r="O621" s="10"/>
      <c r="P621" s="11"/>
      <c r="Q621" s="6">
        <f>SUMIF(R$67:R$97,$D621,T$67:T$97)</f>
        <v>0</v>
      </c>
      <c r="R621" s="9"/>
      <c r="S621" s="10"/>
      <c r="T621" s="11"/>
      <c r="U621" s="6">
        <f>SUMIF(V$67:V$97,$D621,X$67:X$97)</f>
        <v>0</v>
      </c>
      <c r="V621" s="9"/>
      <c r="W621" s="10"/>
      <c r="X621" s="11"/>
      <c r="Y621" s="6">
        <f>SUMIF(Z$67:Z$97,$D621,AB$67:AB$97)</f>
        <v>0</v>
      </c>
      <c r="Z621" s="9"/>
      <c r="AA621" s="10"/>
      <c r="AB621" s="11"/>
      <c r="AC621" s="6">
        <f>SUMIF(AD$67:AD$97,$D621,AF$67:AF$97)</f>
        <v>0</v>
      </c>
      <c r="AD621" s="9"/>
      <c r="AE621" s="10"/>
      <c r="AF621" s="11"/>
      <c r="AG621" s="6">
        <f>SUMIF(AH$67:AH$97,$D621,AJ$67:AJ$97)</f>
        <v>0</v>
      </c>
      <c r="AH621" s="9"/>
      <c r="AI621" s="10"/>
      <c r="AJ621" s="11"/>
      <c r="AK621" s="6">
        <f>SUMIF(AL$67:AL$97,$D621,AN$67:AN$97)</f>
        <v>0</v>
      </c>
      <c r="AL621" s="9"/>
      <c r="AM621" s="10"/>
      <c r="AN621" s="11"/>
      <c r="AO621" s="6">
        <f>SUMIF(AP$67:AP$97,$D621,AR$67:AR$97)</f>
        <v>0</v>
      </c>
      <c r="AP621" s="9"/>
      <c r="AQ621" s="10"/>
      <c r="AR621" s="11"/>
      <c r="AS621" s="6">
        <f>SUMIF(AT$67:AT$97,$D621,AV$67:AV$97)</f>
        <v>0</v>
      </c>
      <c r="AT621" s="9"/>
      <c r="AU621" s="10"/>
      <c r="AV621" s="11"/>
      <c r="AW621" s="6">
        <f>SUMIF(AX$67:AX$97,$D621,AZ$67:AZ$97)</f>
        <v>0</v>
      </c>
      <c r="AX621" s="9"/>
      <c r="AY621" s="10"/>
      <c r="AZ621" s="11"/>
      <c r="BA621" s="6">
        <f>SUMIF(BB$67:BB$97,$D621,BD$67:BD$97)</f>
        <v>0</v>
      </c>
      <c r="BB621" s="9"/>
      <c r="BC621" s="10"/>
      <c r="BD621" s="11"/>
      <c r="BE621" s="6">
        <f>SUMIF(BF$67:BF$97,$D621,BH$67:BH$97)</f>
        <v>0</v>
      </c>
      <c r="BF621" s="9"/>
      <c r="BG621" s="10"/>
      <c r="BH621" s="11"/>
      <c r="BI621" s="6">
        <f>SUMIF(BJ$67:BJ$97,$D621,BL$67:BL$97)</f>
        <v>0</v>
      </c>
      <c r="BJ621" s="9"/>
      <c r="BK621" s="10"/>
      <c r="BL621" s="11"/>
      <c r="BM621" s="6">
        <f>SUMIF(BN$67:BN$97,$D621,BP$67:BP$97)</f>
        <v>0</v>
      </c>
      <c r="BN621" s="9"/>
      <c r="BO621" s="10"/>
      <c r="BP621" s="11"/>
      <c r="BQ621" s="6">
        <f>SUMIF(BR$67:BR$97,$D621,BT$67:BT$97)</f>
        <v>0</v>
      </c>
      <c r="BR621" s="9"/>
      <c r="BS621" s="10"/>
      <c r="BT621" s="11"/>
      <c r="BU621" s="6">
        <f>SUMIF(BV$67:BV$97,$D621,BX$67:BX$97)</f>
        <v>0</v>
      </c>
      <c r="BV621" s="9"/>
      <c r="BW621" s="10"/>
      <c r="BX621" s="11"/>
      <c r="BY621" s="6">
        <f>SUMIF(BZ$67:BZ$97,$D621,CB$67:CB$97)</f>
        <v>0</v>
      </c>
      <c r="BZ621" s="9"/>
      <c r="CA621" s="10"/>
      <c r="CB621" s="11"/>
      <c r="CC621" s="6">
        <f>SUMIF(CD$67:CD$97,$D621,CF$67:CF$97)</f>
        <v>0</v>
      </c>
      <c r="CD621" s="9"/>
      <c r="CE621" s="10"/>
      <c r="CF621" s="11"/>
      <c r="CG621" s="6">
        <f>SUMIF(CH$67:CH$97,$D621,CJ$67:CJ$97)</f>
        <v>0</v>
      </c>
      <c r="CH621" s="9"/>
      <c r="CI621" s="10"/>
      <c r="CJ621" s="11"/>
      <c r="CK621" s="6">
        <f>SUMIF(CL$67:CL$97,$D621,CN$67:CN$97)</f>
        <v>0</v>
      </c>
      <c r="CL621" s="9"/>
      <c r="CM621" s="10"/>
      <c r="CN621" s="11"/>
      <c r="CO621" s="6">
        <f>SUMIF(CP$67:CP$97,$D621,CR$67:CR$97)</f>
        <v>0</v>
      </c>
      <c r="CP621" s="9"/>
      <c r="CQ621" s="10"/>
      <c r="CR621" s="11"/>
      <c r="CS621" s="6">
        <f>SUMIF(CT$67:CT$97,$D621,CV$67:CV$97)</f>
        <v>0</v>
      </c>
      <c r="CT621" s="9"/>
      <c r="CU621" s="10"/>
      <c r="CV621" s="11"/>
      <c r="CW621" s="6">
        <f>SUMIF(CX$67:CX$97,$D621,CZ$67:CZ$97)</f>
        <v>0</v>
      </c>
      <c r="CX621" s="9"/>
      <c r="CY621" s="10"/>
      <c r="CZ621" s="11"/>
      <c r="DA621" s="6">
        <f>SUMIF(DB$67:DB$97,$D621,DD$67:DD$97)</f>
        <v>0</v>
      </c>
      <c r="DB621" s="9"/>
      <c r="DC621" s="10"/>
      <c r="DD621" s="11"/>
      <c r="DE621" s="6">
        <f>SUMIF(DF$67:DF$97,$D621,DH$67:DH$97)</f>
        <v>0</v>
      </c>
      <c r="DF621" s="9"/>
      <c r="DG621" s="10"/>
      <c r="DH621" s="11"/>
      <c r="DI621" s="6">
        <f>SUMIF(DJ$67:DJ$97,$D621,DL$67:DL$97)</f>
        <v>0</v>
      </c>
      <c r="DJ621" s="9"/>
      <c r="DK621" s="10"/>
      <c r="DL621" s="11"/>
      <c r="DM621" s="6">
        <f>SUMIF(DN$67:DN$97,$D621,DP$67:DP$97)</f>
        <v>0</v>
      </c>
      <c r="DN621" s="9"/>
      <c r="DO621" s="10"/>
      <c r="DP621" s="11"/>
      <c r="DQ621" s="6">
        <f>SUMIF(DR$67:DR$97,$D621,DT$67:DT$97)</f>
        <v>0</v>
      </c>
      <c r="DR621" s="9"/>
      <c r="DS621" s="10"/>
      <c r="DT621" s="11"/>
      <c r="DU621" s="6">
        <f>SUMIF(DV$67:DV$97,$D621,DX$67:DX$97)</f>
        <v>0</v>
      </c>
      <c r="DV621" s="9"/>
      <c r="DW621" s="10"/>
      <c r="DX621" s="11"/>
      <c r="DY621" s="6">
        <f>SUMIF(DZ$67:DZ$97,$D621,EB$67:EB$97)</f>
        <v>0</v>
      </c>
      <c r="DZ621" s="9"/>
      <c r="EA621" s="10"/>
      <c r="EB621" s="11"/>
      <c r="EC621" s="6">
        <f>SUMIF(ED$67:ED$97,$D621,EF$67:EF$97)</f>
        <v>0</v>
      </c>
      <c r="ED621" s="9"/>
      <c r="EE621" s="10"/>
      <c r="EF621" s="11"/>
      <c r="EG621" s="6">
        <f>SUMIF(EH$67:EH$97,$D621,EJ$67:EJ$97)</f>
        <v>0</v>
      </c>
      <c r="EH621" s="9"/>
      <c r="EI621" s="10"/>
      <c r="EJ621" s="11"/>
      <c r="EK621" s="6">
        <f>SUMIF(EL$67:EL$97,$D621,EN$67:EN$97)</f>
        <v>0</v>
      </c>
      <c r="EL621" s="9"/>
      <c r="EM621" s="10"/>
      <c r="EN621" s="11"/>
      <c r="EO621" s="6">
        <f>SUMIF(EP$67:EP$97,$D621,ER$67:ER$97)</f>
        <v>0</v>
      </c>
      <c r="EP621" s="9"/>
      <c r="EQ621" s="10"/>
      <c r="ER621" s="11"/>
      <c r="ES621" s="6">
        <f>SUMIF(ET$67:ET$97,$D621,EV$67:EV$97)</f>
        <v>0</v>
      </c>
      <c r="ET621" s="9"/>
      <c r="EU621" s="10"/>
      <c r="EV621" s="11"/>
      <c r="EW621" s="6">
        <f>SUMIF(EX$67:EX$97,$D621,EZ$67:EZ$97)</f>
        <v>0</v>
      </c>
      <c r="EX621" s="9"/>
      <c r="EY621" s="10"/>
      <c r="EZ621" s="11"/>
      <c r="FA621" s="6">
        <f>SUMIF(FB$67:FB$97,$D621,FD$67:FD$97)</f>
        <v>0</v>
      </c>
      <c r="FB621" s="9"/>
      <c r="FC621" s="10"/>
      <c r="FD621" s="11"/>
      <c r="FE621" s="6">
        <f>SUMIF(FF$67:FF$97,$D621,FH$67:FH$97)</f>
        <v>0</v>
      </c>
      <c r="FF621" s="9"/>
      <c r="FG621" s="10"/>
      <c r="FH621" s="11"/>
      <c r="FI621" s="6">
        <f>SUMIF(FJ$67:FJ$97,$D621,FL$67:FL$97)</f>
        <v>0</v>
      </c>
      <c r="FJ621" s="9"/>
      <c r="FK621" s="10"/>
      <c r="FL621" s="11"/>
      <c r="FM621" s="6">
        <f>SUMIF(FN$67:FN$97,$D621,FP$67:FP$97)</f>
        <v>0</v>
      </c>
      <c r="FN621" s="9"/>
      <c r="FO621" s="10"/>
      <c r="FP621" s="11"/>
      <c r="FQ621" s="6">
        <f>SUMIF(FR$67:FR$97,$D621,FT$67:FT$97)</f>
        <v>0</v>
      </c>
      <c r="FR621" s="9"/>
      <c r="FS621" s="10"/>
      <c r="FT621" s="11"/>
      <c r="FU621" s="6">
        <f>SUMIF(FV$67:FV$97,$D621,FX$67:FX$97)</f>
        <v>0</v>
      </c>
      <c r="FV621" s="9"/>
      <c r="FW621" s="10"/>
      <c r="FX621" s="11"/>
      <c r="FY621" s="6">
        <f>SUMIF(FZ$67:FZ$97,$D621,GB$67:GB$97)</f>
        <v>0</v>
      </c>
      <c r="FZ621" s="9"/>
      <c r="GA621" s="10"/>
      <c r="GB621" s="11"/>
      <c r="GC621" s="6">
        <f>SUMIF(GD$67:GD$97,$D621,GF$67:GF$97)</f>
        <v>0</v>
      </c>
      <c r="GD621" s="9"/>
      <c r="GE621" s="10"/>
      <c r="GF621" s="11"/>
      <c r="GG621" s="6">
        <f>SUMIF(GH$67:GH$97,$D621,GJ$67:GJ$97)</f>
        <v>0</v>
      </c>
      <c r="GH621" s="9"/>
      <c r="GI621" s="10"/>
      <c r="GJ621" s="11"/>
      <c r="GK621" s="6">
        <f>SUMIF(GL$67:GL$97,$D621,GN$67:GN$97)</f>
        <v>0</v>
      </c>
      <c r="GL621" s="9"/>
      <c r="GM621" s="10"/>
      <c r="GN621" s="11"/>
      <c r="GO621" s="6">
        <f>SUMIF(GP$67:GP$97,$D621,GR$67:GR$97)</f>
        <v>0</v>
      </c>
      <c r="GP621" s="9"/>
      <c r="GQ621" s="10"/>
      <c r="GR621" s="11"/>
      <c r="GS621" s="6">
        <f>SUMIF(GT$67:GT$97,$D621,GV$67:GV$97)</f>
        <v>0</v>
      </c>
      <c r="GT621" s="9"/>
      <c r="GU621" s="10"/>
      <c r="GV621" s="20"/>
      <c r="GW621" s="19">
        <f t="shared" si="15"/>
        <v>0</v>
      </c>
      <c r="GX621" s="472"/>
      <c r="GY621" s="522"/>
    </row>
    <row r="622" spans="1:207" ht="30.75" customHeight="1">
      <c r="A622" s="47" t="s">
        <v>78</v>
      </c>
      <c r="B622" s="496"/>
      <c r="C622" s="177" t="s">
        <v>528</v>
      </c>
      <c r="D622" s="155" t="s">
        <v>529</v>
      </c>
      <c r="E622" s="6">
        <f>SUMIF(F$98:F$128,$D622,H$98:H$128)</f>
        <v>0</v>
      </c>
      <c r="F622" s="9"/>
      <c r="G622" s="10"/>
      <c r="H622" s="11"/>
      <c r="I622" s="6">
        <f>SUMIF(J$98:J$128,$D622,L$98:L$128)</f>
        <v>0</v>
      </c>
      <c r="J622" s="9"/>
      <c r="K622" s="10"/>
      <c r="L622" s="11"/>
      <c r="M622" s="6">
        <f>SUMIF(N$98:N$128,$D622,P$98:P$128)</f>
        <v>0</v>
      </c>
      <c r="N622" s="9"/>
      <c r="O622" s="10"/>
      <c r="P622" s="11"/>
      <c r="Q622" s="6">
        <f>SUMIF(R$98:R$128,$D622,T$98:T$128)</f>
        <v>0</v>
      </c>
      <c r="R622" s="9"/>
      <c r="S622" s="10"/>
      <c r="T622" s="11"/>
      <c r="U622" s="6">
        <f>SUMIF(V$98:V$128,$D622,X$98:X$128)</f>
        <v>0</v>
      </c>
      <c r="V622" s="9"/>
      <c r="W622" s="10"/>
      <c r="X622" s="11"/>
      <c r="Y622" s="6">
        <f>SUMIF(Z$98:Z$128,$D622,AB$98:AB$128)</f>
        <v>0</v>
      </c>
      <c r="Z622" s="9"/>
      <c r="AA622" s="10"/>
      <c r="AB622" s="11"/>
      <c r="AC622" s="6">
        <f>SUMIF(AD$98:AD$128,$D622,AF$98:AF$128)</f>
        <v>0</v>
      </c>
      <c r="AD622" s="9"/>
      <c r="AE622" s="10"/>
      <c r="AF622" s="11"/>
      <c r="AG622" s="6">
        <f>SUMIF(AH$98:AH$128,$D622,AJ$98:AJ$128)</f>
        <v>0</v>
      </c>
      <c r="AH622" s="9"/>
      <c r="AI622" s="10"/>
      <c r="AJ622" s="11"/>
      <c r="AK622" s="6">
        <f>SUMIF(AL$98:AL$128,$D622,AN$98:AN$128)</f>
        <v>0</v>
      </c>
      <c r="AL622" s="9"/>
      <c r="AM622" s="10"/>
      <c r="AN622" s="11"/>
      <c r="AO622" s="6">
        <f>SUMIF(AP$98:AP$128,$D622,AR$98:AR$128)</f>
        <v>0</v>
      </c>
      <c r="AP622" s="9"/>
      <c r="AQ622" s="10"/>
      <c r="AR622" s="11"/>
      <c r="AS622" s="6">
        <f>SUMIF(AT$98:AT$128,$D622,AV$98:AV$128)</f>
        <v>0</v>
      </c>
      <c r="AT622" s="9"/>
      <c r="AU622" s="10"/>
      <c r="AV622" s="11"/>
      <c r="AW622" s="6">
        <f>SUMIF(AX$98:AX$128,$D622,AZ$98:AZ$128)</f>
        <v>0</v>
      </c>
      <c r="AX622" s="9"/>
      <c r="AY622" s="10"/>
      <c r="AZ622" s="11"/>
      <c r="BA622" s="6">
        <f>SUMIF(BB$98:BB$128,$D622,BD$98:BD$128)</f>
        <v>0</v>
      </c>
      <c r="BB622" s="9"/>
      <c r="BC622" s="10"/>
      <c r="BD622" s="11"/>
      <c r="BE622" s="6">
        <f>SUMIF(BF$98:BF$128,$D622,BH$98:BH$128)</f>
        <v>0</v>
      </c>
      <c r="BF622" s="9"/>
      <c r="BG622" s="10"/>
      <c r="BH622" s="11"/>
      <c r="BI622" s="6">
        <f>SUMIF(BJ$98:BJ$128,$D622,BL$98:BL$128)</f>
        <v>0</v>
      </c>
      <c r="BJ622" s="9"/>
      <c r="BK622" s="10"/>
      <c r="BL622" s="11"/>
      <c r="BM622" s="6">
        <f>SUMIF(BN$98:BN$128,$D622,BP$98:BP$128)</f>
        <v>0</v>
      </c>
      <c r="BN622" s="9"/>
      <c r="BO622" s="10"/>
      <c r="BP622" s="11"/>
      <c r="BQ622" s="6">
        <f>SUMIF(BR$98:BR$128,$D622,BT$98:BT$128)</f>
        <v>0</v>
      </c>
      <c r="BR622" s="9"/>
      <c r="BS622" s="10"/>
      <c r="BT622" s="11"/>
      <c r="BU622" s="6">
        <f>SUMIF(BV$98:BV$128,$D622,BX$98:BX$128)</f>
        <v>0</v>
      </c>
      <c r="BV622" s="9"/>
      <c r="BW622" s="10"/>
      <c r="BX622" s="11"/>
      <c r="BY622" s="6">
        <f>SUMIF(BZ$98:BZ$128,$D622,CB$98:CB$128)</f>
        <v>0</v>
      </c>
      <c r="BZ622" s="9"/>
      <c r="CA622" s="10"/>
      <c r="CB622" s="11"/>
      <c r="CC622" s="6">
        <f>SUMIF(CD$98:CD$128,$D622,CF$98:CF$128)</f>
        <v>0</v>
      </c>
      <c r="CD622" s="9"/>
      <c r="CE622" s="10"/>
      <c r="CF622" s="11"/>
      <c r="CG622" s="6">
        <f>SUMIF(CH$98:CH$128,$D622,CJ$98:CJ$128)</f>
        <v>0</v>
      </c>
      <c r="CH622" s="9"/>
      <c r="CI622" s="10"/>
      <c r="CJ622" s="11"/>
      <c r="CK622" s="6">
        <f>SUMIF(CL$98:CL$128,$D622,CN$98:CN$128)</f>
        <v>0</v>
      </c>
      <c r="CL622" s="9"/>
      <c r="CM622" s="10"/>
      <c r="CN622" s="11"/>
      <c r="CO622" s="6">
        <f>SUMIF(CP$98:CP$128,$D622,CR$98:CR$128)</f>
        <v>0</v>
      </c>
      <c r="CP622" s="9"/>
      <c r="CQ622" s="10"/>
      <c r="CR622" s="11"/>
      <c r="CS622" s="6">
        <f>SUMIF(CT$98:CT$128,$D622,CV$98:CV$128)</f>
        <v>0</v>
      </c>
      <c r="CT622" s="9"/>
      <c r="CU622" s="10"/>
      <c r="CV622" s="11"/>
      <c r="CW622" s="6">
        <f>SUMIF(CX$98:CX$128,$D622,CZ$98:CZ$128)</f>
        <v>0</v>
      </c>
      <c r="CX622" s="9"/>
      <c r="CY622" s="10"/>
      <c r="CZ622" s="11"/>
      <c r="DA622" s="6">
        <f>SUMIF(DB$98:DB$128,$D622,DD$98:DD$128)</f>
        <v>0</v>
      </c>
      <c r="DB622" s="9"/>
      <c r="DC622" s="10"/>
      <c r="DD622" s="11"/>
      <c r="DE622" s="6">
        <f>SUMIF(DF$98:DF$128,$D622,DH$98:DH$128)</f>
        <v>0</v>
      </c>
      <c r="DF622" s="9"/>
      <c r="DG622" s="10"/>
      <c r="DH622" s="11"/>
      <c r="DI622" s="6">
        <f>SUMIF(DJ$98:DJ$128,$D622,DL$98:DL$128)</f>
        <v>0</v>
      </c>
      <c r="DJ622" s="9"/>
      <c r="DK622" s="10"/>
      <c r="DL622" s="11"/>
      <c r="DM622" s="6">
        <f>SUMIF(DN$98:DN$128,$D622,DP$98:DP$128)</f>
        <v>0</v>
      </c>
      <c r="DN622" s="9"/>
      <c r="DO622" s="10"/>
      <c r="DP622" s="11"/>
      <c r="DQ622" s="6">
        <f>SUMIF(DR$98:DR$128,$D622,DT$98:DT$128)</f>
        <v>0</v>
      </c>
      <c r="DR622" s="9"/>
      <c r="DS622" s="10"/>
      <c r="DT622" s="11"/>
      <c r="DU622" s="6">
        <f>SUMIF(DV$98:DV$128,$D622,DX$98:DX$128)</f>
        <v>0</v>
      </c>
      <c r="DV622" s="9"/>
      <c r="DW622" s="10"/>
      <c r="DX622" s="11"/>
      <c r="DY622" s="6">
        <f>SUMIF(DZ$98:DZ$128,$D622,EB$98:EB$128)</f>
        <v>0</v>
      </c>
      <c r="DZ622" s="9"/>
      <c r="EA622" s="10"/>
      <c r="EB622" s="11"/>
      <c r="EC622" s="6">
        <f>SUMIF(ED$98:ED$128,$D622,EF$98:EF$128)</f>
        <v>0</v>
      </c>
      <c r="ED622" s="9"/>
      <c r="EE622" s="10"/>
      <c r="EF622" s="11"/>
      <c r="EG622" s="6">
        <f>SUMIF(EH$98:EH$128,$D622,EJ$98:EJ$128)</f>
        <v>0</v>
      </c>
      <c r="EH622" s="9"/>
      <c r="EI622" s="10"/>
      <c r="EJ622" s="11"/>
      <c r="EK622" s="6">
        <f>SUMIF(EL$98:EL$128,$D622,EN$98:EN$128)</f>
        <v>0</v>
      </c>
      <c r="EL622" s="9"/>
      <c r="EM622" s="10"/>
      <c r="EN622" s="11"/>
      <c r="EO622" s="6">
        <f>SUMIF(EP$98:EP$128,$D622,ER$98:ER$128)</f>
        <v>0</v>
      </c>
      <c r="EP622" s="9"/>
      <c r="EQ622" s="10"/>
      <c r="ER622" s="11"/>
      <c r="ES622" s="6">
        <f>SUMIF(ET$98:ET$128,$D622,EV$98:EV$128)</f>
        <v>0</v>
      </c>
      <c r="ET622" s="9"/>
      <c r="EU622" s="10"/>
      <c r="EV622" s="11"/>
      <c r="EW622" s="6">
        <f>SUMIF(EX$98:EX$128,$D622,EZ$98:EZ$128)</f>
        <v>0</v>
      </c>
      <c r="EX622" s="9"/>
      <c r="EY622" s="10"/>
      <c r="EZ622" s="11"/>
      <c r="FA622" s="6">
        <f>SUMIF(FB$98:FB$128,$D622,FD$98:FD$128)</f>
        <v>0</v>
      </c>
      <c r="FB622" s="9"/>
      <c r="FC622" s="10"/>
      <c r="FD622" s="11"/>
      <c r="FE622" s="6">
        <f>SUMIF(FF$98:FF$128,$D622,FH$98:FH$128)</f>
        <v>0</v>
      </c>
      <c r="FF622" s="9"/>
      <c r="FG622" s="10"/>
      <c r="FH622" s="11"/>
      <c r="FI622" s="6">
        <f>SUMIF(FJ$98:FJ$128,$D622,FL$98:FL$128)</f>
        <v>0</v>
      </c>
      <c r="FJ622" s="9"/>
      <c r="FK622" s="10"/>
      <c r="FL622" s="11"/>
      <c r="FM622" s="6">
        <f>SUMIF(FN$98:FN$128,$D622,FP$98:FP$128)</f>
        <v>0</v>
      </c>
      <c r="FN622" s="9"/>
      <c r="FO622" s="10"/>
      <c r="FP622" s="11"/>
      <c r="FQ622" s="6">
        <f>SUMIF(FR$98:FR$128,$D622,FT$98:FT$128)</f>
        <v>0</v>
      </c>
      <c r="FR622" s="9"/>
      <c r="FS622" s="10"/>
      <c r="FT622" s="11"/>
      <c r="FU622" s="6">
        <f>SUMIF(FV$98:FV$128,$D622,FX$98:FX$128)</f>
        <v>0</v>
      </c>
      <c r="FV622" s="9"/>
      <c r="FW622" s="10"/>
      <c r="FX622" s="11"/>
      <c r="FY622" s="6">
        <f>SUMIF(FZ$98:FZ$128,$D622,GB$98:GB$128)</f>
        <v>0</v>
      </c>
      <c r="FZ622" s="9"/>
      <c r="GA622" s="10"/>
      <c r="GB622" s="11"/>
      <c r="GC622" s="6">
        <f>SUMIF(GD$98:GD$128,$D622,GF$98:GF$128)</f>
        <v>0</v>
      </c>
      <c r="GD622" s="9"/>
      <c r="GE622" s="10"/>
      <c r="GF622" s="11"/>
      <c r="GG622" s="6">
        <f>SUMIF(GH$98:GH$128,$D622,GJ$98:GJ$128)</f>
        <v>0</v>
      </c>
      <c r="GH622" s="9"/>
      <c r="GI622" s="10"/>
      <c r="GJ622" s="11"/>
      <c r="GK622" s="6">
        <f>SUMIF(GL$98:GL$128,$D622,GN$98:GN$128)</f>
        <v>0</v>
      </c>
      <c r="GL622" s="9"/>
      <c r="GM622" s="10"/>
      <c r="GN622" s="11"/>
      <c r="GO622" s="6">
        <f>SUMIF(GP$98:GP$128,$D622,GR$98:GR$128)</f>
        <v>0</v>
      </c>
      <c r="GP622" s="9"/>
      <c r="GQ622" s="10"/>
      <c r="GR622" s="11"/>
      <c r="GS622" s="6">
        <f>SUMIF(GT$98:GT$128,$D622,GV$98:GV$128)</f>
        <v>0</v>
      </c>
      <c r="GT622" s="9"/>
      <c r="GU622" s="10"/>
      <c r="GV622" s="20"/>
      <c r="GW622" s="19">
        <f t="shared" si="15"/>
        <v>0</v>
      </c>
      <c r="GX622" s="472"/>
      <c r="GY622" s="522"/>
    </row>
    <row r="623" spans="1:207" ht="30.75" customHeight="1">
      <c r="A623" s="47" t="s">
        <v>79</v>
      </c>
      <c r="B623" s="496"/>
      <c r="C623" s="177" t="s">
        <v>528</v>
      </c>
      <c r="D623" s="155" t="s">
        <v>529</v>
      </c>
      <c r="E623" s="6">
        <f>SUMIF(F$129:F$159,$D623,H$129:H$159)</f>
        <v>0</v>
      </c>
      <c r="F623" s="9"/>
      <c r="G623" s="10"/>
      <c r="H623" s="11"/>
      <c r="I623" s="6">
        <f>SUMIF(J$129:J$159,$D623,L$129:L$159)</f>
        <v>0</v>
      </c>
      <c r="J623" s="9"/>
      <c r="K623" s="10"/>
      <c r="L623" s="11"/>
      <c r="M623" s="6">
        <f>SUMIF(N$129:N$159,$D623,P$129:P$159)</f>
        <v>0</v>
      </c>
      <c r="N623" s="9"/>
      <c r="O623" s="10"/>
      <c r="P623" s="11"/>
      <c r="Q623" s="6">
        <f>SUMIF(R$129:R$159,$D623,T$129:T$159)</f>
        <v>0</v>
      </c>
      <c r="R623" s="9"/>
      <c r="S623" s="10"/>
      <c r="T623" s="11"/>
      <c r="U623" s="6">
        <f>SUMIF(V$129:V$159,$D623,X$129:X$159)</f>
        <v>0</v>
      </c>
      <c r="V623" s="9"/>
      <c r="W623" s="10"/>
      <c r="X623" s="11"/>
      <c r="Y623" s="6">
        <f>SUMIF(Z$129:Z$159,$D623,AB$129:AB$159)</f>
        <v>0</v>
      </c>
      <c r="Z623" s="9"/>
      <c r="AA623" s="10"/>
      <c r="AB623" s="11"/>
      <c r="AC623" s="6">
        <f>SUMIF(AD$129:AD$159,$D623,AF$129:AF$159)</f>
        <v>0</v>
      </c>
      <c r="AD623" s="9"/>
      <c r="AE623" s="10"/>
      <c r="AF623" s="11"/>
      <c r="AG623" s="6">
        <f>SUMIF(AH$129:AH$159,$D623,AJ$129:AJ$159)</f>
        <v>0</v>
      </c>
      <c r="AH623" s="9"/>
      <c r="AI623" s="10"/>
      <c r="AJ623" s="11"/>
      <c r="AK623" s="6">
        <f>SUMIF(AL$129:AL$159,$D623,AN$129:AN$159)</f>
        <v>0</v>
      </c>
      <c r="AL623" s="9"/>
      <c r="AM623" s="10"/>
      <c r="AN623" s="11"/>
      <c r="AO623" s="6">
        <f>SUMIF(AP$129:AP$159,$D623,AR$129:AR$159)</f>
        <v>0</v>
      </c>
      <c r="AP623" s="9"/>
      <c r="AQ623" s="10"/>
      <c r="AR623" s="11"/>
      <c r="AS623" s="6">
        <f>SUMIF(AT$129:AT$159,$D623,AV$129:AV$159)</f>
        <v>0</v>
      </c>
      <c r="AT623" s="9"/>
      <c r="AU623" s="10"/>
      <c r="AV623" s="11"/>
      <c r="AW623" s="6">
        <f>SUMIF(AX$129:AX$159,$D623,AZ$129:AZ$159)</f>
        <v>0</v>
      </c>
      <c r="AX623" s="9"/>
      <c r="AY623" s="10"/>
      <c r="AZ623" s="11"/>
      <c r="BA623" s="6">
        <f>SUMIF(BB$129:BB$159,$D623,BD$129:BD$159)</f>
        <v>0</v>
      </c>
      <c r="BB623" s="9"/>
      <c r="BC623" s="10"/>
      <c r="BD623" s="11"/>
      <c r="BE623" s="6">
        <f>SUMIF(BF$129:BF$159,$D623,BH$129:BH$159)</f>
        <v>0</v>
      </c>
      <c r="BF623" s="9"/>
      <c r="BG623" s="10"/>
      <c r="BH623" s="11"/>
      <c r="BI623" s="6">
        <f>SUMIF(BJ$129:BJ$159,$D623,BL$129:BL$159)</f>
        <v>0</v>
      </c>
      <c r="BJ623" s="9"/>
      <c r="BK623" s="10"/>
      <c r="BL623" s="11"/>
      <c r="BM623" s="6">
        <f>SUMIF(BN$129:BN$159,$D623,BP$129:BP$159)</f>
        <v>0</v>
      </c>
      <c r="BN623" s="9"/>
      <c r="BO623" s="10"/>
      <c r="BP623" s="11"/>
      <c r="BQ623" s="6">
        <f>SUMIF(BR$129:BR$159,$D623,BT$129:BT$159)</f>
        <v>0</v>
      </c>
      <c r="BR623" s="9"/>
      <c r="BS623" s="10"/>
      <c r="BT623" s="11"/>
      <c r="BU623" s="6">
        <f>SUMIF(BV$129:BV$159,$D623,BX$129:BX$159)</f>
        <v>0</v>
      </c>
      <c r="BV623" s="9"/>
      <c r="BW623" s="10"/>
      <c r="BX623" s="11"/>
      <c r="BY623" s="6">
        <f>SUMIF(BZ$129:BZ$159,$D623,CB$129:CB$159)</f>
        <v>0</v>
      </c>
      <c r="BZ623" s="9"/>
      <c r="CA623" s="10"/>
      <c r="CB623" s="11"/>
      <c r="CC623" s="6">
        <f>SUMIF(CD$129:CD$159,$D623,CF$129:CF$159)</f>
        <v>0</v>
      </c>
      <c r="CD623" s="9"/>
      <c r="CE623" s="10"/>
      <c r="CF623" s="11"/>
      <c r="CG623" s="6">
        <f>SUMIF(CH$129:CH$159,$D623,CJ$129:CJ$159)</f>
        <v>0</v>
      </c>
      <c r="CH623" s="9"/>
      <c r="CI623" s="10"/>
      <c r="CJ623" s="11"/>
      <c r="CK623" s="6">
        <f>SUMIF(CL$129:CL$159,$D623,CN$129:CN$159)</f>
        <v>0</v>
      </c>
      <c r="CL623" s="9"/>
      <c r="CM623" s="10"/>
      <c r="CN623" s="11"/>
      <c r="CO623" s="6">
        <f>SUMIF(CP$129:CP$159,$D623,CR$129:CR$159)</f>
        <v>0</v>
      </c>
      <c r="CP623" s="9"/>
      <c r="CQ623" s="10"/>
      <c r="CR623" s="11"/>
      <c r="CS623" s="6">
        <f>SUMIF(CT$129:CT$159,$D623,CV$129:CV$159)</f>
        <v>0</v>
      </c>
      <c r="CT623" s="9"/>
      <c r="CU623" s="10"/>
      <c r="CV623" s="11"/>
      <c r="CW623" s="6">
        <f>SUMIF(CX$129:CX$159,$D623,CZ$129:CZ$159)</f>
        <v>0</v>
      </c>
      <c r="CX623" s="9"/>
      <c r="CY623" s="10"/>
      <c r="CZ623" s="11"/>
      <c r="DA623" s="6">
        <f>SUMIF(DB$129:DB$159,$D623,DD$129:DD$159)</f>
        <v>0</v>
      </c>
      <c r="DB623" s="9"/>
      <c r="DC623" s="10"/>
      <c r="DD623" s="11"/>
      <c r="DE623" s="6">
        <f>SUMIF(DF$129:DF$159,$D623,DH$129:DH$159)</f>
        <v>0</v>
      </c>
      <c r="DF623" s="9"/>
      <c r="DG623" s="10"/>
      <c r="DH623" s="11"/>
      <c r="DI623" s="6">
        <f>SUMIF(DJ$129:DJ$159,$D623,DL$129:DL$159)</f>
        <v>0</v>
      </c>
      <c r="DJ623" s="9"/>
      <c r="DK623" s="10"/>
      <c r="DL623" s="11"/>
      <c r="DM623" s="6">
        <f>SUMIF(DN$129:DN$159,$D623,DP$129:DP$159)</f>
        <v>0</v>
      </c>
      <c r="DN623" s="9"/>
      <c r="DO623" s="10"/>
      <c r="DP623" s="11"/>
      <c r="DQ623" s="6">
        <f>SUMIF(DR$129:DR$159,$D623,DT$129:DT$159)</f>
        <v>0</v>
      </c>
      <c r="DR623" s="9"/>
      <c r="DS623" s="10"/>
      <c r="DT623" s="11"/>
      <c r="DU623" s="6">
        <f>SUMIF(DV$129:DV$159,$D623,DX$129:DX$159)</f>
        <v>0</v>
      </c>
      <c r="DV623" s="9"/>
      <c r="DW623" s="10"/>
      <c r="DX623" s="11"/>
      <c r="DY623" s="6">
        <f>SUMIF(DZ$129:DZ$159,$D623,EB$129:EB$159)</f>
        <v>0</v>
      </c>
      <c r="DZ623" s="9"/>
      <c r="EA623" s="10"/>
      <c r="EB623" s="11"/>
      <c r="EC623" s="6">
        <f>SUMIF(ED$129:ED$159,$D623,EF$129:EF$159)</f>
        <v>0</v>
      </c>
      <c r="ED623" s="9"/>
      <c r="EE623" s="10"/>
      <c r="EF623" s="11"/>
      <c r="EG623" s="6">
        <f>SUMIF(EH$129:EH$159,$D623,EJ$129:EJ$159)</f>
        <v>0</v>
      </c>
      <c r="EH623" s="9"/>
      <c r="EI623" s="10"/>
      <c r="EJ623" s="11"/>
      <c r="EK623" s="6">
        <f>SUMIF(EL$129:EL$159,$D623,EN$129:EN$159)</f>
        <v>0</v>
      </c>
      <c r="EL623" s="9"/>
      <c r="EM623" s="10"/>
      <c r="EN623" s="11"/>
      <c r="EO623" s="6">
        <f>SUMIF(EP$129:EP$159,$D623,ER$129:ER$159)</f>
        <v>0</v>
      </c>
      <c r="EP623" s="9"/>
      <c r="EQ623" s="10"/>
      <c r="ER623" s="11"/>
      <c r="ES623" s="6">
        <f>SUMIF(ET$129:ET$159,$D623,EV$129:EV$159)</f>
        <v>0</v>
      </c>
      <c r="ET623" s="9"/>
      <c r="EU623" s="10"/>
      <c r="EV623" s="11"/>
      <c r="EW623" s="6">
        <f>SUMIF(EX$129:EX$159,$D623,EZ$129:EZ$159)</f>
        <v>0</v>
      </c>
      <c r="EX623" s="9"/>
      <c r="EY623" s="10"/>
      <c r="EZ623" s="11"/>
      <c r="FA623" s="6">
        <f>SUMIF(FB$129:FB$159,$D623,FD$129:FD$159)</f>
        <v>0</v>
      </c>
      <c r="FB623" s="9"/>
      <c r="FC623" s="10"/>
      <c r="FD623" s="11"/>
      <c r="FE623" s="6">
        <f>SUMIF(FF$129:FF$159,$D623,FH$129:FH$159)</f>
        <v>0</v>
      </c>
      <c r="FF623" s="9"/>
      <c r="FG623" s="10"/>
      <c r="FH623" s="11"/>
      <c r="FI623" s="6">
        <f>SUMIF(FJ$129:FJ$159,$D623,FL$129:FL$159)</f>
        <v>0</v>
      </c>
      <c r="FJ623" s="9"/>
      <c r="FK623" s="10"/>
      <c r="FL623" s="11"/>
      <c r="FM623" s="6">
        <f>SUMIF(FN$129:FN$159,$D623,FP$129:FP$159)</f>
        <v>0</v>
      </c>
      <c r="FN623" s="9"/>
      <c r="FO623" s="10"/>
      <c r="FP623" s="11"/>
      <c r="FQ623" s="6">
        <f>SUMIF(FR$129:FR$159,$D623,FT$129:FT$159)</f>
        <v>0</v>
      </c>
      <c r="FR623" s="9"/>
      <c r="FS623" s="10"/>
      <c r="FT623" s="11"/>
      <c r="FU623" s="6">
        <f>SUMIF(FV$129:FV$159,$D623,FX$129:FX$159)</f>
        <v>0</v>
      </c>
      <c r="FV623" s="9"/>
      <c r="FW623" s="10"/>
      <c r="FX623" s="11"/>
      <c r="FY623" s="6">
        <f>SUMIF(FZ$129:FZ$159,$D623,GB$129:GB$159)</f>
        <v>0</v>
      </c>
      <c r="FZ623" s="9"/>
      <c r="GA623" s="10"/>
      <c r="GB623" s="11"/>
      <c r="GC623" s="6">
        <f>SUMIF(GD$129:GD$159,$D623,GF$129:GF$159)</f>
        <v>0</v>
      </c>
      <c r="GD623" s="9"/>
      <c r="GE623" s="10"/>
      <c r="GF623" s="11"/>
      <c r="GG623" s="6">
        <f>SUMIF(GH$129:GH$159,$D623,GJ$129:GJ$159)</f>
        <v>0</v>
      </c>
      <c r="GH623" s="9"/>
      <c r="GI623" s="10"/>
      <c r="GJ623" s="11"/>
      <c r="GK623" s="6">
        <f>SUMIF(GL$129:GL$159,$D623,GN$129:GN$159)</f>
        <v>0</v>
      </c>
      <c r="GL623" s="9"/>
      <c r="GM623" s="10"/>
      <c r="GN623" s="11"/>
      <c r="GO623" s="6">
        <f>SUMIF(GP$129:GP$159,$D623,GR$129:GR$159)</f>
        <v>0</v>
      </c>
      <c r="GP623" s="9"/>
      <c r="GQ623" s="10"/>
      <c r="GR623" s="11"/>
      <c r="GS623" s="6">
        <f>SUMIF(GT$129:GT$159,$D623,GV$129:GV$159)</f>
        <v>0</v>
      </c>
      <c r="GT623" s="9"/>
      <c r="GU623" s="10"/>
      <c r="GV623" s="20"/>
      <c r="GW623" s="19">
        <f t="shared" si="15"/>
        <v>0</v>
      </c>
      <c r="GX623" s="472"/>
      <c r="GY623" s="522"/>
    </row>
    <row r="624" spans="1:207" ht="30.75" customHeight="1">
      <c r="A624" s="47" t="s">
        <v>80</v>
      </c>
      <c r="B624" s="496"/>
      <c r="C624" s="177" t="s">
        <v>528</v>
      </c>
      <c r="D624" s="155" t="s">
        <v>529</v>
      </c>
      <c r="E624" s="6">
        <f>SUMIF(F$160:F$190,$D624,H$160:H$190)</f>
        <v>0</v>
      </c>
      <c r="F624" s="9"/>
      <c r="G624" s="10"/>
      <c r="H624" s="11"/>
      <c r="I624" s="6">
        <f>SUMIF(J$160:J$190,$D624,L$160:L$190)</f>
        <v>0</v>
      </c>
      <c r="J624" s="9"/>
      <c r="K624" s="10"/>
      <c r="L624" s="11"/>
      <c r="M624" s="6">
        <f>SUMIF(N$160:N$190,$D624,P$160:P$190)</f>
        <v>0</v>
      </c>
      <c r="N624" s="9"/>
      <c r="O624" s="10"/>
      <c r="P624" s="11"/>
      <c r="Q624" s="6">
        <f>SUMIF(R$160:R$190,$D624,T$160:T$190)</f>
        <v>0</v>
      </c>
      <c r="R624" s="9"/>
      <c r="S624" s="10"/>
      <c r="T624" s="11"/>
      <c r="U624" s="6">
        <f>SUMIF(V$160:V$190,$D624,X$160:X$190)</f>
        <v>0</v>
      </c>
      <c r="V624" s="9"/>
      <c r="W624" s="10"/>
      <c r="X624" s="11"/>
      <c r="Y624" s="6">
        <f>SUMIF(Z$160:Z$190,$D624,AB$160:AB$190)</f>
        <v>0</v>
      </c>
      <c r="Z624" s="9"/>
      <c r="AA624" s="10"/>
      <c r="AB624" s="11"/>
      <c r="AC624" s="6">
        <f>SUMIF(AD$160:AD$190,$D624,AF$160:AF$190)</f>
        <v>0</v>
      </c>
      <c r="AD624" s="9"/>
      <c r="AE624" s="10"/>
      <c r="AF624" s="11"/>
      <c r="AG624" s="6">
        <f>SUMIF(AH$160:AH$190,$D624,AJ$160:AJ$190)</f>
        <v>0</v>
      </c>
      <c r="AH624" s="9"/>
      <c r="AI624" s="10"/>
      <c r="AJ624" s="11"/>
      <c r="AK624" s="6">
        <f>SUMIF(AL$160:AL$190,$D624,AN$160:AN$190)</f>
        <v>0</v>
      </c>
      <c r="AL624" s="9"/>
      <c r="AM624" s="10"/>
      <c r="AN624" s="11"/>
      <c r="AO624" s="6">
        <f>SUMIF(AP$160:AP$190,$D624,AR$160:AR$190)</f>
        <v>0</v>
      </c>
      <c r="AP624" s="9"/>
      <c r="AQ624" s="10"/>
      <c r="AR624" s="11"/>
      <c r="AS624" s="6">
        <f>SUMIF(AT$160:AT$190,$D624,AV$160:AV$190)</f>
        <v>0</v>
      </c>
      <c r="AT624" s="9"/>
      <c r="AU624" s="10"/>
      <c r="AV624" s="11"/>
      <c r="AW624" s="6">
        <f>SUMIF(AX$160:AX$190,$D624,AZ$160:AZ$190)</f>
        <v>0</v>
      </c>
      <c r="AX624" s="9"/>
      <c r="AY624" s="10"/>
      <c r="AZ624" s="11"/>
      <c r="BA624" s="6">
        <f>SUMIF(BB$160:BB$190,$D624,BD$160:BD$190)</f>
        <v>0</v>
      </c>
      <c r="BB624" s="9"/>
      <c r="BC624" s="10"/>
      <c r="BD624" s="11"/>
      <c r="BE624" s="6">
        <f>SUMIF(BF$160:BF$190,$D624,BH$160:BH$190)</f>
        <v>0</v>
      </c>
      <c r="BF624" s="9"/>
      <c r="BG624" s="10"/>
      <c r="BH624" s="11"/>
      <c r="BI624" s="6">
        <f>SUMIF(BJ$160:BJ$190,$D624,BL$160:BL$190)</f>
        <v>0</v>
      </c>
      <c r="BJ624" s="9"/>
      <c r="BK624" s="10"/>
      <c r="BL624" s="11"/>
      <c r="BM624" s="6">
        <f>SUMIF(BN$160:BN$190,$D624,BP$160:BP$190)</f>
        <v>0</v>
      </c>
      <c r="BN624" s="9"/>
      <c r="BO624" s="10"/>
      <c r="BP624" s="11"/>
      <c r="BQ624" s="6">
        <f>SUMIF(BR$160:BR$190,$D624,BT$160:BT$190)</f>
        <v>0</v>
      </c>
      <c r="BR624" s="9"/>
      <c r="BS624" s="10"/>
      <c r="BT624" s="11"/>
      <c r="BU624" s="6">
        <f>SUMIF(BV$160:BV$190,$D624,BX$160:BX$190)</f>
        <v>0</v>
      </c>
      <c r="BV624" s="9"/>
      <c r="BW624" s="10"/>
      <c r="BX624" s="11"/>
      <c r="BY624" s="6">
        <f>SUMIF(BZ$160:BZ$190,$D624,CB$160:CB$190)</f>
        <v>0</v>
      </c>
      <c r="BZ624" s="9"/>
      <c r="CA624" s="10"/>
      <c r="CB624" s="11"/>
      <c r="CC624" s="6">
        <f>SUMIF(CD$160:CD$190,$D624,CF$160:CF$190)</f>
        <v>0</v>
      </c>
      <c r="CD624" s="9"/>
      <c r="CE624" s="10"/>
      <c r="CF624" s="11"/>
      <c r="CG624" s="6">
        <f>SUMIF(CH$160:CH$190,$D624,CJ$160:CJ$190)</f>
        <v>0</v>
      </c>
      <c r="CH624" s="9"/>
      <c r="CI624" s="10"/>
      <c r="CJ624" s="11"/>
      <c r="CK624" s="6">
        <f>SUMIF(CL$160:CL$190,$D624,CN$160:CN$190)</f>
        <v>0</v>
      </c>
      <c r="CL624" s="9"/>
      <c r="CM624" s="10"/>
      <c r="CN624" s="11"/>
      <c r="CO624" s="6">
        <f>SUMIF(CP$160:CP$190,$D624,CR$160:CR$190)</f>
        <v>0</v>
      </c>
      <c r="CP624" s="9"/>
      <c r="CQ624" s="10"/>
      <c r="CR624" s="11"/>
      <c r="CS624" s="6">
        <f>SUMIF(CT$160:CT$190,$D624,CV$160:CV$190)</f>
        <v>0</v>
      </c>
      <c r="CT624" s="9"/>
      <c r="CU624" s="10"/>
      <c r="CV624" s="11"/>
      <c r="CW624" s="6">
        <f>SUMIF(CX$160:CX$190,$D624,CZ$160:CZ$190)</f>
        <v>0</v>
      </c>
      <c r="CX624" s="9"/>
      <c r="CY624" s="10"/>
      <c r="CZ624" s="11"/>
      <c r="DA624" s="6">
        <f>SUMIF(DB$160:DB$190,$D624,DD$160:DD$190)</f>
        <v>0</v>
      </c>
      <c r="DB624" s="9"/>
      <c r="DC624" s="10"/>
      <c r="DD624" s="11"/>
      <c r="DE624" s="6">
        <f>SUMIF(DF$160:DF$190,$D624,DH$160:DH$190)</f>
        <v>0</v>
      </c>
      <c r="DF624" s="9"/>
      <c r="DG624" s="10"/>
      <c r="DH624" s="11"/>
      <c r="DI624" s="6">
        <f>SUMIF(DJ$160:DJ$190,$D624,DL$160:DL$190)</f>
        <v>0</v>
      </c>
      <c r="DJ624" s="9"/>
      <c r="DK624" s="10"/>
      <c r="DL624" s="11"/>
      <c r="DM624" s="6">
        <f>SUMIF(DN$160:DN$190,$D624,DP$160:DP$190)</f>
        <v>0</v>
      </c>
      <c r="DN624" s="9"/>
      <c r="DO624" s="10"/>
      <c r="DP624" s="11"/>
      <c r="DQ624" s="6">
        <f>SUMIF(DR$160:DR$190,$D624,DT$160:DT$190)</f>
        <v>0</v>
      </c>
      <c r="DR624" s="9"/>
      <c r="DS624" s="10"/>
      <c r="DT624" s="11"/>
      <c r="DU624" s="6">
        <f>SUMIF(DV$160:DV$190,$D624,DX$160:DX$190)</f>
        <v>0</v>
      </c>
      <c r="DV624" s="9"/>
      <c r="DW624" s="10"/>
      <c r="DX624" s="11"/>
      <c r="DY624" s="6">
        <f>SUMIF(DZ$160:DZ$190,$D624,EB$160:EB$190)</f>
        <v>0</v>
      </c>
      <c r="DZ624" s="9"/>
      <c r="EA624" s="10"/>
      <c r="EB624" s="11"/>
      <c r="EC624" s="6">
        <f>SUMIF(ED$160:ED$190,$D624,EF$160:EF$190)</f>
        <v>0</v>
      </c>
      <c r="ED624" s="9"/>
      <c r="EE624" s="10"/>
      <c r="EF624" s="11"/>
      <c r="EG624" s="6">
        <f>SUMIF(EH$160:EH$190,$D624,EJ$160:EJ$190)</f>
        <v>0</v>
      </c>
      <c r="EH624" s="9"/>
      <c r="EI624" s="10"/>
      <c r="EJ624" s="11"/>
      <c r="EK624" s="6">
        <f>SUMIF(EL$160:EL$190,$D624,EN$160:EN$190)</f>
        <v>0</v>
      </c>
      <c r="EL624" s="9"/>
      <c r="EM624" s="10"/>
      <c r="EN624" s="11"/>
      <c r="EO624" s="6">
        <f>SUMIF(EP$160:EP$190,$D624,ER$160:ER$190)</f>
        <v>0</v>
      </c>
      <c r="EP624" s="9"/>
      <c r="EQ624" s="10"/>
      <c r="ER624" s="11"/>
      <c r="ES624" s="6">
        <f>SUMIF(ET$160:ET$190,$D624,EV$160:EV$190)</f>
        <v>0</v>
      </c>
      <c r="ET624" s="9"/>
      <c r="EU624" s="10"/>
      <c r="EV624" s="11"/>
      <c r="EW624" s="6">
        <f>SUMIF(EX$160:EX$190,$D624,EZ$160:EZ$190)</f>
        <v>0</v>
      </c>
      <c r="EX624" s="9"/>
      <c r="EY624" s="10"/>
      <c r="EZ624" s="11"/>
      <c r="FA624" s="6">
        <f>SUMIF(FB$160:FB$190,$D624,FD$160:FD$190)</f>
        <v>0</v>
      </c>
      <c r="FB624" s="9"/>
      <c r="FC624" s="10"/>
      <c r="FD624" s="11"/>
      <c r="FE624" s="6">
        <f>SUMIF(FF$160:FF$190,$D624,FH$160:FH$190)</f>
        <v>0</v>
      </c>
      <c r="FF624" s="9"/>
      <c r="FG624" s="10"/>
      <c r="FH624" s="11"/>
      <c r="FI624" s="6">
        <f>SUMIF(FJ$160:FJ$190,$D624,FL$160:FL$190)</f>
        <v>0</v>
      </c>
      <c r="FJ624" s="9"/>
      <c r="FK624" s="10"/>
      <c r="FL624" s="11"/>
      <c r="FM624" s="6">
        <f>SUMIF(FN$160:FN$190,$D624,FP$160:FP$190)</f>
        <v>0</v>
      </c>
      <c r="FN624" s="9"/>
      <c r="FO624" s="10"/>
      <c r="FP624" s="11"/>
      <c r="FQ624" s="6">
        <f>SUMIF(FR$160:FR$190,$D624,FT$160:FT$190)</f>
        <v>0</v>
      </c>
      <c r="FR624" s="9"/>
      <c r="FS624" s="10"/>
      <c r="FT624" s="11"/>
      <c r="FU624" s="6">
        <f>SUMIF(FV$160:FV$190,$D624,FX$160:FX$190)</f>
        <v>0</v>
      </c>
      <c r="FV624" s="9"/>
      <c r="FW624" s="10"/>
      <c r="FX624" s="11"/>
      <c r="FY624" s="6">
        <f>SUMIF(FZ$160:FZ$190,$D624,GB$160:GB$190)</f>
        <v>0</v>
      </c>
      <c r="FZ624" s="9"/>
      <c r="GA624" s="10"/>
      <c r="GB624" s="11"/>
      <c r="GC624" s="6">
        <f>SUMIF(GD$160:GD$190,$D624,GF$160:GF$190)</f>
        <v>0</v>
      </c>
      <c r="GD624" s="9"/>
      <c r="GE624" s="10"/>
      <c r="GF624" s="11"/>
      <c r="GG624" s="6">
        <f>SUMIF(GH$160:GH$190,$D624,GJ$160:GJ$190)</f>
        <v>0</v>
      </c>
      <c r="GH624" s="9"/>
      <c r="GI624" s="10"/>
      <c r="GJ624" s="11"/>
      <c r="GK624" s="6">
        <f>SUMIF(GL$160:GL$190,$D624,GN$160:GN$190)</f>
        <v>0</v>
      </c>
      <c r="GL624" s="9"/>
      <c r="GM624" s="10"/>
      <c r="GN624" s="11"/>
      <c r="GO624" s="6">
        <f>SUMIF(GP$160:GP$190,$D624,GR$160:GR$190)</f>
        <v>0</v>
      </c>
      <c r="GP624" s="9"/>
      <c r="GQ624" s="10"/>
      <c r="GR624" s="11"/>
      <c r="GS624" s="6">
        <f>SUMIF(GT$160:GT$190,$D624,GV$160:GV$190)</f>
        <v>0</v>
      </c>
      <c r="GT624" s="9"/>
      <c r="GU624" s="10"/>
      <c r="GV624" s="20"/>
      <c r="GW624" s="19">
        <f t="shared" si="15"/>
        <v>0</v>
      </c>
      <c r="GX624" s="472"/>
      <c r="GY624" s="522"/>
    </row>
    <row r="625" spans="1:207" ht="30.75" customHeight="1">
      <c r="A625" s="47" t="s">
        <v>81</v>
      </c>
      <c r="B625" s="496"/>
      <c r="C625" s="177" t="s">
        <v>528</v>
      </c>
      <c r="D625" s="155" t="s">
        <v>529</v>
      </c>
      <c r="E625" s="6">
        <f>SUMIF(F$191:F$221,$D625,H$191:H$221)</f>
        <v>0</v>
      </c>
      <c r="F625" s="9"/>
      <c r="G625" s="10"/>
      <c r="H625" s="11"/>
      <c r="I625" s="6">
        <f>SUMIF(J$191:J$221,$D625,L$191:L$221)</f>
        <v>0</v>
      </c>
      <c r="J625" s="9"/>
      <c r="K625" s="10"/>
      <c r="L625" s="11"/>
      <c r="M625" s="6">
        <f>SUMIF(N$191:N$221,$D625,P$191:P$221)</f>
        <v>0</v>
      </c>
      <c r="N625" s="9"/>
      <c r="O625" s="10"/>
      <c r="P625" s="11"/>
      <c r="Q625" s="6">
        <f>SUMIF(R$191:R$221,$D625,T$191:T$221)</f>
        <v>0</v>
      </c>
      <c r="R625" s="9"/>
      <c r="S625" s="10"/>
      <c r="T625" s="11"/>
      <c r="U625" s="6">
        <f>SUMIF(V$191:V$221,$D625,X$191:X$221)</f>
        <v>0</v>
      </c>
      <c r="V625" s="9"/>
      <c r="W625" s="10"/>
      <c r="X625" s="11"/>
      <c r="Y625" s="6">
        <f>SUMIF(Z$191:Z$221,$D625,AB$191:AB$221)</f>
        <v>0</v>
      </c>
      <c r="Z625" s="9"/>
      <c r="AA625" s="10"/>
      <c r="AB625" s="11"/>
      <c r="AC625" s="6">
        <f>SUMIF(AD$191:AD$221,$D625,AF$191:AF$221)</f>
        <v>0</v>
      </c>
      <c r="AD625" s="9"/>
      <c r="AE625" s="10"/>
      <c r="AF625" s="11"/>
      <c r="AG625" s="6">
        <f>SUMIF(AH$191:AH$221,$D625,AJ$191:AJ$221)</f>
        <v>0</v>
      </c>
      <c r="AH625" s="9"/>
      <c r="AI625" s="10"/>
      <c r="AJ625" s="11"/>
      <c r="AK625" s="6">
        <f>SUMIF(AL$191:AL$221,$D625,AN$191:AN$221)</f>
        <v>0</v>
      </c>
      <c r="AL625" s="9"/>
      <c r="AM625" s="10"/>
      <c r="AN625" s="11"/>
      <c r="AO625" s="6">
        <f>SUMIF(AP$191:AP$221,$D625,AR$191:AR$221)</f>
        <v>0</v>
      </c>
      <c r="AP625" s="9"/>
      <c r="AQ625" s="10"/>
      <c r="AR625" s="11"/>
      <c r="AS625" s="6">
        <f>SUMIF(AT$191:AT$221,$D625,AV$191:AV$221)</f>
        <v>0</v>
      </c>
      <c r="AT625" s="9"/>
      <c r="AU625" s="10"/>
      <c r="AV625" s="11"/>
      <c r="AW625" s="6">
        <f>SUMIF(AX$191:AX$221,$D625,AZ$191:AZ$221)</f>
        <v>0</v>
      </c>
      <c r="AX625" s="9"/>
      <c r="AY625" s="10"/>
      <c r="AZ625" s="11"/>
      <c r="BA625" s="6">
        <f>SUMIF(BB$191:BB$221,$D625,BD$191:BD$221)</f>
        <v>0</v>
      </c>
      <c r="BB625" s="9"/>
      <c r="BC625" s="10"/>
      <c r="BD625" s="11"/>
      <c r="BE625" s="6">
        <f>SUMIF(BF$191:BF$221,$D625,BH$191:BH$221)</f>
        <v>0</v>
      </c>
      <c r="BF625" s="9"/>
      <c r="BG625" s="10"/>
      <c r="BH625" s="11"/>
      <c r="BI625" s="6">
        <f>SUMIF(BJ$191:BJ$221,$D625,BL$191:BL$221)</f>
        <v>0</v>
      </c>
      <c r="BJ625" s="9"/>
      <c r="BK625" s="10"/>
      <c r="BL625" s="11"/>
      <c r="BM625" s="6">
        <f>SUMIF(BN$191:BN$221,$D625,BP$191:BP$221)</f>
        <v>0</v>
      </c>
      <c r="BN625" s="9"/>
      <c r="BO625" s="10"/>
      <c r="BP625" s="11"/>
      <c r="BQ625" s="6">
        <f>SUMIF(BR$191:BR$221,$D625,BT$191:BT$221)</f>
        <v>0</v>
      </c>
      <c r="BR625" s="9"/>
      <c r="BS625" s="10"/>
      <c r="BT625" s="11"/>
      <c r="BU625" s="6">
        <f>SUMIF(BV$191:BV$221,$D625,BX$191:BX$221)</f>
        <v>0</v>
      </c>
      <c r="BV625" s="9"/>
      <c r="BW625" s="10"/>
      <c r="BX625" s="11"/>
      <c r="BY625" s="6">
        <f>SUMIF(BZ$191:BZ$221,$D625,CB$191:CB$221)</f>
        <v>0</v>
      </c>
      <c r="BZ625" s="9"/>
      <c r="CA625" s="10"/>
      <c r="CB625" s="11"/>
      <c r="CC625" s="6">
        <f>SUMIF(CD$191:CD$221,$D625,CF$191:CF$221)</f>
        <v>0</v>
      </c>
      <c r="CD625" s="9"/>
      <c r="CE625" s="10"/>
      <c r="CF625" s="11"/>
      <c r="CG625" s="6">
        <f>SUMIF(CH$191:CH$221,$D625,CJ$191:CJ$221)</f>
        <v>0</v>
      </c>
      <c r="CH625" s="9"/>
      <c r="CI625" s="10"/>
      <c r="CJ625" s="11"/>
      <c r="CK625" s="6">
        <f>SUMIF(CL$191:CL$221,$D625,CN$191:CN$221)</f>
        <v>0</v>
      </c>
      <c r="CL625" s="9"/>
      <c r="CM625" s="10"/>
      <c r="CN625" s="11"/>
      <c r="CO625" s="6">
        <f>SUMIF(CP$191:CP$221,$D625,CR$191:CR$221)</f>
        <v>0</v>
      </c>
      <c r="CP625" s="9"/>
      <c r="CQ625" s="10"/>
      <c r="CR625" s="11"/>
      <c r="CS625" s="6">
        <f>SUMIF(CT$191:CT$221,$D625,CV$191:CV$221)</f>
        <v>0</v>
      </c>
      <c r="CT625" s="9"/>
      <c r="CU625" s="10"/>
      <c r="CV625" s="11"/>
      <c r="CW625" s="6">
        <f>SUMIF(CX$191:CX$221,$D625,CZ$191:CZ$221)</f>
        <v>0</v>
      </c>
      <c r="CX625" s="9"/>
      <c r="CY625" s="10"/>
      <c r="CZ625" s="11"/>
      <c r="DA625" s="6">
        <f>SUMIF(DB$191:DB$221,$D625,DD$191:DD$221)</f>
        <v>0</v>
      </c>
      <c r="DB625" s="9"/>
      <c r="DC625" s="10"/>
      <c r="DD625" s="11"/>
      <c r="DE625" s="6">
        <f>SUMIF(DF$191:DF$221,$D625,DH$191:DH$221)</f>
        <v>0</v>
      </c>
      <c r="DF625" s="9"/>
      <c r="DG625" s="10"/>
      <c r="DH625" s="11"/>
      <c r="DI625" s="6">
        <f>SUMIF(DJ$191:DJ$221,$D625,DL$191:DL$221)</f>
        <v>0</v>
      </c>
      <c r="DJ625" s="9"/>
      <c r="DK625" s="10"/>
      <c r="DL625" s="11"/>
      <c r="DM625" s="6">
        <f>SUMIF(DN$191:DN$221,$D625,DP$191:DP$221)</f>
        <v>0</v>
      </c>
      <c r="DN625" s="9"/>
      <c r="DO625" s="10"/>
      <c r="DP625" s="11"/>
      <c r="DQ625" s="6">
        <f>SUMIF(DR$191:DR$221,$D625,DT$191:DT$221)</f>
        <v>0</v>
      </c>
      <c r="DR625" s="9"/>
      <c r="DS625" s="10"/>
      <c r="DT625" s="11"/>
      <c r="DU625" s="6">
        <f>SUMIF(DV$191:DV$221,$D625,DX$191:DX$221)</f>
        <v>0</v>
      </c>
      <c r="DV625" s="9"/>
      <c r="DW625" s="10"/>
      <c r="DX625" s="11"/>
      <c r="DY625" s="6">
        <f>SUMIF(DZ$191:DZ$221,$D625,EB$191:EB$221)</f>
        <v>0</v>
      </c>
      <c r="DZ625" s="9"/>
      <c r="EA625" s="10"/>
      <c r="EB625" s="11"/>
      <c r="EC625" s="6">
        <f>SUMIF(ED$191:ED$221,$D625,EF$191:EF$221)</f>
        <v>0</v>
      </c>
      <c r="ED625" s="9"/>
      <c r="EE625" s="10"/>
      <c r="EF625" s="11"/>
      <c r="EG625" s="6">
        <f>SUMIF(EH$191:EH$221,$D625,EJ$191:EJ$221)</f>
        <v>0</v>
      </c>
      <c r="EH625" s="9"/>
      <c r="EI625" s="10"/>
      <c r="EJ625" s="11"/>
      <c r="EK625" s="6">
        <f>SUMIF(EL$191:EL$221,$D625,EN$191:EN$221)</f>
        <v>0</v>
      </c>
      <c r="EL625" s="9"/>
      <c r="EM625" s="10"/>
      <c r="EN625" s="11"/>
      <c r="EO625" s="6">
        <f>SUMIF(EP$191:EP$221,$D625,ER$191:ER$221)</f>
        <v>0</v>
      </c>
      <c r="EP625" s="9"/>
      <c r="EQ625" s="10"/>
      <c r="ER625" s="11"/>
      <c r="ES625" s="6">
        <f>SUMIF(ET$191:ET$221,$D625,EV$191:EV$221)</f>
        <v>0</v>
      </c>
      <c r="ET625" s="9"/>
      <c r="EU625" s="10"/>
      <c r="EV625" s="11"/>
      <c r="EW625" s="6">
        <f>SUMIF(EX$191:EX$221,$D625,EZ$191:EZ$221)</f>
        <v>0</v>
      </c>
      <c r="EX625" s="9"/>
      <c r="EY625" s="10"/>
      <c r="EZ625" s="11"/>
      <c r="FA625" s="6">
        <f>SUMIF(FB$191:FB$221,$D625,FD$191:FD$221)</f>
        <v>0</v>
      </c>
      <c r="FB625" s="9"/>
      <c r="FC625" s="10"/>
      <c r="FD625" s="11"/>
      <c r="FE625" s="6">
        <f>SUMIF(FF$191:FF$221,$D625,FH$191:FH$221)</f>
        <v>0</v>
      </c>
      <c r="FF625" s="9"/>
      <c r="FG625" s="10"/>
      <c r="FH625" s="11"/>
      <c r="FI625" s="6">
        <f>SUMIF(FJ$191:FJ$221,$D625,FL$191:FL$221)</f>
        <v>0</v>
      </c>
      <c r="FJ625" s="9"/>
      <c r="FK625" s="10"/>
      <c r="FL625" s="11"/>
      <c r="FM625" s="6">
        <f>SUMIF(FN$191:FN$221,$D625,FP$191:FP$221)</f>
        <v>0</v>
      </c>
      <c r="FN625" s="9"/>
      <c r="FO625" s="10"/>
      <c r="FP625" s="11"/>
      <c r="FQ625" s="6">
        <f>SUMIF(FR$191:FR$221,$D625,FT$191:FT$221)</f>
        <v>0</v>
      </c>
      <c r="FR625" s="9"/>
      <c r="FS625" s="10"/>
      <c r="FT625" s="11"/>
      <c r="FU625" s="6">
        <f>SUMIF(FV$191:FV$221,$D625,FX$191:FX$221)</f>
        <v>0</v>
      </c>
      <c r="FV625" s="9"/>
      <c r="FW625" s="10"/>
      <c r="FX625" s="11"/>
      <c r="FY625" s="6">
        <f>SUMIF(FZ$191:FZ$221,$D625,GB$191:GB$221)</f>
        <v>0</v>
      </c>
      <c r="FZ625" s="9"/>
      <c r="GA625" s="10"/>
      <c r="GB625" s="11"/>
      <c r="GC625" s="6">
        <f>SUMIF(GD$191:GD$221,$D625,GF$191:GF$221)</f>
        <v>0</v>
      </c>
      <c r="GD625" s="9"/>
      <c r="GE625" s="10"/>
      <c r="GF625" s="11"/>
      <c r="GG625" s="6">
        <f>SUMIF(GH$191:GH$221,$D625,GJ$191:GJ$221)</f>
        <v>0</v>
      </c>
      <c r="GH625" s="9"/>
      <c r="GI625" s="10"/>
      <c r="GJ625" s="11"/>
      <c r="GK625" s="6">
        <f>SUMIF(GL$191:GL$221,$D625,GN$191:GN$221)</f>
        <v>0</v>
      </c>
      <c r="GL625" s="9"/>
      <c r="GM625" s="10"/>
      <c r="GN625" s="11"/>
      <c r="GO625" s="6">
        <f>SUMIF(GP$191:GP$221,$D625,GR$191:GR$221)</f>
        <v>0</v>
      </c>
      <c r="GP625" s="9"/>
      <c r="GQ625" s="10"/>
      <c r="GR625" s="11"/>
      <c r="GS625" s="6">
        <f>SUMIF(GT$191:GT$221,$D625,GV$191:GV$221)</f>
        <v>0</v>
      </c>
      <c r="GT625" s="9"/>
      <c r="GU625" s="10"/>
      <c r="GV625" s="20"/>
      <c r="GW625" s="19">
        <f t="shared" si="15"/>
        <v>0</v>
      </c>
      <c r="GX625" s="472"/>
      <c r="GY625" s="522"/>
    </row>
    <row r="626" spans="1:207" ht="30.75" customHeight="1">
      <c r="A626" s="47" t="s">
        <v>82</v>
      </c>
      <c r="B626" s="496"/>
      <c r="C626" s="177" t="s">
        <v>528</v>
      </c>
      <c r="D626" s="155" t="s">
        <v>529</v>
      </c>
      <c r="E626" s="6">
        <f>SUMIF(F$222:F$252,$D626,H$222:H$252)</f>
        <v>0</v>
      </c>
      <c r="F626" s="9"/>
      <c r="G626" s="10"/>
      <c r="H626" s="11"/>
      <c r="I626" s="6">
        <f>SUMIF(J$222:J$252,$D626,L$222:L$252)</f>
        <v>0</v>
      </c>
      <c r="J626" s="9"/>
      <c r="K626" s="10"/>
      <c r="L626" s="11"/>
      <c r="M626" s="6">
        <f>SUMIF(N$222:N$252,$D626,P$222:P$252)</f>
        <v>0</v>
      </c>
      <c r="N626" s="9"/>
      <c r="O626" s="10"/>
      <c r="P626" s="11"/>
      <c r="Q626" s="6">
        <f>SUMIF(R$222:R$252,$D626,T$222:T$252)</f>
        <v>0</v>
      </c>
      <c r="R626" s="9"/>
      <c r="S626" s="10"/>
      <c r="T626" s="11"/>
      <c r="U626" s="6">
        <f>SUMIF(V$222:V$252,$D626,X$222:X$252)</f>
        <v>0</v>
      </c>
      <c r="V626" s="9"/>
      <c r="W626" s="10"/>
      <c r="X626" s="11"/>
      <c r="Y626" s="6">
        <f>SUMIF(Z$222:Z$252,$D626,AB$222:AB$252)</f>
        <v>0</v>
      </c>
      <c r="Z626" s="9"/>
      <c r="AA626" s="10"/>
      <c r="AB626" s="11"/>
      <c r="AC626" s="6">
        <f>SUMIF(AD$222:AD$252,$D626,AF$222:AF$252)</f>
        <v>0</v>
      </c>
      <c r="AD626" s="9"/>
      <c r="AE626" s="10"/>
      <c r="AF626" s="11"/>
      <c r="AG626" s="6">
        <f>SUMIF(AH$222:AH$252,$D626,AJ$222:AJ$252)</f>
        <v>0</v>
      </c>
      <c r="AH626" s="9"/>
      <c r="AI626" s="10"/>
      <c r="AJ626" s="11"/>
      <c r="AK626" s="6">
        <f>SUMIF(AL$222:AL$252,$D626,AN$222:AN$252)</f>
        <v>0</v>
      </c>
      <c r="AL626" s="9"/>
      <c r="AM626" s="10"/>
      <c r="AN626" s="11"/>
      <c r="AO626" s="6">
        <f>SUMIF(AP$222:AP$252,$D626,AR$222:AR$252)</f>
        <v>0</v>
      </c>
      <c r="AP626" s="9"/>
      <c r="AQ626" s="10"/>
      <c r="AR626" s="11"/>
      <c r="AS626" s="6">
        <f>SUMIF(AT$222:AT$252,$D626,AV$222:AV$252)</f>
        <v>0</v>
      </c>
      <c r="AT626" s="9"/>
      <c r="AU626" s="10"/>
      <c r="AV626" s="11"/>
      <c r="AW626" s="6">
        <f>SUMIF(AX$222:AX$252,$D626,AZ$222:AZ$252)</f>
        <v>0</v>
      </c>
      <c r="AX626" s="9"/>
      <c r="AY626" s="10"/>
      <c r="AZ626" s="11"/>
      <c r="BA626" s="6">
        <f>SUMIF(BB$222:BB$252,$D626,BD$222:BD$252)</f>
        <v>0</v>
      </c>
      <c r="BB626" s="9"/>
      <c r="BC626" s="10"/>
      <c r="BD626" s="11"/>
      <c r="BE626" s="6">
        <f>SUMIF(BF$222:BF$252,$D626,BH$222:BH$252)</f>
        <v>0</v>
      </c>
      <c r="BF626" s="9"/>
      <c r="BG626" s="10"/>
      <c r="BH626" s="11"/>
      <c r="BI626" s="6">
        <f>SUMIF(BJ$222:BJ$252,$D626,BL$222:BL$252)</f>
        <v>0</v>
      </c>
      <c r="BJ626" s="9"/>
      <c r="BK626" s="10"/>
      <c r="BL626" s="11"/>
      <c r="BM626" s="6">
        <f>SUMIF(BN$222:BN$252,$D626,BP$222:BP$252)</f>
        <v>0</v>
      </c>
      <c r="BN626" s="9"/>
      <c r="BO626" s="10"/>
      <c r="BP626" s="11"/>
      <c r="BQ626" s="6">
        <f>SUMIF(BR$222:BR$252,$D626,BT$222:BT$252)</f>
        <v>0</v>
      </c>
      <c r="BR626" s="9"/>
      <c r="BS626" s="10"/>
      <c r="BT626" s="11"/>
      <c r="BU626" s="6">
        <f>SUMIF(BV$222:BV$252,$D626,BX$222:BX$252)</f>
        <v>0</v>
      </c>
      <c r="BV626" s="9"/>
      <c r="BW626" s="10"/>
      <c r="BX626" s="11"/>
      <c r="BY626" s="6">
        <f>SUMIF(BZ$222:BZ$252,$D626,CB$222:CB$252)</f>
        <v>0</v>
      </c>
      <c r="BZ626" s="9"/>
      <c r="CA626" s="10"/>
      <c r="CB626" s="11"/>
      <c r="CC626" s="6">
        <f>SUMIF(CD$222:CD$252,$D626,CF$222:CF$252)</f>
        <v>0</v>
      </c>
      <c r="CD626" s="9"/>
      <c r="CE626" s="10"/>
      <c r="CF626" s="11"/>
      <c r="CG626" s="6">
        <f>SUMIF(CH$222:CH$252,$D626,CJ$222:CJ$252)</f>
        <v>0</v>
      </c>
      <c r="CH626" s="9"/>
      <c r="CI626" s="10"/>
      <c r="CJ626" s="11"/>
      <c r="CK626" s="6">
        <f>SUMIF(CL$222:CL$252,$D626,CN$222:CN$252)</f>
        <v>0</v>
      </c>
      <c r="CL626" s="9"/>
      <c r="CM626" s="10"/>
      <c r="CN626" s="11"/>
      <c r="CO626" s="6">
        <f>SUMIF(CP$222:CP$252,$D626,CR$222:CR$252)</f>
        <v>0</v>
      </c>
      <c r="CP626" s="9"/>
      <c r="CQ626" s="10"/>
      <c r="CR626" s="11"/>
      <c r="CS626" s="6">
        <f>SUMIF(CT$222:CT$252,$D626,CV$222:CV$252)</f>
        <v>0</v>
      </c>
      <c r="CT626" s="9"/>
      <c r="CU626" s="10"/>
      <c r="CV626" s="11"/>
      <c r="CW626" s="6">
        <f>SUMIF(CX$222:CX$252,$D626,CZ$222:CZ$252)</f>
        <v>0</v>
      </c>
      <c r="CX626" s="9"/>
      <c r="CY626" s="10"/>
      <c r="CZ626" s="11"/>
      <c r="DA626" s="6">
        <f>SUMIF(DB$222:DB$252,$D626,DD$222:DD$252)</f>
        <v>0</v>
      </c>
      <c r="DB626" s="9"/>
      <c r="DC626" s="10"/>
      <c r="DD626" s="11"/>
      <c r="DE626" s="6">
        <f>SUMIF(DF$222:DF$252,$D626,DH$222:DH$252)</f>
        <v>0</v>
      </c>
      <c r="DF626" s="9"/>
      <c r="DG626" s="10"/>
      <c r="DH626" s="11"/>
      <c r="DI626" s="6">
        <f>SUMIF(DJ$222:DJ$252,$D626,DL$222:DL$252)</f>
        <v>0</v>
      </c>
      <c r="DJ626" s="9"/>
      <c r="DK626" s="10"/>
      <c r="DL626" s="11"/>
      <c r="DM626" s="6">
        <f>SUMIF(DN$222:DN$252,$D626,DP$222:DP$252)</f>
        <v>0</v>
      </c>
      <c r="DN626" s="9"/>
      <c r="DO626" s="10"/>
      <c r="DP626" s="11"/>
      <c r="DQ626" s="6">
        <f>SUMIF(DR$222:DR$252,$D626,DT$222:DT$252)</f>
        <v>0</v>
      </c>
      <c r="DR626" s="9"/>
      <c r="DS626" s="10"/>
      <c r="DT626" s="11"/>
      <c r="DU626" s="6">
        <f>SUMIF(DV$222:DV$252,$D626,DX$222:DX$252)</f>
        <v>0</v>
      </c>
      <c r="DV626" s="9"/>
      <c r="DW626" s="10"/>
      <c r="DX626" s="11"/>
      <c r="DY626" s="6">
        <f>SUMIF(DZ$222:DZ$252,$D626,EB$222:EB$252)</f>
        <v>0</v>
      </c>
      <c r="DZ626" s="9"/>
      <c r="EA626" s="10"/>
      <c r="EB626" s="11"/>
      <c r="EC626" s="6">
        <f>SUMIF(ED$222:ED$252,$D626,EF$222:EF$252)</f>
        <v>0</v>
      </c>
      <c r="ED626" s="9"/>
      <c r="EE626" s="10"/>
      <c r="EF626" s="11"/>
      <c r="EG626" s="6">
        <f>SUMIF(EH$222:EH$252,$D626,EJ$222:EJ$252)</f>
        <v>0</v>
      </c>
      <c r="EH626" s="9"/>
      <c r="EI626" s="10"/>
      <c r="EJ626" s="11"/>
      <c r="EK626" s="6">
        <f>SUMIF(EL$222:EL$252,$D626,EN$222:EN$252)</f>
        <v>0</v>
      </c>
      <c r="EL626" s="9"/>
      <c r="EM626" s="10"/>
      <c r="EN626" s="11"/>
      <c r="EO626" s="6">
        <f>SUMIF(EP$222:EP$252,$D626,ER$222:ER$252)</f>
        <v>0</v>
      </c>
      <c r="EP626" s="9"/>
      <c r="EQ626" s="10"/>
      <c r="ER626" s="11"/>
      <c r="ES626" s="6">
        <f>SUMIF(ET$222:ET$252,$D626,EV$222:EV$252)</f>
        <v>0</v>
      </c>
      <c r="ET626" s="9"/>
      <c r="EU626" s="10"/>
      <c r="EV626" s="11"/>
      <c r="EW626" s="6">
        <f>SUMIF(EX$222:EX$252,$D626,EZ$222:EZ$252)</f>
        <v>0</v>
      </c>
      <c r="EX626" s="9"/>
      <c r="EY626" s="10"/>
      <c r="EZ626" s="11"/>
      <c r="FA626" s="6">
        <f>SUMIF(FB$222:FB$252,$D626,FD$222:FD$252)</f>
        <v>0</v>
      </c>
      <c r="FB626" s="9"/>
      <c r="FC626" s="10"/>
      <c r="FD626" s="11"/>
      <c r="FE626" s="6">
        <f>SUMIF(FF$222:FF$252,$D626,FH$222:FH$252)</f>
        <v>0</v>
      </c>
      <c r="FF626" s="9"/>
      <c r="FG626" s="10"/>
      <c r="FH626" s="11"/>
      <c r="FI626" s="6">
        <f>SUMIF(FJ$222:FJ$252,$D626,FL$222:FL$252)</f>
        <v>0</v>
      </c>
      <c r="FJ626" s="9"/>
      <c r="FK626" s="10"/>
      <c r="FL626" s="11"/>
      <c r="FM626" s="6">
        <f>SUMIF(FN$222:FN$252,$D626,FP$222:FP$252)</f>
        <v>0</v>
      </c>
      <c r="FN626" s="9"/>
      <c r="FO626" s="10"/>
      <c r="FP626" s="11"/>
      <c r="FQ626" s="6">
        <f>SUMIF(FR$222:FR$252,$D626,FT$222:FT$252)</f>
        <v>0</v>
      </c>
      <c r="FR626" s="9"/>
      <c r="FS626" s="10"/>
      <c r="FT626" s="11"/>
      <c r="FU626" s="6">
        <f>SUMIF(FV$222:FV$252,$D626,FX$222:FX$252)</f>
        <v>0</v>
      </c>
      <c r="FV626" s="9"/>
      <c r="FW626" s="10"/>
      <c r="FX626" s="11"/>
      <c r="FY626" s="6">
        <f>SUMIF(FZ$222:FZ$252,$D626,GB$222:GB$252)</f>
        <v>0</v>
      </c>
      <c r="FZ626" s="9"/>
      <c r="GA626" s="10"/>
      <c r="GB626" s="11"/>
      <c r="GC626" s="6">
        <f>SUMIF(GD$222:GD$252,$D626,GF$222:GF$252)</f>
        <v>0</v>
      </c>
      <c r="GD626" s="9"/>
      <c r="GE626" s="10"/>
      <c r="GF626" s="11"/>
      <c r="GG626" s="6">
        <f>SUMIF(GH$222:GH$252,$D626,GJ$222:GJ$252)</f>
        <v>0</v>
      </c>
      <c r="GH626" s="9"/>
      <c r="GI626" s="10"/>
      <c r="GJ626" s="11"/>
      <c r="GK626" s="6">
        <f>SUMIF(GL$222:GL$252,$D626,GN$222:GN$252)</f>
        <v>0</v>
      </c>
      <c r="GL626" s="9"/>
      <c r="GM626" s="10"/>
      <c r="GN626" s="11"/>
      <c r="GO626" s="6">
        <f>SUMIF(GP$222:GP$252,$D626,GR$222:GR$252)</f>
        <v>0</v>
      </c>
      <c r="GP626" s="9"/>
      <c r="GQ626" s="10"/>
      <c r="GR626" s="11"/>
      <c r="GS626" s="6">
        <f>SUMIF(GT$222:GT$252,$D626,GV$222:GV$252)</f>
        <v>0</v>
      </c>
      <c r="GT626" s="9"/>
      <c r="GU626" s="10"/>
      <c r="GV626" s="20"/>
      <c r="GW626" s="19">
        <f t="shared" si="15"/>
        <v>0</v>
      </c>
      <c r="GX626" s="472"/>
      <c r="GY626" s="522"/>
    </row>
    <row r="627" spans="1:207" ht="30.75" customHeight="1">
      <c r="A627" s="47" t="s">
        <v>83</v>
      </c>
      <c r="B627" s="496"/>
      <c r="C627" s="177" t="s">
        <v>528</v>
      </c>
      <c r="D627" s="155" t="s">
        <v>529</v>
      </c>
      <c r="E627" s="6">
        <f>SUMIF(F$253:F$283,$D627,H$253:H$283)</f>
        <v>0</v>
      </c>
      <c r="F627" s="9"/>
      <c r="G627" s="10"/>
      <c r="H627" s="11"/>
      <c r="I627" s="6">
        <f>SUMIF(J$253:J$283,$D627,L$253:L$283)</f>
        <v>0</v>
      </c>
      <c r="J627" s="9"/>
      <c r="K627" s="10"/>
      <c r="L627" s="11"/>
      <c r="M627" s="6">
        <f>SUMIF(N$253:N$283,$D627,P$253:P$283)</f>
        <v>0</v>
      </c>
      <c r="N627" s="9"/>
      <c r="O627" s="10"/>
      <c r="P627" s="11"/>
      <c r="Q627" s="6">
        <f>SUMIF(R$253:R$283,$D627,T$253:T$283)</f>
        <v>0</v>
      </c>
      <c r="R627" s="9"/>
      <c r="S627" s="10"/>
      <c r="T627" s="11"/>
      <c r="U627" s="6">
        <f>SUMIF(V$253:V$283,$D627,X$253:X$283)</f>
        <v>0</v>
      </c>
      <c r="V627" s="9"/>
      <c r="W627" s="10"/>
      <c r="X627" s="11"/>
      <c r="Y627" s="6">
        <f>SUMIF(Z$253:Z$283,$D627,AB$253:AB$283)</f>
        <v>0</v>
      </c>
      <c r="Z627" s="9"/>
      <c r="AA627" s="10"/>
      <c r="AB627" s="11"/>
      <c r="AC627" s="6">
        <f>SUMIF(AD$253:AD$283,$D627,AF$253:AF$283)</f>
        <v>0</v>
      </c>
      <c r="AD627" s="9"/>
      <c r="AE627" s="10"/>
      <c r="AF627" s="11"/>
      <c r="AG627" s="6">
        <f>SUMIF(AH$253:AH$283,$D627,AJ$253:AJ$283)</f>
        <v>0</v>
      </c>
      <c r="AH627" s="9"/>
      <c r="AI627" s="10"/>
      <c r="AJ627" s="11"/>
      <c r="AK627" s="6">
        <f>SUMIF(AL$253:AL$283,$D627,AN$253:AN$283)</f>
        <v>0</v>
      </c>
      <c r="AL627" s="9"/>
      <c r="AM627" s="10"/>
      <c r="AN627" s="11"/>
      <c r="AO627" s="6">
        <f>SUMIF(AP$253:AP$283,$D627,AR$253:AR$283)</f>
        <v>0</v>
      </c>
      <c r="AP627" s="9"/>
      <c r="AQ627" s="10"/>
      <c r="AR627" s="11"/>
      <c r="AS627" s="6">
        <f>SUMIF(AT$253:AT$283,$D627,AV$253:AV$283)</f>
        <v>0</v>
      </c>
      <c r="AT627" s="9"/>
      <c r="AU627" s="10"/>
      <c r="AV627" s="11"/>
      <c r="AW627" s="6">
        <f>SUMIF(AX$253:AX$283,$D627,AZ$253:AZ$283)</f>
        <v>0</v>
      </c>
      <c r="AX627" s="9"/>
      <c r="AY627" s="10"/>
      <c r="AZ627" s="11"/>
      <c r="BA627" s="6">
        <f>SUMIF(BB$253:BB$283,$D627,BD$253:BD$283)</f>
        <v>0</v>
      </c>
      <c r="BB627" s="9"/>
      <c r="BC627" s="10"/>
      <c r="BD627" s="11"/>
      <c r="BE627" s="6">
        <f>SUMIF(BF$253:BF$283,$D627,BH$253:BH$283)</f>
        <v>0</v>
      </c>
      <c r="BF627" s="9"/>
      <c r="BG627" s="10"/>
      <c r="BH627" s="11"/>
      <c r="BI627" s="6">
        <f>SUMIF(BJ$253:BJ$283,$D627,BL$253:BL$283)</f>
        <v>0</v>
      </c>
      <c r="BJ627" s="9"/>
      <c r="BK627" s="10"/>
      <c r="BL627" s="11"/>
      <c r="BM627" s="6">
        <f>SUMIF(BN$253:BN$283,$D627,BP$253:BP$283)</f>
        <v>0</v>
      </c>
      <c r="BN627" s="9"/>
      <c r="BO627" s="10"/>
      <c r="BP627" s="11"/>
      <c r="BQ627" s="6">
        <f>SUMIF(BR$253:BR$283,$D627,BT$253:BT$283)</f>
        <v>0</v>
      </c>
      <c r="BR627" s="9"/>
      <c r="BS627" s="10"/>
      <c r="BT627" s="11"/>
      <c r="BU627" s="6">
        <f>SUMIF(BV$253:BV$283,$D627,BX$253:BX$283)</f>
        <v>0</v>
      </c>
      <c r="BV627" s="9"/>
      <c r="BW627" s="10"/>
      <c r="BX627" s="11"/>
      <c r="BY627" s="6">
        <f>SUMIF(BZ$253:BZ$283,$D627,CB$253:CB$283)</f>
        <v>0</v>
      </c>
      <c r="BZ627" s="9"/>
      <c r="CA627" s="10"/>
      <c r="CB627" s="11"/>
      <c r="CC627" s="6">
        <f>SUMIF(CD$253:CD$283,$D627,CF$253:CF$283)</f>
        <v>0</v>
      </c>
      <c r="CD627" s="9"/>
      <c r="CE627" s="10"/>
      <c r="CF627" s="11"/>
      <c r="CG627" s="6">
        <f>SUMIF(CH$253:CH$283,$D627,CJ$253:CJ$283)</f>
        <v>0</v>
      </c>
      <c r="CH627" s="9"/>
      <c r="CI627" s="10"/>
      <c r="CJ627" s="11"/>
      <c r="CK627" s="6">
        <f>SUMIF(CL$253:CL$283,$D627,CN$253:CN$283)</f>
        <v>0</v>
      </c>
      <c r="CL627" s="9"/>
      <c r="CM627" s="10"/>
      <c r="CN627" s="11"/>
      <c r="CO627" s="6">
        <f>SUMIF(CP$253:CP$283,$D627,CR$253:CR$283)</f>
        <v>0</v>
      </c>
      <c r="CP627" s="9"/>
      <c r="CQ627" s="10"/>
      <c r="CR627" s="11"/>
      <c r="CS627" s="6">
        <f>SUMIF(CT$253:CT$283,$D627,CV$253:CV$283)</f>
        <v>0</v>
      </c>
      <c r="CT627" s="9"/>
      <c r="CU627" s="10"/>
      <c r="CV627" s="11"/>
      <c r="CW627" s="6">
        <f>SUMIF(CX$253:CX$283,$D627,CZ$253:CZ$283)</f>
        <v>0</v>
      </c>
      <c r="CX627" s="9"/>
      <c r="CY627" s="10"/>
      <c r="CZ627" s="11"/>
      <c r="DA627" s="6">
        <f>SUMIF(DB$253:DB$283,$D627,DD$253:DD$283)</f>
        <v>0</v>
      </c>
      <c r="DB627" s="9"/>
      <c r="DC627" s="10"/>
      <c r="DD627" s="11"/>
      <c r="DE627" s="6">
        <f>SUMIF(DF$253:DF$283,$D627,DH$253:DH$283)</f>
        <v>0</v>
      </c>
      <c r="DF627" s="9"/>
      <c r="DG627" s="10"/>
      <c r="DH627" s="11"/>
      <c r="DI627" s="6">
        <f>SUMIF(DJ$253:DJ$283,$D627,DL$253:DL$283)</f>
        <v>0</v>
      </c>
      <c r="DJ627" s="9"/>
      <c r="DK627" s="10"/>
      <c r="DL627" s="11"/>
      <c r="DM627" s="6">
        <f>SUMIF(DN$253:DN$283,$D627,DP$253:DP$283)</f>
        <v>0</v>
      </c>
      <c r="DN627" s="9"/>
      <c r="DO627" s="10"/>
      <c r="DP627" s="11"/>
      <c r="DQ627" s="6">
        <f>SUMIF(DR$253:DR$283,$D627,DT$253:DT$283)</f>
        <v>0</v>
      </c>
      <c r="DR627" s="9"/>
      <c r="DS627" s="10"/>
      <c r="DT627" s="11"/>
      <c r="DU627" s="6">
        <f>SUMIF(DV$253:DV$283,$D627,DX$253:DX$283)</f>
        <v>0</v>
      </c>
      <c r="DV627" s="9"/>
      <c r="DW627" s="10"/>
      <c r="DX627" s="11"/>
      <c r="DY627" s="6">
        <f>SUMIF(DZ$253:DZ$283,$D627,EB$253:EB$283)</f>
        <v>0</v>
      </c>
      <c r="DZ627" s="9"/>
      <c r="EA627" s="10"/>
      <c r="EB627" s="11"/>
      <c r="EC627" s="6">
        <f>SUMIF(ED$253:ED$283,$D627,EF$253:EF$283)</f>
        <v>0</v>
      </c>
      <c r="ED627" s="9"/>
      <c r="EE627" s="10"/>
      <c r="EF627" s="11"/>
      <c r="EG627" s="6">
        <f>SUMIF(EH$253:EH$283,$D627,EJ$253:EJ$283)</f>
        <v>0</v>
      </c>
      <c r="EH627" s="9"/>
      <c r="EI627" s="10"/>
      <c r="EJ627" s="11"/>
      <c r="EK627" s="6">
        <f>SUMIF(EL$253:EL$283,$D627,EN$253:EN$283)</f>
        <v>0</v>
      </c>
      <c r="EL627" s="9"/>
      <c r="EM627" s="10"/>
      <c r="EN627" s="11"/>
      <c r="EO627" s="6">
        <f>SUMIF(EP$253:EP$283,$D627,ER$253:ER$283)</f>
        <v>0</v>
      </c>
      <c r="EP627" s="9"/>
      <c r="EQ627" s="10"/>
      <c r="ER627" s="11"/>
      <c r="ES627" s="6">
        <f>SUMIF(ET$253:ET$283,$D627,EV$253:EV$283)</f>
        <v>0</v>
      </c>
      <c r="ET627" s="9"/>
      <c r="EU627" s="10"/>
      <c r="EV627" s="11"/>
      <c r="EW627" s="6">
        <f>SUMIF(EX$253:EX$283,$D627,EZ$253:EZ$283)</f>
        <v>0</v>
      </c>
      <c r="EX627" s="9"/>
      <c r="EY627" s="10"/>
      <c r="EZ627" s="11"/>
      <c r="FA627" s="6">
        <f>SUMIF(FB$253:FB$283,$D627,FD$253:FD$283)</f>
        <v>0</v>
      </c>
      <c r="FB627" s="9"/>
      <c r="FC627" s="10"/>
      <c r="FD627" s="11"/>
      <c r="FE627" s="6">
        <f>SUMIF(FF$253:FF$283,$D627,FH$253:FH$283)</f>
        <v>0</v>
      </c>
      <c r="FF627" s="9"/>
      <c r="FG627" s="10"/>
      <c r="FH627" s="11"/>
      <c r="FI627" s="6">
        <f>SUMIF(FJ$253:FJ$283,$D627,FL$253:FL$283)</f>
        <v>0</v>
      </c>
      <c r="FJ627" s="9"/>
      <c r="FK627" s="10"/>
      <c r="FL627" s="11"/>
      <c r="FM627" s="6">
        <f>SUMIF(FN$253:FN$283,$D627,FP$253:FP$283)</f>
        <v>0</v>
      </c>
      <c r="FN627" s="9"/>
      <c r="FO627" s="10"/>
      <c r="FP627" s="11"/>
      <c r="FQ627" s="6">
        <f>SUMIF(FR$253:FR$283,$D627,FT$253:FT$283)</f>
        <v>0</v>
      </c>
      <c r="FR627" s="9"/>
      <c r="FS627" s="10"/>
      <c r="FT627" s="11"/>
      <c r="FU627" s="6">
        <f>SUMIF(FV$253:FV$283,$D627,FX$253:FX$283)</f>
        <v>0</v>
      </c>
      <c r="FV627" s="9"/>
      <c r="FW627" s="10"/>
      <c r="FX627" s="11"/>
      <c r="FY627" s="6">
        <f>SUMIF(FZ$253:FZ$283,$D627,GB$253:GB$283)</f>
        <v>0</v>
      </c>
      <c r="FZ627" s="9"/>
      <c r="GA627" s="10"/>
      <c r="GB627" s="11"/>
      <c r="GC627" s="6">
        <f>SUMIF(GD$253:GD$283,$D627,GF$253:GF$283)</f>
        <v>0</v>
      </c>
      <c r="GD627" s="9"/>
      <c r="GE627" s="10"/>
      <c r="GF627" s="11"/>
      <c r="GG627" s="6">
        <f>SUMIF(GH$253:GH$283,$D627,GJ$253:GJ$283)</f>
        <v>0</v>
      </c>
      <c r="GH627" s="9"/>
      <c r="GI627" s="10"/>
      <c r="GJ627" s="11"/>
      <c r="GK627" s="6">
        <f>SUMIF(GL$253:GL$283,$D627,GN$253:GN$283)</f>
        <v>0</v>
      </c>
      <c r="GL627" s="9"/>
      <c r="GM627" s="10"/>
      <c r="GN627" s="11"/>
      <c r="GO627" s="6">
        <f>SUMIF(GP$253:GP$283,$D627,GR$253:GR$283)</f>
        <v>0</v>
      </c>
      <c r="GP627" s="9"/>
      <c r="GQ627" s="10"/>
      <c r="GR627" s="11"/>
      <c r="GS627" s="6">
        <f>SUMIF(GT$253:GT$283,$D627,GV$253:GV$283)</f>
        <v>0</v>
      </c>
      <c r="GT627" s="9"/>
      <c r="GU627" s="10"/>
      <c r="GV627" s="20"/>
      <c r="GW627" s="19">
        <f t="shared" si="15"/>
        <v>0</v>
      </c>
      <c r="GX627" s="472"/>
      <c r="GY627" s="522"/>
    </row>
    <row r="628" spans="1:207" ht="30.75" customHeight="1">
      <c r="A628" s="47" t="s">
        <v>84</v>
      </c>
      <c r="B628" s="496"/>
      <c r="C628" s="177" t="s">
        <v>528</v>
      </c>
      <c r="D628" s="155" t="s">
        <v>529</v>
      </c>
      <c r="E628" s="6">
        <f>SUMIF(F$284:F$314,$D628,H$284:H$314)</f>
        <v>0</v>
      </c>
      <c r="F628" s="9"/>
      <c r="G628" s="10"/>
      <c r="H628" s="11"/>
      <c r="I628" s="6">
        <f>SUMIF(J$284:J$314,$D628,L$284:L$314)</f>
        <v>0</v>
      </c>
      <c r="J628" s="9"/>
      <c r="K628" s="10"/>
      <c r="L628" s="11"/>
      <c r="M628" s="6">
        <f>SUMIF(N$284:N$314,$D628,P$284:P$314)</f>
        <v>0</v>
      </c>
      <c r="N628" s="9"/>
      <c r="O628" s="10"/>
      <c r="P628" s="11"/>
      <c r="Q628" s="6">
        <f>SUMIF(R$284:R$314,$D628,T$284:T$314)</f>
        <v>0</v>
      </c>
      <c r="R628" s="9"/>
      <c r="S628" s="10"/>
      <c r="T628" s="11"/>
      <c r="U628" s="6">
        <f>SUMIF(V$284:V$314,$D628,X$284:X$314)</f>
        <v>0</v>
      </c>
      <c r="V628" s="9"/>
      <c r="W628" s="10"/>
      <c r="X628" s="11"/>
      <c r="Y628" s="6">
        <f>SUMIF(Z$284:Z$314,$D628,AB$284:AB$314)</f>
        <v>0</v>
      </c>
      <c r="Z628" s="9"/>
      <c r="AA628" s="10"/>
      <c r="AB628" s="11"/>
      <c r="AC628" s="6">
        <f>SUMIF(AD$284:AD$314,$D628,AF$284:AF$314)</f>
        <v>0</v>
      </c>
      <c r="AD628" s="9"/>
      <c r="AE628" s="10"/>
      <c r="AF628" s="11"/>
      <c r="AG628" s="6">
        <f>SUMIF(AH$284:AH$314,$D628,AJ$284:AJ$314)</f>
        <v>0</v>
      </c>
      <c r="AH628" s="9"/>
      <c r="AI628" s="10"/>
      <c r="AJ628" s="11"/>
      <c r="AK628" s="6">
        <f>SUMIF(AL$284:AL$314,$D628,AN$284:AN$314)</f>
        <v>0</v>
      </c>
      <c r="AL628" s="9"/>
      <c r="AM628" s="10"/>
      <c r="AN628" s="11"/>
      <c r="AO628" s="6">
        <f>SUMIF(AP$284:AP$314,$D628,AR$284:AR$314)</f>
        <v>0</v>
      </c>
      <c r="AP628" s="9"/>
      <c r="AQ628" s="10"/>
      <c r="AR628" s="11"/>
      <c r="AS628" s="6">
        <f>SUMIF(AT$284:AT$314,$D628,AV$284:AV$314)</f>
        <v>0</v>
      </c>
      <c r="AT628" s="9"/>
      <c r="AU628" s="10"/>
      <c r="AV628" s="11"/>
      <c r="AW628" s="6">
        <f>SUMIF(AX$284:AX$314,$D628,AZ$284:AZ$314)</f>
        <v>0</v>
      </c>
      <c r="AX628" s="9"/>
      <c r="AY628" s="10"/>
      <c r="AZ628" s="11"/>
      <c r="BA628" s="6">
        <f>SUMIF(BB$284:BB$314,$D628,BD$284:BD$314)</f>
        <v>0</v>
      </c>
      <c r="BB628" s="9"/>
      <c r="BC628" s="10"/>
      <c r="BD628" s="11"/>
      <c r="BE628" s="6">
        <f>SUMIF(BF$284:BF$314,$D628,BH$284:BH$314)</f>
        <v>0</v>
      </c>
      <c r="BF628" s="9"/>
      <c r="BG628" s="10"/>
      <c r="BH628" s="11"/>
      <c r="BI628" s="6">
        <f>SUMIF(BJ$284:BJ$314,$D628,BL$284:BL$314)</f>
        <v>0</v>
      </c>
      <c r="BJ628" s="9"/>
      <c r="BK628" s="10"/>
      <c r="BL628" s="11"/>
      <c r="BM628" s="6">
        <f>SUMIF(BN$284:BN$314,$D628,BP$284:BP$314)</f>
        <v>0</v>
      </c>
      <c r="BN628" s="9"/>
      <c r="BO628" s="10"/>
      <c r="BP628" s="11"/>
      <c r="BQ628" s="6">
        <f>SUMIF(BR$284:BR$314,$D628,BT$284:BT$314)</f>
        <v>0</v>
      </c>
      <c r="BR628" s="9"/>
      <c r="BS628" s="10"/>
      <c r="BT628" s="11"/>
      <c r="BU628" s="6">
        <f>SUMIF(BV$284:BV$314,$D628,BX$284:BX$314)</f>
        <v>0</v>
      </c>
      <c r="BV628" s="9"/>
      <c r="BW628" s="10"/>
      <c r="BX628" s="11"/>
      <c r="BY628" s="6">
        <f>SUMIF(BZ$284:BZ$314,$D628,CB$284:CB$314)</f>
        <v>0</v>
      </c>
      <c r="BZ628" s="9"/>
      <c r="CA628" s="10"/>
      <c r="CB628" s="11"/>
      <c r="CC628" s="6">
        <f>SUMIF(CD$284:CD$314,$D628,CF$284:CF$314)</f>
        <v>0</v>
      </c>
      <c r="CD628" s="9"/>
      <c r="CE628" s="10"/>
      <c r="CF628" s="11"/>
      <c r="CG628" s="6">
        <f>SUMIF(CH$284:CH$314,$D628,CJ$284:CJ$314)</f>
        <v>0</v>
      </c>
      <c r="CH628" s="9"/>
      <c r="CI628" s="10"/>
      <c r="CJ628" s="11"/>
      <c r="CK628" s="6">
        <f>SUMIF(CL$284:CL$314,$D628,CN$284:CN$314)</f>
        <v>0</v>
      </c>
      <c r="CL628" s="9"/>
      <c r="CM628" s="10"/>
      <c r="CN628" s="11"/>
      <c r="CO628" s="6">
        <f>SUMIF(CP$284:CP$314,$D628,CR$284:CR$314)</f>
        <v>0</v>
      </c>
      <c r="CP628" s="9"/>
      <c r="CQ628" s="10"/>
      <c r="CR628" s="11"/>
      <c r="CS628" s="6">
        <f>SUMIF(CT$284:CT$314,$D628,CV$284:CV$314)</f>
        <v>0</v>
      </c>
      <c r="CT628" s="9"/>
      <c r="CU628" s="10"/>
      <c r="CV628" s="11"/>
      <c r="CW628" s="6">
        <f>SUMIF(CX$284:CX$314,$D628,CZ$284:CZ$314)</f>
        <v>0</v>
      </c>
      <c r="CX628" s="9"/>
      <c r="CY628" s="10"/>
      <c r="CZ628" s="11"/>
      <c r="DA628" s="6">
        <f>SUMIF(DB$284:DB$314,$D628,DD$284:DD$314)</f>
        <v>0</v>
      </c>
      <c r="DB628" s="9"/>
      <c r="DC628" s="10"/>
      <c r="DD628" s="11"/>
      <c r="DE628" s="6">
        <f>SUMIF(DF$284:DF$314,$D628,DH$284:DH$314)</f>
        <v>0</v>
      </c>
      <c r="DF628" s="9"/>
      <c r="DG628" s="10"/>
      <c r="DH628" s="11"/>
      <c r="DI628" s="6">
        <f>SUMIF(DJ$284:DJ$314,$D628,DL$284:DL$314)</f>
        <v>0</v>
      </c>
      <c r="DJ628" s="9"/>
      <c r="DK628" s="10"/>
      <c r="DL628" s="11"/>
      <c r="DM628" s="6">
        <f>SUMIF(DN$284:DN$314,$D628,DP$284:DP$314)</f>
        <v>0</v>
      </c>
      <c r="DN628" s="9"/>
      <c r="DO628" s="10"/>
      <c r="DP628" s="11"/>
      <c r="DQ628" s="6">
        <f>SUMIF(DR$284:DR$314,$D628,DT$284:DT$314)</f>
        <v>0</v>
      </c>
      <c r="DR628" s="9"/>
      <c r="DS628" s="10"/>
      <c r="DT628" s="11"/>
      <c r="DU628" s="6">
        <f>SUMIF(DV$284:DV$314,$D628,DX$284:DX$314)</f>
        <v>0</v>
      </c>
      <c r="DV628" s="9"/>
      <c r="DW628" s="10"/>
      <c r="DX628" s="11"/>
      <c r="DY628" s="6">
        <f>SUMIF(DZ$284:DZ$314,$D628,EB$284:EB$314)</f>
        <v>0</v>
      </c>
      <c r="DZ628" s="9"/>
      <c r="EA628" s="10"/>
      <c r="EB628" s="11"/>
      <c r="EC628" s="6">
        <f>SUMIF(ED$284:ED$314,$D628,EF$284:EF$314)</f>
        <v>0</v>
      </c>
      <c r="ED628" s="9"/>
      <c r="EE628" s="10"/>
      <c r="EF628" s="11"/>
      <c r="EG628" s="6">
        <f>SUMIF(EH$284:EH$314,$D628,EJ$284:EJ$314)</f>
        <v>0</v>
      </c>
      <c r="EH628" s="9"/>
      <c r="EI628" s="10"/>
      <c r="EJ628" s="11"/>
      <c r="EK628" s="6">
        <f>SUMIF(EL$284:EL$314,$D628,EN$284:EN$314)</f>
        <v>0</v>
      </c>
      <c r="EL628" s="9"/>
      <c r="EM628" s="10"/>
      <c r="EN628" s="11"/>
      <c r="EO628" s="6">
        <f>SUMIF(EP$284:EP$314,$D628,ER$284:ER$314)</f>
        <v>0</v>
      </c>
      <c r="EP628" s="9"/>
      <c r="EQ628" s="10"/>
      <c r="ER628" s="11"/>
      <c r="ES628" s="6">
        <f>SUMIF(ET$284:ET$314,$D628,EV$284:EV$314)</f>
        <v>0</v>
      </c>
      <c r="ET628" s="9"/>
      <c r="EU628" s="10"/>
      <c r="EV628" s="11"/>
      <c r="EW628" s="6">
        <f>SUMIF(EX$284:EX$314,$D628,EZ$284:EZ$314)</f>
        <v>0</v>
      </c>
      <c r="EX628" s="9"/>
      <c r="EY628" s="10"/>
      <c r="EZ628" s="11"/>
      <c r="FA628" s="6">
        <f>SUMIF(FB$284:FB$314,$D628,FD$284:FD$314)</f>
        <v>0</v>
      </c>
      <c r="FB628" s="9"/>
      <c r="FC628" s="10"/>
      <c r="FD628" s="11"/>
      <c r="FE628" s="6">
        <f>SUMIF(FF$284:FF$314,$D628,FH$284:FH$314)</f>
        <v>0</v>
      </c>
      <c r="FF628" s="9"/>
      <c r="FG628" s="10"/>
      <c r="FH628" s="11"/>
      <c r="FI628" s="6">
        <f>SUMIF(FJ$284:FJ$314,$D628,FL$284:FL$314)</f>
        <v>0</v>
      </c>
      <c r="FJ628" s="9"/>
      <c r="FK628" s="10"/>
      <c r="FL628" s="11"/>
      <c r="FM628" s="6">
        <f>SUMIF(FN$284:FN$314,$D628,FP$284:FP$314)</f>
        <v>0</v>
      </c>
      <c r="FN628" s="9"/>
      <c r="FO628" s="10"/>
      <c r="FP628" s="11"/>
      <c r="FQ628" s="6">
        <f>SUMIF(FR$284:FR$314,$D628,FT$284:FT$314)</f>
        <v>0</v>
      </c>
      <c r="FR628" s="9"/>
      <c r="FS628" s="10"/>
      <c r="FT628" s="11"/>
      <c r="FU628" s="6">
        <f>SUMIF(FV$284:FV$314,$D628,FX$284:FX$314)</f>
        <v>0</v>
      </c>
      <c r="FV628" s="9"/>
      <c r="FW628" s="10"/>
      <c r="FX628" s="11"/>
      <c r="FY628" s="6">
        <f>SUMIF(FZ$284:FZ$314,$D628,GB$284:GB$314)</f>
        <v>0</v>
      </c>
      <c r="FZ628" s="9"/>
      <c r="GA628" s="10"/>
      <c r="GB628" s="11"/>
      <c r="GC628" s="6">
        <f>SUMIF(GD$284:GD$314,$D628,GF$284:GF$314)</f>
        <v>0</v>
      </c>
      <c r="GD628" s="9"/>
      <c r="GE628" s="10"/>
      <c r="GF628" s="11"/>
      <c r="GG628" s="6">
        <f>SUMIF(GH$284:GH$314,$D628,GJ$284:GJ$314)</f>
        <v>0</v>
      </c>
      <c r="GH628" s="9"/>
      <c r="GI628" s="10"/>
      <c r="GJ628" s="11"/>
      <c r="GK628" s="6">
        <f>SUMIF(GL$284:GL$314,$D628,GN$284:GN$314)</f>
        <v>0</v>
      </c>
      <c r="GL628" s="9"/>
      <c r="GM628" s="10"/>
      <c r="GN628" s="11"/>
      <c r="GO628" s="6">
        <f>SUMIF(GP$284:GP$314,$D628,GR$284:GR$314)</f>
        <v>0</v>
      </c>
      <c r="GP628" s="9"/>
      <c r="GQ628" s="10"/>
      <c r="GR628" s="11"/>
      <c r="GS628" s="6">
        <f>SUMIF(GT$284:GT$314,$D628,GV$284:GV$314)</f>
        <v>0</v>
      </c>
      <c r="GT628" s="9"/>
      <c r="GU628" s="10"/>
      <c r="GV628" s="20"/>
      <c r="GW628" s="19">
        <f t="shared" si="15"/>
        <v>0</v>
      </c>
      <c r="GX628" s="472"/>
      <c r="GY628" s="522"/>
    </row>
    <row r="629" spans="1:207" ht="30.75" customHeight="1">
      <c r="A629" s="47" t="s">
        <v>85</v>
      </c>
      <c r="B629" s="496"/>
      <c r="C629" s="177" t="s">
        <v>528</v>
      </c>
      <c r="D629" s="155" t="s">
        <v>529</v>
      </c>
      <c r="E629" s="6">
        <f>SUMIF(F$315:F$345,$D629,H$315:H$345)</f>
        <v>0</v>
      </c>
      <c r="F629" s="9"/>
      <c r="G629" s="10"/>
      <c r="H629" s="11"/>
      <c r="I629" s="6">
        <f>SUMIF(J$315:J$345,$D629,L$315:L$345)</f>
        <v>0</v>
      </c>
      <c r="J629" s="9"/>
      <c r="K629" s="10"/>
      <c r="L629" s="11"/>
      <c r="M629" s="6">
        <f>SUMIF(N$315:N$345,$D629,P$315:P$345)</f>
        <v>0</v>
      </c>
      <c r="N629" s="9"/>
      <c r="O629" s="10"/>
      <c r="P629" s="11"/>
      <c r="Q629" s="6">
        <f>SUMIF(R$315:R$345,$D629,T$315:T$345)</f>
        <v>0</v>
      </c>
      <c r="R629" s="9"/>
      <c r="S629" s="10"/>
      <c r="T629" s="11"/>
      <c r="U629" s="6">
        <f>SUMIF(V$315:V$345,$D629,X$315:X$345)</f>
        <v>0</v>
      </c>
      <c r="V629" s="9"/>
      <c r="W629" s="10"/>
      <c r="X629" s="11"/>
      <c r="Y629" s="6">
        <f>SUMIF(Z$315:Z$345,$D629,AB$315:AB$345)</f>
        <v>0</v>
      </c>
      <c r="Z629" s="9"/>
      <c r="AA629" s="10"/>
      <c r="AB629" s="11"/>
      <c r="AC629" s="6">
        <f>SUMIF(AD$315:AD$345,$D629,AF$315:AF$345)</f>
        <v>0</v>
      </c>
      <c r="AD629" s="9"/>
      <c r="AE629" s="10"/>
      <c r="AF629" s="11"/>
      <c r="AG629" s="6">
        <f>SUMIF(AH$315:AH$345,$D629,AJ$315:AJ$345)</f>
        <v>0</v>
      </c>
      <c r="AH629" s="9"/>
      <c r="AI629" s="10"/>
      <c r="AJ629" s="11"/>
      <c r="AK629" s="6">
        <f>SUMIF(AL$315:AL$345,$D629,AN$315:AN$345)</f>
        <v>0</v>
      </c>
      <c r="AL629" s="9"/>
      <c r="AM629" s="10"/>
      <c r="AN629" s="11"/>
      <c r="AO629" s="6">
        <f>SUMIF(AP$315:AP$345,$D629,AR$315:AR$345)</f>
        <v>0</v>
      </c>
      <c r="AP629" s="9"/>
      <c r="AQ629" s="10"/>
      <c r="AR629" s="11"/>
      <c r="AS629" s="6">
        <f>SUMIF(AT$315:AT$345,$D629,AV$315:AV$345)</f>
        <v>0</v>
      </c>
      <c r="AT629" s="9"/>
      <c r="AU629" s="10"/>
      <c r="AV629" s="11"/>
      <c r="AW629" s="6">
        <f>SUMIF(AX$315:AX$345,$D629,AZ$315:AZ$345)</f>
        <v>0</v>
      </c>
      <c r="AX629" s="9"/>
      <c r="AY629" s="10"/>
      <c r="AZ629" s="11"/>
      <c r="BA629" s="6">
        <f>SUMIF(BB$315:BB$345,$D629,BD$315:BD$345)</f>
        <v>0</v>
      </c>
      <c r="BB629" s="9"/>
      <c r="BC629" s="10"/>
      <c r="BD629" s="11"/>
      <c r="BE629" s="6">
        <f>SUMIF(BF$315:BF$345,$D629,BH$315:BH$345)</f>
        <v>0</v>
      </c>
      <c r="BF629" s="9"/>
      <c r="BG629" s="10"/>
      <c r="BH629" s="11"/>
      <c r="BI629" s="6">
        <f>SUMIF(BJ$315:BJ$345,$D629,BL$315:BL$345)</f>
        <v>0</v>
      </c>
      <c r="BJ629" s="9"/>
      <c r="BK629" s="10"/>
      <c r="BL629" s="11"/>
      <c r="BM629" s="6">
        <f>SUMIF(BN$315:BN$345,$D629,BP$315:BP$345)</f>
        <v>0</v>
      </c>
      <c r="BN629" s="9"/>
      <c r="BO629" s="10"/>
      <c r="BP629" s="11"/>
      <c r="BQ629" s="6">
        <f>SUMIF(BR$315:BR$345,$D629,BT$315:BT$345)</f>
        <v>0</v>
      </c>
      <c r="BR629" s="9"/>
      <c r="BS629" s="10"/>
      <c r="BT629" s="11"/>
      <c r="BU629" s="6">
        <f>SUMIF(BV$315:BV$345,$D629,BX$315:BX$345)</f>
        <v>0</v>
      </c>
      <c r="BV629" s="9"/>
      <c r="BW629" s="10"/>
      <c r="BX629" s="11"/>
      <c r="BY629" s="6">
        <f>SUMIF(BZ$315:BZ$345,$D629,CB$315:CB$345)</f>
        <v>0</v>
      </c>
      <c r="BZ629" s="9"/>
      <c r="CA629" s="10"/>
      <c r="CB629" s="11"/>
      <c r="CC629" s="6">
        <f>SUMIF(CD$315:CD$345,$D629,CF$315:CF$345)</f>
        <v>0</v>
      </c>
      <c r="CD629" s="9"/>
      <c r="CE629" s="10"/>
      <c r="CF629" s="11"/>
      <c r="CG629" s="6">
        <f>SUMIF(CH$315:CH$345,$D629,CJ$315:CJ$345)</f>
        <v>0</v>
      </c>
      <c r="CH629" s="9"/>
      <c r="CI629" s="10"/>
      <c r="CJ629" s="11"/>
      <c r="CK629" s="6">
        <f>SUMIF(CL$315:CL$345,$D629,CN$315:CN$345)</f>
        <v>0</v>
      </c>
      <c r="CL629" s="9"/>
      <c r="CM629" s="10"/>
      <c r="CN629" s="11"/>
      <c r="CO629" s="6">
        <f>SUMIF(CP$315:CP$345,$D629,CR$315:CR$345)</f>
        <v>0</v>
      </c>
      <c r="CP629" s="9"/>
      <c r="CQ629" s="10"/>
      <c r="CR629" s="11"/>
      <c r="CS629" s="6">
        <f>SUMIF(CT$315:CT$345,$D629,CV$315:CV$345)</f>
        <v>0</v>
      </c>
      <c r="CT629" s="9"/>
      <c r="CU629" s="10"/>
      <c r="CV629" s="11"/>
      <c r="CW629" s="6">
        <f>SUMIF(CX$315:CX$345,$D629,CZ$315:CZ$345)</f>
        <v>0</v>
      </c>
      <c r="CX629" s="9"/>
      <c r="CY629" s="10"/>
      <c r="CZ629" s="11"/>
      <c r="DA629" s="6">
        <f>SUMIF(DB$315:DB$345,$D629,DD$315:DD$345)</f>
        <v>0</v>
      </c>
      <c r="DB629" s="9"/>
      <c r="DC629" s="10"/>
      <c r="DD629" s="11"/>
      <c r="DE629" s="6">
        <f>SUMIF(DF$315:DF$345,$D629,DH$315:DH$345)</f>
        <v>0</v>
      </c>
      <c r="DF629" s="9"/>
      <c r="DG629" s="10"/>
      <c r="DH629" s="11"/>
      <c r="DI629" s="6">
        <f>SUMIF(DJ$315:DJ$345,$D629,DL$315:DL$345)</f>
        <v>0</v>
      </c>
      <c r="DJ629" s="9"/>
      <c r="DK629" s="10"/>
      <c r="DL629" s="11"/>
      <c r="DM629" s="6">
        <f>SUMIF(DN$315:DN$345,$D629,DP$315:DP$345)</f>
        <v>0</v>
      </c>
      <c r="DN629" s="9"/>
      <c r="DO629" s="10"/>
      <c r="DP629" s="11"/>
      <c r="DQ629" s="6">
        <f>SUMIF(DR$315:DR$345,$D629,DT$315:DT$345)</f>
        <v>0</v>
      </c>
      <c r="DR629" s="9"/>
      <c r="DS629" s="10"/>
      <c r="DT629" s="11"/>
      <c r="DU629" s="6">
        <f>SUMIF(DV$315:DV$345,$D629,DX$315:DX$345)</f>
        <v>0</v>
      </c>
      <c r="DV629" s="9"/>
      <c r="DW629" s="10"/>
      <c r="DX629" s="11"/>
      <c r="DY629" s="6">
        <f>SUMIF(DZ$315:DZ$345,$D629,EB$315:EB$345)</f>
        <v>0</v>
      </c>
      <c r="DZ629" s="9"/>
      <c r="EA629" s="10"/>
      <c r="EB629" s="11"/>
      <c r="EC629" s="6">
        <f>SUMIF(ED$315:ED$345,$D629,EF$315:EF$345)</f>
        <v>0</v>
      </c>
      <c r="ED629" s="9"/>
      <c r="EE629" s="10"/>
      <c r="EF629" s="11"/>
      <c r="EG629" s="6">
        <f>SUMIF(EH$315:EH$345,$D629,EJ$315:EJ$345)</f>
        <v>0</v>
      </c>
      <c r="EH629" s="9"/>
      <c r="EI629" s="10"/>
      <c r="EJ629" s="11"/>
      <c r="EK629" s="6">
        <f>SUMIF(EL$315:EL$345,$D629,EN$315:EN$345)</f>
        <v>0</v>
      </c>
      <c r="EL629" s="9"/>
      <c r="EM629" s="10"/>
      <c r="EN629" s="11"/>
      <c r="EO629" s="6">
        <f>SUMIF(EP$315:EP$345,$D629,ER$315:ER$345)</f>
        <v>0</v>
      </c>
      <c r="EP629" s="9"/>
      <c r="EQ629" s="10"/>
      <c r="ER629" s="11"/>
      <c r="ES629" s="6">
        <f>SUMIF(ET$315:ET$345,$D629,EV$315:EV$345)</f>
        <v>0</v>
      </c>
      <c r="ET629" s="9"/>
      <c r="EU629" s="10"/>
      <c r="EV629" s="11"/>
      <c r="EW629" s="6">
        <f>SUMIF(EX$315:EX$345,$D629,EZ$315:EZ$345)</f>
        <v>0</v>
      </c>
      <c r="EX629" s="9"/>
      <c r="EY629" s="10"/>
      <c r="EZ629" s="11"/>
      <c r="FA629" s="6">
        <f>SUMIF(FB$315:FB$345,$D629,FD$315:FD$345)</f>
        <v>0</v>
      </c>
      <c r="FB629" s="9"/>
      <c r="FC629" s="10"/>
      <c r="FD629" s="11"/>
      <c r="FE629" s="6">
        <f>SUMIF(FF$315:FF$345,$D629,FH$315:FH$345)</f>
        <v>0</v>
      </c>
      <c r="FF629" s="9"/>
      <c r="FG629" s="10"/>
      <c r="FH629" s="11"/>
      <c r="FI629" s="6">
        <f>SUMIF(FJ$315:FJ$345,$D629,FL$315:FL$345)</f>
        <v>0</v>
      </c>
      <c r="FJ629" s="9"/>
      <c r="FK629" s="10"/>
      <c r="FL629" s="11"/>
      <c r="FM629" s="6">
        <f>SUMIF(FN$315:FN$345,$D629,FP$315:FP$345)</f>
        <v>0</v>
      </c>
      <c r="FN629" s="9"/>
      <c r="FO629" s="10"/>
      <c r="FP629" s="11"/>
      <c r="FQ629" s="6">
        <f>SUMIF(FR$315:FR$345,$D629,FT$315:FT$345)</f>
        <v>0</v>
      </c>
      <c r="FR629" s="9"/>
      <c r="FS629" s="10"/>
      <c r="FT629" s="11"/>
      <c r="FU629" s="6">
        <f>SUMIF(FV$315:FV$345,$D629,FX$315:FX$345)</f>
        <v>0</v>
      </c>
      <c r="FV629" s="9"/>
      <c r="FW629" s="10"/>
      <c r="FX629" s="11"/>
      <c r="FY629" s="6">
        <f>SUMIF(FZ$315:FZ$345,$D629,GB$315:GB$345)</f>
        <v>0</v>
      </c>
      <c r="FZ629" s="9"/>
      <c r="GA629" s="10"/>
      <c r="GB629" s="11"/>
      <c r="GC629" s="6">
        <f>SUMIF(GD$315:GD$345,$D629,GF$315:GF$345)</f>
        <v>0</v>
      </c>
      <c r="GD629" s="9"/>
      <c r="GE629" s="10"/>
      <c r="GF629" s="11"/>
      <c r="GG629" s="6">
        <f>SUMIF(GH$315:GH$345,$D629,GJ$315:GJ$345)</f>
        <v>0</v>
      </c>
      <c r="GH629" s="9"/>
      <c r="GI629" s="10"/>
      <c r="GJ629" s="11"/>
      <c r="GK629" s="6">
        <f>SUMIF(GL$315:GL$345,$D629,GN$315:GN$345)</f>
        <v>0</v>
      </c>
      <c r="GL629" s="9"/>
      <c r="GM629" s="10"/>
      <c r="GN629" s="11"/>
      <c r="GO629" s="6">
        <f>SUMIF(GP$315:GP$345,$D629,GR$315:GR$345)</f>
        <v>0</v>
      </c>
      <c r="GP629" s="9"/>
      <c r="GQ629" s="10"/>
      <c r="GR629" s="11"/>
      <c r="GS629" s="6">
        <f>SUMIF(GT$315:GT$345,$D629,GV$315:GV$345)</f>
        <v>0</v>
      </c>
      <c r="GT629" s="9"/>
      <c r="GU629" s="10"/>
      <c r="GV629" s="20"/>
      <c r="GW629" s="19">
        <f t="shared" si="15"/>
        <v>0</v>
      </c>
      <c r="GX629" s="472"/>
      <c r="GY629" s="522"/>
    </row>
    <row r="630" spans="1:207" ht="30.75" customHeight="1" thickBot="1">
      <c r="A630" s="47" t="s">
        <v>86</v>
      </c>
      <c r="B630" s="497"/>
      <c r="C630" s="177" t="s">
        <v>528</v>
      </c>
      <c r="D630" s="155" t="s">
        <v>529</v>
      </c>
      <c r="E630" s="6">
        <f>SUMIF(F$346:F$376,$D630,H$346:H$376)</f>
        <v>0</v>
      </c>
      <c r="F630" s="9"/>
      <c r="G630" s="10"/>
      <c r="H630" s="11"/>
      <c r="I630" s="6">
        <f>SUMIF(J$346:J$376,$D630,L$346:L$376)</f>
        <v>0</v>
      </c>
      <c r="J630" s="9"/>
      <c r="K630" s="10"/>
      <c r="L630" s="11"/>
      <c r="M630" s="6">
        <f>SUMIF(N$346:N$376,$D630,P$346:P$376)</f>
        <v>0</v>
      </c>
      <c r="N630" s="9"/>
      <c r="O630" s="10"/>
      <c r="P630" s="11"/>
      <c r="Q630" s="6">
        <f>SUMIF(R$346:R$376,$D630,T$346:T$376)</f>
        <v>0</v>
      </c>
      <c r="R630" s="9"/>
      <c r="S630" s="10"/>
      <c r="T630" s="11"/>
      <c r="U630" s="6">
        <f>SUMIF(V$346:V$376,$D630,X$346:X$376)</f>
        <v>0</v>
      </c>
      <c r="V630" s="9"/>
      <c r="W630" s="10"/>
      <c r="X630" s="11"/>
      <c r="Y630" s="6">
        <f>SUMIF(Z$346:Z$376,$D630,AB$346:AB$376)</f>
        <v>0</v>
      </c>
      <c r="Z630" s="9"/>
      <c r="AA630" s="10"/>
      <c r="AB630" s="11"/>
      <c r="AC630" s="6">
        <f>SUMIF(AD$346:AD$376,$D630,AF$346:AF$376)</f>
        <v>0</v>
      </c>
      <c r="AD630" s="9"/>
      <c r="AE630" s="10"/>
      <c r="AF630" s="11"/>
      <c r="AG630" s="6">
        <f>SUMIF(AH$346:AH$376,$D630,AJ$346:AJ$376)</f>
        <v>0</v>
      </c>
      <c r="AH630" s="9"/>
      <c r="AI630" s="10"/>
      <c r="AJ630" s="11"/>
      <c r="AK630" s="6">
        <f>SUMIF(AL$346:AL$376,$D630,AN$346:AN$376)</f>
        <v>0</v>
      </c>
      <c r="AL630" s="9"/>
      <c r="AM630" s="10"/>
      <c r="AN630" s="11"/>
      <c r="AO630" s="6">
        <f>SUMIF(AP$346:AP$376,$D630,AR$346:AR$376)</f>
        <v>0</v>
      </c>
      <c r="AP630" s="9"/>
      <c r="AQ630" s="10"/>
      <c r="AR630" s="11"/>
      <c r="AS630" s="6">
        <f>SUMIF(AT$346:AT$376,$D630,AV$346:AV$376)</f>
        <v>0</v>
      </c>
      <c r="AT630" s="9"/>
      <c r="AU630" s="10"/>
      <c r="AV630" s="11"/>
      <c r="AW630" s="6">
        <f>SUMIF(AX$346:AX$376,$D630,AZ$346:AZ$376)</f>
        <v>0</v>
      </c>
      <c r="AX630" s="9"/>
      <c r="AY630" s="10"/>
      <c r="AZ630" s="11"/>
      <c r="BA630" s="6">
        <f>SUMIF(BB$346:BB$376,$D630,BD$346:BD$376)</f>
        <v>0</v>
      </c>
      <c r="BB630" s="9"/>
      <c r="BC630" s="10"/>
      <c r="BD630" s="11"/>
      <c r="BE630" s="6">
        <f>SUMIF(BF$346:BF$376,$D630,BH$346:BH$376)</f>
        <v>0</v>
      </c>
      <c r="BF630" s="9"/>
      <c r="BG630" s="10"/>
      <c r="BH630" s="11"/>
      <c r="BI630" s="6">
        <f>SUMIF(BJ$346:BJ$376,$D630,BL$346:BL$376)</f>
        <v>0</v>
      </c>
      <c r="BJ630" s="9"/>
      <c r="BK630" s="10"/>
      <c r="BL630" s="11"/>
      <c r="BM630" s="6">
        <f>SUMIF(BN$346:BN$376,$D630,BP$346:BP$376)</f>
        <v>0</v>
      </c>
      <c r="BN630" s="9"/>
      <c r="BO630" s="10"/>
      <c r="BP630" s="11"/>
      <c r="BQ630" s="6">
        <f>SUMIF(BR$346:BR$376,$D630,BT$346:BT$376)</f>
        <v>0</v>
      </c>
      <c r="BR630" s="9"/>
      <c r="BS630" s="10"/>
      <c r="BT630" s="11"/>
      <c r="BU630" s="6">
        <f>SUMIF(BV$346:BV$376,$D630,BX$346:BX$376)</f>
        <v>0</v>
      </c>
      <c r="BV630" s="9"/>
      <c r="BW630" s="10"/>
      <c r="BX630" s="11"/>
      <c r="BY630" s="6">
        <f>SUMIF(BZ$346:BZ$376,$D630,CB$346:CB$376)</f>
        <v>0</v>
      </c>
      <c r="BZ630" s="9"/>
      <c r="CA630" s="10"/>
      <c r="CB630" s="11"/>
      <c r="CC630" s="6">
        <f>SUMIF(CD$346:CD$376,$D630,CF$346:CF$376)</f>
        <v>0</v>
      </c>
      <c r="CD630" s="9"/>
      <c r="CE630" s="10"/>
      <c r="CF630" s="11"/>
      <c r="CG630" s="6">
        <f>SUMIF(CH$346:CH$376,$D630,CJ$346:CJ$376)</f>
        <v>0</v>
      </c>
      <c r="CH630" s="9"/>
      <c r="CI630" s="10"/>
      <c r="CJ630" s="11"/>
      <c r="CK630" s="6">
        <f>SUMIF(CL$346:CL$376,$D630,CN$346:CN$376)</f>
        <v>0</v>
      </c>
      <c r="CL630" s="9"/>
      <c r="CM630" s="10"/>
      <c r="CN630" s="11"/>
      <c r="CO630" s="6">
        <f>SUMIF(CP$346:CP$376,$D630,CR$346:CR$376)</f>
        <v>0</v>
      </c>
      <c r="CP630" s="9"/>
      <c r="CQ630" s="10"/>
      <c r="CR630" s="11"/>
      <c r="CS630" s="6">
        <f>SUMIF(CT$346:CT$376,$D630,CV$346:CV$376)</f>
        <v>0</v>
      </c>
      <c r="CT630" s="9"/>
      <c r="CU630" s="10"/>
      <c r="CV630" s="11"/>
      <c r="CW630" s="6">
        <f>SUMIF(CX$346:CX$376,$D630,CZ$346:CZ$376)</f>
        <v>0</v>
      </c>
      <c r="CX630" s="9"/>
      <c r="CY630" s="10"/>
      <c r="CZ630" s="11"/>
      <c r="DA630" s="6">
        <f>SUMIF(DB$346:DB$376,$D630,DD$346:DD$376)</f>
        <v>0</v>
      </c>
      <c r="DB630" s="9"/>
      <c r="DC630" s="10"/>
      <c r="DD630" s="11"/>
      <c r="DE630" s="6">
        <f>SUMIF(DF$346:DF$376,$D630,DH$346:DH$376)</f>
        <v>0</v>
      </c>
      <c r="DF630" s="9"/>
      <c r="DG630" s="10"/>
      <c r="DH630" s="11"/>
      <c r="DI630" s="6">
        <f>SUMIF(DJ$346:DJ$376,$D630,DL$346:DL$376)</f>
        <v>0</v>
      </c>
      <c r="DJ630" s="9"/>
      <c r="DK630" s="10"/>
      <c r="DL630" s="11"/>
      <c r="DM630" s="6">
        <f>SUMIF(DN$346:DN$376,$D630,DP$346:DP$376)</f>
        <v>0</v>
      </c>
      <c r="DN630" s="9"/>
      <c r="DO630" s="10"/>
      <c r="DP630" s="11"/>
      <c r="DQ630" s="6">
        <f>SUMIF(DR$346:DR$376,$D630,DT$346:DT$376)</f>
        <v>0</v>
      </c>
      <c r="DR630" s="9"/>
      <c r="DS630" s="10"/>
      <c r="DT630" s="11"/>
      <c r="DU630" s="6">
        <f>SUMIF(DV$346:DV$376,$D630,DX$346:DX$376)</f>
        <v>0</v>
      </c>
      <c r="DV630" s="9"/>
      <c r="DW630" s="10"/>
      <c r="DX630" s="11"/>
      <c r="DY630" s="6">
        <f>SUMIF(DZ$346:DZ$376,$D630,EB$346:EB$376)</f>
        <v>0</v>
      </c>
      <c r="DZ630" s="9"/>
      <c r="EA630" s="10"/>
      <c r="EB630" s="11"/>
      <c r="EC630" s="6">
        <f>SUMIF(ED$346:ED$376,$D630,EF$346:EF$376)</f>
        <v>0</v>
      </c>
      <c r="ED630" s="9"/>
      <c r="EE630" s="10"/>
      <c r="EF630" s="11"/>
      <c r="EG630" s="6">
        <f>SUMIF(EH$346:EH$376,$D630,EJ$346:EJ$376)</f>
        <v>0</v>
      </c>
      <c r="EH630" s="9"/>
      <c r="EI630" s="10"/>
      <c r="EJ630" s="11"/>
      <c r="EK630" s="6">
        <f>SUMIF(EL$346:EL$376,$D630,EN$346:EN$376)</f>
        <v>0</v>
      </c>
      <c r="EL630" s="9"/>
      <c r="EM630" s="10"/>
      <c r="EN630" s="11"/>
      <c r="EO630" s="6">
        <f>SUMIF(EP$346:EP$376,$D630,ER$346:ER$376)</f>
        <v>0</v>
      </c>
      <c r="EP630" s="9"/>
      <c r="EQ630" s="10"/>
      <c r="ER630" s="11"/>
      <c r="ES630" s="6">
        <f>SUMIF(ET$346:ET$376,$D630,EV$346:EV$376)</f>
        <v>0</v>
      </c>
      <c r="ET630" s="9"/>
      <c r="EU630" s="10"/>
      <c r="EV630" s="11"/>
      <c r="EW630" s="6">
        <f>SUMIF(EX$346:EX$376,$D630,EZ$346:EZ$376)</f>
        <v>0</v>
      </c>
      <c r="EX630" s="9"/>
      <c r="EY630" s="10"/>
      <c r="EZ630" s="11"/>
      <c r="FA630" s="6">
        <f>SUMIF(FB$346:FB$376,$D630,FD$346:FD$376)</f>
        <v>0</v>
      </c>
      <c r="FB630" s="9"/>
      <c r="FC630" s="10"/>
      <c r="FD630" s="11"/>
      <c r="FE630" s="6">
        <f>SUMIF(FF$346:FF$376,$D630,FH$346:FH$376)</f>
        <v>0</v>
      </c>
      <c r="FF630" s="9"/>
      <c r="FG630" s="10"/>
      <c r="FH630" s="11"/>
      <c r="FI630" s="6">
        <f>SUMIF(FJ$346:FJ$376,$D630,FL$346:FL$376)</f>
        <v>0</v>
      </c>
      <c r="FJ630" s="9"/>
      <c r="FK630" s="10"/>
      <c r="FL630" s="11"/>
      <c r="FM630" s="6">
        <f>SUMIF(FN$346:FN$376,$D630,FP$346:FP$376)</f>
        <v>0</v>
      </c>
      <c r="FN630" s="9"/>
      <c r="FO630" s="10"/>
      <c r="FP630" s="11"/>
      <c r="FQ630" s="6">
        <f>SUMIF(FR$346:FR$376,$D630,FT$346:FT$376)</f>
        <v>0</v>
      </c>
      <c r="FR630" s="9"/>
      <c r="FS630" s="10"/>
      <c r="FT630" s="11"/>
      <c r="FU630" s="6">
        <f>SUMIF(FV$346:FV$376,$D630,FX$346:FX$376)</f>
        <v>0</v>
      </c>
      <c r="FV630" s="9"/>
      <c r="FW630" s="10"/>
      <c r="FX630" s="11"/>
      <c r="FY630" s="6">
        <f>SUMIF(FZ$346:FZ$376,$D630,GB$346:GB$376)</f>
        <v>0</v>
      </c>
      <c r="FZ630" s="9"/>
      <c r="GA630" s="10"/>
      <c r="GB630" s="11"/>
      <c r="GC630" s="6">
        <f>SUMIF(GD$346:GD$376,$D630,GF$346:GF$376)</f>
        <v>0</v>
      </c>
      <c r="GD630" s="9"/>
      <c r="GE630" s="10"/>
      <c r="GF630" s="11"/>
      <c r="GG630" s="6">
        <f>SUMIF(GH$346:GH$376,$D630,GJ$346:GJ$376)</f>
        <v>0</v>
      </c>
      <c r="GH630" s="9"/>
      <c r="GI630" s="10"/>
      <c r="GJ630" s="11"/>
      <c r="GK630" s="6">
        <f>SUMIF(GL$346:GL$376,$D630,GN$346:GN$376)</f>
        <v>0</v>
      </c>
      <c r="GL630" s="9"/>
      <c r="GM630" s="10"/>
      <c r="GN630" s="11"/>
      <c r="GO630" s="6">
        <f>SUMIF(GP$346:GP$376,$D630,GR$346:GR$376)</f>
        <v>0</v>
      </c>
      <c r="GP630" s="9"/>
      <c r="GQ630" s="10"/>
      <c r="GR630" s="11"/>
      <c r="GS630" s="6">
        <f>SUMIF(GT$346:GT$376,$D630,GV$346:GV$376)</f>
        <v>0</v>
      </c>
      <c r="GT630" s="9"/>
      <c r="GU630" s="10"/>
      <c r="GV630" s="20"/>
      <c r="GW630" s="19">
        <f t="shared" si="15"/>
        <v>0</v>
      </c>
      <c r="GX630" s="472"/>
      <c r="GY630" s="523"/>
    </row>
    <row r="631" spans="1:207" ht="30.75" customHeight="1">
      <c r="A631" s="47" t="s">
        <v>75</v>
      </c>
      <c r="B631" s="495">
        <v>28</v>
      </c>
      <c r="C631" s="449" t="s">
        <v>530</v>
      </c>
      <c r="D631" s="445" t="s">
        <v>483</v>
      </c>
      <c r="E631" s="6">
        <f>SUMIF(F$5:F$35,$D631,H$5:H$35)</f>
        <v>0</v>
      </c>
      <c r="F631" s="9"/>
      <c r="G631" s="10"/>
      <c r="H631" s="11"/>
      <c r="I631" s="6">
        <f>SUMIF(J$5:J$35,$D631,L$5:L$35)</f>
        <v>0</v>
      </c>
      <c r="J631" s="9"/>
      <c r="K631" s="10"/>
      <c r="L631" s="11"/>
      <c r="M631" s="6">
        <f>SUMIF(N$5:N$35,$D631,P$5:P$35)</f>
        <v>0</v>
      </c>
      <c r="N631" s="9"/>
      <c r="O631" s="10"/>
      <c r="P631" s="11"/>
      <c r="Q631" s="6">
        <f>SUMIF(R$5:R$35,$D631,T$5:T$35)</f>
        <v>0</v>
      </c>
      <c r="R631" s="9"/>
      <c r="S631" s="10"/>
      <c r="T631" s="11"/>
      <c r="U631" s="6">
        <f>SUMIF(V$5:V$35,$D631,X$5:X$35)</f>
        <v>0</v>
      </c>
      <c r="V631" s="9"/>
      <c r="W631" s="10"/>
      <c r="X631" s="11"/>
      <c r="Y631" s="6">
        <f>SUMIF(Z$5:Z$35,$D631,AB$5:AB$35)</f>
        <v>0</v>
      </c>
      <c r="Z631" s="9"/>
      <c r="AA631" s="10"/>
      <c r="AB631" s="11"/>
      <c r="AC631" s="6">
        <f>SUMIF(AD$5:AD$35,$D631,AF$5:AF$35)</f>
        <v>0</v>
      </c>
      <c r="AD631" s="9"/>
      <c r="AE631" s="10"/>
      <c r="AF631" s="11"/>
      <c r="AG631" s="6">
        <f>SUMIF(AH$5:AH$35,$D631,AJ$5:AJ$35)</f>
        <v>0</v>
      </c>
      <c r="AH631" s="9"/>
      <c r="AI631" s="10"/>
      <c r="AJ631" s="11"/>
      <c r="AK631" s="6">
        <f>SUMIF(AL$5:AL$35,$D631,AN$5:AN$35)</f>
        <v>0</v>
      </c>
      <c r="AL631" s="9"/>
      <c r="AM631" s="10"/>
      <c r="AN631" s="11"/>
      <c r="AO631" s="6">
        <f>SUMIF(AP$5:AP$35,$D631,AR$5:AR$35)</f>
        <v>0</v>
      </c>
      <c r="AP631" s="9"/>
      <c r="AQ631" s="10"/>
      <c r="AR631" s="11"/>
      <c r="AS631" s="6">
        <f>SUMIF(AT$5:AT$35,$D631,AV$5:AV$35)</f>
        <v>0</v>
      </c>
      <c r="AT631" s="9"/>
      <c r="AU631" s="10"/>
      <c r="AV631" s="11"/>
      <c r="AW631" s="6">
        <f>SUMIF(AX$5:AX$35,$D631,AZ$5:AZ$35)</f>
        <v>0</v>
      </c>
      <c r="AX631" s="9"/>
      <c r="AY631" s="10"/>
      <c r="AZ631" s="11"/>
      <c r="BA631" s="6">
        <f>SUMIF(BB$5:BB$35,$D631,BD$5:BD$35)</f>
        <v>0</v>
      </c>
      <c r="BB631" s="9"/>
      <c r="BC631" s="10"/>
      <c r="BD631" s="11"/>
      <c r="BE631" s="6">
        <f>SUMIF(BF$5:BF$35,$D631,BH$5:BH$35)</f>
        <v>0</v>
      </c>
      <c r="BF631" s="9"/>
      <c r="BG631" s="10"/>
      <c r="BH631" s="11"/>
      <c r="BI631" s="6">
        <f>SUMIF(BJ$5:BJ$35,$D631,BL$5:BL$35)</f>
        <v>0</v>
      </c>
      <c r="BJ631" s="9"/>
      <c r="BK631" s="10"/>
      <c r="BL631" s="11"/>
      <c r="BM631" s="6">
        <f>SUMIF(BN$5:BN$35,$D631,BP$5:BP$35)</f>
        <v>0</v>
      </c>
      <c r="BN631" s="9"/>
      <c r="BO631" s="10"/>
      <c r="BP631" s="11"/>
      <c r="BQ631" s="6">
        <f>SUMIF(BR$5:BR$35,$D631,BT$5:BT$35)</f>
        <v>0</v>
      </c>
      <c r="BR631" s="9"/>
      <c r="BS631" s="10"/>
      <c r="BT631" s="11"/>
      <c r="BU631" s="6">
        <f>SUMIF(BV$5:BV$35,$D631,BX$5:BX$35)</f>
        <v>0</v>
      </c>
      <c r="BV631" s="9"/>
      <c r="BW631" s="10"/>
      <c r="BX631" s="11"/>
      <c r="BY631" s="6">
        <f>SUMIF(BZ$5:BZ$35,$D631,CB$5:CB$35)</f>
        <v>0</v>
      </c>
      <c r="BZ631" s="9"/>
      <c r="CA631" s="10"/>
      <c r="CB631" s="11"/>
      <c r="CC631" s="6">
        <f>SUMIF(CD$5:CD$35,$D631,CF$5:CF$35)</f>
        <v>0</v>
      </c>
      <c r="CD631" s="9"/>
      <c r="CE631" s="10"/>
      <c r="CF631" s="11"/>
      <c r="CG631" s="6">
        <f>SUMIF(CH$5:CH$35,$D631,CJ$5:CJ$35)</f>
        <v>0</v>
      </c>
      <c r="CH631" s="9"/>
      <c r="CI631" s="10"/>
      <c r="CJ631" s="11"/>
      <c r="CK631" s="6">
        <f>SUMIF(CL$5:CL$35,$D631,CN$5:CN$35)</f>
        <v>0</v>
      </c>
      <c r="CL631" s="9"/>
      <c r="CM631" s="10"/>
      <c r="CN631" s="11"/>
      <c r="CO631" s="6">
        <f>SUMIF(CP$5:CP$35,$D631,CR$5:CR$35)</f>
        <v>0</v>
      </c>
      <c r="CP631" s="9"/>
      <c r="CQ631" s="10"/>
      <c r="CR631" s="11"/>
      <c r="CS631" s="6">
        <f>SUMIF(CT$5:CT$35,$D631,CV$5:CV$35)</f>
        <v>0</v>
      </c>
      <c r="CT631" s="9"/>
      <c r="CU631" s="10"/>
      <c r="CV631" s="11"/>
      <c r="CW631" s="6">
        <f>SUMIF(CX$5:CX$35,$D631,CZ$5:CZ$35)</f>
        <v>0</v>
      </c>
      <c r="CX631" s="9"/>
      <c r="CY631" s="10"/>
      <c r="CZ631" s="11"/>
      <c r="DA631" s="6">
        <f>SUMIF(DB$5:DB$35,$D631,DD$5:DD$35)</f>
        <v>0</v>
      </c>
      <c r="DB631" s="9"/>
      <c r="DC631" s="10"/>
      <c r="DD631" s="11"/>
      <c r="DE631" s="6">
        <f>SUMIF(DF$5:DF$35,$D631,DH$5:DH$35)</f>
        <v>0</v>
      </c>
      <c r="DF631" s="9"/>
      <c r="DG631" s="10"/>
      <c r="DH631" s="11"/>
      <c r="DI631" s="6">
        <f>SUMIF(DJ$5:DJ$35,$D631,DL$5:DL$35)</f>
        <v>0</v>
      </c>
      <c r="DJ631" s="9"/>
      <c r="DK631" s="10"/>
      <c r="DL631" s="11"/>
      <c r="DM631" s="6">
        <f>SUMIF(DN$5:DN$35,$D631,DP$5:DP$35)</f>
        <v>0</v>
      </c>
      <c r="DN631" s="9"/>
      <c r="DO631" s="10"/>
      <c r="DP631" s="11"/>
      <c r="DQ631" s="6">
        <f>SUMIF(DR$5:DR$35,$D631,DT$5:DT$35)</f>
        <v>0</v>
      </c>
      <c r="DR631" s="9"/>
      <c r="DS631" s="10"/>
      <c r="DT631" s="11"/>
      <c r="DU631" s="6">
        <f>SUMIF(DV$5:DV$35,$D631,DX$5:DX$35)</f>
        <v>0</v>
      </c>
      <c r="DV631" s="9"/>
      <c r="DW631" s="10"/>
      <c r="DX631" s="11"/>
      <c r="DY631" s="6">
        <f>SUMIF(DZ$5:DZ$35,$D631,EB$5:EB$35)</f>
        <v>0</v>
      </c>
      <c r="DZ631" s="9"/>
      <c r="EA631" s="10"/>
      <c r="EB631" s="11"/>
      <c r="EC631" s="6">
        <f>SUMIF(ED$5:ED$35,$D631,EF$5:EF$35)</f>
        <v>0</v>
      </c>
      <c r="ED631" s="9"/>
      <c r="EE631" s="10"/>
      <c r="EF631" s="11"/>
      <c r="EG631" s="6">
        <f>SUMIF(EH$5:EH$35,$D631,EJ$5:EJ$35)</f>
        <v>0</v>
      </c>
      <c r="EH631" s="9"/>
      <c r="EI631" s="10"/>
      <c r="EJ631" s="11"/>
      <c r="EK631" s="6">
        <f>SUMIF(EL$5:EL$35,$D631,EN$5:EN$35)</f>
        <v>0</v>
      </c>
      <c r="EL631" s="9"/>
      <c r="EM631" s="10"/>
      <c r="EN631" s="11"/>
      <c r="EO631" s="6">
        <f>SUMIF(EP$5:EP$35,$D631,ER$5:ER$35)</f>
        <v>0</v>
      </c>
      <c r="EP631" s="9"/>
      <c r="EQ631" s="10"/>
      <c r="ER631" s="11"/>
      <c r="ES631" s="6">
        <f>SUMIF(ET$5:ET$35,$D631,EV$5:EV$35)</f>
        <v>0</v>
      </c>
      <c r="ET631" s="9"/>
      <c r="EU631" s="10"/>
      <c r="EV631" s="11"/>
      <c r="EW631" s="6">
        <f>SUMIF(EX$5:EX$35,$D631,EZ$5:EZ$35)</f>
        <v>0</v>
      </c>
      <c r="EX631" s="9"/>
      <c r="EY631" s="10"/>
      <c r="EZ631" s="11"/>
      <c r="FA631" s="6">
        <f>SUMIF(FB$5:FB$35,$D631,FD$5:FD$35)</f>
        <v>0</v>
      </c>
      <c r="FB631" s="9"/>
      <c r="FC631" s="10"/>
      <c r="FD631" s="11"/>
      <c r="FE631" s="6">
        <f>SUMIF(FF$5:FF$35,$D631,FH$5:FH$35)</f>
        <v>0</v>
      </c>
      <c r="FF631" s="9"/>
      <c r="FG631" s="10"/>
      <c r="FH631" s="11"/>
      <c r="FI631" s="6">
        <f>SUMIF(FJ$5:FJ$35,$D631,FL$5:FL$35)</f>
        <v>0</v>
      </c>
      <c r="FJ631" s="9"/>
      <c r="FK631" s="10"/>
      <c r="FL631" s="11"/>
      <c r="FM631" s="6">
        <f>SUMIF(FN$5:FN$35,$D631,FP$5:FP$35)</f>
        <v>0</v>
      </c>
      <c r="FN631" s="9"/>
      <c r="FO631" s="10"/>
      <c r="FP631" s="11"/>
      <c r="FQ631" s="6">
        <f>SUMIF(FR$5:FR$35,$D631,FT$5:FT$35)</f>
        <v>0</v>
      </c>
      <c r="FR631" s="9"/>
      <c r="FS631" s="10"/>
      <c r="FT631" s="11"/>
      <c r="FU631" s="6">
        <f>SUMIF(FV$5:FV$35,$D631,FX$5:FX$35)</f>
        <v>0</v>
      </c>
      <c r="FV631" s="9"/>
      <c r="FW631" s="10"/>
      <c r="FX631" s="11"/>
      <c r="FY631" s="6">
        <f>SUMIF(FZ$5:FZ$35,$D631,GB$5:GB$35)</f>
        <v>0</v>
      </c>
      <c r="FZ631" s="9"/>
      <c r="GA631" s="10"/>
      <c r="GB631" s="11"/>
      <c r="GC631" s="6">
        <f>SUMIF(GD$5:GD$35,$D631,GF$5:GF$35)</f>
        <v>0</v>
      </c>
      <c r="GD631" s="9"/>
      <c r="GE631" s="10"/>
      <c r="GF631" s="11"/>
      <c r="GG631" s="6">
        <f>SUMIF(GH$5:GH$35,$D631,GJ$5:GJ$35)</f>
        <v>0</v>
      </c>
      <c r="GH631" s="9"/>
      <c r="GI631" s="10"/>
      <c r="GJ631" s="11"/>
      <c r="GK631" s="6">
        <f>SUMIF(GL$5:GL$35,$D631,GN$5:GN$35)</f>
        <v>0</v>
      </c>
      <c r="GL631" s="9"/>
      <c r="GM631" s="10"/>
      <c r="GN631" s="11"/>
      <c r="GO631" s="6">
        <f>SUMIF(GP$5:GP$35,$D631,GR$5:GR$35)</f>
        <v>0</v>
      </c>
      <c r="GP631" s="9"/>
      <c r="GQ631" s="10"/>
      <c r="GR631" s="11"/>
      <c r="GS631" s="6">
        <f>SUMIF(GT$5:GT$35,$D631,GV$5:GV$35)</f>
        <v>0</v>
      </c>
      <c r="GT631" s="9"/>
      <c r="GU631" s="10"/>
      <c r="GV631" s="20"/>
      <c r="GW631" s="19">
        <f t="shared" si="15"/>
        <v>0</v>
      </c>
      <c r="GX631" s="472">
        <f>SUM(GW631:GW642)</f>
        <v>0</v>
      </c>
      <c r="GY631" s="521" t="str">
        <f>D631</f>
        <v>TS15624/12</v>
      </c>
    </row>
    <row r="632" spans="1:207" ht="30.75" customHeight="1">
      <c r="A632" s="47" t="s">
        <v>76</v>
      </c>
      <c r="B632" s="496"/>
      <c r="C632" s="449" t="s">
        <v>530</v>
      </c>
      <c r="D632" s="445" t="s">
        <v>483</v>
      </c>
      <c r="E632" s="6">
        <f>SUMIF(F$36:F$66,$D632,H$36:H$66)</f>
        <v>0</v>
      </c>
      <c r="F632" s="9"/>
      <c r="G632" s="10"/>
      <c r="H632" s="11"/>
      <c r="I632" s="6">
        <f>SUMIF(J$36:J$66,$D632,L$36:L$66)</f>
        <v>0</v>
      </c>
      <c r="J632" s="9"/>
      <c r="K632" s="10"/>
      <c r="L632" s="11"/>
      <c r="M632" s="6">
        <f>SUMIF(N$36:N$66,$D632,P$36:P$66)</f>
        <v>0</v>
      </c>
      <c r="N632" s="9"/>
      <c r="O632" s="10"/>
      <c r="P632" s="11"/>
      <c r="Q632" s="6">
        <f>SUMIF(R$36:R$66,$D632,T$36:T$66)</f>
        <v>0</v>
      </c>
      <c r="R632" s="9"/>
      <c r="S632" s="10"/>
      <c r="T632" s="11"/>
      <c r="U632" s="6">
        <f>SUMIF(V$36:V$66,$D632,X$36:X$66)</f>
        <v>0</v>
      </c>
      <c r="V632" s="9"/>
      <c r="W632" s="10"/>
      <c r="X632" s="11"/>
      <c r="Y632" s="6">
        <f>SUMIF(Z$36:Z$66,$D632,AB$36:AB$66)</f>
        <v>0</v>
      </c>
      <c r="Z632" s="9"/>
      <c r="AA632" s="10"/>
      <c r="AB632" s="11"/>
      <c r="AC632" s="6">
        <f>SUMIF(AD$36:AD$66,$D632,AF$36:AF$66)</f>
        <v>0</v>
      </c>
      <c r="AD632" s="9"/>
      <c r="AE632" s="10"/>
      <c r="AF632" s="11"/>
      <c r="AG632" s="6">
        <f>SUMIF(AH$36:AH$66,$D632,AJ$36:AJ$66)</f>
        <v>0</v>
      </c>
      <c r="AH632" s="9"/>
      <c r="AI632" s="10"/>
      <c r="AJ632" s="11"/>
      <c r="AK632" s="6">
        <f>SUMIF(AL$36:AL$66,$D632,AN$36:AN$66)</f>
        <v>0</v>
      </c>
      <c r="AL632" s="9"/>
      <c r="AM632" s="10"/>
      <c r="AN632" s="11"/>
      <c r="AO632" s="6">
        <f>SUMIF(AP$36:AP$66,$D632,AR$36:AR$66)</f>
        <v>0</v>
      </c>
      <c r="AP632" s="9"/>
      <c r="AQ632" s="10"/>
      <c r="AR632" s="11"/>
      <c r="AS632" s="6">
        <f>SUMIF(AT$36:AT$66,$D632,AV$36:AV$66)</f>
        <v>0</v>
      </c>
      <c r="AT632" s="9"/>
      <c r="AU632" s="10"/>
      <c r="AV632" s="11"/>
      <c r="AW632" s="6">
        <f>SUMIF(AX$36:AX$66,$D632,AZ$36:AZ$66)</f>
        <v>0</v>
      </c>
      <c r="AX632" s="9"/>
      <c r="AY632" s="10"/>
      <c r="AZ632" s="11"/>
      <c r="BA632" s="6">
        <f>SUMIF(BB$36:BB$66,$D632,BD$36:BD$66)</f>
        <v>0</v>
      </c>
      <c r="BB632" s="9"/>
      <c r="BC632" s="10"/>
      <c r="BD632" s="11"/>
      <c r="BE632" s="6">
        <f>SUMIF(BF$36:BF$66,$D632,BH$36:BH$66)</f>
        <v>0</v>
      </c>
      <c r="BF632" s="9"/>
      <c r="BG632" s="10"/>
      <c r="BH632" s="11"/>
      <c r="BI632" s="6">
        <f>SUMIF(BJ$36:BJ$66,$D632,BL$36:BL$66)</f>
        <v>0</v>
      </c>
      <c r="BJ632" s="9"/>
      <c r="BK632" s="10"/>
      <c r="BL632" s="11"/>
      <c r="BM632" s="6">
        <f>SUMIF(BN$36:BN$66,$D632,BP$36:BP$66)</f>
        <v>0</v>
      </c>
      <c r="BN632" s="9"/>
      <c r="BO632" s="10"/>
      <c r="BP632" s="11"/>
      <c r="BQ632" s="6">
        <f>SUMIF(BR$36:BR$66,$D632,BT$36:BT$66)</f>
        <v>0</v>
      </c>
      <c r="BR632" s="9"/>
      <c r="BS632" s="10"/>
      <c r="BT632" s="11"/>
      <c r="BU632" s="6">
        <f>SUMIF(BV$36:BV$66,$D632,BX$36:BX$66)</f>
        <v>0</v>
      </c>
      <c r="BV632" s="9"/>
      <c r="BW632" s="10"/>
      <c r="BX632" s="11"/>
      <c r="BY632" s="6">
        <f>SUMIF(BZ$36:BZ$66,$D632,CB$36:CB$66)</f>
        <v>0</v>
      </c>
      <c r="BZ632" s="9"/>
      <c r="CA632" s="10"/>
      <c r="CB632" s="11"/>
      <c r="CC632" s="6">
        <f>SUMIF(CD$36:CD$66,$D632,CF$36:CF$66)</f>
        <v>0</v>
      </c>
      <c r="CD632" s="9"/>
      <c r="CE632" s="10"/>
      <c r="CF632" s="11"/>
      <c r="CG632" s="6">
        <f>SUMIF(CH$36:CH$66,$D632,CJ$36:CJ$66)</f>
        <v>0</v>
      </c>
      <c r="CH632" s="9"/>
      <c r="CI632" s="10"/>
      <c r="CJ632" s="11"/>
      <c r="CK632" s="6">
        <f>SUMIF(CL$36:CL$66,$D632,CN$36:CN$66)</f>
        <v>0</v>
      </c>
      <c r="CL632" s="9"/>
      <c r="CM632" s="10"/>
      <c r="CN632" s="11"/>
      <c r="CO632" s="6">
        <f>SUMIF(CP$36:CP$66,$D632,CR$36:CR$66)</f>
        <v>0</v>
      </c>
      <c r="CP632" s="9"/>
      <c r="CQ632" s="10"/>
      <c r="CR632" s="11"/>
      <c r="CS632" s="6">
        <f>SUMIF(CT$36:CT$66,$D632,CV$36:CV$66)</f>
        <v>0</v>
      </c>
      <c r="CT632" s="9"/>
      <c r="CU632" s="10"/>
      <c r="CV632" s="11"/>
      <c r="CW632" s="6">
        <f>SUMIF(CX$36:CX$66,$D632,CZ$36:CZ$66)</f>
        <v>0</v>
      </c>
      <c r="CX632" s="9"/>
      <c r="CY632" s="10"/>
      <c r="CZ632" s="11"/>
      <c r="DA632" s="6">
        <f>SUMIF(DB$36:DB$66,$D632,DD$36:DD$66)</f>
        <v>0</v>
      </c>
      <c r="DB632" s="9"/>
      <c r="DC632" s="10"/>
      <c r="DD632" s="11"/>
      <c r="DE632" s="6">
        <f>SUMIF(DF$36:DF$66,$D632,DH$36:DH$66)</f>
        <v>0</v>
      </c>
      <c r="DF632" s="9"/>
      <c r="DG632" s="10"/>
      <c r="DH632" s="11"/>
      <c r="DI632" s="6">
        <f>SUMIF(DJ$36:DJ$66,$D632,DL$36:DL$66)</f>
        <v>0</v>
      </c>
      <c r="DJ632" s="9"/>
      <c r="DK632" s="10"/>
      <c r="DL632" s="11"/>
      <c r="DM632" s="6">
        <f>SUMIF(DN$36:DN$66,$D632,DP$36:DP$66)</f>
        <v>0</v>
      </c>
      <c r="DN632" s="9"/>
      <c r="DO632" s="10"/>
      <c r="DP632" s="11"/>
      <c r="DQ632" s="6">
        <f>SUMIF(DR$36:DR$66,$D632,DT$36:DT$66)</f>
        <v>0</v>
      </c>
      <c r="DR632" s="9"/>
      <c r="DS632" s="10"/>
      <c r="DT632" s="11"/>
      <c r="DU632" s="6">
        <f>SUMIF(DV$36:DV$66,$D632,DX$36:DX$66)</f>
        <v>0</v>
      </c>
      <c r="DV632" s="9"/>
      <c r="DW632" s="10"/>
      <c r="DX632" s="11"/>
      <c r="DY632" s="6">
        <f>SUMIF(DZ$36:DZ$66,$D632,EB$36:EB$66)</f>
        <v>0</v>
      </c>
      <c r="DZ632" s="9"/>
      <c r="EA632" s="10"/>
      <c r="EB632" s="11"/>
      <c r="EC632" s="6">
        <f>SUMIF(ED$36:ED$66,$D632,EF$36:EF$66)</f>
        <v>0</v>
      </c>
      <c r="ED632" s="9"/>
      <c r="EE632" s="10"/>
      <c r="EF632" s="11"/>
      <c r="EG632" s="6">
        <f>SUMIF(EH$36:EH$66,$D632,EJ$36:EJ$66)</f>
        <v>0</v>
      </c>
      <c r="EH632" s="9"/>
      <c r="EI632" s="10"/>
      <c r="EJ632" s="11"/>
      <c r="EK632" s="6">
        <f>SUMIF(EL$36:EL$66,$D632,EN$36:EN$66)</f>
        <v>0</v>
      </c>
      <c r="EL632" s="9"/>
      <c r="EM632" s="10"/>
      <c r="EN632" s="11"/>
      <c r="EO632" s="6">
        <f>SUMIF(EP$36:EP$66,$D632,ER$36:ER$66)</f>
        <v>0</v>
      </c>
      <c r="EP632" s="9"/>
      <c r="EQ632" s="10"/>
      <c r="ER632" s="11"/>
      <c r="ES632" s="6">
        <f>SUMIF(ET$36:ET$66,$D632,EV$36:EV$66)</f>
        <v>0</v>
      </c>
      <c r="ET632" s="9"/>
      <c r="EU632" s="10"/>
      <c r="EV632" s="11"/>
      <c r="EW632" s="6">
        <f>SUMIF(EX$36:EX$66,$D632,EZ$36:EZ$66)</f>
        <v>0</v>
      </c>
      <c r="EX632" s="9"/>
      <c r="EY632" s="10"/>
      <c r="EZ632" s="11"/>
      <c r="FA632" s="6">
        <f>SUMIF(FB$36:FB$66,$D632,FD$36:FD$66)</f>
        <v>0</v>
      </c>
      <c r="FB632" s="9"/>
      <c r="FC632" s="10"/>
      <c r="FD632" s="11"/>
      <c r="FE632" s="6">
        <f>SUMIF(FF$36:FF$66,$D632,FH$36:FH$66)</f>
        <v>0</v>
      </c>
      <c r="FF632" s="9"/>
      <c r="FG632" s="10"/>
      <c r="FH632" s="11"/>
      <c r="FI632" s="6">
        <f>SUMIF(FJ$36:FJ$66,$D632,FL$36:FL$66)</f>
        <v>0</v>
      </c>
      <c r="FJ632" s="9"/>
      <c r="FK632" s="10"/>
      <c r="FL632" s="11"/>
      <c r="FM632" s="6">
        <f>SUMIF(FN$36:FN$66,$D632,FP$36:FP$66)</f>
        <v>0</v>
      </c>
      <c r="FN632" s="9"/>
      <c r="FO632" s="10"/>
      <c r="FP632" s="11"/>
      <c r="FQ632" s="6">
        <f>SUMIF(FR$36:FR$66,$D632,FT$36:FT$66)</f>
        <v>0</v>
      </c>
      <c r="FR632" s="9"/>
      <c r="FS632" s="10"/>
      <c r="FT632" s="11"/>
      <c r="FU632" s="6">
        <f>SUMIF(FV$36:FV$66,$D632,FX$36:FX$66)</f>
        <v>0</v>
      </c>
      <c r="FV632" s="9"/>
      <c r="FW632" s="10"/>
      <c r="FX632" s="11"/>
      <c r="FY632" s="6">
        <f>SUMIF(FZ$36:FZ$66,$D632,GB$36:GB$66)</f>
        <v>0</v>
      </c>
      <c r="FZ632" s="9"/>
      <c r="GA632" s="10"/>
      <c r="GB632" s="11"/>
      <c r="GC632" s="6">
        <f>SUMIF(GD$36:GD$66,$D632,GF$36:GF$66)</f>
        <v>0</v>
      </c>
      <c r="GD632" s="9"/>
      <c r="GE632" s="10"/>
      <c r="GF632" s="11"/>
      <c r="GG632" s="6">
        <f>SUMIF(GH$36:GH$66,$D632,GJ$36:GJ$66)</f>
        <v>0</v>
      </c>
      <c r="GH632" s="9"/>
      <c r="GI632" s="10"/>
      <c r="GJ632" s="11"/>
      <c r="GK632" s="6">
        <f>SUMIF(GL$36:GL$66,$D632,GN$36:GN$66)</f>
        <v>0</v>
      </c>
      <c r="GL632" s="9"/>
      <c r="GM632" s="10"/>
      <c r="GN632" s="11"/>
      <c r="GO632" s="6">
        <f>SUMIF(GP$36:GP$66,$D632,GR$36:GR$66)</f>
        <v>0</v>
      </c>
      <c r="GP632" s="9"/>
      <c r="GQ632" s="10"/>
      <c r="GR632" s="11"/>
      <c r="GS632" s="6">
        <f>SUMIF(GT$36:GT$66,$D632,GV$36:GV$66)</f>
        <v>0</v>
      </c>
      <c r="GT632" s="9"/>
      <c r="GU632" s="10"/>
      <c r="GV632" s="20"/>
      <c r="GW632" s="19">
        <f t="shared" si="15"/>
        <v>0</v>
      </c>
      <c r="GX632" s="472"/>
      <c r="GY632" s="522"/>
    </row>
    <row r="633" spans="1:207" ht="30.75" customHeight="1">
      <c r="A633" s="47" t="s">
        <v>77</v>
      </c>
      <c r="B633" s="496"/>
      <c r="C633" s="449" t="s">
        <v>530</v>
      </c>
      <c r="D633" s="445" t="s">
        <v>483</v>
      </c>
      <c r="E633" s="6">
        <f>SUMIF(F$67:F$97,$D633,H$67:H$97)</f>
        <v>0</v>
      </c>
      <c r="F633" s="9"/>
      <c r="G633" s="10"/>
      <c r="H633" s="11"/>
      <c r="I633" s="6">
        <f>SUMIF(J$67:J$97,$D633,L$67:L$97)</f>
        <v>0</v>
      </c>
      <c r="J633" s="9"/>
      <c r="K633" s="10"/>
      <c r="L633" s="11"/>
      <c r="M633" s="6">
        <f>SUMIF(N$67:N$97,$D633,P$67:P$97)</f>
        <v>0</v>
      </c>
      <c r="N633" s="9"/>
      <c r="O633" s="10"/>
      <c r="P633" s="11"/>
      <c r="Q633" s="6">
        <f>SUMIF(R$67:R$97,$D633,T$67:T$97)</f>
        <v>0</v>
      </c>
      <c r="R633" s="9"/>
      <c r="S633" s="10"/>
      <c r="T633" s="11"/>
      <c r="U633" s="6">
        <f>SUMIF(V$67:V$97,$D633,X$67:X$97)</f>
        <v>0</v>
      </c>
      <c r="V633" s="9"/>
      <c r="W633" s="10"/>
      <c r="X633" s="11"/>
      <c r="Y633" s="6">
        <f>SUMIF(Z$67:Z$97,$D633,AB$67:AB$97)</f>
        <v>0</v>
      </c>
      <c r="Z633" s="9"/>
      <c r="AA633" s="10"/>
      <c r="AB633" s="11"/>
      <c r="AC633" s="6">
        <f>SUMIF(AD$67:AD$97,$D633,AF$67:AF$97)</f>
        <v>0</v>
      </c>
      <c r="AD633" s="9"/>
      <c r="AE633" s="10"/>
      <c r="AF633" s="11"/>
      <c r="AG633" s="6">
        <f>SUMIF(AH$67:AH$97,$D633,AJ$67:AJ$97)</f>
        <v>0</v>
      </c>
      <c r="AH633" s="9"/>
      <c r="AI633" s="10"/>
      <c r="AJ633" s="11"/>
      <c r="AK633" s="6">
        <f>SUMIF(AL$67:AL$97,$D633,AN$67:AN$97)</f>
        <v>0</v>
      </c>
      <c r="AL633" s="9"/>
      <c r="AM633" s="10"/>
      <c r="AN633" s="11"/>
      <c r="AO633" s="6">
        <f>SUMIF(AP$67:AP$97,$D633,AR$67:AR$97)</f>
        <v>0</v>
      </c>
      <c r="AP633" s="9"/>
      <c r="AQ633" s="10"/>
      <c r="AR633" s="11"/>
      <c r="AS633" s="6">
        <f>SUMIF(AT$67:AT$97,$D633,AV$67:AV$97)</f>
        <v>0</v>
      </c>
      <c r="AT633" s="9"/>
      <c r="AU633" s="10"/>
      <c r="AV633" s="11"/>
      <c r="AW633" s="6">
        <f>SUMIF(AX$67:AX$97,$D633,AZ$67:AZ$97)</f>
        <v>0</v>
      </c>
      <c r="AX633" s="9"/>
      <c r="AY633" s="10"/>
      <c r="AZ633" s="11"/>
      <c r="BA633" s="6">
        <f>SUMIF(BB$67:BB$97,$D633,BD$67:BD$97)</f>
        <v>0</v>
      </c>
      <c r="BB633" s="9"/>
      <c r="BC633" s="10"/>
      <c r="BD633" s="11"/>
      <c r="BE633" s="6">
        <f>SUMIF(BF$67:BF$97,$D633,BH$67:BH$97)</f>
        <v>0</v>
      </c>
      <c r="BF633" s="9"/>
      <c r="BG633" s="10"/>
      <c r="BH633" s="11"/>
      <c r="BI633" s="6">
        <f>SUMIF(BJ$67:BJ$97,$D633,BL$67:BL$97)</f>
        <v>0</v>
      </c>
      <c r="BJ633" s="9"/>
      <c r="BK633" s="10"/>
      <c r="BL633" s="11"/>
      <c r="BM633" s="6">
        <f>SUMIF(BN$67:BN$97,$D633,BP$67:BP$97)</f>
        <v>0</v>
      </c>
      <c r="BN633" s="9"/>
      <c r="BO633" s="10"/>
      <c r="BP633" s="11"/>
      <c r="BQ633" s="6">
        <f>SUMIF(BR$67:BR$97,$D633,BT$67:BT$97)</f>
        <v>0</v>
      </c>
      <c r="BR633" s="9"/>
      <c r="BS633" s="10"/>
      <c r="BT633" s="11"/>
      <c r="BU633" s="6">
        <f>SUMIF(BV$67:BV$97,$D633,BX$67:BX$97)</f>
        <v>0</v>
      </c>
      <c r="BV633" s="9"/>
      <c r="BW633" s="10"/>
      <c r="BX633" s="11"/>
      <c r="BY633" s="6">
        <f>SUMIF(BZ$67:BZ$97,$D633,CB$67:CB$97)</f>
        <v>0</v>
      </c>
      <c r="BZ633" s="9"/>
      <c r="CA633" s="10"/>
      <c r="CB633" s="11"/>
      <c r="CC633" s="6">
        <f>SUMIF(CD$67:CD$97,$D633,CF$67:CF$97)</f>
        <v>0</v>
      </c>
      <c r="CD633" s="9"/>
      <c r="CE633" s="10"/>
      <c r="CF633" s="11"/>
      <c r="CG633" s="6">
        <f>SUMIF(CH$67:CH$97,$D633,CJ$67:CJ$97)</f>
        <v>0</v>
      </c>
      <c r="CH633" s="9"/>
      <c r="CI633" s="10"/>
      <c r="CJ633" s="11"/>
      <c r="CK633" s="6">
        <f>SUMIF(CL$67:CL$97,$D633,CN$67:CN$97)</f>
        <v>0</v>
      </c>
      <c r="CL633" s="9"/>
      <c r="CM633" s="10"/>
      <c r="CN633" s="11"/>
      <c r="CO633" s="6">
        <f>SUMIF(CP$67:CP$97,$D633,CR$67:CR$97)</f>
        <v>0</v>
      </c>
      <c r="CP633" s="9"/>
      <c r="CQ633" s="10"/>
      <c r="CR633" s="11"/>
      <c r="CS633" s="6">
        <f>SUMIF(CT$67:CT$97,$D633,CV$67:CV$97)</f>
        <v>0</v>
      </c>
      <c r="CT633" s="9"/>
      <c r="CU633" s="10"/>
      <c r="CV633" s="11"/>
      <c r="CW633" s="6">
        <f>SUMIF(CX$67:CX$97,$D633,CZ$67:CZ$97)</f>
        <v>0</v>
      </c>
      <c r="CX633" s="9"/>
      <c r="CY633" s="10"/>
      <c r="CZ633" s="11"/>
      <c r="DA633" s="6">
        <f>SUMIF(DB$67:DB$97,$D633,DD$67:DD$97)</f>
        <v>0</v>
      </c>
      <c r="DB633" s="9"/>
      <c r="DC633" s="10"/>
      <c r="DD633" s="11"/>
      <c r="DE633" s="6">
        <f>SUMIF(DF$67:DF$97,$D633,DH$67:DH$97)</f>
        <v>0</v>
      </c>
      <c r="DF633" s="9"/>
      <c r="DG633" s="10"/>
      <c r="DH633" s="11"/>
      <c r="DI633" s="6">
        <f>SUMIF(DJ$67:DJ$97,$D633,DL$67:DL$97)</f>
        <v>0</v>
      </c>
      <c r="DJ633" s="9"/>
      <c r="DK633" s="10"/>
      <c r="DL633" s="11"/>
      <c r="DM633" s="6">
        <f>SUMIF(DN$67:DN$97,$D633,DP$67:DP$97)</f>
        <v>0</v>
      </c>
      <c r="DN633" s="9"/>
      <c r="DO633" s="10"/>
      <c r="DP633" s="11"/>
      <c r="DQ633" s="6">
        <f>SUMIF(DR$67:DR$97,$D633,DT$67:DT$97)</f>
        <v>0</v>
      </c>
      <c r="DR633" s="9"/>
      <c r="DS633" s="10"/>
      <c r="DT633" s="11"/>
      <c r="DU633" s="6">
        <f>SUMIF(DV$67:DV$97,$D633,DX$67:DX$97)</f>
        <v>0</v>
      </c>
      <c r="DV633" s="9"/>
      <c r="DW633" s="10"/>
      <c r="DX633" s="11"/>
      <c r="DY633" s="6">
        <f>SUMIF(DZ$67:DZ$97,$D633,EB$67:EB$97)</f>
        <v>0</v>
      </c>
      <c r="DZ633" s="9"/>
      <c r="EA633" s="10"/>
      <c r="EB633" s="11"/>
      <c r="EC633" s="6">
        <f>SUMIF(ED$67:ED$97,$D633,EF$67:EF$97)</f>
        <v>0</v>
      </c>
      <c r="ED633" s="9"/>
      <c r="EE633" s="10"/>
      <c r="EF633" s="11"/>
      <c r="EG633" s="6">
        <f>SUMIF(EH$67:EH$97,$D633,EJ$67:EJ$97)</f>
        <v>0</v>
      </c>
      <c r="EH633" s="9"/>
      <c r="EI633" s="10"/>
      <c r="EJ633" s="11"/>
      <c r="EK633" s="6">
        <f>SUMIF(EL$67:EL$97,$D633,EN$67:EN$97)</f>
        <v>0</v>
      </c>
      <c r="EL633" s="9"/>
      <c r="EM633" s="10"/>
      <c r="EN633" s="11"/>
      <c r="EO633" s="6">
        <f>SUMIF(EP$67:EP$97,$D633,ER$67:ER$97)</f>
        <v>0</v>
      </c>
      <c r="EP633" s="9"/>
      <c r="EQ633" s="10"/>
      <c r="ER633" s="11"/>
      <c r="ES633" s="6">
        <f>SUMIF(ET$67:ET$97,$D633,EV$67:EV$97)</f>
        <v>0</v>
      </c>
      <c r="ET633" s="9"/>
      <c r="EU633" s="10"/>
      <c r="EV633" s="11"/>
      <c r="EW633" s="6">
        <f>SUMIF(EX$67:EX$97,$D633,EZ$67:EZ$97)</f>
        <v>0</v>
      </c>
      <c r="EX633" s="9"/>
      <c r="EY633" s="10"/>
      <c r="EZ633" s="11"/>
      <c r="FA633" s="6">
        <f>SUMIF(FB$67:FB$97,$D633,FD$67:FD$97)</f>
        <v>0</v>
      </c>
      <c r="FB633" s="9"/>
      <c r="FC633" s="10"/>
      <c r="FD633" s="11"/>
      <c r="FE633" s="6">
        <f>SUMIF(FF$67:FF$97,$D633,FH$67:FH$97)</f>
        <v>0</v>
      </c>
      <c r="FF633" s="9"/>
      <c r="FG633" s="10"/>
      <c r="FH633" s="11"/>
      <c r="FI633" s="6">
        <f>SUMIF(FJ$67:FJ$97,$D633,FL$67:FL$97)</f>
        <v>0</v>
      </c>
      <c r="FJ633" s="9"/>
      <c r="FK633" s="10"/>
      <c r="FL633" s="11"/>
      <c r="FM633" s="6">
        <f>SUMIF(FN$67:FN$97,$D633,FP$67:FP$97)</f>
        <v>0</v>
      </c>
      <c r="FN633" s="9"/>
      <c r="FO633" s="10"/>
      <c r="FP633" s="11"/>
      <c r="FQ633" s="6">
        <f>SUMIF(FR$67:FR$97,$D633,FT$67:FT$97)</f>
        <v>0</v>
      </c>
      <c r="FR633" s="9"/>
      <c r="FS633" s="10"/>
      <c r="FT633" s="11"/>
      <c r="FU633" s="6">
        <f>SUMIF(FV$67:FV$97,$D633,FX$67:FX$97)</f>
        <v>0</v>
      </c>
      <c r="FV633" s="9"/>
      <c r="FW633" s="10"/>
      <c r="FX633" s="11"/>
      <c r="FY633" s="6">
        <f>SUMIF(FZ$67:FZ$97,$D633,GB$67:GB$97)</f>
        <v>0</v>
      </c>
      <c r="FZ633" s="9"/>
      <c r="GA633" s="10"/>
      <c r="GB633" s="11"/>
      <c r="GC633" s="6">
        <f>SUMIF(GD$67:GD$97,$D633,GF$67:GF$97)</f>
        <v>0</v>
      </c>
      <c r="GD633" s="9"/>
      <c r="GE633" s="10"/>
      <c r="GF633" s="11"/>
      <c r="GG633" s="6">
        <f>SUMIF(GH$67:GH$97,$D633,GJ$67:GJ$97)</f>
        <v>0</v>
      </c>
      <c r="GH633" s="9"/>
      <c r="GI633" s="10"/>
      <c r="GJ633" s="11"/>
      <c r="GK633" s="6">
        <f>SUMIF(GL$67:GL$97,$D633,GN$67:GN$97)</f>
        <v>0</v>
      </c>
      <c r="GL633" s="9"/>
      <c r="GM633" s="10"/>
      <c r="GN633" s="11"/>
      <c r="GO633" s="6">
        <f>SUMIF(GP$67:GP$97,$D633,GR$67:GR$97)</f>
        <v>0</v>
      </c>
      <c r="GP633" s="9"/>
      <c r="GQ633" s="10"/>
      <c r="GR633" s="11"/>
      <c r="GS633" s="6">
        <f>SUMIF(GT$67:GT$97,$D633,GV$67:GV$97)</f>
        <v>0</v>
      </c>
      <c r="GT633" s="9"/>
      <c r="GU633" s="10"/>
      <c r="GV633" s="20"/>
      <c r="GW633" s="19">
        <f t="shared" si="15"/>
        <v>0</v>
      </c>
      <c r="GX633" s="472"/>
      <c r="GY633" s="522"/>
    </row>
    <row r="634" spans="1:207" ht="30.75" customHeight="1">
      <c r="A634" s="47" t="s">
        <v>78</v>
      </c>
      <c r="B634" s="496"/>
      <c r="C634" s="449" t="s">
        <v>530</v>
      </c>
      <c r="D634" s="445" t="s">
        <v>483</v>
      </c>
      <c r="E634" s="6">
        <f>SUMIF(F$98:F$128,$D634,H$98:H$128)</f>
        <v>0</v>
      </c>
      <c r="F634" s="9"/>
      <c r="G634" s="10"/>
      <c r="H634" s="11"/>
      <c r="I634" s="6">
        <f>SUMIF(J$98:J$128,$D634,L$98:L$128)</f>
        <v>0</v>
      </c>
      <c r="J634" s="9"/>
      <c r="K634" s="10"/>
      <c r="L634" s="11"/>
      <c r="M634" s="6">
        <f>SUMIF(N$98:N$128,$D634,P$98:P$128)</f>
        <v>0</v>
      </c>
      <c r="N634" s="9"/>
      <c r="O634" s="10"/>
      <c r="P634" s="11"/>
      <c r="Q634" s="6">
        <f>SUMIF(R$98:R$128,$D634,T$98:T$128)</f>
        <v>0</v>
      </c>
      <c r="R634" s="9"/>
      <c r="S634" s="10"/>
      <c r="T634" s="11"/>
      <c r="U634" s="6">
        <f>SUMIF(V$98:V$128,$D634,X$98:X$128)</f>
        <v>0</v>
      </c>
      <c r="V634" s="9"/>
      <c r="W634" s="10"/>
      <c r="X634" s="11"/>
      <c r="Y634" s="6">
        <f>SUMIF(Z$98:Z$128,$D634,AB$98:AB$128)</f>
        <v>0</v>
      </c>
      <c r="Z634" s="9"/>
      <c r="AA634" s="10"/>
      <c r="AB634" s="11"/>
      <c r="AC634" s="6">
        <f>SUMIF(AD$98:AD$128,$D634,AF$98:AF$128)</f>
        <v>0</v>
      </c>
      <c r="AD634" s="9"/>
      <c r="AE634" s="10"/>
      <c r="AF634" s="11"/>
      <c r="AG634" s="6">
        <f>SUMIF(AH$98:AH$128,$D634,AJ$98:AJ$128)</f>
        <v>0</v>
      </c>
      <c r="AH634" s="9"/>
      <c r="AI634" s="10"/>
      <c r="AJ634" s="11"/>
      <c r="AK634" s="6">
        <f>SUMIF(AL$98:AL$128,$D634,AN$98:AN$128)</f>
        <v>0</v>
      </c>
      <c r="AL634" s="9"/>
      <c r="AM634" s="10"/>
      <c r="AN634" s="11"/>
      <c r="AO634" s="6">
        <f>SUMIF(AP$98:AP$128,$D634,AR$98:AR$128)</f>
        <v>0</v>
      </c>
      <c r="AP634" s="9"/>
      <c r="AQ634" s="10"/>
      <c r="AR634" s="11"/>
      <c r="AS634" s="6">
        <f>SUMIF(AT$98:AT$128,$D634,AV$98:AV$128)</f>
        <v>0</v>
      </c>
      <c r="AT634" s="9"/>
      <c r="AU634" s="10"/>
      <c r="AV634" s="11"/>
      <c r="AW634" s="6">
        <f>SUMIF(AX$98:AX$128,$D634,AZ$98:AZ$128)</f>
        <v>0</v>
      </c>
      <c r="AX634" s="9"/>
      <c r="AY634" s="10"/>
      <c r="AZ634" s="11"/>
      <c r="BA634" s="6">
        <f>SUMIF(BB$98:BB$128,$D634,BD$98:BD$128)</f>
        <v>0</v>
      </c>
      <c r="BB634" s="9"/>
      <c r="BC634" s="10"/>
      <c r="BD634" s="11"/>
      <c r="BE634" s="6">
        <f>SUMIF(BF$98:BF$128,$D634,BH$98:BH$128)</f>
        <v>0</v>
      </c>
      <c r="BF634" s="9"/>
      <c r="BG634" s="10"/>
      <c r="BH634" s="11"/>
      <c r="BI634" s="6">
        <f>SUMIF(BJ$98:BJ$128,$D634,BL$98:BL$128)</f>
        <v>0</v>
      </c>
      <c r="BJ634" s="9"/>
      <c r="BK634" s="10"/>
      <c r="BL634" s="11"/>
      <c r="BM634" s="6">
        <f>SUMIF(BN$98:BN$128,$D634,BP$98:BP$128)</f>
        <v>0</v>
      </c>
      <c r="BN634" s="9"/>
      <c r="BO634" s="10"/>
      <c r="BP634" s="11"/>
      <c r="BQ634" s="6">
        <f>SUMIF(BR$98:BR$128,$D634,BT$98:BT$128)</f>
        <v>0</v>
      </c>
      <c r="BR634" s="9"/>
      <c r="BS634" s="10"/>
      <c r="BT634" s="11"/>
      <c r="BU634" s="6">
        <f>SUMIF(BV$98:BV$128,$D634,BX$98:BX$128)</f>
        <v>0</v>
      </c>
      <c r="BV634" s="9"/>
      <c r="BW634" s="10"/>
      <c r="BX634" s="11"/>
      <c r="BY634" s="6">
        <f>SUMIF(BZ$98:BZ$128,$D634,CB$98:CB$128)</f>
        <v>0</v>
      </c>
      <c r="BZ634" s="9"/>
      <c r="CA634" s="10"/>
      <c r="CB634" s="11"/>
      <c r="CC634" s="6">
        <f>SUMIF(CD$98:CD$128,$D634,CF$98:CF$128)</f>
        <v>0</v>
      </c>
      <c r="CD634" s="9"/>
      <c r="CE634" s="10"/>
      <c r="CF634" s="11"/>
      <c r="CG634" s="6">
        <f>SUMIF(CH$98:CH$128,$D634,CJ$98:CJ$128)</f>
        <v>0</v>
      </c>
      <c r="CH634" s="9"/>
      <c r="CI634" s="10"/>
      <c r="CJ634" s="11"/>
      <c r="CK634" s="6">
        <f>SUMIF(CL$98:CL$128,$D634,CN$98:CN$128)</f>
        <v>0</v>
      </c>
      <c r="CL634" s="9"/>
      <c r="CM634" s="10"/>
      <c r="CN634" s="11"/>
      <c r="CO634" s="6">
        <f>SUMIF(CP$98:CP$128,$D634,CR$98:CR$128)</f>
        <v>0</v>
      </c>
      <c r="CP634" s="9"/>
      <c r="CQ634" s="10"/>
      <c r="CR634" s="11"/>
      <c r="CS634" s="6">
        <f>SUMIF(CT$98:CT$128,$D634,CV$98:CV$128)</f>
        <v>0</v>
      </c>
      <c r="CT634" s="9"/>
      <c r="CU634" s="10"/>
      <c r="CV634" s="11"/>
      <c r="CW634" s="6">
        <f>SUMIF(CX$98:CX$128,$D634,CZ$98:CZ$128)</f>
        <v>0</v>
      </c>
      <c r="CX634" s="9"/>
      <c r="CY634" s="10"/>
      <c r="CZ634" s="11"/>
      <c r="DA634" s="6">
        <f>SUMIF(DB$98:DB$128,$D634,DD$98:DD$128)</f>
        <v>0</v>
      </c>
      <c r="DB634" s="9"/>
      <c r="DC634" s="10"/>
      <c r="DD634" s="11"/>
      <c r="DE634" s="6">
        <f>SUMIF(DF$98:DF$128,$D634,DH$98:DH$128)</f>
        <v>0</v>
      </c>
      <c r="DF634" s="9"/>
      <c r="DG634" s="10"/>
      <c r="DH634" s="11"/>
      <c r="DI634" s="6">
        <f>SUMIF(DJ$98:DJ$128,$D634,DL$98:DL$128)</f>
        <v>0</v>
      </c>
      <c r="DJ634" s="9"/>
      <c r="DK634" s="10"/>
      <c r="DL634" s="11"/>
      <c r="DM634" s="6">
        <f>SUMIF(DN$98:DN$128,$D634,DP$98:DP$128)</f>
        <v>0</v>
      </c>
      <c r="DN634" s="9"/>
      <c r="DO634" s="10"/>
      <c r="DP634" s="11"/>
      <c r="DQ634" s="6">
        <f>SUMIF(DR$98:DR$128,$D634,DT$98:DT$128)</f>
        <v>0</v>
      </c>
      <c r="DR634" s="9"/>
      <c r="DS634" s="10"/>
      <c r="DT634" s="11"/>
      <c r="DU634" s="6">
        <f>SUMIF(DV$98:DV$128,$D634,DX$98:DX$128)</f>
        <v>0</v>
      </c>
      <c r="DV634" s="9"/>
      <c r="DW634" s="10"/>
      <c r="DX634" s="11"/>
      <c r="DY634" s="6">
        <f>SUMIF(DZ$98:DZ$128,$D634,EB$98:EB$128)</f>
        <v>0</v>
      </c>
      <c r="DZ634" s="9"/>
      <c r="EA634" s="10"/>
      <c r="EB634" s="11"/>
      <c r="EC634" s="6">
        <f>SUMIF(ED$98:ED$128,$D634,EF$98:EF$128)</f>
        <v>0</v>
      </c>
      <c r="ED634" s="9"/>
      <c r="EE634" s="10"/>
      <c r="EF634" s="11"/>
      <c r="EG634" s="6">
        <f>SUMIF(EH$98:EH$128,$D634,EJ$98:EJ$128)</f>
        <v>0</v>
      </c>
      <c r="EH634" s="9"/>
      <c r="EI634" s="10"/>
      <c r="EJ634" s="11"/>
      <c r="EK634" s="6">
        <f>SUMIF(EL$98:EL$128,$D634,EN$98:EN$128)</f>
        <v>0</v>
      </c>
      <c r="EL634" s="9"/>
      <c r="EM634" s="10"/>
      <c r="EN634" s="11"/>
      <c r="EO634" s="6">
        <f>SUMIF(EP$98:EP$128,$D634,ER$98:ER$128)</f>
        <v>0</v>
      </c>
      <c r="EP634" s="9"/>
      <c r="EQ634" s="10"/>
      <c r="ER634" s="11"/>
      <c r="ES634" s="6">
        <f>SUMIF(ET$98:ET$128,$D634,EV$98:EV$128)</f>
        <v>0</v>
      </c>
      <c r="ET634" s="9"/>
      <c r="EU634" s="10"/>
      <c r="EV634" s="11"/>
      <c r="EW634" s="6">
        <f>SUMIF(EX$98:EX$128,$D634,EZ$98:EZ$128)</f>
        <v>0</v>
      </c>
      <c r="EX634" s="9"/>
      <c r="EY634" s="10"/>
      <c r="EZ634" s="11"/>
      <c r="FA634" s="6">
        <f>SUMIF(FB$98:FB$128,$D634,FD$98:FD$128)</f>
        <v>0</v>
      </c>
      <c r="FB634" s="9"/>
      <c r="FC634" s="10"/>
      <c r="FD634" s="11"/>
      <c r="FE634" s="6">
        <f>SUMIF(FF$98:FF$128,$D634,FH$98:FH$128)</f>
        <v>0</v>
      </c>
      <c r="FF634" s="9"/>
      <c r="FG634" s="10"/>
      <c r="FH634" s="11"/>
      <c r="FI634" s="6">
        <f>SUMIF(FJ$98:FJ$128,$D634,FL$98:FL$128)</f>
        <v>0</v>
      </c>
      <c r="FJ634" s="9"/>
      <c r="FK634" s="10"/>
      <c r="FL634" s="11"/>
      <c r="FM634" s="6">
        <f>SUMIF(FN$98:FN$128,$D634,FP$98:FP$128)</f>
        <v>0</v>
      </c>
      <c r="FN634" s="9"/>
      <c r="FO634" s="10"/>
      <c r="FP634" s="11"/>
      <c r="FQ634" s="6">
        <f>SUMIF(FR$98:FR$128,$D634,FT$98:FT$128)</f>
        <v>0</v>
      </c>
      <c r="FR634" s="9"/>
      <c r="FS634" s="10"/>
      <c r="FT634" s="11"/>
      <c r="FU634" s="6">
        <f>SUMIF(FV$98:FV$128,$D634,FX$98:FX$128)</f>
        <v>0</v>
      </c>
      <c r="FV634" s="9"/>
      <c r="FW634" s="10"/>
      <c r="FX634" s="11"/>
      <c r="FY634" s="6">
        <f>SUMIF(FZ$98:FZ$128,$D634,GB$98:GB$128)</f>
        <v>0</v>
      </c>
      <c r="FZ634" s="9"/>
      <c r="GA634" s="10"/>
      <c r="GB634" s="11"/>
      <c r="GC634" s="6">
        <f>SUMIF(GD$98:GD$128,$D634,GF$98:GF$128)</f>
        <v>0</v>
      </c>
      <c r="GD634" s="9"/>
      <c r="GE634" s="10"/>
      <c r="GF634" s="11"/>
      <c r="GG634" s="6">
        <f>SUMIF(GH$98:GH$128,$D634,GJ$98:GJ$128)</f>
        <v>0</v>
      </c>
      <c r="GH634" s="9"/>
      <c r="GI634" s="10"/>
      <c r="GJ634" s="11"/>
      <c r="GK634" s="6">
        <f>SUMIF(GL$98:GL$128,$D634,GN$98:GN$128)</f>
        <v>0</v>
      </c>
      <c r="GL634" s="9"/>
      <c r="GM634" s="10"/>
      <c r="GN634" s="11"/>
      <c r="GO634" s="6">
        <f>SUMIF(GP$98:GP$128,$D634,GR$98:GR$128)</f>
        <v>0</v>
      </c>
      <c r="GP634" s="9"/>
      <c r="GQ634" s="10"/>
      <c r="GR634" s="11"/>
      <c r="GS634" s="6">
        <f>SUMIF(GT$98:GT$128,$D634,GV$98:GV$128)</f>
        <v>0</v>
      </c>
      <c r="GT634" s="9"/>
      <c r="GU634" s="10"/>
      <c r="GV634" s="20"/>
      <c r="GW634" s="19">
        <f t="shared" si="15"/>
        <v>0</v>
      </c>
      <c r="GX634" s="472"/>
      <c r="GY634" s="522"/>
    </row>
    <row r="635" spans="1:207" ht="30.75" customHeight="1">
      <c r="A635" s="47" t="s">
        <v>79</v>
      </c>
      <c r="B635" s="496"/>
      <c r="C635" s="449" t="s">
        <v>530</v>
      </c>
      <c r="D635" s="445" t="s">
        <v>483</v>
      </c>
      <c r="E635" s="6">
        <f>SUMIF(F$129:F$159,$D635,H$129:H$159)</f>
        <v>0</v>
      </c>
      <c r="F635" s="9"/>
      <c r="G635" s="10"/>
      <c r="H635" s="11"/>
      <c r="I635" s="6">
        <f>SUMIF(J$129:J$159,$D635,L$129:L$159)</f>
        <v>0</v>
      </c>
      <c r="J635" s="9"/>
      <c r="K635" s="10"/>
      <c r="L635" s="11"/>
      <c r="M635" s="6">
        <f>SUMIF(N$129:N$159,$D635,P$129:P$159)</f>
        <v>0</v>
      </c>
      <c r="N635" s="9"/>
      <c r="O635" s="10"/>
      <c r="P635" s="11"/>
      <c r="Q635" s="6">
        <f>SUMIF(R$129:R$159,$D635,T$129:T$159)</f>
        <v>0</v>
      </c>
      <c r="R635" s="9"/>
      <c r="S635" s="10"/>
      <c r="T635" s="11"/>
      <c r="U635" s="6">
        <f>SUMIF(V$129:V$159,$D635,X$129:X$159)</f>
        <v>0</v>
      </c>
      <c r="V635" s="9"/>
      <c r="W635" s="10"/>
      <c r="X635" s="11"/>
      <c r="Y635" s="6">
        <f>SUMIF(Z$129:Z$159,$D635,AB$129:AB$159)</f>
        <v>0</v>
      </c>
      <c r="Z635" s="9"/>
      <c r="AA635" s="10"/>
      <c r="AB635" s="11"/>
      <c r="AC635" s="6">
        <f>SUMIF(AD$129:AD$159,$D635,AF$129:AF$159)</f>
        <v>0</v>
      </c>
      <c r="AD635" s="9"/>
      <c r="AE635" s="10"/>
      <c r="AF635" s="11"/>
      <c r="AG635" s="6">
        <f>SUMIF(AH$129:AH$159,$D635,AJ$129:AJ$159)</f>
        <v>0</v>
      </c>
      <c r="AH635" s="9"/>
      <c r="AI635" s="10"/>
      <c r="AJ635" s="11"/>
      <c r="AK635" s="6">
        <f>SUMIF(AL$129:AL$159,$D635,AN$129:AN$159)</f>
        <v>0</v>
      </c>
      <c r="AL635" s="9"/>
      <c r="AM635" s="10"/>
      <c r="AN635" s="11"/>
      <c r="AO635" s="6">
        <f>SUMIF(AP$129:AP$159,$D635,AR$129:AR$159)</f>
        <v>0</v>
      </c>
      <c r="AP635" s="9"/>
      <c r="AQ635" s="10"/>
      <c r="AR635" s="11"/>
      <c r="AS635" s="6">
        <f>SUMIF(AT$129:AT$159,$D635,AV$129:AV$159)</f>
        <v>0</v>
      </c>
      <c r="AT635" s="9"/>
      <c r="AU635" s="10"/>
      <c r="AV635" s="11"/>
      <c r="AW635" s="6">
        <f>SUMIF(AX$129:AX$159,$D635,AZ$129:AZ$159)</f>
        <v>0</v>
      </c>
      <c r="AX635" s="9"/>
      <c r="AY635" s="10"/>
      <c r="AZ635" s="11"/>
      <c r="BA635" s="6">
        <f>SUMIF(BB$129:BB$159,$D635,BD$129:BD$159)</f>
        <v>0</v>
      </c>
      <c r="BB635" s="9"/>
      <c r="BC635" s="10"/>
      <c r="BD635" s="11"/>
      <c r="BE635" s="6">
        <f>SUMIF(BF$129:BF$159,$D635,BH$129:BH$159)</f>
        <v>0</v>
      </c>
      <c r="BF635" s="9"/>
      <c r="BG635" s="10"/>
      <c r="BH635" s="11"/>
      <c r="BI635" s="6">
        <f>SUMIF(BJ$129:BJ$159,$D635,BL$129:BL$159)</f>
        <v>0</v>
      </c>
      <c r="BJ635" s="9"/>
      <c r="BK635" s="10"/>
      <c r="BL635" s="11"/>
      <c r="BM635" s="6">
        <f>SUMIF(BN$129:BN$159,$D635,BP$129:BP$159)</f>
        <v>0</v>
      </c>
      <c r="BN635" s="9"/>
      <c r="BO635" s="10"/>
      <c r="BP635" s="11"/>
      <c r="BQ635" s="6">
        <f>SUMIF(BR$129:BR$159,$D635,BT$129:BT$159)</f>
        <v>0</v>
      </c>
      <c r="BR635" s="9"/>
      <c r="BS635" s="10"/>
      <c r="BT635" s="11"/>
      <c r="BU635" s="6">
        <f>SUMIF(BV$129:BV$159,$D635,BX$129:BX$159)</f>
        <v>0</v>
      </c>
      <c r="BV635" s="9"/>
      <c r="BW635" s="10"/>
      <c r="BX635" s="11"/>
      <c r="BY635" s="6">
        <f>SUMIF(BZ$129:BZ$159,$D635,CB$129:CB$159)</f>
        <v>0</v>
      </c>
      <c r="BZ635" s="9"/>
      <c r="CA635" s="10"/>
      <c r="CB635" s="11"/>
      <c r="CC635" s="6">
        <f>SUMIF(CD$129:CD$159,$D635,CF$129:CF$159)</f>
        <v>0</v>
      </c>
      <c r="CD635" s="9"/>
      <c r="CE635" s="10"/>
      <c r="CF635" s="11"/>
      <c r="CG635" s="6">
        <f>SUMIF(CH$129:CH$159,$D635,CJ$129:CJ$159)</f>
        <v>0</v>
      </c>
      <c r="CH635" s="9"/>
      <c r="CI635" s="10"/>
      <c r="CJ635" s="11"/>
      <c r="CK635" s="6">
        <f>SUMIF(CL$129:CL$159,$D635,CN$129:CN$159)</f>
        <v>0</v>
      </c>
      <c r="CL635" s="9"/>
      <c r="CM635" s="10"/>
      <c r="CN635" s="11"/>
      <c r="CO635" s="6">
        <f>SUMIF(CP$129:CP$159,$D635,CR$129:CR$159)</f>
        <v>0</v>
      </c>
      <c r="CP635" s="9"/>
      <c r="CQ635" s="10"/>
      <c r="CR635" s="11"/>
      <c r="CS635" s="6">
        <f>SUMIF(CT$129:CT$159,$D635,CV$129:CV$159)</f>
        <v>0</v>
      </c>
      <c r="CT635" s="9"/>
      <c r="CU635" s="10"/>
      <c r="CV635" s="11"/>
      <c r="CW635" s="6">
        <f>SUMIF(CX$129:CX$159,$D635,CZ$129:CZ$159)</f>
        <v>0</v>
      </c>
      <c r="CX635" s="9"/>
      <c r="CY635" s="10"/>
      <c r="CZ635" s="11"/>
      <c r="DA635" s="6">
        <f>SUMIF(DB$129:DB$159,$D635,DD$129:DD$159)</f>
        <v>0</v>
      </c>
      <c r="DB635" s="9"/>
      <c r="DC635" s="10"/>
      <c r="DD635" s="11"/>
      <c r="DE635" s="6">
        <f>SUMIF(DF$129:DF$159,$D635,DH$129:DH$159)</f>
        <v>0</v>
      </c>
      <c r="DF635" s="9"/>
      <c r="DG635" s="10"/>
      <c r="DH635" s="11"/>
      <c r="DI635" s="6">
        <f>SUMIF(DJ$129:DJ$159,$D635,DL$129:DL$159)</f>
        <v>0</v>
      </c>
      <c r="DJ635" s="9"/>
      <c r="DK635" s="10"/>
      <c r="DL635" s="11"/>
      <c r="DM635" s="6">
        <f>SUMIF(DN$129:DN$159,$D635,DP$129:DP$159)</f>
        <v>0</v>
      </c>
      <c r="DN635" s="9"/>
      <c r="DO635" s="10"/>
      <c r="DP635" s="11"/>
      <c r="DQ635" s="6">
        <f>SUMIF(DR$129:DR$159,$D635,DT$129:DT$159)</f>
        <v>0</v>
      </c>
      <c r="DR635" s="9"/>
      <c r="DS635" s="10"/>
      <c r="DT635" s="11"/>
      <c r="DU635" s="6">
        <f>SUMIF(DV$129:DV$159,$D635,DX$129:DX$159)</f>
        <v>0</v>
      </c>
      <c r="DV635" s="9"/>
      <c r="DW635" s="10"/>
      <c r="DX635" s="11"/>
      <c r="DY635" s="6">
        <f>SUMIF(DZ$129:DZ$159,$D635,EB$129:EB$159)</f>
        <v>0</v>
      </c>
      <c r="DZ635" s="9"/>
      <c r="EA635" s="10"/>
      <c r="EB635" s="11"/>
      <c r="EC635" s="6">
        <f>SUMIF(ED$129:ED$159,$D635,EF$129:EF$159)</f>
        <v>0</v>
      </c>
      <c r="ED635" s="9"/>
      <c r="EE635" s="10"/>
      <c r="EF635" s="11"/>
      <c r="EG635" s="6">
        <f>SUMIF(EH$129:EH$159,$D635,EJ$129:EJ$159)</f>
        <v>0</v>
      </c>
      <c r="EH635" s="9"/>
      <c r="EI635" s="10"/>
      <c r="EJ635" s="11"/>
      <c r="EK635" s="6">
        <f>SUMIF(EL$129:EL$159,$D635,EN$129:EN$159)</f>
        <v>0</v>
      </c>
      <c r="EL635" s="9"/>
      <c r="EM635" s="10"/>
      <c r="EN635" s="11"/>
      <c r="EO635" s="6">
        <f>SUMIF(EP$129:EP$159,$D635,ER$129:ER$159)</f>
        <v>0</v>
      </c>
      <c r="EP635" s="9"/>
      <c r="EQ635" s="10"/>
      <c r="ER635" s="11"/>
      <c r="ES635" s="6">
        <f>SUMIF(ET$129:ET$159,$D635,EV$129:EV$159)</f>
        <v>0</v>
      </c>
      <c r="ET635" s="9"/>
      <c r="EU635" s="10"/>
      <c r="EV635" s="11"/>
      <c r="EW635" s="6">
        <f>SUMIF(EX$129:EX$159,$D635,EZ$129:EZ$159)</f>
        <v>0</v>
      </c>
      <c r="EX635" s="9"/>
      <c r="EY635" s="10"/>
      <c r="EZ635" s="11"/>
      <c r="FA635" s="6">
        <f>SUMIF(FB$129:FB$159,$D635,FD$129:FD$159)</f>
        <v>0</v>
      </c>
      <c r="FB635" s="9"/>
      <c r="FC635" s="10"/>
      <c r="FD635" s="11"/>
      <c r="FE635" s="6">
        <f>SUMIF(FF$129:FF$159,$D635,FH$129:FH$159)</f>
        <v>0</v>
      </c>
      <c r="FF635" s="9"/>
      <c r="FG635" s="10"/>
      <c r="FH635" s="11"/>
      <c r="FI635" s="6">
        <f>SUMIF(FJ$129:FJ$159,$D635,FL$129:FL$159)</f>
        <v>0</v>
      </c>
      <c r="FJ635" s="9"/>
      <c r="FK635" s="10"/>
      <c r="FL635" s="11"/>
      <c r="FM635" s="6">
        <f>SUMIF(FN$129:FN$159,$D635,FP$129:FP$159)</f>
        <v>0</v>
      </c>
      <c r="FN635" s="9"/>
      <c r="FO635" s="10"/>
      <c r="FP635" s="11"/>
      <c r="FQ635" s="6">
        <f>SUMIF(FR$129:FR$159,$D635,FT$129:FT$159)</f>
        <v>0</v>
      </c>
      <c r="FR635" s="9"/>
      <c r="FS635" s="10"/>
      <c r="FT635" s="11"/>
      <c r="FU635" s="6">
        <f>SUMIF(FV$129:FV$159,$D635,FX$129:FX$159)</f>
        <v>0</v>
      </c>
      <c r="FV635" s="9"/>
      <c r="FW635" s="10"/>
      <c r="FX635" s="11"/>
      <c r="FY635" s="6">
        <f>SUMIF(FZ$129:FZ$159,$D635,GB$129:GB$159)</f>
        <v>0</v>
      </c>
      <c r="FZ635" s="9"/>
      <c r="GA635" s="10"/>
      <c r="GB635" s="11"/>
      <c r="GC635" s="6">
        <f>SUMIF(GD$129:GD$159,$D635,GF$129:GF$159)</f>
        <v>0</v>
      </c>
      <c r="GD635" s="9"/>
      <c r="GE635" s="10"/>
      <c r="GF635" s="11"/>
      <c r="GG635" s="6">
        <f>SUMIF(GH$129:GH$159,$D635,GJ$129:GJ$159)</f>
        <v>0</v>
      </c>
      <c r="GH635" s="9"/>
      <c r="GI635" s="10"/>
      <c r="GJ635" s="11"/>
      <c r="GK635" s="6">
        <f>SUMIF(GL$129:GL$159,$D635,GN$129:GN$159)</f>
        <v>0</v>
      </c>
      <c r="GL635" s="9"/>
      <c r="GM635" s="10"/>
      <c r="GN635" s="11"/>
      <c r="GO635" s="6">
        <f>SUMIF(GP$129:GP$159,$D635,GR$129:GR$159)</f>
        <v>0</v>
      </c>
      <c r="GP635" s="9"/>
      <c r="GQ635" s="10"/>
      <c r="GR635" s="11"/>
      <c r="GS635" s="6">
        <f>SUMIF(GT$129:GT$159,$D635,GV$129:GV$159)</f>
        <v>0</v>
      </c>
      <c r="GT635" s="9"/>
      <c r="GU635" s="10"/>
      <c r="GV635" s="20"/>
      <c r="GW635" s="19">
        <f t="shared" ref="GW635:GW698" si="16">SUM(E635:GV635)</f>
        <v>0</v>
      </c>
      <c r="GX635" s="472"/>
      <c r="GY635" s="522"/>
    </row>
    <row r="636" spans="1:207" ht="30.75" customHeight="1">
      <c r="A636" s="47" t="s">
        <v>80</v>
      </c>
      <c r="B636" s="496"/>
      <c r="C636" s="449" t="s">
        <v>530</v>
      </c>
      <c r="D636" s="445" t="s">
        <v>483</v>
      </c>
      <c r="E636" s="6">
        <f>SUMIF(F$160:F$190,$D636,H$160:H$190)</f>
        <v>0</v>
      </c>
      <c r="F636" s="9"/>
      <c r="G636" s="10"/>
      <c r="H636" s="11"/>
      <c r="I636" s="6">
        <f>SUMIF(J$160:J$190,$D636,L$160:L$190)</f>
        <v>0</v>
      </c>
      <c r="J636" s="9"/>
      <c r="K636" s="10"/>
      <c r="L636" s="11"/>
      <c r="M636" s="6">
        <f>SUMIF(N$160:N$190,$D636,P$160:P$190)</f>
        <v>0</v>
      </c>
      <c r="N636" s="9"/>
      <c r="O636" s="10"/>
      <c r="P636" s="11"/>
      <c r="Q636" s="6">
        <f>SUMIF(R$160:R$190,$D636,T$160:T$190)</f>
        <v>0</v>
      </c>
      <c r="R636" s="9"/>
      <c r="S636" s="10"/>
      <c r="T636" s="11"/>
      <c r="U636" s="6">
        <f>SUMIF(V$160:V$190,$D636,X$160:X$190)</f>
        <v>0</v>
      </c>
      <c r="V636" s="9"/>
      <c r="W636" s="10"/>
      <c r="X636" s="11"/>
      <c r="Y636" s="6">
        <f>SUMIF(Z$160:Z$190,$D636,AB$160:AB$190)</f>
        <v>0</v>
      </c>
      <c r="Z636" s="9"/>
      <c r="AA636" s="10"/>
      <c r="AB636" s="11"/>
      <c r="AC636" s="6">
        <f>SUMIF(AD$160:AD$190,$D636,AF$160:AF$190)</f>
        <v>0</v>
      </c>
      <c r="AD636" s="9"/>
      <c r="AE636" s="10"/>
      <c r="AF636" s="11"/>
      <c r="AG636" s="6">
        <f>SUMIF(AH$160:AH$190,$D636,AJ$160:AJ$190)</f>
        <v>0</v>
      </c>
      <c r="AH636" s="9"/>
      <c r="AI636" s="10"/>
      <c r="AJ636" s="11"/>
      <c r="AK636" s="6">
        <f>SUMIF(AL$160:AL$190,$D636,AN$160:AN$190)</f>
        <v>0</v>
      </c>
      <c r="AL636" s="9"/>
      <c r="AM636" s="10"/>
      <c r="AN636" s="11"/>
      <c r="AO636" s="6">
        <f>SUMIF(AP$160:AP$190,$D636,AR$160:AR$190)</f>
        <v>0</v>
      </c>
      <c r="AP636" s="9"/>
      <c r="AQ636" s="10"/>
      <c r="AR636" s="11"/>
      <c r="AS636" s="6">
        <f>SUMIF(AT$160:AT$190,$D636,AV$160:AV$190)</f>
        <v>0</v>
      </c>
      <c r="AT636" s="9"/>
      <c r="AU636" s="10"/>
      <c r="AV636" s="11"/>
      <c r="AW636" s="6">
        <f>SUMIF(AX$160:AX$190,$D636,AZ$160:AZ$190)</f>
        <v>0</v>
      </c>
      <c r="AX636" s="9"/>
      <c r="AY636" s="10"/>
      <c r="AZ636" s="11"/>
      <c r="BA636" s="6">
        <f>SUMIF(BB$160:BB$190,$D636,BD$160:BD$190)</f>
        <v>0</v>
      </c>
      <c r="BB636" s="9"/>
      <c r="BC636" s="10"/>
      <c r="BD636" s="11"/>
      <c r="BE636" s="6">
        <f>SUMIF(BF$160:BF$190,$D636,BH$160:BH$190)</f>
        <v>0</v>
      </c>
      <c r="BF636" s="9"/>
      <c r="BG636" s="10"/>
      <c r="BH636" s="11"/>
      <c r="BI636" s="6">
        <f>SUMIF(BJ$160:BJ$190,$D636,BL$160:BL$190)</f>
        <v>0</v>
      </c>
      <c r="BJ636" s="9"/>
      <c r="BK636" s="10"/>
      <c r="BL636" s="11"/>
      <c r="BM636" s="6">
        <f>SUMIF(BN$160:BN$190,$D636,BP$160:BP$190)</f>
        <v>0</v>
      </c>
      <c r="BN636" s="9"/>
      <c r="BO636" s="10"/>
      <c r="BP636" s="11"/>
      <c r="BQ636" s="6">
        <f>SUMIF(BR$160:BR$190,$D636,BT$160:BT$190)</f>
        <v>0</v>
      </c>
      <c r="BR636" s="9"/>
      <c r="BS636" s="10"/>
      <c r="BT636" s="11"/>
      <c r="BU636" s="6">
        <f>SUMIF(BV$160:BV$190,$D636,BX$160:BX$190)</f>
        <v>0</v>
      </c>
      <c r="BV636" s="9"/>
      <c r="BW636" s="10"/>
      <c r="BX636" s="11"/>
      <c r="BY636" s="6">
        <f>SUMIF(BZ$160:BZ$190,$D636,CB$160:CB$190)</f>
        <v>0</v>
      </c>
      <c r="BZ636" s="9"/>
      <c r="CA636" s="10"/>
      <c r="CB636" s="11"/>
      <c r="CC636" s="6">
        <f>SUMIF(CD$160:CD$190,$D636,CF$160:CF$190)</f>
        <v>0</v>
      </c>
      <c r="CD636" s="9"/>
      <c r="CE636" s="10"/>
      <c r="CF636" s="11"/>
      <c r="CG636" s="6">
        <f>SUMIF(CH$160:CH$190,$D636,CJ$160:CJ$190)</f>
        <v>0</v>
      </c>
      <c r="CH636" s="9"/>
      <c r="CI636" s="10"/>
      <c r="CJ636" s="11"/>
      <c r="CK636" s="6">
        <f>SUMIF(CL$160:CL$190,$D636,CN$160:CN$190)</f>
        <v>0</v>
      </c>
      <c r="CL636" s="9"/>
      <c r="CM636" s="10"/>
      <c r="CN636" s="11"/>
      <c r="CO636" s="6">
        <f>SUMIF(CP$160:CP$190,$D636,CR$160:CR$190)</f>
        <v>0</v>
      </c>
      <c r="CP636" s="9"/>
      <c r="CQ636" s="10"/>
      <c r="CR636" s="11"/>
      <c r="CS636" s="6">
        <f>SUMIF(CT$160:CT$190,$D636,CV$160:CV$190)</f>
        <v>0</v>
      </c>
      <c r="CT636" s="9"/>
      <c r="CU636" s="10"/>
      <c r="CV636" s="11"/>
      <c r="CW636" s="6">
        <f>SUMIF(CX$160:CX$190,$D636,CZ$160:CZ$190)</f>
        <v>0</v>
      </c>
      <c r="CX636" s="9"/>
      <c r="CY636" s="10"/>
      <c r="CZ636" s="11"/>
      <c r="DA636" s="6">
        <f>SUMIF(DB$160:DB$190,$D636,DD$160:DD$190)</f>
        <v>0</v>
      </c>
      <c r="DB636" s="9"/>
      <c r="DC636" s="10"/>
      <c r="DD636" s="11"/>
      <c r="DE636" s="6">
        <f>SUMIF(DF$160:DF$190,$D636,DH$160:DH$190)</f>
        <v>0</v>
      </c>
      <c r="DF636" s="9"/>
      <c r="DG636" s="10"/>
      <c r="DH636" s="11"/>
      <c r="DI636" s="6">
        <f>SUMIF(DJ$160:DJ$190,$D636,DL$160:DL$190)</f>
        <v>0</v>
      </c>
      <c r="DJ636" s="9"/>
      <c r="DK636" s="10"/>
      <c r="DL636" s="11"/>
      <c r="DM636" s="6">
        <f>SUMIF(DN$160:DN$190,$D636,DP$160:DP$190)</f>
        <v>0</v>
      </c>
      <c r="DN636" s="9"/>
      <c r="DO636" s="10"/>
      <c r="DP636" s="11"/>
      <c r="DQ636" s="6">
        <f>SUMIF(DR$160:DR$190,$D636,DT$160:DT$190)</f>
        <v>0</v>
      </c>
      <c r="DR636" s="9"/>
      <c r="DS636" s="10"/>
      <c r="DT636" s="11"/>
      <c r="DU636" s="6">
        <f>SUMIF(DV$160:DV$190,$D636,DX$160:DX$190)</f>
        <v>0</v>
      </c>
      <c r="DV636" s="9"/>
      <c r="DW636" s="10"/>
      <c r="DX636" s="11"/>
      <c r="DY636" s="6">
        <f>SUMIF(DZ$160:DZ$190,$D636,EB$160:EB$190)</f>
        <v>0</v>
      </c>
      <c r="DZ636" s="9"/>
      <c r="EA636" s="10"/>
      <c r="EB636" s="11"/>
      <c r="EC636" s="6">
        <f>SUMIF(ED$160:ED$190,$D636,EF$160:EF$190)</f>
        <v>0</v>
      </c>
      <c r="ED636" s="9"/>
      <c r="EE636" s="10"/>
      <c r="EF636" s="11"/>
      <c r="EG636" s="6">
        <f>SUMIF(EH$160:EH$190,$D636,EJ$160:EJ$190)</f>
        <v>0</v>
      </c>
      <c r="EH636" s="9"/>
      <c r="EI636" s="10"/>
      <c r="EJ636" s="11"/>
      <c r="EK636" s="6">
        <f>SUMIF(EL$160:EL$190,$D636,EN$160:EN$190)</f>
        <v>0</v>
      </c>
      <c r="EL636" s="9"/>
      <c r="EM636" s="10"/>
      <c r="EN636" s="11"/>
      <c r="EO636" s="6">
        <f>SUMIF(EP$160:EP$190,$D636,ER$160:ER$190)</f>
        <v>0</v>
      </c>
      <c r="EP636" s="9"/>
      <c r="EQ636" s="10"/>
      <c r="ER636" s="11"/>
      <c r="ES636" s="6">
        <f>SUMIF(ET$160:ET$190,$D636,EV$160:EV$190)</f>
        <v>0</v>
      </c>
      <c r="ET636" s="9"/>
      <c r="EU636" s="10"/>
      <c r="EV636" s="11"/>
      <c r="EW636" s="6">
        <f>SUMIF(EX$160:EX$190,$D636,EZ$160:EZ$190)</f>
        <v>0</v>
      </c>
      <c r="EX636" s="9"/>
      <c r="EY636" s="10"/>
      <c r="EZ636" s="11"/>
      <c r="FA636" s="6">
        <f>SUMIF(FB$160:FB$190,$D636,FD$160:FD$190)</f>
        <v>0</v>
      </c>
      <c r="FB636" s="9"/>
      <c r="FC636" s="10"/>
      <c r="FD636" s="11"/>
      <c r="FE636" s="6">
        <f>SUMIF(FF$160:FF$190,$D636,FH$160:FH$190)</f>
        <v>0</v>
      </c>
      <c r="FF636" s="9"/>
      <c r="FG636" s="10"/>
      <c r="FH636" s="11"/>
      <c r="FI636" s="6">
        <f>SUMIF(FJ$160:FJ$190,$D636,FL$160:FL$190)</f>
        <v>0</v>
      </c>
      <c r="FJ636" s="9"/>
      <c r="FK636" s="10"/>
      <c r="FL636" s="11"/>
      <c r="FM636" s="6">
        <f>SUMIF(FN$160:FN$190,$D636,FP$160:FP$190)</f>
        <v>0</v>
      </c>
      <c r="FN636" s="9"/>
      <c r="FO636" s="10"/>
      <c r="FP636" s="11"/>
      <c r="FQ636" s="6">
        <f>SUMIF(FR$160:FR$190,$D636,FT$160:FT$190)</f>
        <v>0</v>
      </c>
      <c r="FR636" s="9"/>
      <c r="FS636" s="10"/>
      <c r="FT636" s="11"/>
      <c r="FU636" s="6">
        <f>SUMIF(FV$160:FV$190,$D636,FX$160:FX$190)</f>
        <v>0</v>
      </c>
      <c r="FV636" s="9"/>
      <c r="FW636" s="10"/>
      <c r="FX636" s="11"/>
      <c r="FY636" s="6">
        <f>SUMIF(FZ$160:FZ$190,$D636,GB$160:GB$190)</f>
        <v>0</v>
      </c>
      <c r="FZ636" s="9"/>
      <c r="GA636" s="10"/>
      <c r="GB636" s="11"/>
      <c r="GC636" s="6">
        <f>SUMIF(GD$160:GD$190,$D636,GF$160:GF$190)</f>
        <v>0</v>
      </c>
      <c r="GD636" s="9"/>
      <c r="GE636" s="10"/>
      <c r="GF636" s="11"/>
      <c r="GG636" s="6">
        <f>SUMIF(GH$160:GH$190,$D636,GJ$160:GJ$190)</f>
        <v>0</v>
      </c>
      <c r="GH636" s="9"/>
      <c r="GI636" s="10"/>
      <c r="GJ636" s="11"/>
      <c r="GK636" s="6">
        <f>SUMIF(GL$160:GL$190,$D636,GN$160:GN$190)</f>
        <v>0</v>
      </c>
      <c r="GL636" s="9"/>
      <c r="GM636" s="10"/>
      <c r="GN636" s="11"/>
      <c r="GO636" s="6">
        <f>SUMIF(GP$160:GP$190,$D636,GR$160:GR$190)</f>
        <v>0</v>
      </c>
      <c r="GP636" s="9"/>
      <c r="GQ636" s="10"/>
      <c r="GR636" s="11"/>
      <c r="GS636" s="6">
        <f>SUMIF(GT$160:GT$190,$D636,GV$160:GV$190)</f>
        <v>0</v>
      </c>
      <c r="GT636" s="9"/>
      <c r="GU636" s="10"/>
      <c r="GV636" s="20"/>
      <c r="GW636" s="19">
        <f t="shared" si="16"/>
        <v>0</v>
      </c>
      <c r="GX636" s="472"/>
      <c r="GY636" s="522"/>
    </row>
    <row r="637" spans="1:207" ht="30.75" customHeight="1">
      <c r="A637" s="47" t="s">
        <v>81</v>
      </c>
      <c r="B637" s="496"/>
      <c r="C637" s="449" t="s">
        <v>530</v>
      </c>
      <c r="D637" s="445" t="s">
        <v>483</v>
      </c>
      <c r="E637" s="6">
        <f>SUMIF(F$191:F$221,$D637,H$191:H$221)</f>
        <v>0</v>
      </c>
      <c r="F637" s="9"/>
      <c r="G637" s="10"/>
      <c r="H637" s="11"/>
      <c r="I637" s="6">
        <f>SUMIF(J$191:J$221,$D637,L$191:L$221)</f>
        <v>0</v>
      </c>
      <c r="J637" s="9"/>
      <c r="K637" s="10"/>
      <c r="L637" s="11"/>
      <c r="M637" s="6">
        <f>SUMIF(N$191:N$221,$D637,P$191:P$221)</f>
        <v>0</v>
      </c>
      <c r="N637" s="9"/>
      <c r="O637" s="10"/>
      <c r="P637" s="11"/>
      <c r="Q637" s="6">
        <f>SUMIF(R$191:R$221,$D637,T$191:T$221)</f>
        <v>0</v>
      </c>
      <c r="R637" s="9"/>
      <c r="S637" s="10"/>
      <c r="T637" s="11"/>
      <c r="U637" s="6">
        <f>SUMIF(V$191:V$221,$D637,X$191:X$221)</f>
        <v>0</v>
      </c>
      <c r="V637" s="9"/>
      <c r="W637" s="10"/>
      <c r="X637" s="11"/>
      <c r="Y637" s="6">
        <f>SUMIF(Z$191:Z$221,$D637,AB$191:AB$221)</f>
        <v>0</v>
      </c>
      <c r="Z637" s="9"/>
      <c r="AA637" s="10"/>
      <c r="AB637" s="11"/>
      <c r="AC637" s="6">
        <f>SUMIF(AD$191:AD$221,$D637,AF$191:AF$221)</f>
        <v>0</v>
      </c>
      <c r="AD637" s="9"/>
      <c r="AE637" s="10"/>
      <c r="AF637" s="11"/>
      <c r="AG637" s="6">
        <f>SUMIF(AH$191:AH$221,$D637,AJ$191:AJ$221)</f>
        <v>0</v>
      </c>
      <c r="AH637" s="9"/>
      <c r="AI637" s="10"/>
      <c r="AJ637" s="11"/>
      <c r="AK637" s="6">
        <f>SUMIF(AL$191:AL$221,$D637,AN$191:AN$221)</f>
        <v>0</v>
      </c>
      <c r="AL637" s="9"/>
      <c r="AM637" s="10"/>
      <c r="AN637" s="11"/>
      <c r="AO637" s="6">
        <f>SUMIF(AP$191:AP$221,$D637,AR$191:AR$221)</f>
        <v>0</v>
      </c>
      <c r="AP637" s="9"/>
      <c r="AQ637" s="10"/>
      <c r="AR637" s="11"/>
      <c r="AS637" s="6">
        <f>SUMIF(AT$191:AT$221,$D637,AV$191:AV$221)</f>
        <v>0</v>
      </c>
      <c r="AT637" s="9"/>
      <c r="AU637" s="10"/>
      <c r="AV637" s="11"/>
      <c r="AW637" s="6">
        <f>SUMIF(AX$191:AX$221,$D637,AZ$191:AZ$221)</f>
        <v>0</v>
      </c>
      <c r="AX637" s="9"/>
      <c r="AY637" s="10"/>
      <c r="AZ637" s="11"/>
      <c r="BA637" s="6">
        <f>SUMIF(BB$191:BB$221,$D637,BD$191:BD$221)</f>
        <v>0</v>
      </c>
      <c r="BB637" s="9"/>
      <c r="BC637" s="10"/>
      <c r="BD637" s="11"/>
      <c r="BE637" s="6">
        <f>SUMIF(BF$191:BF$221,$D637,BH$191:BH$221)</f>
        <v>0</v>
      </c>
      <c r="BF637" s="9"/>
      <c r="BG637" s="10"/>
      <c r="BH637" s="11"/>
      <c r="BI637" s="6">
        <f>SUMIF(BJ$191:BJ$221,$D637,BL$191:BL$221)</f>
        <v>0</v>
      </c>
      <c r="BJ637" s="9"/>
      <c r="BK637" s="10"/>
      <c r="BL637" s="11"/>
      <c r="BM637" s="6">
        <f>SUMIF(BN$191:BN$221,$D637,BP$191:BP$221)</f>
        <v>0</v>
      </c>
      <c r="BN637" s="9"/>
      <c r="BO637" s="10"/>
      <c r="BP637" s="11"/>
      <c r="BQ637" s="6">
        <f>SUMIF(BR$191:BR$221,$D637,BT$191:BT$221)</f>
        <v>0</v>
      </c>
      <c r="BR637" s="9"/>
      <c r="BS637" s="10"/>
      <c r="BT637" s="11"/>
      <c r="BU637" s="6">
        <f>SUMIF(BV$191:BV$221,$D637,BX$191:BX$221)</f>
        <v>0</v>
      </c>
      <c r="BV637" s="9"/>
      <c r="BW637" s="10"/>
      <c r="BX637" s="11"/>
      <c r="BY637" s="6">
        <f>SUMIF(BZ$191:BZ$221,$D637,CB$191:CB$221)</f>
        <v>0</v>
      </c>
      <c r="BZ637" s="9"/>
      <c r="CA637" s="10"/>
      <c r="CB637" s="11"/>
      <c r="CC637" s="6">
        <f>SUMIF(CD$191:CD$221,$D637,CF$191:CF$221)</f>
        <v>0</v>
      </c>
      <c r="CD637" s="9"/>
      <c r="CE637" s="10"/>
      <c r="CF637" s="11"/>
      <c r="CG637" s="6">
        <f>SUMIF(CH$191:CH$221,$D637,CJ$191:CJ$221)</f>
        <v>0</v>
      </c>
      <c r="CH637" s="9"/>
      <c r="CI637" s="10"/>
      <c r="CJ637" s="11"/>
      <c r="CK637" s="6">
        <f>SUMIF(CL$191:CL$221,$D637,CN$191:CN$221)</f>
        <v>0</v>
      </c>
      <c r="CL637" s="9"/>
      <c r="CM637" s="10"/>
      <c r="CN637" s="11"/>
      <c r="CO637" s="6">
        <f>SUMIF(CP$191:CP$221,$D637,CR$191:CR$221)</f>
        <v>0</v>
      </c>
      <c r="CP637" s="9"/>
      <c r="CQ637" s="10"/>
      <c r="CR637" s="11"/>
      <c r="CS637" s="6">
        <f>SUMIF(CT$191:CT$221,$D637,CV$191:CV$221)</f>
        <v>0</v>
      </c>
      <c r="CT637" s="9"/>
      <c r="CU637" s="10"/>
      <c r="CV637" s="11"/>
      <c r="CW637" s="6">
        <f>SUMIF(CX$191:CX$221,$D637,CZ$191:CZ$221)</f>
        <v>0</v>
      </c>
      <c r="CX637" s="9"/>
      <c r="CY637" s="10"/>
      <c r="CZ637" s="11"/>
      <c r="DA637" s="6">
        <f>SUMIF(DB$191:DB$221,$D637,DD$191:DD$221)</f>
        <v>0</v>
      </c>
      <c r="DB637" s="9"/>
      <c r="DC637" s="10"/>
      <c r="DD637" s="11"/>
      <c r="DE637" s="6">
        <f>SUMIF(DF$191:DF$221,$D637,DH$191:DH$221)</f>
        <v>0</v>
      </c>
      <c r="DF637" s="9"/>
      <c r="DG637" s="10"/>
      <c r="DH637" s="11"/>
      <c r="DI637" s="6">
        <f>SUMIF(DJ$191:DJ$221,$D637,DL$191:DL$221)</f>
        <v>0</v>
      </c>
      <c r="DJ637" s="9"/>
      <c r="DK637" s="10"/>
      <c r="DL637" s="11"/>
      <c r="DM637" s="6">
        <f>SUMIF(DN$191:DN$221,$D637,DP$191:DP$221)</f>
        <v>0</v>
      </c>
      <c r="DN637" s="9"/>
      <c r="DO637" s="10"/>
      <c r="DP637" s="11"/>
      <c r="DQ637" s="6">
        <f>SUMIF(DR$191:DR$221,$D637,DT$191:DT$221)</f>
        <v>0</v>
      </c>
      <c r="DR637" s="9"/>
      <c r="DS637" s="10"/>
      <c r="DT637" s="11"/>
      <c r="DU637" s="6">
        <f>SUMIF(DV$191:DV$221,$D637,DX$191:DX$221)</f>
        <v>0</v>
      </c>
      <c r="DV637" s="9"/>
      <c r="DW637" s="10"/>
      <c r="DX637" s="11"/>
      <c r="DY637" s="6">
        <f>SUMIF(DZ$191:DZ$221,$D637,EB$191:EB$221)</f>
        <v>0</v>
      </c>
      <c r="DZ637" s="9"/>
      <c r="EA637" s="10"/>
      <c r="EB637" s="11"/>
      <c r="EC637" s="6">
        <f>SUMIF(ED$191:ED$221,$D637,EF$191:EF$221)</f>
        <v>0</v>
      </c>
      <c r="ED637" s="9"/>
      <c r="EE637" s="10"/>
      <c r="EF637" s="11"/>
      <c r="EG637" s="6">
        <f>SUMIF(EH$191:EH$221,$D637,EJ$191:EJ$221)</f>
        <v>0</v>
      </c>
      <c r="EH637" s="9"/>
      <c r="EI637" s="10"/>
      <c r="EJ637" s="11"/>
      <c r="EK637" s="6">
        <f>SUMIF(EL$191:EL$221,$D637,EN$191:EN$221)</f>
        <v>0</v>
      </c>
      <c r="EL637" s="9"/>
      <c r="EM637" s="10"/>
      <c r="EN637" s="11"/>
      <c r="EO637" s="6">
        <f>SUMIF(EP$191:EP$221,$D637,ER$191:ER$221)</f>
        <v>0</v>
      </c>
      <c r="EP637" s="9"/>
      <c r="EQ637" s="10"/>
      <c r="ER637" s="11"/>
      <c r="ES637" s="6">
        <f>SUMIF(ET$191:ET$221,$D637,EV$191:EV$221)</f>
        <v>0</v>
      </c>
      <c r="ET637" s="9"/>
      <c r="EU637" s="10"/>
      <c r="EV637" s="11"/>
      <c r="EW637" s="6">
        <f>SUMIF(EX$191:EX$221,$D637,EZ$191:EZ$221)</f>
        <v>0</v>
      </c>
      <c r="EX637" s="9"/>
      <c r="EY637" s="10"/>
      <c r="EZ637" s="11"/>
      <c r="FA637" s="6">
        <f>SUMIF(FB$191:FB$221,$D637,FD$191:FD$221)</f>
        <v>0</v>
      </c>
      <c r="FB637" s="9"/>
      <c r="FC637" s="10"/>
      <c r="FD637" s="11"/>
      <c r="FE637" s="6">
        <f>SUMIF(FF$191:FF$221,$D637,FH$191:FH$221)</f>
        <v>0</v>
      </c>
      <c r="FF637" s="9"/>
      <c r="FG637" s="10"/>
      <c r="FH637" s="11"/>
      <c r="FI637" s="6">
        <f>SUMIF(FJ$191:FJ$221,$D637,FL$191:FL$221)</f>
        <v>0</v>
      </c>
      <c r="FJ637" s="9"/>
      <c r="FK637" s="10"/>
      <c r="FL637" s="11"/>
      <c r="FM637" s="6">
        <f>SUMIF(FN$191:FN$221,$D637,FP$191:FP$221)</f>
        <v>0</v>
      </c>
      <c r="FN637" s="9"/>
      <c r="FO637" s="10"/>
      <c r="FP637" s="11"/>
      <c r="FQ637" s="6">
        <f>SUMIF(FR$191:FR$221,$D637,FT$191:FT$221)</f>
        <v>0</v>
      </c>
      <c r="FR637" s="9"/>
      <c r="FS637" s="10"/>
      <c r="FT637" s="11"/>
      <c r="FU637" s="6">
        <f>SUMIF(FV$191:FV$221,$D637,FX$191:FX$221)</f>
        <v>0</v>
      </c>
      <c r="FV637" s="9"/>
      <c r="FW637" s="10"/>
      <c r="FX637" s="11"/>
      <c r="FY637" s="6">
        <f>SUMIF(FZ$191:FZ$221,$D637,GB$191:GB$221)</f>
        <v>0</v>
      </c>
      <c r="FZ637" s="9"/>
      <c r="GA637" s="10"/>
      <c r="GB637" s="11"/>
      <c r="GC637" s="6">
        <f>SUMIF(GD$191:GD$221,$D637,GF$191:GF$221)</f>
        <v>0</v>
      </c>
      <c r="GD637" s="9"/>
      <c r="GE637" s="10"/>
      <c r="GF637" s="11"/>
      <c r="GG637" s="6">
        <f>SUMIF(GH$191:GH$221,$D637,GJ$191:GJ$221)</f>
        <v>0</v>
      </c>
      <c r="GH637" s="9"/>
      <c r="GI637" s="10"/>
      <c r="GJ637" s="11"/>
      <c r="GK637" s="6">
        <f>SUMIF(GL$191:GL$221,$D637,GN$191:GN$221)</f>
        <v>0</v>
      </c>
      <c r="GL637" s="9"/>
      <c r="GM637" s="10"/>
      <c r="GN637" s="11"/>
      <c r="GO637" s="6">
        <f>SUMIF(GP$191:GP$221,$D637,GR$191:GR$221)</f>
        <v>0</v>
      </c>
      <c r="GP637" s="9"/>
      <c r="GQ637" s="10"/>
      <c r="GR637" s="11"/>
      <c r="GS637" s="6">
        <f>SUMIF(GT$191:GT$221,$D637,GV$191:GV$221)</f>
        <v>0</v>
      </c>
      <c r="GT637" s="9"/>
      <c r="GU637" s="10"/>
      <c r="GV637" s="20"/>
      <c r="GW637" s="19">
        <f t="shared" si="16"/>
        <v>0</v>
      </c>
      <c r="GX637" s="472"/>
      <c r="GY637" s="522"/>
    </row>
    <row r="638" spans="1:207" ht="30.75" customHeight="1">
      <c r="A638" s="47" t="s">
        <v>82</v>
      </c>
      <c r="B638" s="496"/>
      <c r="C638" s="449" t="s">
        <v>530</v>
      </c>
      <c r="D638" s="445" t="s">
        <v>483</v>
      </c>
      <c r="E638" s="6">
        <f>SUMIF(F$222:F$252,$D638,H$222:H$252)</f>
        <v>0</v>
      </c>
      <c r="F638" s="9"/>
      <c r="G638" s="10"/>
      <c r="H638" s="11"/>
      <c r="I638" s="6">
        <f>SUMIF(J$222:J$252,$D638,L$222:L$252)</f>
        <v>0</v>
      </c>
      <c r="J638" s="9"/>
      <c r="K638" s="10"/>
      <c r="L638" s="11"/>
      <c r="M638" s="6">
        <f>SUMIF(N$222:N$252,$D638,P$222:P$252)</f>
        <v>0</v>
      </c>
      <c r="N638" s="9"/>
      <c r="O638" s="10"/>
      <c r="P638" s="11"/>
      <c r="Q638" s="6">
        <f>SUMIF(R$222:R$252,$D638,T$222:T$252)</f>
        <v>0</v>
      </c>
      <c r="R638" s="9"/>
      <c r="S638" s="10"/>
      <c r="T638" s="11"/>
      <c r="U638" s="6">
        <f>SUMIF(V$222:V$252,$D638,X$222:X$252)</f>
        <v>0</v>
      </c>
      <c r="V638" s="9"/>
      <c r="W638" s="10"/>
      <c r="X638" s="11"/>
      <c r="Y638" s="6">
        <f>SUMIF(Z$222:Z$252,$D638,AB$222:AB$252)</f>
        <v>0</v>
      </c>
      <c r="Z638" s="9"/>
      <c r="AA638" s="10"/>
      <c r="AB638" s="11"/>
      <c r="AC638" s="6">
        <f>SUMIF(AD$222:AD$252,$D638,AF$222:AF$252)</f>
        <v>0</v>
      </c>
      <c r="AD638" s="9"/>
      <c r="AE638" s="10"/>
      <c r="AF638" s="11"/>
      <c r="AG638" s="6">
        <f>SUMIF(AH$222:AH$252,$D638,AJ$222:AJ$252)</f>
        <v>0</v>
      </c>
      <c r="AH638" s="9"/>
      <c r="AI638" s="10"/>
      <c r="AJ638" s="11"/>
      <c r="AK638" s="6">
        <f>SUMIF(AL$222:AL$252,$D638,AN$222:AN$252)</f>
        <v>0</v>
      </c>
      <c r="AL638" s="9"/>
      <c r="AM638" s="10"/>
      <c r="AN638" s="11"/>
      <c r="AO638" s="6">
        <f>SUMIF(AP$222:AP$252,$D638,AR$222:AR$252)</f>
        <v>0</v>
      </c>
      <c r="AP638" s="9"/>
      <c r="AQ638" s="10"/>
      <c r="AR638" s="11"/>
      <c r="AS638" s="6">
        <f>SUMIF(AT$222:AT$252,$D638,AV$222:AV$252)</f>
        <v>0</v>
      </c>
      <c r="AT638" s="9"/>
      <c r="AU638" s="10"/>
      <c r="AV638" s="11"/>
      <c r="AW638" s="6">
        <f>SUMIF(AX$222:AX$252,$D638,AZ$222:AZ$252)</f>
        <v>0</v>
      </c>
      <c r="AX638" s="9"/>
      <c r="AY638" s="10"/>
      <c r="AZ638" s="11"/>
      <c r="BA638" s="6">
        <f>SUMIF(BB$222:BB$252,$D638,BD$222:BD$252)</f>
        <v>0</v>
      </c>
      <c r="BB638" s="9"/>
      <c r="BC638" s="10"/>
      <c r="BD638" s="11"/>
      <c r="BE638" s="6">
        <f>SUMIF(BF$222:BF$252,$D638,BH$222:BH$252)</f>
        <v>0</v>
      </c>
      <c r="BF638" s="9"/>
      <c r="BG638" s="10"/>
      <c r="BH638" s="11"/>
      <c r="BI638" s="6">
        <f>SUMIF(BJ$222:BJ$252,$D638,BL$222:BL$252)</f>
        <v>0</v>
      </c>
      <c r="BJ638" s="9"/>
      <c r="BK638" s="10"/>
      <c r="BL638" s="11"/>
      <c r="BM638" s="6">
        <f>SUMIF(BN$222:BN$252,$D638,BP$222:BP$252)</f>
        <v>0</v>
      </c>
      <c r="BN638" s="9"/>
      <c r="BO638" s="10"/>
      <c r="BP638" s="11"/>
      <c r="BQ638" s="6">
        <f>SUMIF(BR$222:BR$252,$D638,BT$222:BT$252)</f>
        <v>0</v>
      </c>
      <c r="BR638" s="9"/>
      <c r="BS638" s="10"/>
      <c r="BT638" s="11"/>
      <c r="BU638" s="6">
        <f>SUMIF(BV$222:BV$252,$D638,BX$222:BX$252)</f>
        <v>0</v>
      </c>
      <c r="BV638" s="9"/>
      <c r="BW638" s="10"/>
      <c r="BX638" s="11"/>
      <c r="BY638" s="6">
        <f>SUMIF(BZ$222:BZ$252,$D638,CB$222:CB$252)</f>
        <v>0</v>
      </c>
      <c r="BZ638" s="9"/>
      <c r="CA638" s="10"/>
      <c r="CB638" s="11"/>
      <c r="CC638" s="6">
        <f>SUMIF(CD$222:CD$252,$D638,CF$222:CF$252)</f>
        <v>0</v>
      </c>
      <c r="CD638" s="9"/>
      <c r="CE638" s="10"/>
      <c r="CF638" s="11"/>
      <c r="CG638" s="6">
        <f>SUMIF(CH$222:CH$252,$D638,CJ$222:CJ$252)</f>
        <v>0</v>
      </c>
      <c r="CH638" s="9"/>
      <c r="CI638" s="10"/>
      <c r="CJ638" s="11"/>
      <c r="CK638" s="6">
        <f>SUMIF(CL$222:CL$252,$D638,CN$222:CN$252)</f>
        <v>0</v>
      </c>
      <c r="CL638" s="9"/>
      <c r="CM638" s="10"/>
      <c r="CN638" s="11"/>
      <c r="CO638" s="6">
        <f>SUMIF(CP$222:CP$252,$D638,CR$222:CR$252)</f>
        <v>0</v>
      </c>
      <c r="CP638" s="9"/>
      <c r="CQ638" s="10"/>
      <c r="CR638" s="11"/>
      <c r="CS638" s="6">
        <f>SUMIF(CT$222:CT$252,$D638,CV$222:CV$252)</f>
        <v>0</v>
      </c>
      <c r="CT638" s="9"/>
      <c r="CU638" s="10"/>
      <c r="CV638" s="11"/>
      <c r="CW638" s="6">
        <f>SUMIF(CX$222:CX$252,$D638,CZ$222:CZ$252)</f>
        <v>0</v>
      </c>
      <c r="CX638" s="9"/>
      <c r="CY638" s="10"/>
      <c r="CZ638" s="11"/>
      <c r="DA638" s="6">
        <f>SUMIF(DB$222:DB$252,$D638,DD$222:DD$252)</f>
        <v>0</v>
      </c>
      <c r="DB638" s="9"/>
      <c r="DC638" s="10"/>
      <c r="DD638" s="11"/>
      <c r="DE638" s="6">
        <f>SUMIF(DF$222:DF$252,$D638,DH$222:DH$252)</f>
        <v>0</v>
      </c>
      <c r="DF638" s="9"/>
      <c r="DG638" s="10"/>
      <c r="DH638" s="11"/>
      <c r="DI638" s="6">
        <f>SUMIF(DJ$222:DJ$252,$D638,DL$222:DL$252)</f>
        <v>0</v>
      </c>
      <c r="DJ638" s="9"/>
      <c r="DK638" s="10"/>
      <c r="DL638" s="11"/>
      <c r="DM638" s="6">
        <f>SUMIF(DN$222:DN$252,$D638,DP$222:DP$252)</f>
        <v>0</v>
      </c>
      <c r="DN638" s="9"/>
      <c r="DO638" s="10"/>
      <c r="DP638" s="11"/>
      <c r="DQ638" s="6">
        <f>SUMIF(DR$222:DR$252,$D638,DT$222:DT$252)</f>
        <v>0</v>
      </c>
      <c r="DR638" s="9"/>
      <c r="DS638" s="10"/>
      <c r="DT638" s="11"/>
      <c r="DU638" s="6">
        <f>SUMIF(DV$222:DV$252,$D638,DX$222:DX$252)</f>
        <v>0</v>
      </c>
      <c r="DV638" s="9"/>
      <c r="DW638" s="10"/>
      <c r="DX638" s="11"/>
      <c r="DY638" s="6">
        <f>SUMIF(DZ$222:DZ$252,$D638,EB$222:EB$252)</f>
        <v>0</v>
      </c>
      <c r="DZ638" s="9"/>
      <c r="EA638" s="10"/>
      <c r="EB638" s="11"/>
      <c r="EC638" s="6">
        <f>SUMIF(ED$222:ED$252,$D638,EF$222:EF$252)</f>
        <v>0</v>
      </c>
      <c r="ED638" s="9"/>
      <c r="EE638" s="10"/>
      <c r="EF638" s="11"/>
      <c r="EG638" s="6">
        <f>SUMIF(EH$222:EH$252,$D638,EJ$222:EJ$252)</f>
        <v>0</v>
      </c>
      <c r="EH638" s="9"/>
      <c r="EI638" s="10"/>
      <c r="EJ638" s="11"/>
      <c r="EK638" s="6">
        <f>SUMIF(EL$222:EL$252,$D638,EN$222:EN$252)</f>
        <v>0</v>
      </c>
      <c r="EL638" s="9"/>
      <c r="EM638" s="10"/>
      <c r="EN638" s="11"/>
      <c r="EO638" s="6">
        <f>SUMIF(EP$222:EP$252,$D638,ER$222:ER$252)</f>
        <v>0</v>
      </c>
      <c r="EP638" s="9"/>
      <c r="EQ638" s="10"/>
      <c r="ER638" s="11"/>
      <c r="ES638" s="6">
        <f>SUMIF(ET$222:ET$252,$D638,EV$222:EV$252)</f>
        <v>0</v>
      </c>
      <c r="ET638" s="9"/>
      <c r="EU638" s="10"/>
      <c r="EV638" s="11"/>
      <c r="EW638" s="6">
        <f>SUMIF(EX$222:EX$252,$D638,EZ$222:EZ$252)</f>
        <v>0</v>
      </c>
      <c r="EX638" s="9"/>
      <c r="EY638" s="10"/>
      <c r="EZ638" s="11"/>
      <c r="FA638" s="6">
        <f>SUMIF(FB$222:FB$252,$D638,FD$222:FD$252)</f>
        <v>0</v>
      </c>
      <c r="FB638" s="9"/>
      <c r="FC638" s="10"/>
      <c r="FD638" s="11"/>
      <c r="FE638" s="6">
        <f>SUMIF(FF$222:FF$252,$D638,FH$222:FH$252)</f>
        <v>0</v>
      </c>
      <c r="FF638" s="9"/>
      <c r="FG638" s="10"/>
      <c r="FH638" s="11"/>
      <c r="FI638" s="6">
        <f>SUMIF(FJ$222:FJ$252,$D638,FL$222:FL$252)</f>
        <v>0</v>
      </c>
      <c r="FJ638" s="9"/>
      <c r="FK638" s="10"/>
      <c r="FL638" s="11"/>
      <c r="FM638" s="6">
        <f>SUMIF(FN$222:FN$252,$D638,FP$222:FP$252)</f>
        <v>0</v>
      </c>
      <c r="FN638" s="9"/>
      <c r="FO638" s="10"/>
      <c r="FP638" s="11"/>
      <c r="FQ638" s="6">
        <f>SUMIF(FR$222:FR$252,$D638,FT$222:FT$252)</f>
        <v>0</v>
      </c>
      <c r="FR638" s="9"/>
      <c r="FS638" s="10"/>
      <c r="FT638" s="11"/>
      <c r="FU638" s="6">
        <f>SUMIF(FV$222:FV$252,$D638,FX$222:FX$252)</f>
        <v>0</v>
      </c>
      <c r="FV638" s="9"/>
      <c r="FW638" s="10"/>
      <c r="FX638" s="11"/>
      <c r="FY638" s="6">
        <f>SUMIF(FZ$222:FZ$252,$D638,GB$222:GB$252)</f>
        <v>0</v>
      </c>
      <c r="FZ638" s="9"/>
      <c r="GA638" s="10"/>
      <c r="GB638" s="11"/>
      <c r="GC638" s="6">
        <f>SUMIF(GD$222:GD$252,$D638,GF$222:GF$252)</f>
        <v>0</v>
      </c>
      <c r="GD638" s="9"/>
      <c r="GE638" s="10"/>
      <c r="GF638" s="11"/>
      <c r="GG638" s="6">
        <f>SUMIF(GH$222:GH$252,$D638,GJ$222:GJ$252)</f>
        <v>0</v>
      </c>
      <c r="GH638" s="9"/>
      <c r="GI638" s="10"/>
      <c r="GJ638" s="11"/>
      <c r="GK638" s="6">
        <f>SUMIF(GL$222:GL$252,$D638,GN$222:GN$252)</f>
        <v>0</v>
      </c>
      <c r="GL638" s="9"/>
      <c r="GM638" s="10"/>
      <c r="GN638" s="11"/>
      <c r="GO638" s="6">
        <f>SUMIF(GP$222:GP$252,$D638,GR$222:GR$252)</f>
        <v>0</v>
      </c>
      <c r="GP638" s="9"/>
      <c r="GQ638" s="10"/>
      <c r="GR638" s="11"/>
      <c r="GS638" s="6">
        <f>SUMIF(GT$222:GT$252,$D638,GV$222:GV$252)</f>
        <v>0</v>
      </c>
      <c r="GT638" s="9"/>
      <c r="GU638" s="10"/>
      <c r="GV638" s="20"/>
      <c r="GW638" s="19">
        <f t="shared" si="16"/>
        <v>0</v>
      </c>
      <c r="GX638" s="472"/>
      <c r="GY638" s="522"/>
    </row>
    <row r="639" spans="1:207" ht="30.75" customHeight="1">
      <c r="A639" s="47" t="s">
        <v>83</v>
      </c>
      <c r="B639" s="496"/>
      <c r="C639" s="449" t="s">
        <v>530</v>
      </c>
      <c r="D639" s="445" t="s">
        <v>483</v>
      </c>
      <c r="E639" s="6">
        <f>SUMIF(F$253:F$283,$D639,H$253:H$283)</f>
        <v>0</v>
      </c>
      <c r="F639" s="9"/>
      <c r="G639" s="10"/>
      <c r="H639" s="11"/>
      <c r="I639" s="6">
        <f>SUMIF(J$253:J$283,$D639,L$253:L$283)</f>
        <v>0</v>
      </c>
      <c r="J639" s="9"/>
      <c r="K639" s="10"/>
      <c r="L639" s="11"/>
      <c r="M639" s="6">
        <f>SUMIF(N$253:N$283,$D639,P$253:P$283)</f>
        <v>0</v>
      </c>
      <c r="N639" s="9"/>
      <c r="O639" s="10"/>
      <c r="P639" s="11"/>
      <c r="Q639" s="6">
        <f>SUMIF(R$253:R$283,$D639,T$253:T$283)</f>
        <v>0</v>
      </c>
      <c r="R639" s="9"/>
      <c r="S639" s="10"/>
      <c r="T639" s="11"/>
      <c r="U639" s="6">
        <f>SUMIF(V$253:V$283,$D639,X$253:X$283)</f>
        <v>0</v>
      </c>
      <c r="V639" s="9"/>
      <c r="W639" s="10"/>
      <c r="X639" s="11"/>
      <c r="Y639" s="6">
        <f>SUMIF(Z$253:Z$283,$D639,AB$253:AB$283)</f>
        <v>0</v>
      </c>
      <c r="Z639" s="9"/>
      <c r="AA639" s="10"/>
      <c r="AB639" s="11"/>
      <c r="AC639" s="6">
        <f>SUMIF(AD$253:AD$283,$D639,AF$253:AF$283)</f>
        <v>0</v>
      </c>
      <c r="AD639" s="9"/>
      <c r="AE639" s="10"/>
      <c r="AF639" s="11"/>
      <c r="AG639" s="6">
        <f>SUMIF(AH$253:AH$283,$D639,AJ$253:AJ$283)</f>
        <v>0</v>
      </c>
      <c r="AH639" s="9"/>
      <c r="AI639" s="10"/>
      <c r="AJ639" s="11"/>
      <c r="AK639" s="6">
        <f>SUMIF(AL$253:AL$283,$D639,AN$253:AN$283)</f>
        <v>0</v>
      </c>
      <c r="AL639" s="9"/>
      <c r="AM639" s="10"/>
      <c r="AN639" s="11"/>
      <c r="AO639" s="6">
        <f>SUMIF(AP$253:AP$283,$D639,AR$253:AR$283)</f>
        <v>0</v>
      </c>
      <c r="AP639" s="9"/>
      <c r="AQ639" s="10"/>
      <c r="AR639" s="11"/>
      <c r="AS639" s="6">
        <f>SUMIF(AT$253:AT$283,$D639,AV$253:AV$283)</f>
        <v>0</v>
      </c>
      <c r="AT639" s="9"/>
      <c r="AU639" s="10"/>
      <c r="AV639" s="11"/>
      <c r="AW639" s="6">
        <f>SUMIF(AX$253:AX$283,$D639,AZ$253:AZ$283)</f>
        <v>0</v>
      </c>
      <c r="AX639" s="9"/>
      <c r="AY639" s="10"/>
      <c r="AZ639" s="11"/>
      <c r="BA639" s="6">
        <f>SUMIF(BB$253:BB$283,$D639,BD$253:BD$283)</f>
        <v>0</v>
      </c>
      <c r="BB639" s="9"/>
      <c r="BC639" s="10"/>
      <c r="BD639" s="11"/>
      <c r="BE639" s="6">
        <f>SUMIF(BF$253:BF$283,$D639,BH$253:BH$283)</f>
        <v>0</v>
      </c>
      <c r="BF639" s="9"/>
      <c r="BG639" s="10"/>
      <c r="BH639" s="11"/>
      <c r="BI639" s="6">
        <f>SUMIF(BJ$253:BJ$283,$D639,BL$253:BL$283)</f>
        <v>0</v>
      </c>
      <c r="BJ639" s="9"/>
      <c r="BK639" s="10"/>
      <c r="BL639" s="11"/>
      <c r="BM639" s="6">
        <f>SUMIF(BN$253:BN$283,$D639,BP$253:BP$283)</f>
        <v>0</v>
      </c>
      <c r="BN639" s="9"/>
      <c r="BO639" s="10"/>
      <c r="BP639" s="11"/>
      <c r="BQ639" s="6">
        <f>SUMIF(BR$253:BR$283,$D639,BT$253:BT$283)</f>
        <v>0</v>
      </c>
      <c r="BR639" s="9"/>
      <c r="BS639" s="10"/>
      <c r="BT639" s="11"/>
      <c r="BU639" s="6">
        <f>SUMIF(BV$253:BV$283,$D639,BX$253:BX$283)</f>
        <v>0</v>
      </c>
      <c r="BV639" s="9"/>
      <c r="BW639" s="10"/>
      <c r="BX639" s="11"/>
      <c r="BY639" s="6">
        <f>SUMIF(BZ$253:BZ$283,$D639,CB$253:CB$283)</f>
        <v>0</v>
      </c>
      <c r="BZ639" s="9"/>
      <c r="CA639" s="10"/>
      <c r="CB639" s="11"/>
      <c r="CC639" s="6">
        <f>SUMIF(CD$253:CD$283,$D639,CF$253:CF$283)</f>
        <v>0</v>
      </c>
      <c r="CD639" s="9"/>
      <c r="CE639" s="10"/>
      <c r="CF639" s="11"/>
      <c r="CG639" s="6">
        <f>SUMIF(CH$253:CH$283,$D639,CJ$253:CJ$283)</f>
        <v>0</v>
      </c>
      <c r="CH639" s="9"/>
      <c r="CI639" s="10"/>
      <c r="CJ639" s="11"/>
      <c r="CK639" s="6">
        <f>SUMIF(CL$253:CL$283,$D639,CN$253:CN$283)</f>
        <v>0</v>
      </c>
      <c r="CL639" s="9"/>
      <c r="CM639" s="10"/>
      <c r="CN639" s="11"/>
      <c r="CO639" s="6">
        <f>SUMIF(CP$253:CP$283,$D639,CR$253:CR$283)</f>
        <v>0</v>
      </c>
      <c r="CP639" s="9"/>
      <c r="CQ639" s="10"/>
      <c r="CR639" s="11"/>
      <c r="CS639" s="6">
        <f>SUMIF(CT$253:CT$283,$D639,CV$253:CV$283)</f>
        <v>0</v>
      </c>
      <c r="CT639" s="9"/>
      <c r="CU639" s="10"/>
      <c r="CV639" s="11"/>
      <c r="CW639" s="6">
        <f>SUMIF(CX$253:CX$283,$D639,CZ$253:CZ$283)</f>
        <v>0</v>
      </c>
      <c r="CX639" s="9"/>
      <c r="CY639" s="10"/>
      <c r="CZ639" s="11"/>
      <c r="DA639" s="6">
        <f>SUMIF(DB$253:DB$283,$D639,DD$253:DD$283)</f>
        <v>0</v>
      </c>
      <c r="DB639" s="9"/>
      <c r="DC639" s="10"/>
      <c r="DD639" s="11"/>
      <c r="DE639" s="6">
        <f>SUMIF(DF$253:DF$283,$D639,DH$253:DH$283)</f>
        <v>0</v>
      </c>
      <c r="DF639" s="9"/>
      <c r="DG639" s="10"/>
      <c r="DH639" s="11"/>
      <c r="DI639" s="6">
        <f>SUMIF(DJ$253:DJ$283,$D639,DL$253:DL$283)</f>
        <v>0</v>
      </c>
      <c r="DJ639" s="9"/>
      <c r="DK639" s="10"/>
      <c r="DL639" s="11"/>
      <c r="DM639" s="6">
        <f>SUMIF(DN$253:DN$283,$D639,DP$253:DP$283)</f>
        <v>0</v>
      </c>
      <c r="DN639" s="9"/>
      <c r="DO639" s="10"/>
      <c r="DP639" s="11"/>
      <c r="DQ639" s="6">
        <f>SUMIF(DR$253:DR$283,$D639,DT$253:DT$283)</f>
        <v>0</v>
      </c>
      <c r="DR639" s="9"/>
      <c r="DS639" s="10"/>
      <c r="DT639" s="11"/>
      <c r="DU639" s="6">
        <f>SUMIF(DV$253:DV$283,$D639,DX$253:DX$283)</f>
        <v>0</v>
      </c>
      <c r="DV639" s="9"/>
      <c r="DW639" s="10"/>
      <c r="DX639" s="11"/>
      <c r="DY639" s="6">
        <f>SUMIF(DZ$253:DZ$283,$D639,EB$253:EB$283)</f>
        <v>0</v>
      </c>
      <c r="DZ639" s="9"/>
      <c r="EA639" s="10"/>
      <c r="EB639" s="11"/>
      <c r="EC639" s="6">
        <f>SUMIF(ED$253:ED$283,$D639,EF$253:EF$283)</f>
        <v>0</v>
      </c>
      <c r="ED639" s="9"/>
      <c r="EE639" s="10"/>
      <c r="EF639" s="11"/>
      <c r="EG639" s="6">
        <f>SUMIF(EH$253:EH$283,$D639,EJ$253:EJ$283)</f>
        <v>0</v>
      </c>
      <c r="EH639" s="9"/>
      <c r="EI639" s="10"/>
      <c r="EJ639" s="11"/>
      <c r="EK639" s="6">
        <f>SUMIF(EL$253:EL$283,$D639,EN$253:EN$283)</f>
        <v>0</v>
      </c>
      <c r="EL639" s="9"/>
      <c r="EM639" s="10"/>
      <c r="EN639" s="11"/>
      <c r="EO639" s="6">
        <f>SUMIF(EP$253:EP$283,$D639,ER$253:ER$283)</f>
        <v>0</v>
      </c>
      <c r="EP639" s="9"/>
      <c r="EQ639" s="10"/>
      <c r="ER639" s="11"/>
      <c r="ES639" s="6">
        <f>SUMIF(ET$253:ET$283,$D639,EV$253:EV$283)</f>
        <v>0</v>
      </c>
      <c r="ET639" s="9"/>
      <c r="EU639" s="10"/>
      <c r="EV639" s="11"/>
      <c r="EW639" s="6">
        <f>SUMIF(EX$253:EX$283,$D639,EZ$253:EZ$283)</f>
        <v>0</v>
      </c>
      <c r="EX639" s="9"/>
      <c r="EY639" s="10"/>
      <c r="EZ639" s="11"/>
      <c r="FA639" s="6">
        <f>SUMIF(FB$253:FB$283,$D639,FD$253:FD$283)</f>
        <v>0</v>
      </c>
      <c r="FB639" s="9"/>
      <c r="FC639" s="10"/>
      <c r="FD639" s="11"/>
      <c r="FE639" s="6">
        <f>SUMIF(FF$253:FF$283,$D639,FH$253:FH$283)</f>
        <v>0</v>
      </c>
      <c r="FF639" s="9"/>
      <c r="FG639" s="10"/>
      <c r="FH639" s="11"/>
      <c r="FI639" s="6">
        <f>SUMIF(FJ$253:FJ$283,$D639,FL$253:FL$283)</f>
        <v>0</v>
      </c>
      <c r="FJ639" s="9"/>
      <c r="FK639" s="10"/>
      <c r="FL639" s="11"/>
      <c r="FM639" s="6">
        <f>SUMIF(FN$253:FN$283,$D639,FP$253:FP$283)</f>
        <v>0</v>
      </c>
      <c r="FN639" s="9"/>
      <c r="FO639" s="10"/>
      <c r="FP639" s="11"/>
      <c r="FQ639" s="6">
        <f>SUMIF(FR$253:FR$283,$D639,FT$253:FT$283)</f>
        <v>0</v>
      </c>
      <c r="FR639" s="9"/>
      <c r="FS639" s="10"/>
      <c r="FT639" s="11"/>
      <c r="FU639" s="6">
        <f>SUMIF(FV$253:FV$283,$D639,FX$253:FX$283)</f>
        <v>0</v>
      </c>
      <c r="FV639" s="9"/>
      <c r="FW639" s="10"/>
      <c r="FX639" s="11"/>
      <c r="FY639" s="6">
        <f>SUMIF(FZ$253:FZ$283,$D639,GB$253:GB$283)</f>
        <v>0</v>
      </c>
      <c r="FZ639" s="9"/>
      <c r="GA639" s="10"/>
      <c r="GB639" s="11"/>
      <c r="GC639" s="6">
        <f>SUMIF(GD$253:GD$283,$D639,GF$253:GF$283)</f>
        <v>0</v>
      </c>
      <c r="GD639" s="9"/>
      <c r="GE639" s="10"/>
      <c r="GF639" s="11"/>
      <c r="GG639" s="6">
        <f>SUMIF(GH$253:GH$283,$D639,GJ$253:GJ$283)</f>
        <v>0</v>
      </c>
      <c r="GH639" s="9"/>
      <c r="GI639" s="10"/>
      <c r="GJ639" s="11"/>
      <c r="GK639" s="6">
        <f>SUMIF(GL$253:GL$283,$D639,GN$253:GN$283)</f>
        <v>0</v>
      </c>
      <c r="GL639" s="9"/>
      <c r="GM639" s="10"/>
      <c r="GN639" s="11"/>
      <c r="GO639" s="6">
        <f>SUMIF(GP$253:GP$283,$D639,GR$253:GR$283)</f>
        <v>0</v>
      </c>
      <c r="GP639" s="9"/>
      <c r="GQ639" s="10"/>
      <c r="GR639" s="11"/>
      <c r="GS639" s="6">
        <f>SUMIF(GT$253:GT$283,$D639,GV$253:GV$283)</f>
        <v>0</v>
      </c>
      <c r="GT639" s="9"/>
      <c r="GU639" s="10"/>
      <c r="GV639" s="20"/>
      <c r="GW639" s="19">
        <f t="shared" si="16"/>
        <v>0</v>
      </c>
      <c r="GX639" s="472"/>
      <c r="GY639" s="522"/>
    </row>
    <row r="640" spans="1:207" ht="30.75" customHeight="1">
      <c r="A640" s="47" t="s">
        <v>84</v>
      </c>
      <c r="B640" s="496"/>
      <c r="C640" s="449" t="s">
        <v>530</v>
      </c>
      <c r="D640" s="445" t="s">
        <v>483</v>
      </c>
      <c r="E640" s="6">
        <f>SUMIF(F$284:F$314,$D640,H$284:H$314)</f>
        <v>0</v>
      </c>
      <c r="F640" s="9"/>
      <c r="G640" s="10"/>
      <c r="H640" s="11"/>
      <c r="I640" s="6">
        <f>SUMIF(J$284:J$314,$D640,L$284:L$314)</f>
        <v>0</v>
      </c>
      <c r="J640" s="9"/>
      <c r="K640" s="10"/>
      <c r="L640" s="11"/>
      <c r="M640" s="6">
        <f>SUMIF(N$284:N$314,$D640,P$284:P$314)</f>
        <v>0</v>
      </c>
      <c r="N640" s="9"/>
      <c r="O640" s="10"/>
      <c r="P640" s="11"/>
      <c r="Q640" s="6">
        <f>SUMIF(R$284:R$314,$D640,T$284:T$314)</f>
        <v>0</v>
      </c>
      <c r="R640" s="9"/>
      <c r="S640" s="10"/>
      <c r="T640" s="11"/>
      <c r="U640" s="6">
        <f>SUMIF(V$284:V$314,$D640,X$284:X$314)</f>
        <v>0</v>
      </c>
      <c r="V640" s="9"/>
      <c r="W640" s="10"/>
      <c r="X640" s="11"/>
      <c r="Y640" s="6">
        <f>SUMIF(Z$284:Z$314,$D640,AB$284:AB$314)</f>
        <v>0</v>
      </c>
      <c r="Z640" s="9"/>
      <c r="AA640" s="10"/>
      <c r="AB640" s="11"/>
      <c r="AC640" s="6">
        <f>SUMIF(AD$284:AD$314,$D640,AF$284:AF$314)</f>
        <v>0</v>
      </c>
      <c r="AD640" s="9"/>
      <c r="AE640" s="10"/>
      <c r="AF640" s="11"/>
      <c r="AG640" s="6">
        <f>SUMIF(AH$284:AH$314,$D640,AJ$284:AJ$314)</f>
        <v>0</v>
      </c>
      <c r="AH640" s="9"/>
      <c r="AI640" s="10"/>
      <c r="AJ640" s="11"/>
      <c r="AK640" s="6">
        <f>SUMIF(AL$284:AL$314,$D640,AN$284:AN$314)</f>
        <v>0</v>
      </c>
      <c r="AL640" s="9"/>
      <c r="AM640" s="10"/>
      <c r="AN640" s="11"/>
      <c r="AO640" s="6">
        <f>SUMIF(AP$284:AP$314,$D640,AR$284:AR$314)</f>
        <v>0</v>
      </c>
      <c r="AP640" s="9"/>
      <c r="AQ640" s="10"/>
      <c r="AR640" s="11"/>
      <c r="AS640" s="6">
        <f>SUMIF(AT$284:AT$314,$D640,AV$284:AV$314)</f>
        <v>0</v>
      </c>
      <c r="AT640" s="9"/>
      <c r="AU640" s="10"/>
      <c r="AV640" s="11"/>
      <c r="AW640" s="6">
        <f>SUMIF(AX$284:AX$314,$D640,AZ$284:AZ$314)</f>
        <v>0</v>
      </c>
      <c r="AX640" s="9"/>
      <c r="AY640" s="10"/>
      <c r="AZ640" s="11"/>
      <c r="BA640" s="6">
        <f>SUMIF(BB$284:BB$314,$D640,BD$284:BD$314)</f>
        <v>0</v>
      </c>
      <c r="BB640" s="9"/>
      <c r="BC640" s="10"/>
      <c r="BD640" s="11"/>
      <c r="BE640" s="6">
        <f>SUMIF(BF$284:BF$314,$D640,BH$284:BH$314)</f>
        <v>0</v>
      </c>
      <c r="BF640" s="9"/>
      <c r="BG640" s="10"/>
      <c r="BH640" s="11"/>
      <c r="BI640" s="6">
        <f>SUMIF(BJ$284:BJ$314,$D640,BL$284:BL$314)</f>
        <v>0</v>
      </c>
      <c r="BJ640" s="9"/>
      <c r="BK640" s="10"/>
      <c r="BL640" s="11"/>
      <c r="BM640" s="6">
        <f>SUMIF(BN$284:BN$314,$D640,BP$284:BP$314)</f>
        <v>0</v>
      </c>
      <c r="BN640" s="9"/>
      <c r="BO640" s="10"/>
      <c r="BP640" s="11"/>
      <c r="BQ640" s="6">
        <f>SUMIF(BR$284:BR$314,$D640,BT$284:BT$314)</f>
        <v>0</v>
      </c>
      <c r="BR640" s="9"/>
      <c r="BS640" s="10"/>
      <c r="BT640" s="11"/>
      <c r="BU640" s="6">
        <f>SUMIF(BV$284:BV$314,$D640,BX$284:BX$314)</f>
        <v>0</v>
      </c>
      <c r="BV640" s="9"/>
      <c r="BW640" s="10"/>
      <c r="BX640" s="11"/>
      <c r="BY640" s="6">
        <f>SUMIF(BZ$284:BZ$314,$D640,CB$284:CB$314)</f>
        <v>0</v>
      </c>
      <c r="BZ640" s="9"/>
      <c r="CA640" s="10"/>
      <c r="CB640" s="11"/>
      <c r="CC640" s="6">
        <f>SUMIF(CD$284:CD$314,$D640,CF$284:CF$314)</f>
        <v>0</v>
      </c>
      <c r="CD640" s="9"/>
      <c r="CE640" s="10"/>
      <c r="CF640" s="11"/>
      <c r="CG640" s="6">
        <f>SUMIF(CH$284:CH$314,$D640,CJ$284:CJ$314)</f>
        <v>0</v>
      </c>
      <c r="CH640" s="9"/>
      <c r="CI640" s="10"/>
      <c r="CJ640" s="11"/>
      <c r="CK640" s="6">
        <f>SUMIF(CL$284:CL$314,$D640,CN$284:CN$314)</f>
        <v>0</v>
      </c>
      <c r="CL640" s="9"/>
      <c r="CM640" s="10"/>
      <c r="CN640" s="11"/>
      <c r="CO640" s="6">
        <f>SUMIF(CP$284:CP$314,$D640,CR$284:CR$314)</f>
        <v>0</v>
      </c>
      <c r="CP640" s="9"/>
      <c r="CQ640" s="10"/>
      <c r="CR640" s="11"/>
      <c r="CS640" s="6">
        <f>SUMIF(CT$284:CT$314,$D640,CV$284:CV$314)</f>
        <v>0</v>
      </c>
      <c r="CT640" s="9"/>
      <c r="CU640" s="10"/>
      <c r="CV640" s="11"/>
      <c r="CW640" s="6">
        <f>SUMIF(CX$284:CX$314,$D640,CZ$284:CZ$314)</f>
        <v>0</v>
      </c>
      <c r="CX640" s="9"/>
      <c r="CY640" s="10"/>
      <c r="CZ640" s="11"/>
      <c r="DA640" s="6">
        <f>SUMIF(DB$284:DB$314,$D640,DD$284:DD$314)</f>
        <v>0</v>
      </c>
      <c r="DB640" s="9"/>
      <c r="DC640" s="10"/>
      <c r="DD640" s="11"/>
      <c r="DE640" s="6">
        <f>SUMIF(DF$284:DF$314,$D640,DH$284:DH$314)</f>
        <v>0</v>
      </c>
      <c r="DF640" s="9"/>
      <c r="DG640" s="10"/>
      <c r="DH640" s="11"/>
      <c r="DI640" s="6">
        <f>SUMIF(DJ$284:DJ$314,$D640,DL$284:DL$314)</f>
        <v>0</v>
      </c>
      <c r="DJ640" s="9"/>
      <c r="DK640" s="10"/>
      <c r="DL640" s="11"/>
      <c r="DM640" s="6">
        <f>SUMIF(DN$284:DN$314,$D640,DP$284:DP$314)</f>
        <v>0</v>
      </c>
      <c r="DN640" s="9"/>
      <c r="DO640" s="10"/>
      <c r="DP640" s="11"/>
      <c r="DQ640" s="6">
        <f>SUMIF(DR$284:DR$314,$D640,DT$284:DT$314)</f>
        <v>0</v>
      </c>
      <c r="DR640" s="9"/>
      <c r="DS640" s="10"/>
      <c r="DT640" s="11"/>
      <c r="DU640" s="6">
        <f>SUMIF(DV$284:DV$314,$D640,DX$284:DX$314)</f>
        <v>0</v>
      </c>
      <c r="DV640" s="9"/>
      <c r="DW640" s="10"/>
      <c r="DX640" s="11"/>
      <c r="DY640" s="6">
        <f>SUMIF(DZ$284:DZ$314,$D640,EB$284:EB$314)</f>
        <v>0</v>
      </c>
      <c r="DZ640" s="9"/>
      <c r="EA640" s="10"/>
      <c r="EB640" s="11"/>
      <c r="EC640" s="6">
        <f>SUMIF(ED$284:ED$314,$D640,EF$284:EF$314)</f>
        <v>0</v>
      </c>
      <c r="ED640" s="9"/>
      <c r="EE640" s="10"/>
      <c r="EF640" s="11"/>
      <c r="EG640" s="6">
        <f>SUMIF(EH$284:EH$314,$D640,EJ$284:EJ$314)</f>
        <v>0</v>
      </c>
      <c r="EH640" s="9"/>
      <c r="EI640" s="10"/>
      <c r="EJ640" s="11"/>
      <c r="EK640" s="6">
        <f>SUMIF(EL$284:EL$314,$D640,EN$284:EN$314)</f>
        <v>0</v>
      </c>
      <c r="EL640" s="9"/>
      <c r="EM640" s="10"/>
      <c r="EN640" s="11"/>
      <c r="EO640" s="6">
        <f>SUMIF(EP$284:EP$314,$D640,ER$284:ER$314)</f>
        <v>0</v>
      </c>
      <c r="EP640" s="9"/>
      <c r="EQ640" s="10"/>
      <c r="ER640" s="11"/>
      <c r="ES640" s="6">
        <f>SUMIF(ET$284:ET$314,$D640,EV$284:EV$314)</f>
        <v>0</v>
      </c>
      <c r="ET640" s="9"/>
      <c r="EU640" s="10"/>
      <c r="EV640" s="11"/>
      <c r="EW640" s="6">
        <f>SUMIF(EX$284:EX$314,$D640,EZ$284:EZ$314)</f>
        <v>0</v>
      </c>
      <c r="EX640" s="9"/>
      <c r="EY640" s="10"/>
      <c r="EZ640" s="11"/>
      <c r="FA640" s="6">
        <f>SUMIF(FB$284:FB$314,$D640,FD$284:FD$314)</f>
        <v>0</v>
      </c>
      <c r="FB640" s="9"/>
      <c r="FC640" s="10"/>
      <c r="FD640" s="11"/>
      <c r="FE640" s="6">
        <f>SUMIF(FF$284:FF$314,$D640,FH$284:FH$314)</f>
        <v>0</v>
      </c>
      <c r="FF640" s="9"/>
      <c r="FG640" s="10"/>
      <c r="FH640" s="11"/>
      <c r="FI640" s="6">
        <f>SUMIF(FJ$284:FJ$314,$D640,FL$284:FL$314)</f>
        <v>0</v>
      </c>
      <c r="FJ640" s="9"/>
      <c r="FK640" s="10"/>
      <c r="FL640" s="11"/>
      <c r="FM640" s="6">
        <f>SUMIF(FN$284:FN$314,$D640,FP$284:FP$314)</f>
        <v>0</v>
      </c>
      <c r="FN640" s="9"/>
      <c r="FO640" s="10"/>
      <c r="FP640" s="11"/>
      <c r="FQ640" s="6">
        <f>SUMIF(FR$284:FR$314,$D640,FT$284:FT$314)</f>
        <v>0</v>
      </c>
      <c r="FR640" s="9"/>
      <c r="FS640" s="10"/>
      <c r="FT640" s="11"/>
      <c r="FU640" s="6">
        <f>SUMIF(FV$284:FV$314,$D640,FX$284:FX$314)</f>
        <v>0</v>
      </c>
      <c r="FV640" s="9"/>
      <c r="FW640" s="10"/>
      <c r="FX640" s="11"/>
      <c r="FY640" s="6">
        <f>SUMIF(FZ$284:FZ$314,$D640,GB$284:GB$314)</f>
        <v>0</v>
      </c>
      <c r="FZ640" s="9"/>
      <c r="GA640" s="10"/>
      <c r="GB640" s="11"/>
      <c r="GC640" s="6">
        <f>SUMIF(GD$284:GD$314,$D640,GF$284:GF$314)</f>
        <v>0</v>
      </c>
      <c r="GD640" s="9"/>
      <c r="GE640" s="10"/>
      <c r="GF640" s="11"/>
      <c r="GG640" s="6">
        <f>SUMIF(GH$284:GH$314,$D640,GJ$284:GJ$314)</f>
        <v>0</v>
      </c>
      <c r="GH640" s="9"/>
      <c r="GI640" s="10"/>
      <c r="GJ640" s="11"/>
      <c r="GK640" s="6">
        <f>SUMIF(GL$284:GL$314,$D640,GN$284:GN$314)</f>
        <v>0</v>
      </c>
      <c r="GL640" s="9"/>
      <c r="GM640" s="10"/>
      <c r="GN640" s="11"/>
      <c r="GO640" s="6">
        <f>SUMIF(GP$284:GP$314,$D640,GR$284:GR$314)</f>
        <v>0</v>
      </c>
      <c r="GP640" s="9"/>
      <c r="GQ640" s="10"/>
      <c r="GR640" s="11"/>
      <c r="GS640" s="6">
        <f>SUMIF(GT$284:GT$314,$D640,GV$284:GV$314)</f>
        <v>0</v>
      </c>
      <c r="GT640" s="9"/>
      <c r="GU640" s="10"/>
      <c r="GV640" s="20"/>
      <c r="GW640" s="19">
        <f t="shared" si="16"/>
        <v>0</v>
      </c>
      <c r="GX640" s="472"/>
      <c r="GY640" s="522"/>
    </row>
    <row r="641" spans="1:207" ht="30.75" customHeight="1">
      <c r="A641" s="47" t="s">
        <v>85</v>
      </c>
      <c r="B641" s="496"/>
      <c r="C641" s="449" t="s">
        <v>530</v>
      </c>
      <c r="D641" s="445" t="s">
        <v>483</v>
      </c>
      <c r="E641" s="6">
        <f>SUMIF(F$315:F$345,$D641,H$315:H$345)</f>
        <v>0</v>
      </c>
      <c r="F641" s="9"/>
      <c r="G641" s="10"/>
      <c r="H641" s="11"/>
      <c r="I641" s="6">
        <f>SUMIF(J$315:J$345,$D641,L$315:L$345)</f>
        <v>0</v>
      </c>
      <c r="J641" s="9"/>
      <c r="K641" s="10"/>
      <c r="L641" s="11"/>
      <c r="M641" s="6">
        <f>SUMIF(N$315:N$345,$D641,P$315:P$345)</f>
        <v>0</v>
      </c>
      <c r="N641" s="9"/>
      <c r="O641" s="10"/>
      <c r="P641" s="11"/>
      <c r="Q641" s="6">
        <f>SUMIF(R$315:R$345,$D641,T$315:T$345)</f>
        <v>0</v>
      </c>
      <c r="R641" s="9"/>
      <c r="S641" s="10"/>
      <c r="T641" s="11"/>
      <c r="U641" s="6">
        <f>SUMIF(V$315:V$345,$D641,X$315:X$345)</f>
        <v>0</v>
      </c>
      <c r="V641" s="9"/>
      <c r="W641" s="10"/>
      <c r="X641" s="11"/>
      <c r="Y641" s="6">
        <f>SUMIF(Z$315:Z$345,$D641,AB$315:AB$345)</f>
        <v>0</v>
      </c>
      <c r="Z641" s="9"/>
      <c r="AA641" s="10"/>
      <c r="AB641" s="11"/>
      <c r="AC641" s="6">
        <f>SUMIF(AD$315:AD$345,$D641,AF$315:AF$345)</f>
        <v>0</v>
      </c>
      <c r="AD641" s="9"/>
      <c r="AE641" s="10"/>
      <c r="AF641" s="11"/>
      <c r="AG641" s="6">
        <f>SUMIF(AH$315:AH$345,$D641,AJ$315:AJ$345)</f>
        <v>0</v>
      </c>
      <c r="AH641" s="9"/>
      <c r="AI641" s="10"/>
      <c r="AJ641" s="11"/>
      <c r="AK641" s="6">
        <f>SUMIF(AL$315:AL$345,$D641,AN$315:AN$345)</f>
        <v>0</v>
      </c>
      <c r="AL641" s="9"/>
      <c r="AM641" s="10"/>
      <c r="AN641" s="11"/>
      <c r="AO641" s="6">
        <f>SUMIF(AP$315:AP$345,$D641,AR$315:AR$345)</f>
        <v>0</v>
      </c>
      <c r="AP641" s="9"/>
      <c r="AQ641" s="10"/>
      <c r="AR641" s="11"/>
      <c r="AS641" s="6">
        <f>SUMIF(AT$315:AT$345,$D641,AV$315:AV$345)</f>
        <v>0</v>
      </c>
      <c r="AT641" s="9"/>
      <c r="AU641" s="10"/>
      <c r="AV641" s="11"/>
      <c r="AW641" s="6">
        <f>SUMIF(AX$315:AX$345,$D641,AZ$315:AZ$345)</f>
        <v>0</v>
      </c>
      <c r="AX641" s="9"/>
      <c r="AY641" s="10"/>
      <c r="AZ641" s="11"/>
      <c r="BA641" s="6">
        <f>SUMIF(BB$315:BB$345,$D641,BD$315:BD$345)</f>
        <v>0</v>
      </c>
      <c r="BB641" s="9"/>
      <c r="BC641" s="10"/>
      <c r="BD641" s="11"/>
      <c r="BE641" s="6">
        <f>SUMIF(BF$315:BF$345,$D641,BH$315:BH$345)</f>
        <v>0</v>
      </c>
      <c r="BF641" s="9"/>
      <c r="BG641" s="10"/>
      <c r="BH641" s="11"/>
      <c r="BI641" s="6">
        <f>SUMIF(BJ$315:BJ$345,$D641,BL$315:BL$345)</f>
        <v>0</v>
      </c>
      <c r="BJ641" s="9"/>
      <c r="BK641" s="10"/>
      <c r="BL641" s="11"/>
      <c r="BM641" s="6">
        <f>SUMIF(BN$315:BN$345,$D641,BP$315:BP$345)</f>
        <v>0</v>
      </c>
      <c r="BN641" s="9"/>
      <c r="BO641" s="10"/>
      <c r="BP641" s="11"/>
      <c r="BQ641" s="6">
        <f>SUMIF(BR$315:BR$345,$D641,BT$315:BT$345)</f>
        <v>0</v>
      </c>
      <c r="BR641" s="9"/>
      <c r="BS641" s="10"/>
      <c r="BT641" s="11"/>
      <c r="BU641" s="6">
        <f>SUMIF(BV$315:BV$345,$D641,BX$315:BX$345)</f>
        <v>0</v>
      </c>
      <c r="BV641" s="9"/>
      <c r="BW641" s="10"/>
      <c r="BX641" s="11"/>
      <c r="BY641" s="6">
        <f>SUMIF(BZ$315:BZ$345,$D641,CB$315:CB$345)</f>
        <v>0</v>
      </c>
      <c r="BZ641" s="9"/>
      <c r="CA641" s="10"/>
      <c r="CB641" s="11"/>
      <c r="CC641" s="6">
        <f>SUMIF(CD$315:CD$345,$D641,CF$315:CF$345)</f>
        <v>0</v>
      </c>
      <c r="CD641" s="9"/>
      <c r="CE641" s="10"/>
      <c r="CF641" s="11"/>
      <c r="CG641" s="6">
        <f>SUMIF(CH$315:CH$345,$D641,CJ$315:CJ$345)</f>
        <v>0</v>
      </c>
      <c r="CH641" s="9"/>
      <c r="CI641" s="10"/>
      <c r="CJ641" s="11"/>
      <c r="CK641" s="6">
        <f>SUMIF(CL$315:CL$345,$D641,CN$315:CN$345)</f>
        <v>0</v>
      </c>
      <c r="CL641" s="9"/>
      <c r="CM641" s="10"/>
      <c r="CN641" s="11"/>
      <c r="CO641" s="6">
        <f>SUMIF(CP$315:CP$345,$D641,CR$315:CR$345)</f>
        <v>0</v>
      </c>
      <c r="CP641" s="9"/>
      <c r="CQ641" s="10"/>
      <c r="CR641" s="11"/>
      <c r="CS641" s="6">
        <f>SUMIF(CT$315:CT$345,$D641,CV$315:CV$345)</f>
        <v>0</v>
      </c>
      <c r="CT641" s="9"/>
      <c r="CU641" s="10"/>
      <c r="CV641" s="11"/>
      <c r="CW641" s="6">
        <f>SUMIF(CX$315:CX$345,$D641,CZ$315:CZ$345)</f>
        <v>0</v>
      </c>
      <c r="CX641" s="9"/>
      <c r="CY641" s="10"/>
      <c r="CZ641" s="11"/>
      <c r="DA641" s="6">
        <f>SUMIF(DB$315:DB$345,$D641,DD$315:DD$345)</f>
        <v>0</v>
      </c>
      <c r="DB641" s="9"/>
      <c r="DC641" s="10"/>
      <c r="DD641" s="11"/>
      <c r="DE641" s="6">
        <f>SUMIF(DF$315:DF$345,$D641,DH$315:DH$345)</f>
        <v>0</v>
      </c>
      <c r="DF641" s="9"/>
      <c r="DG641" s="10"/>
      <c r="DH641" s="11"/>
      <c r="DI641" s="6">
        <f>SUMIF(DJ$315:DJ$345,$D641,DL$315:DL$345)</f>
        <v>0</v>
      </c>
      <c r="DJ641" s="9"/>
      <c r="DK641" s="10"/>
      <c r="DL641" s="11"/>
      <c r="DM641" s="6">
        <f>SUMIF(DN$315:DN$345,$D641,DP$315:DP$345)</f>
        <v>0</v>
      </c>
      <c r="DN641" s="9"/>
      <c r="DO641" s="10"/>
      <c r="DP641" s="11"/>
      <c r="DQ641" s="6">
        <f>SUMIF(DR$315:DR$345,$D641,DT$315:DT$345)</f>
        <v>0</v>
      </c>
      <c r="DR641" s="9"/>
      <c r="DS641" s="10"/>
      <c r="DT641" s="11"/>
      <c r="DU641" s="6">
        <f>SUMIF(DV$315:DV$345,$D641,DX$315:DX$345)</f>
        <v>0</v>
      </c>
      <c r="DV641" s="9"/>
      <c r="DW641" s="10"/>
      <c r="DX641" s="11"/>
      <c r="DY641" s="6">
        <f>SUMIF(DZ$315:DZ$345,$D641,EB$315:EB$345)</f>
        <v>0</v>
      </c>
      <c r="DZ641" s="9"/>
      <c r="EA641" s="10"/>
      <c r="EB641" s="11"/>
      <c r="EC641" s="6">
        <f>SUMIF(ED$315:ED$345,$D641,EF$315:EF$345)</f>
        <v>0</v>
      </c>
      <c r="ED641" s="9"/>
      <c r="EE641" s="10"/>
      <c r="EF641" s="11"/>
      <c r="EG641" s="6">
        <f>SUMIF(EH$315:EH$345,$D641,EJ$315:EJ$345)</f>
        <v>0</v>
      </c>
      <c r="EH641" s="9"/>
      <c r="EI641" s="10"/>
      <c r="EJ641" s="11"/>
      <c r="EK641" s="6">
        <f>SUMIF(EL$315:EL$345,$D641,EN$315:EN$345)</f>
        <v>0</v>
      </c>
      <c r="EL641" s="9"/>
      <c r="EM641" s="10"/>
      <c r="EN641" s="11"/>
      <c r="EO641" s="6">
        <f>SUMIF(EP$315:EP$345,$D641,ER$315:ER$345)</f>
        <v>0</v>
      </c>
      <c r="EP641" s="9"/>
      <c r="EQ641" s="10"/>
      <c r="ER641" s="11"/>
      <c r="ES641" s="6">
        <f>SUMIF(ET$315:ET$345,$D641,EV$315:EV$345)</f>
        <v>0</v>
      </c>
      <c r="ET641" s="9"/>
      <c r="EU641" s="10"/>
      <c r="EV641" s="11"/>
      <c r="EW641" s="6">
        <f>SUMIF(EX$315:EX$345,$D641,EZ$315:EZ$345)</f>
        <v>0</v>
      </c>
      <c r="EX641" s="9"/>
      <c r="EY641" s="10"/>
      <c r="EZ641" s="11"/>
      <c r="FA641" s="6">
        <f>SUMIF(FB$315:FB$345,$D641,FD$315:FD$345)</f>
        <v>0</v>
      </c>
      <c r="FB641" s="9"/>
      <c r="FC641" s="10"/>
      <c r="FD641" s="11"/>
      <c r="FE641" s="6">
        <f>SUMIF(FF$315:FF$345,$D641,FH$315:FH$345)</f>
        <v>0</v>
      </c>
      <c r="FF641" s="9"/>
      <c r="FG641" s="10"/>
      <c r="FH641" s="11"/>
      <c r="FI641" s="6">
        <f>SUMIF(FJ$315:FJ$345,$D641,FL$315:FL$345)</f>
        <v>0</v>
      </c>
      <c r="FJ641" s="9"/>
      <c r="FK641" s="10"/>
      <c r="FL641" s="11"/>
      <c r="FM641" s="6">
        <f>SUMIF(FN$315:FN$345,$D641,FP$315:FP$345)</f>
        <v>0</v>
      </c>
      <c r="FN641" s="9"/>
      <c r="FO641" s="10"/>
      <c r="FP641" s="11"/>
      <c r="FQ641" s="6">
        <f>SUMIF(FR$315:FR$345,$D641,FT$315:FT$345)</f>
        <v>0</v>
      </c>
      <c r="FR641" s="9"/>
      <c r="FS641" s="10"/>
      <c r="FT641" s="11"/>
      <c r="FU641" s="6">
        <f>SUMIF(FV$315:FV$345,$D641,FX$315:FX$345)</f>
        <v>0</v>
      </c>
      <c r="FV641" s="9"/>
      <c r="FW641" s="10"/>
      <c r="FX641" s="11"/>
      <c r="FY641" s="6">
        <f>SUMIF(FZ$315:FZ$345,$D641,GB$315:GB$345)</f>
        <v>0</v>
      </c>
      <c r="FZ641" s="9"/>
      <c r="GA641" s="10"/>
      <c r="GB641" s="11"/>
      <c r="GC641" s="6">
        <f>SUMIF(GD$315:GD$345,$D641,GF$315:GF$345)</f>
        <v>0</v>
      </c>
      <c r="GD641" s="9"/>
      <c r="GE641" s="10"/>
      <c r="GF641" s="11"/>
      <c r="GG641" s="6">
        <f>SUMIF(GH$315:GH$345,$D641,GJ$315:GJ$345)</f>
        <v>0</v>
      </c>
      <c r="GH641" s="9"/>
      <c r="GI641" s="10"/>
      <c r="GJ641" s="11"/>
      <c r="GK641" s="6">
        <f>SUMIF(GL$315:GL$345,$D641,GN$315:GN$345)</f>
        <v>0</v>
      </c>
      <c r="GL641" s="9"/>
      <c r="GM641" s="10"/>
      <c r="GN641" s="11"/>
      <c r="GO641" s="6">
        <f>SUMIF(GP$315:GP$345,$D641,GR$315:GR$345)</f>
        <v>0</v>
      </c>
      <c r="GP641" s="9"/>
      <c r="GQ641" s="10"/>
      <c r="GR641" s="11"/>
      <c r="GS641" s="6">
        <f>SUMIF(GT$315:GT$345,$D641,GV$315:GV$345)</f>
        <v>0</v>
      </c>
      <c r="GT641" s="9"/>
      <c r="GU641" s="10"/>
      <c r="GV641" s="20"/>
      <c r="GW641" s="19">
        <f t="shared" si="16"/>
        <v>0</v>
      </c>
      <c r="GX641" s="472"/>
      <c r="GY641" s="522"/>
    </row>
    <row r="642" spans="1:207" ht="30.75" customHeight="1" thickBot="1">
      <c r="A642" s="47" t="s">
        <v>86</v>
      </c>
      <c r="B642" s="497"/>
      <c r="C642" s="449" t="s">
        <v>530</v>
      </c>
      <c r="D642" s="445" t="s">
        <v>483</v>
      </c>
      <c r="E642" s="6">
        <f>SUMIF(F$346:F$376,$D642,H$346:H$376)</f>
        <v>0</v>
      </c>
      <c r="F642" s="9"/>
      <c r="G642" s="10"/>
      <c r="H642" s="11"/>
      <c r="I642" s="6">
        <f>SUMIF(J$346:J$376,$D642,L$346:L$376)</f>
        <v>0</v>
      </c>
      <c r="J642" s="9"/>
      <c r="K642" s="10"/>
      <c r="L642" s="11"/>
      <c r="M642" s="6">
        <f>SUMIF(N$346:N$376,$D642,P$346:P$376)</f>
        <v>0</v>
      </c>
      <c r="N642" s="9"/>
      <c r="O642" s="10"/>
      <c r="P642" s="11"/>
      <c r="Q642" s="6">
        <f>SUMIF(R$346:R$376,$D642,T$346:T$376)</f>
        <v>0</v>
      </c>
      <c r="R642" s="9"/>
      <c r="S642" s="10"/>
      <c r="T642" s="11"/>
      <c r="U642" s="6">
        <f>SUMIF(V$346:V$376,$D642,X$346:X$376)</f>
        <v>0</v>
      </c>
      <c r="V642" s="9"/>
      <c r="W642" s="10"/>
      <c r="X642" s="11"/>
      <c r="Y642" s="6">
        <f>SUMIF(Z$346:Z$376,$D642,AB$346:AB$376)</f>
        <v>0</v>
      </c>
      <c r="Z642" s="9"/>
      <c r="AA642" s="10"/>
      <c r="AB642" s="11"/>
      <c r="AC642" s="6">
        <f>SUMIF(AD$346:AD$376,$D642,AF$346:AF$376)</f>
        <v>0</v>
      </c>
      <c r="AD642" s="9"/>
      <c r="AE642" s="10"/>
      <c r="AF642" s="11"/>
      <c r="AG642" s="6">
        <f>SUMIF(AH$346:AH$376,$D642,AJ$346:AJ$376)</f>
        <v>0</v>
      </c>
      <c r="AH642" s="9"/>
      <c r="AI642" s="10"/>
      <c r="AJ642" s="11"/>
      <c r="AK642" s="6">
        <f>SUMIF(AL$346:AL$376,$D642,AN$346:AN$376)</f>
        <v>0</v>
      </c>
      <c r="AL642" s="9"/>
      <c r="AM642" s="10"/>
      <c r="AN642" s="11"/>
      <c r="AO642" s="6">
        <f>SUMIF(AP$346:AP$376,$D642,AR$346:AR$376)</f>
        <v>0</v>
      </c>
      <c r="AP642" s="9"/>
      <c r="AQ642" s="10"/>
      <c r="AR642" s="11"/>
      <c r="AS642" s="6">
        <f>SUMIF(AT$346:AT$376,$D642,AV$346:AV$376)</f>
        <v>0</v>
      </c>
      <c r="AT642" s="9"/>
      <c r="AU642" s="10"/>
      <c r="AV642" s="11"/>
      <c r="AW642" s="6">
        <f>SUMIF(AX$346:AX$376,$D642,AZ$346:AZ$376)</f>
        <v>0</v>
      </c>
      <c r="AX642" s="9"/>
      <c r="AY642" s="10"/>
      <c r="AZ642" s="11"/>
      <c r="BA642" s="6">
        <f>SUMIF(BB$346:BB$376,$D642,BD$346:BD$376)</f>
        <v>0</v>
      </c>
      <c r="BB642" s="9"/>
      <c r="BC642" s="10"/>
      <c r="BD642" s="11"/>
      <c r="BE642" s="6">
        <f>SUMIF(BF$346:BF$376,$D642,BH$346:BH$376)</f>
        <v>0</v>
      </c>
      <c r="BF642" s="9"/>
      <c r="BG642" s="10"/>
      <c r="BH642" s="11"/>
      <c r="BI642" s="6">
        <f>SUMIF(BJ$346:BJ$376,$D642,BL$346:BL$376)</f>
        <v>0</v>
      </c>
      <c r="BJ642" s="9"/>
      <c r="BK642" s="10"/>
      <c r="BL642" s="11"/>
      <c r="BM642" s="6">
        <f>SUMIF(BN$346:BN$376,$D642,BP$346:BP$376)</f>
        <v>0</v>
      </c>
      <c r="BN642" s="9"/>
      <c r="BO642" s="10"/>
      <c r="BP642" s="11"/>
      <c r="BQ642" s="6">
        <f>SUMIF(BR$346:BR$376,$D642,BT$346:BT$376)</f>
        <v>0</v>
      </c>
      <c r="BR642" s="9"/>
      <c r="BS642" s="10"/>
      <c r="BT642" s="11"/>
      <c r="BU642" s="6">
        <f>SUMIF(BV$346:BV$376,$D642,BX$346:BX$376)</f>
        <v>0</v>
      </c>
      <c r="BV642" s="9"/>
      <c r="BW642" s="10"/>
      <c r="BX642" s="11"/>
      <c r="BY642" s="6">
        <f>SUMIF(BZ$346:BZ$376,$D642,CB$346:CB$376)</f>
        <v>0</v>
      </c>
      <c r="BZ642" s="9"/>
      <c r="CA642" s="10"/>
      <c r="CB642" s="11"/>
      <c r="CC642" s="6">
        <f>SUMIF(CD$346:CD$376,$D642,CF$346:CF$376)</f>
        <v>0</v>
      </c>
      <c r="CD642" s="9"/>
      <c r="CE642" s="10"/>
      <c r="CF642" s="11"/>
      <c r="CG642" s="6">
        <f>SUMIF(CH$346:CH$376,$D642,CJ$346:CJ$376)</f>
        <v>0</v>
      </c>
      <c r="CH642" s="9"/>
      <c r="CI642" s="10"/>
      <c r="CJ642" s="11"/>
      <c r="CK642" s="6">
        <f>SUMIF(CL$346:CL$376,$D642,CN$346:CN$376)</f>
        <v>0</v>
      </c>
      <c r="CL642" s="9"/>
      <c r="CM642" s="10"/>
      <c r="CN642" s="11"/>
      <c r="CO642" s="6">
        <f>SUMIF(CP$346:CP$376,$D642,CR$346:CR$376)</f>
        <v>0</v>
      </c>
      <c r="CP642" s="9"/>
      <c r="CQ642" s="10"/>
      <c r="CR642" s="11"/>
      <c r="CS642" s="6">
        <f>SUMIF(CT$346:CT$376,$D642,CV$346:CV$376)</f>
        <v>0</v>
      </c>
      <c r="CT642" s="9"/>
      <c r="CU642" s="10"/>
      <c r="CV642" s="11"/>
      <c r="CW642" s="6">
        <f>SUMIF(CX$346:CX$376,$D642,CZ$346:CZ$376)</f>
        <v>0</v>
      </c>
      <c r="CX642" s="9"/>
      <c r="CY642" s="10"/>
      <c r="CZ642" s="11"/>
      <c r="DA642" s="6">
        <f>SUMIF(DB$346:DB$376,$D642,DD$346:DD$376)</f>
        <v>0</v>
      </c>
      <c r="DB642" s="9"/>
      <c r="DC642" s="10"/>
      <c r="DD642" s="11"/>
      <c r="DE642" s="6">
        <f>SUMIF(DF$346:DF$376,$D642,DH$346:DH$376)</f>
        <v>0</v>
      </c>
      <c r="DF642" s="9"/>
      <c r="DG642" s="10"/>
      <c r="DH642" s="11"/>
      <c r="DI642" s="6">
        <f>SUMIF(DJ$346:DJ$376,$D642,DL$346:DL$376)</f>
        <v>0</v>
      </c>
      <c r="DJ642" s="9"/>
      <c r="DK642" s="10"/>
      <c r="DL642" s="11"/>
      <c r="DM642" s="6">
        <f>SUMIF(DN$346:DN$376,$D642,DP$346:DP$376)</f>
        <v>0</v>
      </c>
      <c r="DN642" s="9"/>
      <c r="DO642" s="10"/>
      <c r="DP642" s="11"/>
      <c r="DQ642" s="6">
        <f>SUMIF(DR$346:DR$376,$D642,DT$346:DT$376)</f>
        <v>0</v>
      </c>
      <c r="DR642" s="9"/>
      <c r="DS642" s="10"/>
      <c r="DT642" s="11"/>
      <c r="DU642" s="6">
        <f>SUMIF(DV$346:DV$376,$D642,DX$346:DX$376)</f>
        <v>0</v>
      </c>
      <c r="DV642" s="9"/>
      <c r="DW642" s="10"/>
      <c r="DX642" s="11"/>
      <c r="DY642" s="6">
        <f>SUMIF(DZ$346:DZ$376,$D642,EB$346:EB$376)</f>
        <v>0</v>
      </c>
      <c r="DZ642" s="9"/>
      <c r="EA642" s="10"/>
      <c r="EB642" s="11"/>
      <c r="EC642" s="6">
        <f>SUMIF(ED$346:ED$376,$D642,EF$346:EF$376)</f>
        <v>0</v>
      </c>
      <c r="ED642" s="9"/>
      <c r="EE642" s="10"/>
      <c r="EF642" s="11"/>
      <c r="EG642" s="6">
        <f>SUMIF(EH$346:EH$376,$D642,EJ$346:EJ$376)</f>
        <v>0</v>
      </c>
      <c r="EH642" s="9"/>
      <c r="EI642" s="10"/>
      <c r="EJ642" s="11"/>
      <c r="EK642" s="6">
        <f>SUMIF(EL$346:EL$376,$D642,EN$346:EN$376)</f>
        <v>0</v>
      </c>
      <c r="EL642" s="9"/>
      <c r="EM642" s="10"/>
      <c r="EN642" s="11"/>
      <c r="EO642" s="6">
        <f>SUMIF(EP$346:EP$376,$D642,ER$346:ER$376)</f>
        <v>0</v>
      </c>
      <c r="EP642" s="9"/>
      <c r="EQ642" s="10"/>
      <c r="ER642" s="11"/>
      <c r="ES642" s="6">
        <f>SUMIF(ET$346:ET$376,$D642,EV$346:EV$376)</f>
        <v>0</v>
      </c>
      <c r="ET642" s="9"/>
      <c r="EU642" s="10"/>
      <c r="EV642" s="11"/>
      <c r="EW642" s="6">
        <f>SUMIF(EX$346:EX$376,$D642,EZ$346:EZ$376)</f>
        <v>0</v>
      </c>
      <c r="EX642" s="9"/>
      <c r="EY642" s="10"/>
      <c r="EZ642" s="11"/>
      <c r="FA642" s="6">
        <f>SUMIF(FB$346:FB$376,$D642,FD$346:FD$376)</f>
        <v>0</v>
      </c>
      <c r="FB642" s="9"/>
      <c r="FC642" s="10"/>
      <c r="FD642" s="11"/>
      <c r="FE642" s="6">
        <f>SUMIF(FF$346:FF$376,$D642,FH$346:FH$376)</f>
        <v>0</v>
      </c>
      <c r="FF642" s="9"/>
      <c r="FG642" s="10"/>
      <c r="FH642" s="11"/>
      <c r="FI642" s="6">
        <f>SUMIF(FJ$346:FJ$376,$D642,FL$346:FL$376)</f>
        <v>0</v>
      </c>
      <c r="FJ642" s="9"/>
      <c r="FK642" s="10"/>
      <c r="FL642" s="11"/>
      <c r="FM642" s="6">
        <f>SUMIF(FN$346:FN$376,$D642,FP$346:FP$376)</f>
        <v>0</v>
      </c>
      <c r="FN642" s="9"/>
      <c r="FO642" s="10"/>
      <c r="FP642" s="11"/>
      <c r="FQ642" s="6">
        <f>SUMIF(FR$346:FR$376,$D642,FT$346:FT$376)</f>
        <v>0</v>
      </c>
      <c r="FR642" s="9"/>
      <c r="FS642" s="10"/>
      <c r="FT642" s="11"/>
      <c r="FU642" s="6">
        <f>SUMIF(FV$346:FV$376,$D642,FX$346:FX$376)</f>
        <v>0</v>
      </c>
      <c r="FV642" s="9"/>
      <c r="FW642" s="10"/>
      <c r="FX642" s="11"/>
      <c r="FY642" s="6">
        <f>SUMIF(FZ$346:FZ$376,$D642,GB$346:GB$376)</f>
        <v>0</v>
      </c>
      <c r="FZ642" s="9"/>
      <c r="GA642" s="10"/>
      <c r="GB642" s="11"/>
      <c r="GC642" s="6">
        <f>SUMIF(GD$346:GD$376,$D642,GF$346:GF$376)</f>
        <v>0</v>
      </c>
      <c r="GD642" s="9"/>
      <c r="GE642" s="10"/>
      <c r="GF642" s="11"/>
      <c r="GG642" s="6">
        <f>SUMIF(GH$346:GH$376,$D642,GJ$346:GJ$376)</f>
        <v>0</v>
      </c>
      <c r="GH642" s="9"/>
      <c r="GI642" s="10"/>
      <c r="GJ642" s="11"/>
      <c r="GK642" s="6">
        <f>SUMIF(GL$346:GL$376,$D642,GN$346:GN$376)</f>
        <v>0</v>
      </c>
      <c r="GL642" s="9"/>
      <c r="GM642" s="10"/>
      <c r="GN642" s="11"/>
      <c r="GO642" s="6">
        <f>SUMIF(GP$346:GP$376,$D642,GR$346:GR$376)</f>
        <v>0</v>
      </c>
      <c r="GP642" s="9"/>
      <c r="GQ642" s="10"/>
      <c r="GR642" s="11"/>
      <c r="GS642" s="6">
        <f>SUMIF(GT$346:GT$376,$D642,GV$346:GV$376)</f>
        <v>0</v>
      </c>
      <c r="GT642" s="9"/>
      <c r="GU642" s="10"/>
      <c r="GV642" s="20"/>
      <c r="GW642" s="19">
        <f t="shared" si="16"/>
        <v>0</v>
      </c>
      <c r="GX642" s="472"/>
      <c r="GY642" s="523"/>
    </row>
    <row r="643" spans="1:207" ht="30.75" customHeight="1">
      <c r="A643" s="47" t="s">
        <v>75</v>
      </c>
      <c r="B643" s="495">
        <v>29</v>
      </c>
      <c r="C643" s="177" t="s">
        <v>379</v>
      </c>
      <c r="D643" s="155" t="s">
        <v>380</v>
      </c>
      <c r="E643" s="6">
        <f>SUMIF(F$5:F$35,$D643,H$5:H$35)</f>
        <v>0</v>
      </c>
      <c r="F643" s="9"/>
      <c r="G643" s="10"/>
      <c r="H643" s="11"/>
      <c r="I643" s="6">
        <f>SUMIF(J$5:J$35,$D643,L$5:L$35)</f>
        <v>0</v>
      </c>
      <c r="J643" s="9"/>
      <c r="K643" s="10"/>
      <c r="L643" s="11"/>
      <c r="M643" s="6">
        <f>SUMIF(N$5:N$35,$D643,P$5:P$35)</f>
        <v>0</v>
      </c>
      <c r="N643" s="9"/>
      <c r="O643" s="10"/>
      <c r="P643" s="11"/>
      <c r="Q643" s="6">
        <f>SUMIF(R$5:R$35,$D643,T$5:T$35)</f>
        <v>0</v>
      </c>
      <c r="R643" s="9"/>
      <c r="S643" s="10"/>
      <c r="T643" s="11"/>
      <c r="U643" s="6">
        <f>SUMIF(V$5:V$35,$D643,X$5:X$35)</f>
        <v>0</v>
      </c>
      <c r="V643" s="9"/>
      <c r="W643" s="10"/>
      <c r="X643" s="11"/>
      <c r="Y643" s="6">
        <f>SUMIF(Z$5:Z$35,$D643,AB$5:AB$35)</f>
        <v>0</v>
      </c>
      <c r="Z643" s="9"/>
      <c r="AA643" s="10"/>
      <c r="AB643" s="11"/>
      <c r="AC643" s="6">
        <f>SUMIF(AD$5:AD$35,$D643,AF$5:AF$35)</f>
        <v>0</v>
      </c>
      <c r="AD643" s="9"/>
      <c r="AE643" s="10"/>
      <c r="AF643" s="11"/>
      <c r="AG643" s="6">
        <f>SUMIF(AH$5:AH$35,$D643,AJ$5:AJ$35)</f>
        <v>0</v>
      </c>
      <c r="AH643" s="9"/>
      <c r="AI643" s="10"/>
      <c r="AJ643" s="11"/>
      <c r="AK643" s="6">
        <f>SUMIF(AL$5:AL$35,$D643,AN$5:AN$35)</f>
        <v>0</v>
      </c>
      <c r="AL643" s="9"/>
      <c r="AM643" s="10"/>
      <c r="AN643" s="11"/>
      <c r="AO643" s="6">
        <f>SUMIF(AP$5:AP$35,$D643,AR$5:AR$35)</f>
        <v>0</v>
      </c>
      <c r="AP643" s="9"/>
      <c r="AQ643" s="10"/>
      <c r="AR643" s="11"/>
      <c r="AS643" s="6">
        <f>SUMIF(AT$5:AT$35,$D643,AV$5:AV$35)</f>
        <v>0</v>
      </c>
      <c r="AT643" s="9"/>
      <c r="AU643" s="10"/>
      <c r="AV643" s="11"/>
      <c r="AW643" s="6">
        <f>SUMIF(AX$5:AX$35,$D643,AZ$5:AZ$35)</f>
        <v>0</v>
      </c>
      <c r="AX643" s="9"/>
      <c r="AY643" s="10"/>
      <c r="AZ643" s="11"/>
      <c r="BA643" s="6">
        <f>SUMIF(BB$5:BB$35,$D643,BD$5:BD$35)</f>
        <v>0</v>
      </c>
      <c r="BB643" s="9"/>
      <c r="BC643" s="10"/>
      <c r="BD643" s="11"/>
      <c r="BE643" s="6">
        <f>SUMIF(BF$5:BF$35,$D643,BH$5:BH$35)</f>
        <v>0</v>
      </c>
      <c r="BF643" s="9"/>
      <c r="BG643" s="10"/>
      <c r="BH643" s="11"/>
      <c r="BI643" s="6">
        <f>SUMIF(BJ$5:BJ$35,$D643,BL$5:BL$35)</f>
        <v>0</v>
      </c>
      <c r="BJ643" s="9"/>
      <c r="BK643" s="10"/>
      <c r="BL643" s="11"/>
      <c r="BM643" s="6">
        <f>SUMIF(BN$5:BN$35,$D643,BP$5:BP$35)</f>
        <v>0</v>
      </c>
      <c r="BN643" s="9"/>
      <c r="BO643" s="10"/>
      <c r="BP643" s="11"/>
      <c r="BQ643" s="6">
        <f>SUMIF(BR$5:BR$35,$D643,BT$5:BT$35)</f>
        <v>0</v>
      </c>
      <c r="BR643" s="9"/>
      <c r="BS643" s="10"/>
      <c r="BT643" s="11"/>
      <c r="BU643" s="6">
        <f>SUMIF(BV$5:BV$35,$D643,BX$5:BX$35)</f>
        <v>0</v>
      </c>
      <c r="BV643" s="9"/>
      <c r="BW643" s="10"/>
      <c r="BX643" s="11"/>
      <c r="BY643" s="6">
        <f>SUMIF(BZ$5:BZ$35,$D643,CB$5:CB$35)</f>
        <v>0</v>
      </c>
      <c r="BZ643" s="9"/>
      <c r="CA643" s="10"/>
      <c r="CB643" s="11"/>
      <c r="CC643" s="6">
        <f>SUMIF(CD$5:CD$35,$D643,CF$5:CF$35)</f>
        <v>0</v>
      </c>
      <c r="CD643" s="9"/>
      <c r="CE643" s="10"/>
      <c r="CF643" s="11"/>
      <c r="CG643" s="6">
        <f>SUMIF(CH$5:CH$35,$D643,CJ$5:CJ$35)</f>
        <v>0</v>
      </c>
      <c r="CH643" s="9"/>
      <c r="CI643" s="10"/>
      <c r="CJ643" s="11"/>
      <c r="CK643" s="6">
        <f>SUMIF(CL$5:CL$35,$D643,CN$5:CN$35)</f>
        <v>0</v>
      </c>
      <c r="CL643" s="9"/>
      <c r="CM643" s="10"/>
      <c r="CN643" s="11"/>
      <c r="CO643" s="6">
        <f>SUMIF(CP$5:CP$35,$D643,CR$5:CR$35)</f>
        <v>0</v>
      </c>
      <c r="CP643" s="9"/>
      <c r="CQ643" s="10"/>
      <c r="CR643" s="11"/>
      <c r="CS643" s="6">
        <f>SUMIF(CT$5:CT$35,$D643,CV$5:CV$35)</f>
        <v>0</v>
      </c>
      <c r="CT643" s="9"/>
      <c r="CU643" s="10"/>
      <c r="CV643" s="11"/>
      <c r="CW643" s="6">
        <f>SUMIF(CX$5:CX$35,$D643,CZ$5:CZ$35)</f>
        <v>0</v>
      </c>
      <c r="CX643" s="9"/>
      <c r="CY643" s="10"/>
      <c r="CZ643" s="11"/>
      <c r="DA643" s="6">
        <f>SUMIF(DB$5:DB$35,$D643,DD$5:DD$35)</f>
        <v>0</v>
      </c>
      <c r="DB643" s="9"/>
      <c r="DC643" s="10"/>
      <c r="DD643" s="11"/>
      <c r="DE643" s="6">
        <f>SUMIF(DF$5:DF$35,$D643,DH$5:DH$35)</f>
        <v>0</v>
      </c>
      <c r="DF643" s="9"/>
      <c r="DG643" s="10"/>
      <c r="DH643" s="11"/>
      <c r="DI643" s="6">
        <f>SUMIF(DJ$5:DJ$35,$D643,DL$5:DL$35)</f>
        <v>0</v>
      </c>
      <c r="DJ643" s="9"/>
      <c r="DK643" s="10"/>
      <c r="DL643" s="11"/>
      <c r="DM643" s="6">
        <f>SUMIF(DN$5:DN$35,$D643,DP$5:DP$35)</f>
        <v>0</v>
      </c>
      <c r="DN643" s="9"/>
      <c r="DO643" s="10"/>
      <c r="DP643" s="11"/>
      <c r="DQ643" s="6">
        <f>SUMIF(DR$5:DR$35,$D643,DT$5:DT$35)</f>
        <v>0</v>
      </c>
      <c r="DR643" s="9"/>
      <c r="DS643" s="10"/>
      <c r="DT643" s="11"/>
      <c r="DU643" s="6">
        <f>SUMIF(DV$5:DV$35,$D643,DX$5:DX$35)</f>
        <v>0</v>
      </c>
      <c r="DV643" s="9"/>
      <c r="DW643" s="10"/>
      <c r="DX643" s="11"/>
      <c r="DY643" s="6">
        <f>SUMIF(DZ$5:DZ$35,$D643,EB$5:EB$35)</f>
        <v>0</v>
      </c>
      <c r="DZ643" s="9"/>
      <c r="EA643" s="10"/>
      <c r="EB643" s="11"/>
      <c r="EC643" s="6">
        <f>SUMIF(ED$5:ED$35,$D643,EF$5:EF$35)</f>
        <v>0</v>
      </c>
      <c r="ED643" s="9"/>
      <c r="EE643" s="10"/>
      <c r="EF643" s="11"/>
      <c r="EG643" s="6">
        <f>SUMIF(EH$5:EH$35,$D643,EJ$5:EJ$35)</f>
        <v>0</v>
      </c>
      <c r="EH643" s="9"/>
      <c r="EI643" s="10"/>
      <c r="EJ643" s="11"/>
      <c r="EK643" s="6">
        <f>SUMIF(EL$5:EL$35,$D643,EN$5:EN$35)</f>
        <v>0</v>
      </c>
      <c r="EL643" s="9"/>
      <c r="EM643" s="10"/>
      <c r="EN643" s="11"/>
      <c r="EO643" s="6">
        <f>SUMIF(EP$5:EP$35,$D643,ER$5:ER$35)</f>
        <v>0</v>
      </c>
      <c r="EP643" s="9"/>
      <c r="EQ643" s="10"/>
      <c r="ER643" s="11"/>
      <c r="ES643" s="6">
        <f>SUMIF(ET$5:ET$35,$D643,EV$5:EV$35)</f>
        <v>0</v>
      </c>
      <c r="ET643" s="9"/>
      <c r="EU643" s="10"/>
      <c r="EV643" s="11"/>
      <c r="EW643" s="6">
        <f>SUMIF(EX$5:EX$35,$D643,EZ$5:EZ$35)</f>
        <v>0</v>
      </c>
      <c r="EX643" s="9"/>
      <c r="EY643" s="10"/>
      <c r="EZ643" s="11"/>
      <c r="FA643" s="6">
        <f>SUMIF(FB$5:FB$35,$D643,FD$5:FD$35)</f>
        <v>0</v>
      </c>
      <c r="FB643" s="9"/>
      <c r="FC643" s="10"/>
      <c r="FD643" s="11"/>
      <c r="FE643" s="6">
        <f>SUMIF(FF$5:FF$35,$D643,FH$5:FH$35)</f>
        <v>0</v>
      </c>
      <c r="FF643" s="9"/>
      <c r="FG643" s="10"/>
      <c r="FH643" s="11"/>
      <c r="FI643" s="6">
        <f>SUMIF(FJ$5:FJ$35,$D643,FL$5:FL$35)</f>
        <v>0</v>
      </c>
      <c r="FJ643" s="9"/>
      <c r="FK643" s="10"/>
      <c r="FL643" s="11"/>
      <c r="FM643" s="6">
        <f>SUMIF(FN$5:FN$35,$D643,FP$5:FP$35)</f>
        <v>0</v>
      </c>
      <c r="FN643" s="9"/>
      <c r="FO643" s="10"/>
      <c r="FP643" s="11"/>
      <c r="FQ643" s="6">
        <f>SUMIF(FR$5:FR$35,$D643,FT$5:FT$35)</f>
        <v>0</v>
      </c>
      <c r="FR643" s="9"/>
      <c r="FS643" s="10"/>
      <c r="FT643" s="11"/>
      <c r="FU643" s="6">
        <f>SUMIF(FV$5:FV$35,$D643,FX$5:FX$35)</f>
        <v>0</v>
      </c>
      <c r="FV643" s="9"/>
      <c r="FW643" s="10"/>
      <c r="FX643" s="11"/>
      <c r="FY643" s="6">
        <f>SUMIF(FZ$5:FZ$35,$D643,GB$5:GB$35)</f>
        <v>0</v>
      </c>
      <c r="FZ643" s="9"/>
      <c r="GA643" s="10"/>
      <c r="GB643" s="11"/>
      <c r="GC643" s="6">
        <f>SUMIF(GD$5:GD$35,$D643,GF$5:GF$35)</f>
        <v>0</v>
      </c>
      <c r="GD643" s="9"/>
      <c r="GE643" s="10"/>
      <c r="GF643" s="11"/>
      <c r="GG643" s="6">
        <f>SUMIF(GH$5:GH$35,$D643,GJ$5:GJ$35)</f>
        <v>0</v>
      </c>
      <c r="GH643" s="9"/>
      <c r="GI643" s="10"/>
      <c r="GJ643" s="11"/>
      <c r="GK643" s="6">
        <f>SUMIF(GL$5:GL$35,$D643,GN$5:GN$35)</f>
        <v>0</v>
      </c>
      <c r="GL643" s="9"/>
      <c r="GM643" s="10"/>
      <c r="GN643" s="11"/>
      <c r="GO643" s="6">
        <f>SUMIF(GP$5:GP$35,$D643,GR$5:GR$35)</f>
        <v>0</v>
      </c>
      <c r="GP643" s="9"/>
      <c r="GQ643" s="10"/>
      <c r="GR643" s="11"/>
      <c r="GS643" s="6">
        <f>SUMIF(GT$5:GT$35,$D643,GV$5:GV$35)</f>
        <v>0</v>
      </c>
      <c r="GT643" s="9"/>
      <c r="GU643" s="10"/>
      <c r="GV643" s="20"/>
      <c r="GW643" s="19">
        <f t="shared" si="16"/>
        <v>0</v>
      </c>
      <c r="GX643" s="472">
        <f>SUM(GW643:GW654)</f>
        <v>0</v>
      </c>
      <c r="GY643" s="521" t="str">
        <f>D643</f>
        <v>TS15640/13</v>
      </c>
    </row>
    <row r="644" spans="1:207" ht="30.75" customHeight="1">
      <c r="A644" s="47" t="s">
        <v>76</v>
      </c>
      <c r="B644" s="496"/>
      <c r="C644" s="177" t="s">
        <v>379</v>
      </c>
      <c r="D644" s="155" t="s">
        <v>380</v>
      </c>
      <c r="E644" s="6">
        <f>SUMIF(F$36:F$66,$D644,H$36:H$66)</f>
        <v>0</v>
      </c>
      <c r="F644" s="9"/>
      <c r="G644" s="10"/>
      <c r="H644" s="11"/>
      <c r="I644" s="6">
        <f>SUMIF(J$36:J$66,$D644,L$36:L$66)</f>
        <v>0</v>
      </c>
      <c r="J644" s="9"/>
      <c r="K644" s="10"/>
      <c r="L644" s="11"/>
      <c r="M644" s="6">
        <f>SUMIF(N$36:N$66,$D644,P$36:P$66)</f>
        <v>0</v>
      </c>
      <c r="N644" s="9"/>
      <c r="O644" s="10"/>
      <c r="P644" s="11"/>
      <c r="Q644" s="6">
        <f>SUMIF(R$36:R$66,$D644,T$36:T$66)</f>
        <v>0</v>
      </c>
      <c r="R644" s="9"/>
      <c r="S644" s="10"/>
      <c r="T644" s="11"/>
      <c r="U644" s="6">
        <f>SUMIF(V$36:V$66,$D644,X$36:X$66)</f>
        <v>0</v>
      </c>
      <c r="V644" s="9"/>
      <c r="W644" s="10"/>
      <c r="X644" s="11"/>
      <c r="Y644" s="6">
        <f>SUMIF(Z$36:Z$66,$D644,AB$36:AB$66)</f>
        <v>0</v>
      </c>
      <c r="Z644" s="9"/>
      <c r="AA644" s="10"/>
      <c r="AB644" s="11"/>
      <c r="AC644" s="6">
        <f>SUMIF(AD$36:AD$66,$D644,AF$36:AF$66)</f>
        <v>0</v>
      </c>
      <c r="AD644" s="9"/>
      <c r="AE644" s="10"/>
      <c r="AF644" s="11"/>
      <c r="AG644" s="6">
        <f>SUMIF(AH$36:AH$66,$D644,AJ$36:AJ$66)</f>
        <v>0</v>
      </c>
      <c r="AH644" s="9"/>
      <c r="AI644" s="10"/>
      <c r="AJ644" s="11"/>
      <c r="AK644" s="6">
        <f>SUMIF(AL$36:AL$66,$D644,AN$36:AN$66)</f>
        <v>0</v>
      </c>
      <c r="AL644" s="9"/>
      <c r="AM644" s="10"/>
      <c r="AN644" s="11"/>
      <c r="AO644" s="6">
        <f>SUMIF(AP$36:AP$66,$D644,AR$36:AR$66)</f>
        <v>0</v>
      </c>
      <c r="AP644" s="9"/>
      <c r="AQ644" s="10"/>
      <c r="AR644" s="11"/>
      <c r="AS644" s="6">
        <f>SUMIF(AT$36:AT$66,$D644,AV$36:AV$66)</f>
        <v>0</v>
      </c>
      <c r="AT644" s="9"/>
      <c r="AU644" s="10"/>
      <c r="AV644" s="11"/>
      <c r="AW644" s="6">
        <f>SUMIF(AX$36:AX$66,$D644,AZ$36:AZ$66)</f>
        <v>0</v>
      </c>
      <c r="AX644" s="9"/>
      <c r="AY644" s="10"/>
      <c r="AZ644" s="11"/>
      <c r="BA644" s="6">
        <f>SUMIF(BB$36:BB$66,$D644,BD$36:BD$66)</f>
        <v>0</v>
      </c>
      <c r="BB644" s="9"/>
      <c r="BC644" s="10"/>
      <c r="BD644" s="11"/>
      <c r="BE644" s="6">
        <f>SUMIF(BF$36:BF$66,$D644,BH$36:BH$66)</f>
        <v>0</v>
      </c>
      <c r="BF644" s="9"/>
      <c r="BG644" s="10"/>
      <c r="BH644" s="11"/>
      <c r="BI644" s="6">
        <f>SUMIF(BJ$36:BJ$66,$D644,BL$36:BL$66)</f>
        <v>0</v>
      </c>
      <c r="BJ644" s="9"/>
      <c r="BK644" s="10"/>
      <c r="BL644" s="11"/>
      <c r="BM644" s="6">
        <f>SUMIF(BN$36:BN$66,$D644,BP$36:BP$66)</f>
        <v>0</v>
      </c>
      <c r="BN644" s="9"/>
      <c r="BO644" s="10"/>
      <c r="BP644" s="11"/>
      <c r="BQ644" s="6">
        <f>SUMIF(BR$36:BR$66,$D644,BT$36:BT$66)</f>
        <v>0</v>
      </c>
      <c r="BR644" s="9"/>
      <c r="BS644" s="10"/>
      <c r="BT644" s="11"/>
      <c r="BU644" s="6">
        <f>SUMIF(BV$36:BV$66,$D644,BX$36:BX$66)</f>
        <v>0</v>
      </c>
      <c r="BV644" s="9"/>
      <c r="BW644" s="10"/>
      <c r="BX644" s="11"/>
      <c r="BY644" s="6">
        <f>SUMIF(BZ$36:BZ$66,$D644,CB$36:CB$66)</f>
        <v>0</v>
      </c>
      <c r="BZ644" s="9"/>
      <c r="CA644" s="10"/>
      <c r="CB644" s="11"/>
      <c r="CC644" s="6">
        <f>SUMIF(CD$36:CD$66,$D644,CF$36:CF$66)</f>
        <v>0</v>
      </c>
      <c r="CD644" s="9"/>
      <c r="CE644" s="10"/>
      <c r="CF644" s="11"/>
      <c r="CG644" s="6">
        <f>SUMIF(CH$36:CH$66,$D644,CJ$36:CJ$66)</f>
        <v>0</v>
      </c>
      <c r="CH644" s="9"/>
      <c r="CI644" s="10"/>
      <c r="CJ644" s="11"/>
      <c r="CK644" s="6">
        <f>SUMIF(CL$36:CL$66,$D644,CN$36:CN$66)</f>
        <v>0</v>
      </c>
      <c r="CL644" s="9"/>
      <c r="CM644" s="10"/>
      <c r="CN644" s="11"/>
      <c r="CO644" s="6">
        <f>SUMIF(CP$36:CP$66,$D644,CR$36:CR$66)</f>
        <v>0</v>
      </c>
      <c r="CP644" s="9"/>
      <c r="CQ644" s="10"/>
      <c r="CR644" s="11"/>
      <c r="CS644" s="6">
        <f>SUMIF(CT$36:CT$66,$D644,CV$36:CV$66)</f>
        <v>0</v>
      </c>
      <c r="CT644" s="9"/>
      <c r="CU644" s="10"/>
      <c r="CV644" s="11"/>
      <c r="CW644" s="6">
        <f>SUMIF(CX$36:CX$66,$D644,CZ$36:CZ$66)</f>
        <v>0</v>
      </c>
      <c r="CX644" s="9"/>
      <c r="CY644" s="10"/>
      <c r="CZ644" s="11"/>
      <c r="DA644" s="6">
        <f>SUMIF(DB$36:DB$66,$D644,DD$36:DD$66)</f>
        <v>0</v>
      </c>
      <c r="DB644" s="9"/>
      <c r="DC644" s="10"/>
      <c r="DD644" s="11"/>
      <c r="DE644" s="6">
        <f>SUMIF(DF$36:DF$66,$D644,DH$36:DH$66)</f>
        <v>0</v>
      </c>
      <c r="DF644" s="9"/>
      <c r="DG644" s="10"/>
      <c r="DH644" s="11"/>
      <c r="DI644" s="6">
        <f>SUMIF(DJ$36:DJ$66,$D644,DL$36:DL$66)</f>
        <v>0</v>
      </c>
      <c r="DJ644" s="9"/>
      <c r="DK644" s="10"/>
      <c r="DL644" s="11"/>
      <c r="DM644" s="6">
        <f>SUMIF(DN$36:DN$66,$D644,DP$36:DP$66)</f>
        <v>0</v>
      </c>
      <c r="DN644" s="9"/>
      <c r="DO644" s="10"/>
      <c r="DP644" s="11"/>
      <c r="DQ644" s="6">
        <f>SUMIF(DR$36:DR$66,$D644,DT$36:DT$66)</f>
        <v>0</v>
      </c>
      <c r="DR644" s="9"/>
      <c r="DS644" s="10"/>
      <c r="DT644" s="11"/>
      <c r="DU644" s="6">
        <f>SUMIF(DV$36:DV$66,$D644,DX$36:DX$66)</f>
        <v>0</v>
      </c>
      <c r="DV644" s="9"/>
      <c r="DW644" s="10"/>
      <c r="DX644" s="11"/>
      <c r="DY644" s="6">
        <f>SUMIF(DZ$36:DZ$66,$D644,EB$36:EB$66)</f>
        <v>0</v>
      </c>
      <c r="DZ644" s="9"/>
      <c r="EA644" s="10"/>
      <c r="EB644" s="11"/>
      <c r="EC644" s="6">
        <f>SUMIF(ED$36:ED$66,$D644,EF$36:EF$66)</f>
        <v>0</v>
      </c>
      <c r="ED644" s="9"/>
      <c r="EE644" s="10"/>
      <c r="EF644" s="11"/>
      <c r="EG644" s="6">
        <f>SUMIF(EH$36:EH$66,$D644,EJ$36:EJ$66)</f>
        <v>0</v>
      </c>
      <c r="EH644" s="9"/>
      <c r="EI644" s="10"/>
      <c r="EJ644" s="11"/>
      <c r="EK644" s="6">
        <f>SUMIF(EL$36:EL$66,$D644,EN$36:EN$66)</f>
        <v>0</v>
      </c>
      <c r="EL644" s="9"/>
      <c r="EM644" s="10"/>
      <c r="EN644" s="11"/>
      <c r="EO644" s="6">
        <f>SUMIF(EP$36:EP$66,$D644,ER$36:ER$66)</f>
        <v>0</v>
      </c>
      <c r="EP644" s="9"/>
      <c r="EQ644" s="10"/>
      <c r="ER644" s="11"/>
      <c r="ES644" s="6">
        <f>SUMIF(ET$36:ET$66,$D644,EV$36:EV$66)</f>
        <v>0</v>
      </c>
      <c r="ET644" s="9"/>
      <c r="EU644" s="10"/>
      <c r="EV644" s="11"/>
      <c r="EW644" s="6">
        <f>SUMIF(EX$36:EX$66,$D644,EZ$36:EZ$66)</f>
        <v>0</v>
      </c>
      <c r="EX644" s="9"/>
      <c r="EY644" s="10"/>
      <c r="EZ644" s="11"/>
      <c r="FA644" s="6">
        <f>SUMIF(FB$36:FB$66,$D644,FD$36:FD$66)</f>
        <v>0</v>
      </c>
      <c r="FB644" s="9"/>
      <c r="FC644" s="10"/>
      <c r="FD644" s="11"/>
      <c r="FE644" s="6">
        <f>SUMIF(FF$36:FF$66,$D644,FH$36:FH$66)</f>
        <v>0</v>
      </c>
      <c r="FF644" s="9"/>
      <c r="FG644" s="10"/>
      <c r="FH644" s="11"/>
      <c r="FI644" s="6">
        <f>SUMIF(FJ$36:FJ$66,$D644,FL$36:FL$66)</f>
        <v>0</v>
      </c>
      <c r="FJ644" s="9"/>
      <c r="FK644" s="10"/>
      <c r="FL644" s="11"/>
      <c r="FM644" s="6">
        <f>SUMIF(FN$36:FN$66,$D644,FP$36:FP$66)</f>
        <v>0</v>
      </c>
      <c r="FN644" s="9"/>
      <c r="FO644" s="10"/>
      <c r="FP644" s="11"/>
      <c r="FQ644" s="6">
        <f>SUMIF(FR$36:FR$66,$D644,FT$36:FT$66)</f>
        <v>0</v>
      </c>
      <c r="FR644" s="9"/>
      <c r="FS644" s="10"/>
      <c r="FT644" s="11"/>
      <c r="FU644" s="6">
        <f>SUMIF(FV$36:FV$66,$D644,FX$36:FX$66)</f>
        <v>0</v>
      </c>
      <c r="FV644" s="9"/>
      <c r="FW644" s="10"/>
      <c r="FX644" s="11"/>
      <c r="FY644" s="6">
        <f>SUMIF(FZ$36:FZ$66,$D644,GB$36:GB$66)</f>
        <v>0</v>
      </c>
      <c r="FZ644" s="9"/>
      <c r="GA644" s="10"/>
      <c r="GB644" s="11"/>
      <c r="GC644" s="6">
        <f>SUMIF(GD$36:GD$66,$D644,GF$36:GF$66)</f>
        <v>0</v>
      </c>
      <c r="GD644" s="9"/>
      <c r="GE644" s="10"/>
      <c r="GF644" s="11"/>
      <c r="GG644" s="6">
        <f>SUMIF(GH$36:GH$66,$D644,GJ$36:GJ$66)</f>
        <v>0</v>
      </c>
      <c r="GH644" s="9"/>
      <c r="GI644" s="10"/>
      <c r="GJ644" s="11"/>
      <c r="GK644" s="6">
        <f>SUMIF(GL$36:GL$66,$D644,GN$36:GN$66)</f>
        <v>0</v>
      </c>
      <c r="GL644" s="9"/>
      <c r="GM644" s="10"/>
      <c r="GN644" s="11"/>
      <c r="GO644" s="6">
        <f>SUMIF(GP$36:GP$66,$D644,GR$36:GR$66)</f>
        <v>0</v>
      </c>
      <c r="GP644" s="9"/>
      <c r="GQ644" s="10"/>
      <c r="GR644" s="11"/>
      <c r="GS644" s="6">
        <f>SUMIF(GT$36:GT$66,$D644,GV$36:GV$66)</f>
        <v>0</v>
      </c>
      <c r="GT644" s="9"/>
      <c r="GU644" s="10"/>
      <c r="GV644" s="20"/>
      <c r="GW644" s="19">
        <f t="shared" si="16"/>
        <v>0</v>
      </c>
      <c r="GX644" s="472"/>
      <c r="GY644" s="522"/>
    </row>
    <row r="645" spans="1:207" ht="30.75" customHeight="1">
      <c r="A645" s="47" t="s">
        <v>77</v>
      </c>
      <c r="B645" s="496"/>
      <c r="C645" s="177" t="s">
        <v>379</v>
      </c>
      <c r="D645" s="155" t="s">
        <v>380</v>
      </c>
      <c r="E645" s="6">
        <f>SUMIF(F$67:F$97,$D645,H$67:H$97)</f>
        <v>0</v>
      </c>
      <c r="F645" s="9"/>
      <c r="G645" s="10"/>
      <c r="H645" s="11"/>
      <c r="I645" s="6">
        <f>SUMIF(J$67:J$97,$D645,L$67:L$97)</f>
        <v>0</v>
      </c>
      <c r="J645" s="9"/>
      <c r="K645" s="10"/>
      <c r="L645" s="11"/>
      <c r="M645" s="6">
        <f>SUMIF(N$67:N$97,$D645,P$67:P$97)</f>
        <v>0</v>
      </c>
      <c r="N645" s="9"/>
      <c r="O645" s="10"/>
      <c r="P645" s="11"/>
      <c r="Q645" s="6">
        <f>SUMIF(R$67:R$97,$D645,T$67:T$97)</f>
        <v>0</v>
      </c>
      <c r="R645" s="9"/>
      <c r="S645" s="10"/>
      <c r="T645" s="11"/>
      <c r="U645" s="6">
        <f>SUMIF(V$67:V$97,$D645,X$67:X$97)</f>
        <v>0</v>
      </c>
      <c r="V645" s="9"/>
      <c r="W645" s="10"/>
      <c r="X645" s="11"/>
      <c r="Y645" s="6">
        <f>SUMIF(Z$67:Z$97,$D645,AB$67:AB$97)</f>
        <v>0</v>
      </c>
      <c r="Z645" s="9"/>
      <c r="AA645" s="10"/>
      <c r="AB645" s="11"/>
      <c r="AC645" s="6">
        <f>SUMIF(AD$67:AD$97,$D645,AF$67:AF$97)</f>
        <v>0</v>
      </c>
      <c r="AD645" s="9"/>
      <c r="AE645" s="10"/>
      <c r="AF645" s="11"/>
      <c r="AG645" s="6">
        <f>SUMIF(AH$67:AH$97,$D645,AJ$67:AJ$97)</f>
        <v>0</v>
      </c>
      <c r="AH645" s="9"/>
      <c r="AI645" s="10"/>
      <c r="AJ645" s="11"/>
      <c r="AK645" s="6">
        <f>SUMIF(AL$67:AL$97,$D645,AN$67:AN$97)</f>
        <v>0</v>
      </c>
      <c r="AL645" s="9"/>
      <c r="AM645" s="10"/>
      <c r="AN645" s="11"/>
      <c r="AO645" s="6">
        <f>SUMIF(AP$67:AP$97,$D645,AR$67:AR$97)</f>
        <v>0</v>
      </c>
      <c r="AP645" s="9"/>
      <c r="AQ645" s="10"/>
      <c r="AR645" s="11"/>
      <c r="AS645" s="6">
        <f>SUMIF(AT$67:AT$97,$D645,AV$67:AV$97)</f>
        <v>0</v>
      </c>
      <c r="AT645" s="9"/>
      <c r="AU645" s="10"/>
      <c r="AV645" s="11"/>
      <c r="AW645" s="6">
        <f>SUMIF(AX$67:AX$97,$D645,AZ$67:AZ$97)</f>
        <v>0</v>
      </c>
      <c r="AX645" s="9"/>
      <c r="AY645" s="10"/>
      <c r="AZ645" s="11"/>
      <c r="BA645" s="6">
        <f>SUMIF(BB$67:BB$97,$D645,BD$67:BD$97)</f>
        <v>0</v>
      </c>
      <c r="BB645" s="9"/>
      <c r="BC645" s="10"/>
      <c r="BD645" s="11"/>
      <c r="BE645" s="6">
        <f>SUMIF(BF$67:BF$97,$D645,BH$67:BH$97)</f>
        <v>0</v>
      </c>
      <c r="BF645" s="9"/>
      <c r="BG645" s="10"/>
      <c r="BH645" s="11"/>
      <c r="BI645" s="6">
        <f>SUMIF(BJ$67:BJ$97,$D645,BL$67:BL$97)</f>
        <v>0</v>
      </c>
      <c r="BJ645" s="9"/>
      <c r="BK645" s="10"/>
      <c r="BL645" s="11"/>
      <c r="BM645" s="6">
        <f>SUMIF(BN$67:BN$97,$D645,BP$67:BP$97)</f>
        <v>0</v>
      </c>
      <c r="BN645" s="9"/>
      <c r="BO645" s="10"/>
      <c r="BP645" s="11"/>
      <c r="BQ645" s="6">
        <f>SUMIF(BR$67:BR$97,$D645,BT$67:BT$97)</f>
        <v>0</v>
      </c>
      <c r="BR645" s="9"/>
      <c r="BS645" s="10"/>
      <c r="BT645" s="11"/>
      <c r="BU645" s="6">
        <f>SUMIF(BV$67:BV$97,$D645,BX$67:BX$97)</f>
        <v>0</v>
      </c>
      <c r="BV645" s="9"/>
      <c r="BW645" s="10"/>
      <c r="BX645" s="11"/>
      <c r="BY645" s="6">
        <f>SUMIF(BZ$67:BZ$97,$D645,CB$67:CB$97)</f>
        <v>0</v>
      </c>
      <c r="BZ645" s="9"/>
      <c r="CA645" s="10"/>
      <c r="CB645" s="11"/>
      <c r="CC645" s="6">
        <f>SUMIF(CD$67:CD$97,$D645,CF$67:CF$97)</f>
        <v>0</v>
      </c>
      <c r="CD645" s="9"/>
      <c r="CE645" s="10"/>
      <c r="CF645" s="11"/>
      <c r="CG645" s="6">
        <f>SUMIF(CH$67:CH$97,$D645,CJ$67:CJ$97)</f>
        <v>0</v>
      </c>
      <c r="CH645" s="9"/>
      <c r="CI645" s="10"/>
      <c r="CJ645" s="11"/>
      <c r="CK645" s="6">
        <f>SUMIF(CL$67:CL$97,$D645,CN$67:CN$97)</f>
        <v>0</v>
      </c>
      <c r="CL645" s="9"/>
      <c r="CM645" s="10"/>
      <c r="CN645" s="11"/>
      <c r="CO645" s="6">
        <f>SUMIF(CP$67:CP$97,$D645,CR$67:CR$97)</f>
        <v>0</v>
      </c>
      <c r="CP645" s="9"/>
      <c r="CQ645" s="10"/>
      <c r="CR645" s="11"/>
      <c r="CS645" s="6">
        <f>SUMIF(CT$67:CT$97,$D645,CV$67:CV$97)</f>
        <v>0</v>
      </c>
      <c r="CT645" s="9"/>
      <c r="CU645" s="10"/>
      <c r="CV645" s="11"/>
      <c r="CW645" s="6">
        <f>SUMIF(CX$67:CX$97,$D645,CZ$67:CZ$97)</f>
        <v>0</v>
      </c>
      <c r="CX645" s="9"/>
      <c r="CY645" s="10"/>
      <c r="CZ645" s="11"/>
      <c r="DA645" s="6">
        <f>SUMIF(DB$67:DB$97,$D645,DD$67:DD$97)</f>
        <v>0</v>
      </c>
      <c r="DB645" s="9"/>
      <c r="DC645" s="10"/>
      <c r="DD645" s="11"/>
      <c r="DE645" s="6">
        <f>SUMIF(DF$67:DF$97,$D645,DH$67:DH$97)</f>
        <v>0</v>
      </c>
      <c r="DF645" s="9"/>
      <c r="DG645" s="10"/>
      <c r="DH645" s="11"/>
      <c r="DI645" s="6">
        <f>SUMIF(DJ$67:DJ$97,$D645,DL$67:DL$97)</f>
        <v>0</v>
      </c>
      <c r="DJ645" s="9"/>
      <c r="DK645" s="10"/>
      <c r="DL645" s="11"/>
      <c r="DM645" s="6">
        <f>SUMIF(DN$67:DN$97,$D645,DP$67:DP$97)</f>
        <v>0</v>
      </c>
      <c r="DN645" s="9"/>
      <c r="DO645" s="10"/>
      <c r="DP645" s="11"/>
      <c r="DQ645" s="6">
        <f>SUMIF(DR$67:DR$97,$D645,DT$67:DT$97)</f>
        <v>0</v>
      </c>
      <c r="DR645" s="9"/>
      <c r="DS645" s="10"/>
      <c r="DT645" s="11"/>
      <c r="DU645" s="6">
        <f>SUMIF(DV$67:DV$97,$D645,DX$67:DX$97)</f>
        <v>0</v>
      </c>
      <c r="DV645" s="9"/>
      <c r="DW645" s="10"/>
      <c r="DX645" s="11"/>
      <c r="DY645" s="6">
        <f>SUMIF(DZ$67:DZ$97,$D645,EB$67:EB$97)</f>
        <v>0</v>
      </c>
      <c r="DZ645" s="9"/>
      <c r="EA645" s="10"/>
      <c r="EB645" s="11"/>
      <c r="EC645" s="6">
        <f>SUMIF(ED$67:ED$97,$D645,EF$67:EF$97)</f>
        <v>0</v>
      </c>
      <c r="ED645" s="9"/>
      <c r="EE645" s="10"/>
      <c r="EF645" s="11"/>
      <c r="EG645" s="6">
        <f>SUMIF(EH$67:EH$97,$D645,EJ$67:EJ$97)</f>
        <v>0</v>
      </c>
      <c r="EH645" s="9"/>
      <c r="EI645" s="10"/>
      <c r="EJ645" s="11"/>
      <c r="EK645" s="6">
        <f>SUMIF(EL$67:EL$97,$D645,EN$67:EN$97)</f>
        <v>0</v>
      </c>
      <c r="EL645" s="9"/>
      <c r="EM645" s="10"/>
      <c r="EN645" s="11"/>
      <c r="EO645" s="6">
        <f>SUMIF(EP$67:EP$97,$D645,ER$67:ER$97)</f>
        <v>0</v>
      </c>
      <c r="EP645" s="9"/>
      <c r="EQ645" s="10"/>
      <c r="ER645" s="11"/>
      <c r="ES645" s="6">
        <f>SUMIF(ET$67:ET$97,$D645,EV$67:EV$97)</f>
        <v>0</v>
      </c>
      <c r="ET645" s="9"/>
      <c r="EU645" s="10"/>
      <c r="EV645" s="11"/>
      <c r="EW645" s="6">
        <f>SUMIF(EX$67:EX$97,$D645,EZ$67:EZ$97)</f>
        <v>0</v>
      </c>
      <c r="EX645" s="9"/>
      <c r="EY645" s="10"/>
      <c r="EZ645" s="11"/>
      <c r="FA645" s="6">
        <f>SUMIF(FB$67:FB$97,$D645,FD$67:FD$97)</f>
        <v>0</v>
      </c>
      <c r="FB645" s="9"/>
      <c r="FC645" s="10"/>
      <c r="FD645" s="11"/>
      <c r="FE645" s="6">
        <f>SUMIF(FF$67:FF$97,$D645,FH$67:FH$97)</f>
        <v>0</v>
      </c>
      <c r="FF645" s="9"/>
      <c r="FG645" s="10"/>
      <c r="FH645" s="11"/>
      <c r="FI645" s="6">
        <f>SUMIF(FJ$67:FJ$97,$D645,FL$67:FL$97)</f>
        <v>0</v>
      </c>
      <c r="FJ645" s="9"/>
      <c r="FK645" s="10"/>
      <c r="FL645" s="11"/>
      <c r="FM645" s="6">
        <f>SUMIF(FN$67:FN$97,$D645,FP$67:FP$97)</f>
        <v>0</v>
      </c>
      <c r="FN645" s="9"/>
      <c r="FO645" s="10"/>
      <c r="FP645" s="11"/>
      <c r="FQ645" s="6">
        <f>SUMIF(FR$67:FR$97,$D645,FT$67:FT$97)</f>
        <v>0</v>
      </c>
      <c r="FR645" s="9"/>
      <c r="FS645" s="10"/>
      <c r="FT645" s="11"/>
      <c r="FU645" s="6">
        <f>SUMIF(FV$67:FV$97,$D645,FX$67:FX$97)</f>
        <v>0</v>
      </c>
      <c r="FV645" s="9"/>
      <c r="FW645" s="10"/>
      <c r="FX645" s="11"/>
      <c r="FY645" s="6">
        <f>SUMIF(FZ$67:FZ$97,$D645,GB$67:GB$97)</f>
        <v>0</v>
      </c>
      <c r="FZ645" s="9"/>
      <c r="GA645" s="10"/>
      <c r="GB645" s="11"/>
      <c r="GC645" s="6">
        <f>SUMIF(GD$67:GD$97,$D645,GF$67:GF$97)</f>
        <v>0</v>
      </c>
      <c r="GD645" s="9"/>
      <c r="GE645" s="10"/>
      <c r="GF645" s="11"/>
      <c r="GG645" s="6">
        <f>SUMIF(GH$67:GH$97,$D645,GJ$67:GJ$97)</f>
        <v>0</v>
      </c>
      <c r="GH645" s="9"/>
      <c r="GI645" s="10"/>
      <c r="GJ645" s="11"/>
      <c r="GK645" s="6">
        <f>SUMIF(GL$67:GL$97,$D645,GN$67:GN$97)</f>
        <v>0</v>
      </c>
      <c r="GL645" s="9"/>
      <c r="GM645" s="10"/>
      <c r="GN645" s="11"/>
      <c r="GO645" s="6">
        <f>SUMIF(GP$67:GP$97,$D645,GR$67:GR$97)</f>
        <v>0</v>
      </c>
      <c r="GP645" s="9"/>
      <c r="GQ645" s="10"/>
      <c r="GR645" s="11"/>
      <c r="GS645" s="6">
        <f>SUMIF(GT$67:GT$97,$D645,GV$67:GV$97)</f>
        <v>0</v>
      </c>
      <c r="GT645" s="9"/>
      <c r="GU645" s="10"/>
      <c r="GV645" s="20"/>
      <c r="GW645" s="19">
        <f t="shared" si="16"/>
        <v>0</v>
      </c>
      <c r="GX645" s="472"/>
      <c r="GY645" s="522"/>
    </row>
    <row r="646" spans="1:207" ht="30.75" customHeight="1">
      <c r="A646" s="47" t="s">
        <v>78</v>
      </c>
      <c r="B646" s="496"/>
      <c r="C646" s="177" t="s">
        <v>379</v>
      </c>
      <c r="D646" s="155" t="s">
        <v>380</v>
      </c>
      <c r="E646" s="6">
        <f>SUMIF(F$98:F$128,$D646,H$98:H$128)</f>
        <v>0</v>
      </c>
      <c r="F646" s="9"/>
      <c r="G646" s="10"/>
      <c r="H646" s="11"/>
      <c r="I646" s="6">
        <f>SUMIF(J$98:J$128,$D646,L$98:L$128)</f>
        <v>0</v>
      </c>
      <c r="J646" s="9"/>
      <c r="K646" s="10"/>
      <c r="L646" s="11"/>
      <c r="M646" s="6">
        <f>SUMIF(N$98:N$128,$D646,P$98:P$128)</f>
        <v>0</v>
      </c>
      <c r="N646" s="9"/>
      <c r="O646" s="10"/>
      <c r="P646" s="11"/>
      <c r="Q646" s="6">
        <f>SUMIF(R$98:R$128,$D646,T$98:T$128)</f>
        <v>0</v>
      </c>
      <c r="R646" s="9"/>
      <c r="S646" s="10"/>
      <c r="T646" s="11"/>
      <c r="U646" s="6">
        <f>SUMIF(V$98:V$128,$D646,X$98:X$128)</f>
        <v>0</v>
      </c>
      <c r="V646" s="9"/>
      <c r="W646" s="10"/>
      <c r="X646" s="11"/>
      <c r="Y646" s="6">
        <f>SUMIF(Z$98:Z$128,$D646,AB$98:AB$128)</f>
        <v>0</v>
      </c>
      <c r="Z646" s="9"/>
      <c r="AA646" s="10"/>
      <c r="AB646" s="11"/>
      <c r="AC646" s="6">
        <f>SUMIF(AD$98:AD$128,$D646,AF$98:AF$128)</f>
        <v>0</v>
      </c>
      <c r="AD646" s="9"/>
      <c r="AE646" s="10"/>
      <c r="AF646" s="11"/>
      <c r="AG646" s="6">
        <f>SUMIF(AH$98:AH$128,$D646,AJ$98:AJ$128)</f>
        <v>0</v>
      </c>
      <c r="AH646" s="9"/>
      <c r="AI646" s="10"/>
      <c r="AJ646" s="11"/>
      <c r="AK646" s="6">
        <f>SUMIF(AL$98:AL$128,$D646,AN$98:AN$128)</f>
        <v>0</v>
      </c>
      <c r="AL646" s="9"/>
      <c r="AM646" s="10"/>
      <c r="AN646" s="11"/>
      <c r="AO646" s="6">
        <f>SUMIF(AP$98:AP$128,$D646,AR$98:AR$128)</f>
        <v>0</v>
      </c>
      <c r="AP646" s="9"/>
      <c r="AQ646" s="10"/>
      <c r="AR646" s="11"/>
      <c r="AS646" s="6">
        <f>SUMIF(AT$98:AT$128,$D646,AV$98:AV$128)</f>
        <v>0</v>
      </c>
      <c r="AT646" s="9"/>
      <c r="AU646" s="10"/>
      <c r="AV646" s="11"/>
      <c r="AW646" s="6">
        <f>SUMIF(AX$98:AX$128,$D646,AZ$98:AZ$128)</f>
        <v>0</v>
      </c>
      <c r="AX646" s="9"/>
      <c r="AY646" s="10"/>
      <c r="AZ646" s="11"/>
      <c r="BA646" s="6">
        <f>SUMIF(BB$98:BB$128,$D646,BD$98:BD$128)</f>
        <v>0</v>
      </c>
      <c r="BB646" s="9"/>
      <c r="BC646" s="10"/>
      <c r="BD646" s="11"/>
      <c r="BE646" s="6">
        <f>SUMIF(BF$98:BF$128,$D646,BH$98:BH$128)</f>
        <v>0</v>
      </c>
      <c r="BF646" s="9"/>
      <c r="BG646" s="10"/>
      <c r="BH646" s="11"/>
      <c r="BI646" s="6">
        <f>SUMIF(BJ$98:BJ$128,$D646,BL$98:BL$128)</f>
        <v>0</v>
      </c>
      <c r="BJ646" s="9"/>
      <c r="BK646" s="10"/>
      <c r="BL646" s="11"/>
      <c r="BM646" s="6">
        <f>SUMIF(BN$98:BN$128,$D646,BP$98:BP$128)</f>
        <v>0</v>
      </c>
      <c r="BN646" s="9"/>
      <c r="BO646" s="10"/>
      <c r="BP646" s="11"/>
      <c r="BQ646" s="6">
        <f>SUMIF(BR$98:BR$128,$D646,BT$98:BT$128)</f>
        <v>0</v>
      </c>
      <c r="BR646" s="9"/>
      <c r="BS646" s="10"/>
      <c r="BT646" s="11"/>
      <c r="BU646" s="6">
        <f>SUMIF(BV$98:BV$128,$D646,BX$98:BX$128)</f>
        <v>0</v>
      </c>
      <c r="BV646" s="9"/>
      <c r="BW646" s="10"/>
      <c r="BX646" s="11"/>
      <c r="BY646" s="6">
        <f>SUMIF(BZ$98:BZ$128,$D646,CB$98:CB$128)</f>
        <v>0</v>
      </c>
      <c r="BZ646" s="9"/>
      <c r="CA646" s="10"/>
      <c r="CB646" s="11"/>
      <c r="CC646" s="6">
        <f>SUMIF(CD$98:CD$128,$D646,CF$98:CF$128)</f>
        <v>0</v>
      </c>
      <c r="CD646" s="9"/>
      <c r="CE646" s="10"/>
      <c r="CF646" s="11"/>
      <c r="CG646" s="6">
        <f>SUMIF(CH$98:CH$128,$D646,CJ$98:CJ$128)</f>
        <v>0</v>
      </c>
      <c r="CH646" s="9"/>
      <c r="CI646" s="10"/>
      <c r="CJ646" s="11"/>
      <c r="CK646" s="6">
        <f>SUMIF(CL$98:CL$128,$D646,CN$98:CN$128)</f>
        <v>0</v>
      </c>
      <c r="CL646" s="9"/>
      <c r="CM646" s="10"/>
      <c r="CN646" s="11"/>
      <c r="CO646" s="6">
        <f>SUMIF(CP$98:CP$128,$D646,CR$98:CR$128)</f>
        <v>0</v>
      </c>
      <c r="CP646" s="9"/>
      <c r="CQ646" s="10"/>
      <c r="CR646" s="11"/>
      <c r="CS646" s="6">
        <f>SUMIF(CT$98:CT$128,$D646,CV$98:CV$128)</f>
        <v>0</v>
      </c>
      <c r="CT646" s="9"/>
      <c r="CU646" s="10"/>
      <c r="CV646" s="11"/>
      <c r="CW646" s="6">
        <f>SUMIF(CX$98:CX$128,$D646,CZ$98:CZ$128)</f>
        <v>0</v>
      </c>
      <c r="CX646" s="9"/>
      <c r="CY646" s="10"/>
      <c r="CZ646" s="11"/>
      <c r="DA646" s="6">
        <f>SUMIF(DB$98:DB$128,$D646,DD$98:DD$128)</f>
        <v>0</v>
      </c>
      <c r="DB646" s="9"/>
      <c r="DC646" s="10"/>
      <c r="DD646" s="11"/>
      <c r="DE646" s="6">
        <f>SUMIF(DF$98:DF$128,$D646,DH$98:DH$128)</f>
        <v>0</v>
      </c>
      <c r="DF646" s="9"/>
      <c r="DG646" s="10"/>
      <c r="DH646" s="11"/>
      <c r="DI646" s="6">
        <f>SUMIF(DJ$98:DJ$128,$D646,DL$98:DL$128)</f>
        <v>0</v>
      </c>
      <c r="DJ646" s="9"/>
      <c r="DK646" s="10"/>
      <c r="DL646" s="11"/>
      <c r="DM646" s="6">
        <f>SUMIF(DN$98:DN$128,$D646,DP$98:DP$128)</f>
        <v>0</v>
      </c>
      <c r="DN646" s="9"/>
      <c r="DO646" s="10"/>
      <c r="DP646" s="11"/>
      <c r="DQ646" s="6">
        <f>SUMIF(DR$98:DR$128,$D646,DT$98:DT$128)</f>
        <v>0</v>
      </c>
      <c r="DR646" s="9"/>
      <c r="DS646" s="10"/>
      <c r="DT646" s="11"/>
      <c r="DU646" s="6">
        <f>SUMIF(DV$98:DV$128,$D646,DX$98:DX$128)</f>
        <v>0</v>
      </c>
      <c r="DV646" s="9"/>
      <c r="DW646" s="10"/>
      <c r="DX646" s="11"/>
      <c r="DY646" s="6">
        <f>SUMIF(DZ$98:DZ$128,$D646,EB$98:EB$128)</f>
        <v>0</v>
      </c>
      <c r="DZ646" s="9"/>
      <c r="EA646" s="10"/>
      <c r="EB646" s="11"/>
      <c r="EC646" s="6">
        <f>SUMIF(ED$98:ED$128,$D646,EF$98:EF$128)</f>
        <v>0</v>
      </c>
      <c r="ED646" s="9"/>
      <c r="EE646" s="10"/>
      <c r="EF646" s="11"/>
      <c r="EG646" s="6">
        <f>SUMIF(EH$98:EH$128,$D646,EJ$98:EJ$128)</f>
        <v>0</v>
      </c>
      <c r="EH646" s="9"/>
      <c r="EI646" s="10"/>
      <c r="EJ646" s="11"/>
      <c r="EK646" s="6">
        <f>SUMIF(EL$98:EL$128,$D646,EN$98:EN$128)</f>
        <v>0</v>
      </c>
      <c r="EL646" s="9"/>
      <c r="EM646" s="10"/>
      <c r="EN646" s="11"/>
      <c r="EO646" s="6">
        <f>SUMIF(EP$98:EP$128,$D646,ER$98:ER$128)</f>
        <v>0</v>
      </c>
      <c r="EP646" s="9"/>
      <c r="EQ646" s="10"/>
      <c r="ER646" s="11"/>
      <c r="ES646" s="6">
        <f>SUMIF(ET$98:ET$128,$D646,EV$98:EV$128)</f>
        <v>0</v>
      </c>
      <c r="ET646" s="9"/>
      <c r="EU646" s="10"/>
      <c r="EV646" s="11"/>
      <c r="EW646" s="6">
        <f>SUMIF(EX$98:EX$128,$D646,EZ$98:EZ$128)</f>
        <v>0</v>
      </c>
      <c r="EX646" s="9"/>
      <c r="EY646" s="10"/>
      <c r="EZ646" s="11"/>
      <c r="FA646" s="6">
        <f>SUMIF(FB$98:FB$128,$D646,FD$98:FD$128)</f>
        <v>0</v>
      </c>
      <c r="FB646" s="9"/>
      <c r="FC646" s="10"/>
      <c r="FD646" s="11"/>
      <c r="FE646" s="6">
        <f>SUMIF(FF$98:FF$128,$D646,FH$98:FH$128)</f>
        <v>0</v>
      </c>
      <c r="FF646" s="9"/>
      <c r="FG646" s="10"/>
      <c r="FH646" s="11"/>
      <c r="FI646" s="6">
        <f>SUMIF(FJ$98:FJ$128,$D646,FL$98:FL$128)</f>
        <v>0</v>
      </c>
      <c r="FJ646" s="9"/>
      <c r="FK646" s="10"/>
      <c r="FL646" s="11"/>
      <c r="FM646" s="6">
        <f>SUMIF(FN$98:FN$128,$D646,FP$98:FP$128)</f>
        <v>0</v>
      </c>
      <c r="FN646" s="9"/>
      <c r="FO646" s="10"/>
      <c r="FP646" s="11"/>
      <c r="FQ646" s="6">
        <f>SUMIF(FR$98:FR$128,$D646,FT$98:FT$128)</f>
        <v>0</v>
      </c>
      <c r="FR646" s="9"/>
      <c r="FS646" s="10"/>
      <c r="FT646" s="11"/>
      <c r="FU646" s="6">
        <f>SUMIF(FV$98:FV$128,$D646,FX$98:FX$128)</f>
        <v>0</v>
      </c>
      <c r="FV646" s="9"/>
      <c r="FW646" s="10"/>
      <c r="FX646" s="11"/>
      <c r="FY646" s="6">
        <f>SUMIF(FZ$98:FZ$128,$D646,GB$98:GB$128)</f>
        <v>0</v>
      </c>
      <c r="FZ646" s="9"/>
      <c r="GA646" s="10"/>
      <c r="GB646" s="11"/>
      <c r="GC646" s="6">
        <f>SUMIF(GD$98:GD$128,$D646,GF$98:GF$128)</f>
        <v>0</v>
      </c>
      <c r="GD646" s="9"/>
      <c r="GE646" s="10"/>
      <c r="GF646" s="11"/>
      <c r="GG646" s="6">
        <f>SUMIF(GH$98:GH$128,$D646,GJ$98:GJ$128)</f>
        <v>0</v>
      </c>
      <c r="GH646" s="9"/>
      <c r="GI646" s="10"/>
      <c r="GJ646" s="11"/>
      <c r="GK646" s="6">
        <f>SUMIF(GL$98:GL$128,$D646,GN$98:GN$128)</f>
        <v>0</v>
      </c>
      <c r="GL646" s="9"/>
      <c r="GM646" s="10"/>
      <c r="GN646" s="11"/>
      <c r="GO646" s="6">
        <f>SUMIF(GP$98:GP$128,$D646,GR$98:GR$128)</f>
        <v>0</v>
      </c>
      <c r="GP646" s="9"/>
      <c r="GQ646" s="10"/>
      <c r="GR646" s="11"/>
      <c r="GS646" s="6">
        <f>SUMIF(GT$98:GT$128,$D646,GV$98:GV$128)</f>
        <v>0</v>
      </c>
      <c r="GT646" s="9"/>
      <c r="GU646" s="10"/>
      <c r="GV646" s="20"/>
      <c r="GW646" s="19">
        <f t="shared" si="16"/>
        <v>0</v>
      </c>
      <c r="GX646" s="472"/>
      <c r="GY646" s="522"/>
    </row>
    <row r="647" spans="1:207" ht="30.75" customHeight="1">
      <c r="A647" s="47" t="s">
        <v>79</v>
      </c>
      <c r="B647" s="496"/>
      <c r="C647" s="177" t="s">
        <v>379</v>
      </c>
      <c r="D647" s="155" t="s">
        <v>380</v>
      </c>
      <c r="E647" s="6">
        <f>SUMIF(F$129:F$159,$D647,H$129:H$159)</f>
        <v>0</v>
      </c>
      <c r="F647" s="9"/>
      <c r="G647" s="10"/>
      <c r="H647" s="11"/>
      <c r="I647" s="6">
        <f>SUMIF(J$129:J$159,$D647,L$129:L$159)</f>
        <v>0</v>
      </c>
      <c r="J647" s="9"/>
      <c r="K647" s="10"/>
      <c r="L647" s="11"/>
      <c r="M647" s="6">
        <f>SUMIF(N$129:N$159,$D647,P$129:P$159)</f>
        <v>0</v>
      </c>
      <c r="N647" s="9"/>
      <c r="O647" s="10"/>
      <c r="P647" s="11"/>
      <c r="Q647" s="6">
        <f>SUMIF(R$129:R$159,$D647,T$129:T$159)</f>
        <v>0</v>
      </c>
      <c r="R647" s="9"/>
      <c r="S647" s="10"/>
      <c r="T647" s="11"/>
      <c r="U647" s="6">
        <f>SUMIF(V$129:V$159,$D647,X$129:X$159)</f>
        <v>0</v>
      </c>
      <c r="V647" s="9"/>
      <c r="W647" s="10"/>
      <c r="X647" s="11"/>
      <c r="Y647" s="6">
        <f>SUMIF(Z$129:Z$159,$D647,AB$129:AB$159)</f>
        <v>0</v>
      </c>
      <c r="Z647" s="9"/>
      <c r="AA647" s="10"/>
      <c r="AB647" s="11"/>
      <c r="AC647" s="6">
        <f>SUMIF(AD$129:AD$159,$D647,AF$129:AF$159)</f>
        <v>0</v>
      </c>
      <c r="AD647" s="9"/>
      <c r="AE647" s="10"/>
      <c r="AF647" s="11"/>
      <c r="AG647" s="6">
        <f>SUMIF(AH$129:AH$159,$D647,AJ$129:AJ$159)</f>
        <v>0</v>
      </c>
      <c r="AH647" s="9"/>
      <c r="AI647" s="10"/>
      <c r="AJ647" s="11"/>
      <c r="AK647" s="6">
        <f>SUMIF(AL$129:AL$159,$D647,AN$129:AN$159)</f>
        <v>0</v>
      </c>
      <c r="AL647" s="9"/>
      <c r="AM647" s="10"/>
      <c r="AN647" s="11"/>
      <c r="AO647" s="6">
        <f>SUMIF(AP$129:AP$159,$D647,AR$129:AR$159)</f>
        <v>0</v>
      </c>
      <c r="AP647" s="9"/>
      <c r="AQ647" s="10"/>
      <c r="AR647" s="11"/>
      <c r="AS647" s="6">
        <f>SUMIF(AT$129:AT$159,$D647,AV$129:AV$159)</f>
        <v>0</v>
      </c>
      <c r="AT647" s="9"/>
      <c r="AU647" s="10"/>
      <c r="AV647" s="11"/>
      <c r="AW647" s="6">
        <f>SUMIF(AX$129:AX$159,$D647,AZ$129:AZ$159)</f>
        <v>0</v>
      </c>
      <c r="AX647" s="9"/>
      <c r="AY647" s="10"/>
      <c r="AZ647" s="11"/>
      <c r="BA647" s="6">
        <f>SUMIF(BB$129:BB$159,$D647,BD$129:BD$159)</f>
        <v>0</v>
      </c>
      <c r="BB647" s="9"/>
      <c r="BC647" s="10"/>
      <c r="BD647" s="11"/>
      <c r="BE647" s="6">
        <f>SUMIF(BF$129:BF$159,$D647,BH$129:BH$159)</f>
        <v>0</v>
      </c>
      <c r="BF647" s="9"/>
      <c r="BG647" s="10"/>
      <c r="BH647" s="11"/>
      <c r="BI647" s="6">
        <f>SUMIF(BJ$129:BJ$159,$D647,BL$129:BL$159)</f>
        <v>0</v>
      </c>
      <c r="BJ647" s="9"/>
      <c r="BK647" s="10"/>
      <c r="BL647" s="11"/>
      <c r="BM647" s="6">
        <f>SUMIF(BN$129:BN$159,$D647,BP$129:BP$159)</f>
        <v>0</v>
      </c>
      <c r="BN647" s="9"/>
      <c r="BO647" s="10"/>
      <c r="BP647" s="11"/>
      <c r="BQ647" s="6">
        <f>SUMIF(BR$129:BR$159,$D647,BT$129:BT$159)</f>
        <v>0</v>
      </c>
      <c r="BR647" s="9"/>
      <c r="BS647" s="10"/>
      <c r="BT647" s="11"/>
      <c r="BU647" s="6">
        <f>SUMIF(BV$129:BV$159,$D647,BX$129:BX$159)</f>
        <v>0</v>
      </c>
      <c r="BV647" s="9"/>
      <c r="BW647" s="10"/>
      <c r="BX647" s="11"/>
      <c r="BY647" s="6">
        <f>SUMIF(BZ$129:BZ$159,$D647,CB$129:CB$159)</f>
        <v>0</v>
      </c>
      <c r="BZ647" s="9"/>
      <c r="CA647" s="10"/>
      <c r="CB647" s="11"/>
      <c r="CC647" s="6">
        <f>SUMIF(CD$129:CD$159,$D647,CF$129:CF$159)</f>
        <v>0</v>
      </c>
      <c r="CD647" s="9"/>
      <c r="CE647" s="10"/>
      <c r="CF647" s="11"/>
      <c r="CG647" s="6">
        <f>SUMIF(CH$129:CH$159,$D647,CJ$129:CJ$159)</f>
        <v>0</v>
      </c>
      <c r="CH647" s="9"/>
      <c r="CI647" s="10"/>
      <c r="CJ647" s="11"/>
      <c r="CK647" s="6">
        <f>SUMIF(CL$129:CL$159,$D647,CN$129:CN$159)</f>
        <v>0</v>
      </c>
      <c r="CL647" s="9"/>
      <c r="CM647" s="10"/>
      <c r="CN647" s="11"/>
      <c r="CO647" s="6">
        <f>SUMIF(CP$129:CP$159,$D647,CR$129:CR$159)</f>
        <v>0</v>
      </c>
      <c r="CP647" s="9"/>
      <c r="CQ647" s="10"/>
      <c r="CR647" s="11"/>
      <c r="CS647" s="6">
        <f>SUMIF(CT$129:CT$159,$D647,CV$129:CV$159)</f>
        <v>0</v>
      </c>
      <c r="CT647" s="9"/>
      <c r="CU647" s="10"/>
      <c r="CV647" s="11"/>
      <c r="CW647" s="6">
        <f>SUMIF(CX$129:CX$159,$D647,CZ$129:CZ$159)</f>
        <v>0</v>
      </c>
      <c r="CX647" s="9"/>
      <c r="CY647" s="10"/>
      <c r="CZ647" s="11"/>
      <c r="DA647" s="6">
        <f>SUMIF(DB$129:DB$159,$D647,DD$129:DD$159)</f>
        <v>0</v>
      </c>
      <c r="DB647" s="9"/>
      <c r="DC647" s="10"/>
      <c r="DD647" s="11"/>
      <c r="DE647" s="6">
        <f>SUMIF(DF$129:DF$159,$D647,DH$129:DH$159)</f>
        <v>0</v>
      </c>
      <c r="DF647" s="9"/>
      <c r="DG647" s="10"/>
      <c r="DH647" s="11"/>
      <c r="DI647" s="6">
        <f>SUMIF(DJ$129:DJ$159,$D647,DL$129:DL$159)</f>
        <v>0</v>
      </c>
      <c r="DJ647" s="9"/>
      <c r="DK647" s="10"/>
      <c r="DL647" s="11"/>
      <c r="DM647" s="6">
        <f>SUMIF(DN$129:DN$159,$D647,DP$129:DP$159)</f>
        <v>0</v>
      </c>
      <c r="DN647" s="9"/>
      <c r="DO647" s="10"/>
      <c r="DP647" s="11"/>
      <c r="DQ647" s="6">
        <f>SUMIF(DR$129:DR$159,$D647,DT$129:DT$159)</f>
        <v>0</v>
      </c>
      <c r="DR647" s="9"/>
      <c r="DS647" s="10"/>
      <c r="DT647" s="11"/>
      <c r="DU647" s="6">
        <f>SUMIF(DV$129:DV$159,$D647,DX$129:DX$159)</f>
        <v>0</v>
      </c>
      <c r="DV647" s="9"/>
      <c r="DW647" s="10"/>
      <c r="DX647" s="11"/>
      <c r="DY647" s="6">
        <f>SUMIF(DZ$129:DZ$159,$D647,EB$129:EB$159)</f>
        <v>0</v>
      </c>
      <c r="DZ647" s="9"/>
      <c r="EA647" s="10"/>
      <c r="EB647" s="11"/>
      <c r="EC647" s="6">
        <f>SUMIF(ED$129:ED$159,$D647,EF$129:EF$159)</f>
        <v>0</v>
      </c>
      <c r="ED647" s="9"/>
      <c r="EE647" s="10"/>
      <c r="EF647" s="11"/>
      <c r="EG647" s="6">
        <f>SUMIF(EH$129:EH$159,$D647,EJ$129:EJ$159)</f>
        <v>0</v>
      </c>
      <c r="EH647" s="9"/>
      <c r="EI647" s="10"/>
      <c r="EJ647" s="11"/>
      <c r="EK647" s="6">
        <f>SUMIF(EL$129:EL$159,$D647,EN$129:EN$159)</f>
        <v>0</v>
      </c>
      <c r="EL647" s="9"/>
      <c r="EM647" s="10"/>
      <c r="EN647" s="11"/>
      <c r="EO647" s="6">
        <f>SUMIF(EP$129:EP$159,$D647,ER$129:ER$159)</f>
        <v>0</v>
      </c>
      <c r="EP647" s="9"/>
      <c r="EQ647" s="10"/>
      <c r="ER647" s="11"/>
      <c r="ES647" s="6">
        <f>SUMIF(ET$129:ET$159,$D647,EV$129:EV$159)</f>
        <v>0</v>
      </c>
      <c r="ET647" s="9"/>
      <c r="EU647" s="10"/>
      <c r="EV647" s="11"/>
      <c r="EW647" s="6">
        <f>SUMIF(EX$129:EX$159,$D647,EZ$129:EZ$159)</f>
        <v>0</v>
      </c>
      <c r="EX647" s="9"/>
      <c r="EY647" s="10"/>
      <c r="EZ647" s="11"/>
      <c r="FA647" s="6">
        <f>SUMIF(FB$129:FB$159,$D647,FD$129:FD$159)</f>
        <v>0</v>
      </c>
      <c r="FB647" s="9"/>
      <c r="FC647" s="10"/>
      <c r="FD647" s="11"/>
      <c r="FE647" s="6">
        <f>SUMIF(FF$129:FF$159,$D647,FH$129:FH$159)</f>
        <v>0</v>
      </c>
      <c r="FF647" s="9"/>
      <c r="FG647" s="10"/>
      <c r="FH647" s="11"/>
      <c r="FI647" s="6">
        <f>SUMIF(FJ$129:FJ$159,$D647,FL$129:FL$159)</f>
        <v>0</v>
      </c>
      <c r="FJ647" s="9"/>
      <c r="FK647" s="10"/>
      <c r="FL647" s="11"/>
      <c r="FM647" s="6">
        <f>SUMIF(FN$129:FN$159,$D647,FP$129:FP$159)</f>
        <v>0</v>
      </c>
      <c r="FN647" s="9"/>
      <c r="FO647" s="10"/>
      <c r="FP647" s="11"/>
      <c r="FQ647" s="6">
        <f>SUMIF(FR$129:FR$159,$D647,FT$129:FT$159)</f>
        <v>0</v>
      </c>
      <c r="FR647" s="9"/>
      <c r="FS647" s="10"/>
      <c r="FT647" s="11"/>
      <c r="FU647" s="6">
        <f>SUMIF(FV$129:FV$159,$D647,FX$129:FX$159)</f>
        <v>0</v>
      </c>
      <c r="FV647" s="9"/>
      <c r="FW647" s="10"/>
      <c r="FX647" s="11"/>
      <c r="FY647" s="6">
        <f>SUMIF(FZ$129:FZ$159,$D647,GB$129:GB$159)</f>
        <v>0</v>
      </c>
      <c r="FZ647" s="9"/>
      <c r="GA647" s="10"/>
      <c r="GB647" s="11"/>
      <c r="GC647" s="6">
        <f>SUMIF(GD$129:GD$159,$D647,GF$129:GF$159)</f>
        <v>0</v>
      </c>
      <c r="GD647" s="9"/>
      <c r="GE647" s="10"/>
      <c r="GF647" s="11"/>
      <c r="GG647" s="6">
        <f>SUMIF(GH$129:GH$159,$D647,GJ$129:GJ$159)</f>
        <v>0</v>
      </c>
      <c r="GH647" s="9"/>
      <c r="GI647" s="10"/>
      <c r="GJ647" s="11"/>
      <c r="GK647" s="6">
        <f>SUMIF(GL$129:GL$159,$D647,GN$129:GN$159)</f>
        <v>0</v>
      </c>
      <c r="GL647" s="9"/>
      <c r="GM647" s="10"/>
      <c r="GN647" s="11"/>
      <c r="GO647" s="6">
        <f>SUMIF(GP$129:GP$159,$D647,GR$129:GR$159)</f>
        <v>0</v>
      </c>
      <c r="GP647" s="9"/>
      <c r="GQ647" s="10"/>
      <c r="GR647" s="11"/>
      <c r="GS647" s="6">
        <f>SUMIF(GT$129:GT$159,$D647,GV$129:GV$159)</f>
        <v>0</v>
      </c>
      <c r="GT647" s="9"/>
      <c r="GU647" s="10"/>
      <c r="GV647" s="20"/>
      <c r="GW647" s="19">
        <f t="shared" si="16"/>
        <v>0</v>
      </c>
      <c r="GX647" s="472"/>
      <c r="GY647" s="522"/>
    </row>
    <row r="648" spans="1:207" ht="30.75" customHeight="1">
      <c r="A648" s="47" t="s">
        <v>80</v>
      </c>
      <c r="B648" s="496"/>
      <c r="C648" s="177" t="s">
        <v>379</v>
      </c>
      <c r="D648" s="155" t="s">
        <v>380</v>
      </c>
      <c r="E648" s="6">
        <f>SUMIF(F$160:F$190,$D648,H$160:H$190)</f>
        <v>0</v>
      </c>
      <c r="F648" s="9"/>
      <c r="G648" s="10"/>
      <c r="H648" s="11"/>
      <c r="I648" s="6">
        <f>SUMIF(J$160:J$190,$D648,L$160:L$190)</f>
        <v>0</v>
      </c>
      <c r="J648" s="9"/>
      <c r="K648" s="10"/>
      <c r="L648" s="11"/>
      <c r="M648" s="6">
        <f>SUMIF(N$160:N$190,$D648,P$160:P$190)</f>
        <v>0</v>
      </c>
      <c r="N648" s="9"/>
      <c r="O648" s="10"/>
      <c r="P648" s="11"/>
      <c r="Q648" s="6">
        <f>SUMIF(R$160:R$190,$D648,T$160:T$190)</f>
        <v>0</v>
      </c>
      <c r="R648" s="9"/>
      <c r="S648" s="10"/>
      <c r="T648" s="11"/>
      <c r="U648" s="6">
        <f>SUMIF(V$160:V$190,$D648,X$160:X$190)</f>
        <v>0</v>
      </c>
      <c r="V648" s="9"/>
      <c r="W648" s="10"/>
      <c r="X648" s="11"/>
      <c r="Y648" s="6">
        <f>SUMIF(Z$160:Z$190,$D648,AB$160:AB$190)</f>
        <v>0</v>
      </c>
      <c r="Z648" s="9"/>
      <c r="AA648" s="10"/>
      <c r="AB648" s="11"/>
      <c r="AC648" s="6">
        <f>SUMIF(AD$160:AD$190,$D648,AF$160:AF$190)</f>
        <v>0</v>
      </c>
      <c r="AD648" s="9"/>
      <c r="AE648" s="10"/>
      <c r="AF648" s="11"/>
      <c r="AG648" s="6">
        <f>SUMIF(AH$160:AH$190,$D648,AJ$160:AJ$190)</f>
        <v>0</v>
      </c>
      <c r="AH648" s="9"/>
      <c r="AI648" s="10"/>
      <c r="AJ648" s="11"/>
      <c r="AK648" s="6">
        <f>SUMIF(AL$160:AL$190,$D648,AN$160:AN$190)</f>
        <v>0</v>
      </c>
      <c r="AL648" s="9"/>
      <c r="AM648" s="10"/>
      <c r="AN648" s="11"/>
      <c r="AO648" s="6">
        <f>SUMIF(AP$160:AP$190,$D648,AR$160:AR$190)</f>
        <v>0</v>
      </c>
      <c r="AP648" s="9"/>
      <c r="AQ648" s="10"/>
      <c r="AR648" s="11"/>
      <c r="AS648" s="6">
        <f>SUMIF(AT$160:AT$190,$D648,AV$160:AV$190)</f>
        <v>0</v>
      </c>
      <c r="AT648" s="9"/>
      <c r="AU648" s="10"/>
      <c r="AV648" s="11"/>
      <c r="AW648" s="6">
        <f>SUMIF(AX$160:AX$190,$D648,AZ$160:AZ$190)</f>
        <v>0</v>
      </c>
      <c r="AX648" s="9"/>
      <c r="AY648" s="10"/>
      <c r="AZ648" s="11"/>
      <c r="BA648" s="6">
        <f>SUMIF(BB$160:BB$190,$D648,BD$160:BD$190)</f>
        <v>0</v>
      </c>
      <c r="BB648" s="9"/>
      <c r="BC648" s="10"/>
      <c r="BD648" s="11"/>
      <c r="BE648" s="6">
        <f>SUMIF(BF$160:BF$190,$D648,BH$160:BH$190)</f>
        <v>0</v>
      </c>
      <c r="BF648" s="9"/>
      <c r="BG648" s="10"/>
      <c r="BH648" s="11"/>
      <c r="BI648" s="6">
        <f>SUMIF(BJ$160:BJ$190,$D648,BL$160:BL$190)</f>
        <v>0</v>
      </c>
      <c r="BJ648" s="9"/>
      <c r="BK648" s="10"/>
      <c r="BL648" s="11"/>
      <c r="BM648" s="6">
        <f>SUMIF(BN$160:BN$190,$D648,BP$160:BP$190)</f>
        <v>0</v>
      </c>
      <c r="BN648" s="9"/>
      <c r="BO648" s="10"/>
      <c r="BP648" s="11"/>
      <c r="BQ648" s="6">
        <f>SUMIF(BR$160:BR$190,$D648,BT$160:BT$190)</f>
        <v>0</v>
      </c>
      <c r="BR648" s="9"/>
      <c r="BS648" s="10"/>
      <c r="BT648" s="11"/>
      <c r="BU648" s="6">
        <f>SUMIF(BV$160:BV$190,$D648,BX$160:BX$190)</f>
        <v>0</v>
      </c>
      <c r="BV648" s="9"/>
      <c r="BW648" s="10"/>
      <c r="BX648" s="11"/>
      <c r="BY648" s="6">
        <f>SUMIF(BZ$160:BZ$190,$D648,CB$160:CB$190)</f>
        <v>0</v>
      </c>
      <c r="BZ648" s="9"/>
      <c r="CA648" s="10"/>
      <c r="CB648" s="11"/>
      <c r="CC648" s="6">
        <f>SUMIF(CD$160:CD$190,$D648,CF$160:CF$190)</f>
        <v>0</v>
      </c>
      <c r="CD648" s="9"/>
      <c r="CE648" s="10"/>
      <c r="CF648" s="11"/>
      <c r="CG648" s="6">
        <f>SUMIF(CH$160:CH$190,$D648,CJ$160:CJ$190)</f>
        <v>0</v>
      </c>
      <c r="CH648" s="9"/>
      <c r="CI648" s="10"/>
      <c r="CJ648" s="11"/>
      <c r="CK648" s="6">
        <f>SUMIF(CL$160:CL$190,$D648,CN$160:CN$190)</f>
        <v>0</v>
      </c>
      <c r="CL648" s="9"/>
      <c r="CM648" s="10"/>
      <c r="CN648" s="11"/>
      <c r="CO648" s="6">
        <f>SUMIF(CP$160:CP$190,$D648,CR$160:CR$190)</f>
        <v>0</v>
      </c>
      <c r="CP648" s="9"/>
      <c r="CQ648" s="10"/>
      <c r="CR648" s="11"/>
      <c r="CS648" s="6">
        <f>SUMIF(CT$160:CT$190,$D648,CV$160:CV$190)</f>
        <v>0</v>
      </c>
      <c r="CT648" s="9"/>
      <c r="CU648" s="10"/>
      <c r="CV648" s="11"/>
      <c r="CW648" s="6">
        <f>SUMIF(CX$160:CX$190,$D648,CZ$160:CZ$190)</f>
        <v>0</v>
      </c>
      <c r="CX648" s="9"/>
      <c r="CY648" s="10"/>
      <c r="CZ648" s="11"/>
      <c r="DA648" s="6">
        <f>SUMIF(DB$160:DB$190,$D648,DD$160:DD$190)</f>
        <v>0</v>
      </c>
      <c r="DB648" s="9"/>
      <c r="DC648" s="10"/>
      <c r="DD648" s="11"/>
      <c r="DE648" s="6">
        <f>SUMIF(DF$160:DF$190,$D648,DH$160:DH$190)</f>
        <v>0</v>
      </c>
      <c r="DF648" s="9"/>
      <c r="DG648" s="10"/>
      <c r="DH648" s="11"/>
      <c r="DI648" s="6">
        <f>SUMIF(DJ$160:DJ$190,$D648,DL$160:DL$190)</f>
        <v>0</v>
      </c>
      <c r="DJ648" s="9"/>
      <c r="DK648" s="10"/>
      <c r="DL648" s="11"/>
      <c r="DM648" s="6">
        <f>SUMIF(DN$160:DN$190,$D648,DP$160:DP$190)</f>
        <v>0</v>
      </c>
      <c r="DN648" s="9"/>
      <c r="DO648" s="10"/>
      <c r="DP648" s="11"/>
      <c r="DQ648" s="6">
        <f>SUMIF(DR$160:DR$190,$D648,DT$160:DT$190)</f>
        <v>0</v>
      </c>
      <c r="DR648" s="9"/>
      <c r="DS648" s="10"/>
      <c r="DT648" s="11"/>
      <c r="DU648" s="6">
        <f>SUMIF(DV$160:DV$190,$D648,DX$160:DX$190)</f>
        <v>0</v>
      </c>
      <c r="DV648" s="9"/>
      <c r="DW648" s="10"/>
      <c r="DX648" s="11"/>
      <c r="DY648" s="6">
        <f>SUMIF(DZ$160:DZ$190,$D648,EB$160:EB$190)</f>
        <v>0</v>
      </c>
      <c r="DZ648" s="9"/>
      <c r="EA648" s="10"/>
      <c r="EB648" s="11"/>
      <c r="EC648" s="6">
        <f>SUMIF(ED$160:ED$190,$D648,EF$160:EF$190)</f>
        <v>0</v>
      </c>
      <c r="ED648" s="9"/>
      <c r="EE648" s="10"/>
      <c r="EF648" s="11"/>
      <c r="EG648" s="6">
        <f>SUMIF(EH$160:EH$190,$D648,EJ$160:EJ$190)</f>
        <v>0</v>
      </c>
      <c r="EH648" s="9"/>
      <c r="EI648" s="10"/>
      <c r="EJ648" s="11"/>
      <c r="EK648" s="6">
        <f>SUMIF(EL$160:EL$190,$D648,EN$160:EN$190)</f>
        <v>0</v>
      </c>
      <c r="EL648" s="9"/>
      <c r="EM648" s="10"/>
      <c r="EN648" s="11"/>
      <c r="EO648" s="6">
        <f>SUMIF(EP$160:EP$190,$D648,ER$160:ER$190)</f>
        <v>0</v>
      </c>
      <c r="EP648" s="9"/>
      <c r="EQ648" s="10"/>
      <c r="ER648" s="11"/>
      <c r="ES648" s="6">
        <f>SUMIF(ET$160:ET$190,$D648,EV$160:EV$190)</f>
        <v>0</v>
      </c>
      <c r="ET648" s="9"/>
      <c r="EU648" s="10"/>
      <c r="EV648" s="11"/>
      <c r="EW648" s="6">
        <f>SUMIF(EX$160:EX$190,$D648,EZ$160:EZ$190)</f>
        <v>0</v>
      </c>
      <c r="EX648" s="9"/>
      <c r="EY648" s="10"/>
      <c r="EZ648" s="11"/>
      <c r="FA648" s="6">
        <f>SUMIF(FB$160:FB$190,$D648,FD$160:FD$190)</f>
        <v>0</v>
      </c>
      <c r="FB648" s="9"/>
      <c r="FC648" s="10"/>
      <c r="FD648" s="11"/>
      <c r="FE648" s="6">
        <f>SUMIF(FF$160:FF$190,$D648,FH$160:FH$190)</f>
        <v>0</v>
      </c>
      <c r="FF648" s="9"/>
      <c r="FG648" s="10"/>
      <c r="FH648" s="11"/>
      <c r="FI648" s="6">
        <f>SUMIF(FJ$160:FJ$190,$D648,FL$160:FL$190)</f>
        <v>0</v>
      </c>
      <c r="FJ648" s="9"/>
      <c r="FK648" s="10"/>
      <c r="FL648" s="11"/>
      <c r="FM648" s="6">
        <f>SUMIF(FN$160:FN$190,$D648,FP$160:FP$190)</f>
        <v>0</v>
      </c>
      <c r="FN648" s="9"/>
      <c r="FO648" s="10"/>
      <c r="FP648" s="11"/>
      <c r="FQ648" s="6">
        <f>SUMIF(FR$160:FR$190,$D648,FT$160:FT$190)</f>
        <v>0</v>
      </c>
      <c r="FR648" s="9"/>
      <c r="FS648" s="10"/>
      <c r="FT648" s="11"/>
      <c r="FU648" s="6">
        <f>SUMIF(FV$160:FV$190,$D648,FX$160:FX$190)</f>
        <v>0</v>
      </c>
      <c r="FV648" s="9"/>
      <c r="FW648" s="10"/>
      <c r="FX648" s="11"/>
      <c r="FY648" s="6">
        <f>SUMIF(FZ$160:FZ$190,$D648,GB$160:GB$190)</f>
        <v>0</v>
      </c>
      <c r="FZ648" s="9"/>
      <c r="GA648" s="10"/>
      <c r="GB648" s="11"/>
      <c r="GC648" s="6">
        <f>SUMIF(GD$160:GD$190,$D648,GF$160:GF$190)</f>
        <v>0</v>
      </c>
      <c r="GD648" s="9"/>
      <c r="GE648" s="10"/>
      <c r="GF648" s="11"/>
      <c r="GG648" s="6">
        <f>SUMIF(GH$160:GH$190,$D648,GJ$160:GJ$190)</f>
        <v>0</v>
      </c>
      <c r="GH648" s="9"/>
      <c r="GI648" s="10"/>
      <c r="GJ648" s="11"/>
      <c r="GK648" s="6">
        <f>SUMIF(GL$160:GL$190,$D648,GN$160:GN$190)</f>
        <v>0</v>
      </c>
      <c r="GL648" s="9"/>
      <c r="GM648" s="10"/>
      <c r="GN648" s="11"/>
      <c r="GO648" s="6">
        <f>SUMIF(GP$160:GP$190,$D648,GR$160:GR$190)</f>
        <v>0</v>
      </c>
      <c r="GP648" s="9"/>
      <c r="GQ648" s="10"/>
      <c r="GR648" s="11"/>
      <c r="GS648" s="6">
        <f>SUMIF(GT$160:GT$190,$D648,GV$160:GV$190)</f>
        <v>0</v>
      </c>
      <c r="GT648" s="9"/>
      <c r="GU648" s="10"/>
      <c r="GV648" s="20"/>
      <c r="GW648" s="19">
        <f t="shared" si="16"/>
        <v>0</v>
      </c>
      <c r="GX648" s="472"/>
      <c r="GY648" s="522"/>
    </row>
    <row r="649" spans="1:207" ht="30.75" customHeight="1">
      <c r="A649" s="47" t="s">
        <v>81</v>
      </c>
      <c r="B649" s="496"/>
      <c r="C649" s="177" t="s">
        <v>379</v>
      </c>
      <c r="D649" s="155" t="s">
        <v>380</v>
      </c>
      <c r="E649" s="6">
        <f>SUMIF(F$191:F$221,$D649,H$191:H$221)</f>
        <v>0</v>
      </c>
      <c r="F649" s="9"/>
      <c r="G649" s="10"/>
      <c r="H649" s="11"/>
      <c r="I649" s="6">
        <f>SUMIF(J$191:J$221,$D649,L$191:L$221)</f>
        <v>0</v>
      </c>
      <c r="J649" s="9"/>
      <c r="K649" s="10"/>
      <c r="L649" s="11"/>
      <c r="M649" s="6">
        <f>SUMIF(N$191:N$221,$D649,P$191:P$221)</f>
        <v>0</v>
      </c>
      <c r="N649" s="9"/>
      <c r="O649" s="10"/>
      <c r="P649" s="11"/>
      <c r="Q649" s="6">
        <f>SUMIF(R$191:R$221,$D649,T$191:T$221)</f>
        <v>0</v>
      </c>
      <c r="R649" s="9"/>
      <c r="S649" s="10"/>
      <c r="T649" s="11"/>
      <c r="U649" s="6">
        <f>SUMIF(V$191:V$221,$D649,X$191:X$221)</f>
        <v>0</v>
      </c>
      <c r="V649" s="9"/>
      <c r="W649" s="10"/>
      <c r="X649" s="11"/>
      <c r="Y649" s="6">
        <f>SUMIF(Z$191:Z$221,$D649,AB$191:AB$221)</f>
        <v>0</v>
      </c>
      <c r="Z649" s="9"/>
      <c r="AA649" s="10"/>
      <c r="AB649" s="11"/>
      <c r="AC649" s="6">
        <f>SUMIF(AD$191:AD$221,$D649,AF$191:AF$221)</f>
        <v>0</v>
      </c>
      <c r="AD649" s="9"/>
      <c r="AE649" s="10"/>
      <c r="AF649" s="11"/>
      <c r="AG649" s="6">
        <f>SUMIF(AH$191:AH$221,$D649,AJ$191:AJ$221)</f>
        <v>0</v>
      </c>
      <c r="AH649" s="9"/>
      <c r="AI649" s="10"/>
      <c r="AJ649" s="11"/>
      <c r="AK649" s="6">
        <f>SUMIF(AL$191:AL$221,$D649,AN$191:AN$221)</f>
        <v>0</v>
      </c>
      <c r="AL649" s="9"/>
      <c r="AM649" s="10"/>
      <c r="AN649" s="11"/>
      <c r="AO649" s="6">
        <f>SUMIF(AP$191:AP$221,$D649,AR$191:AR$221)</f>
        <v>0</v>
      </c>
      <c r="AP649" s="9"/>
      <c r="AQ649" s="10"/>
      <c r="AR649" s="11"/>
      <c r="AS649" s="6">
        <f>SUMIF(AT$191:AT$221,$D649,AV$191:AV$221)</f>
        <v>0</v>
      </c>
      <c r="AT649" s="9"/>
      <c r="AU649" s="10"/>
      <c r="AV649" s="11"/>
      <c r="AW649" s="6">
        <f>SUMIF(AX$191:AX$221,$D649,AZ$191:AZ$221)</f>
        <v>0</v>
      </c>
      <c r="AX649" s="9"/>
      <c r="AY649" s="10"/>
      <c r="AZ649" s="11"/>
      <c r="BA649" s="6">
        <f>SUMIF(BB$191:BB$221,$D649,BD$191:BD$221)</f>
        <v>0</v>
      </c>
      <c r="BB649" s="9"/>
      <c r="BC649" s="10"/>
      <c r="BD649" s="11"/>
      <c r="BE649" s="6">
        <f>SUMIF(BF$191:BF$221,$D649,BH$191:BH$221)</f>
        <v>0</v>
      </c>
      <c r="BF649" s="9"/>
      <c r="BG649" s="10"/>
      <c r="BH649" s="11"/>
      <c r="BI649" s="6">
        <f>SUMIF(BJ$191:BJ$221,$D649,BL$191:BL$221)</f>
        <v>0</v>
      </c>
      <c r="BJ649" s="9"/>
      <c r="BK649" s="10"/>
      <c r="BL649" s="11"/>
      <c r="BM649" s="6">
        <f>SUMIF(BN$191:BN$221,$D649,BP$191:BP$221)</f>
        <v>0</v>
      </c>
      <c r="BN649" s="9"/>
      <c r="BO649" s="10"/>
      <c r="BP649" s="11"/>
      <c r="BQ649" s="6">
        <f>SUMIF(BR$191:BR$221,$D649,BT$191:BT$221)</f>
        <v>0</v>
      </c>
      <c r="BR649" s="9"/>
      <c r="BS649" s="10"/>
      <c r="BT649" s="11"/>
      <c r="BU649" s="6">
        <f>SUMIF(BV$191:BV$221,$D649,BX$191:BX$221)</f>
        <v>0</v>
      </c>
      <c r="BV649" s="9"/>
      <c r="BW649" s="10"/>
      <c r="BX649" s="11"/>
      <c r="BY649" s="6">
        <f>SUMIF(BZ$191:BZ$221,$D649,CB$191:CB$221)</f>
        <v>0</v>
      </c>
      <c r="BZ649" s="9"/>
      <c r="CA649" s="10"/>
      <c r="CB649" s="11"/>
      <c r="CC649" s="6">
        <f>SUMIF(CD$191:CD$221,$D649,CF$191:CF$221)</f>
        <v>0</v>
      </c>
      <c r="CD649" s="9"/>
      <c r="CE649" s="10"/>
      <c r="CF649" s="11"/>
      <c r="CG649" s="6">
        <f>SUMIF(CH$191:CH$221,$D649,CJ$191:CJ$221)</f>
        <v>0</v>
      </c>
      <c r="CH649" s="9"/>
      <c r="CI649" s="10"/>
      <c r="CJ649" s="11"/>
      <c r="CK649" s="6">
        <f>SUMIF(CL$191:CL$221,$D649,CN$191:CN$221)</f>
        <v>0</v>
      </c>
      <c r="CL649" s="9"/>
      <c r="CM649" s="10"/>
      <c r="CN649" s="11"/>
      <c r="CO649" s="6">
        <f>SUMIF(CP$191:CP$221,$D649,CR$191:CR$221)</f>
        <v>0</v>
      </c>
      <c r="CP649" s="9"/>
      <c r="CQ649" s="10"/>
      <c r="CR649" s="11"/>
      <c r="CS649" s="6">
        <f>SUMIF(CT$191:CT$221,$D649,CV$191:CV$221)</f>
        <v>0</v>
      </c>
      <c r="CT649" s="9"/>
      <c r="CU649" s="10"/>
      <c r="CV649" s="11"/>
      <c r="CW649" s="6">
        <f>SUMIF(CX$191:CX$221,$D649,CZ$191:CZ$221)</f>
        <v>0</v>
      </c>
      <c r="CX649" s="9"/>
      <c r="CY649" s="10"/>
      <c r="CZ649" s="11"/>
      <c r="DA649" s="6">
        <f>SUMIF(DB$191:DB$221,$D649,DD$191:DD$221)</f>
        <v>0</v>
      </c>
      <c r="DB649" s="9"/>
      <c r="DC649" s="10"/>
      <c r="DD649" s="11"/>
      <c r="DE649" s="6">
        <f>SUMIF(DF$191:DF$221,$D649,DH$191:DH$221)</f>
        <v>0</v>
      </c>
      <c r="DF649" s="9"/>
      <c r="DG649" s="10"/>
      <c r="DH649" s="11"/>
      <c r="DI649" s="6">
        <f>SUMIF(DJ$191:DJ$221,$D649,DL$191:DL$221)</f>
        <v>0</v>
      </c>
      <c r="DJ649" s="9"/>
      <c r="DK649" s="10"/>
      <c r="DL649" s="11"/>
      <c r="DM649" s="6">
        <f>SUMIF(DN$191:DN$221,$D649,DP$191:DP$221)</f>
        <v>0</v>
      </c>
      <c r="DN649" s="9"/>
      <c r="DO649" s="10"/>
      <c r="DP649" s="11"/>
      <c r="DQ649" s="6">
        <f>SUMIF(DR$191:DR$221,$D649,DT$191:DT$221)</f>
        <v>0</v>
      </c>
      <c r="DR649" s="9"/>
      <c r="DS649" s="10"/>
      <c r="DT649" s="11"/>
      <c r="DU649" s="6">
        <f>SUMIF(DV$191:DV$221,$D649,DX$191:DX$221)</f>
        <v>0</v>
      </c>
      <c r="DV649" s="9"/>
      <c r="DW649" s="10"/>
      <c r="DX649" s="11"/>
      <c r="DY649" s="6">
        <f>SUMIF(DZ$191:DZ$221,$D649,EB$191:EB$221)</f>
        <v>0</v>
      </c>
      <c r="DZ649" s="9"/>
      <c r="EA649" s="10"/>
      <c r="EB649" s="11"/>
      <c r="EC649" s="6">
        <f>SUMIF(ED$191:ED$221,$D649,EF$191:EF$221)</f>
        <v>0</v>
      </c>
      <c r="ED649" s="9"/>
      <c r="EE649" s="10"/>
      <c r="EF649" s="11"/>
      <c r="EG649" s="6">
        <f>SUMIF(EH$191:EH$221,$D649,EJ$191:EJ$221)</f>
        <v>0</v>
      </c>
      <c r="EH649" s="9"/>
      <c r="EI649" s="10"/>
      <c r="EJ649" s="11"/>
      <c r="EK649" s="6">
        <f>SUMIF(EL$191:EL$221,$D649,EN$191:EN$221)</f>
        <v>0</v>
      </c>
      <c r="EL649" s="9"/>
      <c r="EM649" s="10"/>
      <c r="EN649" s="11"/>
      <c r="EO649" s="6">
        <f>SUMIF(EP$191:EP$221,$D649,ER$191:ER$221)</f>
        <v>0</v>
      </c>
      <c r="EP649" s="9"/>
      <c r="EQ649" s="10"/>
      <c r="ER649" s="11"/>
      <c r="ES649" s="6">
        <f>SUMIF(ET$191:ET$221,$D649,EV$191:EV$221)</f>
        <v>0</v>
      </c>
      <c r="ET649" s="9"/>
      <c r="EU649" s="10"/>
      <c r="EV649" s="11"/>
      <c r="EW649" s="6">
        <f>SUMIF(EX$191:EX$221,$D649,EZ$191:EZ$221)</f>
        <v>0</v>
      </c>
      <c r="EX649" s="9"/>
      <c r="EY649" s="10"/>
      <c r="EZ649" s="11"/>
      <c r="FA649" s="6">
        <f>SUMIF(FB$191:FB$221,$D649,FD$191:FD$221)</f>
        <v>0</v>
      </c>
      <c r="FB649" s="9"/>
      <c r="FC649" s="10"/>
      <c r="FD649" s="11"/>
      <c r="FE649" s="6">
        <f>SUMIF(FF$191:FF$221,$D649,FH$191:FH$221)</f>
        <v>0</v>
      </c>
      <c r="FF649" s="9"/>
      <c r="FG649" s="10"/>
      <c r="FH649" s="11"/>
      <c r="FI649" s="6">
        <f>SUMIF(FJ$191:FJ$221,$D649,FL$191:FL$221)</f>
        <v>0</v>
      </c>
      <c r="FJ649" s="9"/>
      <c r="FK649" s="10"/>
      <c r="FL649" s="11"/>
      <c r="FM649" s="6">
        <f>SUMIF(FN$191:FN$221,$D649,FP$191:FP$221)</f>
        <v>0</v>
      </c>
      <c r="FN649" s="9"/>
      <c r="FO649" s="10"/>
      <c r="FP649" s="11"/>
      <c r="FQ649" s="6">
        <f>SUMIF(FR$191:FR$221,$D649,FT$191:FT$221)</f>
        <v>0</v>
      </c>
      <c r="FR649" s="9"/>
      <c r="FS649" s="10"/>
      <c r="FT649" s="11"/>
      <c r="FU649" s="6">
        <f>SUMIF(FV$191:FV$221,$D649,FX$191:FX$221)</f>
        <v>0</v>
      </c>
      <c r="FV649" s="9"/>
      <c r="FW649" s="10"/>
      <c r="FX649" s="11"/>
      <c r="FY649" s="6">
        <f>SUMIF(FZ$191:FZ$221,$D649,GB$191:GB$221)</f>
        <v>0</v>
      </c>
      <c r="FZ649" s="9"/>
      <c r="GA649" s="10"/>
      <c r="GB649" s="11"/>
      <c r="GC649" s="6">
        <f>SUMIF(GD$191:GD$221,$D649,GF$191:GF$221)</f>
        <v>0</v>
      </c>
      <c r="GD649" s="9"/>
      <c r="GE649" s="10"/>
      <c r="GF649" s="11"/>
      <c r="GG649" s="6">
        <f>SUMIF(GH$191:GH$221,$D649,GJ$191:GJ$221)</f>
        <v>0</v>
      </c>
      <c r="GH649" s="9"/>
      <c r="GI649" s="10"/>
      <c r="GJ649" s="11"/>
      <c r="GK649" s="6">
        <f>SUMIF(GL$191:GL$221,$D649,GN$191:GN$221)</f>
        <v>0</v>
      </c>
      <c r="GL649" s="9"/>
      <c r="GM649" s="10"/>
      <c r="GN649" s="11"/>
      <c r="GO649" s="6">
        <f>SUMIF(GP$191:GP$221,$D649,GR$191:GR$221)</f>
        <v>0</v>
      </c>
      <c r="GP649" s="9"/>
      <c r="GQ649" s="10"/>
      <c r="GR649" s="11"/>
      <c r="GS649" s="6">
        <f>SUMIF(GT$191:GT$221,$D649,GV$191:GV$221)</f>
        <v>0</v>
      </c>
      <c r="GT649" s="9"/>
      <c r="GU649" s="10"/>
      <c r="GV649" s="20"/>
      <c r="GW649" s="19">
        <f t="shared" si="16"/>
        <v>0</v>
      </c>
      <c r="GX649" s="472"/>
      <c r="GY649" s="522"/>
    </row>
    <row r="650" spans="1:207" ht="30.75" customHeight="1">
      <c r="A650" s="47" t="s">
        <v>82</v>
      </c>
      <c r="B650" s="496"/>
      <c r="C650" s="177" t="s">
        <v>379</v>
      </c>
      <c r="D650" s="155" t="s">
        <v>380</v>
      </c>
      <c r="E650" s="6">
        <f>SUMIF(F$222:F$252,$D650,H$222:H$252)</f>
        <v>0</v>
      </c>
      <c r="F650" s="9"/>
      <c r="G650" s="10"/>
      <c r="H650" s="11"/>
      <c r="I650" s="6">
        <f>SUMIF(J$222:J$252,$D650,L$222:L$252)</f>
        <v>0</v>
      </c>
      <c r="J650" s="9"/>
      <c r="K650" s="10"/>
      <c r="L650" s="11"/>
      <c r="M650" s="6">
        <f>SUMIF(N$222:N$252,$D650,P$222:P$252)</f>
        <v>0</v>
      </c>
      <c r="N650" s="9"/>
      <c r="O650" s="10"/>
      <c r="P650" s="11"/>
      <c r="Q650" s="6">
        <f>SUMIF(R$222:R$252,$D650,T$222:T$252)</f>
        <v>0</v>
      </c>
      <c r="R650" s="9"/>
      <c r="S650" s="10"/>
      <c r="T650" s="11"/>
      <c r="U650" s="6">
        <f>SUMIF(V$222:V$252,$D650,X$222:X$252)</f>
        <v>0</v>
      </c>
      <c r="V650" s="9"/>
      <c r="W650" s="10"/>
      <c r="X650" s="11"/>
      <c r="Y650" s="6">
        <f>SUMIF(Z$222:Z$252,$D650,AB$222:AB$252)</f>
        <v>0</v>
      </c>
      <c r="Z650" s="9"/>
      <c r="AA650" s="10"/>
      <c r="AB650" s="11"/>
      <c r="AC650" s="6">
        <f>SUMIF(AD$222:AD$252,$D650,AF$222:AF$252)</f>
        <v>0</v>
      </c>
      <c r="AD650" s="9"/>
      <c r="AE650" s="10"/>
      <c r="AF650" s="11"/>
      <c r="AG650" s="6">
        <f>SUMIF(AH$222:AH$252,$D650,AJ$222:AJ$252)</f>
        <v>0</v>
      </c>
      <c r="AH650" s="9"/>
      <c r="AI650" s="10"/>
      <c r="AJ650" s="11"/>
      <c r="AK650" s="6">
        <f>SUMIF(AL$222:AL$252,$D650,AN$222:AN$252)</f>
        <v>0</v>
      </c>
      <c r="AL650" s="9"/>
      <c r="AM650" s="10"/>
      <c r="AN650" s="11"/>
      <c r="AO650" s="6">
        <f>SUMIF(AP$222:AP$252,$D650,AR$222:AR$252)</f>
        <v>0</v>
      </c>
      <c r="AP650" s="9"/>
      <c r="AQ650" s="10"/>
      <c r="AR650" s="11"/>
      <c r="AS650" s="6">
        <f>SUMIF(AT$222:AT$252,$D650,AV$222:AV$252)</f>
        <v>0</v>
      </c>
      <c r="AT650" s="9"/>
      <c r="AU650" s="10"/>
      <c r="AV650" s="11"/>
      <c r="AW650" s="6">
        <f>SUMIF(AX$222:AX$252,$D650,AZ$222:AZ$252)</f>
        <v>0</v>
      </c>
      <c r="AX650" s="9"/>
      <c r="AY650" s="10"/>
      <c r="AZ650" s="11"/>
      <c r="BA650" s="6">
        <f>SUMIF(BB$222:BB$252,$D650,BD$222:BD$252)</f>
        <v>0</v>
      </c>
      <c r="BB650" s="9"/>
      <c r="BC650" s="10"/>
      <c r="BD650" s="11"/>
      <c r="BE650" s="6">
        <f>SUMIF(BF$222:BF$252,$D650,BH$222:BH$252)</f>
        <v>0</v>
      </c>
      <c r="BF650" s="9"/>
      <c r="BG650" s="10"/>
      <c r="BH650" s="11"/>
      <c r="BI650" s="6">
        <f>SUMIF(BJ$222:BJ$252,$D650,BL$222:BL$252)</f>
        <v>0</v>
      </c>
      <c r="BJ650" s="9"/>
      <c r="BK650" s="10"/>
      <c r="BL650" s="11"/>
      <c r="BM650" s="6">
        <f>SUMIF(BN$222:BN$252,$D650,BP$222:BP$252)</f>
        <v>0</v>
      </c>
      <c r="BN650" s="9"/>
      <c r="BO650" s="10"/>
      <c r="BP650" s="11"/>
      <c r="BQ650" s="6">
        <f>SUMIF(BR$222:BR$252,$D650,BT$222:BT$252)</f>
        <v>0</v>
      </c>
      <c r="BR650" s="9"/>
      <c r="BS650" s="10"/>
      <c r="BT650" s="11"/>
      <c r="BU650" s="6">
        <f>SUMIF(BV$222:BV$252,$D650,BX$222:BX$252)</f>
        <v>0</v>
      </c>
      <c r="BV650" s="9"/>
      <c r="BW650" s="10"/>
      <c r="BX650" s="11"/>
      <c r="BY650" s="6">
        <f>SUMIF(BZ$222:BZ$252,$D650,CB$222:CB$252)</f>
        <v>0</v>
      </c>
      <c r="BZ650" s="9"/>
      <c r="CA650" s="10"/>
      <c r="CB650" s="11"/>
      <c r="CC650" s="6">
        <f>SUMIF(CD$222:CD$252,$D650,CF$222:CF$252)</f>
        <v>0</v>
      </c>
      <c r="CD650" s="9"/>
      <c r="CE650" s="10"/>
      <c r="CF650" s="11"/>
      <c r="CG650" s="6">
        <f>SUMIF(CH$222:CH$252,$D650,CJ$222:CJ$252)</f>
        <v>0</v>
      </c>
      <c r="CH650" s="9"/>
      <c r="CI650" s="10"/>
      <c r="CJ650" s="11"/>
      <c r="CK650" s="6">
        <f>SUMIF(CL$222:CL$252,$D650,CN$222:CN$252)</f>
        <v>0</v>
      </c>
      <c r="CL650" s="9"/>
      <c r="CM650" s="10"/>
      <c r="CN650" s="11"/>
      <c r="CO650" s="6">
        <f>SUMIF(CP$222:CP$252,$D650,CR$222:CR$252)</f>
        <v>0</v>
      </c>
      <c r="CP650" s="9"/>
      <c r="CQ650" s="10"/>
      <c r="CR650" s="11"/>
      <c r="CS650" s="6">
        <f>SUMIF(CT$222:CT$252,$D650,CV$222:CV$252)</f>
        <v>0</v>
      </c>
      <c r="CT650" s="9"/>
      <c r="CU650" s="10"/>
      <c r="CV650" s="11"/>
      <c r="CW650" s="6">
        <f>SUMIF(CX$222:CX$252,$D650,CZ$222:CZ$252)</f>
        <v>0</v>
      </c>
      <c r="CX650" s="9"/>
      <c r="CY650" s="10"/>
      <c r="CZ650" s="11"/>
      <c r="DA650" s="6">
        <f>SUMIF(DB$222:DB$252,$D650,DD$222:DD$252)</f>
        <v>0</v>
      </c>
      <c r="DB650" s="9"/>
      <c r="DC650" s="10"/>
      <c r="DD650" s="11"/>
      <c r="DE650" s="6">
        <f>SUMIF(DF$222:DF$252,$D650,DH$222:DH$252)</f>
        <v>0</v>
      </c>
      <c r="DF650" s="9"/>
      <c r="DG650" s="10"/>
      <c r="DH650" s="11"/>
      <c r="DI650" s="6">
        <f>SUMIF(DJ$222:DJ$252,$D650,DL$222:DL$252)</f>
        <v>0</v>
      </c>
      <c r="DJ650" s="9"/>
      <c r="DK650" s="10"/>
      <c r="DL650" s="11"/>
      <c r="DM650" s="6">
        <f>SUMIF(DN$222:DN$252,$D650,DP$222:DP$252)</f>
        <v>0</v>
      </c>
      <c r="DN650" s="9"/>
      <c r="DO650" s="10"/>
      <c r="DP650" s="11"/>
      <c r="DQ650" s="6">
        <f>SUMIF(DR$222:DR$252,$D650,DT$222:DT$252)</f>
        <v>0</v>
      </c>
      <c r="DR650" s="9"/>
      <c r="DS650" s="10"/>
      <c r="DT650" s="11"/>
      <c r="DU650" s="6">
        <f>SUMIF(DV$222:DV$252,$D650,DX$222:DX$252)</f>
        <v>0</v>
      </c>
      <c r="DV650" s="9"/>
      <c r="DW650" s="10"/>
      <c r="DX650" s="11"/>
      <c r="DY650" s="6">
        <f>SUMIF(DZ$222:DZ$252,$D650,EB$222:EB$252)</f>
        <v>0</v>
      </c>
      <c r="DZ650" s="9"/>
      <c r="EA650" s="10"/>
      <c r="EB650" s="11"/>
      <c r="EC650" s="6">
        <f>SUMIF(ED$222:ED$252,$D650,EF$222:EF$252)</f>
        <v>0</v>
      </c>
      <c r="ED650" s="9"/>
      <c r="EE650" s="10"/>
      <c r="EF650" s="11"/>
      <c r="EG650" s="6">
        <f>SUMIF(EH$222:EH$252,$D650,EJ$222:EJ$252)</f>
        <v>0</v>
      </c>
      <c r="EH650" s="9"/>
      <c r="EI650" s="10"/>
      <c r="EJ650" s="11"/>
      <c r="EK650" s="6">
        <f>SUMIF(EL$222:EL$252,$D650,EN$222:EN$252)</f>
        <v>0</v>
      </c>
      <c r="EL650" s="9"/>
      <c r="EM650" s="10"/>
      <c r="EN650" s="11"/>
      <c r="EO650" s="6">
        <f>SUMIF(EP$222:EP$252,$D650,ER$222:ER$252)</f>
        <v>0</v>
      </c>
      <c r="EP650" s="9"/>
      <c r="EQ650" s="10"/>
      <c r="ER650" s="11"/>
      <c r="ES650" s="6">
        <f>SUMIF(ET$222:ET$252,$D650,EV$222:EV$252)</f>
        <v>0</v>
      </c>
      <c r="ET650" s="9"/>
      <c r="EU650" s="10"/>
      <c r="EV650" s="11"/>
      <c r="EW650" s="6">
        <f>SUMIF(EX$222:EX$252,$D650,EZ$222:EZ$252)</f>
        <v>0</v>
      </c>
      <c r="EX650" s="9"/>
      <c r="EY650" s="10"/>
      <c r="EZ650" s="11"/>
      <c r="FA650" s="6">
        <f>SUMIF(FB$222:FB$252,$D650,FD$222:FD$252)</f>
        <v>0</v>
      </c>
      <c r="FB650" s="9"/>
      <c r="FC650" s="10"/>
      <c r="FD650" s="11"/>
      <c r="FE650" s="6">
        <f>SUMIF(FF$222:FF$252,$D650,FH$222:FH$252)</f>
        <v>0</v>
      </c>
      <c r="FF650" s="9"/>
      <c r="FG650" s="10"/>
      <c r="FH650" s="11"/>
      <c r="FI650" s="6">
        <f>SUMIF(FJ$222:FJ$252,$D650,FL$222:FL$252)</f>
        <v>0</v>
      </c>
      <c r="FJ650" s="9"/>
      <c r="FK650" s="10"/>
      <c r="FL650" s="11"/>
      <c r="FM650" s="6">
        <f>SUMIF(FN$222:FN$252,$D650,FP$222:FP$252)</f>
        <v>0</v>
      </c>
      <c r="FN650" s="9"/>
      <c r="FO650" s="10"/>
      <c r="FP650" s="11"/>
      <c r="FQ650" s="6">
        <f>SUMIF(FR$222:FR$252,$D650,FT$222:FT$252)</f>
        <v>0</v>
      </c>
      <c r="FR650" s="9"/>
      <c r="FS650" s="10"/>
      <c r="FT650" s="11"/>
      <c r="FU650" s="6">
        <f>SUMIF(FV$222:FV$252,$D650,FX$222:FX$252)</f>
        <v>0</v>
      </c>
      <c r="FV650" s="9"/>
      <c r="FW650" s="10"/>
      <c r="FX650" s="11"/>
      <c r="FY650" s="6">
        <f>SUMIF(FZ$222:FZ$252,$D650,GB$222:GB$252)</f>
        <v>0</v>
      </c>
      <c r="FZ650" s="9"/>
      <c r="GA650" s="10"/>
      <c r="GB650" s="11"/>
      <c r="GC650" s="6">
        <f>SUMIF(GD$222:GD$252,$D650,GF$222:GF$252)</f>
        <v>0</v>
      </c>
      <c r="GD650" s="9"/>
      <c r="GE650" s="10"/>
      <c r="GF650" s="11"/>
      <c r="GG650" s="6">
        <f>SUMIF(GH$222:GH$252,$D650,GJ$222:GJ$252)</f>
        <v>0</v>
      </c>
      <c r="GH650" s="9"/>
      <c r="GI650" s="10"/>
      <c r="GJ650" s="11"/>
      <c r="GK650" s="6">
        <f>SUMIF(GL$222:GL$252,$D650,GN$222:GN$252)</f>
        <v>0</v>
      </c>
      <c r="GL650" s="9"/>
      <c r="GM650" s="10"/>
      <c r="GN650" s="11"/>
      <c r="GO650" s="6">
        <f>SUMIF(GP$222:GP$252,$D650,GR$222:GR$252)</f>
        <v>0</v>
      </c>
      <c r="GP650" s="9"/>
      <c r="GQ650" s="10"/>
      <c r="GR650" s="11"/>
      <c r="GS650" s="6">
        <f>SUMIF(GT$222:GT$252,$D650,GV$222:GV$252)</f>
        <v>0</v>
      </c>
      <c r="GT650" s="9"/>
      <c r="GU650" s="10"/>
      <c r="GV650" s="20"/>
      <c r="GW650" s="19">
        <f t="shared" si="16"/>
        <v>0</v>
      </c>
      <c r="GX650" s="472"/>
      <c r="GY650" s="522"/>
    </row>
    <row r="651" spans="1:207" ht="30.75" customHeight="1">
      <c r="A651" s="47" t="s">
        <v>83</v>
      </c>
      <c r="B651" s="496"/>
      <c r="C651" s="177" t="s">
        <v>379</v>
      </c>
      <c r="D651" s="155" t="s">
        <v>380</v>
      </c>
      <c r="E651" s="6">
        <f>SUMIF(F$253:F$283,$D651,H$253:H$283)</f>
        <v>0</v>
      </c>
      <c r="F651" s="9"/>
      <c r="G651" s="10"/>
      <c r="H651" s="11"/>
      <c r="I651" s="6">
        <f>SUMIF(J$253:J$283,$D651,L$253:L$283)</f>
        <v>0</v>
      </c>
      <c r="J651" s="9"/>
      <c r="K651" s="10"/>
      <c r="L651" s="11"/>
      <c r="M651" s="6">
        <f>SUMIF(N$253:N$283,$D651,P$253:P$283)</f>
        <v>0</v>
      </c>
      <c r="N651" s="9"/>
      <c r="O651" s="10"/>
      <c r="P651" s="11"/>
      <c r="Q651" s="6">
        <f>SUMIF(R$253:R$283,$D651,T$253:T$283)</f>
        <v>0</v>
      </c>
      <c r="R651" s="9"/>
      <c r="S651" s="10"/>
      <c r="T651" s="11"/>
      <c r="U651" s="6">
        <f>SUMIF(V$253:V$283,$D651,X$253:X$283)</f>
        <v>0</v>
      </c>
      <c r="V651" s="9"/>
      <c r="W651" s="10"/>
      <c r="X651" s="11"/>
      <c r="Y651" s="6">
        <f>SUMIF(Z$253:Z$283,$D651,AB$253:AB$283)</f>
        <v>0</v>
      </c>
      <c r="Z651" s="9"/>
      <c r="AA651" s="10"/>
      <c r="AB651" s="11"/>
      <c r="AC651" s="6">
        <f>SUMIF(AD$253:AD$283,$D651,AF$253:AF$283)</f>
        <v>0</v>
      </c>
      <c r="AD651" s="9"/>
      <c r="AE651" s="10"/>
      <c r="AF651" s="11"/>
      <c r="AG651" s="6">
        <f>SUMIF(AH$253:AH$283,$D651,AJ$253:AJ$283)</f>
        <v>0</v>
      </c>
      <c r="AH651" s="9"/>
      <c r="AI651" s="10"/>
      <c r="AJ651" s="11"/>
      <c r="AK651" s="6">
        <f>SUMIF(AL$253:AL$283,$D651,AN$253:AN$283)</f>
        <v>0</v>
      </c>
      <c r="AL651" s="9"/>
      <c r="AM651" s="10"/>
      <c r="AN651" s="11"/>
      <c r="AO651" s="6">
        <f>SUMIF(AP$253:AP$283,$D651,AR$253:AR$283)</f>
        <v>0</v>
      </c>
      <c r="AP651" s="9"/>
      <c r="AQ651" s="10"/>
      <c r="AR651" s="11"/>
      <c r="AS651" s="6">
        <f>SUMIF(AT$253:AT$283,$D651,AV$253:AV$283)</f>
        <v>0</v>
      </c>
      <c r="AT651" s="9"/>
      <c r="AU651" s="10"/>
      <c r="AV651" s="11"/>
      <c r="AW651" s="6">
        <f>SUMIF(AX$253:AX$283,$D651,AZ$253:AZ$283)</f>
        <v>0</v>
      </c>
      <c r="AX651" s="9"/>
      <c r="AY651" s="10"/>
      <c r="AZ651" s="11"/>
      <c r="BA651" s="6">
        <f>SUMIF(BB$253:BB$283,$D651,BD$253:BD$283)</f>
        <v>0</v>
      </c>
      <c r="BB651" s="9"/>
      <c r="BC651" s="10"/>
      <c r="BD651" s="11"/>
      <c r="BE651" s="6">
        <f>SUMIF(BF$253:BF$283,$D651,BH$253:BH$283)</f>
        <v>0</v>
      </c>
      <c r="BF651" s="9"/>
      <c r="BG651" s="10"/>
      <c r="BH651" s="11"/>
      <c r="BI651" s="6">
        <f>SUMIF(BJ$253:BJ$283,$D651,BL$253:BL$283)</f>
        <v>0</v>
      </c>
      <c r="BJ651" s="9"/>
      <c r="BK651" s="10"/>
      <c r="BL651" s="11"/>
      <c r="BM651" s="6">
        <f>SUMIF(BN$253:BN$283,$D651,BP$253:BP$283)</f>
        <v>0</v>
      </c>
      <c r="BN651" s="9"/>
      <c r="BO651" s="10"/>
      <c r="BP651" s="11"/>
      <c r="BQ651" s="6">
        <f>SUMIF(BR$253:BR$283,$D651,BT$253:BT$283)</f>
        <v>0</v>
      </c>
      <c r="BR651" s="9"/>
      <c r="BS651" s="10"/>
      <c r="BT651" s="11"/>
      <c r="BU651" s="6">
        <f>SUMIF(BV$253:BV$283,$D651,BX$253:BX$283)</f>
        <v>0</v>
      </c>
      <c r="BV651" s="9"/>
      <c r="BW651" s="10"/>
      <c r="BX651" s="11"/>
      <c r="BY651" s="6">
        <f>SUMIF(BZ$253:BZ$283,$D651,CB$253:CB$283)</f>
        <v>0</v>
      </c>
      <c r="BZ651" s="9"/>
      <c r="CA651" s="10"/>
      <c r="CB651" s="11"/>
      <c r="CC651" s="6">
        <f>SUMIF(CD$253:CD$283,$D651,CF$253:CF$283)</f>
        <v>0</v>
      </c>
      <c r="CD651" s="9"/>
      <c r="CE651" s="10"/>
      <c r="CF651" s="11"/>
      <c r="CG651" s="6">
        <f>SUMIF(CH$253:CH$283,$D651,CJ$253:CJ$283)</f>
        <v>0</v>
      </c>
      <c r="CH651" s="9"/>
      <c r="CI651" s="10"/>
      <c r="CJ651" s="11"/>
      <c r="CK651" s="6">
        <f>SUMIF(CL$253:CL$283,$D651,CN$253:CN$283)</f>
        <v>0</v>
      </c>
      <c r="CL651" s="9"/>
      <c r="CM651" s="10"/>
      <c r="CN651" s="11"/>
      <c r="CO651" s="6">
        <f>SUMIF(CP$253:CP$283,$D651,CR$253:CR$283)</f>
        <v>0</v>
      </c>
      <c r="CP651" s="9"/>
      <c r="CQ651" s="10"/>
      <c r="CR651" s="11"/>
      <c r="CS651" s="6">
        <f>SUMIF(CT$253:CT$283,$D651,CV$253:CV$283)</f>
        <v>0</v>
      </c>
      <c r="CT651" s="9"/>
      <c r="CU651" s="10"/>
      <c r="CV651" s="11"/>
      <c r="CW651" s="6">
        <f>SUMIF(CX$253:CX$283,$D651,CZ$253:CZ$283)</f>
        <v>0</v>
      </c>
      <c r="CX651" s="9"/>
      <c r="CY651" s="10"/>
      <c r="CZ651" s="11"/>
      <c r="DA651" s="6">
        <f>SUMIF(DB$253:DB$283,$D651,DD$253:DD$283)</f>
        <v>0</v>
      </c>
      <c r="DB651" s="9"/>
      <c r="DC651" s="10"/>
      <c r="DD651" s="11"/>
      <c r="DE651" s="6">
        <f>SUMIF(DF$253:DF$283,$D651,DH$253:DH$283)</f>
        <v>0</v>
      </c>
      <c r="DF651" s="9"/>
      <c r="DG651" s="10"/>
      <c r="DH651" s="11"/>
      <c r="DI651" s="6">
        <f>SUMIF(DJ$253:DJ$283,$D651,DL$253:DL$283)</f>
        <v>0</v>
      </c>
      <c r="DJ651" s="9"/>
      <c r="DK651" s="10"/>
      <c r="DL651" s="11"/>
      <c r="DM651" s="6">
        <f>SUMIF(DN$253:DN$283,$D651,DP$253:DP$283)</f>
        <v>0</v>
      </c>
      <c r="DN651" s="9"/>
      <c r="DO651" s="10"/>
      <c r="DP651" s="11"/>
      <c r="DQ651" s="6">
        <f>SUMIF(DR$253:DR$283,$D651,DT$253:DT$283)</f>
        <v>0</v>
      </c>
      <c r="DR651" s="9"/>
      <c r="DS651" s="10"/>
      <c r="DT651" s="11"/>
      <c r="DU651" s="6">
        <f>SUMIF(DV$253:DV$283,$D651,DX$253:DX$283)</f>
        <v>0</v>
      </c>
      <c r="DV651" s="9"/>
      <c r="DW651" s="10"/>
      <c r="DX651" s="11"/>
      <c r="DY651" s="6">
        <f>SUMIF(DZ$253:DZ$283,$D651,EB$253:EB$283)</f>
        <v>0</v>
      </c>
      <c r="DZ651" s="9"/>
      <c r="EA651" s="10"/>
      <c r="EB651" s="11"/>
      <c r="EC651" s="6">
        <f>SUMIF(ED$253:ED$283,$D651,EF$253:EF$283)</f>
        <v>0</v>
      </c>
      <c r="ED651" s="9"/>
      <c r="EE651" s="10"/>
      <c r="EF651" s="11"/>
      <c r="EG651" s="6">
        <f>SUMIF(EH$253:EH$283,$D651,EJ$253:EJ$283)</f>
        <v>0</v>
      </c>
      <c r="EH651" s="9"/>
      <c r="EI651" s="10"/>
      <c r="EJ651" s="11"/>
      <c r="EK651" s="6">
        <f>SUMIF(EL$253:EL$283,$D651,EN$253:EN$283)</f>
        <v>0</v>
      </c>
      <c r="EL651" s="9"/>
      <c r="EM651" s="10"/>
      <c r="EN651" s="11"/>
      <c r="EO651" s="6">
        <f>SUMIF(EP$253:EP$283,$D651,ER$253:ER$283)</f>
        <v>0</v>
      </c>
      <c r="EP651" s="9"/>
      <c r="EQ651" s="10"/>
      <c r="ER651" s="11"/>
      <c r="ES651" s="6">
        <f>SUMIF(ET$253:ET$283,$D651,EV$253:EV$283)</f>
        <v>0</v>
      </c>
      <c r="ET651" s="9"/>
      <c r="EU651" s="10"/>
      <c r="EV651" s="11"/>
      <c r="EW651" s="6">
        <f>SUMIF(EX$253:EX$283,$D651,EZ$253:EZ$283)</f>
        <v>0</v>
      </c>
      <c r="EX651" s="9"/>
      <c r="EY651" s="10"/>
      <c r="EZ651" s="11"/>
      <c r="FA651" s="6">
        <f>SUMIF(FB$253:FB$283,$D651,FD$253:FD$283)</f>
        <v>0</v>
      </c>
      <c r="FB651" s="9"/>
      <c r="FC651" s="10"/>
      <c r="FD651" s="11"/>
      <c r="FE651" s="6">
        <f>SUMIF(FF$253:FF$283,$D651,FH$253:FH$283)</f>
        <v>0</v>
      </c>
      <c r="FF651" s="9"/>
      <c r="FG651" s="10"/>
      <c r="FH651" s="11"/>
      <c r="FI651" s="6">
        <f>SUMIF(FJ$253:FJ$283,$D651,FL$253:FL$283)</f>
        <v>0</v>
      </c>
      <c r="FJ651" s="9"/>
      <c r="FK651" s="10"/>
      <c r="FL651" s="11"/>
      <c r="FM651" s="6">
        <f>SUMIF(FN$253:FN$283,$D651,FP$253:FP$283)</f>
        <v>0</v>
      </c>
      <c r="FN651" s="9"/>
      <c r="FO651" s="10"/>
      <c r="FP651" s="11"/>
      <c r="FQ651" s="6">
        <f>SUMIF(FR$253:FR$283,$D651,FT$253:FT$283)</f>
        <v>0</v>
      </c>
      <c r="FR651" s="9"/>
      <c r="FS651" s="10"/>
      <c r="FT651" s="11"/>
      <c r="FU651" s="6">
        <f>SUMIF(FV$253:FV$283,$D651,FX$253:FX$283)</f>
        <v>0</v>
      </c>
      <c r="FV651" s="9"/>
      <c r="FW651" s="10"/>
      <c r="FX651" s="11"/>
      <c r="FY651" s="6">
        <f>SUMIF(FZ$253:FZ$283,$D651,GB$253:GB$283)</f>
        <v>0</v>
      </c>
      <c r="FZ651" s="9"/>
      <c r="GA651" s="10"/>
      <c r="GB651" s="11"/>
      <c r="GC651" s="6">
        <f>SUMIF(GD$253:GD$283,$D651,GF$253:GF$283)</f>
        <v>0</v>
      </c>
      <c r="GD651" s="9"/>
      <c r="GE651" s="10"/>
      <c r="GF651" s="11"/>
      <c r="GG651" s="6">
        <f>SUMIF(GH$253:GH$283,$D651,GJ$253:GJ$283)</f>
        <v>0</v>
      </c>
      <c r="GH651" s="9"/>
      <c r="GI651" s="10"/>
      <c r="GJ651" s="11"/>
      <c r="GK651" s="6">
        <f>SUMIF(GL$253:GL$283,$D651,GN$253:GN$283)</f>
        <v>0</v>
      </c>
      <c r="GL651" s="9"/>
      <c r="GM651" s="10"/>
      <c r="GN651" s="11"/>
      <c r="GO651" s="6">
        <f>SUMIF(GP$253:GP$283,$D651,GR$253:GR$283)</f>
        <v>0</v>
      </c>
      <c r="GP651" s="9"/>
      <c r="GQ651" s="10"/>
      <c r="GR651" s="11"/>
      <c r="GS651" s="6">
        <f>SUMIF(GT$253:GT$283,$D651,GV$253:GV$283)</f>
        <v>0</v>
      </c>
      <c r="GT651" s="9"/>
      <c r="GU651" s="10"/>
      <c r="GV651" s="20"/>
      <c r="GW651" s="19">
        <f t="shared" si="16"/>
        <v>0</v>
      </c>
      <c r="GX651" s="472"/>
      <c r="GY651" s="522"/>
    </row>
    <row r="652" spans="1:207" ht="30.75" customHeight="1">
      <c r="A652" s="47" t="s">
        <v>84</v>
      </c>
      <c r="B652" s="496"/>
      <c r="C652" s="177" t="s">
        <v>379</v>
      </c>
      <c r="D652" s="155" t="s">
        <v>380</v>
      </c>
      <c r="E652" s="6">
        <f>SUMIF(F$284:F$314,$D652,H$284:H$314)</f>
        <v>0</v>
      </c>
      <c r="F652" s="9"/>
      <c r="G652" s="10"/>
      <c r="H652" s="11"/>
      <c r="I652" s="6">
        <f>SUMIF(J$284:J$314,$D652,L$284:L$314)</f>
        <v>0</v>
      </c>
      <c r="J652" s="9"/>
      <c r="K652" s="10"/>
      <c r="L652" s="11"/>
      <c r="M652" s="6">
        <f>SUMIF(N$284:N$314,$D652,P$284:P$314)</f>
        <v>0</v>
      </c>
      <c r="N652" s="9"/>
      <c r="O652" s="10"/>
      <c r="P652" s="11"/>
      <c r="Q652" s="6">
        <f>SUMIF(R$284:R$314,$D652,T$284:T$314)</f>
        <v>0</v>
      </c>
      <c r="R652" s="9"/>
      <c r="S652" s="10"/>
      <c r="T652" s="11"/>
      <c r="U652" s="6">
        <f>SUMIF(V$284:V$314,$D652,X$284:X$314)</f>
        <v>0</v>
      </c>
      <c r="V652" s="9"/>
      <c r="W652" s="10"/>
      <c r="X652" s="11"/>
      <c r="Y652" s="6">
        <f>SUMIF(Z$284:Z$314,$D652,AB$284:AB$314)</f>
        <v>0</v>
      </c>
      <c r="Z652" s="9"/>
      <c r="AA652" s="10"/>
      <c r="AB652" s="11"/>
      <c r="AC652" s="6">
        <f>SUMIF(AD$284:AD$314,$D652,AF$284:AF$314)</f>
        <v>0</v>
      </c>
      <c r="AD652" s="9"/>
      <c r="AE652" s="10"/>
      <c r="AF652" s="11"/>
      <c r="AG652" s="6">
        <f>SUMIF(AH$284:AH$314,$D652,AJ$284:AJ$314)</f>
        <v>0</v>
      </c>
      <c r="AH652" s="9"/>
      <c r="AI652" s="10"/>
      <c r="AJ652" s="11"/>
      <c r="AK652" s="6">
        <f>SUMIF(AL$284:AL$314,$D652,AN$284:AN$314)</f>
        <v>0</v>
      </c>
      <c r="AL652" s="9"/>
      <c r="AM652" s="10"/>
      <c r="AN652" s="11"/>
      <c r="AO652" s="6">
        <f>SUMIF(AP$284:AP$314,$D652,AR$284:AR$314)</f>
        <v>0</v>
      </c>
      <c r="AP652" s="9"/>
      <c r="AQ652" s="10"/>
      <c r="AR652" s="11"/>
      <c r="AS652" s="6">
        <f>SUMIF(AT$284:AT$314,$D652,AV$284:AV$314)</f>
        <v>0</v>
      </c>
      <c r="AT652" s="9"/>
      <c r="AU652" s="10"/>
      <c r="AV652" s="11"/>
      <c r="AW652" s="6">
        <f>SUMIF(AX$284:AX$314,$D652,AZ$284:AZ$314)</f>
        <v>0</v>
      </c>
      <c r="AX652" s="9"/>
      <c r="AY652" s="10"/>
      <c r="AZ652" s="11"/>
      <c r="BA652" s="6">
        <f>SUMIF(BB$284:BB$314,$D652,BD$284:BD$314)</f>
        <v>0</v>
      </c>
      <c r="BB652" s="9"/>
      <c r="BC652" s="10"/>
      <c r="BD652" s="11"/>
      <c r="BE652" s="6">
        <f>SUMIF(BF$284:BF$314,$D652,BH$284:BH$314)</f>
        <v>0</v>
      </c>
      <c r="BF652" s="9"/>
      <c r="BG652" s="10"/>
      <c r="BH652" s="11"/>
      <c r="BI652" s="6">
        <f>SUMIF(BJ$284:BJ$314,$D652,BL$284:BL$314)</f>
        <v>0</v>
      </c>
      <c r="BJ652" s="9"/>
      <c r="BK652" s="10"/>
      <c r="BL652" s="11"/>
      <c r="BM652" s="6">
        <f>SUMIF(BN$284:BN$314,$D652,BP$284:BP$314)</f>
        <v>0</v>
      </c>
      <c r="BN652" s="9"/>
      <c r="BO652" s="10"/>
      <c r="BP652" s="11"/>
      <c r="BQ652" s="6">
        <f>SUMIF(BR$284:BR$314,$D652,BT$284:BT$314)</f>
        <v>0</v>
      </c>
      <c r="BR652" s="9"/>
      <c r="BS652" s="10"/>
      <c r="BT652" s="11"/>
      <c r="BU652" s="6">
        <f>SUMIF(BV$284:BV$314,$D652,BX$284:BX$314)</f>
        <v>0</v>
      </c>
      <c r="BV652" s="9"/>
      <c r="BW652" s="10"/>
      <c r="BX652" s="11"/>
      <c r="BY652" s="6">
        <f>SUMIF(BZ$284:BZ$314,$D652,CB$284:CB$314)</f>
        <v>0</v>
      </c>
      <c r="BZ652" s="9"/>
      <c r="CA652" s="10"/>
      <c r="CB652" s="11"/>
      <c r="CC652" s="6">
        <f>SUMIF(CD$284:CD$314,$D652,CF$284:CF$314)</f>
        <v>0</v>
      </c>
      <c r="CD652" s="9"/>
      <c r="CE652" s="10"/>
      <c r="CF652" s="11"/>
      <c r="CG652" s="6">
        <f>SUMIF(CH$284:CH$314,$D652,CJ$284:CJ$314)</f>
        <v>0</v>
      </c>
      <c r="CH652" s="9"/>
      <c r="CI652" s="10"/>
      <c r="CJ652" s="11"/>
      <c r="CK652" s="6">
        <f>SUMIF(CL$284:CL$314,$D652,CN$284:CN$314)</f>
        <v>0</v>
      </c>
      <c r="CL652" s="9"/>
      <c r="CM652" s="10"/>
      <c r="CN652" s="11"/>
      <c r="CO652" s="6">
        <f>SUMIF(CP$284:CP$314,$D652,CR$284:CR$314)</f>
        <v>0</v>
      </c>
      <c r="CP652" s="9"/>
      <c r="CQ652" s="10"/>
      <c r="CR652" s="11"/>
      <c r="CS652" s="6">
        <f>SUMIF(CT$284:CT$314,$D652,CV$284:CV$314)</f>
        <v>0</v>
      </c>
      <c r="CT652" s="9"/>
      <c r="CU652" s="10"/>
      <c r="CV652" s="11"/>
      <c r="CW652" s="6">
        <f>SUMIF(CX$284:CX$314,$D652,CZ$284:CZ$314)</f>
        <v>0</v>
      </c>
      <c r="CX652" s="9"/>
      <c r="CY652" s="10"/>
      <c r="CZ652" s="11"/>
      <c r="DA652" s="6">
        <f>SUMIF(DB$284:DB$314,$D652,DD$284:DD$314)</f>
        <v>0</v>
      </c>
      <c r="DB652" s="9"/>
      <c r="DC652" s="10"/>
      <c r="DD652" s="11"/>
      <c r="DE652" s="6">
        <f>SUMIF(DF$284:DF$314,$D652,DH$284:DH$314)</f>
        <v>0</v>
      </c>
      <c r="DF652" s="9"/>
      <c r="DG652" s="10"/>
      <c r="DH652" s="11"/>
      <c r="DI652" s="6">
        <f>SUMIF(DJ$284:DJ$314,$D652,DL$284:DL$314)</f>
        <v>0</v>
      </c>
      <c r="DJ652" s="9"/>
      <c r="DK652" s="10"/>
      <c r="DL652" s="11"/>
      <c r="DM652" s="6">
        <f>SUMIF(DN$284:DN$314,$D652,DP$284:DP$314)</f>
        <v>0</v>
      </c>
      <c r="DN652" s="9"/>
      <c r="DO652" s="10"/>
      <c r="DP652" s="11"/>
      <c r="DQ652" s="6">
        <f>SUMIF(DR$284:DR$314,$D652,DT$284:DT$314)</f>
        <v>0</v>
      </c>
      <c r="DR652" s="9"/>
      <c r="DS652" s="10"/>
      <c r="DT652" s="11"/>
      <c r="DU652" s="6">
        <f>SUMIF(DV$284:DV$314,$D652,DX$284:DX$314)</f>
        <v>0</v>
      </c>
      <c r="DV652" s="9"/>
      <c r="DW652" s="10"/>
      <c r="DX652" s="11"/>
      <c r="DY652" s="6">
        <f>SUMIF(DZ$284:DZ$314,$D652,EB$284:EB$314)</f>
        <v>0</v>
      </c>
      <c r="DZ652" s="9"/>
      <c r="EA652" s="10"/>
      <c r="EB652" s="11"/>
      <c r="EC652" s="6">
        <f>SUMIF(ED$284:ED$314,$D652,EF$284:EF$314)</f>
        <v>0</v>
      </c>
      <c r="ED652" s="9"/>
      <c r="EE652" s="10"/>
      <c r="EF652" s="11"/>
      <c r="EG652" s="6">
        <f>SUMIF(EH$284:EH$314,$D652,EJ$284:EJ$314)</f>
        <v>0</v>
      </c>
      <c r="EH652" s="9"/>
      <c r="EI652" s="10"/>
      <c r="EJ652" s="11"/>
      <c r="EK652" s="6">
        <f>SUMIF(EL$284:EL$314,$D652,EN$284:EN$314)</f>
        <v>0</v>
      </c>
      <c r="EL652" s="9"/>
      <c r="EM652" s="10"/>
      <c r="EN652" s="11"/>
      <c r="EO652" s="6">
        <f>SUMIF(EP$284:EP$314,$D652,ER$284:ER$314)</f>
        <v>0</v>
      </c>
      <c r="EP652" s="9"/>
      <c r="EQ652" s="10"/>
      <c r="ER652" s="11"/>
      <c r="ES652" s="6">
        <f>SUMIF(ET$284:ET$314,$D652,EV$284:EV$314)</f>
        <v>0</v>
      </c>
      <c r="ET652" s="9"/>
      <c r="EU652" s="10"/>
      <c r="EV652" s="11"/>
      <c r="EW652" s="6">
        <f>SUMIF(EX$284:EX$314,$D652,EZ$284:EZ$314)</f>
        <v>0</v>
      </c>
      <c r="EX652" s="9"/>
      <c r="EY652" s="10"/>
      <c r="EZ652" s="11"/>
      <c r="FA652" s="6">
        <f>SUMIF(FB$284:FB$314,$D652,FD$284:FD$314)</f>
        <v>0</v>
      </c>
      <c r="FB652" s="9"/>
      <c r="FC652" s="10"/>
      <c r="FD652" s="11"/>
      <c r="FE652" s="6">
        <f>SUMIF(FF$284:FF$314,$D652,FH$284:FH$314)</f>
        <v>0</v>
      </c>
      <c r="FF652" s="9"/>
      <c r="FG652" s="10"/>
      <c r="FH652" s="11"/>
      <c r="FI652" s="6">
        <f>SUMIF(FJ$284:FJ$314,$D652,FL$284:FL$314)</f>
        <v>0</v>
      </c>
      <c r="FJ652" s="9"/>
      <c r="FK652" s="10"/>
      <c r="FL652" s="11"/>
      <c r="FM652" s="6">
        <f>SUMIF(FN$284:FN$314,$D652,FP$284:FP$314)</f>
        <v>0</v>
      </c>
      <c r="FN652" s="9"/>
      <c r="FO652" s="10"/>
      <c r="FP652" s="11"/>
      <c r="FQ652" s="6">
        <f>SUMIF(FR$284:FR$314,$D652,FT$284:FT$314)</f>
        <v>0</v>
      </c>
      <c r="FR652" s="9"/>
      <c r="FS652" s="10"/>
      <c r="FT652" s="11"/>
      <c r="FU652" s="6">
        <f>SUMIF(FV$284:FV$314,$D652,FX$284:FX$314)</f>
        <v>0</v>
      </c>
      <c r="FV652" s="9"/>
      <c r="FW652" s="10"/>
      <c r="FX652" s="11"/>
      <c r="FY652" s="6">
        <f>SUMIF(FZ$284:FZ$314,$D652,GB$284:GB$314)</f>
        <v>0</v>
      </c>
      <c r="FZ652" s="9"/>
      <c r="GA652" s="10"/>
      <c r="GB652" s="11"/>
      <c r="GC652" s="6">
        <f>SUMIF(GD$284:GD$314,$D652,GF$284:GF$314)</f>
        <v>0</v>
      </c>
      <c r="GD652" s="9"/>
      <c r="GE652" s="10"/>
      <c r="GF652" s="11"/>
      <c r="GG652" s="6">
        <f>SUMIF(GH$284:GH$314,$D652,GJ$284:GJ$314)</f>
        <v>0</v>
      </c>
      <c r="GH652" s="9"/>
      <c r="GI652" s="10"/>
      <c r="GJ652" s="11"/>
      <c r="GK652" s="6">
        <f>SUMIF(GL$284:GL$314,$D652,GN$284:GN$314)</f>
        <v>0</v>
      </c>
      <c r="GL652" s="9"/>
      <c r="GM652" s="10"/>
      <c r="GN652" s="11"/>
      <c r="GO652" s="6">
        <f>SUMIF(GP$284:GP$314,$D652,GR$284:GR$314)</f>
        <v>0</v>
      </c>
      <c r="GP652" s="9"/>
      <c r="GQ652" s="10"/>
      <c r="GR652" s="11"/>
      <c r="GS652" s="6">
        <f>SUMIF(GT$284:GT$314,$D652,GV$284:GV$314)</f>
        <v>0</v>
      </c>
      <c r="GT652" s="9"/>
      <c r="GU652" s="10"/>
      <c r="GV652" s="20"/>
      <c r="GW652" s="19">
        <f t="shared" si="16"/>
        <v>0</v>
      </c>
      <c r="GX652" s="472"/>
      <c r="GY652" s="522"/>
    </row>
    <row r="653" spans="1:207" ht="30.75" customHeight="1">
      <c r="A653" s="47" t="s">
        <v>85</v>
      </c>
      <c r="B653" s="496"/>
      <c r="C653" s="177" t="s">
        <v>379</v>
      </c>
      <c r="D653" s="155" t="s">
        <v>380</v>
      </c>
      <c r="E653" s="6">
        <f>SUMIF(F$315:F$345,$D653,H$315:H$345)</f>
        <v>0</v>
      </c>
      <c r="F653" s="9"/>
      <c r="G653" s="10"/>
      <c r="H653" s="11"/>
      <c r="I653" s="6">
        <f>SUMIF(J$315:J$345,$D653,L$315:L$345)</f>
        <v>0</v>
      </c>
      <c r="J653" s="9"/>
      <c r="K653" s="10"/>
      <c r="L653" s="11"/>
      <c r="M653" s="6">
        <f>SUMIF(N$315:N$345,$D653,P$315:P$345)</f>
        <v>0</v>
      </c>
      <c r="N653" s="9"/>
      <c r="O653" s="10"/>
      <c r="P653" s="11"/>
      <c r="Q653" s="6">
        <f>SUMIF(R$315:R$345,$D653,T$315:T$345)</f>
        <v>0</v>
      </c>
      <c r="R653" s="9"/>
      <c r="S653" s="10"/>
      <c r="T653" s="11"/>
      <c r="U653" s="6">
        <f>SUMIF(V$315:V$345,$D653,X$315:X$345)</f>
        <v>0</v>
      </c>
      <c r="V653" s="9"/>
      <c r="W653" s="10"/>
      <c r="X653" s="11"/>
      <c r="Y653" s="6">
        <f>SUMIF(Z$315:Z$345,$D653,AB$315:AB$345)</f>
        <v>0</v>
      </c>
      <c r="Z653" s="9"/>
      <c r="AA653" s="10"/>
      <c r="AB653" s="11"/>
      <c r="AC653" s="6">
        <f>SUMIF(AD$315:AD$345,$D653,AF$315:AF$345)</f>
        <v>0</v>
      </c>
      <c r="AD653" s="9"/>
      <c r="AE653" s="10"/>
      <c r="AF653" s="11"/>
      <c r="AG653" s="6">
        <f>SUMIF(AH$315:AH$345,$D653,AJ$315:AJ$345)</f>
        <v>0</v>
      </c>
      <c r="AH653" s="9"/>
      <c r="AI653" s="10"/>
      <c r="AJ653" s="11"/>
      <c r="AK653" s="6">
        <f>SUMIF(AL$315:AL$345,$D653,AN$315:AN$345)</f>
        <v>0</v>
      </c>
      <c r="AL653" s="9"/>
      <c r="AM653" s="10"/>
      <c r="AN653" s="11"/>
      <c r="AO653" s="6">
        <f>SUMIF(AP$315:AP$345,$D653,AR$315:AR$345)</f>
        <v>0</v>
      </c>
      <c r="AP653" s="9"/>
      <c r="AQ653" s="10"/>
      <c r="AR653" s="11"/>
      <c r="AS653" s="6">
        <f>SUMIF(AT$315:AT$345,$D653,AV$315:AV$345)</f>
        <v>0</v>
      </c>
      <c r="AT653" s="9"/>
      <c r="AU653" s="10"/>
      <c r="AV653" s="11"/>
      <c r="AW653" s="6">
        <f>SUMIF(AX$315:AX$345,$D653,AZ$315:AZ$345)</f>
        <v>0</v>
      </c>
      <c r="AX653" s="9"/>
      <c r="AY653" s="10"/>
      <c r="AZ653" s="11"/>
      <c r="BA653" s="6">
        <f>SUMIF(BB$315:BB$345,$D653,BD$315:BD$345)</f>
        <v>0</v>
      </c>
      <c r="BB653" s="9"/>
      <c r="BC653" s="10"/>
      <c r="BD653" s="11"/>
      <c r="BE653" s="6">
        <f>SUMIF(BF$315:BF$345,$D653,BH$315:BH$345)</f>
        <v>0</v>
      </c>
      <c r="BF653" s="9"/>
      <c r="BG653" s="10"/>
      <c r="BH653" s="11"/>
      <c r="BI653" s="6">
        <f>SUMIF(BJ$315:BJ$345,$D653,BL$315:BL$345)</f>
        <v>0</v>
      </c>
      <c r="BJ653" s="9"/>
      <c r="BK653" s="10"/>
      <c r="BL653" s="11"/>
      <c r="BM653" s="6">
        <f>SUMIF(BN$315:BN$345,$D653,BP$315:BP$345)</f>
        <v>0</v>
      </c>
      <c r="BN653" s="9"/>
      <c r="BO653" s="10"/>
      <c r="BP653" s="11"/>
      <c r="BQ653" s="6">
        <f>SUMIF(BR$315:BR$345,$D653,BT$315:BT$345)</f>
        <v>0</v>
      </c>
      <c r="BR653" s="9"/>
      <c r="BS653" s="10"/>
      <c r="BT653" s="11"/>
      <c r="BU653" s="6">
        <f>SUMIF(BV$315:BV$345,$D653,BX$315:BX$345)</f>
        <v>0</v>
      </c>
      <c r="BV653" s="9"/>
      <c r="BW653" s="10"/>
      <c r="BX653" s="11"/>
      <c r="BY653" s="6">
        <f>SUMIF(BZ$315:BZ$345,$D653,CB$315:CB$345)</f>
        <v>0</v>
      </c>
      <c r="BZ653" s="9"/>
      <c r="CA653" s="10"/>
      <c r="CB653" s="11"/>
      <c r="CC653" s="6">
        <f>SUMIF(CD$315:CD$345,$D653,CF$315:CF$345)</f>
        <v>0</v>
      </c>
      <c r="CD653" s="9"/>
      <c r="CE653" s="10"/>
      <c r="CF653" s="11"/>
      <c r="CG653" s="6">
        <f>SUMIF(CH$315:CH$345,$D653,CJ$315:CJ$345)</f>
        <v>0</v>
      </c>
      <c r="CH653" s="9"/>
      <c r="CI653" s="10"/>
      <c r="CJ653" s="11"/>
      <c r="CK653" s="6">
        <f>SUMIF(CL$315:CL$345,$D653,CN$315:CN$345)</f>
        <v>0</v>
      </c>
      <c r="CL653" s="9"/>
      <c r="CM653" s="10"/>
      <c r="CN653" s="11"/>
      <c r="CO653" s="6">
        <f>SUMIF(CP$315:CP$345,$D653,CR$315:CR$345)</f>
        <v>0</v>
      </c>
      <c r="CP653" s="9"/>
      <c r="CQ653" s="10"/>
      <c r="CR653" s="11"/>
      <c r="CS653" s="6">
        <f>SUMIF(CT$315:CT$345,$D653,CV$315:CV$345)</f>
        <v>0</v>
      </c>
      <c r="CT653" s="9"/>
      <c r="CU653" s="10"/>
      <c r="CV653" s="11"/>
      <c r="CW653" s="6">
        <f>SUMIF(CX$315:CX$345,$D653,CZ$315:CZ$345)</f>
        <v>0</v>
      </c>
      <c r="CX653" s="9"/>
      <c r="CY653" s="10"/>
      <c r="CZ653" s="11"/>
      <c r="DA653" s="6">
        <f>SUMIF(DB$315:DB$345,$D653,DD$315:DD$345)</f>
        <v>0</v>
      </c>
      <c r="DB653" s="9"/>
      <c r="DC653" s="10"/>
      <c r="DD653" s="11"/>
      <c r="DE653" s="6">
        <f>SUMIF(DF$315:DF$345,$D653,DH$315:DH$345)</f>
        <v>0</v>
      </c>
      <c r="DF653" s="9"/>
      <c r="DG653" s="10"/>
      <c r="DH653" s="11"/>
      <c r="DI653" s="6">
        <f>SUMIF(DJ$315:DJ$345,$D653,DL$315:DL$345)</f>
        <v>0</v>
      </c>
      <c r="DJ653" s="9"/>
      <c r="DK653" s="10"/>
      <c r="DL653" s="11"/>
      <c r="DM653" s="6">
        <f>SUMIF(DN$315:DN$345,$D653,DP$315:DP$345)</f>
        <v>0</v>
      </c>
      <c r="DN653" s="9"/>
      <c r="DO653" s="10"/>
      <c r="DP653" s="11"/>
      <c r="DQ653" s="6">
        <f>SUMIF(DR$315:DR$345,$D653,DT$315:DT$345)</f>
        <v>0</v>
      </c>
      <c r="DR653" s="9"/>
      <c r="DS653" s="10"/>
      <c r="DT653" s="11"/>
      <c r="DU653" s="6">
        <f>SUMIF(DV$315:DV$345,$D653,DX$315:DX$345)</f>
        <v>0</v>
      </c>
      <c r="DV653" s="9"/>
      <c r="DW653" s="10"/>
      <c r="DX653" s="11"/>
      <c r="DY653" s="6">
        <f>SUMIF(DZ$315:DZ$345,$D653,EB$315:EB$345)</f>
        <v>0</v>
      </c>
      <c r="DZ653" s="9"/>
      <c r="EA653" s="10"/>
      <c r="EB653" s="11"/>
      <c r="EC653" s="6">
        <f>SUMIF(ED$315:ED$345,$D653,EF$315:EF$345)</f>
        <v>0</v>
      </c>
      <c r="ED653" s="9"/>
      <c r="EE653" s="10"/>
      <c r="EF653" s="11"/>
      <c r="EG653" s="6">
        <f>SUMIF(EH$315:EH$345,$D653,EJ$315:EJ$345)</f>
        <v>0</v>
      </c>
      <c r="EH653" s="9"/>
      <c r="EI653" s="10"/>
      <c r="EJ653" s="11"/>
      <c r="EK653" s="6">
        <f>SUMIF(EL$315:EL$345,$D653,EN$315:EN$345)</f>
        <v>0</v>
      </c>
      <c r="EL653" s="9"/>
      <c r="EM653" s="10"/>
      <c r="EN653" s="11"/>
      <c r="EO653" s="6">
        <f>SUMIF(EP$315:EP$345,$D653,ER$315:ER$345)</f>
        <v>0</v>
      </c>
      <c r="EP653" s="9"/>
      <c r="EQ653" s="10"/>
      <c r="ER653" s="11"/>
      <c r="ES653" s="6">
        <f>SUMIF(ET$315:ET$345,$D653,EV$315:EV$345)</f>
        <v>0</v>
      </c>
      <c r="ET653" s="9"/>
      <c r="EU653" s="10"/>
      <c r="EV653" s="11"/>
      <c r="EW653" s="6">
        <f>SUMIF(EX$315:EX$345,$D653,EZ$315:EZ$345)</f>
        <v>0</v>
      </c>
      <c r="EX653" s="9"/>
      <c r="EY653" s="10"/>
      <c r="EZ653" s="11"/>
      <c r="FA653" s="6">
        <f>SUMIF(FB$315:FB$345,$D653,FD$315:FD$345)</f>
        <v>0</v>
      </c>
      <c r="FB653" s="9"/>
      <c r="FC653" s="10"/>
      <c r="FD653" s="11"/>
      <c r="FE653" s="6">
        <f>SUMIF(FF$315:FF$345,$D653,FH$315:FH$345)</f>
        <v>0</v>
      </c>
      <c r="FF653" s="9"/>
      <c r="FG653" s="10"/>
      <c r="FH653" s="11"/>
      <c r="FI653" s="6">
        <f>SUMIF(FJ$315:FJ$345,$D653,FL$315:FL$345)</f>
        <v>0</v>
      </c>
      <c r="FJ653" s="9"/>
      <c r="FK653" s="10"/>
      <c r="FL653" s="11"/>
      <c r="FM653" s="6">
        <f>SUMIF(FN$315:FN$345,$D653,FP$315:FP$345)</f>
        <v>0</v>
      </c>
      <c r="FN653" s="9"/>
      <c r="FO653" s="10"/>
      <c r="FP653" s="11"/>
      <c r="FQ653" s="6">
        <f>SUMIF(FR$315:FR$345,$D653,FT$315:FT$345)</f>
        <v>0</v>
      </c>
      <c r="FR653" s="9"/>
      <c r="FS653" s="10"/>
      <c r="FT653" s="11"/>
      <c r="FU653" s="6">
        <f>SUMIF(FV$315:FV$345,$D653,FX$315:FX$345)</f>
        <v>0</v>
      </c>
      <c r="FV653" s="9"/>
      <c r="FW653" s="10"/>
      <c r="FX653" s="11"/>
      <c r="FY653" s="6">
        <f>SUMIF(FZ$315:FZ$345,$D653,GB$315:GB$345)</f>
        <v>0</v>
      </c>
      <c r="FZ653" s="9"/>
      <c r="GA653" s="10"/>
      <c r="GB653" s="11"/>
      <c r="GC653" s="6">
        <f>SUMIF(GD$315:GD$345,$D653,GF$315:GF$345)</f>
        <v>0</v>
      </c>
      <c r="GD653" s="9"/>
      <c r="GE653" s="10"/>
      <c r="GF653" s="11"/>
      <c r="GG653" s="6">
        <f>SUMIF(GH$315:GH$345,$D653,GJ$315:GJ$345)</f>
        <v>0</v>
      </c>
      <c r="GH653" s="9"/>
      <c r="GI653" s="10"/>
      <c r="GJ653" s="11"/>
      <c r="GK653" s="6">
        <f>SUMIF(GL$315:GL$345,$D653,GN$315:GN$345)</f>
        <v>0</v>
      </c>
      <c r="GL653" s="9"/>
      <c r="GM653" s="10"/>
      <c r="GN653" s="11"/>
      <c r="GO653" s="6">
        <f>SUMIF(GP$315:GP$345,$D653,GR$315:GR$345)</f>
        <v>0</v>
      </c>
      <c r="GP653" s="9"/>
      <c r="GQ653" s="10"/>
      <c r="GR653" s="11"/>
      <c r="GS653" s="6">
        <f>SUMIF(GT$315:GT$345,$D653,GV$315:GV$345)</f>
        <v>0</v>
      </c>
      <c r="GT653" s="9"/>
      <c r="GU653" s="10"/>
      <c r="GV653" s="20"/>
      <c r="GW653" s="19">
        <f t="shared" si="16"/>
        <v>0</v>
      </c>
      <c r="GX653" s="472"/>
      <c r="GY653" s="522"/>
    </row>
    <row r="654" spans="1:207" ht="30.75" customHeight="1" thickBot="1">
      <c r="A654" s="47" t="s">
        <v>86</v>
      </c>
      <c r="B654" s="497"/>
      <c r="C654" s="177" t="s">
        <v>379</v>
      </c>
      <c r="D654" s="155" t="s">
        <v>380</v>
      </c>
      <c r="E654" s="6">
        <f>SUMIF(F$346:F$376,$D654,H$346:H$376)</f>
        <v>0</v>
      </c>
      <c r="F654" s="9"/>
      <c r="G654" s="10"/>
      <c r="H654" s="11"/>
      <c r="I654" s="6">
        <f>SUMIF(J$346:J$376,$D654,L$346:L$376)</f>
        <v>0</v>
      </c>
      <c r="J654" s="9"/>
      <c r="K654" s="10"/>
      <c r="L654" s="11"/>
      <c r="M654" s="6">
        <f>SUMIF(N$346:N$376,$D654,P$346:P$376)</f>
        <v>0</v>
      </c>
      <c r="N654" s="9"/>
      <c r="O654" s="10"/>
      <c r="P654" s="11"/>
      <c r="Q654" s="6">
        <f>SUMIF(R$346:R$376,$D654,T$346:T$376)</f>
        <v>0</v>
      </c>
      <c r="R654" s="9"/>
      <c r="S654" s="10"/>
      <c r="T654" s="11"/>
      <c r="U654" s="6">
        <f>SUMIF(V$346:V$376,$D654,X$346:X$376)</f>
        <v>0</v>
      </c>
      <c r="V654" s="9"/>
      <c r="W654" s="10"/>
      <c r="X654" s="11"/>
      <c r="Y654" s="6">
        <f>SUMIF(Z$346:Z$376,$D654,AB$346:AB$376)</f>
        <v>0</v>
      </c>
      <c r="Z654" s="9"/>
      <c r="AA654" s="10"/>
      <c r="AB654" s="11"/>
      <c r="AC654" s="6">
        <f>SUMIF(AD$346:AD$376,$D654,AF$346:AF$376)</f>
        <v>0</v>
      </c>
      <c r="AD654" s="9"/>
      <c r="AE654" s="10"/>
      <c r="AF654" s="11"/>
      <c r="AG654" s="6">
        <f>SUMIF(AH$346:AH$376,$D654,AJ$346:AJ$376)</f>
        <v>0</v>
      </c>
      <c r="AH654" s="9"/>
      <c r="AI654" s="10"/>
      <c r="AJ654" s="11"/>
      <c r="AK654" s="6">
        <f>SUMIF(AL$346:AL$376,$D654,AN$346:AN$376)</f>
        <v>0</v>
      </c>
      <c r="AL654" s="9"/>
      <c r="AM654" s="10"/>
      <c r="AN654" s="11"/>
      <c r="AO654" s="6">
        <f>SUMIF(AP$346:AP$376,$D654,AR$346:AR$376)</f>
        <v>0</v>
      </c>
      <c r="AP654" s="9"/>
      <c r="AQ654" s="10"/>
      <c r="AR654" s="11"/>
      <c r="AS654" s="6">
        <f>SUMIF(AT$346:AT$376,$D654,AV$346:AV$376)</f>
        <v>0</v>
      </c>
      <c r="AT654" s="9"/>
      <c r="AU654" s="10"/>
      <c r="AV654" s="11"/>
      <c r="AW654" s="6">
        <f>SUMIF(AX$346:AX$376,$D654,AZ$346:AZ$376)</f>
        <v>0</v>
      </c>
      <c r="AX654" s="9"/>
      <c r="AY654" s="10"/>
      <c r="AZ654" s="11"/>
      <c r="BA654" s="6">
        <f>SUMIF(BB$346:BB$376,$D654,BD$346:BD$376)</f>
        <v>0</v>
      </c>
      <c r="BB654" s="9"/>
      <c r="BC654" s="10"/>
      <c r="BD654" s="11"/>
      <c r="BE654" s="6">
        <f>SUMIF(BF$346:BF$376,$D654,BH$346:BH$376)</f>
        <v>0</v>
      </c>
      <c r="BF654" s="9"/>
      <c r="BG654" s="10"/>
      <c r="BH654" s="11"/>
      <c r="BI654" s="6">
        <f>SUMIF(BJ$346:BJ$376,$D654,BL$346:BL$376)</f>
        <v>0</v>
      </c>
      <c r="BJ654" s="9"/>
      <c r="BK654" s="10"/>
      <c r="BL654" s="11"/>
      <c r="BM654" s="6">
        <f>SUMIF(BN$346:BN$376,$D654,BP$346:BP$376)</f>
        <v>0</v>
      </c>
      <c r="BN654" s="9"/>
      <c r="BO654" s="10"/>
      <c r="BP654" s="11"/>
      <c r="BQ654" s="6">
        <f>SUMIF(BR$346:BR$376,$D654,BT$346:BT$376)</f>
        <v>0</v>
      </c>
      <c r="BR654" s="9"/>
      <c r="BS654" s="10"/>
      <c r="BT654" s="11"/>
      <c r="BU654" s="6">
        <f>SUMIF(BV$346:BV$376,$D654,BX$346:BX$376)</f>
        <v>0</v>
      </c>
      <c r="BV654" s="9"/>
      <c r="BW654" s="10"/>
      <c r="BX654" s="11"/>
      <c r="BY654" s="6">
        <f>SUMIF(BZ$346:BZ$376,$D654,CB$346:CB$376)</f>
        <v>0</v>
      </c>
      <c r="BZ654" s="9"/>
      <c r="CA654" s="10"/>
      <c r="CB654" s="11"/>
      <c r="CC654" s="6">
        <f>SUMIF(CD$346:CD$376,$D654,CF$346:CF$376)</f>
        <v>0</v>
      </c>
      <c r="CD654" s="9"/>
      <c r="CE654" s="10"/>
      <c r="CF654" s="11"/>
      <c r="CG654" s="6">
        <f>SUMIF(CH$346:CH$376,$D654,CJ$346:CJ$376)</f>
        <v>0</v>
      </c>
      <c r="CH654" s="9"/>
      <c r="CI654" s="10"/>
      <c r="CJ654" s="11"/>
      <c r="CK654" s="6">
        <f>SUMIF(CL$346:CL$376,$D654,CN$346:CN$376)</f>
        <v>0</v>
      </c>
      <c r="CL654" s="9"/>
      <c r="CM654" s="10"/>
      <c r="CN654" s="11"/>
      <c r="CO654" s="6">
        <f>SUMIF(CP$346:CP$376,$D654,CR$346:CR$376)</f>
        <v>0</v>
      </c>
      <c r="CP654" s="9"/>
      <c r="CQ654" s="10"/>
      <c r="CR654" s="11"/>
      <c r="CS654" s="6">
        <f>SUMIF(CT$346:CT$376,$D654,CV$346:CV$376)</f>
        <v>0</v>
      </c>
      <c r="CT654" s="9"/>
      <c r="CU654" s="10"/>
      <c r="CV654" s="11"/>
      <c r="CW654" s="6">
        <f>SUMIF(CX$346:CX$376,$D654,CZ$346:CZ$376)</f>
        <v>0</v>
      </c>
      <c r="CX654" s="9"/>
      <c r="CY654" s="10"/>
      <c r="CZ654" s="11"/>
      <c r="DA654" s="6">
        <f>SUMIF(DB$346:DB$376,$D654,DD$346:DD$376)</f>
        <v>0</v>
      </c>
      <c r="DB654" s="9"/>
      <c r="DC654" s="10"/>
      <c r="DD654" s="11"/>
      <c r="DE654" s="6">
        <f>SUMIF(DF$346:DF$376,$D654,DH$346:DH$376)</f>
        <v>0</v>
      </c>
      <c r="DF654" s="9"/>
      <c r="DG654" s="10"/>
      <c r="DH654" s="11"/>
      <c r="DI654" s="6">
        <f>SUMIF(DJ$346:DJ$376,$D654,DL$346:DL$376)</f>
        <v>0</v>
      </c>
      <c r="DJ654" s="9"/>
      <c r="DK654" s="10"/>
      <c r="DL654" s="11"/>
      <c r="DM654" s="6">
        <f>SUMIF(DN$346:DN$376,$D654,DP$346:DP$376)</f>
        <v>0</v>
      </c>
      <c r="DN654" s="9"/>
      <c r="DO654" s="10"/>
      <c r="DP654" s="11"/>
      <c r="DQ654" s="6">
        <f>SUMIF(DR$346:DR$376,$D654,DT$346:DT$376)</f>
        <v>0</v>
      </c>
      <c r="DR654" s="9"/>
      <c r="DS654" s="10"/>
      <c r="DT654" s="11"/>
      <c r="DU654" s="6">
        <f>SUMIF(DV$346:DV$376,$D654,DX$346:DX$376)</f>
        <v>0</v>
      </c>
      <c r="DV654" s="9"/>
      <c r="DW654" s="10"/>
      <c r="DX654" s="11"/>
      <c r="DY654" s="6">
        <f>SUMIF(DZ$346:DZ$376,$D654,EB$346:EB$376)</f>
        <v>0</v>
      </c>
      <c r="DZ654" s="9"/>
      <c r="EA654" s="10"/>
      <c r="EB654" s="11"/>
      <c r="EC654" s="6">
        <f>SUMIF(ED$346:ED$376,$D654,EF$346:EF$376)</f>
        <v>0</v>
      </c>
      <c r="ED654" s="9"/>
      <c r="EE654" s="10"/>
      <c r="EF654" s="11"/>
      <c r="EG654" s="6">
        <f>SUMIF(EH$346:EH$376,$D654,EJ$346:EJ$376)</f>
        <v>0</v>
      </c>
      <c r="EH654" s="9"/>
      <c r="EI654" s="10"/>
      <c r="EJ654" s="11"/>
      <c r="EK654" s="6">
        <f>SUMIF(EL$346:EL$376,$D654,EN$346:EN$376)</f>
        <v>0</v>
      </c>
      <c r="EL654" s="9"/>
      <c r="EM654" s="10"/>
      <c r="EN654" s="11"/>
      <c r="EO654" s="6">
        <f>SUMIF(EP$346:EP$376,$D654,ER$346:ER$376)</f>
        <v>0</v>
      </c>
      <c r="EP654" s="9"/>
      <c r="EQ654" s="10"/>
      <c r="ER654" s="11"/>
      <c r="ES654" s="6">
        <f>SUMIF(ET$346:ET$376,$D654,EV$346:EV$376)</f>
        <v>0</v>
      </c>
      <c r="ET654" s="9"/>
      <c r="EU654" s="10"/>
      <c r="EV654" s="11"/>
      <c r="EW654" s="6">
        <f>SUMIF(EX$346:EX$376,$D654,EZ$346:EZ$376)</f>
        <v>0</v>
      </c>
      <c r="EX654" s="9"/>
      <c r="EY654" s="10"/>
      <c r="EZ654" s="11"/>
      <c r="FA654" s="6">
        <f>SUMIF(FB$346:FB$376,$D654,FD$346:FD$376)</f>
        <v>0</v>
      </c>
      <c r="FB654" s="9"/>
      <c r="FC654" s="10"/>
      <c r="FD654" s="11"/>
      <c r="FE654" s="6">
        <f>SUMIF(FF$346:FF$376,$D654,FH$346:FH$376)</f>
        <v>0</v>
      </c>
      <c r="FF654" s="9"/>
      <c r="FG654" s="10"/>
      <c r="FH654" s="11"/>
      <c r="FI654" s="6">
        <f>SUMIF(FJ$346:FJ$376,$D654,FL$346:FL$376)</f>
        <v>0</v>
      </c>
      <c r="FJ654" s="9"/>
      <c r="FK654" s="10"/>
      <c r="FL654" s="11"/>
      <c r="FM654" s="6">
        <f>SUMIF(FN$346:FN$376,$D654,FP$346:FP$376)</f>
        <v>0</v>
      </c>
      <c r="FN654" s="9"/>
      <c r="FO654" s="10"/>
      <c r="FP654" s="11"/>
      <c r="FQ654" s="6">
        <f>SUMIF(FR$346:FR$376,$D654,FT$346:FT$376)</f>
        <v>0</v>
      </c>
      <c r="FR654" s="9"/>
      <c r="FS654" s="10"/>
      <c r="FT654" s="11"/>
      <c r="FU654" s="6">
        <f>SUMIF(FV$346:FV$376,$D654,FX$346:FX$376)</f>
        <v>0</v>
      </c>
      <c r="FV654" s="9"/>
      <c r="FW654" s="10"/>
      <c r="FX654" s="11"/>
      <c r="FY654" s="6">
        <f>SUMIF(FZ$346:FZ$376,$D654,GB$346:GB$376)</f>
        <v>0</v>
      </c>
      <c r="FZ654" s="9"/>
      <c r="GA654" s="10"/>
      <c r="GB654" s="11"/>
      <c r="GC654" s="6">
        <f>SUMIF(GD$346:GD$376,$D654,GF$346:GF$376)</f>
        <v>0</v>
      </c>
      <c r="GD654" s="9"/>
      <c r="GE654" s="10"/>
      <c r="GF654" s="11"/>
      <c r="GG654" s="6">
        <f>SUMIF(GH$346:GH$376,$D654,GJ$346:GJ$376)</f>
        <v>0</v>
      </c>
      <c r="GH654" s="9"/>
      <c r="GI654" s="10"/>
      <c r="GJ654" s="11"/>
      <c r="GK654" s="6">
        <f>SUMIF(GL$346:GL$376,$D654,GN$346:GN$376)</f>
        <v>0</v>
      </c>
      <c r="GL654" s="9"/>
      <c r="GM654" s="10"/>
      <c r="GN654" s="11"/>
      <c r="GO654" s="6">
        <f>SUMIF(GP$346:GP$376,$D654,GR$346:GR$376)</f>
        <v>0</v>
      </c>
      <c r="GP654" s="9"/>
      <c r="GQ654" s="10"/>
      <c r="GR654" s="11"/>
      <c r="GS654" s="6">
        <f>SUMIF(GT$346:GT$376,$D654,GV$346:GV$376)</f>
        <v>0</v>
      </c>
      <c r="GT654" s="9"/>
      <c r="GU654" s="10"/>
      <c r="GV654" s="20"/>
      <c r="GW654" s="19">
        <f t="shared" si="16"/>
        <v>0</v>
      </c>
      <c r="GX654" s="472"/>
      <c r="GY654" s="523"/>
    </row>
    <row r="655" spans="1:207" ht="30.75" customHeight="1">
      <c r="A655" s="47" t="s">
        <v>75</v>
      </c>
      <c r="B655" s="495">
        <v>29</v>
      </c>
      <c r="C655" s="449" t="s">
        <v>531</v>
      </c>
      <c r="D655" s="445" t="s">
        <v>484</v>
      </c>
      <c r="E655" s="6">
        <f>SUMIF(F$5:F$35,$D655,H$5:H$35)</f>
        <v>0</v>
      </c>
      <c r="F655" s="9"/>
      <c r="G655" s="10"/>
      <c r="H655" s="11"/>
      <c r="I655" s="6">
        <f>SUMIF(J$5:J$35,$D655,L$5:L$35)</f>
        <v>0</v>
      </c>
      <c r="J655" s="9"/>
      <c r="K655" s="10"/>
      <c r="L655" s="11"/>
      <c r="M655" s="6">
        <f>SUMIF(N$5:N$35,$D655,P$5:P$35)</f>
        <v>0</v>
      </c>
      <c r="N655" s="9"/>
      <c r="O655" s="10"/>
      <c r="P655" s="11"/>
      <c r="Q655" s="6">
        <f>SUMIF(R$5:R$35,$D655,T$5:T$35)</f>
        <v>0</v>
      </c>
      <c r="R655" s="9"/>
      <c r="S655" s="10"/>
      <c r="T655" s="11"/>
      <c r="U655" s="6">
        <f>SUMIF(V$5:V$35,$D655,X$5:X$35)</f>
        <v>0</v>
      </c>
      <c r="V655" s="9"/>
      <c r="W655" s="10"/>
      <c r="X655" s="11"/>
      <c r="Y655" s="6">
        <f>SUMIF(Z$5:Z$35,$D655,AB$5:AB$35)</f>
        <v>0</v>
      </c>
      <c r="Z655" s="9"/>
      <c r="AA655" s="10"/>
      <c r="AB655" s="11"/>
      <c r="AC655" s="6">
        <f>SUMIF(AD$5:AD$35,$D655,AF$5:AF$35)</f>
        <v>0</v>
      </c>
      <c r="AD655" s="9"/>
      <c r="AE655" s="10"/>
      <c r="AF655" s="11"/>
      <c r="AG655" s="6">
        <f>SUMIF(AH$5:AH$35,$D655,AJ$5:AJ$35)</f>
        <v>0</v>
      </c>
      <c r="AH655" s="9"/>
      <c r="AI655" s="10"/>
      <c r="AJ655" s="11"/>
      <c r="AK655" s="6">
        <f>SUMIF(AL$5:AL$35,$D655,AN$5:AN$35)</f>
        <v>0</v>
      </c>
      <c r="AL655" s="9"/>
      <c r="AM655" s="10"/>
      <c r="AN655" s="11"/>
      <c r="AO655" s="6">
        <f>SUMIF(AP$5:AP$35,$D655,AR$5:AR$35)</f>
        <v>0</v>
      </c>
      <c r="AP655" s="9"/>
      <c r="AQ655" s="10"/>
      <c r="AR655" s="11"/>
      <c r="AS655" s="6">
        <f>SUMIF(AT$5:AT$35,$D655,AV$5:AV$35)</f>
        <v>0</v>
      </c>
      <c r="AT655" s="9"/>
      <c r="AU655" s="10"/>
      <c r="AV655" s="11"/>
      <c r="AW655" s="6">
        <f>SUMIF(AX$5:AX$35,$D655,AZ$5:AZ$35)</f>
        <v>0</v>
      </c>
      <c r="AX655" s="9"/>
      <c r="AY655" s="10"/>
      <c r="AZ655" s="11"/>
      <c r="BA655" s="6">
        <f>SUMIF(BB$5:BB$35,$D655,BD$5:BD$35)</f>
        <v>0</v>
      </c>
      <c r="BB655" s="9"/>
      <c r="BC655" s="10"/>
      <c r="BD655" s="11"/>
      <c r="BE655" s="6">
        <f>SUMIF(BF$5:BF$35,$D655,BH$5:BH$35)</f>
        <v>0</v>
      </c>
      <c r="BF655" s="9"/>
      <c r="BG655" s="10"/>
      <c r="BH655" s="11"/>
      <c r="BI655" s="6">
        <f>SUMIF(BJ$5:BJ$35,$D655,BL$5:BL$35)</f>
        <v>0</v>
      </c>
      <c r="BJ655" s="9"/>
      <c r="BK655" s="10"/>
      <c r="BL655" s="11"/>
      <c r="BM655" s="6">
        <f>SUMIF(BN$5:BN$35,$D655,BP$5:BP$35)</f>
        <v>0</v>
      </c>
      <c r="BN655" s="9"/>
      <c r="BO655" s="10"/>
      <c r="BP655" s="11"/>
      <c r="BQ655" s="6">
        <f>SUMIF(BR$5:BR$35,$D655,BT$5:BT$35)</f>
        <v>0</v>
      </c>
      <c r="BR655" s="9"/>
      <c r="BS655" s="10"/>
      <c r="BT655" s="11"/>
      <c r="BU655" s="6">
        <f>SUMIF(BV$5:BV$35,$D655,BX$5:BX$35)</f>
        <v>0</v>
      </c>
      <c r="BV655" s="9"/>
      <c r="BW655" s="10"/>
      <c r="BX655" s="11"/>
      <c r="BY655" s="6">
        <f>SUMIF(BZ$5:BZ$35,$D655,CB$5:CB$35)</f>
        <v>0</v>
      </c>
      <c r="BZ655" s="9"/>
      <c r="CA655" s="10"/>
      <c r="CB655" s="11"/>
      <c r="CC655" s="6">
        <f>SUMIF(CD$5:CD$35,$D655,CF$5:CF$35)</f>
        <v>0</v>
      </c>
      <c r="CD655" s="9"/>
      <c r="CE655" s="10"/>
      <c r="CF655" s="11"/>
      <c r="CG655" s="6">
        <f>SUMIF(CH$5:CH$35,$D655,CJ$5:CJ$35)</f>
        <v>0</v>
      </c>
      <c r="CH655" s="9"/>
      <c r="CI655" s="10"/>
      <c r="CJ655" s="11"/>
      <c r="CK655" s="6">
        <f>SUMIF(CL$5:CL$35,$D655,CN$5:CN$35)</f>
        <v>0</v>
      </c>
      <c r="CL655" s="9"/>
      <c r="CM655" s="10"/>
      <c r="CN655" s="11"/>
      <c r="CO655" s="6">
        <f>SUMIF(CP$5:CP$35,$D655,CR$5:CR$35)</f>
        <v>0</v>
      </c>
      <c r="CP655" s="9"/>
      <c r="CQ655" s="10"/>
      <c r="CR655" s="11"/>
      <c r="CS655" s="6">
        <f>SUMIF(CT$5:CT$35,$D655,CV$5:CV$35)</f>
        <v>0</v>
      </c>
      <c r="CT655" s="9"/>
      <c r="CU655" s="10"/>
      <c r="CV655" s="11"/>
      <c r="CW655" s="6">
        <f>SUMIF(CX$5:CX$35,$D655,CZ$5:CZ$35)</f>
        <v>0</v>
      </c>
      <c r="CX655" s="9"/>
      <c r="CY655" s="10"/>
      <c r="CZ655" s="11"/>
      <c r="DA655" s="6">
        <f>SUMIF(DB$5:DB$35,$D655,DD$5:DD$35)</f>
        <v>0</v>
      </c>
      <c r="DB655" s="9"/>
      <c r="DC655" s="10"/>
      <c r="DD655" s="11"/>
      <c r="DE655" s="6">
        <f>SUMIF(DF$5:DF$35,$D655,DH$5:DH$35)</f>
        <v>0</v>
      </c>
      <c r="DF655" s="9"/>
      <c r="DG655" s="10"/>
      <c r="DH655" s="11"/>
      <c r="DI655" s="6">
        <f>SUMIF(DJ$5:DJ$35,$D655,DL$5:DL$35)</f>
        <v>0</v>
      </c>
      <c r="DJ655" s="9"/>
      <c r="DK655" s="10"/>
      <c r="DL655" s="11"/>
      <c r="DM655" s="6">
        <f>SUMIF(DN$5:DN$35,$D655,DP$5:DP$35)</f>
        <v>0</v>
      </c>
      <c r="DN655" s="9"/>
      <c r="DO655" s="10"/>
      <c r="DP655" s="11"/>
      <c r="DQ655" s="6">
        <f>SUMIF(DR$5:DR$35,$D655,DT$5:DT$35)</f>
        <v>0</v>
      </c>
      <c r="DR655" s="9"/>
      <c r="DS655" s="10"/>
      <c r="DT655" s="11"/>
      <c r="DU655" s="6">
        <f>SUMIF(DV$5:DV$35,$D655,DX$5:DX$35)</f>
        <v>0</v>
      </c>
      <c r="DV655" s="9"/>
      <c r="DW655" s="10"/>
      <c r="DX655" s="11"/>
      <c r="DY655" s="6">
        <f>SUMIF(DZ$5:DZ$35,$D655,EB$5:EB$35)</f>
        <v>0</v>
      </c>
      <c r="DZ655" s="9"/>
      <c r="EA655" s="10"/>
      <c r="EB655" s="11"/>
      <c r="EC655" s="6">
        <f>SUMIF(ED$5:ED$35,$D655,EF$5:EF$35)</f>
        <v>0</v>
      </c>
      <c r="ED655" s="9"/>
      <c r="EE655" s="10"/>
      <c r="EF655" s="11"/>
      <c r="EG655" s="6">
        <f>SUMIF(EH$5:EH$35,$D655,EJ$5:EJ$35)</f>
        <v>0</v>
      </c>
      <c r="EH655" s="9"/>
      <c r="EI655" s="10"/>
      <c r="EJ655" s="11"/>
      <c r="EK655" s="6">
        <f>SUMIF(EL$5:EL$35,$D655,EN$5:EN$35)</f>
        <v>0</v>
      </c>
      <c r="EL655" s="9"/>
      <c r="EM655" s="10"/>
      <c r="EN655" s="11"/>
      <c r="EO655" s="6">
        <f>SUMIF(EP$5:EP$35,$D655,ER$5:ER$35)</f>
        <v>0</v>
      </c>
      <c r="EP655" s="9"/>
      <c r="EQ655" s="10"/>
      <c r="ER655" s="11"/>
      <c r="ES655" s="6">
        <f>SUMIF(ET$5:ET$35,$D655,EV$5:EV$35)</f>
        <v>0</v>
      </c>
      <c r="ET655" s="9"/>
      <c r="EU655" s="10"/>
      <c r="EV655" s="11"/>
      <c r="EW655" s="6">
        <f>SUMIF(EX$5:EX$35,$D655,EZ$5:EZ$35)</f>
        <v>0</v>
      </c>
      <c r="EX655" s="9"/>
      <c r="EY655" s="10"/>
      <c r="EZ655" s="11"/>
      <c r="FA655" s="6">
        <f>SUMIF(FB$5:FB$35,$D655,FD$5:FD$35)</f>
        <v>0</v>
      </c>
      <c r="FB655" s="9"/>
      <c r="FC655" s="10"/>
      <c r="FD655" s="11"/>
      <c r="FE655" s="6">
        <f>SUMIF(FF$5:FF$35,$D655,FH$5:FH$35)</f>
        <v>0</v>
      </c>
      <c r="FF655" s="9"/>
      <c r="FG655" s="10"/>
      <c r="FH655" s="11"/>
      <c r="FI655" s="6">
        <f>SUMIF(FJ$5:FJ$35,$D655,FL$5:FL$35)</f>
        <v>0</v>
      </c>
      <c r="FJ655" s="9"/>
      <c r="FK655" s="10"/>
      <c r="FL655" s="11"/>
      <c r="FM655" s="6">
        <f>SUMIF(FN$5:FN$35,$D655,FP$5:FP$35)</f>
        <v>0</v>
      </c>
      <c r="FN655" s="9"/>
      <c r="FO655" s="10"/>
      <c r="FP655" s="11"/>
      <c r="FQ655" s="6">
        <f>SUMIF(FR$5:FR$35,$D655,FT$5:FT$35)</f>
        <v>0</v>
      </c>
      <c r="FR655" s="9"/>
      <c r="FS655" s="10"/>
      <c r="FT655" s="11"/>
      <c r="FU655" s="6">
        <f>SUMIF(FV$5:FV$35,$D655,FX$5:FX$35)</f>
        <v>0</v>
      </c>
      <c r="FV655" s="9"/>
      <c r="FW655" s="10"/>
      <c r="FX655" s="11"/>
      <c r="FY655" s="6">
        <f>SUMIF(FZ$5:FZ$35,$D655,GB$5:GB$35)</f>
        <v>0</v>
      </c>
      <c r="FZ655" s="9"/>
      <c r="GA655" s="10"/>
      <c r="GB655" s="11"/>
      <c r="GC655" s="6">
        <f>SUMIF(GD$5:GD$35,$D655,GF$5:GF$35)</f>
        <v>0</v>
      </c>
      <c r="GD655" s="9"/>
      <c r="GE655" s="10"/>
      <c r="GF655" s="11"/>
      <c r="GG655" s="6">
        <f>SUMIF(GH$5:GH$35,$D655,GJ$5:GJ$35)</f>
        <v>0</v>
      </c>
      <c r="GH655" s="9"/>
      <c r="GI655" s="10"/>
      <c r="GJ655" s="11"/>
      <c r="GK655" s="6">
        <f>SUMIF(GL$5:GL$35,$D655,GN$5:GN$35)</f>
        <v>0</v>
      </c>
      <c r="GL655" s="9"/>
      <c r="GM655" s="10"/>
      <c r="GN655" s="11"/>
      <c r="GO655" s="6">
        <f>SUMIF(GP$5:GP$35,$D655,GR$5:GR$35)</f>
        <v>0</v>
      </c>
      <c r="GP655" s="9"/>
      <c r="GQ655" s="10"/>
      <c r="GR655" s="11"/>
      <c r="GS655" s="6">
        <f>SUMIF(GT$5:GT$35,$D655,GV$5:GV$35)</f>
        <v>0</v>
      </c>
      <c r="GT655" s="9"/>
      <c r="GU655" s="10"/>
      <c r="GV655" s="20"/>
      <c r="GW655" s="19">
        <f t="shared" si="16"/>
        <v>0</v>
      </c>
      <c r="GX655" s="472">
        <f>SUM(GW655:GW666)</f>
        <v>0</v>
      </c>
      <c r="GY655" s="521" t="str">
        <f>D655</f>
        <v>TS15624/13</v>
      </c>
    </row>
    <row r="656" spans="1:207" ht="30.75" customHeight="1">
      <c r="A656" s="47" t="s">
        <v>76</v>
      </c>
      <c r="B656" s="496"/>
      <c r="C656" s="449" t="s">
        <v>531</v>
      </c>
      <c r="D656" s="445" t="s">
        <v>484</v>
      </c>
      <c r="E656" s="6">
        <f>SUMIF(F$36:F$66,$D656,H$36:H$66)</f>
        <v>0</v>
      </c>
      <c r="F656" s="9"/>
      <c r="G656" s="10"/>
      <c r="H656" s="11"/>
      <c r="I656" s="6">
        <f>SUMIF(J$36:J$66,$D656,L$36:L$66)</f>
        <v>0</v>
      </c>
      <c r="J656" s="9"/>
      <c r="K656" s="10"/>
      <c r="L656" s="11"/>
      <c r="M656" s="6">
        <f>SUMIF(N$36:N$66,$D656,P$36:P$66)</f>
        <v>0</v>
      </c>
      <c r="N656" s="9"/>
      <c r="O656" s="10"/>
      <c r="P656" s="11"/>
      <c r="Q656" s="6">
        <f>SUMIF(R$36:R$66,$D656,T$36:T$66)</f>
        <v>0</v>
      </c>
      <c r="R656" s="9"/>
      <c r="S656" s="10"/>
      <c r="T656" s="11"/>
      <c r="U656" s="6">
        <f>SUMIF(V$36:V$66,$D656,X$36:X$66)</f>
        <v>0</v>
      </c>
      <c r="V656" s="9"/>
      <c r="W656" s="10"/>
      <c r="X656" s="11"/>
      <c r="Y656" s="6">
        <f>SUMIF(Z$36:Z$66,$D656,AB$36:AB$66)</f>
        <v>0</v>
      </c>
      <c r="Z656" s="9"/>
      <c r="AA656" s="10"/>
      <c r="AB656" s="11"/>
      <c r="AC656" s="6">
        <f>SUMIF(AD$36:AD$66,$D656,AF$36:AF$66)</f>
        <v>0</v>
      </c>
      <c r="AD656" s="9"/>
      <c r="AE656" s="10"/>
      <c r="AF656" s="11"/>
      <c r="AG656" s="6">
        <f>SUMIF(AH$36:AH$66,$D656,AJ$36:AJ$66)</f>
        <v>0</v>
      </c>
      <c r="AH656" s="9"/>
      <c r="AI656" s="10"/>
      <c r="AJ656" s="11"/>
      <c r="AK656" s="6">
        <f>SUMIF(AL$36:AL$66,$D656,AN$36:AN$66)</f>
        <v>0</v>
      </c>
      <c r="AL656" s="9"/>
      <c r="AM656" s="10"/>
      <c r="AN656" s="11"/>
      <c r="AO656" s="6">
        <f>SUMIF(AP$36:AP$66,$D656,AR$36:AR$66)</f>
        <v>0</v>
      </c>
      <c r="AP656" s="9"/>
      <c r="AQ656" s="10"/>
      <c r="AR656" s="11"/>
      <c r="AS656" s="6">
        <f>SUMIF(AT$36:AT$66,$D656,AV$36:AV$66)</f>
        <v>0</v>
      </c>
      <c r="AT656" s="9"/>
      <c r="AU656" s="10"/>
      <c r="AV656" s="11"/>
      <c r="AW656" s="6">
        <f>SUMIF(AX$36:AX$66,$D656,AZ$36:AZ$66)</f>
        <v>0</v>
      </c>
      <c r="AX656" s="9"/>
      <c r="AY656" s="10"/>
      <c r="AZ656" s="11"/>
      <c r="BA656" s="6">
        <f>SUMIF(BB$36:BB$66,$D656,BD$36:BD$66)</f>
        <v>0</v>
      </c>
      <c r="BB656" s="9"/>
      <c r="BC656" s="10"/>
      <c r="BD656" s="11"/>
      <c r="BE656" s="6">
        <f>SUMIF(BF$36:BF$66,$D656,BH$36:BH$66)</f>
        <v>0</v>
      </c>
      <c r="BF656" s="9"/>
      <c r="BG656" s="10"/>
      <c r="BH656" s="11"/>
      <c r="BI656" s="6">
        <f>SUMIF(BJ$36:BJ$66,$D656,BL$36:BL$66)</f>
        <v>0</v>
      </c>
      <c r="BJ656" s="9"/>
      <c r="BK656" s="10"/>
      <c r="BL656" s="11"/>
      <c r="BM656" s="6">
        <f>SUMIF(BN$36:BN$66,$D656,BP$36:BP$66)</f>
        <v>0</v>
      </c>
      <c r="BN656" s="9"/>
      <c r="BO656" s="10"/>
      <c r="BP656" s="11"/>
      <c r="BQ656" s="6">
        <f>SUMIF(BR$36:BR$66,$D656,BT$36:BT$66)</f>
        <v>0</v>
      </c>
      <c r="BR656" s="9"/>
      <c r="BS656" s="10"/>
      <c r="BT656" s="11"/>
      <c r="BU656" s="6">
        <f>SUMIF(BV$36:BV$66,$D656,BX$36:BX$66)</f>
        <v>0</v>
      </c>
      <c r="BV656" s="9"/>
      <c r="BW656" s="10"/>
      <c r="BX656" s="11"/>
      <c r="BY656" s="6">
        <f>SUMIF(BZ$36:BZ$66,$D656,CB$36:CB$66)</f>
        <v>0</v>
      </c>
      <c r="BZ656" s="9"/>
      <c r="CA656" s="10"/>
      <c r="CB656" s="11"/>
      <c r="CC656" s="6">
        <f>SUMIF(CD$36:CD$66,$D656,CF$36:CF$66)</f>
        <v>0</v>
      </c>
      <c r="CD656" s="9"/>
      <c r="CE656" s="10"/>
      <c r="CF656" s="11"/>
      <c r="CG656" s="6">
        <f>SUMIF(CH$36:CH$66,$D656,CJ$36:CJ$66)</f>
        <v>0</v>
      </c>
      <c r="CH656" s="9"/>
      <c r="CI656" s="10"/>
      <c r="CJ656" s="11"/>
      <c r="CK656" s="6">
        <f>SUMIF(CL$36:CL$66,$D656,CN$36:CN$66)</f>
        <v>0</v>
      </c>
      <c r="CL656" s="9"/>
      <c r="CM656" s="10"/>
      <c r="CN656" s="11"/>
      <c r="CO656" s="6">
        <f>SUMIF(CP$36:CP$66,$D656,CR$36:CR$66)</f>
        <v>0</v>
      </c>
      <c r="CP656" s="9"/>
      <c r="CQ656" s="10"/>
      <c r="CR656" s="11"/>
      <c r="CS656" s="6">
        <f>SUMIF(CT$36:CT$66,$D656,CV$36:CV$66)</f>
        <v>0</v>
      </c>
      <c r="CT656" s="9"/>
      <c r="CU656" s="10"/>
      <c r="CV656" s="11"/>
      <c r="CW656" s="6">
        <f>SUMIF(CX$36:CX$66,$D656,CZ$36:CZ$66)</f>
        <v>0</v>
      </c>
      <c r="CX656" s="9"/>
      <c r="CY656" s="10"/>
      <c r="CZ656" s="11"/>
      <c r="DA656" s="6">
        <f>SUMIF(DB$36:DB$66,$D656,DD$36:DD$66)</f>
        <v>0</v>
      </c>
      <c r="DB656" s="9"/>
      <c r="DC656" s="10"/>
      <c r="DD656" s="11"/>
      <c r="DE656" s="6">
        <f>SUMIF(DF$36:DF$66,$D656,DH$36:DH$66)</f>
        <v>0</v>
      </c>
      <c r="DF656" s="9"/>
      <c r="DG656" s="10"/>
      <c r="DH656" s="11"/>
      <c r="DI656" s="6">
        <f>SUMIF(DJ$36:DJ$66,$D656,DL$36:DL$66)</f>
        <v>0</v>
      </c>
      <c r="DJ656" s="9"/>
      <c r="DK656" s="10"/>
      <c r="DL656" s="11"/>
      <c r="DM656" s="6">
        <f>SUMIF(DN$36:DN$66,$D656,DP$36:DP$66)</f>
        <v>0</v>
      </c>
      <c r="DN656" s="9"/>
      <c r="DO656" s="10"/>
      <c r="DP656" s="11"/>
      <c r="DQ656" s="6">
        <f>SUMIF(DR$36:DR$66,$D656,DT$36:DT$66)</f>
        <v>0</v>
      </c>
      <c r="DR656" s="9"/>
      <c r="DS656" s="10"/>
      <c r="DT656" s="11"/>
      <c r="DU656" s="6">
        <f>SUMIF(DV$36:DV$66,$D656,DX$36:DX$66)</f>
        <v>0</v>
      </c>
      <c r="DV656" s="9"/>
      <c r="DW656" s="10"/>
      <c r="DX656" s="11"/>
      <c r="DY656" s="6">
        <f>SUMIF(DZ$36:DZ$66,$D656,EB$36:EB$66)</f>
        <v>0</v>
      </c>
      <c r="DZ656" s="9"/>
      <c r="EA656" s="10"/>
      <c r="EB656" s="11"/>
      <c r="EC656" s="6">
        <f>SUMIF(ED$36:ED$66,$D656,EF$36:EF$66)</f>
        <v>0</v>
      </c>
      <c r="ED656" s="9"/>
      <c r="EE656" s="10"/>
      <c r="EF656" s="11"/>
      <c r="EG656" s="6">
        <f>SUMIF(EH$36:EH$66,$D656,EJ$36:EJ$66)</f>
        <v>0</v>
      </c>
      <c r="EH656" s="9"/>
      <c r="EI656" s="10"/>
      <c r="EJ656" s="11"/>
      <c r="EK656" s="6">
        <f>SUMIF(EL$36:EL$66,$D656,EN$36:EN$66)</f>
        <v>0</v>
      </c>
      <c r="EL656" s="9"/>
      <c r="EM656" s="10"/>
      <c r="EN656" s="11"/>
      <c r="EO656" s="6">
        <f>SUMIF(EP$36:EP$66,$D656,ER$36:ER$66)</f>
        <v>0</v>
      </c>
      <c r="EP656" s="9"/>
      <c r="EQ656" s="10"/>
      <c r="ER656" s="11"/>
      <c r="ES656" s="6">
        <f>SUMIF(ET$36:ET$66,$D656,EV$36:EV$66)</f>
        <v>0</v>
      </c>
      <c r="ET656" s="9"/>
      <c r="EU656" s="10"/>
      <c r="EV656" s="11"/>
      <c r="EW656" s="6">
        <f>SUMIF(EX$36:EX$66,$D656,EZ$36:EZ$66)</f>
        <v>0</v>
      </c>
      <c r="EX656" s="9"/>
      <c r="EY656" s="10"/>
      <c r="EZ656" s="11"/>
      <c r="FA656" s="6">
        <f>SUMIF(FB$36:FB$66,$D656,FD$36:FD$66)</f>
        <v>0</v>
      </c>
      <c r="FB656" s="9"/>
      <c r="FC656" s="10"/>
      <c r="FD656" s="11"/>
      <c r="FE656" s="6">
        <f>SUMIF(FF$36:FF$66,$D656,FH$36:FH$66)</f>
        <v>0</v>
      </c>
      <c r="FF656" s="9"/>
      <c r="FG656" s="10"/>
      <c r="FH656" s="11"/>
      <c r="FI656" s="6">
        <f>SUMIF(FJ$36:FJ$66,$D656,FL$36:FL$66)</f>
        <v>0</v>
      </c>
      <c r="FJ656" s="9"/>
      <c r="FK656" s="10"/>
      <c r="FL656" s="11"/>
      <c r="FM656" s="6">
        <f>SUMIF(FN$36:FN$66,$D656,FP$36:FP$66)</f>
        <v>0</v>
      </c>
      <c r="FN656" s="9"/>
      <c r="FO656" s="10"/>
      <c r="FP656" s="11"/>
      <c r="FQ656" s="6">
        <f>SUMIF(FR$36:FR$66,$D656,FT$36:FT$66)</f>
        <v>0</v>
      </c>
      <c r="FR656" s="9"/>
      <c r="FS656" s="10"/>
      <c r="FT656" s="11"/>
      <c r="FU656" s="6">
        <f>SUMIF(FV$36:FV$66,$D656,FX$36:FX$66)</f>
        <v>0</v>
      </c>
      <c r="FV656" s="9"/>
      <c r="FW656" s="10"/>
      <c r="FX656" s="11"/>
      <c r="FY656" s="6">
        <f>SUMIF(FZ$36:FZ$66,$D656,GB$36:GB$66)</f>
        <v>0</v>
      </c>
      <c r="FZ656" s="9"/>
      <c r="GA656" s="10"/>
      <c r="GB656" s="11"/>
      <c r="GC656" s="6">
        <f>SUMIF(GD$36:GD$66,$D656,GF$36:GF$66)</f>
        <v>0</v>
      </c>
      <c r="GD656" s="9"/>
      <c r="GE656" s="10"/>
      <c r="GF656" s="11"/>
      <c r="GG656" s="6">
        <f>SUMIF(GH$36:GH$66,$D656,GJ$36:GJ$66)</f>
        <v>0</v>
      </c>
      <c r="GH656" s="9"/>
      <c r="GI656" s="10"/>
      <c r="GJ656" s="11"/>
      <c r="GK656" s="6">
        <f>SUMIF(GL$36:GL$66,$D656,GN$36:GN$66)</f>
        <v>0</v>
      </c>
      <c r="GL656" s="9"/>
      <c r="GM656" s="10"/>
      <c r="GN656" s="11"/>
      <c r="GO656" s="6">
        <f>SUMIF(GP$36:GP$66,$D656,GR$36:GR$66)</f>
        <v>0</v>
      </c>
      <c r="GP656" s="9"/>
      <c r="GQ656" s="10"/>
      <c r="GR656" s="11"/>
      <c r="GS656" s="6">
        <f>SUMIF(GT$36:GT$66,$D656,GV$36:GV$66)</f>
        <v>0</v>
      </c>
      <c r="GT656" s="9"/>
      <c r="GU656" s="10"/>
      <c r="GV656" s="20"/>
      <c r="GW656" s="19">
        <f t="shared" si="16"/>
        <v>0</v>
      </c>
      <c r="GX656" s="472"/>
      <c r="GY656" s="522"/>
    </row>
    <row r="657" spans="1:207" ht="30.75" customHeight="1">
      <c r="A657" s="47" t="s">
        <v>77</v>
      </c>
      <c r="B657" s="496"/>
      <c r="C657" s="449" t="s">
        <v>531</v>
      </c>
      <c r="D657" s="445" t="s">
        <v>484</v>
      </c>
      <c r="E657" s="6">
        <f>SUMIF(F$67:F$97,$D657,H$67:H$97)</f>
        <v>0</v>
      </c>
      <c r="F657" s="9"/>
      <c r="G657" s="10"/>
      <c r="H657" s="11"/>
      <c r="I657" s="6">
        <f>SUMIF(J$67:J$97,$D657,L$67:L$97)</f>
        <v>0</v>
      </c>
      <c r="J657" s="9"/>
      <c r="K657" s="10"/>
      <c r="L657" s="11"/>
      <c r="M657" s="6">
        <f>SUMIF(N$67:N$97,$D657,P$67:P$97)</f>
        <v>0</v>
      </c>
      <c r="N657" s="9"/>
      <c r="O657" s="10"/>
      <c r="P657" s="11"/>
      <c r="Q657" s="6">
        <f>SUMIF(R$67:R$97,$D657,T$67:T$97)</f>
        <v>0</v>
      </c>
      <c r="R657" s="9"/>
      <c r="S657" s="10"/>
      <c r="T657" s="11"/>
      <c r="U657" s="6">
        <f>SUMIF(V$67:V$97,$D657,X$67:X$97)</f>
        <v>0</v>
      </c>
      <c r="V657" s="9"/>
      <c r="W657" s="10"/>
      <c r="X657" s="11"/>
      <c r="Y657" s="6">
        <f>SUMIF(Z$67:Z$97,$D657,AB$67:AB$97)</f>
        <v>0</v>
      </c>
      <c r="Z657" s="9"/>
      <c r="AA657" s="10"/>
      <c r="AB657" s="11"/>
      <c r="AC657" s="6">
        <f>SUMIF(AD$67:AD$97,$D657,AF$67:AF$97)</f>
        <v>0</v>
      </c>
      <c r="AD657" s="9"/>
      <c r="AE657" s="10"/>
      <c r="AF657" s="11"/>
      <c r="AG657" s="6">
        <f>SUMIF(AH$67:AH$97,$D657,AJ$67:AJ$97)</f>
        <v>0</v>
      </c>
      <c r="AH657" s="9"/>
      <c r="AI657" s="10"/>
      <c r="AJ657" s="11"/>
      <c r="AK657" s="6">
        <f>SUMIF(AL$67:AL$97,$D657,AN$67:AN$97)</f>
        <v>0</v>
      </c>
      <c r="AL657" s="9"/>
      <c r="AM657" s="10"/>
      <c r="AN657" s="11"/>
      <c r="AO657" s="6">
        <f>SUMIF(AP$67:AP$97,$D657,AR$67:AR$97)</f>
        <v>0</v>
      </c>
      <c r="AP657" s="9"/>
      <c r="AQ657" s="10"/>
      <c r="AR657" s="11"/>
      <c r="AS657" s="6">
        <f>SUMIF(AT$67:AT$97,$D657,AV$67:AV$97)</f>
        <v>0</v>
      </c>
      <c r="AT657" s="9"/>
      <c r="AU657" s="10"/>
      <c r="AV657" s="11"/>
      <c r="AW657" s="6">
        <f>SUMIF(AX$67:AX$97,$D657,AZ$67:AZ$97)</f>
        <v>0</v>
      </c>
      <c r="AX657" s="9"/>
      <c r="AY657" s="10"/>
      <c r="AZ657" s="11"/>
      <c r="BA657" s="6">
        <f>SUMIF(BB$67:BB$97,$D657,BD$67:BD$97)</f>
        <v>0</v>
      </c>
      <c r="BB657" s="9"/>
      <c r="BC657" s="10"/>
      <c r="BD657" s="11"/>
      <c r="BE657" s="6">
        <f>SUMIF(BF$67:BF$97,$D657,BH$67:BH$97)</f>
        <v>0</v>
      </c>
      <c r="BF657" s="9"/>
      <c r="BG657" s="10"/>
      <c r="BH657" s="11"/>
      <c r="BI657" s="6">
        <f>SUMIF(BJ$67:BJ$97,$D657,BL$67:BL$97)</f>
        <v>0</v>
      </c>
      <c r="BJ657" s="9"/>
      <c r="BK657" s="10"/>
      <c r="BL657" s="11"/>
      <c r="BM657" s="6">
        <f>SUMIF(BN$67:BN$97,$D657,BP$67:BP$97)</f>
        <v>0</v>
      </c>
      <c r="BN657" s="9"/>
      <c r="BO657" s="10"/>
      <c r="BP657" s="11"/>
      <c r="BQ657" s="6">
        <f>SUMIF(BR$67:BR$97,$D657,BT$67:BT$97)</f>
        <v>0</v>
      </c>
      <c r="BR657" s="9"/>
      <c r="BS657" s="10"/>
      <c r="BT657" s="11"/>
      <c r="BU657" s="6">
        <f>SUMIF(BV$67:BV$97,$D657,BX$67:BX$97)</f>
        <v>0</v>
      </c>
      <c r="BV657" s="9"/>
      <c r="BW657" s="10"/>
      <c r="BX657" s="11"/>
      <c r="BY657" s="6">
        <f>SUMIF(BZ$67:BZ$97,$D657,CB$67:CB$97)</f>
        <v>0</v>
      </c>
      <c r="BZ657" s="9"/>
      <c r="CA657" s="10"/>
      <c r="CB657" s="11"/>
      <c r="CC657" s="6">
        <f>SUMIF(CD$67:CD$97,$D657,CF$67:CF$97)</f>
        <v>0</v>
      </c>
      <c r="CD657" s="9"/>
      <c r="CE657" s="10"/>
      <c r="CF657" s="11"/>
      <c r="CG657" s="6">
        <f>SUMIF(CH$67:CH$97,$D657,CJ$67:CJ$97)</f>
        <v>0</v>
      </c>
      <c r="CH657" s="9"/>
      <c r="CI657" s="10"/>
      <c r="CJ657" s="11"/>
      <c r="CK657" s="6">
        <f>SUMIF(CL$67:CL$97,$D657,CN$67:CN$97)</f>
        <v>0</v>
      </c>
      <c r="CL657" s="9"/>
      <c r="CM657" s="10"/>
      <c r="CN657" s="11"/>
      <c r="CO657" s="6">
        <f>SUMIF(CP$67:CP$97,$D657,CR$67:CR$97)</f>
        <v>0</v>
      </c>
      <c r="CP657" s="9"/>
      <c r="CQ657" s="10"/>
      <c r="CR657" s="11"/>
      <c r="CS657" s="6">
        <f>SUMIF(CT$67:CT$97,$D657,CV$67:CV$97)</f>
        <v>0</v>
      </c>
      <c r="CT657" s="9"/>
      <c r="CU657" s="10"/>
      <c r="CV657" s="11"/>
      <c r="CW657" s="6">
        <f>SUMIF(CX$67:CX$97,$D657,CZ$67:CZ$97)</f>
        <v>0</v>
      </c>
      <c r="CX657" s="9"/>
      <c r="CY657" s="10"/>
      <c r="CZ657" s="11"/>
      <c r="DA657" s="6">
        <f>SUMIF(DB$67:DB$97,$D657,DD$67:DD$97)</f>
        <v>0</v>
      </c>
      <c r="DB657" s="9"/>
      <c r="DC657" s="10"/>
      <c r="DD657" s="11"/>
      <c r="DE657" s="6">
        <f>SUMIF(DF$67:DF$97,$D657,DH$67:DH$97)</f>
        <v>0</v>
      </c>
      <c r="DF657" s="9"/>
      <c r="DG657" s="10"/>
      <c r="DH657" s="11"/>
      <c r="DI657" s="6">
        <f>SUMIF(DJ$67:DJ$97,$D657,DL$67:DL$97)</f>
        <v>0</v>
      </c>
      <c r="DJ657" s="9"/>
      <c r="DK657" s="10"/>
      <c r="DL657" s="11"/>
      <c r="DM657" s="6">
        <f>SUMIF(DN$67:DN$97,$D657,DP$67:DP$97)</f>
        <v>0</v>
      </c>
      <c r="DN657" s="9"/>
      <c r="DO657" s="10"/>
      <c r="DP657" s="11"/>
      <c r="DQ657" s="6">
        <f>SUMIF(DR$67:DR$97,$D657,DT$67:DT$97)</f>
        <v>0</v>
      </c>
      <c r="DR657" s="9"/>
      <c r="DS657" s="10"/>
      <c r="DT657" s="11"/>
      <c r="DU657" s="6">
        <f>SUMIF(DV$67:DV$97,$D657,DX$67:DX$97)</f>
        <v>0</v>
      </c>
      <c r="DV657" s="9"/>
      <c r="DW657" s="10"/>
      <c r="DX657" s="11"/>
      <c r="DY657" s="6">
        <f>SUMIF(DZ$67:DZ$97,$D657,EB$67:EB$97)</f>
        <v>0</v>
      </c>
      <c r="DZ657" s="9"/>
      <c r="EA657" s="10"/>
      <c r="EB657" s="11"/>
      <c r="EC657" s="6">
        <f>SUMIF(ED$67:ED$97,$D657,EF$67:EF$97)</f>
        <v>0</v>
      </c>
      <c r="ED657" s="9"/>
      <c r="EE657" s="10"/>
      <c r="EF657" s="11"/>
      <c r="EG657" s="6">
        <f>SUMIF(EH$67:EH$97,$D657,EJ$67:EJ$97)</f>
        <v>0</v>
      </c>
      <c r="EH657" s="9"/>
      <c r="EI657" s="10"/>
      <c r="EJ657" s="11"/>
      <c r="EK657" s="6">
        <f>SUMIF(EL$67:EL$97,$D657,EN$67:EN$97)</f>
        <v>0</v>
      </c>
      <c r="EL657" s="9"/>
      <c r="EM657" s="10"/>
      <c r="EN657" s="11"/>
      <c r="EO657" s="6">
        <f>SUMIF(EP$67:EP$97,$D657,ER$67:ER$97)</f>
        <v>0</v>
      </c>
      <c r="EP657" s="9"/>
      <c r="EQ657" s="10"/>
      <c r="ER657" s="11"/>
      <c r="ES657" s="6">
        <f>SUMIF(ET$67:ET$97,$D657,EV$67:EV$97)</f>
        <v>0</v>
      </c>
      <c r="ET657" s="9"/>
      <c r="EU657" s="10"/>
      <c r="EV657" s="11"/>
      <c r="EW657" s="6">
        <f>SUMIF(EX$67:EX$97,$D657,EZ$67:EZ$97)</f>
        <v>0</v>
      </c>
      <c r="EX657" s="9"/>
      <c r="EY657" s="10"/>
      <c r="EZ657" s="11"/>
      <c r="FA657" s="6">
        <f>SUMIF(FB$67:FB$97,$D657,FD$67:FD$97)</f>
        <v>0</v>
      </c>
      <c r="FB657" s="9"/>
      <c r="FC657" s="10"/>
      <c r="FD657" s="11"/>
      <c r="FE657" s="6">
        <f>SUMIF(FF$67:FF$97,$D657,FH$67:FH$97)</f>
        <v>0</v>
      </c>
      <c r="FF657" s="9"/>
      <c r="FG657" s="10"/>
      <c r="FH657" s="11"/>
      <c r="FI657" s="6">
        <f>SUMIF(FJ$67:FJ$97,$D657,FL$67:FL$97)</f>
        <v>0</v>
      </c>
      <c r="FJ657" s="9"/>
      <c r="FK657" s="10"/>
      <c r="FL657" s="11"/>
      <c r="FM657" s="6">
        <f>SUMIF(FN$67:FN$97,$D657,FP$67:FP$97)</f>
        <v>0</v>
      </c>
      <c r="FN657" s="9"/>
      <c r="FO657" s="10"/>
      <c r="FP657" s="11"/>
      <c r="FQ657" s="6">
        <f>SUMIF(FR$67:FR$97,$D657,FT$67:FT$97)</f>
        <v>0</v>
      </c>
      <c r="FR657" s="9"/>
      <c r="FS657" s="10"/>
      <c r="FT657" s="11"/>
      <c r="FU657" s="6">
        <f>SUMIF(FV$67:FV$97,$D657,FX$67:FX$97)</f>
        <v>0</v>
      </c>
      <c r="FV657" s="9"/>
      <c r="FW657" s="10"/>
      <c r="FX657" s="11"/>
      <c r="FY657" s="6">
        <f>SUMIF(FZ$67:FZ$97,$D657,GB$67:GB$97)</f>
        <v>0</v>
      </c>
      <c r="FZ657" s="9"/>
      <c r="GA657" s="10"/>
      <c r="GB657" s="11"/>
      <c r="GC657" s="6">
        <f>SUMIF(GD$67:GD$97,$D657,GF$67:GF$97)</f>
        <v>0</v>
      </c>
      <c r="GD657" s="9"/>
      <c r="GE657" s="10"/>
      <c r="GF657" s="11"/>
      <c r="GG657" s="6">
        <f>SUMIF(GH$67:GH$97,$D657,GJ$67:GJ$97)</f>
        <v>0</v>
      </c>
      <c r="GH657" s="9"/>
      <c r="GI657" s="10"/>
      <c r="GJ657" s="11"/>
      <c r="GK657" s="6">
        <f>SUMIF(GL$67:GL$97,$D657,GN$67:GN$97)</f>
        <v>0</v>
      </c>
      <c r="GL657" s="9"/>
      <c r="GM657" s="10"/>
      <c r="GN657" s="11"/>
      <c r="GO657" s="6">
        <f>SUMIF(GP$67:GP$97,$D657,GR$67:GR$97)</f>
        <v>0</v>
      </c>
      <c r="GP657" s="9"/>
      <c r="GQ657" s="10"/>
      <c r="GR657" s="11"/>
      <c r="GS657" s="6">
        <f>SUMIF(GT$67:GT$97,$D657,GV$67:GV$97)</f>
        <v>0</v>
      </c>
      <c r="GT657" s="9"/>
      <c r="GU657" s="10"/>
      <c r="GV657" s="20"/>
      <c r="GW657" s="19">
        <f t="shared" si="16"/>
        <v>0</v>
      </c>
      <c r="GX657" s="472"/>
      <c r="GY657" s="522"/>
    </row>
    <row r="658" spans="1:207" ht="30.75" customHeight="1">
      <c r="A658" s="47" t="s">
        <v>78</v>
      </c>
      <c r="B658" s="496"/>
      <c r="C658" s="449" t="s">
        <v>531</v>
      </c>
      <c r="D658" s="445" t="s">
        <v>484</v>
      </c>
      <c r="E658" s="6">
        <f>SUMIF(F$98:F$128,$D658,H$98:H$128)</f>
        <v>0</v>
      </c>
      <c r="F658" s="9"/>
      <c r="G658" s="10"/>
      <c r="H658" s="11"/>
      <c r="I658" s="6">
        <f>SUMIF(J$98:J$128,$D658,L$98:L$128)</f>
        <v>0</v>
      </c>
      <c r="J658" s="9"/>
      <c r="K658" s="10"/>
      <c r="L658" s="11"/>
      <c r="M658" s="6">
        <f>SUMIF(N$98:N$128,$D658,P$98:P$128)</f>
        <v>0</v>
      </c>
      <c r="N658" s="9"/>
      <c r="O658" s="10"/>
      <c r="P658" s="11"/>
      <c r="Q658" s="6">
        <f>SUMIF(R$98:R$128,$D658,T$98:T$128)</f>
        <v>0</v>
      </c>
      <c r="R658" s="9"/>
      <c r="S658" s="10"/>
      <c r="T658" s="11"/>
      <c r="U658" s="6">
        <f>SUMIF(V$98:V$128,$D658,X$98:X$128)</f>
        <v>0</v>
      </c>
      <c r="V658" s="9"/>
      <c r="W658" s="10"/>
      <c r="X658" s="11"/>
      <c r="Y658" s="6">
        <f>SUMIF(Z$98:Z$128,$D658,AB$98:AB$128)</f>
        <v>0</v>
      </c>
      <c r="Z658" s="9"/>
      <c r="AA658" s="10"/>
      <c r="AB658" s="11"/>
      <c r="AC658" s="6">
        <f>SUMIF(AD$98:AD$128,$D658,AF$98:AF$128)</f>
        <v>0</v>
      </c>
      <c r="AD658" s="9"/>
      <c r="AE658" s="10"/>
      <c r="AF658" s="11"/>
      <c r="AG658" s="6">
        <f>SUMIF(AH$98:AH$128,$D658,AJ$98:AJ$128)</f>
        <v>0</v>
      </c>
      <c r="AH658" s="9"/>
      <c r="AI658" s="10"/>
      <c r="AJ658" s="11"/>
      <c r="AK658" s="6">
        <f>SUMIF(AL$98:AL$128,$D658,AN$98:AN$128)</f>
        <v>0</v>
      </c>
      <c r="AL658" s="9"/>
      <c r="AM658" s="10"/>
      <c r="AN658" s="11"/>
      <c r="AO658" s="6">
        <f>SUMIF(AP$98:AP$128,$D658,AR$98:AR$128)</f>
        <v>0</v>
      </c>
      <c r="AP658" s="9"/>
      <c r="AQ658" s="10"/>
      <c r="AR658" s="11"/>
      <c r="AS658" s="6">
        <f>SUMIF(AT$98:AT$128,$D658,AV$98:AV$128)</f>
        <v>0</v>
      </c>
      <c r="AT658" s="9"/>
      <c r="AU658" s="10"/>
      <c r="AV658" s="11"/>
      <c r="AW658" s="6">
        <f>SUMIF(AX$98:AX$128,$D658,AZ$98:AZ$128)</f>
        <v>0</v>
      </c>
      <c r="AX658" s="9"/>
      <c r="AY658" s="10"/>
      <c r="AZ658" s="11"/>
      <c r="BA658" s="6">
        <f>SUMIF(BB$98:BB$128,$D658,BD$98:BD$128)</f>
        <v>0</v>
      </c>
      <c r="BB658" s="9"/>
      <c r="BC658" s="10"/>
      <c r="BD658" s="11"/>
      <c r="BE658" s="6">
        <f>SUMIF(BF$98:BF$128,$D658,BH$98:BH$128)</f>
        <v>0</v>
      </c>
      <c r="BF658" s="9"/>
      <c r="BG658" s="10"/>
      <c r="BH658" s="11"/>
      <c r="BI658" s="6">
        <f>SUMIF(BJ$98:BJ$128,$D658,BL$98:BL$128)</f>
        <v>0</v>
      </c>
      <c r="BJ658" s="9"/>
      <c r="BK658" s="10"/>
      <c r="BL658" s="11"/>
      <c r="BM658" s="6">
        <f>SUMIF(BN$98:BN$128,$D658,BP$98:BP$128)</f>
        <v>0</v>
      </c>
      <c r="BN658" s="9"/>
      <c r="BO658" s="10"/>
      <c r="BP658" s="11"/>
      <c r="BQ658" s="6">
        <f>SUMIF(BR$98:BR$128,$D658,BT$98:BT$128)</f>
        <v>0</v>
      </c>
      <c r="BR658" s="9"/>
      <c r="BS658" s="10"/>
      <c r="BT658" s="11"/>
      <c r="BU658" s="6">
        <f>SUMIF(BV$98:BV$128,$D658,BX$98:BX$128)</f>
        <v>0</v>
      </c>
      <c r="BV658" s="9"/>
      <c r="BW658" s="10"/>
      <c r="BX658" s="11"/>
      <c r="BY658" s="6">
        <f>SUMIF(BZ$98:BZ$128,$D658,CB$98:CB$128)</f>
        <v>0</v>
      </c>
      <c r="BZ658" s="9"/>
      <c r="CA658" s="10"/>
      <c r="CB658" s="11"/>
      <c r="CC658" s="6">
        <f>SUMIF(CD$98:CD$128,$D658,CF$98:CF$128)</f>
        <v>0</v>
      </c>
      <c r="CD658" s="9"/>
      <c r="CE658" s="10"/>
      <c r="CF658" s="11"/>
      <c r="CG658" s="6">
        <f>SUMIF(CH$98:CH$128,$D658,CJ$98:CJ$128)</f>
        <v>0</v>
      </c>
      <c r="CH658" s="9"/>
      <c r="CI658" s="10"/>
      <c r="CJ658" s="11"/>
      <c r="CK658" s="6">
        <f>SUMIF(CL$98:CL$128,$D658,CN$98:CN$128)</f>
        <v>0</v>
      </c>
      <c r="CL658" s="9"/>
      <c r="CM658" s="10"/>
      <c r="CN658" s="11"/>
      <c r="CO658" s="6">
        <f>SUMIF(CP$98:CP$128,$D658,CR$98:CR$128)</f>
        <v>0</v>
      </c>
      <c r="CP658" s="9"/>
      <c r="CQ658" s="10"/>
      <c r="CR658" s="11"/>
      <c r="CS658" s="6">
        <f>SUMIF(CT$98:CT$128,$D658,CV$98:CV$128)</f>
        <v>0</v>
      </c>
      <c r="CT658" s="9"/>
      <c r="CU658" s="10"/>
      <c r="CV658" s="11"/>
      <c r="CW658" s="6">
        <f>SUMIF(CX$98:CX$128,$D658,CZ$98:CZ$128)</f>
        <v>0</v>
      </c>
      <c r="CX658" s="9"/>
      <c r="CY658" s="10"/>
      <c r="CZ658" s="11"/>
      <c r="DA658" s="6">
        <f>SUMIF(DB$98:DB$128,$D658,DD$98:DD$128)</f>
        <v>0</v>
      </c>
      <c r="DB658" s="9"/>
      <c r="DC658" s="10"/>
      <c r="DD658" s="11"/>
      <c r="DE658" s="6">
        <f>SUMIF(DF$98:DF$128,$D658,DH$98:DH$128)</f>
        <v>0</v>
      </c>
      <c r="DF658" s="9"/>
      <c r="DG658" s="10"/>
      <c r="DH658" s="11"/>
      <c r="DI658" s="6">
        <f>SUMIF(DJ$98:DJ$128,$D658,DL$98:DL$128)</f>
        <v>0</v>
      </c>
      <c r="DJ658" s="9"/>
      <c r="DK658" s="10"/>
      <c r="DL658" s="11"/>
      <c r="DM658" s="6">
        <f>SUMIF(DN$98:DN$128,$D658,DP$98:DP$128)</f>
        <v>0</v>
      </c>
      <c r="DN658" s="9"/>
      <c r="DO658" s="10"/>
      <c r="DP658" s="11"/>
      <c r="DQ658" s="6">
        <f>SUMIF(DR$98:DR$128,$D658,DT$98:DT$128)</f>
        <v>0</v>
      </c>
      <c r="DR658" s="9"/>
      <c r="DS658" s="10"/>
      <c r="DT658" s="11"/>
      <c r="DU658" s="6">
        <f>SUMIF(DV$98:DV$128,$D658,DX$98:DX$128)</f>
        <v>0</v>
      </c>
      <c r="DV658" s="9"/>
      <c r="DW658" s="10"/>
      <c r="DX658" s="11"/>
      <c r="DY658" s="6">
        <f>SUMIF(DZ$98:DZ$128,$D658,EB$98:EB$128)</f>
        <v>0</v>
      </c>
      <c r="DZ658" s="9"/>
      <c r="EA658" s="10"/>
      <c r="EB658" s="11"/>
      <c r="EC658" s="6">
        <f>SUMIF(ED$98:ED$128,$D658,EF$98:EF$128)</f>
        <v>0</v>
      </c>
      <c r="ED658" s="9"/>
      <c r="EE658" s="10"/>
      <c r="EF658" s="11"/>
      <c r="EG658" s="6">
        <f>SUMIF(EH$98:EH$128,$D658,EJ$98:EJ$128)</f>
        <v>0</v>
      </c>
      <c r="EH658" s="9"/>
      <c r="EI658" s="10"/>
      <c r="EJ658" s="11"/>
      <c r="EK658" s="6">
        <f>SUMIF(EL$98:EL$128,$D658,EN$98:EN$128)</f>
        <v>0</v>
      </c>
      <c r="EL658" s="9"/>
      <c r="EM658" s="10"/>
      <c r="EN658" s="11"/>
      <c r="EO658" s="6">
        <f>SUMIF(EP$98:EP$128,$D658,ER$98:ER$128)</f>
        <v>0</v>
      </c>
      <c r="EP658" s="9"/>
      <c r="EQ658" s="10"/>
      <c r="ER658" s="11"/>
      <c r="ES658" s="6">
        <f>SUMIF(ET$98:ET$128,$D658,EV$98:EV$128)</f>
        <v>0</v>
      </c>
      <c r="ET658" s="9"/>
      <c r="EU658" s="10"/>
      <c r="EV658" s="11"/>
      <c r="EW658" s="6">
        <f>SUMIF(EX$98:EX$128,$D658,EZ$98:EZ$128)</f>
        <v>0</v>
      </c>
      <c r="EX658" s="9"/>
      <c r="EY658" s="10"/>
      <c r="EZ658" s="11"/>
      <c r="FA658" s="6">
        <f>SUMIF(FB$98:FB$128,$D658,FD$98:FD$128)</f>
        <v>0</v>
      </c>
      <c r="FB658" s="9"/>
      <c r="FC658" s="10"/>
      <c r="FD658" s="11"/>
      <c r="FE658" s="6">
        <f>SUMIF(FF$98:FF$128,$D658,FH$98:FH$128)</f>
        <v>0</v>
      </c>
      <c r="FF658" s="9"/>
      <c r="FG658" s="10"/>
      <c r="FH658" s="11"/>
      <c r="FI658" s="6">
        <f>SUMIF(FJ$98:FJ$128,$D658,FL$98:FL$128)</f>
        <v>0</v>
      </c>
      <c r="FJ658" s="9"/>
      <c r="FK658" s="10"/>
      <c r="FL658" s="11"/>
      <c r="FM658" s="6">
        <f>SUMIF(FN$98:FN$128,$D658,FP$98:FP$128)</f>
        <v>0</v>
      </c>
      <c r="FN658" s="9"/>
      <c r="FO658" s="10"/>
      <c r="FP658" s="11"/>
      <c r="FQ658" s="6">
        <f>SUMIF(FR$98:FR$128,$D658,FT$98:FT$128)</f>
        <v>0</v>
      </c>
      <c r="FR658" s="9"/>
      <c r="FS658" s="10"/>
      <c r="FT658" s="11"/>
      <c r="FU658" s="6">
        <f>SUMIF(FV$98:FV$128,$D658,FX$98:FX$128)</f>
        <v>0</v>
      </c>
      <c r="FV658" s="9"/>
      <c r="FW658" s="10"/>
      <c r="FX658" s="11"/>
      <c r="FY658" s="6">
        <f>SUMIF(FZ$98:FZ$128,$D658,GB$98:GB$128)</f>
        <v>0</v>
      </c>
      <c r="FZ658" s="9"/>
      <c r="GA658" s="10"/>
      <c r="GB658" s="11"/>
      <c r="GC658" s="6">
        <f>SUMIF(GD$98:GD$128,$D658,GF$98:GF$128)</f>
        <v>0</v>
      </c>
      <c r="GD658" s="9"/>
      <c r="GE658" s="10"/>
      <c r="GF658" s="11"/>
      <c r="GG658" s="6">
        <f>SUMIF(GH$98:GH$128,$D658,GJ$98:GJ$128)</f>
        <v>0</v>
      </c>
      <c r="GH658" s="9"/>
      <c r="GI658" s="10"/>
      <c r="GJ658" s="11"/>
      <c r="GK658" s="6">
        <f>SUMIF(GL$98:GL$128,$D658,GN$98:GN$128)</f>
        <v>0</v>
      </c>
      <c r="GL658" s="9"/>
      <c r="GM658" s="10"/>
      <c r="GN658" s="11"/>
      <c r="GO658" s="6">
        <f>SUMIF(GP$98:GP$128,$D658,GR$98:GR$128)</f>
        <v>0</v>
      </c>
      <c r="GP658" s="9"/>
      <c r="GQ658" s="10"/>
      <c r="GR658" s="11"/>
      <c r="GS658" s="6">
        <f>SUMIF(GT$98:GT$128,$D658,GV$98:GV$128)</f>
        <v>0</v>
      </c>
      <c r="GT658" s="9"/>
      <c r="GU658" s="10"/>
      <c r="GV658" s="20"/>
      <c r="GW658" s="19">
        <f t="shared" si="16"/>
        <v>0</v>
      </c>
      <c r="GX658" s="472"/>
      <c r="GY658" s="522"/>
    </row>
    <row r="659" spans="1:207" ht="30.75" customHeight="1">
      <c r="A659" s="47" t="s">
        <v>79</v>
      </c>
      <c r="B659" s="496"/>
      <c r="C659" s="449" t="s">
        <v>531</v>
      </c>
      <c r="D659" s="445" t="s">
        <v>484</v>
      </c>
      <c r="E659" s="6">
        <f>SUMIF(F$129:F$159,$D659,H$129:H$159)</f>
        <v>0</v>
      </c>
      <c r="F659" s="9"/>
      <c r="G659" s="10"/>
      <c r="H659" s="11"/>
      <c r="I659" s="6">
        <f>SUMIF(J$129:J$159,$D659,L$129:L$159)</f>
        <v>0</v>
      </c>
      <c r="J659" s="9"/>
      <c r="K659" s="10"/>
      <c r="L659" s="11"/>
      <c r="M659" s="6">
        <f>SUMIF(N$129:N$159,$D659,P$129:P$159)</f>
        <v>0</v>
      </c>
      <c r="N659" s="9"/>
      <c r="O659" s="10"/>
      <c r="P659" s="11"/>
      <c r="Q659" s="6">
        <f>SUMIF(R$129:R$159,$D659,T$129:T$159)</f>
        <v>0</v>
      </c>
      <c r="R659" s="9"/>
      <c r="S659" s="10"/>
      <c r="T659" s="11"/>
      <c r="U659" s="6">
        <f>SUMIF(V$129:V$159,$D659,X$129:X$159)</f>
        <v>0</v>
      </c>
      <c r="V659" s="9"/>
      <c r="W659" s="10"/>
      <c r="X659" s="11"/>
      <c r="Y659" s="6">
        <f>SUMIF(Z$129:Z$159,$D659,AB$129:AB$159)</f>
        <v>0</v>
      </c>
      <c r="Z659" s="9"/>
      <c r="AA659" s="10"/>
      <c r="AB659" s="11"/>
      <c r="AC659" s="6">
        <f>SUMIF(AD$129:AD$159,$D659,AF$129:AF$159)</f>
        <v>0</v>
      </c>
      <c r="AD659" s="9"/>
      <c r="AE659" s="10"/>
      <c r="AF659" s="11"/>
      <c r="AG659" s="6">
        <f>SUMIF(AH$129:AH$159,$D659,AJ$129:AJ$159)</f>
        <v>0</v>
      </c>
      <c r="AH659" s="9"/>
      <c r="AI659" s="10"/>
      <c r="AJ659" s="11"/>
      <c r="AK659" s="6">
        <f>SUMIF(AL$129:AL$159,$D659,AN$129:AN$159)</f>
        <v>0</v>
      </c>
      <c r="AL659" s="9"/>
      <c r="AM659" s="10"/>
      <c r="AN659" s="11"/>
      <c r="AO659" s="6">
        <f>SUMIF(AP$129:AP$159,$D659,AR$129:AR$159)</f>
        <v>0</v>
      </c>
      <c r="AP659" s="9"/>
      <c r="AQ659" s="10"/>
      <c r="AR659" s="11"/>
      <c r="AS659" s="6">
        <f>SUMIF(AT$129:AT$159,$D659,AV$129:AV$159)</f>
        <v>0</v>
      </c>
      <c r="AT659" s="9"/>
      <c r="AU659" s="10"/>
      <c r="AV659" s="11"/>
      <c r="AW659" s="6">
        <f>SUMIF(AX$129:AX$159,$D659,AZ$129:AZ$159)</f>
        <v>0</v>
      </c>
      <c r="AX659" s="9"/>
      <c r="AY659" s="10"/>
      <c r="AZ659" s="11"/>
      <c r="BA659" s="6">
        <f>SUMIF(BB$129:BB$159,$D659,BD$129:BD$159)</f>
        <v>0</v>
      </c>
      <c r="BB659" s="9"/>
      <c r="BC659" s="10"/>
      <c r="BD659" s="11"/>
      <c r="BE659" s="6">
        <f>SUMIF(BF$129:BF$159,$D659,BH$129:BH$159)</f>
        <v>0</v>
      </c>
      <c r="BF659" s="9"/>
      <c r="BG659" s="10"/>
      <c r="BH659" s="11"/>
      <c r="BI659" s="6">
        <f>SUMIF(BJ$129:BJ$159,$D659,BL$129:BL$159)</f>
        <v>0</v>
      </c>
      <c r="BJ659" s="9"/>
      <c r="BK659" s="10"/>
      <c r="BL659" s="11"/>
      <c r="BM659" s="6">
        <f>SUMIF(BN$129:BN$159,$D659,BP$129:BP$159)</f>
        <v>0</v>
      </c>
      <c r="BN659" s="9"/>
      <c r="BO659" s="10"/>
      <c r="BP659" s="11"/>
      <c r="BQ659" s="6">
        <f>SUMIF(BR$129:BR$159,$D659,BT$129:BT$159)</f>
        <v>0</v>
      </c>
      <c r="BR659" s="9"/>
      <c r="BS659" s="10"/>
      <c r="BT659" s="11"/>
      <c r="BU659" s="6">
        <f>SUMIF(BV$129:BV$159,$D659,BX$129:BX$159)</f>
        <v>0</v>
      </c>
      <c r="BV659" s="9"/>
      <c r="BW659" s="10"/>
      <c r="BX659" s="11"/>
      <c r="BY659" s="6">
        <f>SUMIF(BZ$129:BZ$159,$D659,CB$129:CB$159)</f>
        <v>0</v>
      </c>
      <c r="BZ659" s="9"/>
      <c r="CA659" s="10"/>
      <c r="CB659" s="11"/>
      <c r="CC659" s="6">
        <f>SUMIF(CD$129:CD$159,$D659,CF$129:CF$159)</f>
        <v>0</v>
      </c>
      <c r="CD659" s="9"/>
      <c r="CE659" s="10"/>
      <c r="CF659" s="11"/>
      <c r="CG659" s="6">
        <f>SUMIF(CH$129:CH$159,$D659,CJ$129:CJ$159)</f>
        <v>0</v>
      </c>
      <c r="CH659" s="9"/>
      <c r="CI659" s="10"/>
      <c r="CJ659" s="11"/>
      <c r="CK659" s="6">
        <f>SUMIF(CL$129:CL$159,$D659,CN$129:CN$159)</f>
        <v>0</v>
      </c>
      <c r="CL659" s="9"/>
      <c r="CM659" s="10"/>
      <c r="CN659" s="11"/>
      <c r="CO659" s="6">
        <f>SUMIF(CP$129:CP$159,$D659,CR$129:CR$159)</f>
        <v>0</v>
      </c>
      <c r="CP659" s="9"/>
      <c r="CQ659" s="10"/>
      <c r="CR659" s="11"/>
      <c r="CS659" s="6">
        <f>SUMIF(CT$129:CT$159,$D659,CV$129:CV$159)</f>
        <v>0</v>
      </c>
      <c r="CT659" s="9"/>
      <c r="CU659" s="10"/>
      <c r="CV659" s="11"/>
      <c r="CW659" s="6">
        <f>SUMIF(CX$129:CX$159,$D659,CZ$129:CZ$159)</f>
        <v>0</v>
      </c>
      <c r="CX659" s="9"/>
      <c r="CY659" s="10"/>
      <c r="CZ659" s="11"/>
      <c r="DA659" s="6">
        <f>SUMIF(DB$129:DB$159,$D659,DD$129:DD$159)</f>
        <v>0</v>
      </c>
      <c r="DB659" s="9"/>
      <c r="DC659" s="10"/>
      <c r="DD659" s="11"/>
      <c r="DE659" s="6">
        <f>SUMIF(DF$129:DF$159,$D659,DH$129:DH$159)</f>
        <v>0</v>
      </c>
      <c r="DF659" s="9"/>
      <c r="DG659" s="10"/>
      <c r="DH659" s="11"/>
      <c r="DI659" s="6">
        <f>SUMIF(DJ$129:DJ$159,$D659,DL$129:DL$159)</f>
        <v>0</v>
      </c>
      <c r="DJ659" s="9"/>
      <c r="DK659" s="10"/>
      <c r="DL659" s="11"/>
      <c r="DM659" s="6">
        <f>SUMIF(DN$129:DN$159,$D659,DP$129:DP$159)</f>
        <v>0</v>
      </c>
      <c r="DN659" s="9"/>
      <c r="DO659" s="10"/>
      <c r="DP659" s="11"/>
      <c r="DQ659" s="6">
        <f>SUMIF(DR$129:DR$159,$D659,DT$129:DT$159)</f>
        <v>0</v>
      </c>
      <c r="DR659" s="9"/>
      <c r="DS659" s="10"/>
      <c r="DT659" s="11"/>
      <c r="DU659" s="6">
        <f>SUMIF(DV$129:DV$159,$D659,DX$129:DX$159)</f>
        <v>0</v>
      </c>
      <c r="DV659" s="9"/>
      <c r="DW659" s="10"/>
      <c r="DX659" s="11"/>
      <c r="DY659" s="6">
        <f>SUMIF(DZ$129:DZ$159,$D659,EB$129:EB$159)</f>
        <v>0</v>
      </c>
      <c r="DZ659" s="9"/>
      <c r="EA659" s="10"/>
      <c r="EB659" s="11"/>
      <c r="EC659" s="6">
        <f>SUMIF(ED$129:ED$159,$D659,EF$129:EF$159)</f>
        <v>0</v>
      </c>
      <c r="ED659" s="9"/>
      <c r="EE659" s="10"/>
      <c r="EF659" s="11"/>
      <c r="EG659" s="6">
        <f>SUMIF(EH$129:EH$159,$D659,EJ$129:EJ$159)</f>
        <v>0</v>
      </c>
      <c r="EH659" s="9"/>
      <c r="EI659" s="10"/>
      <c r="EJ659" s="11"/>
      <c r="EK659" s="6">
        <f>SUMIF(EL$129:EL$159,$D659,EN$129:EN$159)</f>
        <v>0</v>
      </c>
      <c r="EL659" s="9"/>
      <c r="EM659" s="10"/>
      <c r="EN659" s="11"/>
      <c r="EO659" s="6">
        <f>SUMIF(EP$129:EP$159,$D659,ER$129:ER$159)</f>
        <v>0</v>
      </c>
      <c r="EP659" s="9"/>
      <c r="EQ659" s="10"/>
      <c r="ER659" s="11"/>
      <c r="ES659" s="6">
        <f>SUMIF(ET$129:ET$159,$D659,EV$129:EV$159)</f>
        <v>0</v>
      </c>
      <c r="ET659" s="9"/>
      <c r="EU659" s="10"/>
      <c r="EV659" s="11"/>
      <c r="EW659" s="6">
        <f>SUMIF(EX$129:EX$159,$D659,EZ$129:EZ$159)</f>
        <v>0</v>
      </c>
      <c r="EX659" s="9"/>
      <c r="EY659" s="10"/>
      <c r="EZ659" s="11"/>
      <c r="FA659" s="6">
        <f>SUMIF(FB$129:FB$159,$D659,FD$129:FD$159)</f>
        <v>0</v>
      </c>
      <c r="FB659" s="9"/>
      <c r="FC659" s="10"/>
      <c r="FD659" s="11"/>
      <c r="FE659" s="6">
        <f>SUMIF(FF$129:FF$159,$D659,FH$129:FH$159)</f>
        <v>0</v>
      </c>
      <c r="FF659" s="9"/>
      <c r="FG659" s="10"/>
      <c r="FH659" s="11"/>
      <c r="FI659" s="6">
        <f>SUMIF(FJ$129:FJ$159,$D659,FL$129:FL$159)</f>
        <v>0</v>
      </c>
      <c r="FJ659" s="9"/>
      <c r="FK659" s="10"/>
      <c r="FL659" s="11"/>
      <c r="FM659" s="6">
        <f>SUMIF(FN$129:FN$159,$D659,FP$129:FP$159)</f>
        <v>0</v>
      </c>
      <c r="FN659" s="9"/>
      <c r="FO659" s="10"/>
      <c r="FP659" s="11"/>
      <c r="FQ659" s="6">
        <f>SUMIF(FR$129:FR$159,$D659,FT$129:FT$159)</f>
        <v>0</v>
      </c>
      <c r="FR659" s="9"/>
      <c r="FS659" s="10"/>
      <c r="FT659" s="11"/>
      <c r="FU659" s="6">
        <f>SUMIF(FV$129:FV$159,$D659,FX$129:FX$159)</f>
        <v>0</v>
      </c>
      <c r="FV659" s="9"/>
      <c r="FW659" s="10"/>
      <c r="FX659" s="11"/>
      <c r="FY659" s="6">
        <f>SUMIF(FZ$129:FZ$159,$D659,GB$129:GB$159)</f>
        <v>0</v>
      </c>
      <c r="FZ659" s="9"/>
      <c r="GA659" s="10"/>
      <c r="GB659" s="11"/>
      <c r="GC659" s="6">
        <f>SUMIF(GD$129:GD$159,$D659,GF$129:GF$159)</f>
        <v>0</v>
      </c>
      <c r="GD659" s="9"/>
      <c r="GE659" s="10"/>
      <c r="GF659" s="11"/>
      <c r="GG659" s="6">
        <f>SUMIF(GH$129:GH$159,$D659,GJ$129:GJ$159)</f>
        <v>0</v>
      </c>
      <c r="GH659" s="9"/>
      <c r="GI659" s="10"/>
      <c r="GJ659" s="11"/>
      <c r="GK659" s="6">
        <f>SUMIF(GL$129:GL$159,$D659,GN$129:GN$159)</f>
        <v>0</v>
      </c>
      <c r="GL659" s="9"/>
      <c r="GM659" s="10"/>
      <c r="GN659" s="11"/>
      <c r="GO659" s="6">
        <f>SUMIF(GP$129:GP$159,$D659,GR$129:GR$159)</f>
        <v>0</v>
      </c>
      <c r="GP659" s="9"/>
      <c r="GQ659" s="10"/>
      <c r="GR659" s="11"/>
      <c r="GS659" s="6">
        <f>SUMIF(GT$129:GT$159,$D659,GV$129:GV$159)</f>
        <v>0</v>
      </c>
      <c r="GT659" s="9"/>
      <c r="GU659" s="10"/>
      <c r="GV659" s="20"/>
      <c r="GW659" s="19">
        <f t="shared" si="16"/>
        <v>0</v>
      </c>
      <c r="GX659" s="472"/>
      <c r="GY659" s="522"/>
    </row>
    <row r="660" spans="1:207" ht="30.75" customHeight="1">
      <c r="A660" s="47" t="s">
        <v>80</v>
      </c>
      <c r="B660" s="496"/>
      <c r="C660" s="449" t="s">
        <v>531</v>
      </c>
      <c r="D660" s="445" t="s">
        <v>484</v>
      </c>
      <c r="E660" s="6">
        <f>SUMIF(F$160:F$190,$D660,H$160:H$190)</f>
        <v>0</v>
      </c>
      <c r="F660" s="9"/>
      <c r="G660" s="10"/>
      <c r="H660" s="11"/>
      <c r="I660" s="6">
        <f>SUMIF(J$160:J$190,$D660,L$160:L$190)</f>
        <v>0</v>
      </c>
      <c r="J660" s="9"/>
      <c r="K660" s="10"/>
      <c r="L660" s="11"/>
      <c r="M660" s="6">
        <f>SUMIF(N$160:N$190,$D660,P$160:P$190)</f>
        <v>0</v>
      </c>
      <c r="N660" s="9"/>
      <c r="O660" s="10"/>
      <c r="P660" s="11"/>
      <c r="Q660" s="6">
        <f>SUMIF(R$160:R$190,$D660,T$160:T$190)</f>
        <v>0</v>
      </c>
      <c r="R660" s="9"/>
      <c r="S660" s="10"/>
      <c r="T660" s="11"/>
      <c r="U660" s="6">
        <f>SUMIF(V$160:V$190,$D660,X$160:X$190)</f>
        <v>0</v>
      </c>
      <c r="V660" s="9"/>
      <c r="W660" s="10"/>
      <c r="X660" s="11"/>
      <c r="Y660" s="6">
        <f>SUMIF(Z$160:Z$190,$D660,AB$160:AB$190)</f>
        <v>0</v>
      </c>
      <c r="Z660" s="9"/>
      <c r="AA660" s="10"/>
      <c r="AB660" s="11"/>
      <c r="AC660" s="6">
        <f>SUMIF(AD$160:AD$190,$D660,AF$160:AF$190)</f>
        <v>0</v>
      </c>
      <c r="AD660" s="9"/>
      <c r="AE660" s="10"/>
      <c r="AF660" s="11"/>
      <c r="AG660" s="6">
        <f>SUMIF(AH$160:AH$190,$D660,AJ$160:AJ$190)</f>
        <v>0</v>
      </c>
      <c r="AH660" s="9"/>
      <c r="AI660" s="10"/>
      <c r="AJ660" s="11"/>
      <c r="AK660" s="6">
        <f>SUMIF(AL$160:AL$190,$D660,AN$160:AN$190)</f>
        <v>0</v>
      </c>
      <c r="AL660" s="9"/>
      <c r="AM660" s="10"/>
      <c r="AN660" s="11"/>
      <c r="AO660" s="6">
        <f>SUMIF(AP$160:AP$190,$D660,AR$160:AR$190)</f>
        <v>0</v>
      </c>
      <c r="AP660" s="9"/>
      <c r="AQ660" s="10"/>
      <c r="AR660" s="11"/>
      <c r="AS660" s="6">
        <f>SUMIF(AT$160:AT$190,$D660,AV$160:AV$190)</f>
        <v>0</v>
      </c>
      <c r="AT660" s="9"/>
      <c r="AU660" s="10"/>
      <c r="AV660" s="11"/>
      <c r="AW660" s="6">
        <f>SUMIF(AX$160:AX$190,$D660,AZ$160:AZ$190)</f>
        <v>0</v>
      </c>
      <c r="AX660" s="9"/>
      <c r="AY660" s="10"/>
      <c r="AZ660" s="11"/>
      <c r="BA660" s="6">
        <f>SUMIF(BB$160:BB$190,$D660,BD$160:BD$190)</f>
        <v>0</v>
      </c>
      <c r="BB660" s="9"/>
      <c r="BC660" s="10"/>
      <c r="BD660" s="11"/>
      <c r="BE660" s="6">
        <f>SUMIF(BF$160:BF$190,$D660,BH$160:BH$190)</f>
        <v>0</v>
      </c>
      <c r="BF660" s="9"/>
      <c r="BG660" s="10"/>
      <c r="BH660" s="11"/>
      <c r="BI660" s="6">
        <f>SUMIF(BJ$160:BJ$190,$D660,BL$160:BL$190)</f>
        <v>0</v>
      </c>
      <c r="BJ660" s="9"/>
      <c r="BK660" s="10"/>
      <c r="BL660" s="11"/>
      <c r="BM660" s="6">
        <f>SUMIF(BN$160:BN$190,$D660,BP$160:BP$190)</f>
        <v>0</v>
      </c>
      <c r="BN660" s="9"/>
      <c r="BO660" s="10"/>
      <c r="BP660" s="11"/>
      <c r="BQ660" s="6">
        <f>SUMIF(BR$160:BR$190,$D660,BT$160:BT$190)</f>
        <v>0</v>
      </c>
      <c r="BR660" s="9"/>
      <c r="BS660" s="10"/>
      <c r="BT660" s="11"/>
      <c r="BU660" s="6">
        <f>SUMIF(BV$160:BV$190,$D660,BX$160:BX$190)</f>
        <v>0</v>
      </c>
      <c r="BV660" s="9"/>
      <c r="BW660" s="10"/>
      <c r="BX660" s="11"/>
      <c r="BY660" s="6">
        <f>SUMIF(BZ$160:BZ$190,$D660,CB$160:CB$190)</f>
        <v>0</v>
      </c>
      <c r="BZ660" s="9"/>
      <c r="CA660" s="10"/>
      <c r="CB660" s="11"/>
      <c r="CC660" s="6">
        <f>SUMIF(CD$160:CD$190,$D660,CF$160:CF$190)</f>
        <v>0</v>
      </c>
      <c r="CD660" s="9"/>
      <c r="CE660" s="10"/>
      <c r="CF660" s="11"/>
      <c r="CG660" s="6">
        <f>SUMIF(CH$160:CH$190,$D660,CJ$160:CJ$190)</f>
        <v>0</v>
      </c>
      <c r="CH660" s="9"/>
      <c r="CI660" s="10"/>
      <c r="CJ660" s="11"/>
      <c r="CK660" s="6">
        <f>SUMIF(CL$160:CL$190,$D660,CN$160:CN$190)</f>
        <v>0</v>
      </c>
      <c r="CL660" s="9"/>
      <c r="CM660" s="10"/>
      <c r="CN660" s="11"/>
      <c r="CO660" s="6">
        <f>SUMIF(CP$160:CP$190,$D660,CR$160:CR$190)</f>
        <v>0</v>
      </c>
      <c r="CP660" s="9"/>
      <c r="CQ660" s="10"/>
      <c r="CR660" s="11"/>
      <c r="CS660" s="6">
        <f>SUMIF(CT$160:CT$190,$D660,CV$160:CV$190)</f>
        <v>0</v>
      </c>
      <c r="CT660" s="9"/>
      <c r="CU660" s="10"/>
      <c r="CV660" s="11"/>
      <c r="CW660" s="6">
        <f>SUMIF(CX$160:CX$190,$D660,CZ$160:CZ$190)</f>
        <v>0</v>
      </c>
      <c r="CX660" s="9"/>
      <c r="CY660" s="10"/>
      <c r="CZ660" s="11"/>
      <c r="DA660" s="6">
        <f>SUMIF(DB$160:DB$190,$D660,DD$160:DD$190)</f>
        <v>0</v>
      </c>
      <c r="DB660" s="9"/>
      <c r="DC660" s="10"/>
      <c r="DD660" s="11"/>
      <c r="DE660" s="6">
        <f>SUMIF(DF$160:DF$190,$D660,DH$160:DH$190)</f>
        <v>0</v>
      </c>
      <c r="DF660" s="9"/>
      <c r="DG660" s="10"/>
      <c r="DH660" s="11"/>
      <c r="DI660" s="6">
        <f>SUMIF(DJ$160:DJ$190,$D660,DL$160:DL$190)</f>
        <v>0</v>
      </c>
      <c r="DJ660" s="9"/>
      <c r="DK660" s="10"/>
      <c r="DL660" s="11"/>
      <c r="DM660" s="6">
        <f>SUMIF(DN$160:DN$190,$D660,DP$160:DP$190)</f>
        <v>0</v>
      </c>
      <c r="DN660" s="9"/>
      <c r="DO660" s="10"/>
      <c r="DP660" s="11"/>
      <c r="DQ660" s="6">
        <f>SUMIF(DR$160:DR$190,$D660,DT$160:DT$190)</f>
        <v>0</v>
      </c>
      <c r="DR660" s="9"/>
      <c r="DS660" s="10"/>
      <c r="DT660" s="11"/>
      <c r="DU660" s="6">
        <f>SUMIF(DV$160:DV$190,$D660,DX$160:DX$190)</f>
        <v>0</v>
      </c>
      <c r="DV660" s="9"/>
      <c r="DW660" s="10"/>
      <c r="DX660" s="11"/>
      <c r="DY660" s="6">
        <f>SUMIF(DZ$160:DZ$190,$D660,EB$160:EB$190)</f>
        <v>0</v>
      </c>
      <c r="DZ660" s="9"/>
      <c r="EA660" s="10"/>
      <c r="EB660" s="11"/>
      <c r="EC660" s="6">
        <f>SUMIF(ED$160:ED$190,$D660,EF$160:EF$190)</f>
        <v>0</v>
      </c>
      <c r="ED660" s="9"/>
      <c r="EE660" s="10"/>
      <c r="EF660" s="11"/>
      <c r="EG660" s="6">
        <f>SUMIF(EH$160:EH$190,$D660,EJ$160:EJ$190)</f>
        <v>0</v>
      </c>
      <c r="EH660" s="9"/>
      <c r="EI660" s="10"/>
      <c r="EJ660" s="11"/>
      <c r="EK660" s="6">
        <f>SUMIF(EL$160:EL$190,$D660,EN$160:EN$190)</f>
        <v>0</v>
      </c>
      <c r="EL660" s="9"/>
      <c r="EM660" s="10"/>
      <c r="EN660" s="11"/>
      <c r="EO660" s="6">
        <f>SUMIF(EP$160:EP$190,$D660,ER$160:ER$190)</f>
        <v>0</v>
      </c>
      <c r="EP660" s="9"/>
      <c r="EQ660" s="10"/>
      <c r="ER660" s="11"/>
      <c r="ES660" s="6">
        <f>SUMIF(ET$160:ET$190,$D660,EV$160:EV$190)</f>
        <v>0</v>
      </c>
      <c r="ET660" s="9"/>
      <c r="EU660" s="10"/>
      <c r="EV660" s="11"/>
      <c r="EW660" s="6">
        <f>SUMIF(EX$160:EX$190,$D660,EZ$160:EZ$190)</f>
        <v>0</v>
      </c>
      <c r="EX660" s="9"/>
      <c r="EY660" s="10"/>
      <c r="EZ660" s="11"/>
      <c r="FA660" s="6">
        <f>SUMIF(FB$160:FB$190,$D660,FD$160:FD$190)</f>
        <v>0</v>
      </c>
      <c r="FB660" s="9"/>
      <c r="FC660" s="10"/>
      <c r="FD660" s="11"/>
      <c r="FE660" s="6">
        <f>SUMIF(FF$160:FF$190,$D660,FH$160:FH$190)</f>
        <v>0</v>
      </c>
      <c r="FF660" s="9"/>
      <c r="FG660" s="10"/>
      <c r="FH660" s="11"/>
      <c r="FI660" s="6">
        <f>SUMIF(FJ$160:FJ$190,$D660,FL$160:FL$190)</f>
        <v>0</v>
      </c>
      <c r="FJ660" s="9"/>
      <c r="FK660" s="10"/>
      <c r="FL660" s="11"/>
      <c r="FM660" s="6">
        <f>SUMIF(FN$160:FN$190,$D660,FP$160:FP$190)</f>
        <v>0</v>
      </c>
      <c r="FN660" s="9"/>
      <c r="FO660" s="10"/>
      <c r="FP660" s="11"/>
      <c r="FQ660" s="6">
        <f>SUMIF(FR$160:FR$190,$D660,FT$160:FT$190)</f>
        <v>0</v>
      </c>
      <c r="FR660" s="9"/>
      <c r="FS660" s="10"/>
      <c r="FT660" s="11"/>
      <c r="FU660" s="6">
        <f>SUMIF(FV$160:FV$190,$D660,FX$160:FX$190)</f>
        <v>0</v>
      </c>
      <c r="FV660" s="9"/>
      <c r="FW660" s="10"/>
      <c r="FX660" s="11"/>
      <c r="FY660" s="6">
        <f>SUMIF(FZ$160:FZ$190,$D660,GB$160:GB$190)</f>
        <v>0</v>
      </c>
      <c r="FZ660" s="9"/>
      <c r="GA660" s="10"/>
      <c r="GB660" s="11"/>
      <c r="GC660" s="6">
        <f>SUMIF(GD$160:GD$190,$D660,GF$160:GF$190)</f>
        <v>0</v>
      </c>
      <c r="GD660" s="9"/>
      <c r="GE660" s="10"/>
      <c r="GF660" s="11"/>
      <c r="GG660" s="6">
        <f>SUMIF(GH$160:GH$190,$D660,GJ$160:GJ$190)</f>
        <v>0</v>
      </c>
      <c r="GH660" s="9"/>
      <c r="GI660" s="10"/>
      <c r="GJ660" s="11"/>
      <c r="GK660" s="6">
        <f>SUMIF(GL$160:GL$190,$D660,GN$160:GN$190)</f>
        <v>0</v>
      </c>
      <c r="GL660" s="9"/>
      <c r="GM660" s="10"/>
      <c r="GN660" s="11"/>
      <c r="GO660" s="6">
        <f>SUMIF(GP$160:GP$190,$D660,GR$160:GR$190)</f>
        <v>0</v>
      </c>
      <c r="GP660" s="9"/>
      <c r="GQ660" s="10"/>
      <c r="GR660" s="11"/>
      <c r="GS660" s="6">
        <f>SUMIF(GT$160:GT$190,$D660,GV$160:GV$190)</f>
        <v>0</v>
      </c>
      <c r="GT660" s="9"/>
      <c r="GU660" s="10"/>
      <c r="GV660" s="20"/>
      <c r="GW660" s="19">
        <f t="shared" si="16"/>
        <v>0</v>
      </c>
      <c r="GX660" s="472"/>
      <c r="GY660" s="522"/>
    </row>
    <row r="661" spans="1:207" ht="30.75" customHeight="1">
      <c r="A661" s="47" t="s">
        <v>81</v>
      </c>
      <c r="B661" s="496"/>
      <c r="C661" s="449" t="s">
        <v>531</v>
      </c>
      <c r="D661" s="445" t="s">
        <v>484</v>
      </c>
      <c r="E661" s="6">
        <f>SUMIF(F$191:F$221,$D661,H$191:H$221)</f>
        <v>0</v>
      </c>
      <c r="F661" s="9"/>
      <c r="G661" s="10"/>
      <c r="H661" s="11"/>
      <c r="I661" s="6">
        <f>SUMIF(J$191:J$221,$D661,L$191:L$221)</f>
        <v>0</v>
      </c>
      <c r="J661" s="9"/>
      <c r="K661" s="10"/>
      <c r="L661" s="11"/>
      <c r="M661" s="6">
        <f>SUMIF(N$191:N$221,$D661,P$191:P$221)</f>
        <v>0</v>
      </c>
      <c r="N661" s="9"/>
      <c r="O661" s="10"/>
      <c r="P661" s="11"/>
      <c r="Q661" s="6">
        <f>SUMIF(R$191:R$221,$D661,T$191:T$221)</f>
        <v>0</v>
      </c>
      <c r="R661" s="9"/>
      <c r="S661" s="10"/>
      <c r="T661" s="11"/>
      <c r="U661" s="6">
        <f>SUMIF(V$191:V$221,$D661,X$191:X$221)</f>
        <v>0</v>
      </c>
      <c r="V661" s="9"/>
      <c r="W661" s="10"/>
      <c r="X661" s="11"/>
      <c r="Y661" s="6">
        <f>SUMIF(Z$191:Z$221,$D661,AB$191:AB$221)</f>
        <v>0</v>
      </c>
      <c r="Z661" s="9"/>
      <c r="AA661" s="10"/>
      <c r="AB661" s="11"/>
      <c r="AC661" s="6">
        <f>SUMIF(AD$191:AD$221,$D661,AF$191:AF$221)</f>
        <v>0</v>
      </c>
      <c r="AD661" s="9"/>
      <c r="AE661" s="10"/>
      <c r="AF661" s="11"/>
      <c r="AG661" s="6">
        <f>SUMIF(AH$191:AH$221,$D661,AJ$191:AJ$221)</f>
        <v>0</v>
      </c>
      <c r="AH661" s="9"/>
      <c r="AI661" s="10"/>
      <c r="AJ661" s="11"/>
      <c r="AK661" s="6">
        <f>SUMIF(AL$191:AL$221,$D661,AN$191:AN$221)</f>
        <v>0</v>
      </c>
      <c r="AL661" s="9"/>
      <c r="AM661" s="10"/>
      <c r="AN661" s="11"/>
      <c r="AO661" s="6">
        <f>SUMIF(AP$191:AP$221,$D661,AR$191:AR$221)</f>
        <v>0</v>
      </c>
      <c r="AP661" s="9"/>
      <c r="AQ661" s="10"/>
      <c r="AR661" s="11"/>
      <c r="AS661" s="6">
        <f>SUMIF(AT$191:AT$221,$D661,AV$191:AV$221)</f>
        <v>0</v>
      </c>
      <c r="AT661" s="9"/>
      <c r="AU661" s="10"/>
      <c r="AV661" s="11"/>
      <c r="AW661" s="6">
        <f>SUMIF(AX$191:AX$221,$D661,AZ$191:AZ$221)</f>
        <v>0</v>
      </c>
      <c r="AX661" s="9"/>
      <c r="AY661" s="10"/>
      <c r="AZ661" s="11"/>
      <c r="BA661" s="6">
        <f>SUMIF(BB$191:BB$221,$D661,BD$191:BD$221)</f>
        <v>0</v>
      </c>
      <c r="BB661" s="9"/>
      <c r="BC661" s="10"/>
      <c r="BD661" s="11"/>
      <c r="BE661" s="6">
        <f>SUMIF(BF$191:BF$221,$D661,BH$191:BH$221)</f>
        <v>0</v>
      </c>
      <c r="BF661" s="9"/>
      <c r="BG661" s="10"/>
      <c r="BH661" s="11"/>
      <c r="BI661" s="6">
        <f>SUMIF(BJ$191:BJ$221,$D661,BL$191:BL$221)</f>
        <v>0</v>
      </c>
      <c r="BJ661" s="9"/>
      <c r="BK661" s="10"/>
      <c r="BL661" s="11"/>
      <c r="BM661" s="6">
        <f>SUMIF(BN$191:BN$221,$D661,BP$191:BP$221)</f>
        <v>0</v>
      </c>
      <c r="BN661" s="9"/>
      <c r="BO661" s="10"/>
      <c r="BP661" s="11"/>
      <c r="BQ661" s="6">
        <f>SUMIF(BR$191:BR$221,$D661,BT$191:BT$221)</f>
        <v>0</v>
      </c>
      <c r="BR661" s="9"/>
      <c r="BS661" s="10"/>
      <c r="BT661" s="11"/>
      <c r="BU661" s="6">
        <f>SUMIF(BV$191:BV$221,$D661,BX$191:BX$221)</f>
        <v>0</v>
      </c>
      <c r="BV661" s="9"/>
      <c r="BW661" s="10"/>
      <c r="BX661" s="11"/>
      <c r="BY661" s="6">
        <f>SUMIF(BZ$191:BZ$221,$D661,CB$191:CB$221)</f>
        <v>0</v>
      </c>
      <c r="BZ661" s="9"/>
      <c r="CA661" s="10"/>
      <c r="CB661" s="11"/>
      <c r="CC661" s="6">
        <f>SUMIF(CD$191:CD$221,$D661,CF$191:CF$221)</f>
        <v>0</v>
      </c>
      <c r="CD661" s="9"/>
      <c r="CE661" s="10"/>
      <c r="CF661" s="11"/>
      <c r="CG661" s="6">
        <f>SUMIF(CH$191:CH$221,$D661,CJ$191:CJ$221)</f>
        <v>0</v>
      </c>
      <c r="CH661" s="9"/>
      <c r="CI661" s="10"/>
      <c r="CJ661" s="11"/>
      <c r="CK661" s="6">
        <f>SUMIF(CL$191:CL$221,$D661,CN$191:CN$221)</f>
        <v>0</v>
      </c>
      <c r="CL661" s="9"/>
      <c r="CM661" s="10"/>
      <c r="CN661" s="11"/>
      <c r="CO661" s="6">
        <f>SUMIF(CP$191:CP$221,$D661,CR$191:CR$221)</f>
        <v>0</v>
      </c>
      <c r="CP661" s="9"/>
      <c r="CQ661" s="10"/>
      <c r="CR661" s="11"/>
      <c r="CS661" s="6">
        <f>SUMIF(CT$191:CT$221,$D661,CV$191:CV$221)</f>
        <v>0</v>
      </c>
      <c r="CT661" s="9"/>
      <c r="CU661" s="10"/>
      <c r="CV661" s="11"/>
      <c r="CW661" s="6">
        <f>SUMIF(CX$191:CX$221,$D661,CZ$191:CZ$221)</f>
        <v>0</v>
      </c>
      <c r="CX661" s="9"/>
      <c r="CY661" s="10"/>
      <c r="CZ661" s="11"/>
      <c r="DA661" s="6">
        <f>SUMIF(DB$191:DB$221,$D661,DD$191:DD$221)</f>
        <v>0</v>
      </c>
      <c r="DB661" s="9"/>
      <c r="DC661" s="10"/>
      <c r="DD661" s="11"/>
      <c r="DE661" s="6">
        <f>SUMIF(DF$191:DF$221,$D661,DH$191:DH$221)</f>
        <v>0</v>
      </c>
      <c r="DF661" s="9"/>
      <c r="DG661" s="10"/>
      <c r="DH661" s="11"/>
      <c r="DI661" s="6">
        <f>SUMIF(DJ$191:DJ$221,$D661,DL$191:DL$221)</f>
        <v>0</v>
      </c>
      <c r="DJ661" s="9"/>
      <c r="DK661" s="10"/>
      <c r="DL661" s="11"/>
      <c r="DM661" s="6">
        <f>SUMIF(DN$191:DN$221,$D661,DP$191:DP$221)</f>
        <v>0</v>
      </c>
      <c r="DN661" s="9"/>
      <c r="DO661" s="10"/>
      <c r="DP661" s="11"/>
      <c r="DQ661" s="6">
        <f>SUMIF(DR$191:DR$221,$D661,DT$191:DT$221)</f>
        <v>0</v>
      </c>
      <c r="DR661" s="9"/>
      <c r="DS661" s="10"/>
      <c r="DT661" s="11"/>
      <c r="DU661" s="6">
        <f>SUMIF(DV$191:DV$221,$D661,DX$191:DX$221)</f>
        <v>0</v>
      </c>
      <c r="DV661" s="9"/>
      <c r="DW661" s="10"/>
      <c r="DX661" s="11"/>
      <c r="DY661" s="6">
        <f>SUMIF(DZ$191:DZ$221,$D661,EB$191:EB$221)</f>
        <v>0</v>
      </c>
      <c r="DZ661" s="9"/>
      <c r="EA661" s="10"/>
      <c r="EB661" s="11"/>
      <c r="EC661" s="6">
        <f>SUMIF(ED$191:ED$221,$D661,EF$191:EF$221)</f>
        <v>0</v>
      </c>
      <c r="ED661" s="9"/>
      <c r="EE661" s="10"/>
      <c r="EF661" s="11"/>
      <c r="EG661" s="6">
        <f>SUMIF(EH$191:EH$221,$D661,EJ$191:EJ$221)</f>
        <v>0</v>
      </c>
      <c r="EH661" s="9"/>
      <c r="EI661" s="10"/>
      <c r="EJ661" s="11"/>
      <c r="EK661" s="6">
        <f>SUMIF(EL$191:EL$221,$D661,EN$191:EN$221)</f>
        <v>0</v>
      </c>
      <c r="EL661" s="9"/>
      <c r="EM661" s="10"/>
      <c r="EN661" s="11"/>
      <c r="EO661" s="6">
        <f>SUMIF(EP$191:EP$221,$D661,ER$191:ER$221)</f>
        <v>0</v>
      </c>
      <c r="EP661" s="9"/>
      <c r="EQ661" s="10"/>
      <c r="ER661" s="11"/>
      <c r="ES661" s="6">
        <f>SUMIF(ET$191:ET$221,$D661,EV$191:EV$221)</f>
        <v>0</v>
      </c>
      <c r="ET661" s="9"/>
      <c r="EU661" s="10"/>
      <c r="EV661" s="11"/>
      <c r="EW661" s="6">
        <f>SUMIF(EX$191:EX$221,$D661,EZ$191:EZ$221)</f>
        <v>0</v>
      </c>
      <c r="EX661" s="9"/>
      <c r="EY661" s="10"/>
      <c r="EZ661" s="11"/>
      <c r="FA661" s="6">
        <f>SUMIF(FB$191:FB$221,$D661,FD$191:FD$221)</f>
        <v>0</v>
      </c>
      <c r="FB661" s="9"/>
      <c r="FC661" s="10"/>
      <c r="FD661" s="11"/>
      <c r="FE661" s="6">
        <f>SUMIF(FF$191:FF$221,$D661,FH$191:FH$221)</f>
        <v>0</v>
      </c>
      <c r="FF661" s="9"/>
      <c r="FG661" s="10"/>
      <c r="FH661" s="11"/>
      <c r="FI661" s="6">
        <f>SUMIF(FJ$191:FJ$221,$D661,FL$191:FL$221)</f>
        <v>0</v>
      </c>
      <c r="FJ661" s="9"/>
      <c r="FK661" s="10"/>
      <c r="FL661" s="11"/>
      <c r="FM661" s="6">
        <f>SUMIF(FN$191:FN$221,$D661,FP$191:FP$221)</f>
        <v>0</v>
      </c>
      <c r="FN661" s="9"/>
      <c r="FO661" s="10"/>
      <c r="FP661" s="11"/>
      <c r="FQ661" s="6">
        <f>SUMIF(FR$191:FR$221,$D661,FT$191:FT$221)</f>
        <v>0</v>
      </c>
      <c r="FR661" s="9"/>
      <c r="FS661" s="10"/>
      <c r="FT661" s="11"/>
      <c r="FU661" s="6">
        <f>SUMIF(FV$191:FV$221,$D661,FX$191:FX$221)</f>
        <v>0</v>
      </c>
      <c r="FV661" s="9"/>
      <c r="FW661" s="10"/>
      <c r="FX661" s="11"/>
      <c r="FY661" s="6">
        <f>SUMIF(FZ$191:FZ$221,$D661,GB$191:GB$221)</f>
        <v>0</v>
      </c>
      <c r="FZ661" s="9"/>
      <c r="GA661" s="10"/>
      <c r="GB661" s="11"/>
      <c r="GC661" s="6">
        <f>SUMIF(GD$191:GD$221,$D661,GF$191:GF$221)</f>
        <v>0</v>
      </c>
      <c r="GD661" s="9"/>
      <c r="GE661" s="10"/>
      <c r="GF661" s="11"/>
      <c r="GG661" s="6">
        <f>SUMIF(GH$191:GH$221,$D661,GJ$191:GJ$221)</f>
        <v>0</v>
      </c>
      <c r="GH661" s="9"/>
      <c r="GI661" s="10"/>
      <c r="GJ661" s="11"/>
      <c r="GK661" s="6">
        <f>SUMIF(GL$191:GL$221,$D661,GN$191:GN$221)</f>
        <v>0</v>
      </c>
      <c r="GL661" s="9"/>
      <c r="GM661" s="10"/>
      <c r="GN661" s="11"/>
      <c r="GO661" s="6">
        <f>SUMIF(GP$191:GP$221,$D661,GR$191:GR$221)</f>
        <v>0</v>
      </c>
      <c r="GP661" s="9"/>
      <c r="GQ661" s="10"/>
      <c r="GR661" s="11"/>
      <c r="GS661" s="6">
        <f>SUMIF(GT$191:GT$221,$D661,GV$191:GV$221)</f>
        <v>0</v>
      </c>
      <c r="GT661" s="9"/>
      <c r="GU661" s="10"/>
      <c r="GV661" s="20"/>
      <c r="GW661" s="19">
        <f t="shared" si="16"/>
        <v>0</v>
      </c>
      <c r="GX661" s="472"/>
      <c r="GY661" s="522"/>
    </row>
    <row r="662" spans="1:207" ht="30.75" customHeight="1">
      <c r="A662" s="47" t="s">
        <v>82</v>
      </c>
      <c r="B662" s="496"/>
      <c r="C662" s="449" t="s">
        <v>531</v>
      </c>
      <c r="D662" s="445" t="s">
        <v>484</v>
      </c>
      <c r="E662" s="6">
        <f>SUMIF(F$222:F$252,$D662,H$222:H$252)</f>
        <v>0</v>
      </c>
      <c r="F662" s="9"/>
      <c r="G662" s="10"/>
      <c r="H662" s="11"/>
      <c r="I662" s="6">
        <f>SUMIF(J$222:J$252,$D662,L$222:L$252)</f>
        <v>0</v>
      </c>
      <c r="J662" s="9"/>
      <c r="K662" s="10"/>
      <c r="L662" s="11"/>
      <c r="M662" s="6">
        <f>SUMIF(N$222:N$252,$D662,P$222:P$252)</f>
        <v>0</v>
      </c>
      <c r="N662" s="9"/>
      <c r="O662" s="10"/>
      <c r="P662" s="11"/>
      <c r="Q662" s="6">
        <f>SUMIF(R$222:R$252,$D662,T$222:T$252)</f>
        <v>0</v>
      </c>
      <c r="R662" s="9"/>
      <c r="S662" s="10"/>
      <c r="T662" s="11"/>
      <c r="U662" s="6">
        <f>SUMIF(V$222:V$252,$D662,X$222:X$252)</f>
        <v>0</v>
      </c>
      <c r="V662" s="9"/>
      <c r="W662" s="10"/>
      <c r="X662" s="11"/>
      <c r="Y662" s="6">
        <f>SUMIF(Z$222:Z$252,$D662,AB$222:AB$252)</f>
        <v>0</v>
      </c>
      <c r="Z662" s="9"/>
      <c r="AA662" s="10"/>
      <c r="AB662" s="11"/>
      <c r="AC662" s="6">
        <f>SUMIF(AD$222:AD$252,$D662,AF$222:AF$252)</f>
        <v>0</v>
      </c>
      <c r="AD662" s="9"/>
      <c r="AE662" s="10"/>
      <c r="AF662" s="11"/>
      <c r="AG662" s="6">
        <f>SUMIF(AH$222:AH$252,$D662,AJ$222:AJ$252)</f>
        <v>0</v>
      </c>
      <c r="AH662" s="9"/>
      <c r="AI662" s="10"/>
      <c r="AJ662" s="11"/>
      <c r="AK662" s="6">
        <f>SUMIF(AL$222:AL$252,$D662,AN$222:AN$252)</f>
        <v>0</v>
      </c>
      <c r="AL662" s="9"/>
      <c r="AM662" s="10"/>
      <c r="AN662" s="11"/>
      <c r="AO662" s="6">
        <f>SUMIF(AP$222:AP$252,$D662,AR$222:AR$252)</f>
        <v>0</v>
      </c>
      <c r="AP662" s="9"/>
      <c r="AQ662" s="10"/>
      <c r="AR662" s="11"/>
      <c r="AS662" s="6">
        <f>SUMIF(AT$222:AT$252,$D662,AV$222:AV$252)</f>
        <v>0</v>
      </c>
      <c r="AT662" s="9"/>
      <c r="AU662" s="10"/>
      <c r="AV662" s="11"/>
      <c r="AW662" s="6">
        <f>SUMIF(AX$222:AX$252,$D662,AZ$222:AZ$252)</f>
        <v>0</v>
      </c>
      <c r="AX662" s="9"/>
      <c r="AY662" s="10"/>
      <c r="AZ662" s="11"/>
      <c r="BA662" s="6">
        <f>SUMIF(BB$222:BB$252,$D662,BD$222:BD$252)</f>
        <v>0</v>
      </c>
      <c r="BB662" s="9"/>
      <c r="BC662" s="10"/>
      <c r="BD662" s="11"/>
      <c r="BE662" s="6">
        <f>SUMIF(BF$222:BF$252,$D662,BH$222:BH$252)</f>
        <v>0</v>
      </c>
      <c r="BF662" s="9"/>
      <c r="BG662" s="10"/>
      <c r="BH662" s="11"/>
      <c r="BI662" s="6">
        <f>SUMIF(BJ$222:BJ$252,$D662,BL$222:BL$252)</f>
        <v>0</v>
      </c>
      <c r="BJ662" s="9"/>
      <c r="BK662" s="10"/>
      <c r="BL662" s="11"/>
      <c r="BM662" s="6">
        <f>SUMIF(BN$222:BN$252,$D662,BP$222:BP$252)</f>
        <v>0</v>
      </c>
      <c r="BN662" s="9"/>
      <c r="BO662" s="10"/>
      <c r="BP662" s="11"/>
      <c r="BQ662" s="6">
        <f>SUMIF(BR$222:BR$252,$D662,BT$222:BT$252)</f>
        <v>0</v>
      </c>
      <c r="BR662" s="9"/>
      <c r="BS662" s="10"/>
      <c r="BT662" s="11"/>
      <c r="BU662" s="6">
        <f>SUMIF(BV$222:BV$252,$D662,BX$222:BX$252)</f>
        <v>0</v>
      </c>
      <c r="BV662" s="9"/>
      <c r="BW662" s="10"/>
      <c r="BX662" s="11"/>
      <c r="BY662" s="6">
        <f>SUMIF(BZ$222:BZ$252,$D662,CB$222:CB$252)</f>
        <v>0</v>
      </c>
      <c r="BZ662" s="9"/>
      <c r="CA662" s="10"/>
      <c r="CB662" s="11"/>
      <c r="CC662" s="6">
        <f>SUMIF(CD$222:CD$252,$D662,CF$222:CF$252)</f>
        <v>0</v>
      </c>
      <c r="CD662" s="9"/>
      <c r="CE662" s="10"/>
      <c r="CF662" s="11"/>
      <c r="CG662" s="6">
        <f>SUMIF(CH$222:CH$252,$D662,CJ$222:CJ$252)</f>
        <v>0</v>
      </c>
      <c r="CH662" s="9"/>
      <c r="CI662" s="10"/>
      <c r="CJ662" s="11"/>
      <c r="CK662" s="6">
        <f>SUMIF(CL$222:CL$252,$D662,CN$222:CN$252)</f>
        <v>0</v>
      </c>
      <c r="CL662" s="9"/>
      <c r="CM662" s="10"/>
      <c r="CN662" s="11"/>
      <c r="CO662" s="6">
        <f>SUMIF(CP$222:CP$252,$D662,CR$222:CR$252)</f>
        <v>0</v>
      </c>
      <c r="CP662" s="9"/>
      <c r="CQ662" s="10"/>
      <c r="CR662" s="11"/>
      <c r="CS662" s="6">
        <f>SUMIF(CT$222:CT$252,$D662,CV$222:CV$252)</f>
        <v>0</v>
      </c>
      <c r="CT662" s="9"/>
      <c r="CU662" s="10"/>
      <c r="CV662" s="11"/>
      <c r="CW662" s="6">
        <f>SUMIF(CX$222:CX$252,$D662,CZ$222:CZ$252)</f>
        <v>0</v>
      </c>
      <c r="CX662" s="9"/>
      <c r="CY662" s="10"/>
      <c r="CZ662" s="11"/>
      <c r="DA662" s="6">
        <f>SUMIF(DB$222:DB$252,$D662,DD$222:DD$252)</f>
        <v>0</v>
      </c>
      <c r="DB662" s="9"/>
      <c r="DC662" s="10"/>
      <c r="DD662" s="11"/>
      <c r="DE662" s="6">
        <f>SUMIF(DF$222:DF$252,$D662,DH$222:DH$252)</f>
        <v>0</v>
      </c>
      <c r="DF662" s="9"/>
      <c r="DG662" s="10"/>
      <c r="DH662" s="11"/>
      <c r="DI662" s="6">
        <f>SUMIF(DJ$222:DJ$252,$D662,DL$222:DL$252)</f>
        <v>0</v>
      </c>
      <c r="DJ662" s="9"/>
      <c r="DK662" s="10"/>
      <c r="DL662" s="11"/>
      <c r="DM662" s="6">
        <f>SUMIF(DN$222:DN$252,$D662,DP$222:DP$252)</f>
        <v>0</v>
      </c>
      <c r="DN662" s="9"/>
      <c r="DO662" s="10"/>
      <c r="DP662" s="11"/>
      <c r="DQ662" s="6">
        <f>SUMIF(DR$222:DR$252,$D662,DT$222:DT$252)</f>
        <v>0</v>
      </c>
      <c r="DR662" s="9"/>
      <c r="DS662" s="10"/>
      <c r="DT662" s="11"/>
      <c r="DU662" s="6">
        <f>SUMIF(DV$222:DV$252,$D662,DX$222:DX$252)</f>
        <v>0</v>
      </c>
      <c r="DV662" s="9"/>
      <c r="DW662" s="10"/>
      <c r="DX662" s="11"/>
      <c r="DY662" s="6">
        <f>SUMIF(DZ$222:DZ$252,$D662,EB$222:EB$252)</f>
        <v>0</v>
      </c>
      <c r="DZ662" s="9"/>
      <c r="EA662" s="10"/>
      <c r="EB662" s="11"/>
      <c r="EC662" s="6">
        <f>SUMIF(ED$222:ED$252,$D662,EF$222:EF$252)</f>
        <v>0</v>
      </c>
      <c r="ED662" s="9"/>
      <c r="EE662" s="10"/>
      <c r="EF662" s="11"/>
      <c r="EG662" s="6">
        <f>SUMIF(EH$222:EH$252,$D662,EJ$222:EJ$252)</f>
        <v>0</v>
      </c>
      <c r="EH662" s="9"/>
      <c r="EI662" s="10"/>
      <c r="EJ662" s="11"/>
      <c r="EK662" s="6">
        <f>SUMIF(EL$222:EL$252,$D662,EN$222:EN$252)</f>
        <v>0</v>
      </c>
      <c r="EL662" s="9"/>
      <c r="EM662" s="10"/>
      <c r="EN662" s="11"/>
      <c r="EO662" s="6">
        <f>SUMIF(EP$222:EP$252,$D662,ER$222:ER$252)</f>
        <v>0</v>
      </c>
      <c r="EP662" s="9"/>
      <c r="EQ662" s="10"/>
      <c r="ER662" s="11"/>
      <c r="ES662" s="6">
        <f>SUMIF(ET$222:ET$252,$D662,EV$222:EV$252)</f>
        <v>0</v>
      </c>
      <c r="ET662" s="9"/>
      <c r="EU662" s="10"/>
      <c r="EV662" s="11"/>
      <c r="EW662" s="6">
        <f>SUMIF(EX$222:EX$252,$D662,EZ$222:EZ$252)</f>
        <v>0</v>
      </c>
      <c r="EX662" s="9"/>
      <c r="EY662" s="10"/>
      <c r="EZ662" s="11"/>
      <c r="FA662" s="6">
        <f>SUMIF(FB$222:FB$252,$D662,FD$222:FD$252)</f>
        <v>0</v>
      </c>
      <c r="FB662" s="9"/>
      <c r="FC662" s="10"/>
      <c r="FD662" s="11"/>
      <c r="FE662" s="6">
        <f>SUMIF(FF$222:FF$252,$D662,FH$222:FH$252)</f>
        <v>0</v>
      </c>
      <c r="FF662" s="9"/>
      <c r="FG662" s="10"/>
      <c r="FH662" s="11"/>
      <c r="FI662" s="6">
        <f>SUMIF(FJ$222:FJ$252,$D662,FL$222:FL$252)</f>
        <v>0</v>
      </c>
      <c r="FJ662" s="9"/>
      <c r="FK662" s="10"/>
      <c r="FL662" s="11"/>
      <c r="FM662" s="6">
        <f>SUMIF(FN$222:FN$252,$D662,FP$222:FP$252)</f>
        <v>0</v>
      </c>
      <c r="FN662" s="9"/>
      <c r="FO662" s="10"/>
      <c r="FP662" s="11"/>
      <c r="FQ662" s="6">
        <f>SUMIF(FR$222:FR$252,$D662,FT$222:FT$252)</f>
        <v>0</v>
      </c>
      <c r="FR662" s="9"/>
      <c r="FS662" s="10"/>
      <c r="FT662" s="11"/>
      <c r="FU662" s="6">
        <f>SUMIF(FV$222:FV$252,$D662,FX$222:FX$252)</f>
        <v>0</v>
      </c>
      <c r="FV662" s="9"/>
      <c r="FW662" s="10"/>
      <c r="FX662" s="11"/>
      <c r="FY662" s="6">
        <f>SUMIF(FZ$222:FZ$252,$D662,GB$222:GB$252)</f>
        <v>0</v>
      </c>
      <c r="FZ662" s="9"/>
      <c r="GA662" s="10"/>
      <c r="GB662" s="11"/>
      <c r="GC662" s="6">
        <f>SUMIF(GD$222:GD$252,$D662,GF$222:GF$252)</f>
        <v>0</v>
      </c>
      <c r="GD662" s="9"/>
      <c r="GE662" s="10"/>
      <c r="GF662" s="11"/>
      <c r="GG662" s="6">
        <f>SUMIF(GH$222:GH$252,$D662,GJ$222:GJ$252)</f>
        <v>0</v>
      </c>
      <c r="GH662" s="9"/>
      <c r="GI662" s="10"/>
      <c r="GJ662" s="11"/>
      <c r="GK662" s="6">
        <f>SUMIF(GL$222:GL$252,$D662,GN$222:GN$252)</f>
        <v>0</v>
      </c>
      <c r="GL662" s="9"/>
      <c r="GM662" s="10"/>
      <c r="GN662" s="11"/>
      <c r="GO662" s="6">
        <f>SUMIF(GP$222:GP$252,$D662,GR$222:GR$252)</f>
        <v>0</v>
      </c>
      <c r="GP662" s="9"/>
      <c r="GQ662" s="10"/>
      <c r="GR662" s="11"/>
      <c r="GS662" s="6">
        <f>SUMIF(GT$222:GT$252,$D662,GV$222:GV$252)</f>
        <v>0</v>
      </c>
      <c r="GT662" s="9"/>
      <c r="GU662" s="10"/>
      <c r="GV662" s="20"/>
      <c r="GW662" s="19">
        <f t="shared" si="16"/>
        <v>0</v>
      </c>
      <c r="GX662" s="472"/>
      <c r="GY662" s="522"/>
    </row>
    <row r="663" spans="1:207" ht="30.75" customHeight="1">
      <c r="A663" s="47" t="s">
        <v>83</v>
      </c>
      <c r="B663" s="496"/>
      <c r="C663" s="449" t="s">
        <v>531</v>
      </c>
      <c r="D663" s="445" t="s">
        <v>484</v>
      </c>
      <c r="E663" s="6">
        <f>SUMIF(F$253:F$283,$D663,H$253:H$283)</f>
        <v>0</v>
      </c>
      <c r="F663" s="9"/>
      <c r="G663" s="10"/>
      <c r="H663" s="11"/>
      <c r="I663" s="6">
        <f>SUMIF(J$253:J$283,$D663,L$253:L$283)</f>
        <v>0</v>
      </c>
      <c r="J663" s="9"/>
      <c r="K663" s="10"/>
      <c r="L663" s="11"/>
      <c r="M663" s="6">
        <f>SUMIF(N$253:N$283,$D663,P$253:P$283)</f>
        <v>0</v>
      </c>
      <c r="N663" s="9"/>
      <c r="O663" s="10"/>
      <c r="P663" s="11"/>
      <c r="Q663" s="6">
        <f>SUMIF(R$253:R$283,$D663,T$253:T$283)</f>
        <v>0</v>
      </c>
      <c r="R663" s="9"/>
      <c r="S663" s="10"/>
      <c r="T663" s="11"/>
      <c r="U663" s="6">
        <f>SUMIF(V$253:V$283,$D663,X$253:X$283)</f>
        <v>0</v>
      </c>
      <c r="V663" s="9"/>
      <c r="W663" s="10"/>
      <c r="X663" s="11"/>
      <c r="Y663" s="6">
        <f>SUMIF(Z$253:Z$283,$D663,AB$253:AB$283)</f>
        <v>0</v>
      </c>
      <c r="Z663" s="9"/>
      <c r="AA663" s="10"/>
      <c r="AB663" s="11"/>
      <c r="AC663" s="6">
        <f>SUMIF(AD$253:AD$283,$D663,AF$253:AF$283)</f>
        <v>0</v>
      </c>
      <c r="AD663" s="9"/>
      <c r="AE663" s="10"/>
      <c r="AF663" s="11"/>
      <c r="AG663" s="6">
        <f>SUMIF(AH$253:AH$283,$D663,AJ$253:AJ$283)</f>
        <v>0</v>
      </c>
      <c r="AH663" s="9"/>
      <c r="AI663" s="10"/>
      <c r="AJ663" s="11"/>
      <c r="AK663" s="6">
        <f>SUMIF(AL$253:AL$283,$D663,AN$253:AN$283)</f>
        <v>0</v>
      </c>
      <c r="AL663" s="9"/>
      <c r="AM663" s="10"/>
      <c r="AN663" s="11"/>
      <c r="AO663" s="6">
        <f>SUMIF(AP$253:AP$283,$D663,AR$253:AR$283)</f>
        <v>0</v>
      </c>
      <c r="AP663" s="9"/>
      <c r="AQ663" s="10"/>
      <c r="AR663" s="11"/>
      <c r="AS663" s="6">
        <f>SUMIF(AT$253:AT$283,$D663,AV$253:AV$283)</f>
        <v>0</v>
      </c>
      <c r="AT663" s="9"/>
      <c r="AU663" s="10"/>
      <c r="AV663" s="11"/>
      <c r="AW663" s="6">
        <f>SUMIF(AX$253:AX$283,$D663,AZ$253:AZ$283)</f>
        <v>0</v>
      </c>
      <c r="AX663" s="9"/>
      <c r="AY663" s="10"/>
      <c r="AZ663" s="11"/>
      <c r="BA663" s="6">
        <f>SUMIF(BB$253:BB$283,$D663,BD$253:BD$283)</f>
        <v>0</v>
      </c>
      <c r="BB663" s="9"/>
      <c r="BC663" s="10"/>
      <c r="BD663" s="11"/>
      <c r="BE663" s="6">
        <f>SUMIF(BF$253:BF$283,$D663,BH$253:BH$283)</f>
        <v>0</v>
      </c>
      <c r="BF663" s="9"/>
      <c r="BG663" s="10"/>
      <c r="BH663" s="11"/>
      <c r="BI663" s="6">
        <f>SUMIF(BJ$253:BJ$283,$D663,BL$253:BL$283)</f>
        <v>0</v>
      </c>
      <c r="BJ663" s="9"/>
      <c r="BK663" s="10"/>
      <c r="BL663" s="11"/>
      <c r="BM663" s="6">
        <f>SUMIF(BN$253:BN$283,$D663,BP$253:BP$283)</f>
        <v>0</v>
      </c>
      <c r="BN663" s="9"/>
      <c r="BO663" s="10"/>
      <c r="BP663" s="11"/>
      <c r="BQ663" s="6">
        <f>SUMIF(BR$253:BR$283,$D663,BT$253:BT$283)</f>
        <v>0</v>
      </c>
      <c r="BR663" s="9"/>
      <c r="BS663" s="10"/>
      <c r="BT663" s="11"/>
      <c r="BU663" s="6">
        <f>SUMIF(BV$253:BV$283,$D663,BX$253:BX$283)</f>
        <v>0</v>
      </c>
      <c r="BV663" s="9"/>
      <c r="BW663" s="10"/>
      <c r="BX663" s="11"/>
      <c r="BY663" s="6">
        <f>SUMIF(BZ$253:BZ$283,$D663,CB$253:CB$283)</f>
        <v>0</v>
      </c>
      <c r="BZ663" s="9"/>
      <c r="CA663" s="10"/>
      <c r="CB663" s="11"/>
      <c r="CC663" s="6">
        <f>SUMIF(CD$253:CD$283,$D663,CF$253:CF$283)</f>
        <v>0</v>
      </c>
      <c r="CD663" s="9"/>
      <c r="CE663" s="10"/>
      <c r="CF663" s="11"/>
      <c r="CG663" s="6">
        <f>SUMIF(CH$253:CH$283,$D663,CJ$253:CJ$283)</f>
        <v>0</v>
      </c>
      <c r="CH663" s="9"/>
      <c r="CI663" s="10"/>
      <c r="CJ663" s="11"/>
      <c r="CK663" s="6">
        <f>SUMIF(CL$253:CL$283,$D663,CN$253:CN$283)</f>
        <v>0</v>
      </c>
      <c r="CL663" s="9"/>
      <c r="CM663" s="10"/>
      <c r="CN663" s="11"/>
      <c r="CO663" s="6">
        <f>SUMIF(CP$253:CP$283,$D663,CR$253:CR$283)</f>
        <v>0</v>
      </c>
      <c r="CP663" s="9"/>
      <c r="CQ663" s="10"/>
      <c r="CR663" s="11"/>
      <c r="CS663" s="6">
        <f>SUMIF(CT$253:CT$283,$D663,CV$253:CV$283)</f>
        <v>0</v>
      </c>
      <c r="CT663" s="9"/>
      <c r="CU663" s="10"/>
      <c r="CV663" s="11"/>
      <c r="CW663" s="6">
        <f>SUMIF(CX$253:CX$283,$D663,CZ$253:CZ$283)</f>
        <v>0</v>
      </c>
      <c r="CX663" s="9"/>
      <c r="CY663" s="10"/>
      <c r="CZ663" s="11"/>
      <c r="DA663" s="6">
        <f>SUMIF(DB$253:DB$283,$D663,DD$253:DD$283)</f>
        <v>0</v>
      </c>
      <c r="DB663" s="9"/>
      <c r="DC663" s="10"/>
      <c r="DD663" s="11"/>
      <c r="DE663" s="6">
        <f>SUMIF(DF$253:DF$283,$D663,DH$253:DH$283)</f>
        <v>0</v>
      </c>
      <c r="DF663" s="9"/>
      <c r="DG663" s="10"/>
      <c r="DH663" s="11"/>
      <c r="DI663" s="6">
        <f>SUMIF(DJ$253:DJ$283,$D663,DL$253:DL$283)</f>
        <v>0</v>
      </c>
      <c r="DJ663" s="9"/>
      <c r="DK663" s="10"/>
      <c r="DL663" s="11"/>
      <c r="DM663" s="6">
        <f>SUMIF(DN$253:DN$283,$D663,DP$253:DP$283)</f>
        <v>0</v>
      </c>
      <c r="DN663" s="9"/>
      <c r="DO663" s="10"/>
      <c r="DP663" s="11"/>
      <c r="DQ663" s="6">
        <f>SUMIF(DR$253:DR$283,$D663,DT$253:DT$283)</f>
        <v>0</v>
      </c>
      <c r="DR663" s="9"/>
      <c r="DS663" s="10"/>
      <c r="DT663" s="11"/>
      <c r="DU663" s="6">
        <f>SUMIF(DV$253:DV$283,$D663,DX$253:DX$283)</f>
        <v>0</v>
      </c>
      <c r="DV663" s="9"/>
      <c r="DW663" s="10"/>
      <c r="DX663" s="11"/>
      <c r="DY663" s="6">
        <f>SUMIF(DZ$253:DZ$283,$D663,EB$253:EB$283)</f>
        <v>0</v>
      </c>
      <c r="DZ663" s="9"/>
      <c r="EA663" s="10"/>
      <c r="EB663" s="11"/>
      <c r="EC663" s="6">
        <f>SUMIF(ED$253:ED$283,$D663,EF$253:EF$283)</f>
        <v>0</v>
      </c>
      <c r="ED663" s="9"/>
      <c r="EE663" s="10"/>
      <c r="EF663" s="11"/>
      <c r="EG663" s="6">
        <f>SUMIF(EH$253:EH$283,$D663,EJ$253:EJ$283)</f>
        <v>0</v>
      </c>
      <c r="EH663" s="9"/>
      <c r="EI663" s="10"/>
      <c r="EJ663" s="11"/>
      <c r="EK663" s="6">
        <f>SUMIF(EL$253:EL$283,$D663,EN$253:EN$283)</f>
        <v>0</v>
      </c>
      <c r="EL663" s="9"/>
      <c r="EM663" s="10"/>
      <c r="EN663" s="11"/>
      <c r="EO663" s="6">
        <f>SUMIF(EP$253:EP$283,$D663,ER$253:ER$283)</f>
        <v>0</v>
      </c>
      <c r="EP663" s="9"/>
      <c r="EQ663" s="10"/>
      <c r="ER663" s="11"/>
      <c r="ES663" s="6">
        <f>SUMIF(ET$253:ET$283,$D663,EV$253:EV$283)</f>
        <v>0</v>
      </c>
      <c r="ET663" s="9"/>
      <c r="EU663" s="10"/>
      <c r="EV663" s="11"/>
      <c r="EW663" s="6">
        <f>SUMIF(EX$253:EX$283,$D663,EZ$253:EZ$283)</f>
        <v>0</v>
      </c>
      <c r="EX663" s="9"/>
      <c r="EY663" s="10"/>
      <c r="EZ663" s="11"/>
      <c r="FA663" s="6">
        <f>SUMIF(FB$253:FB$283,$D663,FD$253:FD$283)</f>
        <v>0</v>
      </c>
      <c r="FB663" s="9"/>
      <c r="FC663" s="10"/>
      <c r="FD663" s="11"/>
      <c r="FE663" s="6">
        <f>SUMIF(FF$253:FF$283,$D663,FH$253:FH$283)</f>
        <v>0</v>
      </c>
      <c r="FF663" s="9"/>
      <c r="FG663" s="10"/>
      <c r="FH663" s="11"/>
      <c r="FI663" s="6">
        <f>SUMIF(FJ$253:FJ$283,$D663,FL$253:FL$283)</f>
        <v>0</v>
      </c>
      <c r="FJ663" s="9"/>
      <c r="FK663" s="10"/>
      <c r="FL663" s="11"/>
      <c r="FM663" s="6">
        <f>SUMIF(FN$253:FN$283,$D663,FP$253:FP$283)</f>
        <v>0</v>
      </c>
      <c r="FN663" s="9"/>
      <c r="FO663" s="10"/>
      <c r="FP663" s="11"/>
      <c r="FQ663" s="6">
        <f>SUMIF(FR$253:FR$283,$D663,FT$253:FT$283)</f>
        <v>0</v>
      </c>
      <c r="FR663" s="9"/>
      <c r="FS663" s="10"/>
      <c r="FT663" s="11"/>
      <c r="FU663" s="6">
        <f>SUMIF(FV$253:FV$283,$D663,FX$253:FX$283)</f>
        <v>0</v>
      </c>
      <c r="FV663" s="9"/>
      <c r="FW663" s="10"/>
      <c r="FX663" s="11"/>
      <c r="FY663" s="6">
        <f>SUMIF(FZ$253:FZ$283,$D663,GB$253:GB$283)</f>
        <v>0</v>
      </c>
      <c r="FZ663" s="9"/>
      <c r="GA663" s="10"/>
      <c r="GB663" s="11"/>
      <c r="GC663" s="6">
        <f>SUMIF(GD$253:GD$283,$D663,GF$253:GF$283)</f>
        <v>0</v>
      </c>
      <c r="GD663" s="9"/>
      <c r="GE663" s="10"/>
      <c r="GF663" s="11"/>
      <c r="GG663" s="6">
        <f>SUMIF(GH$253:GH$283,$D663,GJ$253:GJ$283)</f>
        <v>0</v>
      </c>
      <c r="GH663" s="9"/>
      <c r="GI663" s="10"/>
      <c r="GJ663" s="11"/>
      <c r="GK663" s="6">
        <f>SUMIF(GL$253:GL$283,$D663,GN$253:GN$283)</f>
        <v>0</v>
      </c>
      <c r="GL663" s="9"/>
      <c r="GM663" s="10"/>
      <c r="GN663" s="11"/>
      <c r="GO663" s="6">
        <f>SUMIF(GP$253:GP$283,$D663,GR$253:GR$283)</f>
        <v>0</v>
      </c>
      <c r="GP663" s="9"/>
      <c r="GQ663" s="10"/>
      <c r="GR663" s="11"/>
      <c r="GS663" s="6">
        <f>SUMIF(GT$253:GT$283,$D663,GV$253:GV$283)</f>
        <v>0</v>
      </c>
      <c r="GT663" s="9"/>
      <c r="GU663" s="10"/>
      <c r="GV663" s="20"/>
      <c r="GW663" s="19">
        <f t="shared" si="16"/>
        <v>0</v>
      </c>
      <c r="GX663" s="472"/>
      <c r="GY663" s="522"/>
    </row>
    <row r="664" spans="1:207" ht="30.75" customHeight="1">
      <c r="A664" s="47" t="s">
        <v>84</v>
      </c>
      <c r="B664" s="496"/>
      <c r="C664" s="449" t="s">
        <v>531</v>
      </c>
      <c r="D664" s="445" t="s">
        <v>484</v>
      </c>
      <c r="E664" s="6">
        <f>SUMIF(F$284:F$314,$D664,H$284:H$314)</f>
        <v>0</v>
      </c>
      <c r="F664" s="9"/>
      <c r="G664" s="10"/>
      <c r="H664" s="11"/>
      <c r="I664" s="6">
        <f>SUMIF(J$284:J$314,$D664,L$284:L$314)</f>
        <v>0</v>
      </c>
      <c r="J664" s="9"/>
      <c r="K664" s="10"/>
      <c r="L664" s="11"/>
      <c r="M664" s="6">
        <f>SUMIF(N$284:N$314,$D664,P$284:P$314)</f>
        <v>0</v>
      </c>
      <c r="N664" s="9"/>
      <c r="O664" s="10"/>
      <c r="P664" s="11"/>
      <c r="Q664" s="6">
        <f>SUMIF(R$284:R$314,$D664,T$284:T$314)</f>
        <v>0</v>
      </c>
      <c r="R664" s="9"/>
      <c r="S664" s="10"/>
      <c r="T664" s="11"/>
      <c r="U664" s="6">
        <f>SUMIF(V$284:V$314,$D664,X$284:X$314)</f>
        <v>0</v>
      </c>
      <c r="V664" s="9"/>
      <c r="W664" s="10"/>
      <c r="X664" s="11"/>
      <c r="Y664" s="6">
        <f>SUMIF(Z$284:Z$314,$D664,AB$284:AB$314)</f>
        <v>0</v>
      </c>
      <c r="Z664" s="9"/>
      <c r="AA664" s="10"/>
      <c r="AB664" s="11"/>
      <c r="AC664" s="6">
        <f>SUMIF(AD$284:AD$314,$D664,AF$284:AF$314)</f>
        <v>0</v>
      </c>
      <c r="AD664" s="9"/>
      <c r="AE664" s="10"/>
      <c r="AF664" s="11"/>
      <c r="AG664" s="6">
        <f>SUMIF(AH$284:AH$314,$D664,AJ$284:AJ$314)</f>
        <v>0</v>
      </c>
      <c r="AH664" s="9"/>
      <c r="AI664" s="10"/>
      <c r="AJ664" s="11"/>
      <c r="AK664" s="6">
        <f>SUMIF(AL$284:AL$314,$D664,AN$284:AN$314)</f>
        <v>0</v>
      </c>
      <c r="AL664" s="9"/>
      <c r="AM664" s="10"/>
      <c r="AN664" s="11"/>
      <c r="AO664" s="6">
        <f>SUMIF(AP$284:AP$314,$D664,AR$284:AR$314)</f>
        <v>0</v>
      </c>
      <c r="AP664" s="9"/>
      <c r="AQ664" s="10"/>
      <c r="AR664" s="11"/>
      <c r="AS664" s="6">
        <f>SUMIF(AT$284:AT$314,$D664,AV$284:AV$314)</f>
        <v>0</v>
      </c>
      <c r="AT664" s="9"/>
      <c r="AU664" s="10"/>
      <c r="AV664" s="11"/>
      <c r="AW664" s="6">
        <f>SUMIF(AX$284:AX$314,$D664,AZ$284:AZ$314)</f>
        <v>0</v>
      </c>
      <c r="AX664" s="9"/>
      <c r="AY664" s="10"/>
      <c r="AZ664" s="11"/>
      <c r="BA664" s="6">
        <f>SUMIF(BB$284:BB$314,$D664,BD$284:BD$314)</f>
        <v>0</v>
      </c>
      <c r="BB664" s="9"/>
      <c r="BC664" s="10"/>
      <c r="BD664" s="11"/>
      <c r="BE664" s="6">
        <f>SUMIF(BF$284:BF$314,$D664,BH$284:BH$314)</f>
        <v>0</v>
      </c>
      <c r="BF664" s="9"/>
      <c r="BG664" s="10"/>
      <c r="BH664" s="11"/>
      <c r="BI664" s="6">
        <f>SUMIF(BJ$284:BJ$314,$D664,BL$284:BL$314)</f>
        <v>0</v>
      </c>
      <c r="BJ664" s="9"/>
      <c r="BK664" s="10"/>
      <c r="BL664" s="11"/>
      <c r="BM664" s="6">
        <f>SUMIF(BN$284:BN$314,$D664,BP$284:BP$314)</f>
        <v>0</v>
      </c>
      <c r="BN664" s="9"/>
      <c r="BO664" s="10"/>
      <c r="BP664" s="11"/>
      <c r="BQ664" s="6">
        <f>SUMIF(BR$284:BR$314,$D664,BT$284:BT$314)</f>
        <v>0</v>
      </c>
      <c r="BR664" s="9"/>
      <c r="BS664" s="10"/>
      <c r="BT664" s="11"/>
      <c r="BU664" s="6">
        <f>SUMIF(BV$284:BV$314,$D664,BX$284:BX$314)</f>
        <v>0</v>
      </c>
      <c r="BV664" s="9"/>
      <c r="BW664" s="10"/>
      <c r="BX664" s="11"/>
      <c r="BY664" s="6">
        <f>SUMIF(BZ$284:BZ$314,$D664,CB$284:CB$314)</f>
        <v>0</v>
      </c>
      <c r="BZ664" s="9"/>
      <c r="CA664" s="10"/>
      <c r="CB664" s="11"/>
      <c r="CC664" s="6">
        <f>SUMIF(CD$284:CD$314,$D664,CF$284:CF$314)</f>
        <v>0</v>
      </c>
      <c r="CD664" s="9"/>
      <c r="CE664" s="10"/>
      <c r="CF664" s="11"/>
      <c r="CG664" s="6">
        <f>SUMIF(CH$284:CH$314,$D664,CJ$284:CJ$314)</f>
        <v>0</v>
      </c>
      <c r="CH664" s="9"/>
      <c r="CI664" s="10"/>
      <c r="CJ664" s="11"/>
      <c r="CK664" s="6">
        <f>SUMIF(CL$284:CL$314,$D664,CN$284:CN$314)</f>
        <v>0</v>
      </c>
      <c r="CL664" s="9"/>
      <c r="CM664" s="10"/>
      <c r="CN664" s="11"/>
      <c r="CO664" s="6">
        <f>SUMIF(CP$284:CP$314,$D664,CR$284:CR$314)</f>
        <v>0</v>
      </c>
      <c r="CP664" s="9"/>
      <c r="CQ664" s="10"/>
      <c r="CR664" s="11"/>
      <c r="CS664" s="6">
        <f>SUMIF(CT$284:CT$314,$D664,CV$284:CV$314)</f>
        <v>0</v>
      </c>
      <c r="CT664" s="9"/>
      <c r="CU664" s="10"/>
      <c r="CV664" s="11"/>
      <c r="CW664" s="6">
        <f>SUMIF(CX$284:CX$314,$D664,CZ$284:CZ$314)</f>
        <v>0</v>
      </c>
      <c r="CX664" s="9"/>
      <c r="CY664" s="10"/>
      <c r="CZ664" s="11"/>
      <c r="DA664" s="6">
        <f>SUMIF(DB$284:DB$314,$D664,DD$284:DD$314)</f>
        <v>0</v>
      </c>
      <c r="DB664" s="9"/>
      <c r="DC664" s="10"/>
      <c r="DD664" s="11"/>
      <c r="DE664" s="6">
        <f>SUMIF(DF$284:DF$314,$D664,DH$284:DH$314)</f>
        <v>0</v>
      </c>
      <c r="DF664" s="9"/>
      <c r="DG664" s="10"/>
      <c r="DH664" s="11"/>
      <c r="DI664" s="6">
        <f>SUMIF(DJ$284:DJ$314,$D664,DL$284:DL$314)</f>
        <v>0</v>
      </c>
      <c r="DJ664" s="9"/>
      <c r="DK664" s="10"/>
      <c r="DL664" s="11"/>
      <c r="DM664" s="6">
        <f>SUMIF(DN$284:DN$314,$D664,DP$284:DP$314)</f>
        <v>0</v>
      </c>
      <c r="DN664" s="9"/>
      <c r="DO664" s="10"/>
      <c r="DP664" s="11"/>
      <c r="DQ664" s="6">
        <f>SUMIF(DR$284:DR$314,$D664,DT$284:DT$314)</f>
        <v>0</v>
      </c>
      <c r="DR664" s="9"/>
      <c r="DS664" s="10"/>
      <c r="DT664" s="11"/>
      <c r="DU664" s="6">
        <f>SUMIF(DV$284:DV$314,$D664,DX$284:DX$314)</f>
        <v>0</v>
      </c>
      <c r="DV664" s="9"/>
      <c r="DW664" s="10"/>
      <c r="DX664" s="11"/>
      <c r="DY664" s="6">
        <f>SUMIF(DZ$284:DZ$314,$D664,EB$284:EB$314)</f>
        <v>0</v>
      </c>
      <c r="DZ664" s="9"/>
      <c r="EA664" s="10"/>
      <c r="EB664" s="11"/>
      <c r="EC664" s="6">
        <f>SUMIF(ED$284:ED$314,$D664,EF$284:EF$314)</f>
        <v>0</v>
      </c>
      <c r="ED664" s="9"/>
      <c r="EE664" s="10"/>
      <c r="EF664" s="11"/>
      <c r="EG664" s="6">
        <f>SUMIF(EH$284:EH$314,$D664,EJ$284:EJ$314)</f>
        <v>0</v>
      </c>
      <c r="EH664" s="9"/>
      <c r="EI664" s="10"/>
      <c r="EJ664" s="11"/>
      <c r="EK664" s="6">
        <f>SUMIF(EL$284:EL$314,$D664,EN$284:EN$314)</f>
        <v>0</v>
      </c>
      <c r="EL664" s="9"/>
      <c r="EM664" s="10"/>
      <c r="EN664" s="11"/>
      <c r="EO664" s="6">
        <f>SUMIF(EP$284:EP$314,$D664,ER$284:ER$314)</f>
        <v>0</v>
      </c>
      <c r="EP664" s="9"/>
      <c r="EQ664" s="10"/>
      <c r="ER664" s="11"/>
      <c r="ES664" s="6">
        <f>SUMIF(ET$284:ET$314,$D664,EV$284:EV$314)</f>
        <v>0</v>
      </c>
      <c r="ET664" s="9"/>
      <c r="EU664" s="10"/>
      <c r="EV664" s="11"/>
      <c r="EW664" s="6">
        <f>SUMIF(EX$284:EX$314,$D664,EZ$284:EZ$314)</f>
        <v>0</v>
      </c>
      <c r="EX664" s="9"/>
      <c r="EY664" s="10"/>
      <c r="EZ664" s="11"/>
      <c r="FA664" s="6">
        <f>SUMIF(FB$284:FB$314,$D664,FD$284:FD$314)</f>
        <v>0</v>
      </c>
      <c r="FB664" s="9"/>
      <c r="FC664" s="10"/>
      <c r="FD664" s="11"/>
      <c r="FE664" s="6">
        <f>SUMIF(FF$284:FF$314,$D664,FH$284:FH$314)</f>
        <v>0</v>
      </c>
      <c r="FF664" s="9"/>
      <c r="FG664" s="10"/>
      <c r="FH664" s="11"/>
      <c r="FI664" s="6">
        <f>SUMIF(FJ$284:FJ$314,$D664,FL$284:FL$314)</f>
        <v>0</v>
      </c>
      <c r="FJ664" s="9"/>
      <c r="FK664" s="10"/>
      <c r="FL664" s="11"/>
      <c r="FM664" s="6">
        <f>SUMIF(FN$284:FN$314,$D664,FP$284:FP$314)</f>
        <v>0</v>
      </c>
      <c r="FN664" s="9"/>
      <c r="FO664" s="10"/>
      <c r="FP664" s="11"/>
      <c r="FQ664" s="6">
        <f>SUMIF(FR$284:FR$314,$D664,FT$284:FT$314)</f>
        <v>0</v>
      </c>
      <c r="FR664" s="9"/>
      <c r="FS664" s="10"/>
      <c r="FT664" s="11"/>
      <c r="FU664" s="6">
        <f>SUMIF(FV$284:FV$314,$D664,FX$284:FX$314)</f>
        <v>0</v>
      </c>
      <c r="FV664" s="9"/>
      <c r="FW664" s="10"/>
      <c r="FX664" s="11"/>
      <c r="FY664" s="6">
        <f>SUMIF(FZ$284:FZ$314,$D664,GB$284:GB$314)</f>
        <v>0</v>
      </c>
      <c r="FZ664" s="9"/>
      <c r="GA664" s="10"/>
      <c r="GB664" s="11"/>
      <c r="GC664" s="6">
        <f>SUMIF(GD$284:GD$314,$D664,GF$284:GF$314)</f>
        <v>0</v>
      </c>
      <c r="GD664" s="9"/>
      <c r="GE664" s="10"/>
      <c r="GF664" s="11"/>
      <c r="GG664" s="6">
        <f>SUMIF(GH$284:GH$314,$D664,GJ$284:GJ$314)</f>
        <v>0</v>
      </c>
      <c r="GH664" s="9"/>
      <c r="GI664" s="10"/>
      <c r="GJ664" s="11"/>
      <c r="GK664" s="6">
        <f>SUMIF(GL$284:GL$314,$D664,GN$284:GN$314)</f>
        <v>0</v>
      </c>
      <c r="GL664" s="9"/>
      <c r="GM664" s="10"/>
      <c r="GN664" s="11"/>
      <c r="GO664" s="6">
        <f>SUMIF(GP$284:GP$314,$D664,GR$284:GR$314)</f>
        <v>0</v>
      </c>
      <c r="GP664" s="9"/>
      <c r="GQ664" s="10"/>
      <c r="GR664" s="11"/>
      <c r="GS664" s="6">
        <f>SUMIF(GT$284:GT$314,$D664,GV$284:GV$314)</f>
        <v>0</v>
      </c>
      <c r="GT664" s="9"/>
      <c r="GU664" s="10"/>
      <c r="GV664" s="20"/>
      <c r="GW664" s="19">
        <f t="shared" si="16"/>
        <v>0</v>
      </c>
      <c r="GX664" s="472"/>
      <c r="GY664" s="522"/>
    </row>
    <row r="665" spans="1:207" ht="30.75" customHeight="1">
      <c r="A665" s="47" t="s">
        <v>85</v>
      </c>
      <c r="B665" s="496"/>
      <c r="C665" s="449" t="s">
        <v>531</v>
      </c>
      <c r="D665" s="445" t="s">
        <v>484</v>
      </c>
      <c r="E665" s="6">
        <f>SUMIF(F$315:F$345,$D665,H$315:H$345)</f>
        <v>0</v>
      </c>
      <c r="F665" s="9"/>
      <c r="G665" s="10"/>
      <c r="H665" s="11"/>
      <c r="I665" s="6">
        <f>SUMIF(J$315:J$345,$D665,L$315:L$345)</f>
        <v>0</v>
      </c>
      <c r="J665" s="9"/>
      <c r="K665" s="10"/>
      <c r="L665" s="11"/>
      <c r="M665" s="6">
        <f>SUMIF(N$315:N$345,$D665,P$315:P$345)</f>
        <v>0</v>
      </c>
      <c r="N665" s="9"/>
      <c r="O665" s="10"/>
      <c r="P665" s="11"/>
      <c r="Q665" s="6">
        <f>SUMIF(R$315:R$345,$D665,T$315:T$345)</f>
        <v>0</v>
      </c>
      <c r="R665" s="9"/>
      <c r="S665" s="10"/>
      <c r="T665" s="11"/>
      <c r="U665" s="6">
        <f>SUMIF(V$315:V$345,$D665,X$315:X$345)</f>
        <v>0</v>
      </c>
      <c r="V665" s="9"/>
      <c r="W665" s="10"/>
      <c r="X665" s="11"/>
      <c r="Y665" s="6">
        <f>SUMIF(Z$315:Z$345,$D665,AB$315:AB$345)</f>
        <v>0</v>
      </c>
      <c r="Z665" s="9"/>
      <c r="AA665" s="10"/>
      <c r="AB665" s="11"/>
      <c r="AC665" s="6">
        <f>SUMIF(AD$315:AD$345,$D665,AF$315:AF$345)</f>
        <v>0</v>
      </c>
      <c r="AD665" s="9"/>
      <c r="AE665" s="10"/>
      <c r="AF665" s="11"/>
      <c r="AG665" s="6">
        <f>SUMIF(AH$315:AH$345,$D665,AJ$315:AJ$345)</f>
        <v>0</v>
      </c>
      <c r="AH665" s="9"/>
      <c r="AI665" s="10"/>
      <c r="AJ665" s="11"/>
      <c r="AK665" s="6">
        <f>SUMIF(AL$315:AL$345,$D665,AN$315:AN$345)</f>
        <v>0</v>
      </c>
      <c r="AL665" s="9"/>
      <c r="AM665" s="10"/>
      <c r="AN665" s="11"/>
      <c r="AO665" s="6">
        <f>SUMIF(AP$315:AP$345,$D665,AR$315:AR$345)</f>
        <v>0</v>
      </c>
      <c r="AP665" s="9"/>
      <c r="AQ665" s="10"/>
      <c r="AR665" s="11"/>
      <c r="AS665" s="6">
        <f>SUMIF(AT$315:AT$345,$D665,AV$315:AV$345)</f>
        <v>0</v>
      </c>
      <c r="AT665" s="9"/>
      <c r="AU665" s="10"/>
      <c r="AV665" s="11"/>
      <c r="AW665" s="6">
        <f>SUMIF(AX$315:AX$345,$D665,AZ$315:AZ$345)</f>
        <v>0</v>
      </c>
      <c r="AX665" s="9"/>
      <c r="AY665" s="10"/>
      <c r="AZ665" s="11"/>
      <c r="BA665" s="6">
        <f>SUMIF(BB$315:BB$345,$D665,BD$315:BD$345)</f>
        <v>0</v>
      </c>
      <c r="BB665" s="9"/>
      <c r="BC665" s="10"/>
      <c r="BD665" s="11"/>
      <c r="BE665" s="6">
        <f>SUMIF(BF$315:BF$345,$D665,BH$315:BH$345)</f>
        <v>0</v>
      </c>
      <c r="BF665" s="9"/>
      <c r="BG665" s="10"/>
      <c r="BH665" s="11"/>
      <c r="BI665" s="6">
        <f>SUMIF(BJ$315:BJ$345,$D665,BL$315:BL$345)</f>
        <v>0</v>
      </c>
      <c r="BJ665" s="9"/>
      <c r="BK665" s="10"/>
      <c r="BL665" s="11"/>
      <c r="BM665" s="6">
        <f>SUMIF(BN$315:BN$345,$D665,BP$315:BP$345)</f>
        <v>0</v>
      </c>
      <c r="BN665" s="9"/>
      <c r="BO665" s="10"/>
      <c r="BP665" s="11"/>
      <c r="BQ665" s="6">
        <f>SUMIF(BR$315:BR$345,$D665,BT$315:BT$345)</f>
        <v>0</v>
      </c>
      <c r="BR665" s="9"/>
      <c r="BS665" s="10"/>
      <c r="BT665" s="11"/>
      <c r="BU665" s="6">
        <f>SUMIF(BV$315:BV$345,$D665,BX$315:BX$345)</f>
        <v>0</v>
      </c>
      <c r="BV665" s="9"/>
      <c r="BW665" s="10"/>
      <c r="BX665" s="11"/>
      <c r="BY665" s="6">
        <f>SUMIF(BZ$315:BZ$345,$D665,CB$315:CB$345)</f>
        <v>0</v>
      </c>
      <c r="BZ665" s="9"/>
      <c r="CA665" s="10"/>
      <c r="CB665" s="11"/>
      <c r="CC665" s="6">
        <f>SUMIF(CD$315:CD$345,$D665,CF$315:CF$345)</f>
        <v>0</v>
      </c>
      <c r="CD665" s="9"/>
      <c r="CE665" s="10"/>
      <c r="CF665" s="11"/>
      <c r="CG665" s="6">
        <f>SUMIF(CH$315:CH$345,$D665,CJ$315:CJ$345)</f>
        <v>0</v>
      </c>
      <c r="CH665" s="9"/>
      <c r="CI665" s="10"/>
      <c r="CJ665" s="11"/>
      <c r="CK665" s="6">
        <f>SUMIF(CL$315:CL$345,$D665,CN$315:CN$345)</f>
        <v>0</v>
      </c>
      <c r="CL665" s="9"/>
      <c r="CM665" s="10"/>
      <c r="CN665" s="11"/>
      <c r="CO665" s="6">
        <f>SUMIF(CP$315:CP$345,$D665,CR$315:CR$345)</f>
        <v>0</v>
      </c>
      <c r="CP665" s="9"/>
      <c r="CQ665" s="10"/>
      <c r="CR665" s="11"/>
      <c r="CS665" s="6">
        <f>SUMIF(CT$315:CT$345,$D665,CV$315:CV$345)</f>
        <v>0</v>
      </c>
      <c r="CT665" s="9"/>
      <c r="CU665" s="10"/>
      <c r="CV665" s="11"/>
      <c r="CW665" s="6">
        <f>SUMIF(CX$315:CX$345,$D665,CZ$315:CZ$345)</f>
        <v>0</v>
      </c>
      <c r="CX665" s="9"/>
      <c r="CY665" s="10"/>
      <c r="CZ665" s="11"/>
      <c r="DA665" s="6">
        <f>SUMIF(DB$315:DB$345,$D665,DD$315:DD$345)</f>
        <v>0</v>
      </c>
      <c r="DB665" s="9"/>
      <c r="DC665" s="10"/>
      <c r="DD665" s="11"/>
      <c r="DE665" s="6">
        <f>SUMIF(DF$315:DF$345,$D665,DH$315:DH$345)</f>
        <v>0</v>
      </c>
      <c r="DF665" s="9"/>
      <c r="DG665" s="10"/>
      <c r="DH665" s="11"/>
      <c r="DI665" s="6">
        <f>SUMIF(DJ$315:DJ$345,$D665,DL$315:DL$345)</f>
        <v>0</v>
      </c>
      <c r="DJ665" s="9"/>
      <c r="DK665" s="10"/>
      <c r="DL665" s="11"/>
      <c r="DM665" s="6">
        <f>SUMIF(DN$315:DN$345,$D665,DP$315:DP$345)</f>
        <v>0</v>
      </c>
      <c r="DN665" s="9"/>
      <c r="DO665" s="10"/>
      <c r="DP665" s="11"/>
      <c r="DQ665" s="6">
        <f>SUMIF(DR$315:DR$345,$D665,DT$315:DT$345)</f>
        <v>0</v>
      </c>
      <c r="DR665" s="9"/>
      <c r="DS665" s="10"/>
      <c r="DT665" s="11"/>
      <c r="DU665" s="6">
        <f>SUMIF(DV$315:DV$345,$D665,DX$315:DX$345)</f>
        <v>0</v>
      </c>
      <c r="DV665" s="9"/>
      <c r="DW665" s="10"/>
      <c r="DX665" s="11"/>
      <c r="DY665" s="6">
        <f>SUMIF(DZ$315:DZ$345,$D665,EB$315:EB$345)</f>
        <v>0</v>
      </c>
      <c r="DZ665" s="9"/>
      <c r="EA665" s="10"/>
      <c r="EB665" s="11"/>
      <c r="EC665" s="6">
        <f>SUMIF(ED$315:ED$345,$D665,EF$315:EF$345)</f>
        <v>0</v>
      </c>
      <c r="ED665" s="9"/>
      <c r="EE665" s="10"/>
      <c r="EF665" s="11"/>
      <c r="EG665" s="6">
        <f>SUMIF(EH$315:EH$345,$D665,EJ$315:EJ$345)</f>
        <v>0</v>
      </c>
      <c r="EH665" s="9"/>
      <c r="EI665" s="10"/>
      <c r="EJ665" s="11"/>
      <c r="EK665" s="6">
        <f>SUMIF(EL$315:EL$345,$D665,EN$315:EN$345)</f>
        <v>0</v>
      </c>
      <c r="EL665" s="9"/>
      <c r="EM665" s="10"/>
      <c r="EN665" s="11"/>
      <c r="EO665" s="6">
        <f>SUMIF(EP$315:EP$345,$D665,ER$315:ER$345)</f>
        <v>0</v>
      </c>
      <c r="EP665" s="9"/>
      <c r="EQ665" s="10"/>
      <c r="ER665" s="11"/>
      <c r="ES665" s="6">
        <f>SUMIF(ET$315:ET$345,$D665,EV$315:EV$345)</f>
        <v>0</v>
      </c>
      <c r="ET665" s="9"/>
      <c r="EU665" s="10"/>
      <c r="EV665" s="11"/>
      <c r="EW665" s="6">
        <f>SUMIF(EX$315:EX$345,$D665,EZ$315:EZ$345)</f>
        <v>0</v>
      </c>
      <c r="EX665" s="9"/>
      <c r="EY665" s="10"/>
      <c r="EZ665" s="11"/>
      <c r="FA665" s="6">
        <f>SUMIF(FB$315:FB$345,$D665,FD$315:FD$345)</f>
        <v>0</v>
      </c>
      <c r="FB665" s="9"/>
      <c r="FC665" s="10"/>
      <c r="FD665" s="11"/>
      <c r="FE665" s="6">
        <f>SUMIF(FF$315:FF$345,$D665,FH$315:FH$345)</f>
        <v>0</v>
      </c>
      <c r="FF665" s="9"/>
      <c r="FG665" s="10"/>
      <c r="FH665" s="11"/>
      <c r="FI665" s="6">
        <f>SUMIF(FJ$315:FJ$345,$D665,FL$315:FL$345)</f>
        <v>0</v>
      </c>
      <c r="FJ665" s="9"/>
      <c r="FK665" s="10"/>
      <c r="FL665" s="11"/>
      <c r="FM665" s="6">
        <f>SUMIF(FN$315:FN$345,$D665,FP$315:FP$345)</f>
        <v>0</v>
      </c>
      <c r="FN665" s="9"/>
      <c r="FO665" s="10"/>
      <c r="FP665" s="11"/>
      <c r="FQ665" s="6">
        <f>SUMIF(FR$315:FR$345,$D665,FT$315:FT$345)</f>
        <v>0</v>
      </c>
      <c r="FR665" s="9"/>
      <c r="FS665" s="10"/>
      <c r="FT665" s="11"/>
      <c r="FU665" s="6">
        <f>SUMIF(FV$315:FV$345,$D665,FX$315:FX$345)</f>
        <v>0</v>
      </c>
      <c r="FV665" s="9"/>
      <c r="FW665" s="10"/>
      <c r="FX665" s="11"/>
      <c r="FY665" s="6">
        <f>SUMIF(FZ$315:FZ$345,$D665,GB$315:GB$345)</f>
        <v>0</v>
      </c>
      <c r="FZ665" s="9"/>
      <c r="GA665" s="10"/>
      <c r="GB665" s="11"/>
      <c r="GC665" s="6">
        <f>SUMIF(GD$315:GD$345,$D665,GF$315:GF$345)</f>
        <v>0</v>
      </c>
      <c r="GD665" s="9"/>
      <c r="GE665" s="10"/>
      <c r="GF665" s="11"/>
      <c r="GG665" s="6">
        <f>SUMIF(GH$315:GH$345,$D665,GJ$315:GJ$345)</f>
        <v>0</v>
      </c>
      <c r="GH665" s="9"/>
      <c r="GI665" s="10"/>
      <c r="GJ665" s="11"/>
      <c r="GK665" s="6">
        <f>SUMIF(GL$315:GL$345,$D665,GN$315:GN$345)</f>
        <v>0</v>
      </c>
      <c r="GL665" s="9"/>
      <c r="GM665" s="10"/>
      <c r="GN665" s="11"/>
      <c r="GO665" s="6">
        <f>SUMIF(GP$315:GP$345,$D665,GR$315:GR$345)</f>
        <v>0</v>
      </c>
      <c r="GP665" s="9"/>
      <c r="GQ665" s="10"/>
      <c r="GR665" s="11"/>
      <c r="GS665" s="6">
        <f>SUMIF(GT$315:GT$345,$D665,GV$315:GV$345)</f>
        <v>0</v>
      </c>
      <c r="GT665" s="9"/>
      <c r="GU665" s="10"/>
      <c r="GV665" s="20"/>
      <c r="GW665" s="19">
        <f t="shared" si="16"/>
        <v>0</v>
      </c>
      <c r="GX665" s="472"/>
      <c r="GY665" s="522"/>
    </row>
    <row r="666" spans="1:207" ht="30.75" customHeight="1" thickBot="1">
      <c r="A666" s="47" t="s">
        <v>86</v>
      </c>
      <c r="B666" s="497"/>
      <c r="C666" s="449" t="s">
        <v>531</v>
      </c>
      <c r="D666" s="445" t="s">
        <v>484</v>
      </c>
      <c r="E666" s="6">
        <f>SUMIF(F$346:F$376,$D666,H$346:H$376)</f>
        <v>0</v>
      </c>
      <c r="F666" s="9"/>
      <c r="G666" s="10"/>
      <c r="H666" s="11"/>
      <c r="I666" s="6">
        <f>SUMIF(J$346:J$376,$D666,L$346:L$376)</f>
        <v>0</v>
      </c>
      <c r="J666" s="9"/>
      <c r="K666" s="10"/>
      <c r="L666" s="11"/>
      <c r="M666" s="6">
        <f>SUMIF(N$346:N$376,$D666,P$346:P$376)</f>
        <v>0</v>
      </c>
      <c r="N666" s="9"/>
      <c r="O666" s="10"/>
      <c r="P666" s="11"/>
      <c r="Q666" s="6">
        <f>SUMIF(R$346:R$376,$D666,T$346:T$376)</f>
        <v>0</v>
      </c>
      <c r="R666" s="9"/>
      <c r="S666" s="10"/>
      <c r="T666" s="11"/>
      <c r="U666" s="6">
        <f>SUMIF(V$346:V$376,$D666,X$346:X$376)</f>
        <v>0</v>
      </c>
      <c r="V666" s="9"/>
      <c r="W666" s="10"/>
      <c r="X666" s="11"/>
      <c r="Y666" s="6">
        <f>SUMIF(Z$346:Z$376,$D666,AB$346:AB$376)</f>
        <v>0</v>
      </c>
      <c r="Z666" s="9"/>
      <c r="AA666" s="10"/>
      <c r="AB666" s="11"/>
      <c r="AC666" s="6">
        <f>SUMIF(AD$346:AD$376,$D666,AF$346:AF$376)</f>
        <v>0</v>
      </c>
      <c r="AD666" s="9"/>
      <c r="AE666" s="10"/>
      <c r="AF666" s="11"/>
      <c r="AG666" s="6">
        <f>SUMIF(AH$346:AH$376,$D666,AJ$346:AJ$376)</f>
        <v>0</v>
      </c>
      <c r="AH666" s="9"/>
      <c r="AI666" s="10"/>
      <c r="AJ666" s="11"/>
      <c r="AK666" s="6">
        <f>SUMIF(AL$346:AL$376,$D666,AN$346:AN$376)</f>
        <v>0</v>
      </c>
      <c r="AL666" s="9"/>
      <c r="AM666" s="10"/>
      <c r="AN666" s="11"/>
      <c r="AO666" s="6">
        <f>SUMIF(AP$346:AP$376,$D666,AR$346:AR$376)</f>
        <v>0</v>
      </c>
      <c r="AP666" s="9"/>
      <c r="AQ666" s="10"/>
      <c r="AR666" s="11"/>
      <c r="AS666" s="6">
        <f>SUMIF(AT$346:AT$376,$D666,AV$346:AV$376)</f>
        <v>0</v>
      </c>
      <c r="AT666" s="9"/>
      <c r="AU666" s="10"/>
      <c r="AV666" s="11"/>
      <c r="AW666" s="6">
        <f>SUMIF(AX$346:AX$376,$D666,AZ$346:AZ$376)</f>
        <v>0</v>
      </c>
      <c r="AX666" s="9"/>
      <c r="AY666" s="10"/>
      <c r="AZ666" s="11"/>
      <c r="BA666" s="6">
        <f>SUMIF(BB$346:BB$376,$D666,BD$346:BD$376)</f>
        <v>0</v>
      </c>
      <c r="BB666" s="9"/>
      <c r="BC666" s="10"/>
      <c r="BD666" s="11"/>
      <c r="BE666" s="6">
        <f>SUMIF(BF$346:BF$376,$D666,BH$346:BH$376)</f>
        <v>0</v>
      </c>
      <c r="BF666" s="9"/>
      <c r="BG666" s="10"/>
      <c r="BH666" s="11"/>
      <c r="BI666" s="6">
        <f>SUMIF(BJ$346:BJ$376,$D666,BL$346:BL$376)</f>
        <v>0</v>
      </c>
      <c r="BJ666" s="9"/>
      <c r="BK666" s="10"/>
      <c r="BL666" s="11"/>
      <c r="BM666" s="6">
        <f>SUMIF(BN$346:BN$376,$D666,BP$346:BP$376)</f>
        <v>0</v>
      </c>
      <c r="BN666" s="9"/>
      <c r="BO666" s="10"/>
      <c r="BP666" s="11"/>
      <c r="BQ666" s="6">
        <f>SUMIF(BR$346:BR$376,$D666,BT$346:BT$376)</f>
        <v>0</v>
      </c>
      <c r="BR666" s="9"/>
      <c r="BS666" s="10"/>
      <c r="BT666" s="11"/>
      <c r="BU666" s="6">
        <f>SUMIF(BV$346:BV$376,$D666,BX$346:BX$376)</f>
        <v>0</v>
      </c>
      <c r="BV666" s="9"/>
      <c r="BW666" s="10"/>
      <c r="BX666" s="11"/>
      <c r="BY666" s="6">
        <f>SUMIF(BZ$346:BZ$376,$D666,CB$346:CB$376)</f>
        <v>0</v>
      </c>
      <c r="BZ666" s="9"/>
      <c r="CA666" s="10"/>
      <c r="CB666" s="11"/>
      <c r="CC666" s="6">
        <f>SUMIF(CD$346:CD$376,$D666,CF$346:CF$376)</f>
        <v>0</v>
      </c>
      <c r="CD666" s="9"/>
      <c r="CE666" s="10"/>
      <c r="CF666" s="11"/>
      <c r="CG666" s="6">
        <f>SUMIF(CH$346:CH$376,$D666,CJ$346:CJ$376)</f>
        <v>0</v>
      </c>
      <c r="CH666" s="9"/>
      <c r="CI666" s="10"/>
      <c r="CJ666" s="11"/>
      <c r="CK666" s="6">
        <f>SUMIF(CL$346:CL$376,$D666,CN$346:CN$376)</f>
        <v>0</v>
      </c>
      <c r="CL666" s="9"/>
      <c r="CM666" s="10"/>
      <c r="CN666" s="11"/>
      <c r="CO666" s="6">
        <f>SUMIF(CP$346:CP$376,$D666,CR$346:CR$376)</f>
        <v>0</v>
      </c>
      <c r="CP666" s="9"/>
      <c r="CQ666" s="10"/>
      <c r="CR666" s="11"/>
      <c r="CS666" s="6">
        <f>SUMIF(CT$346:CT$376,$D666,CV$346:CV$376)</f>
        <v>0</v>
      </c>
      <c r="CT666" s="9"/>
      <c r="CU666" s="10"/>
      <c r="CV666" s="11"/>
      <c r="CW666" s="6">
        <f>SUMIF(CX$346:CX$376,$D666,CZ$346:CZ$376)</f>
        <v>0</v>
      </c>
      <c r="CX666" s="9"/>
      <c r="CY666" s="10"/>
      <c r="CZ666" s="11"/>
      <c r="DA666" s="6">
        <f>SUMIF(DB$346:DB$376,$D666,DD$346:DD$376)</f>
        <v>0</v>
      </c>
      <c r="DB666" s="9"/>
      <c r="DC666" s="10"/>
      <c r="DD666" s="11"/>
      <c r="DE666" s="6">
        <f>SUMIF(DF$346:DF$376,$D666,DH$346:DH$376)</f>
        <v>0</v>
      </c>
      <c r="DF666" s="9"/>
      <c r="DG666" s="10"/>
      <c r="DH666" s="11"/>
      <c r="DI666" s="6">
        <f>SUMIF(DJ$346:DJ$376,$D666,DL$346:DL$376)</f>
        <v>0</v>
      </c>
      <c r="DJ666" s="9"/>
      <c r="DK666" s="10"/>
      <c r="DL666" s="11"/>
      <c r="DM666" s="6">
        <f>SUMIF(DN$346:DN$376,$D666,DP$346:DP$376)</f>
        <v>0</v>
      </c>
      <c r="DN666" s="9"/>
      <c r="DO666" s="10"/>
      <c r="DP666" s="11"/>
      <c r="DQ666" s="6">
        <f>SUMIF(DR$346:DR$376,$D666,DT$346:DT$376)</f>
        <v>0</v>
      </c>
      <c r="DR666" s="9"/>
      <c r="DS666" s="10"/>
      <c r="DT666" s="11"/>
      <c r="DU666" s="6">
        <f>SUMIF(DV$346:DV$376,$D666,DX$346:DX$376)</f>
        <v>0</v>
      </c>
      <c r="DV666" s="9"/>
      <c r="DW666" s="10"/>
      <c r="DX666" s="11"/>
      <c r="DY666" s="6">
        <f>SUMIF(DZ$346:DZ$376,$D666,EB$346:EB$376)</f>
        <v>0</v>
      </c>
      <c r="DZ666" s="9"/>
      <c r="EA666" s="10"/>
      <c r="EB666" s="11"/>
      <c r="EC666" s="6">
        <f>SUMIF(ED$346:ED$376,$D666,EF$346:EF$376)</f>
        <v>0</v>
      </c>
      <c r="ED666" s="9"/>
      <c r="EE666" s="10"/>
      <c r="EF666" s="11"/>
      <c r="EG666" s="6">
        <f>SUMIF(EH$346:EH$376,$D666,EJ$346:EJ$376)</f>
        <v>0</v>
      </c>
      <c r="EH666" s="9"/>
      <c r="EI666" s="10"/>
      <c r="EJ666" s="11"/>
      <c r="EK666" s="6">
        <f>SUMIF(EL$346:EL$376,$D666,EN$346:EN$376)</f>
        <v>0</v>
      </c>
      <c r="EL666" s="9"/>
      <c r="EM666" s="10"/>
      <c r="EN666" s="11"/>
      <c r="EO666" s="6">
        <f>SUMIF(EP$346:EP$376,$D666,ER$346:ER$376)</f>
        <v>0</v>
      </c>
      <c r="EP666" s="9"/>
      <c r="EQ666" s="10"/>
      <c r="ER666" s="11"/>
      <c r="ES666" s="6">
        <f>SUMIF(ET$346:ET$376,$D666,EV$346:EV$376)</f>
        <v>0</v>
      </c>
      <c r="ET666" s="9"/>
      <c r="EU666" s="10"/>
      <c r="EV666" s="11"/>
      <c r="EW666" s="6">
        <f>SUMIF(EX$346:EX$376,$D666,EZ$346:EZ$376)</f>
        <v>0</v>
      </c>
      <c r="EX666" s="9"/>
      <c r="EY666" s="10"/>
      <c r="EZ666" s="11"/>
      <c r="FA666" s="6">
        <f>SUMIF(FB$346:FB$376,$D666,FD$346:FD$376)</f>
        <v>0</v>
      </c>
      <c r="FB666" s="9"/>
      <c r="FC666" s="10"/>
      <c r="FD666" s="11"/>
      <c r="FE666" s="6">
        <f>SUMIF(FF$346:FF$376,$D666,FH$346:FH$376)</f>
        <v>0</v>
      </c>
      <c r="FF666" s="9"/>
      <c r="FG666" s="10"/>
      <c r="FH666" s="11"/>
      <c r="FI666" s="6">
        <f>SUMIF(FJ$346:FJ$376,$D666,FL$346:FL$376)</f>
        <v>0</v>
      </c>
      <c r="FJ666" s="9"/>
      <c r="FK666" s="10"/>
      <c r="FL666" s="11"/>
      <c r="FM666" s="6">
        <f>SUMIF(FN$346:FN$376,$D666,FP$346:FP$376)</f>
        <v>0</v>
      </c>
      <c r="FN666" s="9"/>
      <c r="FO666" s="10"/>
      <c r="FP666" s="11"/>
      <c r="FQ666" s="6">
        <f>SUMIF(FR$346:FR$376,$D666,FT$346:FT$376)</f>
        <v>0</v>
      </c>
      <c r="FR666" s="9"/>
      <c r="FS666" s="10"/>
      <c r="FT666" s="11"/>
      <c r="FU666" s="6">
        <f>SUMIF(FV$346:FV$376,$D666,FX$346:FX$376)</f>
        <v>0</v>
      </c>
      <c r="FV666" s="9"/>
      <c r="FW666" s="10"/>
      <c r="FX666" s="11"/>
      <c r="FY666" s="6">
        <f>SUMIF(FZ$346:FZ$376,$D666,GB$346:GB$376)</f>
        <v>0</v>
      </c>
      <c r="FZ666" s="9"/>
      <c r="GA666" s="10"/>
      <c r="GB666" s="11"/>
      <c r="GC666" s="6">
        <f>SUMIF(GD$346:GD$376,$D666,GF$346:GF$376)</f>
        <v>0</v>
      </c>
      <c r="GD666" s="9"/>
      <c r="GE666" s="10"/>
      <c r="GF666" s="11"/>
      <c r="GG666" s="6">
        <f>SUMIF(GH$346:GH$376,$D666,GJ$346:GJ$376)</f>
        <v>0</v>
      </c>
      <c r="GH666" s="9"/>
      <c r="GI666" s="10"/>
      <c r="GJ666" s="11"/>
      <c r="GK666" s="6">
        <f>SUMIF(GL$346:GL$376,$D666,GN$346:GN$376)</f>
        <v>0</v>
      </c>
      <c r="GL666" s="9"/>
      <c r="GM666" s="10"/>
      <c r="GN666" s="11"/>
      <c r="GO666" s="6">
        <f>SUMIF(GP$346:GP$376,$D666,GR$346:GR$376)</f>
        <v>0</v>
      </c>
      <c r="GP666" s="9"/>
      <c r="GQ666" s="10"/>
      <c r="GR666" s="11"/>
      <c r="GS666" s="6">
        <f>SUMIF(GT$346:GT$376,$D666,GV$346:GV$376)</f>
        <v>0</v>
      </c>
      <c r="GT666" s="9"/>
      <c r="GU666" s="10"/>
      <c r="GV666" s="20"/>
      <c r="GW666" s="19">
        <f t="shared" si="16"/>
        <v>0</v>
      </c>
      <c r="GX666" s="472"/>
      <c r="GY666" s="523"/>
    </row>
    <row r="667" spans="1:207" ht="30.75" customHeight="1">
      <c r="A667" s="47" t="s">
        <v>75</v>
      </c>
      <c r="B667" s="495">
        <v>30</v>
      </c>
      <c r="C667" s="177" t="s">
        <v>381</v>
      </c>
      <c r="D667" s="194" t="s">
        <v>382</v>
      </c>
      <c r="E667" s="6">
        <f>SUMIF(F$5:F$35,$D667,H$5:H$35)</f>
        <v>0</v>
      </c>
      <c r="F667" s="9"/>
      <c r="G667" s="10"/>
      <c r="H667" s="11"/>
      <c r="I667" s="6">
        <f>SUMIF(J$5:J$35,$D667,L$5:L$35)</f>
        <v>0</v>
      </c>
      <c r="J667" s="9"/>
      <c r="K667" s="10"/>
      <c r="L667" s="11"/>
      <c r="M667" s="6">
        <f>SUMIF(N$5:N$35,$D667,P$5:P$35)</f>
        <v>0</v>
      </c>
      <c r="N667" s="9"/>
      <c r="O667" s="10"/>
      <c r="P667" s="11"/>
      <c r="Q667" s="6">
        <f>SUMIF(R$5:R$35,$D667,T$5:T$35)</f>
        <v>0</v>
      </c>
      <c r="R667" s="9"/>
      <c r="S667" s="10"/>
      <c r="T667" s="11"/>
      <c r="U667" s="6">
        <f>SUMIF(V$5:V$35,$D667,X$5:X$35)</f>
        <v>0</v>
      </c>
      <c r="V667" s="9"/>
      <c r="W667" s="10"/>
      <c r="X667" s="11"/>
      <c r="Y667" s="6">
        <f>SUMIF(Z$5:Z$35,$D667,AB$5:AB$35)</f>
        <v>0</v>
      </c>
      <c r="Z667" s="9"/>
      <c r="AA667" s="10"/>
      <c r="AB667" s="11"/>
      <c r="AC667" s="6">
        <f>SUMIF(AD$5:AD$35,$D667,AF$5:AF$35)</f>
        <v>0</v>
      </c>
      <c r="AD667" s="9"/>
      <c r="AE667" s="10"/>
      <c r="AF667" s="11"/>
      <c r="AG667" s="6">
        <f>SUMIF(AH$5:AH$35,$D667,AJ$5:AJ$35)</f>
        <v>0</v>
      </c>
      <c r="AH667" s="9"/>
      <c r="AI667" s="10"/>
      <c r="AJ667" s="11"/>
      <c r="AK667" s="6">
        <f>SUMIF(AL$5:AL$35,$D667,AN$5:AN$35)</f>
        <v>0</v>
      </c>
      <c r="AL667" s="9"/>
      <c r="AM667" s="10"/>
      <c r="AN667" s="11"/>
      <c r="AO667" s="6">
        <f>SUMIF(AP$5:AP$35,$D667,AR$5:AR$35)</f>
        <v>0</v>
      </c>
      <c r="AP667" s="9"/>
      <c r="AQ667" s="10"/>
      <c r="AR667" s="11"/>
      <c r="AS667" s="6">
        <f>SUMIF(AT$5:AT$35,$D667,AV$5:AV$35)</f>
        <v>0</v>
      </c>
      <c r="AT667" s="9"/>
      <c r="AU667" s="10"/>
      <c r="AV667" s="11"/>
      <c r="AW667" s="6">
        <f>SUMIF(AX$5:AX$35,$D667,AZ$5:AZ$35)</f>
        <v>0</v>
      </c>
      <c r="AX667" s="9"/>
      <c r="AY667" s="10"/>
      <c r="AZ667" s="11"/>
      <c r="BA667" s="6">
        <f>SUMIF(BB$5:BB$35,$D667,BD$5:BD$35)</f>
        <v>0</v>
      </c>
      <c r="BB667" s="9"/>
      <c r="BC667" s="10"/>
      <c r="BD667" s="11"/>
      <c r="BE667" s="6">
        <f>SUMIF(BF$5:BF$35,$D667,BH$5:BH$35)</f>
        <v>0</v>
      </c>
      <c r="BF667" s="9"/>
      <c r="BG667" s="10"/>
      <c r="BH667" s="11"/>
      <c r="BI667" s="6">
        <f>SUMIF(BJ$5:BJ$35,$D667,BL$5:BL$35)</f>
        <v>0</v>
      </c>
      <c r="BJ667" s="9"/>
      <c r="BK667" s="10"/>
      <c r="BL667" s="11"/>
      <c r="BM667" s="6">
        <f>SUMIF(BN$5:BN$35,$D667,BP$5:BP$35)</f>
        <v>0</v>
      </c>
      <c r="BN667" s="9"/>
      <c r="BO667" s="10"/>
      <c r="BP667" s="11"/>
      <c r="BQ667" s="6">
        <f>SUMIF(BR$5:BR$35,$D667,BT$5:BT$35)</f>
        <v>0</v>
      </c>
      <c r="BR667" s="9"/>
      <c r="BS667" s="10"/>
      <c r="BT667" s="11"/>
      <c r="BU667" s="6">
        <f>SUMIF(BV$5:BV$35,$D667,BX$5:BX$35)</f>
        <v>0</v>
      </c>
      <c r="BV667" s="9"/>
      <c r="BW667" s="10"/>
      <c r="BX667" s="11"/>
      <c r="BY667" s="6">
        <f>SUMIF(BZ$5:BZ$35,$D667,CB$5:CB$35)</f>
        <v>0</v>
      </c>
      <c r="BZ667" s="9"/>
      <c r="CA667" s="10"/>
      <c r="CB667" s="11"/>
      <c r="CC667" s="6">
        <f>SUMIF(CD$5:CD$35,$D667,CF$5:CF$35)</f>
        <v>0</v>
      </c>
      <c r="CD667" s="9"/>
      <c r="CE667" s="10"/>
      <c r="CF667" s="11"/>
      <c r="CG667" s="6">
        <f>SUMIF(CH$5:CH$35,$D667,CJ$5:CJ$35)</f>
        <v>0</v>
      </c>
      <c r="CH667" s="9"/>
      <c r="CI667" s="10"/>
      <c r="CJ667" s="11"/>
      <c r="CK667" s="6">
        <f>SUMIF(CL$5:CL$35,$D667,CN$5:CN$35)</f>
        <v>0</v>
      </c>
      <c r="CL667" s="9"/>
      <c r="CM667" s="10"/>
      <c r="CN667" s="11"/>
      <c r="CO667" s="6">
        <f>SUMIF(CP$5:CP$35,$D667,CR$5:CR$35)</f>
        <v>0</v>
      </c>
      <c r="CP667" s="9"/>
      <c r="CQ667" s="10"/>
      <c r="CR667" s="11"/>
      <c r="CS667" s="6">
        <f>SUMIF(CT$5:CT$35,$D667,CV$5:CV$35)</f>
        <v>0</v>
      </c>
      <c r="CT667" s="9"/>
      <c r="CU667" s="10"/>
      <c r="CV667" s="11"/>
      <c r="CW667" s="6">
        <f>SUMIF(CX$5:CX$35,$D667,CZ$5:CZ$35)</f>
        <v>0</v>
      </c>
      <c r="CX667" s="9"/>
      <c r="CY667" s="10"/>
      <c r="CZ667" s="11"/>
      <c r="DA667" s="6">
        <f>SUMIF(DB$5:DB$35,$D667,DD$5:DD$35)</f>
        <v>0</v>
      </c>
      <c r="DB667" s="9"/>
      <c r="DC667" s="10"/>
      <c r="DD667" s="11"/>
      <c r="DE667" s="6">
        <f>SUMIF(DF$5:DF$35,$D667,DH$5:DH$35)</f>
        <v>0</v>
      </c>
      <c r="DF667" s="9"/>
      <c r="DG667" s="10"/>
      <c r="DH667" s="11"/>
      <c r="DI667" s="6">
        <f>SUMIF(DJ$5:DJ$35,$D667,DL$5:DL$35)</f>
        <v>0</v>
      </c>
      <c r="DJ667" s="9"/>
      <c r="DK667" s="10"/>
      <c r="DL667" s="11"/>
      <c r="DM667" s="6">
        <f>SUMIF(DN$5:DN$35,$D667,DP$5:DP$35)</f>
        <v>0</v>
      </c>
      <c r="DN667" s="9"/>
      <c r="DO667" s="10"/>
      <c r="DP667" s="11"/>
      <c r="DQ667" s="6">
        <f>SUMIF(DR$5:DR$35,$D667,DT$5:DT$35)</f>
        <v>0</v>
      </c>
      <c r="DR667" s="9"/>
      <c r="DS667" s="10"/>
      <c r="DT667" s="11"/>
      <c r="DU667" s="6">
        <f>SUMIF(DV$5:DV$35,$D667,DX$5:DX$35)</f>
        <v>0</v>
      </c>
      <c r="DV667" s="9"/>
      <c r="DW667" s="10"/>
      <c r="DX667" s="11"/>
      <c r="DY667" s="6">
        <f>SUMIF(DZ$5:DZ$35,$D667,EB$5:EB$35)</f>
        <v>0</v>
      </c>
      <c r="DZ667" s="9"/>
      <c r="EA667" s="10"/>
      <c r="EB667" s="11"/>
      <c r="EC667" s="6">
        <f>SUMIF(ED$5:ED$35,$D667,EF$5:EF$35)</f>
        <v>0</v>
      </c>
      <c r="ED667" s="9"/>
      <c r="EE667" s="10"/>
      <c r="EF667" s="11"/>
      <c r="EG667" s="6">
        <f>SUMIF(EH$5:EH$35,$D667,EJ$5:EJ$35)</f>
        <v>0</v>
      </c>
      <c r="EH667" s="9"/>
      <c r="EI667" s="10"/>
      <c r="EJ667" s="11"/>
      <c r="EK667" s="6">
        <f>SUMIF(EL$5:EL$35,$D667,EN$5:EN$35)</f>
        <v>0</v>
      </c>
      <c r="EL667" s="9"/>
      <c r="EM667" s="10"/>
      <c r="EN667" s="11"/>
      <c r="EO667" s="6">
        <f>SUMIF(EP$5:EP$35,$D667,ER$5:ER$35)</f>
        <v>0</v>
      </c>
      <c r="EP667" s="9"/>
      <c r="EQ667" s="10"/>
      <c r="ER667" s="11"/>
      <c r="ES667" s="6">
        <f>SUMIF(ET$5:ET$35,$D667,EV$5:EV$35)</f>
        <v>0</v>
      </c>
      <c r="ET667" s="9"/>
      <c r="EU667" s="10"/>
      <c r="EV667" s="11"/>
      <c r="EW667" s="6">
        <f>SUMIF(EX$5:EX$35,$D667,EZ$5:EZ$35)</f>
        <v>0</v>
      </c>
      <c r="EX667" s="9"/>
      <c r="EY667" s="10"/>
      <c r="EZ667" s="11"/>
      <c r="FA667" s="6">
        <f>SUMIF(FB$5:FB$35,$D667,FD$5:FD$35)</f>
        <v>0</v>
      </c>
      <c r="FB667" s="9"/>
      <c r="FC667" s="10"/>
      <c r="FD667" s="11"/>
      <c r="FE667" s="6">
        <f>SUMIF(FF$5:FF$35,$D667,FH$5:FH$35)</f>
        <v>0</v>
      </c>
      <c r="FF667" s="9"/>
      <c r="FG667" s="10"/>
      <c r="FH667" s="11"/>
      <c r="FI667" s="6">
        <f>SUMIF(FJ$5:FJ$35,$D667,FL$5:FL$35)</f>
        <v>0</v>
      </c>
      <c r="FJ667" s="9"/>
      <c r="FK667" s="10"/>
      <c r="FL667" s="11"/>
      <c r="FM667" s="6">
        <f>SUMIF(FN$5:FN$35,$D667,FP$5:FP$35)</f>
        <v>0</v>
      </c>
      <c r="FN667" s="9"/>
      <c r="FO667" s="10"/>
      <c r="FP667" s="11"/>
      <c r="FQ667" s="6">
        <f>SUMIF(FR$5:FR$35,$D667,FT$5:FT$35)</f>
        <v>0</v>
      </c>
      <c r="FR667" s="9"/>
      <c r="FS667" s="10"/>
      <c r="FT667" s="11"/>
      <c r="FU667" s="6">
        <f>SUMIF(FV$5:FV$35,$D667,FX$5:FX$35)</f>
        <v>0</v>
      </c>
      <c r="FV667" s="9"/>
      <c r="FW667" s="10"/>
      <c r="FX667" s="11"/>
      <c r="FY667" s="6">
        <f>SUMIF(FZ$5:FZ$35,$D667,GB$5:GB$35)</f>
        <v>0</v>
      </c>
      <c r="FZ667" s="9"/>
      <c r="GA667" s="10"/>
      <c r="GB667" s="11"/>
      <c r="GC667" s="6">
        <f>SUMIF(GD$5:GD$35,$D667,GF$5:GF$35)</f>
        <v>0</v>
      </c>
      <c r="GD667" s="9"/>
      <c r="GE667" s="10"/>
      <c r="GF667" s="11"/>
      <c r="GG667" s="6">
        <f>SUMIF(GH$5:GH$35,$D667,GJ$5:GJ$35)</f>
        <v>0</v>
      </c>
      <c r="GH667" s="9"/>
      <c r="GI667" s="10"/>
      <c r="GJ667" s="11"/>
      <c r="GK667" s="6">
        <f>SUMIF(GL$5:GL$35,$D667,GN$5:GN$35)</f>
        <v>0</v>
      </c>
      <c r="GL667" s="9"/>
      <c r="GM667" s="10"/>
      <c r="GN667" s="11"/>
      <c r="GO667" s="6">
        <f>SUMIF(GP$5:GP$35,$D667,GR$5:GR$35)</f>
        <v>0</v>
      </c>
      <c r="GP667" s="9"/>
      <c r="GQ667" s="10"/>
      <c r="GR667" s="11"/>
      <c r="GS667" s="6">
        <f>SUMIF(GT$5:GT$35,$D667,GV$5:GV$35)</f>
        <v>0</v>
      </c>
      <c r="GT667" s="9"/>
      <c r="GU667" s="10"/>
      <c r="GV667" s="20"/>
      <c r="GW667" s="19">
        <f t="shared" si="16"/>
        <v>0</v>
      </c>
      <c r="GX667" s="472">
        <f>SUM(GW667:GW678)</f>
        <v>0</v>
      </c>
      <c r="GY667" s="521" t="str">
        <f>D667</f>
        <v>TS15640/15</v>
      </c>
    </row>
    <row r="668" spans="1:207" ht="30.75" customHeight="1">
      <c r="A668" s="47" t="s">
        <v>76</v>
      </c>
      <c r="B668" s="496"/>
      <c r="C668" s="177" t="s">
        <v>381</v>
      </c>
      <c r="D668" s="194" t="s">
        <v>382</v>
      </c>
      <c r="E668" s="6">
        <f>SUMIF(F$36:F$66,$D668,H$36:H$66)</f>
        <v>0</v>
      </c>
      <c r="F668" s="9"/>
      <c r="G668" s="10"/>
      <c r="H668" s="11"/>
      <c r="I668" s="6">
        <f>SUMIF(J$36:J$66,$D668,L$36:L$66)</f>
        <v>0</v>
      </c>
      <c r="J668" s="9"/>
      <c r="K668" s="10"/>
      <c r="L668" s="11"/>
      <c r="M668" s="6">
        <f>SUMIF(N$36:N$66,$D668,P$36:P$66)</f>
        <v>0</v>
      </c>
      <c r="N668" s="9"/>
      <c r="O668" s="10"/>
      <c r="P668" s="11"/>
      <c r="Q668" s="6">
        <f>SUMIF(R$36:R$66,$D668,T$36:T$66)</f>
        <v>0</v>
      </c>
      <c r="R668" s="9"/>
      <c r="S668" s="10"/>
      <c r="T668" s="11"/>
      <c r="U668" s="6">
        <f>SUMIF(V$36:V$66,$D668,X$36:X$66)</f>
        <v>0</v>
      </c>
      <c r="V668" s="9"/>
      <c r="W668" s="10"/>
      <c r="X668" s="11"/>
      <c r="Y668" s="6">
        <f>SUMIF(Z$36:Z$66,$D668,AB$36:AB$66)</f>
        <v>0</v>
      </c>
      <c r="Z668" s="9"/>
      <c r="AA668" s="10"/>
      <c r="AB668" s="11"/>
      <c r="AC668" s="6">
        <f>SUMIF(AD$36:AD$66,$D668,AF$36:AF$66)</f>
        <v>0</v>
      </c>
      <c r="AD668" s="9"/>
      <c r="AE668" s="10"/>
      <c r="AF668" s="11"/>
      <c r="AG668" s="6">
        <f>SUMIF(AH$36:AH$66,$D668,AJ$36:AJ$66)</f>
        <v>0</v>
      </c>
      <c r="AH668" s="9"/>
      <c r="AI668" s="10"/>
      <c r="AJ668" s="11"/>
      <c r="AK668" s="6">
        <f>SUMIF(AL$36:AL$66,$D668,AN$36:AN$66)</f>
        <v>0</v>
      </c>
      <c r="AL668" s="9"/>
      <c r="AM668" s="10"/>
      <c r="AN668" s="11"/>
      <c r="AO668" s="6">
        <f>SUMIF(AP$36:AP$66,$D668,AR$36:AR$66)</f>
        <v>0</v>
      </c>
      <c r="AP668" s="9"/>
      <c r="AQ668" s="10"/>
      <c r="AR668" s="11"/>
      <c r="AS668" s="6">
        <f>SUMIF(AT$36:AT$66,$D668,AV$36:AV$66)</f>
        <v>0</v>
      </c>
      <c r="AT668" s="9"/>
      <c r="AU668" s="10"/>
      <c r="AV668" s="11"/>
      <c r="AW668" s="6">
        <f>SUMIF(AX$36:AX$66,$D668,AZ$36:AZ$66)</f>
        <v>0</v>
      </c>
      <c r="AX668" s="9"/>
      <c r="AY668" s="10"/>
      <c r="AZ668" s="11"/>
      <c r="BA668" s="6">
        <f>SUMIF(BB$36:BB$66,$D668,BD$36:BD$66)</f>
        <v>0</v>
      </c>
      <c r="BB668" s="9"/>
      <c r="BC668" s="10"/>
      <c r="BD668" s="11"/>
      <c r="BE668" s="6">
        <f>SUMIF(BF$36:BF$66,$D668,BH$36:BH$66)</f>
        <v>0</v>
      </c>
      <c r="BF668" s="9"/>
      <c r="BG668" s="10"/>
      <c r="BH668" s="11"/>
      <c r="BI668" s="6">
        <f>SUMIF(BJ$36:BJ$66,$D668,BL$36:BL$66)</f>
        <v>0</v>
      </c>
      <c r="BJ668" s="9"/>
      <c r="BK668" s="10"/>
      <c r="BL668" s="11"/>
      <c r="BM668" s="6">
        <f>SUMIF(BN$36:BN$66,$D668,BP$36:BP$66)</f>
        <v>0</v>
      </c>
      <c r="BN668" s="9"/>
      <c r="BO668" s="10"/>
      <c r="BP668" s="11"/>
      <c r="BQ668" s="6">
        <f>SUMIF(BR$36:BR$66,$D668,BT$36:BT$66)</f>
        <v>0</v>
      </c>
      <c r="BR668" s="9"/>
      <c r="BS668" s="10"/>
      <c r="BT668" s="11"/>
      <c r="BU668" s="6">
        <f>SUMIF(BV$36:BV$66,$D668,BX$36:BX$66)</f>
        <v>0</v>
      </c>
      <c r="BV668" s="9"/>
      <c r="BW668" s="10"/>
      <c r="BX668" s="11"/>
      <c r="BY668" s="6">
        <f>SUMIF(BZ$36:BZ$66,$D668,CB$36:CB$66)</f>
        <v>0</v>
      </c>
      <c r="BZ668" s="9"/>
      <c r="CA668" s="10"/>
      <c r="CB668" s="11"/>
      <c r="CC668" s="6">
        <f>SUMIF(CD$36:CD$66,$D668,CF$36:CF$66)</f>
        <v>0</v>
      </c>
      <c r="CD668" s="9"/>
      <c r="CE668" s="10"/>
      <c r="CF668" s="11"/>
      <c r="CG668" s="6">
        <f>SUMIF(CH$36:CH$66,$D668,CJ$36:CJ$66)</f>
        <v>0</v>
      </c>
      <c r="CH668" s="9"/>
      <c r="CI668" s="10"/>
      <c r="CJ668" s="11"/>
      <c r="CK668" s="6">
        <f>SUMIF(CL$36:CL$66,$D668,CN$36:CN$66)</f>
        <v>0</v>
      </c>
      <c r="CL668" s="9"/>
      <c r="CM668" s="10"/>
      <c r="CN668" s="11"/>
      <c r="CO668" s="6">
        <f>SUMIF(CP$36:CP$66,$D668,CR$36:CR$66)</f>
        <v>0</v>
      </c>
      <c r="CP668" s="9"/>
      <c r="CQ668" s="10"/>
      <c r="CR668" s="11"/>
      <c r="CS668" s="6">
        <f>SUMIF(CT$36:CT$66,$D668,CV$36:CV$66)</f>
        <v>0</v>
      </c>
      <c r="CT668" s="9"/>
      <c r="CU668" s="10"/>
      <c r="CV668" s="11"/>
      <c r="CW668" s="6">
        <f>SUMIF(CX$36:CX$66,$D668,CZ$36:CZ$66)</f>
        <v>0</v>
      </c>
      <c r="CX668" s="9"/>
      <c r="CY668" s="10"/>
      <c r="CZ668" s="11"/>
      <c r="DA668" s="6">
        <f>SUMIF(DB$36:DB$66,$D668,DD$36:DD$66)</f>
        <v>0</v>
      </c>
      <c r="DB668" s="9"/>
      <c r="DC668" s="10"/>
      <c r="DD668" s="11"/>
      <c r="DE668" s="6">
        <f>SUMIF(DF$36:DF$66,$D668,DH$36:DH$66)</f>
        <v>0</v>
      </c>
      <c r="DF668" s="9"/>
      <c r="DG668" s="10"/>
      <c r="DH668" s="11"/>
      <c r="DI668" s="6">
        <f>SUMIF(DJ$36:DJ$66,$D668,DL$36:DL$66)</f>
        <v>0</v>
      </c>
      <c r="DJ668" s="9"/>
      <c r="DK668" s="10"/>
      <c r="DL668" s="11"/>
      <c r="DM668" s="6">
        <f>SUMIF(DN$36:DN$66,$D668,DP$36:DP$66)</f>
        <v>0</v>
      </c>
      <c r="DN668" s="9"/>
      <c r="DO668" s="10"/>
      <c r="DP668" s="11"/>
      <c r="DQ668" s="6">
        <f>SUMIF(DR$36:DR$66,$D668,DT$36:DT$66)</f>
        <v>0</v>
      </c>
      <c r="DR668" s="9"/>
      <c r="DS668" s="10"/>
      <c r="DT668" s="11"/>
      <c r="DU668" s="6">
        <f>SUMIF(DV$36:DV$66,$D668,DX$36:DX$66)</f>
        <v>0</v>
      </c>
      <c r="DV668" s="9"/>
      <c r="DW668" s="10"/>
      <c r="DX668" s="11"/>
      <c r="DY668" s="6">
        <f>SUMIF(DZ$36:DZ$66,$D668,EB$36:EB$66)</f>
        <v>0</v>
      </c>
      <c r="DZ668" s="9"/>
      <c r="EA668" s="10"/>
      <c r="EB668" s="11"/>
      <c r="EC668" s="6">
        <f>SUMIF(ED$36:ED$66,$D668,EF$36:EF$66)</f>
        <v>0</v>
      </c>
      <c r="ED668" s="9"/>
      <c r="EE668" s="10"/>
      <c r="EF668" s="11"/>
      <c r="EG668" s="6">
        <f>SUMIF(EH$36:EH$66,$D668,EJ$36:EJ$66)</f>
        <v>0</v>
      </c>
      <c r="EH668" s="9"/>
      <c r="EI668" s="10"/>
      <c r="EJ668" s="11"/>
      <c r="EK668" s="6">
        <f>SUMIF(EL$36:EL$66,$D668,EN$36:EN$66)</f>
        <v>0</v>
      </c>
      <c r="EL668" s="9"/>
      <c r="EM668" s="10"/>
      <c r="EN668" s="11"/>
      <c r="EO668" s="6">
        <f>SUMIF(EP$36:EP$66,$D668,ER$36:ER$66)</f>
        <v>0</v>
      </c>
      <c r="EP668" s="9"/>
      <c r="EQ668" s="10"/>
      <c r="ER668" s="11"/>
      <c r="ES668" s="6">
        <f>SUMIF(ET$36:ET$66,$D668,EV$36:EV$66)</f>
        <v>0</v>
      </c>
      <c r="ET668" s="9"/>
      <c r="EU668" s="10"/>
      <c r="EV668" s="11"/>
      <c r="EW668" s="6">
        <f>SUMIF(EX$36:EX$66,$D668,EZ$36:EZ$66)</f>
        <v>0</v>
      </c>
      <c r="EX668" s="9"/>
      <c r="EY668" s="10"/>
      <c r="EZ668" s="11"/>
      <c r="FA668" s="6">
        <f>SUMIF(FB$36:FB$66,$D668,FD$36:FD$66)</f>
        <v>0</v>
      </c>
      <c r="FB668" s="9"/>
      <c r="FC668" s="10"/>
      <c r="FD668" s="11"/>
      <c r="FE668" s="6">
        <f>SUMIF(FF$36:FF$66,$D668,FH$36:FH$66)</f>
        <v>0</v>
      </c>
      <c r="FF668" s="9"/>
      <c r="FG668" s="10"/>
      <c r="FH668" s="11"/>
      <c r="FI668" s="6">
        <f>SUMIF(FJ$36:FJ$66,$D668,FL$36:FL$66)</f>
        <v>0</v>
      </c>
      <c r="FJ668" s="9"/>
      <c r="FK668" s="10"/>
      <c r="FL668" s="11"/>
      <c r="FM668" s="6">
        <f>SUMIF(FN$36:FN$66,$D668,FP$36:FP$66)</f>
        <v>0</v>
      </c>
      <c r="FN668" s="9"/>
      <c r="FO668" s="10"/>
      <c r="FP668" s="11"/>
      <c r="FQ668" s="6">
        <f>SUMIF(FR$36:FR$66,$D668,FT$36:FT$66)</f>
        <v>0</v>
      </c>
      <c r="FR668" s="9"/>
      <c r="FS668" s="10"/>
      <c r="FT668" s="11"/>
      <c r="FU668" s="6">
        <f>SUMIF(FV$36:FV$66,$D668,FX$36:FX$66)</f>
        <v>0</v>
      </c>
      <c r="FV668" s="9"/>
      <c r="FW668" s="10"/>
      <c r="FX668" s="11"/>
      <c r="FY668" s="6">
        <f>SUMIF(FZ$36:FZ$66,$D668,GB$36:GB$66)</f>
        <v>0</v>
      </c>
      <c r="FZ668" s="9"/>
      <c r="GA668" s="10"/>
      <c r="GB668" s="11"/>
      <c r="GC668" s="6">
        <f>SUMIF(GD$36:GD$66,$D668,GF$36:GF$66)</f>
        <v>0</v>
      </c>
      <c r="GD668" s="9"/>
      <c r="GE668" s="10"/>
      <c r="GF668" s="11"/>
      <c r="GG668" s="6">
        <f>SUMIF(GH$36:GH$66,$D668,GJ$36:GJ$66)</f>
        <v>0</v>
      </c>
      <c r="GH668" s="9"/>
      <c r="GI668" s="10"/>
      <c r="GJ668" s="11"/>
      <c r="GK668" s="6">
        <f>SUMIF(GL$36:GL$66,$D668,GN$36:GN$66)</f>
        <v>0</v>
      </c>
      <c r="GL668" s="9"/>
      <c r="GM668" s="10"/>
      <c r="GN668" s="11"/>
      <c r="GO668" s="6">
        <f>SUMIF(GP$36:GP$66,$D668,GR$36:GR$66)</f>
        <v>0</v>
      </c>
      <c r="GP668" s="9"/>
      <c r="GQ668" s="10"/>
      <c r="GR668" s="11"/>
      <c r="GS668" s="6">
        <f>SUMIF(GT$36:GT$66,$D668,GV$36:GV$66)</f>
        <v>0</v>
      </c>
      <c r="GT668" s="9"/>
      <c r="GU668" s="10"/>
      <c r="GV668" s="20"/>
      <c r="GW668" s="19">
        <f t="shared" si="16"/>
        <v>0</v>
      </c>
      <c r="GX668" s="472"/>
      <c r="GY668" s="522"/>
    </row>
    <row r="669" spans="1:207" ht="30.75" customHeight="1">
      <c r="A669" s="47" t="s">
        <v>77</v>
      </c>
      <c r="B669" s="496"/>
      <c r="C669" s="177" t="s">
        <v>381</v>
      </c>
      <c r="D669" s="194" t="s">
        <v>382</v>
      </c>
      <c r="E669" s="6">
        <f>SUMIF(F$67:F$97,$D669,H$67:H$97)</f>
        <v>0</v>
      </c>
      <c r="F669" s="9"/>
      <c r="G669" s="10"/>
      <c r="H669" s="11"/>
      <c r="I669" s="6">
        <f>SUMIF(J$67:J$97,$D669,L$67:L$97)</f>
        <v>0</v>
      </c>
      <c r="J669" s="9"/>
      <c r="K669" s="10"/>
      <c r="L669" s="11"/>
      <c r="M669" s="6">
        <f>SUMIF(N$67:N$97,$D669,P$67:P$97)</f>
        <v>0</v>
      </c>
      <c r="N669" s="9"/>
      <c r="O669" s="10"/>
      <c r="P669" s="11"/>
      <c r="Q669" s="6">
        <f>SUMIF(R$67:R$97,$D669,T$67:T$97)</f>
        <v>0</v>
      </c>
      <c r="R669" s="9"/>
      <c r="S669" s="10"/>
      <c r="T669" s="11"/>
      <c r="U669" s="6">
        <f>SUMIF(V$67:V$97,$D669,X$67:X$97)</f>
        <v>0</v>
      </c>
      <c r="V669" s="9"/>
      <c r="W669" s="10"/>
      <c r="X669" s="11"/>
      <c r="Y669" s="6">
        <f>SUMIF(Z$67:Z$97,$D669,AB$67:AB$97)</f>
        <v>0</v>
      </c>
      <c r="Z669" s="9"/>
      <c r="AA669" s="10"/>
      <c r="AB669" s="11"/>
      <c r="AC669" s="6">
        <f>SUMIF(AD$67:AD$97,$D669,AF$67:AF$97)</f>
        <v>0</v>
      </c>
      <c r="AD669" s="9"/>
      <c r="AE669" s="10"/>
      <c r="AF669" s="11"/>
      <c r="AG669" s="6">
        <f>SUMIF(AH$67:AH$97,$D669,AJ$67:AJ$97)</f>
        <v>0</v>
      </c>
      <c r="AH669" s="9"/>
      <c r="AI669" s="10"/>
      <c r="AJ669" s="11"/>
      <c r="AK669" s="6">
        <f>SUMIF(AL$67:AL$97,$D669,AN$67:AN$97)</f>
        <v>0</v>
      </c>
      <c r="AL669" s="9"/>
      <c r="AM669" s="10"/>
      <c r="AN669" s="11"/>
      <c r="AO669" s="6">
        <f>SUMIF(AP$67:AP$97,$D669,AR$67:AR$97)</f>
        <v>0</v>
      </c>
      <c r="AP669" s="9"/>
      <c r="AQ669" s="10"/>
      <c r="AR669" s="11"/>
      <c r="AS669" s="6">
        <f>SUMIF(AT$67:AT$97,$D669,AV$67:AV$97)</f>
        <v>0</v>
      </c>
      <c r="AT669" s="9"/>
      <c r="AU669" s="10"/>
      <c r="AV669" s="11"/>
      <c r="AW669" s="6">
        <f>SUMIF(AX$67:AX$97,$D669,AZ$67:AZ$97)</f>
        <v>0</v>
      </c>
      <c r="AX669" s="9"/>
      <c r="AY669" s="10"/>
      <c r="AZ669" s="11"/>
      <c r="BA669" s="6">
        <f>SUMIF(BB$67:BB$97,$D669,BD$67:BD$97)</f>
        <v>0</v>
      </c>
      <c r="BB669" s="9"/>
      <c r="BC669" s="10"/>
      <c r="BD669" s="11"/>
      <c r="BE669" s="6">
        <f>SUMIF(BF$67:BF$97,$D669,BH$67:BH$97)</f>
        <v>0</v>
      </c>
      <c r="BF669" s="9"/>
      <c r="BG669" s="10"/>
      <c r="BH669" s="11"/>
      <c r="BI669" s="6">
        <f>SUMIF(BJ$67:BJ$97,$D669,BL$67:BL$97)</f>
        <v>0</v>
      </c>
      <c r="BJ669" s="9"/>
      <c r="BK669" s="10"/>
      <c r="BL669" s="11"/>
      <c r="BM669" s="6">
        <f>SUMIF(BN$67:BN$97,$D669,BP$67:BP$97)</f>
        <v>0</v>
      </c>
      <c r="BN669" s="9"/>
      <c r="BO669" s="10"/>
      <c r="BP669" s="11"/>
      <c r="BQ669" s="6">
        <f>SUMIF(BR$67:BR$97,$D669,BT$67:BT$97)</f>
        <v>0</v>
      </c>
      <c r="BR669" s="9"/>
      <c r="BS669" s="10"/>
      <c r="BT669" s="11"/>
      <c r="BU669" s="6">
        <f>SUMIF(BV$67:BV$97,$D669,BX$67:BX$97)</f>
        <v>0</v>
      </c>
      <c r="BV669" s="9"/>
      <c r="BW669" s="10"/>
      <c r="BX669" s="11"/>
      <c r="BY669" s="6">
        <f>SUMIF(BZ$67:BZ$97,$D669,CB$67:CB$97)</f>
        <v>0</v>
      </c>
      <c r="BZ669" s="9"/>
      <c r="CA669" s="10"/>
      <c r="CB669" s="11"/>
      <c r="CC669" s="6">
        <f>SUMIF(CD$67:CD$97,$D669,CF$67:CF$97)</f>
        <v>0</v>
      </c>
      <c r="CD669" s="9"/>
      <c r="CE669" s="10"/>
      <c r="CF669" s="11"/>
      <c r="CG669" s="6">
        <f>SUMIF(CH$67:CH$97,$D669,CJ$67:CJ$97)</f>
        <v>0</v>
      </c>
      <c r="CH669" s="9"/>
      <c r="CI669" s="10"/>
      <c r="CJ669" s="11"/>
      <c r="CK669" s="6">
        <f>SUMIF(CL$67:CL$97,$D669,CN$67:CN$97)</f>
        <v>0</v>
      </c>
      <c r="CL669" s="9"/>
      <c r="CM669" s="10"/>
      <c r="CN669" s="11"/>
      <c r="CO669" s="6">
        <f>SUMIF(CP$67:CP$97,$D669,CR$67:CR$97)</f>
        <v>0</v>
      </c>
      <c r="CP669" s="9"/>
      <c r="CQ669" s="10"/>
      <c r="CR669" s="11"/>
      <c r="CS669" s="6">
        <f>SUMIF(CT$67:CT$97,$D669,CV$67:CV$97)</f>
        <v>0</v>
      </c>
      <c r="CT669" s="9"/>
      <c r="CU669" s="10"/>
      <c r="CV669" s="11"/>
      <c r="CW669" s="6">
        <f>SUMIF(CX$67:CX$97,$D669,CZ$67:CZ$97)</f>
        <v>0</v>
      </c>
      <c r="CX669" s="9"/>
      <c r="CY669" s="10"/>
      <c r="CZ669" s="11"/>
      <c r="DA669" s="6">
        <f>SUMIF(DB$67:DB$97,$D669,DD$67:DD$97)</f>
        <v>0</v>
      </c>
      <c r="DB669" s="9"/>
      <c r="DC669" s="10"/>
      <c r="DD669" s="11"/>
      <c r="DE669" s="6">
        <f>SUMIF(DF$67:DF$97,$D669,DH$67:DH$97)</f>
        <v>0</v>
      </c>
      <c r="DF669" s="9"/>
      <c r="DG669" s="10"/>
      <c r="DH669" s="11"/>
      <c r="DI669" s="6">
        <f>SUMIF(DJ$67:DJ$97,$D669,DL$67:DL$97)</f>
        <v>0</v>
      </c>
      <c r="DJ669" s="9"/>
      <c r="DK669" s="10"/>
      <c r="DL669" s="11"/>
      <c r="DM669" s="6">
        <f>SUMIF(DN$67:DN$97,$D669,DP$67:DP$97)</f>
        <v>0</v>
      </c>
      <c r="DN669" s="9"/>
      <c r="DO669" s="10"/>
      <c r="DP669" s="11"/>
      <c r="DQ669" s="6">
        <f>SUMIF(DR$67:DR$97,$D669,DT$67:DT$97)</f>
        <v>0</v>
      </c>
      <c r="DR669" s="9"/>
      <c r="DS669" s="10"/>
      <c r="DT669" s="11"/>
      <c r="DU669" s="6">
        <f>SUMIF(DV$67:DV$97,$D669,DX$67:DX$97)</f>
        <v>0</v>
      </c>
      <c r="DV669" s="9"/>
      <c r="DW669" s="10"/>
      <c r="DX669" s="11"/>
      <c r="DY669" s="6">
        <f>SUMIF(DZ$67:DZ$97,$D669,EB$67:EB$97)</f>
        <v>0</v>
      </c>
      <c r="DZ669" s="9"/>
      <c r="EA669" s="10"/>
      <c r="EB669" s="11"/>
      <c r="EC669" s="6">
        <f>SUMIF(ED$67:ED$97,$D669,EF$67:EF$97)</f>
        <v>0</v>
      </c>
      <c r="ED669" s="9"/>
      <c r="EE669" s="10"/>
      <c r="EF669" s="11"/>
      <c r="EG669" s="6">
        <f>SUMIF(EH$67:EH$97,$D669,EJ$67:EJ$97)</f>
        <v>0</v>
      </c>
      <c r="EH669" s="9"/>
      <c r="EI669" s="10"/>
      <c r="EJ669" s="11"/>
      <c r="EK669" s="6">
        <f>SUMIF(EL$67:EL$97,$D669,EN$67:EN$97)</f>
        <v>0</v>
      </c>
      <c r="EL669" s="9"/>
      <c r="EM669" s="10"/>
      <c r="EN669" s="11"/>
      <c r="EO669" s="6">
        <f>SUMIF(EP$67:EP$97,$D669,ER$67:ER$97)</f>
        <v>0</v>
      </c>
      <c r="EP669" s="9"/>
      <c r="EQ669" s="10"/>
      <c r="ER669" s="11"/>
      <c r="ES669" s="6">
        <f>SUMIF(ET$67:ET$97,$D669,EV$67:EV$97)</f>
        <v>0</v>
      </c>
      <c r="ET669" s="9"/>
      <c r="EU669" s="10"/>
      <c r="EV669" s="11"/>
      <c r="EW669" s="6">
        <f>SUMIF(EX$67:EX$97,$D669,EZ$67:EZ$97)</f>
        <v>0</v>
      </c>
      <c r="EX669" s="9"/>
      <c r="EY669" s="10"/>
      <c r="EZ669" s="11"/>
      <c r="FA669" s="6">
        <f>SUMIF(FB$67:FB$97,$D669,FD$67:FD$97)</f>
        <v>0</v>
      </c>
      <c r="FB669" s="9"/>
      <c r="FC669" s="10"/>
      <c r="FD669" s="11"/>
      <c r="FE669" s="6">
        <f>SUMIF(FF$67:FF$97,$D669,FH$67:FH$97)</f>
        <v>0</v>
      </c>
      <c r="FF669" s="9"/>
      <c r="FG669" s="10"/>
      <c r="FH669" s="11"/>
      <c r="FI669" s="6">
        <f>SUMIF(FJ$67:FJ$97,$D669,FL$67:FL$97)</f>
        <v>0</v>
      </c>
      <c r="FJ669" s="9"/>
      <c r="FK669" s="10"/>
      <c r="FL669" s="11"/>
      <c r="FM669" s="6">
        <f>SUMIF(FN$67:FN$97,$D669,FP$67:FP$97)</f>
        <v>0</v>
      </c>
      <c r="FN669" s="9"/>
      <c r="FO669" s="10"/>
      <c r="FP669" s="11"/>
      <c r="FQ669" s="6">
        <f>SUMIF(FR$67:FR$97,$D669,FT$67:FT$97)</f>
        <v>0</v>
      </c>
      <c r="FR669" s="9"/>
      <c r="FS669" s="10"/>
      <c r="FT669" s="11"/>
      <c r="FU669" s="6">
        <f>SUMIF(FV$67:FV$97,$D669,FX$67:FX$97)</f>
        <v>0</v>
      </c>
      <c r="FV669" s="9"/>
      <c r="FW669" s="10"/>
      <c r="FX669" s="11"/>
      <c r="FY669" s="6">
        <f>SUMIF(FZ$67:FZ$97,$D669,GB$67:GB$97)</f>
        <v>0</v>
      </c>
      <c r="FZ669" s="9"/>
      <c r="GA669" s="10"/>
      <c r="GB669" s="11"/>
      <c r="GC669" s="6">
        <f>SUMIF(GD$67:GD$97,$D669,GF$67:GF$97)</f>
        <v>0</v>
      </c>
      <c r="GD669" s="9"/>
      <c r="GE669" s="10"/>
      <c r="GF669" s="11"/>
      <c r="GG669" s="6">
        <f>SUMIF(GH$67:GH$97,$D669,GJ$67:GJ$97)</f>
        <v>0</v>
      </c>
      <c r="GH669" s="9"/>
      <c r="GI669" s="10"/>
      <c r="GJ669" s="11"/>
      <c r="GK669" s="6">
        <f>SUMIF(GL$67:GL$97,$D669,GN$67:GN$97)</f>
        <v>0</v>
      </c>
      <c r="GL669" s="9"/>
      <c r="GM669" s="10"/>
      <c r="GN669" s="11"/>
      <c r="GO669" s="6">
        <f>SUMIF(GP$67:GP$97,$D669,GR$67:GR$97)</f>
        <v>0</v>
      </c>
      <c r="GP669" s="9"/>
      <c r="GQ669" s="10"/>
      <c r="GR669" s="11"/>
      <c r="GS669" s="6">
        <f>SUMIF(GT$67:GT$97,$D669,GV$67:GV$97)</f>
        <v>0</v>
      </c>
      <c r="GT669" s="9"/>
      <c r="GU669" s="10"/>
      <c r="GV669" s="20"/>
      <c r="GW669" s="19">
        <f t="shared" si="16"/>
        <v>0</v>
      </c>
      <c r="GX669" s="472"/>
      <c r="GY669" s="522"/>
    </row>
    <row r="670" spans="1:207" ht="30.75" customHeight="1">
      <c r="A670" s="47" t="s">
        <v>78</v>
      </c>
      <c r="B670" s="496"/>
      <c r="C670" s="177" t="s">
        <v>381</v>
      </c>
      <c r="D670" s="194" t="s">
        <v>382</v>
      </c>
      <c r="E670" s="6">
        <f>SUMIF(F$98:F$128,$D670,H$98:H$128)</f>
        <v>0</v>
      </c>
      <c r="F670" s="9"/>
      <c r="G670" s="10"/>
      <c r="H670" s="11"/>
      <c r="I670" s="6">
        <f>SUMIF(J$98:J$128,$D670,L$98:L$128)</f>
        <v>0</v>
      </c>
      <c r="J670" s="9"/>
      <c r="K670" s="10"/>
      <c r="L670" s="11"/>
      <c r="M670" s="6">
        <f>SUMIF(N$98:N$128,$D670,P$98:P$128)</f>
        <v>0</v>
      </c>
      <c r="N670" s="9"/>
      <c r="O670" s="10"/>
      <c r="P670" s="11"/>
      <c r="Q670" s="6">
        <f>SUMIF(R$98:R$128,$D670,T$98:T$128)</f>
        <v>0</v>
      </c>
      <c r="R670" s="9"/>
      <c r="S670" s="10"/>
      <c r="T670" s="11"/>
      <c r="U670" s="6">
        <f>SUMIF(V$98:V$128,$D670,X$98:X$128)</f>
        <v>0</v>
      </c>
      <c r="V670" s="9"/>
      <c r="W670" s="10"/>
      <c r="X670" s="11"/>
      <c r="Y670" s="6">
        <f>SUMIF(Z$98:Z$128,$D670,AB$98:AB$128)</f>
        <v>0</v>
      </c>
      <c r="Z670" s="9"/>
      <c r="AA670" s="10"/>
      <c r="AB670" s="11"/>
      <c r="AC670" s="6">
        <f>SUMIF(AD$98:AD$128,$D670,AF$98:AF$128)</f>
        <v>0</v>
      </c>
      <c r="AD670" s="9"/>
      <c r="AE670" s="10"/>
      <c r="AF670" s="11"/>
      <c r="AG670" s="6">
        <f>SUMIF(AH$98:AH$128,$D670,AJ$98:AJ$128)</f>
        <v>0</v>
      </c>
      <c r="AH670" s="9"/>
      <c r="AI670" s="10"/>
      <c r="AJ670" s="11"/>
      <c r="AK670" s="6">
        <f>SUMIF(AL$98:AL$128,$D670,AN$98:AN$128)</f>
        <v>0</v>
      </c>
      <c r="AL670" s="9"/>
      <c r="AM670" s="10"/>
      <c r="AN670" s="11"/>
      <c r="AO670" s="6">
        <f>SUMIF(AP$98:AP$128,$D670,AR$98:AR$128)</f>
        <v>0</v>
      </c>
      <c r="AP670" s="9"/>
      <c r="AQ670" s="10"/>
      <c r="AR670" s="11"/>
      <c r="AS670" s="6">
        <f>SUMIF(AT$98:AT$128,$D670,AV$98:AV$128)</f>
        <v>0</v>
      </c>
      <c r="AT670" s="9"/>
      <c r="AU670" s="10"/>
      <c r="AV670" s="11"/>
      <c r="AW670" s="6">
        <f>SUMIF(AX$98:AX$128,$D670,AZ$98:AZ$128)</f>
        <v>0</v>
      </c>
      <c r="AX670" s="9"/>
      <c r="AY670" s="10"/>
      <c r="AZ670" s="11"/>
      <c r="BA670" s="6">
        <f>SUMIF(BB$98:BB$128,$D670,BD$98:BD$128)</f>
        <v>0</v>
      </c>
      <c r="BB670" s="9"/>
      <c r="BC670" s="10"/>
      <c r="BD670" s="11"/>
      <c r="BE670" s="6">
        <f>SUMIF(BF$98:BF$128,$D670,BH$98:BH$128)</f>
        <v>0</v>
      </c>
      <c r="BF670" s="9"/>
      <c r="BG670" s="10"/>
      <c r="BH670" s="11"/>
      <c r="BI670" s="6">
        <f>SUMIF(BJ$98:BJ$128,$D670,BL$98:BL$128)</f>
        <v>0</v>
      </c>
      <c r="BJ670" s="9"/>
      <c r="BK670" s="10"/>
      <c r="BL670" s="11"/>
      <c r="BM670" s="6">
        <f>SUMIF(BN$98:BN$128,$D670,BP$98:BP$128)</f>
        <v>0</v>
      </c>
      <c r="BN670" s="9"/>
      <c r="BO670" s="10"/>
      <c r="BP670" s="11"/>
      <c r="BQ670" s="6">
        <f>SUMIF(BR$98:BR$128,$D670,BT$98:BT$128)</f>
        <v>0</v>
      </c>
      <c r="BR670" s="9"/>
      <c r="BS670" s="10"/>
      <c r="BT670" s="11"/>
      <c r="BU670" s="6">
        <f>SUMIF(BV$98:BV$128,$D670,BX$98:BX$128)</f>
        <v>0</v>
      </c>
      <c r="BV670" s="9"/>
      <c r="BW670" s="10"/>
      <c r="BX670" s="11"/>
      <c r="BY670" s="6">
        <f>SUMIF(BZ$98:BZ$128,$D670,CB$98:CB$128)</f>
        <v>0</v>
      </c>
      <c r="BZ670" s="9"/>
      <c r="CA670" s="10"/>
      <c r="CB670" s="11"/>
      <c r="CC670" s="6">
        <f>SUMIF(CD$98:CD$128,$D670,CF$98:CF$128)</f>
        <v>0</v>
      </c>
      <c r="CD670" s="9"/>
      <c r="CE670" s="10"/>
      <c r="CF670" s="11"/>
      <c r="CG670" s="6">
        <f>SUMIF(CH$98:CH$128,$D670,CJ$98:CJ$128)</f>
        <v>0</v>
      </c>
      <c r="CH670" s="9"/>
      <c r="CI670" s="10"/>
      <c r="CJ670" s="11"/>
      <c r="CK670" s="6">
        <f>SUMIF(CL$98:CL$128,$D670,CN$98:CN$128)</f>
        <v>0</v>
      </c>
      <c r="CL670" s="9"/>
      <c r="CM670" s="10"/>
      <c r="CN670" s="11"/>
      <c r="CO670" s="6">
        <f>SUMIF(CP$98:CP$128,$D670,CR$98:CR$128)</f>
        <v>0</v>
      </c>
      <c r="CP670" s="9"/>
      <c r="CQ670" s="10"/>
      <c r="CR670" s="11"/>
      <c r="CS670" s="6">
        <f>SUMIF(CT$98:CT$128,$D670,CV$98:CV$128)</f>
        <v>0</v>
      </c>
      <c r="CT670" s="9"/>
      <c r="CU670" s="10"/>
      <c r="CV670" s="11"/>
      <c r="CW670" s="6">
        <f>SUMIF(CX$98:CX$128,$D670,CZ$98:CZ$128)</f>
        <v>0</v>
      </c>
      <c r="CX670" s="9"/>
      <c r="CY670" s="10"/>
      <c r="CZ670" s="11"/>
      <c r="DA670" s="6">
        <f>SUMIF(DB$98:DB$128,$D670,DD$98:DD$128)</f>
        <v>0</v>
      </c>
      <c r="DB670" s="9"/>
      <c r="DC670" s="10"/>
      <c r="DD670" s="11"/>
      <c r="DE670" s="6">
        <f>SUMIF(DF$98:DF$128,$D670,DH$98:DH$128)</f>
        <v>0</v>
      </c>
      <c r="DF670" s="9"/>
      <c r="DG670" s="10"/>
      <c r="DH670" s="11"/>
      <c r="DI670" s="6">
        <f>SUMIF(DJ$98:DJ$128,$D670,DL$98:DL$128)</f>
        <v>0</v>
      </c>
      <c r="DJ670" s="9"/>
      <c r="DK670" s="10"/>
      <c r="DL670" s="11"/>
      <c r="DM670" s="6">
        <f>SUMIF(DN$98:DN$128,$D670,DP$98:DP$128)</f>
        <v>0</v>
      </c>
      <c r="DN670" s="9"/>
      <c r="DO670" s="10"/>
      <c r="DP670" s="11"/>
      <c r="DQ670" s="6">
        <f>SUMIF(DR$98:DR$128,$D670,DT$98:DT$128)</f>
        <v>0</v>
      </c>
      <c r="DR670" s="9"/>
      <c r="DS670" s="10"/>
      <c r="DT670" s="11"/>
      <c r="DU670" s="6">
        <f>SUMIF(DV$98:DV$128,$D670,DX$98:DX$128)</f>
        <v>0</v>
      </c>
      <c r="DV670" s="9"/>
      <c r="DW670" s="10"/>
      <c r="DX670" s="11"/>
      <c r="DY670" s="6">
        <f>SUMIF(DZ$98:DZ$128,$D670,EB$98:EB$128)</f>
        <v>0</v>
      </c>
      <c r="DZ670" s="9"/>
      <c r="EA670" s="10"/>
      <c r="EB670" s="11"/>
      <c r="EC670" s="6">
        <f>SUMIF(ED$98:ED$128,$D670,EF$98:EF$128)</f>
        <v>0</v>
      </c>
      <c r="ED670" s="9"/>
      <c r="EE670" s="10"/>
      <c r="EF670" s="11"/>
      <c r="EG670" s="6">
        <f>SUMIF(EH$98:EH$128,$D670,EJ$98:EJ$128)</f>
        <v>0</v>
      </c>
      <c r="EH670" s="9"/>
      <c r="EI670" s="10"/>
      <c r="EJ670" s="11"/>
      <c r="EK670" s="6">
        <f>SUMIF(EL$98:EL$128,$D670,EN$98:EN$128)</f>
        <v>0</v>
      </c>
      <c r="EL670" s="9"/>
      <c r="EM670" s="10"/>
      <c r="EN670" s="11"/>
      <c r="EO670" s="6">
        <f>SUMIF(EP$98:EP$128,$D670,ER$98:ER$128)</f>
        <v>0</v>
      </c>
      <c r="EP670" s="9"/>
      <c r="EQ670" s="10"/>
      <c r="ER670" s="11"/>
      <c r="ES670" s="6">
        <f>SUMIF(ET$98:ET$128,$D670,EV$98:EV$128)</f>
        <v>0</v>
      </c>
      <c r="ET670" s="9"/>
      <c r="EU670" s="10"/>
      <c r="EV670" s="11"/>
      <c r="EW670" s="6">
        <f>SUMIF(EX$98:EX$128,$D670,EZ$98:EZ$128)</f>
        <v>0</v>
      </c>
      <c r="EX670" s="9"/>
      <c r="EY670" s="10"/>
      <c r="EZ670" s="11"/>
      <c r="FA670" s="6">
        <f>SUMIF(FB$98:FB$128,$D670,FD$98:FD$128)</f>
        <v>0</v>
      </c>
      <c r="FB670" s="9"/>
      <c r="FC670" s="10"/>
      <c r="FD670" s="11"/>
      <c r="FE670" s="6">
        <f>SUMIF(FF$98:FF$128,$D670,FH$98:FH$128)</f>
        <v>0</v>
      </c>
      <c r="FF670" s="9"/>
      <c r="FG670" s="10"/>
      <c r="FH670" s="11"/>
      <c r="FI670" s="6">
        <f>SUMIF(FJ$98:FJ$128,$D670,FL$98:FL$128)</f>
        <v>0</v>
      </c>
      <c r="FJ670" s="9"/>
      <c r="FK670" s="10"/>
      <c r="FL670" s="11"/>
      <c r="FM670" s="6">
        <f>SUMIF(FN$98:FN$128,$D670,FP$98:FP$128)</f>
        <v>0</v>
      </c>
      <c r="FN670" s="9"/>
      <c r="FO670" s="10"/>
      <c r="FP670" s="11"/>
      <c r="FQ670" s="6">
        <f>SUMIF(FR$98:FR$128,$D670,FT$98:FT$128)</f>
        <v>0</v>
      </c>
      <c r="FR670" s="9"/>
      <c r="FS670" s="10"/>
      <c r="FT670" s="11"/>
      <c r="FU670" s="6">
        <f>SUMIF(FV$98:FV$128,$D670,FX$98:FX$128)</f>
        <v>0</v>
      </c>
      <c r="FV670" s="9"/>
      <c r="FW670" s="10"/>
      <c r="FX670" s="11"/>
      <c r="FY670" s="6">
        <f>SUMIF(FZ$98:FZ$128,$D670,GB$98:GB$128)</f>
        <v>0</v>
      </c>
      <c r="FZ670" s="9"/>
      <c r="GA670" s="10"/>
      <c r="GB670" s="11"/>
      <c r="GC670" s="6">
        <f>SUMIF(GD$98:GD$128,$D670,GF$98:GF$128)</f>
        <v>0</v>
      </c>
      <c r="GD670" s="9"/>
      <c r="GE670" s="10"/>
      <c r="GF670" s="11"/>
      <c r="GG670" s="6">
        <f>SUMIF(GH$98:GH$128,$D670,GJ$98:GJ$128)</f>
        <v>0</v>
      </c>
      <c r="GH670" s="9"/>
      <c r="GI670" s="10"/>
      <c r="GJ670" s="11"/>
      <c r="GK670" s="6">
        <f>SUMIF(GL$98:GL$128,$D670,GN$98:GN$128)</f>
        <v>0</v>
      </c>
      <c r="GL670" s="9"/>
      <c r="GM670" s="10"/>
      <c r="GN670" s="11"/>
      <c r="GO670" s="6">
        <f>SUMIF(GP$98:GP$128,$D670,GR$98:GR$128)</f>
        <v>0</v>
      </c>
      <c r="GP670" s="9"/>
      <c r="GQ670" s="10"/>
      <c r="GR670" s="11"/>
      <c r="GS670" s="6">
        <f>SUMIF(GT$98:GT$128,$D670,GV$98:GV$128)</f>
        <v>0</v>
      </c>
      <c r="GT670" s="9"/>
      <c r="GU670" s="10"/>
      <c r="GV670" s="20"/>
      <c r="GW670" s="19">
        <f t="shared" si="16"/>
        <v>0</v>
      </c>
      <c r="GX670" s="472"/>
      <c r="GY670" s="522"/>
    </row>
    <row r="671" spans="1:207" ht="30.75" customHeight="1">
      <c r="A671" s="47" t="s">
        <v>79</v>
      </c>
      <c r="B671" s="496"/>
      <c r="C671" s="177" t="s">
        <v>381</v>
      </c>
      <c r="D671" s="194" t="s">
        <v>382</v>
      </c>
      <c r="E671" s="6">
        <f>SUMIF(F$129:F$159,$D671,H$129:H$159)</f>
        <v>0</v>
      </c>
      <c r="F671" s="9"/>
      <c r="G671" s="10"/>
      <c r="H671" s="11"/>
      <c r="I671" s="6">
        <f>SUMIF(J$129:J$159,$D671,L$129:L$159)</f>
        <v>0</v>
      </c>
      <c r="J671" s="9"/>
      <c r="K671" s="10"/>
      <c r="L671" s="11"/>
      <c r="M671" s="6">
        <f>SUMIF(N$129:N$159,$D671,P$129:P$159)</f>
        <v>0</v>
      </c>
      <c r="N671" s="9"/>
      <c r="O671" s="10"/>
      <c r="P671" s="11"/>
      <c r="Q671" s="6">
        <f>SUMIF(R$129:R$159,$D671,T$129:T$159)</f>
        <v>0</v>
      </c>
      <c r="R671" s="9"/>
      <c r="S671" s="10"/>
      <c r="T671" s="11"/>
      <c r="U671" s="6">
        <f>SUMIF(V$129:V$159,$D671,X$129:X$159)</f>
        <v>0</v>
      </c>
      <c r="V671" s="9"/>
      <c r="W671" s="10"/>
      <c r="X671" s="11"/>
      <c r="Y671" s="6">
        <f>SUMIF(Z$129:Z$159,$D671,AB$129:AB$159)</f>
        <v>0</v>
      </c>
      <c r="Z671" s="9"/>
      <c r="AA671" s="10"/>
      <c r="AB671" s="11"/>
      <c r="AC671" s="6">
        <f>SUMIF(AD$129:AD$159,$D671,AF$129:AF$159)</f>
        <v>0</v>
      </c>
      <c r="AD671" s="9"/>
      <c r="AE671" s="10"/>
      <c r="AF671" s="11"/>
      <c r="AG671" s="6">
        <f>SUMIF(AH$129:AH$159,$D671,AJ$129:AJ$159)</f>
        <v>0</v>
      </c>
      <c r="AH671" s="9"/>
      <c r="AI671" s="10"/>
      <c r="AJ671" s="11"/>
      <c r="AK671" s="6">
        <f>SUMIF(AL$129:AL$159,$D671,AN$129:AN$159)</f>
        <v>0</v>
      </c>
      <c r="AL671" s="9"/>
      <c r="AM671" s="10"/>
      <c r="AN671" s="11"/>
      <c r="AO671" s="6">
        <f>SUMIF(AP$129:AP$159,$D671,AR$129:AR$159)</f>
        <v>0</v>
      </c>
      <c r="AP671" s="9"/>
      <c r="AQ671" s="10"/>
      <c r="AR671" s="11"/>
      <c r="AS671" s="6">
        <f>SUMIF(AT$129:AT$159,$D671,AV$129:AV$159)</f>
        <v>0</v>
      </c>
      <c r="AT671" s="9"/>
      <c r="AU671" s="10"/>
      <c r="AV671" s="11"/>
      <c r="AW671" s="6">
        <f>SUMIF(AX$129:AX$159,$D671,AZ$129:AZ$159)</f>
        <v>0</v>
      </c>
      <c r="AX671" s="9"/>
      <c r="AY671" s="10"/>
      <c r="AZ671" s="11"/>
      <c r="BA671" s="6">
        <f>SUMIF(BB$129:BB$159,$D671,BD$129:BD$159)</f>
        <v>0</v>
      </c>
      <c r="BB671" s="9"/>
      <c r="BC671" s="10"/>
      <c r="BD671" s="11"/>
      <c r="BE671" s="6">
        <f>SUMIF(BF$129:BF$159,$D671,BH$129:BH$159)</f>
        <v>0</v>
      </c>
      <c r="BF671" s="9"/>
      <c r="BG671" s="10"/>
      <c r="BH671" s="11"/>
      <c r="BI671" s="6">
        <f>SUMIF(BJ$129:BJ$159,$D671,BL$129:BL$159)</f>
        <v>0</v>
      </c>
      <c r="BJ671" s="9"/>
      <c r="BK671" s="10"/>
      <c r="BL671" s="11"/>
      <c r="BM671" s="6">
        <f>SUMIF(BN$129:BN$159,$D671,BP$129:BP$159)</f>
        <v>0</v>
      </c>
      <c r="BN671" s="9"/>
      <c r="BO671" s="10"/>
      <c r="BP671" s="11"/>
      <c r="BQ671" s="6">
        <f>SUMIF(BR$129:BR$159,$D671,BT$129:BT$159)</f>
        <v>0</v>
      </c>
      <c r="BR671" s="9"/>
      <c r="BS671" s="10"/>
      <c r="BT671" s="11"/>
      <c r="BU671" s="6">
        <f>SUMIF(BV$129:BV$159,$D671,BX$129:BX$159)</f>
        <v>0</v>
      </c>
      <c r="BV671" s="9"/>
      <c r="BW671" s="10"/>
      <c r="BX671" s="11"/>
      <c r="BY671" s="6">
        <f>SUMIF(BZ$129:BZ$159,$D671,CB$129:CB$159)</f>
        <v>0</v>
      </c>
      <c r="BZ671" s="9"/>
      <c r="CA671" s="10"/>
      <c r="CB671" s="11"/>
      <c r="CC671" s="6">
        <f>SUMIF(CD$129:CD$159,$D671,CF$129:CF$159)</f>
        <v>0</v>
      </c>
      <c r="CD671" s="9"/>
      <c r="CE671" s="10"/>
      <c r="CF671" s="11"/>
      <c r="CG671" s="6">
        <f>SUMIF(CH$129:CH$159,$D671,CJ$129:CJ$159)</f>
        <v>0</v>
      </c>
      <c r="CH671" s="9"/>
      <c r="CI671" s="10"/>
      <c r="CJ671" s="11"/>
      <c r="CK671" s="6">
        <f>SUMIF(CL$129:CL$159,$D671,CN$129:CN$159)</f>
        <v>0</v>
      </c>
      <c r="CL671" s="9"/>
      <c r="CM671" s="10"/>
      <c r="CN671" s="11"/>
      <c r="CO671" s="6">
        <f>SUMIF(CP$129:CP$159,$D671,CR$129:CR$159)</f>
        <v>0</v>
      </c>
      <c r="CP671" s="9"/>
      <c r="CQ671" s="10"/>
      <c r="CR671" s="11"/>
      <c r="CS671" s="6">
        <f>SUMIF(CT$129:CT$159,$D671,CV$129:CV$159)</f>
        <v>0</v>
      </c>
      <c r="CT671" s="9"/>
      <c r="CU671" s="10"/>
      <c r="CV671" s="11"/>
      <c r="CW671" s="6">
        <f>SUMIF(CX$129:CX$159,$D671,CZ$129:CZ$159)</f>
        <v>0</v>
      </c>
      <c r="CX671" s="9"/>
      <c r="CY671" s="10"/>
      <c r="CZ671" s="11"/>
      <c r="DA671" s="6">
        <f>SUMIF(DB$129:DB$159,$D671,DD$129:DD$159)</f>
        <v>0</v>
      </c>
      <c r="DB671" s="9"/>
      <c r="DC671" s="10"/>
      <c r="DD671" s="11"/>
      <c r="DE671" s="6">
        <f>SUMIF(DF$129:DF$159,$D671,DH$129:DH$159)</f>
        <v>0</v>
      </c>
      <c r="DF671" s="9"/>
      <c r="DG671" s="10"/>
      <c r="DH671" s="11"/>
      <c r="DI671" s="6">
        <f>SUMIF(DJ$129:DJ$159,$D671,DL$129:DL$159)</f>
        <v>0</v>
      </c>
      <c r="DJ671" s="9"/>
      <c r="DK671" s="10"/>
      <c r="DL671" s="11"/>
      <c r="DM671" s="6">
        <f>SUMIF(DN$129:DN$159,$D671,DP$129:DP$159)</f>
        <v>0</v>
      </c>
      <c r="DN671" s="9"/>
      <c r="DO671" s="10"/>
      <c r="DP671" s="11"/>
      <c r="DQ671" s="6">
        <f>SUMIF(DR$129:DR$159,$D671,DT$129:DT$159)</f>
        <v>0</v>
      </c>
      <c r="DR671" s="9"/>
      <c r="DS671" s="10"/>
      <c r="DT671" s="11"/>
      <c r="DU671" s="6">
        <f>SUMIF(DV$129:DV$159,$D671,DX$129:DX$159)</f>
        <v>0</v>
      </c>
      <c r="DV671" s="9"/>
      <c r="DW671" s="10"/>
      <c r="DX671" s="11"/>
      <c r="DY671" s="6">
        <f>SUMIF(DZ$129:DZ$159,$D671,EB$129:EB$159)</f>
        <v>0</v>
      </c>
      <c r="DZ671" s="9"/>
      <c r="EA671" s="10"/>
      <c r="EB671" s="11"/>
      <c r="EC671" s="6">
        <f>SUMIF(ED$129:ED$159,$D671,EF$129:EF$159)</f>
        <v>0</v>
      </c>
      <c r="ED671" s="9"/>
      <c r="EE671" s="10"/>
      <c r="EF671" s="11"/>
      <c r="EG671" s="6">
        <f>SUMIF(EH$129:EH$159,$D671,EJ$129:EJ$159)</f>
        <v>0</v>
      </c>
      <c r="EH671" s="9"/>
      <c r="EI671" s="10"/>
      <c r="EJ671" s="11"/>
      <c r="EK671" s="6">
        <f>SUMIF(EL$129:EL$159,$D671,EN$129:EN$159)</f>
        <v>0</v>
      </c>
      <c r="EL671" s="9"/>
      <c r="EM671" s="10"/>
      <c r="EN671" s="11"/>
      <c r="EO671" s="6">
        <f>SUMIF(EP$129:EP$159,$D671,ER$129:ER$159)</f>
        <v>0</v>
      </c>
      <c r="EP671" s="9"/>
      <c r="EQ671" s="10"/>
      <c r="ER671" s="11"/>
      <c r="ES671" s="6">
        <f>SUMIF(ET$129:ET$159,$D671,EV$129:EV$159)</f>
        <v>0</v>
      </c>
      <c r="ET671" s="9"/>
      <c r="EU671" s="10"/>
      <c r="EV671" s="11"/>
      <c r="EW671" s="6">
        <f>SUMIF(EX$129:EX$159,$D671,EZ$129:EZ$159)</f>
        <v>0</v>
      </c>
      <c r="EX671" s="9"/>
      <c r="EY671" s="10"/>
      <c r="EZ671" s="11"/>
      <c r="FA671" s="6">
        <f>SUMIF(FB$129:FB$159,$D671,FD$129:FD$159)</f>
        <v>0</v>
      </c>
      <c r="FB671" s="9"/>
      <c r="FC671" s="10"/>
      <c r="FD671" s="11"/>
      <c r="FE671" s="6">
        <f>SUMIF(FF$129:FF$159,$D671,FH$129:FH$159)</f>
        <v>0</v>
      </c>
      <c r="FF671" s="9"/>
      <c r="FG671" s="10"/>
      <c r="FH671" s="11"/>
      <c r="FI671" s="6">
        <f>SUMIF(FJ$129:FJ$159,$D671,FL$129:FL$159)</f>
        <v>0</v>
      </c>
      <c r="FJ671" s="9"/>
      <c r="FK671" s="10"/>
      <c r="FL671" s="11"/>
      <c r="FM671" s="6">
        <f>SUMIF(FN$129:FN$159,$D671,FP$129:FP$159)</f>
        <v>0</v>
      </c>
      <c r="FN671" s="9"/>
      <c r="FO671" s="10"/>
      <c r="FP671" s="11"/>
      <c r="FQ671" s="6">
        <f>SUMIF(FR$129:FR$159,$D671,FT$129:FT$159)</f>
        <v>0</v>
      </c>
      <c r="FR671" s="9"/>
      <c r="FS671" s="10"/>
      <c r="FT671" s="11"/>
      <c r="FU671" s="6">
        <f>SUMIF(FV$129:FV$159,$D671,FX$129:FX$159)</f>
        <v>0</v>
      </c>
      <c r="FV671" s="9"/>
      <c r="FW671" s="10"/>
      <c r="FX671" s="11"/>
      <c r="FY671" s="6">
        <f>SUMIF(FZ$129:FZ$159,$D671,GB$129:GB$159)</f>
        <v>0</v>
      </c>
      <c r="FZ671" s="9"/>
      <c r="GA671" s="10"/>
      <c r="GB671" s="11"/>
      <c r="GC671" s="6">
        <f>SUMIF(GD$129:GD$159,$D671,GF$129:GF$159)</f>
        <v>0</v>
      </c>
      <c r="GD671" s="9"/>
      <c r="GE671" s="10"/>
      <c r="GF671" s="11"/>
      <c r="GG671" s="6">
        <f>SUMIF(GH$129:GH$159,$D671,GJ$129:GJ$159)</f>
        <v>0</v>
      </c>
      <c r="GH671" s="9"/>
      <c r="GI671" s="10"/>
      <c r="GJ671" s="11"/>
      <c r="GK671" s="6">
        <f>SUMIF(GL$129:GL$159,$D671,GN$129:GN$159)</f>
        <v>0</v>
      </c>
      <c r="GL671" s="9"/>
      <c r="GM671" s="10"/>
      <c r="GN671" s="11"/>
      <c r="GO671" s="6">
        <f>SUMIF(GP$129:GP$159,$D671,GR$129:GR$159)</f>
        <v>0</v>
      </c>
      <c r="GP671" s="9"/>
      <c r="GQ671" s="10"/>
      <c r="GR671" s="11"/>
      <c r="GS671" s="6">
        <f>SUMIF(GT$129:GT$159,$D671,GV$129:GV$159)</f>
        <v>0</v>
      </c>
      <c r="GT671" s="9"/>
      <c r="GU671" s="10"/>
      <c r="GV671" s="20"/>
      <c r="GW671" s="19">
        <f t="shared" si="16"/>
        <v>0</v>
      </c>
      <c r="GX671" s="472"/>
      <c r="GY671" s="522"/>
    </row>
    <row r="672" spans="1:207" ht="30.75" customHeight="1">
      <c r="A672" s="47" t="s">
        <v>80</v>
      </c>
      <c r="B672" s="496"/>
      <c r="C672" s="177" t="s">
        <v>381</v>
      </c>
      <c r="D672" s="194" t="s">
        <v>382</v>
      </c>
      <c r="E672" s="6">
        <f>SUMIF(F$160:F$190,$D672,H$160:H$190)</f>
        <v>0</v>
      </c>
      <c r="F672" s="9"/>
      <c r="G672" s="10"/>
      <c r="H672" s="11"/>
      <c r="I672" s="6">
        <f>SUMIF(J$160:J$190,$D672,L$160:L$190)</f>
        <v>0</v>
      </c>
      <c r="J672" s="9"/>
      <c r="K672" s="10"/>
      <c r="L672" s="11"/>
      <c r="M672" s="6">
        <f>SUMIF(N$160:N$190,$D672,P$160:P$190)</f>
        <v>0</v>
      </c>
      <c r="N672" s="9"/>
      <c r="O672" s="10"/>
      <c r="P672" s="11"/>
      <c r="Q672" s="6">
        <f>SUMIF(R$160:R$190,$D672,T$160:T$190)</f>
        <v>0</v>
      </c>
      <c r="R672" s="9"/>
      <c r="S672" s="10"/>
      <c r="T672" s="11"/>
      <c r="U672" s="6">
        <f>SUMIF(V$160:V$190,$D672,X$160:X$190)</f>
        <v>0</v>
      </c>
      <c r="V672" s="9"/>
      <c r="W672" s="10"/>
      <c r="X672" s="11"/>
      <c r="Y672" s="6">
        <f>SUMIF(Z$160:Z$190,$D672,AB$160:AB$190)</f>
        <v>0</v>
      </c>
      <c r="Z672" s="9"/>
      <c r="AA672" s="10"/>
      <c r="AB672" s="11"/>
      <c r="AC672" s="6">
        <f>SUMIF(AD$160:AD$190,$D672,AF$160:AF$190)</f>
        <v>0</v>
      </c>
      <c r="AD672" s="9"/>
      <c r="AE672" s="10"/>
      <c r="AF672" s="11"/>
      <c r="AG672" s="6">
        <f>SUMIF(AH$160:AH$190,$D672,AJ$160:AJ$190)</f>
        <v>0</v>
      </c>
      <c r="AH672" s="9"/>
      <c r="AI672" s="10"/>
      <c r="AJ672" s="11"/>
      <c r="AK672" s="6">
        <f>SUMIF(AL$160:AL$190,$D672,AN$160:AN$190)</f>
        <v>0</v>
      </c>
      <c r="AL672" s="9"/>
      <c r="AM672" s="10"/>
      <c r="AN672" s="11"/>
      <c r="AO672" s="6">
        <f>SUMIF(AP$160:AP$190,$D672,AR$160:AR$190)</f>
        <v>0</v>
      </c>
      <c r="AP672" s="9"/>
      <c r="AQ672" s="10"/>
      <c r="AR672" s="11"/>
      <c r="AS672" s="6">
        <f>SUMIF(AT$160:AT$190,$D672,AV$160:AV$190)</f>
        <v>0</v>
      </c>
      <c r="AT672" s="9"/>
      <c r="AU672" s="10"/>
      <c r="AV672" s="11"/>
      <c r="AW672" s="6">
        <f>SUMIF(AX$160:AX$190,$D672,AZ$160:AZ$190)</f>
        <v>0</v>
      </c>
      <c r="AX672" s="9"/>
      <c r="AY672" s="10"/>
      <c r="AZ672" s="11"/>
      <c r="BA672" s="6">
        <f>SUMIF(BB$160:BB$190,$D672,BD$160:BD$190)</f>
        <v>0</v>
      </c>
      <c r="BB672" s="9"/>
      <c r="BC672" s="10"/>
      <c r="BD672" s="11"/>
      <c r="BE672" s="6">
        <f>SUMIF(BF$160:BF$190,$D672,BH$160:BH$190)</f>
        <v>0</v>
      </c>
      <c r="BF672" s="9"/>
      <c r="BG672" s="10"/>
      <c r="BH672" s="11"/>
      <c r="BI672" s="6">
        <f>SUMIF(BJ$160:BJ$190,$D672,BL$160:BL$190)</f>
        <v>0</v>
      </c>
      <c r="BJ672" s="9"/>
      <c r="BK672" s="10"/>
      <c r="BL672" s="11"/>
      <c r="BM672" s="6">
        <f>SUMIF(BN$160:BN$190,$D672,BP$160:BP$190)</f>
        <v>0</v>
      </c>
      <c r="BN672" s="9"/>
      <c r="BO672" s="10"/>
      <c r="BP672" s="11"/>
      <c r="BQ672" s="6">
        <f>SUMIF(BR$160:BR$190,$D672,BT$160:BT$190)</f>
        <v>0</v>
      </c>
      <c r="BR672" s="9"/>
      <c r="BS672" s="10"/>
      <c r="BT672" s="11"/>
      <c r="BU672" s="6">
        <f>SUMIF(BV$160:BV$190,$D672,BX$160:BX$190)</f>
        <v>0</v>
      </c>
      <c r="BV672" s="9"/>
      <c r="BW672" s="10"/>
      <c r="BX672" s="11"/>
      <c r="BY672" s="6">
        <f>SUMIF(BZ$160:BZ$190,$D672,CB$160:CB$190)</f>
        <v>0</v>
      </c>
      <c r="BZ672" s="9"/>
      <c r="CA672" s="10"/>
      <c r="CB672" s="11"/>
      <c r="CC672" s="6">
        <f>SUMIF(CD$160:CD$190,$D672,CF$160:CF$190)</f>
        <v>0</v>
      </c>
      <c r="CD672" s="9"/>
      <c r="CE672" s="10"/>
      <c r="CF672" s="11"/>
      <c r="CG672" s="6">
        <f>SUMIF(CH$160:CH$190,$D672,CJ$160:CJ$190)</f>
        <v>0</v>
      </c>
      <c r="CH672" s="9"/>
      <c r="CI672" s="10"/>
      <c r="CJ672" s="11"/>
      <c r="CK672" s="6">
        <f>SUMIF(CL$160:CL$190,$D672,CN$160:CN$190)</f>
        <v>0</v>
      </c>
      <c r="CL672" s="9"/>
      <c r="CM672" s="10"/>
      <c r="CN672" s="11"/>
      <c r="CO672" s="6">
        <f>SUMIF(CP$160:CP$190,$D672,CR$160:CR$190)</f>
        <v>0</v>
      </c>
      <c r="CP672" s="9"/>
      <c r="CQ672" s="10"/>
      <c r="CR672" s="11"/>
      <c r="CS672" s="6">
        <f>SUMIF(CT$160:CT$190,$D672,CV$160:CV$190)</f>
        <v>0</v>
      </c>
      <c r="CT672" s="9"/>
      <c r="CU672" s="10"/>
      <c r="CV672" s="11"/>
      <c r="CW672" s="6">
        <f>SUMIF(CX$160:CX$190,$D672,CZ$160:CZ$190)</f>
        <v>0</v>
      </c>
      <c r="CX672" s="9"/>
      <c r="CY672" s="10"/>
      <c r="CZ672" s="11"/>
      <c r="DA672" s="6">
        <f>SUMIF(DB$160:DB$190,$D672,DD$160:DD$190)</f>
        <v>0</v>
      </c>
      <c r="DB672" s="9"/>
      <c r="DC672" s="10"/>
      <c r="DD672" s="11"/>
      <c r="DE672" s="6">
        <f>SUMIF(DF$160:DF$190,$D672,DH$160:DH$190)</f>
        <v>0</v>
      </c>
      <c r="DF672" s="9"/>
      <c r="DG672" s="10"/>
      <c r="DH672" s="11"/>
      <c r="DI672" s="6">
        <f>SUMIF(DJ$160:DJ$190,$D672,DL$160:DL$190)</f>
        <v>0</v>
      </c>
      <c r="DJ672" s="9"/>
      <c r="DK672" s="10"/>
      <c r="DL672" s="11"/>
      <c r="DM672" s="6">
        <f>SUMIF(DN$160:DN$190,$D672,DP$160:DP$190)</f>
        <v>0</v>
      </c>
      <c r="DN672" s="9"/>
      <c r="DO672" s="10"/>
      <c r="DP672" s="11"/>
      <c r="DQ672" s="6">
        <f>SUMIF(DR$160:DR$190,$D672,DT$160:DT$190)</f>
        <v>0</v>
      </c>
      <c r="DR672" s="9"/>
      <c r="DS672" s="10"/>
      <c r="DT672" s="11"/>
      <c r="DU672" s="6">
        <f>SUMIF(DV$160:DV$190,$D672,DX$160:DX$190)</f>
        <v>0</v>
      </c>
      <c r="DV672" s="9"/>
      <c r="DW672" s="10"/>
      <c r="DX672" s="11"/>
      <c r="DY672" s="6">
        <f>SUMIF(DZ$160:DZ$190,$D672,EB$160:EB$190)</f>
        <v>0</v>
      </c>
      <c r="DZ672" s="9"/>
      <c r="EA672" s="10"/>
      <c r="EB672" s="11"/>
      <c r="EC672" s="6">
        <f>SUMIF(ED$160:ED$190,$D672,EF$160:EF$190)</f>
        <v>0</v>
      </c>
      <c r="ED672" s="9"/>
      <c r="EE672" s="10"/>
      <c r="EF672" s="11"/>
      <c r="EG672" s="6">
        <f>SUMIF(EH$160:EH$190,$D672,EJ$160:EJ$190)</f>
        <v>0</v>
      </c>
      <c r="EH672" s="9"/>
      <c r="EI672" s="10"/>
      <c r="EJ672" s="11"/>
      <c r="EK672" s="6">
        <f>SUMIF(EL$160:EL$190,$D672,EN$160:EN$190)</f>
        <v>0</v>
      </c>
      <c r="EL672" s="9"/>
      <c r="EM672" s="10"/>
      <c r="EN672" s="11"/>
      <c r="EO672" s="6">
        <f>SUMIF(EP$160:EP$190,$D672,ER$160:ER$190)</f>
        <v>0</v>
      </c>
      <c r="EP672" s="9"/>
      <c r="EQ672" s="10"/>
      <c r="ER672" s="11"/>
      <c r="ES672" s="6">
        <f>SUMIF(ET$160:ET$190,$D672,EV$160:EV$190)</f>
        <v>0</v>
      </c>
      <c r="ET672" s="9"/>
      <c r="EU672" s="10"/>
      <c r="EV672" s="11"/>
      <c r="EW672" s="6">
        <f>SUMIF(EX$160:EX$190,$D672,EZ$160:EZ$190)</f>
        <v>0</v>
      </c>
      <c r="EX672" s="9"/>
      <c r="EY672" s="10"/>
      <c r="EZ672" s="11"/>
      <c r="FA672" s="6">
        <f>SUMIF(FB$160:FB$190,$D672,FD$160:FD$190)</f>
        <v>0</v>
      </c>
      <c r="FB672" s="9"/>
      <c r="FC672" s="10"/>
      <c r="FD672" s="11"/>
      <c r="FE672" s="6">
        <f>SUMIF(FF$160:FF$190,$D672,FH$160:FH$190)</f>
        <v>0</v>
      </c>
      <c r="FF672" s="9"/>
      <c r="FG672" s="10"/>
      <c r="FH672" s="11"/>
      <c r="FI672" s="6">
        <f>SUMIF(FJ$160:FJ$190,$D672,FL$160:FL$190)</f>
        <v>0</v>
      </c>
      <c r="FJ672" s="9"/>
      <c r="FK672" s="10"/>
      <c r="FL672" s="11"/>
      <c r="FM672" s="6">
        <f>SUMIF(FN$160:FN$190,$D672,FP$160:FP$190)</f>
        <v>0</v>
      </c>
      <c r="FN672" s="9"/>
      <c r="FO672" s="10"/>
      <c r="FP672" s="11"/>
      <c r="FQ672" s="6">
        <f>SUMIF(FR$160:FR$190,$D672,FT$160:FT$190)</f>
        <v>0</v>
      </c>
      <c r="FR672" s="9"/>
      <c r="FS672" s="10"/>
      <c r="FT672" s="11"/>
      <c r="FU672" s="6">
        <f>SUMIF(FV$160:FV$190,$D672,FX$160:FX$190)</f>
        <v>0</v>
      </c>
      <c r="FV672" s="9"/>
      <c r="FW672" s="10"/>
      <c r="FX672" s="11"/>
      <c r="FY672" s="6">
        <f>SUMIF(FZ$160:FZ$190,$D672,GB$160:GB$190)</f>
        <v>0</v>
      </c>
      <c r="FZ672" s="9"/>
      <c r="GA672" s="10"/>
      <c r="GB672" s="11"/>
      <c r="GC672" s="6">
        <f>SUMIF(GD$160:GD$190,$D672,GF$160:GF$190)</f>
        <v>0</v>
      </c>
      <c r="GD672" s="9"/>
      <c r="GE672" s="10"/>
      <c r="GF672" s="11"/>
      <c r="GG672" s="6">
        <f>SUMIF(GH$160:GH$190,$D672,GJ$160:GJ$190)</f>
        <v>0</v>
      </c>
      <c r="GH672" s="9"/>
      <c r="GI672" s="10"/>
      <c r="GJ672" s="11"/>
      <c r="GK672" s="6">
        <f>SUMIF(GL$160:GL$190,$D672,GN$160:GN$190)</f>
        <v>0</v>
      </c>
      <c r="GL672" s="9"/>
      <c r="GM672" s="10"/>
      <c r="GN672" s="11"/>
      <c r="GO672" s="6">
        <f>SUMIF(GP$160:GP$190,$D672,GR$160:GR$190)</f>
        <v>0</v>
      </c>
      <c r="GP672" s="9"/>
      <c r="GQ672" s="10"/>
      <c r="GR672" s="11"/>
      <c r="GS672" s="6">
        <f>SUMIF(GT$160:GT$190,$D672,GV$160:GV$190)</f>
        <v>0</v>
      </c>
      <c r="GT672" s="9"/>
      <c r="GU672" s="10"/>
      <c r="GV672" s="20"/>
      <c r="GW672" s="19">
        <f t="shared" si="16"/>
        <v>0</v>
      </c>
      <c r="GX672" s="472"/>
      <c r="GY672" s="522"/>
    </row>
    <row r="673" spans="1:207" ht="30.75" customHeight="1">
      <c r="A673" s="47" t="s">
        <v>81</v>
      </c>
      <c r="B673" s="496"/>
      <c r="C673" s="177" t="s">
        <v>381</v>
      </c>
      <c r="D673" s="194" t="s">
        <v>382</v>
      </c>
      <c r="E673" s="6">
        <f>SUMIF(F$191:F$221,$D673,H$191:H$221)</f>
        <v>0</v>
      </c>
      <c r="F673" s="9"/>
      <c r="G673" s="10"/>
      <c r="H673" s="11"/>
      <c r="I673" s="6">
        <f>SUMIF(J$191:J$221,$D673,L$191:L$221)</f>
        <v>0</v>
      </c>
      <c r="J673" s="9"/>
      <c r="K673" s="10"/>
      <c r="L673" s="11"/>
      <c r="M673" s="6">
        <f>SUMIF(N$191:N$221,$D673,P$191:P$221)</f>
        <v>0</v>
      </c>
      <c r="N673" s="9"/>
      <c r="O673" s="10"/>
      <c r="P673" s="11"/>
      <c r="Q673" s="6">
        <f>SUMIF(R$191:R$221,$D673,T$191:T$221)</f>
        <v>0</v>
      </c>
      <c r="R673" s="9"/>
      <c r="S673" s="10"/>
      <c r="T673" s="11"/>
      <c r="U673" s="6">
        <f>SUMIF(V$191:V$221,$D673,X$191:X$221)</f>
        <v>0</v>
      </c>
      <c r="V673" s="9"/>
      <c r="W673" s="10"/>
      <c r="X673" s="11"/>
      <c r="Y673" s="6">
        <f>SUMIF(Z$191:Z$221,$D673,AB$191:AB$221)</f>
        <v>0</v>
      </c>
      <c r="Z673" s="9"/>
      <c r="AA673" s="10"/>
      <c r="AB673" s="11"/>
      <c r="AC673" s="6">
        <f>SUMIF(AD$191:AD$221,$D673,AF$191:AF$221)</f>
        <v>0</v>
      </c>
      <c r="AD673" s="9"/>
      <c r="AE673" s="10"/>
      <c r="AF673" s="11"/>
      <c r="AG673" s="6">
        <f>SUMIF(AH$191:AH$221,$D673,AJ$191:AJ$221)</f>
        <v>0</v>
      </c>
      <c r="AH673" s="9"/>
      <c r="AI673" s="10"/>
      <c r="AJ673" s="11"/>
      <c r="AK673" s="6">
        <f>SUMIF(AL$191:AL$221,$D673,AN$191:AN$221)</f>
        <v>0</v>
      </c>
      <c r="AL673" s="9"/>
      <c r="AM673" s="10"/>
      <c r="AN673" s="11"/>
      <c r="AO673" s="6">
        <f>SUMIF(AP$191:AP$221,$D673,AR$191:AR$221)</f>
        <v>0</v>
      </c>
      <c r="AP673" s="9"/>
      <c r="AQ673" s="10"/>
      <c r="AR673" s="11"/>
      <c r="AS673" s="6">
        <f>SUMIF(AT$191:AT$221,$D673,AV$191:AV$221)</f>
        <v>0</v>
      </c>
      <c r="AT673" s="9"/>
      <c r="AU673" s="10"/>
      <c r="AV673" s="11"/>
      <c r="AW673" s="6">
        <f>SUMIF(AX$191:AX$221,$D673,AZ$191:AZ$221)</f>
        <v>0</v>
      </c>
      <c r="AX673" s="9"/>
      <c r="AY673" s="10"/>
      <c r="AZ673" s="11"/>
      <c r="BA673" s="6">
        <f>SUMIF(BB$191:BB$221,$D673,BD$191:BD$221)</f>
        <v>0</v>
      </c>
      <c r="BB673" s="9"/>
      <c r="BC673" s="10"/>
      <c r="BD673" s="11"/>
      <c r="BE673" s="6">
        <f>SUMIF(BF$191:BF$221,$D673,BH$191:BH$221)</f>
        <v>0</v>
      </c>
      <c r="BF673" s="9"/>
      <c r="BG673" s="10"/>
      <c r="BH673" s="11"/>
      <c r="BI673" s="6">
        <f>SUMIF(BJ$191:BJ$221,$D673,BL$191:BL$221)</f>
        <v>0</v>
      </c>
      <c r="BJ673" s="9"/>
      <c r="BK673" s="10"/>
      <c r="BL673" s="11"/>
      <c r="BM673" s="6">
        <f>SUMIF(BN$191:BN$221,$D673,BP$191:BP$221)</f>
        <v>0</v>
      </c>
      <c r="BN673" s="9"/>
      <c r="BO673" s="10"/>
      <c r="BP673" s="11"/>
      <c r="BQ673" s="6">
        <f>SUMIF(BR$191:BR$221,$D673,BT$191:BT$221)</f>
        <v>0</v>
      </c>
      <c r="BR673" s="9"/>
      <c r="BS673" s="10"/>
      <c r="BT673" s="11"/>
      <c r="BU673" s="6">
        <f>SUMIF(BV$191:BV$221,$D673,BX$191:BX$221)</f>
        <v>0</v>
      </c>
      <c r="BV673" s="9"/>
      <c r="BW673" s="10"/>
      <c r="BX673" s="11"/>
      <c r="BY673" s="6">
        <f>SUMIF(BZ$191:BZ$221,$D673,CB$191:CB$221)</f>
        <v>0</v>
      </c>
      <c r="BZ673" s="9"/>
      <c r="CA673" s="10"/>
      <c r="CB673" s="11"/>
      <c r="CC673" s="6">
        <f>SUMIF(CD$191:CD$221,$D673,CF$191:CF$221)</f>
        <v>0</v>
      </c>
      <c r="CD673" s="9"/>
      <c r="CE673" s="10"/>
      <c r="CF673" s="11"/>
      <c r="CG673" s="6">
        <f>SUMIF(CH$191:CH$221,$D673,CJ$191:CJ$221)</f>
        <v>0</v>
      </c>
      <c r="CH673" s="9"/>
      <c r="CI673" s="10"/>
      <c r="CJ673" s="11"/>
      <c r="CK673" s="6">
        <f>SUMIF(CL$191:CL$221,$D673,CN$191:CN$221)</f>
        <v>0</v>
      </c>
      <c r="CL673" s="9"/>
      <c r="CM673" s="10"/>
      <c r="CN673" s="11"/>
      <c r="CO673" s="6">
        <f>SUMIF(CP$191:CP$221,$D673,CR$191:CR$221)</f>
        <v>0</v>
      </c>
      <c r="CP673" s="9"/>
      <c r="CQ673" s="10"/>
      <c r="CR673" s="11"/>
      <c r="CS673" s="6">
        <f>SUMIF(CT$191:CT$221,$D673,CV$191:CV$221)</f>
        <v>0</v>
      </c>
      <c r="CT673" s="9"/>
      <c r="CU673" s="10"/>
      <c r="CV673" s="11"/>
      <c r="CW673" s="6">
        <f>SUMIF(CX$191:CX$221,$D673,CZ$191:CZ$221)</f>
        <v>0</v>
      </c>
      <c r="CX673" s="9"/>
      <c r="CY673" s="10"/>
      <c r="CZ673" s="11"/>
      <c r="DA673" s="6">
        <f>SUMIF(DB$191:DB$221,$D673,DD$191:DD$221)</f>
        <v>0</v>
      </c>
      <c r="DB673" s="9"/>
      <c r="DC673" s="10"/>
      <c r="DD673" s="11"/>
      <c r="DE673" s="6">
        <f>SUMIF(DF$191:DF$221,$D673,DH$191:DH$221)</f>
        <v>0</v>
      </c>
      <c r="DF673" s="9"/>
      <c r="DG673" s="10"/>
      <c r="DH673" s="11"/>
      <c r="DI673" s="6">
        <f>SUMIF(DJ$191:DJ$221,$D673,DL$191:DL$221)</f>
        <v>0</v>
      </c>
      <c r="DJ673" s="9"/>
      <c r="DK673" s="10"/>
      <c r="DL673" s="11"/>
      <c r="DM673" s="6">
        <f>SUMIF(DN$191:DN$221,$D673,DP$191:DP$221)</f>
        <v>0</v>
      </c>
      <c r="DN673" s="9"/>
      <c r="DO673" s="10"/>
      <c r="DP673" s="11"/>
      <c r="DQ673" s="6">
        <f>SUMIF(DR$191:DR$221,$D673,DT$191:DT$221)</f>
        <v>0</v>
      </c>
      <c r="DR673" s="9"/>
      <c r="DS673" s="10"/>
      <c r="DT673" s="11"/>
      <c r="DU673" s="6">
        <f>SUMIF(DV$191:DV$221,$D673,DX$191:DX$221)</f>
        <v>0</v>
      </c>
      <c r="DV673" s="9"/>
      <c r="DW673" s="10"/>
      <c r="DX673" s="11"/>
      <c r="DY673" s="6">
        <f>SUMIF(DZ$191:DZ$221,$D673,EB$191:EB$221)</f>
        <v>0</v>
      </c>
      <c r="DZ673" s="9"/>
      <c r="EA673" s="10"/>
      <c r="EB673" s="11"/>
      <c r="EC673" s="6">
        <f>SUMIF(ED$191:ED$221,$D673,EF$191:EF$221)</f>
        <v>0</v>
      </c>
      <c r="ED673" s="9"/>
      <c r="EE673" s="10"/>
      <c r="EF673" s="11"/>
      <c r="EG673" s="6">
        <f>SUMIF(EH$191:EH$221,$D673,EJ$191:EJ$221)</f>
        <v>0</v>
      </c>
      <c r="EH673" s="9"/>
      <c r="EI673" s="10"/>
      <c r="EJ673" s="11"/>
      <c r="EK673" s="6">
        <f>SUMIF(EL$191:EL$221,$D673,EN$191:EN$221)</f>
        <v>0</v>
      </c>
      <c r="EL673" s="9"/>
      <c r="EM673" s="10"/>
      <c r="EN673" s="11"/>
      <c r="EO673" s="6">
        <f>SUMIF(EP$191:EP$221,$D673,ER$191:ER$221)</f>
        <v>0</v>
      </c>
      <c r="EP673" s="9"/>
      <c r="EQ673" s="10"/>
      <c r="ER673" s="11"/>
      <c r="ES673" s="6">
        <f>SUMIF(ET$191:ET$221,$D673,EV$191:EV$221)</f>
        <v>0</v>
      </c>
      <c r="ET673" s="9"/>
      <c r="EU673" s="10"/>
      <c r="EV673" s="11"/>
      <c r="EW673" s="6">
        <f>SUMIF(EX$191:EX$221,$D673,EZ$191:EZ$221)</f>
        <v>0</v>
      </c>
      <c r="EX673" s="9"/>
      <c r="EY673" s="10"/>
      <c r="EZ673" s="11"/>
      <c r="FA673" s="6">
        <f>SUMIF(FB$191:FB$221,$D673,FD$191:FD$221)</f>
        <v>0</v>
      </c>
      <c r="FB673" s="9"/>
      <c r="FC673" s="10"/>
      <c r="FD673" s="11"/>
      <c r="FE673" s="6">
        <f>SUMIF(FF$191:FF$221,$D673,FH$191:FH$221)</f>
        <v>0</v>
      </c>
      <c r="FF673" s="9"/>
      <c r="FG673" s="10"/>
      <c r="FH673" s="11"/>
      <c r="FI673" s="6">
        <f>SUMIF(FJ$191:FJ$221,$D673,FL$191:FL$221)</f>
        <v>0</v>
      </c>
      <c r="FJ673" s="9"/>
      <c r="FK673" s="10"/>
      <c r="FL673" s="11"/>
      <c r="FM673" s="6">
        <f>SUMIF(FN$191:FN$221,$D673,FP$191:FP$221)</f>
        <v>0</v>
      </c>
      <c r="FN673" s="9"/>
      <c r="FO673" s="10"/>
      <c r="FP673" s="11"/>
      <c r="FQ673" s="6">
        <f>SUMIF(FR$191:FR$221,$D673,FT$191:FT$221)</f>
        <v>0</v>
      </c>
      <c r="FR673" s="9"/>
      <c r="FS673" s="10"/>
      <c r="FT673" s="11"/>
      <c r="FU673" s="6">
        <f>SUMIF(FV$191:FV$221,$D673,FX$191:FX$221)</f>
        <v>0</v>
      </c>
      <c r="FV673" s="9"/>
      <c r="FW673" s="10"/>
      <c r="FX673" s="11"/>
      <c r="FY673" s="6">
        <f>SUMIF(FZ$191:FZ$221,$D673,GB$191:GB$221)</f>
        <v>0</v>
      </c>
      <c r="FZ673" s="9"/>
      <c r="GA673" s="10"/>
      <c r="GB673" s="11"/>
      <c r="GC673" s="6">
        <f>SUMIF(GD$191:GD$221,$D673,GF$191:GF$221)</f>
        <v>0</v>
      </c>
      <c r="GD673" s="9"/>
      <c r="GE673" s="10"/>
      <c r="GF673" s="11"/>
      <c r="GG673" s="6">
        <f>SUMIF(GH$191:GH$221,$D673,GJ$191:GJ$221)</f>
        <v>0</v>
      </c>
      <c r="GH673" s="9"/>
      <c r="GI673" s="10"/>
      <c r="GJ673" s="11"/>
      <c r="GK673" s="6">
        <f>SUMIF(GL$191:GL$221,$D673,GN$191:GN$221)</f>
        <v>0</v>
      </c>
      <c r="GL673" s="9"/>
      <c r="GM673" s="10"/>
      <c r="GN673" s="11"/>
      <c r="GO673" s="6">
        <f>SUMIF(GP$191:GP$221,$D673,GR$191:GR$221)</f>
        <v>0</v>
      </c>
      <c r="GP673" s="9"/>
      <c r="GQ673" s="10"/>
      <c r="GR673" s="11"/>
      <c r="GS673" s="6">
        <f>SUMIF(GT$191:GT$221,$D673,GV$191:GV$221)</f>
        <v>0</v>
      </c>
      <c r="GT673" s="9"/>
      <c r="GU673" s="10"/>
      <c r="GV673" s="20"/>
      <c r="GW673" s="19">
        <f t="shared" si="16"/>
        <v>0</v>
      </c>
      <c r="GX673" s="472"/>
      <c r="GY673" s="522"/>
    </row>
    <row r="674" spans="1:207" ht="30.75" customHeight="1">
      <c r="A674" s="47" t="s">
        <v>82</v>
      </c>
      <c r="B674" s="496"/>
      <c r="C674" s="177" t="s">
        <v>381</v>
      </c>
      <c r="D674" s="194" t="s">
        <v>382</v>
      </c>
      <c r="E674" s="6">
        <f>SUMIF(F$222:F$252,$D674,H$222:H$252)</f>
        <v>0</v>
      </c>
      <c r="F674" s="9"/>
      <c r="G674" s="10"/>
      <c r="H674" s="11"/>
      <c r="I674" s="6">
        <f>SUMIF(J$222:J$252,$D674,L$222:L$252)</f>
        <v>0</v>
      </c>
      <c r="J674" s="9"/>
      <c r="K674" s="10"/>
      <c r="L674" s="11"/>
      <c r="M674" s="6">
        <f>SUMIF(N$222:N$252,$D674,P$222:P$252)</f>
        <v>0</v>
      </c>
      <c r="N674" s="9"/>
      <c r="O674" s="10"/>
      <c r="P674" s="11"/>
      <c r="Q674" s="6">
        <f>SUMIF(R$222:R$252,$D674,T$222:T$252)</f>
        <v>0</v>
      </c>
      <c r="R674" s="9"/>
      <c r="S674" s="10"/>
      <c r="T674" s="11"/>
      <c r="U674" s="6">
        <f>SUMIF(V$222:V$252,$D674,X$222:X$252)</f>
        <v>0</v>
      </c>
      <c r="V674" s="9"/>
      <c r="W674" s="10"/>
      <c r="X674" s="11"/>
      <c r="Y674" s="6">
        <f>SUMIF(Z$222:Z$252,$D674,AB$222:AB$252)</f>
        <v>0</v>
      </c>
      <c r="Z674" s="9"/>
      <c r="AA674" s="10"/>
      <c r="AB674" s="11"/>
      <c r="AC674" s="6">
        <f>SUMIF(AD$222:AD$252,$D674,AF$222:AF$252)</f>
        <v>0</v>
      </c>
      <c r="AD674" s="9"/>
      <c r="AE674" s="10"/>
      <c r="AF674" s="11"/>
      <c r="AG674" s="6">
        <f>SUMIF(AH$222:AH$252,$D674,AJ$222:AJ$252)</f>
        <v>0</v>
      </c>
      <c r="AH674" s="9"/>
      <c r="AI674" s="10"/>
      <c r="AJ674" s="11"/>
      <c r="AK674" s="6">
        <f>SUMIF(AL$222:AL$252,$D674,AN$222:AN$252)</f>
        <v>0</v>
      </c>
      <c r="AL674" s="9"/>
      <c r="AM674" s="10"/>
      <c r="AN674" s="11"/>
      <c r="AO674" s="6">
        <f>SUMIF(AP$222:AP$252,$D674,AR$222:AR$252)</f>
        <v>0</v>
      </c>
      <c r="AP674" s="9"/>
      <c r="AQ674" s="10"/>
      <c r="AR674" s="11"/>
      <c r="AS674" s="6">
        <f>SUMIF(AT$222:AT$252,$D674,AV$222:AV$252)</f>
        <v>0</v>
      </c>
      <c r="AT674" s="9"/>
      <c r="AU674" s="10"/>
      <c r="AV674" s="11"/>
      <c r="AW674" s="6">
        <f>SUMIF(AX$222:AX$252,$D674,AZ$222:AZ$252)</f>
        <v>0</v>
      </c>
      <c r="AX674" s="9"/>
      <c r="AY674" s="10"/>
      <c r="AZ674" s="11"/>
      <c r="BA674" s="6">
        <f>SUMIF(BB$222:BB$252,$D674,BD$222:BD$252)</f>
        <v>0</v>
      </c>
      <c r="BB674" s="9"/>
      <c r="BC674" s="10"/>
      <c r="BD674" s="11"/>
      <c r="BE674" s="6">
        <f>SUMIF(BF$222:BF$252,$D674,BH$222:BH$252)</f>
        <v>0</v>
      </c>
      <c r="BF674" s="9"/>
      <c r="BG674" s="10"/>
      <c r="BH674" s="11"/>
      <c r="BI674" s="6">
        <f>SUMIF(BJ$222:BJ$252,$D674,BL$222:BL$252)</f>
        <v>0</v>
      </c>
      <c r="BJ674" s="9"/>
      <c r="BK674" s="10"/>
      <c r="BL674" s="11"/>
      <c r="BM674" s="6">
        <f>SUMIF(BN$222:BN$252,$D674,BP$222:BP$252)</f>
        <v>0</v>
      </c>
      <c r="BN674" s="9"/>
      <c r="BO674" s="10"/>
      <c r="BP674" s="11"/>
      <c r="BQ674" s="6">
        <f>SUMIF(BR$222:BR$252,$D674,BT$222:BT$252)</f>
        <v>0</v>
      </c>
      <c r="BR674" s="9"/>
      <c r="BS674" s="10"/>
      <c r="BT674" s="11"/>
      <c r="BU674" s="6">
        <f>SUMIF(BV$222:BV$252,$D674,BX$222:BX$252)</f>
        <v>0</v>
      </c>
      <c r="BV674" s="9"/>
      <c r="BW674" s="10"/>
      <c r="BX674" s="11"/>
      <c r="BY674" s="6">
        <f>SUMIF(BZ$222:BZ$252,$D674,CB$222:CB$252)</f>
        <v>0</v>
      </c>
      <c r="BZ674" s="9"/>
      <c r="CA674" s="10"/>
      <c r="CB674" s="11"/>
      <c r="CC674" s="6">
        <f>SUMIF(CD$222:CD$252,$D674,CF$222:CF$252)</f>
        <v>0</v>
      </c>
      <c r="CD674" s="9"/>
      <c r="CE674" s="10"/>
      <c r="CF674" s="11"/>
      <c r="CG674" s="6">
        <f>SUMIF(CH$222:CH$252,$D674,CJ$222:CJ$252)</f>
        <v>0</v>
      </c>
      <c r="CH674" s="9"/>
      <c r="CI674" s="10"/>
      <c r="CJ674" s="11"/>
      <c r="CK674" s="6">
        <f>SUMIF(CL$222:CL$252,$D674,CN$222:CN$252)</f>
        <v>0</v>
      </c>
      <c r="CL674" s="9"/>
      <c r="CM674" s="10"/>
      <c r="CN674" s="11"/>
      <c r="CO674" s="6">
        <f>SUMIF(CP$222:CP$252,$D674,CR$222:CR$252)</f>
        <v>0</v>
      </c>
      <c r="CP674" s="9"/>
      <c r="CQ674" s="10"/>
      <c r="CR674" s="11"/>
      <c r="CS674" s="6">
        <f>SUMIF(CT$222:CT$252,$D674,CV$222:CV$252)</f>
        <v>0</v>
      </c>
      <c r="CT674" s="9"/>
      <c r="CU674" s="10"/>
      <c r="CV674" s="11"/>
      <c r="CW674" s="6">
        <f>SUMIF(CX$222:CX$252,$D674,CZ$222:CZ$252)</f>
        <v>0</v>
      </c>
      <c r="CX674" s="9"/>
      <c r="CY674" s="10"/>
      <c r="CZ674" s="11"/>
      <c r="DA674" s="6">
        <f>SUMIF(DB$222:DB$252,$D674,DD$222:DD$252)</f>
        <v>0</v>
      </c>
      <c r="DB674" s="9"/>
      <c r="DC674" s="10"/>
      <c r="DD674" s="11"/>
      <c r="DE674" s="6">
        <f>SUMIF(DF$222:DF$252,$D674,DH$222:DH$252)</f>
        <v>0</v>
      </c>
      <c r="DF674" s="9"/>
      <c r="DG674" s="10"/>
      <c r="DH674" s="11"/>
      <c r="DI674" s="6">
        <f>SUMIF(DJ$222:DJ$252,$D674,DL$222:DL$252)</f>
        <v>0</v>
      </c>
      <c r="DJ674" s="9"/>
      <c r="DK674" s="10"/>
      <c r="DL674" s="11"/>
      <c r="DM674" s="6">
        <f>SUMIF(DN$222:DN$252,$D674,DP$222:DP$252)</f>
        <v>0</v>
      </c>
      <c r="DN674" s="9"/>
      <c r="DO674" s="10"/>
      <c r="DP674" s="11"/>
      <c r="DQ674" s="6">
        <f>SUMIF(DR$222:DR$252,$D674,DT$222:DT$252)</f>
        <v>0</v>
      </c>
      <c r="DR674" s="9"/>
      <c r="DS674" s="10"/>
      <c r="DT674" s="11"/>
      <c r="DU674" s="6">
        <f>SUMIF(DV$222:DV$252,$D674,DX$222:DX$252)</f>
        <v>0</v>
      </c>
      <c r="DV674" s="9"/>
      <c r="DW674" s="10"/>
      <c r="DX674" s="11"/>
      <c r="DY674" s="6">
        <f>SUMIF(DZ$222:DZ$252,$D674,EB$222:EB$252)</f>
        <v>0</v>
      </c>
      <c r="DZ674" s="9"/>
      <c r="EA674" s="10"/>
      <c r="EB674" s="11"/>
      <c r="EC674" s="6">
        <f>SUMIF(ED$222:ED$252,$D674,EF$222:EF$252)</f>
        <v>0</v>
      </c>
      <c r="ED674" s="9"/>
      <c r="EE674" s="10"/>
      <c r="EF674" s="11"/>
      <c r="EG674" s="6">
        <f>SUMIF(EH$222:EH$252,$D674,EJ$222:EJ$252)</f>
        <v>0</v>
      </c>
      <c r="EH674" s="9"/>
      <c r="EI674" s="10"/>
      <c r="EJ674" s="11"/>
      <c r="EK674" s="6">
        <f>SUMIF(EL$222:EL$252,$D674,EN$222:EN$252)</f>
        <v>0</v>
      </c>
      <c r="EL674" s="9"/>
      <c r="EM674" s="10"/>
      <c r="EN674" s="11"/>
      <c r="EO674" s="6">
        <f>SUMIF(EP$222:EP$252,$D674,ER$222:ER$252)</f>
        <v>0</v>
      </c>
      <c r="EP674" s="9"/>
      <c r="EQ674" s="10"/>
      <c r="ER674" s="11"/>
      <c r="ES674" s="6">
        <f>SUMIF(ET$222:ET$252,$D674,EV$222:EV$252)</f>
        <v>0</v>
      </c>
      <c r="ET674" s="9"/>
      <c r="EU674" s="10"/>
      <c r="EV674" s="11"/>
      <c r="EW674" s="6">
        <f>SUMIF(EX$222:EX$252,$D674,EZ$222:EZ$252)</f>
        <v>0</v>
      </c>
      <c r="EX674" s="9"/>
      <c r="EY674" s="10"/>
      <c r="EZ674" s="11"/>
      <c r="FA674" s="6">
        <f>SUMIF(FB$222:FB$252,$D674,FD$222:FD$252)</f>
        <v>0</v>
      </c>
      <c r="FB674" s="9"/>
      <c r="FC674" s="10"/>
      <c r="FD674" s="11"/>
      <c r="FE674" s="6">
        <f>SUMIF(FF$222:FF$252,$D674,FH$222:FH$252)</f>
        <v>0</v>
      </c>
      <c r="FF674" s="9"/>
      <c r="FG674" s="10"/>
      <c r="FH674" s="11"/>
      <c r="FI674" s="6">
        <f>SUMIF(FJ$222:FJ$252,$D674,FL$222:FL$252)</f>
        <v>0</v>
      </c>
      <c r="FJ674" s="9"/>
      <c r="FK674" s="10"/>
      <c r="FL674" s="11"/>
      <c r="FM674" s="6">
        <f>SUMIF(FN$222:FN$252,$D674,FP$222:FP$252)</f>
        <v>0</v>
      </c>
      <c r="FN674" s="9"/>
      <c r="FO674" s="10"/>
      <c r="FP674" s="11"/>
      <c r="FQ674" s="6">
        <f>SUMIF(FR$222:FR$252,$D674,FT$222:FT$252)</f>
        <v>0</v>
      </c>
      <c r="FR674" s="9"/>
      <c r="FS674" s="10"/>
      <c r="FT674" s="11"/>
      <c r="FU674" s="6">
        <f>SUMIF(FV$222:FV$252,$D674,FX$222:FX$252)</f>
        <v>0</v>
      </c>
      <c r="FV674" s="9"/>
      <c r="FW674" s="10"/>
      <c r="FX674" s="11"/>
      <c r="FY674" s="6">
        <f>SUMIF(FZ$222:FZ$252,$D674,GB$222:GB$252)</f>
        <v>0</v>
      </c>
      <c r="FZ674" s="9"/>
      <c r="GA674" s="10"/>
      <c r="GB674" s="11"/>
      <c r="GC674" s="6">
        <f>SUMIF(GD$222:GD$252,$D674,GF$222:GF$252)</f>
        <v>0</v>
      </c>
      <c r="GD674" s="9"/>
      <c r="GE674" s="10"/>
      <c r="GF674" s="11"/>
      <c r="GG674" s="6">
        <f>SUMIF(GH$222:GH$252,$D674,GJ$222:GJ$252)</f>
        <v>0</v>
      </c>
      <c r="GH674" s="9"/>
      <c r="GI674" s="10"/>
      <c r="GJ674" s="11"/>
      <c r="GK674" s="6">
        <f>SUMIF(GL$222:GL$252,$D674,GN$222:GN$252)</f>
        <v>0</v>
      </c>
      <c r="GL674" s="9"/>
      <c r="GM674" s="10"/>
      <c r="GN674" s="11"/>
      <c r="GO674" s="6">
        <f>SUMIF(GP$222:GP$252,$D674,GR$222:GR$252)</f>
        <v>0</v>
      </c>
      <c r="GP674" s="9"/>
      <c r="GQ674" s="10"/>
      <c r="GR674" s="11"/>
      <c r="GS674" s="6">
        <f>SUMIF(GT$222:GT$252,$D674,GV$222:GV$252)</f>
        <v>0</v>
      </c>
      <c r="GT674" s="9"/>
      <c r="GU674" s="10"/>
      <c r="GV674" s="20"/>
      <c r="GW674" s="19">
        <f t="shared" si="16"/>
        <v>0</v>
      </c>
      <c r="GX674" s="472"/>
      <c r="GY674" s="522"/>
    </row>
    <row r="675" spans="1:207" ht="30.75" customHeight="1">
      <c r="A675" s="47" t="s">
        <v>83</v>
      </c>
      <c r="B675" s="496"/>
      <c r="C675" s="177" t="s">
        <v>381</v>
      </c>
      <c r="D675" s="194" t="s">
        <v>382</v>
      </c>
      <c r="E675" s="6">
        <f>SUMIF(F$253:F$283,$D675,H$253:H$283)</f>
        <v>0</v>
      </c>
      <c r="F675" s="9"/>
      <c r="G675" s="10"/>
      <c r="H675" s="11"/>
      <c r="I675" s="6">
        <f>SUMIF(J$253:J$283,$D675,L$253:L$283)</f>
        <v>0</v>
      </c>
      <c r="J675" s="9"/>
      <c r="K675" s="10"/>
      <c r="L675" s="11"/>
      <c r="M675" s="6">
        <f>SUMIF(N$253:N$283,$D675,P$253:P$283)</f>
        <v>0</v>
      </c>
      <c r="N675" s="9"/>
      <c r="O675" s="10"/>
      <c r="P675" s="11"/>
      <c r="Q675" s="6">
        <f>SUMIF(R$253:R$283,$D675,T$253:T$283)</f>
        <v>0</v>
      </c>
      <c r="R675" s="9"/>
      <c r="S675" s="10"/>
      <c r="T675" s="11"/>
      <c r="U675" s="6">
        <f>SUMIF(V$253:V$283,$D675,X$253:X$283)</f>
        <v>0</v>
      </c>
      <c r="V675" s="9"/>
      <c r="W675" s="10"/>
      <c r="X675" s="11"/>
      <c r="Y675" s="6">
        <f>SUMIF(Z$253:Z$283,$D675,AB$253:AB$283)</f>
        <v>0</v>
      </c>
      <c r="Z675" s="9"/>
      <c r="AA675" s="10"/>
      <c r="AB675" s="11"/>
      <c r="AC675" s="6">
        <f>SUMIF(AD$253:AD$283,$D675,AF$253:AF$283)</f>
        <v>0</v>
      </c>
      <c r="AD675" s="9"/>
      <c r="AE675" s="10"/>
      <c r="AF675" s="11"/>
      <c r="AG675" s="6">
        <f>SUMIF(AH$253:AH$283,$D675,AJ$253:AJ$283)</f>
        <v>0</v>
      </c>
      <c r="AH675" s="9"/>
      <c r="AI675" s="10"/>
      <c r="AJ675" s="11"/>
      <c r="AK675" s="6">
        <f>SUMIF(AL$253:AL$283,$D675,AN$253:AN$283)</f>
        <v>0</v>
      </c>
      <c r="AL675" s="9"/>
      <c r="AM675" s="10"/>
      <c r="AN675" s="11"/>
      <c r="AO675" s="6">
        <f>SUMIF(AP$253:AP$283,$D675,AR$253:AR$283)</f>
        <v>0</v>
      </c>
      <c r="AP675" s="9"/>
      <c r="AQ675" s="10"/>
      <c r="AR675" s="11"/>
      <c r="AS675" s="6">
        <f>SUMIF(AT$253:AT$283,$D675,AV$253:AV$283)</f>
        <v>0</v>
      </c>
      <c r="AT675" s="9"/>
      <c r="AU675" s="10"/>
      <c r="AV675" s="11"/>
      <c r="AW675" s="6">
        <f>SUMIF(AX$253:AX$283,$D675,AZ$253:AZ$283)</f>
        <v>0</v>
      </c>
      <c r="AX675" s="9"/>
      <c r="AY675" s="10"/>
      <c r="AZ675" s="11"/>
      <c r="BA675" s="6">
        <f>SUMIF(BB$253:BB$283,$D675,BD$253:BD$283)</f>
        <v>0</v>
      </c>
      <c r="BB675" s="9"/>
      <c r="BC675" s="10"/>
      <c r="BD675" s="11"/>
      <c r="BE675" s="6">
        <f>SUMIF(BF$253:BF$283,$D675,BH$253:BH$283)</f>
        <v>0</v>
      </c>
      <c r="BF675" s="9"/>
      <c r="BG675" s="10"/>
      <c r="BH675" s="11"/>
      <c r="BI675" s="6">
        <f>SUMIF(BJ$253:BJ$283,$D675,BL$253:BL$283)</f>
        <v>0</v>
      </c>
      <c r="BJ675" s="9"/>
      <c r="BK675" s="10"/>
      <c r="BL675" s="11"/>
      <c r="BM675" s="6">
        <f>SUMIF(BN$253:BN$283,$D675,BP$253:BP$283)</f>
        <v>0</v>
      </c>
      <c r="BN675" s="9"/>
      <c r="BO675" s="10"/>
      <c r="BP675" s="11"/>
      <c r="BQ675" s="6">
        <f>SUMIF(BR$253:BR$283,$D675,BT$253:BT$283)</f>
        <v>0</v>
      </c>
      <c r="BR675" s="9"/>
      <c r="BS675" s="10"/>
      <c r="BT675" s="11"/>
      <c r="BU675" s="6">
        <f>SUMIF(BV$253:BV$283,$D675,BX$253:BX$283)</f>
        <v>0</v>
      </c>
      <c r="BV675" s="9"/>
      <c r="BW675" s="10"/>
      <c r="BX675" s="11"/>
      <c r="BY675" s="6">
        <f>SUMIF(BZ$253:BZ$283,$D675,CB$253:CB$283)</f>
        <v>0</v>
      </c>
      <c r="BZ675" s="9"/>
      <c r="CA675" s="10"/>
      <c r="CB675" s="11"/>
      <c r="CC675" s="6">
        <f>SUMIF(CD$253:CD$283,$D675,CF$253:CF$283)</f>
        <v>0</v>
      </c>
      <c r="CD675" s="9"/>
      <c r="CE675" s="10"/>
      <c r="CF675" s="11"/>
      <c r="CG675" s="6">
        <f>SUMIF(CH$253:CH$283,$D675,CJ$253:CJ$283)</f>
        <v>0</v>
      </c>
      <c r="CH675" s="9"/>
      <c r="CI675" s="10"/>
      <c r="CJ675" s="11"/>
      <c r="CK675" s="6">
        <f>SUMIF(CL$253:CL$283,$D675,CN$253:CN$283)</f>
        <v>0</v>
      </c>
      <c r="CL675" s="9"/>
      <c r="CM675" s="10"/>
      <c r="CN675" s="11"/>
      <c r="CO675" s="6">
        <f>SUMIF(CP$253:CP$283,$D675,CR$253:CR$283)</f>
        <v>0</v>
      </c>
      <c r="CP675" s="9"/>
      <c r="CQ675" s="10"/>
      <c r="CR675" s="11"/>
      <c r="CS675" s="6">
        <f>SUMIF(CT$253:CT$283,$D675,CV$253:CV$283)</f>
        <v>0</v>
      </c>
      <c r="CT675" s="9"/>
      <c r="CU675" s="10"/>
      <c r="CV675" s="11"/>
      <c r="CW675" s="6">
        <f>SUMIF(CX$253:CX$283,$D675,CZ$253:CZ$283)</f>
        <v>0</v>
      </c>
      <c r="CX675" s="9"/>
      <c r="CY675" s="10"/>
      <c r="CZ675" s="11"/>
      <c r="DA675" s="6">
        <f>SUMIF(DB$253:DB$283,$D675,DD$253:DD$283)</f>
        <v>0</v>
      </c>
      <c r="DB675" s="9"/>
      <c r="DC675" s="10"/>
      <c r="DD675" s="11"/>
      <c r="DE675" s="6">
        <f>SUMIF(DF$253:DF$283,$D675,DH$253:DH$283)</f>
        <v>0</v>
      </c>
      <c r="DF675" s="9"/>
      <c r="DG675" s="10"/>
      <c r="DH675" s="11"/>
      <c r="DI675" s="6">
        <f>SUMIF(DJ$253:DJ$283,$D675,DL$253:DL$283)</f>
        <v>0</v>
      </c>
      <c r="DJ675" s="9"/>
      <c r="DK675" s="10"/>
      <c r="DL675" s="11"/>
      <c r="DM675" s="6">
        <f>SUMIF(DN$253:DN$283,$D675,DP$253:DP$283)</f>
        <v>0</v>
      </c>
      <c r="DN675" s="9"/>
      <c r="DO675" s="10"/>
      <c r="DP675" s="11"/>
      <c r="DQ675" s="6">
        <f>SUMIF(DR$253:DR$283,$D675,DT$253:DT$283)</f>
        <v>0</v>
      </c>
      <c r="DR675" s="9"/>
      <c r="DS675" s="10"/>
      <c r="DT675" s="11"/>
      <c r="DU675" s="6">
        <f>SUMIF(DV$253:DV$283,$D675,DX$253:DX$283)</f>
        <v>0</v>
      </c>
      <c r="DV675" s="9"/>
      <c r="DW675" s="10"/>
      <c r="DX675" s="11"/>
      <c r="DY675" s="6">
        <f>SUMIF(DZ$253:DZ$283,$D675,EB$253:EB$283)</f>
        <v>0</v>
      </c>
      <c r="DZ675" s="9"/>
      <c r="EA675" s="10"/>
      <c r="EB675" s="11"/>
      <c r="EC675" s="6">
        <f>SUMIF(ED$253:ED$283,$D675,EF$253:EF$283)</f>
        <v>0</v>
      </c>
      <c r="ED675" s="9"/>
      <c r="EE675" s="10"/>
      <c r="EF675" s="11"/>
      <c r="EG675" s="6">
        <f>SUMIF(EH$253:EH$283,$D675,EJ$253:EJ$283)</f>
        <v>0</v>
      </c>
      <c r="EH675" s="9"/>
      <c r="EI675" s="10"/>
      <c r="EJ675" s="11"/>
      <c r="EK675" s="6">
        <f>SUMIF(EL$253:EL$283,$D675,EN$253:EN$283)</f>
        <v>0</v>
      </c>
      <c r="EL675" s="9"/>
      <c r="EM675" s="10"/>
      <c r="EN675" s="11"/>
      <c r="EO675" s="6">
        <f>SUMIF(EP$253:EP$283,$D675,ER$253:ER$283)</f>
        <v>0</v>
      </c>
      <c r="EP675" s="9"/>
      <c r="EQ675" s="10"/>
      <c r="ER675" s="11"/>
      <c r="ES675" s="6">
        <f>SUMIF(ET$253:ET$283,$D675,EV$253:EV$283)</f>
        <v>0</v>
      </c>
      <c r="ET675" s="9"/>
      <c r="EU675" s="10"/>
      <c r="EV675" s="11"/>
      <c r="EW675" s="6">
        <f>SUMIF(EX$253:EX$283,$D675,EZ$253:EZ$283)</f>
        <v>0</v>
      </c>
      <c r="EX675" s="9"/>
      <c r="EY675" s="10"/>
      <c r="EZ675" s="11"/>
      <c r="FA675" s="6">
        <f>SUMIF(FB$253:FB$283,$D675,FD$253:FD$283)</f>
        <v>0</v>
      </c>
      <c r="FB675" s="9"/>
      <c r="FC675" s="10"/>
      <c r="FD675" s="11"/>
      <c r="FE675" s="6">
        <f>SUMIF(FF$253:FF$283,$D675,FH$253:FH$283)</f>
        <v>0</v>
      </c>
      <c r="FF675" s="9"/>
      <c r="FG675" s="10"/>
      <c r="FH675" s="11"/>
      <c r="FI675" s="6">
        <f>SUMIF(FJ$253:FJ$283,$D675,FL$253:FL$283)</f>
        <v>0</v>
      </c>
      <c r="FJ675" s="9"/>
      <c r="FK675" s="10"/>
      <c r="FL675" s="11"/>
      <c r="FM675" s="6">
        <f>SUMIF(FN$253:FN$283,$D675,FP$253:FP$283)</f>
        <v>0</v>
      </c>
      <c r="FN675" s="9"/>
      <c r="FO675" s="10"/>
      <c r="FP675" s="11"/>
      <c r="FQ675" s="6">
        <f>SUMIF(FR$253:FR$283,$D675,FT$253:FT$283)</f>
        <v>0</v>
      </c>
      <c r="FR675" s="9"/>
      <c r="FS675" s="10"/>
      <c r="FT675" s="11"/>
      <c r="FU675" s="6">
        <f>SUMIF(FV$253:FV$283,$D675,FX$253:FX$283)</f>
        <v>0</v>
      </c>
      <c r="FV675" s="9"/>
      <c r="FW675" s="10"/>
      <c r="FX675" s="11"/>
      <c r="FY675" s="6">
        <f>SUMIF(FZ$253:FZ$283,$D675,GB$253:GB$283)</f>
        <v>0</v>
      </c>
      <c r="FZ675" s="9"/>
      <c r="GA675" s="10"/>
      <c r="GB675" s="11"/>
      <c r="GC675" s="6">
        <f>SUMIF(GD$253:GD$283,$D675,GF$253:GF$283)</f>
        <v>0</v>
      </c>
      <c r="GD675" s="9"/>
      <c r="GE675" s="10"/>
      <c r="GF675" s="11"/>
      <c r="GG675" s="6">
        <f>SUMIF(GH$253:GH$283,$D675,GJ$253:GJ$283)</f>
        <v>0</v>
      </c>
      <c r="GH675" s="9"/>
      <c r="GI675" s="10"/>
      <c r="GJ675" s="11"/>
      <c r="GK675" s="6">
        <f>SUMIF(GL$253:GL$283,$D675,GN$253:GN$283)</f>
        <v>0</v>
      </c>
      <c r="GL675" s="9"/>
      <c r="GM675" s="10"/>
      <c r="GN675" s="11"/>
      <c r="GO675" s="6">
        <f>SUMIF(GP$253:GP$283,$D675,GR$253:GR$283)</f>
        <v>0</v>
      </c>
      <c r="GP675" s="9"/>
      <c r="GQ675" s="10"/>
      <c r="GR675" s="11"/>
      <c r="GS675" s="6">
        <f>SUMIF(GT$253:GT$283,$D675,GV$253:GV$283)</f>
        <v>0</v>
      </c>
      <c r="GT675" s="9"/>
      <c r="GU675" s="10"/>
      <c r="GV675" s="20"/>
      <c r="GW675" s="19">
        <f t="shared" si="16"/>
        <v>0</v>
      </c>
      <c r="GX675" s="472"/>
      <c r="GY675" s="522"/>
    </row>
    <row r="676" spans="1:207" ht="30.75" customHeight="1">
      <c r="A676" s="47" t="s">
        <v>84</v>
      </c>
      <c r="B676" s="496"/>
      <c r="C676" s="177" t="s">
        <v>381</v>
      </c>
      <c r="D676" s="194" t="s">
        <v>382</v>
      </c>
      <c r="E676" s="6">
        <f>SUMIF(F$284:F$314,$D676,H$284:H$314)</f>
        <v>0</v>
      </c>
      <c r="F676" s="9"/>
      <c r="G676" s="10"/>
      <c r="H676" s="11"/>
      <c r="I676" s="6">
        <f>SUMIF(J$284:J$314,$D676,L$284:L$314)</f>
        <v>0</v>
      </c>
      <c r="J676" s="9"/>
      <c r="K676" s="10"/>
      <c r="L676" s="11"/>
      <c r="M676" s="6">
        <f>SUMIF(N$284:N$314,$D676,P$284:P$314)</f>
        <v>0</v>
      </c>
      <c r="N676" s="9"/>
      <c r="O676" s="10"/>
      <c r="P676" s="11"/>
      <c r="Q676" s="6">
        <f>SUMIF(R$284:R$314,$D676,T$284:T$314)</f>
        <v>0</v>
      </c>
      <c r="R676" s="9"/>
      <c r="S676" s="10"/>
      <c r="T676" s="11"/>
      <c r="U676" s="6">
        <f>SUMIF(V$284:V$314,$D676,X$284:X$314)</f>
        <v>0</v>
      </c>
      <c r="V676" s="9"/>
      <c r="W676" s="10"/>
      <c r="X676" s="11"/>
      <c r="Y676" s="6">
        <f>SUMIF(Z$284:Z$314,$D676,AB$284:AB$314)</f>
        <v>0</v>
      </c>
      <c r="Z676" s="9"/>
      <c r="AA676" s="10"/>
      <c r="AB676" s="11"/>
      <c r="AC676" s="6">
        <f>SUMIF(AD$284:AD$314,$D676,AF$284:AF$314)</f>
        <v>0</v>
      </c>
      <c r="AD676" s="9"/>
      <c r="AE676" s="10"/>
      <c r="AF676" s="11"/>
      <c r="AG676" s="6">
        <f>SUMIF(AH$284:AH$314,$D676,AJ$284:AJ$314)</f>
        <v>0</v>
      </c>
      <c r="AH676" s="9"/>
      <c r="AI676" s="10"/>
      <c r="AJ676" s="11"/>
      <c r="AK676" s="6">
        <f>SUMIF(AL$284:AL$314,$D676,AN$284:AN$314)</f>
        <v>0</v>
      </c>
      <c r="AL676" s="9"/>
      <c r="AM676" s="10"/>
      <c r="AN676" s="11"/>
      <c r="AO676" s="6">
        <f>SUMIF(AP$284:AP$314,$D676,AR$284:AR$314)</f>
        <v>0</v>
      </c>
      <c r="AP676" s="9"/>
      <c r="AQ676" s="10"/>
      <c r="AR676" s="11"/>
      <c r="AS676" s="6">
        <f>SUMIF(AT$284:AT$314,$D676,AV$284:AV$314)</f>
        <v>0</v>
      </c>
      <c r="AT676" s="9"/>
      <c r="AU676" s="10"/>
      <c r="AV676" s="11"/>
      <c r="AW676" s="6">
        <f>SUMIF(AX$284:AX$314,$D676,AZ$284:AZ$314)</f>
        <v>0</v>
      </c>
      <c r="AX676" s="9"/>
      <c r="AY676" s="10"/>
      <c r="AZ676" s="11"/>
      <c r="BA676" s="6">
        <f>SUMIF(BB$284:BB$314,$D676,BD$284:BD$314)</f>
        <v>0</v>
      </c>
      <c r="BB676" s="9"/>
      <c r="BC676" s="10"/>
      <c r="BD676" s="11"/>
      <c r="BE676" s="6">
        <f>SUMIF(BF$284:BF$314,$D676,BH$284:BH$314)</f>
        <v>0</v>
      </c>
      <c r="BF676" s="9"/>
      <c r="BG676" s="10"/>
      <c r="BH676" s="11"/>
      <c r="BI676" s="6">
        <f>SUMIF(BJ$284:BJ$314,$D676,BL$284:BL$314)</f>
        <v>0</v>
      </c>
      <c r="BJ676" s="9"/>
      <c r="BK676" s="10"/>
      <c r="BL676" s="11"/>
      <c r="BM676" s="6">
        <f>SUMIF(BN$284:BN$314,$D676,BP$284:BP$314)</f>
        <v>0</v>
      </c>
      <c r="BN676" s="9"/>
      <c r="BO676" s="10"/>
      <c r="BP676" s="11"/>
      <c r="BQ676" s="6">
        <f>SUMIF(BR$284:BR$314,$D676,BT$284:BT$314)</f>
        <v>0</v>
      </c>
      <c r="BR676" s="9"/>
      <c r="BS676" s="10"/>
      <c r="BT676" s="11"/>
      <c r="BU676" s="6">
        <f>SUMIF(BV$284:BV$314,$D676,BX$284:BX$314)</f>
        <v>0</v>
      </c>
      <c r="BV676" s="9"/>
      <c r="BW676" s="10"/>
      <c r="BX676" s="11"/>
      <c r="BY676" s="6">
        <f>SUMIF(BZ$284:BZ$314,$D676,CB$284:CB$314)</f>
        <v>0</v>
      </c>
      <c r="BZ676" s="9"/>
      <c r="CA676" s="10"/>
      <c r="CB676" s="11"/>
      <c r="CC676" s="6">
        <f>SUMIF(CD$284:CD$314,$D676,CF$284:CF$314)</f>
        <v>0</v>
      </c>
      <c r="CD676" s="9"/>
      <c r="CE676" s="10"/>
      <c r="CF676" s="11"/>
      <c r="CG676" s="6">
        <f>SUMIF(CH$284:CH$314,$D676,CJ$284:CJ$314)</f>
        <v>0</v>
      </c>
      <c r="CH676" s="9"/>
      <c r="CI676" s="10"/>
      <c r="CJ676" s="11"/>
      <c r="CK676" s="6">
        <f>SUMIF(CL$284:CL$314,$D676,CN$284:CN$314)</f>
        <v>0</v>
      </c>
      <c r="CL676" s="9"/>
      <c r="CM676" s="10"/>
      <c r="CN676" s="11"/>
      <c r="CO676" s="6">
        <f>SUMIF(CP$284:CP$314,$D676,CR$284:CR$314)</f>
        <v>0</v>
      </c>
      <c r="CP676" s="9"/>
      <c r="CQ676" s="10"/>
      <c r="CR676" s="11"/>
      <c r="CS676" s="6">
        <f>SUMIF(CT$284:CT$314,$D676,CV$284:CV$314)</f>
        <v>0</v>
      </c>
      <c r="CT676" s="9"/>
      <c r="CU676" s="10"/>
      <c r="CV676" s="11"/>
      <c r="CW676" s="6">
        <f>SUMIF(CX$284:CX$314,$D676,CZ$284:CZ$314)</f>
        <v>0</v>
      </c>
      <c r="CX676" s="9"/>
      <c r="CY676" s="10"/>
      <c r="CZ676" s="11"/>
      <c r="DA676" s="6">
        <f>SUMIF(DB$284:DB$314,$D676,DD$284:DD$314)</f>
        <v>0</v>
      </c>
      <c r="DB676" s="9"/>
      <c r="DC676" s="10"/>
      <c r="DD676" s="11"/>
      <c r="DE676" s="6">
        <f>SUMIF(DF$284:DF$314,$D676,DH$284:DH$314)</f>
        <v>0</v>
      </c>
      <c r="DF676" s="9"/>
      <c r="DG676" s="10"/>
      <c r="DH676" s="11"/>
      <c r="DI676" s="6">
        <f>SUMIF(DJ$284:DJ$314,$D676,DL$284:DL$314)</f>
        <v>0</v>
      </c>
      <c r="DJ676" s="9"/>
      <c r="DK676" s="10"/>
      <c r="DL676" s="11"/>
      <c r="DM676" s="6">
        <f>SUMIF(DN$284:DN$314,$D676,DP$284:DP$314)</f>
        <v>0</v>
      </c>
      <c r="DN676" s="9"/>
      <c r="DO676" s="10"/>
      <c r="DP676" s="11"/>
      <c r="DQ676" s="6">
        <f>SUMIF(DR$284:DR$314,$D676,DT$284:DT$314)</f>
        <v>0</v>
      </c>
      <c r="DR676" s="9"/>
      <c r="DS676" s="10"/>
      <c r="DT676" s="11"/>
      <c r="DU676" s="6">
        <f>SUMIF(DV$284:DV$314,$D676,DX$284:DX$314)</f>
        <v>0</v>
      </c>
      <c r="DV676" s="9"/>
      <c r="DW676" s="10"/>
      <c r="DX676" s="11"/>
      <c r="DY676" s="6">
        <f>SUMIF(DZ$284:DZ$314,$D676,EB$284:EB$314)</f>
        <v>0</v>
      </c>
      <c r="DZ676" s="9"/>
      <c r="EA676" s="10"/>
      <c r="EB676" s="11"/>
      <c r="EC676" s="6">
        <f>SUMIF(ED$284:ED$314,$D676,EF$284:EF$314)</f>
        <v>0</v>
      </c>
      <c r="ED676" s="9"/>
      <c r="EE676" s="10"/>
      <c r="EF676" s="11"/>
      <c r="EG676" s="6">
        <f>SUMIF(EH$284:EH$314,$D676,EJ$284:EJ$314)</f>
        <v>0</v>
      </c>
      <c r="EH676" s="9"/>
      <c r="EI676" s="10"/>
      <c r="EJ676" s="11"/>
      <c r="EK676" s="6">
        <f>SUMIF(EL$284:EL$314,$D676,EN$284:EN$314)</f>
        <v>0</v>
      </c>
      <c r="EL676" s="9"/>
      <c r="EM676" s="10"/>
      <c r="EN676" s="11"/>
      <c r="EO676" s="6">
        <f>SUMIF(EP$284:EP$314,$D676,ER$284:ER$314)</f>
        <v>0</v>
      </c>
      <c r="EP676" s="9"/>
      <c r="EQ676" s="10"/>
      <c r="ER676" s="11"/>
      <c r="ES676" s="6">
        <f>SUMIF(ET$284:ET$314,$D676,EV$284:EV$314)</f>
        <v>0</v>
      </c>
      <c r="ET676" s="9"/>
      <c r="EU676" s="10"/>
      <c r="EV676" s="11"/>
      <c r="EW676" s="6">
        <f>SUMIF(EX$284:EX$314,$D676,EZ$284:EZ$314)</f>
        <v>0</v>
      </c>
      <c r="EX676" s="9"/>
      <c r="EY676" s="10"/>
      <c r="EZ676" s="11"/>
      <c r="FA676" s="6">
        <f>SUMIF(FB$284:FB$314,$D676,FD$284:FD$314)</f>
        <v>0</v>
      </c>
      <c r="FB676" s="9"/>
      <c r="FC676" s="10"/>
      <c r="FD676" s="11"/>
      <c r="FE676" s="6">
        <f>SUMIF(FF$284:FF$314,$D676,FH$284:FH$314)</f>
        <v>0</v>
      </c>
      <c r="FF676" s="9"/>
      <c r="FG676" s="10"/>
      <c r="FH676" s="11"/>
      <c r="FI676" s="6">
        <f>SUMIF(FJ$284:FJ$314,$D676,FL$284:FL$314)</f>
        <v>0</v>
      </c>
      <c r="FJ676" s="9"/>
      <c r="FK676" s="10"/>
      <c r="FL676" s="11"/>
      <c r="FM676" s="6">
        <f>SUMIF(FN$284:FN$314,$D676,FP$284:FP$314)</f>
        <v>0</v>
      </c>
      <c r="FN676" s="9"/>
      <c r="FO676" s="10"/>
      <c r="FP676" s="11"/>
      <c r="FQ676" s="6">
        <f>SUMIF(FR$284:FR$314,$D676,FT$284:FT$314)</f>
        <v>0</v>
      </c>
      <c r="FR676" s="9"/>
      <c r="FS676" s="10"/>
      <c r="FT676" s="11"/>
      <c r="FU676" s="6">
        <f>SUMIF(FV$284:FV$314,$D676,FX$284:FX$314)</f>
        <v>0</v>
      </c>
      <c r="FV676" s="9"/>
      <c r="FW676" s="10"/>
      <c r="FX676" s="11"/>
      <c r="FY676" s="6">
        <f>SUMIF(FZ$284:FZ$314,$D676,GB$284:GB$314)</f>
        <v>0</v>
      </c>
      <c r="FZ676" s="9"/>
      <c r="GA676" s="10"/>
      <c r="GB676" s="11"/>
      <c r="GC676" s="6">
        <f>SUMIF(GD$284:GD$314,$D676,GF$284:GF$314)</f>
        <v>0</v>
      </c>
      <c r="GD676" s="9"/>
      <c r="GE676" s="10"/>
      <c r="GF676" s="11"/>
      <c r="GG676" s="6">
        <f>SUMIF(GH$284:GH$314,$D676,GJ$284:GJ$314)</f>
        <v>0</v>
      </c>
      <c r="GH676" s="9"/>
      <c r="GI676" s="10"/>
      <c r="GJ676" s="11"/>
      <c r="GK676" s="6">
        <f>SUMIF(GL$284:GL$314,$D676,GN$284:GN$314)</f>
        <v>0</v>
      </c>
      <c r="GL676" s="9"/>
      <c r="GM676" s="10"/>
      <c r="GN676" s="11"/>
      <c r="GO676" s="6">
        <f>SUMIF(GP$284:GP$314,$D676,GR$284:GR$314)</f>
        <v>0</v>
      </c>
      <c r="GP676" s="9"/>
      <c r="GQ676" s="10"/>
      <c r="GR676" s="11"/>
      <c r="GS676" s="6">
        <f>SUMIF(GT$284:GT$314,$D676,GV$284:GV$314)</f>
        <v>0</v>
      </c>
      <c r="GT676" s="9"/>
      <c r="GU676" s="10"/>
      <c r="GV676" s="20"/>
      <c r="GW676" s="19">
        <f t="shared" si="16"/>
        <v>0</v>
      </c>
      <c r="GX676" s="472"/>
      <c r="GY676" s="522"/>
    </row>
    <row r="677" spans="1:207" ht="30.75" customHeight="1">
      <c r="A677" s="47" t="s">
        <v>85</v>
      </c>
      <c r="B677" s="496"/>
      <c r="C677" s="177" t="s">
        <v>381</v>
      </c>
      <c r="D677" s="194" t="s">
        <v>382</v>
      </c>
      <c r="E677" s="6">
        <f>SUMIF(F$315:F$345,$D677,H$315:H$345)</f>
        <v>0</v>
      </c>
      <c r="F677" s="9"/>
      <c r="G677" s="10"/>
      <c r="H677" s="11"/>
      <c r="I677" s="6">
        <f>SUMIF(J$315:J$345,$D677,L$315:L$345)</f>
        <v>0</v>
      </c>
      <c r="J677" s="9"/>
      <c r="K677" s="10"/>
      <c r="L677" s="11"/>
      <c r="M677" s="6">
        <f>SUMIF(N$315:N$345,$D677,P$315:P$345)</f>
        <v>0</v>
      </c>
      <c r="N677" s="9"/>
      <c r="O677" s="10"/>
      <c r="P677" s="11"/>
      <c r="Q677" s="6">
        <f>SUMIF(R$315:R$345,$D677,T$315:T$345)</f>
        <v>0</v>
      </c>
      <c r="R677" s="9"/>
      <c r="S677" s="10"/>
      <c r="T677" s="11"/>
      <c r="U677" s="6">
        <f>SUMIF(V$315:V$345,$D677,X$315:X$345)</f>
        <v>0</v>
      </c>
      <c r="V677" s="9"/>
      <c r="W677" s="10"/>
      <c r="X677" s="11"/>
      <c r="Y677" s="6">
        <f>SUMIF(Z$315:Z$345,$D677,AB$315:AB$345)</f>
        <v>0</v>
      </c>
      <c r="Z677" s="9"/>
      <c r="AA677" s="10"/>
      <c r="AB677" s="11"/>
      <c r="AC677" s="6">
        <f>SUMIF(AD$315:AD$345,$D677,AF$315:AF$345)</f>
        <v>0</v>
      </c>
      <c r="AD677" s="9"/>
      <c r="AE677" s="10"/>
      <c r="AF677" s="11"/>
      <c r="AG677" s="6">
        <f>SUMIF(AH$315:AH$345,$D677,AJ$315:AJ$345)</f>
        <v>0</v>
      </c>
      <c r="AH677" s="9"/>
      <c r="AI677" s="10"/>
      <c r="AJ677" s="11"/>
      <c r="AK677" s="6">
        <f>SUMIF(AL$315:AL$345,$D677,AN$315:AN$345)</f>
        <v>0</v>
      </c>
      <c r="AL677" s="9"/>
      <c r="AM677" s="10"/>
      <c r="AN677" s="11"/>
      <c r="AO677" s="6">
        <f>SUMIF(AP$315:AP$345,$D677,AR$315:AR$345)</f>
        <v>0</v>
      </c>
      <c r="AP677" s="9"/>
      <c r="AQ677" s="10"/>
      <c r="AR677" s="11"/>
      <c r="AS677" s="6">
        <f>SUMIF(AT$315:AT$345,$D677,AV$315:AV$345)</f>
        <v>0</v>
      </c>
      <c r="AT677" s="9"/>
      <c r="AU677" s="10"/>
      <c r="AV677" s="11"/>
      <c r="AW677" s="6">
        <f>SUMIF(AX$315:AX$345,$D677,AZ$315:AZ$345)</f>
        <v>0</v>
      </c>
      <c r="AX677" s="9"/>
      <c r="AY677" s="10"/>
      <c r="AZ677" s="11"/>
      <c r="BA677" s="6">
        <f>SUMIF(BB$315:BB$345,$D677,BD$315:BD$345)</f>
        <v>0</v>
      </c>
      <c r="BB677" s="9"/>
      <c r="BC677" s="10"/>
      <c r="BD677" s="11"/>
      <c r="BE677" s="6">
        <f>SUMIF(BF$315:BF$345,$D677,BH$315:BH$345)</f>
        <v>0</v>
      </c>
      <c r="BF677" s="9"/>
      <c r="BG677" s="10"/>
      <c r="BH677" s="11"/>
      <c r="BI677" s="6">
        <f>SUMIF(BJ$315:BJ$345,$D677,BL$315:BL$345)</f>
        <v>0</v>
      </c>
      <c r="BJ677" s="9"/>
      <c r="BK677" s="10"/>
      <c r="BL677" s="11"/>
      <c r="BM677" s="6">
        <f>SUMIF(BN$315:BN$345,$D677,BP$315:BP$345)</f>
        <v>0</v>
      </c>
      <c r="BN677" s="9"/>
      <c r="BO677" s="10"/>
      <c r="BP677" s="11"/>
      <c r="BQ677" s="6">
        <f>SUMIF(BR$315:BR$345,$D677,BT$315:BT$345)</f>
        <v>0</v>
      </c>
      <c r="BR677" s="9"/>
      <c r="BS677" s="10"/>
      <c r="BT677" s="11"/>
      <c r="BU677" s="6">
        <f>SUMIF(BV$315:BV$345,$D677,BX$315:BX$345)</f>
        <v>0</v>
      </c>
      <c r="BV677" s="9"/>
      <c r="BW677" s="10"/>
      <c r="BX677" s="11"/>
      <c r="BY677" s="6">
        <f>SUMIF(BZ$315:BZ$345,$D677,CB$315:CB$345)</f>
        <v>0</v>
      </c>
      <c r="BZ677" s="9"/>
      <c r="CA677" s="10"/>
      <c r="CB677" s="11"/>
      <c r="CC677" s="6">
        <f>SUMIF(CD$315:CD$345,$D677,CF$315:CF$345)</f>
        <v>0</v>
      </c>
      <c r="CD677" s="9"/>
      <c r="CE677" s="10"/>
      <c r="CF677" s="11"/>
      <c r="CG677" s="6">
        <f>SUMIF(CH$315:CH$345,$D677,CJ$315:CJ$345)</f>
        <v>0</v>
      </c>
      <c r="CH677" s="9"/>
      <c r="CI677" s="10"/>
      <c r="CJ677" s="11"/>
      <c r="CK677" s="6">
        <f>SUMIF(CL$315:CL$345,$D677,CN$315:CN$345)</f>
        <v>0</v>
      </c>
      <c r="CL677" s="9"/>
      <c r="CM677" s="10"/>
      <c r="CN677" s="11"/>
      <c r="CO677" s="6">
        <f>SUMIF(CP$315:CP$345,$D677,CR$315:CR$345)</f>
        <v>0</v>
      </c>
      <c r="CP677" s="9"/>
      <c r="CQ677" s="10"/>
      <c r="CR677" s="11"/>
      <c r="CS677" s="6">
        <f>SUMIF(CT$315:CT$345,$D677,CV$315:CV$345)</f>
        <v>0</v>
      </c>
      <c r="CT677" s="9"/>
      <c r="CU677" s="10"/>
      <c r="CV677" s="11"/>
      <c r="CW677" s="6">
        <f>SUMIF(CX$315:CX$345,$D677,CZ$315:CZ$345)</f>
        <v>0</v>
      </c>
      <c r="CX677" s="9"/>
      <c r="CY677" s="10"/>
      <c r="CZ677" s="11"/>
      <c r="DA677" s="6">
        <f>SUMIF(DB$315:DB$345,$D677,DD$315:DD$345)</f>
        <v>0</v>
      </c>
      <c r="DB677" s="9"/>
      <c r="DC677" s="10"/>
      <c r="DD677" s="11"/>
      <c r="DE677" s="6">
        <f>SUMIF(DF$315:DF$345,$D677,DH$315:DH$345)</f>
        <v>0</v>
      </c>
      <c r="DF677" s="9"/>
      <c r="DG677" s="10"/>
      <c r="DH677" s="11"/>
      <c r="DI677" s="6">
        <f>SUMIF(DJ$315:DJ$345,$D677,DL$315:DL$345)</f>
        <v>0</v>
      </c>
      <c r="DJ677" s="9"/>
      <c r="DK677" s="10"/>
      <c r="DL677" s="11"/>
      <c r="DM677" s="6">
        <f>SUMIF(DN$315:DN$345,$D677,DP$315:DP$345)</f>
        <v>0</v>
      </c>
      <c r="DN677" s="9"/>
      <c r="DO677" s="10"/>
      <c r="DP677" s="11"/>
      <c r="DQ677" s="6">
        <f>SUMIF(DR$315:DR$345,$D677,DT$315:DT$345)</f>
        <v>0</v>
      </c>
      <c r="DR677" s="9"/>
      <c r="DS677" s="10"/>
      <c r="DT677" s="11"/>
      <c r="DU677" s="6">
        <f>SUMIF(DV$315:DV$345,$D677,DX$315:DX$345)</f>
        <v>0</v>
      </c>
      <c r="DV677" s="9"/>
      <c r="DW677" s="10"/>
      <c r="DX677" s="11"/>
      <c r="DY677" s="6">
        <f>SUMIF(DZ$315:DZ$345,$D677,EB$315:EB$345)</f>
        <v>0</v>
      </c>
      <c r="DZ677" s="9"/>
      <c r="EA677" s="10"/>
      <c r="EB677" s="11"/>
      <c r="EC677" s="6">
        <f>SUMIF(ED$315:ED$345,$D677,EF$315:EF$345)</f>
        <v>0</v>
      </c>
      <c r="ED677" s="9"/>
      <c r="EE677" s="10"/>
      <c r="EF677" s="11"/>
      <c r="EG677" s="6">
        <f>SUMIF(EH$315:EH$345,$D677,EJ$315:EJ$345)</f>
        <v>0</v>
      </c>
      <c r="EH677" s="9"/>
      <c r="EI677" s="10"/>
      <c r="EJ677" s="11"/>
      <c r="EK677" s="6">
        <f>SUMIF(EL$315:EL$345,$D677,EN$315:EN$345)</f>
        <v>0</v>
      </c>
      <c r="EL677" s="9"/>
      <c r="EM677" s="10"/>
      <c r="EN677" s="11"/>
      <c r="EO677" s="6">
        <f>SUMIF(EP$315:EP$345,$D677,ER$315:ER$345)</f>
        <v>0</v>
      </c>
      <c r="EP677" s="9"/>
      <c r="EQ677" s="10"/>
      <c r="ER677" s="11"/>
      <c r="ES677" s="6">
        <f>SUMIF(ET$315:ET$345,$D677,EV$315:EV$345)</f>
        <v>0</v>
      </c>
      <c r="ET677" s="9"/>
      <c r="EU677" s="10"/>
      <c r="EV677" s="11"/>
      <c r="EW677" s="6">
        <f>SUMIF(EX$315:EX$345,$D677,EZ$315:EZ$345)</f>
        <v>0</v>
      </c>
      <c r="EX677" s="9"/>
      <c r="EY677" s="10"/>
      <c r="EZ677" s="11"/>
      <c r="FA677" s="6">
        <f>SUMIF(FB$315:FB$345,$D677,FD$315:FD$345)</f>
        <v>0</v>
      </c>
      <c r="FB677" s="9"/>
      <c r="FC677" s="10"/>
      <c r="FD677" s="11"/>
      <c r="FE677" s="6">
        <f>SUMIF(FF$315:FF$345,$D677,FH$315:FH$345)</f>
        <v>0</v>
      </c>
      <c r="FF677" s="9"/>
      <c r="FG677" s="10"/>
      <c r="FH677" s="11"/>
      <c r="FI677" s="6">
        <f>SUMIF(FJ$315:FJ$345,$D677,FL$315:FL$345)</f>
        <v>0</v>
      </c>
      <c r="FJ677" s="9"/>
      <c r="FK677" s="10"/>
      <c r="FL677" s="11"/>
      <c r="FM677" s="6">
        <f>SUMIF(FN$315:FN$345,$D677,FP$315:FP$345)</f>
        <v>0</v>
      </c>
      <c r="FN677" s="9"/>
      <c r="FO677" s="10"/>
      <c r="FP677" s="11"/>
      <c r="FQ677" s="6">
        <f>SUMIF(FR$315:FR$345,$D677,FT$315:FT$345)</f>
        <v>0</v>
      </c>
      <c r="FR677" s="9"/>
      <c r="FS677" s="10"/>
      <c r="FT677" s="11"/>
      <c r="FU677" s="6">
        <f>SUMIF(FV$315:FV$345,$D677,FX$315:FX$345)</f>
        <v>0</v>
      </c>
      <c r="FV677" s="9"/>
      <c r="FW677" s="10"/>
      <c r="FX677" s="11"/>
      <c r="FY677" s="6">
        <f>SUMIF(FZ$315:FZ$345,$D677,GB$315:GB$345)</f>
        <v>0</v>
      </c>
      <c r="FZ677" s="9"/>
      <c r="GA677" s="10"/>
      <c r="GB677" s="11"/>
      <c r="GC677" s="6">
        <f>SUMIF(GD$315:GD$345,$D677,GF$315:GF$345)</f>
        <v>0</v>
      </c>
      <c r="GD677" s="9"/>
      <c r="GE677" s="10"/>
      <c r="GF677" s="11"/>
      <c r="GG677" s="6">
        <f>SUMIF(GH$315:GH$345,$D677,GJ$315:GJ$345)</f>
        <v>0</v>
      </c>
      <c r="GH677" s="9"/>
      <c r="GI677" s="10"/>
      <c r="GJ677" s="11"/>
      <c r="GK677" s="6">
        <f>SUMIF(GL$315:GL$345,$D677,GN$315:GN$345)</f>
        <v>0</v>
      </c>
      <c r="GL677" s="9"/>
      <c r="GM677" s="10"/>
      <c r="GN677" s="11"/>
      <c r="GO677" s="6">
        <f>SUMIF(GP$315:GP$345,$D677,GR$315:GR$345)</f>
        <v>0</v>
      </c>
      <c r="GP677" s="9"/>
      <c r="GQ677" s="10"/>
      <c r="GR677" s="11"/>
      <c r="GS677" s="6">
        <f>SUMIF(GT$315:GT$345,$D677,GV$315:GV$345)</f>
        <v>0</v>
      </c>
      <c r="GT677" s="9"/>
      <c r="GU677" s="10"/>
      <c r="GV677" s="20"/>
      <c r="GW677" s="19">
        <f t="shared" si="16"/>
        <v>0</v>
      </c>
      <c r="GX677" s="472"/>
      <c r="GY677" s="522"/>
    </row>
    <row r="678" spans="1:207" ht="30.75" customHeight="1" thickBot="1">
      <c r="A678" s="162" t="s">
        <v>86</v>
      </c>
      <c r="B678" s="497"/>
      <c r="C678" s="177" t="s">
        <v>381</v>
      </c>
      <c r="D678" s="194" t="s">
        <v>382</v>
      </c>
      <c r="E678" s="6">
        <f>SUMIF(F$346:F$376,$D678,H$346:H$376)</f>
        <v>0</v>
      </c>
      <c r="F678" s="9"/>
      <c r="G678" s="10"/>
      <c r="H678" s="11"/>
      <c r="I678" s="6">
        <f>SUMIF(J$346:J$376,$D678,L$346:L$376)</f>
        <v>0</v>
      </c>
      <c r="J678" s="9"/>
      <c r="K678" s="10"/>
      <c r="L678" s="11"/>
      <c r="M678" s="6">
        <f>SUMIF(N$346:N$376,$D678,P$346:P$376)</f>
        <v>0</v>
      </c>
      <c r="N678" s="9"/>
      <c r="O678" s="10"/>
      <c r="P678" s="11"/>
      <c r="Q678" s="6">
        <f>SUMIF(R$346:R$376,$D678,T$346:T$376)</f>
        <v>0</v>
      </c>
      <c r="R678" s="9"/>
      <c r="S678" s="10"/>
      <c r="T678" s="11"/>
      <c r="U678" s="6">
        <f>SUMIF(V$346:V$376,$D678,X$346:X$376)</f>
        <v>0</v>
      </c>
      <c r="V678" s="9"/>
      <c r="W678" s="10"/>
      <c r="X678" s="11"/>
      <c r="Y678" s="6">
        <f>SUMIF(Z$346:Z$376,$D678,AB$346:AB$376)</f>
        <v>0</v>
      </c>
      <c r="Z678" s="9"/>
      <c r="AA678" s="10"/>
      <c r="AB678" s="11"/>
      <c r="AC678" s="6">
        <f>SUMIF(AD$346:AD$376,$D678,AF$346:AF$376)</f>
        <v>0</v>
      </c>
      <c r="AD678" s="9"/>
      <c r="AE678" s="10"/>
      <c r="AF678" s="11"/>
      <c r="AG678" s="6">
        <f>SUMIF(AH$346:AH$376,$D678,AJ$346:AJ$376)</f>
        <v>0</v>
      </c>
      <c r="AH678" s="9"/>
      <c r="AI678" s="10"/>
      <c r="AJ678" s="11"/>
      <c r="AK678" s="6">
        <f>SUMIF(AL$346:AL$376,$D678,AN$346:AN$376)</f>
        <v>0</v>
      </c>
      <c r="AL678" s="9"/>
      <c r="AM678" s="10"/>
      <c r="AN678" s="11"/>
      <c r="AO678" s="6">
        <f>SUMIF(AP$346:AP$376,$D678,AR$346:AR$376)</f>
        <v>0</v>
      </c>
      <c r="AP678" s="9"/>
      <c r="AQ678" s="10"/>
      <c r="AR678" s="11"/>
      <c r="AS678" s="6">
        <f>SUMIF(AT$346:AT$376,$D678,AV$346:AV$376)</f>
        <v>0</v>
      </c>
      <c r="AT678" s="9"/>
      <c r="AU678" s="10"/>
      <c r="AV678" s="11"/>
      <c r="AW678" s="6">
        <f>SUMIF(AX$346:AX$376,$D678,AZ$346:AZ$376)</f>
        <v>0</v>
      </c>
      <c r="AX678" s="9"/>
      <c r="AY678" s="10"/>
      <c r="AZ678" s="11"/>
      <c r="BA678" s="6">
        <f>SUMIF(BB$346:BB$376,$D678,BD$346:BD$376)</f>
        <v>0</v>
      </c>
      <c r="BB678" s="9"/>
      <c r="BC678" s="10"/>
      <c r="BD678" s="11"/>
      <c r="BE678" s="6">
        <f>SUMIF(BF$346:BF$376,$D678,BH$346:BH$376)</f>
        <v>0</v>
      </c>
      <c r="BF678" s="9"/>
      <c r="BG678" s="10"/>
      <c r="BH678" s="11"/>
      <c r="BI678" s="6">
        <f>SUMIF(BJ$346:BJ$376,$D678,BL$346:BL$376)</f>
        <v>0</v>
      </c>
      <c r="BJ678" s="9"/>
      <c r="BK678" s="10"/>
      <c r="BL678" s="11"/>
      <c r="BM678" s="6">
        <f>SUMIF(BN$346:BN$376,$D678,BP$346:BP$376)</f>
        <v>0</v>
      </c>
      <c r="BN678" s="9"/>
      <c r="BO678" s="10"/>
      <c r="BP678" s="11"/>
      <c r="BQ678" s="6">
        <f>SUMIF(BR$346:BR$376,$D678,BT$346:BT$376)</f>
        <v>0</v>
      </c>
      <c r="BR678" s="9"/>
      <c r="BS678" s="10"/>
      <c r="BT678" s="11"/>
      <c r="BU678" s="6">
        <f>SUMIF(BV$346:BV$376,$D678,BX$346:BX$376)</f>
        <v>0</v>
      </c>
      <c r="BV678" s="9"/>
      <c r="BW678" s="10"/>
      <c r="BX678" s="11"/>
      <c r="BY678" s="6">
        <f>SUMIF(BZ$346:BZ$376,$D678,CB$346:CB$376)</f>
        <v>0</v>
      </c>
      <c r="BZ678" s="9"/>
      <c r="CA678" s="10"/>
      <c r="CB678" s="11"/>
      <c r="CC678" s="6">
        <f>SUMIF(CD$346:CD$376,$D678,CF$346:CF$376)</f>
        <v>0</v>
      </c>
      <c r="CD678" s="9"/>
      <c r="CE678" s="10"/>
      <c r="CF678" s="11"/>
      <c r="CG678" s="6">
        <f>SUMIF(CH$346:CH$376,$D678,CJ$346:CJ$376)</f>
        <v>0</v>
      </c>
      <c r="CH678" s="9"/>
      <c r="CI678" s="10"/>
      <c r="CJ678" s="11"/>
      <c r="CK678" s="6">
        <f>SUMIF(CL$346:CL$376,$D678,CN$346:CN$376)</f>
        <v>0</v>
      </c>
      <c r="CL678" s="9"/>
      <c r="CM678" s="10"/>
      <c r="CN678" s="11"/>
      <c r="CO678" s="6">
        <f>SUMIF(CP$346:CP$376,$D678,CR$346:CR$376)</f>
        <v>0</v>
      </c>
      <c r="CP678" s="9"/>
      <c r="CQ678" s="10"/>
      <c r="CR678" s="11"/>
      <c r="CS678" s="6">
        <f>SUMIF(CT$346:CT$376,$D678,CV$346:CV$376)</f>
        <v>0</v>
      </c>
      <c r="CT678" s="9"/>
      <c r="CU678" s="10"/>
      <c r="CV678" s="11"/>
      <c r="CW678" s="6">
        <f>SUMIF(CX$346:CX$376,$D678,CZ$346:CZ$376)</f>
        <v>0</v>
      </c>
      <c r="CX678" s="9"/>
      <c r="CY678" s="10"/>
      <c r="CZ678" s="11"/>
      <c r="DA678" s="6">
        <f>SUMIF(DB$346:DB$376,$D678,DD$346:DD$376)</f>
        <v>0</v>
      </c>
      <c r="DB678" s="9"/>
      <c r="DC678" s="10"/>
      <c r="DD678" s="11"/>
      <c r="DE678" s="6">
        <f>SUMIF(DF$346:DF$376,$D678,DH$346:DH$376)</f>
        <v>0</v>
      </c>
      <c r="DF678" s="9"/>
      <c r="DG678" s="10"/>
      <c r="DH678" s="11"/>
      <c r="DI678" s="6">
        <f>SUMIF(DJ$346:DJ$376,$D678,DL$346:DL$376)</f>
        <v>0</v>
      </c>
      <c r="DJ678" s="9"/>
      <c r="DK678" s="10"/>
      <c r="DL678" s="11"/>
      <c r="DM678" s="6">
        <f>SUMIF(DN$346:DN$376,$D678,DP$346:DP$376)</f>
        <v>0</v>
      </c>
      <c r="DN678" s="9"/>
      <c r="DO678" s="10"/>
      <c r="DP678" s="11"/>
      <c r="DQ678" s="6">
        <f>SUMIF(DR$346:DR$376,$D678,DT$346:DT$376)</f>
        <v>0</v>
      </c>
      <c r="DR678" s="9"/>
      <c r="DS678" s="10"/>
      <c r="DT678" s="11"/>
      <c r="DU678" s="6">
        <f>SUMIF(DV$346:DV$376,$D678,DX$346:DX$376)</f>
        <v>0</v>
      </c>
      <c r="DV678" s="9"/>
      <c r="DW678" s="10"/>
      <c r="DX678" s="11"/>
      <c r="DY678" s="6">
        <f>SUMIF(DZ$346:DZ$376,$D678,EB$346:EB$376)</f>
        <v>0</v>
      </c>
      <c r="DZ678" s="9"/>
      <c r="EA678" s="10"/>
      <c r="EB678" s="11"/>
      <c r="EC678" s="6">
        <f>SUMIF(ED$346:ED$376,$D678,EF$346:EF$376)</f>
        <v>0</v>
      </c>
      <c r="ED678" s="9"/>
      <c r="EE678" s="10"/>
      <c r="EF678" s="11"/>
      <c r="EG678" s="6">
        <f>SUMIF(EH$346:EH$376,$D678,EJ$346:EJ$376)</f>
        <v>0</v>
      </c>
      <c r="EH678" s="9"/>
      <c r="EI678" s="10"/>
      <c r="EJ678" s="11"/>
      <c r="EK678" s="6">
        <f>SUMIF(EL$346:EL$376,$D678,EN$346:EN$376)</f>
        <v>0</v>
      </c>
      <c r="EL678" s="9"/>
      <c r="EM678" s="10"/>
      <c r="EN678" s="11"/>
      <c r="EO678" s="6">
        <f>SUMIF(EP$346:EP$376,$D678,ER$346:ER$376)</f>
        <v>0</v>
      </c>
      <c r="EP678" s="9"/>
      <c r="EQ678" s="10"/>
      <c r="ER678" s="11"/>
      <c r="ES678" s="6">
        <f>SUMIF(ET$346:ET$376,$D678,EV$346:EV$376)</f>
        <v>0</v>
      </c>
      <c r="ET678" s="9"/>
      <c r="EU678" s="10"/>
      <c r="EV678" s="11"/>
      <c r="EW678" s="6">
        <f>SUMIF(EX$346:EX$376,$D678,EZ$346:EZ$376)</f>
        <v>0</v>
      </c>
      <c r="EX678" s="9"/>
      <c r="EY678" s="10"/>
      <c r="EZ678" s="11"/>
      <c r="FA678" s="6">
        <f>SUMIF(FB$346:FB$376,$D678,FD$346:FD$376)</f>
        <v>0</v>
      </c>
      <c r="FB678" s="9"/>
      <c r="FC678" s="10"/>
      <c r="FD678" s="11"/>
      <c r="FE678" s="6">
        <f>SUMIF(FF$346:FF$376,$D678,FH$346:FH$376)</f>
        <v>0</v>
      </c>
      <c r="FF678" s="9"/>
      <c r="FG678" s="10"/>
      <c r="FH678" s="11"/>
      <c r="FI678" s="6">
        <f>SUMIF(FJ$346:FJ$376,$D678,FL$346:FL$376)</f>
        <v>0</v>
      </c>
      <c r="FJ678" s="9"/>
      <c r="FK678" s="10"/>
      <c r="FL678" s="11"/>
      <c r="FM678" s="6">
        <f>SUMIF(FN$346:FN$376,$D678,FP$346:FP$376)</f>
        <v>0</v>
      </c>
      <c r="FN678" s="9"/>
      <c r="FO678" s="10"/>
      <c r="FP678" s="11"/>
      <c r="FQ678" s="6">
        <f>SUMIF(FR$346:FR$376,$D678,FT$346:FT$376)</f>
        <v>0</v>
      </c>
      <c r="FR678" s="9"/>
      <c r="FS678" s="10"/>
      <c r="FT678" s="11"/>
      <c r="FU678" s="6">
        <f>SUMIF(FV$346:FV$376,$D678,FX$346:FX$376)</f>
        <v>0</v>
      </c>
      <c r="FV678" s="9"/>
      <c r="FW678" s="10"/>
      <c r="FX678" s="11"/>
      <c r="FY678" s="6">
        <f>SUMIF(FZ$346:FZ$376,$D678,GB$346:GB$376)</f>
        <v>0</v>
      </c>
      <c r="FZ678" s="9"/>
      <c r="GA678" s="10"/>
      <c r="GB678" s="11"/>
      <c r="GC678" s="6">
        <f>SUMIF(GD$346:GD$376,$D678,GF$346:GF$376)</f>
        <v>0</v>
      </c>
      <c r="GD678" s="9"/>
      <c r="GE678" s="10"/>
      <c r="GF678" s="11"/>
      <c r="GG678" s="6">
        <f>SUMIF(GH$346:GH$376,$D678,GJ$346:GJ$376)</f>
        <v>0</v>
      </c>
      <c r="GH678" s="9"/>
      <c r="GI678" s="10"/>
      <c r="GJ678" s="11"/>
      <c r="GK678" s="6">
        <f>SUMIF(GL$346:GL$376,$D678,GN$346:GN$376)</f>
        <v>0</v>
      </c>
      <c r="GL678" s="9"/>
      <c r="GM678" s="10"/>
      <c r="GN678" s="11"/>
      <c r="GO678" s="6">
        <f>SUMIF(GP$346:GP$376,$D678,GR$346:GR$376)</f>
        <v>0</v>
      </c>
      <c r="GP678" s="9"/>
      <c r="GQ678" s="10"/>
      <c r="GR678" s="11"/>
      <c r="GS678" s="6">
        <f>SUMIF(GT$346:GT$376,$D678,GV$346:GV$376)</f>
        <v>0</v>
      </c>
      <c r="GT678" s="9"/>
      <c r="GU678" s="10"/>
      <c r="GV678" s="20"/>
      <c r="GW678" s="19">
        <f t="shared" si="16"/>
        <v>0</v>
      </c>
      <c r="GX678" s="472"/>
      <c r="GY678" s="523"/>
    </row>
    <row r="679" spans="1:207" s="153" customFormat="1" ht="30.75" customHeight="1">
      <c r="A679" s="243" t="s">
        <v>75</v>
      </c>
      <c r="B679" s="495">
        <v>30</v>
      </c>
      <c r="C679" s="449" t="s">
        <v>532</v>
      </c>
      <c r="D679" s="445" t="s">
        <v>485</v>
      </c>
      <c r="E679" s="206">
        <f>SUMIF(F$5:F$35,$D679,H$5:H$35)</f>
        <v>0</v>
      </c>
      <c r="F679" s="9"/>
      <c r="G679" s="10"/>
      <c r="H679" s="11"/>
      <c r="I679" s="6">
        <f>SUMIF(J$5:J$35,$D679,L$5:L$35)</f>
        <v>0</v>
      </c>
      <c r="J679" s="9"/>
      <c r="K679" s="10"/>
      <c r="L679" s="11"/>
      <c r="M679" s="6">
        <f>SUMIF(N$5:N$35,$D679,P$5:P$35)</f>
        <v>0</v>
      </c>
      <c r="N679" s="9"/>
      <c r="O679" s="10"/>
      <c r="P679" s="11"/>
      <c r="Q679" s="6">
        <f>SUMIF(R$5:R$35,$D679,T$5:T$35)</f>
        <v>0</v>
      </c>
      <c r="R679" s="9"/>
      <c r="S679" s="10"/>
      <c r="T679" s="11"/>
      <c r="U679" s="6">
        <f>SUMIF(V$5:V$35,$D679,X$5:X$35)</f>
        <v>0</v>
      </c>
      <c r="V679" s="9"/>
      <c r="W679" s="10"/>
      <c r="X679" s="11"/>
      <c r="Y679" s="6">
        <f>SUMIF(Z$5:Z$35,$D679,AB$5:AB$35)</f>
        <v>0</v>
      </c>
      <c r="Z679" s="9"/>
      <c r="AA679" s="10"/>
      <c r="AB679" s="11"/>
      <c r="AC679" s="6">
        <f>SUMIF(AD$5:AD$35,$D679,AF$5:AF$35)</f>
        <v>0</v>
      </c>
      <c r="AD679" s="9"/>
      <c r="AE679" s="10"/>
      <c r="AF679" s="11"/>
      <c r="AG679" s="6">
        <f>SUMIF(AH$5:AH$35,$D679,AJ$5:AJ$35)</f>
        <v>0</v>
      </c>
      <c r="AH679" s="9"/>
      <c r="AI679" s="10"/>
      <c r="AJ679" s="11"/>
      <c r="AK679" s="6">
        <f>SUMIF(AL$5:AL$35,$D679,AN$5:AN$35)</f>
        <v>0</v>
      </c>
      <c r="AL679" s="9"/>
      <c r="AM679" s="10"/>
      <c r="AN679" s="11"/>
      <c r="AO679" s="6">
        <f>SUMIF(AP$5:AP$35,$D679,AR$5:AR$35)</f>
        <v>0</v>
      </c>
      <c r="AP679" s="9"/>
      <c r="AQ679" s="10"/>
      <c r="AR679" s="11"/>
      <c r="AS679" s="6">
        <f>SUMIF(AT$5:AT$35,$D679,AV$5:AV$35)</f>
        <v>0</v>
      </c>
      <c r="AT679" s="9"/>
      <c r="AU679" s="10"/>
      <c r="AV679" s="11"/>
      <c r="AW679" s="6">
        <f>SUMIF(AX$5:AX$35,$D679,AZ$5:AZ$35)</f>
        <v>0</v>
      </c>
      <c r="AX679" s="9"/>
      <c r="AY679" s="10"/>
      <c r="AZ679" s="11"/>
      <c r="BA679" s="6">
        <f>SUMIF(BB$5:BB$35,$D679,BD$5:BD$35)</f>
        <v>0</v>
      </c>
      <c r="BB679" s="9"/>
      <c r="BC679" s="10"/>
      <c r="BD679" s="11"/>
      <c r="BE679" s="6">
        <f>SUMIF(BF$5:BF$35,$D679,BH$5:BH$35)</f>
        <v>0</v>
      </c>
      <c r="BF679" s="9"/>
      <c r="BG679" s="10"/>
      <c r="BH679" s="11"/>
      <c r="BI679" s="6">
        <f>SUMIF(BJ$5:BJ$35,$D679,BL$5:BL$35)</f>
        <v>0</v>
      </c>
      <c r="BJ679" s="9"/>
      <c r="BK679" s="10"/>
      <c r="BL679" s="11"/>
      <c r="BM679" s="6">
        <f>SUMIF(BN$5:BN$35,$D679,BP$5:BP$35)</f>
        <v>0</v>
      </c>
      <c r="BN679" s="9"/>
      <c r="BO679" s="10"/>
      <c r="BP679" s="11"/>
      <c r="BQ679" s="6">
        <f>SUMIF(BR$5:BR$35,$D679,BT$5:BT$35)</f>
        <v>0</v>
      </c>
      <c r="BR679" s="9"/>
      <c r="BS679" s="10"/>
      <c r="BT679" s="11"/>
      <c r="BU679" s="6">
        <f>SUMIF(BV$5:BV$35,$D679,BX$5:BX$35)</f>
        <v>0</v>
      </c>
      <c r="BV679" s="9"/>
      <c r="BW679" s="10"/>
      <c r="BX679" s="11"/>
      <c r="BY679" s="6">
        <f>SUMIF(BZ$5:BZ$35,$D679,CB$5:CB$35)</f>
        <v>0</v>
      </c>
      <c r="BZ679" s="9"/>
      <c r="CA679" s="10"/>
      <c r="CB679" s="11"/>
      <c r="CC679" s="6">
        <f>SUMIF(CD$5:CD$35,$D679,CF$5:CF$35)</f>
        <v>0</v>
      </c>
      <c r="CD679" s="9"/>
      <c r="CE679" s="10"/>
      <c r="CF679" s="11"/>
      <c r="CG679" s="6">
        <f>SUMIF(CH$5:CH$35,$D679,CJ$5:CJ$35)</f>
        <v>0</v>
      </c>
      <c r="CH679" s="9"/>
      <c r="CI679" s="10"/>
      <c r="CJ679" s="11"/>
      <c r="CK679" s="6">
        <f>SUMIF(CL$5:CL$35,$D679,CN$5:CN$35)</f>
        <v>0</v>
      </c>
      <c r="CL679" s="9"/>
      <c r="CM679" s="10"/>
      <c r="CN679" s="11"/>
      <c r="CO679" s="6">
        <f>SUMIF(CP$5:CP$35,$D679,CR$5:CR$35)</f>
        <v>0</v>
      </c>
      <c r="CP679" s="9"/>
      <c r="CQ679" s="10"/>
      <c r="CR679" s="11"/>
      <c r="CS679" s="6">
        <f>SUMIF(CT$5:CT$35,$D679,CV$5:CV$35)</f>
        <v>0</v>
      </c>
      <c r="CT679" s="9"/>
      <c r="CU679" s="10"/>
      <c r="CV679" s="11"/>
      <c r="CW679" s="6">
        <f>SUMIF(CX$5:CX$35,$D679,CZ$5:CZ$35)</f>
        <v>0</v>
      </c>
      <c r="CX679" s="9"/>
      <c r="CY679" s="10"/>
      <c r="CZ679" s="11"/>
      <c r="DA679" s="6">
        <f>SUMIF(DB$5:DB$35,$D679,DD$5:DD$35)</f>
        <v>0</v>
      </c>
      <c r="DB679" s="9"/>
      <c r="DC679" s="10"/>
      <c r="DD679" s="11"/>
      <c r="DE679" s="6">
        <f>SUMIF(DF$5:DF$35,$D679,DH$5:DH$35)</f>
        <v>0</v>
      </c>
      <c r="DF679" s="9"/>
      <c r="DG679" s="10"/>
      <c r="DH679" s="11"/>
      <c r="DI679" s="6">
        <f>SUMIF(DJ$5:DJ$35,$D679,DL$5:DL$35)</f>
        <v>0</v>
      </c>
      <c r="DJ679" s="9"/>
      <c r="DK679" s="10"/>
      <c r="DL679" s="11"/>
      <c r="DM679" s="6">
        <f>SUMIF(DN$5:DN$35,$D679,DP$5:DP$35)</f>
        <v>0</v>
      </c>
      <c r="DN679" s="9"/>
      <c r="DO679" s="10"/>
      <c r="DP679" s="11"/>
      <c r="DQ679" s="6">
        <f>SUMIF(DR$5:DR$35,$D679,DT$5:DT$35)</f>
        <v>0</v>
      </c>
      <c r="DR679" s="9"/>
      <c r="DS679" s="10"/>
      <c r="DT679" s="11"/>
      <c r="DU679" s="6">
        <f>SUMIF(DV$5:DV$35,$D679,DX$5:DX$35)</f>
        <v>0</v>
      </c>
      <c r="DV679" s="9"/>
      <c r="DW679" s="10"/>
      <c r="DX679" s="11"/>
      <c r="DY679" s="6">
        <f>SUMIF(DZ$5:DZ$35,$D679,EB$5:EB$35)</f>
        <v>0</v>
      </c>
      <c r="DZ679" s="9"/>
      <c r="EA679" s="10"/>
      <c r="EB679" s="11"/>
      <c r="EC679" s="6">
        <f>SUMIF(ED$5:ED$35,$D679,EF$5:EF$35)</f>
        <v>0</v>
      </c>
      <c r="ED679" s="9"/>
      <c r="EE679" s="10"/>
      <c r="EF679" s="11"/>
      <c r="EG679" s="6">
        <f>SUMIF(EH$5:EH$35,$D679,EJ$5:EJ$35)</f>
        <v>0</v>
      </c>
      <c r="EH679" s="9"/>
      <c r="EI679" s="10"/>
      <c r="EJ679" s="11"/>
      <c r="EK679" s="6">
        <f>SUMIF(EL$5:EL$35,$D679,EN$5:EN$35)</f>
        <v>0</v>
      </c>
      <c r="EL679" s="9"/>
      <c r="EM679" s="10"/>
      <c r="EN679" s="11"/>
      <c r="EO679" s="6">
        <f>SUMIF(EP$5:EP$35,$D679,ER$5:ER$35)</f>
        <v>0</v>
      </c>
      <c r="EP679" s="9"/>
      <c r="EQ679" s="10"/>
      <c r="ER679" s="11"/>
      <c r="ES679" s="6">
        <f>SUMIF(ET$5:ET$35,$D679,EV$5:EV$35)</f>
        <v>0</v>
      </c>
      <c r="ET679" s="9"/>
      <c r="EU679" s="10"/>
      <c r="EV679" s="11"/>
      <c r="EW679" s="6">
        <f>SUMIF(EX$5:EX$35,$D679,EZ$5:EZ$35)</f>
        <v>0</v>
      </c>
      <c r="EX679" s="9"/>
      <c r="EY679" s="10"/>
      <c r="EZ679" s="11"/>
      <c r="FA679" s="6">
        <f>SUMIF(FB$5:FB$35,$D679,FD$5:FD$35)</f>
        <v>0</v>
      </c>
      <c r="FB679" s="9"/>
      <c r="FC679" s="10"/>
      <c r="FD679" s="11"/>
      <c r="FE679" s="6">
        <f>SUMIF(FF$5:FF$35,$D679,FH$5:FH$35)</f>
        <v>0</v>
      </c>
      <c r="FF679" s="9"/>
      <c r="FG679" s="10"/>
      <c r="FH679" s="11"/>
      <c r="FI679" s="6">
        <f>SUMIF(FJ$5:FJ$35,$D679,FL$5:FL$35)</f>
        <v>0</v>
      </c>
      <c r="FJ679" s="9"/>
      <c r="FK679" s="10"/>
      <c r="FL679" s="11"/>
      <c r="FM679" s="6">
        <f>SUMIF(FN$5:FN$35,$D679,FP$5:FP$35)</f>
        <v>0</v>
      </c>
      <c r="FN679" s="9"/>
      <c r="FO679" s="10"/>
      <c r="FP679" s="11"/>
      <c r="FQ679" s="6">
        <f>SUMIF(FR$5:FR$35,$D679,FT$5:FT$35)</f>
        <v>0</v>
      </c>
      <c r="FR679" s="9"/>
      <c r="FS679" s="10"/>
      <c r="FT679" s="11"/>
      <c r="FU679" s="6">
        <f>SUMIF(FV$5:FV$35,$D679,FX$5:FX$35)</f>
        <v>0</v>
      </c>
      <c r="FV679" s="9"/>
      <c r="FW679" s="10"/>
      <c r="FX679" s="11"/>
      <c r="FY679" s="6">
        <f>SUMIF(FZ$5:FZ$35,$D679,GB$5:GB$35)</f>
        <v>0</v>
      </c>
      <c r="FZ679" s="9"/>
      <c r="GA679" s="10"/>
      <c r="GB679" s="11"/>
      <c r="GC679" s="6">
        <f>SUMIF(GD$5:GD$35,$D679,GF$5:GF$35)</f>
        <v>0</v>
      </c>
      <c r="GD679" s="9"/>
      <c r="GE679" s="10"/>
      <c r="GF679" s="11"/>
      <c r="GG679" s="6">
        <f>SUMIF(GH$5:GH$35,$D679,GJ$5:GJ$35)</f>
        <v>0</v>
      </c>
      <c r="GH679" s="9"/>
      <c r="GI679" s="10"/>
      <c r="GJ679" s="11"/>
      <c r="GK679" s="6">
        <f>SUMIF(GL$5:GL$35,$D679,GN$5:GN$35)</f>
        <v>0</v>
      </c>
      <c r="GL679" s="9"/>
      <c r="GM679" s="10"/>
      <c r="GN679" s="11"/>
      <c r="GO679" s="6">
        <f>SUMIF(GP$5:GP$35,$D679,GR$5:GR$35)</f>
        <v>0</v>
      </c>
      <c r="GP679" s="9"/>
      <c r="GQ679" s="10"/>
      <c r="GR679" s="11"/>
      <c r="GS679" s="6">
        <f>SUMIF(GT$5:GT$35,$D679,GV$5:GV$35)</f>
        <v>0</v>
      </c>
      <c r="GT679" s="9"/>
      <c r="GU679" s="10"/>
      <c r="GV679" s="20"/>
      <c r="GW679" s="19">
        <f t="shared" si="16"/>
        <v>0</v>
      </c>
      <c r="GX679" s="472">
        <f>SUM(GW679:GW690)</f>
        <v>0</v>
      </c>
      <c r="GY679" s="473" t="str">
        <f>D679</f>
        <v>TS15624/15</v>
      </c>
    </row>
    <row r="680" spans="1:207" ht="30.75" customHeight="1">
      <c r="A680" s="210" t="s">
        <v>76</v>
      </c>
      <c r="B680" s="496"/>
      <c r="C680" s="449" t="s">
        <v>532</v>
      </c>
      <c r="D680" s="445" t="s">
        <v>485</v>
      </c>
      <c r="E680" s="206">
        <f>SUMIF(F$36:F$66,$D680,H$36:H$66)</f>
        <v>0</v>
      </c>
      <c r="F680" s="9"/>
      <c r="G680" s="10"/>
      <c r="H680" s="11"/>
      <c r="I680" s="6">
        <f>SUMIF(J$36:J$66,$D680,L$36:L$66)</f>
        <v>0</v>
      </c>
      <c r="J680" s="9"/>
      <c r="K680" s="10"/>
      <c r="L680" s="11"/>
      <c r="M680" s="6">
        <f>SUMIF(N$36:N$66,$D680,P$36:P$66)</f>
        <v>0</v>
      </c>
      <c r="N680" s="9"/>
      <c r="O680" s="10"/>
      <c r="P680" s="11"/>
      <c r="Q680" s="6">
        <f>SUMIF(R$36:R$66,$D680,T$36:T$66)</f>
        <v>0</v>
      </c>
      <c r="R680" s="9"/>
      <c r="S680" s="10"/>
      <c r="T680" s="11"/>
      <c r="U680" s="6">
        <f>SUMIF(V$36:V$66,$D680,X$36:X$66)</f>
        <v>0</v>
      </c>
      <c r="V680" s="9"/>
      <c r="W680" s="10"/>
      <c r="X680" s="11"/>
      <c r="Y680" s="6">
        <f>SUMIF(Z$36:Z$66,$D680,AB$36:AB$66)</f>
        <v>0</v>
      </c>
      <c r="Z680" s="9"/>
      <c r="AA680" s="10"/>
      <c r="AB680" s="11"/>
      <c r="AC680" s="6">
        <f>SUMIF(AD$36:AD$66,$D680,AF$36:AF$66)</f>
        <v>0</v>
      </c>
      <c r="AD680" s="9"/>
      <c r="AE680" s="10"/>
      <c r="AF680" s="11"/>
      <c r="AG680" s="6">
        <f>SUMIF(AH$36:AH$66,$D680,AJ$36:AJ$66)</f>
        <v>0</v>
      </c>
      <c r="AH680" s="9"/>
      <c r="AI680" s="10"/>
      <c r="AJ680" s="11"/>
      <c r="AK680" s="6">
        <f>SUMIF(AL$36:AL$66,$D680,AN$36:AN$66)</f>
        <v>0</v>
      </c>
      <c r="AL680" s="9"/>
      <c r="AM680" s="10"/>
      <c r="AN680" s="11"/>
      <c r="AO680" s="6">
        <f>SUMIF(AP$36:AP$66,$D680,AR$36:AR$66)</f>
        <v>0</v>
      </c>
      <c r="AP680" s="9"/>
      <c r="AQ680" s="10"/>
      <c r="AR680" s="11"/>
      <c r="AS680" s="6">
        <f>SUMIF(AT$36:AT$66,$D680,AV$36:AV$66)</f>
        <v>0</v>
      </c>
      <c r="AT680" s="9"/>
      <c r="AU680" s="10"/>
      <c r="AV680" s="11"/>
      <c r="AW680" s="6">
        <f>SUMIF(AX$36:AX$66,$D680,AZ$36:AZ$66)</f>
        <v>0</v>
      </c>
      <c r="AX680" s="9"/>
      <c r="AY680" s="10"/>
      <c r="AZ680" s="11"/>
      <c r="BA680" s="6">
        <f>SUMIF(BB$36:BB$66,$D680,BD$36:BD$66)</f>
        <v>0</v>
      </c>
      <c r="BB680" s="9"/>
      <c r="BC680" s="10"/>
      <c r="BD680" s="11"/>
      <c r="BE680" s="6">
        <f>SUMIF(BF$36:BF$66,$D680,BH$36:BH$66)</f>
        <v>0</v>
      </c>
      <c r="BF680" s="9"/>
      <c r="BG680" s="10"/>
      <c r="BH680" s="11"/>
      <c r="BI680" s="6">
        <f>SUMIF(BJ$36:BJ$66,$D680,BL$36:BL$66)</f>
        <v>0</v>
      </c>
      <c r="BJ680" s="9"/>
      <c r="BK680" s="10"/>
      <c r="BL680" s="11"/>
      <c r="BM680" s="6">
        <f>SUMIF(BN$36:BN$66,$D680,BP$36:BP$66)</f>
        <v>0</v>
      </c>
      <c r="BN680" s="9"/>
      <c r="BO680" s="10"/>
      <c r="BP680" s="11"/>
      <c r="BQ680" s="6">
        <f>SUMIF(BR$36:BR$66,$D680,BT$36:BT$66)</f>
        <v>0</v>
      </c>
      <c r="BR680" s="9"/>
      <c r="BS680" s="10"/>
      <c r="BT680" s="11"/>
      <c r="BU680" s="6">
        <f>SUMIF(BV$36:BV$66,$D680,BX$36:BX$66)</f>
        <v>0</v>
      </c>
      <c r="BV680" s="9"/>
      <c r="BW680" s="10"/>
      <c r="BX680" s="11"/>
      <c r="BY680" s="6">
        <f>SUMIF(BZ$36:BZ$66,$D680,CB$36:CB$66)</f>
        <v>0</v>
      </c>
      <c r="BZ680" s="9"/>
      <c r="CA680" s="10"/>
      <c r="CB680" s="11"/>
      <c r="CC680" s="6">
        <f>SUMIF(CD$36:CD$66,$D680,CF$36:CF$66)</f>
        <v>0</v>
      </c>
      <c r="CD680" s="9"/>
      <c r="CE680" s="10"/>
      <c r="CF680" s="11"/>
      <c r="CG680" s="6">
        <f>SUMIF(CH$36:CH$66,$D680,CJ$36:CJ$66)</f>
        <v>0</v>
      </c>
      <c r="CH680" s="9"/>
      <c r="CI680" s="10"/>
      <c r="CJ680" s="11"/>
      <c r="CK680" s="6">
        <f>SUMIF(CL$36:CL$66,$D680,CN$36:CN$66)</f>
        <v>0</v>
      </c>
      <c r="CL680" s="9"/>
      <c r="CM680" s="10"/>
      <c r="CN680" s="11"/>
      <c r="CO680" s="6">
        <f>SUMIF(CP$36:CP$66,$D680,CR$36:CR$66)</f>
        <v>0</v>
      </c>
      <c r="CP680" s="9"/>
      <c r="CQ680" s="10"/>
      <c r="CR680" s="11"/>
      <c r="CS680" s="6">
        <f>SUMIF(CT$36:CT$66,$D680,CV$36:CV$66)</f>
        <v>0</v>
      </c>
      <c r="CT680" s="9"/>
      <c r="CU680" s="10"/>
      <c r="CV680" s="11"/>
      <c r="CW680" s="6">
        <f>SUMIF(CX$36:CX$66,$D680,CZ$36:CZ$66)</f>
        <v>0</v>
      </c>
      <c r="CX680" s="9"/>
      <c r="CY680" s="10"/>
      <c r="CZ680" s="11"/>
      <c r="DA680" s="6">
        <f>SUMIF(DB$36:DB$66,$D680,DD$36:DD$66)</f>
        <v>0</v>
      </c>
      <c r="DB680" s="9"/>
      <c r="DC680" s="10"/>
      <c r="DD680" s="11"/>
      <c r="DE680" s="6">
        <f>SUMIF(DF$36:DF$66,$D680,DH$36:DH$66)</f>
        <v>0</v>
      </c>
      <c r="DF680" s="9"/>
      <c r="DG680" s="10"/>
      <c r="DH680" s="11"/>
      <c r="DI680" s="6">
        <f>SUMIF(DJ$36:DJ$66,$D680,DL$36:DL$66)</f>
        <v>0</v>
      </c>
      <c r="DJ680" s="9"/>
      <c r="DK680" s="10"/>
      <c r="DL680" s="11"/>
      <c r="DM680" s="6">
        <f>SUMIF(DN$36:DN$66,$D680,DP$36:DP$66)</f>
        <v>0</v>
      </c>
      <c r="DN680" s="9"/>
      <c r="DO680" s="10"/>
      <c r="DP680" s="11"/>
      <c r="DQ680" s="6">
        <f>SUMIF(DR$36:DR$66,$D680,DT$36:DT$66)</f>
        <v>0</v>
      </c>
      <c r="DR680" s="9"/>
      <c r="DS680" s="10"/>
      <c r="DT680" s="11"/>
      <c r="DU680" s="6">
        <f>SUMIF(DV$36:DV$66,$D680,DX$36:DX$66)</f>
        <v>0</v>
      </c>
      <c r="DV680" s="9"/>
      <c r="DW680" s="10"/>
      <c r="DX680" s="11"/>
      <c r="DY680" s="6">
        <f>SUMIF(DZ$36:DZ$66,$D680,EB$36:EB$66)</f>
        <v>0</v>
      </c>
      <c r="DZ680" s="9"/>
      <c r="EA680" s="10"/>
      <c r="EB680" s="11"/>
      <c r="EC680" s="6">
        <f>SUMIF(ED$36:ED$66,$D680,EF$36:EF$66)</f>
        <v>0</v>
      </c>
      <c r="ED680" s="9"/>
      <c r="EE680" s="10"/>
      <c r="EF680" s="11"/>
      <c r="EG680" s="6">
        <f>SUMIF(EH$36:EH$66,$D680,EJ$36:EJ$66)</f>
        <v>0</v>
      </c>
      <c r="EH680" s="9"/>
      <c r="EI680" s="10"/>
      <c r="EJ680" s="11"/>
      <c r="EK680" s="6">
        <f>SUMIF(EL$36:EL$66,$D680,EN$36:EN$66)</f>
        <v>0</v>
      </c>
      <c r="EL680" s="9"/>
      <c r="EM680" s="10"/>
      <c r="EN680" s="11"/>
      <c r="EO680" s="6">
        <f>SUMIF(EP$36:EP$66,$D680,ER$36:ER$66)</f>
        <v>0</v>
      </c>
      <c r="EP680" s="9"/>
      <c r="EQ680" s="10"/>
      <c r="ER680" s="11"/>
      <c r="ES680" s="6">
        <f>SUMIF(ET$36:ET$66,$D680,EV$36:EV$66)</f>
        <v>0</v>
      </c>
      <c r="ET680" s="9"/>
      <c r="EU680" s="10"/>
      <c r="EV680" s="11"/>
      <c r="EW680" s="6">
        <f>SUMIF(EX$36:EX$66,$D680,EZ$36:EZ$66)</f>
        <v>0</v>
      </c>
      <c r="EX680" s="9"/>
      <c r="EY680" s="10"/>
      <c r="EZ680" s="11"/>
      <c r="FA680" s="6">
        <f>SUMIF(FB$36:FB$66,$D680,FD$36:FD$66)</f>
        <v>0</v>
      </c>
      <c r="FB680" s="9"/>
      <c r="FC680" s="10"/>
      <c r="FD680" s="11"/>
      <c r="FE680" s="6">
        <f>SUMIF(FF$36:FF$66,$D680,FH$36:FH$66)</f>
        <v>0</v>
      </c>
      <c r="FF680" s="9"/>
      <c r="FG680" s="10"/>
      <c r="FH680" s="11"/>
      <c r="FI680" s="6">
        <f>SUMIF(FJ$36:FJ$66,$D680,FL$36:FL$66)</f>
        <v>0</v>
      </c>
      <c r="FJ680" s="9"/>
      <c r="FK680" s="10"/>
      <c r="FL680" s="11"/>
      <c r="FM680" s="6">
        <f>SUMIF(FN$36:FN$66,$D680,FP$36:FP$66)</f>
        <v>0</v>
      </c>
      <c r="FN680" s="9"/>
      <c r="FO680" s="10"/>
      <c r="FP680" s="11"/>
      <c r="FQ680" s="6">
        <f>SUMIF(FR$36:FR$66,$D680,FT$36:FT$66)</f>
        <v>0</v>
      </c>
      <c r="FR680" s="9"/>
      <c r="FS680" s="10"/>
      <c r="FT680" s="11"/>
      <c r="FU680" s="6">
        <f>SUMIF(FV$36:FV$66,$D680,FX$36:FX$66)</f>
        <v>0</v>
      </c>
      <c r="FV680" s="9"/>
      <c r="FW680" s="10"/>
      <c r="FX680" s="11"/>
      <c r="FY680" s="6">
        <f>SUMIF(FZ$36:FZ$66,$D680,GB$36:GB$66)</f>
        <v>0</v>
      </c>
      <c r="FZ680" s="9"/>
      <c r="GA680" s="10"/>
      <c r="GB680" s="11"/>
      <c r="GC680" s="6">
        <f>SUMIF(GD$36:GD$66,$D680,GF$36:GF$66)</f>
        <v>0</v>
      </c>
      <c r="GD680" s="9"/>
      <c r="GE680" s="10"/>
      <c r="GF680" s="11"/>
      <c r="GG680" s="6">
        <f>SUMIF(GH$36:GH$66,$D680,GJ$36:GJ$66)</f>
        <v>0</v>
      </c>
      <c r="GH680" s="9"/>
      <c r="GI680" s="10"/>
      <c r="GJ680" s="11"/>
      <c r="GK680" s="6">
        <f>SUMIF(GL$36:GL$66,$D680,GN$36:GN$66)</f>
        <v>0</v>
      </c>
      <c r="GL680" s="9"/>
      <c r="GM680" s="10"/>
      <c r="GN680" s="11"/>
      <c r="GO680" s="6">
        <f>SUMIF(GP$36:GP$66,$D680,GR$36:GR$66)</f>
        <v>0</v>
      </c>
      <c r="GP680" s="9"/>
      <c r="GQ680" s="10"/>
      <c r="GR680" s="11"/>
      <c r="GS680" s="6">
        <f>SUMIF(GT$36:GT$66,$D680,GV$36:GV$66)</f>
        <v>0</v>
      </c>
      <c r="GT680" s="9"/>
      <c r="GU680" s="10"/>
      <c r="GV680" s="20"/>
      <c r="GW680" s="19">
        <f t="shared" si="16"/>
        <v>0</v>
      </c>
      <c r="GX680" s="472"/>
      <c r="GY680" s="473"/>
    </row>
    <row r="681" spans="1:207" ht="30.75" customHeight="1">
      <c r="A681" s="210" t="s">
        <v>77</v>
      </c>
      <c r="B681" s="496"/>
      <c r="C681" s="449" t="s">
        <v>532</v>
      </c>
      <c r="D681" s="445" t="s">
        <v>485</v>
      </c>
      <c r="E681" s="206">
        <f>SUMIF(F$67:F$97,$D681,H$67:H$97)</f>
        <v>0</v>
      </c>
      <c r="F681" s="9"/>
      <c r="G681" s="10"/>
      <c r="H681" s="11"/>
      <c r="I681" s="6">
        <f>SUMIF(J$67:J$97,$D681,L$67:L$97)</f>
        <v>0</v>
      </c>
      <c r="J681" s="9"/>
      <c r="K681" s="10"/>
      <c r="L681" s="11"/>
      <c r="M681" s="6">
        <f>SUMIF(N$67:N$97,$D681,P$67:P$97)</f>
        <v>0</v>
      </c>
      <c r="N681" s="9"/>
      <c r="O681" s="10"/>
      <c r="P681" s="11"/>
      <c r="Q681" s="6">
        <f>SUMIF(R$67:R$97,$D681,T$67:T$97)</f>
        <v>0</v>
      </c>
      <c r="R681" s="9"/>
      <c r="S681" s="10"/>
      <c r="T681" s="11"/>
      <c r="U681" s="6">
        <f>SUMIF(V$67:V$97,$D681,X$67:X$97)</f>
        <v>0</v>
      </c>
      <c r="V681" s="9"/>
      <c r="W681" s="10"/>
      <c r="X681" s="11"/>
      <c r="Y681" s="6">
        <f>SUMIF(Z$67:Z$97,$D681,AB$67:AB$97)</f>
        <v>0</v>
      </c>
      <c r="Z681" s="9"/>
      <c r="AA681" s="10"/>
      <c r="AB681" s="11"/>
      <c r="AC681" s="6">
        <f>SUMIF(AD$67:AD$97,$D681,AF$67:AF$97)</f>
        <v>0</v>
      </c>
      <c r="AD681" s="9"/>
      <c r="AE681" s="10"/>
      <c r="AF681" s="11"/>
      <c r="AG681" s="6">
        <f>SUMIF(AH$67:AH$97,$D681,AJ$67:AJ$97)</f>
        <v>0</v>
      </c>
      <c r="AH681" s="9"/>
      <c r="AI681" s="10"/>
      <c r="AJ681" s="11"/>
      <c r="AK681" s="6">
        <f>SUMIF(AL$67:AL$97,$D681,AN$67:AN$97)</f>
        <v>0</v>
      </c>
      <c r="AL681" s="9"/>
      <c r="AM681" s="10"/>
      <c r="AN681" s="11"/>
      <c r="AO681" s="6">
        <f>SUMIF(AP$67:AP$97,$D681,AR$67:AR$97)</f>
        <v>0</v>
      </c>
      <c r="AP681" s="9"/>
      <c r="AQ681" s="10"/>
      <c r="AR681" s="11"/>
      <c r="AS681" s="6">
        <f>SUMIF(AT$67:AT$97,$D681,AV$67:AV$97)</f>
        <v>0</v>
      </c>
      <c r="AT681" s="9"/>
      <c r="AU681" s="10"/>
      <c r="AV681" s="11"/>
      <c r="AW681" s="6">
        <f>SUMIF(AX$67:AX$97,$D681,AZ$67:AZ$97)</f>
        <v>0</v>
      </c>
      <c r="AX681" s="9"/>
      <c r="AY681" s="10"/>
      <c r="AZ681" s="11"/>
      <c r="BA681" s="6">
        <f>SUMIF(BB$67:BB$97,$D681,BD$67:BD$97)</f>
        <v>0</v>
      </c>
      <c r="BB681" s="9"/>
      <c r="BC681" s="10"/>
      <c r="BD681" s="11"/>
      <c r="BE681" s="6">
        <f>SUMIF(BF$67:BF$97,$D681,BH$67:BH$97)</f>
        <v>0</v>
      </c>
      <c r="BF681" s="9"/>
      <c r="BG681" s="10"/>
      <c r="BH681" s="11"/>
      <c r="BI681" s="6">
        <f>SUMIF(BJ$67:BJ$97,$D681,BL$67:BL$97)</f>
        <v>0</v>
      </c>
      <c r="BJ681" s="9"/>
      <c r="BK681" s="10"/>
      <c r="BL681" s="11"/>
      <c r="BM681" s="6">
        <f>SUMIF(BN$67:BN$97,$D681,BP$67:BP$97)</f>
        <v>0</v>
      </c>
      <c r="BN681" s="9"/>
      <c r="BO681" s="10"/>
      <c r="BP681" s="11"/>
      <c r="BQ681" s="6">
        <f>SUMIF(BR$67:BR$97,$D681,BT$67:BT$97)</f>
        <v>0</v>
      </c>
      <c r="BR681" s="9"/>
      <c r="BS681" s="10"/>
      <c r="BT681" s="11"/>
      <c r="BU681" s="6">
        <f>SUMIF(BV$67:BV$97,$D681,BX$67:BX$97)</f>
        <v>0</v>
      </c>
      <c r="BV681" s="9"/>
      <c r="BW681" s="10"/>
      <c r="BX681" s="11"/>
      <c r="BY681" s="6">
        <f>SUMIF(BZ$67:BZ$97,$D681,CB$67:CB$97)</f>
        <v>0</v>
      </c>
      <c r="BZ681" s="9"/>
      <c r="CA681" s="10"/>
      <c r="CB681" s="11"/>
      <c r="CC681" s="6">
        <f>SUMIF(CD$67:CD$97,$D681,CF$67:CF$97)</f>
        <v>0</v>
      </c>
      <c r="CD681" s="9"/>
      <c r="CE681" s="10"/>
      <c r="CF681" s="11"/>
      <c r="CG681" s="6">
        <f>SUMIF(CH$67:CH$97,$D681,CJ$67:CJ$97)</f>
        <v>0</v>
      </c>
      <c r="CH681" s="9"/>
      <c r="CI681" s="10"/>
      <c r="CJ681" s="11"/>
      <c r="CK681" s="6">
        <f>SUMIF(CL$67:CL$97,$D681,CN$67:CN$97)</f>
        <v>0</v>
      </c>
      <c r="CL681" s="9"/>
      <c r="CM681" s="10"/>
      <c r="CN681" s="11"/>
      <c r="CO681" s="6">
        <f>SUMIF(CP$67:CP$97,$D681,CR$67:CR$97)</f>
        <v>0</v>
      </c>
      <c r="CP681" s="9"/>
      <c r="CQ681" s="10"/>
      <c r="CR681" s="11"/>
      <c r="CS681" s="6">
        <f>SUMIF(CT$67:CT$97,$D681,CV$67:CV$97)</f>
        <v>0</v>
      </c>
      <c r="CT681" s="9"/>
      <c r="CU681" s="10"/>
      <c r="CV681" s="11"/>
      <c r="CW681" s="6">
        <f>SUMIF(CX$67:CX$97,$D681,CZ$67:CZ$97)</f>
        <v>0</v>
      </c>
      <c r="CX681" s="9"/>
      <c r="CY681" s="10"/>
      <c r="CZ681" s="11"/>
      <c r="DA681" s="6">
        <f>SUMIF(DB$67:DB$97,$D681,DD$67:DD$97)</f>
        <v>0</v>
      </c>
      <c r="DB681" s="9"/>
      <c r="DC681" s="10"/>
      <c r="DD681" s="11"/>
      <c r="DE681" s="6">
        <f>SUMIF(DF$67:DF$97,$D681,DH$67:DH$97)</f>
        <v>0</v>
      </c>
      <c r="DF681" s="9"/>
      <c r="DG681" s="10"/>
      <c r="DH681" s="11"/>
      <c r="DI681" s="6">
        <f>SUMIF(DJ$67:DJ$97,$D681,DL$67:DL$97)</f>
        <v>0</v>
      </c>
      <c r="DJ681" s="9"/>
      <c r="DK681" s="10"/>
      <c r="DL681" s="11"/>
      <c r="DM681" s="6">
        <f>SUMIF(DN$67:DN$97,$D681,DP$67:DP$97)</f>
        <v>0</v>
      </c>
      <c r="DN681" s="9"/>
      <c r="DO681" s="10"/>
      <c r="DP681" s="11"/>
      <c r="DQ681" s="6">
        <f>SUMIF(DR$67:DR$97,$D681,DT$67:DT$97)</f>
        <v>0</v>
      </c>
      <c r="DR681" s="9"/>
      <c r="DS681" s="10"/>
      <c r="DT681" s="11"/>
      <c r="DU681" s="6">
        <f>SUMIF(DV$67:DV$97,$D681,DX$67:DX$97)</f>
        <v>0</v>
      </c>
      <c r="DV681" s="9"/>
      <c r="DW681" s="10"/>
      <c r="DX681" s="11"/>
      <c r="DY681" s="6">
        <f>SUMIF(DZ$67:DZ$97,$D681,EB$67:EB$97)</f>
        <v>0</v>
      </c>
      <c r="DZ681" s="9"/>
      <c r="EA681" s="10"/>
      <c r="EB681" s="11"/>
      <c r="EC681" s="6">
        <f>SUMIF(ED$67:ED$97,$D681,EF$67:EF$97)</f>
        <v>0</v>
      </c>
      <c r="ED681" s="9"/>
      <c r="EE681" s="10"/>
      <c r="EF681" s="11"/>
      <c r="EG681" s="6">
        <f>SUMIF(EH$67:EH$97,$D681,EJ$67:EJ$97)</f>
        <v>0</v>
      </c>
      <c r="EH681" s="9"/>
      <c r="EI681" s="10"/>
      <c r="EJ681" s="11"/>
      <c r="EK681" s="6">
        <f>SUMIF(EL$67:EL$97,$D681,EN$67:EN$97)</f>
        <v>0</v>
      </c>
      <c r="EL681" s="9"/>
      <c r="EM681" s="10"/>
      <c r="EN681" s="11"/>
      <c r="EO681" s="6">
        <f>SUMIF(EP$67:EP$97,$D681,ER$67:ER$97)</f>
        <v>0</v>
      </c>
      <c r="EP681" s="9"/>
      <c r="EQ681" s="10"/>
      <c r="ER681" s="11"/>
      <c r="ES681" s="6">
        <f>SUMIF(ET$67:ET$97,$D681,EV$67:EV$97)</f>
        <v>0</v>
      </c>
      <c r="ET681" s="9"/>
      <c r="EU681" s="10"/>
      <c r="EV681" s="11"/>
      <c r="EW681" s="6">
        <f>SUMIF(EX$67:EX$97,$D681,EZ$67:EZ$97)</f>
        <v>0</v>
      </c>
      <c r="EX681" s="9"/>
      <c r="EY681" s="10"/>
      <c r="EZ681" s="11"/>
      <c r="FA681" s="6">
        <f>SUMIF(FB$67:FB$97,$D681,FD$67:FD$97)</f>
        <v>0</v>
      </c>
      <c r="FB681" s="9"/>
      <c r="FC681" s="10"/>
      <c r="FD681" s="11"/>
      <c r="FE681" s="6">
        <f>SUMIF(FF$67:FF$97,$D681,FH$67:FH$97)</f>
        <v>0</v>
      </c>
      <c r="FF681" s="9"/>
      <c r="FG681" s="10"/>
      <c r="FH681" s="11"/>
      <c r="FI681" s="6">
        <f>SUMIF(FJ$67:FJ$97,$D681,FL$67:FL$97)</f>
        <v>0</v>
      </c>
      <c r="FJ681" s="9"/>
      <c r="FK681" s="10"/>
      <c r="FL681" s="11"/>
      <c r="FM681" s="6">
        <f>SUMIF(FN$67:FN$97,$D681,FP$67:FP$97)</f>
        <v>0</v>
      </c>
      <c r="FN681" s="9"/>
      <c r="FO681" s="10"/>
      <c r="FP681" s="11"/>
      <c r="FQ681" s="6">
        <f>SUMIF(FR$67:FR$97,$D681,FT$67:FT$97)</f>
        <v>0</v>
      </c>
      <c r="FR681" s="9"/>
      <c r="FS681" s="10"/>
      <c r="FT681" s="11"/>
      <c r="FU681" s="6">
        <f>SUMIF(FV$67:FV$97,$D681,FX$67:FX$97)</f>
        <v>0</v>
      </c>
      <c r="FV681" s="9"/>
      <c r="FW681" s="10"/>
      <c r="FX681" s="11"/>
      <c r="FY681" s="6">
        <f>SUMIF(FZ$67:FZ$97,$D681,GB$67:GB$97)</f>
        <v>0</v>
      </c>
      <c r="FZ681" s="9"/>
      <c r="GA681" s="10"/>
      <c r="GB681" s="11"/>
      <c r="GC681" s="6">
        <f>SUMIF(GD$67:GD$97,$D681,GF$67:GF$97)</f>
        <v>0</v>
      </c>
      <c r="GD681" s="9"/>
      <c r="GE681" s="10"/>
      <c r="GF681" s="11"/>
      <c r="GG681" s="6">
        <f>SUMIF(GH$67:GH$97,$D681,GJ$67:GJ$97)</f>
        <v>0</v>
      </c>
      <c r="GH681" s="9"/>
      <c r="GI681" s="10"/>
      <c r="GJ681" s="11"/>
      <c r="GK681" s="6">
        <f>SUMIF(GL$67:GL$97,$D681,GN$67:GN$97)</f>
        <v>0</v>
      </c>
      <c r="GL681" s="9"/>
      <c r="GM681" s="10"/>
      <c r="GN681" s="11"/>
      <c r="GO681" s="6">
        <f>SUMIF(GP$67:GP$97,$D681,GR$67:GR$97)</f>
        <v>0</v>
      </c>
      <c r="GP681" s="9"/>
      <c r="GQ681" s="10"/>
      <c r="GR681" s="11"/>
      <c r="GS681" s="6">
        <f>SUMIF(GT$67:GT$97,$D681,GV$67:GV$97)</f>
        <v>0</v>
      </c>
      <c r="GT681" s="9"/>
      <c r="GU681" s="10"/>
      <c r="GV681" s="20"/>
      <c r="GW681" s="19">
        <f t="shared" si="16"/>
        <v>0</v>
      </c>
      <c r="GX681" s="472"/>
      <c r="GY681" s="473"/>
    </row>
    <row r="682" spans="1:207" ht="30.75" customHeight="1">
      <c r="A682" s="210" t="s">
        <v>78</v>
      </c>
      <c r="B682" s="496"/>
      <c r="C682" s="449" t="s">
        <v>532</v>
      </c>
      <c r="D682" s="445" t="s">
        <v>485</v>
      </c>
      <c r="E682" s="206">
        <f>SUMIF(F$98:F$128,$D682,H$98:H$128)</f>
        <v>0</v>
      </c>
      <c r="F682" s="9"/>
      <c r="G682" s="10"/>
      <c r="H682" s="11"/>
      <c r="I682" s="6">
        <f>SUMIF(J$98:J$128,$D682,L$98:L$128)</f>
        <v>0</v>
      </c>
      <c r="J682" s="9"/>
      <c r="K682" s="10"/>
      <c r="L682" s="11"/>
      <c r="M682" s="6">
        <f>SUMIF(N$98:N$128,$D682,P$98:P$128)</f>
        <v>0</v>
      </c>
      <c r="N682" s="9"/>
      <c r="O682" s="10"/>
      <c r="P682" s="11"/>
      <c r="Q682" s="6">
        <f>SUMIF(R$98:R$128,$D682,T$98:T$128)</f>
        <v>0</v>
      </c>
      <c r="R682" s="9"/>
      <c r="S682" s="10"/>
      <c r="T682" s="11"/>
      <c r="U682" s="6">
        <f>SUMIF(V$98:V$128,$D682,X$98:X$128)</f>
        <v>0</v>
      </c>
      <c r="V682" s="9"/>
      <c r="W682" s="10"/>
      <c r="X682" s="11"/>
      <c r="Y682" s="6">
        <f>SUMIF(Z$98:Z$128,$D682,AB$98:AB$128)</f>
        <v>0</v>
      </c>
      <c r="Z682" s="9"/>
      <c r="AA682" s="10"/>
      <c r="AB682" s="11"/>
      <c r="AC682" s="6">
        <f>SUMIF(AD$98:AD$128,$D682,AF$98:AF$128)</f>
        <v>0</v>
      </c>
      <c r="AD682" s="9"/>
      <c r="AE682" s="10"/>
      <c r="AF682" s="11"/>
      <c r="AG682" s="6">
        <f>SUMIF(AH$98:AH$128,$D682,AJ$98:AJ$128)</f>
        <v>0</v>
      </c>
      <c r="AH682" s="9"/>
      <c r="AI682" s="10"/>
      <c r="AJ682" s="11"/>
      <c r="AK682" s="6">
        <f>SUMIF(AL$98:AL$128,$D682,AN$98:AN$128)</f>
        <v>0</v>
      </c>
      <c r="AL682" s="9"/>
      <c r="AM682" s="10"/>
      <c r="AN682" s="11"/>
      <c r="AO682" s="6">
        <f>SUMIF(AP$98:AP$128,$D682,AR$98:AR$128)</f>
        <v>0</v>
      </c>
      <c r="AP682" s="9"/>
      <c r="AQ682" s="10"/>
      <c r="AR682" s="11"/>
      <c r="AS682" s="6">
        <f>SUMIF(AT$98:AT$128,$D682,AV$98:AV$128)</f>
        <v>0</v>
      </c>
      <c r="AT682" s="9"/>
      <c r="AU682" s="10"/>
      <c r="AV682" s="11"/>
      <c r="AW682" s="6">
        <f>SUMIF(AX$98:AX$128,$D682,AZ$98:AZ$128)</f>
        <v>0</v>
      </c>
      <c r="AX682" s="9"/>
      <c r="AY682" s="10"/>
      <c r="AZ682" s="11"/>
      <c r="BA682" s="6">
        <f>SUMIF(BB$98:BB$128,$D682,BD$98:BD$128)</f>
        <v>0</v>
      </c>
      <c r="BB682" s="9"/>
      <c r="BC682" s="10"/>
      <c r="BD682" s="11"/>
      <c r="BE682" s="6">
        <f>SUMIF(BF$98:BF$128,$D682,BH$98:BH$128)</f>
        <v>0</v>
      </c>
      <c r="BF682" s="9"/>
      <c r="BG682" s="10"/>
      <c r="BH682" s="11"/>
      <c r="BI682" s="6">
        <f>SUMIF(BJ$98:BJ$128,$D682,BL$98:BL$128)</f>
        <v>0</v>
      </c>
      <c r="BJ682" s="9"/>
      <c r="BK682" s="10"/>
      <c r="BL682" s="11"/>
      <c r="BM682" s="6">
        <f>SUMIF(BN$98:BN$128,$D682,BP$98:BP$128)</f>
        <v>0</v>
      </c>
      <c r="BN682" s="9"/>
      <c r="BO682" s="10"/>
      <c r="BP682" s="11"/>
      <c r="BQ682" s="6">
        <f>SUMIF(BR$98:BR$128,$D682,BT$98:BT$128)</f>
        <v>0</v>
      </c>
      <c r="BR682" s="9"/>
      <c r="BS682" s="10"/>
      <c r="BT682" s="11"/>
      <c r="BU682" s="6">
        <f>SUMIF(BV$98:BV$128,$D682,BX$98:BX$128)</f>
        <v>0</v>
      </c>
      <c r="BV682" s="9"/>
      <c r="BW682" s="10"/>
      <c r="BX682" s="11"/>
      <c r="BY682" s="6">
        <f>SUMIF(BZ$98:BZ$128,$D682,CB$98:CB$128)</f>
        <v>0</v>
      </c>
      <c r="BZ682" s="9"/>
      <c r="CA682" s="10"/>
      <c r="CB682" s="11"/>
      <c r="CC682" s="6">
        <f>SUMIF(CD$98:CD$128,$D682,CF$98:CF$128)</f>
        <v>0</v>
      </c>
      <c r="CD682" s="9"/>
      <c r="CE682" s="10"/>
      <c r="CF682" s="11"/>
      <c r="CG682" s="6">
        <f>SUMIF(CH$98:CH$128,$D682,CJ$98:CJ$128)</f>
        <v>0</v>
      </c>
      <c r="CH682" s="9"/>
      <c r="CI682" s="10"/>
      <c r="CJ682" s="11"/>
      <c r="CK682" s="6">
        <f>SUMIF(CL$98:CL$128,$D682,CN$98:CN$128)</f>
        <v>0</v>
      </c>
      <c r="CL682" s="9"/>
      <c r="CM682" s="10"/>
      <c r="CN682" s="11"/>
      <c r="CO682" s="6">
        <f>SUMIF(CP$98:CP$128,$D682,CR$98:CR$128)</f>
        <v>0</v>
      </c>
      <c r="CP682" s="9"/>
      <c r="CQ682" s="10"/>
      <c r="CR682" s="11"/>
      <c r="CS682" s="6">
        <f>SUMIF(CT$98:CT$128,$D682,CV$98:CV$128)</f>
        <v>0</v>
      </c>
      <c r="CT682" s="9"/>
      <c r="CU682" s="10"/>
      <c r="CV682" s="11"/>
      <c r="CW682" s="6">
        <f>SUMIF(CX$98:CX$128,$D682,CZ$98:CZ$128)</f>
        <v>0</v>
      </c>
      <c r="CX682" s="9"/>
      <c r="CY682" s="10"/>
      <c r="CZ682" s="11"/>
      <c r="DA682" s="6">
        <f>SUMIF(DB$98:DB$128,$D682,DD$98:DD$128)</f>
        <v>0</v>
      </c>
      <c r="DB682" s="9"/>
      <c r="DC682" s="10"/>
      <c r="DD682" s="11"/>
      <c r="DE682" s="6">
        <f>SUMIF(DF$98:DF$128,$D682,DH$98:DH$128)</f>
        <v>0</v>
      </c>
      <c r="DF682" s="9"/>
      <c r="DG682" s="10"/>
      <c r="DH682" s="11"/>
      <c r="DI682" s="6">
        <f>SUMIF(DJ$98:DJ$128,$D682,DL$98:DL$128)</f>
        <v>0</v>
      </c>
      <c r="DJ682" s="9"/>
      <c r="DK682" s="10"/>
      <c r="DL682" s="11"/>
      <c r="DM682" s="6">
        <f>SUMIF(DN$98:DN$128,$D682,DP$98:DP$128)</f>
        <v>0</v>
      </c>
      <c r="DN682" s="9"/>
      <c r="DO682" s="10"/>
      <c r="DP682" s="11"/>
      <c r="DQ682" s="6">
        <f>SUMIF(DR$98:DR$128,$D682,DT$98:DT$128)</f>
        <v>0</v>
      </c>
      <c r="DR682" s="9"/>
      <c r="DS682" s="10"/>
      <c r="DT682" s="11"/>
      <c r="DU682" s="6">
        <f>SUMIF(DV$98:DV$128,$D682,DX$98:DX$128)</f>
        <v>0</v>
      </c>
      <c r="DV682" s="9"/>
      <c r="DW682" s="10"/>
      <c r="DX682" s="11"/>
      <c r="DY682" s="6">
        <f>SUMIF(DZ$98:DZ$128,$D682,EB$98:EB$128)</f>
        <v>0</v>
      </c>
      <c r="DZ682" s="9"/>
      <c r="EA682" s="10"/>
      <c r="EB682" s="11"/>
      <c r="EC682" s="6">
        <f>SUMIF(ED$98:ED$128,$D682,EF$98:EF$128)</f>
        <v>0</v>
      </c>
      <c r="ED682" s="9"/>
      <c r="EE682" s="10"/>
      <c r="EF682" s="11"/>
      <c r="EG682" s="6">
        <f>SUMIF(EH$98:EH$128,$D682,EJ$98:EJ$128)</f>
        <v>0</v>
      </c>
      <c r="EH682" s="9"/>
      <c r="EI682" s="10"/>
      <c r="EJ682" s="11"/>
      <c r="EK682" s="6">
        <f>SUMIF(EL$98:EL$128,$D682,EN$98:EN$128)</f>
        <v>0</v>
      </c>
      <c r="EL682" s="9"/>
      <c r="EM682" s="10"/>
      <c r="EN682" s="11"/>
      <c r="EO682" s="6">
        <f>SUMIF(EP$98:EP$128,$D682,ER$98:ER$128)</f>
        <v>0</v>
      </c>
      <c r="EP682" s="9"/>
      <c r="EQ682" s="10"/>
      <c r="ER682" s="11"/>
      <c r="ES682" s="6">
        <f>SUMIF(ET$98:ET$128,$D682,EV$98:EV$128)</f>
        <v>0</v>
      </c>
      <c r="ET682" s="9"/>
      <c r="EU682" s="10"/>
      <c r="EV682" s="11"/>
      <c r="EW682" s="6">
        <f>SUMIF(EX$98:EX$128,$D682,EZ$98:EZ$128)</f>
        <v>0</v>
      </c>
      <c r="EX682" s="9"/>
      <c r="EY682" s="10"/>
      <c r="EZ682" s="11"/>
      <c r="FA682" s="6">
        <f>SUMIF(FB$98:FB$128,$D682,FD$98:FD$128)</f>
        <v>0</v>
      </c>
      <c r="FB682" s="9"/>
      <c r="FC682" s="10"/>
      <c r="FD682" s="11"/>
      <c r="FE682" s="6">
        <f>SUMIF(FF$98:FF$128,$D682,FH$98:FH$128)</f>
        <v>0</v>
      </c>
      <c r="FF682" s="9"/>
      <c r="FG682" s="10"/>
      <c r="FH682" s="11"/>
      <c r="FI682" s="6">
        <f>SUMIF(FJ$98:FJ$128,$D682,FL$98:FL$128)</f>
        <v>0</v>
      </c>
      <c r="FJ682" s="9"/>
      <c r="FK682" s="10"/>
      <c r="FL682" s="11"/>
      <c r="FM682" s="6">
        <f>SUMIF(FN$98:FN$128,$D682,FP$98:FP$128)</f>
        <v>0</v>
      </c>
      <c r="FN682" s="9"/>
      <c r="FO682" s="10"/>
      <c r="FP682" s="11"/>
      <c r="FQ682" s="6">
        <f>SUMIF(FR$98:FR$128,$D682,FT$98:FT$128)</f>
        <v>0</v>
      </c>
      <c r="FR682" s="9"/>
      <c r="FS682" s="10"/>
      <c r="FT682" s="11"/>
      <c r="FU682" s="6">
        <f>SUMIF(FV$98:FV$128,$D682,FX$98:FX$128)</f>
        <v>0</v>
      </c>
      <c r="FV682" s="9"/>
      <c r="FW682" s="10"/>
      <c r="FX682" s="11"/>
      <c r="FY682" s="6">
        <f>SUMIF(FZ$98:FZ$128,$D682,GB$98:GB$128)</f>
        <v>0</v>
      </c>
      <c r="FZ682" s="9"/>
      <c r="GA682" s="10"/>
      <c r="GB682" s="11"/>
      <c r="GC682" s="6">
        <f>SUMIF(GD$98:GD$128,$D682,GF$98:GF$128)</f>
        <v>0</v>
      </c>
      <c r="GD682" s="9"/>
      <c r="GE682" s="10"/>
      <c r="GF682" s="11"/>
      <c r="GG682" s="6">
        <f>SUMIF(GH$98:GH$128,$D682,GJ$98:GJ$128)</f>
        <v>0</v>
      </c>
      <c r="GH682" s="9"/>
      <c r="GI682" s="10"/>
      <c r="GJ682" s="11"/>
      <c r="GK682" s="6">
        <f>SUMIF(GL$98:GL$128,$D682,GN$98:GN$128)</f>
        <v>0</v>
      </c>
      <c r="GL682" s="9"/>
      <c r="GM682" s="10"/>
      <c r="GN682" s="11"/>
      <c r="GO682" s="6">
        <f>SUMIF(GP$98:GP$128,$D682,GR$98:GR$128)</f>
        <v>0</v>
      </c>
      <c r="GP682" s="9"/>
      <c r="GQ682" s="10"/>
      <c r="GR682" s="11"/>
      <c r="GS682" s="6">
        <f>SUMIF(GT$98:GT$128,$D682,GV$98:GV$128)</f>
        <v>0</v>
      </c>
      <c r="GT682" s="9"/>
      <c r="GU682" s="10"/>
      <c r="GV682" s="20"/>
      <c r="GW682" s="19">
        <f t="shared" si="16"/>
        <v>0</v>
      </c>
      <c r="GX682" s="472"/>
      <c r="GY682" s="473"/>
    </row>
    <row r="683" spans="1:207" ht="30.75" customHeight="1">
      <c r="A683" s="210" t="s">
        <v>79</v>
      </c>
      <c r="B683" s="496"/>
      <c r="C683" s="449" t="s">
        <v>532</v>
      </c>
      <c r="D683" s="445" t="s">
        <v>485</v>
      </c>
      <c r="E683" s="206">
        <f>SUMIF(F$129:F$159,$D683,H$129:H$159)</f>
        <v>0</v>
      </c>
      <c r="F683" s="9"/>
      <c r="G683" s="10"/>
      <c r="H683" s="11"/>
      <c r="I683" s="6">
        <f>SUMIF(J$129:J$159,$D683,L$129:L$159)</f>
        <v>0</v>
      </c>
      <c r="J683" s="9"/>
      <c r="K683" s="10"/>
      <c r="L683" s="11"/>
      <c r="M683" s="6">
        <f>SUMIF(N$129:N$159,$D683,P$129:P$159)</f>
        <v>0</v>
      </c>
      <c r="N683" s="9"/>
      <c r="O683" s="10"/>
      <c r="P683" s="11"/>
      <c r="Q683" s="6">
        <f>SUMIF(R$129:R$159,$D683,T$129:T$159)</f>
        <v>0</v>
      </c>
      <c r="R683" s="9"/>
      <c r="S683" s="10"/>
      <c r="T683" s="11"/>
      <c r="U683" s="6">
        <f>SUMIF(V$129:V$159,$D683,X$129:X$159)</f>
        <v>0</v>
      </c>
      <c r="V683" s="9"/>
      <c r="W683" s="10"/>
      <c r="X683" s="11"/>
      <c r="Y683" s="6">
        <f>SUMIF(Z$129:Z$159,$D683,AB$129:AB$159)</f>
        <v>0</v>
      </c>
      <c r="Z683" s="9"/>
      <c r="AA683" s="10"/>
      <c r="AB683" s="11"/>
      <c r="AC683" s="6">
        <f>SUMIF(AD$129:AD$159,$D683,AF$129:AF$159)</f>
        <v>0</v>
      </c>
      <c r="AD683" s="9"/>
      <c r="AE683" s="10"/>
      <c r="AF683" s="11"/>
      <c r="AG683" s="6">
        <f>SUMIF(AH$129:AH$159,$D683,AJ$129:AJ$159)</f>
        <v>0</v>
      </c>
      <c r="AH683" s="9"/>
      <c r="AI683" s="10"/>
      <c r="AJ683" s="11"/>
      <c r="AK683" s="6">
        <f>SUMIF(AL$129:AL$159,$D683,AN$129:AN$159)</f>
        <v>0</v>
      </c>
      <c r="AL683" s="9"/>
      <c r="AM683" s="10"/>
      <c r="AN683" s="11"/>
      <c r="AO683" s="6">
        <f>SUMIF(AP$129:AP$159,$D683,AR$129:AR$159)</f>
        <v>0</v>
      </c>
      <c r="AP683" s="9"/>
      <c r="AQ683" s="10"/>
      <c r="AR683" s="11"/>
      <c r="AS683" s="6">
        <f>SUMIF(AT$129:AT$159,$D683,AV$129:AV$159)</f>
        <v>0</v>
      </c>
      <c r="AT683" s="9"/>
      <c r="AU683" s="10"/>
      <c r="AV683" s="11"/>
      <c r="AW683" s="6">
        <f>SUMIF(AX$129:AX$159,$D683,AZ$129:AZ$159)</f>
        <v>0</v>
      </c>
      <c r="AX683" s="9"/>
      <c r="AY683" s="10"/>
      <c r="AZ683" s="11"/>
      <c r="BA683" s="6">
        <f>SUMIF(BB$129:BB$159,$D683,BD$129:BD$159)</f>
        <v>0</v>
      </c>
      <c r="BB683" s="9"/>
      <c r="BC683" s="10"/>
      <c r="BD683" s="11"/>
      <c r="BE683" s="6">
        <f>SUMIF(BF$129:BF$159,$D683,BH$129:BH$159)</f>
        <v>0</v>
      </c>
      <c r="BF683" s="9"/>
      <c r="BG683" s="10"/>
      <c r="BH683" s="11"/>
      <c r="BI683" s="6">
        <f>SUMIF(BJ$129:BJ$159,$D683,BL$129:BL$159)</f>
        <v>0</v>
      </c>
      <c r="BJ683" s="9"/>
      <c r="BK683" s="10"/>
      <c r="BL683" s="11"/>
      <c r="BM683" s="6">
        <f>SUMIF(BN$129:BN$159,$D683,BP$129:BP$159)</f>
        <v>0</v>
      </c>
      <c r="BN683" s="9"/>
      <c r="BO683" s="10"/>
      <c r="BP683" s="11"/>
      <c r="BQ683" s="6">
        <f>SUMIF(BR$129:BR$159,$D683,BT$129:BT$159)</f>
        <v>0</v>
      </c>
      <c r="BR683" s="9"/>
      <c r="BS683" s="10"/>
      <c r="BT683" s="11"/>
      <c r="BU683" s="6">
        <f>SUMIF(BV$129:BV$159,$D683,BX$129:BX$159)</f>
        <v>0</v>
      </c>
      <c r="BV683" s="9"/>
      <c r="BW683" s="10"/>
      <c r="BX683" s="11"/>
      <c r="BY683" s="6">
        <f>SUMIF(BZ$129:BZ$159,$D683,CB$129:CB$159)</f>
        <v>0</v>
      </c>
      <c r="BZ683" s="9"/>
      <c r="CA683" s="10"/>
      <c r="CB683" s="11"/>
      <c r="CC683" s="6">
        <f>SUMIF(CD$129:CD$159,$D683,CF$129:CF$159)</f>
        <v>0</v>
      </c>
      <c r="CD683" s="9"/>
      <c r="CE683" s="10"/>
      <c r="CF683" s="11"/>
      <c r="CG683" s="6">
        <f>SUMIF(CH$129:CH$159,$D683,CJ$129:CJ$159)</f>
        <v>0</v>
      </c>
      <c r="CH683" s="9"/>
      <c r="CI683" s="10"/>
      <c r="CJ683" s="11"/>
      <c r="CK683" s="6">
        <f>SUMIF(CL$129:CL$159,$D683,CN$129:CN$159)</f>
        <v>0</v>
      </c>
      <c r="CL683" s="9"/>
      <c r="CM683" s="10"/>
      <c r="CN683" s="11"/>
      <c r="CO683" s="6">
        <f>SUMIF(CP$129:CP$159,$D683,CR$129:CR$159)</f>
        <v>0</v>
      </c>
      <c r="CP683" s="9"/>
      <c r="CQ683" s="10"/>
      <c r="CR683" s="11"/>
      <c r="CS683" s="6">
        <f>SUMIF(CT$129:CT$159,$D683,CV$129:CV$159)</f>
        <v>0</v>
      </c>
      <c r="CT683" s="9"/>
      <c r="CU683" s="10"/>
      <c r="CV683" s="11"/>
      <c r="CW683" s="6">
        <f>SUMIF(CX$129:CX$159,$D683,CZ$129:CZ$159)</f>
        <v>0</v>
      </c>
      <c r="CX683" s="9"/>
      <c r="CY683" s="10"/>
      <c r="CZ683" s="11"/>
      <c r="DA683" s="6">
        <f>SUMIF(DB$129:DB$159,$D683,DD$129:DD$159)</f>
        <v>0</v>
      </c>
      <c r="DB683" s="9"/>
      <c r="DC683" s="10"/>
      <c r="DD683" s="11"/>
      <c r="DE683" s="6">
        <f>SUMIF(DF$129:DF$159,$D683,DH$129:DH$159)</f>
        <v>0</v>
      </c>
      <c r="DF683" s="9"/>
      <c r="DG683" s="10"/>
      <c r="DH683" s="11"/>
      <c r="DI683" s="6">
        <f>SUMIF(DJ$129:DJ$159,$D683,DL$129:DL$159)</f>
        <v>0</v>
      </c>
      <c r="DJ683" s="9"/>
      <c r="DK683" s="10"/>
      <c r="DL683" s="11"/>
      <c r="DM683" s="6">
        <f>SUMIF(DN$129:DN$159,$D683,DP$129:DP$159)</f>
        <v>0</v>
      </c>
      <c r="DN683" s="9"/>
      <c r="DO683" s="10"/>
      <c r="DP683" s="11"/>
      <c r="DQ683" s="6">
        <f>SUMIF(DR$129:DR$159,$D683,DT$129:DT$159)</f>
        <v>0</v>
      </c>
      <c r="DR683" s="9"/>
      <c r="DS683" s="10"/>
      <c r="DT683" s="11"/>
      <c r="DU683" s="6">
        <f>SUMIF(DV$129:DV$159,$D683,DX$129:DX$159)</f>
        <v>0</v>
      </c>
      <c r="DV683" s="9"/>
      <c r="DW683" s="10"/>
      <c r="DX683" s="11"/>
      <c r="DY683" s="6">
        <f>SUMIF(DZ$129:DZ$159,$D683,EB$129:EB$159)</f>
        <v>0</v>
      </c>
      <c r="DZ683" s="9"/>
      <c r="EA683" s="10"/>
      <c r="EB683" s="11"/>
      <c r="EC683" s="6">
        <f>SUMIF(ED$129:ED$159,$D683,EF$129:EF$159)</f>
        <v>0</v>
      </c>
      <c r="ED683" s="9"/>
      <c r="EE683" s="10"/>
      <c r="EF683" s="11"/>
      <c r="EG683" s="6">
        <f>SUMIF(EH$129:EH$159,$D683,EJ$129:EJ$159)</f>
        <v>0</v>
      </c>
      <c r="EH683" s="9"/>
      <c r="EI683" s="10"/>
      <c r="EJ683" s="11"/>
      <c r="EK683" s="6">
        <f>SUMIF(EL$129:EL$159,$D683,EN$129:EN$159)</f>
        <v>0</v>
      </c>
      <c r="EL683" s="9"/>
      <c r="EM683" s="10"/>
      <c r="EN683" s="11"/>
      <c r="EO683" s="6">
        <f>SUMIF(EP$129:EP$159,$D683,ER$129:ER$159)</f>
        <v>0</v>
      </c>
      <c r="EP683" s="9"/>
      <c r="EQ683" s="10"/>
      <c r="ER683" s="11"/>
      <c r="ES683" s="6">
        <f>SUMIF(ET$129:ET$159,$D683,EV$129:EV$159)</f>
        <v>0</v>
      </c>
      <c r="ET683" s="9"/>
      <c r="EU683" s="10"/>
      <c r="EV683" s="11"/>
      <c r="EW683" s="6">
        <f>SUMIF(EX$129:EX$159,$D683,EZ$129:EZ$159)</f>
        <v>0</v>
      </c>
      <c r="EX683" s="9"/>
      <c r="EY683" s="10"/>
      <c r="EZ683" s="11"/>
      <c r="FA683" s="6">
        <f>SUMIF(FB$129:FB$159,$D683,FD$129:FD$159)</f>
        <v>0</v>
      </c>
      <c r="FB683" s="9"/>
      <c r="FC683" s="10"/>
      <c r="FD683" s="11"/>
      <c r="FE683" s="6">
        <f>SUMIF(FF$129:FF$159,$D683,FH$129:FH$159)</f>
        <v>0</v>
      </c>
      <c r="FF683" s="9"/>
      <c r="FG683" s="10"/>
      <c r="FH683" s="11"/>
      <c r="FI683" s="6">
        <f>SUMIF(FJ$129:FJ$159,$D683,FL$129:FL$159)</f>
        <v>0</v>
      </c>
      <c r="FJ683" s="9"/>
      <c r="FK683" s="10"/>
      <c r="FL683" s="11"/>
      <c r="FM683" s="6">
        <f>SUMIF(FN$129:FN$159,$D683,FP$129:FP$159)</f>
        <v>0</v>
      </c>
      <c r="FN683" s="9"/>
      <c r="FO683" s="10"/>
      <c r="FP683" s="11"/>
      <c r="FQ683" s="6">
        <f>SUMIF(FR$129:FR$159,$D683,FT$129:FT$159)</f>
        <v>0</v>
      </c>
      <c r="FR683" s="9"/>
      <c r="FS683" s="10"/>
      <c r="FT683" s="11"/>
      <c r="FU683" s="6">
        <f>SUMIF(FV$129:FV$159,$D683,FX$129:FX$159)</f>
        <v>0</v>
      </c>
      <c r="FV683" s="9"/>
      <c r="FW683" s="10"/>
      <c r="FX683" s="11"/>
      <c r="FY683" s="6">
        <f>SUMIF(FZ$129:FZ$159,$D683,GB$129:GB$159)</f>
        <v>0</v>
      </c>
      <c r="FZ683" s="9"/>
      <c r="GA683" s="10"/>
      <c r="GB683" s="11"/>
      <c r="GC683" s="6">
        <f>SUMIF(GD$129:GD$159,$D683,GF$129:GF$159)</f>
        <v>0</v>
      </c>
      <c r="GD683" s="9"/>
      <c r="GE683" s="10"/>
      <c r="GF683" s="11"/>
      <c r="GG683" s="6">
        <f>SUMIF(GH$129:GH$159,$D683,GJ$129:GJ$159)</f>
        <v>0</v>
      </c>
      <c r="GH683" s="9"/>
      <c r="GI683" s="10"/>
      <c r="GJ683" s="11"/>
      <c r="GK683" s="6">
        <f>SUMIF(GL$129:GL$159,$D683,GN$129:GN$159)</f>
        <v>0</v>
      </c>
      <c r="GL683" s="9"/>
      <c r="GM683" s="10"/>
      <c r="GN683" s="11"/>
      <c r="GO683" s="6">
        <f>SUMIF(GP$129:GP$159,$D683,GR$129:GR$159)</f>
        <v>0</v>
      </c>
      <c r="GP683" s="9"/>
      <c r="GQ683" s="10"/>
      <c r="GR683" s="11"/>
      <c r="GS683" s="6">
        <f>SUMIF(GT$129:GT$159,$D683,GV$129:GV$159)</f>
        <v>0</v>
      </c>
      <c r="GT683" s="9"/>
      <c r="GU683" s="10"/>
      <c r="GV683" s="20"/>
      <c r="GW683" s="19">
        <f t="shared" si="16"/>
        <v>0</v>
      </c>
      <c r="GX683" s="472"/>
      <c r="GY683" s="473"/>
    </row>
    <row r="684" spans="1:207" ht="30.75" customHeight="1">
      <c r="A684" s="210" t="s">
        <v>80</v>
      </c>
      <c r="B684" s="496"/>
      <c r="C684" s="449" t="s">
        <v>532</v>
      </c>
      <c r="D684" s="445" t="s">
        <v>485</v>
      </c>
      <c r="E684" s="206">
        <f>SUMIF(F$160:F$190,$D684,H$160:H$190)</f>
        <v>0</v>
      </c>
      <c r="F684" s="9"/>
      <c r="G684" s="10"/>
      <c r="H684" s="11"/>
      <c r="I684" s="6">
        <f>SUMIF(J$160:J$190,$D684,L$160:L$190)</f>
        <v>0</v>
      </c>
      <c r="J684" s="9"/>
      <c r="K684" s="10"/>
      <c r="L684" s="11"/>
      <c r="M684" s="6">
        <f>SUMIF(N$160:N$190,$D684,P$160:P$190)</f>
        <v>0</v>
      </c>
      <c r="N684" s="9"/>
      <c r="O684" s="10"/>
      <c r="P684" s="11"/>
      <c r="Q684" s="6">
        <f>SUMIF(R$160:R$190,$D684,T$160:T$190)</f>
        <v>0</v>
      </c>
      <c r="R684" s="9"/>
      <c r="S684" s="10"/>
      <c r="T684" s="11"/>
      <c r="U684" s="6">
        <f>SUMIF(V$160:V$190,$D684,X$160:X$190)</f>
        <v>0</v>
      </c>
      <c r="V684" s="9"/>
      <c r="W684" s="10"/>
      <c r="X684" s="11"/>
      <c r="Y684" s="6">
        <f>SUMIF(Z$160:Z$190,$D684,AB$160:AB$190)</f>
        <v>0</v>
      </c>
      <c r="Z684" s="9"/>
      <c r="AA684" s="10"/>
      <c r="AB684" s="11"/>
      <c r="AC684" s="6">
        <f>SUMIF(AD$160:AD$190,$D684,AF$160:AF$190)</f>
        <v>0</v>
      </c>
      <c r="AD684" s="9"/>
      <c r="AE684" s="10"/>
      <c r="AF684" s="11"/>
      <c r="AG684" s="6">
        <f>SUMIF(AH$160:AH$190,$D684,AJ$160:AJ$190)</f>
        <v>0</v>
      </c>
      <c r="AH684" s="9"/>
      <c r="AI684" s="10"/>
      <c r="AJ684" s="11"/>
      <c r="AK684" s="6">
        <f>SUMIF(AL$160:AL$190,$D684,AN$160:AN$190)</f>
        <v>0</v>
      </c>
      <c r="AL684" s="9"/>
      <c r="AM684" s="10"/>
      <c r="AN684" s="11"/>
      <c r="AO684" s="6">
        <f>SUMIF(AP$160:AP$190,$D684,AR$160:AR$190)</f>
        <v>0</v>
      </c>
      <c r="AP684" s="9"/>
      <c r="AQ684" s="10"/>
      <c r="AR684" s="11"/>
      <c r="AS684" s="6">
        <f>SUMIF(AT$160:AT$190,$D684,AV$160:AV$190)</f>
        <v>0</v>
      </c>
      <c r="AT684" s="9"/>
      <c r="AU684" s="10"/>
      <c r="AV684" s="11"/>
      <c r="AW684" s="6">
        <f>SUMIF(AX$160:AX$190,$D684,AZ$160:AZ$190)</f>
        <v>0</v>
      </c>
      <c r="AX684" s="9"/>
      <c r="AY684" s="10"/>
      <c r="AZ684" s="11"/>
      <c r="BA684" s="6">
        <f>SUMIF(BB$160:BB$190,$D684,BD$160:BD$190)</f>
        <v>0</v>
      </c>
      <c r="BB684" s="9"/>
      <c r="BC684" s="10"/>
      <c r="BD684" s="11"/>
      <c r="BE684" s="6">
        <f>SUMIF(BF$160:BF$190,$D684,BH$160:BH$190)</f>
        <v>0</v>
      </c>
      <c r="BF684" s="9"/>
      <c r="BG684" s="10"/>
      <c r="BH684" s="11"/>
      <c r="BI684" s="6">
        <f>SUMIF(BJ$160:BJ$190,$D684,BL$160:BL$190)</f>
        <v>0</v>
      </c>
      <c r="BJ684" s="9"/>
      <c r="BK684" s="10"/>
      <c r="BL684" s="11"/>
      <c r="BM684" s="6">
        <f>SUMIF(BN$160:BN$190,$D684,BP$160:BP$190)</f>
        <v>0</v>
      </c>
      <c r="BN684" s="9"/>
      <c r="BO684" s="10"/>
      <c r="BP684" s="11"/>
      <c r="BQ684" s="6">
        <f>SUMIF(BR$160:BR$190,$D684,BT$160:BT$190)</f>
        <v>0</v>
      </c>
      <c r="BR684" s="9"/>
      <c r="BS684" s="10"/>
      <c r="BT684" s="11"/>
      <c r="BU684" s="6">
        <f>SUMIF(BV$160:BV$190,$D684,BX$160:BX$190)</f>
        <v>0</v>
      </c>
      <c r="BV684" s="9"/>
      <c r="BW684" s="10"/>
      <c r="BX684" s="11"/>
      <c r="BY684" s="6">
        <f>SUMIF(BZ$160:BZ$190,$D684,CB$160:CB$190)</f>
        <v>0</v>
      </c>
      <c r="BZ684" s="9"/>
      <c r="CA684" s="10"/>
      <c r="CB684" s="11"/>
      <c r="CC684" s="6">
        <f>SUMIF(CD$160:CD$190,$D684,CF$160:CF$190)</f>
        <v>0</v>
      </c>
      <c r="CD684" s="9"/>
      <c r="CE684" s="10"/>
      <c r="CF684" s="11"/>
      <c r="CG684" s="6">
        <f>SUMIF(CH$160:CH$190,$D684,CJ$160:CJ$190)</f>
        <v>0</v>
      </c>
      <c r="CH684" s="9"/>
      <c r="CI684" s="10"/>
      <c r="CJ684" s="11"/>
      <c r="CK684" s="6">
        <f>SUMIF(CL$160:CL$190,$D684,CN$160:CN$190)</f>
        <v>0</v>
      </c>
      <c r="CL684" s="9"/>
      <c r="CM684" s="10"/>
      <c r="CN684" s="11"/>
      <c r="CO684" s="6">
        <f>SUMIF(CP$160:CP$190,$D684,CR$160:CR$190)</f>
        <v>0</v>
      </c>
      <c r="CP684" s="9"/>
      <c r="CQ684" s="10"/>
      <c r="CR684" s="11"/>
      <c r="CS684" s="6">
        <f>SUMIF(CT$160:CT$190,$D684,CV$160:CV$190)</f>
        <v>0</v>
      </c>
      <c r="CT684" s="9"/>
      <c r="CU684" s="10"/>
      <c r="CV684" s="11"/>
      <c r="CW684" s="6">
        <f>SUMIF(CX$160:CX$190,$D684,CZ$160:CZ$190)</f>
        <v>0</v>
      </c>
      <c r="CX684" s="9"/>
      <c r="CY684" s="10"/>
      <c r="CZ684" s="11"/>
      <c r="DA684" s="6">
        <f>SUMIF(DB$160:DB$190,$D684,DD$160:DD$190)</f>
        <v>0</v>
      </c>
      <c r="DB684" s="9"/>
      <c r="DC684" s="10"/>
      <c r="DD684" s="11"/>
      <c r="DE684" s="6">
        <f>SUMIF(DF$160:DF$190,$D684,DH$160:DH$190)</f>
        <v>0</v>
      </c>
      <c r="DF684" s="9"/>
      <c r="DG684" s="10"/>
      <c r="DH684" s="11"/>
      <c r="DI684" s="6">
        <f>SUMIF(DJ$160:DJ$190,$D684,DL$160:DL$190)</f>
        <v>0</v>
      </c>
      <c r="DJ684" s="9"/>
      <c r="DK684" s="10"/>
      <c r="DL684" s="11"/>
      <c r="DM684" s="6">
        <f>SUMIF(DN$160:DN$190,$D684,DP$160:DP$190)</f>
        <v>0</v>
      </c>
      <c r="DN684" s="9"/>
      <c r="DO684" s="10"/>
      <c r="DP684" s="11"/>
      <c r="DQ684" s="6">
        <f>SUMIF(DR$160:DR$190,$D684,DT$160:DT$190)</f>
        <v>0</v>
      </c>
      <c r="DR684" s="9"/>
      <c r="DS684" s="10"/>
      <c r="DT684" s="11"/>
      <c r="DU684" s="6">
        <f>SUMIF(DV$160:DV$190,$D684,DX$160:DX$190)</f>
        <v>0</v>
      </c>
      <c r="DV684" s="9"/>
      <c r="DW684" s="10"/>
      <c r="DX684" s="11"/>
      <c r="DY684" s="6">
        <f>SUMIF(DZ$160:DZ$190,$D684,EB$160:EB$190)</f>
        <v>0</v>
      </c>
      <c r="DZ684" s="9"/>
      <c r="EA684" s="10"/>
      <c r="EB684" s="11"/>
      <c r="EC684" s="6">
        <f>SUMIF(ED$160:ED$190,$D684,EF$160:EF$190)</f>
        <v>0</v>
      </c>
      <c r="ED684" s="9"/>
      <c r="EE684" s="10"/>
      <c r="EF684" s="11"/>
      <c r="EG684" s="6">
        <f>SUMIF(EH$160:EH$190,$D684,EJ$160:EJ$190)</f>
        <v>0</v>
      </c>
      <c r="EH684" s="9"/>
      <c r="EI684" s="10"/>
      <c r="EJ684" s="11"/>
      <c r="EK684" s="6">
        <f>SUMIF(EL$160:EL$190,$D684,EN$160:EN$190)</f>
        <v>0</v>
      </c>
      <c r="EL684" s="9"/>
      <c r="EM684" s="10"/>
      <c r="EN684" s="11"/>
      <c r="EO684" s="6">
        <f>SUMIF(EP$160:EP$190,$D684,ER$160:ER$190)</f>
        <v>0</v>
      </c>
      <c r="EP684" s="9"/>
      <c r="EQ684" s="10"/>
      <c r="ER684" s="11"/>
      <c r="ES684" s="6">
        <f>SUMIF(ET$160:ET$190,$D684,EV$160:EV$190)</f>
        <v>0</v>
      </c>
      <c r="ET684" s="9"/>
      <c r="EU684" s="10"/>
      <c r="EV684" s="11"/>
      <c r="EW684" s="6">
        <f>SUMIF(EX$160:EX$190,$D684,EZ$160:EZ$190)</f>
        <v>0</v>
      </c>
      <c r="EX684" s="9"/>
      <c r="EY684" s="10"/>
      <c r="EZ684" s="11"/>
      <c r="FA684" s="6">
        <f>SUMIF(FB$160:FB$190,$D684,FD$160:FD$190)</f>
        <v>0</v>
      </c>
      <c r="FB684" s="9"/>
      <c r="FC684" s="10"/>
      <c r="FD684" s="11"/>
      <c r="FE684" s="6">
        <f>SUMIF(FF$160:FF$190,$D684,FH$160:FH$190)</f>
        <v>0</v>
      </c>
      <c r="FF684" s="9"/>
      <c r="FG684" s="10"/>
      <c r="FH684" s="11"/>
      <c r="FI684" s="6">
        <f>SUMIF(FJ$160:FJ$190,$D684,FL$160:FL$190)</f>
        <v>0</v>
      </c>
      <c r="FJ684" s="9"/>
      <c r="FK684" s="10"/>
      <c r="FL684" s="11"/>
      <c r="FM684" s="6">
        <f>SUMIF(FN$160:FN$190,$D684,FP$160:FP$190)</f>
        <v>0</v>
      </c>
      <c r="FN684" s="9"/>
      <c r="FO684" s="10"/>
      <c r="FP684" s="11"/>
      <c r="FQ684" s="6">
        <f>SUMIF(FR$160:FR$190,$D684,FT$160:FT$190)</f>
        <v>0</v>
      </c>
      <c r="FR684" s="9"/>
      <c r="FS684" s="10"/>
      <c r="FT684" s="11"/>
      <c r="FU684" s="6">
        <f>SUMIF(FV$160:FV$190,$D684,FX$160:FX$190)</f>
        <v>0</v>
      </c>
      <c r="FV684" s="9"/>
      <c r="FW684" s="10"/>
      <c r="FX684" s="11"/>
      <c r="FY684" s="6">
        <f>SUMIF(FZ$160:FZ$190,$D684,GB$160:GB$190)</f>
        <v>0</v>
      </c>
      <c r="FZ684" s="9"/>
      <c r="GA684" s="10"/>
      <c r="GB684" s="11"/>
      <c r="GC684" s="6">
        <f>SUMIF(GD$160:GD$190,$D684,GF$160:GF$190)</f>
        <v>0</v>
      </c>
      <c r="GD684" s="9"/>
      <c r="GE684" s="10"/>
      <c r="GF684" s="11"/>
      <c r="GG684" s="6">
        <f>SUMIF(GH$160:GH$190,$D684,GJ$160:GJ$190)</f>
        <v>0</v>
      </c>
      <c r="GH684" s="9"/>
      <c r="GI684" s="10"/>
      <c r="GJ684" s="11"/>
      <c r="GK684" s="6">
        <f>SUMIF(GL$160:GL$190,$D684,GN$160:GN$190)</f>
        <v>0</v>
      </c>
      <c r="GL684" s="9"/>
      <c r="GM684" s="10"/>
      <c r="GN684" s="11"/>
      <c r="GO684" s="6">
        <f>SUMIF(GP$160:GP$190,$D684,GR$160:GR$190)</f>
        <v>0</v>
      </c>
      <c r="GP684" s="9"/>
      <c r="GQ684" s="10"/>
      <c r="GR684" s="11"/>
      <c r="GS684" s="6">
        <f>SUMIF(GT$160:GT$190,$D684,GV$160:GV$190)</f>
        <v>0</v>
      </c>
      <c r="GT684" s="9"/>
      <c r="GU684" s="10"/>
      <c r="GV684" s="20"/>
      <c r="GW684" s="19">
        <f t="shared" si="16"/>
        <v>0</v>
      </c>
      <c r="GX684" s="472"/>
      <c r="GY684" s="473"/>
    </row>
    <row r="685" spans="1:207" ht="30.75" customHeight="1">
      <c r="A685" s="210" t="s">
        <v>81</v>
      </c>
      <c r="B685" s="496"/>
      <c r="C685" s="449" t="s">
        <v>532</v>
      </c>
      <c r="D685" s="445" t="s">
        <v>485</v>
      </c>
      <c r="E685" s="206">
        <f>SUMIF(F$191:F$221,$D685,H$191:H$221)</f>
        <v>0</v>
      </c>
      <c r="F685" s="9"/>
      <c r="G685" s="10"/>
      <c r="H685" s="11"/>
      <c r="I685" s="6">
        <f>SUMIF(J$191:J$221,$D685,L$191:L$221)</f>
        <v>0</v>
      </c>
      <c r="J685" s="9"/>
      <c r="K685" s="10"/>
      <c r="L685" s="11"/>
      <c r="M685" s="6">
        <f>SUMIF(N$191:N$221,$D685,P$191:P$221)</f>
        <v>0</v>
      </c>
      <c r="N685" s="9"/>
      <c r="O685" s="10"/>
      <c r="P685" s="11"/>
      <c r="Q685" s="6">
        <f>SUMIF(R$191:R$221,$D685,T$191:T$221)</f>
        <v>0</v>
      </c>
      <c r="R685" s="9"/>
      <c r="S685" s="10"/>
      <c r="T685" s="11"/>
      <c r="U685" s="6">
        <f>SUMIF(V$191:V$221,$D685,X$191:X$221)</f>
        <v>0</v>
      </c>
      <c r="V685" s="9"/>
      <c r="W685" s="10"/>
      <c r="X685" s="11"/>
      <c r="Y685" s="6">
        <f>SUMIF(Z$191:Z$221,$D685,AB$191:AB$221)</f>
        <v>0</v>
      </c>
      <c r="Z685" s="9"/>
      <c r="AA685" s="10"/>
      <c r="AB685" s="11"/>
      <c r="AC685" s="6">
        <f>SUMIF(AD$191:AD$221,$D685,AF$191:AF$221)</f>
        <v>0</v>
      </c>
      <c r="AD685" s="9"/>
      <c r="AE685" s="10"/>
      <c r="AF685" s="11"/>
      <c r="AG685" s="6">
        <f>SUMIF(AH$191:AH$221,$D685,AJ$191:AJ$221)</f>
        <v>0</v>
      </c>
      <c r="AH685" s="9"/>
      <c r="AI685" s="10"/>
      <c r="AJ685" s="11"/>
      <c r="AK685" s="6">
        <f>SUMIF(AL$191:AL$221,$D685,AN$191:AN$221)</f>
        <v>0</v>
      </c>
      <c r="AL685" s="9"/>
      <c r="AM685" s="10"/>
      <c r="AN685" s="11"/>
      <c r="AO685" s="6">
        <f>SUMIF(AP$191:AP$221,$D685,AR$191:AR$221)</f>
        <v>0</v>
      </c>
      <c r="AP685" s="9"/>
      <c r="AQ685" s="10"/>
      <c r="AR685" s="11"/>
      <c r="AS685" s="6">
        <f>SUMIF(AT$191:AT$221,$D685,AV$191:AV$221)</f>
        <v>0</v>
      </c>
      <c r="AT685" s="9"/>
      <c r="AU685" s="10"/>
      <c r="AV685" s="11"/>
      <c r="AW685" s="6">
        <f>SUMIF(AX$191:AX$221,$D685,AZ$191:AZ$221)</f>
        <v>0</v>
      </c>
      <c r="AX685" s="9"/>
      <c r="AY685" s="10"/>
      <c r="AZ685" s="11"/>
      <c r="BA685" s="6">
        <f>SUMIF(BB$191:BB$221,$D685,BD$191:BD$221)</f>
        <v>0</v>
      </c>
      <c r="BB685" s="9"/>
      <c r="BC685" s="10"/>
      <c r="BD685" s="11"/>
      <c r="BE685" s="6">
        <f>SUMIF(BF$191:BF$221,$D685,BH$191:BH$221)</f>
        <v>0</v>
      </c>
      <c r="BF685" s="9"/>
      <c r="BG685" s="10"/>
      <c r="BH685" s="11"/>
      <c r="BI685" s="6">
        <f>SUMIF(BJ$191:BJ$221,$D685,BL$191:BL$221)</f>
        <v>0</v>
      </c>
      <c r="BJ685" s="9"/>
      <c r="BK685" s="10"/>
      <c r="BL685" s="11"/>
      <c r="BM685" s="6">
        <f>SUMIF(BN$191:BN$221,$D685,BP$191:BP$221)</f>
        <v>0</v>
      </c>
      <c r="BN685" s="9"/>
      <c r="BO685" s="10"/>
      <c r="BP685" s="11"/>
      <c r="BQ685" s="6">
        <f>SUMIF(BR$191:BR$221,$D685,BT$191:BT$221)</f>
        <v>0</v>
      </c>
      <c r="BR685" s="9"/>
      <c r="BS685" s="10"/>
      <c r="BT685" s="11"/>
      <c r="BU685" s="6">
        <f>SUMIF(BV$191:BV$221,$D685,BX$191:BX$221)</f>
        <v>0</v>
      </c>
      <c r="BV685" s="9"/>
      <c r="BW685" s="10"/>
      <c r="BX685" s="11"/>
      <c r="BY685" s="6">
        <f>SUMIF(BZ$191:BZ$221,$D685,CB$191:CB$221)</f>
        <v>0</v>
      </c>
      <c r="BZ685" s="9"/>
      <c r="CA685" s="10"/>
      <c r="CB685" s="11"/>
      <c r="CC685" s="6">
        <f>SUMIF(CD$191:CD$221,$D685,CF$191:CF$221)</f>
        <v>0</v>
      </c>
      <c r="CD685" s="9"/>
      <c r="CE685" s="10"/>
      <c r="CF685" s="11"/>
      <c r="CG685" s="6">
        <f>SUMIF(CH$191:CH$221,$D685,CJ$191:CJ$221)</f>
        <v>0</v>
      </c>
      <c r="CH685" s="9"/>
      <c r="CI685" s="10"/>
      <c r="CJ685" s="11"/>
      <c r="CK685" s="6">
        <f>SUMIF(CL$191:CL$221,$D685,CN$191:CN$221)</f>
        <v>0</v>
      </c>
      <c r="CL685" s="9"/>
      <c r="CM685" s="10"/>
      <c r="CN685" s="11"/>
      <c r="CO685" s="6">
        <f>SUMIF(CP$191:CP$221,$D685,CR$191:CR$221)</f>
        <v>0</v>
      </c>
      <c r="CP685" s="9"/>
      <c r="CQ685" s="10"/>
      <c r="CR685" s="11"/>
      <c r="CS685" s="6">
        <f>SUMIF(CT$191:CT$221,$D685,CV$191:CV$221)</f>
        <v>0</v>
      </c>
      <c r="CT685" s="9"/>
      <c r="CU685" s="10"/>
      <c r="CV685" s="11"/>
      <c r="CW685" s="6">
        <f>SUMIF(CX$191:CX$221,$D685,CZ$191:CZ$221)</f>
        <v>0</v>
      </c>
      <c r="CX685" s="9"/>
      <c r="CY685" s="10"/>
      <c r="CZ685" s="11"/>
      <c r="DA685" s="6">
        <f>SUMIF(DB$191:DB$221,$D685,DD$191:DD$221)</f>
        <v>0</v>
      </c>
      <c r="DB685" s="9"/>
      <c r="DC685" s="10"/>
      <c r="DD685" s="11"/>
      <c r="DE685" s="6">
        <f>SUMIF(DF$191:DF$221,$D685,DH$191:DH$221)</f>
        <v>0</v>
      </c>
      <c r="DF685" s="9"/>
      <c r="DG685" s="10"/>
      <c r="DH685" s="11"/>
      <c r="DI685" s="6">
        <f>SUMIF(DJ$191:DJ$221,$D685,DL$191:DL$221)</f>
        <v>0</v>
      </c>
      <c r="DJ685" s="9"/>
      <c r="DK685" s="10"/>
      <c r="DL685" s="11"/>
      <c r="DM685" s="6">
        <f>SUMIF(DN$191:DN$221,$D685,DP$191:DP$221)</f>
        <v>0</v>
      </c>
      <c r="DN685" s="9"/>
      <c r="DO685" s="10"/>
      <c r="DP685" s="11"/>
      <c r="DQ685" s="6">
        <f>SUMIF(DR$191:DR$221,$D685,DT$191:DT$221)</f>
        <v>0</v>
      </c>
      <c r="DR685" s="9"/>
      <c r="DS685" s="10"/>
      <c r="DT685" s="11"/>
      <c r="DU685" s="6">
        <f>SUMIF(DV$191:DV$221,$D685,DX$191:DX$221)</f>
        <v>0</v>
      </c>
      <c r="DV685" s="9"/>
      <c r="DW685" s="10"/>
      <c r="DX685" s="11"/>
      <c r="DY685" s="6">
        <f>SUMIF(DZ$191:DZ$221,$D685,EB$191:EB$221)</f>
        <v>0</v>
      </c>
      <c r="DZ685" s="9"/>
      <c r="EA685" s="10"/>
      <c r="EB685" s="11"/>
      <c r="EC685" s="6">
        <f>SUMIF(ED$191:ED$221,$D685,EF$191:EF$221)</f>
        <v>0</v>
      </c>
      <c r="ED685" s="9"/>
      <c r="EE685" s="10"/>
      <c r="EF685" s="11"/>
      <c r="EG685" s="6">
        <f>SUMIF(EH$191:EH$221,$D685,EJ$191:EJ$221)</f>
        <v>0</v>
      </c>
      <c r="EH685" s="9"/>
      <c r="EI685" s="10"/>
      <c r="EJ685" s="11"/>
      <c r="EK685" s="6">
        <f>SUMIF(EL$191:EL$221,$D685,EN$191:EN$221)</f>
        <v>0</v>
      </c>
      <c r="EL685" s="9"/>
      <c r="EM685" s="10"/>
      <c r="EN685" s="11"/>
      <c r="EO685" s="6">
        <f>SUMIF(EP$191:EP$221,$D685,ER$191:ER$221)</f>
        <v>0</v>
      </c>
      <c r="EP685" s="9"/>
      <c r="EQ685" s="10"/>
      <c r="ER685" s="11"/>
      <c r="ES685" s="6">
        <f>SUMIF(ET$191:ET$221,$D685,EV$191:EV$221)</f>
        <v>0</v>
      </c>
      <c r="ET685" s="9"/>
      <c r="EU685" s="10"/>
      <c r="EV685" s="11"/>
      <c r="EW685" s="6">
        <f>SUMIF(EX$191:EX$221,$D685,EZ$191:EZ$221)</f>
        <v>0</v>
      </c>
      <c r="EX685" s="9"/>
      <c r="EY685" s="10"/>
      <c r="EZ685" s="11"/>
      <c r="FA685" s="6">
        <f>SUMIF(FB$191:FB$221,$D685,FD$191:FD$221)</f>
        <v>0</v>
      </c>
      <c r="FB685" s="9"/>
      <c r="FC685" s="10"/>
      <c r="FD685" s="11"/>
      <c r="FE685" s="6">
        <f>SUMIF(FF$191:FF$221,$D685,FH$191:FH$221)</f>
        <v>0</v>
      </c>
      <c r="FF685" s="9"/>
      <c r="FG685" s="10"/>
      <c r="FH685" s="11"/>
      <c r="FI685" s="6">
        <f>SUMIF(FJ$191:FJ$221,$D685,FL$191:FL$221)</f>
        <v>0</v>
      </c>
      <c r="FJ685" s="9"/>
      <c r="FK685" s="10"/>
      <c r="FL685" s="11"/>
      <c r="FM685" s="6">
        <f>SUMIF(FN$191:FN$221,$D685,FP$191:FP$221)</f>
        <v>0</v>
      </c>
      <c r="FN685" s="9"/>
      <c r="FO685" s="10"/>
      <c r="FP685" s="11"/>
      <c r="FQ685" s="6">
        <f>SUMIF(FR$191:FR$221,$D685,FT$191:FT$221)</f>
        <v>0</v>
      </c>
      <c r="FR685" s="9"/>
      <c r="FS685" s="10"/>
      <c r="FT685" s="11"/>
      <c r="FU685" s="6">
        <f>SUMIF(FV$191:FV$221,$D685,FX$191:FX$221)</f>
        <v>0</v>
      </c>
      <c r="FV685" s="9"/>
      <c r="FW685" s="10"/>
      <c r="FX685" s="11"/>
      <c r="FY685" s="6">
        <f>SUMIF(FZ$191:FZ$221,$D685,GB$191:GB$221)</f>
        <v>0</v>
      </c>
      <c r="FZ685" s="9"/>
      <c r="GA685" s="10"/>
      <c r="GB685" s="11"/>
      <c r="GC685" s="6">
        <f>SUMIF(GD$191:GD$221,$D685,GF$191:GF$221)</f>
        <v>0</v>
      </c>
      <c r="GD685" s="9"/>
      <c r="GE685" s="10"/>
      <c r="GF685" s="11"/>
      <c r="GG685" s="6">
        <f>SUMIF(GH$191:GH$221,$D685,GJ$191:GJ$221)</f>
        <v>0</v>
      </c>
      <c r="GH685" s="9"/>
      <c r="GI685" s="10"/>
      <c r="GJ685" s="11"/>
      <c r="GK685" s="6">
        <f>SUMIF(GL$191:GL$221,$D685,GN$191:GN$221)</f>
        <v>0</v>
      </c>
      <c r="GL685" s="9"/>
      <c r="GM685" s="10"/>
      <c r="GN685" s="11"/>
      <c r="GO685" s="6">
        <f>SUMIF(GP$191:GP$221,$D685,GR$191:GR$221)</f>
        <v>0</v>
      </c>
      <c r="GP685" s="9"/>
      <c r="GQ685" s="10"/>
      <c r="GR685" s="11"/>
      <c r="GS685" s="6">
        <f>SUMIF(GT$191:GT$221,$D685,GV$191:GV$221)</f>
        <v>0</v>
      </c>
      <c r="GT685" s="9"/>
      <c r="GU685" s="10"/>
      <c r="GV685" s="20"/>
      <c r="GW685" s="19">
        <f t="shared" si="16"/>
        <v>0</v>
      </c>
      <c r="GX685" s="472"/>
      <c r="GY685" s="473"/>
    </row>
    <row r="686" spans="1:207" ht="30.75" customHeight="1">
      <c r="A686" s="210" t="s">
        <v>82</v>
      </c>
      <c r="B686" s="496"/>
      <c r="C686" s="449" t="s">
        <v>532</v>
      </c>
      <c r="D686" s="445" t="s">
        <v>485</v>
      </c>
      <c r="E686" s="206">
        <f>SUMIF(F$222:F$252,$D686,H$222:H$252)</f>
        <v>0</v>
      </c>
      <c r="F686" s="9"/>
      <c r="G686" s="10"/>
      <c r="H686" s="11"/>
      <c r="I686" s="6">
        <f>SUMIF(J$222:J$252,$D686,L$222:L$252)</f>
        <v>0</v>
      </c>
      <c r="J686" s="9"/>
      <c r="K686" s="10"/>
      <c r="L686" s="11"/>
      <c r="M686" s="6">
        <f>SUMIF(N$222:N$252,$D686,P$222:P$252)</f>
        <v>0</v>
      </c>
      <c r="N686" s="9"/>
      <c r="O686" s="10"/>
      <c r="P686" s="11"/>
      <c r="Q686" s="6">
        <f>SUMIF(R$222:R$252,$D686,T$222:T$252)</f>
        <v>0</v>
      </c>
      <c r="R686" s="9"/>
      <c r="S686" s="10"/>
      <c r="T686" s="11"/>
      <c r="U686" s="6">
        <f>SUMIF(V$222:V$252,$D686,X$222:X$252)</f>
        <v>0</v>
      </c>
      <c r="V686" s="9"/>
      <c r="W686" s="10"/>
      <c r="X686" s="11"/>
      <c r="Y686" s="6">
        <f>SUMIF(Z$222:Z$252,$D686,AB$222:AB$252)</f>
        <v>0</v>
      </c>
      <c r="Z686" s="9"/>
      <c r="AA686" s="10"/>
      <c r="AB686" s="11"/>
      <c r="AC686" s="6">
        <f>SUMIF(AD$222:AD$252,$D686,AF$222:AF$252)</f>
        <v>0</v>
      </c>
      <c r="AD686" s="9"/>
      <c r="AE686" s="10"/>
      <c r="AF686" s="11"/>
      <c r="AG686" s="6">
        <f>SUMIF(AH$222:AH$252,$D686,AJ$222:AJ$252)</f>
        <v>0</v>
      </c>
      <c r="AH686" s="9"/>
      <c r="AI686" s="10"/>
      <c r="AJ686" s="11"/>
      <c r="AK686" s="6">
        <f>SUMIF(AL$222:AL$252,$D686,AN$222:AN$252)</f>
        <v>0</v>
      </c>
      <c r="AL686" s="9"/>
      <c r="AM686" s="10"/>
      <c r="AN686" s="11"/>
      <c r="AO686" s="6">
        <f>SUMIF(AP$222:AP$252,$D686,AR$222:AR$252)</f>
        <v>0</v>
      </c>
      <c r="AP686" s="9"/>
      <c r="AQ686" s="10"/>
      <c r="AR686" s="11"/>
      <c r="AS686" s="6">
        <f>SUMIF(AT$222:AT$252,$D686,AV$222:AV$252)</f>
        <v>0</v>
      </c>
      <c r="AT686" s="9"/>
      <c r="AU686" s="10"/>
      <c r="AV686" s="11"/>
      <c r="AW686" s="6">
        <f>SUMIF(AX$222:AX$252,$D686,AZ$222:AZ$252)</f>
        <v>0</v>
      </c>
      <c r="AX686" s="9"/>
      <c r="AY686" s="10"/>
      <c r="AZ686" s="11"/>
      <c r="BA686" s="6">
        <f>SUMIF(BB$222:BB$252,$D686,BD$222:BD$252)</f>
        <v>0</v>
      </c>
      <c r="BB686" s="9"/>
      <c r="BC686" s="10"/>
      <c r="BD686" s="11"/>
      <c r="BE686" s="6">
        <f>SUMIF(BF$222:BF$252,$D686,BH$222:BH$252)</f>
        <v>0</v>
      </c>
      <c r="BF686" s="9"/>
      <c r="BG686" s="10"/>
      <c r="BH686" s="11"/>
      <c r="BI686" s="6">
        <f>SUMIF(BJ$222:BJ$252,$D686,BL$222:BL$252)</f>
        <v>0</v>
      </c>
      <c r="BJ686" s="9"/>
      <c r="BK686" s="10"/>
      <c r="BL686" s="11"/>
      <c r="BM686" s="6">
        <f>SUMIF(BN$222:BN$252,$D686,BP$222:BP$252)</f>
        <v>0</v>
      </c>
      <c r="BN686" s="9"/>
      <c r="BO686" s="10"/>
      <c r="BP686" s="11"/>
      <c r="BQ686" s="6">
        <f>SUMIF(BR$222:BR$252,$D686,BT$222:BT$252)</f>
        <v>0</v>
      </c>
      <c r="BR686" s="9"/>
      <c r="BS686" s="10"/>
      <c r="BT686" s="11"/>
      <c r="BU686" s="6">
        <f>SUMIF(BV$222:BV$252,$D686,BX$222:BX$252)</f>
        <v>0</v>
      </c>
      <c r="BV686" s="9"/>
      <c r="BW686" s="10"/>
      <c r="BX686" s="11"/>
      <c r="BY686" s="6">
        <f>SUMIF(BZ$222:BZ$252,$D686,CB$222:CB$252)</f>
        <v>0</v>
      </c>
      <c r="BZ686" s="9"/>
      <c r="CA686" s="10"/>
      <c r="CB686" s="11"/>
      <c r="CC686" s="6">
        <f>SUMIF(CD$222:CD$252,$D686,CF$222:CF$252)</f>
        <v>0</v>
      </c>
      <c r="CD686" s="9"/>
      <c r="CE686" s="10"/>
      <c r="CF686" s="11"/>
      <c r="CG686" s="6">
        <f>SUMIF(CH$222:CH$252,$D686,CJ$222:CJ$252)</f>
        <v>0</v>
      </c>
      <c r="CH686" s="9"/>
      <c r="CI686" s="10"/>
      <c r="CJ686" s="11"/>
      <c r="CK686" s="6">
        <f>SUMIF(CL$222:CL$252,$D686,CN$222:CN$252)</f>
        <v>0</v>
      </c>
      <c r="CL686" s="9"/>
      <c r="CM686" s="10"/>
      <c r="CN686" s="11"/>
      <c r="CO686" s="6">
        <f>SUMIF(CP$222:CP$252,$D686,CR$222:CR$252)</f>
        <v>0</v>
      </c>
      <c r="CP686" s="9"/>
      <c r="CQ686" s="10"/>
      <c r="CR686" s="11"/>
      <c r="CS686" s="6">
        <f>SUMIF(CT$222:CT$252,$D686,CV$222:CV$252)</f>
        <v>0</v>
      </c>
      <c r="CT686" s="9"/>
      <c r="CU686" s="10"/>
      <c r="CV686" s="11"/>
      <c r="CW686" s="6">
        <f>SUMIF(CX$222:CX$252,$D686,CZ$222:CZ$252)</f>
        <v>0</v>
      </c>
      <c r="CX686" s="9"/>
      <c r="CY686" s="10"/>
      <c r="CZ686" s="11"/>
      <c r="DA686" s="6">
        <f>SUMIF(DB$222:DB$252,$D686,DD$222:DD$252)</f>
        <v>0</v>
      </c>
      <c r="DB686" s="9"/>
      <c r="DC686" s="10"/>
      <c r="DD686" s="11"/>
      <c r="DE686" s="6">
        <f>SUMIF(DF$222:DF$252,$D686,DH$222:DH$252)</f>
        <v>0</v>
      </c>
      <c r="DF686" s="9"/>
      <c r="DG686" s="10"/>
      <c r="DH686" s="11"/>
      <c r="DI686" s="6">
        <f>SUMIF(DJ$222:DJ$252,$D686,DL$222:DL$252)</f>
        <v>0</v>
      </c>
      <c r="DJ686" s="9"/>
      <c r="DK686" s="10"/>
      <c r="DL686" s="11"/>
      <c r="DM686" s="6">
        <f>SUMIF(DN$222:DN$252,$D686,DP$222:DP$252)</f>
        <v>0</v>
      </c>
      <c r="DN686" s="9"/>
      <c r="DO686" s="10"/>
      <c r="DP686" s="11"/>
      <c r="DQ686" s="6">
        <f>SUMIF(DR$222:DR$252,$D686,DT$222:DT$252)</f>
        <v>0</v>
      </c>
      <c r="DR686" s="9"/>
      <c r="DS686" s="10"/>
      <c r="DT686" s="11"/>
      <c r="DU686" s="6">
        <f>SUMIF(DV$222:DV$252,$D686,DX$222:DX$252)</f>
        <v>0</v>
      </c>
      <c r="DV686" s="9"/>
      <c r="DW686" s="10"/>
      <c r="DX686" s="11"/>
      <c r="DY686" s="6">
        <f>SUMIF(DZ$222:DZ$252,$D686,EB$222:EB$252)</f>
        <v>0</v>
      </c>
      <c r="DZ686" s="9"/>
      <c r="EA686" s="10"/>
      <c r="EB686" s="11"/>
      <c r="EC686" s="6">
        <f>SUMIF(ED$222:ED$252,$D686,EF$222:EF$252)</f>
        <v>0</v>
      </c>
      <c r="ED686" s="9"/>
      <c r="EE686" s="10"/>
      <c r="EF686" s="11"/>
      <c r="EG686" s="6">
        <f>SUMIF(EH$222:EH$252,$D686,EJ$222:EJ$252)</f>
        <v>0</v>
      </c>
      <c r="EH686" s="9"/>
      <c r="EI686" s="10"/>
      <c r="EJ686" s="11"/>
      <c r="EK686" s="6">
        <f>SUMIF(EL$222:EL$252,$D686,EN$222:EN$252)</f>
        <v>0</v>
      </c>
      <c r="EL686" s="9"/>
      <c r="EM686" s="10"/>
      <c r="EN686" s="11"/>
      <c r="EO686" s="6">
        <f>SUMIF(EP$222:EP$252,$D686,ER$222:ER$252)</f>
        <v>0</v>
      </c>
      <c r="EP686" s="9"/>
      <c r="EQ686" s="10"/>
      <c r="ER686" s="11"/>
      <c r="ES686" s="6">
        <f>SUMIF(ET$222:ET$252,$D686,EV$222:EV$252)</f>
        <v>0</v>
      </c>
      <c r="ET686" s="9"/>
      <c r="EU686" s="10"/>
      <c r="EV686" s="11"/>
      <c r="EW686" s="6">
        <f>SUMIF(EX$222:EX$252,$D686,EZ$222:EZ$252)</f>
        <v>0</v>
      </c>
      <c r="EX686" s="9"/>
      <c r="EY686" s="10"/>
      <c r="EZ686" s="11"/>
      <c r="FA686" s="6">
        <f>SUMIF(FB$222:FB$252,$D686,FD$222:FD$252)</f>
        <v>0</v>
      </c>
      <c r="FB686" s="9"/>
      <c r="FC686" s="10"/>
      <c r="FD686" s="11"/>
      <c r="FE686" s="6">
        <f>SUMIF(FF$222:FF$252,$D686,FH$222:FH$252)</f>
        <v>0</v>
      </c>
      <c r="FF686" s="9"/>
      <c r="FG686" s="10"/>
      <c r="FH686" s="11"/>
      <c r="FI686" s="6">
        <f>SUMIF(FJ$222:FJ$252,$D686,FL$222:FL$252)</f>
        <v>0</v>
      </c>
      <c r="FJ686" s="9"/>
      <c r="FK686" s="10"/>
      <c r="FL686" s="11"/>
      <c r="FM686" s="6">
        <f>SUMIF(FN$222:FN$252,$D686,FP$222:FP$252)</f>
        <v>0</v>
      </c>
      <c r="FN686" s="9"/>
      <c r="FO686" s="10"/>
      <c r="FP686" s="11"/>
      <c r="FQ686" s="6">
        <f>SUMIF(FR$222:FR$252,$D686,FT$222:FT$252)</f>
        <v>0</v>
      </c>
      <c r="FR686" s="9"/>
      <c r="FS686" s="10"/>
      <c r="FT686" s="11"/>
      <c r="FU686" s="6">
        <f>SUMIF(FV$222:FV$252,$D686,FX$222:FX$252)</f>
        <v>0</v>
      </c>
      <c r="FV686" s="9"/>
      <c r="FW686" s="10"/>
      <c r="FX686" s="11"/>
      <c r="FY686" s="6">
        <f>SUMIF(FZ$222:FZ$252,$D686,GB$222:GB$252)</f>
        <v>0</v>
      </c>
      <c r="FZ686" s="9"/>
      <c r="GA686" s="10"/>
      <c r="GB686" s="11"/>
      <c r="GC686" s="6">
        <f>SUMIF(GD$222:GD$252,$D686,GF$222:GF$252)</f>
        <v>0</v>
      </c>
      <c r="GD686" s="9"/>
      <c r="GE686" s="10"/>
      <c r="GF686" s="11"/>
      <c r="GG686" s="6">
        <f>SUMIF(GH$222:GH$252,$D686,GJ$222:GJ$252)</f>
        <v>0</v>
      </c>
      <c r="GH686" s="9"/>
      <c r="GI686" s="10"/>
      <c r="GJ686" s="11"/>
      <c r="GK686" s="6">
        <f>SUMIF(GL$222:GL$252,$D686,GN$222:GN$252)</f>
        <v>0</v>
      </c>
      <c r="GL686" s="9"/>
      <c r="GM686" s="10"/>
      <c r="GN686" s="11"/>
      <c r="GO686" s="6">
        <f>SUMIF(GP$222:GP$252,$D686,GR$222:GR$252)</f>
        <v>0</v>
      </c>
      <c r="GP686" s="9"/>
      <c r="GQ686" s="10"/>
      <c r="GR686" s="11"/>
      <c r="GS686" s="6">
        <f>SUMIF(GT$222:GT$252,$D686,GV$222:GV$252)</f>
        <v>0</v>
      </c>
      <c r="GT686" s="9"/>
      <c r="GU686" s="10"/>
      <c r="GV686" s="20"/>
      <c r="GW686" s="19">
        <f t="shared" si="16"/>
        <v>0</v>
      </c>
      <c r="GX686" s="472"/>
      <c r="GY686" s="473"/>
    </row>
    <row r="687" spans="1:207" ht="30.75" customHeight="1">
      <c r="A687" s="210" t="s">
        <v>83</v>
      </c>
      <c r="B687" s="496"/>
      <c r="C687" s="449" t="s">
        <v>532</v>
      </c>
      <c r="D687" s="445" t="s">
        <v>485</v>
      </c>
      <c r="E687" s="206">
        <f>SUMIF(F$253:F$283,$D687,H$253:H$283)</f>
        <v>0</v>
      </c>
      <c r="F687" s="9"/>
      <c r="G687" s="10"/>
      <c r="H687" s="11"/>
      <c r="I687" s="6">
        <f>SUMIF(J$253:J$283,$D687,L$253:L$283)</f>
        <v>0</v>
      </c>
      <c r="J687" s="9"/>
      <c r="K687" s="10"/>
      <c r="L687" s="11"/>
      <c r="M687" s="6">
        <f>SUMIF(N$253:N$283,$D687,P$253:P$283)</f>
        <v>0</v>
      </c>
      <c r="N687" s="9"/>
      <c r="O687" s="10"/>
      <c r="P687" s="11"/>
      <c r="Q687" s="6">
        <f>SUMIF(R$253:R$283,$D687,T$253:T$283)</f>
        <v>0</v>
      </c>
      <c r="R687" s="9"/>
      <c r="S687" s="10"/>
      <c r="T687" s="11"/>
      <c r="U687" s="6">
        <f>SUMIF(V$253:V$283,$D687,X$253:X$283)</f>
        <v>0</v>
      </c>
      <c r="V687" s="9"/>
      <c r="W687" s="10"/>
      <c r="X687" s="11"/>
      <c r="Y687" s="6">
        <f>SUMIF(Z$253:Z$283,$D687,AB$253:AB$283)</f>
        <v>0</v>
      </c>
      <c r="Z687" s="9"/>
      <c r="AA687" s="10"/>
      <c r="AB687" s="11"/>
      <c r="AC687" s="6">
        <f>SUMIF(AD$253:AD$283,$D687,AF$253:AF$283)</f>
        <v>0</v>
      </c>
      <c r="AD687" s="9"/>
      <c r="AE687" s="10"/>
      <c r="AF687" s="11"/>
      <c r="AG687" s="6">
        <f>SUMIF(AH$253:AH$283,$D687,AJ$253:AJ$283)</f>
        <v>0</v>
      </c>
      <c r="AH687" s="9"/>
      <c r="AI687" s="10"/>
      <c r="AJ687" s="11"/>
      <c r="AK687" s="6">
        <f>SUMIF(AL$253:AL$283,$D687,AN$253:AN$283)</f>
        <v>0</v>
      </c>
      <c r="AL687" s="9"/>
      <c r="AM687" s="10"/>
      <c r="AN687" s="11"/>
      <c r="AO687" s="6">
        <f>SUMIF(AP$253:AP$283,$D687,AR$253:AR$283)</f>
        <v>0</v>
      </c>
      <c r="AP687" s="9"/>
      <c r="AQ687" s="10"/>
      <c r="AR687" s="11"/>
      <c r="AS687" s="6">
        <f>SUMIF(AT$253:AT$283,$D687,AV$253:AV$283)</f>
        <v>0</v>
      </c>
      <c r="AT687" s="9"/>
      <c r="AU687" s="10"/>
      <c r="AV687" s="11"/>
      <c r="AW687" s="6">
        <f>SUMIF(AX$253:AX$283,$D687,AZ$253:AZ$283)</f>
        <v>0</v>
      </c>
      <c r="AX687" s="9"/>
      <c r="AY687" s="10"/>
      <c r="AZ687" s="11"/>
      <c r="BA687" s="6">
        <f>SUMIF(BB$253:BB$283,$D687,BD$253:BD$283)</f>
        <v>0</v>
      </c>
      <c r="BB687" s="9"/>
      <c r="BC687" s="10"/>
      <c r="BD687" s="11"/>
      <c r="BE687" s="6">
        <f>SUMIF(BF$253:BF$283,$D687,BH$253:BH$283)</f>
        <v>0</v>
      </c>
      <c r="BF687" s="9"/>
      <c r="BG687" s="10"/>
      <c r="BH687" s="11"/>
      <c r="BI687" s="6">
        <f>SUMIF(BJ$253:BJ$283,$D687,BL$253:BL$283)</f>
        <v>0</v>
      </c>
      <c r="BJ687" s="9"/>
      <c r="BK687" s="10"/>
      <c r="BL687" s="11"/>
      <c r="BM687" s="6">
        <f>SUMIF(BN$253:BN$283,$D687,BP$253:BP$283)</f>
        <v>0</v>
      </c>
      <c r="BN687" s="9"/>
      <c r="BO687" s="10"/>
      <c r="BP687" s="11"/>
      <c r="BQ687" s="6">
        <f>SUMIF(BR$253:BR$283,$D687,BT$253:BT$283)</f>
        <v>0</v>
      </c>
      <c r="BR687" s="9"/>
      <c r="BS687" s="10"/>
      <c r="BT687" s="11"/>
      <c r="BU687" s="6">
        <f>SUMIF(BV$253:BV$283,$D687,BX$253:BX$283)</f>
        <v>0</v>
      </c>
      <c r="BV687" s="9"/>
      <c r="BW687" s="10"/>
      <c r="BX687" s="11"/>
      <c r="BY687" s="6">
        <f>SUMIF(BZ$253:BZ$283,$D687,CB$253:CB$283)</f>
        <v>0</v>
      </c>
      <c r="BZ687" s="9"/>
      <c r="CA687" s="10"/>
      <c r="CB687" s="11"/>
      <c r="CC687" s="6">
        <f>SUMIF(CD$253:CD$283,$D687,CF$253:CF$283)</f>
        <v>0</v>
      </c>
      <c r="CD687" s="9"/>
      <c r="CE687" s="10"/>
      <c r="CF687" s="11"/>
      <c r="CG687" s="6">
        <f>SUMIF(CH$253:CH$283,$D687,CJ$253:CJ$283)</f>
        <v>0</v>
      </c>
      <c r="CH687" s="9"/>
      <c r="CI687" s="10"/>
      <c r="CJ687" s="11"/>
      <c r="CK687" s="6">
        <f>SUMIF(CL$253:CL$283,$D687,CN$253:CN$283)</f>
        <v>0</v>
      </c>
      <c r="CL687" s="9"/>
      <c r="CM687" s="10"/>
      <c r="CN687" s="11"/>
      <c r="CO687" s="6">
        <f>SUMIF(CP$253:CP$283,$D687,CR$253:CR$283)</f>
        <v>0</v>
      </c>
      <c r="CP687" s="9"/>
      <c r="CQ687" s="10"/>
      <c r="CR687" s="11"/>
      <c r="CS687" s="6">
        <f>SUMIF(CT$253:CT$283,$D687,CV$253:CV$283)</f>
        <v>0</v>
      </c>
      <c r="CT687" s="9"/>
      <c r="CU687" s="10"/>
      <c r="CV687" s="11"/>
      <c r="CW687" s="6">
        <f>SUMIF(CX$253:CX$283,$D687,CZ$253:CZ$283)</f>
        <v>0</v>
      </c>
      <c r="CX687" s="9"/>
      <c r="CY687" s="10"/>
      <c r="CZ687" s="11"/>
      <c r="DA687" s="6">
        <f>SUMIF(DB$253:DB$283,$D687,DD$253:DD$283)</f>
        <v>0</v>
      </c>
      <c r="DB687" s="9"/>
      <c r="DC687" s="10"/>
      <c r="DD687" s="11"/>
      <c r="DE687" s="6">
        <f>SUMIF(DF$253:DF$283,$D687,DH$253:DH$283)</f>
        <v>0</v>
      </c>
      <c r="DF687" s="9"/>
      <c r="DG687" s="10"/>
      <c r="DH687" s="11"/>
      <c r="DI687" s="6">
        <f>SUMIF(DJ$253:DJ$283,$D687,DL$253:DL$283)</f>
        <v>0</v>
      </c>
      <c r="DJ687" s="9"/>
      <c r="DK687" s="10"/>
      <c r="DL687" s="11"/>
      <c r="DM687" s="6">
        <f>SUMIF(DN$253:DN$283,$D687,DP$253:DP$283)</f>
        <v>0</v>
      </c>
      <c r="DN687" s="9"/>
      <c r="DO687" s="10"/>
      <c r="DP687" s="11"/>
      <c r="DQ687" s="6">
        <f>SUMIF(DR$253:DR$283,$D687,DT$253:DT$283)</f>
        <v>0</v>
      </c>
      <c r="DR687" s="9"/>
      <c r="DS687" s="10"/>
      <c r="DT687" s="11"/>
      <c r="DU687" s="6">
        <f>SUMIF(DV$253:DV$283,$D687,DX$253:DX$283)</f>
        <v>0</v>
      </c>
      <c r="DV687" s="9"/>
      <c r="DW687" s="10"/>
      <c r="DX687" s="11"/>
      <c r="DY687" s="6">
        <f>SUMIF(DZ$253:DZ$283,$D687,EB$253:EB$283)</f>
        <v>0</v>
      </c>
      <c r="DZ687" s="9"/>
      <c r="EA687" s="10"/>
      <c r="EB687" s="11"/>
      <c r="EC687" s="6">
        <f>SUMIF(ED$253:ED$283,$D687,EF$253:EF$283)</f>
        <v>0</v>
      </c>
      <c r="ED687" s="9"/>
      <c r="EE687" s="10"/>
      <c r="EF687" s="11"/>
      <c r="EG687" s="6">
        <f>SUMIF(EH$253:EH$283,$D687,EJ$253:EJ$283)</f>
        <v>0</v>
      </c>
      <c r="EH687" s="9"/>
      <c r="EI687" s="10"/>
      <c r="EJ687" s="11"/>
      <c r="EK687" s="6">
        <f>SUMIF(EL$253:EL$283,$D687,EN$253:EN$283)</f>
        <v>0</v>
      </c>
      <c r="EL687" s="9"/>
      <c r="EM687" s="10"/>
      <c r="EN687" s="11"/>
      <c r="EO687" s="6">
        <f>SUMIF(EP$253:EP$283,$D687,ER$253:ER$283)</f>
        <v>0</v>
      </c>
      <c r="EP687" s="9"/>
      <c r="EQ687" s="10"/>
      <c r="ER687" s="11"/>
      <c r="ES687" s="6">
        <f>SUMIF(ET$253:ET$283,$D687,EV$253:EV$283)</f>
        <v>0</v>
      </c>
      <c r="ET687" s="9"/>
      <c r="EU687" s="10"/>
      <c r="EV687" s="11"/>
      <c r="EW687" s="6">
        <f>SUMIF(EX$253:EX$283,$D687,EZ$253:EZ$283)</f>
        <v>0</v>
      </c>
      <c r="EX687" s="9"/>
      <c r="EY687" s="10"/>
      <c r="EZ687" s="11"/>
      <c r="FA687" s="6">
        <f>SUMIF(FB$253:FB$283,$D687,FD$253:FD$283)</f>
        <v>0</v>
      </c>
      <c r="FB687" s="9"/>
      <c r="FC687" s="10"/>
      <c r="FD687" s="11"/>
      <c r="FE687" s="6">
        <f>SUMIF(FF$253:FF$283,$D687,FH$253:FH$283)</f>
        <v>0</v>
      </c>
      <c r="FF687" s="9"/>
      <c r="FG687" s="10"/>
      <c r="FH687" s="11"/>
      <c r="FI687" s="6">
        <f>SUMIF(FJ$253:FJ$283,$D687,FL$253:FL$283)</f>
        <v>0</v>
      </c>
      <c r="FJ687" s="9"/>
      <c r="FK687" s="10"/>
      <c r="FL687" s="11"/>
      <c r="FM687" s="6">
        <f>SUMIF(FN$253:FN$283,$D687,FP$253:FP$283)</f>
        <v>0</v>
      </c>
      <c r="FN687" s="9"/>
      <c r="FO687" s="10"/>
      <c r="FP687" s="11"/>
      <c r="FQ687" s="6">
        <f>SUMIF(FR$253:FR$283,$D687,FT$253:FT$283)</f>
        <v>0</v>
      </c>
      <c r="FR687" s="9"/>
      <c r="FS687" s="10"/>
      <c r="FT687" s="11"/>
      <c r="FU687" s="6">
        <f>SUMIF(FV$253:FV$283,$D687,FX$253:FX$283)</f>
        <v>0</v>
      </c>
      <c r="FV687" s="9"/>
      <c r="FW687" s="10"/>
      <c r="FX687" s="11"/>
      <c r="FY687" s="6">
        <f>SUMIF(FZ$253:FZ$283,$D687,GB$253:GB$283)</f>
        <v>0</v>
      </c>
      <c r="FZ687" s="9"/>
      <c r="GA687" s="10"/>
      <c r="GB687" s="11"/>
      <c r="GC687" s="6">
        <f>SUMIF(GD$253:GD$283,$D687,GF$253:GF$283)</f>
        <v>0</v>
      </c>
      <c r="GD687" s="9"/>
      <c r="GE687" s="10"/>
      <c r="GF687" s="11"/>
      <c r="GG687" s="6">
        <f>SUMIF(GH$253:GH$283,$D687,GJ$253:GJ$283)</f>
        <v>0</v>
      </c>
      <c r="GH687" s="9"/>
      <c r="GI687" s="10"/>
      <c r="GJ687" s="11"/>
      <c r="GK687" s="6">
        <f>SUMIF(GL$253:GL$283,$D687,GN$253:GN$283)</f>
        <v>0</v>
      </c>
      <c r="GL687" s="9"/>
      <c r="GM687" s="10"/>
      <c r="GN687" s="11"/>
      <c r="GO687" s="6">
        <f>SUMIF(GP$253:GP$283,$D687,GR$253:GR$283)</f>
        <v>0</v>
      </c>
      <c r="GP687" s="9"/>
      <c r="GQ687" s="10"/>
      <c r="GR687" s="11"/>
      <c r="GS687" s="6">
        <f>SUMIF(GT$253:GT$283,$D687,GV$253:GV$283)</f>
        <v>0</v>
      </c>
      <c r="GT687" s="9"/>
      <c r="GU687" s="10"/>
      <c r="GV687" s="20"/>
      <c r="GW687" s="19">
        <f t="shared" si="16"/>
        <v>0</v>
      </c>
      <c r="GX687" s="472"/>
      <c r="GY687" s="473"/>
    </row>
    <row r="688" spans="1:207" ht="30.75" customHeight="1">
      <c r="A688" s="210" t="s">
        <v>84</v>
      </c>
      <c r="B688" s="496"/>
      <c r="C688" s="449" t="s">
        <v>532</v>
      </c>
      <c r="D688" s="445" t="s">
        <v>485</v>
      </c>
      <c r="E688" s="206">
        <f>SUMIF(F$284:F$314,$D688,H$284:H$314)</f>
        <v>0</v>
      </c>
      <c r="F688" s="9"/>
      <c r="G688" s="10"/>
      <c r="H688" s="11"/>
      <c r="I688" s="6">
        <f>SUMIF(J$284:J$314,$D688,L$284:L$314)</f>
        <v>0</v>
      </c>
      <c r="J688" s="9"/>
      <c r="K688" s="10"/>
      <c r="L688" s="11"/>
      <c r="M688" s="6">
        <f>SUMIF(N$284:N$314,$D688,P$284:P$314)</f>
        <v>0</v>
      </c>
      <c r="N688" s="9"/>
      <c r="O688" s="10"/>
      <c r="P688" s="11"/>
      <c r="Q688" s="6">
        <f>SUMIF(R$284:R$314,$D688,T$284:T$314)</f>
        <v>0</v>
      </c>
      <c r="R688" s="9"/>
      <c r="S688" s="10"/>
      <c r="T688" s="11"/>
      <c r="U688" s="6">
        <f>SUMIF(V$284:V$314,$D688,X$284:X$314)</f>
        <v>0</v>
      </c>
      <c r="V688" s="9"/>
      <c r="W688" s="10"/>
      <c r="X688" s="11"/>
      <c r="Y688" s="6">
        <f>SUMIF(Z$284:Z$314,$D688,AB$284:AB$314)</f>
        <v>0</v>
      </c>
      <c r="Z688" s="9"/>
      <c r="AA688" s="10"/>
      <c r="AB688" s="11"/>
      <c r="AC688" s="6">
        <f>SUMIF(AD$284:AD$314,$D688,AF$284:AF$314)</f>
        <v>0</v>
      </c>
      <c r="AD688" s="9"/>
      <c r="AE688" s="10"/>
      <c r="AF688" s="11"/>
      <c r="AG688" s="6">
        <f>SUMIF(AH$284:AH$314,$D688,AJ$284:AJ$314)</f>
        <v>0</v>
      </c>
      <c r="AH688" s="9"/>
      <c r="AI688" s="10"/>
      <c r="AJ688" s="11"/>
      <c r="AK688" s="6">
        <f>SUMIF(AL$284:AL$314,$D688,AN$284:AN$314)</f>
        <v>0</v>
      </c>
      <c r="AL688" s="9"/>
      <c r="AM688" s="10"/>
      <c r="AN688" s="11"/>
      <c r="AO688" s="6">
        <f>SUMIF(AP$284:AP$314,$D688,AR$284:AR$314)</f>
        <v>0</v>
      </c>
      <c r="AP688" s="9"/>
      <c r="AQ688" s="10"/>
      <c r="AR688" s="11"/>
      <c r="AS688" s="6">
        <f>SUMIF(AT$284:AT$314,$D688,AV$284:AV$314)</f>
        <v>0</v>
      </c>
      <c r="AT688" s="9"/>
      <c r="AU688" s="10"/>
      <c r="AV688" s="11"/>
      <c r="AW688" s="6">
        <f>SUMIF(AX$284:AX$314,$D688,AZ$284:AZ$314)</f>
        <v>0</v>
      </c>
      <c r="AX688" s="9"/>
      <c r="AY688" s="10"/>
      <c r="AZ688" s="11"/>
      <c r="BA688" s="6">
        <f>SUMIF(BB$284:BB$314,$D688,BD$284:BD$314)</f>
        <v>0</v>
      </c>
      <c r="BB688" s="9"/>
      <c r="BC688" s="10"/>
      <c r="BD688" s="11"/>
      <c r="BE688" s="6">
        <f>SUMIF(BF$284:BF$314,$D688,BH$284:BH$314)</f>
        <v>0</v>
      </c>
      <c r="BF688" s="9"/>
      <c r="BG688" s="10"/>
      <c r="BH688" s="11"/>
      <c r="BI688" s="6">
        <f>SUMIF(BJ$284:BJ$314,$D688,BL$284:BL$314)</f>
        <v>0</v>
      </c>
      <c r="BJ688" s="9"/>
      <c r="BK688" s="10"/>
      <c r="BL688" s="11"/>
      <c r="BM688" s="6">
        <f>SUMIF(BN$284:BN$314,$D688,BP$284:BP$314)</f>
        <v>0</v>
      </c>
      <c r="BN688" s="9"/>
      <c r="BO688" s="10"/>
      <c r="BP688" s="11"/>
      <c r="BQ688" s="6">
        <f>SUMIF(BR$284:BR$314,$D688,BT$284:BT$314)</f>
        <v>0</v>
      </c>
      <c r="BR688" s="9"/>
      <c r="BS688" s="10"/>
      <c r="BT688" s="11"/>
      <c r="BU688" s="6">
        <f>SUMIF(BV$284:BV$314,$D688,BX$284:BX$314)</f>
        <v>0</v>
      </c>
      <c r="BV688" s="9"/>
      <c r="BW688" s="10"/>
      <c r="BX688" s="11"/>
      <c r="BY688" s="6">
        <f>SUMIF(BZ$284:BZ$314,$D688,CB$284:CB$314)</f>
        <v>0</v>
      </c>
      <c r="BZ688" s="9"/>
      <c r="CA688" s="10"/>
      <c r="CB688" s="11"/>
      <c r="CC688" s="6">
        <f>SUMIF(CD$284:CD$314,$D688,CF$284:CF$314)</f>
        <v>0</v>
      </c>
      <c r="CD688" s="9"/>
      <c r="CE688" s="10"/>
      <c r="CF688" s="11"/>
      <c r="CG688" s="6">
        <f>SUMIF(CH$284:CH$314,$D688,CJ$284:CJ$314)</f>
        <v>0</v>
      </c>
      <c r="CH688" s="9"/>
      <c r="CI688" s="10"/>
      <c r="CJ688" s="11"/>
      <c r="CK688" s="6">
        <f>SUMIF(CL$284:CL$314,$D688,CN$284:CN$314)</f>
        <v>0</v>
      </c>
      <c r="CL688" s="9"/>
      <c r="CM688" s="10"/>
      <c r="CN688" s="11"/>
      <c r="CO688" s="6">
        <f>SUMIF(CP$284:CP$314,$D688,CR$284:CR$314)</f>
        <v>0</v>
      </c>
      <c r="CP688" s="9"/>
      <c r="CQ688" s="10"/>
      <c r="CR688" s="11"/>
      <c r="CS688" s="6">
        <f>SUMIF(CT$284:CT$314,$D688,CV$284:CV$314)</f>
        <v>0</v>
      </c>
      <c r="CT688" s="9"/>
      <c r="CU688" s="10"/>
      <c r="CV688" s="11"/>
      <c r="CW688" s="6">
        <f>SUMIF(CX$284:CX$314,$D688,CZ$284:CZ$314)</f>
        <v>0</v>
      </c>
      <c r="CX688" s="9"/>
      <c r="CY688" s="10"/>
      <c r="CZ688" s="11"/>
      <c r="DA688" s="6">
        <f>SUMIF(DB$284:DB$314,$D688,DD$284:DD$314)</f>
        <v>0</v>
      </c>
      <c r="DB688" s="9"/>
      <c r="DC688" s="10"/>
      <c r="DD688" s="11"/>
      <c r="DE688" s="6">
        <f>SUMIF(DF$284:DF$314,$D688,DH$284:DH$314)</f>
        <v>0</v>
      </c>
      <c r="DF688" s="9"/>
      <c r="DG688" s="10"/>
      <c r="DH688" s="11"/>
      <c r="DI688" s="6">
        <f>SUMIF(DJ$284:DJ$314,$D688,DL$284:DL$314)</f>
        <v>0</v>
      </c>
      <c r="DJ688" s="9"/>
      <c r="DK688" s="10"/>
      <c r="DL688" s="11"/>
      <c r="DM688" s="6">
        <f>SUMIF(DN$284:DN$314,$D688,DP$284:DP$314)</f>
        <v>0</v>
      </c>
      <c r="DN688" s="9"/>
      <c r="DO688" s="10"/>
      <c r="DP688" s="11"/>
      <c r="DQ688" s="6">
        <f>SUMIF(DR$284:DR$314,$D688,DT$284:DT$314)</f>
        <v>0</v>
      </c>
      <c r="DR688" s="9"/>
      <c r="DS688" s="10"/>
      <c r="DT688" s="11"/>
      <c r="DU688" s="6">
        <f>SUMIF(DV$284:DV$314,$D688,DX$284:DX$314)</f>
        <v>0</v>
      </c>
      <c r="DV688" s="9"/>
      <c r="DW688" s="10"/>
      <c r="DX688" s="11"/>
      <c r="DY688" s="6">
        <f>SUMIF(DZ$284:DZ$314,$D688,EB$284:EB$314)</f>
        <v>0</v>
      </c>
      <c r="DZ688" s="9"/>
      <c r="EA688" s="10"/>
      <c r="EB688" s="11"/>
      <c r="EC688" s="6">
        <f>SUMIF(ED$284:ED$314,$D688,EF$284:EF$314)</f>
        <v>0</v>
      </c>
      <c r="ED688" s="9"/>
      <c r="EE688" s="10"/>
      <c r="EF688" s="11"/>
      <c r="EG688" s="6">
        <f>SUMIF(EH$284:EH$314,$D688,EJ$284:EJ$314)</f>
        <v>0</v>
      </c>
      <c r="EH688" s="9"/>
      <c r="EI688" s="10"/>
      <c r="EJ688" s="11"/>
      <c r="EK688" s="6">
        <f>SUMIF(EL$284:EL$314,$D688,EN$284:EN$314)</f>
        <v>0</v>
      </c>
      <c r="EL688" s="9"/>
      <c r="EM688" s="10"/>
      <c r="EN688" s="11"/>
      <c r="EO688" s="6">
        <f>SUMIF(EP$284:EP$314,$D688,ER$284:ER$314)</f>
        <v>0</v>
      </c>
      <c r="EP688" s="9"/>
      <c r="EQ688" s="10"/>
      <c r="ER688" s="11"/>
      <c r="ES688" s="6">
        <f>SUMIF(ET$284:ET$314,$D688,EV$284:EV$314)</f>
        <v>0</v>
      </c>
      <c r="ET688" s="9"/>
      <c r="EU688" s="10"/>
      <c r="EV688" s="11"/>
      <c r="EW688" s="6">
        <f>SUMIF(EX$284:EX$314,$D688,EZ$284:EZ$314)</f>
        <v>0</v>
      </c>
      <c r="EX688" s="9"/>
      <c r="EY688" s="10"/>
      <c r="EZ688" s="11"/>
      <c r="FA688" s="6">
        <f>SUMIF(FB$284:FB$314,$D688,FD$284:FD$314)</f>
        <v>0</v>
      </c>
      <c r="FB688" s="9"/>
      <c r="FC688" s="10"/>
      <c r="FD688" s="11"/>
      <c r="FE688" s="6">
        <f>SUMIF(FF$284:FF$314,$D688,FH$284:FH$314)</f>
        <v>0</v>
      </c>
      <c r="FF688" s="9"/>
      <c r="FG688" s="10"/>
      <c r="FH688" s="11"/>
      <c r="FI688" s="6">
        <f>SUMIF(FJ$284:FJ$314,$D688,FL$284:FL$314)</f>
        <v>0</v>
      </c>
      <c r="FJ688" s="9"/>
      <c r="FK688" s="10"/>
      <c r="FL688" s="11"/>
      <c r="FM688" s="6">
        <f>SUMIF(FN$284:FN$314,$D688,FP$284:FP$314)</f>
        <v>0</v>
      </c>
      <c r="FN688" s="9"/>
      <c r="FO688" s="10"/>
      <c r="FP688" s="11"/>
      <c r="FQ688" s="6">
        <f>SUMIF(FR$284:FR$314,$D688,FT$284:FT$314)</f>
        <v>0</v>
      </c>
      <c r="FR688" s="9"/>
      <c r="FS688" s="10"/>
      <c r="FT688" s="11"/>
      <c r="FU688" s="6">
        <f>SUMIF(FV$284:FV$314,$D688,FX$284:FX$314)</f>
        <v>0</v>
      </c>
      <c r="FV688" s="9"/>
      <c r="FW688" s="10"/>
      <c r="FX688" s="11"/>
      <c r="FY688" s="6">
        <f>SUMIF(FZ$284:FZ$314,$D688,GB$284:GB$314)</f>
        <v>0</v>
      </c>
      <c r="FZ688" s="9"/>
      <c r="GA688" s="10"/>
      <c r="GB688" s="11"/>
      <c r="GC688" s="6">
        <f>SUMIF(GD$284:GD$314,$D688,GF$284:GF$314)</f>
        <v>0</v>
      </c>
      <c r="GD688" s="9"/>
      <c r="GE688" s="10"/>
      <c r="GF688" s="11"/>
      <c r="GG688" s="6">
        <f>SUMIF(GH$284:GH$314,$D688,GJ$284:GJ$314)</f>
        <v>0</v>
      </c>
      <c r="GH688" s="9"/>
      <c r="GI688" s="10"/>
      <c r="GJ688" s="11"/>
      <c r="GK688" s="6">
        <f>SUMIF(GL$284:GL$314,$D688,GN$284:GN$314)</f>
        <v>0</v>
      </c>
      <c r="GL688" s="9"/>
      <c r="GM688" s="10"/>
      <c r="GN688" s="11"/>
      <c r="GO688" s="6">
        <f>SUMIF(GP$284:GP$314,$D688,GR$284:GR$314)</f>
        <v>0</v>
      </c>
      <c r="GP688" s="9"/>
      <c r="GQ688" s="10"/>
      <c r="GR688" s="11"/>
      <c r="GS688" s="6">
        <f>SUMIF(GT$284:GT$314,$D688,GV$284:GV$314)</f>
        <v>0</v>
      </c>
      <c r="GT688" s="9"/>
      <c r="GU688" s="10"/>
      <c r="GV688" s="20"/>
      <c r="GW688" s="19">
        <f t="shared" si="16"/>
        <v>0</v>
      </c>
      <c r="GX688" s="472"/>
      <c r="GY688" s="473"/>
    </row>
    <row r="689" spans="1:207" ht="30.75" customHeight="1">
      <c r="A689" s="210" t="s">
        <v>85</v>
      </c>
      <c r="B689" s="496"/>
      <c r="C689" s="449" t="s">
        <v>532</v>
      </c>
      <c r="D689" s="445" t="s">
        <v>485</v>
      </c>
      <c r="E689" s="206">
        <f>SUMIF(F$315:F$345,$D689,H$315:H$345)</f>
        <v>0</v>
      </c>
      <c r="F689" s="9"/>
      <c r="G689" s="10"/>
      <c r="H689" s="11"/>
      <c r="I689" s="6">
        <f>SUMIF(J$315:J$345,$D689,L$315:L$345)</f>
        <v>0</v>
      </c>
      <c r="J689" s="9"/>
      <c r="K689" s="10"/>
      <c r="L689" s="11"/>
      <c r="M689" s="6">
        <f>SUMIF(N$315:N$345,$D689,P$315:P$345)</f>
        <v>0</v>
      </c>
      <c r="N689" s="9"/>
      <c r="O689" s="10"/>
      <c r="P689" s="11"/>
      <c r="Q689" s="6">
        <f>SUMIF(R$315:R$345,$D689,T$315:T$345)</f>
        <v>0</v>
      </c>
      <c r="R689" s="9"/>
      <c r="S689" s="10"/>
      <c r="T689" s="11"/>
      <c r="U689" s="6">
        <f>SUMIF(V$315:V$345,$D689,X$315:X$345)</f>
        <v>0</v>
      </c>
      <c r="V689" s="9"/>
      <c r="W689" s="10"/>
      <c r="X689" s="11"/>
      <c r="Y689" s="6">
        <f>SUMIF(Z$315:Z$345,$D689,AB$315:AB$345)</f>
        <v>0</v>
      </c>
      <c r="Z689" s="9"/>
      <c r="AA689" s="10"/>
      <c r="AB689" s="11"/>
      <c r="AC689" s="6">
        <f>SUMIF(AD$315:AD$345,$D689,AF$315:AF$345)</f>
        <v>0</v>
      </c>
      <c r="AD689" s="9"/>
      <c r="AE689" s="10"/>
      <c r="AF689" s="11"/>
      <c r="AG689" s="6">
        <f>SUMIF(AH$315:AH$345,$D689,AJ$315:AJ$345)</f>
        <v>0</v>
      </c>
      <c r="AH689" s="9"/>
      <c r="AI689" s="10"/>
      <c r="AJ689" s="11"/>
      <c r="AK689" s="6">
        <f>SUMIF(AL$315:AL$345,$D689,AN$315:AN$345)</f>
        <v>0</v>
      </c>
      <c r="AL689" s="9"/>
      <c r="AM689" s="10"/>
      <c r="AN689" s="11"/>
      <c r="AO689" s="6">
        <f>SUMIF(AP$315:AP$345,$D689,AR$315:AR$345)</f>
        <v>0</v>
      </c>
      <c r="AP689" s="9"/>
      <c r="AQ689" s="10"/>
      <c r="AR689" s="11"/>
      <c r="AS689" s="6">
        <f>SUMIF(AT$315:AT$345,$D689,AV$315:AV$345)</f>
        <v>0</v>
      </c>
      <c r="AT689" s="9"/>
      <c r="AU689" s="10"/>
      <c r="AV689" s="11"/>
      <c r="AW689" s="6">
        <f>SUMIF(AX$315:AX$345,$D689,AZ$315:AZ$345)</f>
        <v>0</v>
      </c>
      <c r="AX689" s="9"/>
      <c r="AY689" s="10"/>
      <c r="AZ689" s="11"/>
      <c r="BA689" s="6">
        <f>SUMIF(BB$315:BB$345,$D689,BD$315:BD$345)</f>
        <v>0</v>
      </c>
      <c r="BB689" s="9"/>
      <c r="BC689" s="10"/>
      <c r="BD689" s="11"/>
      <c r="BE689" s="6">
        <f>SUMIF(BF$315:BF$345,$D689,BH$315:BH$345)</f>
        <v>0</v>
      </c>
      <c r="BF689" s="9"/>
      <c r="BG689" s="10"/>
      <c r="BH689" s="11"/>
      <c r="BI689" s="6">
        <f>SUMIF(BJ$315:BJ$345,$D689,BL$315:BL$345)</f>
        <v>0</v>
      </c>
      <c r="BJ689" s="9"/>
      <c r="BK689" s="10"/>
      <c r="BL689" s="11"/>
      <c r="BM689" s="6">
        <f>SUMIF(BN$315:BN$345,$D689,BP$315:BP$345)</f>
        <v>0</v>
      </c>
      <c r="BN689" s="9"/>
      <c r="BO689" s="10"/>
      <c r="BP689" s="11"/>
      <c r="BQ689" s="6">
        <f>SUMIF(BR$315:BR$345,$D689,BT$315:BT$345)</f>
        <v>0</v>
      </c>
      <c r="BR689" s="9"/>
      <c r="BS689" s="10"/>
      <c r="BT689" s="11"/>
      <c r="BU689" s="6">
        <f>SUMIF(BV$315:BV$345,$D689,BX$315:BX$345)</f>
        <v>0</v>
      </c>
      <c r="BV689" s="9"/>
      <c r="BW689" s="10"/>
      <c r="BX689" s="11"/>
      <c r="BY689" s="6">
        <f>SUMIF(BZ$315:BZ$345,$D689,CB$315:CB$345)</f>
        <v>0</v>
      </c>
      <c r="BZ689" s="9"/>
      <c r="CA689" s="10"/>
      <c r="CB689" s="11"/>
      <c r="CC689" s="6">
        <f>SUMIF(CD$315:CD$345,$D689,CF$315:CF$345)</f>
        <v>0</v>
      </c>
      <c r="CD689" s="9"/>
      <c r="CE689" s="10"/>
      <c r="CF689" s="11"/>
      <c r="CG689" s="6">
        <f>SUMIF(CH$315:CH$345,$D689,CJ$315:CJ$345)</f>
        <v>0</v>
      </c>
      <c r="CH689" s="9"/>
      <c r="CI689" s="10"/>
      <c r="CJ689" s="11"/>
      <c r="CK689" s="6">
        <f>SUMIF(CL$315:CL$345,$D689,CN$315:CN$345)</f>
        <v>0</v>
      </c>
      <c r="CL689" s="9"/>
      <c r="CM689" s="10"/>
      <c r="CN689" s="11"/>
      <c r="CO689" s="6">
        <f>SUMIF(CP$315:CP$345,$D689,CR$315:CR$345)</f>
        <v>0</v>
      </c>
      <c r="CP689" s="9"/>
      <c r="CQ689" s="10"/>
      <c r="CR689" s="11"/>
      <c r="CS689" s="6">
        <f>SUMIF(CT$315:CT$345,$D689,CV$315:CV$345)</f>
        <v>0</v>
      </c>
      <c r="CT689" s="9"/>
      <c r="CU689" s="10"/>
      <c r="CV689" s="11"/>
      <c r="CW689" s="6">
        <f>SUMIF(CX$315:CX$345,$D689,CZ$315:CZ$345)</f>
        <v>0</v>
      </c>
      <c r="CX689" s="9"/>
      <c r="CY689" s="10"/>
      <c r="CZ689" s="11"/>
      <c r="DA689" s="6">
        <f>SUMIF(DB$315:DB$345,$D689,DD$315:DD$345)</f>
        <v>0</v>
      </c>
      <c r="DB689" s="9"/>
      <c r="DC689" s="10"/>
      <c r="DD689" s="11"/>
      <c r="DE689" s="6">
        <f>SUMIF(DF$315:DF$345,$D689,DH$315:DH$345)</f>
        <v>0</v>
      </c>
      <c r="DF689" s="9"/>
      <c r="DG689" s="10"/>
      <c r="DH689" s="11"/>
      <c r="DI689" s="6">
        <f>SUMIF(DJ$315:DJ$345,$D689,DL$315:DL$345)</f>
        <v>0</v>
      </c>
      <c r="DJ689" s="9"/>
      <c r="DK689" s="10"/>
      <c r="DL689" s="11"/>
      <c r="DM689" s="6">
        <f>SUMIF(DN$315:DN$345,$D689,DP$315:DP$345)</f>
        <v>0</v>
      </c>
      <c r="DN689" s="9"/>
      <c r="DO689" s="10"/>
      <c r="DP689" s="11"/>
      <c r="DQ689" s="6">
        <f>SUMIF(DR$315:DR$345,$D689,DT$315:DT$345)</f>
        <v>0</v>
      </c>
      <c r="DR689" s="9"/>
      <c r="DS689" s="10"/>
      <c r="DT689" s="11"/>
      <c r="DU689" s="6">
        <f>SUMIF(DV$315:DV$345,$D689,DX$315:DX$345)</f>
        <v>0</v>
      </c>
      <c r="DV689" s="9"/>
      <c r="DW689" s="10"/>
      <c r="DX689" s="11"/>
      <c r="DY689" s="6">
        <f>SUMIF(DZ$315:DZ$345,$D689,EB$315:EB$345)</f>
        <v>0</v>
      </c>
      <c r="DZ689" s="9"/>
      <c r="EA689" s="10"/>
      <c r="EB689" s="11"/>
      <c r="EC689" s="6">
        <f>SUMIF(ED$315:ED$345,$D689,EF$315:EF$345)</f>
        <v>0</v>
      </c>
      <c r="ED689" s="9"/>
      <c r="EE689" s="10"/>
      <c r="EF689" s="11"/>
      <c r="EG689" s="6">
        <f>SUMIF(EH$315:EH$345,$D689,EJ$315:EJ$345)</f>
        <v>0</v>
      </c>
      <c r="EH689" s="9"/>
      <c r="EI689" s="10"/>
      <c r="EJ689" s="11"/>
      <c r="EK689" s="6">
        <f>SUMIF(EL$315:EL$345,$D689,EN$315:EN$345)</f>
        <v>0</v>
      </c>
      <c r="EL689" s="9"/>
      <c r="EM689" s="10"/>
      <c r="EN689" s="11"/>
      <c r="EO689" s="6">
        <f>SUMIF(EP$315:EP$345,$D689,ER$315:ER$345)</f>
        <v>0</v>
      </c>
      <c r="EP689" s="9"/>
      <c r="EQ689" s="10"/>
      <c r="ER689" s="11"/>
      <c r="ES689" s="6">
        <f>SUMIF(ET$315:ET$345,$D689,EV$315:EV$345)</f>
        <v>0</v>
      </c>
      <c r="ET689" s="9"/>
      <c r="EU689" s="10"/>
      <c r="EV689" s="11"/>
      <c r="EW689" s="6">
        <f>SUMIF(EX$315:EX$345,$D689,EZ$315:EZ$345)</f>
        <v>0</v>
      </c>
      <c r="EX689" s="9"/>
      <c r="EY689" s="10"/>
      <c r="EZ689" s="11"/>
      <c r="FA689" s="6">
        <f>SUMIF(FB$315:FB$345,$D689,FD$315:FD$345)</f>
        <v>0</v>
      </c>
      <c r="FB689" s="9"/>
      <c r="FC689" s="10"/>
      <c r="FD689" s="11"/>
      <c r="FE689" s="6">
        <f>SUMIF(FF$315:FF$345,$D689,FH$315:FH$345)</f>
        <v>0</v>
      </c>
      <c r="FF689" s="9"/>
      <c r="FG689" s="10"/>
      <c r="FH689" s="11"/>
      <c r="FI689" s="6">
        <f>SUMIF(FJ$315:FJ$345,$D689,FL$315:FL$345)</f>
        <v>0</v>
      </c>
      <c r="FJ689" s="9"/>
      <c r="FK689" s="10"/>
      <c r="FL689" s="11"/>
      <c r="FM689" s="6">
        <f>SUMIF(FN$315:FN$345,$D689,FP$315:FP$345)</f>
        <v>0</v>
      </c>
      <c r="FN689" s="9"/>
      <c r="FO689" s="10"/>
      <c r="FP689" s="11"/>
      <c r="FQ689" s="6">
        <f>SUMIF(FR$315:FR$345,$D689,FT$315:FT$345)</f>
        <v>0</v>
      </c>
      <c r="FR689" s="9"/>
      <c r="FS689" s="10"/>
      <c r="FT689" s="11"/>
      <c r="FU689" s="6">
        <f>SUMIF(FV$315:FV$345,$D689,FX$315:FX$345)</f>
        <v>0</v>
      </c>
      <c r="FV689" s="9"/>
      <c r="FW689" s="10"/>
      <c r="FX689" s="11"/>
      <c r="FY689" s="6">
        <f>SUMIF(FZ$315:FZ$345,$D689,GB$315:GB$345)</f>
        <v>0</v>
      </c>
      <c r="FZ689" s="9"/>
      <c r="GA689" s="10"/>
      <c r="GB689" s="11"/>
      <c r="GC689" s="6">
        <f>SUMIF(GD$315:GD$345,$D689,GF$315:GF$345)</f>
        <v>0</v>
      </c>
      <c r="GD689" s="9"/>
      <c r="GE689" s="10"/>
      <c r="GF689" s="11"/>
      <c r="GG689" s="6">
        <f>SUMIF(GH$315:GH$345,$D689,GJ$315:GJ$345)</f>
        <v>0</v>
      </c>
      <c r="GH689" s="9"/>
      <c r="GI689" s="10"/>
      <c r="GJ689" s="11"/>
      <c r="GK689" s="6">
        <f>SUMIF(GL$315:GL$345,$D689,GN$315:GN$345)</f>
        <v>0</v>
      </c>
      <c r="GL689" s="9"/>
      <c r="GM689" s="10"/>
      <c r="GN689" s="11"/>
      <c r="GO689" s="6">
        <f>SUMIF(GP$315:GP$345,$D689,GR$315:GR$345)</f>
        <v>0</v>
      </c>
      <c r="GP689" s="9"/>
      <c r="GQ689" s="10"/>
      <c r="GR689" s="11"/>
      <c r="GS689" s="6">
        <f>SUMIF(GT$315:GT$345,$D689,GV$315:GV$345)</f>
        <v>0</v>
      </c>
      <c r="GT689" s="9"/>
      <c r="GU689" s="10"/>
      <c r="GV689" s="20"/>
      <c r="GW689" s="19">
        <f t="shared" si="16"/>
        <v>0</v>
      </c>
      <c r="GX689" s="472"/>
      <c r="GY689" s="473"/>
    </row>
    <row r="690" spans="1:207" ht="30.75" customHeight="1" thickBot="1">
      <c r="A690" s="212" t="s">
        <v>86</v>
      </c>
      <c r="B690" s="497"/>
      <c r="C690" s="449" t="s">
        <v>532</v>
      </c>
      <c r="D690" s="445" t="s">
        <v>485</v>
      </c>
      <c r="E690" s="206">
        <f>SUMIF(F$346:F$376,$D690,H$346:H$376)</f>
        <v>0</v>
      </c>
      <c r="F690" s="9"/>
      <c r="G690" s="10"/>
      <c r="H690" s="11"/>
      <c r="I690" s="6">
        <f>SUMIF(J$346:J$376,$D690,L$346:L$376)</f>
        <v>0</v>
      </c>
      <c r="J690" s="9"/>
      <c r="K690" s="10"/>
      <c r="L690" s="11"/>
      <c r="M690" s="6">
        <f>SUMIF(N$346:N$376,$D690,P$346:P$376)</f>
        <v>0</v>
      </c>
      <c r="N690" s="9"/>
      <c r="O690" s="10"/>
      <c r="P690" s="11"/>
      <c r="Q690" s="6">
        <f>SUMIF(R$346:R$376,$D690,T$346:T$376)</f>
        <v>0</v>
      </c>
      <c r="R690" s="9"/>
      <c r="S690" s="10"/>
      <c r="T690" s="11"/>
      <c r="U690" s="6">
        <f>SUMIF(V$346:V$376,$D690,X$346:X$376)</f>
        <v>0</v>
      </c>
      <c r="V690" s="9"/>
      <c r="W690" s="10"/>
      <c r="X690" s="11"/>
      <c r="Y690" s="6">
        <f>SUMIF(Z$346:Z$376,$D690,AB$346:AB$376)</f>
        <v>0</v>
      </c>
      <c r="Z690" s="9"/>
      <c r="AA690" s="10"/>
      <c r="AB690" s="11"/>
      <c r="AC690" s="6">
        <f>SUMIF(AD$346:AD$376,$D690,AF$346:AF$376)</f>
        <v>0</v>
      </c>
      <c r="AD690" s="9"/>
      <c r="AE690" s="10"/>
      <c r="AF690" s="11"/>
      <c r="AG690" s="6">
        <f>SUMIF(AH$346:AH$376,$D690,AJ$346:AJ$376)</f>
        <v>0</v>
      </c>
      <c r="AH690" s="9"/>
      <c r="AI690" s="10"/>
      <c r="AJ690" s="11"/>
      <c r="AK690" s="6">
        <f>SUMIF(AL$346:AL$376,$D690,AN$346:AN$376)</f>
        <v>0</v>
      </c>
      <c r="AL690" s="9"/>
      <c r="AM690" s="10"/>
      <c r="AN690" s="11"/>
      <c r="AO690" s="6">
        <f>SUMIF(AP$346:AP$376,$D690,AR$346:AR$376)</f>
        <v>0</v>
      </c>
      <c r="AP690" s="9"/>
      <c r="AQ690" s="10"/>
      <c r="AR690" s="11"/>
      <c r="AS690" s="6">
        <f>SUMIF(AT$346:AT$376,$D690,AV$346:AV$376)</f>
        <v>0</v>
      </c>
      <c r="AT690" s="9"/>
      <c r="AU690" s="10"/>
      <c r="AV690" s="11"/>
      <c r="AW690" s="6">
        <f>SUMIF(AX$346:AX$376,$D690,AZ$346:AZ$376)</f>
        <v>0</v>
      </c>
      <c r="AX690" s="9"/>
      <c r="AY690" s="10"/>
      <c r="AZ690" s="11"/>
      <c r="BA690" s="6">
        <f>SUMIF(BB$346:BB$376,$D690,BD$346:BD$376)</f>
        <v>0</v>
      </c>
      <c r="BB690" s="9"/>
      <c r="BC690" s="10"/>
      <c r="BD690" s="11"/>
      <c r="BE690" s="6">
        <f>SUMIF(BF$346:BF$376,$D690,BH$346:BH$376)</f>
        <v>0</v>
      </c>
      <c r="BF690" s="9"/>
      <c r="BG690" s="10"/>
      <c r="BH690" s="11"/>
      <c r="BI690" s="6">
        <f>SUMIF(BJ$346:BJ$376,$D690,BL$346:BL$376)</f>
        <v>0</v>
      </c>
      <c r="BJ690" s="9"/>
      <c r="BK690" s="10"/>
      <c r="BL690" s="11"/>
      <c r="BM690" s="6">
        <f>SUMIF(BN$346:BN$376,$D690,BP$346:BP$376)</f>
        <v>0</v>
      </c>
      <c r="BN690" s="9"/>
      <c r="BO690" s="10"/>
      <c r="BP690" s="11"/>
      <c r="BQ690" s="6">
        <f>SUMIF(BR$346:BR$376,$D690,BT$346:BT$376)</f>
        <v>0</v>
      </c>
      <c r="BR690" s="9"/>
      <c r="BS690" s="10"/>
      <c r="BT690" s="11"/>
      <c r="BU690" s="6">
        <f>SUMIF(BV$346:BV$376,$D690,BX$346:BX$376)</f>
        <v>0</v>
      </c>
      <c r="BV690" s="9"/>
      <c r="BW690" s="10"/>
      <c r="BX690" s="11"/>
      <c r="BY690" s="6">
        <f>SUMIF(BZ$346:BZ$376,$D690,CB$346:CB$376)</f>
        <v>0</v>
      </c>
      <c r="BZ690" s="9"/>
      <c r="CA690" s="10"/>
      <c r="CB690" s="11"/>
      <c r="CC690" s="6">
        <f>SUMIF(CD$346:CD$376,$D690,CF$346:CF$376)</f>
        <v>0</v>
      </c>
      <c r="CD690" s="9"/>
      <c r="CE690" s="10"/>
      <c r="CF690" s="11"/>
      <c r="CG690" s="6">
        <f>SUMIF(CH$346:CH$376,$D690,CJ$346:CJ$376)</f>
        <v>0</v>
      </c>
      <c r="CH690" s="9"/>
      <c r="CI690" s="10"/>
      <c r="CJ690" s="11"/>
      <c r="CK690" s="6">
        <f>SUMIF(CL$346:CL$376,$D690,CN$346:CN$376)</f>
        <v>0</v>
      </c>
      <c r="CL690" s="9"/>
      <c r="CM690" s="10"/>
      <c r="CN690" s="11"/>
      <c r="CO690" s="6">
        <f>SUMIF(CP$346:CP$376,$D690,CR$346:CR$376)</f>
        <v>0</v>
      </c>
      <c r="CP690" s="9"/>
      <c r="CQ690" s="10"/>
      <c r="CR690" s="11"/>
      <c r="CS690" s="6">
        <f>SUMIF(CT$346:CT$376,$D690,CV$346:CV$376)</f>
        <v>0</v>
      </c>
      <c r="CT690" s="9"/>
      <c r="CU690" s="10"/>
      <c r="CV690" s="11"/>
      <c r="CW690" s="6">
        <f>SUMIF(CX$346:CX$376,$D690,CZ$346:CZ$376)</f>
        <v>0</v>
      </c>
      <c r="CX690" s="9"/>
      <c r="CY690" s="10"/>
      <c r="CZ690" s="11"/>
      <c r="DA690" s="6">
        <f>SUMIF(DB$346:DB$376,$D690,DD$346:DD$376)</f>
        <v>0</v>
      </c>
      <c r="DB690" s="9"/>
      <c r="DC690" s="10"/>
      <c r="DD690" s="11"/>
      <c r="DE690" s="6">
        <f>SUMIF(DF$346:DF$376,$D690,DH$346:DH$376)</f>
        <v>0</v>
      </c>
      <c r="DF690" s="9"/>
      <c r="DG690" s="10"/>
      <c r="DH690" s="11"/>
      <c r="DI690" s="6">
        <f>SUMIF(DJ$346:DJ$376,$D690,DL$346:DL$376)</f>
        <v>0</v>
      </c>
      <c r="DJ690" s="9"/>
      <c r="DK690" s="10"/>
      <c r="DL690" s="11"/>
      <c r="DM690" s="6">
        <f>SUMIF(DN$346:DN$376,$D690,DP$346:DP$376)</f>
        <v>0</v>
      </c>
      <c r="DN690" s="9"/>
      <c r="DO690" s="10"/>
      <c r="DP690" s="11"/>
      <c r="DQ690" s="6">
        <f>SUMIF(DR$346:DR$376,$D690,DT$346:DT$376)</f>
        <v>0</v>
      </c>
      <c r="DR690" s="9"/>
      <c r="DS690" s="10"/>
      <c r="DT690" s="11"/>
      <c r="DU690" s="6">
        <f>SUMIF(DV$346:DV$376,$D690,DX$346:DX$376)</f>
        <v>0</v>
      </c>
      <c r="DV690" s="9"/>
      <c r="DW690" s="10"/>
      <c r="DX690" s="11"/>
      <c r="DY690" s="6">
        <f>SUMIF(DZ$346:DZ$376,$D690,EB$346:EB$376)</f>
        <v>0</v>
      </c>
      <c r="DZ690" s="9"/>
      <c r="EA690" s="10"/>
      <c r="EB690" s="11"/>
      <c r="EC690" s="6">
        <f>SUMIF(ED$346:ED$376,$D690,EF$346:EF$376)</f>
        <v>0</v>
      </c>
      <c r="ED690" s="9"/>
      <c r="EE690" s="10"/>
      <c r="EF690" s="11"/>
      <c r="EG690" s="6">
        <f>SUMIF(EH$346:EH$376,$D690,EJ$346:EJ$376)</f>
        <v>0</v>
      </c>
      <c r="EH690" s="9"/>
      <c r="EI690" s="10"/>
      <c r="EJ690" s="11"/>
      <c r="EK690" s="6">
        <f>SUMIF(EL$346:EL$376,$D690,EN$346:EN$376)</f>
        <v>0</v>
      </c>
      <c r="EL690" s="9"/>
      <c r="EM690" s="10"/>
      <c r="EN690" s="11"/>
      <c r="EO690" s="6">
        <f>SUMIF(EP$346:EP$376,$D690,ER$346:ER$376)</f>
        <v>0</v>
      </c>
      <c r="EP690" s="9"/>
      <c r="EQ690" s="10"/>
      <c r="ER690" s="11"/>
      <c r="ES690" s="6">
        <f>SUMIF(ET$346:ET$376,$D690,EV$346:EV$376)</f>
        <v>0</v>
      </c>
      <c r="ET690" s="9"/>
      <c r="EU690" s="10"/>
      <c r="EV690" s="11"/>
      <c r="EW690" s="6">
        <f>SUMIF(EX$346:EX$376,$D690,EZ$346:EZ$376)</f>
        <v>0</v>
      </c>
      <c r="EX690" s="9"/>
      <c r="EY690" s="10"/>
      <c r="EZ690" s="11"/>
      <c r="FA690" s="6">
        <f>SUMIF(FB$346:FB$376,$D690,FD$346:FD$376)</f>
        <v>0</v>
      </c>
      <c r="FB690" s="9"/>
      <c r="FC690" s="10"/>
      <c r="FD690" s="11"/>
      <c r="FE690" s="6">
        <f>SUMIF(FF$346:FF$376,$D690,FH$346:FH$376)</f>
        <v>0</v>
      </c>
      <c r="FF690" s="9"/>
      <c r="FG690" s="10"/>
      <c r="FH690" s="11"/>
      <c r="FI690" s="6">
        <f>SUMIF(FJ$346:FJ$376,$D690,FL$346:FL$376)</f>
        <v>0</v>
      </c>
      <c r="FJ690" s="9"/>
      <c r="FK690" s="10"/>
      <c r="FL690" s="11"/>
      <c r="FM690" s="6">
        <f>SUMIF(FN$346:FN$376,$D690,FP$346:FP$376)</f>
        <v>0</v>
      </c>
      <c r="FN690" s="9"/>
      <c r="FO690" s="10"/>
      <c r="FP690" s="11"/>
      <c r="FQ690" s="6">
        <f>SUMIF(FR$346:FR$376,$D690,FT$346:FT$376)</f>
        <v>0</v>
      </c>
      <c r="FR690" s="9"/>
      <c r="FS690" s="10"/>
      <c r="FT690" s="11"/>
      <c r="FU690" s="6">
        <f>SUMIF(FV$346:FV$376,$D690,FX$346:FX$376)</f>
        <v>0</v>
      </c>
      <c r="FV690" s="9"/>
      <c r="FW690" s="10"/>
      <c r="FX690" s="11"/>
      <c r="FY690" s="6">
        <f>SUMIF(FZ$346:FZ$376,$D690,GB$346:GB$376)</f>
        <v>0</v>
      </c>
      <c r="FZ690" s="9"/>
      <c r="GA690" s="10"/>
      <c r="GB690" s="11"/>
      <c r="GC690" s="6">
        <f>SUMIF(GD$346:GD$376,$D690,GF$346:GF$376)</f>
        <v>0</v>
      </c>
      <c r="GD690" s="9"/>
      <c r="GE690" s="10"/>
      <c r="GF690" s="11"/>
      <c r="GG690" s="6">
        <f>SUMIF(GH$346:GH$376,$D690,GJ$346:GJ$376)</f>
        <v>0</v>
      </c>
      <c r="GH690" s="9"/>
      <c r="GI690" s="10"/>
      <c r="GJ690" s="11"/>
      <c r="GK690" s="6">
        <f>SUMIF(GL$346:GL$376,$D690,GN$346:GN$376)</f>
        <v>0</v>
      </c>
      <c r="GL690" s="9"/>
      <c r="GM690" s="10"/>
      <c r="GN690" s="11"/>
      <c r="GO690" s="6">
        <f>SUMIF(GP$346:GP$376,$D690,GR$346:GR$376)</f>
        <v>0</v>
      </c>
      <c r="GP690" s="9"/>
      <c r="GQ690" s="10"/>
      <c r="GR690" s="11"/>
      <c r="GS690" s="6">
        <f>SUMIF(GT$346:GT$376,$D690,GV$346:GV$376)</f>
        <v>0</v>
      </c>
      <c r="GT690" s="9"/>
      <c r="GU690" s="10"/>
      <c r="GV690" s="20"/>
      <c r="GW690" s="19">
        <f t="shared" si="16"/>
        <v>0</v>
      </c>
      <c r="GX690" s="472"/>
      <c r="GY690" s="473"/>
    </row>
    <row r="691" spans="1:207" ht="30.75" customHeight="1">
      <c r="A691" s="208" t="s">
        <v>75</v>
      </c>
      <c r="B691" s="469">
        <v>31</v>
      </c>
      <c r="C691" s="177" t="s">
        <v>383</v>
      </c>
      <c r="D691" s="155" t="s">
        <v>384</v>
      </c>
      <c r="E691" s="206">
        <f>SUMIF(F$5:F$35,$D691,H$5:H$35)</f>
        <v>0</v>
      </c>
      <c r="F691" s="9"/>
      <c r="G691" s="10"/>
      <c r="H691" s="11"/>
      <c r="I691" s="6">
        <f>SUMIF(J$5:J$35,$D691,L$5:L$35)</f>
        <v>0</v>
      </c>
      <c r="J691" s="9"/>
      <c r="K691" s="10"/>
      <c r="L691" s="11"/>
      <c r="M691" s="6">
        <f>SUMIF(N$5:N$35,$D691,P$5:P$35)</f>
        <v>0</v>
      </c>
      <c r="N691" s="9"/>
      <c r="O691" s="10"/>
      <c r="P691" s="11"/>
      <c r="Q691" s="6">
        <f>SUMIF(R$5:R$35,$D691,T$5:T$35)</f>
        <v>0</v>
      </c>
      <c r="R691" s="9"/>
      <c r="S691" s="10"/>
      <c r="T691" s="11"/>
      <c r="U691" s="6">
        <f>SUMIF(V$5:V$35,$D691,X$5:X$35)</f>
        <v>0</v>
      </c>
      <c r="V691" s="9"/>
      <c r="W691" s="10"/>
      <c r="X691" s="11"/>
      <c r="Y691" s="6">
        <f>SUMIF(Z$5:Z$35,$D691,AB$5:AB$35)</f>
        <v>0</v>
      </c>
      <c r="Z691" s="9"/>
      <c r="AA691" s="10"/>
      <c r="AB691" s="11"/>
      <c r="AC691" s="6">
        <f>SUMIF(AD$5:AD$35,$D691,AF$5:AF$35)</f>
        <v>0</v>
      </c>
      <c r="AD691" s="9"/>
      <c r="AE691" s="10"/>
      <c r="AF691" s="11"/>
      <c r="AG691" s="6">
        <f>SUMIF(AH$5:AH$35,$D691,AJ$5:AJ$35)</f>
        <v>0</v>
      </c>
      <c r="AH691" s="9"/>
      <c r="AI691" s="10"/>
      <c r="AJ691" s="11"/>
      <c r="AK691" s="6">
        <f>SUMIF(AL$5:AL$35,$D691,AN$5:AN$35)</f>
        <v>0</v>
      </c>
      <c r="AL691" s="9"/>
      <c r="AM691" s="10"/>
      <c r="AN691" s="11"/>
      <c r="AO691" s="6">
        <f>SUMIF(AP$5:AP$35,$D691,AR$5:AR$35)</f>
        <v>0</v>
      </c>
      <c r="AP691" s="9"/>
      <c r="AQ691" s="10"/>
      <c r="AR691" s="11"/>
      <c r="AS691" s="6">
        <f>SUMIF(AT$5:AT$35,$D691,AV$5:AV$35)</f>
        <v>0</v>
      </c>
      <c r="AT691" s="9"/>
      <c r="AU691" s="10"/>
      <c r="AV691" s="11"/>
      <c r="AW691" s="6">
        <f>SUMIF(AX$5:AX$35,$D691,AZ$5:AZ$35)</f>
        <v>0</v>
      </c>
      <c r="AX691" s="9"/>
      <c r="AY691" s="10"/>
      <c r="AZ691" s="11"/>
      <c r="BA691" s="6">
        <f>SUMIF(BB$5:BB$35,$D691,BD$5:BD$35)</f>
        <v>0</v>
      </c>
      <c r="BB691" s="9"/>
      <c r="BC691" s="10"/>
      <c r="BD691" s="11"/>
      <c r="BE691" s="6">
        <f>SUMIF(BF$5:BF$35,$D691,BH$5:BH$35)</f>
        <v>0</v>
      </c>
      <c r="BF691" s="9"/>
      <c r="BG691" s="10"/>
      <c r="BH691" s="11"/>
      <c r="BI691" s="6">
        <f>SUMIF(BJ$5:BJ$35,$D691,BL$5:BL$35)</f>
        <v>0</v>
      </c>
      <c r="BJ691" s="9"/>
      <c r="BK691" s="10"/>
      <c r="BL691" s="11"/>
      <c r="BM691" s="6">
        <f>SUMIF(BN$5:BN$35,$D691,BP$5:BP$35)</f>
        <v>0</v>
      </c>
      <c r="BN691" s="9"/>
      <c r="BO691" s="10"/>
      <c r="BP691" s="11"/>
      <c r="BQ691" s="6">
        <f>SUMIF(BR$5:BR$35,$D691,BT$5:BT$35)</f>
        <v>0</v>
      </c>
      <c r="BR691" s="9"/>
      <c r="BS691" s="10"/>
      <c r="BT691" s="11"/>
      <c r="BU691" s="6">
        <f>SUMIF(BV$5:BV$35,$D691,BX$5:BX$35)</f>
        <v>0</v>
      </c>
      <c r="BV691" s="9"/>
      <c r="BW691" s="10"/>
      <c r="BX691" s="11"/>
      <c r="BY691" s="6">
        <f>SUMIF(BZ$5:BZ$35,$D691,CB$5:CB$35)</f>
        <v>0</v>
      </c>
      <c r="BZ691" s="9"/>
      <c r="CA691" s="10"/>
      <c r="CB691" s="11"/>
      <c r="CC691" s="6">
        <f>SUMIF(CD$5:CD$35,$D691,CF$5:CF$35)</f>
        <v>0</v>
      </c>
      <c r="CD691" s="9"/>
      <c r="CE691" s="10"/>
      <c r="CF691" s="11"/>
      <c r="CG691" s="6">
        <f>SUMIF(CH$5:CH$35,$D691,CJ$5:CJ$35)</f>
        <v>0</v>
      </c>
      <c r="CH691" s="9"/>
      <c r="CI691" s="10"/>
      <c r="CJ691" s="11"/>
      <c r="CK691" s="6">
        <f>SUMIF(CL$5:CL$35,$D691,CN$5:CN$35)</f>
        <v>0</v>
      </c>
      <c r="CL691" s="9"/>
      <c r="CM691" s="10"/>
      <c r="CN691" s="11"/>
      <c r="CO691" s="6">
        <f>SUMIF(CP$5:CP$35,$D691,CR$5:CR$35)</f>
        <v>0</v>
      </c>
      <c r="CP691" s="9"/>
      <c r="CQ691" s="10"/>
      <c r="CR691" s="11"/>
      <c r="CS691" s="6">
        <f>SUMIF(CT$5:CT$35,$D691,CV$5:CV$35)</f>
        <v>0</v>
      </c>
      <c r="CT691" s="9"/>
      <c r="CU691" s="10"/>
      <c r="CV691" s="11"/>
      <c r="CW691" s="6">
        <f>SUMIF(CX$5:CX$35,$D691,CZ$5:CZ$35)</f>
        <v>0</v>
      </c>
      <c r="CX691" s="9"/>
      <c r="CY691" s="10"/>
      <c r="CZ691" s="11"/>
      <c r="DA691" s="6">
        <f>SUMIF(DB$5:DB$35,$D691,DD$5:DD$35)</f>
        <v>0</v>
      </c>
      <c r="DB691" s="9"/>
      <c r="DC691" s="10"/>
      <c r="DD691" s="11"/>
      <c r="DE691" s="6">
        <f>SUMIF(DF$5:DF$35,$D691,DH$5:DH$35)</f>
        <v>0</v>
      </c>
      <c r="DF691" s="9"/>
      <c r="DG691" s="10"/>
      <c r="DH691" s="11"/>
      <c r="DI691" s="6">
        <f>SUMIF(DJ$5:DJ$35,$D691,DL$5:DL$35)</f>
        <v>0</v>
      </c>
      <c r="DJ691" s="9"/>
      <c r="DK691" s="10"/>
      <c r="DL691" s="11"/>
      <c r="DM691" s="6">
        <f>SUMIF(DN$5:DN$35,$D691,DP$5:DP$35)</f>
        <v>0</v>
      </c>
      <c r="DN691" s="9"/>
      <c r="DO691" s="10"/>
      <c r="DP691" s="11"/>
      <c r="DQ691" s="6">
        <f>SUMIF(DR$5:DR$35,$D691,DT$5:DT$35)</f>
        <v>0</v>
      </c>
      <c r="DR691" s="9"/>
      <c r="DS691" s="10"/>
      <c r="DT691" s="11"/>
      <c r="DU691" s="6">
        <f>SUMIF(DV$5:DV$35,$D691,DX$5:DX$35)</f>
        <v>0</v>
      </c>
      <c r="DV691" s="9"/>
      <c r="DW691" s="10"/>
      <c r="DX691" s="11"/>
      <c r="DY691" s="6">
        <f>SUMIF(DZ$5:DZ$35,$D691,EB$5:EB$35)</f>
        <v>0</v>
      </c>
      <c r="DZ691" s="9"/>
      <c r="EA691" s="10"/>
      <c r="EB691" s="11"/>
      <c r="EC691" s="6">
        <f>SUMIF(ED$5:ED$35,$D691,EF$5:EF$35)</f>
        <v>0</v>
      </c>
      <c r="ED691" s="9"/>
      <c r="EE691" s="10"/>
      <c r="EF691" s="11"/>
      <c r="EG691" s="6">
        <f>SUMIF(EH$5:EH$35,$D691,EJ$5:EJ$35)</f>
        <v>0</v>
      </c>
      <c r="EH691" s="9"/>
      <c r="EI691" s="10"/>
      <c r="EJ691" s="11"/>
      <c r="EK691" s="6">
        <f>SUMIF(EL$5:EL$35,$D691,EN$5:EN$35)</f>
        <v>0</v>
      </c>
      <c r="EL691" s="9"/>
      <c r="EM691" s="10"/>
      <c r="EN691" s="11"/>
      <c r="EO691" s="6">
        <f>SUMIF(EP$5:EP$35,$D691,ER$5:ER$35)</f>
        <v>0</v>
      </c>
      <c r="EP691" s="9"/>
      <c r="EQ691" s="10"/>
      <c r="ER691" s="11"/>
      <c r="ES691" s="6">
        <f>SUMIF(ET$5:ET$35,$D691,EV$5:EV$35)</f>
        <v>0</v>
      </c>
      <c r="ET691" s="9"/>
      <c r="EU691" s="10"/>
      <c r="EV691" s="11"/>
      <c r="EW691" s="6">
        <f>SUMIF(EX$5:EX$35,$D691,EZ$5:EZ$35)</f>
        <v>0</v>
      </c>
      <c r="EX691" s="9"/>
      <c r="EY691" s="10"/>
      <c r="EZ691" s="11"/>
      <c r="FA691" s="6">
        <f>SUMIF(FB$5:FB$35,$D691,FD$5:FD$35)</f>
        <v>0</v>
      </c>
      <c r="FB691" s="9"/>
      <c r="FC691" s="10"/>
      <c r="FD691" s="11"/>
      <c r="FE691" s="6">
        <f>SUMIF(FF$5:FF$35,$D691,FH$5:FH$35)</f>
        <v>0</v>
      </c>
      <c r="FF691" s="9"/>
      <c r="FG691" s="10"/>
      <c r="FH691" s="11"/>
      <c r="FI691" s="6">
        <f>SUMIF(FJ$5:FJ$35,$D691,FL$5:FL$35)</f>
        <v>0</v>
      </c>
      <c r="FJ691" s="9"/>
      <c r="FK691" s="10"/>
      <c r="FL691" s="11"/>
      <c r="FM691" s="6">
        <f>SUMIF(FN$5:FN$35,$D691,FP$5:FP$35)</f>
        <v>0</v>
      </c>
      <c r="FN691" s="9"/>
      <c r="FO691" s="10"/>
      <c r="FP691" s="11"/>
      <c r="FQ691" s="6">
        <f>SUMIF(FR$5:FR$35,$D691,FT$5:FT$35)</f>
        <v>0</v>
      </c>
      <c r="FR691" s="9"/>
      <c r="FS691" s="10"/>
      <c r="FT691" s="11"/>
      <c r="FU691" s="6">
        <f>SUMIF(FV$5:FV$35,$D691,FX$5:FX$35)</f>
        <v>0</v>
      </c>
      <c r="FV691" s="9"/>
      <c r="FW691" s="10"/>
      <c r="FX691" s="11"/>
      <c r="FY691" s="6">
        <f>SUMIF(FZ$5:FZ$35,$D691,GB$5:GB$35)</f>
        <v>0</v>
      </c>
      <c r="FZ691" s="9"/>
      <c r="GA691" s="10"/>
      <c r="GB691" s="11"/>
      <c r="GC691" s="6">
        <f>SUMIF(GD$5:GD$35,$D691,GF$5:GF$35)</f>
        <v>0</v>
      </c>
      <c r="GD691" s="9"/>
      <c r="GE691" s="10"/>
      <c r="GF691" s="11"/>
      <c r="GG691" s="6">
        <f>SUMIF(GH$5:GH$35,$D691,GJ$5:GJ$35)</f>
        <v>0</v>
      </c>
      <c r="GH691" s="9"/>
      <c r="GI691" s="10"/>
      <c r="GJ691" s="11"/>
      <c r="GK691" s="6">
        <f>SUMIF(GL$5:GL$35,$D691,GN$5:GN$35)</f>
        <v>0</v>
      </c>
      <c r="GL691" s="9"/>
      <c r="GM691" s="10"/>
      <c r="GN691" s="11"/>
      <c r="GO691" s="6">
        <f>SUMIF(GP$5:GP$35,$D691,GR$5:GR$35)</f>
        <v>0</v>
      </c>
      <c r="GP691" s="9"/>
      <c r="GQ691" s="10"/>
      <c r="GR691" s="11"/>
      <c r="GS691" s="6">
        <f>SUMIF(GT$5:GT$35,$D691,GV$5:GV$35)</f>
        <v>0</v>
      </c>
      <c r="GT691" s="9"/>
      <c r="GU691" s="10"/>
      <c r="GV691" s="20"/>
      <c r="GW691" s="19">
        <f t="shared" si="16"/>
        <v>0</v>
      </c>
      <c r="GX691" s="472">
        <f>SUM(GW691:GW702)</f>
        <v>0</v>
      </c>
      <c r="GY691" s="473" t="str">
        <f>D691</f>
        <v>TS15640/16</v>
      </c>
    </row>
    <row r="692" spans="1:207" ht="30.75" customHeight="1">
      <c r="A692" s="210" t="s">
        <v>76</v>
      </c>
      <c r="B692" s="470"/>
      <c r="C692" s="177" t="s">
        <v>383</v>
      </c>
      <c r="D692" s="155" t="s">
        <v>384</v>
      </c>
      <c r="E692" s="206">
        <f>SUMIF(F$36:F$66,$D692,H$36:H$66)</f>
        <v>0</v>
      </c>
      <c r="F692" s="9"/>
      <c r="G692" s="10"/>
      <c r="H692" s="11"/>
      <c r="I692" s="6">
        <f>SUMIF(J$36:J$66,$D692,L$36:L$66)</f>
        <v>0</v>
      </c>
      <c r="J692" s="9"/>
      <c r="K692" s="10"/>
      <c r="L692" s="11"/>
      <c r="M692" s="6">
        <f>SUMIF(N$36:N$66,$D692,P$36:P$66)</f>
        <v>0</v>
      </c>
      <c r="N692" s="9"/>
      <c r="O692" s="10"/>
      <c r="P692" s="11"/>
      <c r="Q692" s="6">
        <f>SUMIF(R$36:R$66,$D692,T$36:T$66)</f>
        <v>0</v>
      </c>
      <c r="R692" s="9"/>
      <c r="S692" s="10"/>
      <c r="T692" s="11"/>
      <c r="U692" s="6">
        <f>SUMIF(V$36:V$66,$D692,X$36:X$66)</f>
        <v>0</v>
      </c>
      <c r="V692" s="9"/>
      <c r="W692" s="10"/>
      <c r="X692" s="11"/>
      <c r="Y692" s="6">
        <f>SUMIF(Z$36:Z$66,$D692,AB$36:AB$66)</f>
        <v>0</v>
      </c>
      <c r="Z692" s="9"/>
      <c r="AA692" s="10"/>
      <c r="AB692" s="11"/>
      <c r="AC692" s="6">
        <f>SUMIF(AD$36:AD$66,$D692,AF$36:AF$66)</f>
        <v>0</v>
      </c>
      <c r="AD692" s="9"/>
      <c r="AE692" s="10"/>
      <c r="AF692" s="11"/>
      <c r="AG692" s="6">
        <f>SUMIF(AH$36:AH$66,$D692,AJ$36:AJ$66)</f>
        <v>0</v>
      </c>
      <c r="AH692" s="9"/>
      <c r="AI692" s="10"/>
      <c r="AJ692" s="11"/>
      <c r="AK692" s="6">
        <f>SUMIF(AL$36:AL$66,$D692,AN$36:AN$66)</f>
        <v>0</v>
      </c>
      <c r="AL692" s="9"/>
      <c r="AM692" s="10"/>
      <c r="AN692" s="11"/>
      <c r="AO692" s="6">
        <f>SUMIF(AP$36:AP$66,$D692,AR$36:AR$66)</f>
        <v>0</v>
      </c>
      <c r="AP692" s="9"/>
      <c r="AQ692" s="10"/>
      <c r="AR692" s="11"/>
      <c r="AS692" s="6">
        <f>SUMIF(AT$36:AT$66,$D692,AV$36:AV$66)</f>
        <v>0</v>
      </c>
      <c r="AT692" s="9"/>
      <c r="AU692" s="10"/>
      <c r="AV692" s="11"/>
      <c r="AW692" s="6">
        <f>SUMIF(AX$36:AX$66,$D692,AZ$36:AZ$66)</f>
        <v>0</v>
      </c>
      <c r="AX692" s="9"/>
      <c r="AY692" s="10"/>
      <c r="AZ692" s="11"/>
      <c r="BA692" s="6">
        <f>SUMIF(BB$36:BB$66,$D692,BD$36:BD$66)</f>
        <v>0</v>
      </c>
      <c r="BB692" s="9"/>
      <c r="BC692" s="10"/>
      <c r="BD692" s="11"/>
      <c r="BE692" s="6">
        <f>SUMIF(BF$36:BF$66,$D692,BH$36:BH$66)</f>
        <v>0</v>
      </c>
      <c r="BF692" s="9"/>
      <c r="BG692" s="10"/>
      <c r="BH692" s="11"/>
      <c r="BI692" s="6">
        <f>SUMIF(BJ$36:BJ$66,$D692,BL$36:BL$66)</f>
        <v>0</v>
      </c>
      <c r="BJ692" s="9"/>
      <c r="BK692" s="10"/>
      <c r="BL692" s="11"/>
      <c r="BM692" s="6">
        <f>SUMIF(BN$36:BN$66,$D692,BP$36:BP$66)</f>
        <v>0</v>
      </c>
      <c r="BN692" s="9"/>
      <c r="BO692" s="10"/>
      <c r="BP692" s="11"/>
      <c r="BQ692" s="6">
        <f>SUMIF(BR$36:BR$66,$D692,BT$36:BT$66)</f>
        <v>0</v>
      </c>
      <c r="BR692" s="9"/>
      <c r="BS692" s="10"/>
      <c r="BT692" s="11"/>
      <c r="BU692" s="6">
        <f>SUMIF(BV$36:BV$66,$D692,BX$36:BX$66)</f>
        <v>0</v>
      </c>
      <c r="BV692" s="9"/>
      <c r="BW692" s="10"/>
      <c r="BX692" s="11"/>
      <c r="BY692" s="6">
        <f>SUMIF(BZ$36:BZ$66,$D692,CB$36:CB$66)</f>
        <v>0</v>
      </c>
      <c r="BZ692" s="9"/>
      <c r="CA692" s="10"/>
      <c r="CB692" s="11"/>
      <c r="CC692" s="6">
        <f>SUMIF(CD$36:CD$66,$D692,CF$36:CF$66)</f>
        <v>0</v>
      </c>
      <c r="CD692" s="9"/>
      <c r="CE692" s="10"/>
      <c r="CF692" s="11"/>
      <c r="CG692" s="6">
        <f>SUMIF(CH$36:CH$66,$D692,CJ$36:CJ$66)</f>
        <v>0</v>
      </c>
      <c r="CH692" s="9"/>
      <c r="CI692" s="10"/>
      <c r="CJ692" s="11"/>
      <c r="CK692" s="6">
        <f>SUMIF(CL$36:CL$66,$D692,CN$36:CN$66)</f>
        <v>0</v>
      </c>
      <c r="CL692" s="9"/>
      <c r="CM692" s="10"/>
      <c r="CN692" s="11"/>
      <c r="CO692" s="6">
        <f>SUMIF(CP$36:CP$66,$D692,CR$36:CR$66)</f>
        <v>0</v>
      </c>
      <c r="CP692" s="9"/>
      <c r="CQ692" s="10"/>
      <c r="CR692" s="11"/>
      <c r="CS692" s="6">
        <f>SUMIF(CT$36:CT$66,$D692,CV$36:CV$66)</f>
        <v>0</v>
      </c>
      <c r="CT692" s="9"/>
      <c r="CU692" s="10"/>
      <c r="CV692" s="11"/>
      <c r="CW692" s="6">
        <f>SUMIF(CX$36:CX$66,$D692,CZ$36:CZ$66)</f>
        <v>0</v>
      </c>
      <c r="CX692" s="9"/>
      <c r="CY692" s="10"/>
      <c r="CZ692" s="11"/>
      <c r="DA692" s="6">
        <f>SUMIF(DB$36:DB$66,$D692,DD$36:DD$66)</f>
        <v>0</v>
      </c>
      <c r="DB692" s="9"/>
      <c r="DC692" s="10"/>
      <c r="DD692" s="11"/>
      <c r="DE692" s="6">
        <f>SUMIF(DF$36:DF$66,$D692,DH$36:DH$66)</f>
        <v>0</v>
      </c>
      <c r="DF692" s="9"/>
      <c r="DG692" s="10"/>
      <c r="DH692" s="11"/>
      <c r="DI692" s="6">
        <f>SUMIF(DJ$36:DJ$66,$D692,DL$36:DL$66)</f>
        <v>0</v>
      </c>
      <c r="DJ692" s="9"/>
      <c r="DK692" s="10"/>
      <c r="DL692" s="11"/>
      <c r="DM692" s="6">
        <f>SUMIF(DN$36:DN$66,$D692,DP$36:DP$66)</f>
        <v>0</v>
      </c>
      <c r="DN692" s="9"/>
      <c r="DO692" s="10"/>
      <c r="DP692" s="11"/>
      <c r="DQ692" s="6">
        <f>SUMIF(DR$36:DR$66,$D692,DT$36:DT$66)</f>
        <v>0</v>
      </c>
      <c r="DR692" s="9"/>
      <c r="DS692" s="10"/>
      <c r="DT692" s="11"/>
      <c r="DU692" s="6">
        <f>SUMIF(DV$36:DV$66,$D692,DX$36:DX$66)</f>
        <v>0</v>
      </c>
      <c r="DV692" s="9"/>
      <c r="DW692" s="10"/>
      <c r="DX692" s="11"/>
      <c r="DY692" s="6">
        <f>SUMIF(DZ$36:DZ$66,$D692,EB$36:EB$66)</f>
        <v>0</v>
      </c>
      <c r="DZ692" s="9"/>
      <c r="EA692" s="10"/>
      <c r="EB692" s="11"/>
      <c r="EC692" s="6">
        <f>SUMIF(ED$36:ED$66,$D692,EF$36:EF$66)</f>
        <v>0</v>
      </c>
      <c r="ED692" s="9"/>
      <c r="EE692" s="10"/>
      <c r="EF692" s="11"/>
      <c r="EG692" s="6">
        <f>SUMIF(EH$36:EH$66,$D692,EJ$36:EJ$66)</f>
        <v>0</v>
      </c>
      <c r="EH692" s="9"/>
      <c r="EI692" s="10"/>
      <c r="EJ692" s="11"/>
      <c r="EK692" s="6">
        <f>SUMIF(EL$36:EL$66,$D692,EN$36:EN$66)</f>
        <v>0</v>
      </c>
      <c r="EL692" s="9"/>
      <c r="EM692" s="10"/>
      <c r="EN692" s="11"/>
      <c r="EO692" s="6">
        <f>SUMIF(EP$36:EP$66,$D692,ER$36:ER$66)</f>
        <v>0</v>
      </c>
      <c r="EP692" s="9"/>
      <c r="EQ692" s="10"/>
      <c r="ER692" s="11"/>
      <c r="ES692" s="6">
        <f>SUMIF(ET$36:ET$66,$D692,EV$36:EV$66)</f>
        <v>0</v>
      </c>
      <c r="ET692" s="9"/>
      <c r="EU692" s="10"/>
      <c r="EV692" s="11"/>
      <c r="EW692" s="6">
        <f>SUMIF(EX$36:EX$66,$D692,EZ$36:EZ$66)</f>
        <v>0</v>
      </c>
      <c r="EX692" s="9"/>
      <c r="EY692" s="10"/>
      <c r="EZ692" s="11"/>
      <c r="FA692" s="6">
        <f>SUMIF(FB$36:FB$66,$D692,FD$36:FD$66)</f>
        <v>0</v>
      </c>
      <c r="FB692" s="9"/>
      <c r="FC692" s="10"/>
      <c r="FD692" s="11"/>
      <c r="FE692" s="6">
        <f>SUMIF(FF$36:FF$66,$D692,FH$36:FH$66)</f>
        <v>0</v>
      </c>
      <c r="FF692" s="9"/>
      <c r="FG692" s="10"/>
      <c r="FH692" s="11"/>
      <c r="FI692" s="6">
        <f>SUMIF(FJ$36:FJ$66,$D692,FL$36:FL$66)</f>
        <v>0</v>
      </c>
      <c r="FJ692" s="9"/>
      <c r="FK692" s="10"/>
      <c r="FL692" s="11"/>
      <c r="FM692" s="6">
        <f>SUMIF(FN$36:FN$66,$D692,FP$36:FP$66)</f>
        <v>0</v>
      </c>
      <c r="FN692" s="9"/>
      <c r="FO692" s="10"/>
      <c r="FP692" s="11"/>
      <c r="FQ692" s="6">
        <f>SUMIF(FR$36:FR$66,$D692,FT$36:FT$66)</f>
        <v>0</v>
      </c>
      <c r="FR692" s="9"/>
      <c r="FS692" s="10"/>
      <c r="FT692" s="11"/>
      <c r="FU692" s="6">
        <f>SUMIF(FV$36:FV$66,$D692,FX$36:FX$66)</f>
        <v>0</v>
      </c>
      <c r="FV692" s="9"/>
      <c r="FW692" s="10"/>
      <c r="FX692" s="11"/>
      <c r="FY692" s="6">
        <f>SUMIF(FZ$36:FZ$66,$D692,GB$36:GB$66)</f>
        <v>0</v>
      </c>
      <c r="FZ692" s="9"/>
      <c r="GA692" s="10"/>
      <c r="GB692" s="11"/>
      <c r="GC692" s="6">
        <f>SUMIF(GD$36:GD$66,$D692,GF$36:GF$66)</f>
        <v>0</v>
      </c>
      <c r="GD692" s="9"/>
      <c r="GE692" s="10"/>
      <c r="GF692" s="11"/>
      <c r="GG692" s="6">
        <f>SUMIF(GH$36:GH$66,$D692,GJ$36:GJ$66)</f>
        <v>0</v>
      </c>
      <c r="GH692" s="9"/>
      <c r="GI692" s="10"/>
      <c r="GJ692" s="11"/>
      <c r="GK692" s="6">
        <f>SUMIF(GL$36:GL$66,$D692,GN$36:GN$66)</f>
        <v>0</v>
      </c>
      <c r="GL692" s="9"/>
      <c r="GM692" s="10"/>
      <c r="GN692" s="11"/>
      <c r="GO692" s="6">
        <f>SUMIF(GP$36:GP$66,$D692,GR$36:GR$66)</f>
        <v>0</v>
      </c>
      <c r="GP692" s="9"/>
      <c r="GQ692" s="10"/>
      <c r="GR692" s="11"/>
      <c r="GS692" s="6">
        <f>SUMIF(GT$36:GT$66,$D692,GV$36:GV$66)</f>
        <v>0</v>
      </c>
      <c r="GT692" s="9"/>
      <c r="GU692" s="10"/>
      <c r="GV692" s="20"/>
      <c r="GW692" s="19">
        <f t="shared" si="16"/>
        <v>0</v>
      </c>
      <c r="GX692" s="472"/>
      <c r="GY692" s="473"/>
    </row>
    <row r="693" spans="1:207" ht="30.75" customHeight="1">
      <c r="A693" s="210" t="s">
        <v>77</v>
      </c>
      <c r="B693" s="470"/>
      <c r="C693" s="177" t="s">
        <v>383</v>
      </c>
      <c r="D693" s="155" t="s">
        <v>384</v>
      </c>
      <c r="E693" s="206">
        <f>SUMIF(F$67:F$97,$D693,H$67:H$97)</f>
        <v>0</v>
      </c>
      <c r="F693" s="9"/>
      <c r="G693" s="10"/>
      <c r="H693" s="11"/>
      <c r="I693" s="6">
        <f>SUMIF(J$67:J$97,$D693,L$67:L$97)</f>
        <v>0</v>
      </c>
      <c r="J693" s="9"/>
      <c r="K693" s="10"/>
      <c r="L693" s="11"/>
      <c r="M693" s="6">
        <f>SUMIF(N$67:N$97,$D693,P$67:P$97)</f>
        <v>0</v>
      </c>
      <c r="N693" s="9"/>
      <c r="O693" s="10"/>
      <c r="P693" s="11"/>
      <c r="Q693" s="6">
        <f>SUMIF(R$67:R$97,$D693,T$67:T$97)</f>
        <v>0</v>
      </c>
      <c r="R693" s="9"/>
      <c r="S693" s="10"/>
      <c r="T693" s="11"/>
      <c r="U693" s="6">
        <f>SUMIF(V$67:V$97,$D693,X$67:X$97)</f>
        <v>0</v>
      </c>
      <c r="V693" s="9"/>
      <c r="W693" s="10"/>
      <c r="X693" s="11"/>
      <c r="Y693" s="6">
        <f>SUMIF(Z$67:Z$97,$D693,AB$67:AB$97)</f>
        <v>0</v>
      </c>
      <c r="Z693" s="9"/>
      <c r="AA693" s="10"/>
      <c r="AB693" s="11"/>
      <c r="AC693" s="6">
        <f>SUMIF(AD$67:AD$97,$D693,AF$67:AF$97)</f>
        <v>0</v>
      </c>
      <c r="AD693" s="9"/>
      <c r="AE693" s="10"/>
      <c r="AF693" s="11"/>
      <c r="AG693" s="6">
        <f>SUMIF(AH$67:AH$97,$D693,AJ$67:AJ$97)</f>
        <v>0</v>
      </c>
      <c r="AH693" s="9"/>
      <c r="AI693" s="10"/>
      <c r="AJ693" s="11"/>
      <c r="AK693" s="6">
        <f>SUMIF(AL$67:AL$97,$D693,AN$67:AN$97)</f>
        <v>0</v>
      </c>
      <c r="AL693" s="9"/>
      <c r="AM693" s="10"/>
      <c r="AN693" s="11"/>
      <c r="AO693" s="6">
        <f>SUMIF(AP$67:AP$97,$D693,AR$67:AR$97)</f>
        <v>0</v>
      </c>
      <c r="AP693" s="9"/>
      <c r="AQ693" s="10"/>
      <c r="AR693" s="11"/>
      <c r="AS693" s="6">
        <f>SUMIF(AT$67:AT$97,$D693,AV$67:AV$97)</f>
        <v>0</v>
      </c>
      <c r="AT693" s="9"/>
      <c r="AU693" s="10"/>
      <c r="AV693" s="11"/>
      <c r="AW693" s="6">
        <f>SUMIF(AX$67:AX$97,$D693,AZ$67:AZ$97)</f>
        <v>0</v>
      </c>
      <c r="AX693" s="9"/>
      <c r="AY693" s="10"/>
      <c r="AZ693" s="11"/>
      <c r="BA693" s="6">
        <f>SUMIF(BB$67:BB$97,$D693,BD$67:BD$97)</f>
        <v>0</v>
      </c>
      <c r="BB693" s="9"/>
      <c r="BC693" s="10"/>
      <c r="BD693" s="11"/>
      <c r="BE693" s="6">
        <f>SUMIF(BF$67:BF$97,$D693,BH$67:BH$97)</f>
        <v>0</v>
      </c>
      <c r="BF693" s="9"/>
      <c r="BG693" s="10"/>
      <c r="BH693" s="11"/>
      <c r="BI693" s="6">
        <f>SUMIF(BJ$67:BJ$97,$D693,BL$67:BL$97)</f>
        <v>0</v>
      </c>
      <c r="BJ693" s="9"/>
      <c r="BK693" s="10"/>
      <c r="BL693" s="11"/>
      <c r="BM693" s="6">
        <f>SUMIF(BN$67:BN$97,$D693,BP$67:BP$97)</f>
        <v>0</v>
      </c>
      <c r="BN693" s="9"/>
      <c r="BO693" s="10"/>
      <c r="BP693" s="11"/>
      <c r="BQ693" s="6">
        <f>SUMIF(BR$67:BR$97,$D693,BT$67:BT$97)</f>
        <v>0</v>
      </c>
      <c r="BR693" s="9"/>
      <c r="BS693" s="10"/>
      <c r="BT693" s="11"/>
      <c r="BU693" s="6">
        <f>SUMIF(BV$67:BV$97,$D693,BX$67:BX$97)</f>
        <v>0</v>
      </c>
      <c r="BV693" s="9"/>
      <c r="BW693" s="10"/>
      <c r="BX693" s="11"/>
      <c r="BY693" s="6">
        <f>SUMIF(BZ$67:BZ$97,$D693,CB$67:CB$97)</f>
        <v>0</v>
      </c>
      <c r="BZ693" s="9"/>
      <c r="CA693" s="10"/>
      <c r="CB693" s="11"/>
      <c r="CC693" s="6">
        <f>SUMIF(CD$67:CD$97,$D693,CF$67:CF$97)</f>
        <v>0</v>
      </c>
      <c r="CD693" s="9"/>
      <c r="CE693" s="10"/>
      <c r="CF693" s="11"/>
      <c r="CG693" s="6">
        <f>SUMIF(CH$67:CH$97,$D693,CJ$67:CJ$97)</f>
        <v>0</v>
      </c>
      <c r="CH693" s="9"/>
      <c r="CI693" s="10"/>
      <c r="CJ693" s="11"/>
      <c r="CK693" s="6">
        <f>SUMIF(CL$67:CL$97,$D693,CN$67:CN$97)</f>
        <v>0</v>
      </c>
      <c r="CL693" s="9"/>
      <c r="CM693" s="10"/>
      <c r="CN693" s="11"/>
      <c r="CO693" s="6">
        <f>SUMIF(CP$67:CP$97,$D693,CR$67:CR$97)</f>
        <v>0</v>
      </c>
      <c r="CP693" s="9"/>
      <c r="CQ693" s="10"/>
      <c r="CR693" s="11"/>
      <c r="CS693" s="6">
        <f>SUMIF(CT$67:CT$97,$D693,CV$67:CV$97)</f>
        <v>0</v>
      </c>
      <c r="CT693" s="9"/>
      <c r="CU693" s="10"/>
      <c r="CV693" s="11"/>
      <c r="CW693" s="6">
        <f>SUMIF(CX$67:CX$97,$D693,CZ$67:CZ$97)</f>
        <v>0</v>
      </c>
      <c r="CX693" s="9"/>
      <c r="CY693" s="10"/>
      <c r="CZ693" s="11"/>
      <c r="DA693" s="6">
        <f>SUMIF(DB$67:DB$97,$D693,DD$67:DD$97)</f>
        <v>0</v>
      </c>
      <c r="DB693" s="9"/>
      <c r="DC693" s="10"/>
      <c r="DD693" s="11"/>
      <c r="DE693" s="6">
        <f>SUMIF(DF$67:DF$97,$D693,DH$67:DH$97)</f>
        <v>0</v>
      </c>
      <c r="DF693" s="9"/>
      <c r="DG693" s="10"/>
      <c r="DH693" s="11"/>
      <c r="DI693" s="6">
        <f>SUMIF(DJ$67:DJ$97,$D693,DL$67:DL$97)</f>
        <v>0</v>
      </c>
      <c r="DJ693" s="9"/>
      <c r="DK693" s="10"/>
      <c r="DL693" s="11"/>
      <c r="DM693" s="6">
        <f>SUMIF(DN$67:DN$97,$D693,DP$67:DP$97)</f>
        <v>0</v>
      </c>
      <c r="DN693" s="9"/>
      <c r="DO693" s="10"/>
      <c r="DP693" s="11"/>
      <c r="DQ693" s="6">
        <f>SUMIF(DR$67:DR$97,$D693,DT$67:DT$97)</f>
        <v>0</v>
      </c>
      <c r="DR693" s="9"/>
      <c r="DS693" s="10"/>
      <c r="DT693" s="11"/>
      <c r="DU693" s="6">
        <f>SUMIF(DV$67:DV$97,$D693,DX$67:DX$97)</f>
        <v>0</v>
      </c>
      <c r="DV693" s="9"/>
      <c r="DW693" s="10"/>
      <c r="DX693" s="11"/>
      <c r="DY693" s="6">
        <f>SUMIF(DZ$67:DZ$97,$D693,EB$67:EB$97)</f>
        <v>0</v>
      </c>
      <c r="DZ693" s="9"/>
      <c r="EA693" s="10"/>
      <c r="EB693" s="11"/>
      <c r="EC693" s="6">
        <f>SUMIF(ED$67:ED$97,$D693,EF$67:EF$97)</f>
        <v>0</v>
      </c>
      <c r="ED693" s="9"/>
      <c r="EE693" s="10"/>
      <c r="EF693" s="11"/>
      <c r="EG693" s="6">
        <f>SUMIF(EH$67:EH$97,$D693,EJ$67:EJ$97)</f>
        <v>0</v>
      </c>
      <c r="EH693" s="9"/>
      <c r="EI693" s="10"/>
      <c r="EJ693" s="11"/>
      <c r="EK693" s="6">
        <f>SUMIF(EL$67:EL$97,$D693,EN$67:EN$97)</f>
        <v>0</v>
      </c>
      <c r="EL693" s="9"/>
      <c r="EM693" s="10"/>
      <c r="EN693" s="11"/>
      <c r="EO693" s="6">
        <f>SUMIF(EP$67:EP$97,$D693,ER$67:ER$97)</f>
        <v>0</v>
      </c>
      <c r="EP693" s="9"/>
      <c r="EQ693" s="10"/>
      <c r="ER693" s="11"/>
      <c r="ES693" s="6">
        <f>SUMIF(ET$67:ET$97,$D693,EV$67:EV$97)</f>
        <v>0</v>
      </c>
      <c r="ET693" s="9"/>
      <c r="EU693" s="10"/>
      <c r="EV693" s="11"/>
      <c r="EW693" s="6">
        <f>SUMIF(EX$67:EX$97,$D693,EZ$67:EZ$97)</f>
        <v>0</v>
      </c>
      <c r="EX693" s="9"/>
      <c r="EY693" s="10"/>
      <c r="EZ693" s="11"/>
      <c r="FA693" s="6">
        <f>SUMIF(FB$67:FB$97,$D693,FD$67:FD$97)</f>
        <v>0</v>
      </c>
      <c r="FB693" s="9"/>
      <c r="FC693" s="10"/>
      <c r="FD693" s="11"/>
      <c r="FE693" s="6">
        <f>SUMIF(FF$67:FF$97,$D693,FH$67:FH$97)</f>
        <v>0</v>
      </c>
      <c r="FF693" s="9"/>
      <c r="FG693" s="10"/>
      <c r="FH693" s="11"/>
      <c r="FI693" s="6">
        <f>SUMIF(FJ$67:FJ$97,$D693,FL$67:FL$97)</f>
        <v>0</v>
      </c>
      <c r="FJ693" s="9"/>
      <c r="FK693" s="10"/>
      <c r="FL693" s="11"/>
      <c r="FM693" s="6">
        <f>SUMIF(FN$67:FN$97,$D693,FP$67:FP$97)</f>
        <v>0</v>
      </c>
      <c r="FN693" s="9"/>
      <c r="FO693" s="10"/>
      <c r="FP693" s="11"/>
      <c r="FQ693" s="6">
        <f>SUMIF(FR$67:FR$97,$D693,FT$67:FT$97)</f>
        <v>0</v>
      </c>
      <c r="FR693" s="9"/>
      <c r="FS693" s="10"/>
      <c r="FT693" s="11"/>
      <c r="FU693" s="6">
        <f>SUMIF(FV$67:FV$97,$D693,FX$67:FX$97)</f>
        <v>0</v>
      </c>
      <c r="FV693" s="9"/>
      <c r="FW693" s="10"/>
      <c r="FX693" s="11"/>
      <c r="FY693" s="6">
        <f>SUMIF(FZ$67:FZ$97,$D693,GB$67:GB$97)</f>
        <v>0</v>
      </c>
      <c r="FZ693" s="9"/>
      <c r="GA693" s="10"/>
      <c r="GB693" s="11"/>
      <c r="GC693" s="6">
        <f>SUMIF(GD$67:GD$97,$D693,GF$67:GF$97)</f>
        <v>0</v>
      </c>
      <c r="GD693" s="9"/>
      <c r="GE693" s="10"/>
      <c r="GF693" s="11"/>
      <c r="GG693" s="6">
        <f>SUMIF(GH$67:GH$97,$D693,GJ$67:GJ$97)</f>
        <v>0</v>
      </c>
      <c r="GH693" s="9"/>
      <c r="GI693" s="10"/>
      <c r="GJ693" s="11"/>
      <c r="GK693" s="6">
        <f>SUMIF(GL$67:GL$97,$D693,GN$67:GN$97)</f>
        <v>0</v>
      </c>
      <c r="GL693" s="9"/>
      <c r="GM693" s="10"/>
      <c r="GN693" s="11"/>
      <c r="GO693" s="6">
        <f>SUMIF(GP$67:GP$97,$D693,GR$67:GR$97)</f>
        <v>0</v>
      </c>
      <c r="GP693" s="9"/>
      <c r="GQ693" s="10"/>
      <c r="GR693" s="11"/>
      <c r="GS693" s="6">
        <f>SUMIF(GT$67:GT$97,$D693,GV$67:GV$97)</f>
        <v>0</v>
      </c>
      <c r="GT693" s="9"/>
      <c r="GU693" s="10"/>
      <c r="GV693" s="20"/>
      <c r="GW693" s="19">
        <f t="shared" si="16"/>
        <v>0</v>
      </c>
      <c r="GX693" s="472"/>
      <c r="GY693" s="473"/>
    </row>
    <row r="694" spans="1:207" ht="30.75" customHeight="1">
      <c r="A694" s="210" t="s">
        <v>78</v>
      </c>
      <c r="B694" s="470"/>
      <c r="C694" s="177" t="s">
        <v>383</v>
      </c>
      <c r="D694" s="155" t="s">
        <v>384</v>
      </c>
      <c r="E694" s="206">
        <f>SUMIF(F$98:F$128,$D694,H$98:H$128)</f>
        <v>0</v>
      </c>
      <c r="F694" s="9"/>
      <c r="G694" s="10"/>
      <c r="H694" s="11"/>
      <c r="I694" s="6">
        <f>SUMIF(J$98:J$128,$D694,L$98:L$128)</f>
        <v>0</v>
      </c>
      <c r="J694" s="9"/>
      <c r="K694" s="10"/>
      <c r="L694" s="11"/>
      <c r="M694" s="6">
        <f>SUMIF(N$98:N$128,$D694,P$98:P$128)</f>
        <v>0</v>
      </c>
      <c r="N694" s="9"/>
      <c r="O694" s="10"/>
      <c r="P694" s="11"/>
      <c r="Q694" s="6">
        <f>SUMIF(R$98:R$128,$D694,T$98:T$128)</f>
        <v>0</v>
      </c>
      <c r="R694" s="9"/>
      <c r="S694" s="10"/>
      <c r="T694" s="11"/>
      <c r="U694" s="6">
        <f>SUMIF(V$98:V$128,$D694,X$98:X$128)</f>
        <v>0</v>
      </c>
      <c r="V694" s="9"/>
      <c r="W694" s="10"/>
      <c r="X694" s="11"/>
      <c r="Y694" s="6">
        <f>SUMIF(Z$98:Z$128,$D694,AB$98:AB$128)</f>
        <v>0</v>
      </c>
      <c r="Z694" s="9"/>
      <c r="AA694" s="10"/>
      <c r="AB694" s="11"/>
      <c r="AC694" s="6">
        <f>SUMIF(AD$98:AD$128,$D694,AF$98:AF$128)</f>
        <v>0</v>
      </c>
      <c r="AD694" s="9"/>
      <c r="AE694" s="10"/>
      <c r="AF694" s="11"/>
      <c r="AG694" s="6">
        <f>SUMIF(AH$98:AH$128,$D694,AJ$98:AJ$128)</f>
        <v>0</v>
      </c>
      <c r="AH694" s="9"/>
      <c r="AI694" s="10"/>
      <c r="AJ694" s="11"/>
      <c r="AK694" s="6">
        <f>SUMIF(AL$98:AL$128,$D694,AN$98:AN$128)</f>
        <v>0</v>
      </c>
      <c r="AL694" s="9"/>
      <c r="AM694" s="10"/>
      <c r="AN694" s="11"/>
      <c r="AO694" s="6">
        <f>SUMIF(AP$98:AP$128,$D694,AR$98:AR$128)</f>
        <v>0</v>
      </c>
      <c r="AP694" s="9"/>
      <c r="AQ694" s="10"/>
      <c r="AR694" s="11"/>
      <c r="AS694" s="6">
        <f>SUMIF(AT$98:AT$128,$D694,AV$98:AV$128)</f>
        <v>0</v>
      </c>
      <c r="AT694" s="9"/>
      <c r="AU694" s="10"/>
      <c r="AV694" s="11"/>
      <c r="AW694" s="6">
        <f>SUMIF(AX$98:AX$128,$D694,AZ$98:AZ$128)</f>
        <v>0</v>
      </c>
      <c r="AX694" s="9"/>
      <c r="AY694" s="10"/>
      <c r="AZ694" s="11"/>
      <c r="BA694" s="6">
        <f>SUMIF(BB$98:BB$128,$D694,BD$98:BD$128)</f>
        <v>0</v>
      </c>
      <c r="BB694" s="9"/>
      <c r="BC694" s="10"/>
      <c r="BD694" s="11"/>
      <c r="BE694" s="6">
        <f>SUMIF(BF$98:BF$128,$D694,BH$98:BH$128)</f>
        <v>0</v>
      </c>
      <c r="BF694" s="9"/>
      <c r="BG694" s="10"/>
      <c r="BH694" s="11"/>
      <c r="BI694" s="6">
        <f>SUMIF(BJ$98:BJ$128,$D694,BL$98:BL$128)</f>
        <v>0</v>
      </c>
      <c r="BJ694" s="9"/>
      <c r="BK694" s="10"/>
      <c r="BL694" s="11"/>
      <c r="BM694" s="6">
        <f>SUMIF(BN$98:BN$128,$D694,BP$98:BP$128)</f>
        <v>0</v>
      </c>
      <c r="BN694" s="9"/>
      <c r="BO694" s="10"/>
      <c r="BP694" s="11"/>
      <c r="BQ694" s="6">
        <f>SUMIF(BR$98:BR$128,$D694,BT$98:BT$128)</f>
        <v>0</v>
      </c>
      <c r="BR694" s="9"/>
      <c r="BS694" s="10"/>
      <c r="BT694" s="11"/>
      <c r="BU694" s="6">
        <f>SUMIF(BV$98:BV$128,$D694,BX$98:BX$128)</f>
        <v>0</v>
      </c>
      <c r="BV694" s="9"/>
      <c r="BW694" s="10"/>
      <c r="BX694" s="11"/>
      <c r="BY694" s="6">
        <f>SUMIF(BZ$98:BZ$128,$D694,CB$98:CB$128)</f>
        <v>0</v>
      </c>
      <c r="BZ694" s="9"/>
      <c r="CA694" s="10"/>
      <c r="CB694" s="11"/>
      <c r="CC694" s="6">
        <f>SUMIF(CD$98:CD$128,$D694,CF$98:CF$128)</f>
        <v>0</v>
      </c>
      <c r="CD694" s="9"/>
      <c r="CE694" s="10"/>
      <c r="CF694" s="11"/>
      <c r="CG694" s="6">
        <f>SUMIF(CH$98:CH$128,$D694,CJ$98:CJ$128)</f>
        <v>0</v>
      </c>
      <c r="CH694" s="9"/>
      <c r="CI694" s="10"/>
      <c r="CJ694" s="11"/>
      <c r="CK694" s="6">
        <f>SUMIF(CL$98:CL$128,$D694,CN$98:CN$128)</f>
        <v>0</v>
      </c>
      <c r="CL694" s="9"/>
      <c r="CM694" s="10"/>
      <c r="CN694" s="11"/>
      <c r="CO694" s="6">
        <f>SUMIF(CP$98:CP$128,$D694,CR$98:CR$128)</f>
        <v>0</v>
      </c>
      <c r="CP694" s="9"/>
      <c r="CQ694" s="10"/>
      <c r="CR694" s="11"/>
      <c r="CS694" s="6">
        <f>SUMIF(CT$98:CT$128,$D694,CV$98:CV$128)</f>
        <v>0</v>
      </c>
      <c r="CT694" s="9"/>
      <c r="CU694" s="10"/>
      <c r="CV694" s="11"/>
      <c r="CW694" s="6">
        <f>SUMIF(CX$98:CX$128,$D694,CZ$98:CZ$128)</f>
        <v>0</v>
      </c>
      <c r="CX694" s="9"/>
      <c r="CY694" s="10"/>
      <c r="CZ694" s="11"/>
      <c r="DA694" s="6">
        <f>SUMIF(DB$98:DB$128,$D694,DD$98:DD$128)</f>
        <v>0</v>
      </c>
      <c r="DB694" s="9"/>
      <c r="DC694" s="10"/>
      <c r="DD694" s="11"/>
      <c r="DE694" s="6">
        <f>SUMIF(DF$98:DF$128,$D694,DH$98:DH$128)</f>
        <v>0</v>
      </c>
      <c r="DF694" s="9"/>
      <c r="DG694" s="10"/>
      <c r="DH694" s="11"/>
      <c r="DI694" s="6">
        <f>SUMIF(DJ$98:DJ$128,$D694,DL$98:DL$128)</f>
        <v>0</v>
      </c>
      <c r="DJ694" s="9"/>
      <c r="DK694" s="10"/>
      <c r="DL694" s="11"/>
      <c r="DM694" s="6">
        <f>SUMIF(DN$98:DN$128,$D694,DP$98:DP$128)</f>
        <v>0</v>
      </c>
      <c r="DN694" s="9"/>
      <c r="DO694" s="10"/>
      <c r="DP694" s="11"/>
      <c r="DQ694" s="6">
        <f>SUMIF(DR$98:DR$128,$D694,DT$98:DT$128)</f>
        <v>0</v>
      </c>
      <c r="DR694" s="9"/>
      <c r="DS694" s="10"/>
      <c r="DT694" s="11"/>
      <c r="DU694" s="6">
        <f>SUMIF(DV$98:DV$128,$D694,DX$98:DX$128)</f>
        <v>0</v>
      </c>
      <c r="DV694" s="9"/>
      <c r="DW694" s="10"/>
      <c r="DX694" s="11"/>
      <c r="DY694" s="6">
        <f>SUMIF(DZ$98:DZ$128,$D694,EB$98:EB$128)</f>
        <v>0</v>
      </c>
      <c r="DZ694" s="9"/>
      <c r="EA694" s="10"/>
      <c r="EB694" s="11"/>
      <c r="EC694" s="6">
        <f>SUMIF(ED$98:ED$128,$D694,EF$98:EF$128)</f>
        <v>0</v>
      </c>
      <c r="ED694" s="9"/>
      <c r="EE694" s="10"/>
      <c r="EF694" s="11"/>
      <c r="EG694" s="6">
        <f>SUMIF(EH$98:EH$128,$D694,EJ$98:EJ$128)</f>
        <v>0</v>
      </c>
      <c r="EH694" s="9"/>
      <c r="EI694" s="10"/>
      <c r="EJ694" s="11"/>
      <c r="EK694" s="6">
        <f>SUMIF(EL$98:EL$128,$D694,EN$98:EN$128)</f>
        <v>0</v>
      </c>
      <c r="EL694" s="9"/>
      <c r="EM694" s="10"/>
      <c r="EN694" s="11"/>
      <c r="EO694" s="6">
        <f>SUMIF(EP$98:EP$128,$D694,ER$98:ER$128)</f>
        <v>0</v>
      </c>
      <c r="EP694" s="9"/>
      <c r="EQ694" s="10"/>
      <c r="ER694" s="11"/>
      <c r="ES694" s="6">
        <f>SUMIF(ET$98:ET$128,$D694,EV$98:EV$128)</f>
        <v>0</v>
      </c>
      <c r="ET694" s="9"/>
      <c r="EU694" s="10"/>
      <c r="EV694" s="11"/>
      <c r="EW694" s="6">
        <f>SUMIF(EX$98:EX$128,$D694,EZ$98:EZ$128)</f>
        <v>0</v>
      </c>
      <c r="EX694" s="9"/>
      <c r="EY694" s="10"/>
      <c r="EZ694" s="11"/>
      <c r="FA694" s="6">
        <f>SUMIF(FB$98:FB$128,$D694,FD$98:FD$128)</f>
        <v>0</v>
      </c>
      <c r="FB694" s="9"/>
      <c r="FC694" s="10"/>
      <c r="FD694" s="11"/>
      <c r="FE694" s="6">
        <f>SUMIF(FF$98:FF$128,$D694,FH$98:FH$128)</f>
        <v>0</v>
      </c>
      <c r="FF694" s="9"/>
      <c r="FG694" s="10"/>
      <c r="FH694" s="11"/>
      <c r="FI694" s="6">
        <f>SUMIF(FJ$98:FJ$128,$D694,FL$98:FL$128)</f>
        <v>0</v>
      </c>
      <c r="FJ694" s="9"/>
      <c r="FK694" s="10"/>
      <c r="FL694" s="11"/>
      <c r="FM694" s="6">
        <f>SUMIF(FN$98:FN$128,$D694,FP$98:FP$128)</f>
        <v>0</v>
      </c>
      <c r="FN694" s="9"/>
      <c r="FO694" s="10"/>
      <c r="FP694" s="11"/>
      <c r="FQ694" s="6">
        <f>SUMIF(FR$98:FR$128,$D694,FT$98:FT$128)</f>
        <v>0</v>
      </c>
      <c r="FR694" s="9"/>
      <c r="FS694" s="10"/>
      <c r="FT694" s="11"/>
      <c r="FU694" s="6">
        <f>SUMIF(FV$98:FV$128,$D694,FX$98:FX$128)</f>
        <v>0</v>
      </c>
      <c r="FV694" s="9"/>
      <c r="FW694" s="10"/>
      <c r="FX694" s="11"/>
      <c r="FY694" s="6">
        <f>SUMIF(FZ$98:FZ$128,$D694,GB$98:GB$128)</f>
        <v>0</v>
      </c>
      <c r="FZ694" s="9"/>
      <c r="GA694" s="10"/>
      <c r="GB694" s="11"/>
      <c r="GC694" s="6">
        <f>SUMIF(GD$98:GD$128,$D694,GF$98:GF$128)</f>
        <v>0</v>
      </c>
      <c r="GD694" s="9"/>
      <c r="GE694" s="10"/>
      <c r="GF694" s="11"/>
      <c r="GG694" s="6">
        <f>SUMIF(GH$98:GH$128,$D694,GJ$98:GJ$128)</f>
        <v>0</v>
      </c>
      <c r="GH694" s="9"/>
      <c r="GI694" s="10"/>
      <c r="GJ694" s="11"/>
      <c r="GK694" s="6">
        <f>SUMIF(GL$98:GL$128,$D694,GN$98:GN$128)</f>
        <v>0</v>
      </c>
      <c r="GL694" s="9"/>
      <c r="GM694" s="10"/>
      <c r="GN694" s="11"/>
      <c r="GO694" s="6">
        <f>SUMIF(GP$98:GP$128,$D694,GR$98:GR$128)</f>
        <v>0</v>
      </c>
      <c r="GP694" s="9"/>
      <c r="GQ694" s="10"/>
      <c r="GR694" s="11"/>
      <c r="GS694" s="6">
        <f>SUMIF(GT$98:GT$128,$D694,GV$98:GV$128)</f>
        <v>0</v>
      </c>
      <c r="GT694" s="9"/>
      <c r="GU694" s="10"/>
      <c r="GV694" s="20"/>
      <c r="GW694" s="19">
        <f t="shared" si="16"/>
        <v>0</v>
      </c>
      <c r="GX694" s="472"/>
      <c r="GY694" s="473"/>
    </row>
    <row r="695" spans="1:207" ht="30.75" customHeight="1">
      <c r="A695" s="210" t="s">
        <v>79</v>
      </c>
      <c r="B695" s="470"/>
      <c r="C695" s="177" t="s">
        <v>383</v>
      </c>
      <c r="D695" s="155" t="s">
        <v>384</v>
      </c>
      <c r="E695" s="206">
        <f>SUMIF(F$129:F$159,$D695,H$129:H$159)</f>
        <v>0</v>
      </c>
      <c r="F695" s="9"/>
      <c r="G695" s="10"/>
      <c r="H695" s="11"/>
      <c r="I695" s="6">
        <f>SUMIF(J$129:J$159,$D695,L$129:L$159)</f>
        <v>0</v>
      </c>
      <c r="J695" s="9"/>
      <c r="K695" s="10"/>
      <c r="L695" s="11"/>
      <c r="M695" s="6">
        <f>SUMIF(N$129:N$159,$D695,P$129:P$159)</f>
        <v>0</v>
      </c>
      <c r="N695" s="9"/>
      <c r="O695" s="10"/>
      <c r="P695" s="11"/>
      <c r="Q695" s="6">
        <f>SUMIF(R$129:R$159,$D695,T$129:T$159)</f>
        <v>0</v>
      </c>
      <c r="R695" s="9"/>
      <c r="S695" s="10"/>
      <c r="T695" s="11"/>
      <c r="U695" s="6">
        <f>SUMIF(V$129:V$159,$D695,X$129:X$159)</f>
        <v>0</v>
      </c>
      <c r="V695" s="9"/>
      <c r="W695" s="10"/>
      <c r="X695" s="11"/>
      <c r="Y695" s="6">
        <f>SUMIF(Z$129:Z$159,$D695,AB$129:AB$159)</f>
        <v>0</v>
      </c>
      <c r="Z695" s="9"/>
      <c r="AA695" s="10"/>
      <c r="AB695" s="11"/>
      <c r="AC695" s="6">
        <f>SUMIF(AD$129:AD$159,$D695,AF$129:AF$159)</f>
        <v>0</v>
      </c>
      <c r="AD695" s="9"/>
      <c r="AE695" s="10"/>
      <c r="AF695" s="11"/>
      <c r="AG695" s="6">
        <f>SUMIF(AH$129:AH$159,$D695,AJ$129:AJ$159)</f>
        <v>0</v>
      </c>
      <c r="AH695" s="9"/>
      <c r="AI695" s="10"/>
      <c r="AJ695" s="11"/>
      <c r="AK695" s="6">
        <f>SUMIF(AL$129:AL$159,$D695,AN$129:AN$159)</f>
        <v>0</v>
      </c>
      <c r="AL695" s="9"/>
      <c r="AM695" s="10"/>
      <c r="AN695" s="11"/>
      <c r="AO695" s="6">
        <f>SUMIF(AP$129:AP$159,$D695,AR$129:AR$159)</f>
        <v>0</v>
      </c>
      <c r="AP695" s="9"/>
      <c r="AQ695" s="10"/>
      <c r="AR695" s="11"/>
      <c r="AS695" s="6">
        <f>SUMIF(AT$129:AT$159,$D695,AV$129:AV$159)</f>
        <v>0</v>
      </c>
      <c r="AT695" s="9"/>
      <c r="AU695" s="10"/>
      <c r="AV695" s="11"/>
      <c r="AW695" s="6">
        <f>SUMIF(AX$129:AX$159,$D695,AZ$129:AZ$159)</f>
        <v>0</v>
      </c>
      <c r="AX695" s="9"/>
      <c r="AY695" s="10"/>
      <c r="AZ695" s="11"/>
      <c r="BA695" s="6">
        <f>SUMIF(BB$129:BB$159,$D695,BD$129:BD$159)</f>
        <v>0</v>
      </c>
      <c r="BB695" s="9"/>
      <c r="BC695" s="10"/>
      <c r="BD695" s="11"/>
      <c r="BE695" s="6">
        <f>SUMIF(BF$129:BF$159,$D695,BH$129:BH$159)</f>
        <v>0</v>
      </c>
      <c r="BF695" s="9"/>
      <c r="BG695" s="10"/>
      <c r="BH695" s="11"/>
      <c r="BI695" s="6">
        <f>SUMIF(BJ$129:BJ$159,$D695,BL$129:BL$159)</f>
        <v>0</v>
      </c>
      <c r="BJ695" s="9"/>
      <c r="BK695" s="10"/>
      <c r="BL695" s="11"/>
      <c r="BM695" s="6">
        <f>SUMIF(BN$129:BN$159,$D695,BP$129:BP$159)</f>
        <v>0</v>
      </c>
      <c r="BN695" s="9"/>
      <c r="BO695" s="10"/>
      <c r="BP695" s="11"/>
      <c r="BQ695" s="6">
        <f>SUMIF(BR$129:BR$159,$D695,BT$129:BT$159)</f>
        <v>0</v>
      </c>
      <c r="BR695" s="9"/>
      <c r="BS695" s="10"/>
      <c r="BT695" s="11"/>
      <c r="BU695" s="6">
        <f>SUMIF(BV$129:BV$159,$D695,BX$129:BX$159)</f>
        <v>0</v>
      </c>
      <c r="BV695" s="9"/>
      <c r="BW695" s="10"/>
      <c r="BX695" s="11"/>
      <c r="BY695" s="6">
        <f>SUMIF(BZ$129:BZ$159,$D695,CB$129:CB$159)</f>
        <v>0</v>
      </c>
      <c r="BZ695" s="9"/>
      <c r="CA695" s="10"/>
      <c r="CB695" s="11"/>
      <c r="CC695" s="6">
        <f>SUMIF(CD$129:CD$159,$D695,CF$129:CF$159)</f>
        <v>0</v>
      </c>
      <c r="CD695" s="9"/>
      <c r="CE695" s="10"/>
      <c r="CF695" s="11"/>
      <c r="CG695" s="6">
        <f>SUMIF(CH$129:CH$159,$D695,CJ$129:CJ$159)</f>
        <v>0</v>
      </c>
      <c r="CH695" s="9"/>
      <c r="CI695" s="10"/>
      <c r="CJ695" s="11"/>
      <c r="CK695" s="6">
        <f>SUMIF(CL$129:CL$159,$D695,CN$129:CN$159)</f>
        <v>0</v>
      </c>
      <c r="CL695" s="9"/>
      <c r="CM695" s="10"/>
      <c r="CN695" s="11"/>
      <c r="CO695" s="6">
        <f>SUMIF(CP$129:CP$159,$D695,CR$129:CR$159)</f>
        <v>0</v>
      </c>
      <c r="CP695" s="9"/>
      <c r="CQ695" s="10"/>
      <c r="CR695" s="11"/>
      <c r="CS695" s="6">
        <f>SUMIF(CT$129:CT$159,$D695,CV$129:CV$159)</f>
        <v>0</v>
      </c>
      <c r="CT695" s="9"/>
      <c r="CU695" s="10"/>
      <c r="CV695" s="11"/>
      <c r="CW695" s="6">
        <f>SUMIF(CX$129:CX$159,$D695,CZ$129:CZ$159)</f>
        <v>0</v>
      </c>
      <c r="CX695" s="9"/>
      <c r="CY695" s="10"/>
      <c r="CZ695" s="11"/>
      <c r="DA695" s="6">
        <f>SUMIF(DB$129:DB$159,$D695,DD$129:DD$159)</f>
        <v>0</v>
      </c>
      <c r="DB695" s="9"/>
      <c r="DC695" s="10"/>
      <c r="DD695" s="11"/>
      <c r="DE695" s="6">
        <f>SUMIF(DF$129:DF$159,$D695,DH$129:DH$159)</f>
        <v>0</v>
      </c>
      <c r="DF695" s="9"/>
      <c r="DG695" s="10"/>
      <c r="DH695" s="11"/>
      <c r="DI695" s="6">
        <f>SUMIF(DJ$129:DJ$159,$D695,DL$129:DL$159)</f>
        <v>0</v>
      </c>
      <c r="DJ695" s="9"/>
      <c r="DK695" s="10"/>
      <c r="DL695" s="11"/>
      <c r="DM695" s="6">
        <f>SUMIF(DN$129:DN$159,$D695,DP$129:DP$159)</f>
        <v>0</v>
      </c>
      <c r="DN695" s="9"/>
      <c r="DO695" s="10"/>
      <c r="DP695" s="11"/>
      <c r="DQ695" s="6">
        <f>SUMIF(DR$129:DR$159,$D695,DT$129:DT$159)</f>
        <v>0</v>
      </c>
      <c r="DR695" s="9"/>
      <c r="DS695" s="10"/>
      <c r="DT695" s="11"/>
      <c r="DU695" s="6">
        <f>SUMIF(DV$129:DV$159,$D695,DX$129:DX$159)</f>
        <v>0</v>
      </c>
      <c r="DV695" s="9"/>
      <c r="DW695" s="10"/>
      <c r="DX695" s="11"/>
      <c r="DY695" s="6">
        <f>SUMIF(DZ$129:DZ$159,$D695,EB$129:EB$159)</f>
        <v>0</v>
      </c>
      <c r="DZ695" s="9"/>
      <c r="EA695" s="10"/>
      <c r="EB695" s="11"/>
      <c r="EC695" s="6">
        <f>SUMIF(ED$129:ED$159,$D695,EF$129:EF$159)</f>
        <v>0</v>
      </c>
      <c r="ED695" s="9"/>
      <c r="EE695" s="10"/>
      <c r="EF695" s="11"/>
      <c r="EG695" s="6">
        <f>SUMIF(EH$129:EH$159,$D695,EJ$129:EJ$159)</f>
        <v>0</v>
      </c>
      <c r="EH695" s="9"/>
      <c r="EI695" s="10"/>
      <c r="EJ695" s="11"/>
      <c r="EK695" s="6">
        <f>SUMIF(EL$129:EL$159,$D695,EN$129:EN$159)</f>
        <v>0</v>
      </c>
      <c r="EL695" s="9"/>
      <c r="EM695" s="10"/>
      <c r="EN695" s="11"/>
      <c r="EO695" s="6">
        <f>SUMIF(EP$129:EP$159,$D695,ER$129:ER$159)</f>
        <v>0</v>
      </c>
      <c r="EP695" s="9"/>
      <c r="EQ695" s="10"/>
      <c r="ER695" s="11"/>
      <c r="ES695" s="6">
        <f>SUMIF(ET$129:ET$159,$D695,EV$129:EV$159)</f>
        <v>0</v>
      </c>
      <c r="ET695" s="9"/>
      <c r="EU695" s="10"/>
      <c r="EV695" s="11"/>
      <c r="EW695" s="6">
        <f>SUMIF(EX$129:EX$159,$D695,EZ$129:EZ$159)</f>
        <v>0</v>
      </c>
      <c r="EX695" s="9"/>
      <c r="EY695" s="10"/>
      <c r="EZ695" s="11"/>
      <c r="FA695" s="6">
        <f>SUMIF(FB$129:FB$159,$D695,FD$129:FD$159)</f>
        <v>0</v>
      </c>
      <c r="FB695" s="9"/>
      <c r="FC695" s="10"/>
      <c r="FD695" s="11"/>
      <c r="FE695" s="6">
        <f>SUMIF(FF$129:FF$159,$D695,FH$129:FH$159)</f>
        <v>0</v>
      </c>
      <c r="FF695" s="9"/>
      <c r="FG695" s="10"/>
      <c r="FH695" s="11"/>
      <c r="FI695" s="6">
        <f>SUMIF(FJ$129:FJ$159,$D695,FL$129:FL$159)</f>
        <v>0</v>
      </c>
      <c r="FJ695" s="9"/>
      <c r="FK695" s="10"/>
      <c r="FL695" s="11"/>
      <c r="FM695" s="6">
        <f>SUMIF(FN$129:FN$159,$D695,FP$129:FP$159)</f>
        <v>0</v>
      </c>
      <c r="FN695" s="9"/>
      <c r="FO695" s="10"/>
      <c r="FP695" s="11"/>
      <c r="FQ695" s="6">
        <f>SUMIF(FR$129:FR$159,$D695,FT$129:FT$159)</f>
        <v>0</v>
      </c>
      <c r="FR695" s="9"/>
      <c r="FS695" s="10"/>
      <c r="FT695" s="11"/>
      <c r="FU695" s="6">
        <f>SUMIF(FV$129:FV$159,$D695,FX$129:FX$159)</f>
        <v>0</v>
      </c>
      <c r="FV695" s="9"/>
      <c r="FW695" s="10"/>
      <c r="FX695" s="11"/>
      <c r="FY695" s="6">
        <f>SUMIF(FZ$129:FZ$159,$D695,GB$129:GB$159)</f>
        <v>0</v>
      </c>
      <c r="FZ695" s="9"/>
      <c r="GA695" s="10"/>
      <c r="GB695" s="11"/>
      <c r="GC695" s="6">
        <f>SUMIF(GD$129:GD$159,$D695,GF$129:GF$159)</f>
        <v>0</v>
      </c>
      <c r="GD695" s="9"/>
      <c r="GE695" s="10"/>
      <c r="GF695" s="11"/>
      <c r="GG695" s="6">
        <f>SUMIF(GH$129:GH$159,$D695,GJ$129:GJ$159)</f>
        <v>0</v>
      </c>
      <c r="GH695" s="9"/>
      <c r="GI695" s="10"/>
      <c r="GJ695" s="11"/>
      <c r="GK695" s="6">
        <f>SUMIF(GL$129:GL$159,$D695,GN$129:GN$159)</f>
        <v>0</v>
      </c>
      <c r="GL695" s="9"/>
      <c r="GM695" s="10"/>
      <c r="GN695" s="11"/>
      <c r="GO695" s="6">
        <f>SUMIF(GP$129:GP$159,$D695,GR$129:GR$159)</f>
        <v>0</v>
      </c>
      <c r="GP695" s="9"/>
      <c r="GQ695" s="10"/>
      <c r="GR695" s="11"/>
      <c r="GS695" s="6">
        <f>SUMIF(GT$129:GT$159,$D695,GV$129:GV$159)</f>
        <v>0</v>
      </c>
      <c r="GT695" s="9"/>
      <c r="GU695" s="10"/>
      <c r="GV695" s="20"/>
      <c r="GW695" s="19">
        <f t="shared" si="16"/>
        <v>0</v>
      </c>
      <c r="GX695" s="472"/>
      <c r="GY695" s="473"/>
    </row>
    <row r="696" spans="1:207" ht="30.75" customHeight="1">
      <c r="A696" s="210" t="s">
        <v>80</v>
      </c>
      <c r="B696" s="470"/>
      <c r="C696" s="177" t="s">
        <v>383</v>
      </c>
      <c r="D696" s="155" t="s">
        <v>384</v>
      </c>
      <c r="E696" s="206">
        <f>SUMIF(F$160:F$190,$D696,H$160:H$190)</f>
        <v>0</v>
      </c>
      <c r="F696" s="9"/>
      <c r="G696" s="10"/>
      <c r="H696" s="11"/>
      <c r="I696" s="6">
        <f>SUMIF(J$160:J$190,$D696,L$160:L$190)</f>
        <v>0</v>
      </c>
      <c r="J696" s="9"/>
      <c r="K696" s="10"/>
      <c r="L696" s="11"/>
      <c r="M696" s="6">
        <f>SUMIF(N$160:N$190,$D696,P$160:P$190)</f>
        <v>0</v>
      </c>
      <c r="N696" s="9"/>
      <c r="O696" s="10"/>
      <c r="P696" s="11"/>
      <c r="Q696" s="6">
        <f>SUMIF(R$160:R$190,$D696,T$160:T$190)</f>
        <v>0</v>
      </c>
      <c r="R696" s="9"/>
      <c r="S696" s="10"/>
      <c r="T696" s="11"/>
      <c r="U696" s="6">
        <f>SUMIF(V$160:V$190,$D696,X$160:X$190)</f>
        <v>0</v>
      </c>
      <c r="V696" s="9"/>
      <c r="W696" s="10"/>
      <c r="X696" s="11"/>
      <c r="Y696" s="6">
        <f>SUMIF(Z$160:Z$190,$D696,AB$160:AB$190)</f>
        <v>0</v>
      </c>
      <c r="Z696" s="9"/>
      <c r="AA696" s="10"/>
      <c r="AB696" s="11"/>
      <c r="AC696" s="6">
        <f>SUMIF(AD$160:AD$190,$D696,AF$160:AF$190)</f>
        <v>0</v>
      </c>
      <c r="AD696" s="9"/>
      <c r="AE696" s="10"/>
      <c r="AF696" s="11"/>
      <c r="AG696" s="6">
        <f>SUMIF(AH$160:AH$190,$D696,AJ$160:AJ$190)</f>
        <v>0</v>
      </c>
      <c r="AH696" s="9"/>
      <c r="AI696" s="10"/>
      <c r="AJ696" s="11"/>
      <c r="AK696" s="6">
        <f>SUMIF(AL$160:AL$190,$D696,AN$160:AN$190)</f>
        <v>0</v>
      </c>
      <c r="AL696" s="9"/>
      <c r="AM696" s="10"/>
      <c r="AN696" s="11"/>
      <c r="AO696" s="6">
        <f>SUMIF(AP$160:AP$190,$D696,AR$160:AR$190)</f>
        <v>0</v>
      </c>
      <c r="AP696" s="9"/>
      <c r="AQ696" s="10"/>
      <c r="AR696" s="11"/>
      <c r="AS696" s="6">
        <f>SUMIF(AT$160:AT$190,$D696,AV$160:AV$190)</f>
        <v>0</v>
      </c>
      <c r="AT696" s="9"/>
      <c r="AU696" s="10"/>
      <c r="AV696" s="11"/>
      <c r="AW696" s="6">
        <f>SUMIF(AX$160:AX$190,$D696,AZ$160:AZ$190)</f>
        <v>0</v>
      </c>
      <c r="AX696" s="9"/>
      <c r="AY696" s="10"/>
      <c r="AZ696" s="11"/>
      <c r="BA696" s="6">
        <f>SUMIF(BB$160:BB$190,$D696,BD$160:BD$190)</f>
        <v>0</v>
      </c>
      <c r="BB696" s="9"/>
      <c r="BC696" s="10"/>
      <c r="BD696" s="11"/>
      <c r="BE696" s="6">
        <f>SUMIF(BF$160:BF$190,$D696,BH$160:BH$190)</f>
        <v>0</v>
      </c>
      <c r="BF696" s="9"/>
      <c r="BG696" s="10"/>
      <c r="BH696" s="11"/>
      <c r="BI696" s="6">
        <f>SUMIF(BJ$160:BJ$190,$D696,BL$160:BL$190)</f>
        <v>0</v>
      </c>
      <c r="BJ696" s="9"/>
      <c r="BK696" s="10"/>
      <c r="BL696" s="11"/>
      <c r="BM696" s="6">
        <f>SUMIF(BN$160:BN$190,$D696,BP$160:BP$190)</f>
        <v>0</v>
      </c>
      <c r="BN696" s="9"/>
      <c r="BO696" s="10"/>
      <c r="BP696" s="11"/>
      <c r="BQ696" s="6">
        <f>SUMIF(BR$160:BR$190,$D696,BT$160:BT$190)</f>
        <v>0</v>
      </c>
      <c r="BR696" s="9"/>
      <c r="BS696" s="10"/>
      <c r="BT696" s="11"/>
      <c r="BU696" s="6">
        <f>SUMIF(BV$160:BV$190,$D696,BX$160:BX$190)</f>
        <v>0</v>
      </c>
      <c r="BV696" s="9"/>
      <c r="BW696" s="10"/>
      <c r="BX696" s="11"/>
      <c r="BY696" s="6">
        <f>SUMIF(BZ$160:BZ$190,$D696,CB$160:CB$190)</f>
        <v>0</v>
      </c>
      <c r="BZ696" s="9"/>
      <c r="CA696" s="10"/>
      <c r="CB696" s="11"/>
      <c r="CC696" s="6">
        <f>SUMIF(CD$160:CD$190,$D696,CF$160:CF$190)</f>
        <v>0</v>
      </c>
      <c r="CD696" s="9"/>
      <c r="CE696" s="10"/>
      <c r="CF696" s="11"/>
      <c r="CG696" s="6">
        <f>SUMIF(CH$160:CH$190,$D696,CJ$160:CJ$190)</f>
        <v>0</v>
      </c>
      <c r="CH696" s="9"/>
      <c r="CI696" s="10"/>
      <c r="CJ696" s="11"/>
      <c r="CK696" s="6">
        <f>SUMIF(CL$160:CL$190,$D696,CN$160:CN$190)</f>
        <v>0</v>
      </c>
      <c r="CL696" s="9"/>
      <c r="CM696" s="10"/>
      <c r="CN696" s="11"/>
      <c r="CO696" s="6">
        <f>SUMIF(CP$160:CP$190,$D696,CR$160:CR$190)</f>
        <v>0</v>
      </c>
      <c r="CP696" s="9"/>
      <c r="CQ696" s="10"/>
      <c r="CR696" s="11"/>
      <c r="CS696" s="6">
        <f>SUMIF(CT$160:CT$190,$D696,CV$160:CV$190)</f>
        <v>0</v>
      </c>
      <c r="CT696" s="9"/>
      <c r="CU696" s="10"/>
      <c r="CV696" s="11"/>
      <c r="CW696" s="6">
        <f>SUMIF(CX$160:CX$190,$D696,CZ$160:CZ$190)</f>
        <v>0</v>
      </c>
      <c r="CX696" s="9"/>
      <c r="CY696" s="10"/>
      <c r="CZ696" s="11"/>
      <c r="DA696" s="6">
        <f>SUMIF(DB$160:DB$190,$D696,DD$160:DD$190)</f>
        <v>0</v>
      </c>
      <c r="DB696" s="9"/>
      <c r="DC696" s="10"/>
      <c r="DD696" s="11"/>
      <c r="DE696" s="6">
        <f>SUMIF(DF$160:DF$190,$D696,DH$160:DH$190)</f>
        <v>0</v>
      </c>
      <c r="DF696" s="9"/>
      <c r="DG696" s="10"/>
      <c r="DH696" s="11"/>
      <c r="DI696" s="6">
        <f>SUMIF(DJ$160:DJ$190,$D696,DL$160:DL$190)</f>
        <v>0</v>
      </c>
      <c r="DJ696" s="9"/>
      <c r="DK696" s="10"/>
      <c r="DL696" s="11"/>
      <c r="DM696" s="6">
        <f>SUMIF(DN$160:DN$190,$D696,DP$160:DP$190)</f>
        <v>0</v>
      </c>
      <c r="DN696" s="9"/>
      <c r="DO696" s="10"/>
      <c r="DP696" s="11"/>
      <c r="DQ696" s="6">
        <f>SUMIF(DR$160:DR$190,$D696,DT$160:DT$190)</f>
        <v>0</v>
      </c>
      <c r="DR696" s="9"/>
      <c r="DS696" s="10"/>
      <c r="DT696" s="11"/>
      <c r="DU696" s="6">
        <f>SUMIF(DV$160:DV$190,$D696,DX$160:DX$190)</f>
        <v>0</v>
      </c>
      <c r="DV696" s="9"/>
      <c r="DW696" s="10"/>
      <c r="DX696" s="11"/>
      <c r="DY696" s="6">
        <f>SUMIF(DZ$160:DZ$190,$D696,EB$160:EB$190)</f>
        <v>0</v>
      </c>
      <c r="DZ696" s="9"/>
      <c r="EA696" s="10"/>
      <c r="EB696" s="11"/>
      <c r="EC696" s="6">
        <f>SUMIF(ED$160:ED$190,$D696,EF$160:EF$190)</f>
        <v>0</v>
      </c>
      <c r="ED696" s="9"/>
      <c r="EE696" s="10"/>
      <c r="EF696" s="11"/>
      <c r="EG696" s="6">
        <f>SUMIF(EH$160:EH$190,$D696,EJ$160:EJ$190)</f>
        <v>0</v>
      </c>
      <c r="EH696" s="9"/>
      <c r="EI696" s="10"/>
      <c r="EJ696" s="11"/>
      <c r="EK696" s="6">
        <f>SUMIF(EL$160:EL$190,$D696,EN$160:EN$190)</f>
        <v>0</v>
      </c>
      <c r="EL696" s="9"/>
      <c r="EM696" s="10"/>
      <c r="EN696" s="11"/>
      <c r="EO696" s="6">
        <f>SUMIF(EP$160:EP$190,$D696,ER$160:ER$190)</f>
        <v>0</v>
      </c>
      <c r="EP696" s="9"/>
      <c r="EQ696" s="10"/>
      <c r="ER696" s="11"/>
      <c r="ES696" s="6">
        <f>SUMIF(ET$160:ET$190,$D696,EV$160:EV$190)</f>
        <v>0</v>
      </c>
      <c r="ET696" s="9"/>
      <c r="EU696" s="10"/>
      <c r="EV696" s="11"/>
      <c r="EW696" s="6">
        <f>SUMIF(EX$160:EX$190,$D696,EZ$160:EZ$190)</f>
        <v>0</v>
      </c>
      <c r="EX696" s="9"/>
      <c r="EY696" s="10"/>
      <c r="EZ696" s="11"/>
      <c r="FA696" s="6">
        <f>SUMIF(FB$160:FB$190,$D696,FD$160:FD$190)</f>
        <v>0</v>
      </c>
      <c r="FB696" s="9"/>
      <c r="FC696" s="10"/>
      <c r="FD696" s="11"/>
      <c r="FE696" s="6">
        <f>SUMIF(FF$160:FF$190,$D696,FH$160:FH$190)</f>
        <v>0</v>
      </c>
      <c r="FF696" s="9"/>
      <c r="FG696" s="10"/>
      <c r="FH696" s="11"/>
      <c r="FI696" s="6">
        <f>SUMIF(FJ$160:FJ$190,$D696,FL$160:FL$190)</f>
        <v>0</v>
      </c>
      <c r="FJ696" s="9"/>
      <c r="FK696" s="10"/>
      <c r="FL696" s="11"/>
      <c r="FM696" s="6">
        <f>SUMIF(FN$160:FN$190,$D696,FP$160:FP$190)</f>
        <v>0</v>
      </c>
      <c r="FN696" s="9"/>
      <c r="FO696" s="10"/>
      <c r="FP696" s="11"/>
      <c r="FQ696" s="6">
        <f>SUMIF(FR$160:FR$190,$D696,FT$160:FT$190)</f>
        <v>0</v>
      </c>
      <c r="FR696" s="9"/>
      <c r="FS696" s="10"/>
      <c r="FT696" s="11"/>
      <c r="FU696" s="6">
        <f>SUMIF(FV$160:FV$190,$D696,FX$160:FX$190)</f>
        <v>0</v>
      </c>
      <c r="FV696" s="9"/>
      <c r="FW696" s="10"/>
      <c r="FX696" s="11"/>
      <c r="FY696" s="6">
        <f>SUMIF(FZ$160:FZ$190,$D696,GB$160:GB$190)</f>
        <v>0</v>
      </c>
      <c r="FZ696" s="9"/>
      <c r="GA696" s="10"/>
      <c r="GB696" s="11"/>
      <c r="GC696" s="6">
        <f>SUMIF(GD$160:GD$190,$D696,GF$160:GF$190)</f>
        <v>0</v>
      </c>
      <c r="GD696" s="9"/>
      <c r="GE696" s="10"/>
      <c r="GF696" s="11"/>
      <c r="GG696" s="6">
        <f>SUMIF(GH$160:GH$190,$D696,GJ$160:GJ$190)</f>
        <v>0</v>
      </c>
      <c r="GH696" s="9"/>
      <c r="GI696" s="10"/>
      <c r="GJ696" s="11"/>
      <c r="GK696" s="6">
        <f>SUMIF(GL$160:GL$190,$D696,GN$160:GN$190)</f>
        <v>0</v>
      </c>
      <c r="GL696" s="9"/>
      <c r="GM696" s="10"/>
      <c r="GN696" s="11"/>
      <c r="GO696" s="6">
        <f>SUMIF(GP$160:GP$190,$D696,GR$160:GR$190)</f>
        <v>0</v>
      </c>
      <c r="GP696" s="9"/>
      <c r="GQ696" s="10"/>
      <c r="GR696" s="11"/>
      <c r="GS696" s="6">
        <f>SUMIF(GT$160:GT$190,$D696,GV$160:GV$190)</f>
        <v>0</v>
      </c>
      <c r="GT696" s="9"/>
      <c r="GU696" s="10"/>
      <c r="GV696" s="20"/>
      <c r="GW696" s="19">
        <f t="shared" si="16"/>
        <v>0</v>
      </c>
      <c r="GX696" s="472"/>
      <c r="GY696" s="473"/>
    </row>
    <row r="697" spans="1:207" ht="30.75" customHeight="1">
      <c r="A697" s="210" t="s">
        <v>81</v>
      </c>
      <c r="B697" s="470"/>
      <c r="C697" s="177" t="s">
        <v>383</v>
      </c>
      <c r="D697" s="155" t="s">
        <v>384</v>
      </c>
      <c r="E697" s="206">
        <f>SUMIF(F$191:F$221,$D697,H$191:H$221)</f>
        <v>0</v>
      </c>
      <c r="F697" s="9"/>
      <c r="G697" s="10"/>
      <c r="H697" s="11"/>
      <c r="I697" s="6">
        <f>SUMIF(J$191:J$221,$D697,L$191:L$221)</f>
        <v>0</v>
      </c>
      <c r="J697" s="9"/>
      <c r="K697" s="10"/>
      <c r="L697" s="11"/>
      <c r="M697" s="6">
        <f>SUMIF(N$191:N$221,$D697,P$191:P$221)</f>
        <v>0</v>
      </c>
      <c r="N697" s="9"/>
      <c r="O697" s="10"/>
      <c r="P697" s="11"/>
      <c r="Q697" s="6">
        <f>SUMIF(R$191:R$221,$D697,T$191:T$221)</f>
        <v>0</v>
      </c>
      <c r="R697" s="9"/>
      <c r="S697" s="10"/>
      <c r="T697" s="11"/>
      <c r="U697" s="6">
        <f>SUMIF(V$191:V$221,$D697,X$191:X$221)</f>
        <v>0</v>
      </c>
      <c r="V697" s="9"/>
      <c r="W697" s="10"/>
      <c r="X697" s="11"/>
      <c r="Y697" s="6">
        <f>SUMIF(Z$191:Z$221,$D697,AB$191:AB$221)</f>
        <v>0</v>
      </c>
      <c r="Z697" s="9"/>
      <c r="AA697" s="10"/>
      <c r="AB697" s="11"/>
      <c r="AC697" s="6">
        <f>SUMIF(AD$191:AD$221,$D697,AF$191:AF$221)</f>
        <v>0</v>
      </c>
      <c r="AD697" s="9"/>
      <c r="AE697" s="10"/>
      <c r="AF697" s="11"/>
      <c r="AG697" s="6">
        <f>SUMIF(AH$191:AH$221,$D697,AJ$191:AJ$221)</f>
        <v>0</v>
      </c>
      <c r="AH697" s="9"/>
      <c r="AI697" s="10"/>
      <c r="AJ697" s="11"/>
      <c r="AK697" s="6">
        <f>SUMIF(AL$191:AL$221,$D697,AN$191:AN$221)</f>
        <v>0</v>
      </c>
      <c r="AL697" s="9"/>
      <c r="AM697" s="10"/>
      <c r="AN697" s="11"/>
      <c r="AO697" s="6">
        <f>SUMIF(AP$191:AP$221,$D697,AR$191:AR$221)</f>
        <v>0</v>
      </c>
      <c r="AP697" s="9"/>
      <c r="AQ697" s="10"/>
      <c r="AR697" s="11"/>
      <c r="AS697" s="6">
        <f>SUMIF(AT$191:AT$221,$D697,AV$191:AV$221)</f>
        <v>0</v>
      </c>
      <c r="AT697" s="9"/>
      <c r="AU697" s="10"/>
      <c r="AV697" s="11"/>
      <c r="AW697" s="6">
        <f>SUMIF(AX$191:AX$221,$D697,AZ$191:AZ$221)</f>
        <v>0</v>
      </c>
      <c r="AX697" s="9"/>
      <c r="AY697" s="10"/>
      <c r="AZ697" s="11"/>
      <c r="BA697" s="6">
        <f>SUMIF(BB$191:BB$221,$D697,BD$191:BD$221)</f>
        <v>0</v>
      </c>
      <c r="BB697" s="9"/>
      <c r="BC697" s="10"/>
      <c r="BD697" s="11"/>
      <c r="BE697" s="6">
        <f>SUMIF(BF$191:BF$221,$D697,BH$191:BH$221)</f>
        <v>0</v>
      </c>
      <c r="BF697" s="9"/>
      <c r="BG697" s="10"/>
      <c r="BH697" s="11"/>
      <c r="BI697" s="6">
        <f>SUMIF(BJ$191:BJ$221,$D697,BL$191:BL$221)</f>
        <v>0</v>
      </c>
      <c r="BJ697" s="9"/>
      <c r="BK697" s="10"/>
      <c r="BL697" s="11"/>
      <c r="BM697" s="6">
        <f>SUMIF(BN$191:BN$221,$D697,BP$191:BP$221)</f>
        <v>0</v>
      </c>
      <c r="BN697" s="9"/>
      <c r="BO697" s="10"/>
      <c r="BP697" s="11"/>
      <c r="BQ697" s="6">
        <f>SUMIF(BR$191:BR$221,$D697,BT$191:BT$221)</f>
        <v>0</v>
      </c>
      <c r="BR697" s="9"/>
      <c r="BS697" s="10"/>
      <c r="BT697" s="11"/>
      <c r="BU697" s="6">
        <f>SUMIF(BV$191:BV$221,$D697,BX$191:BX$221)</f>
        <v>0</v>
      </c>
      <c r="BV697" s="9"/>
      <c r="BW697" s="10"/>
      <c r="BX697" s="11"/>
      <c r="BY697" s="6">
        <f>SUMIF(BZ$191:BZ$221,$D697,CB$191:CB$221)</f>
        <v>0</v>
      </c>
      <c r="BZ697" s="9"/>
      <c r="CA697" s="10"/>
      <c r="CB697" s="11"/>
      <c r="CC697" s="6">
        <f>SUMIF(CD$191:CD$221,$D697,CF$191:CF$221)</f>
        <v>0</v>
      </c>
      <c r="CD697" s="9"/>
      <c r="CE697" s="10"/>
      <c r="CF697" s="11"/>
      <c r="CG697" s="6">
        <f>SUMIF(CH$191:CH$221,$D697,CJ$191:CJ$221)</f>
        <v>0</v>
      </c>
      <c r="CH697" s="9"/>
      <c r="CI697" s="10"/>
      <c r="CJ697" s="11"/>
      <c r="CK697" s="6">
        <f>SUMIF(CL$191:CL$221,$D697,CN$191:CN$221)</f>
        <v>0</v>
      </c>
      <c r="CL697" s="9"/>
      <c r="CM697" s="10"/>
      <c r="CN697" s="11"/>
      <c r="CO697" s="6">
        <f>SUMIF(CP$191:CP$221,$D697,CR$191:CR$221)</f>
        <v>0</v>
      </c>
      <c r="CP697" s="9"/>
      <c r="CQ697" s="10"/>
      <c r="CR697" s="11"/>
      <c r="CS697" s="6">
        <f>SUMIF(CT$191:CT$221,$D697,CV$191:CV$221)</f>
        <v>0</v>
      </c>
      <c r="CT697" s="9"/>
      <c r="CU697" s="10"/>
      <c r="CV697" s="11"/>
      <c r="CW697" s="6">
        <f>SUMIF(CX$191:CX$221,$D697,CZ$191:CZ$221)</f>
        <v>0</v>
      </c>
      <c r="CX697" s="9"/>
      <c r="CY697" s="10"/>
      <c r="CZ697" s="11"/>
      <c r="DA697" s="6">
        <f>SUMIF(DB$191:DB$221,$D697,DD$191:DD$221)</f>
        <v>0</v>
      </c>
      <c r="DB697" s="9"/>
      <c r="DC697" s="10"/>
      <c r="DD697" s="11"/>
      <c r="DE697" s="6">
        <f>SUMIF(DF$191:DF$221,$D697,DH$191:DH$221)</f>
        <v>0</v>
      </c>
      <c r="DF697" s="9"/>
      <c r="DG697" s="10"/>
      <c r="DH697" s="11"/>
      <c r="DI697" s="6">
        <f>SUMIF(DJ$191:DJ$221,$D697,DL$191:DL$221)</f>
        <v>0</v>
      </c>
      <c r="DJ697" s="9"/>
      <c r="DK697" s="10"/>
      <c r="DL697" s="11"/>
      <c r="DM697" s="6">
        <f>SUMIF(DN$191:DN$221,$D697,DP$191:DP$221)</f>
        <v>0</v>
      </c>
      <c r="DN697" s="9"/>
      <c r="DO697" s="10"/>
      <c r="DP697" s="11"/>
      <c r="DQ697" s="6">
        <f>SUMIF(DR$191:DR$221,$D697,DT$191:DT$221)</f>
        <v>0</v>
      </c>
      <c r="DR697" s="9"/>
      <c r="DS697" s="10"/>
      <c r="DT697" s="11"/>
      <c r="DU697" s="6">
        <f>SUMIF(DV$191:DV$221,$D697,DX$191:DX$221)</f>
        <v>0</v>
      </c>
      <c r="DV697" s="9"/>
      <c r="DW697" s="10"/>
      <c r="DX697" s="11"/>
      <c r="DY697" s="6">
        <f>SUMIF(DZ$191:DZ$221,$D697,EB$191:EB$221)</f>
        <v>0</v>
      </c>
      <c r="DZ697" s="9"/>
      <c r="EA697" s="10"/>
      <c r="EB697" s="11"/>
      <c r="EC697" s="6">
        <f>SUMIF(ED$191:ED$221,$D697,EF$191:EF$221)</f>
        <v>0</v>
      </c>
      <c r="ED697" s="9"/>
      <c r="EE697" s="10"/>
      <c r="EF697" s="11"/>
      <c r="EG697" s="6">
        <f>SUMIF(EH$191:EH$221,$D697,EJ$191:EJ$221)</f>
        <v>0</v>
      </c>
      <c r="EH697" s="9"/>
      <c r="EI697" s="10"/>
      <c r="EJ697" s="11"/>
      <c r="EK697" s="6">
        <f>SUMIF(EL$191:EL$221,$D697,EN$191:EN$221)</f>
        <v>0</v>
      </c>
      <c r="EL697" s="9"/>
      <c r="EM697" s="10"/>
      <c r="EN697" s="11"/>
      <c r="EO697" s="6">
        <f>SUMIF(EP$191:EP$221,$D697,ER$191:ER$221)</f>
        <v>0</v>
      </c>
      <c r="EP697" s="9"/>
      <c r="EQ697" s="10"/>
      <c r="ER697" s="11"/>
      <c r="ES697" s="6">
        <f>SUMIF(ET$191:ET$221,$D697,EV$191:EV$221)</f>
        <v>0</v>
      </c>
      <c r="ET697" s="9"/>
      <c r="EU697" s="10"/>
      <c r="EV697" s="11"/>
      <c r="EW697" s="6">
        <f>SUMIF(EX$191:EX$221,$D697,EZ$191:EZ$221)</f>
        <v>0</v>
      </c>
      <c r="EX697" s="9"/>
      <c r="EY697" s="10"/>
      <c r="EZ697" s="11"/>
      <c r="FA697" s="6">
        <f>SUMIF(FB$191:FB$221,$D697,FD$191:FD$221)</f>
        <v>0</v>
      </c>
      <c r="FB697" s="9"/>
      <c r="FC697" s="10"/>
      <c r="FD697" s="11"/>
      <c r="FE697" s="6">
        <f>SUMIF(FF$191:FF$221,$D697,FH$191:FH$221)</f>
        <v>0</v>
      </c>
      <c r="FF697" s="9"/>
      <c r="FG697" s="10"/>
      <c r="FH697" s="11"/>
      <c r="FI697" s="6">
        <f>SUMIF(FJ$191:FJ$221,$D697,FL$191:FL$221)</f>
        <v>0</v>
      </c>
      <c r="FJ697" s="9"/>
      <c r="FK697" s="10"/>
      <c r="FL697" s="11"/>
      <c r="FM697" s="6">
        <f>SUMIF(FN$191:FN$221,$D697,FP$191:FP$221)</f>
        <v>0</v>
      </c>
      <c r="FN697" s="9"/>
      <c r="FO697" s="10"/>
      <c r="FP697" s="11"/>
      <c r="FQ697" s="6">
        <f>SUMIF(FR$191:FR$221,$D697,FT$191:FT$221)</f>
        <v>0</v>
      </c>
      <c r="FR697" s="9"/>
      <c r="FS697" s="10"/>
      <c r="FT697" s="11"/>
      <c r="FU697" s="6">
        <f>SUMIF(FV$191:FV$221,$D697,FX$191:FX$221)</f>
        <v>0</v>
      </c>
      <c r="FV697" s="9"/>
      <c r="FW697" s="10"/>
      <c r="FX697" s="11"/>
      <c r="FY697" s="6">
        <f>SUMIF(FZ$191:FZ$221,$D697,GB$191:GB$221)</f>
        <v>0</v>
      </c>
      <c r="FZ697" s="9"/>
      <c r="GA697" s="10"/>
      <c r="GB697" s="11"/>
      <c r="GC697" s="6">
        <f>SUMIF(GD$191:GD$221,$D697,GF$191:GF$221)</f>
        <v>0</v>
      </c>
      <c r="GD697" s="9"/>
      <c r="GE697" s="10"/>
      <c r="GF697" s="11"/>
      <c r="GG697" s="6">
        <f>SUMIF(GH$191:GH$221,$D697,GJ$191:GJ$221)</f>
        <v>0</v>
      </c>
      <c r="GH697" s="9"/>
      <c r="GI697" s="10"/>
      <c r="GJ697" s="11"/>
      <c r="GK697" s="6">
        <f>SUMIF(GL$191:GL$221,$D697,GN$191:GN$221)</f>
        <v>0</v>
      </c>
      <c r="GL697" s="9"/>
      <c r="GM697" s="10"/>
      <c r="GN697" s="11"/>
      <c r="GO697" s="6">
        <f>SUMIF(GP$191:GP$221,$D697,GR$191:GR$221)</f>
        <v>0</v>
      </c>
      <c r="GP697" s="9"/>
      <c r="GQ697" s="10"/>
      <c r="GR697" s="11"/>
      <c r="GS697" s="6">
        <f>SUMIF(GT$191:GT$221,$D697,GV$191:GV$221)</f>
        <v>0</v>
      </c>
      <c r="GT697" s="9"/>
      <c r="GU697" s="10"/>
      <c r="GV697" s="20"/>
      <c r="GW697" s="19">
        <f t="shared" si="16"/>
        <v>0</v>
      </c>
      <c r="GX697" s="472"/>
      <c r="GY697" s="473"/>
    </row>
    <row r="698" spans="1:207" ht="30.75" customHeight="1">
      <c r="A698" s="210" t="s">
        <v>82</v>
      </c>
      <c r="B698" s="470"/>
      <c r="C698" s="177" t="s">
        <v>383</v>
      </c>
      <c r="D698" s="155" t="s">
        <v>384</v>
      </c>
      <c r="E698" s="206">
        <f>SUMIF(F$222:F$252,$D698,H$222:H$252)</f>
        <v>0</v>
      </c>
      <c r="F698" s="9"/>
      <c r="G698" s="10"/>
      <c r="H698" s="11"/>
      <c r="I698" s="6">
        <f>SUMIF(J$222:J$252,$D698,L$222:L$252)</f>
        <v>0</v>
      </c>
      <c r="J698" s="9"/>
      <c r="K698" s="10"/>
      <c r="L698" s="11"/>
      <c r="M698" s="6">
        <f>SUMIF(N$222:N$252,$D698,P$222:P$252)</f>
        <v>0</v>
      </c>
      <c r="N698" s="9"/>
      <c r="O698" s="10"/>
      <c r="P698" s="11"/>
      <c r="Q698" s="6">
        <f>SUMIF(R$222:R$252,$D698,T$222:T$252)</f>
        <v>0</v>
      </c>
      <c r="R698" s="9"/>
      <c r="S698" s="10"/>
      <c r="T698" s="11"/>
      <c r="U698" s="6">
        <f>SUMIF(V$222:V$252,$D698,X$222:X$252)</f>
        <v>0</v>
      </c>
      <c r="V698" s="9"/>
      <c r="W698" s="10"/>
      <c r="X698" s="11"/>
      <c r="Y698" s="6">
        <f>SUMIF(Z$222:Z$252,$D698,AB$222:AB$252)</f>
        <v>0</v>
      </c>
      <c r="Z698" s="9"/>
      <c r="AA698" s="10"/>
      <c r="AB698" s="11"/>
      <c r="AC698" s="6">
        <f>SUMIF(AD$222:AD$252,$D698,AF$222:AF$252)</f>
        <v>0</v>
      </c>
      <c r="AD698" s="9"/>
      <c r="AE698" s="10"/>
      <c r="AF698" s="11"/>
      <c r="AG698" s="6">
        <f>SUMIF(AH$222:AH$252,$D698,AJ$222:AJ$252)</f>
        <v>0</v>
      </c>
      <c r="AH698" s="9"/>
      <c r="AI698" s="10"/>
      <c r="AJ698" s="11"/>
      <c r="AK698" s="6">
        <f>SUMIF(AL$222:AL$252,$D698,AN$222:AN$252)</f>
        <v>0</v>
      </c>
      <c r="AL698" s="9"/>
      <c r="AM698" s="10"/>
      <c r="AN698" s="11"/>
      <c r="AO698" s="6">
        <f>SUMIF(AP$222:AP$252,$D698,AR$222:AR$252)</f>
        <v>0</v>
      </c>
      <c r="AP698" s="9"/>
      <c r="AQ698" s="10"/>
      <c r="AR698" s="11"/>
      <c r="AS698" s="6">
        <f>SUMIF(AT$222:AT$252,$D698,AV$222:AV$252)</f>
        <v>0</v>
      </c>
      <c r="AT698" s="9"/>
      <c r="AU698" s="10"/>
      <c r="AV698" s="11"/>
      <c r="AW698" s="6">
        <f>SUMIF(AX$222:AX$252,$D698,AZ$222:AZ$252)</f>
        <v>0</v>
      </c>
      <c r="AX698" s="9"/>
      <c r="AY698" s="10"/>
      <c r="AZ698" s="11"/>
      <c r="BA698" s="6">
        <f>SUMIF(BB$222:BB$252,$D698,BD$222:BD$252)</f>
        <v>0</v>
      </c>
      <c r="BB698" s="9"/>
      <c r="BC698" s="10"/>
      <c r="BD698" s="11"/>
      <c r="BE698" s="6">
        <f>SUMIF(BF$222:BF$252,$D698,BH$222:BH$252)</f>
        <v>0</v>
      </c>
      <c r="BF698" s="9"/>
      <c r="BG698" s="10"/>
      <c r="BH698" s="11"/>
      <c r="BI698" s="6">
        <f>SUMIF(BJ$222:BJ$252,$D698,BL$222:BL$252)</f>
        <v>0</v>
      </c>
      <c r="BJ698" s="9"/>
      <c r="BK698" s="10"/>
      <c r="BL698" s="11"/>
      <c r="BM698" s="6">
        <f>SUMIF(BN$222:BN$252,$D698,BP$222:BP$252)</f>
        <v>0</v>
      </c>
      <c r="BN698" s="9"/>
      <c r="BO698" s="10"/>
      <c r="BP698" s="11"/>
      <c r="BQ698" s="6">
        <f>SUMIF(BR$222:BR$252,$D698,BT$222:BT$252)</f>
        <v>0</v>
      </c>
      <c r="BR698" s="9"/>
      <c r="BS698" s="10"/>
      <c r="BT698" s="11"/>
      <c r="BU698" s="6">
        <f>SUMIF(BV$222:BV$252,$D698,BX$222:BX$252)</f>
        <v>0</v>
      </c>
      <c r="BV698" s="9"/>
      <c r="BW698" s="10"/>
      <c r="BX698" s="11"/>
      <c r="BY698" s="6">
        <f>SUMIF(BZ$222:BZ$252,$D698,CB$222:CB$252)</f>
        <v>0</v>
      </c>
      <c r="BZ698" s="9"/>
      <c r="CA698" s="10"/>
      <c r="CB698" s="11"/>
      <c r="CC698" s="6">
        <f>SUMIF(CD$222:CD$252,$D698,CF$222:CF$252)</f>
        <v>0</v>
      </c>
      <c r="CD698" s="9"/>
      <c r="CE698" s="10"/>
      <c r="CF698" s="11"/>
      <c r="CG698" s="6">
        <f>SUMIF(CH$222:CH$252,$D698,CJ$222:CJ$252)</f>
        <v>0</v>
      </c>
      <c r="CH698" s="9"/>
      <c r="CI698" s="10"/>
      <c r="CJ698" s="11"/>
      <c r="CK698" s="6">
        <f>SUMIF(CL$222:CL$252,$D698,CN$222:CN$252)</f>
        <v>0</v>
      </c>
      <c r="CL698" s="9"/>
      <c r="CM698" s="10"/>
      <c r="CN698" s="11"/>
      <c r="CO698" s="6">
        <f>SUMIF(CP$222:CP$252,$D698,CR$222:CR$252)</f>
        <v>0</v>
      </c>
      <c r="CP698" s="9"/>
      <c r="CQ698" s="10"/>
      <c r="CR698" s="11"/>
      <c r="CS698" s="6">
        <f>SUMIF(CT$222:CT$252,$D698,CV$222:CV$252)</f>
        <v>0</v>
      </c>
      <c r="CT698" s="9"/>
      <c r="CU698" s="10"/>
      <c r="CV698" s="11"/>
      <c r="CW698" s="6">
        <f>SUMIF(CX$222:CX$252,$D698,CZ$222:CZ$252)</f>
        <v>0</v>
      </c>
      <c r="CX698" s="9"/>
      <c r="CY698" s="10"/>
      <c r="CZ698" s="11"/>
      <c r="DA698" s="6">
        <f>SUMIF(DB$222:DB$252,$D698,DD$222:DD$252)</f>
        <v>0</v>
      </c>
      <c r="DB698" s="9"/>
      <c r="DC698" s="10"/>
      <c r="DD698" s="11"/>
      <c r="DE698" s="6">
        <f>SUMIF(DF$222:DF$252,$D698,DH$222:DH$252)</f>
        <v>0</v>
      </c>
      <c r="DF698" s="9"/>
      <c r="DG698" s="10"/>
      <c r="DH698" s="11"/>
      <c r="DI698" s="6">
        <f>SUMIF(DJ$222:DJ$252,$D698,DL$222:DL$252)</f>
        <v>0</v>
      </c>
      <c r="DJ698" s="9"/>
      <c r="DK698" s="10"/>
      <c r="DL698" s="11"/>
      <c r="DM698" s="6">
        <f>SUMIF(DN$222:DN$252,$D698,DP$222:DP$252)</f>
        <v>0</v>
      </c>
      <c r="DN698" s="9"/>
      <c r="DO698" s="10"/>
      <c r="DP698" s="11"/>
      <c r="DQ698" s="6">
        <f>SUMIF(DR$222:DR$252,$D698,DT$222:DT$252)</f>
        <v>0</v>
      </c>
      <c r="DR698" s="9"/>
      <c r="DS698" s="10"/>
      <c r="DT698" s="11"/>
      <c r="DU698" s="6">
        <f>SUMIF(DV$222:DV$252,$D698,DX$222:DX$252)</f>
        <v>0</v>
      </c>
      <c r="DV698" s="9"/>
      <c r="DW698" s="10"/>
      <c r="DX698" s="11"/>
      <c r="DY698" s="6">
        <f>SUMIF(DZ$222:DZ$252,$D698,EB$222:EB$252)</f>
        <v>0</v>
      </c>
      <c r="DZ698" s="9"/>
      <c r="EA698" s="10"/>
      <c r="EB698" s="11"/>
      <c r="EC698" s="6">
        <f>SUMIF(ED$222:ED$252,$D698,EF$222:EF$252)</f>
        <v>0</v>
      </c>
      <c r="ED698" s="9"/>
      <c r="EE698" s="10"/>
      <c r="EF698" s="11"/>
      <c r="EG698" s="6">
        <f>SUMIF(EH$222:EH$252,$D698,EJ$222:EJ$252)</f>
        <v>0</v>
      </c>
      <c r="EH698" s="9"/>
      <c r="EI698" s="10"/>
      <c r="EJ698" s="11"/>
      <c r="EK698" s="6">
        <f>SUMIF(EL$222:EL$252,$D698,EN$222:EN$252)</f>
        <v>0</v>
      </c>
      <c r="EL698" s="9"/>
      <c r="EM698" s="10"/>
      <c r="EN698" s="11"/>
      <c r="EO698" s="6">
        <f>SUMIF(EP$222:EP$252,$D698,ER$222:ER$252)</f>
        <v>0</v>
      </c>
      <c r="EP698" s="9"/>
      <c r="EQ698" s="10"/>
      <c r="ER698" s="11"/>
      <c r="ES698" s="6">
        <f>SUMIF(ET$222:ET$252,$D698,EV$222:EV$252)</f>
        <v>0</v>
      </c>
      <c r="ET698" s="9"/>
      <c r="EU698" s="10"/>
      <c r="EV698" s="11"/>
      <c r="EW698" s="6">
        <f>SUMIF(EX$222:EX$252,$D698,EZ$222:EZ$252)</f>
        <v>0</v>
      </c>
      <c r="EX698" s="9"/>
      <c r="EY698" s="10"/>
      <c r="EZ698" s="11"/>
      <c r="FA698" s="6">
        <f>SUMIF(FB$222:FB$252,$D698,FD$222:FD$252)</f>
        <v>0</v>
      </c>
      <c r="FB698" s="9"/>
      <c r="FC698" s="10"/>
      <c r="FD698" s="11"/>
      <c r="FE698" s="6">
        <f>SUMIF(FF$222:FF$252,$D698,FH$222:FH$252)</f>
        <v>0</v>
      </c>
      <c r="FF698" s="9"/>
      <c r="FG698" s="10"/>
      <c r="FH698" s="11"/>
      <c r="FI698" s="6">
        <f>SUMIF(FJ$222:FJ$252,$D698,FL$222:FL$252)</f>
        <v>0</v>
      </c>
      <c r="FJ698" s="9"/>
      <c r="FK698" s="10"/>
      <c r="FL698" s="11"/>
      <c r="FM698" s="6">
        <f>SUMIF(FN$222:FN$252,$D698,FP$222:FP$252)</f>
        <v>0</v>
      </c>
      <c r="FN698" s="9"/>
      <c r="FO698" s="10"/>
      <c r="FP698" s="11"/>
      <c r="FQ698" s="6">
        <f>SUMIF(FR$222:FR$252,$D698,FT$222:FT$252)</f>
        <v>0</v>
      </c>
      <c r="FR698" s="9"/>
      <c r="FS698" s="10"/>
      <c r="FT698" s="11"/>
      <c r="FU698" s="6">
        <f>SUMIF(FV$222:FV$252,$D698,FX$222:FX$252)</f>
        <v>0</v>
      </c>
      <c r="FV698" s="9"/>
      <c r="FW698" s="10"/>
      <c r="FX698" s="11"/>
      <c r="FY698" s="6">
        <f>SUMIF(FZ$222:FZ$252,$D698,GB$222:GB$252)</f>
        <v>0</v>
      </c>
      <c r="FZ698" s="9"/>
      <c r="GA698" s="10"/>
      <c r="GB698" s="11"/>
      <c r="GC698" s="6">
        <f>SUMIF(GD$222:GD$252,$D698,GF$222:GF$252)</f>
        <v>0</v>
      </c>
      <c r="GD698" s="9"/>
      <c r="GE698" s="10"/>
      <c r="GF698" s="11"/>
      <c r="GG698" s="6">
        <f>SUMIF(GH$222:GH$252,$D698,GJ$222:GJ$252)</f>
        <v>0</v>
      </c>
      <c r="GH698" s="9"/>
      <c r="GI698" s="10"/>
      <c r="GJ698" s="11"/>
      <c r="GK698" s="6">
        <f>SUMIF(GL$222:GL$252,$D698,GN$222:GN$252)</f>
        <v>0</v>
      </c>
      <c r="GL698" s="9"/>
      <c r="GM698" s="10"/>
      <c r="GN698" s="11"/>
      <c r="GO698" s="6">
        <f>SUMIF(GP$222:GP$252,$D698,GR$222:GR$252)</f>
        <v>0</v>
      </c>
      <c r="GP698" s="9"/>
      <c r="GQ698" s="10"/>
      <c r="GR698" s="11"/>
      <c r="GS698" s="6">
        <f>SUMIF(GT$222:GT$252,$D698,GV$222:GV$252)</f>
        <v>0</v>
      </c>
      <c r="GT698" s="9"/>
      <c r="GU698" s="10"/>
      <c r="GV698" s="20"/>
      <c r="GW698" s="19">
        <f t="shared" si="16"/>
        <v>0</v>
      </c>
      <c r="GX698" s="472"/>
      <c r="GY698" s="473"/>
    </row>
    <row r="699" spans="1:207" ht="30.75" customHeight="1">
      <c r="A699" s="210" t="s">
        <v>83</v>
      </c>
      <c r="B699" s="470"/>
      <c r="C699" s="177" t="s">
        <v>383</v>
      </c>
      <c r="D699" s="155" t="s">
        <v>384</v>
      </c>
      <c r="E699" s="206">
        <f>SUMIF(F$253:F$283,$D699,H$253:H$283)</f>
        <v>0</v>
      </c>
      <c r="F699" s="9"/>
      <c r="G699" s="10"/>
      <c r="H699" s="11"/>
      <c r="I699" s="6">
        <f>SUMIF(J$253:J$283,$D699,L$253:L$283)</f>
        <v>0</v>
      </c>
      <c r="J699" s="9"/>
      <c r="K699" s="10"/>
      <c r="L699" s="11"/>
      <c r="M699" s="6">
        <f>SUMIF(N$253:N$283,$D699,P$253:P$283)</f>
        <v>0</v>
      </c>
      <c r="N699" s="9"/>
      <c r="O699" s="10"/>
      <c r="P699" s="11"/>
      <c r="Q699" s="6">
        <f>SUMIF(R$253:R$283,$D699,T$253:T$283)</f>
        <v>0</v>
      </c>
      <c r="R699" s="9"/>
      <c r="S699" s="10"/>
      <c r="T699" s="11"/>
      <c r="U699" s="6">
        <f>SUMIF(V$253:V$283,$D699,X$253:X$283)</f>
        <v>0</v>
      </c>
      <c r="V699" s="9"/>
      <c r="W699" s="10"/>
      <c r="X699" s="11"/>
      <c r="Y699" s="6">
        <f>SUMIF(Z$253:Z$283,$D699,AB$253:AB$283)</f>
        <v>0</v>
      </c>
      <c r="Z699" s="9"/>
      <c r="AA699" s="10"/>
      <c r="AB699" s="11"/>
      <c r="AC699" s="6">
        <f>SUMIF(AD$253:AD$283,$D699,AF$253:AF$283)</f>
        <v>0</v>
      </c>
      <c r="AD699" s="9"/>
      <c r="AE699" s="10"/>
      <c r="AF699" s="11"/>
      <c r="AG699" s="6">
        <f>SUMIF(AH$253:AH$283,$D699,AJ$253:AJ$283)</f>
        <v>0</v>
      </c>
      <c r="AH699" s="9"/>
      <c r="AI699" s="10"/>
      <c r="AJ699" s="11"/>
      <c r="AK699" s="6">
        <f>SUMIF(AL$253:AL$283,$D699,AN$253:AN$283)</f>
        <v>0</v>
      </c>
      <c r="AL699" s="9"/>
      <c r="AM699" s="10"/>
      <c r="AN699" s="11"/>
      <c r="AO699" s="6">
        <f>SUMIF(AP$253:AP$283,$D699,AR$253:AR$283)</f>
        <v>0</v>
      </c>
      <c r="AP699" s="9"/>
      <c r="AQ699" s="10"/>
      <c r="AR699" s="11"/>
      <c r="AS699" s="6">
        <f>SUMIF(AT$253:AT$283,$D699,AV$253:AV$283)</f>
        <v>0</v>
      </c>
      <c r="AT699" s="9"/>
      <c r="AU699" s="10"/>
      <c r="AV699" s="11"/>
      <c r="AW699" s="6">
        <f>SUMIF(AX$253:AX$283,$D699,AZ$253:AZ$283)</f>
        <v>0</v>
      </c>
      <c r="AX699" s="9"/>
      <c r="AY699" s="10"/>
      <c r="AZ699" s="11"/>
      <c r="BA699" s="6">
        <f>SUMIF(BB$253:BB$283,$D699,BD$253:BD$283)</f>
        <v>0</v>
      </c>
      <c r="BB699" s="9"/>
      <c r="BC699" s="10"/>
      <c r="BD699" s="11"/>
      <c r="BE699" s="6">
        <f>SUMIF(BF$253:BF$283,$D699,BH$253:BH$283)</f>
        <v>0</v>
      </c>
      <c r="BF699" s="9"/>
      <c r="BG699" s="10"/>
      <c r="BH699" s="11"/>
      <c r="BI699" s="6">
        <f>SUMIF(BJ$253:BJ$283,$D699,BL$253:BL$283)</f>
        <v>0</v>
      </c>
      <c r="BJ699" s="9"/>
      <c r="BK699" s="10"/>
      <c r="BL699" s="11"/>
      <c r="BM699" s="6">
        <f>SUMIF(BN$253:BN$283,$D699,BP$253:BP$283)</f>
        <v>0</v>
      </c>
      <c r="BN699" s="9"/>
      <c r="BO699" s="10"/>
      <c r="BP699" s="11"/>
      <c r="BQ699" s="6">
        <f>SUMIF(BR$253:BR$283,$D699,BT$253:BT$283)</f>
        <v>0</v>
      </c>
      <c r="BR699" s="9"/>
      <c r="BS699" s="10"/>
      <c r="BT699" s="11"/>
      <c r="BU699" s="6">
        <f>SUMIF(BV$253:BV$283,$D699,BX$253:BX$283)</f>
        <v>0</v>
      </c>
      <c r="BV699" s="9"/>
      <c r="BW699" s="10"/>
      <c r="BX699" s="11"/>
      <c r="BY699" s="6">
        <f>SUMIF(BZ$253:BZ$283,$D699,CB$253:CB$283)</f>
        <v>0</v>
      </c>
      <c r="BZ699" s="9"/>
      <c r="CA699" s="10"/>
      <c r="CB699" s="11"/>
      <c r="CC699" s="6">
        <f>SUMIF(CD$253:CD$283,$D699,CF$253:CF$283)</f>
        <v>0</v>
      </c>
      <c r="CD699" s="9"/>
      <c r="CE699" s="10"/>
      <c r="CF699" s="11"/>
      <c r="CG699" s="6">
        <f>SUMIF(CH$253:CH$283,$D699,CJ$253:CJ$283)</f>
        <v>0</v>
      </c>
      <c r="CH699" s="9"/>
      <c r="CI699" s="10"/>
      <c r="CJ699" s="11"/>
      <c r="CK699" s="6">
        <f>SUMIF(CL$253:CL$283,$D699,CN$253:CN$283)</f>
        <v>0</v>
      </c>
      <c r="CL699" s="9"/>
      <c r="CM699" s="10"/>
      <c r="CN699" s="11"/>
      <c r="CO699" s="6">
        <f>SUMIF(CP$253:CP$283,$D699,CR$253:CR$283)</f>
        <v>0</v>
      </c>
      <c r="CP699" s="9"/>
      <c r="CQ699" s="10"/>
      <c r="CR699" s="11"/>
      <c r="CS699" s="6">
        <f>SUMIF(CT$253:CT$283,$D699,CV$253:CV$283)</f>
        <v>0</v>
      </c>
      <c r="CT699" s="9"/>
      <c r="CU699" s="10"/>
      <c r="CV699" s="11"/>
      <c r="CW699" s="6">
        <f>SUMIF(CX$253:CX$283,$D699,CZ$253:CZ$283)</f>
        <v>0</v>
      </c>
      <c r="CX699" s="9"/>
      <c r="CY699" s="10"/>
      <c r="CZ699" s="11"/>
      <c r="DA699" s="6">
        <f>SUMIF(DB$253:DB$283,$D699,DD$253:DD$283)</f>
        <v>0</v>
      </c>
      <c r="DB699" s="9"/>
      <c r="DC699" s="10"/>
      <c r="DD699" s="11"/>
      <c r="DE699" s="6">
        <f>SUMIF(DF$253:DF$283,$D699,DH$253:DH$283)</f>
        <v>0</v>
      </c>
      <c r="DF699" s="9"/>
      <c r="DG699" s="10"/>
      <c r="DH699" s="11"/>
      <c r="DI699" s="6">
        <f>SUMIF(DJ$253:DJ$283,$D699,DL$253:DL$283)</f>
        <v>0</v>
      </c>
      <c r="DJ699" s="9"/>
      <c r="DK699" s="10"/>
      <c r="DL699" s="11"/>
      <c r="DM699" s="6">
        <f>SUMIF(DN$253:DN$283,$D699,DP$253:DP$283)</f>
        <v>0</v>
      </c>
      <c r="DN699" s="9"/>
      <c r="DO699" s="10"/>
      <c r="DP699" s="11"/>
      <c r="DQ699" s="6">
        <f>SUMIF(DR$253:DR$283,$D699,DT$253:DT$283)</f>
        <v>0</v>
      </c>
      <c r="DR699" s="9"/>
      <c r="DS699" s="10"/>
      <c r="DT699" s="11"/>
      <c r="DU699" s="6">
        <f>SUMIF(DV$253:DV$283,$D699,DX$253:DX$283)</f>
        <v>0</v>
      </c>
      <c r="DV699" s="9"/>
      <c r="DW699" s="10"/>
      <c r="DX699" s="11"/>
      <c r="DY699" s="6">
        <f>SUMIF(DZ$253:DZ$283,$D699,EB$253:EB$283)</f>
        <v>0</v>
      </c>
      <c r="DZ699" s="9"/>
      <c r="EA699" s="10"/>
      <c r="EB699" s="11"/>
      <c r="EC699" s="6">
        <f>SUMIF(ED$253:ED$283,$D699,EF$253:EF$283)</f>
        <v>0</v>
      </c>
      <c r="ED699" s="9"/>
      <c r="EE699" s="10"/>
      <c r="EF699" s="11"/>
      <c r="EG699" s="6">
        <f>SUMIF(EH$253:EH$283,$D699,EJ$253:EJ$283)</f>
        <v>0</v>
      </c>
      <c r="EH699" s="9"/>
      <c r="EI699" s="10"/>
      <c r="EJ699" s="11"/>
      <c r="EK699" s="6">
        <f>SUMIF(EL$253:EL$283,$D699,EN$253:EN$283)</f>
        <v>0</v>
      </c>
      <c r="EL699" s="9"/>
      <c r="EM699" s="10"/>
      <c r="EN699" s="11"/>
      <c r="EO699" s="6">
        <f>SUMIF(EP$253:EP$283,$D699,ER$253:ER$283)</f>
        <v>0</v>
      </c>
      <c r="EP699" s="9"/>
      <c r="EQ699" s="10"/>
      <c r="ER699" s="11"/>
      <c r="ES699" s="6">
        <f>SUMIF(ET$253:ET$283,$D699,EV$253:EV$283)</f>
        <v>0</v>
      </c>
      <c r="ET699" s="9"/>
      <c r="EU699" s="10"/>
      <c r="EV699" s="11"/>
      <c r="EW699" s="6">
        <f>SUMIF(EX$253:EX$283,$D699,EZ$253:EZ$283)</f>
        <v>0</v>
      </c>
      <c r="EX699" s="9"/>
      <c r="EY699" s="10"/>
      <c r="EZ699" s="11"/>
      <c r="FA699" s="6">
        <f>SUMIF(FB$253:FB$283,$D699,FD$253:FD$283)</f>
        <v>0</v>
      </c>
      <c r="FB699" s="9"/>
      <c r="FC699" s="10"/>
      <c r="FD699" s="11"/>
      <c r="FE699" s="6">
        <f>SUMIF(FF$253:FF$283,$D699,FH$253:FH$283)</f>
        <v>0</v>
      </c>
      <c r="FF699" s="9"/>
      <c r="FG699" s="10"/>
      <c r="FH699" s="11"/>
      <c r="FI699" s="6">
        <f>SUMIF(FJ$253:FJ$283,$D699,FL$253:FL$283)</f>
        <v>0</v>
      </c>
      <c r="FJ699" s="9"/>
      <c r="FK699" s="10"/>
      <c r="FL699" s="11"/>
      <c r="FM699" s="6">
        <f>SUMIF(FN$253:FN$283,$D699,FP$253:FP$283)</f>
        <v>0</v>
      </c>
      <c r="FN699" s="9"/>
      <c r="FO699" s="10"/>
      <c r="FP699" s="11"/>
      <c r="FQ699" s="6">
        <f>SUMIF(FR$253:FR$283,$D699,FT$253:FT$283)</f>
        <v>0</v>
      </c>
      <c r="FR699" s="9"/>
      <c r="FS699" s="10"/>
      <c r="FT699" s="11"/>
      <c r="FU699" s="6">
        <f>SUMIF(FV$253:FV$283,$D699,FX$253:FX$283)</f>
        <v>0</v>
      </c>
      <c r="FV699" s="9"/>
      <c r="FW699" s="10"/>
      <c r="FX699" s="11"/>
      <c r="FY699" s="6">
        <f>SUMIF(FZ$253:FZ$283,$D699,GB$253:GB$283)</f>
        <v>0</v>
      </c>
      <c r="FZ699" s="9"/>
      <c r="GA699" s="10"/>
      <c r="GB699" s="11"/>
      <c r="GC699" s="6">
        <f>SUMIF(GD$253:GD$283,$D699,GF$253:GF$283)</f>
        <v>0</v>
      </c>
      <c r="GD699" s="9"/>
      <c r="GE699" s="10"/>
      <c r="GF699" s="11"/>
      <c r="GG699" s="6">
        <f>SUMIF(GH$253:GH$283,$D699,GJ$253:GJ$283)</f>
        <v>0</v>
      </c>
      <c r="GH699" s="9"/>
      <c r="GI699" s="10"/>
      <c r="GJ699" s="11"/>
      <c r="GK699" s="6">
        <f>SUMIF(GL$253:GL$283,$D699,GN$253:GN$283)</f>
        <v>0</v>
      </c>
      <c r="GL699" s="9"/>
      <c r="GM699" s="10"/>
      <c r="GN699" s="11"/>
      <c r="GO699" s="6">
        <f>SUMIF(GP$253:GP$283,$D699,GR$253:GR$283)</f>
        <v>0</v>
      </c>
      <c r="GP699" s="9"/>
      <c r="GQ699" s="10"/>
      <c r="GR699" s="11"/>
      <c r="GS699" s="6">
        <f>SUMIF(GT$253:GT$283,$D699,GV$253:GV$283)</f>
        <v>0</v>
      </c>
      <c r="GT699" s="9"/>
      <c r="GU699" s="10"/>
      <c r="GV699" s="20"/>
      <c r="GW699" s="19">
        <f t="shared" ref="GW699:GW762" si="17">SUM(E699:GV699)</f>
        <v>0</v>
      </c>
      <c r="GX699" s="472"/>
      <c r="GY699" s="473"/>
    </row>
    <row r="700" spans="1:207" ht="30.75" customHeight="1">
      <c r="A700" s="210" t="s">
        <v>84</v>
      </c>
      <c r="B700" s="470"/>
      <c r="C700" s="177" t="s">
        <v>383</v>
      </c>
      <c r="D700" s="155" t="s">
        <v>384</v>
      </c>
      <c r="E700" s="206">
        <f>SUMIF(F$284:F$314,$D700,H$284:H$314)</f>
        <v>0</v>
      </c>
      <c r="F700" s="9"/>
      <c r="G700" s="10"/>
      <c r="H700" s="11"/>
      <c r="I700" s="6">
        <f>SUMIF(J$284:J$314,$D700,L$284:L$314)</f>
        <v>0</v>
      </c>
      <c r="J700" s="9"/>
      <c r="K700" s="10"/>
      <c r="L700" s="11"/>
      <c r="M700" s="6">
        <f>SUMIF(N$284:N$314,$D700,P$284:P$314)</f>
        <v>0</v>
      </c>
      <c r="N700" s="9"/>
      <c r="O700" s="10"/>
      <c r="P700" s="11"/>
      <c r="Q700" s="6">
        <f>SUMIF(R$284:R$314,$D700,T$284:T$314)</f>
        <v>0</v>
      </c>
      <c r="R700" s="9"/>
      <c r="S700" s="10"/>
      <c r="T700" s="11"/>
      <c r="U700" s="6">
        <f>SUMIF(V$284:V$314,$D700,X$284:X$314)</f>
        <v>0</v>
      </c>
      <c r="V700" s="9"/>
      <c r="W700" s="10"/>
      <c r="X700" s="11"/>
      <c r="Y700" s="6">
        <f>SUMIF(Z$284:Z$314,$D700,AB$284:AB$314)</f>
        <v>0</v>
      </c>
      <c r="Z700" s="9"/>
      <c r="AA700" s="10"/>
      <c r="AB700" s="11"/>
      <c r="AC700" s="6">
        <f>SUMIF(AD$284:AD$314,$D700,AF$284:AF$314)</f>
        <v>0</v>
      </c>
      <c r="AD700" s="9"/>
      <c r="AE700" s="10"/>
      <c r="AF700" s="11"/>
      <c r="AG700" s="6">
        <f>SUMIF(AH$284:AH$314,$D700,AJ$284:AJ$314)</f>
        <v>0</v>
      </c>
      <c r="AH700" s="9"/>
      <c r="AI700" s="10"/>
      <c r="AJ700" s="11"/>
      <c r="AK700" s="6">
        <f>SUMIF(AL$284:AL$314,$D700,AN$284:AN$314)</f>
        <v>0</v>
      </c>
      <c r="AL700" s="9"/>
      <c r="AM700" s="10"/>
      <c r="AN700" s="11"/>
      <c r="AO700" s="6">
        <f>SUMIF(AP$284:AP$314,$D700,AR$284:AR$314)</f>
        <v>0</v>
      </c>
      <c r="AP700" s="9"/>
      <c r="AQ700" s="10"/>
      <c r="AR700" s="11"/>
      <c r="AS700" s="6">
        <f>SUMIF(AT$284:AT$314,$D700,AV$284:AV$314)</f>
        <v>0</v>
      </c>
      <c r="AT700" s="9"/>
      <c r="AU700" s="10"/>
      <c r="AV700" s="11"/>
      <c r="AW700" s="6">
        <f>SUMIF(AX$284:AX$314,$D700,AZ$284:AZ$314)</f>
        <v>0</v>
      </c>
      <c r="AX700" s="9"/>
      <c r="AY700" s="10"/>
      <c r="AZ700" s="11"/>
      <c r="BA700" s="6">
        <f>SUMIF(BB$284:BB$314,$D700,BD$284:BD$314)</f>
        <v>0</v>
      </c>
      <c r="BB700" s="9"/>
      <c r="BC700" s="10"/>
      <c r="BD700" s="11"/>
      <c r="BE700" s="6">
        <f>SUMIF(BF$284:BF$314,$D700,BH$284:BH$314)</f>
        <v>0</v>
      </c>
      <c r="BF700" s="9"/>
      <c r="BG700" s="10"/>
      <c r="BH700" s="11"/>
      <c r="BI700" s="6">
        <f>SUMIF(BJ$284:BJ$314,$D700,BL$284:BL$314)</f>
        <v>0</v>
      </c>
      <c r="BJ700" s="9"/>
      <c r="BK700" s="10"/>
      <c r="BL700" s="11"/>
      <c r="BM700" s="6">
        <f>SUMIF(BN$284:BN$314,$D700,BP$284:BP$314)</f>
        <v>0</v>
      </c>
      <c r="BN700" s="9"/>
      <c r="BO700" s="10"/>
      <c r="BP700" s="11"/>
      <c r="BQ700" s="6">
        <f>SUMIF(BR$284:BR$314,$D700,BT$284:BT$314)</f>
        <v>0</v>
      </c>
      <c r="BR700" s="9"/>
      <c r="BS700" s="10"/>
      <c r="BT700" s="11"/>
      <c r="BU700" s="6">
        <f>SUMIF(BV$284:BV$314,$D700,BX$284:BX$314)</f>
        <v>0</v>
      </c>
      <c r="BV700" s="9"/>
      <c r="BW700" s="10"/>
      <c r="BX700" s="11"/>
      <c r="BY700" s="6">
        <f>SUMIF(BZ$284:BZ$314,$D700,CB$284:CB$314)</f>
        <v>0</v>
      </c>
      <c r="BZ700" s="9"/>
      <c r="CA700" s="10"/>
      <c r="CB700" s="11"/>
      <c r="CC700" s="6">
        <f>SUMIF(CD$284:CD$314,$D700,CF$284:CF$314)</f>
        <v>0</v>
      </c>
      <c r="CD700" s="9"/>
      <c r="CE700" s="10"/>
      <c r="CF700" s="11"/>
      <c r="CG700" s="6">
        <f>SUMIF(CH$284:CH$314,$D700,CJ$284:CJ$314)</f>
        <v>0</v>
      </c>
      <c r="CH700" s="9"/>
      <c r="CI700" s="10"/>
      <c r="CJ700" s="11"/>
      <c r="CK700" s="6">
        <f>SUMIF(CL$284:CL$314,$D700,CN$284:CN$314)</f>
        <v>0</v>
      </c>
      <c r="CL700" s="9"/>
      <c r="CM700" s="10"/>
      <c r="CN700" s="11"/>
      <c r="CO700" s="6">
        <f>SUMIF(CP$284:CP$314,$D700,CR$284:CR$314)</f>
        <v>0</v>
      </c>
      <c r="CP700" s="9"/>
      <c r="CQ700" s="10"/>
      <c r="CR700" s="11"/>
      <c r="CS700" s="6">
        <f>SUMIF(CT$284:CT$314,$D700,CV$284:CV$314)</f>
        <v>0</v>
      </c>
      <c r="CT700" s="9"/>
      <c r="CU700" s="10"/>
      <c r="CV700" s="11"/>
      <c r="CW700" s="6">
        <f>SUMIF(CX$284:CX$314,$D700,CZ$284:CZ$314)</f>
        <v>0</v>
      </c>
      <c r="CX700" s="9"/>
      <c r="CY700" s="10"/>
      <c r="CZ700" s="11"/>
      <c r="DA700" s="6">
        <f>SUMIF(DB$284:DB$314,$D700,DD$284:DD$314)</f>
        <v>0</v>
      </c>
      <c r="DB700" s="9"/>
      <c r="DC700" s="10"/>
      <c r="DD700" s="11"/>
      <c r="DE700" s="6">
        <f>SUMIF(DF$284:DF$314,$D700,DH$284:DH$314)</f>
        <v>0</v>
      </c>
      <c r="DF700" s="9"/>
      <c r="DG700" s="10"/>
      <c r="DH700" s="11"/>
      <c r="DI700" s="6">
        <f>SUMIF(DJ$284:DJ$314,$D700,DL$284:DL$314)</f>
        <v>0</v>
      </c>
      <c r="DJ700" s="9"/>
      <c r="DK700" s="10"/>
      <c r="DL700" s="11"/>
      <c r="DM700" s="6">
        <f>SUMIF(DN$284:DN$314,$D700,DP$284:DP$314)</f>
        <v>0</v>
      </c>
      <c r="DN700" s="9"/>
      <c r="DO700" s="10"/>
      <c r="DP700" s="11"/>
      <c r="DQ700" s="6">
        <f>SUMIF(DR$284:DR$314,$D700,DT$284:DT$314)</f>
        <v>0</v>
      </c>
      <c r="DR700" s="9"/>
      <c r="DS700" s="10"/>
      <c r="DT700" s="11"/>
      <c r="DU700" s="6">
        <f>SUMIF(DV$284:DV$314,$D700,DX$284:DX$314)</f>
        <v>0</v>
      </c>
      <c r="DV700" s="9"/>
      <c r="DW700" s="10"/>
      <c r="DX700" s="11"/>
      <c r="DY700" s="6">
        <f>SUMIF(DZ$284:DZ$314,$D700,EB$284:EB$314)</f>
        <v>0</v>
      </c>
      <c r="DZ700" s="9"/>
      <c r="EA700" s="10"/>
      <c r="EB700" s="11"/>
      <c r="EC700" s="6">
        <f>SUMIF(ED$284:ED$314,$D700,EF$284:EF$314)</f>
        <v>0</v>
      </c>
      <c r="ED700" s="9"/>
      <c r="EE700" s="10"/>
      <c r="EF700" s="11"/>
      <c r="EG700" s="6">
        <f>SUMIF(EH$284:EH$314,$D700,EJ$284:EJ$314)</f>
        <v>0</v>
      </c>
      <c r="EH700" s="9"/>
      <c r="EI700" s="10"/>
      <c r="EJ700" s="11"/>
      <c r="EK700" s="6">
        <f>SUMIF(EL$284:EL$314,$D700,EN$284:EN$314)</f>
        <v>0</v>
      </c>
      <c r="EL700" s="9"/>
      <c r="EM700" s="10"/>
      <c r="EN700" s="11"/>
      <c r="EO700" s="6">
        <f>SUMIF(EP$284:EP$314,$D700,ER$284:ER$314)</f>
        <v>0</v>
      </c>
      <c r="EP700" s="9"/>
      <c r="EQ700" s="10"/>
      <c r="ER700" s="11"/>
      <c r="ES700" s="6">
        <f>SUMIF(ET$284:ET$314,$D700,EV$284:EV$314)</f>
        <v>0</v>
      </c>
      <c r="ET700" s="9"/>
      <c r="EU700" s="10"/>
      <c r="EV700" s="11"/>
      <c r="EW700" s="6">
        <f>SUMIF(EX$284:EX$314,$D700,EZ$284:EZ$314)</f>
        <v>0</v>
      </c>
      <c r="EX700" s="9"/>
      <c r="EY700" s="10"/>
      <c r="EZ700" s="11"/>
      <c r="FA700" s="6">
        <f>SUMIF(FB$284:FB$314,$D700,FD$284:FD$314)</f>
        <v>0</v>
      </c>
      <c r="FB700" s="9"/>
      <c r="FC700" s="10"/>
      <c r="FD700" s="11"/>
      <c r="FE700" s="6">
        <f>SUMIF(FF$284:FF$314,$D700,FH$284:FH$314)</f>
        <v>0</v>
      </c>
      <c r="FF700" s="9"/>
      <c r="FG700" s="10"/>
      <c r="FH700" s="11"/>
      <c r="FI700" s="6">
        <f>SUMIF(FJ$284:FJ$314,$D700,FL$284:FL$314)</f>
        <v>0</v>
      </c>
      <c r="FJ700" s="9"/>
      <c r="FK700" s="10"/>
      <c r="FL700" s="11"/>
      <c r="FM700" s="6">
        <f>SUMIF(FN$284:FN$314,$D700,FP$284:FP$314)</f>
        <v>0</v>
      </c>
      <c r="FN700" s="9"/>
      <c r="FO700" s="10"/>
      <c r="FP700" s="11"/>
      <c r="FQ700" s="6">
        <f>SUMIF(FR$284:FR$314,$D700,FT$284:FT$314)</f>
        <v>0</v>
      </c>
      <c r="FR700" s="9"/>
      <c r="FS700" s="10"/>
      <c r="FT700" s="11"/>
      <c r="FU700" s="6">
        <f>SUMIF(FV$284:FV$314,$D700,FX$284:FX$314)</f>
        <v>0</v>
      </c>
      <c r="FV700" s="9"/>
      <c r="FW700" s="10"/>
      <c r="FX700" s="11"/>
      <c r="FY700" s="6">
        <f>SUMIF(FZ$284:FZ$314,$D700,GB$284:GB$314)</f>
        <v>0</v>
      </c>
      <c r="FZ700" s="9"/>
      <c r="GA700" s="10"/>
      <c r="GB700" s="11"/>
      <c r="GC700" s="6">
        <f>SUMIF(GD$284:GD$314,$D700,GF$284:GF$314)</f>
        <v>0</v>
      </c>
      <c r="GD700" s="9"/>
      <c r="GE700" s="10"/>
      <c r="GF700" s="11"/>
      <c r="GG700" s="6">
        <f>SUMIF(GH$284:GH$314,$D700,GJ$284:GJ$314)</f>
        <v>0</v>
      </c>
      <c r="GH700" s="9"/>
      <c r="GI700" s="10"/>
      <c r="GJ700" s="11"/>
      <c r="GK700" s="6">
        <f>SUMIF(GL$284:GL$314,$D700,GN$284:GN$314)</f>
        <v>0</v>
      </c>
      <c r="GL700" s="9"/>
      <c r="GM700" s="10"/>
      <c r="GN700" s="11"/>
      <c r="GO700" s="6">
        <f>SUMIF(GP$284:GP$314,$D700,GR$284:GR$314)</f>
        <v>0</v>
      </c>
      <c r="GP700" s="9"/>
      <c r="GQ700" s="10"/>
      <c r="GR700" s="11"/>
      <c r="GS700" s="6">
        <f>SUMIF(GT$284:GT$314,$D700,GV$284:GV$314)</f>
        <v>0</v>
      </c>
      <c r="GT700" s="9"/>
      <c r="GU700" s="10"/>
      <c r="GV700" s="20"/>
      <c r="GW700" s="19">
        <f t="shared" si="17"/>
        <v>0</v>
      </c>
      <c r="GX700" s="472"/>
      <c r="GY700" s="473"/>
    </row>
    <row r="701" spans="1:207" ht="30.75" customHeight="1">
      <c r="A701" s="210" t="s">
        <v>85</v>
      </c>
      <c r="B701" s="470"/>
      <c r="C701" s="177" t="s">
        <v>383</v>
      </c>
      <c r="D701" s="155" t="s">
        <v>384</v>
      </c>
      <c r="E701" s="206">
        <f>SUMIF(F$315:F$345,$D701,H$315:H$345)</f>
        <v>0</v>
      </c>
      <c r="F701" s="9"/>
      <c r="G701" s="10"/>
      <c r="H701" s="11"/>
      <c r="I701" s="6">
        <f>SUMIF(J$315:J$345,$D701,L$315:L$345)</f>
        <v>0</v>
      </c>
      <c r="J701" s="9"/>
      <c r="K701" s="10"/>
      <c r="L701" s="11"/>
      <c r="M701" s="6">
        <f>SUMIF(N$315:N$345,$D701,P$315:P$345)</f>
        <v>0</v>
      </c>
      <c r="N701" s="9"/>
      <c r="O701" s="10"/>
      <c r="P701" s="11"/>
      <c r="Q701" s="6">
        <f>SUMIF(R$315:R$345,$D701,T$315:T$345)</f>
        <v>0</v>
      </c>
      <c r="R701" s="9"/>
      <c r="S701" s="10"/>
      <c r="T701" s="11"/>
      <c r="U701" s="6">
        <f>SUMIF(V$315:V$345,$D701,X$315:X$345)</f>
        <v>0</v>
      </c>
      <c r="V701" s="9"/>
      <c r="W701" s="10"/>
      <c r="X701" s="11"/>
      <c r="Y701" s="6">
        <f>SUMIF(Z$315:Z$345,$D701,AB$315:AB$345)</f>
        <v>0</v>
      </c>
      <c r="Z701" s="9"/>
      <c r="AA701" s="10"/>
      <c r="AB701" s="11"/>
      <c r="AC701" s="6">
        <f>SUMIF(AD$315:AD$345,$D701,AF$315:AF$345)</f>
        <v>0</v>
      </c>
      <c r="AD701" s="9"/>
      <c r="AE701" s="10"/>
      <c r="AF701" s="11"/>
      <c r="AG701" s="6">
        <f>SUMIF(AH$315:AH$345,$D701,AJ$315:AJ$345)</f>
        <v>0</v>
      </c>
      <c r="AH701" s="9"/>
      <c r="AI701" s="10"/>
      <c r="AJ701" s="11"/>
      <c r="AK701" s="6">
        <f>SUMIF(AL$315:AL$345,$D701,AN$315:AN$345)</f>
        <v>0</v>
      </c>
      <c r="AL701" s="9"/>
      <c r="AM701" s="10"/>
      <c r="AN701" s="11"/>
      <c r="AO701" s="6">
        <f>SUMIF(AP$315:AP$345,$D701,AR$315:AR$345)</f>
        <v>0</v>
      </c>
      <c r="AP701" s="9"/>
      <c r="AQ701" s="10"/>
      <c r="AR701" s="11"/>
      <c r="AS701" s="6">
        <f>SUMIF(AT$315:AT$345,$D701,AV$315:AV$345)</f>
        <v>0</v>
      </c>
      <c r="AT701" s="9"/>
      <c r="AU701" s="10"/>
      <c r="AV701" s="11"/>
      <c r="AW701" s="6">
        <f>SUMIF(AX$315:AX$345,$D701,AZ$315:AZ$345)</f>
        <v>0</v>
      </c>
      <c r="AX701" s="9"/>
      <c r="AY701" s="10"/>
      <c r="AZ701" s="11"/>
      <c r="BA701" s="6">
        <f>SUMIF(BB$315:BB$345,$D701,BD$315:BD$345)</f>
        <v>0</v>
      </c>
      <c r="BB701" s="9"/>
      <c r="BC701" s="10"/>
      <c r="BD701" s="11"/>
      <c r="BE701" s="6">
        <f>SUMIF(BF$315:BF$345,$D701,BH$315:BH$345)</f>
        <v>0</v>
      </c>
      <c r="BF701" s="9"/>
      <c r="BG701" s="10"/>
      <c r="BH701" s="11"/>
      <c r="BI701" s="6">
        <f>SUMIF(BJ$315:BJ$345,$D701,BL$315:BL$345)</f>
        <v>0</v>
      </c>
      <c r="BJ701" s="9"/>
      <c r="BK701" s="10"/>
      <c r="BL701" s="11"/>
      <c r="BM701" s="6">
        <f>SUMIF(BN$315:BN$345,$D701,BP$315:BP$345)</f>
        <v>0</v>
      </c>
      <c r="BN701" s="9"/>
      <c r="BO701" s="10"/>
      <c r="BP701" s="11"/>
      <c r="BQ701" s="6">
        <f>SUMIF(BR$315:BR$345,$D701,BT$315:BT$345)</f>
        <v>0</v>
      </c>
      <c r="BR701" s="9"/>
      <c r="BS701" s="10"/>
      <c r="BT701" s="11"/>
      <c r="BU701" s="6">
        <f>SUMIF(BV$315:BV$345,$D701,BX$315:BX$345)</f>
        <v>0</v>
      </c>
      <c r="BV701" s="9"/>
      <c r="BW701" s="10"/>
      <c r="BX701" s="11"/>
      <c r="BY701" s="6">
        <f>SUMIF(BZ$315:BZ$345,$D701,CB$315:CB$345)</f>
        <v>0</v>
      </c>
      <c r="BZ701" s="9"/>
      <c r="CA701" s="10"/>
      <c r="CB701" s="11"/>
      <c r="CC701" s="6">
        <f>SUMIF(CD$315:CD$345,$D701,CF$315:CF$345)</f>
        <v>0</v>
      </c>
      <c r="CD701" s="9"/>
      <c r="CE701" s="10"/>
      <c r="CF701" s="11"/>
      <c r="CG701" s="6">
        <f>SUMIF(CH$315:CH$345,$D701,CJ$315:CJ$345)</f>
        <v>0</v>
      </c>
      <c r="CH701" s="9"/>
      <c r="CI701" s="10"/>
      <c r="CJ701" s="11"/>
      <c r="CK701" s="6">
        <f>SUMIF(CL$315:CL$345,$D701,CN$315:CN$345)</f>
        <v>0</v>
      </c>
      <c r="CL701" s="9"/>
      <c r="CM701" s="10"/>
      <c r="CN701" s="11"/>
      <c r="CO701" s="6">
        <f>SUMIF(CP$315:CP$345,$D701,CR$315:CR$345)</f>
        <v>0</v>
      </c>
      <c r="CP701" s="9"/>
      <c r="CQ701" s="10"/>
      <c r="CR701" s="11"/>
      <c r="CS701" s="6">
        <f>SUMIF(CT$315:CT$345,$D701,CV$315:CV$345)</f>
        <v>0</v>
      </c>
      <c r="CT701" s="9"/>
      <c r="CU701" s="10"/>
      <c r="CV701" s="11"/>
      <c r="CW701" s="6">
        <f>SUMIF(CX$315:CX$345,$D701,CZ$315:CZ$345)</f>
        <v>0</v>
      </c>
      <c r="CX701" s="9"/>
      <c r="CY701" s="10"/>
      <c r="CZ701" s="11"/>
      <c r="DA701" s="6">
        <f>SUMIF(DB$315:DB$345,$D701,DD$315:DD$345)</f>
        <v>0</v>
      </c>
      <c r="DB701" s="9"/>
      <c r="DC701" s="10"/>
      <c r="DD701" s="11"/>
      <c r="DE701" s="6">
        <f>SUMIF(DF$315:DF$345,$D701,DH$315:DH$345)</f>
        <v>0</v>
      </c>
      <c r="DF701" s="9"/>
      <c r="DG701" s="10"/>
      <c r="DH701" s="11"/>
      <c r="DI701" s="6">
        <f>SUMIF(DJ$315:DJ$345,$D701,DL$315:DL$345)</f>
        <v>0</v>
      </c>
      <c r="DJ701" s="9"/>
      <c r="DK701" s="10"/>
      <c r="DL701" s="11"/>
      <c r="DM701" s="6">
        <f>SUMIF(DN$315:DN$345,$D701,DP$315:DP$345)</f>
        <v>0</v>
      </c>
      <c r="DN701" s="9"/>
      <c r="DO701" s="10"/>
      <c r="DP701" s="11"/>
      <c r="DQ701" s="6">
        <f>SUMIF(DR$315:DR$345,$D701,DT$315:DT$345)</f>
        <v>0</v>
      </c>
      <c r="DR701" s="9"/>
      <c r="DS701" s="10"/>
      <c r="DT701" s="11"/>
      <c r="DU701" s="6">
        <f>SUMIF(DV$315:DV$345,$D701,DX$315:DX$345)</f>
        <v>0</v>
      </c>
      <c r="DV701" s="9"/>
      <c r="DW701" s="10"/>
      <c r="DX701" s="11"/>
      <c r="DY701" s="6">
        <f>SUMIF(DZ$315:DZ$345,$D701,EB$315:EB$345)</f>
        <v>0</v>
      </c>
      <c r="DZ701" s="9"/>
      <c r="EA701" s="10"/>
      <c r="EB701" s="11"/>
      <c r="EC701" s="6">
        <f>SUMIF(ED$315:ED$345,$D701,EF$315:EF$345)</f>
        <v>0</v>
      </c>
      <c r="ED701" s="9"/>
      <c r="EE701" s="10"/>
      <c r="EF701" s="11"/>
      <c r="EG701" s="6">
        <f>SUMIF(EH$315:EH$345,$D701,EJ$315:EJ$345)</f>
        <v>0</v>
      </c>
      <c r="EH701" s="9"/>
      <c r="EI701" s="10"/>
      <c r="EJ701" s="11"/>
      <c r="EK701" s="6">
        <f>SUMIF(EL$315:EL$345,$D701,EN$315:EN$345)</f>
        <v>0</v>
      </c>
      <c r="EL701" s="9"/>
      <c r="EM701" s="10"/>
      <c r="EN701" s="11"/>
      <c r="EO701" s="6">
        <f>SUMIF(EP$315:EP$345,$D701,ER$315:ER$345)</f>
        <v>0</v>
      </c>
      <c r="EP701" s="9"/>
      <c r="EQ701" s="10"/>
      <c r="ER701" s="11"/>
      <c r="ES701" s="6">
        <f>SUMIF(ET$315:ET$345,$D701,EV$315:EV$345)</f>
        <v>0</v>
      </c>
      <c r="ET701" s="9"/>
      <c r="EU701" s="10"/>
      <c r="EV701" s="11"/>
      <c r="EW701" s="6">
        <f>SUMIF(EX$315:EX$345,$D701,EZ$315:EZ$345)</f>
        <v>0</v>
      </c>
      <c r="EX701" s="9"/>
      <c r="EY701" s="10"/>
      <c r="EZ701" s="11"/>
      <c r="FA701" s="6">
        <f>SUMIF(FB$315:FB$345,$D701,FD$315:FD$345)</f>
        <v>0</v>
      </c>
      <c r="FB701" s="9"/>
      <c r="FC701" s="10"/>
      <c r="FD701" s="11"/>
      <c r="FE701" s="6">
        <f>SUMIF(FF$315:FF$345,$D701,FH$315:FH$345)</f>
        <v>0</v>
      </c>
      <c r="FF701" s="9"/>
      <c r="FG701" s="10"/>
      <c r="FH701" s="11"/>
      <c r="FI701" s="6">
        <f>SUMIF(FJ$315:FJ$345,$D701,FL$315:FL$345)</f>
        <v>0</v>
      </c>
      <c r="FJ701" s="9"/>
      <c r="FK701" s="10"/>
      <c r="FL701" s="11"/>
      <c r="FM701" s="6">
        <f>SUMIF(FN$315:FN$345,$D701,FP$315:FP$345)</f>
        <v>0</v>
      </c>
      <c r="FN701" s="9"/>
      <c r="FO701" s="10"/>
      <c r="FP701" s="11"/>
      <c r="FQ701" s="6">
        <f>SUMIF(FR$315:FR$345,$D701,FT$315:FT$345)</f>
        <v>0</v>
      </c>
      <c r="FR701" s="9"/>
      <c r="FS701" s="10"/>
      <c r="FT701" s="11"/>
      <c r="FU701" s="6">
        <f>SUMIF(FV$315:FV$345,$D701,FX$315:FX$345)</f>
        <v>0</v>
      </c>
      <c r="FV701" s="9"/>
      <c r="FW701" s="10"/>
      <c r="FX701" s="11"/>
      <c r="FY701" s="6">
        <f>SUMIF(FZ$315:FZ$345,$D701,GB$315:GB$345)</f>
        <v>0</v>
      </c>
      <c r="FZ701" s="9"/>
      <c r="GA701" s="10"/>
      <c r="GB701" s="11"/>
      <c r="GC701" s="6">
        <f>SUMIF(GD$315:GD$345,$D701,GF$315:GF$345)</f>
        <v>0</v>
      </c>
      <c r="GD701" s="9"/>
      <c r="GE701" s="10"/>
      <c r="GF701" s="11"/>
      <c r="GG701" s="6">
        <f>SUMIF(GH$315:GH$345,$D701,GJ$315:GJ$345)</f>
        <v>0</v>
      </c>
      <c r="GH701" s="9"/>
      <c r="GI701" s="10"/>
      <c r="GJ701" s="11"/>
      <c r="GK701" s="6">
        <f>SUMIF(GL$315:GL$345,$D701,GN$315:GN$345)</f>
        <v>0</v>
      </c>
      <c r="GL701" s="9"/>
      <c r="GM701" s="10"/>
      <c r="GN701" s="11"/>
      <c r="GO701" s="6">
        <f>SUMIF(GP$315:GP$345,$D701,GR$315:GR$345)</f>
        <v>0</v>
      </c>
      <c r="GP701" s="9"/>
      <c r="GQ701" s="10"/>
      <c r="GR701" s="11"/>
      <c r="GS701" s="6">
        <f>SUMIF(GT$315:GT$345,$D701,GV$315:GV$345)</f>
        <v>0</v>
      </c>
      <c r="GT701" s="9"/>
      <c r="GU701" s="10"/>
      <c r="GV701" s="20"/>
      <c r="GW701" s="19">
        <f t="shared" si="17"/>
        <v>0</v>
      </c>
      <c r="GX701" s="472"/>
      <c r="GY701" s="473"/>
    </row>
    <row r="702" spans="1:207" ht="30.75" customHeight="1" thickBot="1">
      <c r="A702" s="212" t="s">
        <v>86</v>
      </c>
      <c r="B702" s="471"/>
      <c r="C702" s="177" t="s">
        <v>383</v>
      </c>
      <c r="D702" s="155" t="s">
        <v>384</v>
      </c>
      <c r="E702" s="206">
        <f>SUMIF(F$346:F$376,$D702,H$346:H$376)</f>
        <v>0</v>
      </c>
      <c r="F702" s="9"/>
      <c r="G702" s="10"/>
      <c r="H702" s="11"/>
      <c r="I702" s="6">
        <f>SUMIF(J$346:J$376,$D702,L$346:L$376)</f>
        <v>0</v>
      </c>
      <c r="J702" s="9"/>
      <c r="K702" s="10"/>
      <c r="L702" s="11"/>
      <c r="M702" s="6">
        <f>SUMIF(N$346:N$376,$D702,P$346:P$376)</f>
        <v>0</v>
      </c>
      <c r="N702" s="9"/>
      <c r="O702" s="10"/>
      <c r="P702" s="11"/>
      <c r="Q702" s="6">
        <f>SUMIF(R$346:R$376,$D702,T$346:T$376)</f>
        <v>0</v>
      </c>
      <c r="R702" s="9"/>
      <c r="S702" s="10"/>
      <c r="T702" s="11"/>
      <c r="U702" s="6">
        <f>SUMIF(V$346:V$376,$D702,X$346:X$376)</f>
        <v>0</v>
      </c>
      <c r="V702" s="9"/>
      <c r="W702" s="10"/>
      <c r="X702" s="11"/>
      <c r="Y702" s="6">
        <f>SUMIF(Z$346:Z$376,$D702,AB$346:AB$376)</f>
        <v>0</v>
      </c>
      <c r="Z702" s="9"/>
      <c r="AA702" s="10"/>
      <c r="AB702" s="11"/>
      <c r="AC702" s="6">
        <f>SUMIF(AD$346:AD$376,$D702,AF$346:AF$376)</f>
        <v>0</v>
      </c>
      <c r="AD702" s="9"/>
      <c r="AE702" s="10"/>
      <c r="AF702" s="11"/>
      <c r="AG702" s="6">
        <f>SUMIF(AH$346:AH$376,$D702,AJ$346:AJ$376)</f>
        <v>0</v>
      </c>
      <c r="AH702" s="9"/>
      <c r="AI702" s="10"/>
      <c r="AJ702" s="11"/>
      <c r="AK702" s="6">
        <f>SUMIF(AL$346:AL$376,$D702,AN$346:AN$376)</f>
        <v>0</v>
      </c>
      <c r="AL702" s="9"/>
      <c r="AM702" s="10"/>
      <c r="AN702" s="11"/>
      <c r="AO702" s="6">
        <f>SUMIF(AP$346:AP$376,$D702,AR$346:AR$376)</f>
        <v>0</v>
      </c>
      <c r="AP702" s="9"/>
      <c r="AQ702" s="10"/>
      <c r="AR702" s="11"/>
      <c r="AS702" s="6">
        <f>SUMIF(AT$346:AT$376,$D702,AV$346:AV$376)</f>
        <v>0</v>
      </c>
      <c r="AT702" s="9"/>
      <c r="AU702" s="10"/>
      <c r="AV702" s="11"/>
      <c r="AW702" s="6">
        <f>SUMIF(AX$346:AX$376,$D702,AZ$346:AZ$376)</f>
        <v>0</v>
      </c>
      <c r="AX702" s="9"/>
      <c r="AY702" s="10"/>
      <c r="AZ702" s="11"/>
      <c r="BA702" s="6">
        <f>SUMIF(BB$346:BB$376,$D702,BD$346:BD$376)</f>
        <v>0</v>
      </c>
      <c r="BB702" s="9"/>
      <c r="BC702" s="10"/>
      <c r="BD702" s="11"/>
      <c r="BE702" s="6">
        <f>SUMIF(BF$346:BF$376,$D702,BH$346:BH$376)</f>
        <v>0</v>
      </c>
      <c r="BF702" s="9"/>
      <c r="BG702" s="10"/>
      <c r="BH702" s="11"/>
      <c r="BI702" s="6">
        <f>SUMIF(BJ$346:BJ$376,$D702,BL$346:BL$376)</f>
        <v>0</v>
      </c>
      <c r="BJ702" s="9"/>
      <c r="BK702" s="10"/>
      <c r="BL702" s="11"/>
      <c r="BM702" s="6">
        <f>SUMIF(BN$346:BN$376,$D702,BP$346:BP$376)</f>
        <v>0</v>
      </c>
      <c r="BN702" s="9"/>
      <c r="BO702" s="10"/>
      <c r="BP702" s="11"/>
      <c r="BQ702" s="6">
        <f>SUMIF(BR$346:BR$376,$D702,BT$346:BT$376)</f>
        <v>0</v>
      </c>
      <c r="BR702" s="9"/>
      <c r="BS702" s="10"/>
      <c r="BT702" s="11"/>
      <c r="BU702" s="6">
        <f>SUMIF(BV$346:BV$376,$D702,BX$346:BX$376)</f>
        <v>0</v>
      </c>
      <c r="BV702" s="9"/>
      <c r="BW702" s="10"/>
      <c r="BX702" s="11"/>
      <c r="BY702" s="6">
        <f>SUMIF(BZ$346:BZ$376,$D702,CB$346:CB$376)</f>
        <v>0</v>
      </c>
      <c r="BZ702" s="9"/>
      <c r="CA702" s="10"/>
      <c r="CB702" s="11"/>
      <c r="CC702" s="6">
        <f>SUMIF(CD$346:CD$376,$D702,CF$346:CF$376)</f>
        <v>0</v>
      </c>
      <c r="CD702" s="9"/>
      <c r="CE702" s="10"/>
      <c r="CF702" s="11"/>
      <c r="CG702" s="6">
        <f>SUMIF(CH$346:CH$376,$D702,CJ$346:CJ$376)</f>
        <v>0</v>
      </c>
      <c r="CH702" s="9"/>
      <c r="CI702" s="10"/>
      <c r="CJ702" s="11"/>
      <c r="CK702" s="6">
        <f>SUMIF(CL$346:CL$376,$D702,CN$346:CN$376)</f>
        <v>0</v>
      </c>
      <c r="CL702" s="9"/>
      <c r="CM702" s="10"/>
      <c r="CN702" s="11"/>
      <c r="CO702" s="6">
        <f>SUMIF(CP$346:CP$376,$D702,CR$346:CR$376)</f>
        <v>0</v>
      </c>
      <c r="CP702" s="9"/>
      <c r="CQ702" s="10"/>
      <c r="CR702" s="11"/>
      <c r="CS702" s="6">
        <f>SUMIF(CT$346:CT$376,$D702,CV$346:CV$376)</f>
        <v>0</v>
      </c>
      <c r="CT702" s="9"/>
      <c r="CU702" s="10"/>
      <c r="CV702" s="11"/>
      <c r="CW702" s="6">
        <f>SUMIF(CX$346:CX$376,$D702,CZ$346:CZ$376)</f>
        <v>0</v>
      </c>
      <c r="CX702" s="9"/>
      <c r="CY702" s="10"/>
      <c r="CZ702" s="11"/>
      <c r="DA702" s="6">
        <f>SUMIF(DB$346:DB$376,$D702,DD$346:DD$376)</f>
        <v>0</v>
      </c>
      <c r="DB702" s="9"/>
      <c r="DC702" s="10"/>
      <c r="DD702" s="11"/>
      <c r="DE702" s="6">
        <f>SUMIF(DF$346:DF$376,$D702,DH$346:DH$376)</f>
        <v>0</v>
      </c>
      <c r="DF702" s="9"/>
      <c r="DG702" s="10"/>
      <c r="DH702" s="11"/>
      <c r="DI702" s="6">
        <f>SUMIF(DJ$346:DJ$376,$D702,DL$346:DL$376)</f>
        <v>0</v>
      </c>
      <c r="DJ702" s="9"/>
      <c r="DK702" s="10"/>
      <c r="DL702" s="11"/>
      <c r="DM702" s="6">
        <f>SUMIF(DN$346:DN$376,$D702,DP$346:DP$376)</f>
        <v>0</v>
      </c>
      <c r="DN702" s="9"/>
      <c r="DO702" s="10"/>
      <c r="DP702" s="11"/>
      <c r="DQ702" s="6">
        <f>SUMIF(DR$346:DR$376,$D702,DT$346:DT$376)</f>
        <v>0</v>
      </c>
      <c r="DR702" s="9"/>
      <c r="DS702" s="10"/>
      <c r="DT702" s="11"/>
      <c r="DU702" s="6">
        <f>SUMIF(DV$346:DV$376,$D702,DX$346:DX$376)</f>
        <v>0</v>
      </c>
      <c r="DV702" s="9"/>
      <c r="DW702" s="10"/>
      <c r="DX702" s="11"/>
      <c r="DY702" s="6">
        <f>SUMIF(DZ$346:DZ$376,$D702,EB$346:EB$376)</f>
        <v>0</v>
      </c>
      <c r="DZ702" s="9"/>
      <c r="EA702" s="10"/>
      <c r="EB702" s="11"/>
      <c r="EC702" s="6">
        <f>SUMIF(ED$346:ED$376,$D702,EF$346:EF$376)</f>
        <v>0</v>
      </c>
      <c r="ED702" s="9"/>
      <c r="EE702" s="10"/>
      <c r="EF702" s="11"/>
      <c r="EG702" s="6">
        <f>SUMIF(EH$346:EH$376,$D702,EJ$346:EJ$376)</f>
        <v>0</v>
      </c>
      <c r="EH702" s="9"/>
      <c r="EI702" s="10"/>
      <c r="EJ702" s="11"/>
      <c r="EK702" s="6">
        <f>SUMIF(EL$346:EL$376,$D702,EN$346:EN$376)</f>
        <v>0</v>
      </c>
      <c r="EL702" s="9"/>
      <c r="EM702" s="10"/>
      <c r="EN702" s="11"/>
      <c r="EO702" s="6">
        <f>SUMIF(EP$346:EP$376,$D702,ER$346:ER$376)</f>
        <v>0</v>
      </c>
      <c r="EP702" s="9"/>
      <c r="EQ702" s="10"/>
      <c r="ER702" s="11"/>
      <c r="ES702" s="6">
        <f>SUMIF(ET$346:ET$376,$D702,EV$346:EV$376)</f>
        <v>0</v>
      </c>
      <c r="ET702" s="9"/>
      <c r="EU702" s="10"/>
      <c r="EV702" s="11"/>
      <c r="EW702" s="6">
        <f>SUMIF(EX$346:EX$376,$D702,EZ$346:EZ$376)</f>
        <v>0</v>
      </c>
      <c r="EX702" s="9"/>
      <c r="EY702" s="10"/>
      <c r="EZ702" s="11"/>
      <c r="FA702" s="6">
        <f>SUMIF(FB$346:FB$376,$D702,FD$346:FD$376)</f>
        <v>0</v>
      </c>
      <c r="FB702" s="9"/>
      <c r="FC702" s="10"/>
      <c r="FD702" s="11"/>
      <c r="FE702" s="6">
        <f>SUMIF(FF$346:FF$376,$D702,FH$346:FH$376)</f>
        <v>0</v>
      </c>
      <c r="FF702" s="9"/>
      <c r="FG702" s="10"/>
      <c r="FH702" s="11"/>
      <c r="FI702" s="6">
        <f>SUMIF(FJ$346:FJ$376,$D702,FL$346:FL$376)</f>
        <v>0</v>
      </c>
      <c r="FJ702" s="9"/>
      <c r="FK702" s="10"/>
      <c r="FL702" s="11"/>
      <c r="FM702" s="6">
        <f>SUMIF(FN$346:FN$376,$D702,FP$346:FP$376)</f>
        <v>0</v>
      </c>
      <c r="FN702" s="9"/>
      <c r="FO702" s="10"/>
      <c r="FP702" s="11"/>
      <c r="FQ702" s="6">
        <f>SUMIF(FR$346:FR$376,$D702,FT$346:FT$376)</f>
        <v>0</v>
      </c>
      <c r="FR702" s="9"/>
      <c r="FS702" s="10"/>
      <c r="FT702" s="11"/>
      <c r="FU702" s="6">
        <f>SUMIF(FV$346:FV$376,$D702,FX$346:FX$376)</f>
        <v>0</v>
      </c>
      <c r="FV702" s="9"/>
      <c r="FW702" s="10"/>
      <c r="FX702" s="11"/>
      <c r="FY702" s="6">
        <f>SUMIF(FZ$346:FZ$376,$D702,GB$346:GB$376)</f>
        <v>0</v>
      </c>
      <c r="FZ702" s="9"/>
      <c r="GA702" s="10"/>
      <c r="GB702" s="11"/>
      <c r="GC702" s="6">
        <f>SUMIF(GD$346:GD$376,$D702,GF$346:GF$376)</f>
        <v>0</v>
      </c>
      <c r="GD702" s="9"/>
      <c r="GE702" s="10"/>
      <c r="GF702" s="11"/>
      <c r="GG702" s="6">
        <f>SUMIF(GH$346:GH$376,$D702,GJ$346:GJ$376)</f>
        <v>0</v>
      </c>
      <c r="GH702" s="9"/>
      <c r="GI702" s="10"/>
      <c r="GJ702" s="11"/>
      <c r="GK702" s="6">
        <f>SUMIF(GL$346:GL$376,$D702,GN$346:GN$376)</f>
        <v>0</v>
      </c>
      <c r="GL702" s="9"/>
      <c r="GM702" s="10"/>
      <c r="GN702" s="11"/>
      <c r="GO702" s="6">
        <f>SUMIF(GP$346:GP$376,$D702,GR$346:GR$376)</f>
        <v>0</v>
      </c>
      <c r="GP702" s="9"/>
      <c r="GQ702" s="10"/>
      <c r="GR702" s="11"/>
      <c r="GS702" s="6">
        <f>SUMIF(GT$346:GT$376,$D702,GV$346:GV$376)</f>
        <v>0</v>
      </c>
      <c r="GT702" s="9"/>
      <c r="GU702" s="10"/>
      <c r="GV702" s="20"/>
      <c r="GW702" s="19">
        <f t="shared" si="17"/>
        <v>0</v>
      </c>
      <c r="GX702" s="472"/>
      <c r="GY702" s="473"/>
    </row>
    <row r="703" spans="1:207" ht="30.75" customHeight="1">
      <c r="A703" s="208" t="s">
        <v>75</v>
      </c>
      <c r="B703" s="469">
        <v>31</v>
      </c>
      <c r="C703" s="449" t="s">
        <v>533</v>
      </c>
      <c r="D703" s="445" t="s">
        <v>486</v>
      </c>
      <c r="E703" s="206">
        <f>SUMIF(F$5:F$35,$D703,H$5:H$35)</f>
        <v>0</v>
      </c>
      <c r="F703" s="9"/>
      <c r="G703" s="10"/>
      <c r="H703" s="11"/>
      <c r="I703" s="6">
        <f>SUMIF(J$5:J$35,$D703,L$5:L$35)</f>
        <v>0</v>
      </c>
      <c r="J703" s="9"/>
      <c r="K703" s="10"/>
      <c r="L703" s="11"/>
      <c r="M703" s="6">
        <f>SUMIF(N$5:N$35,$D703,P$5:P$35)</f>
        <v>0</v>
      </c>
      <c r="N703" s="9"/>
      <c r="O703" s="10"/>
      <c r="P703" s="11"/>
      <c r="Q703" s="6">
        <f>SUMIF(R$5:R$35,$D703,T$5:T$35)</f>
        <v>0</v>
      </c>
      <c r="R703" s="9"/>
      <c r="S703" s="10"/>
      <c r="T703" s="11"/>
      <c r="U703" s="6">
        <f>SUMIF(V$5:V$35,$D703,X$5:X$35)</f>
        <v>0</v>
      </c>
      <c r="V703" s="9"/>
      <c r="W703" s="10"/>
      <c r="X703" s="11"/>
      <c r="Y703" s="6">
        <f>SUMIF(Z$5:Z$35,$D703,AB$5:AB$35)</f>
        <v>0</v>
      </c>
      <c r="Z703" s="9"/>
      <c r="AA703" s="10"/>
      <c r="AB703" s="11"/>
      <c r="AC703" s="6">
        <f>SUMIF(AD$5:AD$35,$D703,AF$5:AF$35)</f>
        <v>0</v>
      </c>
      <c r="AD703" s="9"/>
      <c r="AE703" s="10"/>
      <c r="AF703" s="11"/>
      <c r="AG703" s="6">
        <f>SUMIF(AH$5:AH$35,$D703,AJ$5:AJ$35)</f>
        <v>0</v>
      </c>
      <c r="AH703" s="9"/>
      <c r="AI703" s="10"/>
      <c r="AJ703" s="11"/>
      <c r="AK703" s="6">
        <f>SUMIF(AL$5:AL$35,$D703,AN$5:AN$35)</f>
        <v>0</v>
      </c>
      <c r="AL703" s="9"/>
      <c r="AM703" s="10"/>
      <c r="AN703" s="11"/>
      <c r="AO703" s="6">
        <f>SUMIF(AP$5:AP$35,$D703,AR$5:AR$35)</f>
        <v>0</v>
      </c>
      <c r="AP703" s="9"/>
      <c r="AQ703" s="10"/>
      <c r="AR703" s="11"/>
      <c r="AS703" s="6">
        <f>SUMIF(AT$5:AT$35,$D703,AV$5:AV$35)</f>
        <v>0</v>
      </c>
      <c r="AT703" s="9"/>
      <c r="AU703" s="10"/>
      <c r="AV703" s="11"/>
      <c r="AW703" s="6">
        <f>SUMIF(AX$5:AX$35,$D703,AZ$5:AZ$35)</f>
        <v>0</v>
      </c>
      <c r="AX703" s="9"/>
      <c r="AY703" s="10"/>
      <c r="AZ703" s="11"/>
      <c r="BA703" s="6">
        <f>SUMIF(BB$5:BB$35,$D703,BD$5:BD$35)</f>
        <v>0</v>
      </c>
      <c r="BB703" s="9"/>
      <c r="BC703" s="10"/>
      <c r="BD703" s="11"/>
      <c r="BE703" s="6">
        <f>SUMIF(BF$5:BF$35,$D703,BH$5:BH$35)</f>
        <v>0</v>
      </c>
      <c r="BF703" s="9"/>
      <c r="BG703" s="10"/>
      <c r="BH703" s="11"/>
      <c r="BI703" s="6">
        <f>SUMIF(BJ$5:BJ$35,$D703,BL$5:BL$35)</f>
        <v>0</v>
      </c>
      <c r="BJ703" s="9"/>
      <c r="BK703" s="10"/>
      <c r="BL703" s="11"/>
      <c r="BM703" s="6">
        <f>SUMIF(BN$5:BN$35,$D703,BP$5:BP$35)</f>
        <v>0</v>
      </c>
      <c r="BN703" s="9"/>
      <c r="BO703" s="10"/>
      <c r="BP703" s="11"/>
      <c r="BQ703" s="6">
        <f>SUMIF(BR$5:BR$35,$D703,BT$5:BT$35)</f>
        <v>0</v>
      </c>
      <c r="BR703" s="9"/>
      <c r="BS703" s="10"/>
      <c r="BT703" s="11"/>
      <c r="BU703" s="6">
        <f>SUMIF(BV$5:BV$35,$D703,BX$5:BX$35)</f>
        <v>0</v>
      </c>
      <c r="BV703" s="9"/>
      <c r="BW703" s="10"/>
      <c r="BX703" s="11"/>
      <c r="BY703" s="6">
        <f>SUMIF(BZ$5:BZ$35,$D703,CB$5:CB$35)</f>
        <v>0</v>
      </c>
      <c r="BZ703" s="9"/>
      <c r="CA703" s="10"/>
      <c r="CB703" s="11"/>
      <c r="CC703" s="6">
        <f>SUMIF(CD$5:CD$35,$D703,CF$5:CF$35)</f>
        <v>0</v>
      </c>
      <c r="CD703" s="9"/>
      <c r="CE703" s="10"/>
      <c r="CF703" s="11"/>
      <c r="CG703" s="6">
        <f>SUMIF(CH$5:CH$35,$D703,CJ$5:CJ$35)</f>
        <v>0</v>
      </c>
      <c r="CH703" s="9"/>
      <c r="CI703" s="10"/>
      <c r="CJ703" s="11"/>
      <c r="CK703" s="6">
        <f>SUMIF(CL$5:CL$35,$D703,CN$5:CN$35)</f>
        <v>0</v>
      </c>
      <c r="CL703" s="9"/>
      <c r="CM703" s="10"/>
      <c r="CN703" s="11"/>
      <c r="CO703" s="6">
        <f>SUMIF(CP$5:CP$35,$D703,CR$5:CR$35)</f>
        <v>0</v>
      </c>
      <c r="CP703" s="9"/>
      <c r="CQ703" s="10"/>
      <c r="CR703" s="11"/>
      <c r="CS703" s="6">
        <f>SUMIF(CT$5:CT$35,$D703,CV$5:CV$35)</f>
        <v>0</v>
      </c>
      <c r="CT703" s="9"/>
      <c r="CU703" s="10"/>
      <c r="CV703" s="11"/>
      <c r="CW703" s="6">
        <f>SUMIF(CX$5:CX$35,$D703,CZ$5:CZ$35)</f>
        <v>0</v>
      </c>
      <c r="CX703" s="9"/>
      <c r="CY703" s="10"/>
      <c r="CZ703" s="11"/>
      <c r="DA703" s="6">
        <f>SUMIF(DB$5:DB$35,$D703,DD$5:DD$35)</f>
        <v>0</v>
      </c>
      <c r="DB703" s="9"/>
      <c r="DC703" s="10"/>
      <c r="DD703" s="11"/>
      <c r="DE703" s="6">
        <f>SUMIF(DF$5:DF$35,$D703,DH$5:DH$35)</f>
        <v>0</v>
      </c>
      <c r="DF703" s="9"/>
      <c r="DG703" s="10"/>
      <c r="DH703" s="11"/>
      <c r="DI703" s="6">
        <f>SUMIF(DJ$5:DJ$35,$D703,DL$5:DL$35)</f>
        <v>0</v>
      </c>
      <c r="DJ703" s="9"/>
      <c r="DK703" s="10"/>
      <c r="DL703" s="11"/>
      <c r="DM703" s="6">
        <f>SUMIF(DN$5:DN$35,$D703,DP$5:DP$35)</f>
        <v>0</v>
      </c>
      <c r="DN703" s="9"/>
      <c r="DO703" s="10"/>
      <c r="DP703" s="11"/>
      <c r="DQ703" s="6">
        <f>SUMIF(DR$5:DR$35,$D703,DT$5:DT$35)</f>
        <v>0</v>
      </c>
      <c r="DR703" s="9"/>
      <c r="DS703" s="10"/>
      <c r="DT703" s="11"/>
      <c r="DU703" s="6">
        <f>SUMIF(DV$5:DV$35,$D703,DX$5:DX$35)</f>
        <v>0</v>
      </c>
      <c r="DV703" s="9"/>
      <c r="DW703" s="10"/>
      <c r="DX703" s="11"/>
      <c r="DY703" s="6">
        <f>SUMIF(DZ$5:DZ$35,$D703,EB$5:EB$35)</f>
        <v>0</v>
      </c>
      <c r="DZ703" s="9"/>
      <c r="EA703" s="10"/>
      <c r="EB703" s="11"/>
      <c r="EC703" s="6">
        <f>SUMIF(ED$5:ED$35,$D703,EF$5:EF$35)</f>
        <v>0</v>
      </c>
      <c r="ED703" s="9"/>
      <c r="EE703" s="10"/>
      <c r="EF703" s="11"/>
      <c r="EG703" s="6">
        <f>SUMIF(EH$5:EH$35,$D703,EJ$5:EJ$35)</f>
        <v>0</v>
      </c>
      <c r="EH703" s="9"/>
      <c r="EI703" s="10"/>
      <c r="EJ703" s="11"/>
      <c r="EK703" s="6">
        <f>SUMIF(EL$5:EL$35,$D703,EN$5:EN$35)</f>
        <v>0</v>
      </c>
      <c r="EL703" s="9"/>
      <c r="EM703" s="10"/>
      <c r="EN703" s="11"/>
      <c r="EO703" s="6">
        <f>SUMIF(EP$5:EP$35,$D703,ER$5:ER$35)</f>
        <v>0</v>
      </c>
      <c r="EP703" s="9"/>
      <c r="EQ703" s="10"/>
      <c r="ER703" s="11"/>
      <c r="ES703" s="6">
        <f>SUMIF(ET$5:ET$35,$D703,EV$5:EV$35)</f>
        <v>0</v>
      </c>
      <c r="ET703" s="9"/>
      <c r="EU703" s="10"/>
      <c r="EV703" s="11"/>
      <c r="EW703" s="6">
        <f>SUMIF(EX$5:EX$35,$D703,EZ$5:EZ$35)</f>
        <v>0</v>
      </c>
      <c r="EX703" s="9"/>
      <c r="EY703" s="10"/>
      <c r="EZ703" s="11"/>
      <c r="FA703" s="6">
        <f>SUMIF(FB$5:FB$35,$D703,FD$5:FD$35)</f>
        <v>0</v>
      </c>
      <c r="FB703" s="9"/>
      <c r="FC703" s="10"/>
      <c r="FD703" s="11"/>
      <c r="FE703" s="6">
        <f>SUMIF(FF$5:FF$35,$D703,FH$5:FH$35)</f>
        <v>0</v>
      </c>
      <c r="FF703" s="9"/>
      <c r="FG703" s="10"/>
      <c r="FH703" s="11"/>
      <c r="FI703" s="6">
        <f>SUMIF(FJ$5:FJ$35,$D703,FL$5:FL$35)</f>
        <v>0</v>
      </c>
      <c r="FJ703" s="9"/>
      <c r="FK703" s="10"/>
      <c r="FL703" s="11"/>
      <c r="FM703" s="6">
        <f>SUMIF(FN$5:FN$35,$D703,FP$5:FP$35)</f>
        <v>0</v>
      </c>
      <c r="FN703" s="9"/>
      <c r="FO703" s="10"/>
      <c r="FP703" s="11"/>
      <c r="FQ703" s="6">
        <f>SUMIF(FR$5:FR$35,$D703,FT$5:FT$35)</f>
        <v>0</v>
      </c>
      <c r="FR703" s="9"/>
      <c r="FS703" s="10"/>
      <c r="FT703" s="11"/>
      <c r="FU703" s="6">
        <f>SUMIF(FV$5:FV$35,$D703,FX$5:FX$35)</f>
        <v>0</v>
      </c>
      <c r="FV703" s="9"/>
      <c r="FW703" s="10"/>
      <c r="FX703" s="11"/>
      <c r="FY703" s="6">
        <f>SUMIF(FZ$5:FZ$35,$D703,GB$5:GB$35)</f>
        <v>0</v>
      </c>
      <c r="FZ703" s="9"/>
      <c r="GA703" s="10"/>
      <c r="GB703" s="11"/>
      <c r="GC703" s="6">
        <f>SUMIF(GD$5:GD$35,$D703,GF$5:GF$35)</f>
        <v>0</v>
      </c>
      <c r="GD703" s="9"/>
      <c r="GE703" s="10"/>
      <c r="GF703" s="11"/>
      <c r="GG703" s="6">
        <f>SUMIF(GH$5:GH$35,$D703,GJ$5:GJ$35)</f>
        <v>0</v>
      </c>
      <c r="GH703" s="9"/>
      <c r="GI703" s="10"/>
      <c r="GJ703" s="11"/>
      <c r="GK703" s="6">
        <f>SUMIF(GL$5:GL$35,$D703,GN$5:GN$35)</f>
        <v>0</v>
      </c>
      <c r="GL703" s="9"/>
      <c r="GM703" s="10"/>
      <c r="GN703" s="11"/>
      <c r="GO703" s="6">
        <f>SUMIF(GP$5:GP$35,$D703,GR$5:GR$35)</f>
        <v>0</v>
      </c>
      <c r="GP703" s="9"/>
      <c r="GQ703" s="10"/>
      <c r="GR703" s="11"/>
      <c r="GS703" s="6">
        <f>SUMIF(GT$5:GT$35,$D703,GV$5:GV$35)</f>
        <v>0</v>
      </c>
      <c r="GT703" s="9"/>
      <c r="GU703" s="10"/>
      <c r="GV703" s="20"/>
      <c r="GW703" s="19">
        <f t="shared" si="17"/>
        <v>0</v>
      </c>
      <c r="GX703" s="472">
        <f>SUM(GW703:GW714)</f>
        <v>0</v>
      </c>
      <c r="GY703" s="473" t="str">
        <f>D703</f>
        <v>TS15624/16</v>
      </c>
    </row>
    <row r="704" spans="1:207" ht="30.75" customHeight="1">
      <c r="A704" s="210" t="s">
        <v>76</v>
      </c>
      <c r="B704" s="470"/>
      <c r="C704" s="449" t="s">
        <v>533</v>
      </c>
      <c r="D704" s="445" t="s">
        <v>486</v>
      </c>
      <c r="E704" s="206">
        <f>SUMIF(F$36:F$66,$D704,H$36:H$66)</f>
        <v>0</v>
      </c>
      <c r="F704" s="9"/>
      <c r="G704" s="10"/>
      <c r="H704" s="11"/>
      <c r="I704" s="6">
        <f>SUMIF(J$36:J$66,$D704,L$36:L$66)</f>
        <v>0</v>
      </c>
      <c r="J704" s="9"/>
      <c r="K704" s="10"/>
      <c r="L704" s="11"/>
      <c r="M704" s="6">
        <f>SUMIF(N$36:N$66,$D704,P$36:P$66)</f>
        <v>0</v>
      </c>
      <c r="N704" s="9"/>
      <c r="O704" s="10"/>
      <c r="P704" s="11"/>
      <c r="Q704" s="6">
        <f>SUMIF(R$36:R$66,$D704,T$36:T$66)</f>
        <v>0</v>
      </c>
      <c r="R704" s="9"/>
      <c r="S704" s="10"/>
      <c r="T704" s="11"/>
      <c r="U704" s="6">
        <f>SUMIF(V$36:V$66,$D704,X$36:X$66)</f>
        <v>0</v>
      </c>
      <c r="V704" s="9"/>
      <c r="W704" s="10"/>
      <c r="X704" s="11"/>
      <c r="Y704" s="6">
        <f>SUMIF(Z$36:Z$66,$D704,AB$36:AB$66)</f>
        <v>0</v>
      </c>
      <c r="Z704" s="9"/>
      <c r="AA704" s="10"/>
      <c r="AB704" s="11"/>
      <c r="AC704" s="6">
        <f>SUMIF(AD$36:AD$66,$D704,AF$36:AF$66)</f>
        <v>0</v>
      </c>
      <c r="AD704" s="9"/>
      <c r="AE704" s="10"/>
      <c r="AF704" s="11"/>
      <c r="AG704" s="6">
        <f>SUMIF(AH$36:AH$66,$D704,AJ$36:AJ$66)</f>
        <v>0</v>
      </c>
      <c r="AH704" s="9"/>
      <c r="AI704" s="10"/>
      <c r="AJ704" s="11"/>
      <c r="AK704" s="6">
        <f>SUMIF(AL$36:AL$66,$D704,AN$36:AN$66)</f>
        <v>0</v>
      </c>
      <c r="AL704" s="9"/>
      <c r="AM704" s="10"/>
      <c r="AN704" s="11"/>
      <c r="AO704" s="6">
        <f>SUMIF(AP$36:AP$66,$D704,AR$36:AR$66)</f>
        <v>0</v>
      </c>
      <c r="AP704" s="9"/>
      <c r="AQ704" s="10"/>
      <c r="AR704" s="11"/>
      <c r="AS704" s="6">
        <f>SUMIF(AT$36:AT$66,$D704,AV$36:AV$66)</f>
        <v>0</v>
      </c>
      <c r="AT704" s="9"/>
      <c r="AU704" s="10"/>
      <c r="AV704" s="11"/>
      <c r="AW704" s="6">
        <f>SUMIF(AX$36:AX$66,$D704,AZ$36:AZ$66)</f>
        <v>0</v>
      </c>
      <c r="AX704" s="9"/>
      <c r="AY704" s="10"/>
      <c r="AZ704" s="11"/>
      <c r="BA704" s="6">
        <f>SUMIF(BB$36:BB$66,$D704,BD$36:BD$66)</f>
        <v>0</v>
      </c>
      <c r="BB704" s="9"/>
      <c r="BC704" s="10"/>
      <c r="BD704" s="11"/>
      <c r="BE704" s="6">
        <f>SUMIF(BF$36:BF$66,$D704,BH$36:BH$66)</f>
        <v>0</v>
      </c>
      <c r="BF704" s="9"/>
      <c r="BG704" s="10"/>
      <c r="BH704" s="11"/>
      <c r="BI704" s="6">
        <f>SUMIF(BJ$36:BJ$66,$D704,BL$36:BL$66)</f>
        <v>0</v>
      </c>
      <c r="BJ704" s="9"/>
      <c r="BK704" s="10"/>
      <c r="BL704" s="11"/>
      <c r="BM704" s="6">
        <f>SUMIF(BN$36:BN$66,$D704,BP$36:BP$66)</f>
        <v>0</v>
      </c>
      <c r="BN704" s="9"/>
      <c r="BO704" s="10"/>
      <c r="BP704" s="11"/>
      <c r="BQ704" s="6">
        <f>SUMIF(BR$36:BR$66,$D704,BT$36:BT$66)</f>
        <v>0</v>
      </c>
      <c r="BR704" s="9"/>
      <c r="BS704" s="10"/>
      <c r="BT704" s="11"/>
      <c r="BU704" s="6">
        <f>SUMIF(BV$36:BV$66,$D704,BX$36:BX$66)</f>
        <v>0</v>
      </c>
      <c r="BV704" s="9"/>
      <c r="BW704" s="10"/>
      <c r="BX704" s="11"/>
      <c r="BY704" s="6">
        <f>SUMIF(BZ$36:BZ$66,$D704,CB$36:CB$66)</f>
        <v>0</v>
      </c>
      <c r="BZ704" s="9"/>
      <c r="CA704" s="10"/>
      <c r="CB704" s="11"/>
      <c r="CC704" s="6">
        <f>SUMIF(CD$36:CD$66,$D704,CF$36:CF$66)</f>
        <v>0</v>
      </c>
      <c r="CD704" s="9"/>
      <c r="CE704" s="10"/>
      <c r="CF704" s="11"/>
      <c r="CG704" s="6">
        <f>SUMIF(CH$36:CH$66,$D704,CJ$36:CJ$66)</f>
        <v>0</v>
      </c>
      <c r="CH704" s="9"/>
      <c r="CI704" s="10"/>
      <c r="CJ704" s="11"/>
      <c r="CK704" s="6">
        <f>SUMIF(CL$36:CL$66,$D704,CN$36:CN$66)</f>
        <v>0</v>
      </c>
      <c r="CL704" s="9"/>
      <c r="CM704" s="10"/>
      <c r="CN704" s="11"/>
      <c r="CO704" s="6">
        <f>SUMIF(CP$36:CP$66,$D704,CR$36:CR$66)</f>
        <v>0</v>
      </c>
      <c r="CP704" s="9"/>
      <c r="CQ704" s="10"/>
      <c r="CR704" s="11"/>
      <c r="CS704" s="6">
        <f>SUMIF(CT$36:CT$66,$D704,CV$36:CV$66)</f>
        <v>0</v>
      </c>
      <c r="CT704" s="9"/>
      <c r="CU704" s="10"/>
      <c r="CV704" s="11"/>
      <c r="CW704" s="6">
        <f>SUMIF(CX$36:CX$66,$D704,CZ$36:CZ$66)</f>
        <v>0</v>
      </c>
      <c r="CX704" s="9"/>
      <c r="CY704" s="10"/>
      <c r="CZ704" s="11"/>
      <c r="DA704" s="6">
        <f>SUMIF(DB$36:DB$66,$D704,DD$36:DD$66)</f>
        <v>0</v>
      </c>
      <c r="DB704" s="9"/>
      <c r="DC704" s="10"/>
      <c r="DD704" s="11"/>
      <c r="DE704" s="6">
        <f>SUMIF(DF$36:DF$66,$D704,DH$36:DH$66)</f>
        <v>0</v>
      </c>
      <c r="DF704" s="9"/>
      <c r="DG704" s="10"/>
      <c r="DH704" s="11"/>
      <c r="DI704" s="6">
        <f>SUMIF(DJ$36:DJ$66,$D704,DL$36:DL$66)</f>
        <v>0</v>
      </c>
      <c r="DJ704" s="9"/>
      <c r="DK704" s="10"/>
      <c r="DL704" s="11"/>
      <c r="DM704" s="6">
        <f>SUMIF(DN$36:DN$66,$D704,DP$36:DP$66)</f>
        <v>0</v>
      </c>
      <c r="DN704" s="9"/>
      <c r="DO704" s="10"/>
      <c r="DP704" s="11"/>
      <c r="DQ704" s="6">
        <f>SUMIF(DR$36:DR$66,$D704,DT$36:DT$66)</f>
        <v>0</v>
      </c>
      <c r="DR704" s="9"/>
      <c r="DS704" s="10"/>
      <c r="DT704" s="11"/>
      <c r="DU704" s="6">
        <f>SUMIF(DV$36:DV$66,$D704,DX$36:DX$66)</f>
        <v>0</v>
      </c>
      <c r="DV704" s="9"/>
      <c r="DW704" s="10"/>
      <c r="DX704" s="11"/>
      <c r="DY704" s="6">
        <f>SUMIF(DZ$36:DZ$66,$D704,EB$36:EB$66)</f>
        <v>0</v>
      </c>
      <c r="DZ704" s="9"/>
      <c r="EA704" s="10"/>
      <c r="EB704" s="11"/>
      <c r="EC704" s="6">
        <f>SUMIF(ED$36:ED$66,$D704,EF$36:EF$66)</f>
        <v>0</v>
      </c>
      <c r="ED704" s="9"/>
      <c r="EE704" s="10"/>
      <c r="EF704" s="11"/>
      <c r="EG704" s="6">
        <f>SUMIF(EH$36:EH$66,$D704,EJ$36:EJ$66)</f>
        <v>0</v>
      </c>
      <c r="EH704" s="9"/>
      <c r="EI704" s="10"/>
      <c r="EJ704" s="11"/>
      <c r="EK704" s="6">
        <f>SUMIF(EL$36:EL$66,$D704,EN$36:EN$66)</f>
        <v>0</v>
      </c>
      <c r="EL704" s="9"/>
      <c r="EM704" s="10"/>
      <c r="EN704" s="11"/>
      <c r="EO704" s="6">
        <f>SUMIF(EP$36:EP$66,$D704,ER$36:ER$66)</f>
        <v>0</v>
      </c>
      <c r="EP704" s="9"/>
      <c r="EQ704" s="10"/>
      <c r="ER704" s="11"/>
      <c r="ES704" s="6">
        <f>SUMIF(ET$36:ET$66,$D704,EV$36:EV$66)</f>
        <v>0</v>
      </c>
      <c r="ET704" s="9"/>
      <c r="EU704" s="10"/>
      <c r="EV704" s="11"/>
      <c r="EW704" s="6">
        <f>SUMIF(EX$36:EX$66,$D704,EZ$36:EZ$66)</f>
        <v>0</v>
      </c>
      <c r="EX704" s="9"/>
      <c r="EY704" s="10"/>
      <c r="EZ704" s="11"/>
      <c r="FA704" s="6">
        <f>SUMIF(FB$36:FB$66,$D704,FD$36:FD$66)</f>
        <v>0</v>
      </c>
      <c r="FB704" s="9"/>
      <c r="FC704" s="10"/>
      <c r="FD704" s="11"/>
      <c r="FE704" s="6">
        <f>SUMIF(FF$36:FF$66,$D704,FH$36:FH$66)</f>
        <v>0</v>
      </c>
      <c r="FF704" s="9"/>
      <c r="FG704" s="10"/>
      <c r="FH704" s="11"/>
      <c r="FI704" s="6">
        <f>SUMIF(FJ$36:FJ$66,$D704,FL$36:FL$66)</f>
        <v>0</v>
      </c>
      <c r="FJ704" s="9"/>
      <c r="FK704" s="10"/>
      <c r="FL704" s="11"/>
      <c r="FM704" s="6">
        <f>SUMIF(FN$36:FN$66,$D704,FP$36:FP$66)</f>
        <v>0</v>
      </c>
      <c r="FN704" s="9"/>
      <c r="FO704" s="10"/>
      <c r="FP704" s="11"/>
      <c r="FQ704" s="6">
        <f>SUMIF(FR$36:FR$66,$D704,FT$36:FT$66)</f>
        <v>0</v>
      </c>
      <c r="FR704" s="9"/>
      <c r="FS704" s="10"/>
      <c r="FT704" s="11"/>
      <c r="FU704" s="6">
        <f>SUMIF(FV$36:FV$66,$D704,FX$36:FX$66)</f>
        <v>0</v>
      </c>
      <c r="FV704" s="9"/>
      <c r="FW704" s="10"/>
      <c r="FX704" s="11"/>
      <c r="FY704" s="6">
        <f>SUMIF(FZ$36:FZ$66,$D704,GB$36:GB$66)</f>
        <v>0</v>
      </c>
      <c r="FZ704" s="9"/>
      <c r="GA704" s="10"/>
      <c r="GB704" s="11"/>
      <c r="GC704" s="6">
        <f>SUMIF(GD$36:GD$66,$D704,GF$36:GF$66)</f>
        <v>0</v>
      </c>
      <c r="GD704" s="9"/>
      <c r="GE704" s="10"/>
      <c r="GF704" s="11"/>
      <c r="GG704" s="6">
        <f>SUMIF(GH$36:GH$66,$D704,GJ$36:GJ$66)</f>
        <v>0</v>
      </c>
      <c r="GH704" s="9"/>
      <c r="GI704" s="10"/>
      <c r="GJ704" s="11"/>
      <c r="GK704" s="6">
        <f>SUMIF(GL$36:GL$66,$D704,GN$36:GN$66)</f>
        <v>0</v>
      </c>
      <c r="GL704" s="9"/>
      <c r="GM704" s="10"/>
      <c r="GN704" s="11"/>
      <c r="GO704" s="6">
        <f>SUMIF(GP$36:GP$66,$D704,GR$36:GR$66)</f>
        <v>0</v>
      </c>
      <c r="GP704" s="9"/>
      <c r="GQ704" s="10"/>
      <c r="GR704" s="11"/>
      <c r="GS704" s="6">
        <f>SUMIF(GT$36:GT$66,$D704,GV$36:GV$66)</f>
        <v>0</v>
      </c>
      <c r="GT704" s="9"/>
      <c r="GU704" s="10"/>
      <c r="GV704" s="20"/>
      <c r="GW704" s="19">
        <f t="shared" si="17"/>
        <v>0</v>
      </c>
      <c r="GX704" s="472"/>
      <c r="GY704" s="473"/>
    </row>
    <row r="705" spans="1:207" ht="30.75" customHeight="1">
      <c r="A705" s="210" t="s">
        <v>77</v>
      </c>
      <c r="B705" s="470"/>
      <c r="C705" s="449" t="s">
        <v>533</v>
      </c>
      <c r="D705" s="445" t="s">
        <v>486</v>
      </c>
      <c r="E705" s="206">
        <f>SUMIF(F$67:F$97,$D705,H$67:H$97)</f>
        <v>0</v>
      </c>
      <c r="F705" s="9"/>
      <c r="G705" s="10"/>
      <c r="H705" s="11"/>
      <c r="I705" s="6">
        <f>SUMIF(J$67:J$97,$D705,L$67:L$97)</f>
        <v>0</v>
      </c>
      <c r="J705" s="9"/>
      <c r="K705" s="10"/>
      <c r="L705" s="11"/>
      <c r="M705" s="6">
        <f>SUMIF(N$67:N$97,$D705,P$67:P$97)</f>
        <v>0</v>
      </c>
      <c r="N705" s="9"/>
      <c r="O705" s="10"/>
      <c r="P705" s="11"/>
      <c r="Q705" s="6">
        <f>SUMIF(R$67:R$97,$D705,T$67:T$97)</f>
        <v>0</v>
      </c>
      <c r="R705" s="9"/>
      <c r="S705" s="10"/>
      <c r="T705" s="11"/>
      <c r="U705" s="6">
        <f>SUMIF(V$67:V$97,$D705,X$67:X$97)</f>
        <v>0</v>
      </c>
      <c r="V705" s="9"/>
      <c r="W705" s="10"/>
      <c r="X705" s="11"/>
      <c r="Y705" s="6">
        <f>SUMIF(Z$67:Z$97,$D705,AB$67:AB$97)</f>
        <v>0</v>
      </c>
      <c r="Z705" s="9"/>
      <c r="AA705" s="10"/>
      <c r="AB705" s="11"/>
      <c r="AC705" s="6">
        <f>SUMIF(AD$67:AD$97,$D705,AF$67:AF$97)</f>
        <v>0</v>
      </c>
      <c r="AD705" s="9"/>
      <c r="AE705" s="10"/>
      <c r="AF705" s="11"/>
      <c r="AG705" s="6">
        <f>SUMIF(AH$67:AH$97,$D705,AJ$67:AJ$97)</f>
        <v>0</v>
      </c>
      <c r="AH705" s="9"/>
      <c r="AI705" s="10"/>
      <c r="AJ705" s="11"/>
      <c r="AK705" s="6">
        <f>SUMIF(AL$67:AL$97,$D705,AN$67:AN$97)</f>
        <v>0</v>
      </c>
      <c r="AL705" s="9"/>
      <c r="AM705" s="10"/>
      <c r="AN705" s="11"/>
      <c r="AO705" s="6">
        <f>SUMIF(AP$67:AP$97,$D705,AR$67:AR$97)</f>
        <v>0</v>
      </c>
      <c r="AP705" s="9"/>
      <c r="AQ705" s="10"/>
      <c r="AR705" s="11"/>
      <c r="AS705" s="6">
        <f>SUMIF(AT$67:AT$97,$D705,AV$67:AV$97)</f>
        <v>0</v>
      </c>
      <c r="AT705" s="9"/>
      <c r="AU705" s="10"/>
      <c r="AV705" s="11"/>
      <c r="AW705" s="6">
        <f>SUMIF(AX$67:AX$97,$D705,AZ$67:AZ$97)</f>
        <v>0</v>
      </c>
      <c r="AX705" s="9"/>
      <c r="AY705" s="10"/>
      <c r="AZ705" s="11"/>
      <c r="BA705" s="6">
        <f>SUMIF(BB$67:BB$97,$D705,BD$67:BD$97)</f>
        <v>0</v>
      </c>
      <c r="BB705" s="9"/>
      <c r="BC705" s="10"/>
      <c r="BD705" s="11"/>
      <c r="BE705" s="6">
        <f>SUMIF(BF$67:BF$97,$D705,BH$67:BH$97)</f>
        <v>0</v>
      </c>
      <c r="BF705" s="9"/>
      <c r="BG705" s="10"/>
      <c r="BH705" s="11"/>
      <c r="BI705" s="6">
        <f>SUMIF(BJ$67:BJ$97,$D705,BL$67:BL$97)</f>
        <v>0</v>
      </c>
      <c r="BJ705" s="9"/>
      <c r="BK705" s="10"/>
      <c r="BL705" s="11"/>
      <c r="BM705" s="6">
        <f>SUMIF(BN$67:BN$97,$D705,BP$67:BP$97)</f>
        <v>0</v>
      </c>
      <c r="BN705" s="9"/>
      <c r="BO705" s="10"/>
      <c r="BP705" s="11"/>
      <c r="BQ705" s="6">
        <f>SUMIF(BR$67:BR$97,$D705,BT$67:BT$97)</f>
        <v>0</v>
      </c>
      <c r="BR705" s="9"/>
      <c r="BS705" s="10"/>
      <c r="BT705" s="11"/>
      <c r="BU705" s="6">
        <f>SUMIF(BV$67:BV$97,$D705,BX$67:BX$97)</f>
        <v>0</v>
      </c>
      <c r="BV705" s="9"/>
      <c r="BW705" s="10"/>
      <c r="BX705" s="11"/>
      <c r="BY705" s="6">
        <f>SUMIF(BZ$67:BZ$97,$D705,CB$67:CB$97)</f>
        <v>0</v>
      </c>
      <c r="BZ705" s="9"/>
      <c r="CA705" s="10"/>
      <c r="CB705" s="11"/>
      <c r="CC705" s="6">
        <f>SUMIF(CD$67:CD$97,$D705,CF$67:CF$97)</f>
        <v>0</v>
      </c>
      <c r="CD705" s="9"/>
      <c r="CE705" s="10"/>
      <c r="CF705" s="11"/>
      <c r="CG705" s="6">
        <f>SUMIF(CH$67:CH$97,$D705,CJ$67:CJ$97)</f>
        <v>0</v>
      </c>
      <c r="CH705" s="9"/>
      <c r="CI705" s="10"/>
      <c r="CJ705" s="11"/>
      <c r="CK705" s="6">
        <f>SUMIF(CL$67:CL$97,$D705,CN$67:CN$97)</f>
        <v>0</v>
      </c>
      <c r="CL705" s="9"/>
      <c r="CM705" s="10"/>
      <c r="CN705" s="11"/>
      <c r="CO705" s="6">
        <f>SUMIF(CP$67:CP$97,$D705,CR$67:CR$97)</f>
        <v>0</v>
      </c>
      <c r="CP705" s="9"/>
      <c r="CQ705" s="10"/>
      <c r="CR705" s="11"/>
      <c r="CS705" s="6">
        <f>SUMIF(CT$67:CT$97,$D705,CV$67:CV$97)</f>
        <v>0</v>
      </c>
      <c r="CT705" s="9"/>
      <c r="CU705" s="10"/>
      <c r="CV705" s="11"/>
      <c r="CW705" s="6">
        <f>SUMIF(CX$67:CX$97,$D705,CZ$67:CZ$97)</f>
        <v>0</v>
      </c>
      <c r="CX705" s="9"/>
      <c r="CY705" s="10"/>
      <c r="CZ705" s="11"/>
      <c r="DA705" s="6">
        <f>SUMIF(DB$67:DB$97,$D705,DD$67:DD$97)</f>
        <v>0</v>
      </c>
      <c r="DB705" s="9"/>
      <c r="DC705" s="10"/>
      <c r="DD705" s="11"/>
      <c r="DE705" s="6">
        <f>SUMIF(DF$67:DF$97,$D705,DH$67:DH$97)</f>
        <v>0</v>
      </c>
      <c r="DF705" s="9"/>
      <c r="DG705" s="10"/>
      <c r="DH705" s="11"/>
      <c r="DI705" s="6">
        <f>SUMIF(DJ$67:DJ$97,$D705,DL$67:DL$97)</f>
        <v>0</v>
      </c>
      <c r="DJ705" s="9"/>
      <c r="DK705" s="10"/>
      <c r="DL705" s="11"/>
      <c r="DM705" s="6">
        <f>SUMIF(DN$67:DN$97,$D705,DP$67:DP$97)</f>
        <v>0</v>
      </c>
      <c r="DN705" s="9"/>
      <c r="DO705" s="10"/>
      <c r="DP705" s="11"/>
      <c r="DQ705" s="6">
        <f>SUMIF(DR$67:DR$97,$D705,DT$67:DT$97)</f>
        <v>0</v>
      </c>
      <c r="DR705" s="9"/>
      <c r="DS705" s="10"/>
      <c r="DT705" s="11"/>
      <c r="DU705" s="6">
        <f>SUMIF(DV$67:DV$97,$D705,DX$67:DX$97)</f>
        <v>0</v>
      </c>
      <c r="DV705" s="9"/>
      <c r="DW705" s="10"/>
      <c r="DX705" s="11"/>
      <c r="DY705" s="6">
        <f>SUMIF(DZ$67:DZ$97,$D705,EB$67:EB$97)</f>
        <v>0</v>
      </c>
      <c r="DZ705" s="9"/>
      <c r="EA705" s="10"/>
      <c r="EB705" s="11"/>
      <c r="EC705" s="6">
        <f>SUMIF(ED$67:ED$97,$D705,EF$67:EF$97)</f>
        <v>0</v>
      </c>
      <c r="ED705" s="9"/>
      <c r="EE705" s="10"/>
      <c r="EF705" s="11"/>
      <c r="EG705" s="6">
        <f>SUMIF(EH$67:EH$97,$D705,EJ$67:EJ$97)</f>
        <v>0</v>
      </c>
      <c r="EH705" s="9"/>
      <c r="EI705" s="10"/>
      <c r="EJ705" s="11"/>
      <c r="EK705" s="6">
        <f>SUMIF(EL$67:EL$97,$D705,EN$67:EN$97)</f>
        <v>0</v>
      </c>
      <c r="EL705" s="9"/>
      <c r="EM705" s="10"/>
      <c r="EN705" s="11"/>
      <c r="EO705" s="6">
        <f>SUMIF(EP$67:EP$97,$D705,ER$67:ER$97)</f>
        <v>0</v>
      </c>
      <c r="EP705" s="9"/>
      <c r="EQ705" s="10"/>
      <c r="ER705" s="11"/>
      <c r="ES705" s="6">
        <f>SUMIF(ET$67:ET$97,$D705,EV$67:EV$97)</f>
        <v>0</v>
      </c>
      <c r="ET705" s="9"/>
      <c r="EU705" s="10"/>
      <c r="EV705" s="11"/>
      <c r="EW705" s="6">
        <f>SUMIF(EX$67:EX$97,$D705,EZ$67:EZ$97)</f>
        <v>0</v>
      </c>
      <c r="EX705" s="9"/>
      <c r="EY705" s="10"/>
      <c r="EZ705" s="11"/>
      <c r="FA705" s="6">
        <f>SUMIF(FB$67:FB$97,$D705,FD$67:FD$97)</f>
        <v>0</v>
      </c>
      <c r="FB705" s="9"/>
      <c r="FC705" s="10"/>
      <c r="FD705" s="11"/>
      <c r="FE705" s="6">
        <f>SUMIF(FF$67:FF$97,$D705,FH$67:FH$97)</f>
        <v>0</v>
      </c>
      <c r="FF705" s="9"/>
      <c r="FG705" s="10"/>
      <c r="FH705" s="11"/>
      <c r="FI705" s="6">
        <f>SUMIF(FJ$67:FJ$97,$D705,FL$67:FL$97)</f>
        <v>0</v>
      </c>
      <c r="FJ705" s="9"/>
      <c r="FK705" s="10"/>
      <c r="FL705" s="11"/>
      <c r="FM705" s="6">
        <f>SUMIF(FN$67:FN$97,$D705,FP$67:FP$97)</f>
        <v>0</v>
      </c>
      <c r="FN705" s="9"/>
      <c r="FO705" s="10"/>
      <c r="FP705" s="11"/>
      <c r="FQ705" s="6">
        <f>SUMIF(FR$67:FR$97,$D705,FT$67:FT$97)</f>
        <v>0</v>
      </c>
      <c r="FR705" s="9"/>
      <c r="FS705" s="10"/>
      <c r="FT705" s="11"/>
      <c r="FU705" s="6">
        <f>SUMIF(FV$67:FV$97,$D705,FX$67:FX$97)</f>
        <v>0</v>
      </c>
      <c r="FV705" s="9"/>
      <c r="FW705" s="10"/>
      <c r="FX705" s="11"/>
      <c r="FY705" s="6">
        <f>SUMIF(FZ$67:FZ$97,$D705,GB$67:GB$97)</f>
        <v>0</v>
      </c>
      <c r="FZ705" s="9"/>
      <c r="GA705" s="10"/>
      <c r="GB705" s="11"/>
      <c r="GC705" s="6">
        <f>SUMIF(GD$67:GD$97,$D705,GF$67:GF$97)</f>
        <v>0</v>
      </c>
      <c r="GD705" s="9"/>
      <c r="GE705" s="10"/>
      <c r="GF705" s="11"/>
      <c r="GG705" s="6">
        <f>SUMIF(GH$67:GH$97,$D705,GJ$67:GJ$97)</f>
        <v>0</v>
      </c>
      <c r="GH705" s="9"/>
      <c r="GI705" s="10"/>
      <c r="GJ705" s="11"/>
      <c r="GK705" s="6">
        <f>SUMIF(GL$67:GL$97,$D705,GN$67:GN$97)</f>
        <v>0</v>
      </c>
      <c r="GL705" s="9"/>
      <c r="GM705" s="10"/>
      <c r="GN705" s="11"/>
      <c r="GO705" s="6">
        <f>SUMIF(GP$67:GP$97,$D705,GR$67:GR$97)</f>
        <v>0</v>
      </c>
      <c r="GP705" s="9"/>
      <c r="GQ705" s="10"/>
      <c r="GR705" s="11"/>
      <c r="GS705" s="6">
        <f>SUMIF(GT$67:GT$97,$D705,GV$67:GV$97)</f>
        <v>0</v>
      </c>
      <c r="GT705" s="9"/>
      <c r="GU705" s="10"/>
      <c r="GV705" s="20"/>
      <c r="GW705" s="19">
        <f t="shared" si="17"/>
        <v>0</v>
      </c>
      <c r="GX705" s="472"/>
      <c r="GY705" s="473"/>
    </row>
    <row r="706" spans="1:207" ht="30.75" customHeight="1">
      <c r="A706" s="210" t="s">
        <v>78</v>
      </c>
      <c r="B706" s="470"/>
      <c r="C706" s="449" t="s">
        <v>533</v>
      </c>
      <c r="D706" s="445" t="s">
        <v>486</v>
      </c>
      <c r="E706" s="206">
        <f>SUMIF(F$98:F$128,$D706,H$98:H$128)</f>
        <v>0</v>
      </c>
      <c r="F706" s="9"/>
      <c r="G706" s="10"/>
      <c r="H706" s="11"/>
      <c r="I706" s="6">
        <f>SUMIF(J$98:J$128,$D706,L$98:L$128)</f>
        <v>0</v>
      </c>
      <c r="J706" s="9"/>
      <c r="K706" s="10"/>
      <c r="L706" s="11"/>
      <c r="M706" s="6">
        <f>SUMIF(N$98:N$128,$D706,P$98:P$128)</f>
        <v>0</v>
      </c>
      <c r="N706" s="9"/>
      <c r="O706" s="10"/>
      <c r="P706" s="11"/>
      <c r="Q706" s="6">
        <f>SUMIF(R$98:R$128,$D706,T$98:T$128)</f>
        <v>0</v>
      </c>
      <c r="R706" s="9"/>
      <c r="S706" s="10"/>
      <c r="T706" s="11"/>
      <c r="U706" s="6">
        <f>SUMIF(V$98:V$128,$D706,X$98:X$128)</f>
        <v>0</v>
      </c>
      <c r="V706" s="9"/>
      <c r="W706" s="10"/>
      <c r="X706" s="11"/>
      <c r="Y706" s="6">
        <f>SUMIF(Z$98:Z$128,$D706,AB$98:AB$128)</f>
        <v>0</v>
      </c>
      <c r="Z706" s="9"/>
      <c r="AA706" s="10"/>
      <c r="AB706" s="11"/>
      <c r="AC706" s="6">
        <f>SUMIF(AD$98:AD$128,$D706,AF$98:AF$128)</f>
        <v>0</v>
      </c>
      <c r="AD706" s="9"/>
      <c r="AE706" s="10"/>
      <c r="AF706" s="11"/>
      <c r="AG706" s="6">
        <f>SUMIF(AH$98:AH$128,$D706,AJ$98:AJ$128)</f>
        <v>0</v>
      </c>
      <c r="AH706" s="9"/>
      <c r="AI706" s="10"/>
      <c r="AJ706" s="11"/>
      <c r="AK706" s="6">
        <f>SUMIF(AL$98:AL$128,$D706,AN$98:AN$128)</f>
        <v>0</v>
      </c>
      <c r="AL706" s="9"/>
      <c r="AM706" s="10"/>
      <c r="AN706" s="11"/>
      <c r="AO706" s="6">
        <f>SUMIF(AP$98:AP$128,$D706,AR$98:AR$128)</f>
        <v>0</v>
      </c>
      <c r="AP706" s="9"/>
      <c r="AQ706" s="10"/>
      <c r="AR706" s="11"/>
      <c r="AS706" s="6">
        <f>SUMIF(AT$98:AT$128,$D706,AV$98:AV$128)</f>
        <v>0</v>
      </c>
      <c r="AT706" s="9"/>
      <c r="AU706" s="10"/>
      <c r="AV706" s="11"/>
      <c r="AW706" s="6">
        <f>SUMIF(AX$98:AX$128,$D706,AZ$98:AZ$128)</f>
        <v>0</v>
      </c>
      <c r="AX706" s="9"/>
      <c r="AY706" s="10"/>
      <c r="AZ706" s="11"/>
      <c r="BA706" s="6">
        <f>SUMIF(BB$98:BB$128,$D706,BD$98:BD$128)</f>
        <v>0</v>
      </c>
      <c r="BB706" s="9"/>
      <c r="BC706" s="10"/>
      <c r="BD706" s="11"/>
      <c r="BE706" s="6">
        <f>SUMIF(BF$98:BF$128,$D706,BH$98:BH$128)</f>
        <v>0</v>
      </c>
      <c r="BF706" s="9"/>
      <c r="BG706" s="10"/>
      <c r="BH706" s="11"/>
      <c r="BI706" s="6">
        <f>SUMIF(BJ$98:BJ$128,$D706,BL$98:BL$128)</f>
        <v>0</v>
      </c>
      <c r="BJ706" s="9"/>
      <c r="BK706" s="10"/>
      <c r="BL706" s="11"/>
      <c r="BM706" s="6">
        <f>SUMIF(BN$98:BN$128,$D706,BP$98:BP$128)</f>
        <v>0</v>
      </c>
      <c r="BN706" s="9"/>
      <c r="BO706" s="10"/>
      <c r="BP706" s="11"/>
      <c r="BQ706" s="6">
        <f>SUMIF(BR$98:BR$128,$D706,BT$98:BT$128)</f>
        <v>0</v>
      </c>
      <c r="BR706" s="9"/>
      <c r="BS706" s="10"/>
      <c r="BT706" s="11"/>
      <c r="BU706" s="6">
        <f>SUMIF(BV$98:BV$128,$D706,BX$98:BX$128)</f>
        <v>0</v>
      </c>
      <c r="BV706" s="9"/>
      <c r="BW706" s="10"/>
      <c r="BX706" s="11"/>
      <c r="BY706" s="6">
        <f>SUMIF(BZ$98:BZ$128,$D706,CB$98:CB$128)</f>
        <v>0</v>
      </c>
      <c r="BZ706" s="9"/>
      <c r="CA706" s="10"/>
      <c r="CB706" s="11"/>
      <c r="CC706" s="6">
        <f>SUMIF(CD$98:CD$128,$D706,CF$98:CF$128)</f>
        <v>0</v>
      </c>
      <c r="CD706" s="9"/>
      <c r="CE706" s="10"/>
      <c r="CF706" s="11"/>
      <c r="CG706" s="6">
        <f>SUMIF(CH$98:CH$128,$D706,CJ$98:CJ$128)</f>
        <v>0</v>
      </c>
      <c r="CH706" s="9"/>
      <c r="CI706" s="10"/>
      <c r="CJ706" s="11"/>
      <c r="CK706" s="6">
        <f>SUMIF(CL$98:CL$128,$D706,CN$98:CN$128)</f>
        <v>0</v>
      </c>
      <c r="CL706" s="9"/>
      <c r="CM706" s="10"/>
      <c r="CN706" s="11"/>
      <c r="CO706" s="6">
        <f>SUMIF(CP$98:CP$128,$D706,CR$98:CR$128)</f>
        <v>0</v>
      </c>
      <c r="CP706" s="9"/>
      <c r="CQ706" s="10"/>
      <c r="CR706" s="11"/>
      <c r="CS706" s="6">
        <f>SUMIF(CT$98:CT$128,$D706,CV$98:CV$128)</f>
        <v>0</v>
      </c>
      <c r="CT706" s="9"/>
      <c r="CU706" s="10"/>
      <c r="CV706" s="11"/>
      <c r="CW706" s="6">
        <f>SUMIF(CX$98:CX$128,$D706,CZ$98:CZ$128)</f>
        <v>0</v>
      </c>
      <c r="CX706" s="9"/>
      <c r="CY706" s="10"/>
      <c r="CZ706" s="11"/>
      <c r="DA706" s="6">
        <f>SUMIF(DB$98:DB$128,$D706,DD$98:DD$128)</f>
        <v>0</v>
      </c>
      <c r="DB706" s="9"/>
      <c r="DC706" s="10"/>
      <c r="DD706" s="11"/>
      <c r="DE706" s="6">
        <f>SUMIF(DF$98:DF$128,$D706,DH$98:DH$128)</f>
        <v>0</v>
      </c>
      <c r="DF706" s="9"/>
      <c r="DG706" s="10"/>
      <c r="DH706" s="11"/>
      <c r="DI706" s="6">
        <f>SUMIF(DJ$98:DJ$128,$D706,DL$98:DL$128)</f>
        <v>0</v>
      </c>
      <c r="DJ706" s="9"/>
      <c r="DK706" s="10"/>
      <c r="DL706" s="11"/>
      <c r="DM706" s="6">
        <f>SUMIF(DN$98:DN$128,$D706,DP$98:DP$128)</f>
        <v>0</v>
      </c>
      <c r="DN706" s="9"/>
      <c r="DO706" s="10"/>
      <c r="DP706" s="11"/>
      <c r="DQ706" s="6">
        <f>SUMIF(DR$98:DR$128,$D706,DT$98:DT$128)</f>
        <v>0</v>
      </c>
      <c r="DR706" s="9"/>
      <c r="DS706" s="10"/>
      <c r="DT706" s="11"/>
      <c r="DU706" s="6">
        <f>SUMIF(DV$98:DV$128,$D706,DX$98:DX$128)</f>
        <v>0</v>
      </c>
      <c r="DV706" s="9"/>
      <c r="DW706" s="10"/>
      <c r="DX706" s="11"/>
      <c r="DY706" s="6">
        <f>SUMIF(DZ$98:DZ$128,$D706,EB$98:EB$128)</f>
        <v>0</v>
      </c>
      <c r="DZ706" s="9"/>
      <c r="EA706" s="10"/>
      <c r="EB706" s="11"/>
      <c r="EC706" s="6">
        <f>SUMIF(ED$98:ED$128,$D706,EF$98:EF$128)</f>
        <v>0</v>
      </c>
      <c r="ED706" s="9"/>
      <c r="EE706" s="10"/>
      <c r="EF706" s="11"/>
      <c r="EG706" s="6">
        <f>SUMIF(EH$98:EH$128,$D706,EJ$98:EJ$128)</f>
        <v>0</v>
      </c>
      <c r="EH706" s="9"/>
      <c r="EI706" s="10"/>
      <c r="EJ706" s="11"/>
      <c r="EK706" s="6">
        <f>SUMIF(EL$98:EL$128,$D706,EN$98:EN$128)</f>
        <v>0</v>
      </c>
      <c r="EL706" s="9"/>
      <c r="EM706" s="10"/>
      <c r="EN706" s="11"/>
      <c r="EO706" s="6">
        <f>SUMIF(EP$98:EP$128,$D706,ER$98:ER$128)</f>
        <v>0</v>
      </c>
      <c r="EP706" s="9"/>
      <c r="EQ706" s="10"/>
      <c r="ER706" s="11"/>
      <c r="ES706" s="6">
        <f>SUMIF(ET$98:ET$128,$D706,EV$98:EV$128)</f>
        <v>0</v>
      </c>
      <c r="ET706" s="9"/>
      <c r="EU706" s="10"/>
      <c r="EV706" s="11"/>
      <c r="EW706" s="6">
        <f>SUMIF(EX$98:EX$128,$D706,EZ$98:EZ$128)</f>
        <v>0</v>
      </c>
      <c r="EX706" s="9"/>
      <c r="EY706" s="10"/>
      <c r="EZ706" s="11"/>
      <c r="FA706" s="6">
        <f>SUMIF(FB$98:FB$128,$D706,FD$98:FD$128)</f>
        <v>0</v>
      </c>
      <c r="FB706" s="9"/>
      <c r="FC706" s="10"/>
      <c r="FD706" s="11"/>
      <c r="FE706" s="6">
        <f>SUMIF(FF$98:FF$128,$D706,FH$98:FH$128)</f>
        <v>0</v>
      </c>
      <c r="FF706" s="9"/>
      <c r="FG706" s="10"/>
      <c r="FH706" s="11"/>
      <c r="FI706" s="6">
        <f>SUMIF(FJ$98:FJ$128,$D706,FL$98:FL$128)</f>
        <v>0</v>
      </c>
      <c r="FJ706" s="9"/>
      <c r="FK706" s="10"/>
      <c r="FL706" s="11"/>
      <c r="FM706" s="6">
        <f>SUMIF(FN$98:FN$128,$D706,FP$98:FP$128)</f>
        <v>0</v>
      </c>
      <c r="FN706" s="9"/>
      <c r="FO706" s="10"/>
      <c r="FP706" s="11"/>
      <c r="FQ706" s="6">
        <f>SUMIF(FR$98:FR$128,$D706,FT$98:FT$128)</f>
        <v>0</v>
      </c>
      <c r="FR706" s="9"/>
      <c r="FS706" s="10"/>
      <c r="FT706" s="11"/>
      <c r="FU706" s="6">
        <f>SUMIF(FV$98:FV$128,$D706,FX$98:FX$128)</f>
        <v>0</v>
      </c>
      <c r="FV706" s="9"/>
      <c r="FW706" s="10"/>
      <c r="FX706" s="11"/>
      <c r="FY706" s="6">
        <f>SUMIF(FZ$98:FZ$128,$D706,GB$98:GB$128)</f>
        <v>0</v>
      </c>
      <c r="FZ706" s="9"/>
      <c r="GA706" s="10"/>
      <c r="GB706" s="11"/>
      <c r="GC706" s="6">
        <f>SUMIF(GD$98:GD$128,$D706,GF$98:GF$128)</f>
        <v>0</v>
      </c>
      <c r="GD706" s="9"/>
      <c r="GE706" s="10"/>
      <c r="GF706" s="11"/>
      <c r="GG706" s="6">
        <f>SUMIF(GH$98:GH$128,$D706,GJ$98:GJ$128)</f>
        <v>0</v>
      </c>
      <c r="GH706" s="9"/>
      <c r="GI706" s="10"/>
      <c r="GJ706" s="11"/>
      <c r="GK706" s="6">
        <f>SUMIF(GL$98:GL$128,$D706,GN$98:GN$128)</f>
        <v>0</v>
      </c>
      <c r="GL706" s="9"/>
      <c r="GM706" s="10"/>
      <c r="GN706" s="11"/>
      <c r="GO706" s="6">
        <f>SUMIF(GP$98:GP$128,$D706,GR$98:GR$128)</f>
        <v>0</v>
      </c>
      <c r="GP706" s="9"/>
      <c r="GQ706" s="10"/>
      <c r="GR706" s="11"/>
      <c r="GS706" s="6">
        <f>SUMIF(GT$98:GT$128,$D706,GV$98:GV$128)</f>
        <v>0</v>
      </c>
      <c r="GT706" s="9"/>
      <c r="GU706" s="10"/>
      <c r="GV706" s="20"/>
      <c r="GW706" s="19">
        <f t="shared" si="17"/>
        <v>0</v>
      </c>
      <c r="GX706" s="472"/>
      <c r="GY706" s="473"/>
    </row>
    <row r="707" spans="1:207" ht="30.75" customHeight="1">
      <c r="A707" s="210" t="s">
        <v>79</v>
      </c>
      <c r="B707" s="470"/>
      <c r="C707" s="449" t="s">
        <v>533</v>
      </c>
      <c r="D707" s="445" t="s">
        <v>486</v>
      </c>
      <c r="E707" s="206">
        <f>SUMIF(F$129:F$159,$D707,H$129:H$159)</f>
        <v>0</v>
      </c>
      <c r="F707" s="9"/>
      <c r="G707" s="10"/>
      <c r="H707" s="11"/>
      <c r="I707" s="6">
        <f>SUMIF(J$129:J$159,$D707,L$129:L$159)</f>
        <v>0</v>
      </c>
      <c r="J707" s="9"/>
      <c r="K707" s="10"/>
      <c r="L707" s="11"/>
      <c r="M707" s="6">
        <f>SUMIF(N$129:N$159,$D707,P$129:P$159)</f>
        <v>0</v>
      </c>
      <c r="N707" s="9"/>
      <c r="O707" s="10"/>
      <c r="P707" s="11"/>
      <c r="Q707" s="6">
        <f>SUMIF(R$129:R$159,$D707,T$129:T$159)</f>
        <v>0</v>
      </c>
      <c r="R707" s="9"/>
      <c r="S707" s="10"/>
      <c r="T707" s="11"/>
      <c r="U707" s="6">
        <f>SUMIF(V$129:V$159,$D707,X$129:X$159)</f>
        <v>0</v>
      </c>
      <c r="V707" s="9"/>
      <c r="W707" s="10"/>
      <c r="X707" s="11"/>
      <c r="Y707" s="6">
        <f>SUMIF(Z$129:Z$159,$D707,AB$129:AB$159)</f>
        <v>0</v>
      </c>
      <c r="Z707" s="9"/>
      <c r="AA707" s="10"/>
      <c r="AB707" s="11"/>
      <c r="AC707" s="6">
        <f>SUMIF(AD$129:AD$159,$D707,AF$129:AF$159)</f>
        <v>0</v>
      </c>
      <c r="AD707" s="9"/>
      <c r="AE707" s="10"/>
      <c r="AF707" s="11"/>
      <c r="AG707" s="6">
        <f>SUMIF(AH$129:AH$159,$D707,AJ$129:AJ$159)</f>
        <v>0</v>
      </c>
      <c r="AH707" s="9"/>
      <c r="AI707" s="10"/>
      <c r="AJ707" s="11"/>
      <c r="AK707" s="6">
        <f>SUMIF(AL$129:AL$159,$D707,AN$129:AN$159)</f>
        <v>0</v>
      </c>
      <c r="AL707" s="9"/>
      <c r="AM707" s="10"/>
      <c r="AN707" s="11"/>
      <c r="AO707" s="6">
        <f>SUMIF(AP$129:AP$159,$D707,AR$129:AR$159)</f>
        <v>0</v>
      </c>
      <c r="AP707" s="9"/>
      <c r="AQ707" s="10"/>
      <c r="AR707" s="11"/>
      <c r="AS707" s="6">
        <f>SUMIF(AT$129:AT$159,$D707,AV$129:AV$159)</f>
        <v>0</v>
      </c>
      <c r="AT707" s="9"/>
      <c r="AU707" s="10"/>
      <c r="AV707" s="11"/>
      <c r="AW707" s="6">
        <f>SUMIF(AX$129:AX$159,$D707,AZ$129:AZ$159)</f>
        <v>0</v>
      </c>
      <c r="AX707" s="9"/>
      <c r="AY707" s="10"/>
      <c r="AZ707" s="11"/>
      <c r="BA707" s="6">
        <f>SUMIF(BB$129:BB$159,$D707,BD$129:BD$159)</f>
        <v>0</v>
      </c>
      <c r="BB707" s="9"/>
      <c r="BC707" s="10"/>
      <c r="BD707" s="11"/>
      <c r="BE707" s="6">
        <f>SUMIF(BF$129:BF$159,$D707,BH$129:BH$159)</f>
        <v>0</v>
      </c>
      <c r="BF707" s="9"/>
      <c r="BG707" s="10"/>
      <c r="BH707" s="11"/>
      <c r="BI707" s="6">
        <f>SUMIF(BJ$129:BJ$159,$D707,BL$129:BL$159)</f>
        <v>0</v>
      </c>
      <c r="BJ707" s="9"/>
      <c r="BK707" s="10"/>
      <c r="BL707" s="11"/>
      <c r="BM707" s="6">
        <f>SUMIF(BN$129:BN$159,$D707,BP$129:BP$159)</f>
        <v>0</v>
      </c>
      <c r="BN707" s="9"/>
      <c r="BO707" s="10"/>
      <c r="BP707" s="11"/>
      <c r="BQ707" s="6">
        <f>SUMIF(BR$129:BR$159,$D707,BT$129:BT$159)</f>
        <v>0</v>
      </c>
      <c r="BR707" s="9"/>
      <c r="BS707" s="10"/>
      <c r="BT707" s="11"/>
      <c r="BU707" s="6">
        <f>SUMIF(BV$129:BV$159,$D707,BX$129:BX$159)</f>
        <v>0</v>
      </c>
      <c r="BV707" s="9"/>
      <c r="BW707" s="10"/>
      <c r="BX707" s="11"/>
      <c r="BY707" s="6">
        <f>SUMIF(BZ$129:BZ$159,$D707,CB$129:CB$159)</f>
        <v>0</v>
      </c>
      <c r="BZ707" s="9"/>
      <c r="CA707" s="10"/>
      <c r="CB707" s="11"/>
      <c r="CC707" s="6">
        <f>SUMIF(CD$129:CD$159,$D707,CF$129:CF$159)</f>
        <v>0</v>
      </c>
      <c r="CD707" s="9"/>
      <c r="CE707" s="10"/>
      <c r="CF707" s="11"/>
      <c r="CG707" s="6">
        <f>SUMIF(CH$129:CH$159,$D707,CJ$129:CJ$159)</f>
        <v>0</v>
      </c>
      <c r="CH707" s="9"/>
      <c r="CI707" s="10"/>
      <c r="CJ707" s="11"/>
      <c r="CK707" s="6">
        <f>SUMIF(CL$129:CL$159,$D707,CN$129:CN$159)</f>
        <v>0</v>
      </c>
      <c r="CL707" s="9"/>
      <c r="CM707" s="10"/>
      <c r="CN707" s="11"/>
      <c r="CO707" s="6">
        <f>SUMIF(CP$129:CP$159,$D707,CR$129:CR$159)</f>
        <v>0</v>
      </c>
      <c r="CP707" s="9"/>
      <c r="CQ707" s="10"/>
      <c r="CR707" s="11"/>
      <c r="CS707" s="6">
        <f>SUMIF(CT$129:CT$159,$D707,CV$129:CV$159)</f>
        <v>0</v>
      </c>
      <c r="CT707" s="9"/>
      <c r="CU707" s="10"/>
      <c r="CV707" s="11"/>
      <c r="CW707" s="6">
        <f>SUMIF(CX$129:CX$159,$D707,CZ$129:CZ$159)</f>
        <v>0</v>
      </c>
      <c r="CX707" s="9"/>
      <c r="CY707" s="10"/>
      <c r="CZ707" s="11"/>
      <c r="DA707" s="6">
        <f>SUMIF(DB$129:DB$159,$D707,DD$129:DD$159)</f>
        <v>0</v>
      </c>
      <c r="DB707" s="9"/>
      <c r="DC707" s="10"/>
      <c r="DD707" s="11"/>
      <c r="DE707" s="6">
        <f>SUMIF(DF$129:DF$159,$D707,DH$129:DH$159)</f>
        <v>0</v>
      </c>
      <c r="DF707" s="9"/>
      <c r="DG707" s="10"/>
      <c r="DH707" s="11"/>
      <c r="DI707" s="6">
        <f>SUMIF(DJ$129:DJ$159,$D707,DL$129:DL$159)</f>
        <v>0</v>
      </c>
      <c r="DJ707" s="9"/>
      <c r="DK707" s="10"/>
      <c r="DL707" s="11"/>
      <c r="DM707" s="6">
        <f>SUMIF(DN$129:DN$159,$D707,DP$129:DP$159)</f>
        <v>0</v>
      </c>
      <c r="DN707" s="9"/>
      <c r="DO707" s="10"/>
      <c r="DP707" s="11"/>
      <c r="DQ707" s="6">
        <f>SUMIF(DR$129:DR$159,$D707,DT$129:DT$159)</f>
        <v>0</v>
      </c>
      <c r="DR707" s="9"/>
      <c r="DS707" s="10"/>
      <c r="DT707" s="11"/>
      <c r="DU707" s="6">
        <f>SUMIF(DV$129:DV$159,$D707,DX$129:DX$159)</f>
        <v>0</v>
      </c>
      <c r="DV707" s="9"/>
      <c r="DW707" s="10"/>
      <c r="DX707" s="11"/>
      <c r="DY707" s="6">
        <f>SUMIF(DZ$129:DZ$159,$D707,EB$129:EB$159)</f>
        <v>0</v>
      </c>
      <c r="DZ707" s="9"/>
      <c r="EA707" s="10"/>
      <c r="EB707" s="11"/>
      <c r="EC707" s="6">
        <f>SUMIF(ED$129:ED$159,$D707,EF$129:EF$159)</f>
        <v>0</v>
      </c>
      <c r="ED707" s="9"/>
      <c r="EE707" s="10"/>
      <c r="EF707" s="11"/>
      <c r="EG707" s="6">
        <f>SUMIF(EH$129:EH$159,$D707,EJ$129:EJ$159)</f>
        <v>0</v>
      </c>
      <c r="EH707" s="9"/>
      <c r="EI707" s="10"/>
      <c r="EJ707" s="11"/>
      <c r="EK707" s="6">
        <f>SUMIF(EL$129:EL$159,$D707,EN$129:EN$159)</f>
        <v>0</v>
      </c>
      <c r="EL707" s="9"/>
      <c r="EM707" s="10"/>
      <c r="EN707" s="11"/>
      <c r="EO707" s="6">
        <f>SUMIF(EP$129:EP$159,$D707,ER$129:ER$159)</f>
        <v>0</v>
      </c>
      <c r="EP707" s="9"/>
      <c r="EQ707" s="10"/>
      <c r="ER707" s="11"/>
      <c r="ES707" s="6">
        <f>SUMIF(ET$129:ET$159,$D707,EV$129:EV$159)</f>
        <v>0</v>
      </c>
      <c r="ET707" s="9"/>
      <c r="EU707" s="10"/>
      <c r="EV707" s="11"/>
      <c r="EW707" s="6">
        <f>SUMIF(EX$129:EX$159,$D707,EZ$129:EZ$159)</f>
        <v>0</v>
      </c>
      <c r="EX707" s="9"/>
      <c r="EY707" s="10"/>
      <c r="EZ707" s="11"/>
      <c r="FA707" s="6">
        <f>SUMIF(FB$129:FB$159,$D707,FD$129:FD$159)</f>
        <v>0</v>
      </c>
      <c r="FB707" s="9"/>
      <c r="FC707" s="10"/>
      <c r="FD707" s="11"/>
      <c r="FE707" s="6">
        <f>SUMIF(FF$129:FF$159,$D707,FH$129:FH$159)</f>
        <v>0</v>
      </c>
      <c r="FF707" s="9"/>
      <c r="FG707" s="10"/>
      <c r="FH707" s="11"/>
      <c r="FI707" s="6">
        <f>SUMIF(FJ$129:FJ$159,$D707,FL$129:FL$159)</f>
        <v>0</v>
      </c>
      <c r="FJ707" s="9"/>
      <c r="FK707" s="10"/>
      <c r="FL707" s="11"/>
      <c r="FM707" s="6">
        <f>SUMIF(FN$129:FN$159,$D707,FP$129:FP$159)</f>
        <v>0</v>
      </c>
      <c r="FN707" s="9"/>
      <c r="FO707" s="10"/>
      <c r="FP707" s="11"/>
      <c r="FQ707" s="6">
        <f>SUMIF(FR$129:FR$159,$D707,FT$129:FT$159)</f>
        <v>0</v>
      </c>
      <c r="FR707" s="9"/>
      <c r="FS707" s="10"/>
      <c r="FT707" s="11"/>
      <c r="FU707" s="6">
        <f>SUMIF(FV$129:FV$159,$D707,FX$129:FX$159)</f>
        <v>0</v>
      </c>
      <c r="FV707" s="9"/>
      <c r="FW707" s="10"/>
      <c r="FX707" s="11"/>
      <c r="FY707" s="6">
        <f>SUMIF(FZ$129:FZ$159,$D707,GB$129:GB$159)</f>
        <v>0</v>
      </c>
      <c r="FZ707" s="9"/>
      <c r="GA707" s="10"/>
      <c r="GB707" s="11"/>
      <c r="GC707" s="6">
        <f>SUMIF(GD$129:GD$159,$D707,GF$129:GF$159)</f>
        <v>0</v>
      </c>
      <c r="GD707" s="9"/>
      <c r="GE707" s="10"/>
      <c r="GF707" s="11"/>
      <c r="GG707" s="6">
        <f>SUMIF(GH$129:GH$159,$D707,GJ$129:GJ$159)</f>
        <v>0</v>
      </c>
      <c r="GH707" s="9"/>
      <c r="GI707" s="10"/>
      <c r="GJ707" s="11"/>
      <c r="GK707" s="6">
        <f>SUMIF(GL$129:GL$159,$D707,GN$129:GN$159)</f>
        <v>0</v>
      </c>
      <c r="GL707" s="9"/>
      <c r="GM707" s="10"/>
      <c r="GN707" s="11"/>
      <c r="GO707" s="6">
        <f>SUMIF(GP$129:GP$159,$D707,GR$129:GR$159)</f>
        <v>0</v>
      </c>
      <c r="GP707" s="9"/>
      <c r="GQ707" s="10"/>
      <c r="GR707" s="11"/>
      <c r="GS707" s="6">
        <f>SUMIF(GT$129:GT$159,$D707,GV$129:GV$159)</f>
        <v>0</v>
      </c>
      <c r="GT707" s="9"/>
      <c r="GU707" s="10"/>
      <c r="GV707" s="20"/>
      <c r="GW707" s="19">
        <f t="shared" si="17"/>
        <v>0</v>
      </c>
      <c r="GX707" s="472"/>
      <c r="GY707" s="473"/>
    </row>
    <row r="708" spans="1:207" ht="30.75" customHeight="1">
      <c r="A708" s="210" t="s">
        <v>80</v>
      </c>
      <c r="B708" s="470"/>
      <c r="C708" s="449" t="s">
        <v>533</v>
      </c>
      <c r="D708" s="445" t="s">
        <v>486</v>
      </c>
      <c r="E708" s="206">
        <f>SUMIF(F$160:F$190,$D708,H$160:H$190)</f>
        <v>0</v>
      </c>
      <c r="F708" s="9"/>
      <c r="G708" s="10"/>
      <c r="H708" s="11"/>
      <c r="I708" s="6">
        <f>SUMIF(J$160:J$190,$D708,L$160:L$190)</f>
        <v>0</v>
      </c>
      <c r="J708" s="9"/>
      <c r="K708" s="10"/>
      <c r="L708" s="11"/>
      <c r="M708" s="6">
        <f>SUMIF(N$160:N$190,$D708,P$160:P$190)</f>
        <v>0</v>
      </c>
      <c r="N708" s="9"/>
      <c r="O708" s="10"/>
      <c r="P708" s="11"/>
      <c r="Q708" s="6">
        <f>SUMIF(R$160:R$190,$D708,T$160:T$190)</f>
        <v>0</v>
      </c>
      <c r="R708" s="9"/>
      <c r="S708" s="10"/>
      <c r="T708" s="11"/>
      <c r="U708" s="6">
        <f>SUMIF(V$160:V$190,$D708,X$160:X$190)</f>
        <v>0</v>
      </c>
      <c r="V708" s="9"/>
      <c r="W708" s="10"/>
      <c r="X708" s="11"/>
      <c r="Y708" s="6">
        <f>SUMIF(Z$160:Z$190,$D708,AB$160:AB$190)</f>
        <v>0</v>
      </c>
      <c r="Z708" s="9"/>
      <c r="AA708" s="10"/>
      <c r="AB708" s="11"/>
      <c r="AC708" s="6">
        <f>SUMIF(AD$160:AD$190,$D708,AF$160:AF$190)</f>
        <v>0</v>
      </c>
      <c r="AD708" s="9"/>
      <c r="AE708" s="10"/>
      <c r="AF708" s="11"/>
      <c r="AG708" s="6">
        <f>SUMIF(AH$160:AH$190,$D708,AJ$160:AJ$190)</f>
        <v>0</v>
      </c>
      <c r="AH708" s="9"/>
      <c r="AI708" s="10"/>
      <c r="AJ708" s="11"/>
      <c r="AK708" s="6">
        <f>SUMIF(AL$160:AL$190,$D708,AN$160:AN$190)</f>
        <v>0</v>
      </c>
      <c r="AL708" s="9"/>
      <c r="AM708" s="10"/>
      <c r="AN708" s="11"/>
      <c r="AO708" s="6">
        <f>SUMIF(AP$160:AP$190,$D708,AR$160:AR$190)</f>
        <v>0</v>
      </c>
      <c r="AP708" s="9"/>
      <c r="AQ708" s="10"/>
      <c r="AR708" s="11"/>
      <c r="AS708" s="6">
        <f>SUMIF(AT$160:AT$190,$D708,AV$160:AV$190)</f>
        <v>0</v>
      </c>
      <c r="AT708" s="9"/>
      <c r="AU708" s="10"/>
      <c r="AV708" s="11"/>
      <c r="AW708" s="6">
        <f>SUMIF(AX$160:AX$190,$D708,AZ$160:AZ$190)</f>
        <v>0</v>
      </c>
      <c r="AX708" s="9"/>
      <c r="AY708" s="10"/>
      <c r="AZ708" s="11"/>
      <c r="BA708" s="6">
        <f>SUMIF(BB$160:BB$190,$D708,BD$160:BD$190)</f>
        <v>0</v>
      </c>
      <c r="BB708" s="9"/>
      <c r="BC708" s="10"/>
      <c r="BD708" s="11"/>
      <c r="BE708" s="6">
        <f>SUMIF(BF$160:BF$190,$D708,BH$160:BH$190)</f>
        <v>0</v>
      </c>
      <c r="BF708" s="9"/>
      <c r="BG708" s="10"/>
      <c r="BH708" s="11"/>
      <c r="BI708" s="6">
        <f>SUMIF(BJ$160:BJ$190,$D708,BL$160:BL$190)</f>
        <v>0</v>
      </c>
      <c r="BJ708" s="9"/>
      <c r="BK708" s="10"/>
      <c r="BL708" s="11"/>
      <c r="BM708" s="6">
        <f>SUMIF(BN$160:BN$190,$D708,BP$160:BP$190)</f>
        <v>0</v>
      </c>
      <c r="BN708" s="9"/>
      <c r="BO708" s="10"/>
      <c r="BP708" s="11"/>
      <c r="BQ708" s="6">
        <f>SUMIF(BR$160:BR$190,$D708,BT$160:BT$190)</f>
        <v>0</v>
      </c>
      <c r="BR708" s="9"/>
      <c r="BS708" s="10"/>
      <c r="BT708" s="11"/>
      <c r="BU708" s="6">
        <f>SUMIF(BV$160:BV$190,$D708,BX$160:BX$190)</f>
        <v>0</v>
      </c>
      <c r="BV708" s="9"/>
      <c r="BW708" s="10"/>
      <c r="BX708" s="11"/>
      <c r="BY708" s="6">
        <f>SUMIF(BZ$160:BZ$190,$D708,CB$160:CB$190)</f>
        <v>0</v>
      </c>
      <c r="BZ708" s="9"/>
      <c r="CA708" s="10"/>
      <c r="CB708" s="11"/>
      <c r="CC708" s="6">
        <f>SUMIF(CD$160:CD$190,$D708,CF$160:CF$190)</f>
        <v>0</v>
      </c>
      <c r="CD708" s="9"/>
      <c r="CE708" s="10"/>
      <c r="CF708" s="11"/>
      <c r="CG708" s="6">
        <f>SUMIF(CH$160:CH$190,$D708,CJ$160:CJ$190)</f>
        <v>0</v>
      </c>
      <c r="CH708" s="9"/>
      <c r="CI708" s="10"/>
      <c r="CJ708" s="11"/>
      <c r="CK708" s="6">
        <f>SUMIF(CL$160:CL$190,$D708,CN$160:CN$190)</f>
        <v>0</v>
      </c>
      <c r="CL708" s="9"/>
      <c r="CM708" s="10"/>
      <c r="CN708" s="11"/>
      <c r="CO708" s="6">
        <f>SUMIF(CP$160:CP$190,$D708,CR$160:CR$190)</f>
        <v>0</v>
      </c>
      <c r="CP708" s="9"/>
      <c r="CQ708" s="10"/>
      <c r="CR708" s="11"/>
      <c r="CS708" s="6">
        <f>SUMIF(CT$160:CT$190,$D708,CV$160:CV$190)</f>
        <v>0</v>
      </c>
      <c r="CT708" s="9"/>
      <c r="CU708" s="10"/>
      <c r="CV708" s="11"/>
      <c r="CW708" s="6">
        <f>SUMIF(CX$160:CX$190,$D708,CZ$160:CZ$190)</f>
        <v>0</v>
      </c>
      <c r="CX708" s="9"/>
      <c r="CY708" s="10"/>
      <c r="CZ708" s="11"/>
      <c r="DA708" s="6">
        <f>SUMIF(DB$160:DB$190,$D708,DD$160:DD$190)</f>
        <v>0</v>
      </c>
      <c r="DB708" s="9"/>
      <c r="DC708" s="10"/>
      <c r="DD708" s="11"/>
      <c r="DE708" s="6">
        <f>SUMIF(DF$160:DF$190,$D708,DH$160:DH$190)</f>
        <v>0</v>
      </c>
      <c r="DF708" s="9"/>
      <c r="DG708" s="10"/>
      <c r="DH708" s="11"/>
      <c r="DI708" s="6">
        <f>SUMIF(DJ$160:DJ$190,$D708,DL$160:DL$190)</f>
        <v>0</v>
      </c>
      <c r="DJ708" s="9"/>
      <c r="DK708" s="10"/>
      <c r="DL708" s="11"/>
      <c r="DM708" s="6">
        <f>SUMIF(DN$160:DN$190,$D708,DP$160:DP$190)</f>
        <v>0</v>
      </c>
      <c r="DN708" s="9"/>
      <c r="DO708" s="10"/>
      <c r="DP708" s="11"/>
      <c r="DQ708" s="6">
        <f>SUMIF(DR$160:DR$190,$D708,DT$160:DT$190)</f>
        <v>0</v>
      </c>
      <c r="DR708" s="9"/>
      <c r="DS708" s="10"/>
      <c r="DT708" s="11"/>
      <c r="DU708" s="6">
        <f>SUMIF(DV$160:DV$190,$D708,DX$160:DX$190)</f>
        <v>0</v>
      </c>
      <c r="DV708" s="9"/>
      <c r="DW708" s="10"/>
      <c r="DX708" s="11"/>
      <c r="DY708" s="6">
        <f>SUMIF(DZ$160:DZ$190,$D708,EB$160:EB$190)</f>
        <v>0</v>
      </c>
      <c r="DZ708" s="9"/>
      <c r="EA708" s="10"/>
      <c r="EB708" s="11"/>
      <c r="EC708" s="6">
        <f>SUMIF(ED$160:ED$190,$D708,EF$160:EF$190)</f>
        <v>0</v>
      </c>
      <c r="ED708" s="9"/>
      <c r="EE708" s="10"/>
      <c r="EF708" s="11"/>
      <c r="EG708" s="6">
        <f>SUMIF(EH$160:EH$190,$D708,EJ$160:EJ$190)</f>
        <v>0</v>
      </c>
      <c r="EH708" s="9"/>
      <c r="EI708" s="10"/>
      <c r="EJ708" s="11"/>
      <c r="EK708" s="6">
        <f>SUMIF(EL$160:EL$190,$D708,EN$160:EN$190)</f>
        <v>0</v>
      </c>
      <c r="EL708" s="9"/>
      <c r="EM708" s="10"/>
      <c r="EN708" s="11"/>
      <c r="EO708" s="6">
        <f>SUMIF(EP$160:EP$190,$D708,ER$160:ER$190)</f>
        <v>0</v>
      </c>
      <c r="EP708" s="9"/>
      <c r="EQ708" s="10"/>
      <c r="ER708" s="11"/>
      <c r="ES708" s="6">
        <f>SUMIF(ET$160:ET$190,$D708,EV$160:EV$190)</f>
        <v>0</v>
      </c>
      <c r="ET708" s="9"/>
      <c r="EU708" s="10"/>
      <c r="EV708" s="11"/>
      <c r="EW708" s="6">
        <f>SUMIF(EX$160:EX$190,$D708,EZ$160:EZ$190)</f>
        <v>0</v>
      </c>
      <c r="EX708" s="9"/>
      <c r="EY708" s="10"/>
      <c r="EZ708" s="11"/>
      <c r="FA708" s="6">
        <f>SUMIF(FB$160:FB$190,$D708,FD$160:FD$190)</f>
        <v>0</v>
      </c>
      <c r="FB708" s="9"/>
      <c r="FC708" s="10"/>
      <c r="FD708" s="11"/>
      <c r="FE708" s="6">
        <f>SUMIF(FF$160:FF$190,$D708,FH$160:FH$190)</f>
        <v>0</v>
      </c>
      <c r="FF708" s="9"/>
      <c r="FG708" s="10"/>
      <c r="FH708" s="11"/>
      <c r="FI708" s="6">
        <f>SUMIF(FJ$160:FJ$190,$D708,FL$160:FL$190)</f>
        <v>0</v>
      </c>
      <c r="FJ708" s="9"/>
      <c r="FK708" s="10"/>
      <c r="FL708" s="11"/>
      <c r="FM708" s="6">
        <f>SUMIF(FN$160:FN$190,$D708,FP$160:FP$190)</f>
        <v>0</v>
      </c>
      <c r="FN708" s="9"/>
      <c r="FO708" s="10"/>
      <c r="FP708" s="11"/>
      <c r="FQ708" s="6">
        <f>SUMIF(FR$160:FR$190,$D708,FT$160:FT$190)</f>
        <v>0</v>
      </c>
      <c r="FR708" s="9"/>
      <c r="FS708" s="10"/>
      <c r="FT708" s="11"/>
      <c r="FU708" s="6">
        <f>SUMIF(FV$160:FV$190,$D708,FX$160:FX$190)</f>
        <v>0</v>
      </c>
      <c r="FV708" s="9"/>
      <c r="FW708" s="10"/>
      <c r="FX708" s="11"/>
      <c r="FY708" s="6">
        <f>SUMIF(FZ$160:FZ$190,$D708,GB$160:GB$190)</f>
        <v>0</v>
      </c>
      <c r="FZ708" s="9"/>
      <c r="GA708" s="10"/>
      <c r="GB708" s="11"/>
      <c r="GC708" s="6">
        <f>SUMIF(GD$160:GD$190,$D708,GF$160:GF$190)</f>
        <v>0</v>
      </c>
      <c r="GD708" s="9"/>
      <c r="GE708" s="10"/>
      <c r="GF708" s="11"/>
      <c r="GG708" s="6">
        <f>SUMIF(GH$160:GH$190,$D708,GJ$160:GJ$190)</f>
        <v>0</v>
      </c>
      <c r="GH708" s="9"/>
      <c r="GI708" s="10"/>
      <c r="GJ708" s="11"/>
      <c r="GK708" s="6">
        <f>SUMIF(GL$160:GL$190,$D708,GN$160:GN$190)</f>
        <v>0</v>
      </c>
      <c r="GL708" s="9"/>
      <c r="GM708" s="10"/>
      <c r="GN708" s="11"/>
      <c r="GO708" s="6">
        <f>SUMIF(GP$160:GP$190,$D708,GR$160:GR$190)</f>
        <v>0</v>
      </c>
      <c r="GP708" s="9"/>
      <c r="GQ708" s="10"/>
      <c r="GR708" s="11"/>
      <c r="GS708" s="6">
        <f>SUMIF(GT$160:GT$190,$D708,GV$160:GV$190)</f>
        <v>0</v>
      </c>
      <c r="GT708" s="9"/>
      <c r="GU708" s="10"/>
      <c r="GV708" s="20"/>
      <c r="GW708" s="19">
        <f t="shared" si="17"/>
        <v>0</v>
      </c>
      <c r="GX708" s="472"/>
      <c r="GY708" s="473"/>
    </row>
    <row r="709" spans="1:207" ht="30.75" customHeight="1">
      <c r="A709" s="210" t="s">
        <v>81</v>
      </c>
      <c r="B709" s="470"/>
      <c r="C709" s="449" t="s">
        <v>533</v>
      </c>
      <c r="D709" s="445" t="s">
        <v>486</v>
      </c>
      <c r="E709" s="206">
        <f>SUMIF(F$191:F$221,$D709,H$191:H$221)</f>
        <v>0</v>
      </c>
      <c r="F709" s="9"/>
      <c r="G709" s="10"/>
      <c r="H709" s="11"/>
      <c r="I709" s="6">
        <f>SUMIF(J$191:J$221,$D709,L$191:L$221)</f>
        <v>0</v>
      </c>
      <c r="J709" s="9"/>
      <c r="K709" s="10"/>
      <c r="L709" s="11"/>
      <c r="M709" s="6">
        <f>SUMIF(N$191:N$221,$D709,P$191:P$221)</f>
        <v>0</v>
      </c>
      <c r="N709" s="9"/>
      <c r="O709" s="10"/>
      <c r="P709" s="11"/>
      <c r="Q709" s="6">
        <f>SUMIF(R$191:R$221,$D709,T$191:T$221)</f>
        <v>0</v>
      </c>
      <c r="R709" s="9"/>
      <c r="S709" s="10"/>
      <c r="T709" s="11"/>
      <c r="U709" s="6">
        <f>SUMIF(V$191:V$221,$D709,X$191:X$221)</f>
        <v>0</v>
      </c>
      <c r="V709" s="9"/>
      <c r="W709" s="10"/>
      <c r="X709" s="11"/>
      <c r="Y709" s="6">
        <f>SUMIF(Z$191:Z$221,$D709,AB$191:AB$221)</f>
        <v>0</v>
      </c>
      <c r="Z709" s="9"/>
      <c r="AA709" s="10"/>
      <c r="AB709" s="11"/>
      <c r="AC709" s="6">
        <f>SUMIF(AD$191:AD$221,$D709,AF$191:AF$221)</f>
        <v>0</v>
      </c>
      <c r="AD709" s="9"/>
      <c r="AE709" s="10"/>
      <c r="AF709" s="11"/>
      <c r="AG709" s="6">
        <f>SUMIF(AH$191:AH$221,$D709,AJ$191:AJ$221)</f>
        <v>0</v>
      </c>
      <c r="AH709" s="9"/>
      <c r="AI709" s="10"/>
      <c r="AJ709" s="11"/>
      <c r="AK709" s="6">
        <f>SUMIF(AL$191:AL$221,$D709,AN$191:AN$221)</f>
        <v>0</v>
      </c>
      <c r="AL709" s="9"/>
      <c r="AM709" s="10"/>
      <c r="AN709" s="11"/>
      <c r="AO709" s="6">
        <f>SUMIF(AP$191:AP$221,$D709,AR$191:AR$221)</f>
        <v>0</v>
      </c>
      <c r="AP709" s="9"/>
      <c r="AQ709" s="10"/>
      <c r="AR709" s="11"/>
      <c r="AS709" s="6">
        <f>SUMIF(AT$191:AT$221,$D709,AV$191:AV$221)</f>
        <v>0</v>
      </c>
      <c r="AT709" s="9"/>
      <c r="AU709" s="10"/>
      <c r="AV709" s="11"/>
      <c r="AW709" s="6">
        <f>SUMIF(AX$191:AX$221,$D709,AZ$191:AZ$221)</f>
        <v>0</v>
      </c>
      <c r="AX709" s="9"/>
      <c r="AY709" s="10"/>
      <c r="AZ709" s="11"/>
      <c r="BA709" s="6">
        <f>SUMIF(BB$191:BB$221,$D709,BD$191:BD$221)</f>
        <v>0</v>
      </c>
      <c r="BB709" s="9"/>
      <c r="BC709" s="10"/>
      <c r="BD709" s="11"/>
      <c r="BE709" s="6">
        <f>SUMIF(BF$191:BF$221,$D709,BH$191:BH$221)</f>
        <v>0</v>
      </c>
      <c r="BF709" s="9"/>
      <c r="BG709" s="10"/>
      <c r="BH709" s="11"/>
      <c r="BI709" s="6">
        <f>SUMIF(BJ$191:BJ$221,$D709,BL$191:BL$221)</f>
        <v>0</v>
      </c>
      <c r="BJ709" s="9"/>
      <c r="BK709" s="10"/>
      <c r="BL709" s="11"/>
      <c r="BM709" s="6">
        <f>SUMIF(BN$191:BN$221,$D709,BP$191:BP$221)</f>
        <v>0</v>
      </c>
      <c r="BN709" s="9"/>
      <c r="BO709" s="10"/>
      <c r="BP709" s="11"/>
      <c r="BQ709" s="6">
        <f>SUMIF(BR$191:BR$221,$D709,BT$191:BT$221)</f>
        <v>0</v>
      </c>
      <c r="BR709" s="9"/>
      <c r="BS709" s="10"/>
      <c r="BT709" s="11"/>
      <c r="BU709" s="6">
        <f>SUMIF(BV$191:BV$221,$D709,BX$191:BX$221)</f>
        <v>0</v>
      </c>
      <c r="BV709" s="9"/>
      <c r="BW709" s="10"/>
      <c r="BX709" s="11"/>
      <c r="BY709" s="6">
        <f>SUMIF(BZ$191:BZ$221,$D709,CB$191:CB$221)</f>
        <v>0</v>
      </c>
      <c r="BZ709" s="9"/>
      <c r="CA709" s="10"/>
      <c r="CB709" s="11"/>
      <c r="CC709" s="6">
        <f>SUMIF(CD$191:CD$221,$D709,CF$191:CF$221)</f>
        <v>0</v>
      </c>
      <c r="CD709" s="9"/>
      <c r="CE709" s="10"/>
      <c r="CF709" s="11"/>
      <c r="CG709" s="6">
        <f>SUMIF(CH$191:CH$221,$D709,CJ$191:CJ$221)</f>
        <v>0</v>
      </c>
      <c r="CH709" s="9"/>
      <c r="CI709" s="10"/>
      <c r="CJ709" s="11"/>
      <c r="CK709" s="6">
        <f>SUMIF(CL$191:CL$221,$D709,CN$191:CN$221)</f>
        <v>0</v>
      </c>
      <c r="CL709" s="9"/>
      <c r="CM709" s="10"/>
      <c r="CN709" s="11"/>
      <c r="CO709" s="6">
        <f>SUMIF(CP$191:CP$221,$D709,CR$191:CR$221)</f>
        <v>0</v>
      </c>
      <c r="CP709" s="9"/>
      <c r="CQ709" s="10"/>
      <c r="CR709" s="11"/>
      <c r="CS709" s="6">
        <f>SUMIF(CT$191:CT$221,$D709,CV$191:CV$221)</f>
        <v>0</v>
      </c>
      <c r="CT709" s="9"/>
      <c r="CU709" s="10"/>
      <c r="CV709" s="11"/>
      <c r="CW709" s="6">
        <f>SUMIF(CX$191:CX$221,$D709,CZ$191:CZ$221)</f>
        <v>0</v>
      </c>
      <c r="CX709" s="9"/>
      <c r="CY709" s="10"/>
      <c r="CZ709" s="11"/>
      <c r="DA709" s="6">
        <f>SUMIF(DB$191:DB$221,$D709,DD$191:DD$221)</f>
        <v>0</v>
      </c>
      <c r="DB709" s="9"/>
      <c r="DC709" s="10"/>
      <c r="DD709" s="11"/>
      <c r="DE709" s="6">
        <f>SUMIF(DF$191:DF$221,$D709,DH$191:DH$221)</f>
        <v>0</v>
      </c>
      <c r="DF709" s="9"/>
      <c r="DG709" s="10"/>
      <c r="DH709" s="11"/>
      <c r="DI709" s="6">
        <f>SUMIF(DJ$191:DJ$221,$D709,DL$191:DL$221)</f>
        <v>0</v>
      </c>
      <c r="DJ709" s="9"/>
      <c r="DK709" s="10"/>
      <c r="DL709" s="11"/>
      <c r="DM709" s="6">
        <f>SUMIF(DN$191:DN$221,$D709,DP$191:DP$221)</f>
        <v>0</v>
      </c>
      <c r="DN709" s="9"/>
      <c r="DO709" s="10"/>
      <c r="DP709" s="11"/>
      <c r="DQ709" s="6">
        <f>SUMIF(DR$191:DR$221,$D709,DT$191:DT$221)</f>
        <v>0</v>
      </c>
      <c r="DR709" s="9"/>
      <c r="DS709" s="10"/>
      <c r="DT709" s="11"/>
      <c r="DU709" s="6">
        <f>SUMIF(DV$191:DV$221,$D709,DX$191:DX$221)</f>
        <v>0</v>
      </c>
      <c r="DV709" s="9"/>
      <c r="DW709" s="10"/>
      <c r="DX709" s="11"/>
      <c r="DY709" s="6">
        <f>SUMIF(DZ$191:DZ$221,$D709,EB$191:EB$221)</f>
        <v>0</v>
      </c>
      <c r="DZ709" s="9"/>
      <c r="EA709" s="10"/>
      <c r="EB709" s="11"/>
      <c r="EC709" s="6">
        <f>SUMIF(ED$191:ED$221,$D709,EF$191:EF$221)</f>
        <v>0</v>
      </c>
      <c r="ED709" s="9"/>
      <c r="EE709" s="10"/>
      <c r="EF709" s="11"/>
      <c r="EG709" s="6">
        <f>SUMIF(EH$191:EH$221,$D709,EJ$191:EJ$221)</f>
        <v>0</v>
      </c>
      <c r="EH709" s="9"/>
      <c r="EI709" s="10"/>
      <c r="EJ709" s="11"/>
      <c r="EK709" s="6">
        <f>SUMIF(EL$191:EL$221,$D709,EN$191:EN$221)</f>
        <v>0</v>
      </c>
      <c r="EL709" s="9"/>
      <c r="EM709" s="10"/>
      <c r="EN709" s="11"/>
      <c r="EO709" s="6">
        <f>SUMIF(EP$191:EP$221,$D709,ER$191:ER$221)</f>
        <v>0</v>
      </c>
      <c r="EP709" s="9"/>
      <c r="EQ709" s="10"/>
      <c r="ER709" s="11"/>
      <c r="ES709" s="6">
        <f>SUMIF(ET$191:ET$221,$D709,EV$191:EV$221)</f>
        <v>0</v>
      </c>
      <c r="ET709" s="9"/>
      <c r="EU709" s="10"/>
      <c r="EV709" s="11"/>
      <c r="EW709" s="6">
        <f>SUMIF(EX$191:EX$221,$D709,EZ$191:EZ$221)</f>
        <v>0</v>
      </c>
      <c r="EX709" s="9"/>
      <c r="EY709" s="10"/>
      <c r="EZ709" s="11"/>
      <c r="FA709" s="6">
        <f>SUMIF(FB$191:FB$221,$D709,FD$191:FD$221)</f>
        <v>0</v>
      </c>
      <c r="FB709" s="9"/>
      <c r="FC709" s="10"/>
      <c r="FD709" s="11"/>
      <c r="FE709" s="6">
        <f>SUMIF(FF$191:FF$221,$D709,FH$191:FH$221)</f>
        <v>0</v>
      </c>
      <c r="FF709" s="9"/>
      <c r="FG709" s="10"/>
      <c r="FH709" s="11"/>
      <c r="FI709" s="6">
        <f>SUMIF(FJ$191:FJ$221,$D709,FL$191:FL$221)</f>
        <v>0</v>
      </c>
      <c r="FJ709" s="9"/>
      <c r="FK709" s="10"/>
      <c r="FL709" s="11"/>
      <c r="FM709" s="6">
        <f>SUMIF(FN$191:FN$221,$D709,FP$191:FP$221)</f>
        <v>0</v>
      </c>
      <c r="FN709" s="9"/>
      <c r="FO709" s="10"/>
      <c r="FP709" s="11"/>
      <c r="FQ709" s="6">
        <f>SUMIF(FR$191:FR$221,$D709,FT$191:FT$221)</f>
        <v>0</v>
      </c>
      <c r="FR709" s="9"/>
      <c r="FS709" s="10"/>
      <c r="FT709" s="11"/>
      <c r="FU709" s="6">
        <f>SUMIF(FV$191:FV$221,$D709,FX$191:FX$221)</f>
        <v>0</v>
      </c>
      <c r="FV709" s="9"/>
      <c r="FW709" s="10"/>
      <c r="FX709" s="11"/>
      <c r="FY709" s="6">
        <f>SUMIF(FZ$191:FZ$221,$D709,GB$191:GB$221)</f>
        <v>0</v>
      </c>
      <c r="FZ709" s="9"/>
      <c r="GA709" s="10"/>
      <c r="GB709" s="11"/>
      <c r="GC709" s="6">
        <f>SUMIF(GD$191:GD$221,$D709,GF$191:GF$221)</f>
        <v>0</v>
      </c>
      <c r="GD709" s="9"/>
      <c r="GE709" s="10"/>
      <c r="GF709" s="11"/>
      <c r="GG709" s="6">
        <f>SUMIF(GH$191:GH$221,$D709,GJ$191:GJ$221)</f>
        <v>0</v>
      </c>
      <c r="GH709" s="9"/>
      <c r="GI709" s="10"/>
      <c r="GJ709" s="11"/>
      <c r="GK709" s="6">
        <f>SUMIF(GL$191:GL$221,$D709,GN$191:GN$221)</f>
        <v>0</v>
      </c>
      <c r="GL709" s="9"/>
      <c r="GM709" s="10"/>
      <c r="GN709" s="11"/>
      <c r="GO709" s="6">
        <f>SUMIF(GP$191:GP$221,$D709,GR$191:GR$221)</f>
        <v>0</v>
      </c>
      <c r="GP709" s="9"/>
      <c r="GQ709" s="10"/>
      <c r="GR709" s="11"/>
      <c r="GS709" s="6">
        <f>SUMIF(GT$191:GT$221,$D709,GV$191:GV$221)</f>
        <v>0</v>
      </c>
      <c r="GT709" s="9"/>
      <c r="GU709" s="10"/>
      <c r="GV709" s="20"/>
      <c r="GW709" s="19">
        <f t="shared" si="17"/>
        <v>0</v>
      </c>
      <c r="GX709" s="472"/>
      <c r="GY709" s="473"/>
    </row>
    <row r="710" spans="1:207" ht="30.75" customHeight="1">
      <c r="A710" s="210" t="s">
        <v>82</v>
      </c>
      <c r="B710" s="470"/>
      <c r="C710" s="449" t="s">
        <v>533</v>
      </c>
      <c r="D710" s="445" t="s">
        <v>486</v>
      </c>
      <c r="E710" s="206">
        <f>SUMIF(F$222:F$252,$D710,H$222:H$252)</f>
        <v>0</v>
      </c>
      <c r="F710" s="9"/>
      <c r="G710" s="10"/>
      <c r="H710" s="11"/>
      <c r="I710" s="6">
        <f>SUMIF(J$222:J$252,$D710,L$222:L$252)</f>
        <v>0</v>
      </c>
      <c r="J710" s="9"/>
      <c r="K710" s="10"/>
      <c r="L710" s="11"/>
      <c r="M710" s="6">
        <f>SUMIF(N$222:N$252,$D710,P$222:P$252)</f>
        <v>0</v>
      </c>
      <c r="N710" s="9"/>
      <c r="O710" s="10"/>
      <c r="P710" s="11"/>
      <c r="Q710" s="6">
        <f>SUMIF(R$222:R$252,$D710,T$222:T$252)</f>
        <v>0</v>
      </c>
      <c r="R710" s="9"/>
      <c r="S710" s="10"/>
      <c r="T710" s="11"/>
      <c r="U710" s="6">
        <f>SUMIF(V$222:V$252,$D710,X$222:X$252)</f>
        <v>0</v>
      </c>
      <c r="V710" s="9"/>
      <c r="W710" s="10"/>
      <c r="X710" s="11"/>
      <c r="Y710" s="6">
        <f>SUMIF(Z$222:Z$252,$D710,AB$222:AB$252)</f>
        <v>0</v>
      </c>
      <c r="Z710" s="9"/>
      <c r="AA710" s="10"/>
      <c r="AB710" s="11"/>
      <c r="AC710" s="6">
        <f>SUMIF(AD$222:AD$252,$D710,AF$222:AF$252)</f>
        <v>0</v>
      </c>
      <c r="AD710" s="9"/>
      <c r="AE710" s="10"/>
      <c r="AF710" s="11"/>
      <c r="AG710" s="6">
        <f>SUMIF(AH$222:AH$252,$D710,AJ$222:AJ$252)</f>
        <v>0</v>
      </c>
      <c r="AH710" s="9"/>
      <c r="AI710" s="10"/>
      <c r="AJ710" s="11"/>
      <c r="AK710" s="6">
        <f>SUMIF(AL$222:AL$252,$D710,AN$222:AN$252)</f>
        <v>0</v>
      </c>
      <c r="AL710" s="9"/>
      <c r="AM710" s="10"/>
      <c r="AN710" s="11"/>
      <c r="AO710" s="6">
        <f>SUMIF(AP$222:AP$252,$D710,AR$222:AR$252)</f>
        <v>0</v>
      </c>
      <c r="AP710" s="9"/>
      <c r="AQ710" s="10"/>
      <c r="AR710" s="11"/>
      <c r="AS710" s="6">
        <f>SUMIF(AT$222:AT$252,$D710,AV$222:AV$252)</f>
        <v>0</v>
      </c>
      <c r="AT710" s="9"/>
      <c r="AU710" s="10"/>
      <c r="AV710" s="11"/>
      <c r="AW710" s="6">
        <f>SUMIF(AX$222:AX$252,$D710,AZ$222:AZ$252)</f>
        <v>0</v>
      </c>
      <c r="AX710" s="9"/>
      <c r="AY710" s="10"/>
      <c r="AZ710" s="11"/>
      <c r="BA710" s="6">
        <f>SUMIF(BB$222:BB$252,$D710,BD$222:BD$252)</f>
        <v>0</v>
      </c>
      <c r="BB710" s="9"/>
      <c r="BC710" s="10"/>
      <c r="BD710" s="11"/>
      <c r="BE710" s="6">
        <f>SUMIF(BF$222:BF$252,$D710,BH$222:BH$252)</f>
        <v>0</v>
      </c>
      <c r="BF710" s="9"/>
      <c r="BG710" s="10"/>
      <c r="BH710" s="11"/>
      <c r="BI710" s="6">
        <f>SUMIF(BJ$222:BJ$252,$D710,BL$222:BL$252)</f>
        <v>0</v>
      </c>
      <c r="BJ710" s="9"/>
      <c r="BK710" s="10"/>
      <c r="BL710" s="11"/>
      <c r="BM710" s="6">
        <f>SUMIF(BN$222:BN$252,$D710,BP$222:BP$252)</f>
        <v>0</v>
      </c>
      <c r="BN710" s="9"/>
      <c r="BO710" s="10"/>
      <c r="BP710" s="11"/>
      <c r="BQ710" s="6">
        <f>SUMIF(BR$222:BR$252,$D710,BT$222:BT$252)</f>
        <v>0</v>
      </c>
      <c r="BR710" s="9"/>
      <c r="BS710" s="10"/>
      <c r="BT710" s="11"/>
      <c r="BU710" s="6">
        <f>SUMIF(BV$222:BV$252,$D710,BX$222:BX$252)</f>
        <v>0</v>
      </c>
      <c r="BV710" s="9"/>
      <c r="BW710" s="10"/>
      <c r="BX710" s="11"/>
      <c r="BY710" s="6">
        <f>SUMIF(BZ$222:BZ$252,$D710,CB$222:CB$252)</f>
        <v>0</v>
      </c>
      <c r="BZ710" s="9"/>
      <c r="CA710" s="10"/>
      <c r="CB710" s="11"/>
      <c r="CC710" s="6">
        <f>SUMIF(CD$222:CD$252,$D710,CF$222:CF$252)</f>
        <v>0</v>
      </c>
      <c r="CD710" s="9"/>
      <c r="CE710" s="10"/>
      <c r="CF710" s="11"/>
      <c r="CG710" s="6">
        <f>SUMIF(CH$222:CH$252,$D710,CJ$222:CJ$252)</f>
        <v>0</v>
      </c>
      <c r="CH710" s="9"/>
      <c r="CI710" s="10"/>
      <c r="CJ710" s="11"/>
      <c r="CK710" s="6">
        <f>SUMIF(CL$222:CL$252,$D710,CN$222:CN$252)</f>
        <v>0</v>
      </c>
      <c r="CL710" s="9"/>
      <c r="CM710" s="10"/>
      <c r="CN710" s="11"/>
      <c r="CO710" s="6">
        <f>SUMIF(CP$222:CP$252,$D710,CR$222:CR$252)</f>
        <v>0</v>
      </c>
      <c r="CP710" s="9"/>
      <c r="CQ710" s="10"/>
      <c r="CR710" s="11"/>
      <c r="CS710" s="6">
        <f>SUMIF(CT$222:CT$252,$D710,CV$222:CV$252)</f>
        <v>0</v>
      </c>
      <c r="CT710" s="9"/>
      <c r="CU710" s="10"/>
      <c r="CV710" s="11"/>
      <c r="CW710" s="6">
        <f>SUMIF(CX$222:CX$252,$D710,CZ$222:CZ$252)</f>
        <v>0</v>
      </c>
      <c r="CX710" s="9"/>
      <c r="CY710" s="10"/>
      <c r="CZ710" s="11"/>
      <c r="DA710" s="6">
        <f>SUMIF(DB$222:DB$252,$D710,DD$222:DD$252)</f>
        <v>0</v>
      </c>
      <c r="DB710" s="9"/>
      <c r="DC710" s="10"/>
      <c r="DD710" s="11"/>
      <c r="DE710" s="6">
        <f>SUMIF(DF$222:DF$252,$D710,DH$222:DH$252)</f>
        <v>0</v>
      </c>
      <c r="DF710" s="9"/>
      <c r="DG710" s="10"/>
      <c r="DH710" s="11"/>
      <c r="DI710" s="6">
        <f>SUMIF(DJ$222:DJ$252,$D710,DL$222:DL$252)</f>
        <v>0</v>
      </c>
      <c r="DJ710" s="9"/>
      <c r="DK710" s="10"/>
      <c r="DL710" s="11"/>
      <c r="DM710" s="6">
        <f>SUMIF(DN$222:DN$252,$D710,DP$222:DP$252)</f>
        <v>0</v>
      </c>
      <c r="DN710" s="9"/>
      <c r="DO710" s="10"/>
      <c r="DP710" s="11"/>
      <c r="DQ710" s="6">
        <f>SUMIF(DR$222:DR$252,$D710,DT$222:DT$252)</f>
        <v>0</v>
      </c>
      <c r="DR710" s="9"/>
      <c r="DS710" s="10"/>
      <c r="DT710" s="11"/>
      <c r="DU710" s="6">
        <f>SUMIF(DV$222:DV$252,$D710,DX$222:DX$252)</f>
        <v>0</v>
      </c>
      <c r="DV710" s="9"/>
      <c r="DW710" s="10"/>
      <c r="DX710" s="11"/>
      <c r="DY710" s="6">
        <f>SUMIF(DZ$222:DZ$252,$D710,EB$222:EB$252)</f>
        <v>0</v>
      </c>
      <c r="DZ710" s="9"/>
      <c r="EA710" s="10"/>
      <c r="EB710" s="11"/>
      <c r="EC710" s="6">
        <f>SUMIF(ED$222:ED$252,$D710,EF$222:EF$252)</f>
        <v>0</v>
      </c>
      <c r="ED710" s="9"/>
      <c r="EE710" s="10"/>
      <c r="EF710" s="11"/>
      <c r="EG710" s="6">
        <f>SUMIF(EH$222:EH$252,$D710,EJ$222:EJ$252)</f>
        <v>0</v>
      </c>
      <c r="EH710" s="9"/>
      <c r="EI710" s="10"/>
      <c r="EJ710" s="11"/>
      <c r="EK710" s="6">
        <f>SUMIF(EL$222:EL$252,$D710,EN$222:EN$252)</f>
        <v>0</v>
      </c>
      <c r="EL710" s="9"/>
      <c r="EM710" s="10"/>
      <c r="EN710" s="11"/>
      <c r="EO710" s="6">
        <f>SUMIF(EP$222:EP$252,$D710,ER$222:ER$252)</f>
        <v>0</v>
      </c>
      <c r="EP710" s="9"/>
      <c r="EQ710" s="10"/>
      <c r="ER710" s="11"/>
      <c r="ES710" s="6">
        <f>SUMIF(ET$222:ET$252,$D710,EV$222:EV$252)</f>
        <v>0</v>
      </c>
      <c r="ET710" s="9"/>
      <c r="EU710" s="10"/>
      <c r="EV710" s="11"/>
      <c r="EW710" s="6">
        <f>SUMIF(EX$222:EX$252,$D710,EZ$222:EZ$252)</f>
        <v>0</v>
      </c>
      <c r="EX710" s="9"/>
      <c r="EY710" s="10"/>
      <c r="EZ710" s="11"/>
      <c r="FA710" s="6">
        <f>SUMIF(FB$222:FB$252,$D710,FD$222:FD$252)</f>
        <v>0</v>
      </c>
      <c r="FB710" s="9"/>
      <c r="FC710" s="10"/>
      <c r="FD710" s="11"/>
      <c r="FE710" s="6">
        <f>SUMIF(FF$222:FF$252,$D710,FH$222:FH$252)</f>
        <v>0</v>
      </c>
      <c r="FF710" s="9"/>
      <c r="FG710" s="10"/>
      <c r="FH710" s="11"/>
      <c r="FI710" s="6">
        <f>SUMIF(FJ$222:FJ$252,$D710,FL$222:FL$252)</f>
        <v>0</v>
      </c>
      <c r="FJ710" s="9"/>
      <c r="FK710" s="10"/>
      <c r="FL710" s="11"/>
      <c r="FM710" s="6">
        <f>SUMIF(FN$222:FN$252,$D710,FP$222:FP$252)</f>
        <v>0</v>
      </c>
      <c r="FN710" s="9"/>
      <c r="FO710" s="10"/>
      <c r="FP710" s="11"/>
      <c r="FQ710" s="6">
        <f>SUMIF(FR$222:FR$252,$D710,FT$222:FT$252)</f>
        <v>0</v>
      </c>
      <c r="FR710" s="9"/>
      <c r="FS710" s="10"/>
      <c r="FT710" s="11"/>
      <c r="FU710" s="6">
        <f>SUMIF(FV$222:FV$252,$D710,FX$222:FX$252)</f>
        <v>0</v>
      </c>
      <c r="FV710" s="9"/>
      <c r="FW710" s="10"/>
      <c r="FX710" s="11"/>
      <c r="FY710" s="6">
        <f>SUMIF(FZ$222:FZ$252,$D710,GB$222:GB$252)</f>
        <v>0</v>
      </c>
      <c r="FZ710" s="9"/>
      <c r="GA710" s="10"/>
      <c r="GB710" s="11"/>
      <c r="GC710" s="6">
        <f>SUMIF(GD$222:GD$252,$D710,GF$222:GF$252)</f>
        <v>0</v>
      </c>
      <c r="GD710" s="9"/>
      <c r="GE710" s="10"/>
      <c r="GF710" s="11"/>
      <c r="GG710" s="6">
        <f>SUMIF(GH$222:GH$252,$D710,GJ$222:GJ$252)</f>
        <v>0</v>
      </c>
      <c r="GH710" s="9"/>
      <c r="GI710" s="10"/>
      <c r="GJ710" s="11"/>
      <c r="GK710" s="6">
        <f>SUMIF(GL$222:GL$252,$D710,GN$222:GN$252)</f>
        <v>0</v>
      </c>
      <c r="GL710" s="9"/>
      <c r="GM710" s="10"/>
      <c r="GN710" s="11"/>
      <c r="GO710" s="6">
        <f>SUMIF(GP$222:GP$252,$D710,GR$222:GR$252)</f>
        <v>0</v>
      </c>
      <c r="GP710" s="9"/>
      <c r="GQ710" s="10"/>
      <c r="GR710" s="11"/>
      <c r="GS710" s="6">
        <f>SUMIF(GT$222:GT$252,$D710,GV$222:GV$252)</f>
        <v>0</v>
      </c>
      <c r="GT710" s="9"/>
      <c r="GU710" s="10"/>
      <c r="GV710" s="20"/>
      <c r="GW710" s="19">
        <f t="shared" si="17"/>
        <v>0</v>
      </c>
      <c r="GX710" s="472"/>
      <c r="GY710" s="473"/>
    </row>
    <row r="711" spans="1:207" ht="30.75" customHeight="1">
      <c r="A711" s="210" t="s">
        <v>83</v>
      </c>
      <c r="B711" s="470"/>
      <c r="C711" s="449" t="s">
        <v>533</v>
      </c>
      <c r="D711" s="445" t="s">
        <v>486</v>
      </c>
      <c r="E711" s="206">
        <f>SUMIF(F$253:F$283,$D711,H$253:H$283)</f>
        <v>0</v>
      </c>
      <c r="F711" s="9"/>
      <c r="G711" s="10"/>
      <c r="H711" s="11"/>
      <c r="I711" s="6">
        <f>SUMIF(J$253:J$283,$D711,L$253:L$283)</f>
        <v>0</v>
      </c>
      <c r="J711" s="9"/>
      <c r="K711" s="10"/>
      <c r="L711" s="11"/>
      <c r="M711" s="6">
        <f>SUMIF(N$253:N$283,$D711,P$253:P$283)</f>
        <v>0</v>
      </c>
      <c r="N711" s="9"/>
      <c r="O711" s="10"/>
      <c r="P711" s="11"/>
      <c r="Q711" s="6">
        <f>SUMIF(R$253:R$283,$D711,T$253:T$283)</f>
        <v>0</v>
      </c>
      <c r="R711" s="9"/>
      <c r="S711" s="10"/>
      <c r="T711" s="11"/>
      <c r="U711" s="6">
        <f>SUMIF(V$253:V$283,$D711,X$253:X$283)</f>
        <v>0</v>
      </c>
      <c r="V711" s="9"/>
      <c r="W711" s="10"/>
      <c r="X711" s="11"/>
      <c r="Y711" s="6">
        <f>SUMIF(Z$253:Z$283,$D711,AB$253:AB$283)</f>
        <v>0</v>
      </c>
      <c r="Z711" s="9"/>
      <c r="AA711" s="10"/>
      <c r="AB711" s="11"/>
      <c r="AC711" s="6">
        <f>SUMIF(AD$253:AD$283,$D711,AF$253:AF$283)</f>
        <v>0</v>
      </c>
      <c r="AD711" s="9"/>
      <c r="AE711" s="10"/>
      <c r="AF711" s="11"/>
      <c r="AG711" s="6">
        <f>SUMIF(AH$253:AH$283,$D711,AJ$253:AJ$283)</f>
        <v>0</v>
      </c>
      <c r="AH711" s="9"/>
      <c r="AI711" s="10"/>
      <c r="AJ711" s="11"/>
      <c r="AK711" s="6">
        <f>SUMIF(AL$253:AL$283,$D711,AN$253:AN$283)</f>
        <v>0</v>
      </c>
      <c r="AL711" s="9"/>
      <c r="AM711" s="10"/>
      <c r="AN711" s="11"/>
      <c r="AO711" s="6">
        <f>SUMIF(AP$253:AP$283,$D711,AR$253:AR$283)</f>
        <v>0</v>
      </c>
      <c r="AP711" s="9"/>
      <c r="AQ711" s="10"/>
      <c r="AR711" s="11"/>
      <c r="AS711" s="6">
        <f>SUMIF(AT$253:AT$283,$D711,AV$253:AV$283)</f>
        <v>0</v>
      </c>
      <c r="AT711" s="9"/>
      <c r="AU711" s="10"/>
      <c r="AV711" s="11"/>
      <c r="AW711" s="6">
        <f>SUMIF(AX$253:AX$283,$D711,AZ$253:AZ$283)</f>
        <v>0</v>
      </c>
      <c r="AX711" s="9"/>
      <c r="AY711" s="10"/>
      <c r="AZ711" s="11"/>
      <c r="BA711" s="6">
        <f>SUMIF(BB$253:BB$283,$D711,BD$253:BD$283)</f>
        <v>0</v>
      </c>
      <c r="BB711" s="9"/>
      <c r="BC711" s="10"/>
      <c r="BD711" s="11"/>
      <c r="BE711" s="6">
        <f>SUMIF(BF$253:BF$283,$D711,BH$253:BH$283)</f>
        <v>0</v>
      </c>
      <c r="BF711" s="9"/>
      <c r="BG711" s="10"/>
      <c r="BH711" s="11"/>
      <c r="BI711" s="6">
        <f>SUMIF(BJ$253:BJ$283,$D711,BL$253:BL$283)</f>
        <v>0</v>
      </c>
      <c r="BJ711" s="9"/>
      <c r="BK711" s="10"/>
      <c r="BL711" s="11"/>
      <c r="BM711" s="6">
        <f>SUMIF(BN$253:BN$283,$D711,BP$253:BP$283)</f>
        <v>0</v>
      </c>
      <c r="BN711" s="9"/>
      <c r="BO711" s="10"/>
      <c r="BP711" s="11"/>
      <c r="BQ711" s="6">
        <f>SUMIF(BR$253:BR$283,$D711,BT$253:BT$283)</f>
        <v>0</v>
      </c>
      <c r="BR711" s="9"/>
      <c r="BS711" s="10"/>
      <c r="BT711" s="11"/>
      <c r="BU711" s="6">
        <f>SUMIF(BV$253:BV$283,$D711,BX$253:BX$283)</f>
        <v>0</v>
      </c>
      <c r="BV711" s="9"/>
      <c r="BW711" s="10"/>
      <c r="BX711" s="11"/>
      <c r="BY711" s="6">
        <f>SUMIF(BZ$253:BZ$283,$D711,CB$253:CB$283)</f>
        <v>0</v>
      </c>
      <c r="BZ711" s="9"/>
      <c r="CA711" s="10"/>
      <c r="CB711" s="11"/>
      <c r="CC711" s="6">
        <f>SUMIF(CD$253:CD$283,$D711,CF$253:CF$283)</f>
        <v>0</v>
      </c>
      <c r="CD711" s="9"/>
      <c r="CE711" s="10"/>
      <c r="CF711" s="11"/>
      <c r="CG711" s="6">
        <f>SUMIF(CH$253:CH$283,$D711,CJ$253:CJ$283)</f>
        <v>0</v>
      </c>
      <c r="CH711" s="9"/>
      <c r="CI711" s="10"/>
      <c r="CJ711" s="11"/>
      <c r="CK711" s="6">
        <f>SUMIF(CL$253:CL$283,$D711,CN$253:CN$283)</f>
        <v>0</v>
      </c>
      <c r="CL711" s="9"/>
      <c r="CM711" s="10"/>
      <c r="CN711" s="11"/>
      <c r="CO711" s="6">
        <f>SUMIF(CP$253:CP$283,$D711,CR$253:CR$283)</f>
        <v>0</v>
      </c>
      <c r="CP711" s="9"/>
      <c r="CQ711" s="10"/>
      <c r="CR711" s="11"/>
      <c r="CS711" s="6">
        <f>SUMIF(CT$253:CT$283,$D711,CV$253:CV$283)</f>
        <v>0</v>
      </c>
      <c r="CT711" s="9"/>
      <c r="CU711" s="10"/>
      <c r="CV711" s="11"/>
      <c r="CW711" s="6">
        <f>SUMIF(CX$253:CX$283,$D711,CZ$253:CZ$283)</f>
        <v>0</v>
      </c>
      <c r="CX711" s="9"/>
      <c r="CY711" s="10"/>
      <c r="CZ711" s="11"/>
      <c r="DA711" s="6">
        <f>SUMIF(DB$253:DB$283,$D711,DD$253:DD$283)</f>
        <v>0</v>
      </c>
      <c r="DB711" s="9"/>
      <c r="DC711" s="10"/>
      <c r="DD711" s="11"/>
      <c r="DE711" s="6">
        <f>SUMIF(DF$253:DF$283,$D711,DH$253:DH$283)</f>
        <v>0</v>
      </c>
      <c r="DF711" s="9"/>
      <c r="DG711" s="10"/>
      <c r="DH711" s="11"/>
      <c r="DI711" s="6">
        <f>SUMIF(DJ$253:DJ$283,$D711,DL$253:DL$283)</f>
        <v>0</v>
      </c>
      <c r="DJ711" s="9"/>
      <c r="DK711" s="10"/>
      <c r="DL711" s="11"/>
      <c r="DM711" s="6">
        <f>SUMIF(DN$253:DN$283,$D711,DP$253:DP$283)</f>
        <v>0</v>
      </c>
      <c r="DN711" s="9"/>
      <c r="DO711" s="10"/>
      <c r="DP711" s="11"/>
      <c r="DQ711" s="6">
        <f>SUMIF(DR$253:DR$283,$D711,DT$253:DT$283)</f>
        <v>0</v>
      </c>
      <c r="DR711" s="9"/>
      <c r="DS711" s="10"/>
      <c r="DT711" s="11"/>
      <c r="DU711" s="6">
        <f>SUMIF(DV$253:DV$283,$D711,DX$253:DX$283)</f>
        <v>0</v>
      </c>
      <c r="DV711" s="9"/>
      <c r="DW711" s="10"/>
      <c r="DX711" s="11"/>
      <c r="DY711" s="6">
        <f>SUMIF(DZ$253:DZ$283,$D711,EB$253:EB$283)</f>
        <v>0</v>
      </c>
      <c r="DZ711" s="9"/>
      <c r="EA711" s="10"/>
      <c r="EB711" s="11"/>
      <c r="EC711" s="6">
        <f>SUMIF(ED$253:ED$283,$D711,EF$253:EF$283)</f>
        <v>0</v>
      </c>
      <c r="ED711" s="9"/>
      <c r="EE711" s="10"/>
      <c r="EF711" s="11"/>
      <c r="EG711" s="6">
        <f>SUMIF(EH$253:EH$283,$D711,EJ$253:EJ$283)</f>
        <v>0</v>
      </c>
      <c r="EH711" s="9"/>
      <c r="EI711" s="10"/>
      <c r="EJ711" s="11"/>
      <c r="EK711" s="6">
        <f>SUMIF(EL$253:EL$283,$D711,EN$253:EN$283)</f>
        <v>0</v>
      </c>
      <c r="EL711" s="9"/>
      <c r="EM711" s="10"/>
      <c r="EN711" s="11"/>
      <c r="EO711" s="6">
        <f>SUMIF(EP$253:EP$283,$D711,ER$253:ER$283)</f>
        <v>0</v>
      </c>
      <c r="EP711" s="9"/>
      <c r="EQ711" s="10"/>
      <c r="ER711" s="11"/>
      <c r="ES711" s="6">
        <f>SUMIF(ET$253:ET$283,$D711,EV$253:EV$283)</f>
        <v>0</v>
      </c>
      <c r="ET711" s="9"/>
      <c r="EU711" s="10"/>
      <c r="EV711" s="11"/>
      <c r="EW711" s="6">
        <f>SUMIF(EX$253:EX$283,$D711,EZ$253:EZ$283)</f>
        <v>0</v>
      </c>
      <c r="EX711" s="9"/>
      <c r="EY711" s="10"/>
      <c r="EZ711" s="11"/>
      <c r="FA711" s="6">
        <f>SUMIF(FB$253:FB$283,$D711,FD$253:FD$283)</f>
        <v>0</v>
      </c>
      <c r="FB711" s="9"/>
      <c r="FC711" s="10"/>
      <c r="FD711" s="11"/>
      <c r="FE711" s="6">
        <f>SUMIF(FF$253:FF$283,$D711,FH$253:FH$283)</f>
        <v>0</v>
      </c>
      <c r="FF711" s="9"/>
      <c r="FG711" s="10"/>
      <c r="FH711" s="11"/>
      <c r="FI711" s="6">
        <f>SUMIF(FJ$253:FJ$283,$D711,FL$253:FL$283)</f>
        <v>0</v>
      </c>
      <c r="FJ711" s="9"/>
      <c r="FK711" s="10"/>
      <c r="FL711" s="11"/>
      <c r="FM711" s="6">
        <f>SUMIF(FN$253:FN$283,$D711,FP$253:FP$283)</f>
        <v>0</v>
      </c>
      <c r="FN711" s="9"/>
      <c r="FO711" s="10"/>
      <c r="FP711" s="11"/>
      <c r="FQ711" s="6">
        <f>SUMIF(FR$253:FR$283,$D711,FT$253:FT$283)</f>
        <v>0</v>
      </c>
      <c r="FR711" s="9"/>
      <c r="FS711" s="10"/>
      <c r="FT711" s="11"/>
      <c r="FU711" s="6">
        <f>SUMIF(FV$253:FV$283,$D711,FX$253:FX$283)</f>
        <v>0</v>
      </c>
      <c r="FV711" s="9"/>
      <c r="FW711" s="10"/>
      <c r="FX711" s="11"/>
      <c r="FY711" s="6">
        <f>SUMIF(FZ$253:FZ$283,$D711,GB$253:GB$283)</f>
        <v>0</v>
      </c>
      <c r="FZ711" s="9"/>
      <c r="GA711" s="10"/>
      <c r="GB711" s="11"/>
      <c r="GC711" s="6">
        <f>SUMIF(GD$253:GD$283,$D711,GF$253:GF$283)</f>
        <v>0</v>
      </c>
      <c r="GD711" s="9"/>
      <c r="GE711" s="10"/>
      <c r="GF711" s="11"/>
      <c r="GG711" s="6">
        <f>SUMIF(GH$253:GH$283,$D711,GJ$253:GJ$283)</f>
        <v>0</v>
      </c>
      <c r="GH711" s="9"/>
      <c r="GI711" s="10"/>
      <c r="GJ711" s="11"/>
      <c r="GK711" s="6">
        <f>SUMIF(GL$253:GL$283,$D711,GN$253:GN$283)</f>
        <v>0</v>
      </c>
      <c r="GL711" s="9"/>
      <c r="GM711" s="10"/>
      <c r="GN711" s="11"/>
      <c r="GO711" s="6">
        <f>SUMIF(GP$253:GP$283,$D711,GR$253:GR$283)</f>
        <v>0</v>
      </c>
      <c r="GP711" s="9"/>
      <c r="GQ711" s="10"/>
      <c r="GR711" s="11"/>
      <c r="GS711" s="6">
        <f>SUMIF(GT$253:GT$283,$D711,GV$253:GV$283)</f>
        <v>0</v>
      </c>
      <c r="GT711" s="9"/>
      <c r="GU711" s="10"/>
      <c r="GV711" s="20"/>
      <c r="GW711" s="19">
        <f t="shared" si="17"/>
        <v>0</v>
      </c>
      <c r="GX711" s="472"/>
      <c r="GY711" s="473"/>
    </row>
    <row r="712" spans="1:207" ht="30.75" customHeight="1">
      <c r="A712" s="210" t="s">
        <v>84</v>
      </c>
      <c r="B712" s="470"/>
      <c r="C712" s="449" t="s">
        <v>533</v>
      </c>
      <c r="D712" s="445" t="s">
        <v>486</v>
      </c>
      <c r="E712" s="206">
        <f>SUMIF(F$284:F$314,$D712,H$284:H$314)</f>
        <v>0</v>
      </c>
      <c r="F712" s="9"/>
      <c r="G712" s="10"/>
      <c r="H712" s="11"/>
      <c r="I712" s="6">
        <f>SUMIF(J$284:J$314,$D712,L$284:L$314)</f>
        <v>0</v>
      </c>
      <c r="J712" s="9"/>
      <c r="K712" s="10"/>
      <c r="L712" s="11"/>
      <c r="M712" s="6">
        <f>SUMIF(N$284:N$314,$D712,P$284:P$314)</f>
        <v>0</v>
      </c>
      <c r="N712" s="9"/>
      <c r="O712" s="10"/>
      <c r="P712" s="11"/>
      <c r="Q712" s="6">
        <f>SUMIF(R$284:R$314,$D712,T$284:T$314)</f>
        <v>0</v>
      </c>
      <c r="R712" s="9"/>
      <c r="S712" s="10"/>
      <c r="T712" s="11"/>
      <c r="U712" s="6">
        <f>SUMIF(V$284:V$314,$D712,X$284:X$314)</f>
        <v>0</v>
      </c>
      <c r="V712" s="9"/>
      <c r="W712" s="10"/>
      <c r="X712" s="11"/>
      <c r="Y712" s="6">
        <f>SUMIF(Z$284:Z$314,$D712,AB$284:AB$314)</f>
        <v>0</v>
      </c>
      <c r="Z712" s="9"/>
      <c r="AA712" s="10"/>
      <c r="AB712" s="11"/>
      <c r="AC712" s="6">
        <f>SUMIF(AD$284:AD$314,$D712,AF$284:AF$314)</f>
        <v>0</v>
      </c>
      <c r="AD712" s="9"/>
      <c r="AE712" s="10"/>
      <c r="AF712" s="11"/>
      <c r="AG712" s="6">
        <f>SUMIF(AH$284:AH$314,$D712,AJ$284:AJ$314)</f>
        <v>0</v>
      </c>
      <c r="AH712" s="9"/>
      <c r="AI712" s="10"/>
      <c r="AJ712" s="11"/>
      <c r="AK712" s="6">
        <f>SUMIF(AL$284:AL$314,$D712,AN$284:AN$314)</f>
        <v>0</v>
      </c>
      <c r="AL712" s="9"/>
      <c r="AM712" s="10"/>
      <c r="AN712" s="11"/>
      <c r="AO712" s="6">
        <f>SUMIF(AP$284:AP$314,$D712,AR$284:AR$314)</f>
        <v>0</v>
      </c>
      <c r="AP712" s="9"/>
      <c r="AQ712" s="10"/>
      <c r="AR712" s="11"/>
      <c r="AS712" s="6">
        <f>SUMIF(AT$284:AT$314,$D712,AV$284:AV$314)</f>
        <v>0</v>
      </c>
      <c r="AT712" s="9"/>
      <c r="AU712" s="10"/>
      <c r="AV712" s="11"/>
      <c r="AW712" s="6">
        <f>SUMIF(AX$284:AX$314,$D712,AZ$284:AZ$314)</f>
        <v>0</v>
      </c>
      <c r="AX712" s="9"/>
      <c r="AY712" s="10"/>
      <c r="AZ712" s="11"/>
      <c r="BA712" s="6">
        <f>SUMIF(BB$284:BB$314,$D712,BD$284:BD$314)</f>
        <v>0</v>
      </c>
      <c r="BB712" s="9"/>
      <c r="BC712" s="10"/>
      <c r="BD712" s="11"/>
      <c r="BE712" s="6">
        <f>SUMIF(BF$284:BF$314,$D712,BH$284:BH$314)</f>
        <v>0</v>
      </c>
      <c r="BF712" s="9"/>
      <c r="BG712" s="10"/>
      <c r="BH712" s="11"/>
      <c r="BI712" s="6">
        <f>SUMIF(BJ$284:BJ$314,$D712,BL$284:BL$314)</f>
        <v>0</v>
      </c>
      <c r="BJ712" s="9"/>
      <c r="BK712" s="10"/>
      <c r="BL712" s="11"/>
      <c r="BM712" s="6">
        <f>SUMIF(BN$284:BN$314,$D712,BP$284:BP$314)</f>
        <v>0</v>
      </c>
      <c r="BN712" s="9"/>
      <c r="BO712" s="10"/>
      <c r="BP712" s="11"/>
      <c r="BQ712" s="6">
        <f>SUMIF(BR$284:BR$314,$D712,BT$284:BT$314)</f>
        <v>0</v>
      </c>
      <c r="BR712" s="9"/>
      <c r="BS712" s="10"/>
      <c r="BT712" s="11"/>
      <c r="BU712" s="6">
        <f>SUMIF(BV$284:BV$314,$D712,BX$284:BX$314)</f>
        <v>0</v>
      </c>
      <c r="BV712" s="9"/>
      <c r="BW712" s="10"/>
      <c r="BX712" s="11"/>
      <c r="BY712" s="6">
        <f>SUMIF(BZ$284:BZ$314,$D712,CB$284:CB$314)</f>
        <v>0</v>
      </c>
      <c r="BZ712" s="9"/>
      <c r="CA712" s="10"/>
      <c r="CB712" s="11"/>
      <c r="CC712" s="6">
        <f>SUMIF(CD$284:CD$314,$D712,CF$284:CF$314)</f>
        <v>0</v>
      </c>
      <c r="CD712" s="9"/>
      <c r="CE712" s="10"/>
      <c r="CF712" s="11"/>
      <c r="CG712" s="6">
        <f>SUMIF(CH$284:CH$314,$D712,CJ$284:CJ$314)</f>
        <v>0</v>
      </c>
      <c r="CH712" s="9"/>
      <c r="CI712" s="10"/>
      <c r="CJ712" s="11"/>
      <c r="CK712" s="6">
        <f>SUMIF(CL$284:CL$314,$D712,CN$284:CN$314)</f>
        <v>0</v>
      </c>
      <c r="CL712" s="9"/>
      <c r="CM712" s="10"/>
      <c r="CN712" s="11"/>
      <c r="CO712" s="6">
        <f>SUMIF(CP$284:CP$314,$D712,CR$284:CR$314)</f>
        <v>0</v>
      </c>
      <c r="CP712" s="9"/>
      <c r="CQ712" s="10"/>
      <c r="CR712" s="11"/>
      <c r="CS712" s="6">
        <f>SUMIF(CT$284:CT$314,$D712,CV$284:CV$314)</f>
        <v>0</v>
      </c>
      <c r="CT712" s="9"/>
      <c r="CU712" s="10"/>
      <c r="CV712" s="11"/>
      <c r="CW712" s="6">
        <f>SUMIF(CX$284:CX$314,$D712,CZ$284:CZ$314)</f>
        <v>0</v>
      </c>
      <c r="CX712" s="9"/>
      <c r="CY712" s="10"/>
      <c r="CZ712" s="11"/>
      <c r="DA712" s="6">
        <f>SUMIF(DB$284:DB$314,$D712,DD$284:DD$314)</f>
        <v>0</v>
      </c>
      <c r="DB712" s="9"/>
      <c r="DC712" s="10"/>
      <c r="DD712" s="11"/>
      <c r="DE712" s="6">
        <f>SUMIF(DF$284:DF$314,$D712,DH$284:DH$314)</f>
        <v>0</v>
      </c>
      <c r="DF712" s="9"/>
      <c r="DG712" s="10"/>
      <c r="DH712" s="11"/>
      <c r="DI712" s="6">
        <f>SUMIF(DJ$284:DJ$314,$D712,DL$284:DL$314)</f>
        <v>0</v>
      </c>
      <c r="DJ712" s="9"/>
      <c r="DK712" s="10"/>
      <c r="DL712" s="11"/>
      <c r="DM712" s="6">
        <f>SUMIF(DN$284:DN$314,$D712,DP$284:DP$314)</f>
        <v>0</v>
      </c>
      <c r="DN712" s="9"/>
      <c r="DO712" s="10"/>
      <c r="DP712" s="11"/>
      <c r="DQ712" s="6">
        <f>SUMIF(DR$284:DR$314,$D712,DT$284:DT$314)</f>
        <v>0</v>
      </c>
      <c r="DR712" s="9"/>
      <c r="DS712" s="10"/>
      <c r="DT712" s="11"/>
      <c r="DU712" s="6">
        <f>SUMIF(DV$284:DV$314,$D712,DX$284:DX$314)</f>
        <v>0</v>
      </c>
      <c r="DV712" s="9"/>
      <c r="DW712" s="10"/>
      <c r="DX712" s="11"/>
      <c r="DY712" s="6">
        <f>SUMIF(DZ$284:DZ$314,$D712,EB$284:EB$314)</f>
        <v>0</v>
      </c>
      <c r="DZ712" s="9"/>
      <c r="EA712" s="10"/>
      <c r="EB712" s="11"/>
      <c r="EC712" s="6">
        <f>SUMIF(ED$284:ED$314,$D712,EF$284:EF$314)</f>
        <v>0</v>
      </c>
      <c r="ED712" s="9"/>
      <c r="EE712" s="10"/>
      <c r="EF712" s="11"/>
      <c r="EG712" s="6">
        <f>SUMIF(EH$284:EH$314,$D712,EJ$284:EJ$314)</f>
        <v>0</v>
      </c>
      <c r="EH712" s="9"/>
      <c r="EI712" s="10"/>
      <c r="EJ712" s="11"/>
      <c r="EK712" s="6">
        <f>SUMIF(EL$284:EL$314,$D712,EN$284:EN$314)</f>
        <v>0</v>
      </c>
      <c r="EL712" s="9"/>
      <c r="EM712" s="10"/>
      <c r="EN712" s="11"/>
      <c r="EO712" s="6">
        <f>SUMIF(EP$284:EP$314,$D712,ER$284:ER$314)</f>
        <v>0</v>
      </c>
      <c r="EP712" s="9"/>
      <c r="EQ712" s="10"/>
      <c r="ER712" s="11"/>
      <c r="ES712" s="6">
        <f>SUMIF(ET$284:ET$314,$D712,EV$284:EV$314)</f>
        <v>0</v>
      </c>
      <c r="ET712" s="9"/>
      <c r="EU712" s="10"/>
      <c r="EV712" s="11"/>
      <c r="EW712" s="6">
        <f>SUMIF(EX$284:EX$314,$D712,EZ$284:EZ$314)</f>
        <v>0</v>
      </c>
      <c r="EX712" s="9"/>
      <c r="EY712" s="10"/>
      <c r="EZ712" s="11"/>
      <c r="FA712" s="6">
        <f>SUMIF(FB$284:FB$314,$D712,FD$284:FD$314)</f>
        <v>0</v>
      </c>
      <c r="FB712" s="9"/>
      <c r="FC712" s="10"/>
      <c r="FD712" s="11"/>
      <c r="FE712" s="6">
        <f>SUMIF(FF$284:FF$314,$D712,FH$284:FH$314)</f>
        <v>0</v>
      </c>
      <c r="FF712" s="9"/>
      <c r="FG712" s="10"/>
      <c r="FH712" s="11"/>
      <c r="FI712" s="6">
        <f>SUMIF(FJ$284:FJ$314,$D712,FL$284:FL$314)</f>
        <v>0</v>
      </c>
      <c r="FJ712" s="9"/>
      <c r="FK712" s="10"/>
      <c r="FL712" s="11"/>
      <c r="FM712" s="6">
        <f>SUMIF(FN$284:FN$314,$D712,FP$284:FP$314)</f>
        <v>0</v>
      </c>
      <c r="FN712" s="9"/>
      <c r="FO712" s="10"/>
      <c r="FP712" s="11"/>
      <c r="FQ712" s="6">
        <f>SUMIF(FR$284:FR$314,$D712,FT$284:FT$314)</f>
        <v>0</v>
      </c>
      <c r="FR712" s="9"/>
      <c r="FS712" s="10"/>
      <c r="FT712" s="11"/>
      <c r="FU712" s="6">
        <f>SUMIF(FV$284:FV$314,$D712,FX$284:FX$314)</f>
        <v>0</v>
      </c>
      <c r="FV712" s="9"/>
      <c r="FW712" s="10"/>
      <c r="FX712" s="11"/>
      <c r="FY712" s="6">
        <f>SUMIF(FZ$284:FZ$314,$D712,GB$284:GB$314)</f>
        <v>0</v>
      </c>
      <c r="FZ712" s="9"/>
      <c r="GA712" s="10"/>
      <c r="GB712" s="11"/>
      <c r="GC712" s="6">
        <f>SUMIF(GD$284:GD$314,$D712,GF$284:GF$314)</f>
        <v>0</v>
      </c>
      <c r="GD712" s="9"/>
      <c r="GE712" s="10"/>
      <c r="GF712" s="11"/>
      <c r="GG712" s="6">
        <f>SUMIF(GH$284:GH$314,$D712,GJ$284:GJ$314)</f>
        <v>0</v>
      </c>
      <c r="GH712" s="9"/>
      <c r="GI712" s="10"/>
      <c r="GJ712" s="11"/>
      <c r="GK712" s="6">
        <f>SUMIF(GL$284:GL$314,$D712,GN$284:GN$314)</f>
        <v>0</v>
      </c>
      <c r="GL712" s="9"/>
      <c r="GM712" s="10"/>
      <c r="GN712" s="11"/>
      <c r="GO712" s="6">
        <f>SUMIF(GP$284:GP$314,$D712,GR$284:GR$314)</f>
        <v>0</v>
      </c>
      <c r="GP712" s="9"/>
      <c r="GQ712" s="10"/>
      <c r="GR712" s="11"/>
      <c r="GS712" s="6">
        <f>SUMIF(GT$284:GT$314,$D712,GV$284:GV$314)</f>
        <v>0</v>
      </c>
      <c r="GT712" s="9"/>
      <c r="GU712" s="10"/>
      <c r="GV712" s="20"/>
      <c r="GW712" s="19">
        <f t="shared" si="17"/>
        <v>0</v>
      </c>
      <c r="GX712" s="472"/>
      <c r="GY712" s="473"/>
    </row>
    <row r="713" spans="1:207" ht="30.75" customHeight="1">
      <c r="A713" s="210" t="s">
        <v>85</v>
      </c>
      <c r="B713" s="470"/>
      <c r="C713" s="449" t="s">
        <v>533</v>
      </c>
      <c r="D713" s="445" t="s">
        <v>486</v>
      </c>
      <c r="E713" s="206">
        <f>SUMIF(F$315:F$345,$D713,H$315:H$345)</f>
        <v>0</v>
      </c>
      <c r="F713" s="9"/>
      <c r="G713" s="10"/>
      <c r="H713" s="11"/>
      <c r="I713" s="6">
        <f>SUMIF(J$315:J$345,$D713,L$315:L$345)</f>
        <v>0</v>
      </c>
      <c r="J713" s="9"/>
      <c r="K713" s="10"/>
      <c r="L713" s="11"/>
      <c r="M713" s="6">
        <f>SUMIF(N$315:N$345,$D713,P$315:P$345)</f>
        <v>0</v>
      </c>
      <c r="N713" s="9"/>
      <c r="O713" s="10"/>
      <c r="P713" s="11"/>
      <c r="Q713" s="6">
        <f>SUMIF(R$315:R$345,$D713,T$315:T$345)</f>
        <v>0</v>
      </c>
      <c r="R713" s="9"/>
      <c r="S713" s="10"/>
      <c r="T713" s="11"/>
      <c r="U713" s="6">
        <f>SUMIF(V$315:V$345,$D713,X$315:X$345)</f>
        <v>0</v>
      </c>
      <c r="V713" s="9"/>
      <c r="W713" s="10"/>
      <c r="X713" s="11"/>
      <c r="Y713" s="6">
        <f>SUMIF(Z$315:Z$345,$D713,AB$315:AB$345)</f>
        <v>0</v>
      </c>
      <c r="Z713" s="9"/>
      <c r="AA713" s="10"/>
      <c r="AB713" s="11"/>
      <c r="AC713" s="6">
        <f>SUMIF(AD$315:AD$345,$D713,AF$315:AF$345)</f>
        <v>0</v>
      </c>
      <c r="AD713" s="9"/>
      <c r="AE713" s="10"/>
      <c r="AF713" s="11"/>
      <c r="AG713" s="6">
        <f>SUMIF(AH$315:AH$345,$D713,AJ$315:AJ$345)</f>
        <v>0</v>
      </c>
      <c r="AH713" s="9"/>
      <c r="AI713" s="10"/>
      <c r="AJ713" s="11"/>
      <c r="AK713" s="6">
        <f>SUMIF(AL$315:AL$345,$D713,AN$315:AN$345)</f>
        <v>0</v>
      </c>
      <c r="AL713" s="9"/>
      <c r="AM713" s="10"/>
      <c r="AN713" s="11"/>
      <c r="AO713" s="6">
        <f>SUMIF(AP$315:AP$345,$D713,AR$315:AR$345)</f>
        <v>0</v>
      </c>
      <c r="AP713" s="9"/>
      <c r="AQ713" s="10"/>
      <c r="AR713" s="11"/>
      <c r="AS713" s="6">
        <f>SUMIF(AT$315:AT$345,$D713,AV$315:AV$345)</f>
        <v>0</v>
      </c>
      <c r="AT713" s="9"/>
      <c r="AU713" s="10"/>
      <c r="AV713" s="11"/>
      <c r="AW713" s="6">
        <f>SUMIF(AX$315:AX$345,$D713,AZ$315:AZ$345)</f>
        <v>0</v>
      </c>
      <c r="AX713" s="9"/>
      <c r="AY713" s="10"/>
      <c r="AZ713" s="11"/>
      <c r="BA713" s="6">
        <f>SUMIF(BB$315:BB$345,$D713,BD$315:BD$345)</f>
        <v>0</v>
      </c>
      <c r="BB713" s="9"/>
      <c r="BC713" s="10"/>
      <c r="BD713" s="11"/>
      <c r="BE713" s="6">
        <f>SUMIF(BF$315:BF$345,$D713,BH$315:BH$345)</f>
        <v>0</v>
      </c>
      <c r="BF713" s="9"/>
      <c r="BG713" s="10"/>
      <c r="BH713" s="11"/>
      <c r="BI713" s="6">
        <f>SUMIF(BJ$315:BJ$345,$D713,BL$315:BL$345)</f>
        <v>0</v>
      </c>
      <c r="BJ713" s="9"/>
      <c r="BK713" s="10"/>
      <c r="BL713" s="11"/>
      <c r="BM713" s="6">
        <f>SUMIF(BN$315:BN$345,$D713,BP$315:BP$345)</f>
        <v>0</v>
      </c>
      <c r="BN713" s="9"/>
      <c r="BO713" s="10"/>
      <c r="BP713" s="11"/>
      <c r="BQ713" s="6">
        <f>SUMIF(BR$315:BR$345,$D713,BT$315:BT$345)</f>
        <v>0</v>
      </c>
      <c r="BR713" s="9"/>
      <c r="BS713" s="10"/>
      <c r="BT713" s="11"/>
      <c r="BU713" s="6">
        <f>SUMIF(BV$315:BV$345,$D713,BX$315:BX$345)</f>
        <v>0</v>
      </c>
      <c r="BV713" s="9"/>
      <c r="BW713" s="10"/>
      <c r="BX713" s="11"/>
      <c r="BY713" s="6">
        <f>SUMIF(BZ$315:BZ$345,$D713,CB$315:CB$345)</f>
        <v>0</v>
      </c>
      <c r="BZ713" s="9"/>
      <c r="CA713" s="10"/>
      <c r="CB713" s="11"/>
      <c r="CC713" s="6">
        <f>SUMIF(CD$315:CD$345,$D713,CF$315:CF$345)</f>
        <v>0</v>
      </c>
      <c r="CD713" s="9"/>
      <c r="CE713" s="10"/>
      <c r="CF713" s="11"/>
      <c r="CG713" s="6">
        <f>SUMIF(CH$315:CH$345,$D713,CJ$315:CJ$345)</f>
        <v>0</v>
      </c>
      <c r="CH713" s="9"/>
      <c r="CI713" s="10"/>
      <c r="CJ713" s="11"/>
      <c r="CK713" s="6">
        <f>SUMIF(CL$315:CL$345,$D713,CN$315:CN$345)</f>
        <v>0</v>
      </c>
      <c r="CL713" s="9"/>
      <c r="CM713" s="10"/>
      <c r="CN713" s="11"/>
      <c r="CO713" s="6">
        <f>SUMIF(CP$315:CP$345,$D713,CR$315:CR$345)</f>
        <v>0</v>
      </c>
      <c r="CP713" s="9"/>
      <c r="CQ713" s="10"/>
      <c r="CR713" s="11"/>
      <c r="CS713" s="6">
        <f>SUMIF(CT$315:CT$345,$D713,CV$315:CV$345)</f>
        <v>0</v>
      </c>
      <c r="CT713" s="9"/>
      <c r="CU713" s="10"/>
      <c r="CV713" s="11"/>
      <c r="CW713" s="6">
        <f>SUMIF(CX$315:CX$345,$D713,CZ$315:CZ$345)</f>
        <v>0</v>
      </c>
      <c r="CX713" s="9"/>
      <c r="CY713" s="10"/>
      <c r="CZ713" s="11"/>
      <c r="DA713" s="6">
        <f>SUMIF(DB$315:DB$345,$D713,DD$315:DD$345)</f>
        <v>0</v>
      </c>
      <c r="DB713" s="9"/>
      <c r="DC713" s="10"/>
      <c r="DD713" s="11"/>
      <c r="DE713" s="6">
        <f>SUMIF(DF$315:DF$345,$D713,DH$315:DH$345)</f>
        <v>0</v>
      </c>
      <c r="DF713" s="9"/>
      <c r="DG713" s="10"/>
      <c r="DH713" s="11"/>
      <c r="DI713" s="6">
        <f>SUMIF(DJ$315:DJ$345,$D713,DL$315:DL$345)</f>
        <v>0</v>
      </c>
      <c r="DJ713" s="9"/>
      <c r="DK713" s="10"/>
      <c r="DL713" s="11"/>
      <c r="DM713" s="6">
        <f>SUMIF(DN$315:DN$345,$D713,DP$315:DP$345)</f>
        <v>0</v>
      </c>
      <c r="DN713" s="9"/>
      <c r="DO713" s="10"/>
      <c r="DP713" s="11"/>
      <c r="DQ713" s="6">
        <f>SUMIF(DR$315:DR$345,$D713,DT$315:DT$345)</f>
        <v>0</v>
      </c>
      <c r="DR713" s="9"/>
      <c r="DS713" s="10"/>
      <c r="DT713" s="11"/>
      <c r="DU713" s="6">
        <f>SUMIF(DV$315:DV$345,$D713,DX$315:DX$345)</f>
        <v>0</v>
      </c>
      <c r="DV713" s="9"/>
      <c r="DW713" s="10"/>
      <c r="DX713" s="11"/>
      <c r="DY713" s="6">
        <f>SUMIF(DZ$315:DZ$345,$D713,EB$315:EB$345)</f>
        <v>0</v>
      </c>
      <c r="DZ713" s="9"/>
      <c r="EA713" s="10"/>
      <c r="EB713" s="11"/>
      <c r="EC713" s="6">
        <f>SUMIF(ED$315:ED$345,$D713,EF$315:EF$345)</f>
        <v>0</v>
      </c>
      <c r="ED713" s="9"/>
      <c r="EE713" s="10"/>
      <c r="EF713" s="11"/>
      <c r="EG713" s="6">
        <f>SUMIF(EH$315:EH$345,$D713,EJ$315:EJ$345)</f>
        <v>0</v>
      </c>
      <c r="EH713" s="9"/>
      <c r="EI713" s="10"/>
      <c r="EJ713" s="11"/>
      <c r="EK713" s="6">
        <f>SUMIF(EL$315:EL$345,$D713,EN$315:EN$345)</f>
        <v>0</v>
      </c>
      <c r="EL713" s="9"/>
      <c r="EM713" s="10"/>
      <c r="EN713" s="11"/>
      <c r="EO713" s="6">
        <f>SUMIF(EP$315:EP$345,$D713,ER$315:ER$345)</f>
        <v>0</v>
      </c>
      <c r="EP713" s="9"/>
      <c r="EQ713" s="10"/>
      <c r="ER713" s="11"/>
      <c r="ES713" s="6">
        <f>SUMIF(ET$315:ET$345,$D713,EV$315:EV$345)</f>
        <v>0</v>
      </c>
      <c r="ET713" s="9"/>
      <c r="EU713" s="10"/>
      <c r="EV713" s="11"/>
      <c r="EW713" s="6">
        <f>SUMIF(EX$315:EX$345,$D713,EZ$315:EZ$345)</f>
        <v>0</v>
      </c>
      <c r="EX713" s="9"/>
      <c r="EY713" s="10"/>
      <c r="EZ713" s="11"/>
      <c r="FA713" s="6">
        <f>SUMIF(FB$315:FB$345,$D713,FD$315:FD$345)</f>
        <v>0</v>
      </c>
      <c r="FB713" s="9"/>
      <c r="FC713" s="10"/>
      <c r="FD713" s="11"/>
      <c r="FE713" s="6">
        <f>SUMIF(FF$315:FF$345,$D713,FH$315:FH$345)</f>
        <v>0</v>
      </c>
      <c r="FF713" s="9"/>
      <c r="FG713" s="10"/>
      <c r="FH713" s="11"/>
      <c r="FI713" s="6">
        <f>SUMIF(FJ$315:FJ$345,$D713,FL$315:FL$345)</f>
        <v>0</v>
      </c>
      <c r="FJ713" s="9"/>
      <c r="FK713" s="10"/>
      <c r="FL713" s="11"/>
      <c r="FM713" s="6">
        <f>SUMIF(FN$315:FN$345,$D713,FP$315:FP$345)</f>
        <v>0</v>
      </c>
      <c r="FN713" s="9"/>
      <c r="FO713" s="10"/>
      <c r="FP713" s="11"/>
      <c r="FQ713" s="6">
        <f>SUMIF(FR$315:FR$345,$D713,FT$315:FT$345)</f>
        <v>0</v>
      </c>
      <c r="FR713" s="9"/>
      <c r="FS713" s="10"/>
      <c r="FT713" s="11"/>
      <c r="FU713" s="6">
        <f>SUMIF(FV$315:FV$345,$D713,FX$315:FX$345)</f>
        <v>0</v>
      </c>
      <c r="FV713" s="9"/>
      <c r="FW713" s="10"/>
      <c r="FX713" s="11"/>
      <c r="FY713" s="6">
        <f>SUMIF(FZ$315:FZ$345,$D713,GB$315:GB$345)</f>
        <v>0</v>
      </c>
      <c r="FZ713" s="9"/>
      <c r="GA713" s="10"/>
      <c r="GB713" s="11"/>
      <c r="GC713" s="6">
        <f>SUMIF(GD$315:GD$345,$D713,GF$315:GF$345)</f>
        <v>0</v>
      </c>
      <c r="GD713" s="9"/>
      <c r="GE713" s="10"/>
      <c r="GF713" s="11"/>
      <c r="GG713" s="6">
        <f>SUMIF(GH$315:GH$345,$D713,GJ$315:GJ$345)</f>
        <v>0</v>
      </c>
      <c r="GH713" s="9"/>
      <c r="GI713" s="10"/>
      <c r="GJ713" s="11"/>
      <c r="GK713" s="6">
        <f>SUMIF(GL$315:GL$345,$D713,GN$315:GN$345)</f>
        <v>0</v>
      </c>
      <c r="GL713" s="9"/>
      <c r="GM713" s="10"/>
      <c r="GN713" s="11"/>
      <c r="GO713" s="6">
        <f>SUMIF(GP$315:GP$345,$D713,GR$315:GR$345)</f>
        <v>0</v>
      </c>
      <c r="GP713" s="9"/>
      <c r="GQ713" s="10"/>
      <c r="GR713" s="11"/>
      <c r="GS713" s="6">
        <f>SUMIF(GT$315:GT$345,$D713,GV$315:GV$345)</f>
        <v>0</v>
      </c>
      <c r="GT713" s="9"/>
      <c r="GU713" s="10"/>
      <c r="GV713" s="20"/>
      <c r="GW713" s="19">
        <f t="shared" si="17"/>
        <v>0</v>
      </c>
      <c r="GX713" s="472"/>
      <c r="GY713" s="473"/>
    </row>
    <row r="714" spans="1:207" ht="30.75" customHeight="1" thickBot="1">
      <c r="A714" s="212" t="s">
        <v>86</v>
      </c>
      <c r="B714" s="471"/>
      <c r="C714" s="449" t="s">
        <v>533</v>
      </c>
      <c r="D714" s="445" t="s">
        <v>486</v>
      </c>
      <c r="E714" s="206">
        <f>SUMIF(F$346:F$376,$D714,H$346:H$376)</f>
        <v>0</v>
      </c>
      <c r="F714" s="9"/>
      <c r="G714" s="10"/>
      <c r="H714" s="11"/>
      <c r="I714" s="6">
        <f>SUMIF(J$346:J$376,$D714,L$346:L$376)</f>
        <v>0</v>
      </c>
      <c r="J714" s="9"/>
      <c r="K714" s="10"/>
      <c r="L714" s="11"/>
      <c r="M714" s="6">
        <f>SUMIF(N$346:N$376,$D714,P$346:P$376)</f>
        <v>0</v>
      </c>
      <c r="N714" s="9"/>
      <c r="O714" s="10"/>
      <c r="P714" s="11"/>
      <c r="Q714" s="6">
        <f>SUMIF(R$346:R$376,$D714,T$346:T$376)</f>
        <v>0</v>
      </c>
      <c r="R714" s="9"/>
      <c r="S714" s="10"/>
      <c r="T714" s="11"/>
      <c r="U714" s="6">
        <f>SUMIF(V$346:V$376,$D714,X$346:X$376)</f>
        <v>0</v>
      </c>
      <c r="V714" s="9"/>
      <c r="W714" s="10"/>
      <c r="X714" s="11"/>
      <c r="Y714" s="6">
        <f>SUMIF(Z$346:Z$376,$D714,AB$346:AB$376)</f>
        <v>0</v>
      </c>
      <c r="Z714" s="9"/>
      <c r="AA714" s="10"/>
      <c r="AB714" s="11"/>
      <c r="AC714" s="6">
        <f>SUMIF(AD$346:AD$376,$D714,AF$346:AF$376)</f>
        <v>0</v>
      </c>
      <c r="AD714" s="9"/>
      <c r="AE714" s="10"/>
      <c r="AF714" s="11"/>
      <c r="AG714" s="6">
        <f>SUMIF(AH$346:AH$376,$D714,AJ$346:AJ$376)</f>
        <v>0</v>
      </c>
      <c r="AH714" s="9"/>
      <c r="AI714" s="10"/>
      <c r="AJ714" s="11"/>
      <c r="AK714" s="6">
        <f>SUMIF(AL$346:AL$376,$D714,AN$346:AN$376)</f>
        <v>0</v>
      </c>
      <c r="AL714" s="9"/>
      <c r="AM714" s="10"/>
      <c r="AN714" s="11"/>
      <c r="AO714" s="6">
        <f>SUMIF(AP$346:AP$376,$D714,AR$346:AR$376)</f>
        <v>0</v>
      </c>
      <c r="AP714" s="9"/>
      <c r="AQ714" s="10"/>
      <c r="AR714" s="11"/>
      <c r="AS714" s="6">
        <f>SUMIF(AT$346:AT$376,$D714,AV$346:AV$376)</f>
        <v>0</v>
      </c>
      <c r="AT714" s="9"/>
      <c r="AU714" s="10"/>
      <c r="AV714" s="11"/>
      <c r="AW714" s="6">
        <f>SUMIF(AX$346:AX$376,$D714,AZ$346:AZ$376)</f>
        <v>0</v>
      </c>
      <c r="AX714" s="9"/>
      <c r="AY714" s="10"/>
      <c r="AZ714" s="11"/>
      <c r="BA714" s="6">
        <f>SUMIF(BB$346:BB$376,$D714,BD$346:BD$376)</f>
        <v>0</v>
      </c>
      <c r="BB714" s="9"/>
      <c r="BC714" s="10"/>
      <c r="BD714" s="11"/>
      <c r="BE714" s="6">
        <f>SUMIF(BF$346:BF$376,$D714,BH$346:BH$376)</f>
        <v>0</v>
      </c>
      <c r="BF714" s="9"/>
      <c r="BG714" s="10"/>
      <c r="BH714" s="11"/>
      <c r="BI714" s="6">
        <f>SUMIF(BJ$346:BJ$376,$D714,BL$346:BL$376)</f>
        <v>0</v>
      </c>
      <c r="BJ714" s="9"/>
      <c r="BK714" s="10"/>
      <c r="BL714" s="11"/>
      <c r="BM714" s="6">
        <f>SUMIF(BN$346:BN$376,$D714,BP$346:BP$376)</f>
        <v>0</v>
      </c>
      <c r="BN714" s="9"/>
      <c r="BO714" s="10"/>
      <c r="BP714" s="11"/>
      <c r="BQ714" s="6">
        <f>SUMIF(BR$346:BR$376,$D714,BT$346:BT$376)</f>
        <v>0</v>
      </c>
      <c r="BR714" s="9"/>
      <c r="BS714" s="10"/>
      <c r="BT714" s="11"/>
      <c r="BU714" s="6">
        <f>SUMIF(BV$346:BV$376,$D714,BX$346:BX$376)</f>
        <v>0</v>
      </c>
      <c r="BV714" s="9"/>
      <c r="BW714" s="10"/>
      <c r="BX714" s="11"/>
      <c r="BY714" s="6">
        <f>SUMIF(BZ$346:BZ$376,$D714,CB$346:CB$376)</f>
        <v>0</v>
      </c>
      <c r="BZ714" s="9"/>
      <c r="CA714" s="10"/>
      <c r="CB714" s="11"/>
      <c r="CC714" s="6">
        <f>SUMIF(CD$346:CD$376,$D714,CF$346:CF$376)</f>
        <v>0</v>
      </c>
      <c r="CD714" s="9"/>
      <c r="CE714" s="10"/>
      <c r="CF714" s="11"/>
      <c r="CG714" s="6">
        <f>SUMIF(CH$346:CH$376,$D714,CJ$346:CJ$376)</f>
        <v>0</v>
      </c>
      <c r="CH714" s="9"/>
      <c r="CI714" s="10"/>
      <c r="CJ714" s="11"/>
      <c r="CK714" s="6">
        <f>SUMIF(CL$346:CL$376,$D714,CN$346:CN$376)</f>
        <v>0</v>
      </c>
      <c r="CL714" s="9"/>
      <c r="CM714" s="10"/>
      <c r="CN714" s="11"/>
      <c r="CO714" s="6">
        <f>SUMIF(CP$346:CP$376,$D714,CR$346:CR$376)</f>
        <v>0</v>
      </c>
      <c r="CP714" s="9"/>
      <c r="CQ714" s="10"/>
      <c r="CR714" s="11"/>
      <c r="CS714" s="6">
        <f>SUMIF(CT$346:CT$376,$D714,CV$346:CV$376)</f>
        <v>0</v>
      </c>
      <c r="CT714" s="9"/>
      <c r="CU714" s="10"/>
      <c r="CV714" s="11"/>
      <c r="CW714" s="6">
        <f>SUMIF(CX$346:CX$376,$D714,CZ$346:CZ$376)</f>
        <v>0</v>
      </c>
      <c r="CX714" s="9"/>
      <c r="CY714" s="10"/>
      <c r="CZ714" s="11"/>
      <c r="DA714" s="6">
        <f>SUMIF(DB$346:DB$376,$D714,DD$346:DD$376)</f>
        <v>0</v>
      </c>
      <c r="DB714" s="9"/>
      <c r="DC714" s="10"/>
      <c r="DD714" s="11"/>
      <c r="DE714" s="6">
        <f>SUMIF(DF$346:DF$376,$D714,DH$346:DH$376)</f>
        <v>0</v>
      </c>
      <c r="DF714" s="9"/>
      <c r="DG714" s="10"/>
      <c r="DH714" s="11"/>
      <c r="DI714" s="6">
        <f>SUMIF(DJ$346:DJ$376,$D714,DL$346:DL$376)</f>
        <v>0</v>
      </c>
      <c r="DJ714" s="9"/>
      <c r="DK714" s="10"/>
      <c r="DL714" s="11"/>
      <c r="DM714" s="6">
        <f>SUMIF(DN$346:DN$376,$D714,DP$346:DP$376)</f>
        <v>0</v>
      </c>
      <c r="DN714" s="9"/>
      <c r="DO714" s="10"/>
      <c r="DP714" s="11"/>
      <c r="DQ714" s="6">
        <f>SUMIF(DR$346:DR$376,$D714,DT$346:DT$376)</f>
        <v>0</v>
      </c>
      <c r="DR714" s="9"/>
      <c r="DS714" s="10"/>
      <c r="DT714" s="11"/>
      <c r="DU714" s="6">
        <f>SUMIF(DV$346:DV$376,$D714,DX$346:DX$376)</f>
        <v>0</v>
      </c>
      <c r="DV714" s="9"/>
      <c r="DW714" s="10"/>
      <c r="DX714" s="11"/>
      <c r="DY714" s="6">
        <f>SUMIF(DZ$346:DZ$376,$D714,EB$346:EB$376)</f>
        <v>0</v>
      </c>
      <c r="DZ714" s="9"/>
      <c r="EA714" s="10"/>
      <c r="EB714" s="11"/>
      <c r="EC714" s="6">
        <f>SUMIF(ED$346:ED$376,$D714,EF$346:EF$376)</f>
        <v>0</v>
      </c>
      <c r="ED714" s="9"/>
      <c r="EE714" s="10"/>
      <c r="EF714" s="11"/>
      <c r="EG714" s="6">
        <f>SUMIF(EH$346:EH$376,$D714,EJ$346:EJ$376)</f>
        <v>0</v>
      </c>
      <c r="EH714" s="9"/>
      <c r="EI714" s="10"/>
      <c r="EJ714" s="11"/>
      <c r="EK714" s="6">
        <f>SUMIF(EL$346:EL$376,$D714,EN$346:EN$376)</f>
        <v>0</v>
      </c>
      <c r="EL714" s="9"/>
      <c r="EM714" s="10"/>
      <c r="EN714" s="11"/>
      <c r="EO714" s="6">
        <f>SUMIF(EP$346:EP$376,$D714,ER$346:ER$376)</f>
        <v>0</v>
      </c>
      <c r="EP714" s="9"/>
      <c r="EQ714" s="10"/>
      <c r="ER714" s="11"/>
      <c r="ES714" s="6">
        <f>SUMIF(ET$346:ET$376,$D714,EV$346:EV$376)</f>
        <v>0</v>
      </c>
      <c r="ET714" s="9"/>
      <c r="EU714" s="10"/>
      <c r="EV714" s="11"/>
      <c r="EW714" s="6">
        <f>SUMIF(EX$346:EX$376,$D714,EZ$346:EZ$376)</f>
        <v>0</v>
      </c>
      <c r="EX714" s="9"/>
      <c r="EY714" s="10"/>
      <c r="EZ714" s="11"/>
      <c r="FA714" s="6">
        <f>SUMIF(FB$346:FB$376,$D714,FD$346:FD$376)</f>
        <v>0</v>
      </c>
      <c r="FB714" s="9"/>
      <c r="FC714" s="10"/>
      <c r="FD714" s="11"/>
      <c r="FE714" s="6">
        <f>SUMIF(FF$346:FF$376,$D714,FH$346:FH$376)</f>
        <v>0</v>
      </c>
      <c r="FF714" s="9"/>
      <c r="FG714" s="10"/>
      <c r="FH714" s="11"/>
      <c r="FI714" s="6">
        <f>SUMIF(FJ$346:FJ$376,$D714,FL$346:FL$376)</f>
        <v>0</v>
      </c>
      <c r="FJ714" s="9"/>
      <c r="FK714" s="10"/>
      <c r="FL714" s="11"/>
      <c r="FM714" s="6">
        <f>SUMIF(FN$346:FN$376,$D714,FP$346:FP$376)</f>
        <v>0</v>
      </c>
      <c r="FN714" s="9"/>
      <c r="FO714" s="10"/>
      <c r="FP714" s="11"/>
      <c r="FQ714" s="6">
        <f>SUMIF(FR$346:FR$376,$D714,FT$346:FT$376)</f>
        <v>0</v>
      </c>
      <c r="FR714" s="9"/>
      <c r="FS714" s="10"/>
      <c r="FT714" s="11"/>
      <c r="FU714" s="6">
        <f>SUMIF(FV$346:FV$376,$D714,FX$346:FX$376)</f>
        <v>0</v>
      </c>
      <c r="FV714" s="9"/>
      <c r="FW714" s="10"/>
      <c r="FX714" s="11"/>
      <c r="FY714" s="6">
        <f>SUMIF(FZ$346:FZ$376,$D714,GB$346:GB$376)</f>
        <v>0</v>
      </c>
      <c r="FZ714" s="9"/>
      <c r="GA714" s="10"/>
      <c r="GB714" s="11"/>
      <c r="GC714" s="6">
        <f>SUMIF(GD$346:GD$376,$D714,GF$346:GF$376)</f>
        <v>0</v>
      </c>
      <c r="GD714" s="9"/>
      <c r="GE714" s="10"/>
      <c r="GF714" s="11"/>
      <c r="GG714" s="6">
        <f>SUMIF(GH$346:GH$376,$D714,GJ$346:GJ$376)</f>
        <v>0</v>
      </c>
      <c r="GH714" s="9"/>
      <c r="GI714" s="10"/>
      <c r="GJ714" s="11"/>
      <c r="GK714" s="6">
        <f>SUMIF(GL$346:GL$376,$D714,GN$346:GN$376)</f>
        <v>0</v>
      </c>
      <c r="GL714" s="9"/>
      <c r="GM714" s="10"/>
      <c r="GN714" s="11"/>
      <c r="GO714" s="6">
        <f>SUMIF(GP$346:GP$376,$D714,GR$346:GR$376)</f>
        <v>0</v>
      </c>
      <c r="GP714" s="9"/>
      <c r="GQ714" s="10"/>
      <c r="GR714" s="11"/>
      <c r="GS714" s="6">
        <f>SUMIF(GT$346:GT$376,$D714,GV$346:GV$376)</f>
        <v>0</v>
      </c>
      <c r="GT714" s="9"/>
      <c r="GU714" s="10"/>
      <c r="GV714" s="20"/>
      <c r="GW714" s="19">
        <f t="shared" si="17"/>
        <v>0</v>
      </c>
      <c r="GX714" s="472"/>
      <c r="GY714" s="473"/>
    </row>
    <row r="715" spans="1:207" ht="30.75" customHeight="1">
      <c r="A715" s="208" t="s">
        <v>75</v>
      </c>
      <c r="B715" s="469">
        <v>32</v>
      </c>
      <c r="C715" s="177" t="s">
        <v>385</v>
      </c>
      <c r="D715" s="155" t="s">
        <v>386</v>
      </c>
      <c r="E715" s="206">
        <f>SUMIF(F$5:F$35,$D715,H$5:H$35)</f>
        <v>0</v>
      </c>
      <c r="F715" s="9"/>
      <c r="G715" s="10"/>
      <c r="H715" s="11"/>
      <c r="I715" s="6">
        <f>SUMIF(J$5:J$35,$D715,L$5:L$35)</f>
        <v>0</v>
      </c>
      <c r="J715" s="9"/>
      <c r="K715" s="10"/>
      <c r="L715" s="11"/>
      <c r="M715" s="6">
        <f>SUMIF(N$5:N$35,$D715,P$5:P$35)</f>
        <v>0</v>
      </c>
      <c r="N715" s="9"/>
      <c r="O715" s="10"/>
      <c r="P715" s="11"/>
      <c r="Q715" s="6">
        <f>SUMIF(R$5:R$35,$D715,T$5:T$35)</f>
        <v>0</v>
      </c>
      <c r="R715" s="9"/>
      <c r="S715" s="10"/>
      <c r="T715" s="11"/>
      <c r="U715" s="6">
        <f>SUMIF(V$5:V$35,$D715,X$5:X$35)</f>
        <v>0</v>
      </c>
      <c r="V715" s="9"/>
      <c r="W715" s="10"/>
      <c r="X715" s="11"/>
      <c r="Y715" s="6">
        <f>SUMIF(Z$5:Z$35,$D715,AB$5:AB$35)</f>
        <v>0</v>
      </c>
      <c r="Z715" s="9"/>
      <c r="AA715" s="10"/>
      <c r="AB715" s="11"/>
      <c r="AC715" s="6">
        <f>SUMIF(AD$5:AD$35,$D715,AF$5:AF$35)</f>
        <v>0</v>
      </c>
      <c r="AD715" s="9"/>
      <c r="AE715" s="10"/>
      <c r="AF715" s="11"/>
      <c r="AG715" s="6">
        <f>SUMIF(AH$5:AH$35,$D715,AJ$5:AJ$35)</f>
        <v>0</v>
      </c>
      <c r="AH715" s="9"/>
      <c r="AI715" s="10"/>
      <c r="AJ715" s="11"/>
      <c r="AK715" s="6">
        <f>SUMIF(AL$5:AL$35,$D715,AN$5:AN$35)</f>
        <v>0</v>
      </c>
      <c r="AL715" s="9"/>
      <c r="AM715" s="10"/>
      <c r="AN715" s="11"/>
      <c r="AO715" s="6">
        <f>SUMIF(AP$5:AP$35,$D715,AR$5:AR$35)</f>
        <v>0</v>
      </c>
      <c r="AP715" s="9"/>
      <c r="AQ715" s="10"/>
      <c r="AR715" s="11"/>
      <c r="AS715" s="6">
        <f>SUMIF(AT$5:AT$35,$D715,AV$5:AV$35)</f>
        <v>0</v>
      </c>
      <c r="AT715" s="9"/>
      <c r="AU715" s="10"/>
      <c r="AV715" s="11"/>
      <c r="AW715" s="6">
        <f>SUMIF(AX$5:AX$35,$D715,AZ$5:AZ$35)</f>
        <v>0</v>
      </c>
      <c r="AX715" s="9"/>
      <c r="AY715" s="10"/>
      <c r="AZ715" s="11"/>
      <c r="BA715" s="6">
        <f>SUMIF(BB$5:BB$35,$D715,BD$5:BD$35)</f>
        <v>0</v>
      </c>
      <c r="BB715" s="9"/>
      <c r="BC715" s="10"/>
      <c r="BD715" s="11"/>
      <c r="BE715" s="6">
        <f>SUMIF(BF$5:BF$35,$D715,BH$5:BH$35)</f>
        <v>0</v>
      </c>
      <c r="BF715" s="9"/>
      <c r="BG715" s="10"/>
      <c r="BH715" s="11"/>
      <c r="BI715" s="6">
        <f>SUMIF(BJ$5:BJ$35,$D715,BL$5:BL$35)</f>
        <v>0</v>
      </c>
      <c r="BJ715" s="9"/>
      <c r="BK715" s="10"/>
      <c r="BL715" s="11"/>
      <c r="BM715" s="6">
        <f>SUMIF(BN$5:BN$35,$D715,BP$5:BP$35)</f>
        <v>0</v>
      </c>
      <c r="BN715" s="9"/>
      <c r="BO715" s="10"/>
      <c r="BP715" s="11"/>
      <c r="BQ715" s="6">
        <f>SUMIF(BR$5:BR$35,$D715,BT$5:BT$35)</f>
        <v>0</v>
      </c>
      <c r="BR715" s="9"/>
      <c r="BS715" s="10"/>
      <c r="BT715" s="11"/>
      <c r="BU715" s="6">
        <f>SUMIF(BV$5:BV$35,$D715,BX$5:BX$35)</f>
        <v>0</v>
      </c>
      <c r="BV715" s="9"/>
      <c r="BW715" s="10"/>
      <c r="BX715" s="11"/>
      <c r="BY715" s="6">
        <f>SUMIF(BZ$5:BZ$35,$D715,CB$5:CB$35)</f>
        <v>0</v>
      </c>
      <c r="BZ715" s="9"/>
      <c r="CA715" s="10"/>
      <c r="CB715" s="11"/>
      <c r="CC715" s="6">
        <f>SUMIF(CD$5:CD$35,$D715,CF$5:CF$35)</f>
        <v>0</v>
      </c>
      <c r="CD715" s="9"/>
      <c r="CE715" s="10"/>
      <c r="CF715" s="11"/>
      <c r="CG715" s="6">
        <f>SUMIF(CH$5:CH$35,$D715,CJ$5:CJ$35)</f>
        <v>0</v>
      </c>
      <c r="CH715" s="9"/>
      <c r="CI715" s="10"/>
      <c r="CJ715" s="11"/>
      <c r="CK715" s="6">
        <f>SUMIF(CL$5:CL$35,$D715,CN$5:CN$35)</f>
        <v>0</v>
      </c>
      <c r="CL715" s="9"/>
      <c r="CM715" s="10"/>
      <c r="CN715" s="11"/>
      <c r="CO715" s="6">
        <f>SUMIF(CP$5:CP$35,$D715,CR$5:CR$35)</f>
        <v>0</v>
      </c>
      <c r="CP715" s="9"/>
      <c r="CQ715" s="10"/>
      <c r="CR715" s="11"/>
      <c r="CS715" s="6">
        <f>SUMIF(CT$5:CT$35,$D715,CV$5:CV$35)</f>
        <v>0</v>
      </c>
      <c r="CT715" s="9"/>
      <c r="CU715" s="10"/>
      <c r="CV715" s="11"/>
      <c r="CW715" s="6">
        <f>SUMIF(CX$5:CX$35,$D715,CZ$5:CZ$35)</f>
        <v>0</v>
      </c>
      <c r="CX715" s="9"/>
      <c r="CY715" s="10"/>
      <c r="CZ715" s="11"/>
      <c r="DA715" s="6">
        <f>SUMIF(DB$5:DB$35,$D715,DD$5:DD$35)</f>
        <v>0</v>
      </c>
      <c r="DB715" s="9"/>
      <c r="DC715" s="10"/>
      <c r="DD715" s="11"/>
      <c r="DE715" s="6">
        <f>SUMIF(DF$5:DF$35,$D715,DH$5:DH$35)</f>
        <v>0</v>
      </c>
      <c r="DF715" s="9"/>
      <c r="DG715" s="10"/>
      <c r="DH715" s="11"/>
      <c r="DI715" s="6">
        <f>SUMIF(DJ$5:DJ$35,$D715,DL$5:DL$35)</f>
        <v>0</v>
      </c>
      <c r="DJ715" s="9"/>
      <c r="DK715" s="10"/>
      <c r="DL715" s="11"/>
      <c r="DM715" s="6">
        <f>SUMIF(DN$5:DN$35,$D715,DP$5:DP$35)</f>
        <v>0</v>
      </c>
      <c r="DN715" s="9"/>
      <c r="DO715" s="10"/>
      <c r="DP715" s="11"/>
      <c r="DQ715" s="6">
        <f>SUMIF(DR$5:DR$35,$D715,DT$5:DT$35)</f>
        <v>0</v>
      </c>
      <c r="DR715" s="9"/>
      <c r="DS715" s="10"/>
      <c r="DT715" s="11"/>
      <c r="DU715" s="6">
        <f>SUMIF(DV$5:DV$35,$D715,DX$5:DX$35)</f>
        <v>0</v>
      </c>
      <c r="DV715" s="9"/>
      <c r="DW715" s="10"/>
      <c r="DX715" s="11"/>
      <c r="DY715" s="6">
        <f>SUMIF(DZ$5:DZ$35,$D715,EB$5:EB$35)</f>
        <v>0</v>
      </c>
      <c r="DZ715" s="9"/>
      <c r="EA715" s="10"/>
      <c r="EB715" s="11"/>
      <c r="EC715" s="6">
        <f>SUMIF(ED$5:ED$35,$D715,EF$5:EF$35)</f>
        <v>0</v>
      </c>
      <c r="ED715" s="9"/>
      <c r="EE715" s="10"/>
      <c r="EF715" s="11"/>
      <c r="EG715" s="6">
        <f>SUMIF(EH$5:EH$35,$D715,EJ$5:EJ$35)</f>
        <v>0</v>
      </c>
      <c r="EH715" s="9"/>
      <c r="EI715" s="10"/>
      <c r="EJ715" s="11"/>
      <c r="EK715" s="6">
        <f>SUMIF(EL$5:EL$35,$D715,EN$5:EN$35)</f>
        <v>0</v>
      </c>
      <c r="EL715" s="9"/>
      <c r="EM715" s="10"/>
      <c r="EN715" s="11"/>
      <c r="EO715" s="6">
        <f>SUMIF(EP$5:EP$35,$D715,ER$5:ER$35)</f>
        <v>0</v>
      </c>
      <c r="EP715" s="9"/>
      <c r="EQ715" s="10"/>
      <c r="ER715" s="11"/>
      <c r="ES715" s="6">
        <f>SUMIF(ET$5:ET$35,$D715,EV$5:EV$35)</f>
        <v>0</v>
      </c>
      <c r="ET715" s="9"/>
      <c r="EU715" s="10"/>
      <c r="EV715" s="11"/>
      <c r="EW715" s="6">
        <f>SUMIF(EX$5:EX$35,$D715,EZ$5:EZ$35)</f>
        <v>0</v>
      </c>
      <c r="EX715" s="9"/>
      <c r="EY715" s="10"/>
      <c r="EZ715" s="11"/>
      <c r="FA715" s="6">
        <f>SUMIF(FB$5:FB$35,$D715,FD$5:FD$35)</f>
        <v>0</v>
      </c>
      <c r="FB715" s="9"/>
      <c r="FC715" s="10"/>
      <c r="FD715" s="11"/>
      <c r="FE715" s="6">
        <f>SUMIF(FF$5:FF$35,$D715,FH$5:FH$35)</f>
        <v>0</v>
      </c>
      <c r="FF715" s="9"/>
      <c r="FG715" s="10"/>
      <c r="FH715" s="11"/>
      <c r="FI715" s="6">
        <f>SUMIF(FJ$5:FJ$35,$D715,FL$5:FL$35)</f>
        <v>0</v>
      </c>
      <c r="FJ715" s="9"/>
      <c r="FK715" s="10"/>
      <c r="FL715" s="11"/>
      <c r="FM715" s="6">
        <f>SUMIF(FN$5:FN$35,$D715,FP$5:FP$35)</f>
        <v>0</v>
      </c>
      <c r="FN715" s="9"/>
      <c r="FO715" s="10"/>
      <c r="FP715" s="11"/>
      <c r="FQ715" s="6">
        <f>SUMIF(FR$5:FR$35,$D715,FT$5:FT$35)</f>
        <v>0</v>
      </c>
      <c r="FR715" s="9"/>
      <c r="FS715" s="10"/>
      <c r="FT715" s="11"/>
      <c r="FU715" s="6">
        <f>SUMIF(FV$5:FV$35,$D715,FX$5:FX$35)</f>
        <v>0</v>
      </c>
      <c r="FV715" s="9"/>
      <c r="FW715" s="10"/>
      <c r="FX715" s="11"/>
      <c r="FY715" s="6">
        <f>SUMIF(FZ$5:FZ$35,$D715,GB$5:GB$35)</f>
        <v>0</v>
      </c>
      <c r="FZ715" s="9"/>
      <c r="GA715" s="10"/>
      <c r="GB715" s="11"/>
      <c r="GC715" s="6">
        <f>SUMIF(GD$5:GD$35,$D715,GF$5:GF$35)</f>
        <v>0</v>
      </c>
      <c r="GD715" s="9"/>
      <c r="GE715" s="10"/>
      <c r="GF715" s="11"/>
      <c r="GG715" s="6">
        <f>SUMIF(GH$5:GH$35,$D715,GJ$5:GJ$35)</f>
        <v>0</v>
      </c>
      <c r="GH715" s="9"/>
      <c r="GI715" s="10"/>
      <c r="GJ715" s="11"/>
      <c r="GK715" s="6">
        <f>SUMIF(GL$5:GL$35,$D715,GN$5:GN$35)</f>
        <v>0</v>
      </c>
      <c r="GL715" s="9"/>
      <c r="GM715" s="10"/>
      <c r="GN715" s="11"/>
      <c r="GO715" s="6">
        <f>SUMIF(GP$5:GP$35,$D715,GR$5:GR$35)</f>
        <v>0</v>
      </c>
      <c r="GP715" s="9"/>
      <c r="GQ715" s="10"/>
      <c r="GR715" s="11"/>
      <c r="GS715" s="6">
        <f>SUMIF(GT$5:GT$35,$D715,GV$5:GV$35)</f>
        <v>0</v>
      </c>
      <c r="GT715" s="9"/>
      <c r="GU715" s="10"/>
      <c r="GV715" s="20"/>
      <c r="GW715" s="19">
        <f t="shared" si="17"/>
        <v>0</v>
      </c>
      <c r="GX715" s="472">
        <f>SUM(GW715:GW726)</f>
        <v>0</v>
      </c>
      <c r="GY715" s="473" t="str">
        <f>D715</f>
        <v>TS15640/17</v>
      </c>
    </row>
    <row r="716" spans="1:207" ht="30.75" customHeight="1">
      <c r="A716" s="210" t="s">
        <v>76</v>
      </c>
      <c r="B716" s="470"/>
      <c r="C716" s="177" t="s">
        <v>385</v>
      </c>
      <c r="D716" s="155" t="s">
        <v>386</v>
      </c>
      <c r="E716" s="206">
        <f>SUMIF(F$36:F$66,$D716,H$36:H$66)</f>
        <v>0</v>
      </c>
      <c r="F716" s="9"/>
      <c r="G716" s="10"/>
      <c r="H716" s="11"/>
      <c r="I716" s="6">
        <f>SUMIF(J$36:J$66,$D716,L$36:L$66)</f>
        <v>0</v>
      </c>
      <c r="J716" s="9"/>
      <c r="K716" s="10"/>
      <c r="L716" s="11"/>
      <c r="M716" s="6">
        <f>SUMIF(N$36:N$66,$D716,P$36:P$66)</f>
        <v>0</v>
      </c>
      <c r="N716" s="9"/>
      <c r="O716" s="10"/>
      <c r="P716" s="11"/>
      <c r="Q716" s="6">
        <f>SUMIF(R$36:R$66,$D716,T$36:T$66)</f>
        <v>0</v>
      </c>
      <c r="R716" s="9"/>
      <c r="S716" s="10"/>
      <c r="T716" s="11"/>
      <c r="U716" s="6">
        <f>SUMIF(V$36:V$66,$D716,X$36:X$66)</f>
        <v>0</v>
      </c>
      <c r="V716" s="9"/>
      <c r="W716" s="10"/>
      <c r="X716" s="11"/>
      <c r="Y716" s="6">
        <f>SUMIF(Z$36:Z$66,$D716,AB$36:AB$66)</f>
        <v>0</v>
      </c>
      <c r="Z716" s="9"/>
      <c r="AA716" s="10"/>
      <c r="AB716" s="11"/>
      <c r="AC716" s="6">
        <f>SUMIF(AD$36:AD$66,$D716,AF$36:AF$66)</f>
        <v>0</v>
      </c>
      <c r="AD716" s="9"/>
      <c r="AE716" s="10"/>
      <c r="AF716" s="11"/>
      <c r="AG716" s="6">
        <f>SUMIF(AH$36:AH$66,$D716,AJ$36:AJ$66)</f>
        <v>0</v>
      </c>
      <c r="AH716" s="9"/>
      <c r="AI716" s="10"/>
      <c r="AJ716" s="11"/>
      <c r="AK716" s="6">
        <f>SUMIF(AL$36:AL$66,$D716,AN$36:AN$66)</f>
        <v>0</v>
      </c>
      <c r="AL716" s="9"/>
      <c r="AM716" s="10"/>
      <c r="AN716" s="11"/>
      <c r="AO716" s="6">
        <f>SUMIF(AP$36:AP$66,$D716,AR$36:AR$66)</f>
        <v>0</v>
      </c>
      <c r="AP716" s="9"/>
      <c r="AQ716" s="10"/>
      <c r="AR716" s="11"/>
      <c r="AS716" s="6">
        <f>SUMIF(AT$36:AT$66,$D716,AV$36:AV$66)</f>
        <v>0</v>
      </c>
      <c r="AT716" s="9"/>
      <c r="AU716" s="10"/>
      <c r="AV716" s="11"/>
      <c r="AW716" s="6">
        <f>SUMIF(AX$36:AX$66,$D716,AZ$36:AZ$66)</f>
        <v>0</v>
      </c>
      <c r="AX716" s="9"/>
      <c r="AY716" s="10"/>
      <c r="AZ716" s="11"/>
      <c r="BA716" s="6">
        <f>SUMIF(BB$36:BB$66,$D716,BD$36:BD$66)</f>
        <v>0</v>
      </c>
      <c r="BB716" s="9"/>
      <c r="BC716" s="10"/>
      <c r="BD716" s="11"/>
      <c r="BE716" s="6">
        <f>SUMIF(BF$36:BF$66,$D716,BH$36:BH$66)</f>
        <v>0</v>
      </c>
      <c r="BF716" s="9"/>
      <c r="BG716" s="10"/>
      <c r="BH716" s="11"/>
      <c r="BI716" s="6">
        <f>SUMIF(BJ$36:BJ$66,$D716,BL$36:BL$66)</f>
        <v>0</v>
      </c>
      <c r="BJ716" s="9"/>
      <c r="BK716" s="10"/>
      <c r="BL716" s="11"/>
      <c r="BM716" s="6">
        <f>SUMIF(BN$36:BN$66,$D716,BP$36:BP$66)</f>
        <v>0</v>
      </c>
      <c r="BN716" s="9"/>
      <c r="BO716" s="10"/>
      <c r="BP716" s="11"/>
      <c r="BQ716" s="6">
        <f>SUMIF(BR$36:BR$66,$D716,BT$36:BT$66)</f>
        <v>0</v>
      </c>
      <c r="BR716" s="9"/>
      <c r="BS716" s="10"/>
      <c r="BT716" s="11"/>
      <c r="BU716" s="6">
        <f>SUMIF(BV$36:BV$66,$D716,BX$36:BX$66)</f>
        <v>0</v>
      </c>
      <c r="BV716" s="9"/>
      <c r="BW716" s="10"/>
      <c r="BX716" s="11"/>
      <c r="BY716" s="6">
        <f>SUMIF(BZ$36:BZ$66,$D716,CB$36:CB$66)</f>
        <v>0</v>
      </c>
      <c r="BZ716" s="9"/>
      <c r="CA716" s="10"/>
      <c r="CB716" s="11"/>
      <c r="CC716" s="6">
        <f>SUMIF(CD$36:CD$66,$D716,CF$36:CF$66)</f>
        <v>0</v>
      </c>
      <c r="CD716" s="9"/>
      <c r="CE716" s="10"/>
      <c r="CF716" s="11"/>
      <c r="CG716" s="6">
        <f>SUMIF(CH$36:CH$66,$D716,CJ$36:CJ$66)</f>
        <v>0</v>
      </c>
      <c r="CH716" s="9"/>
      <c r="CI716" s="10"/>
      <c r="CJ716" s="11"/>
      <c r="CK716" s="6">
        <f>SUMIF(CL$36:CL$66,$D716,CN$36:CN$66)</f>
        <v>0</v>
      </c>
      <c r="CL716" s="9"/>
      <c r="CM716" s="10"/>
      <c r="CN716" s="11"/>
      <c r="CO716" s="6">
        <f>SUMIF(CP$36:CP$66,$D716,CR$36:CR$66)</f>
        <v>0</v>
      </c>
      <c r="CP716" s="9"/>
      <c r="CQ716" s="10"/>
      <c r="CR716" s="11"/>
      <c r="CS716" s="6">
        <f>SUMIF(CT$36:CT$66,$D716,CV$36:CV$66)</f>
        <v>0</v>
      </c>
      <c r="CT716" s="9"/>
      <c r="CU716" s="10"/>
      <c r="CV716" s="11"/>
      <c r="CW716" s="6">
        <f>SUMIF(CX$36:CX$66,$D716,CZ$36:CZ$66)</f>
        <v>0</v>
      </c>
      <c r="CX716" s="9"/>
      <c r="CY716" s="10"/>
      <c r="CZ716" s="11"/>
      <c r="DA716" s="6">
        <f>SUMIF(DB$36:DB$66,$D716,DD$36:DD$66)</f>
        <v>0</v>
      </c>
      <c r="DB716" s="9"/>
      <c r="DC716" s="10"/>
      <c r="DD716" s="11"/>
      <c r="DE716" s="6">
        <f>SUMIF(DF$36:DF$66,$D716,DH$36:DH$66)</f>
        <v>0</v>
      </c>
      <c r="DF716" s="9"/>
      <c r="DG716" s="10"/>
      <c r="DH716" s="11"/>
      <c r="DI716" s="6">
        <f>SUMIF(DJ$36:DJ$66,$D716,DL$36:DL$66)</f>
        <v>0</v>
      </c>
      <c r="DJ716" s="9"/>
      <c r="DK716" s="10"/>
      <c r="DL716" s="11"/>
      <c r="DM716" s="6">
        <f>SUMIF(DN$36:DN$66,$D716,DP$36:DP$66)</f>
        <v>0</v>
      </c>
      <c r="DN716" s="9"/>
      <c r="DO716" s="10"/>
      <c r="DP716" s="11"/>
      <c r="DQ716" s="6">
        <f>SUMIF(DR$36:DR$66,$D716,DT$36:DT$66)</f>
        <v>0</v>
      </c>
      <c r="DR716" s="9"/>
      <c r="DS716" s="10"/>
      <c r="DT716" s="11"/>
      <c r="DU716" s="6">
        <f>SUMIF(DV$36:DV$66,$D716,DX$36:DX$66)</f>
        <v>0</v>
      </c>
      <c r="DV716" s="9"/>
      <c r="DW716" s="10"/>
      <c r="DX716" s="11"/>
      <c r="DY716" s="6">
        <f>SUMIF(DZ$36:DZ$66,$D716,EB$36:EB$66)</f>
        <v>0</v>
      </c>
      <c r="DZ716" s="9"/>
      <c r="EA716" s="10"/>
      <c r="EB716" s="11"/>
      <c r="EC716" s="6">
        <f>SUMIF(ED$36:ED$66,$D716,EF$36:EF$66)</f>
        <v>0</v>
      </c>
      <c r="ED716" s="9"/>
      <c r="EE716" s="10"/>
      <c r="EF716" s="11"/>
      <c r="EG716" s="6">
        <f>SUMIF(EH$36:EH$66,$D716,EJ$36:EJ$66)</f>
        <v>0</v>
      </c>
      <c r="EH716" s="9"/>
      <c r="EI716" s="10"/>
      <c r="EJ716" s="11"/>
      <c r="EK716" s="6">
        <f>SUMIF(EL$36:EL$66,$D716,EN$36:EN$66)</f>
        <v>0</v>
      </c>
      <c r="EL716" s="9"/>
      <c r="EM716" s="10"/>
      <c r="EN716" s="11"/>
      <c r="EO716" s="6">
        <f>SUMIF(EP$36:EP$66,$D716,ER$36:ER$66)</f>
        <v>0</v>
      </c>
      <c r="EP716" s="9"/>
      <c r="EQ716" s="10"/>
      <c r="ER716" s="11"/>
      <c r="ES716" s="6">
        <f>SUMIF(ET$36:ET$66,$D716,EV$36:EV$66)</f>
        <v>0</v>
      </c>
      <c r="ET716" s="9"/>
      <c r="EU716" s="10"/>
      <c r="EV716" s="11"/>
      <c r="EW716" s="6">
        <f>SUMIF(EX$36:EX$66,$D716,EZ$36:EZ$66)</f>
        <v>0</v>
      </c>
      <c r="EX716" s="9"/>
      <c r="EY716" s="10"/>
      <c r="EZ716" s="11"/>
      <c r="FA716" s="6">
        <f>SUMIF(FB$36:FB$66,$D716,FD$36:FD$66)</f>
        <v>0</v>
      </c>
      <c r="FB716" s="9"/>
      <c r="FC716" s="10"/>
      <c r="FD716" s="11"/>
      <c r="FE716" s="6">
        <f>SUMIF(FF$36:FF$66,$D716,FH$36:FH$66)</f>
        <v>0</v>
      </c>
      <c r="FF716" s="9"/>
      <c r="FG716" s="10"/>
      <c r="FH716" s="11"/>
      <c r="FI716" s="6">
        <f>SUMIF(FJ$36:FJ$66,$D716,FL$36:FL$66)</f>
        <v>0</v>
      </c>
      <c r="FJ716" s="9"/>
      <c r="FK716" s="10"/>
      <c r="FL716" s="11"/>
      <c r="FM716" s="6">
        <f>SUMIF(FN$36:FN$66,$D716,FP$36:FP$66)</f>
        <v>0</v>
      </c>
      <c r="FN716" s="9"/>
      <c r="FO716" s="10"/>
      <c r="FP716" s="11"/>
      <c r="FQ716" s="6">
        <f>SUMIF(FR$36:FR$66,$D716,FT$36:FT$66)</f>
        <v>0</v>
      </c>
      <c r="FR716" s="9"/>
      <c r="FS716" s="10"/>
      <c r="FT716" s="11"/>
      <c r="FU716" s="6">
        <f>SUMIF(FV$36:FV$66,$D716,FX$36:FX$66)</f>
        <v>0</v>
      </c>
      <c r="FV716" s="9"/>
      <c r="FW716" s="10"/>
      <c r="FX716" s="11"/>
      <c r="FY716" s="6">
        <f>SUMIF(FZ$36:FZ$66,$D716,GB$36:GB$66)</f>
        <v>0</v>
      </c>
      <c r="FZ716" s="9"/>
      <c r="GA716" s="10"/>
      <c r="GB716" s="11"/>
      <c r="GC716" s="6">
        <f>SUMIF(GD$36:GD$66,$D716,GF$36:GF$66)</f>
        <v>0</v>
      </c>
      <c r="GD716" s="9"/>
      <c r="GE716" s="10"/>
      <c r="GF716" s="11"/>
      <c r="GG716" s="6">
        <f>SUMIF(GH$36:GH$66,$D716,GJ$36:GJ$66)</f>
        <v>0</v>
      </c>
      <c r="GH716" s="9"/>
      <c r="GI716" s="10"/>
      <c r="GJ716" s="11"/>
      <c r="GK716" s="6">
        <f>SUMIF(GL$36:GL$66,$D716,GN$36:GN$66)</f>
        <v>0</v>
      </c>
      <c r="GL716" s="9"/>
      <c r="GM716" s="10"/>
      <c r="GN716" s="11"/>
      <c r="GO716" s="6">
        <f>SUMIF(GP$36:GP$66,$D716,GR$36:GR$66)</f>
        <v>0</v>
      </c>
      <c r="GP716" s="9"/>
      <c r="GQ716" s="10"/>
      <c r="GR716" s="11"/>
      <c r="GS716" s="6">
        <f>SUMIF(GT$36:GT$66,$D716,GV$36:GV$66)</f>
        <v>0</v>
      </c>
      <c r="GT716" s="9"/>
      <c r="GU716" s="10"/>
      <c r="GV716" s="20"/>
      <c r="GW716" s="19">
        <f t="shared" si="17"/>
        <v>0</v>
      </c>
      <c r="GX716" s="472"/>
      <c r="GY716" s="473"/>
    </row>
    <row r="717" spans="1:207" ht="30.75" customHeight="1">
      <c r="A717" s="210" t="s">
        <v>77</v>
      </c>
      <c r="B717" s="470"/>
      <c r="C717" s="177" t="s">
        <v>385</v>
      </c>
      <c r="D717" s="155" t="s">
        <v>386</v>
      </c>
      <c r="E717" s="206">
        <f>SUMIF(F$67:F$97,$D717,H$67:H$97)</f>
        <v>0</v>
      </c>
      <c r="F717" s="9"/>
      <c r="G717" s="10"/>
      <c r="H717" s="11"/>
      <c r="I717" s="6">
        <f>SUMIF(J$67:J$97,$D717,L$67:L$97)</f>
        <v>0</v>
      </c>
      <c r="J717" s="9"/>
      <c r="K717" s="10"/>
      <c r="L717" s="11"/>
      <c r="M717" s="6">
        <f>SUMIF(N$67:N$97,$D717,P$67:P$97)</f>
        <v>0</v>
      </c>
      <c r="N717" s="9"/>
      <c r="O717" s="10"/>
      <c r="P717" s="11"/>
      <c r="Q717" s="6">
        <f>SUMIF(R$67:R$97,$D717,T$67:T$97)</f>
        <v>0</v>
      </c>
      <c r="R717" s="9"/>
      <c r="S717" s="10"/>
      <c r="T717" s="11"/>
      <c r="U717" s="6">
        <f>SUMIF(V$67:V$97,$D717,X$67:X$97)</f>
        <v>0</v>
      </c>
      <c r="V717" s="9"/>
      <c r="W717" s="10"/>
      <c r="X717" s="11"/>
      <c r="Y717" s="6">
        <f>SUMIF(Z$67:Z$97,$D717,AB$67:AB$97)</f>
        <v>0</v>
      </c>
      <c r="Z717" s="9"/>
      <c r="AA717" s="10"/>
      <c r="AB717" s="11"/>
      <c r="AC717" s="6">
        <f>SUMIF(AD$67:AD$97,$D717,AF$67:AF$97)</f>
        <v>0</v>
      </c>
      <c r="AD717" s="9"/>
      <c r="AE717" s="10"/>
      <c r="AF717" s="11"/>
      <c r="AG717" s="6">
        <f>SUMIF(AH$67:AH$97,$D717,AJ$67:AJ$97)</f>
        <v>0</v>
      </c>
      <c r="AH717" s="9"/>
      <c r="AI717" s="10"/>
      <c r="AJ717" s="11"/>
      <c r="AK717" s="6">
        <f>SUMIF(AL$67:AL$97,$D717,AN$67:AN$97)</f>
        <v>0</v>
      </c>
      <c r="AL717" s="9"/>
      <c r="AM717" s="10"/>
      <c r="AN717" s="11"/>
      <c r="AO717" s="6">
        <f>SUMIF(AP$67:AP$97,$D717,AR$67:AR$97)</f>
        <v>0</v>
      </c>
      <c r="AP717" s="9"/>
      <c r="AQ717" s="10"/>
      <c r="AR717" s="11"/>
      <c r="AS717" s="6">
        <f>SUMIF(AT$67:AT$97,$D717,AV$67:AV$97)</f>
        <v>0</v>
      </c>
      <c r="AT717" s="9"/>
      <c r="AU717" s="10"/>
      <c r="AV717" s="11"/>
      <c r="AW717" s="6">
        <f>SUMIF(AX$67:AX$97,$D717,AZ$67:AZ$97)</f>
        <v>0</v>
      </c>
      <c r="AX717" s="9"/>
      <c r="AY717" s="10"/>
      <c r="AZ717" s="11"/>
      <c r="BA717" s="6">
        <f>SUMIF(BB$67:BB$97,$D717,BD$67:BD$97)</f>
        <v>0</v>
      </c>
      <c r="BB717" s="9"/>
      <c r="BC717" s="10"/>
      <c r="BD717" s="11"/>
      <c r="BE717" s="6">
        <f>SUMIF(BF$67:BF$97,$D717,BH$67:BH$97)</f>
        <v>0</v>
      </c>
      <c r="BF717" s="9"/>
      <c r="BG717" s="10"/>
      <c r="BH717" s="11"/>
      <c r="BI717" s="6">
        <f>SUMIF(BJ$67:BJ$97,$D717,BL$67:BL$97)</f>
        <v>0</v>
      </c>
      <c r="BJ717" s="9"/>
      <c r="BK717" s="10"/>
      <c r="BL717" s="11"/>
      <c r="BM717" s="6">
        <f>SUMIF(BN$67:BN$97,$D717,BP$67:BP$97)</f>
        <v>0</v>
      </c>
      <c r="BN717" s="9"/>
      <c r="BO717" s="10"/>
      <c r="BP717" s="11"/>
      <c r="BQ717" s="6">
        <f>SUMIF(BR$67:BR$97,$D717,BT$67:BT$97)</f>
        <v>0</v>
      </c>
      <c r="BR717" s="9"/>
      <c r="BS717" s="10"/>
      <c r="BT717" s="11"/>
      <c r="BU717" s="6">
        <f>SUMIF(BV$67:BV$97,$D717,BX$67:BX$97)</f>
        <v>0</v>
      </c>
      <c r="BV717" s="9"/>
      <c r="BW717" s="10"/>
      <c r="BX717" s="11"/>
      <c r="BY717" s="6">
        <f>SUMIF(BZ$67:BZ$97,$D717,CB$67:CB$97)</f>
        <v>0</v>
      </c>
      <c r="BZ717" s="9"/>
      <c r="CA717" s="10"/>
      <c r="CB717" s="11"/>
      <c r="CC717" s="6">
        <f>SUMIF(CD$67:CD$97,$D717,CF$67:CF$97)</f>
        <v>0</v>
      </c>
      <c r="CD717" s="9"/>
      <c r="CE717" s="10"/>
      <c r="CF717" s="11"/>
      <c r="CG717" s="6">
        <f>SUMIF(CH$67:CH$97,$D717,CJ$67:CJ$97)</f>
        <v>0</v>
      </c>
      <c r="CH717" s="9"/>
      <c r="CI717" s="10"/>
      <c r="CJ717" s="11"/>
      <c r="CK717" s="6">
        <f>SUMIF(CL$67:CL$97,$D717,CN$67:CN$97)</f>
        <v>0</v>
      </c>
      <c r="CL717" s="9"/>
      <c r="CM717" s="10"/>
      <c r="CN717" s="11"/>
      <c r="CO717" s="6">
        <f>SUMIF(CP$67:CP$97,$D717,CR$67:CR$97)</f>
        <v>0</v>
      </c>
      <c r="CP717" s="9"/>
      <c r="CQ717" s="10"/>
      <c r="CR717" s="11"/>
      <c r="CS717" s="6">
        <f>SUMIF(CT$67:CT$97,$D717,CV$67:CV$97)</f>
        <v>0</v>
      </c>
      <c r="CT717" s="9"/>
      <c r="CU717" s="10"/>
      <c r="CV717" s="11"/>
      <c r="CW717" s="6">
        <f>SUMIF(CX$67:CX$97,$D717,CZ$67:CZ$97)</f>
        <v>0</v>
      </c>
      <c r="CX717" s="9"/>
      <c r="CY717" s="10"/>
      <c r="CZ717" s="11"/>
      <c r="DA717" s="6">
        <f>SUMIF(DB$67:DB$97,$D717,DD$67:DD$97)</f>
        <v>0</v>
      </c>
      <c r="DB717" s="9"/>
      <c r="DC717" s="10"/>
      <c r="DD717" s="11"/>
      <c r="DE717" s="6">
        <f>SUMIF(DF$67:DF$97,$D717,DH$67:DH$97)</f>
        <v>0</v>
      </c>
      <c r="DF717" s="9"/>
      <c r="DG717" s="10"/>
      <c r="DH717" s="11"/>
      <c r="DI717" s="6">
        <f>SUMIF(DJ$67:DJ$97,$D717,DL$67:DL$97)</f>
        <v>0</v>
      </c>
      <c r="DJ717" s="9"/>
      <c r="DK717" s="10"/>
      <c r="DL717" s="11"/>
      <c r="DM717" s="6">
        <f>SUMIF(DN$67:DN$97,$D717,DP$67:DP$97)</f>
        <v>0</v>
      </c>
      <c r="DN717" s="9"/>
      <c r="DO717" s="10"/>
      <c r="DP717" s="11"/>
      <c r="DQ717" s="6">
        <f>SUMIF(DR$67:DR$97,$D717,DT$67:DT$97)</f>
        <v>0</v>
      </c>
      <c r="DR717" s="9"/>
      <c r="DS717" s="10"/>
      <c r="DT717" s="11"/>
      <c r="DU717" s="6">
        <f>SUMIF(DV$67:DV$97,$D717,DX$67:DX$97)</f>
        <v>0</v>
      </c>
      <c r="DV717" s="9"/>
      <c r="DW717" s="10"/>
      <c r="DX717" s="11"/>
      <c r="DY717" s="6">
        <f>SUMIF(DZ$67:DZ$97,$D717,EB$67:EB$97)</f>
        <v>0</v>
      </c>
      <c r="DZ717" s="9"/>
      <c r="EA717" s="10"/>
      <c r="EB717" s="11"/>
      <c r="EC717" s="6">
        <f>SUMIF(ED$67:ED$97,$D717,EF$67:EF$97)</f>
        <v>0</v>
      </c>
      <c r="ED717" s="9"/>
      <c r="EE717" s="10"/>
      <c r="EF717" s="11"/>
      <c r="EG717" s="6">
        <f>SUMIF(EH$67:EH$97,$D717,EJ$67:EJ$97)</f>
        <v>0</v>
      </c>
      <c r="EH717" s="9"/>
      <c r="EI717" s="10"/>
      <c r="EJ717" s="11"/>
      <c r="EK717" s="6">
        <f>SUMIF(EL$67:EL$97,$D717,EN$67:EN$97)</f>
        <v>0</v>
      </c>
      <c r="EL717" s="9"/>
      <c r="EM717" s="10"/>
      <c r="EN717" s="11"/>
      <c r="EO717" s="6">
        <f>SUMIF(EP$67:EP$97,$D717,ER$67:ER$97)</f>
        <v>0</v>
      </c>
      <c r="EP717" s="9"/>
      <c r="EQ717" s="10"/>
      <c r="ER717" s="11"/>
      <c r="ES717" s="6">
        <f>SUMIF(ET$67:ET$97,$D717,EV$67:EV$97)</f>
        <v>0</v>
      </c>
      <c r="ET717" s="9"/>
      <c r="EU717" s="10"/>
      <c r="EV717" s="11"/>
      <c r="EW717" s="6">
        <f>SUMIF(EX$67:EX$97,$D717,EZ$67:EZ$97)</f>
        <v>0</v>
      </c>
      <c r="EX717" s="9"/>
      <c r="EY717" s="10"/>
      <c r="EZ717" s="11"/>
      <c r="FA717" s="6">
        <f>SUMIF(FB$67:FB$97,$D717,FD$67:FD$97)</f>
        <v>0</v>
      </c>
      <c r="FB717" s="9"/>
      <c r="FC717" s="10"/>
      <c r="FD717" s="11"/>
      <c r="FE717" s="6">
        <f>SUMIF(FF$67:FF$97,$D717,FH$67:FH$97)</f>
        <v>0</v>
      </c>
      <c r="FF717" s="9"/>
      <c r="FG717" s="10"/>
      <c r="FH717" s="11"/>
      <c r="FI717" s="6">
        <f>SUMIF(FJ$67:FJ$97,$D717,FL$67:FL$97)</f>
        <v>0</v>
      </c>
      <c r="FJ717" s="9"/>
      <c r="FK717" s="10"/>
      <c r="FL717" s="11"/>
      <c r="FM717" s="6">
        <f>SUMIF(FN$67:FN$97,$D717,FP$67:FP$97)</f>
        <v>0</v>
      </c>
      <c r="FN717" s="9"/>
      <c r="FO717" s="10"/>
      <c r="FP717" s="11"/>
      <c r="FQ717" s="6">
        <f>SUMIF(FR$67:FR$97,$D717,FT$67:FT$97)</f>
        <v>0</v>
      </c>
      <c r="FR717" s="9"/>
      <c r="FS717" s="10"/>
      <c r="FT717" s="11"/>
      <c r="FU717" s="6">
        <f>SUMIF(FV$67:FV$97,$D717,FX$67:FX$97)</f>
        <v>0</v>
      </c>
      <c r="FV717" s="9"/>
      <c r="FW717" s="10"/>
      <c r="FX717" s="11"/>
      <c r="FY717" s="6">
        <f>SUMIF(FZ$67:FZ$97,$D717,GB$67:GB$97)</f>
        <v>0</v>
      </c>
      <c r="FZ717" s="9"/>
      <c r="GA717" s="10"/>
      <c r="GB717" s="11"/>
      <c r="GC717" s="6">
        <f>SUMIF(GD$67:GD$97,$D717,GF$67:GF$97)</f>
        <v>0</v>
      </c>
      <c r="GD717" s="9"/>
      <c r="GE717" s="10"/>
      <c r="GF717" s="11"/>
      <c r="GG717" s="6">
        <f>SUMIF(GH$67:GH$97,$D717,GJ$67:GJ$97)</f>
        <v>0</v>
      </c>
      <c r="GH717" s="9"/>
      <c r="GI717" s="10"/>
      <c r="GJ717" s="11"/>
      <c r="GK717" s="6">
        <f>SUMIF(GL$67:GL$97,$D717,GN$67:GN$97)</f>
        <v>0</v>
      </c>
      <c r="GL717" s="9"/>
      <c r="GM717" s="10"/>
      <c r="GN717" s="11"/>
      <c r="GO717" s="6">
        <f>SUMIF(GP$67:GP$97,$D717,GR$67:GR$97)</f>
        <v>0</v>
      </c>
      <c r="GP717" s="9"/>
      <c r="GQ717" s="10"/>
      <c r="GR717" s="11"/>
      <c r="GS717" s="6">
        <f>SUMIF(GT$67:GT$97,$D717,GV$67:GV$97)</f>
        <v>0</v>
      </c>
      <c r="GT717" s="9"/>
      <c r="GU717" s="10"/>
      <c r="GV717" s="20"/>
      <c r="GW717" s="19">
        <f t="shared" si="17"/>
        <v>0</v>
      </c>
      <c r="GX717" s="472"/>
      <c r="GY717" s="473"/>
    </row>
    <row r="718" spans="1:207" ht="30.75" customHeight="1">
      <c r="A718" s="210" t="s">
        <v>78</v>
      </c>
      <c r="B718" s="470"/>
      <c r="C718" s="177" t="s">
        <v>385</v>
      </c>
      <c r="D718" s="155" t="s">
        <v>386</v>
      </c>
      <c r="E718" s="206">
        <f>SUMIF(F$98:F$128,$D718,H$98:H$128)</f>
        <v>0</v>
      </c>
      <c r="F718" s="9"/>
      <c r="G718" s="10"/>
      <c r="H718" s="11"/>
      <c r="I718" s="6">
        <f>SUMIF(J$98:J$128,$D718,L$98:L$128)</f>
        <v>0</v>
      </c>
      <c r="J718" s="9"/>
      <c r="K718" s="10"/>
      <c r="L718" s="11"/>
      <c r="M718" s="6">
        <f>SUMIF(N$98:N$128,$D718,P$98:P$128)</f>
        <v>0</v>
      </c>
      <c r="N718" s="9"/>
      <c r="O718" s="10"/>
      <c r="P718" s="11"/>
      <c r="Q718" s="6">
        <f>SUMIF(R$98:R$128,$D718,T$98:T$128)</f>
        <v>0</v>
      </c>
      <c r="R718" s="9"/>
      <c r="S718" s="10"/>
      <c r="T718" s="11"/>
      <c r="U718" s="6">
        <f>SUMIF(V$98:V$128,$D718,X$98:X$128)</f>
        <v>0</v>
      </c>
      <c r="V718" s="9"/>
      <c r="W718" s="10"/>
      <c r="X718" s="11"/>
      <c r="Y718" s="6">
        <f>SUMIF(Z$98:Z$128,$D718,AB$98:AB$128)</f>
        <v>0</v>
      </c>
      <c r="Z718" s="9"/>
      <c r="AA718" s="10"/>
      <c r="AB718" s="11"/>
      <c r="AC718" s="6">
        <f>SUMIF(AD$98:AD$128,$D718,AF$98:AF$128)</f>
        <v>0</v>
      </c>
      <c r="AD718" s="9"/>
      <c r="AE718" s="10"/>
      <c r="AF718" s="11"/>
      <c r="AG718" s="6">
        <f>SUMIF(AH$98:AH$128,$D718,AJ$98:AJ$128)</f>
        <v>0</v>
      </c>
      <c r="AH718" s="9"/>
      <c r="AI718" s="10"/>
      <c r="AJ718" s="11"/>
      <c r="AK718" s="6">
        <f>SUMIF(AL$98:AL$128,$D718,AN$98:AN$128)</f>
        <v>0</v>
      </c>
      <c r="AL718" s="9"/>
      <c r="AM718" s="10"/>
      <c r="AN718" s="11"/>
      <c r="AO718" s="6">
        <f>SUMIF(AP$98:AP$128,$D718,AR$98:AR$128)</f>
        <v>0</v>
      </c>
      <c r="AP718" s="9"/>
      <c r="AQ718" s="10"/>
      <c r="AR718" s="11"/>
      <c r="AS718" s="6">
        <f>SUMIF(AT$98:AT$128,$D718,AV$98:AV$128)</f>
        <v>0</v>
      </c>
      <c r="AT718" s="9"/>
      <c r="AU718" s="10"/>
      <c r="AV718" s="11"/>
      <c r="AW718" s="6">
        <f>SUMIF(AX$98:AX$128,$D718,AZ$98:AZ$128)</f>
        <v>0</v>
      </c>
      <c r="AX718" s="9"/>
      <c r="AY718" s="10"/>
      <c r="AZ718" s="11"/>
      <c r="BA718" s="6">
        <f>SUMIF(BB$98:BB$128,$D718,BD$98:BD$128)</f>
        <v>0</v>
      </c>
      <c r="BB718" s="9"/>
      <c r="BC718" s="10"/>
      <c r="BD718" s="11"/>
      <c r="BE718" s="6">
        <f>SUMIF(BF$98:BF$128,$D718,BH$98:BH$128)</f>
        <v>0</v>
      </c>
      <c r="BF718" s="9"/>
      <c r="BG718" s="10"/>
      <c r="BH718" s="11"/>
      <c r="BI718" s="6">
        <f>SUMIF(BJ$98:BJ$128,$D718,BL$98:BL$128)</f>
        <v>0</v>
      </c>
      <c r="BJ718" s="9"/>
      <c r="BK718" s="10"/>
      <c r="BL718" s="11"/>
      <c r="BM718" s="6">
        <f>SUMIF(BN$98:BN$128,$D718,BP$98:BP$128)</f>
        <v>0</v>
      </c>
      <c r="BN718" s="9"/>
      <c r="BO718" s="10"/>
      <c r="BP718" s="11"/>
      <c r="BQ718" s="6">
        <f>SUMIF(BR$98:BR$128,$D718,BT$98:BT$128)</f>
        <v>0</v>
      </c>
      <c r="BR718" s="9"/>
      <c r="BS718" s="10"/>
      <c r="BT718" s="11"/>
      <c r="BU718" s="6">
        <f>SUMIF(BV$98:BV$128,$D718,BX$98:BX$128)</f>
        <v>0</v>
      </c>
      <c r="BV718" s="9"/>
      <c r="BW718" s="10"/>
      <c r="BX718" s="11"/>
      <c r="BY718" s="6">
        <f>SUMIF(BZ$98:BZ$128,$D718,CB$98:CB$128)</f>
        <v>0</v>
      </c>
      <c r="BZ718" s="9"/>
      <c r="CA718" s="10"/>
      <c r="CB718" s="11"/>
      <c r="CC718" s="6">
        <f>SUMIF(CD$98:CD$128,$D718,CF$98:CF$128)</f>
        <v>0</v>
      </c>
      <c r="CD718" s="9"/>
      <c r="CE718" s="10"/>
      <c r="CF718" s="11"/>
      <c r="CG718" s="6">
        <f>SUMIF(CH$98:CH$128,$D718,CJ$98:CJ$128)</f>
        <v>0</v>
      </c>
      <c r="CH718" s="9"/>
      <c r="CI718" s="10"/>
      <c r="CJ718" s="11"/>
      <c r="CK718" s="6">
        <f>SUMIF(CL$98:CL$128,$D718,CN$98:CN$128)</f>
        <v>0</v>
      </c>
      <c r="CL718" s="9"/>
      <c r="CM718" s="10"/>
      <c r="CN718" s="11"/>
      <c r="CO718" s="6">
        <f>SUMIF(CP$98:CP$128,$D718,CR$98:CR$128)</f>
        <v>0</v>
      </c>
      <c r="CP718" s="9"/>
      <c r="CQ718" s="10"/>
      <c r="CR718" s="11"/>
      <c r="CS718" s="6">
        <f>SUMIF(CT$98:CT$128,$D718,CV$98:CV$128)</f>
        <v>0</v>
      </c>
      <c r="CT718" s="9"/>
      <c r="CU718" s="10"/>
      <c r="CV718" s="11"/>
      <c r="CW718" s="6">
        <f>SUMIF(CX$98:CX$128,$D718,CZ$98:CZ$128)</f>
        <v>0</v>
      </c>
      <c r="CX718" s="9"/>
      <c r="CY718" s="10"/>
      <c r="CZ718" s="11"/>
      <c r="DA718" s="6">
        <f>SUMIF(DB$98:DB$128,$D718,DD$98:DD$128)</f>
        <v>0</v>
      </c>
      <c r="DB718" s="9"/>
      <c r="DC718" s="10"/>
      <c r="DD718" s="11"/>
      <c r="DE718" s="6">
        <f>SUMIF(DF$98:DF$128,$D718,DH$98:DH$128)</f>
        <v>0</v>
      </c>
      <c r="DF718" s="9"/>
      <c r="DG718" s="10"/>
      <c r="DH718" s="11"/>
      <c r="DI718" s="6">
        <f>SUMIF(DJ$98:DJ$128,$D718,DL$98:DL$128)</f>
        <v>0</v>
      </c>
      <c r="DJ718" s="9"/>
      <c r="DK718" s="10"/>
      <c r="DL718" s="11"/>
      <c r="DM718" s="6">
        <f>SUMIF(DN$98:DN$128,$D718,DP$98:DP$128)</f>
        <v>0</v>
      </c>
      <c r="DN718" s="9"/>
      <c r="DO718" s="10"/>
      <c r="DP718" s="11"/>
      <c r="DQ718" s="6">
        <f>SUMIF(DR$98:DR$128,$D718,DT$98:DT$128)</f>
        <v>0</v>
      </c>
      <c r="DR718" s="9"/>
      <c r="DS718" s="10"/>
      <c r="DT718" s="11"/>
      <c r="DU718" s="6">
        <f>SUMIF(DV$98:DV$128,$D718,DX$98:DX$128)</f>
        <v>0</v>
      </c>
      <c r="DV718" s="9"/>
      <c r="DW718" s="10"/>
      <c r="DX718" s="11"/>
      <c r="DY718" s="6">
        <f>SUMIF(DZ$98:DZ$128,$D718,EB$98:EB$128)</f>
        <v>0</v>
      </c>
      <c r="DZ718" s="9"/>
      <c r="EA718" s="10"/>
      <c r="EB718" s="11"/>
      <c r="EC718" s="6">
        <f>SUMIF(ED$98:ED$128,$D718,EF$98:EF$128)</f>
        <v>0</v>
      </c>
      <c r="ED718" s="9"/>
      <c r="EE718" s="10"/>
      <c r="EF718" s="11"/>
      <c r="EG718" s="6">
        <f>SUMIF(EH$98:EH$128,$D718,EJ$98:EJ$128)</f>
        <v>0</v>
      </c>
      <c r="EH718" s="9"/>
      <c r="EI718" s="10"/>
      <c r="EJ718" s="11"/>
      <c r="EK718" s="6">
        <f>SUMIF(EL$98:EL$128,$D718,EN$98:EN$128)</f>
        <v>0</v>
      </c>
      <c r="EL718" s="9"/>
      <c r="EM718" s="10"/>
      <c r="EN718" s="11"/>
      <c r="EO718" s="6">
        <f>SUMIF(EP$98:EP$128,$D718,ER$98:ER$128)</f>
        <v>0</v>
      </c>
      <c r="EP718" s="9"/>
      <c r="EQ718" s="10"/>
      <c r="ER718" s="11"/>
      <c r="ES718" s="6">
        <f>SUMIF(ET$98:ET$128,$D718,EV$98:EV$128)</f>
        <v>0</v>
      </c>
      <c r="ET718" s="9"/>
      <c r="EU718" s="10"/>
      <c r="EV718" s="11"/>
      <c r="EW718" s="6">
        <f>SUMIF(EX$98:EX$128,$D718,EZ$98:EZ$128)</f>
        <v>0</v>
      </c>
      <c r="EX718" s="9"/>
      <c r="EY718" s="10"/>
      <c r="EZ718" s="11"/>
      <c r="FA718" s="6">
        <f>SUMIF(FB$98:FB$128,$D718,FD$98:FD$128)</f>
        <v>0</v>
      </c>
      <c r="FB718" s="9"/>
      <c r="FC718" s="10"/>
      <c r="FD718" s="11"/>
      <c r="FE718" s="6">
        <f>SUMIF(FF$98:FF$128,$D718,FH$98:FH$128)</f>
        <v>0</v>
      </c>
      <c r="FF718" s="9"/>
      <c r="FG718" s="10"/>
      <c r="FH718" s="11"/>
      <c r="FI718" s="6">
        <f>SUMIF(FJ$98:FJ$128,$D718,FL$98:FL$128)</f>
        <v>0</v>
      </c>
      <c r="FJ718" s="9"/>
      <c r="FK718" s="10"/>
      <c r="FL718" s="11"/>
      <c r="FM718" s="6">
        <f>SUMIF(FN$98:FN$128,$D718,FP$98:FP$128)</f>
        <v>0</v>
      </c>
      <c r="FN718" s="9"/>
      <c r="FO718" s="10"/>
      <c r="FP718" s="11"/>
      <c r="FQ718" s="6">
        <f>SUMIF(FR$98:FR$128,$D718,FT$98:FT$128)</f>
        <v>0</v>
      </c>
      <c r="FR718" s="9"/>
      <c r="FS718" s="10"/>
      <c r="FT718" s="11"/>
      <c r="FU718" s="6">
        <f>SUMIF(FV$98:FV$128,$D718,FX$98:FX$128)</f>
        <v>0</v>
      </c>
      <c r="FV718" s="9"/>
      <c r="FW718" s="10"/>
      <c r="FX718" s="11"/>
      <c r="FY718" s="6">
        <f>SUMIF(FZ$98:FZ$128,$D718,GB$98:GB$128)</f>
        <v>0</v>
      </c>
      <c r="FZ718" s="9"/>
      <c r="GA718" s="10"/>
      <c r="GB718" s="11"/>
      <c r="GC718" s="6">
        <f>SUMIF(GD$98:GD$128,$D718,GF$98:GF$128)</f>
        <v>0</v>
      </c>
      <c r="GD718" s="9"/>
      <c r="GE718" s="10"/>
      <c r="GF718" s="11"/>
      <c r="GG718" s="6">
        <f>SUMIF(GH$98:GH$128,$D718,GJ$98:GJ$128)</f>
        <v>0</v>
      </c>
      <c r="GH718" s="9"/>
      <c r="GI718" s="10"/>
      <c r="GJ718" s="11"/>
      <c r="GK718" s="6">
        <f>SUMIF(GL$98:GL$128,$D718,GN$98:GN$128)</f>
        <v>0</v>
      </c>
      <c r="GL718" s="9"/>
      <c r="GM718" s="10"/>
      <c r="GN718" s="11"/>
      <c r="GO718" s="6">
        <f>SUMIF(GP$98:GP$128,$D718,GR$98:GR$128)</f>
        <v>0</v>
      </c>
      <c r="GP718" s="9"/>
      <c r="GQ718" s="10"/>
      <c r="GR718" s="11"/>
      <c r="GS718" s="6">
        <f>SUMIF(GT$98:GT$128,$D718,GV$98:GV$128)</f>
        <v>0</v>
      </c>
      <c r="GT718" s="9"/>
      <c r="GU718" s="10"/>
      <c r="GV718" s="20"/>
      <c r="GW718" s="19">
        <f t="shared" si="17"/>
        <v>0</v>
      </c>
      <c r="GX718" s="472"/>
      <c r="GY718" s="473"/>
    </row>
    <row r="719" spans="1:207" ht="30.75" customHeight="1">
      <c r="A719" s="210" t="s">
        <v>79</v>
      </c>
      <c r="B719" s="470"/>
      <c r="C719" s="177" t="s">
        <v>385</v>
      </c>
      <c r="D719" s="155" t="s">
        <v>386</v>
      </c>
      <c r="E719" s="206">
        <f>SUMIF(F$129:F$159,$D719,H$129:H$159)</f>
        <v>0</v>
      </c>
      <c r="F719" s="9"/>
      <c r="G719" s="10"/>
      <c r="H719" s="11"/>
      <c r="I719" s="6">
        <f>SUMIF(J$129:J$159,$D719,L$129:L$159)</f>
        <v>0</v>
      </c>
      <c r="J719" s="9"/>
      <c r="K719" s="10"/>
      <c r="L719" s="11"/>
      <c r="M719" s="6">
        <f>SUMIF(N$129:N$159,$D719,P$129:P$159)</f>
        <v>0</v>
      </c>
      <c r="N719" s="9"/>
      <c r="O719" s="10"/>
      <c r="P719" s="11"/>
      <c r="Q719" s="6">
        <f>SUMIF(R$129:R$159,$D719,T$129:T$159)</f>
        <v>0</v>
      </c>
      <c r="R719" s="9"/>
      <c r="S719" s="10"/>
      <c r="T719" s="11"/>
      <c r="U719" s="6">
        <f>SUMIF(V$129:V$159,$D719,X$129:X$159)</f>
        <v>0</v>
      </c>
      <c r="V719" s="9"/>
      <c r="W719" s="10"/>
      <c r="X719" s="11"/>
      <c r="Y719" s="6">
        <f>SUMIF(Z$129:Z$159,$D719,AB$129:AB$159)</f>
        <v>0</v>
      </c>
      <c r="Z719" s="9"/>
      <c r="AA719" s="10"/>
      <c r="AB719" s="11"/>
      <c r="AC719" s="6">
        <f>SUMIF(AD$129:AD$159,$D719,AF$129:AF$159)</f>
        <v>0</v>
      </c>
      <c r="AD719" s="9"/>
      <c r="AE719" s="10"/>
      <c r="AF719" s="11"/>
      <c r="AG719" s="6">
        <f>SUMIF(AH$129:AH$159,$D719,AJ$129:AJ$159)</f>
        <v>0</v>
      </c>
      <c r="AH719" s="9"/>
      <c r="AI719" s="10"/>
      <c r="AJ719" s="11"/>
      <c r="AK719" s="6">
        <f>SUMIF(AL$129:AL$159,$D719,AN$129:AN$159)</f>
        <v>0</v>
      </c>
      <c r="AL719" s="9"/>
      <c r="AM719" s="10"/>
      <c r="AN719" s="11"/>
      <c r="AO719" s="6">
        <f>SUMIF(AP$129:AP$159,$D719,AR$129:AR$159)</f>
        <v>0</v>
      </c>
      <c r="AP719" s="9"/>
      <c r="AQ719" s="10"/>
      <c r="AR719" s="11"/>
      <c r="AS719" s="6">
        <f>SUMIF(AT$129:AT$159,$D719,AV$129:AV$159)</f>
        <v>0</v>
      </c>
      <c r="AT719" s="9"/>
      <c r="AU719" s="10"/>
      <c r="AV719" s="11"/>
      <c r="AW719" s="6">
        <f>SUMIF(AX$129:AX$159,$D719,AZ$129:AZ$159)</f>
        <v>0</v>
      </c>
      <c r="AX719" s="9"/>
      <c r="AY719" s="10"/>
      <c r="AZ719" s="11"/>
      <c r="BA719" s="6">
        <f>SUMIF(BB$129:BB$159,$D719,BD$129:BD$159)</f>
        <v>0</v>
      </c>
      <c r="BB719" s="9"/>
      <c r="BC719" s="10"/>
      <c r="BD719" s="11"/>
      <c r="BE719" s="6">
        <f>SUMIF(BF$129:BF$159,$D719,BH$129:BH$159)</f>
        <v>0</v>
      </c>
      <c r="BF719" s="9"/>
      <c r="BG719" s="10"/>
      <c r="BH719" s="11"/>
      <c r="BI719" s="6">
        <f>SUMIF(BJ$129:BJ$159,$D719,BL$129:BL$159)</f>
        <v>0</v>
      </c>
      <c r="BJ719" s="9"/>
      <c r="BK719" s="10"/>
      <c r="BL719" s="11"/>
      <c r="BM719" s="6">
        <f>SUMIF(BN$129:BN$159,$D719,BP$129:BP$159)</f>
        <v>0</v>
      </c>
      <c r="BN719" s="9"/>
      <c r="BO719" s="10"/>
      <c r="BP719" s="11"/>
      <c r="BQ719" s="6">
        <f>SUMIF(BR$129:BR$159,$D719,BT$129:BT$159)</f>
        <v>0</v>
      </c>
      <c r="BR719" s="9"/>
      <c r="BS719" s="10"/>
      <c r="BT719" s="11"/>
      <c r="BU719" s="6">
        <f>SUMIF(BV$129:BV$159,$D719,BX$129:BX$159)</f>
        <v>0</v>
      </c>
      <c r="BV719" s="9"/>
      <c r="BW719" s="10"/>
      <c r="BX719" s="11"/>
      <c r="BY719" s="6">
        <f>SUMIF(BZ$129:BZ$159,$D719,CB$129:CB$159)</f>
        <v>0</v>
      </c>
      <c r="BZ719" s="9"/>
      <c r="CA719" s="10"/>
      <c r="CB719" s="11"/>
      <c r="CC719" s="6">
        <f>SUMIF(CD$129:CD$159,$D719,CF$129:CF$159)</f>
        <v>0</v>
      </c>
      <c r="CD719" s="9"/>
      <c r="CE719" s="10"/>
      <c r="CF719" s="11"/>
      <c r="CG719" s="6">
        <f>SUMIF(CH$129:CH$159,$D719,CJ$129:CJ$159)</f>
        <v>0</v>
      </c>
      <c r="CH719" s="9"/>
      <c r="CI719" s="10"/>
      <c r="CJ719" s="11"/>
      <c r="CK719" s="6">
        <f>SUMIF(CL$129:CL$159,$D719,CN$129:CN$159)</f>
        <v>0</v>
      </c>
      <c r="CL719" s="9"/>
      <c r="CM719" s="10"/>
      <c r="CN719" s="11"/>
      <c r="CO719" s="6">
        <f>SUMIF(CP$129:CP$159,$D719,CR$129:CR$159)</f>
        <v>0</v>
      </c>
      <c r="CP719" s="9"/>
      <c r="CQ719" s="10"/>
      <c r="CR719" s="11"/>
      <c r="CS719" s="6">
        <f>SUMIF(CT$129:CT$159,$D719,CV$129:CV$159)</f>
        <v>0</v>
      </c>
      <c r="CT719" s="9"/>
      <c r="CU719" s="10"/>
      <c r="CV719" s="11"/>
      <c r="CW719" s="6">
        <f>SUMIF(CX$129:CX$159,$D719,CZ$129:CZ$159)</f>
        <v>0</v>
      </c>
      <c r="CX719" s="9"/>
      <c r="CY719" s="10"/>
      <c r="CZ719" s="11"/>
      <c r="DA719" s="6">
        <f>SUMIF(DB$129:DB$159,$D719,DD$129:DD$159)</f>
        <v>0</v>
      </c>
      <c r="DB719" s="9"/>
      <c r="DC719" s="10"/>
      <c r="DD719" s="11"/>
      <c r="DE719" s="6">
        <f>SUMIF(DF$129:DF$159,$D719,DH$129:DH$159)</f>
        <v>0</v>
      </c>
      <c r="DF719" s="9"/>
      <c r="DG719" s="10"/>
      <c r="DH719" s="11"/>
      <c r="DI719" s="6">
        <f>SUMIF(DJ$129:DJ$159,$D719,DL$129:DL$159)</f>
        <v>0</v>
      </c>
      <c r="DJ719" s="9"/>
      <c r="DK719" s="10"/>
      <c r="DL719" s="11"/>
      <c r="DM719" s="6">
        <f>SUMIF(DN$129:DN$159,$D719,DP$129:DP$159)</f>
        <v>0</v>
      </c>
      <c r="DN719" s="9"/>
      <c r="DO719" s="10"/>
      <c r="DP719" s="11"/>
      <c r="DQ719" s="6">
        <f>SUMIF(DR$129:DR$159,$D719,DT$129:DT$159)</f>
        <v>0</v>
      </c>
      <c r="DR719" s="9"/>
      <c r="DS719" s="10"/>
      <c r="DT719" s="11"/>
      <c r="DU719" s="6">
        <f>SUMIF(DV$129:DV$159,$D719,DX$129:DX$159)</f>
        <v>0</v>
      </c>
      <c r="DV719" s="9"/>
      <c r="DW719" s="10"/>
      <c r="DX719" s="11"/>
      <c r="DY719" s="6">
        <f>SUMIF(DZ$129:DZ$159,$D719,EB$129:EB$159)</f>
        <v>0</v>
      </c>
      <c r="DZ719" s="9"/>
      <c r="EA719" s="10"/>
      <c r="EB719" s="11"/>
      <c r="EC719" s="6">
        <f>SUMIF(ED$129:ED$159,$D719,EF$129:EF$159)</f>
        <v>0</v>
      </c>
      <c r="ED719" s="9"/>
      <c r="EE719" s="10"/>
      <c r="EF719" s="11"/>
      <c r="EG719" s="6">
        <f>SUMIF(EH$129:EH$159,$D719,EJ$129:EJ$159)</f>
        <v>0</v>
      </c>
      <c r="EH719" s="9"/>
      <c r="EI719" s="10"/>
      <c r="EJ719" s="11"/>
      <c r="EK719" s="6">
        <f>SUMIF(EL$129:EL$159,$D719,EN$129:EN$159)</f>
        <v>0</v>
      </c>
      <c r="EL719" s="9"/>
      <c r="EM719" s="10"/>
      <c r="EN719" s="11"/>
      <c r="EO719" s="6">
        <f>SUMIF(EP$129:EP$159,$D719,ER$129:ER$159)</f>
        <v>0</v>
      </c>
      <c r="EP719" s="9"/>
      <c r="EQ719" s="10"/>
      <c r="ER719" s="11"/>
      <c r="ES719" s="6">
        <f>SUMIF(ET$129:ET$159,$D719,EV$129:EV$159)</f>
        <v>0</v>
      </c>
      <c r="ET719" s="9"/>
      <c r="EU719" s="10"/>
      <c r="EV719" s="11"/>
      <c r="EW719" s="6">
        <f>SUMIF(EX$129:EX$159,$D719,EZ$129:EZ$159)</f>
        <v>0</v>
      </c>
      <c r="EX719" s="9"/>
      <c r="EY719" s="10"/>
      <c r="EZ719" s="11"/>
      <c r="FA719" s="6">
        <f>SUMIF(FB$129:FB$159,$D719,FD$129:FD$159)</f>
        <v>0</v>
      </c>
      <c r="FB719" s="9"/>
      <c r="FC719" s="10"/>
      <c r="FD719" s="11"/>
      <c r="FE719" s="6">
        <f>SUMIF(FF$129:FF$159,$D719,FH$129:FH$159)</f>
        <v>0</v>
      </c>
      <c r="FF719" s="9"/>
      <c r="FG719" s="10"/>
      <c r="FH719" s="11"/>
      <c r="FI719" s="6">
        <f>SUMIF(FJ$129:FJ$159,$D719,FL$129:FL$159)</f>
        <v>0</v>
      </c>
      <c r="FJ719" s="9"/>
      <c r="FK719" s="10"/>
      <c r="FL719" s="11"/>
      <c r="FM719" s="6">
        <f>SUMIF(FN$129:FN$159,$D719,FP$129:FP$159)</f>
        <v>0</v>
      </c>
      <c r="FN719" s="9"/>
      <c r="FO719" s="10"/>
      <c r="FP719" s="11"/>
      <c r="FQ719" s="6">
        <f>SUMIF(FR$129:FR$159,$D719,FT$129:FT$159)</f>
        <v>0</v>
      </c>
      <c r="FR719" s="9"/>
      <c r="FS719" s="10"/>
      <c r="FT719" s="11"/>
      <c r="FU719" s="6">
        <f>SUMIF(FV$129:FV$159,$D719,FX$129:FX$159)</f>
        <v>0</v>
      </c>
      <c r="FV719" s="9"/>
      <c r="FW719" s="10"/>
      <c r="FX719" s="11"/>
      <c r="FY719" s="6">
        <f>SUMIF(FZ$129:FZ$159,$D719,GB$129:GB$159)</f>
        <v>0</v>
      </c>
      <c r="FZ719" s="9"/>
      <c r="GA719" s="10"/>
      <c r="GB719" s="11"/>
      <c r="GC719" s="6">
        <f>SUMIF(GD$129:GD$159,$D719,GF$129:GF$159)</f>
        <v>0</v>
      </c>
      <c r="GD719" s="9"/>
      <c r="GE719" s="10"/>
      <c r="GF719" s="11"/>
      <c r="GG719" s="6">
        <f>SUMIF(GH$129:GH$159,$D719,GJ$129:GJ$159)</f>
        <v>0</v>
      </c>
      <c r="GH719" s="9"/>
      <c r="GI719" s="10"/>
      <c r="GJ719" s="11"/>
      <c r="GK719" s="6">
        <f>SUMIF(GL$129:GL$159,$D719,GN$129:GN$159)</f>
        <v>0</v>
      </c>
      <c r="GL719" s="9"/>
      <c r="GM719" s="10"/>
      <c r="GN719" s="11"/>
      <c r="GO719" s="6">
        <f>SUMIF(GP$129:GP$159,$D719,GR$129:GR$159)</f>
        <v>0</v>
      </c>
      <c r="GP719" s="9"/>
      <c r="GQ719" s="10"/>
      <c r="GR719" s="11"/>
      <c r="GS719" s="6">
        <f>SUMIF(GT$129:GT$159,$D719,GV$129:GV$159)</f>
        <v>0</v>
      </c>
      <c r="GT719" s="9"/>
      <c r="GU719" s="10"/>
      <c r="GV719" s="20"/>
      <c r="GW719" s="19">
        <f t="shared" si="17"/>
        <v>0</v>
      </c>
      <c r="GX719" s="472"/>
      <c r="GY719" s="473"/>
    </row>
    <row r="720" spans="1:207" ht="30.75" customHeight="1">
      <c r="A720" s="210" t="s">
        <v>80</v>
      </c>
      <c r="B720" s="470"/>
      <c r="C720" s="177" t="s">
        <v>385</v>
      </c>
      <c r="D720" s="155" t="s">
        <v>386</v>
      </c>
      <c r="E720" s="206">
        <f>SUMIF(F$160:F$190,$D720,H$160:H$190)</f>
        <v>0</v>
      </c>
      <c r="F720" s="9"/>
      <c r="G720" s="10"/>
      <c r="H720" s="11"/>
      <c r="I720" s="6">
        <f>SUMIF(J$160:J$190,$D720,L$160:L$190)</f>
        <v>0</v>
      </c>
      <c r="J720" s="9"/>
      <c r="K720" s="10"/>
      <c r="L720" s="11"/>
      <c r="M720" s="6">
        <f>SUMIF(N$160:N$190,$D720,P$160:P$190)</f>
        <v>0</v>
      </c>
      <c r="N720" s="9"/>
      <c r="O720" s="10"/>
      <c r="P720" s="11"/>
      <c r="Q720" s="6">
        <f>SUMIF(R$160:R$190,$D720,T$160:T$190)</f>
        <v>0</v>
      </c>
      <c r="R720" s="9"/>
      <c r="S720" s="10"/>
      <c r="T720" s="11"/>
      <c r="U720" s="6">
        <f>SUMIF(V$160:V$190,$D720,X$160:X$190)</f>
        <v>0</v>
      </c>
      <c r="V720" s="9"/>
      <c r="W720" s="10"/>
      <c r="X720" s="11"/>
      <c r="Y720" s="6">
        <f>SUMIF(Z$160:Z$190,$D720,AB$160:AB$190)</f>
        <v>0</v>
      </c>
      <c r="Z720" s="9"/>
      <c r="AA720" s="10"/>
      <c r="AB720" s="11"/>
      <c r="AC720" s="6">
        <f>SUMIF(AD$160:AD$190,$D720,AF$160:AF$190)</f>
        <v>0</v>
      </c>
      <c r="AD720" s="9"/>
      <c r="AE720" s="10"/>
      <c r="AF720" s="11"/>
      <c r="AG720" s="6">
        <f>SUMIF(AH$160:AH$190,$D720,AJ$160:AJ$190)</f>
        <v>0</v>
      </c>
      <c r="AH720" s="9"/>
      <c r="AI720" s="10"/>
      <c r="AJ720" s="11"/>
      <c r="AK720" s="6">
        <f>SUMIF(AL$160:AL$190,$D720,AN$160:AN$190)</f>
        <v>0</v>
      </c>
      <c r="AL720" s="9"/>
      <c r="AM720" s="10"/>
      <c r="AN720" s="11"/>
      <c r="AO720" s="6">
        <f>SUMIF(AP$160:AP$190,$D720,AR$160:AR$190)</f>
        <v>0</v>
      </c>
      <c r="AP720" s="9"/>
      <c r="AQ720" s="10"/>
      <c r="AR720" s="11"/>
      <c r="AS720" s="6">
        <f>SUMIF(AT$160:AT$190,$D720,AV$160:AV$190)</f>
        <v>0</v>
      </c>
      <c r="AT720" s="9"/>
      <c r="AU720" s="10"/>
      <c r="AV720" s="11"/>
      <c r="AW720" s="6">
        <f>SUMIF(AX$160:AX$190,$D720,AZ$160:AZ$190)</f>
        <v>0</v>
      </c>
      <c r="AX720" s="9"/>
      <c r="AY720" s="10"/>
      <c r="AZ720" s="11"/>
      <c r="BA720" s="6">
        <f>SUMIF(BB$160:BB$190,$D720,BD$160:BD$190)</f>
        <v>0</v>
      </c>
      <c r="BB720" s="9"/>
      <c r="BC720" s="10"/>
      <c r="BD720" s="11"/>
      <c r="BE720" s="6">
        <f>SUMIF(BF$160:BF$190,$D720,BH$160:BH$190)</f>
        <v>0</v>
      </c>
      <c r="BF720" s="9"/>
      <c r="BG720" s="10"/>
      <c r="BH720" s="11"/>
      <c r="BI720" s="6">
        <f>SUMIF(BJ$160:BJ$190,$D720,BL$160:BL$190)</f>
        <v>0</v>
      </c>
      <c r="BJ720" s="9"/>
      <c r="BK720" s="10"/>
      <c r="BL720" s="11"/>
      <c r="BM720" s="6">
        <f>SUMIF(BN$160:BN$190,$D720,BP$160:BP$190)</f>
        <v>0</v>
      </c>
      <c r="BN720" s="9"/>
      <c r="BO720" s="10"/>
      <c r="BP720" s="11"/>
      <c r="BQ720" s="6">
        <f>SUMIF(BR$160:BR$190,$D720,BT$160:BT$190)</f>
        <v>0</v>
      </c>
      <c r="BR720" s="9"/>
      <c r="BS720" s="10"/>
      <c r="BT720" s="11"/>
      <c r="BU720" s="6">
        <f>SUMIF(BV$160:BV$190,$D720,BX$160:BX$190)</f>
        <v>0</v>
      </c>
      <c r="BV720" s="9"/>
      <c r="BW720" s="10"/>
      <c r="BX720" s="11"/>
      <c r="BY720" s="6">
        <f>SUMIF(BZ$160:BZ$190,$D720,CB$160:CB$190)</f>
        <v>0</v>
      </c>
      <c r="BZ720" s="9"/>
      <c r="CA720" s="10"/>
      <c r="CB720" s="11"/>
      <c r="CC720" s="6">
        <f>SUMIF(CD$160:CD$190,$D720,CF$160:CF$190)</f>
        <v>0</v>
      </c>
      <c r="CD720" s="9"/>
      <c r="CE720" s="10"/>
      <c r="CF720" s="11"/>
      <c r="CG720" s="6">
        <f>SUMIF(CH$160:CH$190,$D720,CJ$160:CJ$190)</f>
        <v>0</v>
      </c>
      <c r="CH720" s="9"/>
      <c r="CI720" s="10"/>
      <c r="CJ720" s="11"/>
      <c r="CK720" s="6">
        <f>SUMIF(CL$160:CL$190,$D720,CN$160:CN$190)</f>
        <v>0</v>
      </c>
      <c r="CL720" s="9"/>
      <c r="CM720" s="10"/>
      <c r="CN720" s="11"/>
      <c r="CO720" s="6">
        <f>SUMIF(CP$160:CP$190,$D720,CR$160:CR$190)</f>
        <v>0</v>
      </c>
      <c r="CP720" s="9"/>
      <c r="CQ720" s="10"/>
      <c r="CR720" s="11"/>
      <c r="CS720" s="6">
        <f>SUMIF(CT$160:CT$190,$D720,CV$160:CV$190)</f>
        <v>0</v>
      </c>
      <c r="CT720" s="9"/>
      <c r="CU720" s="10"/>
      <c r="CV720" s="11"/>
      <c r="CW720" s="6">
        <f>SUMIF(CX$160:CX$190,$D720,CZ$160:CZ$190)</f>
        <v>0</v>
      </c>
      <c r="CX720" s="9"/>
      <c r="CY720" s="10"/>
      <c r="CZ720" s="11"/>
      <c r="DA720" s="6">
        <f>SUMIF(DB$160:DB$190,$D720,DD$160:DD$190)</f>
        <v>0</v>
      </c>
      <c r="DB720" s="9"/>
      <c r="DC720" s="10"/>
      <c r="DD720" s="11"/>
      <c r="DE720" s="6">
        <f>SUMIF(DF$160:DF$190,$D720,DH$160:DH$190)</f>
        <v>0</v>
      </c>
      <c r="DF720" s="9"/>
      <c r="DG720" s="10"/>
      <c r="DH720" s="11"/>
      <c r="DI720" s="6">
        <f>SUMIF(DJ$160:DJ$190,$D720,DL$160:DL$190)</f>
        <v>0</v>
      </c>
      <c r="DJ720" s="9"/>
      <c r="DK720" s="10"/>
      <c r="DL720" s="11"/>
      <c r="DM720" s="6">
        <f>SUMIF(DN$160:DN$190,$D720,DP$160:DP$190)</f>
        <v>0</v>
      </c>
      <c r="DN720" s="9"/>
      <c r="DO720" s="10"/>
      <c r="DP720" s="11"/>
      <c r="DQ720" s="6">
        <f>SUMIF(DR$160:DR$190,$D720,DT$160:DT$190)</f>
        <v>0</v>
      </c>
      <c r="DR720" s="9"/>
      <c r="DS720" s="10"/>
      <c r="DT720" s="11"/>
      <c r="DU720" s="6">
        <f>SUMIF(DV$160:DV$190,$D720,DX$160:DX$190)</f>
        <v>0</v>
      </c>
      <c r="DV720" s="9"/>
      <c r="DW720" s="10"/>
      <c r="DX720" s="11"/>
      <c r="DY720" s="6">
        <f>SUMIF(DZ$160:DZ$190,$D720,EB$160:EB$190)</f>
        <v>0</v>
      </c>
      <c r="DZ720" s="9"/>
      <c r="EA720" s="10"/>
      <c r="EB720" s="11"/>
      <c r="EC720" s="6">
        <f>SUMIF(ED$160:ED$190,$D720,EF$160:EF$190)</f>
        <v>0</v>
      </c>
      <c r="ED720" s="9"/>
      <c r="EE720" s="10"/>
      <c r="EF720" s="11"/>
      <c r="EG720" s="6">
        <f>SUMIF(EH$160:EH$190,$D720,EJ$160:EJ$190)</f>
        <v>0</v>
      </c>
      <c r="EH720" s="9"/>
      <c r="EI720" s="10"/>
      <c r="EJ720" s="11"/>
      <c r="EK720" s="6">
        <f>SUMIF(EL$160:EL$190,$D720,EN$160:EN$190)</f>
        <v>0</v>
      </c>
      <c r="EL720" s="9"/>
      <c r="EM720" s="10"/>
      <c r="EN720" s="11"/>
      <c r="EO720" s="6">
        <f>SUMIF(EP$160:EP$190,$D720,ER$160:ER$190)</f>
        <v>0</v>
      </c>
      <c r="EP720" s="9"/>
      <c r="EQ720" s="10"/>
      <c r="ER720" s="11"/>
      <c r="ES720" s="6">
        <f>SUMIF(ET$160:ET$190,$D720,EV$160:EV$190)</f>
        <v>0</v>
      </c>
      <c r="ET720" s="9"/>
      <c r="EU720" s="10"/>
      <c r="EV720" s="11"/>
      <c r="EW720" s="6">
        <f>SUMIF(EX$160:EX$190,$D720,EZ$160:EZ$190)</f>
        <v>0</v>
      </c>
      <c r="EX720" s="9"/>
      <c r="EY720" s="10"/>
      <c r="EZ720" s="11"/>
      <c r="FA720" s="6">
        <f>SUMIF(FB$160:FB$190,$D720,FD$160:FD$190)</f>
        <v>0</v>
      </c>
      <c r="FB720" s="9"/>
      <c r="FC720" s="10"/>
      <c r="FD720" s="11"/>
      <c r="FE720" s="6">
        <f>SUMIF(FF$160:FF$190,$D720,FH$160:FH$190)</f>
        <v>0</v>
      </c>
      <c r="FF720" s="9"/>
      <c r="FG720" s="10"/>
      <c r="FH720" s="11"/>
      <c r="FI720" s="6">
        <f>SUMIF(FJ$160:FJ$190,$D720,FL$160:FL$190)</f>
        <v>0</v>
      </c>
      <c r="FJ720" s="9"/>
      <c r="FK720" s="10"/>
      <c r="FL720" s="11"/>
      <c r="FM720" s="6">
        <f>SUMIF(FN$160:FN$190,$D720,FP$160:FP$190)</f>
        <v>0</v>
      </c>
      <c r="FN720" s="9"/>
      <c r="FO720" s="10"/>
      <c r="FP720" s="11"/>
      <c r="FQ720" s="6">
        <f>SUMIF(FR$160:FR$190,$D720,FT$160:FT$190)</f>
        <v>0</v>
      </c>
      <c r="FR720" s="9"/>
      <c r="FS720" s="10"/>
      <c r="FT720" s="11"/>
      <c r="FU720" s="6">
        <f>SUMIF(FV$160:FV$190,$D720,FX$160:FX$190)</f>
        <v>0</v>
      </c>
      <c r="FV720" s="9"/>
      <c r="FW720" s="10"/>
      <c r="FX720" s="11"/>
      <c r="FY720" s="6">
        <f>SUMIF(FZ$160:FZ$190,$D720,GB$160:GB$190)</f>
        <v>0</v>
      </c>
      <c r="FZ720" s="9"/>
      <c r="GA720" s="10"/>
      <c r="GB720" s="11"/>
      <c r="GC720" s="6">
        <f>SUMIF(GD$160:GD$190,$D720,GF$160:GF$190)</f>
        <v>0</v>
      </c>
      <c r="GD720" s="9"/>
      <c r="GE720" s="10"/>
      <c r="GF720" s="11"/>
      <c r="GG720" s="6">
        <f>SUMIF(GH$160:GH$190,$D720,GJ$160:GJ$190)</f>
        <v>0</v>
      </c>
      <c r="GH720" s="9"/>
      <c r="GI720" s="10"/>
      <c r="GJ720" s="11"/>
      <c r="GK720" s="6">
        <f>SUMIF(GL$160:GL$190,$D720,GN$160:GN$190)</f>
        <v>0</v>
      </c>
      <c r="GL720" s="9"/>
      <c r="GM720" s="10"/>
      <c r="GN720" s="11"/>
      <c r="GO720" s="6">
        <f>SUMIF(GP$160:GP$190,$D720,GR$160:GR$190)</f>
        <v>0</v>
      </c>
      <c r="GP720" s="9"/>
      <c r="GQ720" s="10"/>
      <c r="GR720" s="11"/>
      <c r="GS720" s="6">
        <f>SUMIF(GT$160:GT$190,$D720,GV$160:GV$190)</f>
        <v>0</v>
      </c>
      <c r="GT720" s="9"/>
      <c r="GU720" s="10"/>
      <c r="GV720" s="20"/>
      <c r="GW720" s="19">
        <f t="shared" si="17"/>
        <v>0</v>
      </c>
      <c r="GX720" s="472"/>
      <c r="GY720" s="473"/>
    </row>
    <row r="721" spans="1:207" ht="30.75" customHeight="1">
      <c r="A721" s="210" t="s">
        <v>81</v>
      </c>
      <c r="B721" s="470"/>
      <c r="C721" s="177" t="s">
        <v>385</v>
      </c>
      <c r="D721" s="155" t="s">
        <v>386</v>
      </c>
      <c r="E721" s="206">
        <f>SUMIF(F$191:F$221,$D721,H$191:H$221)</f>
        <v>0</v>
      </c>
      <c r="F721" s="9"/>
      <c r="G721" s="10"/>
      <c r="H721" s="11"/>
      <c r="I721" s="6">
        <f>SUMIF(J$191:J$221,$D721,L$191:L$221)</f>
        <v>0</v>
      </c>
      <c r="J721" s="9"/>
      <c r="K721" s="10"/>
      <c r="L721" s="11"/>
      <c r="M721" s="6">
        <f>SUMIF(N$191:N$221,$D721,P$191:P$221)</f>
        <v>0</v>
      </c>
      <c r="N721" s="9"/>
      <c r="O721" s="10"/>
      <c r="P721" s="11"/>
      <c r="Q721" s="6">
        <f>SUMIF(R$191:R$221,$D721,T$191:T$221)</f>
        <v>0</v>
      </c>
      <c r="R721" s="9"/>
      <c r="S721" s="10"/>
      <c r="T721" s="11"/>
      <c r="U721" s="6">
        <f>SUMIF(V$191:V$221,$D721,X$191:X$221)</f>
        <v>0</v>
      </c>
      <c r="V721" s="9"/>
      <c r="W721" s="10"/>
      <c r="X721" s="11"/>
      <c r="Y721" s="6">
        <f>SUMIF(Z$191:Z$221,$D721,AB$191:AB$221)</f>
        <v>0</v>
      </c>
      <c r="Z721" s="9"/>
      <c r="AA721" s="10"/>
      <c r="AB721" s="11"/>
      <c r="AC721" s="6">
        <f>SUMIF(AD$191:AD$221,$D721,AF$191:AF$221)</f>
        <v>0</v>
      </c>
      <c r="AD721" s="9"/>
      <c r="AE721" s="10"/>
      <c r="AF721" s="11"/>
      <c r="AG721" s="6">
        <f>SUMIF(AH$191:AH$221,$D721,AJ$191:AJ$221)</f>
        <v>0</v>
      </c>
      <c r="AH721" s="9"/>
      <c r="AI721" s="10"/>
      <c r="AJ721" s="11"/>
      <c r="AK721" s="6">
        <f>SUMIF(AL$191:AL$221,$D721,AN$191:AN$221)</f>
        <v>0</v>
      </c>
      <c r="AL721" s="9"/>
      <c r="AM721" s="10"/>
      <c r="AN721" s="11"/>
      <c r="AO721" s="6">
        <f>SUMIF(AP$191:AP$221,$D721,AR$191:AR$221)</f>
        <v>0</v>
      </c>
      <c r="AP721" s="9"/>
      <c r="AQ721" s="10"/>
      <c r="AR721" s="11"/>
      <c r="AS721" s="6">
        <f>SUMIF(AT$191:AT$221,$D721,AV$191:AV$221)</f>
        <v>0</v>
      </c>
      <c r="AT721" s="9"/>
      <c r="AU721" s="10"/>
      <c r="AV721" s="11"/>
      <c r="AW721" s="6">
        <f>SUMIF(AX$191:AX$221,$D721,AZ$191:AZ$221)</f>
        <v>0</v>
      </c>
      <c r="AX721" s="9"/>
      <c r="AY721" s="10"/>
      <c r="AZ721" s="11"/>
      <c r="BA721" s="6">
        <f>SUMIF(BB$191:BB$221,$D721,BD$191:BD$221)</f>
        <v>0</v>
      </c>
      <c r="BB721" s="9"/>
      <c r="BC721" s="10"/>
      <c r="BD721" s="11"/>
      <c r="BE721" s="6">
        <f>SUMIF(BF$191:BF$221,$D721,BH$191:BH$221)</f>
        <v>0</v>
      </c>
      <c r="BF721" s="9"/>
      <c r="BG721" s="10"/>
      <c r="BH721" s="11"/>
      <c r="BI721" s="6">
        <f>SUMIF(BJ$191:BJ$221,$D721,BL$191:BL$221)</f>
        <v>0</v>
      </c>
      <c r="BJ721" s="9"/>
      <c r="BK721" s="10"/>
      <c r="BL721" s="11"/>
      <c r="BM721" s="6">
        <f>SUMIF(BN$191:BN$221,$D721,BP$191:BP$221)</f>
        <v>0</v>
      </c>
      <c r="BN721" s="9"/>
      <c r="BO721" s="10"/>
      <c r="BP721" s="11"/>
      <c r="BQ721" s="6">
        <f>SUMIF(BR$191:BR$221,$D721,BT$191:BT$221)</f>
        <v>0</v>
      </c>
      <c r="BR721" s="9"/>
      <c r="BS721" s="10"/>
      <c r="BT721" s="11"/>
      <c r="BU721" s="6">
        <f>SUMIF(BV$191:BV$221,$D721,BX$191:BX$221)</f>
        <v>0</v>
      </c>
      <c r="BV721" s="9"/>
      <c r="BW721" s="10"/>
      <c r="BX721" s="11"/>
      <c r="BY721" s="6">
        <f>SUMIF(BZ$191:BZ$221,$D721,CB$191:CB$221)</f>
        <v>0</v>
      </c>
      <c r="BZ721" s="9"/>
      <c r="CA721" s="10"/>
      <c r="CB721" s="11"/>
      <c r="CC721" s="6">
        <f>SUMIF(CD$191:CD$221,$D721,CF$191:CF$221)</f>
        <v>0</v>
      </c>
      <c r="CD721" s="9"/>
      <c r="CE721" s="10"/>
      <c r="CF721" s="11"/>
      <c r="CG721" s="6">
        <f>SUMIF(CH$191:CH$221,$D721,CJ$191:CJ$221)</f>
        <v>0</v>
      </c>
      <c r="CH721" s="9"/>
      <c r="CI721" s="10"/>
      <c r="CJ721" s="11"/>
      <c r="CK721" s="6">
        <f>SUMIF(CL$191:CL$221,$D721,CN$191:CN$221)</f>
        <v>0</v>
      </c>
      <c r="CL721" s="9"/>
      <c r="CM721" s="10"/>
      <c r="CN721" s="11"/>
      <c r="CO721" s="6">
        <f>SUMIF(CP$191:CP$221,$D721,CR$191:CR$221)</f>
        <v>0</v>
      </c>
      <c r="CP721" s="9"/>
      <c r="CQ721" s="10"/>
      <c r="CR721" s="11"/>
      <c r="CS721" s="6">
        <f>SUMIF(CT$191:CT$221,$D721,CV$191:CV$221)</f>
        <v>0</v>
      </c>
      <c r="CT721" s="9"/>
      <c r="CU721" s="10"/>
      <c r="CV721" s="11"/>
      <c r="CW721" s="6">
        <f>SUMIF(CX$191:CX$221,$D721,CZ$191:CZ$221)</f>
        <v>0</v>
      </c>
      <c r="CX721" s="9"/>
      <c r="CY721" s="10"/>
      <c r="CZ721" s="11"/>
      <c r="DA721" s="6">
        <f>SUMIF(DB$191:DB$221,$D721,DD$191:DD$221)</f>
        <v>0</v>
      </c>
      <c r="DB721" s="9"/>
      <c r="DC721" s="10"/>
      <c r="DD721" s="11"/>
      <c r="DE721" s="6">
        <f>SUMIF(DF$191:DF$221,$D721,DH$191:DH$221)</f>
        <v>0</v>
      </c>
      <c r="DF721" s="9"/>
      <c r="DG721" s="10"/>
      <c r="DH721" s="11"/>
      <c r="DI721" s="6">
        <f>SUMIF(DJ$191:DJ$221,$D721,DL$191:DL$221)</f>
        <v>0</v>
      </c>
      <c r="DJ721" s="9"/>
      <c r="DK721" s="10"/>
      <c r="DL721" s="11"/>
      <c r="DM721" s="6">
        <f>SUMIF(DN$191:DN$221,$D721,DP$191:DP$221)</f>
        <v>0</v>
      </c>
      <c r="DN721" s="9"/>
      <c r="DO721" s="10"/>
      <c r="DP721" s="11"/>
      <c r="DQ721" s="6">
        <f>SUMIF(DR$191:DR$221,$D721,DT$191:DT$221)</f>
        <v>0</v>
      </c>
      <c r="DR721" s="9"/>
      <c r="DS721" s="10"/>
      <c r="DT721" s="11"/>
      <c r="DU721" s="6">
        <f>SUMIF(DV$191:DV$221,$D721,DX$191:DX$221)</f>
        <v>0</v>
      </c>
      <c r="DV721" s="9"/>
      <c r="DW721" s="10"/>
      <c r="DX721" s="11"/>
      <c r="DY721" s="6">
        <f>SUMIF(DZ$191:DZ$221,$D721,EB$191:EB$221)</f>
        <v>0</v>
      </c>
      <c r="DZ721" s="9"/>
      <c r="EA721" s="10"/>
      <c r="EB721" s="11"/>
      <c r="EC721" s="6">
        <f>SUMIF(ED$191:ED$221,$D721,EF$191:EF$221)</f>
        <v>0</v>
      </c>
      <c r="ED721" s="9"/>
      <c r="EE721" s="10"/>
      <c r="EF721" s="11"/>
      <c r="EG721" s="6">
        <f>SUMIF(EH$191:EH$221,$D721,EJ$191:EJ$221)</f>
        <v>0</v>
      </c>
      <c r="EH721" s="9"/>
      <c r="EI721" s="10"/>
      <c r="EJ721" s="11"/>
      <c r="EK721" s="6">
        <f>SUMIF(EL$191:EL$221,$D721,EN$191:EN$221)</f>
        <v>0</v>
      </c>
      <c r="EL721" s="9"/>
      <c r="EM721" s="10"/>
      <c r="EN721" s="11"/>
      <c r="EO721" s="6">
        <f>SUMIF(EP$191:EP$221,$D721,ER$191:ER$221)</f>
        <v>0</v>
      </c>
      <c r="EP721" s="9"/>
      <c r="EQ721" s="10"/>
      <c r="ER721" s="11"/>
      <c r="ES721" s="6">
        <f>SUMIF(ET$191:ET$221,$D721,EV$191:EV$221)</f>
        <v>0</v>
      </c>
      <c r="ET721" s="9"/>
      <c r="EU721" s="10"/>
      <c r="EV721" s="11"/>
      <c r="EW721" s="6">
        <f>SUMIF(EX$191:EX$221,$D721,EZ$191:EZ$221)</f>
        <v>0</v>
      </c>
      <c r="EX721" s="9"/>
      <c r="EY721" s="10"/>
      <c r="EZ721" s="11"/>
      <c r="FA721" s="6">
        <f>SUMIF(FB$191:FB$221,$D721,FD$191:FD$221)</f>
        <v>0</v>
      </c>
      <c r="FB721" s="9"/>
      <c r="FC721" s="10"/>
      <c r="FD721" s="11"/>
      <c r="FE721" s="6">
        <f>SUMIF(FF$191:FF$221,$D721,FH$191:FH$221)</f>
        <v>0</v>
      </c>
      <c r="FF721" s="9"/>
      <c r="FG721" s="10"/>
      <c r="FH721" s="11"/>
      <c r="FI721" s="6">
        <f>SUMIF(FJ$191:FJ$221,$D721,FL$191:FL$221)</f>
        <v>0</v>
      </c>
      <c r="FJ721" s="9"/>
      <c r="FK721" s="10"/>
      <c r="FL721" s="11"/>
      <c r="FM721" s="6">
        <f>SUMIF(FN$191:FN$221,$D721,FP$191:FP$221)</f>
        <v>0</v>
      </c>
      <c r="FN721" s="9"/>
      <c r="FO721" s="10"/>
      <c r="FP721" s="11"/>
      <c r="FQ721" s="6">
        <f>SUMIF(FR$191:FR$221,$D721,FT$191:FT$221)</f>
        <v>0</v>
      </c>
      <c r="FR721" s="9"/>
      <c r="FS721" s="10"/>
      <c r="FT721" s="11"/>
      <c r="FU721" s="6">
        <f>SUMIF(FV$191:FV$221,$D721,FX$191:FX$221)</f>
        <v>0</v>
      </c>
      <c r="FV721" s="9"/>
      <c r="FW721" s="10"/>
      <c r="FX721" s="11"/>
      <c r="FY721" s="6">
        <f>SUMIF(FZ$191:FZ$221,$D721,GB$191:GB$221)</f>
        <v>0</v>
      </c>
      <c r="FZ721" s="9"/>
      <c r="GA721" s="10"/>
      <c r="GB721" s="11"/>
      <c r="GC721" s="6">
        <f>SUMIF(GD$191:GD$221,$D721,GF$191:GF$221)</f>
        <v>0</v>
      </c>
      <c r="GD721" s="9"/>
      <c r="GE721" s="10"/>
      <c r="GF721" s="11"/>
      <c r="GG721" s="6">
        <f>SUMIF(GH$191:GH$221,$D721,GJ$191:GJ$221)</f>
        <v>0</v>
      </c>
      <c r="GH721" s="9"/>
      <c r="GI721" s="10"/>
      <c r="GJ721" s="11"/>
      <c r="GK721" s="6">
        <f>SUMIF(GL$191:GL$221,$D721,GN$191:GN$221)</f>
        <v>0</v>
      </c>
      <c r="GL721" s="9"/>
      <c r="GM721" s="10"/>
      <c r="GN721" s="11"/>
      <c r="GO721" s="6">
        <f>SUMIF(GP$191:GP$221,$D721,GR$191:GR$221)</f>
        <v>0</v>
      </c>
      <c r="GP721" s="9"/>
      <c r="GQ721" s="10"/>
      <c r="GR721" s="11"/>
      <c r="GS721" s="6">
        <f>SUMIF(GT$191:GT$221,$D721,GV$191:GV$221)</f>
        <v>0</v>
      </c>
      <c r="GT721" s="9"/>
      <c r="GU721" s="10"/>
      <c r="GV721" s="20"/>
      <c r="GW721" s="19">
        <f t="shared" si="17"/>
        <v>0</v>
      </c>
      <c r="GX721" s="472"/>
      <c r="GY721" s="473"/>
    </row>
    <row r="722" spans="1:207" ht="30.75" customHeight="1">
      <c r="A722" s="210" t="s">
        <v>82</v>
      </c>
      <c r="B722" s="470"/>
      <c r="C722" s="177" t="s">
        <v>385</v>
      </c>
      <c r="D722" s="155" t="s">
        <v>386</v>
      </c>
      <c r="E722" s="206">
        <f>SUMIF(F$222:F$252,$D722,H$222:H$252)</f>
        <v>0</v>
      </c>
      <c r="F722" s="9"/>
      <c r="G722" s="10"/>
      <c r="H722" s="11"/>
      <c r="I722" s="6">
        <f>SUMIF(J$222:J$252,$D722,L$222:L$252)</f>
        <v>0</v>
      </c>
      <c r="J722" s="9"/>
      <c r="K722" s="10"/>
      <c r="L722" s="11"/>
      <c r="M722" s="6">
        <f>SUMIF(N$222:N$252,$D722,P$222:P$252)</f>
        <v>0</v>
      </c>
      <c r="N722" s="9"/>
      <c r="O722" s="10"/>
      <c r="P722" s="11"/>
      <c r="Q722" s="6">
        <f>SUMIF(R$222:R$252,$D722,T$222:T$252)</f>
        <v>0</v>
      </c>
      <c r="R722" s="9"/>
      <c r="S722" s="10"/>
      <c r="T722" s="11"/>
      <c r="U722" s="6">
        <f>SUMIF(V$222:V$252,$D722,X$222:X$252)</f>
        <v>0</v>
      </c>
      <c r="V722" s="9"/>
      <c r="W722" s="10"/>
      <c r="X722" s="11"/>
      <c r="Y722" s="6">
        <f>SUMIF(Z$222:Z$252,$D722,AB$222:AB$252)</f>
        <v>0</v>
      </c>
      <c r="Z722" s="9"/>
      <c r="AA722" s="10"/>
      <c r="AB722" s="11"/>
      <c r="AC722" s="6">
        <f>SUMIF(AD$222:AD$252,$D722,AF$222:AF$252)</f>
        <v>0</v>
      </c>
      <c r="AD722" s="9"/>
      <c r="AE722" s="10"/>
      <c r="AF722" s="11"/>
      <c r="AG722" s="6">
        <f>SUMIF(AH$222:AH$252,$D722,AJ$222:AJ$252)</f>
        <v>0</v>
      </c>
      <c r="AH722" s="9"/>
      <c r="AI722" s="10"/>
      <c r="AJ722" s="11"/>
      <c r="AK722" s="6">
        <f>SUMIF(AL$222:AL$252,$D722,AN$222:AN$252)</f>
        <v>0</v>
      </c>
      <c r="AL722" s="9"/>
      <c r="AM722" s="10"/>
      <c r="AN722" s="11"/>
      <c r="AO722" s="6">
        <f>SUMIF(AP$222:AP$252,$D722,AR$222:AR$252)</f>
        <v>0</v>
      </c>
      <c r="AP722" s="9"/>
      <c r="AQ722" s="10"/>
      <c r="AR722" s="11"/>
      <c r="AS722" s="6">
        <f>SUMIF(AT$222:AT$252,$D722,AV$222:AV$252)</f>
        <v>0</v>
      </c>
      <c r="AT722" s="9"/>
      <c r="AU722" s="10"/>
      <c r="AV722" s="11"/>
      <c r="AW722" s="6">
        <f>SUMIF(AX$222:AX$252,$D722,AZ$222:AZ$252)</f>
        <v>0</v>
      </c>
      <c r="AX722" s="9"/>
      <c r="AY722" s="10"/>
      <c r="AZ722" s="11"/>
      <c r="BA722" s="6">
        <f>SUMIF(BB$222:BB$252,$D722,BD$222:BD$252)</f>
        <v>0</v>
      </c>
      <c r="BB722" s="9"/>
      <c r="BC722" s="10"/>
      <c r="BD722" s="11"/>
      <c r="BE722" s="6">
        <f>SUMIF(BF$222:BF$252,$D722,BH$222:BH$252)</f>
        <v>0</v>
      </c>
      <c r="BF722" s="9"/>
      <c r="BG722" s="10"/>
      <c r="BH722" s="11"/>
      <c r="BI722" s="6">
        <f>SUMIF(BJ$222:BJ$252,$D722,BL$222:BL$252)</f>
        <v>0</v>
      </c>
      <c r="BJ722" s="9"/>
      <c r="BK722" s="10"/>
      <c r="BL722" s="11"/>
      <c r="BM722" s="6">
        <f>SUMIF(BN$222:BN$252,$D722,BP$222:BP$252)</f>
        <v>0</v>
      </c>
      <c r="BN722" s="9"/>
      <c r="BO722" s="10"/>
      <c r="BP722" s="11"/>
      <c r="BQ722" s="6">
        <f>SUMIF(BR$222:BR$252,$D722,BT$222:BT$252)</f>
        <v>0</v>
      </c>
      <c r="BR722" s="9"/>
      <c r="BS722" s="10"/>
      <c r="BT722" s="11"/>
      <c r="BU722" s="6">
        <f>SUMIF(BV$222:BV$252,$D722,BX$222:BX$252)</f>
        <v>0</v>
      </c>
      <c r="BV722" s="9"/>
      <c r="BW722" s="10"/>
      <c r="BX722" s="11"/>
      <c r="BY722" s="6">
        <f>SUMIF(BZ$222:BZ$252,$D722,CB$222:CB$252)</f>
        <v>0</v>
      </c>
      <c r="BZ722" s="9"/>
      <c r="CA722" s="10"/>
      <c r="CB722" s="11"/>
      <c r="CC722" s="6">
        <f>SUMIF(CD$222:CD$252,$D722,CF$222:CF$252)</f>
        <v>0</v>
      </c>
      <c r="CD722" s="9"/>
      <c r="CE722" s="10"/>
      <c r="CF722" s="11"/>
      <c r="CG722" s="6">
        <f>SUMIF(CH$222:CH$252,$D722,CJ$222:CJ$252)</f>
        <v>0</v>
      </c>
      <c r="CH722" s="9"/>
      <c r="CI722" s="10"/>
      <c r="CJ722" s="11"/>
      <c r="CK722" s="6">
        <f>SUMIF(CL$222:CL$252,$D722,CN$222:CN$252)</f>
        <v>0</v>
      </c>
      <c r="CL722" s="9"/>
      <c r="CM722" s="10"/>
      <c r="CN722" s="11"/>
      <c r="CO722" s="6">
        <f>SUMIF(CP$222:CP$252,$D722,CR$222:CR$252)</f>
        <v>0</v>
      </c>
      <c r="CP722" s="9"/>
      <c r="CQ722" s="10"/>
      <c r="CR722" s="11"/>
      <c r="CS722" s="6">
        <f>SUMIF(CT$222:CT$252,$D722,CV$222:CV$252)</f>
        <v>0</v>
      </c>
      <c r="CT722" s="9"/>
      <c r="CU722" s="10"/>
      <c r="CV722" s="11"/>
      <c r="CW722" s="6">
        <f>SUMIF(CX$222:CX$252,$D722,CZ$222:CZ$252)</f>
        <v>0</v>
      </c>
      <c r="CX722" s="9"/>
      <c r="CY722" s="10"/>
      <c r="CZ722" s="11"/>
      <c r="DA722" s="6">
        <f>SUMIF(DB$222:DB$252,$D722,DD$222:DD$252)</f>
        <v>0</v>
      </c>
      <c r="DB722" s="9"/>
      <c r="DC722" s="10"/>
      <c r="DD722" s="11"/>
      <c r="DE722" s="6">
        <f>SUMIF(DF$222:DF$252,$D722,DH$222:DH$252)</f>
        <v>0</v>
      </c>
      <c r="DF722" s="9"/>
      <c r="DG722" s="10"/>
      <c r="DH722" s="11"/>
      <c r="DI722" s="6">
        <f>SUMIF(DJ$222:DJ$252,$D722,DL$222:DL$252)</f>
        <v>0</v>
      </c>
      <c r="DJ722" s="9"/>
      <c r="DK722" s="10"/>
      <c r="DL722" s="11"/>
      <c r="DM722" s="6">
        <f>SUMIF(DN$222:DN$252,$D722,DP$222:DP$252)</f>
        <v>0</v>
      </c>
      <c r="DN722" s="9"/>
      <c r="DO722" s="10"/>
      <c r="DP722" s="11"/>
      <c r="DQ722" s="6">
        <f>SUMIF(DR$222:DR$252,$D722,DT$222:DT$252)</f>
        <v>0</v>
      </c>
      <c r="DR722" s="9"/>
      <c r="DS722" s="10"/>
      <c r="DT722" s="11"/>
      <c r="DU722" s="6">
        <f>SUMIF(DV$222:DV$252,$D722,DX$222:DX$252)</f>
        <v>0</v>
      </c>
      <c r="DV722" s="9"/>
      <c r="DW722" s="10"/>
      <c r="DX722" s="11"/>
      <c r="DY722" s="6">
        <f>SUMIF(DZ$222:DZ$252,$D722,EB$222:EB$252)</f>
        <v>0</v>
      </c>
      <c r="DZ722" s="9"/>
      <c r="EA722" s="10"/>
      <c r="EB722" s="11"/>
      <c r="EC722" s="6">
        <f>SUMIF(ED$222:ED$252,$D722,EF$222:EF$252)</f>
        <v>0</v>
      </c>
      <c r="ED722" s="9"/>
      <c r="EE722" s="10"/>
      <c r="EF722" s="11"/>
      <c r="EG722" s="6">
        <f>SUMIF(EH$222:EH$252,$D722,EJ$222:EJ$252)</f>
        <v>0</v>
      </c>
      <c r="EH722" s="9"/>
      <c r="EI722" s="10"/>
      <c r="EJ722" s="11"/>
      <c r="EK722" s="6">
        <f>SUMIF(EL$222:EL$252,$D722,EN$222:EN$252)</f>
        <v>0</v>
      </c>
      <c r="EL722" s="9"/>
      <c r="EM722" s="10"/>
      <c r="EN722" s="11"/>
      <c r="EO722" s="6">
        <f>SUMIF(EP$222:EP$252,$D722,ER$222:ER$252)</f>
        <v>0</v>
      </c>
      <c r="EP722" s="9"/>
      <c r="EQ722" s="10"/>
      <c r="ER722" s="11"/>
      <c r="ES722" s="6">
        <f>SUMIF(ET$222:ET$252,$D722,EV$222:EV$252)</f>
        <v>0</v>
      </c>
      <c r="ET722" s="9"/>
      <c r="EU722" s="10"/>
      <c r="EV722" s="11"/>
      <c r="EW722" s="6">
        <f>SUMIF(EX$222:EX$252,$D722,EZ$222:EZ$252)</f>
        <v>0</v>
      </c>
      <c r="EX722" s="9"/>
      <c r="EY722" s="10"/>
      <c r="EZ722" s="11"/>
      <c r="FA722" s="6">
        <f>SUMIF(FB$222:FB$252,$D722,FD$222:FD$252)</f>
        <v>0</v>
      </c>
      <c r="FB722" s="9"/>
      <c r="FC722" s="10"/>
      <c r="FD722" s="11"/>
      <c r="FE722" s="6">
        <f>SUMIF(FF$222:FF$252,$D722,FH$222:FH$252)</f>
        <v>0</v>
      </c>
      <c r="FF722" s="9"/>
      <c r="FG722" s="10"/>
      <c r="FH722" s="11"/>
      <c r="FI722" s="6">
        <f>SUMIF(FJ$222:FJ$252,$D722,FL$222:FL$252)</f>
        <v>0</v>
      </c>
      <c r="FJ722" s="9"/>
      <c r="FK722" s="10"/>
      <c r="FL722" s="11"/>
      <c r="FM722" s="6">
        <f>SUMIF(FN$222:FN$252,$D722,FP$222:FP$252)</f>
        <v>0</v>
      </c>
      <c r="FN722" s="9"/>
      <c r="FO722" s="10"/>
      <c r="FP722" s="11"/>
      <c r="FQ722" s="6">
        <f>SUMIF(FR$222:FR$252,$D722,FT$222:FT$252)</f>
        <v>0</v>
      </c>
      <c r="FR722" s="9"/>
      <c r="FS722" s="10"/>
      <c r="FT722" s="11"/>
      <c r="FU722" s="6">
        <f>SUMIF(FV$222:FV$252,$D722,FX$222:FX$252)</f>
        <v>0</v>
      </c>
      <c r="FV722" s="9"/>
      <c r="FW722" s="10"/>
      <c r="FX722" s="11"/>
      <c r="FY722" s="6">
        <f>SUMIF(FZ$222:FZ$252,$D722,GB$222:GB$252)</f>
        <v>0</v>
      </c>
      <c r="FZ722" s="9"/>
      <c r="GA722" s="10"/>
      <c r="GB722" s="11"/>
      <c r="GC722" s="6">
        <f>SUMIF(GD$222:GD$252,$D722,GF$222:GF$252)</f>
        <v>0</v>
      </c>
      <c r="GD722" s="9"/>
      <c r="GE722" s="10"/>
      <c r="GF722" s="11"/>
      <c r="GG722" s="6">
        <f>SUMIF(GH$222:GH$252,$D722,GJ$222:GJ$252)</f>
        <v>0</v>
      </c>
      <c r="GH722" s="9"/>
      <c r="GI722" s="10"/>
      <c r="GJ722" s="11"/>
      <c r="GK722" s="6">
        <f>SUMIF(GL$222:GL$252,$D722,GN$222:GN$252)</f>
        <v>0</v>
      </c>
      <c r="GL722" s="9"/>
      <c r="GM722" s="10"/>
      <c r="GN722" s="11"/>
      <c r="GO722" s="6">
        <f>SUMIF(GP$222:GP$252,$D722,GR$222:GR$252)</f>
        <v>0</v>
      </c>
      <c r="GP722" s="9"/>
      <c r="GQ722" s="10"/>
      <c r="GR722" s="11"/>
      <c r="GS722" s="6">
        <f>SUMIF(GT$222:GT$252,$D722,GV$222:GV$252)</f>
        <v>0</v>
      </c>
      <c r="GT722" s="9"/>
      <c r="GU722" s="10"/>
      <c r="GV722" s="20"/>
      <c r="GW722" s="19">
        <f t="shared" si="17"/>
        <v>0</v>
      </c>
      <c r="GX722" s="472"/>
      <c r="GY722" s="473"/>
    </row>
    <row r="723" spans="1:207" ht="30.75" customHeight="1">
      <c r="A723" s="210" t="s">
        <v>83</v>
      </c>
      <c r="B723" s="470"/>
      <c r="C723" s="177" t="s">
        <v>385</v>
      </c>
      <c r="D723" s="155" t="s">
        <v>386</v>
      </c>
      <c r="E723" s="206">
        <f>SUMIF(F$253:F$283,$D723,H$253:H$283)</f>
        <v>0</v>
      </c>
      <c r="F723" s="9"/>
      <c r="G723" s="10"/>
      <c r="H723" s="11"/>
      <c r="I723" s="6">
        <f>SUMIF(J$253:J$283,$D723,L$253:L$283)</f>
        <v>0</v>
      </c>
      <c r="J723" s="9"/>
      <c r="K723" s="10"/>
      <c r="L723" s="11"/>
      <c r="M723" s="6">
        <f>SUMIF(N$253:N$283,$D723,P$253:P$283)</f>
        <v>0</v>
      </c>
      <c r="N723" s="9"/>
      <c r="O723" s="10"/>
      <c r="P723" s="11"/>
      <c r="Q723" s="6">
        <f>SUMIF(R$253:R$283,$D723,T$253:T$283)</f>
        <v>0</v>
      </c>
      <c r="R723" s="9"/>
      <c r="S723" s="10"/>
      <c r="T723" s="11"/>
      <c r="U723" s="6">
        <f>SUMIF(V$253:V$283,$D723,X$253:X$283)</f>
        <v>0</v>
      </c>
      <c r="V723" s="9"/>
      <c r="W723" s="10"/>
      <c r="X723" s="11"/>
      <c r="Y723" s="6">
        <f>SUMIF(Z$253:Z$283,$D723,AB$253:AB$283)</f>
        <v>0</v>
      </c>
      <c r="Z723" s="9"/>
      <c r="AA723" s="10"/>
      <c r="AB723" s="11"/>
      <c r="AC723" s="6">
        <f>SUMIF(AD$253:AD$283,$D723,AF$253:AF$283)</f>
        <v>0</v>
      </c>
      <c r="AD723" s="9"/>
      <c r="AE723" s="10"/>
      <c r="AF723" s="11"/>
      <c r="AG723" s="6">
        <f>SUMIF(AH$253:AH$283,$D723,AJ$253:AJ$283)</f>
        <v>0</v>
      </c>
      <c r="AH723" s="9"/>
      <c r="AI723" s="10"/>
      <c r="AJ723" s="11"/>
      <c r="AK723" s="6">
        <f>SUMIF(AL$253:AL$283,$D723,AN$253:AN$283)</f>
        <v>0</v>
      </c>
      <c r="AL723" s="9"/>
      <c r="AM723" s="10"/>
      <c r="AN723" s="11"/>
      <c r="AO723" s="6">
        <f>SUMIF(AP$253:AP$283,$D723,AR$253:AR$283)</f>
        <v>0</v>
      </c>
      <c r="AP723" s="9"/>
      <c r="AQ723" s="10"/>
      <c r="AR723" s="11"/>
      <c r="AS723" s="6">
        <f>SUMIF(AT$253:AT$283,$D723,AV$253:AV$283)</f>
        <v>0</v>
      </c>
      <c r="AT723" s="9"/>
      <c r="AU723" s="10"/>
      <c r="AV723" s="11"/>
      <c r="AW723" s="6">
        <f>SUMIF(AX$253:AX$283,$D723,AZ$253:AZ$283)</f>
        <v>0</v>
      </c>
      <c r="AX723" s="9"/>
      <c r="AY723" s="10"/>
      <c r="AZ723" s="11"/>
      <c r="BA723" s="6">
        <f>SUMIF(BB$253:BB$283,$D723,BD$253:BD$283)</f>
        <v>0</v>
      </c>
      <c r="BB723" s="9"/>
      <c r="BC723" s="10"/>
      <c r="BD723" s="11"/>
      <c r="BE723" s="6">
        <f>SUMIF(BF$253:BF$283,$D723,BH$253:BH$283)</f>
        <v>0</v>
      </c>
      <c r="BF723" s="9"/>
      <c r="BG723" s="10"/>
      <c r="BH723" s="11"/>
      <c r="BI723" s="6">
        <f>SUMIF(BJ$253:BJ$283,$D723,BL$253:BL$283)</f>
        <v>0</v>
      </c>
      <c r="BJ723" s="9"/>
      <c r="BK723" s="10"/>
      <c r="BL723" s="11"/>
      <c r="BM723" s="6">
        <f>SUMIF(BN$253:BN$283,$D723,BP$253:BP$283)</f>
        <v>0</v>
      </c>
      <c r="BN723" s="9"/>
      <c r="BO723" s="10"/>
      <c r="BP723" s="11"/>
      <c r="BQ723" s="6">
        <f>SUMIF(BR$253:BR$283,$D723,BT$253:BT$283)</f>
        <v>0</v>
      </c>
      <c r="BR723" s="9"/>
      <c r="BS723" s="10"/>
      <c r="BT723" s="11"/>
      <c r="BU723" s="6">
        <f>SUMIF(BV$253:BV$283,$D723,BX$253:BX$283)</f>
        <v>0</v>
      </c>
      <c r="BV723" s="9"/>
      <c r="BW723" s="10"/>
      <c r="BX723" s="11"/>
      <c r="BY723" s="6">
        <f>SUMIF(BZ$253:BZ$283,$D723,CB$253:CB$283)</f>
        <v>0</v>
      </c>
      <c r="BZ723" s="9"/>
      <c r="CA723" s="10"/>
      <c r="CB723" s="11"/>
      <c r="CC723" s="6">
        <f>SUMIF(CD$253:CD$283,$D723,CF$253:CF$283)</f>
        <v>0</v>
      </c>
      <c r="CD723" s="9"/>
      <c r="CE723" s="10"/>
      <c r="CF723" s="11"/>
      <c r="CG723" s="6">
        <f>SUMIF(CH$253:CH$283,$D723,CJ$253:CJ$283)</f>
        <v>0</v>
      </c>
      <c r="CH723" s="9"/>
      <c r="CI723" s="10"/>
      <c r="CJ723" s="11"/>
      <c r="CK723" s="6">
        <f>SUMIF(CL$253:CL$283,$D723,CN$253:CN$283)</f>
        <v>0</v>
      </c>
      <c r="CL723" s="9"/>
      <c r="CM723" s="10"/>
      <c r="CN723" s="11"/>
      <c r="CO723" s="6">
        <f>SUMIF(CP$253:CP$283,$D723,CR$253:CR$283)</f>
        <v>0</v>
      </c>
      <c r="CP723" s="9"/>
      <c r="CQ723" s="10"/>
      <c r="CR723" s="11"/>
      <c r="CS723" s="6">
        <f>SUMIF(CT$253:CT$283,$D723,CV$253:CV$283)</f>
        <v>0</v>
      </c>
      <c r="CT723" s="9"/>
      <c r="CU723" s="10"/>
      <c r="CV723" s="11"/>
      <c r="CW723" s="6">
        <f>SUMIF(CX$253:CX$283,$D723,CZ$253:CZ$283)</f>
        <v>0</v>
      </c>
      <c r="CX723" s="9"/>
      <c r="CY723" s="10"/>
      <c r="CZ723" s="11"/>
      <c r="DA723" s="6">
        <f>SUMIF(DB$253:DB$283,$D723,DD$253:DD$283)</f>
        <v>0</v>
      </c>
      <c r="DB723" s="9"/>
      <c r="DC723" s="10"/>
      <c r="DD723" s="11"/>
      <c r="DE723" s="6">
        <f>SUMIF(DF$253:DF$283,$D723,DH$253:DH$283)</f>
        <v>0</v>
      </c>
      <c r="DF723" s="9"/>
      <c r="DG723" s="10"/>
      <c r="DH723" s="11"/>
      <c r="DI723" s="6">
        <f>SUMIF(DJ$253:DJ$283,$D723,DL$253:DL$283)</f>
        <v>0</v>
      </c>
      <c r="DJ723" s="9"/>
      <c r="DK723" s="10"/>
      <c r="DL723" s="11"/>
      <c r="DM723" s="6">
        <f>SUMIF(DN$253:DN$283,$D723,DP$253:DP$283)</f>
        <v>0</v>
      </c>
      <c r="DN723" s="9"/>
      <c r="DO723" s="10"/>
      <c r="DP723" s="11"/>
      <c r="DQ723" s="6">
        <f>SUMIF(DR$253:DR$283,$D723,DT$253:DT$283)</f>
        <v>0</v>
      </c>
      <c r="DR723" s="9"/>
      <c r="DS723" s="10"/>
      <c r="DT723" s="11"/>
      <c r="DU723" s="6">
        <f>SUMIF(DV$253:DV$283,$D723,DX$253:DX$283)</f>
        <v>0</v>
      </c>
      <c r="DV723" s="9"/>
      <c r="DW723" s="10"/>
      <c r="DX723" s="11"/>
      <c r="DY723" s="6">
        <f>SUMIF(DZ$253:DZ$283,$D723,EB$253:EB$283)</f>
        <v>0</v>
      </c>
      <c r="DZ723" s="9"/>
      <c r="EA723" s="10"/>
      <c r="EB723" s="11"/>
      <c r="EC723" s="6">
        <f>SUMIF(ED$253:ED$283,$D723,EF$253:EF$283)</f>
        <v>0</v>
      </c>
      <c r="ED723" s="9"/>
      <c r="EE723" s="10"/>
      <c r="EF723" s="11"/>
      <c r="EG723" s="6">
        <f>SUMIF(EH$253:EH$283,$D723,EJ$253:EJ$283)</f>
        <v>0</v>
      </c>
      <c r="EH723" s="9"/>
      <c r="EI723" s="10"/>
      <c r="EJ723" s="11"/>
      <c r="EK723" s="6">
        <f>SUMIF(EL$253:EL$283,$D723,EN$253:EN$283)</f>
        <v>0</v>
      </c>
      <c r="EL723" s="9"/>
      <c r="EM723" s="10"/>
      <c r="EN723" s="11"/>
      <c r="EO723" s="6">
        <f>SUMIF(EP$253:EP$283,$D723,ER$253:ER$283)</f>
        <v>0</v>
      </c>
      <c r="EP723" s="9"/>
      <c r="EQ723" s="10"/>
      <c r="ER723" s="11"/>
      <c r="ES723" s="6">
        <f>SUMIF(ET$253:ET$283,$D723,EV$253:EV$283)</f>
        <v>0</v>
      </c>
      <c r="ET723" s="9"/>
      <c r="EU723" s="10"/>
      <c r="EV723" s="11"/>
      <c r="EW723" s="6">
        <f>SUMIF(EX$253:EX$283,$D723,EZ$253:EZ$283)</f>
        <v>0</v>
      </c>
      <c r="EX723" s="9"/>
      <c r="EY723" s="10"/>
      <c r="EZ723" s="11"/>
      <c r="FA723" s="6">
        <f>SUMIF(FB$253:FB$283,$D723,FD$253:FD$283)</f>
        <v>0</v>
      </c>
      <c r="FB723" s="9"/>
      <c r="FC723" s="10"/>
      <c r="FD723" s="11"/>
      <c r="FE723" s="6">
        <f>SUMIF(FF$253:FF$283,$D723,FH$253:FH$283)</f>
        <v>0</v>
      </c>
      <c r="FF723" s="9"/>
      <c r="FG723" s="10"/>
      <c r="FH723" s="11"/>
      <c r="FI723" s="6">
        <f>SUMIF(FJ$253:FJ$283,$D723,FL$253:FL$283)</f>
        <v>0</v>
      </c>
      <c r="FJ723" s="9"/>
      <c r="FK723" s="10"/>
      <c r="FL723" s="11"/>
      <c r="FM723" s="6">
        <f>SUMIF(FN$253:FN$283,$D723,FP$253:FP$283)</f>
        <v>0</v>
      </c>
      <c r="FN723" s="9"/>
      <c r="FO723" s="10"/>
      <c r="FP723" s="11"/>
      <c r="FQ723" s="6">
        <f>SUMIF(FR$253:FR$283,$D723,FT$253:FT$283)</f>
        <v>0</v>
      </c>
      <c r="FR723" s="9"/>
      <c r="FS723" s="10"/>
      <c r="FT723" s="11"/>
      <c r="FU723" s="6">
        <f>SUMIF(FV$253:FV$283,$D723,FX$253:FX$283)</f>
        <v>0</v>
      </c>
      <c r="FV723" s="9"/>
      <c r="FW723" s="10"/>
      <c r="FX723" s="11"/>
      <c r="FY723" s="6">
        <f>SUMIF(FZ$253:FZ$283,$D723,GB$253:GB$283)</f>
        <v>0</v>
      </c>
      <c r="FZ723" s="9"/>
      <c r="GA723" s="10"/>
      <c r="GB723" s="11"/>
      <c r="GC723" s="6">
        <f>SUMIF(GD$253:GD$283,$D723,GF$253:GF$283)</f>
        <v>0</v>
      </c>
      <c r="GD723" s="9"/>
      <c r="GE723" s="10"/>
      <c r="GF723" s="11"/>
      <c r="GG723" s="6">
        <f>SUMIF(GH$253:GH$283,$D723,GJ$253:GJ$283)</f>
        <v>0</v>
      </c>
      <c r="GH723" s="9"/>
      <c r="GI723" s="10"/>
      <c r="GJ723" s="11"/>
      <c r="GK723" s="6">
        <f>SUMIF(GL$253:GL$283,$D723,GN$253:GN$283)</f>
        <v>0</v>
      </c>
      <c r="GL723" s="9"/>
      <c r="GM723" s="10"/>
      <c r="GN723" s="11"/>
      <c r="GO723" s="6">
        <f>SUMIF(GP$253:GP$283,$D723,GR$253:GR$283)</f>
        <v>0</v>
      </c>
      <c r="GP723" s="9"/>
      <c r="GQ723" s="10"/>
      <c r="GR723" s="11"/>
      <c r="GS723" s="6">
        <f>SUMIF(GT$253:GT$283,$D723,GV$253:GV$283)</f>
        <v>0</v>
      </c>
      <c r="GT723" s="9"/>
      <c r="GU723" s="10"/>
      <c r="GV723" s="20"/>
      <c r="GW723" s="19">
        <f t="shared" si="17"/>
        <v>0</v>
      </c>
      <c r="GX723" s="472"/>
      <c r="GY723" s="473"/>
    </row>
    <row r="724" spans="1:207" ht="30.75" customHeight="1">
      <c r="A724" s="210" t="s">
        <v>84</v>
      </c>
      <c r="B724" s="470"/>
      <c r="C724" s="177" t="s">
        <v>385</v>
      </c>
      <c r="D724" s="155" t="s">
        <v>386</v>
      </c>
      <c r="E724" s="206">
        <f>SUMIF(F$284:F$314,$D724,H$284:H$314)</f>
        <v>0</v>
      </c>
      <c r="F724" s="9"/>
      <c r="G724" s="10"/>
      <c r="H724" s="11"/>
      <c r="I724" s="6">
        <f>SUMIF(J$284:J$314,$D724,L$284:L$314)</f>
        <v>0</v>
      </c>
      <c r="J724" s="9"/>
      <c r="K724" s="10"/>
      <c r="L724" s="11"/>
      <c r="M724" s="6">
        <f>SUMIF(N$284:N$314,$D724,P$284:P$314)</f>
        <v>0</v>
      </c>
      <c r="N724" s="9"/>
      <c r="O724" s="10"/>
      <c r="P724" s="11"/>
      <c r="Q724" s="6">
        <f>SUMIF(R$284:R$314,$D724,T$284:T$314)</f>
        <v>0</v>
      </c>
      <c r="R724" s="9"/>
      <c r="S724" s="10"/>
      <c r="T724" s="11"/>
      <c r="U724" s="6">
        <f>SUMIF(V$284:V$314,$D724,X$284:X$314)</f>
        <v>0</v>
      </c>
      <c r="V724" s="9"/>
      <c r="W724" s="10"/>
      <c r="X724" s="11"/>
      <c r="Y724" s="6">
        <f>SUMIF(Z$284:Z$314,$D724,AB$284:AB$314)</f>
        <v>0</v>
      </c>
      <c r="Z724" s="9"/>
      <c r="AA724" s="10"/>
      <c r="AB724" s="11"/>
      <c r="AC724" s="6">
        <f>SUMIF(AD$284:AD$314,$D724,AF$284:AF$314)</f>
        <v>0</v>
      </c>
      <c r="AD724" s="9"/>
      <c r="AE724" s="10"/>
      <c r="AF724" s="11"/>
      <c r="AG724" s="6">
        <f>SUMIF(AH$284:AH$314,$D724,AJ$284:AJ$314)</f>
        <v>0</v>
      </c>
      <c r="AH724" s="9"/>
      <c r="AI724" s="10"/>
      <c r="AJ724" s="11"/>
      <c r="AK724" s="6">
        <f>SUMIF(AL$284:AL$314,$D724,AN$284:AN$314)</f>
        <v>0</v>
      </c>
      <c r="AL724" s="9"/>
      <c r="AM724" s="10"/>
      <c r="AN724" s="11"/>
      <c r="AO724" s="6">
        <f>SUMIF(AP$284:AP$314,$D724,AR$284:AR$314)</f>
        <v>0</v>
      </c>
      <c r="AP724" s="9"/>
      <c r="AQ724" s="10"/>
      <c r="AR724" s="11"/>
      <c r="AS724" s="6">
        <f>SUMIF(AT$284:AT$314,$D724,AV$284:AV$314)</f>
        <v>0</v>
      </c>
      <c r="AT724" s="9"/>
      <c r="AU724" s="10"/>
      <c r="AV724" s="11"/>
      <c r="AW724" s="6">
        <f>SUMIF(AX$284:AX$314,$D724,AZ$284:AZ$314)</f>
        <v>0</v>
      </c>
      <c r="AX724" s="9"/>
      <c r="AY724" s="10"/>
      <c r="AZ724" s="11"/>
      <c r="BA724" s="6">
        <f>SUMIF(BB$284:BB$314,$D724,BD$284:BD$314)</f>
        <v>0</v>
      </c>
      <c r="BB724" s="9"/>
      <c r="BC724" s="10"/>
      <c r="BD724" s="11"/>
      <c r="BE724" s="6">
        <f>SUMIF(BF$284:BF$314,$D724,BH$284:BH$314)</f>
        <v>0</v>
      </c>
      <c r="BF724" s="9"/>
      <c r="BG724" s="10"/>
      <c r="BH724" s="11"/>
      <c r="BI724" s="6">
        <f>SUMIF(BJ$284:BJ$314,$D724,BL$284:BL$314)</f>
        <v>0</v>
      </c>
      <c r="BJ724" s="9"/>
      <c r="BK724" s="10"/>
      <c r="BL724" s="11"/>
      <c r="BM724" s="6">
        <f>SUMIF(BN$284:BN$314,$D724,BP$284:BP$314)</f>
        <v>0</v>
      </c>
      <c r="BN724" s="9"/>
      <c r="BO724" s="10"/>
      <c r="BP724" s="11"/>
      <c r="BQ724" s="6">
        <f>SUMIF(BR$284:BR$314,$D724,BT$284:BT$314)</f>
        <v>0</v>
      </c>
      <c r="BR724" s="9"/>
      <c r="BS724" s="10"/>
      <c r="BT724" s="11"/>
      <c r="BU724" s="6">
        <f>SUMIF(BV$284:BV$314,$D724,BX$284:BX$314)</f>
        <v>0</v>
      </c>
      <c r="BV724" s="9"/>
      <c r="BW724" s="10"/>
      <c r="BX724" s="11"/>
      <c r="BY724" s="6">
        <f>SUMIF(BZ$284:BZ$314,$D724,CB$284:CB$314)</f>
        <v>0</v>
      </c>
      <c r="BZ724" s="9"/>
      <c r="CA724" s="10"/>
      <c r="CB724" s="11"/>
      <c r="CC724" s="6">
        <f>SUMIF(CD$284:CD$314,$D724,CF$284:CF$314)</f>
        <v>0</v>
      </c>
      <c r="CD724" s="9"/>
      <c r="CE724" s="10"/>
      <c r="CF724" s="11"/>
      <c r="CG724" s="6">
        <f>SUMIF(CH$284:CH$314,$D724,CJ$284:CJ$314)</f>
        <v>0</v>
      </c>
      <c r="CH724" s="9"/>
      <c r="CI724" s="10"/>
      <c r="CJ724" s="11"/>
      <c r="CK724" s="6">
        <f>SUMIF(CL$284:CL$314,$D724,CN$284:CN$314)</f>
        <v>0</v>
      </c>
      <c r="CL724" s="9"/>
      <c r="CM724" s="10"/>
      <c r="CN724" s="11"/>
      <c r="CO724" s="6">
        <f>SUMIF(CP$284:CP$314,$D724,CR$284:CR$314)</f>
        <v>0</v>
      </c>
      <c r="CP724" s="9"/>
      <c r="CQ724" s="10"/>
      <c r="CR724" s="11"/>
      <c r="CS724" s="6">
        <f>SUMIF(CT$284:CT$314,$D724,CV$284:CV$314)</f>
        <v>0</v>
      </c>
      <c r="CT724" s="9"/>
      <c r="CU724" s="10"/>
      <c r="CV724" s="11"/>
      <c r="CW724" s="6">
        <f>SUMIF(CX$284:CX$314,$D724,CZ$284:CZ$314)</f>
        <v>0</v>
      </c>
      <c r="CX724" s="9"/>
      <c r="CY724" s="10"/>
      <c r="CZ724" s="11"/>
      <c r="DA724" s="6">
        <f>SUMIF(DB$284:DB$314,$D724,DD$284:DD$314)</f>
        <v>0</v>
      </c>
      <c r="DB724" s="9"/>
      <c r="DC724" s="10"/>
      <c r="DD724" s="11"/>
      <c r="DE724" s="6">
        <f>SUMIF(DF$284:DF$314,$D724,DH$284:DH$314)</f>
        <v>0</v>
      </c>
      <c r="DF724" s="9"/>
      <c r="DG724" s="10"/>
      <c r="DH724" s="11"/>
      <c r="DI724" s="6">
        <f>SUMIF(DJ$284:DJ$314,$D724,DL$284:DL$314)</f>
        <v>0</v>
      </c>
      <c r="DJ724" s="9"/>
      <c r="DK724" s="10"/>
      <c r="DL724" s="11"/>
      <c r="DM724" s="6">
        <f>SUMIF(DN$284:DN$314,$D724,DP$284:DP$314)</f>
        <v>0</v>
      </c>
      <c r="DN724" s="9"/>
      <c r="DO724" s="10"/>
      <c r="DP724" s="11"/>
      <c r="DQ724" s="6">
        <f>SUMIF(DR$284:DR$314,$D724,DT$284:DT$314)</f>
        <v>0</v>
      </c>
      <c r="DR724" s="9"/>
      <c r="DS724" s="10"/>
      <c r="DT724" s="11"/>
      <c r="DU724" s="6">
        <f>SUMIF(DV$284:DV$314,$D724,DX$284:DX$314)</f>
        <v>0</v>
      </c>
      <c r="DV724" s="9"/>
      <c r="DW724" s="10"/>
      <c r="DX724" s="11"/>
      <c r="DY724" s="6">
        <f>SUMIF(DZ$284:DZ$314,$D724,EB$284:EB$314)</f>
        <v>0</v>
      </c>
      <c r="DZ724" s="9"/>
      <c r="EA724" s="10"/>
      <c r="EB724" s="11"/>
      <c r="EC724" s="6">
        <f>SUMIF(ED$284:ED$314,$D724,EF$284:EF$314)</f>
        <v>0</v>
      </c>
      <c r="ED724" s="9"/>
      <c r="EE724" s="10"/>
      <c r="EF724" s="11"/>
      <c r="EG724" s="6">
        <f>SUMIF(EH$284:EH$314,$D724,EJ$284:EJ$314)</f>
        <v>0</v>
      </c>
      <c r="EH724" s="9"/>
      <c r="EI724" s="10"/>
      <c r="EJ724" s="11"/>
      <c r="EK724" s="6">
        <f>SUMIF(EL$284:EL$314,$D724,EN$284:EN$314)</f>
        <v>0</v>
      </c>
      <c r="EL724" s="9"/>
      <c r="EM724" s="10"/>
      <c r="EN724" s="11"/>
      <c r="EO724" s="6">
        <f>SUMIF(EP$284:EP$314,$D724,ER$284:ER$314)</f>
        <v>0</v>
      </c>
      <c r="EP724" s="9"/>
      <c r="EQ724" s="10"/>
      <c r="ER724" s="11"/>
      <c r="ES724" s="6">
        <f>SUMIF(ET$284:ET$314,$D724,EV$284:EV$314)</f>
        <v>0</v>
      </c>
      <c r="ET724" s="9"/>
      <c r="EU724" s="10"/>
      <c r="EV724" s="11"/>
      <c r="EW724" s="6">
        <f>SUMIF(EX$284:EX$314,$D724,EZ$284:EZ$314)</f>
        <v>0</v>
      </c>
      <c r="EX724" s="9"/>
      <c r="EY724" s="10"/>
      <c r="EZ724" s="11"/>
      <c r="FA724" s="6">
        <f>SUMIF(FB$284:FB$314,$D724,FD$284:FD$314)</f>
        <v>0</v>
      </c>
      <c r="FB724" s="9"/>
      <c r="FC724" s="10"/>
      <c r="FD724" s="11"/>
      <c r="FE724" s="6">
        <f>SUMIF(FF$284:FF$314,$D724,FH$284:FH$314)</f>
        <v>0</v>
      </c>
      <c r="FF724" s="9"/>
      <c r="FG724" s="10"/>
      <c r="FH724" s="11"/>
      <c r="FI724" s="6">
        <f>SUMIF(FJ$284:FJ$314,$D724,FL$284:FL$314)</f>
        <v>0</v>
      </c>
      <c r="FJ724" s="9"/>
      <c r="FK724" s="10"/>
      <c r="FL724" s="11"/>
      <c r="FM724" s="6">
        <f>SUMIF(FN$284:FN$314,$D724,FP$284:FP$314)</f>
        <v>0</v>
      </c>
      <c r="FN724" s="9"/>
      <c r="FO724" s="10"/>
      <c r="FP724" s="11"/>
      <c r="FQ724" s="6">
        <f>SUMIF(FR$284:FR$314,$D724,FT$284:FT$314)</f>
        <v>0</v>
      </c>
      <c r="FR724" s="9"/>
      <c r="FS724" s="10"/>
      <c r="FT724" s="11"/>
      <c r="FU724" s="6">
        <f>SUMIF(FV$284:FV$314,$D724,FX$284:FX$314)</f>
        <v>0</v>
      </c>
      <c r="FV724" s="9"/>
      <c r="FW724" s="10"/>
      <c r="FX724" s="11"/>
      <c r="FY724" s="6">
        <f>SUMIF(FZ$284:FZ$314,$D724,GB$284:GB$314)</f>
        <v>0</v>
      </c>
      <c r="FZ724" s="9"/>
      <c r="GA724" s="10"/>
      <c r="GB724" s="11"/>
      <c r="GC724" s="6">
        <f>SUMIF(GD$284:GD$314,$D724,GF$284:GF$314)</f>
        <v>0</v>
      </c>
      <c r="GD724" s="9"/>
      <c r="GE724" s="10"/>
      <c r="GF724" s="11"/>
      <c r="GG724" s="6">
        <f>SUMIF(GH$284:GH$314,$D724,GJ$284:GJ$314)</f>
        <v>0</v>
      </c>
      <c r="GH724" s="9"/>
      <c r="GI724" s="10"/>
      <c r="GJ724" s="11"/>
      <c r="GK724" s="6">
        <f>SUMIF(GL$284:GL$314,$D724,GN$284:GN$314)</f>
        <v>0</v>
      </c>
      <c r="GL724" s="9"/>
      <c r="GM724" s="10"/>
      <c r="GN724" s="11"/>
      <c r="GO724" s="6">
        <f>SUMIF(GP$284:GP$314,$D724,GR$284:GR$314)</f>
        <v>0</v>
      </c>
      <c r="GP724" s="9"/>
      <c r="GQ724" s="10"/>
      <c r="GR724" s="11"/>
      <c r="GS724" s="6">
        <f>SUMIF(GT$284:GT$314,$D724,GV$284:GV$314)</f>
        <v>0</v>
      </c>
      <c r="GT724" s="9"/>
      <c r="GU724" s="10"/>
      <c r="GV724" s="20"/>
      <c r="GW724" s="19">
        <f t="shared" si="17"/>
        <v>0</v>
      </c>
      <c r="GX724" s="472"/>
      <c r="GY724" s="473"/>
    </row>
    <row r="725" spans="1:207" ht="30.75" customHeight="1">
      <c r="A725" s="210" t="s">
        <v>85</v>
      </c>
      <c r="B725" s="470"/>
      <c r="C725" s="177" t="s">
        <v>385</v>
      </c>
      <c r="D725" s="155" t="s">
        <v>386</v>
      </c>
      <c r="E725" s="206">
        <f>SUMIF(F$315:F$345,$D725,H$315:H$345)</f>
        <v>0</v>
      </c>
      <c r="F725" s="9"/>
      <c r="G725" s="10"/>
      <c r="H725" s="11"/>
      <c r="I725" s="6">
        <f>SUMIF(J$315:J$345,$D725,L$315:L$345)</f>
        <v>0</v>
      </c>
      <c r="J725" s="9"/>
      <c r="K725" s="10"/>
      <c r="L725" s="11"/>
      <c r="M725" s="6">
        <f>SUMIF(N$315:N$345,$D725,P$315:P$345)</f>
        <v>0</v>
      </c>
      <c r="N725" s="9"/>
      <c r="O725" s="10"/>
      <c r="P725" s="11"/>
      <c r="Q725" s="6">
        <f>SUMIF(R$315:R$345,$D725,T$315:T$345)</f>
        <v>0</v>
      </c>
      <c r="R725" s="9"/>
      <c r="S725" s="10"/>
      <c r="T725" s="11"/>
      <c r="U725" s="6">
        <f>SUMIF(V$315:V$345,$D725,X$315:X$345)</f>
        <v>0</v>
      </c>
      <c r="V725" s="9"/>
      <c r="W725" s="10"/>
      <c r="X725" s="11"/>
      <c r="Y725" s="6">
        <f>SUMIF(Z$315:Z$345,$D725,AB$315:AB$345)</f>
        <v>0</v>
      </c>
      <c r="Z725" s="9"/>
      <c r="AA725" s="10"/>
      <c r="AB725" s="11"/>
      <c r="AC725" s="6">
        <f>SUMIF(AD$315:AD$345,$D725,AF$315:AF$345)</f>
        <v>0</v>
      </c>
      <c r="AD725" s="9"/>
      <c r="AE725" s="10"/>
      <c r="AF725" s="11"/>
      <c r="AG725" s="6">
        <f>SUMIF(AH$315:AH$345,$D725,AJ$315:AJ$345)</f>
        <v>0</v>
      </c>
      <c r="AH725" s="9"/>
      <c r="AI725" s="10"/>
      <c r="AJ725" s="11"/>
      <c r="AK725" s="6">
        <f>SUMIF(AL$315:AL$345,$D725,AN$315:AN$345)</f>
        <v>0</v>
      </c>
      <c r="AL725" s="9"/>
      <c r="AM725" s="10"/>
      <c r="AN725" s="11"/>
      <c r="AO725" s="6">
        <f>SUMIF(AP$315:AP$345,$D725,AR$315:AR$345)</f>
        <v>0</v>
      </c>
      <c r="AP725" s="9"/>
      <c r="AQ725" s="10"/>
      <c r="AR725" s="11"/>
      <c r="AS725" s="6">
        <f>SUMIF(AT$315:AT$345,$D725,AV$315:AV$345)</f>
        <v>0</v>
      </c>
      <c r="AT725" s="9"/>
      <c r="AU725" s="10"/>
      <c r="AV725" s="11"/>
      <c r="AW725" s="6">
        <f>SUMIF(AX$315:AX$345,$D725,AZ$315:AZ$345)</f>
        <v>0</v>
      </c>
      <c r="AX725" s="9"/>
      <c r="AY725" s="10"/>
      <c r="AZ725" s="11"/>
      <c r="BA725" s="6">
        <f>SUMIF(BB$315:BB$345,$D725,BD$315:BD$345)</f>
        <v>0</v>
      </c>
      <c r="BB725" s="9"/>
      <c r="BC725" s="10"/>
      <c r="BD725" s="11"/>
      <c r="BE725" s="6">
        <f>SUMIF(BF$315:BF$345,$D725,BH$315:BH$345)</f>
        <v>0</v>
      </c>
      <c r="BF725" s="9"/>
      <c r="BG725" s="10"/>
      <c r="BH725" s="11"/>
      <c r="BI725" s="6">
        <f>SUMIF(BJ$315:BJ$345,$D725,BL$315:BL$345)</f>
        <v>0</v>
      </c>
      <c r="BJ725" s="9"/>
      <c r="BK725" s="10"/>
      <c r="BL725" s="11"/>
      <c r="BM725" s="6">
        <f>SUMIF(BN$315:BN$345,$D725,BP$315:BP$345)</f>
        <v>0</v>
      </c>
      <c r="BN725" s="9"/>
      <c r="BO725" s="10"/>
      <c r="BP725" s="11"/>
      <c r="BQ725" s="6">
        <f>SUMIF(BR$315:BR$345,$D725,BT$315:BT$345)</f>
        <v>0</v>
      </c>
      <c r="BR725" s="9"/>
      <c r="BS725" s="10"/>
      <c r="BT725" s="11"/>
      <c r="BU725" s="6">
        <f>SUMIF(BV$315:BV$345,$D725,BX$315:BX$345)</f>
        <v>0</v>
      </c>
      <c r="BV725" s="9"/>
      <c r="BW725" s="10"/>
      <c r="BX725" s="11"/>
      <c r="BY725" s="6">
        <f>SUMIF(BZ$315:BZ$345,$D725,CB$315:CB$345)</f>
        <v>0</v>
      </c>
      <c r="BZ725" s="9"/>
      <c r="CA725" s="10"/>
      <c r="CB725" s="11"/>
      <c r="CC725" s="6">
        <f>SUMIF(CD$315:CD$345,$D725,CF$315:CF$345)</f>
        <v>0</v>
      </c>
      <c r="CD725" s="9"/>
      <c r="CE725" s="10"/>
      <c r="CF725" s="11"/>
      <c r="CG725" s="6">
        <f>SUMIF(CH$315:CH$345,$D725,CJ$315:CJ$345)</f>
        <v>0</v>
      </c>
      <c r="CH725" s="9"/>
      <c r="CI725" s="10"/>
      <c r="CJ725" s="11"/>
      <c r="CK725" s="6">
        <f>SUMIF(CL$315:CL$345,$D725,CN$315:CN$345)</f>
        <v>0</v>
      </c>
      <c r="CL725" s="9"/>
      <c r="CM725" s="10"/>
      <c r="CN725" s="11"/>
      <c r="CO725" s="6">
        <f>SUMIF(CP$315:CP$345,$D725,CR$315:CR$345)</f>
        <v>0</v>
      </c>
      <c r="CP725" s="9"/>
      <c r="CQ725" s="10"/>
      <c r="CR725" s="11"/>
      <c r="CS725" s="6">
        <f>SUMIF(CT$315:CT$345,$D725,CV$315:CV$345)</f>
        <v>0</v>
      </c>
      <c r="CT725" s="9"/>
      <c r="CU725" s="10"/>
      <c r="CV725" s="11"/>
      <c r="CW725" s="6">
        <f>SUMIF(CX$315:CX$345,$D725,CZ$315:CZ$345)</f>
        <v>0</v>
      </c>
      <c r="CX725" s="9"/>
      <c r="CY725" s="10"/>
      <c r="CZ725" s="11"/>
      <c r="DA725" s="6">
        <f>SUMIF(DB$315:DB$345,$D725,DD$315:DD$345)</f>
        <v>0</v>
      </c>
      <c r="DB725" s="9"/>
      <c r="DC725" s="10"/>
      <c r="DD725" s="11"/>
      <c r="DE725" s="6">
        <f>SUMIF(DF$315:DF$345,$D725,DH$315:DH$345)</f>
        <v>0</v>
      </c>
      <c r="DF725" s="9"/>
      <c r="DG725" s="10"/>
      <c r="DH725" s="11"/>
      <c r="DI725" s="6">
        <f>SUMIF(DJ$315:DJ$345,$D725,DL$315:DL$345)</f>
        <v>0</v>
      </c>
      <c r="DJ725" s="9"/>
      <c r="DK725" s="10"/>
      <c r="DL725" s="11"/>
      <c r="DM725" s="6">
        <f>SUMIF(DN$315:DN$345,$D725,DP$315:DP$345)</f>
        <v>0</v>
      </c>
      <c r="DN725" s="9"/>
      <c r="DO725" s="10"/>
      <c r="DP725" s="11"/>
      <c r="DQ725" s="6">
        <f>SUMIF(DR$315:DR$345,$D725,DT$315:DT$345)</f>
        <v>0</v>
      </c>
      <c r="DR725" s="9"/>
      <c r="DS725" s="10"/>
      <c r="DT725" s="11"/>
      <c r="DU725" s="6">
        <f>SUMIF(DV$315:DV$345,$D725,DX$315:DX$345)</f>
        <v>0</v>
      </c>
      <c r="DV725" s="9"/>
      <c r="DW725" s="10"/>
      <c r="DX725" s="11"/>
      <c r="DY725" s="6">
        <f>SUMIF(DZ$315:DZ$345,$D725,EB$315:EB$345)</f>
        <v>0</v>
      </c>
      <c r="DZ725" s="9"/>
      <c r="EA725" s="10"/>
      <c r="EB725" s="11"/>
      <c r="EC725" s="6">
        <f>SUMIF(ED$315:ED$345,$D725,EF$315:EF$345)</f>
        <v>0</v>
      </c>
      <c r="ED725" s="9"/>
      <c r="EE725" s="10"/>
      <c r="EF725" s="11"/>
      <c r="EG725" s="6">
        <f>SUMIF(EH$315:EH$345,$D725,EJ$315:EJ$345)</f>
        <v>0</v>
      </c>
      <c r="EH725" s="9"/>
      <c r="EI725" s="10"/>
      <c r="EJ725" s="11"/>
      <c r="EK725" s="6">
        <f>SUMIF(EL$315:EL$345,$D725,EN$315:EN$345)</f>
        <v>0</v>
      </c>
      <c r="EL725" s="9"/>
      <c r="EM725" s="10"/>
      <c r="EN725" s="11"/>
      <c r="EO725" s="6">
        <f>SUMIF(EP$315:EP$345,$D725,ER$315:ER$345)</f>
        <v>0</v>
      </c>
      <c r="EP725" s="9"/>
      <c r="EQ725" s="10"/>
      <c r="ER725" s="11"/>
      <c r="ES725" s="6">
        <f>SUMIF(ET$315:ET$345,$D725,EV$315:EV$345)</f>
        <v>0</v>
      </c>
      <c r="ET725" s="9"/>
      <c r="EU725" s="10"/>
      <c r="EV725" s="11"/>
      <c r="EW725" s="6">
        <f>SUMIF(EX$315:EX$345,$D725,EZ$315:EZ$345)</f>
        <v>0</v>
      </c>
      <c r="EX725" s="9"/>
      <c r="EY725" s="10"/>
      <c r="EZ725" s="11"/>
      <c r="FA725" s="6">
        <f>SUMIF(FB$315:FB$345,$D725,FD$315:FD$345)</f>
        <v>0</v>
      </c>
      <c r="FB725" s="9"/>
      <c r="FC725" s="10"/>
      <c r="FD725" s="11"/>
      <c r="FE725" s="6">
        <f>SUMIF(FF$315:FF$345,$D725,FH$315:FH$345)</f>
        <v>0</v>
      </c>
      <c r="FF725" s="9"/>
      <c r="FG725" s="10"/>
      <c r="FH725" s="11"/>
      <c r="FI725" s="6">
        <f>SUMIF(FJ$315:FJ$345,$D725,FL$315:FL$345)</f>
        <v>0</v>
      </c>
      <c r="FJ725" s="9"/>
      <c r="FK725" s="10"/>
      <c r="FL725" s="11"/>
      <c r="FM725" s="6">
        <f>SUMIF(FN$315:FN$345,$D725,FP$315:FP$345)</f>
        <v>0</v>
      </c>
      <c r="FN725" s="9"/>
      <c r="FO725" s="10"/>
      <c r="FP725" s="11"/>
      <c r="FQ725" s="6">
        <f>SUMIF(FR$315:FR$345,$D725,FT$315:FT$345)</f>
        <v>0</v>
      </c>
      <c r="FR725" s="9"/>
      <c r="FS725" s="10"/>
      <c r="FT725" s="11"/>
      <c r="FU725" s="6">
        <f>SUMIF(FV$315:FV$345,$D725,FX$315:FX$345)</f>
        <v>0</v>
      </c>
      <c r="FV725" s="9"/>
      <c r="FW725" s="10"/>
      <c r="FX725" s="11"/>
      <c r="FY725" s="6">
        <f>SUMIF(FZ$315:FZ$345,$D725,GB$315:GB$345)</f>
        <v>0</v>
      </c>
      <c r="FZ725" s="9"/>
      <c r="GA725" s="10"/>
      <c r="GB725" s="11"/>
      <c r="GC725" s="6">
        <f>SUMIF(GD$315:GD$345,$D725,GF$315:GF$345)</f>
        <v>0</v>
      </c>
      <c r="GD725" s="9"/>
      <c r="GE725" s="10"/>
      <c r="GF725" s="11"/>
      <c r="GG725" s="6">
        <f>SUMIF(GH$315:GH$345,$D725,GJ$315:GJ$345)</f>
        <v>0</v>
      </c>
      <c r="GH725" s="9"/>
      <c r="GI725" s="10"/>
      <c r="GJ725" s="11"/>
      <c r="GK725" s="6">
        <f>SUMIF(GL$315:GL$345,$D725,GN$315:GN$345)</f>
        <v>0</v>
      </c>
      <c r="GL725" s="9"/>
      <c r="GM725" s="10"/>
      <c r="GN725" s="11"/>
      <c r="GO725" s="6">
        <f>SUMIF(GP$315:GP$345,$D725,GR$315:GR$345)</f>
        <v>0</v>
      </c>
      <c r="GP725" s="9"/>
      <c r="GQ725" s="10"/>
      <c r="GR725" s="11"/>
      <c r="GS725" s="6">
        <f>SUMIF(GT$315:GT$345,$D725,GV$315:GV$345)</f>
        <v>0</v>
      </c>
      <c r="GT725" s="9"/>
      <c r="GU725" s="10"/>
      <c r="GV725" s="20"/>
      <c r="GW725" s="19">
        <f t="shared" si="17"/>
        <v>0</v>
      </c>
      <c r="GX725" s="472"/>
      <c r="GY725" s="473"/>
    </row>
    <row r="726" spans="1:207" ht="30.75" customHeight="1" thickBot="1">
      <c r="A726" s="212" t="s">
        <v>86</v>
      </c>
      <c r="B726" s="471"/>
      <c r="C726" s="177" t="s">
        <v>385</v>
      </c>
      <c r="D726" s="155" t="s">
        <v>386</v>
      </c>
      <c r="E726" s="206">
        <f>SUMIF(F$346:F$376,$D726,H$346:H$376)</f>
        <v>0</v>
      </c>
      <c r="F726" s="9"/>
      <c r="G726" s="10"/>
      <c r="H726" s="11"/>
      <c r="I726" s="6">
        <f>SUMIF(J$346:J$376,$D726,L$346:L$376)</f>
        <v>0</v>
      </c>
      <c r="J726" s="9"/>
      <c r="K726" s="10"/>
      <c r="L726" s="11"/>
      <c r="M726" s="6">
        <f>SUMIF(N$346:N$376,$D726,P$346:P$376)</f>
        <v>0</v>
      </c>
      <c r="N726" s="9"/>
      <c r="O726" s="10"/>
      <c r="P726" s="11"/>
      <c r="Q726" s="6">
        <f>SUMIF(R$346:R$376,$D726,T$346:T$376)</f>
        <v>0</v>
      </c>
      <c r="R726" s="9"/>
      <c r="S726" s="10"/>
      <c r="T726" s="11"/>
      <c r="U726" s="6">
        <f>SUMIF(V$346:V$376,$D726,X$346:X$376)</f>
        <v>0</v>
      </c>
      <c r="V726" s="9"/>
      <c r="W726" s="10"/>
      <c r="X726" s="11"/>
      <c r="Y726" s="6">
        <f>SUMIF(Z$346:Z$376,$D726,AB$346:AB$376)</f>
        <v>0</v>
      </c>
      <c r="Z726" s="9"/>
      <c r="AA726" s="10"/>
      <c r="AB726" s="11"/>
      <c r="AC726" s="6">
        <f>SUMIF(AD$346:AD$376,$D726,AF$346:AF$376)</f>
        <v>0</v>
      </c>
      <c r="AD726" s="9"/>
      <c r="AE726" s="10"/>
      <c r="AF726" s="11"/>
      <c r="AG726" s="6">
        <f>SUMIF(AH$346:AH$376,$D726,AJ$346:AJ$376)</f>
        <v>0</v>
      </c>
      <c r="AH726" s="9"/>
      <c r="AI726" s="10"/>
      <c r="AJ726" s="11"/>
      <c r="AK726" s="6">
        <f>SUMIF(AL$346:AL$376,$D726,AN$346:AN$376)</f>
        <v>0</v>
      </c>
      <c r="AL726" s="9"/>
      <c r="AM726" s="10"/>
      <c r="AN726" s="11"/>
      <c r="AO726" s="6">
        <f>SUMIF(AP$346:AP$376,$D726,AR$346:AR$376)</f>
        <v>0</v>
      </c>
      <c r="AP726" s="9"/>
      <c r="AQ726" s="10"/>
      <c r="AR726" s="11"/>
      <c r="AS726" s="6">
        <f>SUMIF(AT$346:AT$376,$D726,AV$346:AV$376)</f>
        <v>0</v>
      </c>
      <c r="AT726" s="9"/>
      <c r="AU726" s="10"/>
      <c r="AV726" s="11"/>
      <c r="AW726" s="6">
        <f>SUMIF(AX$346:AX$376,$D726,AZ$346:AZ$376)</f>
        <v>0</v>
      </c>
      <c r="AX726" s="9"/>
      <c r="AY726" s="10"/>
      <c r="AZ726" s="11"/>
      <c r="BA726" s="6">
        <f>SUMIF(BB$346:BB$376,$D726,BD$346:BD$376)</f>
        <v>0</v>
      </c>
      <c r="BB726" s="9"/>
      <c r="BC726" s="10"/>
      <c r="BD726" s="11"/>
      <c r="BE726" s="6">
        <f>SUMIF(BF$346:BF$376,$D726,BH$346:BH$376)</f>
        <v>0</v>
      </c>
      <c r="BF726" s="9"/>
      <c r="BG726" s="10"/>
      <c r="BH726" s="11"/>
      <c r="BI726" s="6">
        <f>SUMIF(BJ$346:BJ$376,$D726,BL$346:BL$376)</f>
        <v>0</v>
      </c>
      <c r="BJ726" s="9"/>
      <c r="BK726" s="10"/>
      <c r="BL726" s="11"/>
      <c r="BM726" s="6">
        <f>SUMIF(BN$346:BN$376,$D726,BP$346:BP$376)</f>
        <v>0</v>
      </c>
      <c r="BN726" s="9"/>
      <c r="BO726" s="10"/>
      <c r="BP726" s="11"/>
      <c r="BQ726" s="6">
        <f>SUMIF(BR$346:BR$376,$D726,BT$346:BT$376)</f>
        <v>0</v>
      </c>
      <c r="BR726" s="9"/>
      <c r="BS726" s="10"/>
      <c r="BT726" s="11"/>
      <c r="BU726" s="6">
        <f>SUMIF(BV$346:BV$376,$D726,BX$346:BX$376)</f>
        <v>0</v>
      </c>
      <c r="BV726" s="9"/>
      <c r="BW726" s="10"/>
      <c r="BX726" s="11"/>
      <c r="BY726" s="6">
        <f>SUMIF(BZ$346:BZ$376,$D726,CB$346:CB$376)</f>
        <v>0</v>
      </c>
      <c r="BZ726" s="9"/>
      <c r="CA726" s="10"/>
      <c r="CB726" s="11"/>
      <c r="CC726" s="6">
        <f>SUMIF(CD$346:CD$376,$D726,CF$346:CF$376)</f>
        <v>0</v>
      </c>
      <c r="CD726" s="9"/>
      <c r="CE726" s="10"/>
      <c r="CF726" s="11"/>
      <c r="CG726" s="6">
        <f>SUMIF(CH$346:CH$376,$D726,CJ$346:CJ$376)</f>
        <v>0</v>
      </c>
      <c r="CH726" s="9"/>
      <c r="CI726" s="10"/>
      <c r="CJ726" s="11"/>
      <c r="CK726" s="6">
        <f>SUMIF(CL$346:CL$376,$D726,CN$346:CN$376)</f>
        <v>0</v>
      </c>
      <c r="CL726" s="9"/>
      <c r="CM726" s="10"/>
      <c r="CN726" s="11"/>
      <c r="CO726" s="6">
        <f>SUMIF(CP$346:CP$376,$D726,CR$346:CR$376)</f>
        <v>0</v>
      </c>
      <c r="CP726" s="9"/>
      <c r="CQ726" s="10"/>
      <c r="CR726" s="11"/>
      <c r="CS726" s="6">
        <f>SUMIF(CT$346:CT$376,$D726,CV$346:CV$376)</f>
        <v>0</v>
      </c>
      <c r="CT726" s="9"/>
      <c r="CU726" s="10"/>
      <c r="CV726" s="11"/>
      <c r="CW726" s="6">
        <f>SUMIF(CX$346:CX$376,$D726,CZ$346:CZ$376)</f>
        <v>0</v>
      </c>
      <c r="CX726" s="9"/>
      <c r="CY726" s="10"/>
      <c r="CZ726" s="11"/>
      <c r="DA726" s="6">
        <f>SUMIF(DB$346:DB$376,$D726,DD$346:DD$376)</f>
        <v>0</v>
      </c>
      <c r="DB726" s="9"/>
      <c r="DC726" s="10"/>
      <c r="DD726" s="11"/>
      <c r="DE726" s="6">
        <f>SUMIF(DF$346:DF$376,$D726,DH$346:DH$376)</f>
        <v>0</v>
      </c>
      <c r="DF726" s="9"/>
      <c r="DG726" s="10"/>
      <c r="DH726" s="11"/>
      <c r="DI726" s="6">
        <f>SUMIF(DJ$346:DJ$376,$D726,DL$346:DL$376)</f>
        <v>0</v>
      </c>
      <c r="DJ726" s="9"/>
      <c r="DK726" s="10"/>
      <c r="DL726" s="11"/>
      <c r="DM726" s="6">
        <f>SUMIF(DN$346:DN$376,$D726,DP$346:DP$376)</f>
        <v>0</v>
      </c>
      <c r="DN726" s="9"/>
      <c r="DO726" s="10"/>
      <c r="DP726" s="11"/>
      <c r="DQ726" s="6">
        <f>SUMIF(DR$346:DR$376,$D726,DT$346:DT$376)</f>
        <v>0</v>
      </c>
      <c r="DR726" s="9"/>
      <c r="DS726" s="10"/>
      <c r="DT726" s="11"/>
      <c r="DU726" s="6">
        <f>SUMIF(DV$346:DV$376,$D726,DX$346:DX$376)</f>
        <v>0</v>
      </c>
      <c r="DV726" s="9"/>
      <c r="DW726" s="10"/>
      <c r="DX726" s="11"/>
      <c r="DY726" s="6">
        <f>SUMIF(DZ$346:DZ$376,$D726,EB$346:EB$376)</f>
        <v>0</v>
      </c>
      <c r="DZ726" s="9"/>
      <c r="EA726" s="10"/>
      <c r="EB726" s="11"/>
      <c r="EC726" s="6">
        <f>SUMIF(ED$346:ED$376,$D726,EF$346:EF$376)</f>
        <v>0</v>
      </c>
      <c r="ED726" s="9"/>
      <c r="EE726" s="10"/>
      <c r="EF726" s="11"/>
      <c r="EG726" s="6">
        <f>SUMIF(EH$346:EH$376,$D726,EJ$346:EJ$376)</f>
        <v>0</v>
      </c>
      <c r="EH726" s="9"/>
      <c r="EI726" s="10"/>
      <c r="EJ726" s="11"/>
      <c r="EK726" s="6">
        <f>SUMIF(EL$346:EL$376,$D726,EN$346:EN$376)</f>
        <v>0</v>
      </c>
      <c r="EL726" s="9"/>
      <c r="EM726" s="10"/>
      <c r="EN726" s="11"/>
      <c r="EO726" s="6">
        <f>SUMIF(EP$346:EP$376,$D726,ER$346:ER$376)</f>
        <v>0</v>
      </c>
      <c r="EP726" s="9"/>
      <c r="EQ726" s="10"/>
      <c r="ER726" s="11"/>
      <c r="ES726" s="6">
        <f>SUMIF(ET$346:ET$376,$D726,EV$346:EV$376)</f>
        <v>0</v>
      </c>
      <c r="ET726" s="9"/>
      <c r="EU726" s="10"/>
      <c r="EV726" s="11"/>
      <c r="EW726" s="6">
        <f>SUMIF(EX$346:EX$376,$D726,EZ$346:EZ$376)</f>
        <v>0</v>
      </c>
      <c r="EX726" s="9"/>
      <c r="EY726" s="10"/>
      <c r="EZ726" s="11"/>
      <c r="FA726" s="6">
        <f>SUMIF(FB$346:FB$376,$D726,FD$346:FD$376)</f>
        <v>0</v>
      </c>
      <c r="FB726" s="9"/>
      <c r="FC726" s="10"/>
      <c r="FD726" s="11"/>
      <c r="FE726" s="6">
        <f>SUMIF(FF$346:FF$376,$D726,FH$346:FH$376)</f>
        <v>0</v>
      </c>
      <c r="FF726" s="9"/>
      <c r="FG726" s="10"/>
      <c r="FH726" s="11"/>
      <c r="FI726" s="6">
        <f>SUMIF(FJ$346:FJ$376,$D726,FL$346:FL$376)</f>
        <v>0</v>
      </c>
      <c r="FJ726" s="9"/>
      <c r="FK726" s="10"/>
      <c r="FL726" s="11"/>
      <c r="FM726" s="6">
        <f>SUMIF(FN$346:FN$376,$D726,FP$346:FP$376)</f>
        <v>0</v>
      </c>
      <c r="FN726" s="9"/>
      <c r="FO726" s="10"/>
      <c r="FP726" s="11"/>
      <c r="FQ726" s="6">
        <f>SUMIF(FR$346:FR$376,$D726,FT$346:FT$376)</f>
        <v>0</v>
      </c>
      <c r="FR726" s="9"/>
      <c r="FS726" s="10"/>
      <c r="FT726" s="11"/>
      <c r="FU726" s="6">
        <f>SUMIF(FV$346:FV$376,$D726,FX$346:FX$376)</f>
        <v>0</v>
      </c>
      <c r="FV726" s="9"/>
      <c r="FW726" s="10"/>
      <c r="FX726" s="11"/>
      <c r="FY726" s="6">
        <f>SUMIF(FZ$346:FZ$376,$D726,GB$346:GB$376)</f>
        <v>0</v>
      </c>
      <c r="FZ726" s="9"/>
      <c r="GA726" s="10"/>
      <c r="GB726" s="11"/>
      <c r="GC726" s="6">
        <f>SUMIF(GD$346:GD$376,$D726,GF$346:GF$376)</f>
        <v>0</v>
      </c>
      <c r="GD726" s="9"/>
      <c r="GE726" s="10"/>
      <c r="GF726" s="11"/>
      <c r="GG726" s="6">
        <f>SUMIF(GH$346:GH$376,$D726,GJ$346:GJ$376)</f>
        <v>0</v>
      </c>
      <c r="GH726" s="9"/>
      <c r="GI726" s="10"/>
      <c r="GJ726" s="11"/>
      <c r="GK726" s="6">
        <f>SUMIF(GL$346:GL$376,$D726,GN$346:GN$376)</f>
        <v>0</v>
      </c>
      <c r="GL726" s="9"/>
      <c r="GM726" s="10"/>
      <c r="GN726" s="11"/>
      <c r="GO726" s="6">
        <f>SUMIF(GP$346:GP$376,$D726,GR$346:GR$376)</f>
        <v>0</v>
      </c>
      <c r="GP726" s="9"/>
      <c r="GQ726" s="10"/>
      <c r="GR726" s="11"/>
      <c r="GS726" s="6">
        <f>SUMIF(GT$346:GT$376,$D726,GV$346:GV$376)</f>
        <v>0</v>
      </c>
      <c r="GT726" s="9"/>
      <c r="GU726" s="10"/>
      <c r="GV726" s="20"/>
      <c r="GW726" s="19">
        <f t="shared" si="17"/>
        <v>0</v>
      </c>
      <c r="GX726" s="472"/>
      <c r="GY726" s="473"/>
    </row>
    <row r="727" spans="1:207" ht="30.75" customHeight="1">
      <c r="A727" s="208" t="s">
        <v>75</v>
      </c>
      <c r="B727" s="469">
        <v>32</v>
      </c>
      <c r="C727" s="449" t="s">
        <v>534</v>
      </c>
      <c r="D727" s="445" t="s">
        <v>487</v>
      </c>
      <c r="E727" s="206">
        <f>SUMIF(F$5:F$35,$D727,H$5:H$35)</f>
        <v>0</v>
      </c>
      <c r="F727" s="9"/>
      <c r="G727" s="10"/>
      <c r="H727" s="11"/>
      <c r="I727" s="6">
        <f>SUMIF(J$5:J$35,$D727,L$5:L$35)</f>
        <v>0</v>
      </c>
      <c r="J727" s="9"/>
      <c r="K727" s="10"/>
      <c r="L727" s="11"/>
      <c r="M727" s="6">
        <f>SUMIF(N$5:N$35,$D727,P$5:P$35)</f>
        <v>0</v>
      </c>
      <c r="N727" s="9"/>
      <c r="O727" s="10"/>
      <c r="P727" s="11"/>
      <c r="Q727" s="6">
        <f>SUMIF(R$5:R$35,$D727,T$5:T$35)</f>
        <v>0</v>
      </c>
      <c r="R727" s="9"/>
      <c r="S727" s="10"/>
      <c r="T727" s="11"/>
      <c r="U727" s="6">
        <f>SUMIF(V$5:V$35,$D727,X$5:X$35)</f>
        <v>0</v>
      </c>
      <c r="V727" s="9"/>
      <c r="W727" s="10"/>
      <c r="X727" s="11"/>
      <c r="Y727" s="6">
        <f>SUMIF(Z$5:Z$35,$D727,AB$5:AB$35)</f>
        <v>0</v>
      </c>
      <c r="Z727" s="9"/>
      <c r="AA727" s="10"/>
      <c r="AB727" s="11"/>
      <c r="AC727" s="6">
        <f>SUMIF(AD$5:AD$35,$D727,AF$5:AF$35)</f>
        <v>0</v>
      </c>
      <c r="AD727" s="9"/>
      <c r="AE727" s="10"/>
      <c r="AF727" s="11"/>
      <c r="AG727" s="6">
        <f>SUMIF(AH$5:AH$35,$D727,AJ$5:AJ$35)</f>
        <v>0</v>
      </c>
      <c r="AH727" s="9"/>
      <c r="AI727" s="10"/>
      <c r="AJ727" s="11"/>
      <c r="AK727" s="6">
        <f>SUMIF(AL$5:AL$35,$D727,AN$5:AN$35)</f>
        <v>0</v>
      </c>
      <c r="AL727" s="9"/>
      <c r="AM727" s="10"/>
      <c r="AN727" s="11"/>
      <c r="AO727" s="6">
        <f>SUMIF(AP$5:AP$35,$D727,AR$5:AR$35)</f>
        <v>0</v>
      </c>
      <c r="AP727" s="9"/>
      <c r="AQ727" s="10"/>
      <c r="AR727" s="11"/>
      <c r="AS727" s="6">
        <f>SUMIF(AT$5:AT$35,$D727,AV$5:AV$35)</f>
        <v>0</v>
      </c>
      <c r="AT727" s="9"/>
      <c r="AU727" s="10"/>
      <c r="AV727" s="11"/>
      <c r="AW727" s="6">
        <f>SUMIF(AX$5:AX$35,$D727,AZ$5:AZ$35)</f>
        <v>0</v>
      </c>
      <c r="AX727" s="9"/>
      <c r="AY727" s="10"/>
      <c r="AZ727" s="11"/>
      <c r="BA727" s="6">
        <f>SUMIF(BB$5:BB$35,$D727,BD$5:BD$35)</f>
        <v>0</v>
      </c>
      <c r="BB727" s="9"/>
      <c r="BC727" s="10"/>
      <c r="BD727" s="11"/>
      <c r="BE727" s="6">
        <f>SUMIF(BF$5:BF$35,$D727,BH$5:BH$35)</f>
        <v>0</v>
      </c>
      <c r="BF727" s="9"/>
      <c r="BG727" s="10"/>
      <c r="BH727" s="11"/>
      <c r="BI727" s="6">
        <f>SUMIF(BJ$5:BJ$35,$D727,BL$5:BL$35)</f>
        <v>0</v>
      </c>
      <c r="BJ727" s="9"/>
      <c r="BK727" s="10"/>
      <c r="BL727" s="11"/>
      <c r="BM727" s="6">
        <f>SUMIF(BN$5:BN$35,$D727,BP$5:BP$35)</f>
        <v>0</v>
      </c>
      <c r="BN727" s="9"/>
      <c r="BO727" s="10"/>
      <c r="BP727" s="11"/>
      <c r="BQ727" s="6">
        <f>SUMIF(BR$5:BR$35,$D727,BT$5:BT$35)</f>
        <v>0</v>
      </c>
      <c r="BR727" s="9"/>
      <c r="BS727" s="10"/>
      <c r="BT727" s="11"/>
      <c r="BU727" s="6">
        <f>SUMIF(BV$5:BV$35,$D727,BX$5:BX$35)</f>
        <v>0</v>
      </c>
      <c r="BV727" s="9"/>
      <c r="BW727" s="10"/>
      <c r="BX727" s="11"/>
      <c r="BY727" s="6">
        <f>SUMIF(BZ$5:BZ$35,$D727,CB$5:CB$35)</f>
        <v>0</v>
      </c>
      <c r="BZ727" s="9"/>
      <c r="CA727" s="10"/>
      <c r="CB727" s="11"/>
      <c r="CC727" s="6">
        <f>SUMIF(CD$5:CD$35,$D727,CF$5:CF$35)</f>
        <v>0</v>
      </c>
      <c r="CD727" s="9"/>
      <c r="CE727" s="10"/>
      <c r="CF727" s="11"/>
      <c r="CG727" s="6">
        <f>SUMIF(CH$5:CH$35,$D727,CJ$5:CJ$35)</f>
        <v>0</v>
      </c>
      <c r="CH727" s="9"/>
      <c r="CI727" s="10"/>
      <c r="CJ727" s="11"/>
      <c r="CK727" s="6">
        <f>SUMIF(CL$5:CL$35,$D727,CN$5:CN$35)</f>
        <v>0</v>
      </c>
      <c r="CL727" s="9"/>
      <c r="CM727" s="10"/>
      <c r="CN727" s="11"/>
      <c r="CO727" s="6">
        <f>SUMIF(CP$5:CP$35,$D727,CR$5:CR$35)</f>
        <v>0</v>
      </c>
      <c r="CP727" s="9"/>
      <c r="CQ727" s="10"/>
      <c r="CR727" s="11"/>
      <c r="CS727" s="6">
        <f>SUMIF(CT$5:CT$35,$D727,CV$5:CV$35)</f>
        <v>0</v>
      </c>
      <c r="CT727" s="9"/>
      <c r="CU727" s="10"/>
      <c r="CV727" s="11"/>
      <c r="CW727" s="6">
        <f>SUMIF(CX$5:CX$35,$D727,CZ$5:CZ$35)</f>
        <v>0</v>
      </c>
      <c r="CX727" s="9"/>
      <c r="CY727" s="10"/>
      <c r="CZ727" s="11"/>
      <c r="DA727" s="6">
        <f>SUMIF(DB$5:DB$35,$D727,DD$5:DD$35)</f>
        <v>0</v>
      </c>
      <c r="DB727" s="9"/>
      <c r="DC727" s="10"/>
      <c r="DD727" s="11"/>
      <c r="DE727" s="6">
        <f>SUMIF(DF$5:DF$35,$D727,DH$5:DH$35)</f>
        <v>0</v>
      </c>
      <c r="DF727" s="9"/>
      <c r="DG727" s="10"/>
      <c r="DH727" s="11"/>
      <c r="DI727" s="6">
        <f>SUMIF(DJ$5:DJ$35,$D727,DL$5:DL$35)</f>
        <v>0</v>
      </c>
      <c r="DJ727" s="9"/>
      <c r="DK727" s="10"/>
      <c r="DL727" s="11"/>
      <c r="DM727" s="6">
        <f>SUMIF(DN$5:DN$35,$D727,DP$5:DP$35)</f>
        <v>0</v>
      </c>
      <c r="DN727" s="9"/>
      <c r="DO727" s="10"/>
      <c r="DP727" s="11"/>
      <c r="DQ727" s="6">
        <f>SUMIF(DR$5:DR$35,$D727,DT$5:DT$35)</f>
        <v>0</v>
      </c>
      <c r="DR727" s="9"/>
      <c r="DS727" s="10"/>
      <c r="DT727" s="11"/>
      <c r="DU727" s="6">
        <f>SUMIF(DV$5:DV$35,$D727,DX$5:DX$35)</f>
        <v>0</v>
      </c>
      <c r="DV727" s="9"/>
      <c r="DW727" s="10"/>
      <c r="DX727" s="11"/>
      <c r="DY727" s="6">
        <f>SUMIF(DZ$5:DZ$35,$D727,EB$5:EB$35)</f>
        <v>0</v>
      </c>
      <c r="DZ727" s="9"/>
      <c r="EA727" s="10"/>
      <c r="EB727" s="11"/>
      <c r="EC727" s="6">
        <f>SUMIF(ED$5:ED$35,$D727,EF$5:EF$35)</f>
        <v>0</v>
      </c>
      <c r="ED727" s="9"/>
      <c r="EE727" s="10"/>
      <c r="EF727" s="11"/>
      <c r="EG727" s="6">
        <f>SUMIF(EH$5:EH$35,$D727,EJ$5:EJ$35)</f>
        <v>0</v>
      </c>
      <c r="EH727" s="9"/>
      <c r="EI727" s="10"/>
      <c r="EJ727" s="11"/>
      <c r="EK727" s="6">
        <f>SUMIF(EL$5:EL$35,$D727,EN$5:EN$35)</f>
        <v>0</v>
      </c>
      <c r="EL727" s="9"/>
      <c r="EM727" s="10"/>
      <c r="EN727" s="11"/>
      <c r="EO727" s="6">
        <f>SUMIF(EP$5:EP$35,$D727,ER$5:ER$35)</f>
        <v>0</v>
      </c>
      <c r="EP727" s="9"/>
      <c r="EQ727" s="10"/>
      <c r="ER727" s="11"/>
      <c r="ES727" s="6">
        <f>SUMIF(ET$5:ET$35,$D727,EV$5:EV$35)</f>
        <v>0</v>
      </c>
      <c r="ET727" s="9"/>
      <c r="EU727" s="10"/>
      <c r="EV727" s="11"/>
      <c r="EW727" s="6">
        <f>SUMIF(EX$5:EX$35,$D727,EZ$5:EZ$35)</f>
        <v>0</v>
      </c>
      <c r="EX727" s="9"/>
      <c r="EY727" s="10"/>
      <c r="EZ727" s="11"/>
      <c r="FA727" s="6">
        <f>SUMIF(FB$5:FB$35,$D727,FD$5:FD$35)</f>
        <v>0</v>
      </c>
      <c r="FB727" s="9"/>
      <c r="FC727" s="10"/>
      <c r="FD727" s="11"/>
      <c r="FE727" s="6">
        <f>SUMIF(FF$5:FF$35,$D727,FH$5:FH$35)</f>
        <v>0</v>
      </c>
      <c r="FF727" s="9"/>
      <c r="FG727" s="10"/>
      <c r="FH727" s="11"/>
      <c r="FI727" s="6">
        <f>SUMIF(FJ$5:FJ$35,$D727,FL$5:FL$35)</f>
        <v>0</v>
      </c>
      <c r="FJ727" s="9"/>
      <c r="FK727" s="10"/>
      <c r="FL727" s="11"/>
      <c r="FM727" s="6">
        <f>SUMIF(FN$5:FN$35,$D727,FP$5:FP$35)</f>
        <v>0</v>
      </c>
      <c r="FN727" s="9"/>
      <c r="FO727" s="10"/>
      <c r="FP727" s="11"/>
      <c r="FQ727" s="6">
        <f>SUMIF(FR$5:FR$35,$D727,FT$5:FT$35)</f>
        <v>0</v>
      </c>
      <c r="FR727" s="9"/>
      <c r="FS727" s="10"/>
      <c r="FT727" s="11"/>
      <c r="FU727" s="6">
        <f>SUMIF(FV$5:FV$35,$D727,FX$5:FX$35)</f>
        <v>0</v>
      </c>
      <c r="FV727" s="9"/>
      <c r="FW727" s="10"/>
      <c r="FX727" s="11"/>
      <c r="FY727" s="6">
        <f>SUMIF(FZ$5:FZ$35,$D727,GB$5:GB$35)</f>
        <v>0</v>
      </c>
      <c r="FZ727" s="9"/>
      <c r="GA727" s="10"/>
      <c r="GB727" s="11"/>
      <c r="GC727" s="6">
        <f>SUMIF(GD$5:GD$35,$D727,GF$5:GF$35)</f>
        <v>0</v>
      </c>
      <c r="GD727" s="9"/>
      <c r="GE727" s="10"/>
      <c r="GF727" s="11"/>
      <c r="GG727" s="6">
        <f>SUMIF(GH$5:GH$35,$D727,GJ$5:GJ$35)</f>
        <v>0</v>
      </c>
      <c r="GH727" s="9"/>
      <c r="GI727" s="10"/>
      <c r="GJ727" s="11"/>
      <c r="GK727" s="6">
        <f>SUMIF(GL$5:GL$35,$D727,GN$5:GN$35)</f>
        <v>0</v>
      </c>
      <c r="GL727" s="9"/>
      <c r="GM727" s="10"/>
      <c r="GN727" s="11"/>
      <c r="GO727" s="6">
        <f>SUMIF(GP$5:GP$35,$D727,GR$5:GR$35)</f>
        <v>0</v>
      </c>
      <c r="GP727" s="9"/>
      <c r="GQ727" s="10"/>
      <c r="GR727" s="11"/>
      <c r="GS727" s="6">
        <f>SUMIF(GT$5:GT$35,$D727,GV$5:GV$35)</f>
        <v>0</v>
      </c>
      <c r="GT727" s="9"/>
      <c r="GU727" s="10"/>
      <c r="GV727" s="20"/>
      <c r="GW727" s="19">
        <f t="shared" si="17"/>
        <v>0</v>
      </c>
      <c r="GX727" s="472">
        <f>SUM(GW727:GW738)</f>
        <v>0</v>
      </c>
      <c r="GY727" s="473" t="str">
        <f>D727</f>
        <v>TS15624/17</v>
      </c>
    </row>
    <row r="728" spans="1:207" ht="30.75" customHeight="1">
      <c r="A728" s="210" t="s">
        <v>76</v>
      </c>
      <c r="B728" s="470"/>
      <c r="C728" s="449" t="s">
        <v>534</v>
      </c>
      <c r="D728" s="445" t="s">
        <v>487</v>
      </c>
      <c r="E728" s="206">
        <f>SUMIF(F$36:F$66,$D728,H$36:H$66)</f>
        <v>0</v>
      </c>
      <c r="F728" s="9"/>
      <c r="G728" s="10"/>
      <c r="H728" s="11"/>
      <c r="I728" s="6">
        <f>SUMIF(J$36:J$66,$D728,L$36:L$66)</f>
        <v>0</v>
      </c>
      <c r="J728" s="9"/>
      <c r="K728" s="10"/>
      <c r="L728" s="11"/>
      <c r="M728" s="6">
        <f>SUMIF(N$36:N$66,$D728,P$36:P$66)</f>
        <v>0</v>
      </c>
      <c r="N728" s="9"/>
      <c r="O728" s="10"/>
      <c r="P728" s="11"/>
      <c r="Q728" s="6">
        <f>SUMIF(R$36:R$66,$D728,T$36:T$66)</f>
        <v>0</v>
      </c>
      <c r="R728" s="9"/>
      <c r="S728" s="10"/>
      <c r="T728" s="11"/>
      <c r="U728" s="6">
        <f>SUMIF(V$36:V$66,$D728,X$36:X$66)</f>
        <v>0</v>
      </c>
      <c r="V728" s="9"/>
      <c r="W728" s="10"/>
      <c r="X728" s="11"/>
      <c r="Y728" s="6">
        <f>SUMIF(Z$36:Z$66,$D728,AB$36:AB$66)</f>
        <v>0</v>
      </c>
      <c r="Z728" s="9"/>
      <c r="AA728" s="10"/>
      <c r="AB728" s="11"/>
      <c r="AC728" s="6">
        <f>SUMIF(AD$36:AD$66,$D728,AF$36:AF$66)</f>
        <v>0</v>
      </c>
      <c r="AD728" s="9"/>
      <c r="AE728" s="10"/>
      <c r="AF728" s="11"/>
      <c r="AG728" s="6">
        <f>SUMIF(AH$36:AH$66,$D728,AJ$36:AJ$66)</f>
        <v>0</v>
      </c>
      <c r="AH728" s="9"/>
      <c r="AI728" s="10"/>
      <c r="AJ728" s="11"/>
      <c r="AK728" s="6">
        <f>SUMIF(AL$36:AL$66,$D728,AN$36:AN$66)</f>
        <v>0</v>
      </c>
      <c r="AL728" s="9"/>
      <c r="AM728" s="10"/>
      <c r="AN728" s="11"/>
      <c r="AO728" s="6">
        <f>SUMIF(AP$36:AP$66,$D728,AR$36:AR$66)</f>
        <v>0</v>
      </c>
      <c r="AP728" s="9"/>
      <c r="AQ728" s="10"/>
      <c r="AR728" s="11"/>
      <c r="AS728" s="6">
        <f>SUMIF(AT$36:AT$66,$D728,AV$36:AV$66)</f>
        <v>0</v>
      </c>
      <c r="AT728" s="9"/>
      <c r="AU728" s="10"/>
      <c r="AV728" s="11"/>
      <c r="AW728" s="6">
        <f>SUMIF(AX$36:AX$66,$D728,AZ$36:AZ$66)</f>
        <v>0</v>
      </c>
      <c r="AX728" s="9"/>
      <c r="AY728" s="10"/>
      <c r="AZ728" s="11"/>
      <c r="BA728" s="6">
        <f>SUMIF(BB$36:BB$66,$D728,BD$36:BD$66)</f>
        <v>0</v>
      </c>
      <c r="BB728" s="9"/>
      <c r="BC728" s="10"/>
      <c r="BD728" s="11"/>
      <c r="BE728" s="6">
        <f>SUMIF(BF$36:BF$66,$D728,BH$36:BH$66)</f>
        <v>0</v>
      </c>
      <c r="BF728" s="9"/>
      <c r="BG728" s="10"/>
      <c r="BH728" s="11"/>
      <c r="BI728" s="6">
        <f>SUMIF(BJ$36:BJ$66,$D728,BL$36:BL$66)</f>
        <v>0</v>
      </c>
      <c r="BJ728" s="9"/>
      <c r="BK728" s="10"/>
      <c r="BL728" s="11"/>
      <c r="BM728" s="6">
        <f>SUMIF(BN$36:BN$66,$D728,BP$36:BP$66)</f>
        <v>0</v>
      </c>
      <c r="BN728" s="9"/>
      <c r="BO728" s="10"/>
      <c r="BP728" s="11"/>
      <c r="BQ728" s="6">
        <f>SUMIF(BR$36:BR$66,$D728,BT$36:BT$66)</f>
        <v>0</v>
      </c>
      <c r="BR728" s="9"/>
      <c r="BS728" s="10"/>
      <c r="BT728" s="11"/>
      <c r="BU728" s="6">
        <f>SUMIF(BV$36:BV$66,$D728,BX$36:BX$66)</f>
        <v>0</v>
      </c>
      <c r="BV728" s="9"/>
      <c r="BW728" s="10"/>
      <c r="BX728" s="11"/>
      <c r="BY728" s="6">
        <f>SUMIF(BZ$36:BZ$66,$D728,CB$36:CB$66)</f>
        <v>0</v>
      </c>
      <c r="BZ728" s="9"/>
      <c r="CA728" s="10"/>
      <c r="CB728" s="11"/>
      <c r="CC728" s="6">
        <f>SUMIF(CD$36:CD$66,$D728,CF$36:CF$66)</f>
        <v>0</v>
      </c>
      <c r="CD728" s="9"/>
      <c r="CE728" s="10"/>
      <c r="CF728" s="11"/>
      <c r="CG728" s="6">
        <f>SUMIF(CH$36:CH$66,$D728,CJ$36:CJ$66)</f>
        <v>0</v>
      </c>
      <c r="CH728" s="9"/>
      <c r="CI728" s="10"/>
      <c r="CJ728" s="11"/>
      <c r="CK728" s="6">
        <f>SUMIF(CL$36:CL$66,$D728,CN$36:CN$66)</f>
        <v>0</v>
      </c>
      <c r="CL728" s="9"/>
      <c r="CM728" s="10"/>
      <c r="CN728" s="11"/>
      <c r="CO728" s="6">
        <f>SUMIF(CP$36:CP$66,$D728,CR$36:CR$66)</f>
        <v>0</v>
      </c>
      <c r="CP728" s="9"/>
      <c r="CQ728" s="10"/>
      <c r="CR728" s="11"/>
      <c r="CS728" s="6">
        <f>SUMIF(CT$36:CT$66,$D728,CV$36:CV$66)</f>
        <v>0</v>
      </c>
      <c r="CT728" s="9"/>
      <c r="CU728" s="10"/>
      <c r="CV728" s="11"/>
      <c r="CW728" s="6">
        <f>SUMIF(CX$36:CX$66,$D728,CZ$36:CZ$66)</f>
        <v>0</v>
      </c>
      <c r="CX728" s="9"/>
      <c r="CY728" s="10"/>
      <c r="CZ728" s="11"/>
      <c r="DA728" s="6">
        <f>SUMIF(DB$36:DB$66,$D728,DD$36:DD$66)</f>
        <v>0</v>
      </c>
      <c r="DB728" s="9"/>
      <c r="DC728" s="10"/>
      <c r="DD728" s="11"/>
      <c r="DE728" s="6">
        <f>SUMIF(DF$36:DF$66,$D728,DH$36:DH$66)</f>
        <v>0</v>
      </c>
      <c r="DF728" s="9"/>
      <c r="DG728" s="10"/>
      <c r="DH728" s="11"/>
      <c r="DI728" s="6">
        <f>SUMIF(DJ$36:DJ$66,$D728,DL$36:DL$66)</f>
        <v>0</v>
      </c>
      <c r="DJ728" s="9"/>
      <c r="DK728" s="10"/>
      <c r="DL728" s="11"/>
      <c r="DM728" s="6">
        <f>SUMIF(DN$36:DN$66,$D728,DP$36:DP$66)</f>
        <v>0</v>
      </c>
      <c r="DN728" s="9"/>
      <c r="DO728" s="10"/>
      <c r="DP728" s="11"/>
      <c r="DQ728" s="6">
        <f>SUMIF(DR$36:DR$66,$D728,DT$36:DT$66)</f>
        <v>0</v>
      </c>
      <c r="DR728" s="9"/>
      <c r="DS728" s="10"/>
      <c r="DT728" s="11"/>
      <c r="DU728" s="6">
        <f>SUMIF(DV$36:DV$66,$D728,DX$36:DX$66)</f>
        <v>0</v>
      </c>
      <c r="DV728" s="9"/>
      <c r="DW728" s="10"/>
      <c r="DX728" s="11"/>
      <c r="DY728" s="6">
        <f>SUMIF(DZ$36:DZ$66,$D728,EB$36:EB$66)</f>
        <v>0</v>
      </c>
      <c r="DZ728" s="9"/>
      <c r="EA728" s="10"/>
      <c r="EB728" s="11"/>
      <c r="EC728" s="6">
        <f>SUMIF(ED$36:ED$66,$D728,EF$36:EF$66)</f>
        <v>0</v>
      </c>
      <c r="ED728" s="9"/>
      <c r="EE728" s="10"/>
      <c r="EF728" s="11"/>
      <c r="EG728" s="6">
        <f>SUMIF(EH$36:EH$66,$D728,EJ$36:EJ$66)</f>
        <v>0</v>
      </c>
      <c r="EH728" s="9"/>
      <c r="EI728" s="10"/>
      <c r="EJ728" s="11"/>
      <c r="EK728" s="6">
        <f>SUMIF(EL$36:EL$66,$D728,EN$36:EN$66)</f>
        <v>0</v>
      </c>
      <c r="EL728" s="9"/>
      <c r="EM728" s="10"/>
      <c r="EN728" s="11"/>
      <c r="EO728" s="6">
        <f>SUMIF(EP$36:EP$66,$D728,ER$36:ER$66)</f>
        <v>0</v>
      </c>
      <c r="EP728" s="9"/>
      <c r="EQ728" s="10"/>
      <c r="ER728" s="11"/>
      <c r="ES728" s="6">
        <f>SUMIF(ET$36:ET$66,$D728,EV$36:EV$66)</f>
        <v>0</v>
      </c>
      <c r="ET728" s="9"/>
      <c r="EU728" s="10"/>
      <c r="EV728" s="11"/>
      <c r="EW728" s="6">
        <f>SUMIF(EX$36:EX$66,$D728,EZ$36:EZ$66)</f>
        <v>0</v>
      </c>
      <c r="EX728" s="9"/>
      <c r="EY728" s="10"/>
      <c r="EZ728" s="11"/>
      <c r="FA728" s="6">
        <f>SUMIF(FB$36:FB$66,$D728,FD$36:FD$66)</f>
        <v>0</v>
      </c>
      <c r="FB728" s="9"/>
      <c r="FC728" s="10"/>
      <c r="FD728" s="11"/>
      <c r="FE728" s="6">
        <f>SUMIF(FF$36:FF$66,$D728,FH$36:FH$66)</f>
        <v>0</v>
      </c>
      <c r="FF728" s="9"/>
      <c r="FG728" s="10"/>
      <c r="FH728" s="11"/>
      <c r="FI728" s="6">
        <f>SUMIF(FJ$36:FJ$66,$D728,FL$36:FL$66)</f>
        <v>0</v>
      </c>
      <c r="FJ728" s="9"/>
      <c r="FK728" s="10"/>
      <c r="FL728" s="11"/>
      <c r="FM728" s="6">
        <f>SUMIF(FN$36:FN$66,$D728,FP$36:FP$66)</f>
        <v>0</v>
      </c>
      <c r="FN728" s="9"/>
      <c r="FO728" s="10"/>
      <c r="FP728" s="11"/>
      <c r="FQ728" s="6">
        <f>SUMIF(FR$36:FR$66,$D728,FT$36:FT$66)</f>
        <v>0</v>
      </c>
      <c r="FR728" s="9"/>
      <c r="FS728" s="10"/>
      <c r="FT728" s="11"/>
      <c r="FU728" s="6">
        <f>SUMIF(FV$36:FV$66,$D728,FX$36:FX$66)</f>
        <v>0</v>
      </c>
      <c r="FV728" s="9"/>
      <c r="FW728" s="10"/>
      <c r="FX728" s="11"/>
      <c r="FY728" s="6">
        <f>SUMIF(FZ$36:FZ$66,$D728,GB$36:GB$66)</f>
        <v>0</v>
      </c>
      <c r="FZ728" s="9"/>
      <c r="GA728" s="10"/>
      <c r="GB728" s="11"/>
      <c r="GC728" s="6">
        <f>SUMIF(GD$36:GD$66,$D728,GF$36:GF$66)</f>
        <v>0</v>
      </c>
      <c r="GD728" s="9"/>
      <c r="GE728" s="10"/>
      <c r="GF728" s="11"/>
      <c r="GG728" s="6">
        <f>SUMIF(GH$36:GH$66,$D728,GJ$36:GJ$66)</f>
        <v>0</v>
      </c>
      <c r="GH728" s="9"/>
      <c r="GI728" s="10"/>
      <c r="GJ728" s="11"/>
      <c r="GK728" s="6">
        <f>SUMIF(GL$36:GL$66,$D728,GN$36:GN$66)</f>
        <v>0</v>
      </c>
      <c r="GL728" s="9"/>
      <c r="GM728" s="10"/>
      <c r="GN728" s="11"/>
      <c r="GO728" s="6">
        <f>SUMIF(GP$36:GP$66,$D728,GR$36:GR$66)</f>
        <v>0</v>
      </c>
      <c r="GP728" s="9"/>
      <c r="GQ728" s="10"/>
      <c r="GR728" s="11"/>
      <c r="GS728" s="6">
        <f>SUMIF(GT$36:GT$66,$D728,GV$36:GV$66)</f>
        <v>0</v>
      </c>
      <c r="GT728" s="9"/>
      <c r="GU728" s="10"/>
      <c r="GV728" s="20"/>
      <c r="GW728" s="19">
        <f t="shared" si="17"/>
        <v>0</v>
      </c>
      <c r="GX728" s="472"/>
      <c r="GY728" s="473"/>
    </row>
    <row r="729" spans="1:207" ht="30.75" customHeight="1">
      <c r="A729" s="210" t="s">
        <v>77</v>
      </c>
      <c r="B729" s="470"/>
      <c r="C729" s="449" t="s">
        <v>534</v>
      </c>
      <c r="D729" s="445" t="s">
        <v>487</v>
      </c>
      <c r="E729" s="206">
        <f>SUMIF(F$67:F$97,$D729,H$67:H$97)</f>
        <v>0</v>
      </c>
      <c r="F729" s="9"/>
      <c r="G729" s="10"/>
      <c r="H729" s="11"/>
      <c r="I729" s="6">
        <f>SUMIF(J$67:J$97,$D729,L$67:L$97)</f>
        <v>0</v>
      </c>
      <c r="J729" s="9"/>
      <c r="K729" s="10"/>
      <c r="L729" s="11"/>
      <c r="M729" s="6">
        <f>SUMIF(N$67:N$97,$D729,P$67:P$97)</f>
        <v>0</v>
      </c>
      <c r="N729" s="9"/>
      <c r="O729" s="10"/>
      <c r="P729" s="11"/>
      <c r="Q729" s="6">
        <f>SUMIF(R$67:R$97,$D729,T$67:T$97)</f>
        <v>0</v>
      </c>
      <c r="R729" s="9"/>
      <c r="S729" s="10"/>
      <c r="T729" s="11"/>
      <c r="U729" s="6">
        <f>SUMIF(V$67:V$97,$D729,X$67:X$97)</f>
        <v>0</v>
      </c>
      <c r="V729" s="9"/>
      <c r="W729" s="10"/>
      <c r="X729" s="11"/>
      <c r="Y729" s="6">
        <f>SUMIF(Z$67:Z$97,$D729,AB$67:AB$97)</f>
        <v>0</v>
      </c>
      <c r="Z729" s="9"/>
      <c r="AA729" s="10"/>
      <c r="AB729" s="11"/>
      <c r="AC729" s="6">
        <f>SUMIF(AD$67:AD$97,$D729,AF$67:AF$97)</f>
        <v>0</v>
      </c>
      <c r="AD729" s="9"/>
      <c r="AE729" s="10"/>
      <c r="AF729" s="11"/>
      <c r="AG729" s="6">
        <f>SUMIF(AH$67:AH$97,$D729,AJ$67:AJ$97)</f>
        <v>0</v>
      </c>
      <c r="AH729" s="9"/>
      <c r="AI729" s="10"/>
      <c r="AJ729" s="11"/>
      <c r="AK729" s="6">
        <f>SUMIF(AL$67:AL$97,$D729,AN$67:AN$97)</f>
        <v>0</v>
      </c>
      <c r="AL729" s="9"/>
      <c r="AM729" s="10"/>
      <c r="AN729" s="11"/>
      <c r="AO729" s="6">
        <f>SUMIF(AP$67:AP$97,$D729,AR$67:AR$97)</f>
        <v>0</v>
      </c>
      <c r="AP729" s="9"/>
      <c r="AQ729" s="10"/>
      <c r="AR729" s="11"/>
      <c r="AS729" s="6">
        <f>SUMIF(AT$67:AT$97,$D729,AV$67:AV$97)</f>
        <v>0</v>
      </c>
      <c r="AT729" s="9"/>
      <c r="AU729" s="10"/>
      <c r="AV729" s="11"/>
      <c r="AW729" s="6">
        <f>SUMIF(AX$67:AX$97,$D729,AZ$67:AZ$97)</f>
        <v>0</v>
      </c>
      <c r="AX729" s="9"/>
      <c r="AY729" s="10"/>
      <c r="AZ729" s="11"/>
      <c r="BA729" s="6">
        <f>SUMIF(BB$67:BB$97,$D729,BD$67:BD$97)</f>
        <v>0</v>
      </c>
      <c r="BB729" s="9"/>
      <c r="BC729" s="10"/>
      <c r="BD729" s="11"/>
      <c r="BE729" s="6">
        <f>SUMIF(BF$67:BF$97,$D729,BH$67:BH$97)</f>
        <v>0</v>
      </c>
      <c r="BF729" s="9"/>
      <c r="BG729" s="10"/>
      <c r="BH729" s="11"/>
      <c r="BI729" s="6">
        <f>SUMIF(BJ$67:BJ$97,$D729,BL$67:BL$97)</f>
        <v>0</v>
      </c>
      <c r="BJ729" s="9"/>
      <c r="BK729" s="10"/>
      <c r="BL729" s="11"/>
      <c r="BM729" s="6">
        <f>SUMIF(BN$67:BN$97,$D729,BP$67:BP$97)</f>
        <v>0</v>
      </c>
      <c r="BN729" s="9"/>
      <c r="BO729" s="10"/>
      <c r="BP729" s="11"/>
      <c r="BQ729" s="6">
        <f>SUMIF(BR$67:BR$97,$D729,BT$67:BT$97)</f>
        <v>0</v>
      </c>
      <c r="BR729" s="9"/>
      <c r="BS729" s="10"/>
      <c r="BT729" s="11"/>
      <c r="BU729" s="6">
        <f>SUMIF(BV$67:BV$97,$D729,BX$67:BX$97)</f>
        <v>0</v>
      </c>
      <c r="BV729" s="9"/>
      <c r="BW729" s="10"/>
      <c r="BX729" s="11"/>
      <c r="BY729" s="6">
        <f>SUMIF(BZ$67:BZ$97,$D729,CB$67:CB$97)</f>
        <v>0</v>
      </c>
      <c r="BZ729" s="9"/>
      <c r="CA729" s="10"/>
      <c r="CB729" s="11"/>
      <c r="CC729" s="6">
        <f>SUMIF(CD$67:CD$97,$D729,CF$67:CF$97)</f>
        <v>0</v>
      </c>
      <c r="CD729" s="9"/>
      <c r="CE729" s="10"/>
      <c r="CF729" s="11"/>
      <c r="CG729" s="6">
        <f>SUMIF(CH$67:CH$97,$D729,CJ$67:CJ$97)</f>
        <v>0</v>
      </c>
      <c r="CH729" s="9"/>
      <c r="CI729" s="10"/>
      <c r="CJ729" s="11"/>
      <c r="CK729" s="6">
        <f>SUMIF(CL$67:CL$97,$D729,CN$67:CN$97)</f>
        <v>0</v>
      </c>
      <c r="CL729" s="9"/>
      <c r="CM729" s="10"/>
      <c r="CN729" s="11"/>
      <c r="CO729" s="6">
        <f>SUMIF(CP$67:CP$97,$D729,CR$67:CR$97)</f>
        <v>0</v>
      </c>
      <c r="CP729" s="9"/>
      <c r="CQ729" s="10"/>
      <c r="CR729" s="11"/>
      <c r="CS729" s="6">
        <f>SUMIF(CT$67:CT$97,$D729,CV$67:CV$97)</f>
        <v>0</v>
      </c>
      <c r="CT729" s="9"/>
      <c r="CU729" s="10"/>
      <c r="CV729" s="11"/>
      <c r="CW729" s="6">
        <f>SUMIF(CX$67:CX$97,$D729,CZ$67:CZ$97)</f>
        <v>0</v>
      </c>
      <c r="CX729" s="9"/>
      <c r="CY729" s="10"/>
      <c r="CZ729" s="11"/>
      <c r="DA729" s="6">
        <f>SUMIF(DB$67:DB$97,$D729,DD$67:DD$97)</f>
        <v>0</v>
      </c>
      <c r="DB729" s="9"/>
      <c r="DC729" s="10"/>
      <c r="DD729" s="11"/>
      <c r="DE729" s="6">
        <f>SUMIF(DF$67:DF$97,$D729,DH$67:DH$97)</f>
        <v>0</v>
      </c>
      <c r="DF729" s="9"/>
      <c r="DG729" s="10"/>
      <c r="DH729" s="11"/>
      <c r="DI729" s="6">
        <f>SUMIF(DJ$67:DJ$97,$D729,DL$67:DL$97)</f>
        <v>0</v>
      </c>
      <c r="DJ729" s="9"/>
      <c r="DK729" s="10"/>
      <c r="DL729" s="11"/>
      <c r="DM729" s="6">
        <f>SUMIF(DN$67:DN$97,$D729,DP$67:DP$97)</f>
        <v>0</v>
      </c>
      <c r="DN729" s="9"/>
      <c r="DO729" s="10"/>
      <c r="DP729" s="11"/>
      <c r="DQ729" s="6">
        <f>SUMIF(DR$67:DR$97,$D729,DT$67:DT$97)</f>
        <v>0</v>
      </c>
      <c r="DR729" s="9"/>
      <c r="DS729" s="10"/>
      <c r="DT729" s="11"/>
      <c r="DU729" s="6">
        <f>SUMIF(DV$67:DV$97,$D729,DX$67:DX$97)</f>
        <v>0</v>
      </c>
      <c r="DV729" s="9"/>
      <c r="DW729" s="10"/>
      <c r="DX729" s="11"/>
      <c r="DY729" s="6">
        <f>SUMIF(DZ$67:DZ$97,$D729,EB$67:EB$97)</f>
        <v>0</v>
      </c>
      <c r="DZ729" s="9"/>
      <c r="EA729" s="10"/>
      <c r="EB729" s="11"/>
      <c r="EC729" s="6">
        <f>SUMIF(ED$67:ED$97,$D729,EF$67:EF$97)</f>
        <v>0</v>
      </c>
      <c r="ED729" s="9"/>
      <c r="EE729" s="10"/>
      <c r="EF729" s="11"/>
      <c r="EG729" s="6">
        <f>SUMIF(EH$67:EH$97,$D729,EJ$67:EJ$97)</f>
        <v>0</v>
      </c>
      <c r="EH729" s="9"/>
      <c r="EI729" s="10"/>
      <c r="EJ729" s="11"/>
      <c r="EK729" s="6">
        <f>SUMIF(EL$67:EL$97,$D729,EN$67:EN$97)</f>
        <v>0</v>
      </c>
      <c r="EL729" s="9"/>
      <c r="EM729" s="10"/>
      <c r="EN729" s="11"/>
      <c r="EO729" s="6">
        <f>SUMIF(EP$67:EP$97,$D729,ER$67:ER$97)</f>
        <v>0</v>
      </c>
      <c r="EP729" s="9"/>
      <c r="EQ729" s="10"/>
      <c r="ER729" s="11"/>
      <c r="ES729" s="6">
        <f>SUMIF(ET$67:ET$97,$D729,EV$67:EV$97)</f>
        <v>0</v>
      </c>
      <c r="ET729" s="9"/>
      <c r="EU729" s="10"/>
      <c r="EV729" s="11"/>
      <c r="EW729" s="6">
        <f>SUMIF(EX$67:EX$97,$D729,EZ$67:EZ$97)</f>
        <v>0</v>
      </c>
      <c r="EX729" s="9"/>
      <c r="EY729" s="10"/>
      <c r="EZ729" s="11"/>
      <c r="FA729" s="6">
        <f>SUMIF(FB$67:FB$97,$D729,FD$67:FD$97)</f>
        <v>0</v>
      </c>
      <c r="FB729" s="9"/>
      <c r="FC729" s="10"/>
      <c r="FD729" s="11"/>
      <c r="FE729" s="6">
        <f>SUMIF(FF$67:FF$97,$D729,FH$67:FH$97)</f>
        <v>0</v>
      </c>
      <c r="FF729" s="9"/>
      <c r="FG729" s="10"/>
      <c r="FH729" s="11"/>
      <c r="FI729" s="6">
        <f>SUMIF(FJ$67:FJ$97,$D729,FL$67:FL$97)</f>
        <v>0</v>
      </c>
      <c r="FJ729" s="9"/>
      <c r="FK729" s="10"/>
      <c r="FL729" s="11"/>
      <c r="FM729" s="6">
        <f>SUMIF(FN$67:FN$97,$D729,FP$67:FP$97)</f>
        <v>0</v>
      </c>
      <c r="FN729" s="9"/>
      <c r="FO729" s="10"/>
      <c r="FP729" s="11"/>
      <c r="FQ729" s="6">
        <f>SUMIF(FR$67:FR$97,$D729,FT$67:FT$97)</f>
        <v>0</v>
      </c>
      <c r="FR729" s="9"/>
      <c r="FS729" s="10"/>
      <c r="FT729" s="11"/>
      <c r="FU729" s="6">
        <f>SUMIF(FV$67:FV$97,$D729,FX$67:FX$97)</f>
        <v>0</v>
      </c>
      <c r="FV729" s="9"/>
      <c r="FW729" s="10"/>
      <c r="FX729" s="11"/>
      <c r="FY729" s="6">
        <f>SUMIF(FZ$67:FZ$97,$D729,GB$67:GB$97)</f>
        <v>0</v>
      </c>
      <c r="FZ729" s="9"/>
      <c r="GA729" s="10"/>
      <c r="GB729" s="11"/>
      <c r="GC729" s="6">
        <f>SUMIF(GD$67:GD$97,$D729,GF$67:GF$97)</f>
        <v>0</v>
      </c>
      <c r="GD729" s="9"/>
      <c r="GE729" s="10"/>
      <c r="GF729" s="11"/>
      <c r="GG729" s="6">
        <f>SUMIF(GH$67:GH$97,$D729,GJ$67:GJ$97)</f>
        <v>0</v>
      </c>
      <c r="GH729" s="9"/>
      <c r="GI729" s="10"/>
      <c r="GJ729" s="11"/>
      <c r="GK729" s="6">
        <f>SUMIF(GL$67:GL$97,$D729,GN$67:GN$97)</f>
        <v>0</v>
      </c>
      <c r="GL729" s="9"/>
      <c r="GM729" s="10"/>
      <c r="GN729" s="11"/>
      <c r="GO729" s="6">
        <f>SUMIF(GP$67:GP$97,$D729,GR$67:GR$97)</f>
        <v>0</v>
      </c>
      <c r="GP729" s="9"/>
      <c r="GQ729" s="10"/>
      <c r="GR729" s="11"/>
      <c r="GS729" s="6">
        <f>SUMIF(GT$67:GT$97,$D729,GV$67:GV$97)</f>
        <v>0</v>
      </c>
      <c r="GT729" s="9"/>
      <c r="GU729" s="10"/>
      <c r="GV729" s="20"/>
      <c r="GW729" s="19">
        <f t="shared" si="17"/>
        <v>0</v>
      </c>
      <c r="GX729" s="472"/>
      <c r="GY729" s="473"/>
    </row>
    <row r="730" spans="1:207" ht="30.75" customHeight="1">
      <c r="A730" s="210" t="s">
        <v>78</v>
      </c>
      <c r="B730" s="470"/>
      <c r="C730" s="449" t="s">
        <v>534</v>
      </c>
      <c r="D730" s="445" t="s">
        <v>487</v>
      </c>
      <c r="E730" s="206">
        <f>SUMIF(F$98:F$128,$D730,H$98:H$128)</f>
        <v>0</v>
      </c>
      <c r="F730" s="9"/>
      <c r="G730" s="10"/>
      <c r="H730" s="11"/>
      <c r="I730" s="6">
        <f>SUMIF(J$98:J$128,$D730,L$98:L$128)</f>
        <v>0</v>
      </c>
      <c r="J730" s="9"/>
      <c r="K730" s="10"/>
      <c r="L730" s="11"/>
      <c r="M730" s="6">
        <f>SUMIF(N$98:N$128,$D730,P$98:P$128)</f>
        <v>0</v>
      </c>
      <c r="N730" s="9"/>
      <c r="O730" s="10"/>
      <c r="P730" s="11"/>
      <c r="Q730" s="6">
        <f>SUMIF(R$98:R$128,$D730,T$98:T$128)</f>
        <v>0</v>
      </c>
      <c r="R730" s="9"/>
      <c r="S730" s="10"/>
      <c r="T730" s="11"/>
      <c r="U730" s="6">
        <f>SUMIF(V$98:V$128,$D730,X$98:X$128)</f>
        <v>0</v>
      </c>
      <c r="V730" s="9"/>
      <c r="W730" s="10"/>
      <c r="X730" s="11"/>
      <c r="Y730" s="6">
        <f>SUMIF(Z$98:Z$128,$D730,AB$98:AB$128)</f>
        <v>0</v>
      </c>
      <c r="Z730" s="9"/>
      <c r="AA730" s="10"/>
      <c r="AB730" s="11"/>
      <c r="AC730" s="6">
        <f>SUMIF(AD$98:AD$128,$D730,AF$98:AF$128)</f>
        <v>0</v>
      </c>
      <c r="AD730" s="9"/>
      <c r="AE730" s="10"/>
      <c r="AF730" s="11"/>
      <c r="AG730" s="6">
        <f>SUMIF(AH$98:AH$128,$D730,AJ$98:AJ$128)</f>
        <v>0</v>
      </c>
      <c r="AH730" s="9"/>
      <c r="AI730" s="10"/>
      <c r="AJ730" s="11"/>
      <c r="AK730" s="6">
        <f>SUMIF(AL$98:AL$128,$D730,AN$98:AN$128)</f>
        <v>0</v>
      </c>
      <c r="AL730" s="9"/>
      <c r="AM730" s="10"/>
      <c r="AN730" s="11"/>
      <c r="AO730" s="6">
        <f>SUMIF(AP$98:AP$128,$D730,AR$98:AR$128)</f>
        <v>0</v>
      </c>
      <c r="AP730" s="9"/>
      <c r="AQ730" s="10"/>
      <c r="AR730" s="11"/>
      <c r="AS730" s="6">
        <f>SUMIF(AT$98:AT$128,$D730,AV$98:AV$128)</f>
        <v>0</v>
      </c>
      <c r="AT730" s="9"/>
      <c r="AU730" s="10"/>
      <c r="AV730" s="11"/>
      <c r="AW730" s="6">
        <f>SUMIF(AX$98:AX$128,$D730,AZ$98:AZ$128)</f>
        <v>0</v>
      </c>
      <c r="AX730" s="9"/>
      <c r="AY730" s="10"/>
      <c r="AZ730" s="11"/>
      <c r="BA730" s="6">
        <f>SUMIF(BB$98:BB$128,$D730,BD$98:BD$128)</f>
        <v>0</v>
      </c>
      <c r="BB730" s="9"/>
      <c r="BC730" s="10"/>
      <c r="BD730" s="11"/>
      <c r="BE730" s="6">
        <f>SUMIF(BF$98:BF$128,$D730,BH$98:BH$128)</f>
        <v>0</v>
      </c>
      <c r="BF730" s="9"/>
      <c r="BG730" s="10"/>
      <c r="BH730" s="11"/>
      <c r="BI730" s="6">
        <f>SUMIF(BJ$98:BJ$128,$D730,BL$98:BL$128)</f>
        <v>0</v>
      </c>
      <c r="BJ730" s="9"/>
      <c r="BK730" s="10"/>
      <c r="BL730" s="11"/>
      <c r="BM730" s="6">
        <f>SUMIF(BN$98:BN$128,$D730,BP$98:BP$128)</f>
        <v>0</v>
      </c>
      <c r="BN730" s="9"/>
      <c r="BO730" s="10"/>
      <c r="BP730" s="11"/>
      <c r="BQ730" s="6">
        <f>SUMIF(BR$98:BR$128,$D730,BT$98:BT$128)</f>
        <v>0</v>
      </c>
      <c r="BR730" s="9"/>
      <c r="BS730" s="10"/>
      <c r="BT730" s="11"/>
      <c r="BU730" s="6">
        <f>SUMIF(BV$98:BV$128,$D730,BX$98:BX$128)</f>
        <v>0</v>
      </c>
      <c r="BV730" s="9"/>
      <c r="BW730" s="10"/>
      <c r="BX730" s="11"/>
      <c r="BY730" s="6">
        <f>SUMIF(BZ$98:BZ$128,$D730,CB$98:CB$128)</f>
        <v>0</v>
      </c>
      <c r="BZ730" s="9"/>
      <c r="CA730" s="10"/>
      <c r="CB730" s="11"/>
      <c r="CC730" s="6">
        <f>SUMIF(CD$98:CD$128,$D730,CF$98:CF$128)</f>
        <v>0</v>
      </c>
      <c r="CD730" s="9"/>
      <c r="CE730" s="10"/>
      <c r="CF730" s="11"/>
      <c r="CG730" s="6">
        <f>SUMIF(CH$98:CH$128,$D730,CJ$98:CJ$128)</f>
        <v>0</v>
      </c>
      <c r="CH730" s="9"/>
      <c r="CI730" s="10"/>
      <c r="CJ730" s="11"/>
      <c r="CK730" s="6">
        <f>SUMIF(CL$98:CL$128,$D730,CN$98:CN$128)</f>
        <v>0</v>
      </c>
      <c r="CL730" s="9"/>
      <c r="CM730" s="10"/>
      <c r="CN730" s="11"/>
      <c r="CO730" s="6">
        <f>SUMIF(CP$98:CP$128,$D730,CR$98:CR$128)</f>
        <v>0</v>
      </c>
      <c r="CP730" s="9"/>
      <c r="CQ730" s="10"/>
      <c r="CR730" s="11"/>
      <c r="CS730" s="6">
        <f>SUMIF(CT$98:CT$128,$D730,CV$98:CV$128)</f>
        <v>0</v>
      </c>
      <c r="CT730" s="9"/>
      <c r="CU730" s="10"/>
      <c r="CV730" s="11"/>
      <c r="CW730" s="6">
        <f>SUMIF(CX$98:CX$128,$D730,CZ$98:CZ$128)</f>
        <v>0</v>
      </c>
      <c r="CX730" s="9"/>
      <c r="CY730" s="10"/>
      <c r="CZ730" s="11"/>
      <c r="DA730" s="6">
        <f>SUMIF(DB$98:DB$128,$D730,DD$98:DD$128)</f>
        <v>0</v>
      </c>
      <c r="DB730" s="9"/>
      <c r="DC730" s="10"/>
      <c r="DD730" s="11"/>
      <c r="DE730" s="6">
        <f>SUMIF(DF$98:DF$128,$D730,DH$98:DH$128)</f>
        <v>0</v>
      </c>
      <c r="DF730" s="9"/>
      <c r="DG730" s="10"/>
      <c r="DH730" s="11"/>
      <c r="DI730" s="6">
        <f>SUMIF(DJ$98:DJ$128,$D730,DL$98:DL$128)</f>
        <v>0</v>
      </c>
      <c r="DJ730" s="9"/>
      <c r="DK730" s="10"/>
      <c r="DL730" s="11"/>
      <c r="DM730" s="6">
        <f>SUMIF(DN$98:DN$128,$D730,DP$98:DP$128)</f>
        <v>0</v>
      </c>
      <c r="DN730" s="9"/>
      <c r="DO730" s="10"/>
      <c r="DP730" s="11"/>
      <c r="DQ730" s="6">
        <f>SUMIF(DR$98:DR$128,$D730,DT$98:DT$128)</f>
        <v>0</v>
      </c>
      <c r="DR730" s="9"/>
      <c r="DS730" s="10"/>
      <c r="DT730" s="11"/>
      <c r="DU730" s="6">
        <f>SUMIF(DV$98:DV$128,$D730,DX$98:DX$128)</f>
        <v>0</v>
      </c>
      <c r="DV730" s="9"/>
      <c r="DW730" s="10"/>
      <c r="DX730" s="11"/>
      <c r="DY730" s="6">
        <f>SUMIF(DZ$98:DZ$128,$D730,EB$98:EB$128)</f>
        <v>0</v>
      </c>
      <c r="DZ730" s="9"/>
      <c r="EA730" s="10"/>
      <c r="EB730" s="11"/>
      <c r="EC730" s="6">
        <f>SUMIF(ED$98:ED$128,$D730,EF$98:EF$128)</f>
        <v>0</v>
      </c>
      <c r="ED730" s="9"/>
      <c r="EE730" s="10"/>
      <c r="EF730" s="11"/>
      <c r="EG730" s="6">
        <f>SUMIF(EH$98:EH$128,$D730,EJ$98:EJ$128)</f>
        <v>0</v>
      </c>
      <c r="EH730" s="9"/>
      <c r="EI730" s="10"/>
      <c r="EJ730" s="11"/>
      <c r="EK730" s="6">
        <f>SUMIF(EL$98:EL$128,$D730,EN$98:EN$128)</f>
        <v>0</v>
      </c>
      <c r="EL730" s="9"/>
      <c r="EM730" s="10"/>
      <c r="EN730" s="11"/>
      <c r="EO730" s="6">
        <f>SUMIF(EP$98:EP$128,$D730,ER$98:ER$128)</f>
        <v>0</v>
      </c>
      <c r="EP730" s="9"/>
      <c r="EQ730" s="10"/>
      <c r="ER730" s="11"/>
      <c r="ES730" s="6">
        <f>SUMIF(ET$98:ET$128,$D730,EV$98:EV$128)</f>
        <v>0</v>
      </c>
      <c r="ET730" s="9"/>
      <c r="EU730" s="10"/>
      <c r="EV730" s="11"/>
      <c r="EW730" s="6">
        <f>SUMIF(EX$98:EX$128,$D730,EZ$98:EZ$128)</f>
        <v>0</v>
      </c>
      <c r="EX730" s="9"/>
      <c r="EY730" s="10"/>
      <c r="EZ730" s="11"/>
      <c r="FA730" s="6">
        <f>SUMIF(FB$98:FB$128,$D730,FD$98:FD$128)</f>
        <v>0</v>
      </c>
      <c r="FB730" s="9"/>
      <c r="FC730" s="10"/>
      <c r="FD730" s="11"/>
      <c r="FE730" s="6">
        <f>SUMIF(FF$98:FF$128,$D730,FH$98:FH$128)</f>
        <v>0</v>
      </c>
      <c r="FF730" s="9"/>
      <c r="FG730" s="10"/>
      <c r="FH730" s="11"/>
      <c r="FI730" s="6">
        <f>SUMIF(FJ$98:FJ$128,$D730,FL$98:FL$128)</f>
        <v>0</v>
      </c>
      <c r="FJ730" s="9"/>
      <c r="FK730" s="10"/>
      <c r="FL730" s="11"/>
      <c r="FM730" s="6">
        <f>SUMIF(FN$98:FN$128,$D730,FP$98:FP$128)</f>
        <v>0</v>
      </c>
      <c r="FN730" s="9"/>
      <c r="FO730" s="10"/>
      <c r="FP730" s="11"/>
      <c r="FQ730" s="6">
        <f>SUMIF(FR$98:FR$128,$D730,FT$98:FT$128)</f>
        <v>0</v>
      </c>
      <c r="FR730" s="9"/>
      <c r="FS730" s="10"/>
      <c r="FT730" s="11"/>
      <c r="FU730" s="6">
        <f>SUMIF(FV$98:FV$128,$D730,FX$98:FX$128)</f>
        <v>0</v>
      </c>
      <c r="FV730" s="9"/>
      <c r="FW730" s="10"/>
      <c r="FX730" s="11"/>
      <c r="FY730" s="6">
        <f>SUMIF(FZ$98:FZ$128,$D730,GB$98:GB$128)</f>
        <v>0</v>
      </c>
      <c r="FZ730" s="9"/>
      <c r="GA730" s="10"/>
      <c r="GB730" s="11"/>
      <c r="GC730" s="6">
        <f>SUMIF(GD$98:GD$128,$D730,GF$98:GF$128)</f>
        <v>0</v>
      </c>
      <c r="GD730" s="9"/>
      <c r="GE730" s="10"/>
      <c r="GF730" s="11"/>
      <c r="GG730" s="6">
        <f>SUMIF(GH$98:GH$128,$D730,GJ$98:GJ$128)</f>
        <v>0</v>
      </c>
      <c r="GH730" s="9"/>
      <c r="GI730" s="10"/>
      <c r="GJ730" s="11"/>
      <c r="GK730" s="6">
        <f>SUMIF(GL$98:GL$128,$D730,GN$98:GN$128)</f>
        <v>0</v>
      </c>
      <c r="GL730" s="9"/>
      <c r="GM730" s="10"/>
      <c r="GN730" s="11"/>
      <c r="GO730" s="6">
        <f>SUMIF(GP$98:GP$128,$D730,GR$98:GR$128)</f>
        <v>0</v>
      </c>
      <c r="GP730" s="9"/>
      <c r="GQ730" s="10"/>
      <c r="GR730" s="11"/>
      <c r="GS730" s="6">
        <f>SUMIF(GT$98:GT$128,$D730,GV$98:GV$128)</f>
        <v>0</v>
      </c>
      <c r="GT730" s="9"/>
      <c r="GU730" s="10"/>
      <c r="GV730" s="20"/>
      <c r="GW730" s="19">
        <f t="shared" si="17"/>
        <v>0</v>
      </c>
      <c r="GX730" s="472"/>
      <c r="GY730" s="473"/>
    </row>
    <row r="731" spans="1:207" ht="30.75" customHeight="1">
      <c r="A731" s="210" t="s">
        <v>79</v>
      </c>
      <c r="B731" s="470"/>
      <c r="C731" s="449" t="s">
        <v>534</v>
      </c>
      <c r="D731" s="445" t="s">
        <v>487</v>
      </c>
      <c r="E731" s="206">
        <f>SUMIF(F$129:F$159,$D731,H$129:H$159)</f>
        <v>0</v>
      </c>
      <c r="F731" s="9"/>
      <c r="G731" s="10"/>
      <c r="H731" s="11"/>
      <c r="I731" s="6">
        <f>SUMIF(J$129:J$159,$D731,L$129:L$159)</f>
        <v>0</v>
      </c>
      <c r="J731" s="9"/>
      <c r="K731" s="10"/>
      <c r="L731" s="11"/>
      <c r="M731" s="6">
        <f>SUMIF(N$129:N$159,$D731,P$129:P$159)</f>
        <v>0</v>
      </c>
      <c r="N731" s="9"/>
      <c r="O731" s="10"/>
      <c r="P731" s="11"/>
      <c r="Q731" s="6">
        <f>SUMIF(R$129:R$159,$D731,T$129:T$159)</f>
        <v>0</v>
      </c>
      <c r="R731" s="9"/>
      <c r="S731" s="10"/>
      <c r="T731" s="11"/>
      <c r="U731" s="6">
        <f>SUMIF(V$129:V$159,$D731,X$129:X$159)</f>
        <v>0</v>
      </c>
      <c r="V731" s="9"/>
      <c r="W731" s="10"/>
      <c r="X731" s="11"/>
      <c r="Y731" s="6">
        <f>SUMIF(Z$129:Z$159,$D731,AB$129:AB$159)</f>
        <v>0</v>
      </c>
      <c r="Z731" s="9"/>
      <c r="AA731" s="10"/>
      <c r="AB731" s="11"/>
      <c r="AC731" s="6">
        <f>SUMIF(AD$129:AD$159,$D731,AF$129:AF$159)</f>
        <v>0</v>
      </c>
      <c r="AD731" s="9"/>
      <c r="AE731" s="10"/>
      <c r="AF731" s="11"/>
      <c r="AG731" s="6">
        <f>SUMIF(AH$129:AH$159,$D731,AJ$129:AJ$159)</f>
        <v>0</v>
      </c>
      <c r="AH731" s="9"/>
      <c r="AI731" s="10"/>
      <c r="AJ731" s="11"/>
      <c r="AK731" s="6">
        <f>SUMIF(AL$129:AL$159,$D731,AN$129:AN$159)</f>
        <v>0</v>
      </c>
      <c r="AL731" s="9"/>
      <c r="AM731" s="10"/>
      <c r="AN731" s="11"/>
      <c r="AO731" s="6">
        <f>SUMIF(AP$129:AP$159,$D731,AR$129:AR$159)</f>
        <v>0</v>
      </c>
      <c r="AP731" s="9"/>
      <c r="AQ731" s="10"/>
      <c r="AR731" s="11"/>
      <c r="AS731" s="6">
        <f>SUMIF(AT$129:AT$159,$D731,AV$129:AV$159)</f>
        <v>0</v>
      </c>
      <c r="AT731" s="9"/>
      <c r="AU731" s="10"/>
      <c r="AV731" s="11"/>
      <c r="AW731" s="6">
        <f>SUMIF(AX$129:AX$159,$D731,AZ$129:AZ$159)</f>
        <v>0</v>
      </c>
      <c r="AX731" s="9"/>
      <c r="AY731" s="10"/>
      <c r="AZ731" s="11"/>
      <c r="BA731" s="6">
        <f>SUMIF(BB$129:BB$159,$D731,BD$129:BD$159)</f>
        <v>0</v>
      </c>
      <c r="BB731" s="9"/>
      <c r="BC731" s="10"/>
      <c r="BD731" s="11"/>
      <c r="BE731" s="6">
        <f>SUMIF(BF$129:BF$159,$D731,BH$129:BH$159)</f>
        <v>0</v>
      </c>
      <c r="BF731" s="9"/>
      <c r="BG731" s="10"/>
      <c r="BH731" s="11"/>
      <c r="BI731" s="6">
        <f>SUMIF(BJ$129:BJ$159,$D731,BL$129:BL$159)</f>
        <v>0</v>
      </c>
      <c r="BJ731" s="9"/>
      <c r="BK731" s="10"/>
      <c r="BL731" s="11"/>
      <c r="BM731" s="6">
        <f>SUMIF(BN$129:BN$159,$D731,BP$129:BP$159)</f>
        <v>0</v>
      </c>
      <c r="BN731" s="9"/>
      <c r="BO731" s="10"/>
      <c r="BP731" s="11"/>
      <c r="BQ731" s="6">
        <f>SUMIF(BR$129:BR$159,$D731,BT$129:BT$159)</f>
        <v>0</v>
      </c>
      <c r="BR731" s="9"/>
      <c r="BS731" s="10"/>
      <c r="BT731" s="11"/>
      <c r="BU731" s="6">
        <f>SUMIF(BV$129:BV$159,$D731,BX$129:BX$159)</f>
        <v>0</v>
      </c>
      <c r="BV731" s="9"/>
      <c r="BW731" s="10"/>
      <c r="BX731" s="11"/>
      <c r="BY731" s="6">
        <f>SUMIF(BZ$129:BZ$159,$D731,CB$129:CB$159)</f>
        <v>0</v>
      </c>
      <c r="BZ731" s="9"/>
      <c r="CA731" s="10"/>
      <c r="CB731" s="11"/>
      <c r="CC731" s="6">
        <f>SUMIF(CD$129:CD$159,$D731,CF$129:CF$159)</f>
        <v>0</v>
      </c>
      <c r="CD731" s="9"/>
      <c r="CE731" s="10"/>
      <c r="CF731" s="11"/>
      <c r="CG731" s="6">
        <f>SUMIF(CH$129:CH$159,$D731,CJ$129:CJ$159)</f>
        <v>0</v>
      </c>
      <c r="CH731" s="9"/>
      <c r="CI731" s="10"/>
      <c r="CJ731" s="11"/>
      <c r="CK731" s="6">
        <f>SUMIF(CL$129:CL$159,$D731,CN$129:CN$159)</f>
        <v>0</v>
      </c>
      <c r="CL731" s="9"/>
      <c r="CM731" s="10"/>
      <c r="CN731" s="11"/>
      <c r="CO731" s="6">
        <f>SUMIF(CP$129:CP$159,$D731,CR$129:CR$159)</f>
        <v>0</v>
      </c>
      <c r="CP731" s="9"/>
      <c r="CQ731" s="10"/>
      <c r="CR731" s="11"/>
      <c r="CS731" s="6">
        <f>SUMIF(CT$129:CT$159,$D731,CV$129:CV$159)</f>
        <v>0</v>
      </c>
      <c r="CT731" s="9"/>
      <c r="CU731" s="10"/>
      <c r="CV731" s="11"/>
      <c r="CW731" s="6">
        <f>SUMIF(CX$129:CX$159,$D731,CZ$129:CZ$159)</f>
        <v>0</v>
      </c>
      <c r="CX731" s="9"/>
      <c r="CY731" s="10"/>
      <c r="CZ731" s="11"/>
      <c r="DA731" s="6">
        <f>SUMIF(DB$129:DB$159,$D731,DD$129:DD$159)</f>
        <v>0</v>
      </c>
      <c r="DB731" s="9"/>
      <c r="DC731" s="10"/>
      <c r="DD731" s="11"/>
      <c r="DE731" s="6">
        <f>SUMIF(DF$129:DF$159,$D731,DH$129:DH$159)</f>
        <v>0</v>
      </c>
      <c r="DF731" s="9"/>
      <c r="DG731" s="10"/>
      <c r="DH731" s="11"/>
      <c r="DI731" s="6">
        <f>SUMIF(DJ$129:DJ$159,$D731,DL$129:DL$159)</f>
        <v>0</v>
      </c>
      <c r="DJ731" s="9"/>
      <c r="DK731" s="10"/>
      <c r="DL731" s="11"/>
      <c r="DM731" s="6">
        <f>SUMIF(DN$129:DN$159,$D731,DP$129:DP$159)</f>
        <v>0</v>
      </c>
      <c r="DN731" s="9"/>
      <c r="DO731" s="10"/>
      <c r="DP731" s="11"/>
      <c r="DQ731" s="6">
        <f>SUMIF(DR$129:DR$159,$D731,DT$129:DT$159)</f>
        <v>0</v>
      </c>
      <c r="DR731" s="9"/>
      <c r="DS731" s="10"/>
      <c r="DT731" s="11"/>
      <c r="DU731" s="6">
        <f>SUMIF(DV$129:DV$159,$D731,DX$129:DX$159)</f>
        <v>0</v>
      </c>
      <c r="DV731" s="9"/>
      <c r="DW731" s="10"/>
      <c r="DX731" s="11"/>
      <c r="DY731" s="6">
        <f>SUMIF(DZ$129:DZ$159,$D731,EB$129:EB$159)</f>
        <v>0</v>
      </c>
      <c r="DZ731" s="9"/>
      <c r="EA731" s="10"/>
      <c r="EB731" s="11"/>
      <c r="EC731" s="6">
        <f>SUMIF(ED$129:ED$159,$D731,EF$129:EF$159)</f>
        <v>0</v>
      </c>
      <c r="ED731" s="9"/>
      <c r="EE731" s="10"/>
      <c r="EF731" s="11"/>
      <c r="EG731" s="6">
        <f>SUMIF(EH$129:EH$159,$D731,EJ$129:EJ$159)</f>
        <v>0</v>
      </c>
      <c r="EH731" s="9"/>
      <c r="EI731" s="10"/>
      <c r="EJ731" s="11"/>
      <c r="EK731" s="6">
        <f>SUMIF(EL$129:EL$159,$D731,EN$129:EN$159)</f>
        <v>0</v>
      </c>
      <c r="EL731" s="9"/>
      <c r="EM731" s="10"/>
      <c r="EN731" s="11"/>
      <c r="EO731" s="6">
        <f>SUMIF(EP$129:EP$159,$D731,ER$129:ER$159)</f>
        <v>0</v>
      </c>
      <c r="EP731" s="9"/>
      <c r="EQ731" s="10"/>
      <c r="ER731" s="11"/>
      <c r="ES731" s="6">
        <f>SUMIF(ET$129:ET$159,$D731,EV$129:EV$159)</f>
        <v>0</v>
      </c>
      <c r="ET731" s="9"/>
      <c r="EU731" s="10"/>
      <c r="EV731" s="11"/>
      <c r="EW731" s="6">
        <f>SUMIF(EX$129:EX$159,$D731,EZ$129:EZ$159)</f>
        <v>0</v>
      </c>
      <c r="EX731" s="9"/>
      <c r="EY731" s="10"/>
      <c r="EZ731" s="11"/>
      <c r="FA731" s="6">
        <f>SUMIF(FB$129:FB$159,$D731,FD$129:FD$159)</f>
        <v>0</v>
      </c>
      <c r="FB731" s="9"/>
      <c r="FC731" s="10"/>
      <c r="FD731" s="11"/>
      <c r="FE731" s="6">
        <f>SUMIF(FF$129:FF$159,$D731,FH$129:FH$159)</f>
        <v>0</v>
      </c>
      <c r="FF731" s="9"/>
      <c r="FG731" s="10"/>
      <c r="FH731" s="11"/>
      <c r="FI731" s="6">
        <f>SUMIF(FJ$129:FJ$159,$D731,FL$129:FL$159)</f>
        <v>0</v>
      </c>
      <c r="FJ731" s="9"/>
      <c r="FK731" s="10"/>
      <c r="FL731" s="11"/>
      <c r="FM731" s="6">
        <f>SUMIF(FN$129:FN$159,$D731,FP$129:FP$159)</f>
        <v>0</v>
      </c>
      <c r="FN731" s="9"/>
      <c r="FO731" s="10"/>
      <c r="FP731" s="11"/>
      <c r="FQ731" s="6">
        <f>SUMIF(FR$129:FR$159,$D731,FT$129:FT$159)</f>
        <v>0</v>
      </c>
      <c r="FR731" s="9"/>
      <c r="FS731" s="10"/>
      <c r="FT731" s="11"/>
      <c r="FU731" s="6">
        <f>SUMIF(FV$129:FV$159,$D731,FX$129:FX$159)</f>
        <v>0</v>
      </c>
      <c r="FV731" s="9"/>
      <c r="FW731" s="10"/>
      <c r="FX731" s="11"/>
      <c r="FY731" s="6">
        <f>SUMIF(FZ$129:FZ$159,$D731,GB$129:GB$159)</f>
        <v>0</v>
      </c>
      <c r="FZ731" s="9"/>
      <c r="GA731" s="10"/>
      <c r="GB731" s="11"/>
      <c r="GC731" s="6">
        <f>SUMIF(GD$129:GD$159,$D731,GF$129:GF$159)</f>
        <v>0</v>
      </c>
      <c r="GD731" s="9"/>
      <c r="GE731" s="10"/>
      <c r="GF731" s="11"/>
      <c r="GG731" s="6">
        <f>SUMIF(GH$129:GH$159,$D731,GJ$129:GJ$159)</f>
        <v>0</v>
      </c>
      <c r="GH731" s="9"/>
      <c r="GI731" s="10"/>
      <c r="GJ731" s="11"/>
      <c r="GK731" s="6">
        <f>SUMIF(GL$129:GL$159,$D731,GN$129:GN$159)</f>
        <v>0</v>
      </c>
      <c r="GL731" s="9"/>
      <c r="GM731" s="10"/>
      <c r="GN731" s="11"/>
      <c r="GO731" s="6">
        <f>SUMIF(GP$129:GP$159,$D731,GR$129:GR$159)</f>
        <v>0</v>
      </c>
      <c r="GP731" s="9"/>
      <c r="GQ731" s="10"/>
      <c r="GR731" s="11"/>
      <c r="GS731" s="6">
        <f>SUMIF(GT$129:GT$159,$D731,GV$129:GV$159)</f>
        <v>0</v>
      </c>
      <c r="GT731" s="9"/>
      <c r="GU731" s="10"/>
      <c r="GV731" s="20"/>
      <c r="GW731" s="19">
        <f t="shared" si="17"/>
        <v>0</v>
      </c>
      <c r="GX731" s="472"/>
      <c r="GY731" s="473"/>
    </row>
    <row r="732" spans="1:207" ht="30.75" customHeight="1">
      <c r="A732" s="210" t="s">
        <v>80</v>
      </c>
      <c r="B732" s="470"/>
      <c r="C732" s="449" t="s">
        <v>534</v>
      </c>
      <c r="D732" s="445" t="s">
        <v>487</v>
      </c>
      <c r="E732" s="206">
        <f>SUMIF(F$160:F$190,$D732,H$160:H$190)</f>
        <v>0</v>
      </c>
      <c r="F732" s="9"/>
      <c r="G732" s="10"/>
      <c r="H732" s="11"/>
      <c r="I732" s="6">
        <f>SUMIF(J$160:J$190,$D732,L$160:L$190)</f>
        <v>0</v>
      </c>
      <c r="J732" s="9"/>
      <c r="K732" s="10"/>
      <c r="L732" s="11"/>
      <c r="M732" s="6">
        <f>SUMIF(N$160:N$190,$D732,P$160:P$190)</f>
        <v>0</v>
      </c>
      <c r="N732" s="9"/>
      <c r="O732" s="10"/>
      <c r="P732" s="11"/>
      <c r="Q732" s="6">
        <f>SUMIF(R$160:R$190,$D732,T$160:T$190)</f>
        <v>0</v>
      </c>
      <c r="R732" s="9"/>
      <c r="S732" s="10"/>
      <c r="T732" s="11"/>
      <c r="U732" s="6">
        <f>SUMIF(V$160:V$190,$D732,X$160:X$190)</f>
        <v>0</v>
      </c>
      <c r="V732" s="9"/>
      <c r="W732" s="10"/>
      <c r="X732" s="11"/>
      <c r="Y732" s="6">
        <f>SUMIF(Z$160:Z$190,$D732,AB$160:AB$190)</f>
        <v>0</v>
      </c>
      <c r="Z732" s="9"/>
      <c r="AA732" s="10"/>
      <c r="AB732" s="11"/>
      <c r="AC732" s="6">
        <f>SUMIF(AD$160:AD$190,$D732,AF$160:AF$190)</f>
        <v>0</v>
      </c>
      <c r="AD732" s="9"/>
      <c r="AE732" s="10"/>
      <c r="AF732" s="11"/>
      <c r="AG732" s="6">
        <f>SUMIF(AH$160:AH$190,$D732,AJ$160:AJ$190)</f>
        <v>0</v>
      </c>
      <c r="AH732" s="9"/>
      <c r="AI732" s="10"/>
      <c r="AJ732" s="11"/>
      <c r="AK732" s="6">
        <f>SUMIF(AL$160:AL$190,$D732,AN$160:AN$190)</f>
        <v>0</v>
      </c>
      <c r="AL732" s="9"/>
      <c r="AM732" s="10"/>
      <c r="AN732" s="11"/>
      <c r="AO732" s="6">
        <f>SUMIF(AP$160:AP$190,$D732,AR$160:AR$190)</f>
        <v>0</v>
      </c>
      <c r="AP732" s="9"/>
      <c r="AQ732" s="10"/>
      <c r="AR732" s="11"/>
      <c r="AS732" s="6">
        <f>SUMIF(AT$160:AT$190,$D732,AV$160:AV$190)</f>
        <v>0</v>
      </c>
      <c r="AT732" s="9"/>
      <c r="AU732" s="10"/>
      <c r="AV732" s="11"/>
      <c r="AW732" s="6">
        <f>SUMIF(AX$160:AX$190,$D732,AZ$160:AZ$190)</f>
        <v>0</v>
      </c>
      <c r="AX732" s="9"/>
      <c r="AY732" s="10"/>
      <c r="AZ732" s="11"/>
      <c r="BA732" s="6">
        <f>SUMIF(BB$160:BB$190,$D732,BD$160:BD$190)</f>
        <v>0</v>
      </c>
      <c r="BB732" s="9"/>
      <c r="BC732" s="10"/>
      <c r="BD732" s="11"/>
      <c r="BE732" s="6">
        <f>SUMIF(BF$160:BF$190,$D732,BH$160:BH$190)</f>
        <v>0</v>
      </c>
      <c r="BF732" s="9"/>
      <c r="BG732" s="10"/>
      <c r="BH732" s="11"/>
      <c r="BI732" s="6">
        <f>SUMIF(BJ$160:BJ$190,$D732,BL$160:BL$190)</f>
        <v>0</v>
      </c>
      <c r="BJ732" s="9"/>
      <c r="BK732" s="10"/>
      <c r="BL732" s="11"/>
      <c r="BM732" s="6">
        <f>SUMIF(BN$160:BN$190,$D732,BP$160:BP$190)</f>
        <v>0</v>
      </c>
      <c r="BN732" s="9"/>
      <c r="BO732" s="10"/>
      <c r="BP732" s="11"/>
      <c r="BQ732" s="6">
        <f>SUMIF(BR$160:BR$190,$D732,BT$160:BT$190)</f>
        <v>0</v>
      </c>
      <c r="BR732" s="9"/>
      <c r="BS732" s="10"/>
      <c r="BT732" s="11"/>
      <c r="BU732" s="6">
        <f>SUMIF(BV$160:BV$190,$D732,BX$160:BX$190)</f>
        <v>0</v>
      </c>
      <c r="BV732" s="9"/>
      <c r="BW732" s="10"/>
      <c r="BX732" s="11"/>
      <c r="BY732" s="6">
        <f>SUMIF(BZ$160:BZ$190,$D732,CB$160:CB$190)</f>
        <v>0</v>
      </c>
      <c r="BZ732" s="9"/>
      <c r="CA732" s="10"/>
      <c r="CB732" s="11"/>
      <c r="CC732" s="6">
        <f>SUMIF(CD$160:CD$190,$D732,CF$160:CF$190)</f>
        <v>0</v>
      </c>
      <c r="CD732" s="9"/>
      <c r="CE732" s="10"/>
      <c r="CF732" s="11"/>
      <c r="CG732" s="6">
        <f>SUMIF(CH$160:CH$190,$D732,CJ$160:CJ$190)</f>
        <v>0</v>
      </c>
      <c r="CH732" s="9"/>
      <c r="CI732" s="10"/>
      <c r="CJ732" s="11"/>
      <c r="CK732" s="6">
        <f>SUMIF(CL$160:CL$190,$D732,CN$160:CN$190)</f>
        <v>0</v>
      </c>
      <c r="CL732" s="9"/>
      <c r="CM732" s="10"/>
      <c r="CN732" s="11"/>
      <c r="CO732" s="6">
        <f>SUMIF(CP$160:CP$190,$D732,CR$160:CR$190)</f>
        <v>0</v>
      </c>
      <c r="CP732" s="9"/>
      <c r="CQ732" s="10"/>
      <c r="CR732" s="11"/>
      <c r="CS732" s="6">
        <f>SUMIF(CT$160:CT$190,$D732,CV$160:CV$190)</f>
        <v>0</v>
      </c>
      <c r="CT732" s="9"/>
      <c r="CU732" s="10"/>
      <c r="CV732" s="11"/>
      <c r="CW732" s="6">
        <f>SUMIF(CX$160:CX$190,$D732,CZ$160:CZ$190)</f>
        <v>0</v>
      </c>
      <c r="CX732" s="9"/>
      <c r="CY732" s="10"/>
      <c r="CZ732" s="11"/>
      <c r="DA732" s="6">
        <f>SUMIF(DB$160:DB$190,$D732,DD$160:DD$190)</f>
        <v>0</v>
      </c>
      <c r="DB732" s="9"/>
      <c r="DC732" s="10"/>
      <c r="DD732" s="11"/>
      <c r="DE732" s="6">
        <f>SUMIF(DF$160:DF$190,$D732,DH$160:DH$190)</f>
        <v>0</v>
      </c>
      <c r="DF732" s="9"/>
      <c r="DG732" s="10"/>
      <c r="DH732" s="11"/>
      <c r="DI732" s="6">
        <f>SUMIF(DJ$160:DJ$190,$D732,DL$160:DL$190)</f>
        <v>0</v>
      </c>
      <c r="DJ732" s="9"/>
      <c r="DK732" s="10"/>
      <c r="DL732" s="11"/>
      <c r="DM732" s="6">
        <f>SUMIF(DN$160:DN$190,$D732,DP$160:DP$190)</f>
        <v>0</v>
      </c>
      <c r="DN732" s="9"/>
      <c r="DO732" s="10"/>
      <c r="DP732" s="11"/>
      <c r="DQ732" s="6">
        <f>SUMIF(DR$160:DR$190,$D732,DT$160:DT$190)</f>
        <v>0</v>
      </c>
      <c r="DR732" s="9"/>
      <c r="DS732" s="10"/>
      <c r="DT732" s="11"/>
      <c r="DU732" s="6">
        <f>SUMIF(DV$160:DV$190,$D732,DX$160:DX$190)</f>
        <v>0</v>
      </c>
      <c r="DV732" s="9"/>
      <c r="DW732" s="10"/>
      <c r="DX732" s="11"/>
      <c r="DY732" s="6">
        <f>SUMIF(DZ$160:DZ$190,$D732,EB$160:EB$190)</f>
        <v>0</v>
      </c>
      <c r="DZ732" s="9"/>
      <c r="EA732" s="10"/>
      <c r="EB732" s="11"/>
      <c r="EC732" s="6">
        <f>SUMIF(ED$160:ED$190,$D732,EF$160:EF$190)</f>
        <v>0</v>
      </c>
      <c r="ED732" s="9"/>
      <c r="EE732" s="10"/>
      <c r="EF732" s="11"/>
      <c r="EG732" s="6">
        <f>SUMIF(EH$160:EH$190,$D732,EJ$160:EJ$190)</f>
        <v>0</v>
      </c>
      <c r="EH732" s="9"/>
      <c r="EI732" s="10"/>
      <c r="EJ732" s="11"/>
      <c r="EK732" s="6">
        <f>SUMIF(EL$160:EL$190,$D732,EN$160:EN$190)</f>
        <v>0</v>
      </c>
      <c r="EL732" s="9"/>
      <c r="EM732" s="10"/>
      <c r="EN732" s="11"/>
      <c r="EO732" s="6">
        <f>SUMIF(EP$160:EP$190,$D732,ER$160:ER$190)</f>
        <v>0</v>
      </c>
      <c r="EP732" s="9"/>
      <c r="EQ732" s="10"/>
      <c r="ER732" s="11"/>
      <c r="ES732" s="6">
        <f>SUMIF(ET$160:ET$190,$D732,EV$160:EV$190)</f>
        <v>0</v>
      </c>
      <c r="ET732" s="9"/>
      <c r="EU732" s="10"/>
      <c r="EV732" s="11"/>
      <c r="EW732" s="6">
        <f>SUMIF(EX$160:EX$190,$D732,EZ$160:EZ$190)</f>
        <v>0</v>
      </c>
      <c r="EX732" s="9"/>
      <c r="EY732" s="10"/>
      <c r="EZ732" s="11"/>
      <c r="FA732" s="6">
        <f>SUMIF(FB$160:FB$190,$D732,FD$160:FD$190)</f>
        <v>0</v>
      </c>
      <c r="FB732" s="9"/>
      <c r="FC732" s="10"/>
      <c r="FD732" s="11"/>
      <c r="FE732" s="6">
        <f>SUMIF(FF$160:FF$190,$D732,FH$160:FH$190)</f>
        <v>0</v>
      </c>
      <c r="FF732" s="9"/>
      <c r="FG732" s="10"/>
      <c r="FH732" s="11"/>
      <c r="FI732" s="6">
        <f>SUMIF(FJ$160:FJ$190,$D732,FL$160:FL$190)</f>
        <v>0</v>
      </c>
      <c r="FJ732" s="9"/>
      <c r="FK732" s="10"/>
      <c r="FL732" s="11"/>
      <c r="FM732" s="6">
        <f>SUMIF(FN$160:FN$190,$D732,FP$160:FP$190)</f>
        <v>0</v>
      </c>
      <c r="FN732" s="9"/>
      <c r="FO732" s="10"/>
      <c r="FP732" s="11"/>
      <c r="FQ732" s="6">
        <f>SUMIF(FR$160:FR$190,$D732,FT$160:FT$190)</f>
        <v>0</v>
      </c>
      <c r="FR732" s="9"/>
      <c r="FS732" s="10"/>
      <c r="FT732" s="11"/>
      <c r="FU732" s="6">
        <f>SUMIF(FV$160:FV$190,$D732,FX$160:FX$190)</f>
        <v>0</v>
      </c>
      <c r="FV732" s="9"/>
      <c r="FW732" s="10"/>
      <c r="FX732" s="11"/>
      <c r="FY732" s="6">
        <f>SUMIF(FZ$160:FZ$190,$D732,GB$160:GB$190)</f>
        <v>0</v>
      </c>
      <c r="FZ732" s="9"/>
      <c r="GA732" s="10"/>
      <c r="GB732" s="11"/>
      <c r="GC732" s="6">
        <f>SUMIF(GD$160:GD$190,$D732,GF$160:GF$190)</f>
        <v>0</v>
      </c>
      <c r="GD732" s="9"/>
      <c r="GE732" s="10"/>
      <c r="GF732" s="11"/>
      <c r="GG732" s="6">
        <f>SUMIF(GH$160:GH$190,$D732,GJ$160:GJ$190)</f>
        <v>0</v>
      </c>
      <c r="GH732" s="9"/>
      <c r="GI732" s="10"/>
      <c r="GJ732" s="11"/>
      <c r="GK732" s="6">
        <f>SUMIF(GL$160:GL$190,$D732,GN$160:GN$190)</f>
        <v>0</v>
      </c>
      <c r="GL732" s="9"/>
      <c r="GM732" s="10"/>
      <c r="GN732" s="11"/>
      <c r="GO732" s="6">
        <f>SUMIF(GP$160:GP$190,$D732,GR$160:GR$190)</f>
        <v>0</v>
      </c>
      <c r="GP732" s="9"/>
      <c r="GQ732" s="10"/>
      <c r="GR732" s="11"/>
      <c r="GS732" s="6">
        <f>SUMIF(GT$160:GT$190,$D732,GV$160:GV$190)</f>
        <v>0</v>
      </c>
      <c r="GT732" s="9"/>
      <c r="GU732" s="10"/>
      <c r="GV732" s="20"/>
      <c r="GW732" s="19">
        <f t="shared" si="17"/>
        <v>0</v>
      </c>
      <c r="GX732" s="472"/>
      <c r="GY732" s="473"/>
    </row>
    <row r="733" spans="1:207" ht="30.75" customHeight="1">
      <c r="A733" s="210" t="s">
        <v>81</v>
      </c>
      <c r="B733" s="470"/>
      <c r="C733" s="449" t="s">
        <v>534</v>
      </c>
      <c r="D733" s="445" t="s">
        <v>487</v>
      </c>
      <c r="E733" s="206">
        <f>SUMIF(F$191:F$221,$D733,H$191:H$221)</f>
        <v>0</v>
      </c>
      <c r="F733" s="9"/>
      <c r="G733" s="10"/>
      <c r="H733" s="11"/>
      <c r="I733" s="6">
        <f>SUMIF(J$191:J$221,$D733,L$191:L$221)</f>
        <v>0</v>
      </c>
      <c r="J733" s="9"/>
      <c r="K733" s="10"/>
      <c r="L733" s="11"/>
      <c r="M733" s="6">
        <f>SUMIF(N$191:N$221,$D733,P$191:P$221)</f>
        <v>0</v>
      </c>
      <c r="N733" s="9"/>
      <c r="O733" s="10"/>
      <c r="P733" s="11"/>
      <c r="Q733" s="6">
        <f>SUMIF(R$191:R$221,$D733,T$191:T$221)</f>
        <v>0</v>
      </c>
      <c r="R733" s="9"/>
      <c r="S733" s="10"/>
      <c r="T733" s="11"/>
      <c r="U733" s="6">
        <f>SUMIF(V$191:V$221,$D733,X$191:X$221)</f>
        <v>0</v>
      </c>
      <c r="V733" s="9"/>
      <c r="W733" s="10"/>
      <c r="X733" s="11"/>
      <c r="Y733" s="6">
        <f>SUMIF(Z$191:Z$221,$D733,AB$191:AB$221)</f>
        <v>0</v>
      </c>
      <c r="Z733" s="9"/>
      <c r="AA733" s="10"/>
      <c r="AB733" s="11"/>
      <c r="AC733" s="6">
        <f>SUMIF(AD$191:AD$221,$D733,AF$191:AF$221)</f>
        <v>0</v>
      </c>
      <c r="AD733" s="9"/>
      <c r="AE733" s="10"/>
      <c r="AF733" s="11"/>
      <c r="AG733" s="6">
        <f>SUMIF(AH$191:AH$221,$D733,AJ$191:AJ$221)</f>
        <v>0</v>
      </c>
      <c r="AH733" s="9"/>
      <c r="AI733" s="10"/>
      <c r="AJ733" s="11"/>
      <c r="AK733" s="6">
        <f>SUMIF(AL$191:AL$221,$D733,AN$191:AN$221)</f>
        <v>0</v>
      </c>
      <c r="AL733" s="9"/>
      <c r="AM733" s="10"/>
      <c r="AN733" s="11"/>
      <c r="AO733" s="6">
        <f>SUMIF(AP$191:AP$221,$D733,AR$191:AR$221)</f>
        <v>0</v>
      </c>
      <c r="AP733" s="9"/>
      <c r="AQ733" s="10"/>
      <c r="AR733" s="11"/>
      <c r="AS733" s="6">
        <f>SUMIF(AT$191:AT$221,$D733,AV$191:AV$221)</f>
        <v>0</v>
      </c>
      <c r="AT733" s="9"/>
      <c r="AU733" s="10"/>
      <c r="AV733" s="11"/>
      <c r="AW733" s="6">
        <f>SUMIF(AX$191:AX$221,$D733,AZ$191:AZ$221)</f>
        <v>0</v>
      </c>
      <c r="AX733" s="9"/>
      <c r="AY733" s="10"/>
      <c r="AZ733" s="11"/>
      <c r="BA733" s="6">
        <f>SUMIF(BB$191:BB$221,$D733,BD$191:BD$221)</f>
        <v>0</v>
      </c>
      <c r="BB733" s="9"/>
      <c r="BC733" s="10"/>
      <c r="BD733" s="11"/>
      <c r="BE733" s="6">
        <f>SUMIF(BF$191:BF$221,$D733,BH$191:BH$221)</f>
        <v>0</v>
      </c>
      <c r="BF733" s="9"/>
      <c r="BG733" s="10"/>
      <c r="BH733" s="11"/>
      <c r="BI733" s="6">
        <f>SUMIF(BJ$191:BJ$221,$D733,BL$191:BL$221)</f>
        <v>0</v>
      </c>
      <c r="BJ733" s="9"/>
      <c r="BK733" s="10"/>
      <c r="BL733" s="11"/>
      <c r="BM733" s="6">
        <f>SUMIF(BN$191:BN$221,$D733,BP$191:BP$221)</f>
        <v>0</v>
      </c>
      <c r="BN733" s="9"/>
      <c r="BO733" s="10"/>
      <c r="BP733" s="11"/>
      <c r="BQ733" s="6">
        <f>SUMIF(BR$191:BR$221,$D733,BT$191:BT$221)</f>
        <v>0</v>
      </c>
      <c r="BR733" s="9"/>
      <c r="BS733" s="10"/>
      <c r="BT733" s="11"/>
      <c r="BU733" s="6">
        <f>SUMIF(BV$191:BV$221,$D733,BX$191:BX$221)</f>
        <v>0</v>
      </c>
      <c r="BV733" s="9"/>
      <c r="BW733" s="10"/>
      <c r="BX733" s="11"/>
      <c r="BY733" s="6">
        <f>SUMIF(BZ$191:BZ$221,$D733,CB$191:CB$221)</f>
        <v>0</v>
      </c>
      <c r="BZ733" s="9"/>
      <c r="CA733" s="10"/>
      <c r="CB733" s="11"/>
      <c r="CC733" s="6">
        <f>SUMIF(CD$191:CD$221,$D733,CF$191:CF$221)</f>
        <v>0</v>
      </c>
      <c r="CD733" s="9"/>
      <c r="CE733" s="10"/>
      <c r="CF733" s="11"/>
      <c r="CG733" s="6">
        <f>SUMIF(CH$191:CH$221,$D733,CJ$191:CJ$221)</f>
        <v>0</v>
      </c>
      <c r="CH733" s="9"/>
      <c r="CI733" s="10"/>
      <c r="CJ733" s="11"/>
      <c r="CK733" s="6">
        <f>SUMIF(CL$191:CL$221,$D733,CN$191:CN$221)</f>
        <v>0</v>
      </c>
      <c r="CL733" s="9"/>
      <c r="CM733" s="10"/>
      <c r="CN733" s="11"/>
      <c r="CO733" s="6">
        <f>SUMIF(CP$191:CP$221,$D733,CR$191:CR$221)</f>
        <v>0</v>
      </c>
      <c r="CP733" s="9"/>
      <c r="CQ733" s="10"/>
      <c r="CR733" s="11"/>
      <c r="CS733" s="6">
        <f>SUMIF(CT$191:CT$221,$D733,CV$191:CV$221)</f>
        <v>0</v>
      </c>
      <c r="CT733" s="9"/>
      <c r="CU733" s="10"/>
      <c r="CV733" s="11"/>
      <c r="CW733" s="6">
        <f>SUMIF(CX$191:CX$221,$D733,CZ$191:CZ$221)</f>
        <v>0</v>
      </c>
      <c r="CX733" s="9"/>
      <c r="CY733" s="10"/>
      <c r="CZ733" s="11"/>
      <c r="DA733" s="6">
        <f>SUMIF(DB$191:DB$221,$D733,DD$191:DD$221)</f>
        <v>0</v>
      </c>
      <c r="DB733" s="9"/>
      <c r="DC733" s="10"/>
      <c r="DD733" s="11"/>
      <c r="DE733" s="6">
        <f>SUMIF(DF$191:DF$221,$D733,DH$191:DH$221)</f>
        <v>0</v>
      </c>
      <c r="DF733" s="9"/>
      <c r="DG733" s="10"/>
      <c r="DH733" s="11"/>
      <c r="DI733" s="6">
        <f>SUMIF(DJ$191:DJ$221,$D733,DL$191:DL$221)</f>
        <v>0</v>
      </c>
      <c r="DJ733" s="9"/>
      <c r="DK733" s="10"/>
      <c r="DL733" s="11"/>
      <c r="DM733" s="6">
        <f>SUMIF(DN$191:DN$221,$D733,DP$191:DP$221)</f>
        <v>0</v>
      </c>
      <c r="DN733" s="9"/>
      <c r="DO733" s="10"/>
      <c r="DP733" s="11"/>
      <c r="DQ733" s="6">
        <f>SUMIF(DR$191:DR$221,$D733,DT$191:DT$221)</f>
        <v>0</v>
      </c>
      <c r="DR733" s="9"/>
      <c r="DS733" s="10"/>
      <c r="DT733" s="11"/>
      <c r="DU733" s="6">
        <f>SUMIF(DV$191:DV$221,$D733,DX$191:DX$221)</f>
        <v>0</v>
      </c>
      <c r="DV733" s="9"/>
      <c r="DW733" s="10"/>
      <c r="DX733" s="11"/>
      <c r="DY733" s="6">
        <f>SUMIF(DZ$191:DZ$221,$D733,EB$191:EB$221)</f>
        <v>0</v>
      </c>
      <c r="DZ733" s="9"/>
      <c r="EA733" s="10"/>
      <c r="EB733" s="11"/>
      <c r="EC733" s="6">
        <f>SUMIF(ED$191:ED$221,$D733,EF$191:EF$221)</f>
        <v>0</v>
      </c>
      <c r="ED733" s="9"/>
      <c r="EE733" s="10"/>
      <c r="EF733" s="11"/>
      <c r="EG733" s="6">
        <f>SUMIF(EH$191:EH$221,$D733,EJ$191:EJ$221)</f>
        <v>0</v>
      </c>
      <c r="EH733" s="9"/>
      <c r="EI733" s="10"/>
      <c r="EJ733" s="11"/>
      <c r="EK733" s="6">
        <f>SUMIF(EL$191:EL$221,$D733,EN$191:EN$221)</f>
        <v>0</v>
      </c>
      <c r="EL733" s="9"/>
      <c r="EM733" s="10"/>
      <c r="EN733" s="11"/>
      <c r="EO733" s="6">
        <f>SUMIF(EP$191:EP$221,$D733,ER$191:ER$221)</f>
        <v>0</v>
      </c>
      <c r="EP733" s="9"/>
      <c r="EQ733" s="10"/>
      <c r="ER733" s="11"/>
      <c r="ES733" s="6">
        <f>SUMIF(ET$191:ET$221,$D733,EV$191:EV$221)</f>
        <v>0</v>
      </c>
      <c r="ET733" s="9"/>
      <c r="EU733" s="10"/>
      <c r="EV733" s="11"/>
      <c r="EW733" s="6">
        <f>SUMIF(EX$191:EX$221,$D733,EZ$191:EZ$221)</f>
        <v>0</v>
      </c>
      <c r="EX733" s="9"/>
      <c r="EY733" s="10"/>
      <c r="EZ733" s="11"/>
      <c r="FA733" s="6">
        <f>SUMIF(FB$191:FB$221,$D733,FD$191:FD$221)</f>
        <v>0</v>
      </c>
      <c r="FB733" s="9"/>
      <c r="FC733" s="10"/>
      <c r="FD733" s="11"/>
      <c r="FE733" s="6">
        <f>SUMIF(FF$191:FF$221,$D733,FH$191:FH$221)</f>
        <v>0</v>
      </c>
      <c r="FF733" s="9"/>
      <c r="FG733" s="10"/>
      <c r="FH733" s="11"/>
      <c r="FI733" s="6">
        <f>SUMIF(FJ$191:FJ$221,$D733,FL$191:FL$221)</f>
        <v>0</v>
      </c>
      <c r="FJ733" s="9"/>
      <c r="FK733" s="10"/>
      <c r="FL733" s="11"/>
      <c r="FM733" s="6">
        <f>SUMIF(FN$191:FN$221,$D733,FP$191:FP$221)</f>
        <v>0</v>
      </c>
      <c r="FN733" s="9"/>
      <c r="FO733" s="10"/>
      <c r="FP733" s="11"/>
      <c r="FQ733" s="6">
        <f>SUMIF(FR$191:FR$221,$D733,FT$191:FT$221)</f>
        <v>0</v>
      </c>
      <c r="FR733" s="9"/>
      <c r="FS733" s="10"/>
      <c r="FT733" s="11"/>
      <c r="FU733" s="6">
        <f>SUMIF(FV$191:FV$221,$D733,FX$191:FX$221)</f>
        <v>0</v>
      </c>
      <c r="FV733" s="9"/>
      <c r="FW733" s="10"/>
      <c r="FX733" s="11"/>
      <c r="FY733" s="6">
        <f>SUMIF(FZ$191:FZ$221,$D733,GB$191:GB$221)</f>
        <v>0</v>
      </c>
      <c r="FZ733" s="9"/>
      <c r="GA733" s="10"/>
      <c r="GB733" s="11"/>
      <c r="GC733" s="6">
        <f>SUMIF(GD$191:GD$221,$D733,GF$191:GF$221)</f>
        <v>0</v>
      </c>
      <c r="GD733" s="9"/>
      <c r="GE733" s="10"/>
      <c r="GF733" s="11"/>
      <c r="GG733" s="6">
        <f>SUMIF(GH$191:GH$221,$D733,GJ$191:GJ$221)</f>
        <v>0</v>
      </c>
      <c r="GH733" s="9"/>
      <c r="GI733" s="10"/>
      <c r="GJ733" s="11"/>
      <c r="GK733" s="6">
        <f>SUMIF(GL$191:GL$221,$D733,GN$191:GN$221)</f>
        <v>0</v>
      </c>
      <c r="GL733" s="9"/>
      <c r="GM733" s="10"/>
      <c r="GN733" s="11"/>
      <c r="GO733" s="6">
        <f>SUMIF(GP$191:GP$221,$D733,GR$191:GR$221)</f>
        <v>0</v>
      </c>
      <c r="GP733" s="9"/>
      <c r="GQ733" s="10"/>
      <c r="GR733" s="11"/>
      <c r="GS733" s="6">
        <f>SUMIF(GT$191:GT$221,$D733,GV$191:GV$221)</f>
        <v>0</v>
      </c>
      <c r="GT733" s="9"/>
      <c r="GU733" s="10"/>
      <c r="GV733" s="20"/>
      <c r="GW733" s="19">
        <f t="shared" si="17"/>
        <v>0</v>
      </c>
      <c r="GX733" s="472"/>
      <c r="GY733" s="473"/>
    </row>
    <row r="734" spans="1:207" ht="30.75" customHeight="1">
      <c r="A734" s="210" t="s">
        <v>82</v>
      </c>
      <c r="B734" s="470"/>
      <c r="C734" s="449" t="s">
        <v>534</v>
      </c>
      <c r="D734" s="445" t="s">
        <v>487</v>
      </c>
      <c r="E734" s="206">
        <f>SUMIF(F$222:F$252,$D734,H$222:H$252)</f>
        <v>0</v>
      </c>
      <c r="F734" s="9"/>
      <c r="G734" s="10"/>
      <c r="H734" s="11"/>
      <c r="I734" s="6">
        <f>SUMIF(J$222:J$252,$D734,L$222:L$252)</f>
        <v>0</v>
      </c>
      <c r="J734" s="9"/>
      <c r="K734" s="10"/>
      <c r="L734" s="11"/>
      <c r="M734" s="6">
        <f>SUMIF(N$222:N$252,$D734,P$222:P$252)</f>
        <v>0</v>
      </c>
      <c r="N734" s="9"/>
      <c r="O734" s="10"/>
      <c r="P734" s="11"/>
      <c r="Q734" s="6">
        <f>SUMIF(R$222:R$252,$D734,T$222:T$252)</f>
        <v>0</v>
      </c>
      <c r="R734" s="9"/>
      <c r="S734" s="10"/>
      <c r="T734" s="11"/>
      <c r="U734" s="6">
        <f>SUMIF(V$222:V$252,$D734,X$222:X$252)</f>
        <v>0</v>
      </c>
      <c r="V734" s="9"/>
      <c r="W734" s="10"/>
      <c r="X734" s="11"/>
      <c r="Y734" s="6">
        <f>SUMIF(Z$222:Z$252,$D734,AB$222:AB$252)</f>
        <v>0</v>
      </c>
      <c r="Z734" s="9"/>
      <c r="AA734" s="10"/>
      <c r="AB734" s="11"/>
      <c r="AC734" s="6">
        <f>SUMIF(AD$222:AD$252,$D734,AF$222:AF$252)</f>
        <v>0</v>
      </c>
      <c r="AD734" s="9"/>
      <c r="AE734" s="10"/>
      <c r="AF734" s="11"/>
      <c r="AG734" s="6">
        <f>SUMIF(AH$222:AH$252,$D734,AJ$222:AJ$252)</f>
        <v>0</v>
      </c>
      <c r="AH734" s="9"/>
      <c r="AI734" s="10"/>
      <c r="AJ734" s="11"/>
      <c r="AK734" s="6">
        <f>SUMIF(AL$222:AL$252,$D734,AN$222:AN$252)</f>
        <v>0</v>
      </c>
      <c r="AL734" s="9"/>
      <c r="AM734" s="10"/>
      <c r="AN734" s="11"/>
      <c r="AO734" s="6">
        <f>SUMIF(AP$222:AP$252,$D734,AR$222:AR$252)</f>
        <v>0</v>
      </c>
      <c r="AP734" s="9"/>
      <c r="AQ734" s="10"/>
      <c r="AR734" s="11"/>
      <c r="AS734" s="6">
        <f>SUMIF(AT$222:AT$252,$D734,AV$222:AV$252)</f>
        <v>0</v>
      </c>
      <c r="AT734" s="9"/>
      <c r="AU734" s="10"/>
      <c r="AV734" s="11"/>
      <c r="AW734" s="6">
        <f>SUMIF(AX$222:AX$252,$D734,AZ$222:AZ$252)</f>
        <v>0</v>
      </c>
      <c r="AX734" s="9"/>
      <c r="AY734" s="10"/>
      <c r="AZ734" s="11"/>
      <c r="BA734" s="6">
        <f>SUMIF(BB$222:BB$252,$D734,BD$222:BD$252)</f>
        <v>0</v>
      </c>
      <c r="BB734" s="9"/>
      <c r="BC734" s="10"/>
      <c r="BD734" s="11"/>
      <c r="BE734" s="6">
        <f>SUMIF(BF$222:BF$252,$D734,BH$222:BH$252)</f>
        <v>0</v>
      </c>
      <c r="BF734" s="9"/>
      <c r="BG734" s="10"/>
      <c r="BH734" s="11"/>
      <c r="BI734" s="6">
        <f>SUMIF(BJ$222:BJ$252,$D734,BL$222:BL$252)</f>
        <v>0</v>
      </c>
      <c r="BJ734" s="9"/>
      <c r="BK734" s="10"/>
      <c r="BL734" s="11"/>
      <c r="BM734" s="6">
        <f>SUMIF(BN$222:BN$252,$D734,BP$222:BP$252)</f>
        <v>0</v>
      </c>
      <c r="BN734" s="9"/>
      <c r="BO734" s="10"/>
      <c r="BP734" s="11"/>
      <c r="BQ734" s="6">
        <f>SUMIF(BR$222:BR$252,$D734,BT$222:BT$252)</f>
        <v>0</v>
      </c>
      <c r="BR734" s="9"/>
      <c r="BS734" s="10"/>
      <c r="BT734" s="11"/>
      <c r="BU734" s="6">
        <f>SUMIF(BV$222:BV$252,$D734,BX$222:BX$252)</f>
        <v>0</v>
      </c>
      <c r="BV734" s="9"/>
      <c r="BW734" s="10"/>
      <c r="BX734" s="11"/>
      <c r="BY734" s="6">
        <f>SUMIF(BZ$222:BZ$252,$D734,CB$222:CB$252)</f>
        <v>0</v>
      </c>
      <c r="BZ734" s="9"/>
      <c r="CA734" s="10"/>
      <c r="CB734" s="11"/>
      <c r="CC734" s="6">
        <f>SUMIF(CD$222:CD$252,$D734,CF$222:CF$252)</f>
        <v>0</v>
      </c>
      <c r="CD734" s="9"/>
      <c r="CE734" s="10"/>
      <c r="CF734" s="11"/>
      <c r="CG734" s="6">
        <f>SUMIF(CH$222:CH$252,$D734,CJ$222:CJ$252)</f>
        <v>0</v>
      </c>
      <c r="CH734" s="9"/>
      <c r="CI734" s="10"/>
      <c r="CJ734" s="11"/>
      <c r="CK734" s="6">
        <f>SUMIF(CL$222:CL$252,$D734,CN$222:CN$252)</f>
        <v>0</v>
      </c>
      <c r="CL734" s="9"/>
      <c r="CM734" s="10"/>
      <c r="CN734" s="11"/>
      <c r="CO734" s="6">
        <f>SUMIF(CP$222:CP$252,$D734,CR$222:CR$252)</f>
        <v>0</v>
      </c>
      <c r="CP734" s="9"/>
      <c r="CQ734" s="10"/>
      <c r="CR734" s="11"/>
      <c r="CS734" s="6">
        <f>SUMIF(CT$222:CT$252,$D734,CV$222:CV$252)</f>
        <v>0</v>
      </c>
      <c r="CT734" s="9"/>
      <c r="CU734" s="10"/>
      <c r="CV734" s="11"/>
      <c r="CW734" s="6">
        <f>SUMIF(CX$222:CX$252,$D734,CZ$222:CZ$252)</f>
        <v>0</v>
      </c>
      <c r="CX734" s="9"/>
      <c r="CY734" s="10"/>
      <c r="CZ734" s="11"/>
      <c r="DA734" s="6">
        <f>SUMIF(DB$222:DB$252,$D734,DD$222:DD$252)</f>
        <v>0</v>
      </c>
      <c r="DB734" s="9"/>
      <c r="DC734" s="10"/>
      <c r="DD734" s="11"/>
      <c r="DE734" s="6">
        <f>SUMIF(DF$222:DF$252,$D734,DH$222:DH$252)</f>
        <v>0</v>
      </c>
      <c r="DF734" s="9"/>
      <c r="DG734" s="10"/>
      <c r="DH734" s="11"/>
      <c r="DI734" s="6">
        <f>SUMIF(DJ$222:DJ$252,$D734,DL$222:DL$252)</f>
        <v>0</v>
      </c>
      <c r="DJ734" s="9"/>
      <c r="DK734" s="10"/>
      <c r="DL734" s="11"/>
      <c r="DM734" s="6">
        <f>SUMIF(DN$222:DN$252,$D734,DP$222:DP$252)</f>
        <v>0</v>
      </c>
      <c r="DN734" s="9"/>
      <c r="DO734" s="10"/>
      <c r="DP734" s="11"/>
      <c r="DQ734" s="6">
        <f>SUMIF(DR$222:DR$252,$D734,DT$222:DT$252)</f>
        <v>0</v>
      </c>
      <c r="DR734" s="9"/>
      <c r="DS734" s="10"/>
      <c r="DT734" s="11"/>
      <c r="DU734" s="6">
        <f>SUMIF(DV$222:DV$252,$D734,DX$222:DX$252)</f>
        <v>0</v>
      </c>
      <c r="DV734" s="9"/>
      <c r="DW734" s="10"/>
      <c r="DX734" s="11"/>
      <c r="DY734" s="6">
        <f>SUMIF(DZ$222:DZ$252,$D734,EB$222:EB$252)</f>
        <v>0</v>
      </c>
      <c r="DZ734" s="9"/>
      <c r="EA734" s="10"/>
      <c r="EB734" s="11"/>
      <c r="EC734" s="6">
        <f>SUMIF(ED$222:ED$252,$D734,EF$222:EF$252)</f>
        <v>0</v>
      </c>
      <c r="ED734" s="9"/>
      <c r="EE734" s="10"/>
      <c r="EF734" s="11"/>
      <c r="EG734" s="6">
        <f>SUMIF(EH$222:EH$252,$D734,EJ$222:EJ$252)</f>
        <v>0</v>
      </c>
      <c r="EH734" s="9"/>
      <c r="EI734" s="10"/>
      <c r="EJ734" s="11"/>
      <c r="EK734" s="6">
        <f>SUMIF(EL$222:EL$252,$D734,EN$222:EN$252)</f>
        <v>0</v>
      </c>
      <c r="EL734" s="9"/>
      <c r="EM734" s="10"/>
      <c r="EN734" s="11"/>
      <c r="EO734" s="6">
        <f>SUMIF(EP$222:EP$252,$D734,ER$222:ER$252)</f>
        <v>0</v>
      </c>
      <c r="EP734" s="9"/>
      <c r="EQ734" s="10"/>
      <c r="ER734" s="11"/>
      <c r="ES734" s="6">
        <f>SUMIF(ET$222:ET$252,$D734,EV$222:EV$252)</f>
        <v>0</v>
      </c>
      <c r="ET734" s="9"/>
      <c r="EU734" s="10"/>
      <c r="EV734" s="11"/>
      <c r="EW734" s="6">
        <f>SUMIF(EX$222:EX$252,$D734,EZ$222:EZ$252)</f>
        <v>0</v>
      </c>
      <c r="EX734" s="9"/>
      <c r="EY734" s="10"/>
      <c r="EZ734" s="11"/>
      <c r="FA734" s="6">
        <f>SUMIF(FB$222:FB$252,$D734,FD$222:FD$252)</f>
        <v>0</v>
      </c>
      <c r="FB734" s="9"/>
      <c r="FC734" s="10"/>
      <c r="FD734" s="11"/>
      <c r="FE734" s="6">
        <f>SUMIF(FF$222:FF$252,$D734,FH$222:FH$252)</f>
        <v>0</v>
      </c>
      <c r="FF734" s="9"/>
      <c r="FG734" s="10"/>
      <c r="FH734" s="11"/>
      <c r="FI734" s="6">
        <f>SUMIF(FJ$222:FJ$252,$D734,FL$222:FL$252)</f>
        <v>0</v>
      </c>
      <c r="FJ734" s="9"/>
      <c r="FK734" s="10"/>
      <c r="FL734" s="11"/>
      <c r="FM734" s="6">
        <f>SUMIF(FN$222:FN$252,$D734,FP$222:FP$252)</f>
        <v>0</v>
      </c>
      <c r="FN734" s="9"/>
      <c r="FO734" s="10"/>
      <c r="FP734" s="11"/>
      <c r="FQ734" s="6">
        <f>SUMIF(FR$222:FR$252,$D734,FT$222:FT$252)</f>
        <v>0</v>
      </c>
      <c r="FR734" s="9"/>
      <c r="FS734" s="10"/>
      <c r="FT734" s="11"/>
      <c r="FU734" s="6">
        <f>SUMIF(FV$222:FV$252,$D734,FX$222:FX$252)</f>
        <v>0</v>
      </c>
      <c r="FV734" s="9"/>
      <c r="FW734" s="10"/>
      <c r="FX734" s="11"/>
      <c r="FY734" s="6">
        <f>SUMIF(FZ$222:FZ$252,$D734,GB$222:GB$252)</f>
        <v>0</v>
      </c>
      <c r="FZ734" s="9"/>
      <c r="GA734" s="10"/>
      <c r="GB734" s="11"/>
      <c r="GC734" s="6">
        <f>SUMIF(GD$222:GD$252,$D734,GF$222:GF$252)</f>
        <v>0</v>
      </c>
      <c r="GD734" s="9"/>
      <c r="GE734" s="10"/>
      <c r="GF734" s="11"/>
      <c r="GG734" s="6">
        <f>SUMIF(GH$222:GH$252,$D734,GJ$222:GJ$252)</f>
        <v>0</v>
      </c>
      <c r="GH734" s="9"/>
      <c r="GI734" s="10"/>
      <c r="GJ734" s="11"/>
      <c r="GK734" s="6">
        <f>SUMIF(GL$222:GL$252,$D734,GN$222:GN$252)</f>
        <v>0</v>
      </c>
      <c r="GL734" s="9"/>
      <c r="GM734" s="10"/>
      <c r="GN734" s="11"/>
      <c r="GO734" s="6">
        <f>SUMIF(GP$222:GP$252,$D734,GR$222:GR$252)</f>
        <v>0</v>
      </c>
      <c r="GP734" s="9"/>
      <c r="GQ734" s="10"/>
      <c r="GR734" s="11"/>
      <c r="GS734" s="6">
        <f>SUMIF(GT$222:GT$252,$D734,GV$222:GV$252)</f>
        <v>0</v>
      </c>
      <c r="GT734" s="9"/>
      <c r="GU734" s="10"/>
      <c r="GV734" s="20"/>
      <c r="GW734" s="19">
        <f t="shared" si="17"/>
        <v>0</v>
      </c>
      <c r="GX734" s="472"/>
      <c r="GY734" s="473"/>
    </row>
    <row r="735" spans="1:207" ht="30.75" customHeight="1">
      <c r="A735" s="210" t="s">
        <v>83</v>
      </c>
      <c r="B735" s="470"/>
      <c r="C735" s="449" t="s">
        <v>534</v>
      </c>
      <c r="D735" s="445" t="s">
        <v>487</v>
      </c>
      <c r="E735" s="206">
        <f>SUMIF(F$253:F$283,$D735,H$253:H$283)</f>
        <v>0</v>
      </c>
      <c r="F735" s="9"/>
      <c r="G735" s="10"/>
      <c r="H735" s="11"/>
      <c r="I735" s="6">
        <f>SUMIF(J$253:J$283,$D735,L$253:L$283)</f>
        <v>0</v>
      </c>
      <c r="J735" s="9"/>
      <c r="K735" s="10"/>
      <c r="L735" s="11"/>
      <c r="M735" s="6">
        <f>SUMIF(N$253:N$283,$D735,P$253:P$283)</f>
        <v>0</v>
      </c>
      <c r="N735" s="9"/>
      <c r="O735" s="10"/>
      <c r="P735" s="11"/>
      <c r="Q735" s="6">
        <f>SUMIF(R$253:R$283,$D735,T$253:T$283)</f>
        <v>0</v>
      </c>
      <c r="R735" s="9"/>
      <c r="S735" s="10"/>
      <c r="T735" s="11"/>
      <c r="U735" s="6">
        <f>SUMIF(V$253:V$283,$D735,X$253:X$283)</f>
        <v>0</v>
      </c>
      <c r="V735" s="9"/>
      <c r="W735" s="10"/>
      <c r="X735" s="11"/>
      <c r="Y735" s="6">
        <f>SUMIF(Z$253:Z$283,$D735,AB$253:AB$283)</f>
        <v>0</v>
      </c>
      <c r="Z735" s="9"/>
      <c r="AA735" s="10"/>
      <c r="AB735" s="11"/>
      <c r="AC735" s="6">
        <f>SUMIF(AD$253:AD$283,$D735,AF$253:AF$283)</f>
        <v>0</v>
      </c>
      <c r="AD735" s="9"/>
      <c r="AE735" s="10"/>
      <c r="AF735" s="11"/>
      <c r="AG735" s="6">
        <f>SUMIF(AH$253:AH$283,$D735,AJ$253:AJ$283)</f>
        <v>0</v>
      </c>
      <c r="AH735" s="9"/>
      <c r="AI735" s="10"/>
      <c r="AJ735" s="11"/>
      <c r="AK735" s="6">
        <f>SUMIF(AL$253:AL$283,$D735,AN$253:AN$283)</f>
        <v>0</v>
      </c>
      <c r="AL735" s="9"/>
      <c r="AM735" s="10"/>
      <c r="AN735" s="11"/>
      <c r="AO735" s="6">
        <f>SUMIF(AP$253:AP$283,$D735,AR$253:AR$283)</f>
        <v>0</v>
      </c>
      <c r="AP735" s="9"/>
      <c r="AQ735" s="10"/>
      <c r="AR735" s="11"/>
      <c r="AS735" s="6">
        <f>SUMIF(AT$253:AT$283,$D735,AV$253:AV$283)</f>
        <v>0</v>
      </c>
      <c r="AT735" s="9"/>
      <c r="AU735" s="10"/>
      <c r="AV735" s="11"/>
      <c r="AW735" s="6">
        <f>SUMIF(AX$253:AX$283,$D735,AZ$253:AZ$283)</f>
        <v>0</v>
      </c>
      <c r="AX735" s="9"/>
      <c r="AY735" s="10"/>
      <c r="AZ735" s="11"/>
      <c r="BA735" s="6">
        <f>SUMIF(BB$253:BB$283,$D735,BD$253:BD$283)</f>
        <v>0</v>
      </c>
      <c r="BB735" s="9"/>
      <c r="BC735" s="10"/>
      <c r="BD735" s="11"/>
      <c r="BE735" s="6">
        <f>SUMIF(BF$253:BF$283,$D735,BH$253:BH$283)</f>
        <v>0</v>
      </c>
      <c r="BF735" s="9"/>
      <c r="BG735" s="10"/>
      <c r="BH735" s="11"/>
      <c r="BI735" s="6">
        <f>SUMIF(BJ$253:BJ$283,$D735,BL$253:BL$283)</f>
        <v>0</v>
      </c>
      <c r="BJ735" s="9"/>
      <c r="BK735" s="10"/>
      <c r="BL735" s="11"/>
      <c r="BM735" s="6">
        <f>SUMIF(BN$253:BN$283,$D735,BP$253:BP$283)</f>
        <v>0</v>
      </c>
      <c r="BN735" s="9"/>
      <c r="BO735" s="10"/>
      <c r="BP735" s="11"/>
      <c r="BQ735" s="6">
        <f>SUMIF(BR$253:BR$283,$D735,BT$253:BT$283)</f>
        <v>0</v>
      </c>
      <c r="BR735" s="9"/>
      <c r="BS735" s="10"/>
      <c r="BT735" s="11"/>
      <c r="BU735" s="6">
        <f>SUMIF(BV$253:BV$283,$D735,BX$253:BX$283)</f>
        <v>0</v>
      </c>
      <c r="BV735" s="9"/>
      <c r="BW735" s="10"/>
      <c r="BX735" s="11"/>
      <c r="BY735" s="6">
        <f>SUMIF(BZ$253:BZ$283,$D735,CB$253:CB$283)</f>
        <v>0</v>
      </c>
      <c r="BZ735" s="9"/>
      <c r="CA735" s="10"/>
      <c r="CB735" s="11"/>
      <c r="CC735" s="6">
        <f>SUMIF(CD$253:CD$283,$D735,CF$253:CF$283)</f>
        <v>0</v>
      </c>
      <c r="CD735" s="9"/>
      <c r="CE735" s="10"/>
      <c r="CF735" s="11"/>
      <c r="CG735" s="6">
        <f>SUMIF(CH$253:CH$283,$D735,CJ$253:CJ$283)</f>
        <v>0</v>
      </c>
      <c r="CH735" s="9"/>
      <c r="CI735" s="10"/>
      <c r="CJ735" s="11"/>
      <c r="CK735" s="6">
        <f>SUMIF(CL$253:CL$283,$D735,CN$253:CN$283)</f>
        <v>0</v>
      </c>
      <c r="CL735" s="9"/>
      <c r="CM735" s="10"/>
      <c r="CN735" s="11"/>
      <c r="CO735" s="6">
        <f>SUMIF(CP$253:CP$283,$D735,CR$253:CR$283)</f>
        <v>0</v>
      </c>
      <c r="CP735" s="9"/>
      <c r="CQ735" s="10"/>
      <c r="CR735" s="11"/>
      <c r="CS735" s="6">
        <f>SUMIF(CT$253:CT$283,$D735,CV$253:CV$283)</f>
        <v>0</v>
      </c>
      <c r="CT735" s="9"/>
      <c r="CU735" s="10"/>
      <c r="CV735" s="11"/>
      <c r="CW735" s="6">
        <f>SUMIF(CX$253:CX$283,$D735,CZ$253:CZ$283)</f>
        <v>0</v>
      </c>
      <c r="CX735" s="9"/>
      <c r="CY735" s="10"/>
      <c r="CZ735" s="11"/>
      <c r="DA735" s="6">
        <f>SUMIF(DB$253:DB$283,$D735,DD$253:DD$283)</f>
        <v>0</v>
      </c>
      <c r="DB735" s="9"/>
      <c r="DC735" s="10"/>
      <c r="DD735" s="11"/>
      <c r="DE735" s="6">
        <f>SUMIF(DF$253:DF$283,$D735,DH$253:DH$283)</f>
        <v>0</v>
      </c>
      <c r="DF735" s="9"/>
      <c r="DG735" s="10"/>
      <c r="DH735" s="11"/>
      <c r="DI735" s="6">
        <f>SUMIF(DJ$253:DJ$283,$D735,DL$253:DL$283)</f>
        <v>0</v>
      </c>
      <c r="DJ735" s="9"/>
      <c r="DK735" s="10"/>
      <c r="DL735" s="11"/>
      <c r="DM735" s="6">
        <f>SUMIF(DN$253:DN$283,$D735,DP$253:DP$283)</f>
        <v>0</v>
      </c>
      <c r="DN735" s="9"/>
      <c r="DO735" s="10"/>
      <c r="DP735" s="11"/>
      <c r="DQ735" s="6">
        <f>SUMIF(DR$253:DR$283,$D735,DT$253:DT$283)</f>
        <v>0</v>
      </c>
      <c r="DR735" s="9"/>
      <c r="DS735" s="10"/>
      <c r="DT735" s="11"/>
      <c r="DU735" s="6">
        <f>SUMIF(DV$253:DV$283,$D735,DX$253:DX$283)</f>
        <v>0</v>
      </c>
      <c r="DV735" s="9"/>
      <c r="DW735" s="10"/>
      <c r="DX735" s="11"/>
      <c r="DY735" s="6">
        <f>SUMIF(DZ$253:DZ$283,$D735,EB$253:EB$283)</f>
        <v>0</v>
      </c>
      <c r="DZ735" s="9"/>
      <c r="EA735" s="10"/>
      <c r="EB735" s="11"/>
      <c r="EC735" s="6">
        <f>SUMIF(ED$253:ED$283,$D735,EF$253:EF$283)</f>
        <v>0</v>
      </c>
      <c r="ED735" s="9"/>
      <c r="EE735" s="10"/>
      <c r="EF735" s="11"/>
      <c r="EG735" s="6">
        <f>SUMIF(EH$253:EH$283,$D735,EJ$253:EJ$283)</f>
        <v>0</v>
      </c>
      <c r="EH735" s="9"/>
      <c r="EI735" s="10"/>
      <c r="EJ735" s="11"/>
      <c r="EK735" s="6">
        <f>SUMIF(EL$253:EL$283,$D735,EN$253:EN$283)</f>
        <v>0</v>
      </c>
      <c r="EL735" s="9"/>
      <c r="EM735" s="10"/>
      <c r="EN735" s="11"/>
      <c r="EO735" s="6">
        <f>SUMIF(EP$253:EP$283,$D735,ER$253:ER$283)</f>
        <v>0</v>
      </c>
      <c r="EP735" s="9"/>
      <c r="EQ735" s="10"/>
      <c r="ER735" s="11"/>
      <c r="ES735" s="6">
        <f>SUMIF(ET$253:ET$283,$D735,EV$253:EV$283)</f>
        <v>0</v>
      </c>
      <c r="ET735" s="9"/>
      <c r="EU735" s="10"/>
      <c r="EV735" s="11"/>
      <c r="EW735" s="6">
        <f>SUMIF(EX$253:EX$283,$D735,EZ$253:EZ$283)</f>
        <v>0</v>
      </c>
      <c r="EX735" s="9"/>
      <c r="EY735" s="10"/>
      <c r="EZ735" s="11"/>
      <c r="FA735" s="6">
        <f>SUMIF(FB$253:FB$283,$D735,FD$253:FD$283)</f>
        <v>0</v>
      </c>
      <c r="FB735" s="9"/>
      <c r="FC735" s="10"/>
      <c r="FD735" s="11"/>
      <c r="FE735" s="6">
        <f>SUMIF(FF$253:FF$283,$D735,FH$253:FH$283)</f>
        <v>0</v>
      </c>
      <c r="FF735" s="9"/>
      <c r="FG735" s="10"/>
      <c r="FH735" s="11"/>
      <c r="FI735" s="6">
        <f>SUMIF(FJ$253:FJ$283,$D735,FL$253:FL$283)</f>
        <v>0</v>
      </c>
      <c r="FJ735" s="9"/>
      <c r="FK735" s="10"/>
      <c r="FL735" s="11"/>
      <c r="FM735" s="6">
        <f>SUMIF(FN$253:FN$283,$D735,FP$253:FP$283)</f>
        <v>0</v>
      </c>
      <c r="FN735" s="9"/>
      <c r="FO735" s="10"/>
      <c r="FP735" s="11"/>
      <c r="FQ735" s="6">
        <f>SUMIF(FR$253:FR$283,$D735,FT$253:FT$283)</f>
        <v>0</v>
      </c>
      <c r="FR735" s="9"/>
      <c r="FS735" s="10"/>
      <c r="FT735" s="11"/>
      <c r="FU735" s="6">
        <f>SUMIF(FV$253:FV$283,$D735,FX$253:FX$283)</f>
        <v>0</v>
      </c>
      <c r="FV735" s="9"/>
      <c r="FW735" s="10"/>
      <c r="FX735" s="11"/>
      <c r="FY735" s="6">
        <f>SUMIF(FZ$253:FZ$283,$D735,GB$253:GB$283)</f>
        <v>0</v>
      </c>
      <c r="FZ735" s="9"/>
      <c r="GA735" s="10"/>
      <c r="GB735" s="11"/>
      <c r="GC735" s="6">
        <f>SUMIF(GD$253:GD$283,$D735,GF$253:GF$283)</f>
        <v>0</v>
      </c>
      <c r="GD735" s="9"/>
      <c r="GE735" s="10"/>
      <c r="GF735" s="11"/>
      <c r="GG735" s="6">
        <f>SUMIF(GH$253:GH$283,$D735,GJ$253:GJ$283)</f>
        <v>0</v>
      </c>
      <c r="GH735" s="9"/>
      <c r="GI735" s="10"/>
      <c r="GJ735" s="11"/>
      <c r="GK735" s="6">
        <f>SUMIF(GL$253:GL$283,$D735,GN$253:GN$283)</f>
        <v>0</v>
      </c>
      <c r="GL735" s="9"/>
      <c r="GM735" s="10"/>
      <c r="GN735" s="11"/>
      <c r="GO735" s="6">
        <f>SUMIF(GP$253:GP$283,$D735,GR$253:GR$283)</f>
        <v>0</v>
      </c>
      <c r="GP735" s="9"/>
      <c r="GQ735" s="10"/>
      <c r="GR735" s="11"/>
      <c r="GS735" s="6">
        <f>SUMIF(GT$253:GT$283,$D735,GV$253:GV$283)</f>
        <v>0</v>
      </c>
      <c r="GT735" s="9"/>
      <c r="GU735" s="10"/>
      <c r="GV735" s="20"/>
      <c r="GW735" s="19">
        <f t="shared" si="17"/>
        <v>0</v>
      </c>
      <c r="GX735" s="472"/>
      <c r="GY735" s="473"/>
    </row>
    <row r="736" spans="1:207" ht="30.75" customHeight="1">
      <c r="A736" s="210" t="s">
        <v>84</v>
      </c>
      <c r="B736" s="470"/>
      <c r="C736" s="449" t="s">
        <v>534</v>
      </c>
      <c r="D736" s="445" t="s">
        <v>487</v>
      </c>
      <c r="E736" s="206">
        <f>SUMIF(F$284:F$314,$D736,H$284:H$314)</f>
        <v>0</v>
      </c>
      <c r="F736" s="9"/>
      <c r="G736" s="10"/>
      <c r="H736" s="11"/>
      <c r="I736" s="6">
        <f>SUMIF(J$284:J$314,$D736,L$284:L$314)</f>
        <v>0</v>
      </c>
      <c r="J736" s="9"/>
      <c r="K736" s="10"/>
      <c r="L736" s="11"/>
      <c r="M736" s="6">
        <f>SUMIF(N$284:N$314,$D736,P$284:P$314)</f>
        <v>0</v>
      </c>
      <c r="N736" s="9"/>
      <c r="O736" s="10"/>
      <c r="P736" s="11"/>
      <c r="Q736" s="6">
        <f>SUMIF(R$284:R$314,$D736,T$284:T$314)</f>
        <v>0</v>
      </c>
      <c r="R736" s="9"/>
      <c r="S736" s="10"/>
      <c r="T736" s="11"/>
      <c r="U736" s="6">
        <f>SUMIF(V$284:V$314,$D736,X$284:X$314)</f>
        <v>0</v>
      </c>
      <c r="V736" s="9"/>
      <c r="W736" s="10"/>
      <c r="X736" s="11"/>
      <c r="Y736" s="6">
        <f>SUMIF(Z$284:Z$314,$D736,AB$284:AB$314)</f>
        <v>0</v>
      </c>
      <c r="Z736" s="9"/>
      <c r="AA736" s="10"/>
      <c r="AB736" s="11"/>
      <c r="AC736" s="6">
        <f>SUMIF(AD$284:AD$314,$D736,AF$284:AF$314)</f>
        <v>0</v>
      </c>
      <c r="AD736" s="9"/>
      <c r="AE736" s="10"/>
      <c r="AF736" s="11"/>
      <c r="AG736" s="6">
        <f>SUMIF(AH$284:AH$314,$D736,AJ$284:AJ$314)</f>
        <v>0</v>
      </c>
      <c r="AH736" s="9"/>
      <c r="AI736" s="10"/>
      <c r="AJ736" s="11"/>
      <c r="AK736" s="6">
        <f>SUMIF(AL$284:AL$314,$D736,AN$284:AN$314)</f>
        <v>0</v>
      </c>
      <c r="AL736" s="9"/>
      <c r="AM736" s="10"/>
      <c r="AN736" s="11"/>
      <c r="AO736" s="6">
        <f>SUMIF(AP$284:AP$314,$D736,AR$284:AR$314)</f>
        <v>0</v>
      </c>
      <c r="AP736" s="9"/>
      <c r="AQ736" s="10"/>
      <c r="AR736" s="11"/>
      <c r="AS736" s="6">
        <f>SUMIF(AT$284:AT$314,$D736,AV$284:AV$314)</f>
        <v>0</v>
      </c>
      <c r="AT736" s="9"/>
      <c r="AU736" s="10"/>
      <c r="AV736" s="11"/>
      <c r="AW736" s="6">
        <f>SUMIF(AX$284:AX$314,$D736,AZ$284:AZ$314)</f>
        <v>0</v>
      </c>
      <c r="AX736" s="9"/>
      <c r="AY736" s="10"/>
      <c r="AZ736" s="11"/>
      <c r="BA736" s="6">
        <f>SUMIF(BB$284:BB$314,$D736,BD$284:BD$314)</f>
        <v>0</v>
      </c>
      <c r="BB736" s="9"/>
      <c r="BC736" s="10"/>
      <c r="BD736" s="11"/>
      <c r="BE736" s="6">
        <f>SUMIF(BF$284:BF$314,$D736,BH$284:BH$314)</f>
        <v>0</v>
      </c>
      <c r="BF736" s="9"/>
      <c r="BG736" s="10"/>
      <c r="BH736" s="11"/>
      <c r="BI736" s="6">
        <f>SUMIF(BJ$284:BJ$314,$D736,BL$284:BL$314)</f>
        <v>0</v>
      </c>
      <c r="BJ736" s="9"/>
      <c r="BK736" s="10"/>
      <c r="BL736" s="11"/>
      <c r="BM736" s="6">
        <f>SUMIF(BN$284:BN$314,$D736,BP$284:BP$314)</f>
        <v>0</v>
      </c>
      <c r="BN736" s="9"/>
      <c r="BO736" s="10"/>
      <c r="BP736" s="11"/>
      <c r="BQ736" s="6">
        <f>SUMIF(BR$284:BR$314,$D736,BT$284:BT$314)</f>
        <v>0</v>
      </c>
      <c r="BR736" s="9"/>
      <c r="BS736" s="10"/>
      <c r="BT736" s="11"/>
      <c r="BU736" s="6">
        <f>SUMIF(BV$284:BV$314,$D736,BX$284:BX$314)</f>
        <v>0</v>
      </c>
      <c r="BV736" s="9"/>
      <c r="BW736" s="10"/>
      <c r="BX736" s="11"/>
      <c r="BY736" s="6">
        <f>SUMIF(BZ$284:BZ$314,$D736,CB$284:CB$314)</f>
        <v>0</v>
      </c>
      <c r="BZ736" s="9"/>
      <c r="CA736" s="10"/>
      <c r="CB736" s="11"/>
      <c r="CC736" s="6">
        <f>SUMIF(CD$284:CD$314,$D736,CF$284:CF$314)</f>
        <v>0</v>
      </c>
      <c r="CD736" s="9"/>
      <c r="CE736" s="10"/>
      <c r="CF736" s="11"/>
      <c r="CG736" s="6">
        <f>SUMIF(CH$284:CH$314,$D736,CJ$284:CJ$314)</f>
        <v>0</v>
      </c>
      <c r="CH736" s="9"/>
      <c r="CI736" s="10"/>
      <c r="CJ736" s="11"/>
      <c r="CK736" s="6">
        <f>SUMIF(CL$284:CL$314,$D736,CN$284:CN$314)</f>
        <v>0</v>
      </c>
      <c r="CL736" s="9"/>
      <c r="CM736" s="10"/>
      <c r="CN736" s="11"/>
      <c r="CO736" s="6">
        <f>SUMIF(CP$284:CP$314,$D736,CR$284:CR$314)</f>
        <v>0</v>
      </c>
      <c r="CP736" s="9"/>
      <c r="CQ736" s="10"/>
      <c r="CR736" s="11"/>
      <c r="CS736" s="6">
        <f>SUMIF(CT$284:CT$314,$D736,CV$284:CV$314)</f>
        <v>0</v>
      </c>
      <c r="CT736" s="9"/>
      <c r="CU736" s="10"/>
      <c r="CV736" s="11"/>
      <c r="CW736" s="6">
        <f>SUMIF(CX$284:CX$314,$D736,CZ$284:CZ$314)</f>
        <v>0</v>
      </c>
      <c r="CX736" s="9"/>
      <c r="CY736" s="10"/>
      <c r="CZ736" s="11"/>
      <c r="DA736" s="6">
        <f>SUMIF(DB$284:DB$314,$D736,DD$284:DD$314)</f>
        <v>0</v>
      </c>
      <c r="DB736" s="9"/>
      <c r="DC736" s="10"/>
      <c r="DD736" s="11"/>
      <c r="DE736" s="6">
        <f>SUMIF(DF$284:DF$314,$D736,DH$284:DH$314)</f>
        <v>0</v>
      </c>
      <c r="DF736" s="9"/>
      <c r="DG736" s="10"/>
      <c r="DH736" s="11"/>
      <c r="DI736" s="6">
        <f>SUMIF(DJ$284:DJ$314,$D736,DL$284:DL$314)</f>
        <v>0</v>
      </c>
      <c r="DJ736" s="9"/>
      <c r="DK736" s="10"/>
      <c r="DL736" s="11"/>
      <c r="DM736" s="6">
        <f>SUMIF(DN$284:DN$314,$D736,DP$284:DP$314)</f>
        <v>0</v>
      </c>
      <c r="DN736" s="9"/>
      <c r="DO736" s="10"/>
      <c r="DP736" s="11"/>
      <c r="DQ736" s="6">
        <f>SUMIF(DR$284:DR$314,$D736,DT$284:DT$314)</f>
        <v>0</v>
      </c>
      <c r="DR736" s="9"/>
      <c r="DS736" s="10"/>
      <c r="DT736" s="11"/>
      <c r="DU736" s="6">
        <f>SUMIF(DV$284:DV$314,$D736,DX$284:DX$314)</f>
        <v>0</v>
      </c>
      <c r="DV736" s="9"/>
      <c r="DW736" s="10"/>
      <c r="DX736" s="11"/>
      <c r="DY736" s="6">
        <f>SUMIF(DZ$284:DZ$314,$D736,EB$284:EB$314)</f>
        <v>0</v>
      </c>
      <c r="DZ736" s="9"/>
      <c r="EA736" s="10"/>
      <c r="EB736" s="11"/>
      <c r="EC736" s="6">
        <f>SUMIF(ED$284:ED$314,$D736,EF$284:EF$314)</f>
        <v>0</v>
      </c>
      <c r="ED736" s="9"/>
      <c r="EE736" s="10"/>
      <c r="EF736" s="11"/>
      <c r="EG736" s="6">
        <f>SUMIF(EH$284:EH$314,$D736,EJ$284:EJ$314)</f>
        <v>0</v>
      </c>
      <c r="EH736" s="9"/>
      <c r="EI736" s="10"/>
      <c r="EJ736" s="11"/>
      <c r="EK736" s="6">
        <f>SUMIF(EL$284:EL$314,$D736,EN$284:EN$314)</f>
        <v>0</v>
      </c>
      <c r="EL736" s="9"/>
      <c r="EM736" s="10"/>
      <c r="EN736" s="11"/>
      <c r="EO736" s="6">
        <f>SUMIF(EP$284:EP$314,$D736,ER$284:ER$314)</f>
        <v>0</v>
      </c>
      <c r="EP736" s="9"/>
      <c r="EQ736" s="10"/>
      <c r="ER736" s="11"/>
      <c r="ES736" s="6">
        <f>SUMIF(ET$284:ET$314,$D736,EV$284:EV$314)</f>
        <v>0</v>
      </c>
      <c r="ET736" s="9"/>
      <c r="EU736" s="10"/>
      <c r="EV736" s="11"/>
      <c r="EW736" s="6">
        <f>SUMIF(EX$284:EX$314,$D736,EZ$284:EZ$314)</f>
        <v>0</v>
      </c>
      <c r="EX736" s="9"/>
      <c r="EY736" s="10"/>
      <c r="EZ736" s="11"/>
      <c r="FA736" s="6">
        <f>SUMIF(FB$284:FB$314,$D736,FD$284:FD$314)</f>
        <v>0</v>
      </c>
      <c r="FB736" s="9"/>
      <c r="FC736" s="10"/>
      <c r="FD736" s="11"/>
      <c r="FE736" s="6">
        <f>SUMIF(FF$284:FF$314,$D736,FH$284:FH$314)</f>
        <v>0</v>
      </c>
      <c r="FF736" s="9"/>
      <c r="FG736" s="10"/>
      <c r="FH736" s="11"/>
      <c r="FI736" s="6">
        <f>SUMIF(FJ$284:FJ$314,$D736,FL$284:FL$314)</f>
        <v>0</v>
      </c>
      <c r="FJ736" s="9"/>
      <c r="FK736" s="10"/>
      <c r="FL736" s="11"/>
      <c r="FM736" s="6">
        <f>SUMIF(FN$284:FN$314,$D736,FP$284:FP$314)</f>
        <v>0</v>
      </c>
      <c r="FN736" s="9"/>
      <c r="FO736" s="10"/>
      <c r="FP736" s="11"/>
      <c r="FQ736" s="6">
        <f>SUMIF(FR$284:FR$314,$D736,FT$284:FT$314)</f>
        <v>0</v>
      </c>
      <c r="FR736" s="9"/>
      <c r="FS736" s="10"/>
      <c r="FT736" s="11"/>
      <c r="FU736" s="6">
        <f>SUMIF(FV$284:FV$314,$D736,FX$284:FX$314)</f>
        <v>0</v>
      </c>
      <c r="FV736" s="9"/>
      <c r="FW736" s="10"/>
      <c r="FX736" s="11"/>
      <c r="FY736" s="6">
        <f>SUMIF(FZ$284:FZ$314,$D736,GB$284:GB$314)</f>
        <v>0</v>
      </c>
      <c r="FZ736" s="9"/>
      <c r="GA736" s="10"/>
      <c r="GB736" s="11"/>
      <c r="GC736" s="6">
        <f>SUMIF(GD$284:GD$314,$D736,GF$284:GF$314)</f>
        <v>0</v>
      </c>
      <c r="GD736" s="9"/>
      <c r="GE736" s="10"/>
      <c r="GF736" s="11"/>
      <c r="GG736" s="6">
        <f>SUMIF(GH$284:GH$314,$D736,GJ$284:GJ$314)</f>
        <v>0</v>
      </c>
      <c r="GH736" s="9"/>
      <c r="GI736" s="10"/>
      <c r="GJ736" s="11"/>
      <c r="GK736" s="6">
        <f>SUMIF(GL$284:GL$314,$D736,GN$284:GN$314)</f>
        <v>0</v>
      </c>
      <c r="GL736" s="9"/>
      <c r="GM736" s="10"/>
      <c r="GN736" s="11"/>
      <c r="GO736" s="6">
        <f>SUMIF(GP$284:GP$314,$D736,GR$284:GR$314)</f>
        <v>0</v>
      </c>
      <c r="GP736" s="9"/>
      <c r="GQ736" s="10"/>
      <c r="GR736" s="11"/>
      <c r="GS736" s="6">
        <f>SUMIF(GT$284:GT$314,$D736,GV$284:GV$314)</f>
        <v>0</v>
      </c>
      <c r="GT736" s="9"/>
      <c r="GU736" s="10"/>
      <c r="GV736" s="20"/>
      <c r="GW736" s="19">
        <f t="shared" si="17"/>
        <v>0</v>
      </c>
      <c r="GX736" s="472"/>
      <c r="GY736" s="473"/>
    </row>
    <row r="737" spans="1:207" ht="30.75" customHeight="1">
      <c r="A737" s="210" t="s">
        <v>85</v>
      </c>
      <c r="B737" s="470"/>
      <c r="C737" s="449" t="s">
        <v>534</v>
      </c>
      <c r="D737" s="445" t="s">
        <v>487</v>
      </c>
      <c r="E737" s="206">
        <f>SUMIF(F$315:F$345,$D737,H$315:H$345)</f>
        <v>0</v>
      </c>
      <c r="F737" s="9"/>
      <c r="G737" s="10"/>
      <c r="H737" s="11"/>
      <c r="I737" s="6">
        <f>SUMIF(J$315:J$345,$D737,L$315:L$345)</f>
        <v>0</v>
      </c>
      <c r="J737" s="9"/>
      <c r="K737" s="10"/>
      <c r="L737" s="11"/>
      <c r="M737" s="6">
        <f>SUMIF(N$315:N$345,$D737,P$315:P$345)</f>
        <v>0</v>
      </c>
      <c r="N737" s="9"/>
      <c r="O737" s="10"/>
      <c r="P737" s="11"/>
      <c r="Q737" s="6">
        <f>SUMIF(R$315:R$345,$D737,T$315:T$345)</f>
        <v>0</v>
      </c>
      <c r="R737" s="9"/>
      <c r="S737" s="10"/>
      <c r="T737" s="11"/>
      <c r="U737" s="6">
        <f>SUMIF(V$315:V$345,$D737,X$315:X$345)</f>
        <v>0</v>
      </c>
      <c r="V737" s="9"/>
      <c r="W737" s="10"/>
      <c r="X737" s="11"/>
      <c r="Y737" s="6">
        <f>SUMIF(Z$315:Z$345,$D737,AB$315:AB$345)</f>
        <v>0</v>
      </c>
      <c r="Z737" s="9"/>
      <c r="AA737" s="10"/>
      <c r="AB737" s="11"/>
      <c r="AC737" s="6">
        <f>SUMIF(AD$315:AD$345,$D737,AF$315:AF$345)</f>
        <v>0</v>
      </c>
      <c r="AD737" s="9"/>
      <c r="AE737" s="10"/>
      <c r="AF737" s="11"/>
      <c r="AG737" s="6">
        <f>SUMIF(AH$315:AH$345,$D737,AJ$315:AJ$345)</f>
        <v>0</v>
      </c>
      <c r="AH737" s="9"/>
      <c r="AI737" s="10"/>
      <c r="AJ737" s="11"/>
      <c r="AK737" s="6">
        <f>SUMIF(AL$315:AL$345,$D737,AN$315:AN$345)</f>
        <v>0</v>
      </c>
      <c r="AL737" s="9"/>
      <c r="AM737" s="10"/>
      <c r="AN737" s="11"/>
      <c r="AO737" s="6">
        <f>SUMIF(AP$315:AP$345,$D737,AR$315:AR$345)</f>
        <v>0</v>
      </c>
      <c r="AP737" s="9"/>
      <c r="AQ737" s="10"/>
      <c r="AR737" s="11"/>
      <c r="AS737" s="6">
        <f>SUMIF(AT$315:AT$345,$D737,AV$315:AV$345)</f>
        <v>0</v>
      </c>
      <c r="AT737" s="9"/>
      <c r="AU737" s="10"/>
      <c r="AV737" s="11"/>
      <c r="AW737" s="6">
        <f>SUMIF(AX$315:AX$345,$D737,AZ$315:AZ$345)</f>
        <v>0</v>
      </c>
      <c r="AX737" s="9"/>
      <c r="AY737" s="10"/>
      <c r="AZ737" s="11"/>
      <c r="BA737" s="6">
        <f>SUMIF(BB$315:BB$345,$D737,BD$315:BD$345)</f>
        <v>0</v>
      </c>
      <c r="BB737" s="9"/>
      <c r="BC737" s="10"/>
      <c r="BD737" s="11"/>
      <c r="BE737" s="6">
        <f>SUMIF(BF$315:BF$345,$D737,BH$315:BH$345)</f>
        <v>0</v>
      </c>
      <c r="BF737" s="9"/>
      <c r="BG737" s="10"/>
      <c r="BH737" s="11"/>
      <c r="BI737" s="6">
        <f>SUMIF(BJ$315:BJ$345,$D737,BL$315:BL$345)</f>
        <v>0</v>
      </c>
      <c r="BJ737" s="9"/>
      <c r="BK737" s="10"/>
      <c r="BL737" s="11"/>
      <c r="BM737" s="6">
        <f>SUMIF(BN$315:BN$345,$D737,BP$315:BP$345)</f>
        <v>0</v>
      </c>
      <c r="BN737" s="9"/>
      <c r="BO737" s="10"/>
      <c r="BP737" s="11"/>
      <c r="BQ737" s="6">
        <f>SUMIF(BR$315:BR$345,$D737,BT$315:BT$345)</f>
        <v>0</v>
      </c>
      <c r="BR737" s="9"/>
      <c r="BS737" s="10"/>
      <c r="BT737" s="11"/>
      <c r="BU737" s="6">
        <f>SUMIF(BV$315:BV$345,$D737,BX$315:BX$345)</f>
        <v>0</v>
      </c>
      <c r="BV737" s="9"/>
      <c r="BW737" s="10"/>
      <c r="BX737" s="11"/>
      <c r="BY737" s="6">
        <f>SUMIF(BZ$315:BZ$345,$D737,CB$315:CB$345)</f>
        <v>0</v>
      </c>
      <c r="BZ737" s="9"/>
      <c r="CA737" s="10"/>
      <c r="CB737" s="11"/>
      <c r="CC737" s="6">
        <f>SUMIF(CD$315:CD$345,$D737,CF$315:CF$345)</f>
        <v>0</v>
      </c>
      <c r="CD737" s="9"/>
      <c r="CE737" s="10"/>
      <c r="CF737" s="11"/>
      <c r="CG737" s="6">
        <f>SUMIF(CH$315:CH$345,$D737,CJ$315:CJ$345)</f>
        <v>0</v>
      </c>
      <c r="CH737" s="9"/>
      <c r="CI737" s="10"/>
      <c r="CJ737" s="11"/>
      <c r="CK737" s="6">
        <f>SUMIF(CL$315:CL$345,$D737,CN$315:CN$345)</f>
        <v>0</v>
      </c>
      <c r="CL737" s="9"/>
      <c r="CM737" s="10"/>
      <c r="CN737" s="11"/>
      <c r="CO737" s="6">
        <f>SUMIF(CP$315:CP$345,$D737,CR$315:CR$345)</f>
        <v>0</v>
      </c>
      <c r="CP737" s="9"/>
      <c r="CQ737" s="10"/>
      <c r="CR737" s="11"/>
      <c r="CS737" s="6">
        <f>SUMIF(CT$315:CT$345,$D737,CV$315:CV$345)</f>
        <v>0</v>
      </c>
      <c r="CT737" s="9"/>
      <c r="CU737" s="10"/>
      <c r="CV737" s="11"/>
      <c r="CW737" s="6">
        <f>SUMIF(CX$315:CX$345,$D737,CZ$315:CZ$345)</f>
        <v>0</v>
      </c>
      <c r="CX737" s="9"/>
      <c r="CY737" s="10"/>
      <c r="CZ737" s="11"/>
      <c r="DA737" s="6">
        <f>SUMIF(DB$315:DB$345,$D737,DD$315:DD$345)</f>
        <v>0</v>
      </c>
      <c r="DB737" s="9"/>
      <c r="DC737" s="10"/>
      <c r="DD737" s="11"/>
      <c r="DE737" s="6">
        <f>SUMIF(DF$315:DF$345,$D737,DH$315:DH$345)</f>
        <v>0</v>
      </c>
      <c r="DF737" s="9"/>
      <c r="DG737" s="10"/>
      <c r="DH737" s="11"/>
      <c r="DI737" s="6">
        <f>SUMIF(DJ$315:DJ$345,$D737,DL$315:DL$345)</f>
        <v>0</v>
      </c>
      <c r="DJ737" s="9"/>
      <c r="DK737" s="10"/>
      <c r="DL737" s="11"/>
      <c r="DM737" s="6">
        <f>SUMIF(DN$315:DN$345,$D737,DP$315:DP$345)</f>
        <v>0</v>
      </c>
      <c r="DN737" s="9"/>
      <c r="DO737" s="10"/>
      <c r="DP737" s="11"/>
      <c r="DQ737" s="6">
        <f>SUMIF(DR$315:DR$345,$D737,DT$315:DT$345)</f>
        <v>0</v>
      </c>
      <c r="DR737" s="9"/>
      <c r="DS737" s="10"/>
      <c r="DT737" s="11"/>
      <c r="DU737" s="6">
        <f>SUMIF(DV$315:DV$345,$D737,DX$315:DX$345)</f>
        <v>0</v>
      </c>
      <c r="DV737" s="9"/>
      <c r="DW737" s="10"/>
      <c r="DX737" s="11"/>
      <c r="DY737" s="6">
        <f>SUMIF(DZ$315:DZ$345,$D737,EB$315:EB$345)</f>
        <v>0</v>
      </c>
      <c r="DZ737" s="9"/>
      <c r="EA737" s="10"/>
      <c r="EB737" s="11"/>
      <c r="EC737" s="6">
        <f>SUMIF(ED$315:ED$345,$D737,EF$315:EF$345)</f>
        <v>0</v>
      </c>
      <c r="ED737" s="9"/>
      <c r="EE737" s="10"/>
      <c r="EF737" s="11"/>
      <c r="EG737" s="6">
        <f>SUMIF(EH$315:EH$345,$D737,EJ$315:EJ$345)</f>
        <v>0</v>
      </c>
      <c r="EH737" s="9"/>
      <c r="EI737" s="10"/>
      <c r="EJ737" s="11"/>
      <c r="EK737" s="6">
        <f>SUMIF(EL$315:EL$345,$D737,EN$315:EN$345)</f>
        <v>0</v>
      </c>
      <c r="EL737" s="9"/>
      <c r="EM737" s="10"/>
      <c r="EN737" s="11"/>
      <c r="EO737" s="6">
        <f>SUMIF(EP$315:EP$345,$D737,ER$315:ER$345)</f>
        <v>0</v>
      </c>
      <c r="EP737" s="9"/>
      <c r="EQ737" s="10"/>
      <c r="ER737" s="11"/>
      <c r="ES737" s="6">
        <f>SUMIF(ET$315:ET$345,$D737,EV$315:EV$345)</f>
        <v>0</v>
      </c>
      <c r="ET737" s="9"/>
      <c r="EU737" s="10"/>
      <c r="EV737" s="11"/>
      <c r="EW737" s="6">
        <f>SUMIF(EX$315:EX$345,$D737,EZ$315:EZ$345)</f>
        <v>0</v>
      </c>
      <c r="EX737" s="9"/>
      <c r="EY737" s="10"/>
      <c r="EZ737" s="11"/>
      <c r="FA737" s="6">
        <f>SUMIF(FB$315:FB$345,$D737,FD$315:FD$345)</f>
        <v>0</v>
      </c>
      <c r="FB737" s="9"/>
      <c r="FC737" s="10"/>
      <c r="FD737" s="11"/>
      <c r="FE737" s="6">
        <f>SUMIF(FF$315:FF$345,$D737,FH$315:FH$345)</f>
        <v>0</v>
      </c>
      <c r="FF737" s="9"/>
      <c r="FG737" s="10"/>
      <c r="FH737" s="11"/>
      <c r="FI737" s="6">
        <f>SUMIF(FJ$315:FJ$345,$D737,FL$315:FL$345)</f>
        <v>0</v>
      </c>
      <c r="FJ737" s="9"/>
      <c r="FK737" s="10"/>
      <c r="FL737" s="11"/>
      <c r="FM737" s="6">
        <f>SUMIF(FN$315:FN$345,$D737,FP$315:FP$345)</f>
        <v>0</v>
      </c>
      <c r="FN737" s="9"/>
      <c r="FO737" s="10"/>
      <c r="FP737" s="11"/>
      <c r="FQ737" s="6">
        <f>SUMIF(FR$315:FR$345,$D737,FT$315:FT$345)</f>
        <v>0</v>
      </c>
      <c r="FR737" s="9"/>
      <c r="FS737" s="10"/>
      <c r="FT737" s="11"/>
      <c r="FU737" s="6">
        <f>SUMIF(FV$315:FV$345,$D737,FX$315:FX$345)</f>
        <v>0</v>
      </c>
      <c r="FV737" s="9"/>
      <c r="FW737" s="10"/>
      <c r="FX737" s="11"/>
      <c r="FY737" s="6">
        <f>SUMIF(FZ$315:FZ$345,$D737,GB$315:GB$345)</f>
        <v>0</v>
      </c>
      <c r="FZ737" s="9"/>
      <c r="GA737" s="10"/>
      <c r="GB737" s="11"/>
      <c r="GC737" s="6">
        <f>SUMIF(GD$315:GD$345,$D737,GF$315:GF$345)</f>
        <v>0</v>
      </c>
      <c r="GD737" s="9"/>
      <c r="GE737" s="10"/>
      <c r="GF737" s="11"/>
      <c r="GG737" s="6">
        <f>SUMIF(GH$315:GH$345,$D737,GJ$315:GJ$345)</f>
        <v>0</v>
      </c>
      <c r="GH737" s="9"/>
      <c r="GI737" s="10"/>
      <c r="GJ737" s="11"/>
      <c r="GK737" s="6">
        <f>SUMIF(GL$315:GL$345,$D737,GN$315:GN$345)</f>
        <v>0</v>
      </c>
      <c r="GL737" s="9"/>
      <c r="GM737" s="10"/>
      <c r="GN737" s="11"/>
      <c r="GO737" s="6">
        <f>SUMIF(GP$315:GP$345,$D737,GR$315:GR$345)</f>
        <v>0</v>
      </c>
      <c r="GP737" s="9"/>
      <c r="GQ737" s="10"/>
      <c r="GR737" s="11"/>
      <c r="GS737" s="6">
        <f>SUMIF(GT$315:GT$345,$D737,GV$315:GV$345)</f>
        <v>0</v>
      </c>
      <c r="GT737" s="9"/>
      <c r="GU737" s="10"/>
      <c r="GV737" s="20"/>
      <c r="GW737" s="19">
        <f t="shared" si="17"/>
        <v>0</v>
      </c>
      <c r="GX737" s="472"/>
      <c r="GY737" s="473"/>
    </row>
    <row r="738" spans="1:207" ht="30.75" customHeight="1" thickBot="1">
      <c r="A738" s="212" t="s">
        <v>86</v>
      </c>
      <c r="B738" s="471"/>
      <c r="C738" s="449" t="s">
        <v>534</v>
      </c>
      <c r="D738" s="445" t="s">
        <v>487</v>
      </c>
      <c r="E738" s="206">
        <f>SUMIF(F$346:F$376,$D738,H$346:H$376)</f>
        <v>0</v>
      </c>
      <c r="F738" s="9"/>
      <c r="G738" s="10"/>
      <c r="H738" s="11"/>
      <c r="I738" s="6">
        <f>SUMIF(J$346:J$376,$D738,L$346:L$376)</f>
        <v>0</v>
      </c>
      <c r="J738" s="9"/>
      <c r="K738" s="10"/>
      <c r="L738" s="11"/>
      <c r="M738" s="6">
        <f>SUMIF(N$346:N$376,$D738,P$346:P$376)</f>
        <v>0</v>
      </c>
      <c r="N738" s="9"/>
      <c r="O738" s="10"/>
      <c r="P738" s="11"/>
      <c r="Q738" s="6">
        <f>SUMIF(R$346:R$376,$D738,T$346:T$376)</f>
        <v>0</v>
      </c>
      <c r="R738" s="9"/>
      <c r="S738" s="10"/>
      <c r="T738" s="11"/>
      <c r="U738" s="6">
        <f>SUMIF(V$346:V$376,$D738,X$346:X$376)</f>
        <v>0</v>
      </c>
      <c r="V738" s="9"/>
      <c r="W738" s="10"/>
      <c r="X738" s="11"/>
      <c r="Y738" s="6">
        <f>SUMIF(Z$346:Z$376,$D738,AB$346:AB$376)</f>
        <v>0</v>
      </c>
      <c r="Z738" s="9"/>
      <c r="AA738" s="10"/>
      <c r="AB738" s="11"/>
      <c r="AC738" s="6">
        <f>SUMIF(AD$346:AD$376,$D738,AF$346:AF$376)</f>
        <v>0</v>
      </c>
      <c r="AD738" s="9"/>
      <c r="AE738" s="10"/>
      <c r="AF738" s="11"/>
      <c r="AG738" s="6">
        <f>SUMIF(AH$346:AH$376,$D738,AJ$346:AJ$376)</f>
        <v>0</v>
      </c>
      <c r="AH738" s="9"/>
      <c r="AI738" s="10"/>
      <c r="AJ738" s="11"/>
      <c r="AK738" s="6">
        <f>SUMIF(AL$346:AL$376,$D738,AN$346:AN$376)</f>
        <v>0</v>
      </c>
      <c r="AL738" s="9"/>
      <c r="AM738" s="10"/>
      <c r="AN738" s="11"/>
      <c r="AO738" s="6">
        <f>SUMIF(AP$346:AP$376,$D738,AR$346:AR$376)</f>
        <v>0</v>
      </c>
      <c r="AP738" s="9"/>
      <c r="AQ738" s="10"/>
      <c r="AR738" s="11"/>
      <c r="AS738" s="6">
        <f>SUMIF(AT$346:AT$376,$D738,AV$346:AV$376)</f>
        <v>0</v>
      </c>
      <c r="AT738" s="9"/>
      <c r="AU738" s="10"/>
      <c r="AV738" s="11"/>
      <c r="AW738" s="6">
        <f>SUMIF(AX$346:AX$376,$D738,AZ$346:AZ$376)</f>
        <v>0</v>
      </c>
      <c r="AX738" s="9"/>
      <c r="AY738" s="10"/>
      <c r="AZ738" s="11"/>
      <c r="BA738" s="6">
        <f>SUMIF(BB$346:BB$376,$D738,BD$346:BD$376)</f>
        <v>0</v>
      </c>
      <c r="BB738" s="9"/>
      <c r="BC738" s="10"/>
      <c r="BD738" s="11"/>
      <c r="BE738" s="6">
        <f>SUMIF(BF$346:BF$376,$D738,BH$346:BH$376)</f>
        <v>0</v>
      </c>
      <c r="BF738" s="9"/>
      <c r="BG738" s="10"/>
      <c r="BH738" s="11"/>
      <c r="BI738" s="6">
        <f>SUMIF(BJ$346:BJ$376,$D738,BL$346:BL$376)</f>
        <v>0</v>
      </c>
      <c r="BJ738" s="9"/>
      <c r="BK738" s="10"/>
      <c r="BL738" s="11"/>
      <c r="BM738" s="6">
        <f>SUMIF(BN$346:BN$376,$D738,BP$346:BP$376)</f>
        <v>0</v>
      </c>
      <c r="BN738" s="9"/>
      <c r="BO738" s="10"/>
      <c r="BP738" s="11"/>
      <c r="BQ738" s="6">
        <f>SUMIF(BR$346:BR$376,$D738,BT$346:BT$376)</f>
        <v>0</v>
      </c>
      <c r="BR738" s="9"/>
      <c r="BS738" s="10"/>
      <c r="BT738" s="11"/>
      <c r="BU738" s="6">
        <f>SUMIF(BV$346:BV$376,$D738,BX$346:BX$376)</f>
        <v>0</v>
      </c>
      <c r="BV738" s="9"/>
      <c r="BW738" s="10"/>
      <c r="BX738" s="11"/>
      <c r="BY738" s="6">
        <f>SUMIF(BZ$346:BZ$376,$D738,CB$346:CB$376)</f>
        <v>0</v>
      </c>
      <c r="BZ738" s="9"/>
      <c r="CA738" s="10"/>
      <c r="CB738" s="11"/>
      <c r="CC738" s="6">
        <f>SUMIF(CD$346:CD$376,$D738,CF$346:CF$376)</f>
        <v>0</v>
      </c>
      <c r="CD738" s="9"/>
      <c r="CE738" s="10"/>
      <c r="CF738" s="11"/>
      <c r="CG738" s="6">
        <f>SUMIF(CH$346:CH$376,$D738,CJ$346:CJ$376)</f>
        <v>0</v>
      </c>
      <c r="CH738" s="9"/>
      <c r="CI738" s="10"/>
      <c r="CJ738" s="11"/>
      <c r="CK738" s="6">
        <f>SUMIF(CL$346:CL$376,$D738,CN$346:CN$376)</f>
        <v>0</v>
      </c>
      <c r="CL738" s="9"/>
      <c r="CM738" s="10"/>
      <c r="CN738" s="11"/>
      <c r="CO738" s="6">
        <f>SUMIF(CP$346:CP$376,$D738,CR$346:CR$376)</f>
        <v>0</v>
      </c>
      <c r="CP738" s="9"/>
      <c r="CQ738" s="10"/>
      <c r="CR738" s="11"/>
      <c r="CS738" s="6">
        <f>SUMIF(CT$346:CT$376,$D738,CV$346:CV$376)</f>
        <v>0</v>
      </c>
      <c r="CT738" s="9"/>
      <c r="CU738" s="10"/>
      <c r="CV738" s="11"/>
      <c r="CW738" s="6">
        <f>SUMIF(CX$346:CX$376,$D738,CZ$346:CZ$376)</f>
        <v>0</v>
      </c>
      <c r="CX738" s="9"/>
      <c r="CY738" s="10"/>
      <c r="CZ738" s="11"/>
      <c r="DA738" s="6">
        <f>SUMIF(DB$346:DB$376,$D738,DD$346:DD$376)</f>
        <v>0</v>
      </c>
      <c r="DB738" s="9"/>
      <c r="DC738" s="10"/>
      <c r="DD738" s="11"/>
      <c r="DE738" s="6">
        <f>SUMIF(DF$346:DF$376,$D738,DH$346:DH$376)</f>
        <v>0</v>
      </c>
      <c r="DF738" s="9"/>
      <c r="DG738" s="10"/>
      <c r="DH738" s="11"/>
      <c r="DI738" s="6">
        <f>SUMIF(DJ$346:DJ$376,$D738,DL$346:DL$376)</f>
        <v>0</v>
      </c>
      <c r="DJ738" s="9"/>
      <c r="DK738" s="10"/>
      <c r="DL738" s="11"/>
      <c r="DM738" s="6">
        <f>SUMIF(DN$346:DN$376,$D738,DP$346:DP$376)</f>
        <v>0</v>
      </c>
      <c r="DN738" s="9"/>
      <c r="DO738" s="10"/>
      <c r="DP738" s="11"/>
      <c r="DQ738" s="6">
        <f>SUMIF(DR$346:DR$376,$D738,DT$346:DT$376)</f>
        <v>0</v>
      </c>
      <c r="DR738" s="9"/>
      <c r="DS738" s="10"/>
      <c r="DT738" s="11"/>
      <c r="DU738" s="6">
        <f>SUMIF(DV$346:DV$376,$D738,DX$346:DX$376)</f>
        <v>0</v>
      </c>
      <c r="DV738" s="9"/>
      <c r="DW738" s="10"/>
      <c r="DX738" s="11"/>
      <c r="DY738" s="6">
        <f>SUMIF(DZ$346:DZ$376,$D738,EB$346:EB$376)</f>
        <v>0</v>
      </c>
      <c r="DZ738" s="9"/>
      <c r="EA738" s="10"/>
      <c r="EB738" s="11"/>
      <c r="EC738" s="6">
        <f>SUMIF(ED$346:ED$376,$D738,EF$346:EF$376)</f>
        <v>0</v>
      </c>
      <c r="ED738" s="9"/>
      <c r="EE738" s="10"/>
      <c r="EF738" s="11"/>
      <c r="EG738" s="6">
        <f>SUMIF(EH$346:EH$376,$D738,EJ$346:EJ$376)</f>
        <v>0</v>
      </c>
      <c r="EH738" s="9"/>
      <c r="EI738" s="10"/>
      <c r="EJ738" s="11"/>
      <c r="EK738" s="6">
        <f>SUMIF(EL$346:EL$376,$D738,EN$346:EN$376)</f>
        <v>0</v>
      </c>
      <c r="EL738" s="9"/>
      <c r="EM738" s="10"/>
      <c r="EN738" s="11"/>
      <c r="EO738" s="6">
        <f>SUMIF(EP$346:EP$376,$D738,ER$346:ER$376)</f>
        <v>0</v>
      </c>
      <c r="EP738" s="9"/>
      <c r="EQ738" s="10"/>
      <c r="ER738" s="11"/>
      <c r="ES738" s="6">
        <f>SUMIF(ET$346:ET$376,$D738,EV$346:EV$376)</f>
        <v>0</v>
      </c>
      <c r="ET738" s="9"/>
      <c r="EU738" s="10"/>
      <c r="EV738" s="11"/>
      <c r="EW738" s="6">
        <f>SUMIF(EX$346:EX$376,$D738,EZ$346:EZ$376)</f>
        <v>0</v>
      </c>
      <c r="EX738" s="9"/>
      <c r="EY738" s="10"/>
      <c r="EZ738" s="11"/>
      <c r="FA738" s="6">
        <f>SUMIF(FB$346:FB$376,$D738,FD$346:FD$376)</f>
        <v>0</v>
      </c>
      <c r="FB738" s="9"/>
      <c r="FC738" s="10"/>
      <c r="FD738" s="11"/>
      <c r="FE738" s="6">
        <f>SUMIF(FF$346:FF$376,$D738,FH$346:FH$376)</f>
        <v>0</v>
      </c>
      <c r="FF738" s="9"/>
      <c r="FG738" s="10"/>
      <c r="FH738" s="11"/>
      <c r="FI738" s="6">
        <f>SUMIF(FJ$346:FJ$376,$D738,FL$346:FL$376)</f>
        <v>0</v>
      </c>
      <c r="FJ738" s="9"/>
      <c r="FK738" s="10"/>
      <c r="FL738" s="11"/>
      <c r="FM738" s="6">
        <f>SUMIF(FN$346:FN$376,$D738,FP$346:FP$376)</f>
        <v>0</v>
      </c>
      <c r="FN738" s="9"/>
      <c r="FO738" s="10"/>
      <c r="FP738" s="11"/>
      <c r="FQ738" s="6">
        <f>SUMIF(FR$346:FR$376,$D738,FT$346:FT$376)</f>
        <v>0</v>
      </c>
      <c r="FR738" s="9"/>
      <c r="FS738" s="10"/>
      <c r="FT738" s="11"/>
      <c r="FU738" s="6">
        <f>SUMIF(FV$346:FV$376,$D738,FX$346:FX$376)</f>
        <v>0</v>
      </c>
      <c r="FV738" s="9"/>
      <c r="FW738" s="10"/>
      <c r="FX738" s="11"/>
      <c r="FY738" s="6">
        <f>SUMIF(FZ$346:FZ$376,$D738,GB$346:GB$376)</f>
        <v>0</v>
      </c>
      <c r="FZ738" s="9"/>
      <c r="GA738" s="10"/>
      <c r="GB738" s="11"/>
      <c r="GC738" s="6">
        <f>SUMIF(GD$346:GD$376,$D738,GF$346:GF$376)</f>
        <v>0</v>
      </c>
      <c r="GD738" s="9"/>
      <c r="GE738" s="10"/>
      <c r="GF738" s="11"/>
      <c r="GG738" s="6">
        <f>SUMIF(GH$346:GH$376,$D738,GJ$346:GJ$376)</f>
        <v>0</v>
      </c>
      <c r="GH738" s="9"/>
      <c r="GI738" s="10"/>
      <c r="GJ738" s="11"/>
      <c r="GK738" s="6">
        <f>SUMIF(GL$346:GL$376,$D738,GN$346:GN$376)</f>
        <v>0</v>
      </c>
      <c r="GL738" s="9"/>
      <c r="GM738" s="10"/>
      <c r="GN738" s="11"/>
      <c r="GO738" s="6">
        <f>SUMIF(GP$346:GP$376,$D738,GR$346:GR$376)</f>
        <v>0</v>
      </c>
      <c r="GP738" s="9"/>
      <c r="GQ738" s="10"/>
      <c r="GR738" s="11"/>
      <c r="GS738" s="6">
        <f>SUMIF(GT$346:GT$376,$D738,GV$346:GV$376)</f>
        <v>0</v>
      </c>
      <c r="GT738" s="9"/>
      <c r="GU738" s="10"/>
      <c r="GV738" s="20"/>
      <c r="GW738" s="19">
        <f t="shared" si="17"/>
        <v>0</v>
      </c>
      <c r="GX738" s="472"/>
      <c r="GY738" s="473"/>
    </row>
    <row r="739" spans="1:207" ht="30.75" customHeight="1">
      <c r="A739" s="208" t="s">
        <v>75</v>
      </c>
      <c r="B739" s="469">
        <v>33</v>
      </c>
      <c r="C739" s="177" t="s">
        <v>443</v>
      </c>
      <c r="D739" s="155" t="s">
        <v>388</v>
      </c>
      <c r="E739" s="206">
        <f>SUMIF(F$5:F$35,$D739,H$5:H$35)</f>
        <v>0</v>
      </c>
      <c r="F739" s="9"/>
      <c r="G739" s="10"/>
      <c r="H739" s="11"/>
      <c r="I739" s="6">
        <f>SUMIF(J$5:J$35,$D739,L$5:L$35)</f>
        <v>0</v>
      </c>
      <c r="J739" s="9"/>
      <c r="K739" s="10"/>
      <c r="L739" s="11"/>
      <c r="M739" s="6">
        <f>SUMIF(N$5:N$35,$D739,P$5:P$35)</f>
        <v>0</v>
      </c>
      <c r="N739" s="9"/>
      <c r="O739" s="10"/>
      <c r="P739" s="11"/>
      <c r="Q739" s="6">
        <f>SUMIF(R$5:R$35,$D739,T$5:T$35)</f>
        <v>0</v>
      </c>
      <c r="R739" s="9"/>
      <c r="S739" s="10"/>
      <c r="T739" s="11"/>
      <c r="U739" s="6">
        <f>SUMIF(V$5:V$35,$D739,X$5:X$35)</f>
        <v>0</v>
      </c>
      <c r="V739" s="9"/>
      <c r="W739" s="10"/>
      <c r="X739" s="11"/>
      <c r="Y739" s="6">
        <f>SUMIF(Z$5:Z$35,$D739,AB$5:AB$35)</f>
        <v>0</v>
      </c>
      <c r="Z739" s="9"/>
      <c r="AA739" s="10"/>
      <c r="AB739" s="11"/>
      <c r="AC739" s="6">
        <f>SUMIF(AD$5:AD$35,$D739,AF$5:AF$35)</f>
        <v>0</v>
      </c>
      <c r="AD739" s="9"/>
      <c r="AE739" s="10"/>
      <c r="AF739" s="11"/>
      <c r="AG739" s="6">
        <f>SUMIF(AH$5:AH$35,$D739,AJ$5:AJ$35)</f>
        <v>0</v>
      </c>
      <c r="AH739" s="9"/>
      <c r="AI739" s="10"/>
      <c r="AJ739" s="11"/>
      <c r="AK739" s="6">
        <f>SUMIF(AL$5:AL$35,$D739,AN$5:AN$35)</f>
        <v>0</v>
      </c>
      <c r="AL739" s="9"/>
      <c r="AM739" s="10"/>
      <c r="AN739" s="11"/>
      <c r="AO739" s="6">
        <f>SUMIF(AP$5:AP$35,$D739,AR$5:AR$35)</f>
        <v>0</v>
      </c>
      <c r="AP739" s="9"/>
      <c r="AQ739" s="10"/>
      <c r="AR739" s="11"/>
      <c r="AS739" s="6">
        <f>SUMIF(AT$5:AT$35,$D739,AV$5:AV$35)</f>
        <v>0</v>
      </c>
      <c r="AT739" s="9"/>
      <c r="AU739" s="10"/>
      <c r="AV739" s="11"/>
      <c r="AW739" s="6">
        <f>SUMIF(AX$5:AX$35,$D739,AZ$5:AZ$35)</f>
        <v>0</v>
      </c>
      <c r="AX739" s="9"/>
      <c r="AY739" s="10"/>
      <c r="AZ739" s="11"/>
      <c r="BA739" s="6">
        <f>SUMIF(BB$5:BB$35,$D739,BD$5:BD$35)</f>
        <v>0</v>
      </c>
      <c r="BB739" s="9"/>
      <c r="BC739" s="10"/>
      <c r="BD739" s="11"/>
      <c r="BE739" s="6">
        <f>SUMIF(BF$5:BF$35,$D739,BH$5:BH$35)</f>
        <v>0</v>
      </c>
      <c r="BF739" s="9"/>
      <c r="BG739" s="10"/>
      <c r="BH739" s="11"/>
      <c r="BI739" s="6">
        <f>SUMIF(BJ$5:BJ$35,$D739,BL$5:BL$35)</f>
        <v>0</v>
      </c>
      <c r="BJ739" s="9"/>
      <c r="BK739" s="10"/>
      <c r="BL739" s="11"/>
      <c r="BM739" s="6">
        <f>SUMIF(BN$5:BN$35,$D739,BP$5:BP$35)</f>
        <v>0</v>
      </c>
      <c r="BN739" s="9"/>
      <c r="BO739" s="10"/>
      <c r="BP739" s="11"/>
      <c r="BQ739" s="6">
        <f>SUMIF(BR$5:BR$35,$D739,BT$5:BT$35)</f>
        <v>0</v>
      </c>
      <c r="BR739" s="9"/>
      <c r="BS739" s="10"/>
      <c r="BT739" s="11"/>
      <c r="BU739" s="6">
        <f>SUMIF(BV$5:BV$35,$D739,BX$5:BX$35)</f>
        <v>0</v>
      </c>
      <c r="BV739" s="9"/>
      <c r="BW739" s="10"/>
      <c r="BX739" s="11"/>
      <c r="BY739" s="6">
        <f>SUMIF(BZ$5:BZ$35,$D739,CB$5:CB$35)</f>
        <v>0</v>
      </c>
      <c r="BZ739" s="9"/>
      <c r="CA739" s="10"/>
      <c r="CB739" s="11"/>
      <c r="CC739" s="6">
        <f>SUMIF(CD$5:CD$35,$D739,CF$5:CF$35)</f>
        <v>0</v>
      </c>
      <c r="CD739" s="9"/>
      <c r="CE739" s="10"/>
      <c r="CF739" s="11"/>
      <c r="CG739" s="6">
        <f>SUMIF(CH$5:CH$35,$D739,CJ$5:CJ$35)</f>
        <v>0</v>
      </c>
      <c r="CH739" s="9"/>
      <c r="CI739" s="10"/>
      <c r="CJ739" s="11"/>
      <c r="CK739" s="6">
        <f>SUMIF(CL$5:CL$35,$D739,CN$5:CN$35)</f>
        <v>0</v>
      </c>
      <c r="CL739" s="9"/>
      <c r="CM739" s="10"/>
      <c r="CN739" s="11"/>
      <c r="CO739" s="6">
        <f>SUMIF(CP$5:CP$35,$D739,CR$5:CR$35)</f>
        <v>0</v>
      </c>
      <c r="CP739" s="9"/>
      <c r="CQ739" s="10"/>
      <c r="CR739" s="11"/>
      <c r="CS739" s="6">
        <f>SUMIF(CT$5:CT$35,$D739,CV$5:CV$35)</f>
        <v>0</v>
      </c>
      <c r="CT739" s="9"/>
      <c r="CU739" s="10"/>
      <c r="CV739" s="11"/>
      <c r="CW739" s="6">
        <f>SUMIF(CX$5:CX$35,$D739,CZ$5:CZ$35)</f>
        <v>0</v>
      </c>
      <c r="CX739" s="9"/>
      <c r="CY739" s="10"/>
      <c r="CZ739" s="11"/>
      <c r="DA739" s="6">
        <f>SUMIF(DB$5:DB$35,$D739,DD$5:DD$35)</f>
        <v>0</v>
      </c>
      <c r="DB739" s="9"/>
      <c r="DC739" s="10"/>
      <c r="DD739" s="11"/>
      <c r="DE739" s="6">
        <f>SUMIF(DF$5:DF$35,$D739,DH$5:DH$35)</f>
        <v>0</v>
      </c>
      <c r="DF739" s="9"/>
      <c r="DG739" s="10"/>
      <c r="DH739" s="11"/>
      <c r="DI739" s="6">
        <f>SUMIF(DJ$5:DJ$35,$D739,DL$5:DL$35)</f>
        <v>0</v>
      </c>
      <c r="DJ739" s="9"/>
      <c r="DK739" s="10"/>
      <c r="DL739" s="11"/>
      <c r="DM739" s="6">
        <f>SUMIF(DN$5:DN$35,$D739,DP$5:DP$35)</f>
        <v>0</v>
      </c>
      <c r="DN739" s="9"/>
      <c r="DO739" s="10"/>
      <c r="DP739" s="11"/>
      <c r="DQ739" s="6">
        <f>SUMIF(DR$5:DR$35,$D739,DT$5:DT$35)</f>
        <v>0</v>
      </c>
      <c r="DR739" s="9"/>
      <c r="DS739" s="10"/>
      <c r="DT739" s="11"/>
      <c r="DU739" s="6">
        <f>SUMIF(DV$5:DV$35,$D739,DX$5:DX$35)</f>
        <v>0</v>
      </c>
      <c r="DV739" s="9"/>
      <c r="DW739" s="10"/>
      <c r="DX739" s="11"/>
      <c r="DY739" s="6">
        <f>SUMIF(DZ$5:DZ$35,$D739,EB$5:EB$35)</f>
        <v>0</v>
      </c>
      <c r="DZ739" s="9"/>
      <c r="EA739" s="10"/>
      <c r="EB739" s="11"/>
      <c r="EC739" s="6">
        <f>SUMIF(ED$5:ED$35,$D739,EF$5:EF$35)</f>
        <v>0</v>
      </c>
      <c r="ED739" s="9"/>
      <c r="EE739" s="10"/>
      <c r="EF739" s="11"/>
      <c r="EG739" s="6">
        <f>SUMIF(EH$5:EH$35,$D739,EJ$5:EJ$35)</f>
        <v>0</v>
      </c>
      <c r="EH739" s="9"/>
      <c r="EI739" s="10"/>
      <c r="EJ739" s="11"/>
      <c r="EK739" s="6">
        <f>SUMIF(EL$5:EL$35,$D739,EN$5:EN$35)</f>
        <v>0</v>
      </c>
      <c r="EL739" s="9"/>
      <c r="EM739" s="10"/>
      <c r="EN739" s="11"/>
      <c r="EO739" s="6">
        <f>SUMIF(EP$5:EP$35,$D739,ER$5:ER$35)</f>
        <v>0</v>
      </c>
      <c r="EP739" s="9"/>
      <c r="EQ739" s="10"/>
      <c r="ER739" s="11"/>
      <c r="ES739" s="6">
        <f>SUMIF(ET$5:ET$35,$D739,EV$5:EV$35)</f>
        <v>0</v>
      </c>
      <c r="ET739" s="9"/>
      <c r="EU739" s="10"/>
      <c r="EV739" s="11"/>
      <c r="EW739" s="6">
        <f>SUMIF(EX$5:EX$35,$D739,EZ$5:EZ$35)</f>
        <v>0</v>
      </c>
      <c r="EX739" s="9"/>
      <c r="EY739" s="10"/>
      <c r="EZ739" s="11"/>
      <c r="FA739" s="6">
        <f>SUMIF(FB$5:FB$35,$D739,FD$5:FD$35)</f>
        <v>0</v>
      </c>
      <c r="FB739" s="9"/>
      <c r="FC739" s="10"/>
      <c r="FD739" s="11"/>
      <c r="FE739" s="6">
        <f>SUMIF(FF$5:FF$35,$D739,FH$5:FH$35)</f>
        <v>0</v>
      </c>
      <c r="FF739" s="9"/>
      <c r="FG739" s="10"/>
      <c r="FH739" s="11"/>
      <c r="FI739" s="6">
        <f>SUMIF(FJ$5:FJ$35,$D739,FL$5:FL$35)</f>
        <v>0</v>
      </c>
      <c r="FJ739" s="9"/>
      <c r="FK739" s="10"/>
      <c r="FL739" s="11"/>
      <c r="FM739" s="6">
        <f>SUMIF(FN$5:FN$35,$D739,FP$5:FP$35)</f>
        <v>0</v>
      </c>
      <c r="FN739" s="9"/>
      <c r="FO739" s="10"/>
      <c r="FP739" s="11"/>
      <c r="FQ739" s="6">
        <f>SUMIF(FR$5:FR$35,$D739,FT$5:FT$35)</f>
        <v>0</v>
      </c>
      <c r="FR739" s="9"/>
      <c r="FS739" s="10"/>
      <c r="FT739" s="11"/>
      <c r="FU739" s="6">
        <f>SUMIF(FV$5:FV$35,$D739,FX$5:FX$35)</f>
        <v>0</v>
      </c>
      <c r="FV739" s="9"/>
      <c r="FW739" s="10"/>
      <c r="FX739" s="11"/>
      <c r="FY739" s="6">
        <f>SUMIF(FZ$5:FZ$35,$D739,GB$5:GB$35)</f>
        <v>0</v>
      </c>
      <c r="FZ739" s="9"/>
      <c r="GA739" s="10"/>
      <c r="GB739" s="11"/>
      <c r="GC739" s="6">
        <f>SUMIF(GD$5:GD$35,$D739,GF$5:GF$35)</f>
        <v>0</v>
      </c>
      <c r="GD739" s="9"/>
      <c r="GE739" s="10"/>
      <c r="GF739" s="11"/>
      <c r="GG739" s="6">
        <f>SUMIF(GH$5:GH$35,$D739,GJ$5:GJ$35)</f>
        <v>0</v>
      </c>
      <c r="GH739" s="9"/>
      <c r="GI739" s="10"/>
      <c r="GJ739" s="11"/>
      <c r="GK739" s="6">
        <f>SUMIF(GL$5:GL$35,$D739,GN$5:GN$35)</f>
        <v>0</v>
      </c>
      <c r="GL739" s="9"/>
      <c r="GM739" s="10"/>
      <c r="GN739" s="11"/>
      <c r="GO739" s="6">
        <f>SUMIF(GP$5:GP$35,$D739,GR$5:GR$35)</f>
        <v>0</v>
      </c>
      <c r="GP739" s="9"/>
      <c r="GQ739" s="10"/>
      <c r="GR739" s="11"/>
      <c r="GS739" s="6">
        <f>SUMIF(GT$5:GT$35,$D739,GV$5:GV$35)</f>
        <v>0</v>
      </c>
      <c r="GT739" s="9"/>
      <c r="GU739" s="10"/>
      <c r="GV739" s="20"/>
      <c r="GW739" s="19">
        <f t="shared" si="17"/>
        <v>0</v>
      </c>
      <c r="GX739" s="472">
        <f>SUM(GW739:GW750)</f>
        <v>0</v>
      </c>
      <c r="GY739" s="473" t="str">
        <f>D739</f>
        <v>TS15640/18</v>
      </c>
    </row>
    <row r="740" spans="1:207" ht="30.75" customHeight="1">
      <c r="A740" s="210" t="s">
        <v>76</v>
      </c>
      <c r="B740" s="470"/>
      <c r="C740" s="177" t="s">
        <v>443</v>
      </c>
      <c r="D740" s="155" t="s">
        <v>388</v>
      </c>
      <c r="E740" s="206">
        <f>SUMIF(F$36:F$66,$D740,H$36:H$66)</f>
        <v>0</v>
      </c>
      <c r="F740" s="9"/>
      <c r="G740" s="10"/>
      <c r="H740" s="11"/>
      <c r="I740" s="6">
        <f>SUMIF(J$36:J$66,$D740,L$36:L$66)</f>
        <v>0</v>
      </c>
      <c r="J740" s="9"/>
      <c r="K740" s="10"/>
      <c r="L740" s="11"/>
      <c r="M740" s="6">
        <f>SUMIF(N$36:N$66,$D740,P$36:P$66)</f>
        <v>0</v>
      </c>
      <c r="N740" s="9"/>
      <c r="O740" s="10"/>
      <c r="P740" s="11"/>
      <c r="Q740" s="6">
        <f>SUMIF(R$36:R$66,$D740,T$36:T$66)</f>
        <v>0</v>
      </c>
      <c r="R740" s="9"/>
      <c r="S740" s="10"/>
      <c r="T740" s="11"/>
      <c r="U740" s="6">
        <f>SUMIF(V$36:V$66,$D740,X$36:X$66)</f>
        <v>0</v>
      </c>
      <c r="V740" s="9"/>
      <c r="W740" s="10"/>
      <c r="X740" s="11"/>
      <c r="Y740" s="6">
        <f>SUMIF(Z$36:Z$66,$D740,AB$36:AB$66)</f>
        <v>0</v>
      </c>
      <c r="Z740" s="9"/>
      <c r="AA740" s="10"/>
      <c r="AB740" s="11"/>
      <c r="AC740" s="6">
        <f>SUMIF(AD$36:AD$66,$D740,AF$36:AF$66)</f>
        <v>0</v>
      </c>
      <c r="AD740" s="9"/>
      <c r="AE740" s="10"/>
      <c r="AF740" s="11"/>
      <c r="AG740" s="6">
        <f>SUMIF(AH$36:AH$66,$D740,AJ$36:AJ$66)</f>
        <v>0</v>
      </c>
      <c r="AH740" s="9"/>
      <c r="AI740" s="10"/>
      <c r="AJ740" s="11"/>
      <c r="AK740" s="6">
        <f>SUMIF(AL$36:AL$66,$D740,AN$36:AN$66)</f>
        <v>0</v>
      </c>
      <c r="AL740" s="9"/>
      <c r="AM740" s="10"/>
      <c r="AN740" s="11"/>
      <c r="AO740" s="6">
        <f>SUMIF(AP$36:AP$66,$D740,AR$36:AR$66)</f>
        <v>0</v>
      </c>
      <c r="AP740" s="9"/>
      <c r="AQ740" s="10"/>
      <c r="AR740" s="11"/>
      <c r="AS740" s="6">
        <f>SUMIF(AT$36:AT$66,$D740,AV$36:AV$66)</f>
        <v>0</v>
      </c>
      <c r="AT740" s="9"/>
      <c r="AU740" s="10"/>
      <c r="AV740" s="11"/>
      <c r="AW740" s="6">
        <f>SUMIF(AX$36:AX$66,$D740,AZ$36:AZ$66)</f>
        <v>0</v>
      </c>
      <c r="AX740" s="9"/>
      <c r="AY740" s="10"/>
      <c r="AZ740" s="11"/>
      <c r="BA740" s="6">
        <f>SUMIF(BB$36:BB$66,$D740,BD$36:BD$66)</f>
        <v>0</v>
      </c>
      <c r="BB740" s="9"/>
      <c r="BC740" s="10"/>
      <c r="BD740" s="11"/>
      <c r="BE740" s="6">
        <f>SUMIF(BF$36:BF$66,$D740,BH$36:BH$66)</f>
        <v>0</v>
      </c>
      <c r="BF740" s="9"/>
      <c r="BG740" s="10"/>
      <c r="BH740" s="11"/>
      <c r="BI740" s="6">
        <f>SUMIF(BJ$36:BJ$66,$D740,BL$36:BL$66)</f>
        <v>0</v>
      </c>
      <c r="BJ740" s="9"/>
      <c r="BK740" s="10"/>
      <c r="BL740" s="11"/>
      <c r="BM740" s="6">
        <f>SUMIF(BN$36:BN$66,$D740,BP$36:BP$66)</f>
        <v>0</v>
      </c>
      <c r="BN740" s="9"/>
      <c r="BO740" s="10"/>
      <c r="BP740" s="11"/>
      <c r="BQ740" s="6">
        <f>SUMIF(BR$36:BR$66,$D740,BT$36:BT$66)</f>
        <v>0</v>
      </c>
      <c r="BR740" s="9"/>
      <c r="BS740" s="10"/>
      <c r="BT740" s="11"/>
      <c r="BU740" s="6">
        <f>SUMIF(BV$36:BV$66,$D740,BX$36:BX$66)</f>
        <v>0</v>
      </c>
      <c r="BV740" s="9"/>
      <c r="BW740" s="10"/>
      <c r="BX740" s="11"/>
      <c r="BY740" s="6">
        <f>SUMIF(BZ$36:BZ$66,$D740,CB$36:CB$66)</f>
        <v>0</v>
      </c>
      <c r="BZ740" s="9"/>
      <c r="CA740" s="10"/>
      <c r="CB740" s="11"/>
      <c r="CC740" s="6">
        <f>SUMIF(CD$36:CD$66,$D740,CF$36:CF$66)</f>
        <v>0</v>
      </c>
      <c r="CD740" s="9"/>
      <c r="CE740" s="10"/>
      <c r="CF740" s="11"/>
      <c r="CG740" s="6">
        <f>SUMIF(CH$36:CH$66,$D740,CJ$36:CJ$66)</f>
        <v>0</v>
      </c>
      <c r="CH740" s="9"/>
      <c r="CI740" s="10"/>
      <c r="CJ740" s="11"/>
      <c r="CK740" s="6">
        <f>SUMIF(CL$36:CL$66,$D740,CN$36:CN$66)</f>
        <v>0</v>
      </c>
      <c r="CL740" s="9"/>
      <c r="CM740" s="10"/>
      <c r="CN740" s="11"/>
      <c r="CO740" s="6">
        <f>SUMIF(CP$36:CP$66,$D740,CR$36:CR$66)</f>
        <v>0</v>
      </c>
      <c r="CP740" s="9"/>
      <c r="CQ740" s="10"/>
      <c r="CR740" s="11"/>
      <c r="CS740" s="6">
        <f>SUMIF(CT$36:CT$66,$D740,CV$36:CV$66)</f>
        <v>0</v>
      </c>
      <c r="CT740" s="9"/>
      <c r="CU740" s="10"/>
      <c r="CV740" s="11"/>
      <c r="CW740" s="6">
        <f>SUMIF(CX$36:CX$66,$D740,CZ$36:CZ$66)</f>
        <v>0</v>
      </c>
      <c r="CX740" s="9"/>
      <c r="CY740" s="10"/>
      <c r="CZ740" s="11"/>
      <c r="DA740" s="6">
        <f>SUMIF(DB$36:DB$66,$D740,DD$36:DD$66)</f>
        <v>0</v>
      </c>
      <c r="DB740" s="9"/>
      <c r="DC740" s="10"/>
      <c r="DD740" s="11"/>
      <c r="DE740" s="6">
        <f>SUMIF(DF$36:DF$66,$D740,DH$36:DH$66)</f>
        <v>0</v>
      </c>
      <c r="DF740" s="9"/>
      <c r="DG740" s="10"/>
      <c r="DH740" s="11"/>
      <c r="DI740" s="6">
        <f>SUMIF(DJ$36:DJ$66,$D740,DL$36:DL$66)</f>
        <v>0</v>
      </c>
      <c r="DJ740" s="9"/>
      <c r="DK740" s="10"/>
      <c r="DL740" s="11"/>
      <c r="DM740" s="6">
        <f>SUMIF(DN$36:DN$66,$D740,DP$36:DP$66)</f>
        <v>0</v>
      </c>
      <c r="DN740" s="9"/>
      <c r="DO740" s="10"/>
      <c r="DP740" s="11"/>
      <c r="DQ740" s="6">
        <f>SUMIF(DR$36:DR$66,$D740,DT$36:DT$66)</f>
        <v>0</v>
      </c>
      <c r="DR740" s="9"/>
      <c r="DS740" s="10"/>
      <c r="DT740" s="11"/>
      <c r="DU740" s="6">
        <f>SUMIF(DV$36:DV$66,$D740,DX$36:DX$66)</f>
        <v>0</v>
      </c>
      <c r="DV740" s="9"/>
      <c r="DW740" s="10"/>
      <c r="DX740" s="11"/>
      <c r="DY740" s="6">
        <f>SUMIF(DZ$36:DZ$66,$D740,EB$36:EB$66)</f>
        <v>0</v>
      </c>
      <c r="DZ740" s="9"/>
      <c r="EA740" s="10"/>
      <c r="EB740" s="11"/>
      <c r="EC740" s="6">
        <f>SUMIF(ED$36:ED$66,$D740,EF$36:EF$66)</f>
        <v>0</v>
      </c>
      <c r="ED740" s="9"/>
      <c r="EE740" s="10"/>
      <c r="EF740" s="11"/>
      <c r="EG740" s="6">
        <f>SUMIF(EH$36:EH$66,$D740,EJ$36:EJ$66)</f>
        <v>0</v>
      </c>
      <c r="EH740" s="9"/>
      <c r="EI740" s="10"/>
      <c r="EJ740" s="11"/>
      <c r="EK740" s="6">
        <f>SUMIF(EL$36:EL$66,$D740,EN$36:EN$66)</f>
        <v>0</v>
      </c>
      <c r="EL740" s="9"/>
      <c r="EM740" s="10"/>
      <c r="EN740" s="11"/>
      <c r="EO740" s="6">
        <f>SUMIF(EP$36:EP$66,$D740,ER$36:ER$66)</f>
        <v>0</v>
      </c>
      <c r="EP740" s="9"/>
      <c r="EQ740" s="10"/>
      <c r="ER740" s="11"/>
      <c r="ES740" s="6">
        <f>SUMIF(ET$36:ET$66,$D740,EV$36:EV$66)</f>
        <v>0</v>
      </c>
      <c r="ET740" s="9"/>
      <c r="EU740" s="10"/>
      <c r="EV740" s="11"/>
      <c r="EW740" s="6">
        <f>SUMIF(EX$36:EX$66,$D740,EZ$36:EZ$66)</f>
        <v>0</v>
      </c>
      <c r="EX740" s="9"/>
      <c r="EY740" s="10"/>
      <c r="EZ740" s="11"/>
      <c r="FA740" s="6">
        <f>SUMIF(FB$36:FB$66,$D740,FD$36:FD$66)</f>
        <v>0</v>
      </c>
      <c r="FB740" s="9"/>
      <c r="FC740" s="10"/>
      <c r="FD740" s="11"/>
      <c r="FE740" s="6">
        <f>SUMIF(FF$36:FF$66,$D740,FH$36:FH$66)</f>
        <v>0</v>
      </c>
      <c r="FF740" s="9"/>
      <c r="FG740" s="10"/>
      <c r="FH740" s="11"/>
      <c r="FI740" s="6">
        <f>SUMIF(FJ$36:FJ$66,$D740,FL$36:FL$66)</f>
        <v>0</v>
      </c>
      <c r="FJ740" s="9"/>
      <c r="FK740" s="10"/>
      <c r="FL740" s="11"/>
      <c r="FM740" s="6">
        <f>SUMIF(FN$36:FN$66,$D740,FP$36:FP$66)</f>
        <v>0</v>
      </c>
      <c r="FN740" s="9"/>
      <c r="FO740" s="10"/>
      <c r="FP740" s="11"/>
      <c r="FQ740" s="6">
        <f>SUMIF(FR$36:FR$66,$D740,FT$36:FT$66)</f>
        <v>0</v>
      </c>
      <c r="FR740" s="9"/>
      <c r="FS740" s="10"/>
      <c r="FT740" s="11"/>
      <c r="FU740" s="6">
        <f>SUMIF(FV$36:FV$66,$D740,FX$36:FX$66)</f>
        <v>0</v>
      </c>
      <c r="FV740" s="9"/>
      <c r="FW740" s="10"/>
      <c r="FX740" s="11"/>
      <c r="FY740" s="6">
        <f>SUMIF(FZ$36:FZ$66,$D740,GB$36:GB$66)</f>
        <v>0</v>
      </c>
      <c r="FZ740" s="9"/>
      <c r="GA740" s="10"/>
      <c r="GB740" s="11"/>
      <c r="GC740" s="6">
        <f>SUMIF(GD$36:GD$66,$D740,GF$36:GF$66)</f>
        <v>0</v>
      </c>
      <c r="GD740" s="9"/>
      <c r="GE740" s="10"/>
      <c r="GF740" s="11"/>
      <c r="GG740" s="6">
        <f>SUMIF(GH$36:GH$66,$D740,GJ$36:GJ$66)</f>
        <v>0</v>
      </c>
      <c r="GH740" s="9"/>
      <c r="GI740" s="10"/>
      <c r="GJ740" s="11"/>
      <c r="GK740" s="6">
        <f>SUMIF(GL$36:GL$66,$D740,GN$36:GN$66)</f>
        <v>0</v>
      </c>
      <c r="GL740" s="9"/>
      <c r="GM740" s="10"/>
      <c r="GN740" s="11"/>
      <c r="GO740" s="6">
        <f>SUMIF(GP$36:GP$66,$D740,GR$36:GR$66)</f>
        <v>0</v>
      </c>
      <c r="GP740" s="9"/>
      <c r="GQ740" s="10"/>
      <c r="GR740" s="11"/>
      <c r="GS740" s="6">
        <f>SUMIF(GT$36:GT$66,$D740,GV$36:GV$66)</f>
        <v>0</v>
      </c>
      <c r="GT740" s="9"/>
      <c r="GU740" s="10"/>
      <c r="GV740" s="20"/>
      <c r="GW740" s="19">
        <f t="shared" si="17"/>
        <v>0</v>
      </c>
      <c r="GX740" s="472"/>
      <c r="GY740" s="473"/>
    </row>
    <row r="741" spans="1:207" ht="30.75" customHeight="1">
      <c r="A741" s="210" t="s">
        <v>77</v>
      </c>
      <c r="B741" s="470"/>
      <c r="C741" s="177" t="s">
        <v>443</v>
      </c>
      <c r="D741" s="155" t="s">
        <v>388</v>
      </c>
      <c r="E741" s="206">
        <f>SUMIF(F$67:F$97,$D741,H$67:H$97)</f>
        <v>0</v>
      </c>
      <c r="F741" s="9"/>
      <c r="G741" s="10"/>
      <c r="H741" s="11"/>
      <c r="I741" s="6">
        <f>SUMIF(J$67:J$97,$D741,L$67:L$97)</f>
        <v>0</v>
      </c>
      <c r="J741" s="9"/>
      <c r="K741" s="10"/>
      <c r="L741" s="11"/>
      <c r="M741" s="6">
        <f>SUMIF(N$67:N$97,$D741,P$67:P$97)</f>
        <v>0</v>
      </c>
      <c r="N741" s="9"/>
      <c r="O741" s="10"/>
      <c r="P741" s="11"/>
      <c r="Q741" s="6">
        <f>SUMIF(R$67:R$97,$D741,T$67:T$97)</f>
        <v>0</v>
      </c>
      <c r="R741" s="9"/>
      <c r="S741" s="10"/>
      <c r="T741" s="11"/>
      <c r="U741" s="6">
        <f>SUMIF(V$67:V$97,$D741,X$67:X$97)</f>
        <v>0</v>
      </c>
      <c r="V741" s="9"/>
      <c r="W741" s="10"/>
      <c r="X741" s="11"/>
      <c r="Y741" s="6">
        <f>SUMIF(Z$67:Z$97,$D741,AB$67:AB$97)</f>
        <v>0</v>
      </c>
      <c r="Z741" s="9"/>
      <c r="AA741" s="10"/>
      <c r="AB741" s="11"/>
      <c r="AC741" s="6">
        <f>SUMIF(AD$67:AD$97,$D741,AF$67:AF$97)</f>
        <v>0</v>
      </c>
      <c r="AD741" s="9"/>
      <c r="AE741" s="10"/>
      <c r="AF741" s="11"/>
      <c r="AG741" s="6">
        <f>SUMIF(AH$67:AH$97,$D741,AJ$67:AJ$97)</f>
        <v>0</v>
      </c>
      <c r="AH741" s="9"/>
      <c r="AI741" s="10"/>
      <c r="AJ741" s="11"/>
      <c r="AK741" s="6">
        <f>SUMIF(AL$67:AL$97,$D741,AN$67:AN$97)</f>
        <v>0</v>
      </c>
      <c r="AL741" s="9"/>
      <c r="AM741" s="10"/>
      <c r="AN741" s="11"/>
      <c r="AO741" s="6">
        <f>SUMIF(AP$67:AP$97,$D741,AR$67:AR$97)</f>
        <v>0</v>
      </c>
      <c r="AP741" s="9"/>
      <c r="AQ741" s="10"/>
      <c r="AR741" s="11"/>
      <c r="AS741" s="6">
        <f>SUMIF(AT$67:AT$97,$D741,AV$67:AV$97)</f>
        <v>0</v>
      </c>
      <c r="AT741" s="9"/>
      <c r="AU741" s="10"/>
      <c r="AV741" s="11"/>
      <c r="AW741" s="6">
        <f>SUMIF(AX$67:AX$97,$D741,AZ$67:AZ$97)</f>
        <v>0</v>
      </c>
      <c r="AX741" s="9"/>
      <c r="AY741" s="10"/>
      <c r="AZ741" s="11"/>
      <c r="BA741" s="6">
        <f>SUMIF(BB$67:BB$97,$D741,BD$67:BD$97)</f>
        <v>0</v>
      </c>
      <c r="BB741" s="9"/>
      <c r="BC741" s="10"/>
      <c r="BD741" s="11"/>
      <c r="BE741" s="6">
        <f>SUMIF(BF$67:BF$97,$D741,BH$67:BH$97)</f>
        <v>0</v>
      </c>
      <c r="BF741" s="9"/>
      <c r="BG741" s="10"/>
      <c r="BH741" s="11"/>
      <c r="BI741" s="6">
        <f>SUMIF(BJ$67:BJ$97,$D741,BL$67:BL$97)</f>
        <v>0</v>
      </c>
      <c r="BJ741" s="9"/>
      <c r="BK741" s="10"/>
      <c r="BL741" s="11"/>
      <c r="BM741" s="6">
        <f>SUMIF(BN$67:BN$97,$D741,BP$67:BP$97)</f>
        <v>0</v>
      </c>
      <c r="BN741" s="9"/>
      <c r="BO741" s="10"/>
      <c r="BP741" s="11"/>
      <c r="BQ741" s="6">
        <f>SUMIF(BR$67:BR$97,$D741,BT$67:BT$97)</f>
        <v>0</v>
      </c>
      <c r="BR741" s="9"/>
      <c r="BS741" s="10"/>
      <c r="BT741" s="11"/>
      <c r="BU741" s="6">
        <f>SUMIF(BV$67:BV$97,$D741,BX$67:BX$97)</f>
        <v>0</v>
      </c>
      <c r="BV741" s="9"/>
      <c r="BW741" s="10"/>
      <c r="BX741" s="11"/>
      <c r="BY741" s="6">
        <f>SUMIF(BZ$67:BZ$97,$D741,CB$67:CB$97)</f>
        <v>0</v>
      </c>
      <c r="BZ741" s="9"/>
      <c r="CA741" s="10"/>
      <c r="CB741" s="11"/>
      <c r="CC741" s="6">
        <f>SUMIF(CD$67:CD$97,$D741,CF$67:CF$97)</f>
        <v>0</v>
      </c>
      <c r="CD741" s="9"/>
      <c r="CE741" s="10"/>
      <c r="CF741" s="11"/>
      <c r="CG741" s="6">
        <f>SUMIF(CH$67:CH$97,$D741,CJ$67:CJ$97)</f>
        <v>0</v>
      </c>
      <c r="CH741" s="9"/>
      <c r="CI741" s="10"/>
      <c r="CJ741" s="11"/>
      <c r="CK741" s="6">
        <f>SUMIF(CL$67:CL$97,$D741,CN$67:CN$97)</f>
        <v>0</v>
      </c>
      <c r="CL741" s="9"/>
      <c r="CM741" s="10"/>
      <c r="CN741" s="11"/>
      <c r="CO741" s="6">
        <f>SUMIF(CP$67:CP$97,$D741,CR$67:CR$97)</f>
        <v>0</v>
      </c>
      <c r="CP741" s="9"/>
      <c r="CQ741" s="10"/>
      <c r="CR741" s="11"/>
      <c r="CS741" s="6">
        <f>SUMIF(CT$67:CT$97,$D741,CV$67:CV$97)</f>
        <v>0</v>
      </c>
      <c r="CT741" s="9"/>
      <c r="CU741" s="10"/>
      <c r="CV741" s="11"/>
      <c r="CW741" s="6">
        <f>SUMIF(CX$67:CX$97,$D741,CZ$67:CZ$97)</f>
        <v>0</v>
      </c>
      <c r="CX741" s="9"/>
      <c r="CY741" s="10"/>
      <c r="CZ741" s="11"/>
      <c r="DA741" s="6">
        <f>SUMIF(DB$67:DB$97,$D741,DD$67:DD$97)</f>
        <v>0</v>
      </c>
      <c r="DB741" s="9"/>
      <c r="DC741" s="10"/>
      <c r="DD741" s="11"/>
      <c r="DE741" s="6">
        <f>SUMIF(DF$67:DF$97,$D741,DH$67:DH$97)</f>
        <v>0</v>
      </c>
      <c r="DF741" s="9"/>
      <c r="DG741" s="10"/>
      <c r="DH741" s="11"/>
      <c r="DI741" s="6">
        <f>SUMIF(DJ$67:DJ$97,$D741,DL$67:DL$97)</f>
        <v>0</v>
      </c>
      <c r="DJ741" s="9"/>
      <c r="DK741" s="10"/>
      <c r="DL741" s="11"/>
      <c r="DM741" s="6">
        <f>SUMIF(DN$67:DN$97,$D741,DP$67:DP$97)</f>
        <v>0</v>
      </c>
      <c r="DN741" s="9"/>
      <c r="DO741" s="10"/>
      <c r="DP741" s="11"/>
      <c r="DQ741" s="6">
        <f>SUMIF(DR$67:DR$97,$D741,DT$67:DT$97)</f>
        <v>0</v>
      </c>
      <c r="DR741" s="9"/>
      <c r="DS741" s="10"/>
      <c r="DT741" s="11"/>
      <c r="DU741" s="6">
        <f>SUMIF(DV$67:DV$97,$D741,DX$67:DX$97)</f>
        <v>0</v>
      </c>
      <c r="DV741" s="9"/>
      <c r="DW741" s="10"/>
      <c r="DX741" s="11"/>
      <c r="DY741" s="6">
        <f>SUMIF(DZ$67:DZ$97,$D741,EB$67:EB$97)</f>
        <v>0</v>
      </c>
      <c r="DZ741" s="9"/>
      <c r="EA741" s="10"/>
      <c r="EB741" s="11"/>
      <c r="EC741" s="6">
        <f>SUMIF(ED$67:ED$97,$D741,EF$67:EF$97)</f>
        <v>0</v>
      </c>
      <c r="ED741" s="9"/>
      <c r="EE741" s="10"/>
      <c r="EF741" s="11"/>
      <c r="EG741" s="6">
        <f>SUMIF(EH$67:EH$97,$D741,EJ$67:EJ$97)</f>
        <v>0</v>
      </c>
      <c r="EH741" s="9"/>
      <c r="EI741" s="10"/>
      <c r="EJ741" s="11"/>
      <c r="EK741" s="6">
        <f>SUMIF(EL$67:EL$97,$D741,EN$67:EN$97)</f>
        <v>0</v>
      </c>
      <c r="EL741" s="9"/>
      <c r="EM741" s="10"/>
      <c r="EN741" s="11"/>
      <c r="EO741" s="6">
        <f>SUMIF(EP$67:EP$97,$D741,ER$67:ER$97)</f>
        <v>0</v>
      </c>
      <c r="EP741" s="9"/>
      <c r="EQ741" s="10"/>
      <c r="ER741" s="11"/>
      <c r="ES741" s="6">
        <f>SUMIF(ET$67:ET$97,$D741,EV$67:EV$97)</f>
        <v>0</v>
      </c>
      <c r="ET741" s="9"/>
      <c r="EU741" s="10"/>
      <c r="EV741" s="11"/>
      <c r="EW741" s="6">
        <f>SUMIF(EX$67:EX$97,$D741,EZ$67:EZ$97)</f>
        <v>0</v>
      </c>
      <c r="EX741" s="9"/>
      <c r="EY741" s="10"/>
      <c r="EZ741" s="11"/>
      <c r="FA741" s="6">
        <f>SUMIF(FB$67:FB$97,$D741,FD$67:FD$97)</f>
        <v>0</v>
      </c>
      <c r="FB741" s="9"/>
      <c r="FC741" s="10"/>
      <c r="FD741" s="11"/>
      <c r="FE741" s="6">
        <f>SUMIF(FF$67:FF$97,$D741,FH$67:FH$97)</f>
        <v>0</v>
      </c>
      <c r="FF741" s="9"/>
      <c r="FG741" s="10"/>
      <c r="FH741" s="11"/>
      <c r="FI741" s="6">
        <f>SUMIF(FJ$67:FJ$97,$D741,FL$67:FL$97)</f>
        <v>0</v>
      </c>
      <c r="FJ741" s="9"/>
      <c r="FK741" s="10"/>
      <c r="FL741" s="11"/>
      <c r="FM741" s="6">
        <f>SUMIF(FN$67:FN$97,$D741,FP$67:FP$97)</f>
        <v>0</v>
      </c>
      <c r="FN741" s="9"/>
      <c r="FO741" s="10"/>
      <c r="FP741" s="11"/>
      <c r="FQ741" s="6">
        <f>SUMIF(FR$67:FR$97,$D741,FT$67:FT$97)</f>
        <v>0</v>
      </c>
      <c r="FR741" s="9"/>
      <c r="FS741" s="10"/>
      <c r="FT741" s="11"/>
      <c r="FU741" s="6">
        <f>SUMIF(FV$67:FV$97,$D741,FX$67:FX$97)</f>
        <v>0</v>
      </c>
      <c r="FV741" s="9"/>
      <c r="FW741" s="10"/>
      <c r="FX741" s="11"/>
      <c r="FY741" s="6">
        <f>SUMIF(FZ$67:FZ$97,$D741,GB$67:GB$97)</f>
        <v>0</v>
      </c>
      <c r="FZ741" s="9"/>
      <c r="GA741" s="10"/>
      <c r="GB741" s="11"/>
      <c r="GC741" s="6">
        <f>SUMIF(GD$67:GD$97,$D741,GF$67:GF$97)</f>
        <v>0</v>
      </c>
      <c r="GD741" s="9"/>
      <c r="GE741" s="10"/>
      <c r="GF741" s="11"/>
      <c r="GG741" s="6">
        <f>SUMIF(GH$67:GH$97,$D741,GJ$67:GJ$97)</f>
        <v>0</v>
      </c>
      <c r="GH741" s="9"/>
      <c r="GI741" s="10"/>
      <c r="GJ741" s="11"/>
      <c r="GK741" s="6">
        <f>SUMIF(GL$67:GL$97,$D741,GN$67:GN$97)</f>
        <v>0</v>
      </c>
      <c r="GL741" s="9"/>
      <c r="GM741" s="10"/>
      <c r="GN741" s="11"/>
      <c r="GO741" s="6">
        <f>SUMIF(GP$67:GP$97,$D741,GR$67:GR$97)</f>
        <v>0</v>
      </c>
      <c r="GP741" s="9"/>
      <c r="GQ741" s="10"/>
      <c r="GR741" s="11"/>
      <c r="GS741" s="6">
        <f>SUMIF(GT$67:GT$97,$D741,GV$67:GV$97)</f>
        <v>0</v>
      </c>
      <c r="GT741" s="9"/>
      <c r="GU741" s="10"/>
      <c r="GV741" s="20"/>
      <c r="GW741" s="19">
        <f t="shared" si="17"/>
        <v>0</v>
      </c>
      <c r="GX741" s="472"/>
      <c r="GY741" s="473"/>
    </row>
    <row r="742" spans="1:207" ht="30.75" customHeight="1">
      <c r="A742" s="210" t="s">
        <v>78</v>
      </c>
      <c r="B742" s="470"/>
      <c r="C742" s="177" t="s">
        <v>443</v>
      </c>
      <c r="D742" s="155" t="s">
        <v>388</v>
      </c>
      <c r="E742" s="206">
        <f>SUMIF(F$98:F$128,$D742,H$98:H$128)</f>
        <v>0</v>
      </c>
      <c r="F742" s="9"/>
      <c r="G742" s="10"/>
      <c r="H742" s="11"/>
      <c r="I742" s="6">
        <f>SUMIF(J$98:J$128,$D742,L$98:L$128)</f>
        <v>0</v>
      </c>
      <c r="J742" s="9"/>
      <c r="K742" s="10"/>
      <c r="L742" s="11"/>
      <c r="M742" s="6">
        <f>SUMIF(N$98:N$128,$D742,P$98:P$128)</f>
        <v>0</v>
      </c>
      <c r="N742" s="9"/>
      <c r="O742" s="10"/>
      <c r="P742" s="11"/>
      <c r="Q742" s="6">
        <f>SUMIF(R$98:R$128,$D742,T$98:T$128)</f>
        <v>0</v>
      </c>
      <c r="R742" s="9"/>
      <c r="S742" s="10"/>
      <c r="T742" s="11"/>
      <c r="U742" s="6">
        <f>SUMIF(V$98:V$128,$D742,X$98:X$128)</f>
        <v>0</v>
      </c>
      <c r="V742" s="9"/>
      <c r="W742" s="10"/>
      <c r="X742" s="11"/>
      <c r="Y742" s="6">
        <f>SUMIF(Z$98:Z$128,$D742,AB$98:AB$128)</f>
        <v>0</v>
      </c>
      <c r="Z742" s="9"/>
      <c r="AA742" s="10"/>
      <c r="AB742" s="11"/>
      <c r="AC742" s="6">
        <f>SUMIF(AD$98:AD$128,$D742,AF$98:AF$128)</f>
        <v>0</v>
      </c>
      <c r="AD742" s="9"/>
      <c r="AE742" s="10"/>
      <c r="AF742" s="11"/>
      <c r="AG742" s="6">
        <f>SUMIF(AH$98:AH$128,$D742,AJ$98:AJ$128)</f>
        <v>0</v>
      </c>
      <c r="AH742" s="9"/>
      <c r="AI742" s="10"/>
      <c r="AJ742" s="11"/>
      <c r="AK742" s="6">
        <f>SUMIF(AL$98:AL$128,$D742,AN$98:AN$128)</f>
        <v>0</v>
      </c>
      <c r="AL742" s="9"/>
      <c r="AM742" s="10"/>
      <c r="AN742" s="11"/>
      <c r="AO742" s="6">
        <f>SUMIF(AP$98:AP$128,$D742,AR$98:AR$128)</f>
        <v>0</v>
      </c>
      <c r="AP742" s="9"/>
      <c r="AQ742" s="10"/>
      <c r="AR742" s="11"/>
      <c r="AS742" s="6">
        <f>SUMIF(AT$98:AT$128,$D742,AV$98:AV$128)</f>
        <v>0</v>
      </c>
      <c r="AT742" s="9"/>
      <c r="AU742" s="10"/>
      <c r="AV742" s="11"/>
      <c r="AW742" s="6">
        <f>SUMIF(AX$98:AX$128,$D742,AZ$98:AZ$128)</f>
        <v>0</v>
      </c>
      <c r="AX742" s="9"/>
      <c r="AY742" s="10"/>
      <c r="AZ742" s="11"/>
      <c r="BA742" s="6">
        <f>SUMIF(BB$98:BB$128,$D742,BD$98:BD$128)</f>
        <v>0</v>
      </c>
      <c r="BB742" s="9"/>
      <c r="BC742" s="10"/>
      <c r="BD742" s="11"/>
      <c r="BE742" s="6">
        <f>SUMIF(BF$98:BF$128,$D742,BH$98:BH$128)</f>
        <v>0</v>
      </c>
      <c r="BF742" s="9"/>
      <c r="BG742" s="10"/>
      <c r="BH742" s="11"/>
      <c r="BI742" s="6">
        <f>SUMIF(BJ$98:BJ$128,$D742,BL$98:BL$128)</f>
        <v>0</v>
      </c>
      <c r="BJ742" s="9"/>
      <c r="BK742" s="10"/>
      <c r="BL742" s="11"/>
      <c r="BM742" s="6">
        <f>SUMIF(BN$98:BN$128,$D742,BP$98:BP$128)</f>
        <v>0</v>
      </c>
      <c r="BN742" s="9"/>
      <c r="BO742" s="10"/>
      <c r="BP742" s="11"/>
      <c r="BQ742" s="6">
        <f>SUMIF(BR$98:BR$128,$D742,BT$98:BT$128)</f>
        <v>0</v>
      </c>
      <c r="BR742" s="9"/>
      <c r="BS742" s="10"/>
      <c r="BT742" s="11"/>
      <c r="BU742" s="6">
        <f>SUMIF(BV$98:BV$128,$D742,BX$98:BX$128)</f>
        <v>0</v>
      </c>
      <c r="BV742" s="9"/>
      <c r="BW742" s="10"/>
      <c r="BX742" s="11"/>
      <c r="BY742" s="6">
        <f>SUMIF(BZ$98:BZ$128,$D742,CB$98:CB$128)</f>
        <v>0</v>
      </c>
      <c r="BZ742" s="9"/>
      <c r="CA742" s="10"/>
      <c r="CB742" s="11"/>
      <c r="CC742" s="6">
        <f>SUMIF(CD$98:CD$128,$D742,CF$98:CF$128)</f>
        <v>0</v>
      </c>
      <c r="CD742" s="9"/>
      <c r="CE742" s="10"/>
      <c r="CF742" s="11"/>
      <c r="CG742" s="6">
        <f>SUMIF(CH$98:CH$128,$D742,CJ$98:CJ$128)</f>
        <v>0</v>
      </c>
      <c r="CH742" s="9"/>
      <c r="CI742" s="10"/>
      <c r="CJ742" s="11"/>
      <c r="CK742" s="6">
        <f>SUMIF(CL$98:CL$128,$D742,CN$98:CN$128)</f>
        <v>0</v>
      </c>
      <c r="CL742" s="9"/>
      <c r="CM742" s="10"/>
      <c r="CN742" s="11"/>
      <c r="CO742" s="6">
        <f>SUMIF(CP$98:CP$128,$D742,CR$98:CR$128)</f>
        <v>0</v>
      </c>
      <c r="CP742" s="9"/>
      <c r="CQ742" s="10"/>
      <c r="CR742" s="11"/>
      <c r="CS742" s="6">
        <f>SUMIF(CT$98:CT$128,$D742,CV$98:CV$128)</f>
        <v>0</v>
      </c>
      <c r="CT742" s="9"/>
      <c r="CU742" s="10"/>
      <c r="CV742" s="11"/>
      <c r="CW742" s="6">
        <f>SUMIF(CX$98:CX$128,$D742,CZ$98:CZ$128)</f>
        <v>0</v>
      </c>
      <c r="CX742" s="9"/>
      <c r="CY742" s="10"/>
      <c r="CZ742" s="11"/>
      <c r="DA742" s="6">
        <f>SUMIF(DB$98:DB$128,$D742,DD$98:DD$128)</f>
        <v>0</v>
      </c>
      <c r="DB742" s="9"/>
      <c r="DC742" s="10"/>
      <c r="DD742" s="11"/>
      <c r="DE742" s="6">
        <f>SUMIF(DF$98:DF$128,$D742,DH$98:DH$128)</f>
        <v>0</v>
      </c>
      <c r="DF742" s="9"/>
      <c r="DG742" s="10"/>
      <c r="DH742" s="11"/>
      <c r="DI742" s="6">
        <f>SUMIF(DJ$98:DJ$128,$D742,DL$98:DL$128)</f>
        <v>0</v>
      </c>
      <c r="DJ742" s="9"/>
      <c r="DK742" s="10"/>
      <c r="DL742" s="11"/>
      <c r="DM742" s="6">
        <f>SUMIF(DN$98:DN$128,$D742,DP$98:DP$128)</f>
        <v>0</v>
      </c>
      <c r="DN742" s="9"/>
      <c r="DO742" s="10"/>
      <c r="DP742" s="11"/>
      <c r="DQ742" s="6">
        <f>SUMIF(DR$98:DR$128,$D742,DT$98:DT$128)</f>
        <v>0</v>
      </c>
      <c r="DR742" s="9"/>
      <c r="DS742" s="10"/>
      <c r="DT742" s="11"/>
      <c r="DU742" s="6">
        <f>SUMIF(DV$98:DV$128,$D742,DX$98:DX$128)</f>
        <v>0</v>
      </c>
      <c r="DV742" s="9"/>
      <c r="DW742" s="10"/>
      <c r="DX742" s="11"/>
      <c r="DY742" s="6">
        <f>SUMIF(DZ$98:DZ$128,$D742,EB$98:EB$128)</f>
        <v>0</v>
      </c>
      <c r="DZ742" s="9"/>
      <c r="EA742" s="10"/>
      <c r="EB742" s="11"/>
      <c r="EC742" s="6">
        <f>SUMIF(ED$98:ED$128,$D742,EF$98:EF$128)</f>
        <v>0</v>
      </c>
      <c r="ED742" s="9"/>
      <c r="EE742" s="10"/>
      <c r="EF742" s="11"/>
      <c r="EG742" s="6">
        <f>SUMIF(EH$98:EH$128,$D742,EJ$98:EJ$128)</f>
        <v>0</v>
      </c>
      <c r="EH742" s="9"/>
      <c r="EI742" s="10"/>
      <c r="EJ742" s="11"/>
      <c r="EK742" s="6">
        <f>SUMIF(EL$98:EL$128,$D742,EN$98:EN$128)</f>
        <v>0</v>
      </c>
      <c r="EL742" s="9"/>
      <c r="EM742" s="10"/>
      <c r="EN742" s="11"/>
      <c r="EO742" s="6">
        <f>SUMIF(EP$98:EP$128,$D742,ER$98:ER$128)</f>
        <v>0</v>
      </c>
      <c r="EP742" s="9"/>
      <c r="EQ742" s="10"/>
      <c r="ER742" s="11"/>
      <c r="ES742" s="6">
        <f>SUMIF(ET$98:ET$128,$D742,EV$98:EV$128)</f>
        <v>0</v>
      </c>
      <c r="ET742" s="9"/>
      <c r="EU742" s="10"/>
      <c r="EV742" s="11"/>
      <c r="EW742" s="6">
        <f>SUMIF(EX$98:EX$128,$D742,EZ$98:EZ$128)</f>
        <v>0</v>
      </c>
      <c r="EX742" s="9"/>
      <c r="EY742" s="10"/>
      <c r="EZ742" s="11"/>
      <c r="FA742" s="6">
        <f>SUMIF(FB$98:FB$128,$D742,FD$98:FD$128)</f>
        <v>0</v>
      </c>
      <c r="FB742" s="9"/>
      <c r="FC742" s="10"/>
      <c r="FD742" s="11"/>
      <c r="FE742" s="6">
        <f>SUMIF(FF$98:FF$128,$D742,FH$98:FH$128)</f>
        <v>0</v>
      </c>
      <c r="FF742" s="9"/>
      <c r="FG742" s="10"/>
      <c r="FH742" s="11"/>
      <c r="FI742" s="6">
        <f>SUMIF(FJ$98:FJ$128,$D742,FL$98:FL$128)</f>
        <v>0</v>
      </c>
      <c r="FJ742" s="9"/>
      <c r="FK742" s="10"/>
      <c r="FL742" s="11"/>
      <c r="FM742" s="6">
        <f>SUMIF(FN$98:FN$128,$D742,FP$98:FP$128)</f>
        <v>0</v>
      </c>
      <c r="FN742" s="9"/>
      <c r="FO742" s="10"/>
      <c r="FP742" s="11"/>
      <c r="FQ742" s="6">
        <f>SUMIF(FR$98:FR$128,$D742,FT$98:FT$128)</f>
        <v>0</v>
      </c>
      <c r="FR742" s="9"/>
      <c r="FS742" s="10"/>
      <c r="FT742" s="11"/>
      <c r="FU742" s="6">
        <f>SUMIF(FV$98:FV$128,$D742,FX$98:FX$128)</f>
        <v>0</v>
      </c>
      <c r="FV742" s="9"/>
      <c r="FW742" s="10"/>
      <c r="FX742" s="11"/>
      <c r="FY742" s="6">
        <f>SUMIF(FZ$98:FZ$128,$D742,GB$98:GB$128)</f>
        <v>0</v>
      </c>
      <c r="FZ742" s="9"/>
      <c r="GA742" s="10"/>
      <c r="GB742" s="11"/>
      <c r="GC742" s="6">
        <f>SUMIF(GD$98:GD$128,$D742,GF$98:GF$128)</f>
        <v>0</v>
      </c>
      <c r="GD742" s="9"/>
      <c r="GE742" s="10"/>
      <c r="GF742" s="11"/>
      <c r="GG742" s="6">
        <f>SUMIF(GH$98:GH$128,$D742,GJ$98:GJ$128)</f>
        <v>0</v>
      </c>
      <c r="GH742" s="9"/>
      <c r="GI742" s="10"/>
      <c r="GJ742" s="11"/>
      <c r="GK742" s="6">
        <f>SUMIF(GL$98:GL$128,$D742,GN$98:GN$128)</f>
        <v>0</v>
      </c>
      <c r="GL742" s="9"/>
      <c r="GM742" s="10"/>
      <c r="GN742" s="11"/>
      <c r="GO742" s="6">
        <f>SUMIF(GP$98:GP$128,$D742,GR$98:GR$128)</f>
        <v>0</v>
      </c>
      <c r="GP742" s="9"/>
      <c r="GQ742" s="10"/>
      <c r="GR742" s="11"/>
      <c r="GS742" s="6">
        <f>SUMIF(GT$98:GT$128,$D742,GV$98:GV$128)</f>
        <v>0</v>
      </c>
      <c r="GT742" s="9"/>
      <c r="GU742" s="10"/>
      <c r="GV742" s="20"/>
      <c r="GW742" s="19">
        <f t="shared" si="17"/>
        <v>0</v>
      </c>
      <c r="GX742" s="472"/>
      <c r="GY742" s="473"/>
    </row>
    <row r="743" spans="1:207" ht="30.75" customHeight="1">
      <c r="A743" s="210" t="s">
        <v>79</v>
      </c>
      <c r="B743" s="470"/>
      <c r="C743" s="177" t="s">
        <v>443</v>
      </c>
      <c r="D743" s="155" t="s">
        <v>388</v>
      </c>
      <c r="E743" s="206">
        <f>SUMIF(F$129:F$159,$D743,H$129:H$159)</f>
        <v>0</v>
      </c>
      <c r="F743" s="9"/>
      <c r="G743" s="10"/>
      <c r="H743" s="11"/>
      <c r="I743" s="6">
        <f>SUMIF(J$129:J$159,$D743,L$129:L$159)</f>
        <v>0</v>
      </c>
      <c r="J743" s="9"/>
      <c r="K743" s="10"/>
      <c r="L743" s="11"/>
      <c r="M743" s="6">
        <f>SUMIF(N$129:N$159,$D743,P$129:P$159)</f>
        <v>0</v>
      </c>
      <c r="N743" s="9"/>
      <c r="O743" s="10"/>
      <c r="P743" s="11"/>
      <c r="Q743" s="6">
        <f>SUMIF(R$129:R$159,$D743,T$129:T$159)</f>
        <v>0</v>
      </c>
      <c r="R743" s="9"/>
      <c r="S743" s="10"/>
      <c r="T743" s="11"/>
      <c r="U743" s="6">
        <f>SUMIF(V$129:V$159,$D743,X$129:X$159)</f>
        <v>0</v>
      </c>
      <c r="V743" s="9"/>
      <c r="W743" s="10"/>
      <c r="X743" s="11"/>
      <c r="Y743" s="6">
        <f>SUMIF(Z$129:Z$159,$D743,AB$129:AB$159)</f>
        <v>0</v>
      </c>
      <c r="Z743" s="9"/>
      <c r="AA743" s="10"/>
      <c r="AB743" s="11"/>
      <c r="AC743" s="6">
        <f>SUMIF(AD$129:AD$159,$D743,AF$129:AF$159)</f>
        <v>0</v>
      </c>
      <c r="AD743" s="9"/>
      <c r="AE743" s="10"/>
      <c r="AF743" s="11"/>
      <c r="AG743" s="6">
        <f>SUMIF(AH$129:AH$159,$D743,AJ$129:AJ$159)</f>
        <v>0</v>
      </c>
      <c r="AH743" s="9"/>
      <c r="AI743" s="10"/>
      <c r="AJ743" s="11"/>
      <c r="AK743" s="6">
        <f>SUMIF(AL$129:AL$159,$D743,AN$129:AN$159)</f>
        <v>0</v>
      </c>
      <c r="AL743" s="9"/>
      <c r="AM743" s="10"/>
      <c r="AN743" s="11"/>
      <c r="AO743" s="6">
        <f>SUMIF(AP$129:AP$159,$D743,AR$129:AR$159)</f>
        <v>0</v>
      </c>
      <c r="AP743" s="9"/>
      <c r="AQ743" s="10"/>
      <c r="AR743" s="11"/>
      <c r="AS743" s="6">
        <f>SUMIF(AT$129:AT$159,$D743,AV$129:AV$159)</f>
        <v>0</v>
      </c>
      <c r="AT743" s="9"/>
      <c r="AU743" s="10"/>
      <c r="AV743" s="11"/>
      <c r="AW743" s="6">
        <f>SUMIF(AX$129:AX$159,$D743,AZ$129:AZ$159)</f>
        <v>0</v>
      </c>
      <c r="AX743" s="9"/>
      <c r="AY743" s="10"/>
      <c r="AZ743" s="11"/>
      <c r="BA743" s="6">
        <f>SUMIF(BB$129:BB$159,$D743,BD$129:BD$159)</f>
        <v>0</v>
      </c>
      <c r="BB743" s="9"/>
      <c r="BC743" s="10"/>
      <c r="BD743" s="11"/>
      <c r="BE743" s="6">
        <f>SUMIF(BF$129:BF$159,$D743,BH$129:BH$159)</f>
        <v>0</v>
      </c>
      <c r="BF743" s="9"/>
      <c r="BG743" s="10"/>
      <c r="BH743" s="11"/>
      <c r="BI743" s="6">
        <f>SUMIF(BJ$129:BJ$159,$D743,BL$129:BL$159)</f>
        <v>0</v>
      </c>
      <c r="BJ743" s="9"/>
      <c r="BK743" s="10"/>
      <c r="BL743" s="11"/>
      <c r="BM743" s="6">
        <f>SUMIF(BN$129:BN$159,$D743,BP$129:BP$159)</f>
        <v>0</v>
      </c>
      <c r="BN743" s="9"/>
      <c r="BO743" s="10"/>
      <c r="BP743" s="11"/>
      <c r="BQ743" s="6">
        <f>SUMIF(BR$129:BR$159,$D743,BT$129:BT$159)</f>
        <v>0</v>
      </c>
      <c r="BR743" s="9"/>
      <c r="BS743" s="10"/>
      <c r="BT743" s="11"/>
      <c r="BU743" s="6">
        <f>SUMIF(BV$129:BV$159,$D743,BX$129:BX$159)</f>
        <v>0</v>
      </c>
      <c r="BV743" s="9"/>
      <c r="BW743" s="10"/>
      <c r="BX743" s="11"/>
      <c r="BY743" s="6">
        <f>SUMIF(BZ$129:BZ$159,$D743,CB$129:CB$159)</f>
        <v>0</v>
      </c>
      <c r="BZ743" s="9"/>
      <c r="CA743" s="10"/>
      <c r="CB743" s="11"/>
      <c r="CC743" s="6">
        <f>SUMIF(CD$129:CD$159,$D743,CF$129:CF$159)</f>
        <v>0</v>
      </c>
      <c r="CD743" s="9"/>
      <c r="CE743" s="10"/>
      <c r="CF743" s="11"/>
      <c r="CG743" s="6">
        <f>SUMIF(CH$129:CH$159,$D743,CJ$129:CJ$159)</f>
        <v>0</v>
      </c>
      <c r="CH743" s="9"/>
      <c r="CI743" s="10"/>
      <c r="CJ743" s="11"/>
      <c r="CK743" s="6">
        <f>SUMIF(CL$129:CL$159,$D743,CN$129:CN$159)</f>
        <v>0</v>
      </c>
      <c r="CL743" s="9"/>
      <c r="CM743" s="10"/>
      <c r="CN743" s="11"/>
      <c r="CO743" s="6">
        <f>SUMIF(CP$129:CP$159,$D743,CR$129:CR$159)</f>
        <v>0</v>
      </c>
      <c r="CP743" s="9"/>
      <c r="CQ743" s="10"/>
      <c r="CR743" s="11"/>
      <c r="CS743" s="6">
        <f>SUMIF(CT$129:CT$159,$D743,CV$129:CV$159)</f>
        <v>0</v>
      </c>
      <c r="CT743" s="9"/>
      <c r="CU743" s="10"/>
      <c r="CV743" s="11"/>
      <c r="CW743" s="6">
        <f>SUMIF(CX$129:CX$159,$D743,CZ$129:CZ$159)</f>
        <v>0</v>
      </c>
      <c r="CX743" s="9"/>
      <c r="CY743" s="10"/>
      <c r="CZ743" s="11"/>
      <c r="DA743" s="6">
        <f>SUMIF(DB$129:DB$159,$D743,DD$129:DD$159)</f>
        <v>0</v>
      </c>
      <c r="DB743" s="9"/>
      <c r="DC743" s="10"/>
      <c r="DD743" s="11"/>
      <c r="DE743" s="6">
        <f>SUMIF(DF$129:DF$159,$D743,DH$129:DH$159)</f>
        <v>0</v>
      </c>
      <c r="DF743" s="9"/>
      <c r="DG743" s="10"/>
      <c r="DH743" s="11"/>
      <c r="DI743" s="6">
        <f>SUMIF(DJ$129:DJ$159,$D743,DL$129:DL$159)</f>
        <v>0</v>
      </c>
      <c r="DJ743" s="9"/>
      <c r="DK743" s="10"/>
      <c r="DL743" s="11"/>
      <c r="DM743" s="6">
        <f>SUMIF(DN$129:DN$159,$D743,DP$129:DP$159)</f>
        <v>0</v>
      </c>
      <c r="DN743" s="9"/>
      <c r="DO743" s="10"/>
      <c r="DP743" s="11"/>
      <c r="DQ743" s="6">
        <f>SUMIF(DR$129:DR$159,$D743,DT$129:DT$159)</f>
        <v>0</v>
      </c>
      <c r="DR743" s="9"/>
      <c r="DS743" s="10"/>
      <c r="DT743" s="11"/>
      <c r="DU743" s="6">
        <f>SUMIF(DV$129:DV$159,$D743,DX$129:DX$159)</f>
        <v>0</v>
      </c>
      <c r="DV743" s="9"/>
      <c r="DW743" s="10"/>
      <c r="DX743" s="11"/>
      <c r="DY743" s="6">
        <f>SUMIF(DZ$129:DZ$159,$D743,EB$129:EB$159)</f>
        <v>0</v>
      </c>
      <c r="DZ743" s="9"/>
      <c r="EA743" s="10"/>
      <c r="EB743" s="11"/>
      <c r="EC743" s="6">
        <f>SUMIF(ED$129:ED$159,$D743,EF$129:EF$159)</f>
        <v>0</v>
      </c>
      <c r="ED743" s="9"/>
      <c r="EE743" s="10"/>
      <c r="EF743" s="11"/>
      <c r="EG743" s="6">
        <f>SUMIF(EH$129:EH$159,$D743,EJ$129:EJ$159)</f>
        <v>0</v>
      </c>
      <c r="EH743" s="9"/>
      <c r="EI743" s="10"/>
      <c r="EJ743" s="11"/>
      <c r="EK743" s="6">
        <f>SUMIF(EL$129:EL$159,$D743,EN$129:EN$159)</f>
        <v>0</v>
      </c>
      <c r="EL743" s="9"/>
      <c r="EM743" s="10"/>
      <c r="EN743" s="11"/>
      <c r="EO743" s="6">
        <f>SUMIF(EP$129:EP$159,$D743,ER$129:ER$159)</f>
        <v>0</v>
      </c>
      <c r="EP743" s="9"/>
      <c r="EQ743" s="10"/>
      <c r="ER743" s="11"/>
      <c r="ES743" s="6">
        <f>SUMIF(ET$129:ET$159,$D743,EV$129:EV$159)</f>
        <v>0</v>
      </c>
      <c r="ET743" s="9"/>
      <c r="EU743" s="10"/>
      <c r="EV743" s="11"/>
      <c r="EW743" s="6">
        <f>SUMIF(EX$129:EX$159,$D743,EZ$129:EZ$159)</f>
        <v>0</v>
      </c>
      <c r="EX743" s="9"/>
      <c r="EY743" s="10"/>
      <c r="EZ743" s="11"/>
      <c r="FA743" s="6">
        <f>SUMIF(FB$129:FB$159,$D743,FD$129:FD$159)</f>
        <v>0</v>
      </c>
      <c r="FB743" s="9"/>
      <c r="FC743" s="10"/>
      <c r="FD743" s="11"/>
      <c r="FE743" s="6">
        <f>SUMIF(FF$129:FF$159,$D743,FH$129:FH$159)</f>
        <v>0</v>
      </c>
      <c r="FF743" s="9"/>
      <c r="FG743" s="10"/>
      <c r="FH743" s="11"/>
      <c r="FI743" s="6">
        <f>SUMIF(FJ$129:FJ$159,$D743,FL$129:FL$159)</f>
        <v>0</v>
      </c>
      <c r="FJ743" s="9"/>
      <c r="FK743" s="10"/>
      <c r="FL743" s="11"/>
      <c r="FM743" s="6">
        <f>SUMIF(FN$129:FN$159,$D743,FP$129:FP$159)</f>
        <v>0</v>
      </c>
      <c r="FN743" s="9"/>
      <c r="FO743" s="10"/>
      <c r="FP743" s="11"/>
      <c r="FQ743" s="6">
        <f>SUMIF(FR$129:FR$159,$D743,FT$129:FT$159)</f>
        <v>0</v>
      </c>
      <c r="FR743" s="9"/>
      <c r="FS743" s="10"/>
      <c r="FT743" s="11"/>
      <c r="FU743" s="6">
        <f>SUMIF(FV$129:FV$159,$D743,FX$129:FX$159)</f>
        <v>0</v>
      </c>
      <c r="FV743" s="9"/>
      <c r="FW743" s="10"/>
      <c r="FX743" s="11"/>
      <c r="FY743" s="6">
        <f>SUMIF(FZ$129:FZ$159,$D743,GB$129:GB$159)</f>
        <v>0</v>
      </c>
      <c r="FZ743" s="9"/>
      <c r="GA743" s="10"/>
      <c r="GB743" s="11"/>
      <c r="GC743" s="6">
        <f>SUMIF(GD$129:GD$159,$D743,GF$129:GF$159)</f>
        <v>0</v>
      </c>
      <c r="GD743" s="9"/>
      <c r="GE743" s="10"/>
      <c r="GF743" s="11"/>
      <c r="GG743" s="6">
        <f>SUMIF(GH$129:GH$159,$D743,GJ$129:GJ$159)</f>
        <v>0</v>
      </c>
      <c r="GH743" s="9"/>
      <c r="GI743" s="10"/>
      <c r="GJ743" s="11"/>
      <c r="GK743" s="6">
        <f>SUMIF(GL$129:GL$159,$D743,GN$129:GN$159)</f>
        <v>0</v>
      </c>
      <c r="GL743" s="9"/>
      <c r="GM743" s="10"/>
      <c r="GN743" s="11"/>
      <c r="GO743" s="6">
        <f>SUMIF(GP$129:GP$159,$D743,GR$129:GR$159)</f>
        <v>0</v>
      </c>
      <c r="GP743" s="9"/>
      <c r="GQ743" s="10"/>
      <c r="GR743" s="11"/>
      <c r="GS743" s="6">
        <f>SUMIF(GT$129:GT$159,$D743,GV$129:GV$159)</f>
        <v>0</v>
      </c>
      <c r="GT743" s="9"/>
      <c r="GU743" s="10"/>
      <c r="GV743" s="20"/>
      <c r="GW743" s="19">
        <f t="shared" si="17"/>
        <v>0</v>
      </c>
      <c r="GX743" s="472"/>
      <c r="GY743" s="473"/>
    </row>
    <row r="744" spans="1:207" ht="30.75" customHeight="1">
      <c r="A744" s="210" t="s">
        <v>80</v>
      </c>
      <c r="B744" s="470"/>
      <c r="C744" s="177" t="s">
        <v>443</v>
      </c>
      <c r="D744" s="155" t="s">
        <v>388</v>
      </c>
      <c r="E744" s="206">
        <f>SUMIF(F$160:F$190,$D744,H$160:H$190)</f>
        <v>0</v>
      </c>
      <c r="F744" s="9"/>
      <c r="G744" s="10"/>
      <c r="H744" s="11"/>
      <c r="I744" s="6">
        <f>SUMIF(J$160:J$190,$D744,L$160:L$190)</f>
        <v>0</v>
      </c>
      <c r="J744" s="9"/>
      <c r="K744" s="10"/>
      <c r="L744" s="11"/>
      <c r="M744" s="6">
        <f>SUMIF(N$160:N$190,$D744,P$160:P$190)</f>
        <v>0</v>
      </c>
      <c r="N744" s="9"/>
      <c r="O744" s="10"/>
      <c r="P744" s="11"/>
      <c r="Q744" s="6">
        <f>SUMIF(R$160:R$190,$D744,T$160:T$190)</f>
        <v>0</v>
      </c>
      <c r="R744" s="9"/>
      <c r="S744" s="10"/>
      <c r="T744" s="11"/>
      <c r="U744" s="6">
        <f>SUMIF(V$160:V$190,$D744,X$160:X$190)</f>
        <v>0</v>
      </c>
      <c r="V744" s="9"/>
      <c r="W744" s="10"/>
      <c r="X744" s="11"/>
      <c r="Y744" s="6">
        <f>SUMIF(Z$160:Z$190,$D744,AB$160:AB$190)</f>
        <v>0</v>
      </c>
      <c r="Z744" s="9"/>
      <c r="AA744" s="10"/>
      <c r="AB744" s="11"/>
      <c r="AC744" s="6">
        <f>SUMIF(AD$160:AD$190,$D744,AF$160:AF$190)</f>
        <v>0</v>
      </c>
      <c r="AD744" s="9"/>
      <c r="AE744" s="10"/>
      <c r="AF744" s="11"/>
      <c r="AG744" s="6">
        <f>SUMIF(AH$160:AH$190,$D744,AJ$160:AJ$190)</f>
        <v>0</v>
      </c>
      <c r="AH744" s="9"/>
      <c r="AI744" s="10"/>
      <c r="AJ744" s="11"/>
      <c r="AK744" s="6">
        <f>SUMIF(AL$160:AL$190,$D744,AN$160:AN$190)</f>
        <v>0</v>
      </c>
      <c r="AL744" s="9"/>
      <c r="AM744" s="10"/>
      <c r="AN744" s="11"/>
      <c r="AO744" s="6">
        <f>SUMIF(AP$160:AP$190,$D744,AR$160:AR$190)</f>
        <v>0</v>
      </c>
      <c r="AP744" s="9"/>
      <c r="AQ744" s="10"/>
      <c r="AR744" s="11"/>
      <c r="AS744" s="6">
        <f>SUMIF(AT$160:AT$190,$D744,AV$160:AV$190)</f>
        <v>0</v>
      </c>
      <c r="AT744" s="9"/>
      <c r="AU744" s="10"/>
      <c r="AV744" s="11"/>
      <c r="AW744" s="6">
        <f>SUMIF(AX$160:AX$190,$D744,AZ$160:AZ$190)</f>
        <v>0</v>
      </c>
      <c r="AX744" s="9"/>
      <c r="AY744" s="10"/>
      <c r="AZ744" s="11"/>
      <c r="BA744" s="6">
        <f>SUMIF(BB$160:BB$190,$D744,BD$160:BD$190)</f>
        <v>0</v>
      </c>
      <c r="BB744" s="9"/>
      <c r="BC744" s="10"/>
      <c r="BD744" s="11"/>
      <c r="BE744" s="6">
        <f>SUMIF(BF$160:BF$190,$D744,BH$160:BH$190)</f>
        <v>0</v>
      </c>
      <c r="BF744" s="9"/>
      <c r="BG744" s="10"/>
      <c r="BH744" s="11"/>
      <c r="BI744" s="6">
        <f>SUMIF(BJ$160:BJ$190,$D744,BL$160:BL$190)</f>
        <v>0</v>
      </c>
      <c r="BJ744" s="9"/>
      <c r="BK744" s="10"/>
      <c r="BL744" s="11"/>
      <c r="BM744" s="6">
        <f>SUMIF(BN$160:BN$190,$D744,BP$160:BP$190)</f>
        <v>0</v>
      </c>
      <c r="BN744" s="9"/>
      <c r="BO744" s="10"/>
      <c r="BP744" s="11"/>
      <c r="BQ744" s="6">
        <f>SUMIF(BR$160:BR$190,$D744,BT$160:BT$190)</f>
        <v>0</v>
      </c>
      <c r="BR744" s="9"/>
      <c r="BS744" s="10"/>
      <c r="BT744" s="11"/>
      <c r="BU744" s="6">
        <f>SUMIF(BV$160:BV$190,$D744,BX$160:BX$190)</f>
        <v>0</v>
      </c>
      <c r="BV744" s="9"/>
      <c r="BW744" s="10"/>
      <c r="BX744" s="11"/>
      <c r="BY744" s="6">
        <f>SUMIF(BZ$160:BZ$190,$D744,CB$160:CB$190)</f>
        <v>0</v>
      </c>
      <c r="BZ744" s="9"/>
      <c r="CA744" s="10"/>
      <c r="CB744" s="11"/>
      <c r="CC744" s="6">
        <f>SUMIF(CD$160:CD$190,$D744,CF$160:CF$190)</f>
        <v>0</v>
      </c>
      <c r="CD744" s="9"/>
      <c r="CE744" s="10"/>
      <c r="CF744" s="11"/>
      <c r="CG744" s="6">
        <f>SUMIF(CH$160:CH$190,$D744,CJ$160:CJ$190)</f>
        <v>0</v>
      </c>
      <c r="CH744" s="9"/>
      <c r="CI744" s="10"/>
      <c r="CJ744" s="11"/>
      <c r="CK744" s="6">
        <f>SUMIF(CL$160:CL$190,$D744,CN$160:CN$190)</f>
        <v>0</v>
      </c>
      <c r="CL744" s="9"/>
      <c r="CM744" s="10"/>
      <c r="CN744" s="11"/>
      <c r="CO744" s="6">
        <f>SUMIF(CP$160:CP$190,$D744,CR$160:CR$190)</f>
        <v>0</v>
      </c>
      <c r="CP744" s="9"/>
      <c r="CQ744" s="10"/>
      <c r="CR744" s="11"/>
      <c r="CS744" s="6">
        <f>SUMIF(CT$160:CT$190,$D744,CV$160:CV$190)</f>
        <v>0</v>
      </c>
      <c r="CT744" s="9"/>
      <c r="CU744" s="10"/>
      <c r="CV744" s="11"/>
      <c r="CW744" s="6">
        <f>SUMIF(CX$160:CX$190,$D744,CZ$160:CZ$190)</f>
        <v>0</v>
      </c>
      <c r="CX744" s="9"/>
      <c r="CY744" s="10"/>
      <c r="CZ744" s="11"/>
      <c r="DA744" s="6">
        <f>SUMIF(DB$160:DB$190,$D744,DD$160:DD$190)</f>
        <v>0</v>
      </c>
      <c r="DB744" s="9"/>
      <c r="DC744" s="10"/>
      <c r="DD744" s="11"/>
      <c r="DE744" s="6">
        <f>SUMIF(DF$160:DF$190,$D744,DH$160:DH$190)</f>
        <v>0</v>
      </c>
      <c r="DF744" s="9"/>
      <c r="DG744" s="10"/>
      <c r="DH744" s="11"/>
      <c r="DI744" s="6">
        <f>SUMIF(DJ$160:DJ$190,$D744,DL$160:DL$190)</f>
        <v>0</v>
      </c>
      <c r="DJ744" s="9"/>
      <c r="DK744" s="10"/>
      <c r="DL744" s="11"/>
      <c r="DM744" s="6">
        <f>SUMIF(DN$160:DN$190,$D744,DP$160:DP$190)</f>
        <v>0</v>
      </c>
      <c r="DN744" s="9"/>
      <c r="DO744" s="10"/>
      <c r="DP744" s="11"/>
      <c r="DQ744" s="6">
        <f>SUMIF(DR$160:DR$190,$D744,DT$160:DT$190)</f>
        <v>0</v>
      </c>
      <c r="DR744" s="9"/>
      <c r="DS744" s="10"/>
      <c r="DT744" s="11"/>
      <c r="DU744" s="6">
        <f>SUMIF(DV$160:DV$190,$D744,DX$160:DX$190)</f>
        <v>0</v>
      </c>
      <c r="DV744" s="9"/>
      <c r="DW744" s="10"/>
      <c r="DX744" s="11"/>
      <c r="DY744" s="6">
        <f>SUMIF(DZ$160:DZ$190,$D744,EB$160:EB$190)</f>
        <v>0</v>
      </c>
      <c r="DZ744" s="9"/>
      <c r="EA744" s="10"/>
      <c r="EB744" s="11"/>
      <c r="EC744" s="6">
        <f>SUMIF(ED$160:ED$190,$D744,EF$160:EF$190)</f>
        <v>0</v>
      </c>
      <c r="ED744" s="9"/>
      <c r="EE744" s="10"/>
      <c r="EF744" s="11"/>
      <c r="EG744" s="6">
        <f>SUMIF(EH$160:EH$190,$D744,EJ$160:EJ$190)</f>
        <v>0</v>
      </c>
      <c r="EH744" s="9"/>
      <c r="EI744" s="10"/>
      <c r="EJ744" s="11"/>
      <c r="EK744" s="6">
        <f>SUMIF(EL$160:EL$190,$D744,EN$160:EN$190)</f>
        <v>0</v>
      </c>
      <c r="EL744" s="9"/>
      <c r="EM744" s="10"/>
      <c r="EN744" s="11"/>
      <c r="EO744" s="6">
        <f>SUMIF(EP$160:EP$190,$D744,ER$160:ER$190)</f>
        <v>0</v>
      </c>
      <c r="EP744" s="9"/>
      <c r="EQ744" s="10"/>
      <c r="ER744" s="11"/>
      <c r="ES744" s="6">
        <f>SUMIF(ET$160:ET$190,$D744,EV$160:EV$190)</f>
        <v>0</v>
      </c>
      <c r="ET744" s="9"/>
      <c r="EU744" s="10"/>
      <c r="EV744" s="11"/>
      <c r="EW744" s="6">
        <f>SUMIF(EX$160:EX$190,$D744,EZ$160:EZ$190)</f>
        <v>0</v>
      </c>
      <c r="EX744" s="9"/>
      <c r="EY744" s="10"/>
      <c r="EZ744" s="11"/>
      <c r="FA744" s="6">
        <f>SUMIF(FB$160:FB$190,$D744,FD$160:FD$190)</f>
        <v>0</v>
      </c>
      <c r="FB744" s="9"/>
      <c r="FC744" s="10"/>
      <c r="FD744" s="11"/>
      <c r="FE744" s="6">
        <f>SUMIF(FF$160:FF$190,$D744,FH$160:FH$190)</f>
        <v>0</v>
      </c>
      <c r="FF744" s="9"/>
      <c r="FG744" s="10"/>
      <c r="FH744" s="11"/>
      <c r="FI744" s="6">
        <f>SUMIF(FJ$160:FJ$190,$D744,FL$160:FL$190)</f>
        <v>0</v>
      </c>
      <c r="FJ744" s="9"/>
      <c r="FK744" s="10"/>
      <c r="FL744" s="11"/>
      <c r="FM744" s="6">
        <f>SUMIF(FN$160:FN$190,$D744,FP$160:FP$190)</f>
        <v>0</v>
      </c>
      <c r="FN744" s="9"/>
      <c r="FO744" s="10"/>
      <c r="FP744" s="11"/>
      <c r="FQ744" s="6">
        <f>SUMIF(FR$160:FR$190,$D744,FT$160:FT$190)</f>
        <v>0</v>
      </c>
      <c r="FR744" s="9"/>
      <c r="FS744" s="10"/>
      <c r="FT744" s="11"/>
      <c r="FU744" s="6">
        <f>SUMIF(FV$160:FV$190,$D744,FX$160:FX$190)</f>
        <v>0</v>
      </c>
      <c r="FV744" s="9"/>
      <c r="FW744" s="10"/>
      <c r="FX744" s="11"/>
      <c r="FY744" s="6">
        <f>SUMIF(FZ$160:FZ$190,$D744,GB$160:GB$190)</f>
        <v>0</v>
      </c>
      <c r="FZ744" s="9"/>
      <c r="GA744" s="10"/>
      <c r="GB744" s="11"/>
      <c r="GC744" s="6">
        <f>SUMIF(GD$160:GD$190,$D744,GF$160:GF$190)</f>
        <v>0</v>
      </c>
      <c r="GD744" s="9"/>
      <c r="GE744" s="10"/>
      <c r="GF744" s="11"/>
      <c r="GG744" s="6">
        <f>SUMIF(GH$160:GH$190,$D744,GJ$160:GJ$190)</f>
        <v>0</v>
      </c>
      <c r="GH744" s="9"/>
      <c r="GI744" s="10"/>
      <c r="GJ744" s="11"/>
      <c r="GK744" s="6">
        <f>SUMIF(GL$160:GL$190,$D744,GN$160:GN$190)</f>
        <v>0</v>
      </c>
      <c r="GL744" s="9"/>
      <c r="GM744" s="10"/>
      <c r="GN744" s="11"/>
      <c r="GO744" s="6">
        <f>SUMIF(GP$160:GP$190,$D744,GR$160:GR$190)</f>
        <v>0</v>
      </c>
      <c r="GP744" s="9"/>
      <c r="GQ744" s="10"/>
      <c r="GR744" s="11"/>
      <c r="GS744" s="6">
        <f>SUMIF(GT$160:GT$190,$D744,GV$160:GV$190)</f>
        <v>0</v>
      </c>
      <c r="GT744" s="9"/>
      <c r="GU744" s="10"/>
      <c r="GV744" s="20"/>
      <c r="GW744" s="19">
        <f t="shared" si="17"/>
        <v>0</v>
      </c>
      <c r="GX744" s="472"/>
      <c r="GY744" s="473"/>
    </row>
    <row r="745" spans="1:207" ht="30.75" customHeight="1">
      <c r="A745" s="210" t="s">
        <v>81</v>
      </c>
      <c r="B745" s="470"/>
      <c r="C745" s="177" t="s">
        <v>443</v>
      </c>
      <c r="D745" s="155" t="s">
        <v>388</v>
      </c>
      <c r="E745" s="206">
        <f>SUMIF(F$191:F$221,$D745,H$191:H$221)</f>
        <v>0</v>
      </c>
      <c r="F745" s="9"/>
      <c r="G745" s="10"/>
      <c r="H745" s="11"/>
      <c r="I745" s="6">
        <f>SUMIF(J$191:J$221,$D745,L$191:L$221)</f>
        <v>0</v>
      </c>
      <c r="J745" s="9"/>
      <c r="K745" s="10"/>
      <c r="L745" s="11"/>
      <c r="M745" s="6">
        <f>SUMIF(N$191:N$221,$D745,P$191:P$221)</f>
        <v>0</v>
      </c>
      <c r="N745" s="9"/>
      <c r="O745" s="10"/>
      <c r="P745" s="11"/>
      <c r="Q745" s="6">
        <f>SUMIF(R$191:R$221,$D745,T$191:T$221)</f>
        <v>0</v>
      </c>
      <c r="R745" s="9"/>
      <c r="S745" s="10"/>
      <c r="T745" s="11"/>
      <c r="U745" s="6">
        <f>SUMIF(V$191:V$221,$D745,X$191:X$221)</f>
        <v>0</v>
      </c>
      <c r="V745" s="9"/>
      <c r="W745" s="10"/>
      <c r="X745" s="11"/>
      <c r="Y745" s="6">
        <f>SUMIF(Z$191:Z$221,$D745,AB$191:AB$221)</f>
        <v>0</v>
      </c>
      <c r="Z745" s="9"/>
      <c r="AA745" s="10"/>
      <c r="AB745" s="11"/>
      <c r="AC745" s="6">
        <f>SUMIF(AD$191:AD$221,$D745,AF$191:AF$221)</f>
        <v>0</v>
      </c>
      <c r="AD745" s="9"/>
      <c r="AE745" s="10"/>
      <c r="AF745" s="11"/>
      <c r="AG745" s="6">
        <f>SUMIF(AH$191:AH$221,$D745,AJ$191:AJ$221)</f>
        <v>0</v>
      </c>
      <c r="AH745" s="9"/>
      <c r="AI745" s="10"/>
      <c r="AJ745" s="11"/>
      <c r="AK745" s="6">
        <f>SUMIF(AL$191:AL$221,$D745,AN$191:AN$221)</f>
        <v>0</v>
      </c>
      <c r="AL745" s="9"/>
      <c r="AM745" s="10"/>
      <c r="AN745" s="11"/>
      <c r="AO745" s="6">
        <f>SUMIF(AP$191:AP$221,$D745,AR$191:AR$221)</f>
        <v>0</v>
      </c>
      <c r="AP745" s="9"/>
      <c r="AQ745" s="10"/>
      <c r="AR745" s="11"/>
      <c r="AS745" s="6">
        <f>SUMIF(AT$191:AT$221,$D745,AV$191:AV$221)</f>
        <v>0</v>
      </c>
      <c r="AT745" s="9"/>
      <c r="AU745" s="10"/>
      <c r="AV745" s="11"/>
      <c r="AW745" s="6">
        <f>SUMIF(AX$191:AX$221,$D745,AZ$191:AZ$221)</f>
        <v>0</v>
      </c>
      <c r="AX745" s="9"/>
      <c r="AY745" s="10"/>
      <c r="AZ745" s="11"/>
      <c r="BA745" s="6">
        <f>SUMIF(BB$191:BB$221,$D745,BD$191:BD$221)</f>
        <v>0</v>
      </c>
      <c r="BB745" s="9"/>
      <c r="BC745" s="10"/>
      <c r="BD745" s="11"/>
      <c r="BE745" s="6">
        <f>SUMIF(BF$191:BF$221,$D745,BH$191:BH$221)</f>
        <v>0</v>
      </c>
      <c r="BF745" s="9"/>
      <c r="BG745" s="10"/>
      <c r="BH745" s="11"/>
      <c r="BI745" s="6">
        <f>SUMIF(BJ$191:BJ$221,$D745,BL$191:BL$221)</f>
        <v>0</v>
      </c>
      <c r="BJ745" s="9"/>
      <c r="BK745" s="10"/>
      <c r="BL745" s="11"/>
      <c r="BM745" s="6">
        <f>SUMIF(BN$191:BN$221,$D745,BP$191:BP$221)</f>
        <v>0</v>
      </c>
      <c r="BN745" s="9"/>
      <c r="BO745" s="10"/>
      <c r="BP745" s="11"/>
      <c r="BQ745" s="6">
        <f>SUMIF(BR$191:BR$221,$D745,BT$191:BT$221)</f>
        <v>0</v>
      </c>
      <c r="BR745" s="9"/>
      <c r="BS745" s="10"/>
      <c r="BT745" s="11"/>
      <c r="BU745" s="6">
        <f>SUMIF(BV$191:BV$221,$D745,BX$191:BX$221)</f>
        <v>0</v>
      </c>
      <c r="BV745" s="9"/>
      <c r="BW745" s="10"/>
      <c r="BX745" s="11"/>
      <c r="BY745" s="6">
        <f>SUMIF(BZ$191:BZ$221,$D745,CB$191:CB$221)</f>
        <v>0</v>
      </c>
      <c r="BZ745" s="9"/>
      <c r="CA745" s="10"/>
      <c r="CB745" s="11"/>
      <c r="CC745" s="6">
        <f>SUMIF(CD$191:CD$221,$D745,CF$191:CF$221)</f>
        <v>0</v>
      </c>
      <c r="CD745" s="9"/>
      <c r="CE745" s="10"/>
      <c r="CF745" s="11"/>
      <c r="CG745" s="6">
        <f>SUMIF(CH$191:CH$221,$D745,CJ$191:CJ$221)</f>
        <v>0</v>
      </c>
      <c r="CH745" s="9"/>
      <c r="CI745" s="10"/>
      <c r="CJ745" s="11"/>
      <c r="CK745" s="6">
        <f>SUMIF(CL$191:CL$221,$D745,CN$191:CN$221)</f>
        <v>0</v>
      </c>
      <c r="CL745" s="9"/>
      <c r="CM745" s="10"/>
      <c r="CN745" s="11"/>
      <c r="CO745" s="6">
        <f>SUMIF(CP$191:CP$221,$D745,CR$191:CR$221)</f>
        <v>0</v>
      </c>
      <c r="CP745" s="9"/>
      <c r="CQ745" s="10"/>
      <c r="CR745" s="11"/>
      <c r="CS745" s="6">
        <f>SUMIF(CT$191:CT$221,$D745,CV$191:CV$221)</f>
        <v>0</v>
      </c>
      <c r="CT745" s="9"/>
      <c r="CU745" s="10"/>
      <c r="CV745" s="11"/>
      <c r="CW745" s="6">
        <f>SUMIF(CX$191:CX$221,$D745,CZ$191:CZ$221)</f>
        <v>0</v>
      </c>
      <c r="CX745" s="9"/>
      <c r="CY745" s="10"/>
      <c r="CZ745" s="11"/>
      <c r="DA745" s="6">
        <f>SUMIF(DB$191:DB$221,$D745,DD$191:DD$221)</f>
        <v>0</v>
      </c>
      <c r="DB745" s="9"/>
      <c r="DC745" s="10"/>
      <c r="DD745" s="11"/>
      <c r="DE745" s="6">
        <f>SUMIF(DF$191:DF$221,$D745,DH$191:DH$221)</f>
        <v>0</v>
      </c>
      <c r="DF745" s="9"/>
      <c r="DG745" s="10"/>
      <c r="DH745" s="11"/>
      <c r="DI745" s="6">
        <f>SUMIF(DJ$191:DJ$221,$D745,DL$191:DL$221)</f>
        <v>0</v>
      </c>
      <c r="DJ745" s="9"/>
      <c r="DK745" s="10"/>
      <c r="DL745" s="11"/>
      <c r="DM745" s="6">
        <f>SUMIF(DN$191:DN$221,$D745,DP$191:DP$221)</f>
        <v>0</v>
      </c>
      <c r="DN745" s="9"/>
      <c r="DO745" s="10"/>
      <c r="DP745" s="11"/>
      <c r="DQ745" s="6">
        <f>SUMIF(DR$191:DR$221,$D745,DT$191:DT$221)</f>
        <v>0</v>
      </c>
      <c r="DR745" s="9"/>
      <c r="DS745" s="10"/>
      <c r="DT745" s="11"/>
      <c r="DU745" s="6">
        <f>SUMIF(DV$191:DV$221,$D745,DX$191:DX$221)</f>
        <v>0</v>
      </c>
      <c r="DV745" s="9"/>
      <c r="DW745" s="10"/>
      <c r="DX745" s="11"/>
      <c r="DY745" s="6">
        <f>SUMIF(DZ$191:DZ$221,$D745,EB$191:EB$221)</f>
        <v>0</v>
      </c>
      <c r="DZ745" s="9"/>
      <c r="EA745" s="10"/>
      <c r="EB745" s="11"/>
      <c r="EC745" s="6">
        <f>SUMIF(ED$191:ED$221,$D745,EF$191:EF$221)</f>
        <v>0</v>
      </c>
      <c r="ED745" s="9"/>
      <c r="EE745" s="10"/>
      <c r="EF745" s="11"/>
      <c r="EG745" s="6">
        <f>SUMIF(EH$191:EH$221,$D745,EJ$191:EJ$221)</f>
        <v>0</v>
      </c>
      <c r="EH745" s="9"/>
      <c r="EI745" s="10"/>
      <c r="EJ745" s="11"/>
      <c r="EK745" s="6">
        <f>SUMIF(EL$191:EL$221,$D745,EN$191:EN$221)</f>
        <v>0</v>
      </c>
      <c r="EL745" s="9"/>
      <c r="EM745" s="10"/>
      <c r="EN745" s="11"/>
      <c r="EO745" s="6">
        <f>SUMIF(EP$191:EP$221,$D745,ER$191:ER$221)</f>
        <v>0</v>
      </c>
      <c r="EP745" s="9"/>
      <c r="EQ745" s="10"/>
      <c r="ER745" s="11"/>
      <c r="ES745" s="6">
        <f>SUMIF(ET$191:ET$221,$D745,EV$191:EV$221)</f>
        <v>0</v>
      </c>
      <c r="ET745" s="9"/>
      <c r="EU745" s="10"/>
      <c r="EV745" s="11"/>
      <c r="EW745" s="6">
        <f>SUMIF(EX$191:EX$221,$D745,EZ$191:EZ$221)</f>
        <v>0</v>
      </c>
      <c r="EX745" s="9"/>
      <c r="EY745" s="10"/>
      <c r="EZ745" s="11"/>
      <c r="FA745" s="6">
        <f>SUMIF(FB$191:FB$221,$D745,FD$191:FD$221)</f>
        <v>0</v>
      </c>
      <c r="FB745" s="9"/>
      <c r="FC745" s="10"/>
      <c r="FD745" s="11"/>
      <c r="FE745" s="6">
        <f>SUMIF(FF$191:FF$221,$D745,FH$191:FH$221)</f>
        <v>0</v>
      </c>
      <c r="FF745" s="9"/>
      <c r="FG745" s="10"/>
      <c r="FH745" s="11"/>
      <c r="FI745" s="6">
        <f>SUMIF(FJ$191:FJ$221,$D745,FL$191:FL$221)</f>
        <v>0</v>
      </c>
      <c r="FJ745" s="9"/>
      <c r="FK745" s="10"/>
      <c r="FL745" s="11"/>
      <c r="FM745" s="6">
        <f>SUMIF(FN$191:FN$221,$D745,FP$191:FP$221)</f>
        <v>0</v>
      </c>
      <c r="FN745" s="9"/>
      <c r="FO745" s="10"/>
      <c r="FP745" s="11"/>
      <c r="FQ745" s="6">
        <f>SUMIF(FR$191:FR$221,$D745,FT$191:FT$221)</f>
        <v>0</v>
      </c>
      <c r="FR745" s="9"/>
      <c r="FS745" s="10"/>
      <c r="FT745" s="11"/>
      <c r="FU745" s="6">
        <f>SUMIF(FV$191:FV$221,$D745,FX$191:FX$221)</f>
        <v>0</v>
      </c>
      <c r="FV745" s="9"/>
      <c r="FW745" s="10"/>
      <c r="FX745" s="11"/>
      <c r="FY745" s="6">
        <f>SUMIF(FZ$191:FZ$221,$D745,GB$191:GB$221)</f>
        <v>0</v>
      </c>
      <c r="FZ745" s="9"/>
      <c r="GA745" s="10"/>
      <c r="GB745" s="11"/>
      <c r="GC745" s="6">
        <f>SUMIF(GD$191:GD$221,$D745,GF$191:GF$221)</f>
        <v>0</v>
      </c>
      <c r="GD745" s="9"/>
      <c r="GE745" s="10"/>
      <c r="GF745" s="11"/>
      <c r="GG745" s="6">
        <f>SUMIF(GH$191:GH$221,$D745,GJ$191:GJ$221)</f>
        <v>0</v>
      </c>
      <c r="GH745" s="9"/>
      <c r="GI745" s="10"/>
      <c r="GJ745" s="11"/>
      <c r="GK745" s="6">
        <f>SUMIF(GL$191:GL$221,$D745,GN$191:GN$221)</f>
        <v>0</v>
      </c>
      <c r="GL745" s="9"/>
      <c r="GM745" s="10"/>
      <c r="GN745" s="11"/>
      <c r="GO745" s="6">
        <f>SUMIF(GP$191:GP$221,$D745,GR$191:GR$221)</f>
        <v>0</v>
      </c>
      <c r="GP745" s="9"/>
      <c r="GQ745" s="10"/>
      <c r="GR745" s="11"/>
      <c r="GS745" s="6">
        <f>SUMIF(GT$191:GT$221,$D745,GV$191:GV$221)</f>
        <v>0</v>
      </c>
      <c r="GT745" s="9"/>
      <c r="GU745" s="10"/>
      <c r="GV745" s="20"/>
      <c r="GW745" s="19">
        <f t="shared" si="17"/>
        <v>0</v>
      </c>
      <c r="GX745" s="472"/>
      <c r="GY745" s="473"/>
    </row>
    <row r="746" spans="1:207" ht="30.75" customHeight="1">
      <c r="A746" s="210" t="s">
        <v>82</v>
      </c>
      <c r="B746" s="470"/>
      <c r="C746" s="177" t="s">
        <v>443</v>
      </c>
      <c r="D746" s="155" t="s">
        <v>388</v>
      </c>
      <c r="E746" s="206">
        <f>SUMIF(F$222:F$252,$D746,H$222:H$252)</f>
        <v>0</v>
      </c>
      <c r="F746" s="9"/>
      <c r="G746" s="10"/>
      <c r="H746" s="11"/>
      <c r="I746" s="6">
        <f>SUMIF(J$222:J$252,$D746,L$222:L$252)</f>
        <v>0</v>
      </c>
      <c r="J746" s="9"/>
      <c r="K746" s="10"/>
      <c r="L746" s="11"/>
      <c r="M746" s="6">
        <f>SUMIF(N$222:N$252,$D746,P$222:P$252)</f>
        <v>0</v>
      </c>
      <c r="N746" s="9"/>
      <c r="O746" s="10"/>
      <c r="P746" s="11"/>
      <c r="Q746" s="6">
        <f>SUMIF(R$222:R$252,$D746,T$222:T$252)</f>
        <v>0</v>
      </c>
      <c r="R746" s="9"/>
      <c r="S746" s="10"/>
      <c r="T746" s="11"/>
      <c r="U746" s="6">
        <f>SUMIF(V$222:V$252,$D746,X$222:X$252)</f>
        <v>0</v>
      </c>
      <c r="V746" s="9"/>
      <c r="W746" s="10"/>
      <c r="X746" s="11"/>
      <c r="Y746" s="6">
        <f>SUMIF(Z$222:Z$252,$D746,AB$222:AB$252)</f>
        <v>0</v>
      </c>
      <c r="Z746" s="9"/>
      <c r="AA746" s="10"/>
      <c r="AB746" s="11"/>
      <c r="AC746" s="6">
        <f>SUMIF(AD$222:AD$252,$D746,AF$222:AF$252)</f>
        <v>0</v>
      </c>
      <c r="AD746" s="9"/>
      <c r="AE746" s="10"/>
      <c r="AF746" s="11"/>
      <c r="AG746" s="6">
        <f>SUMIF(AH$222:AH$252,$D746,AJ$222:AJ$252)</f>
        <v>0</v>
      </c>
      <c r="AH746" s="9"/>
      <c r="AI746" s="10"/>
      <c r="AJ746" s="11"/>
      <c r="AK746" s="6">
        <f>SUMIF(AL$222:AL$252,$D746,AN$222:AN$252)</f>
        <v>0</v>
      </c>
      <c r="AL746" s="9"/>
      <c r="AM746" s="10"/>
      <c r="AN746" s="11"/>
      <c r="AO746" s="6">
        <f>SUMIF(AP$222:AP$252,$D746,AR$222:AR$252)</f>
        <v>0</v>
      </c>
      <c r="AP746" s="9"/>
      <c r="AQ746" s="10"/>
      <c r="AR746" s="11"/>
      <c r="AS746" s="6">
        <f>SUMIF(AT$222:AT$252,$D746,AV$222:AV$252)</f>
        <v>0</v>
      </c>
      <c r="AT746" s="9"/>
      <c r="AU746" s="10"/>
      <c r="AV746" s="11"/>
      <c r="AW746" s="6">
        <f>SUMIF(AX$222:AX$252,$D746,AZ$222:AZ$252)</f>
        <v>0</v>
      </c>
      <c r="AX746" s="9"/>
      <c r="AY746" s="10"/>
      <c r="AZ746" s="11"/>
      <c r="BA746" s="6">
        <f>SUMIF(BB$222:BB$252,$D746,BD$222:BD$252)</f>
        <v>0</v>
      </c>
      <c r="BB746" s="9"/>
      <c r="BC746" s="10"/>
      <c r="BD746" s="11"/>
      <c r="BE746" s="6">
        <f>SUMIF(BF$222:BF$252,$D746,BH$222:BH$252)</f>
        <v>0</v>
      </c>
      <c r="BF746" s="9"/>
      <c r="BG746" s="10"/>
      <c r="BH746" s="11"/>
      <c r="BI746" s="6">
        <f>SUMIF(BJ$222:BJ$252,$D746,BL$222:BL$252)</f>
        <v>0</v>
      </c>
      <c r="BJ746" s="9"/>
      <c r="BK746" s="10"/>
      <c r="BL746" s="11"/>
      <c r="BM746" s="6">
        <f>SUMIF(BN$222:BN$252,$D746,BP$222:BP$252)</f>
        <v>0</v>
      </c>
      <c r="BN746" s="9"/>
      <c r="BO746" s="10"/>
      <c r="BP746" s="11"/>
      <c r="BQ746" s="6">
        <f>SUMIF(BR$222:BR$252,$D746,BT$222:BT$252)</f>
        <v>0</v>
      </c>
      <c r="BR746" s="9"/>
      <c r="BS746" s="10"/>
      <c r="BT746" s="11"/>
      <c r="BU746" s="6">
        <f>SUMIF(BV$222:BV$252,$D746,BX$222:BX$252)</f>
        <v>0</v>
      </c>
      <c r="BV746" s="9"/>
      <c r="BW746" s="10"/>
      <c r="BX746" s="11"/>
      <c r="BY746" s="6">
        <f>SUMIF(BZ$222:BZ$252,$D746,CB$222:CB$252)</f>
        <v>0</v>
      </c>
      <c r="BZ746" s="9"/>
      <c r="CA746" s="10"/>
      <c r="CB746" s="11"/>
      <c r="CC746" s="6">
        <f>SUMIF(CD$222:CD$252,$D746,CF$222:CF$252)</f>
        <v>0</v>
      </c>
      <c r="CD746" s="9"/>
      <c r="CE746" s="10"/>
      <c r="CF746" s="11"/>
      <c r="CG746" s="6">
        <f>SUMIF(CH$222:CH$252,$D746,CJ$222:CJ$252)</f>
        <v>0</v>
      </c>
      <c r="CH746" s="9"/>
      <c r="CI746" s="10"/>
      <c r="CJ746" s="11"/>
      <c r="CK746" s="6">
        <f>SUMIF(CL$222:CL$252,$D746,CN$222:CN$252)</f>
        <v>0</v>
      </c>
      <c r="CL746" s="9"/>
      <c r="CM746" s="10"/>
      <c r="CN746" s="11"/>
      <c r="CO746" s="6">
        <f>SUMIF(CP$222:CP$252,$D746,CR$222:CR$252)</f>
        <v>0</v>
      </c>
      <c r="CP746" s="9"/>
      <c r="CQ746" s="10"/>
      <c r="CR746" s="11"/>
      <c r="CS746" s="6">
        <f>SUMIF(CT$222:CT$252,$D746,CV$222:CV$252)</f>
        <v>0</v>
      </c>
      <c r="CT746" s="9"/>
      <c r="CU746" s="10"/>
      <c r="CV746" s="11"/>
      <c r="CW746" s="6">
        <f>SUMIF(CX$222:CX$252,$D746,CZ$222:CZ$252)</f>
        <v>0</v>
      </c>
      <c r="CX746" s="9"/>
      <c r="CY746" s="10"/>
      <c r="CZ746" s="11"/>
      <c r="DA746" s="6">
        <f>SUMIF(DB$222:DB$252,$D746,DD$222:DD$252)</f>
        <v>0</v>
      </c>
      <c r="DB746" s="9"/>
      <c r="DC746" s="10"/>
      <c r="DD746" s="11"/>
      <c r="DE746" s="6">
        <f>SUMIF(DF$222:DF$252,$D746,DH$222:DH$252)</f>
        <v>0</v>
      </c>
      <c r="DF746" s="9"/>
      <c r="DG746" s="10"/>
      <c r="DH746" s="11"/>
      <c r="DI746" s="6">
        <f>SUMIF(DJ$222:DJ$252,$D746,DL$222:DL$252)</f>
        <v>0</v>
      </c>
      <c r="DJ746" s="9"/>
      <c r="DK746" s="10"/>
      <c r="DL746" s="11"/>
      <c r="DM746" s="6">
        <f>SUMIF(DN$222:DN$252,$D746,DP$222:DP$252)</f>
        <v>0</v>
      </c>
      <c r="DN746" s="9"/>
      <c r="DO746" s="10"/>
      <c r="DP746" s="11"/>
      <c r="DQ746" s="6">
        <f>SUMIF(DR$222:DR$252,$D746,DT$222:DT$252)</f>
        <v>0</v>
      </c>
      <c r="DR746" s="9"/>
      <c r="DS746" s="10"/>
      <c r="DT746" s="11"/>
      <c r="DU746" s="6">
        <f>SUMIF(DV$222:DV$252,$D746,DX$222:DX$252)</f>
        <v>0</v>
      </c>
      <c r="DV746" s="9"/>
      <c r="DW746" s="10"/>
      <c r="DX746" s="11"/>
      <c r="DY746" s="6">
        <f>SUMIF(DZ$222:DZ$252,$D746,EB$222:EB$252)</f>
        <v>0</v>
      </c>
      <c r="DZ746" s="9"/>
      <c r="EA746" s="10"/>
      <c r="EB746" s="11"/>
      <c r="EC746" s="6">
        <f>SUMIF(ED$222:ED$252,$D746,EF$222:EF$252)</f>
        <v>0</v>
      </c>
      <c r="ED746" s="9"/>
      <c r="EE746" s="10"/>
      <c r="EF746" s="11"/>
      <c r="EG746" s="6">
        <f>SUMIF(EH$222:EH$252,$D746,EJ$222:EJ$252)</f>
        <v>0</v>
      </c>
      <c r="EH746" s="9"/>
      <c r="EI746" s="10"/>
      <c r="EJ746" s="11"/>
      <c r="EK746" s="6">
        <f>SUMIF(EL$222:EL$252,$D746,EN$222:EN$252)</f>
        <v>0</v>
      </c>
      <c r="EL746" s="9"/>
      <c r="EM746" s="10"/>
      <c r="EN746" s="11"/>
      <c r="EO746" s="6">
        <f>SUMIF(EP$222:EP$252,$D746,ER$222:ER$252)</f>
        <v>0</v>
      </c>
      <c r="EP746" s="9"/>
      <c r="EQ746" s="10"/>
      <c r="ER746" s="11"/>
      <c r="ES746" s="6">
        <f>SUMIF(ET$222:ET$252,$D746,EV$222:EV$252)</f>
        <v>0</v>
      </c>
      <c r="ET746" s="9"/>
      <c r="EU746" s="10"/>
      <c r="EV746" s="11"/>
      <c r="EW746" s="6">
        <f>SUMIF(EX$222:EX$252,$D746,EZ$222:EZ$252)</f>
        <v>0</v>
      </c>
      <c r="EX746" s="9"/>
      <c r="EY746" s="10"/>
      <c r="EZ746" s="11"/>
      <c r="FA746" s="6">
        <f>SUMIF(FB$222:FB$252,$D746,FD$222:FD$252)</f>
        <v>0</v>
      </c>
      <c r="FB746" s="9"/>
      <c r="FC746" s="10"/>
      <c r="FD746" s="11"/>
      <c r="FE746" s="6">
        <f>SUMIF(FF$222:FF$252,$D746,FH$222:FH$252)</f>
        <v>0</v>
      </c>
      <c r="FF746" s="9"/>
      <c r="FG746" s="10"/>
      <c r="FH746" s="11"/>
      <c r="FI746" s="6">
        <f>SUMIF(FJ$222:FJ$252,$D746,FL$222:FL$252)</f>
        <v>0</v>
      </c>
      <c r="FJ746" s="9"/>
      <c r="FK746" s="10"/>
      <c r="FL746" s="11"/>
      <c r="FM746" s="6">
        <f>SUMIF(FN$222:FN$252,$D746,FP$222:FP$252)</f>
        <v>0</v>
      </c>
      <c r="FN746" s="9"/>
      <c r="FO746" s="10"/>
      <c r="FP746" s="11"/>
      <c r="FQ746" s="6">
        <f>SUMIF(FR$222:FR$252,$D746,FT$222:FT$252)</f>
        <v>0</v>
      </c>
      <c r="FR746" s="9"/>
      <c r="FS746" s="10"/>
      <c r="FT746" s="11"/>
      <c r="FU746" s="6">
        <f>SUMIF(FV$222:FV$252,$D746,FX$222:FX$252)</f>
        <v>0</v>
      </c>
      <c r="FV746" s="9"/>
      <c r="FW746" s="10"/>
      <c r="FX746" s="11"/>
      <c r="FY746" s="6">
        <f>SUMIF(FZ$222:FZ$252,$D746,GB$222:GB$252)</f>
        <v>0</v>
      </c>
      <c r="FZ746" s="9"/>
      <c r="GA746" s="10"/>
      <c r="GB746" s="11"/>
      <c r="GC746" s="6">
        <f>SUMIF(GD$222:GD$252,$D746,GF$222:GF$252)</f>
        <v>0</v>
      </c>
      <c r="GD746" s="9"/>
      <c r="GE746" s="10"/>
      <c r="GF746" s="11"/>
      <c r="GG746" s="6">
        <f>SUMIF(GH$222:GH$252,$D746,GJ$222:GJ$252)</f>
        <v>0</v>
      </c>
      <c r="GH746" s="9"/>
      <c r="GI746" s="10"/>
      <c r="GJ746" s="11"/>
      <c r="GK746" s="6">
        <f>SUMIF(GL$222:GL$252,$D746,GN$222:GN$252)</f>
        <v>0</v>
      </c>
      <c r="GL746" s="9"/>
      <c r="GM746" s="10"/>
      <c r="GN746" s="11"/>
      <c r="GO746" s="6">
        <f>SUMIF(GP$222:GP$252,$D746,GR$222:GR$252)</f>
        <v>0</v>
      </c>
      <c r="GP746" s="9"/>
      <c r="GQ746" s="10"/>
      <c r="GR746" s="11"/>
      <c r="GS746" s="6">
        <f>SUMIF(GT$222:GT$252,$D746,GV$222:GV$252)</f>
        <v>0</v>
      </c>
      <c r="GT746" s="9"/>
      <c r="GU746" s="10"/>
      <c r="GV746" s="20"/>
      <c r="GW746" s="19">
        <f t="shared" si="17"/>
        <v>0</v>
      </c>
      <c r="GX746" s="472"/>
      <c r="GY746" s="473"/>
    </row>
    <row r="747" spans="1:207" ht="30.75" customHeight="1">
      <c r="A747" s="210" t="s">
        <v>83</v>
      </c>
      <c r="B747" s="470"/>
      <c r="C747" s="177" t="s">
        <v>443</v>
      </c>
      <c r="D747" s="155" t="s">
        <v>388</v>
      </c>
      <c r="E747" s="206">
        <f>SUMIF(F$253:F$283,$D747,H$253:H$283)</f>
        <v>0</v>
      </c>
      <c r="F747" s="9"/>
      <c r="G747" s="10"/>
      <c r="H747" s="11"/>
      <c r="I747" s="6">
        <f>SUMIF(J$253:J$283,$D747,L$253:L$283)</f>
        <v>0</v>
      </c>
      <c r="J747" s="9"/>
      <c r="K747" s="10"/>
      <c r="L747" s="11"/>
      <c r="M747" s="6">
        <f>SUMIF(N$253:N$283,$D747,P$253:P$283)</f>
        <v>0</v>
      </c>
      <c r="N747" s="9"/>
      <c r="O747" s="10"/>
      <c r="P747" s="11"/>
      <c r="Q747" s="6">
        <f>SUMIF(R$253:R$283,$D747,T$253:T$283)</f>
        <v>0</v>
      </c>
      <c r="R747" s="9"/>
      <c r="S747" s="10"/>
      <c r="T747" s="11"/>
      <c r="U747" s="6">
        <f>SUMIF(V$253:V$283,$D747,X$253:X$283)</f>
        <v>0</v>
      </c>
      <c r="V747" s="9"/>
      <c r="W747" s="10"/>
      <c r="X747" s="11"/>
      <c r="Y747" s="6">
        <f>SUMIF(Z$253:Z$283,$D747,AB$253:AB$283)</f>
        <v>0</v>
      </c>
      <c r="Z747" s="9"/>
      <c r="AA747" s="10"/>
      <c r="AB747" s="11"/>
      <c r="AC747" s="6">
        <f>SUMIF(AD$253:AD$283,$D747,AF$253:AF$283)</f>
        <v>0</v>
      </c>
      <c r="AD747" s="9"/>
      <c r="AE747" s="10"/>
      <c r="AF747" s="11"/>
      <c r="AG747" s="6">
        <f>SUMIF(AH$253:AH$283,$D747,AJ$253:AJ$283)</f>
        <v>0</v>
      </c>
      <c r="AH747" s="9"/>
      <c r="AI747" s="10"/>
      <c r="AJ747" s="11"/>
      <c r="AK747" s="6">
        <f>SUMIF(AL$253:AL$283,$D747,AN$253:AN$283)</f>
        <v>0</v>
      </c>
      <c r="AL747" s="9"/>
      <c r="AM747" s="10"/>
      <c r="AN747" s="11"/>
      <c r="AO747" s="6">
        <f>SUMIF(AP$253:AP$283,$D747,AR$253:AR$283)</f>
        <v>0</v>
      </c>
      <c r="AP747" s="9"/>
      <c r="AQ747" s="10"/>
      <c r="AR747" s="11"/>
      <c r="AS747" s="6">
        <f>SUMIF(AT$253:AT$283,$D747,AV$253:AV$283)</f>
        <v>0</v>
      </c>
      <c r="AT747" s="9"/>
      <c r="AU747" s="10"/>
      <c r="AV747" s="11"/>
      <c r="AW747" s="6">
        <f>SUMIF(AX$253:AX$283,$D747,AZ$253:AZ$283)</f>
        <v>0</v>
      </c>
      <c r="AX747" s="9"/>
      <c r="AY747" s="10"/>
      <c r="AZ747" s="11"/>
      <c r="BA747" s="6">
        <f>SUMIF(BB$253:BB$283,$D747,BD$253:BD$283)</f>
        <v>0</v>
      </c>
      <c r="BB747" s="9"/>
      <c r="BC747" s="10"/>
      <c r="BD747" s="11"/>
      <c r="BE747" s="6">
        <f>SUMIF(BF$253:BF$283,$D747,BH$253:BH$283)</f>
        <v>0</v>
      </c>
      <c r="BF747" s="9"/>
      <c r="BG747" s="10"/>
      <c r="BH747" s="11"/>
      <c r="BI747" s="6">
        <f>SUMIF(BJ$253:BJ$283,$D747,BL$253:BL$283)</f>
        <v>0</v>
      </c>
      <c r="BJ747" s="9"/>
      <c r="BK747" s="10"/>
      <c r="BL747" s="11"/>
      <c r="BM747" s="6">
        <f>SUMIF(BN$253:BN$283,$D747,BP$253:BP$283)</f>
        <v>0</v>
      </c>
      <c r="BN747" s="9"/>
      <c r="BO747" s="10"/>
      <c r="BP747" s="11"/>
      <c r="BQ747" s="6">
        <f>SUMIF(BR$253:BR$283,$D747,BT$253:BT$283)</f>
        <v>0</v>
      </c>
      <c r="BR747" s="9"/>
      <c r="BS747" s="10"/>
      <c r="BT747" s="11"/>
      <c r="BU747" s="6">
        <f>SUMIF(BV$253:BV$283,$D747,BX$253:BX$283)</f>
        <v>0</v>
      </c>
      <c r="BV747" s="9"/>
      <c r="BW747" s="10"/>
      <c r="BX747" s="11"/>
      <c r="BY747" s="6">
        <f>SUMIF(BZ$253:BZ$283,$D747,CB$253:CB$283)</f>
        <v>0</v>
      </c>
      <c r="BZ747" s="9"/>
      <c r="CA747" s="10"/>
      <c r="CB747" s="11"/>
      <c r="CC747" s="6">
        <f>SUMIF(CD$253:CD$283,$D747,CF$253:CF$283)</f>
        <v>0</v>
      </c>
      <c r="CD747" s="9"/>
      <c r="CE747" s="10"/>
      <c r="CF747" s="11"/>
      <c r="CG747" s="6">
        <f>SUMIF(CH$253:CH$283,$D747,CJ$253:CJ$283)</f>
        <v>0</v>
      </c>
      <c r="CH747" s="9"/>
      <c r="CI747" s="10"/>
      <c r="CJ747" s="11"/>
      <c r="CK747" s="6">
        <f>SUMIF(CL$253:CL$283,$D747,CN$253:CN$283)</f>
        <v>0</v>
      </c>
      <c r="CL747" s="9"/>
      <c r="CM747" s="10"/>
      <c r="CN747" s="11"/>
      <c r="CO747" s="6">
        <f>SUMIF(CP$253:CP$283,$D747,CR$253:CR$283)</f>
        <v>0</v>
      </c>
      <c r="CP747" s="9"/>
      <c r="CQ747" s="10"/>
      <c r="CR747" s="11"/>
      <c r="CS747" s="6">
        <f>SUMIF(CT$253:CT$283,$D747,CV$253:CV$283)</f>
        <v>0</v>
      </c>
      <c r="CT747" s="9"/>
      <c r="CU747" s="10"/>
      <c r="CV747" s="11"/>
      <c r="CW747" s="6">
        <f>SUMIF(CX$253:CX$283,$D747,CZ$253:CZ$283)</f>
        <v>0</v>
      </c>
      <c r="CX747" s="9"/>
      <c r="CY747" s="10"/>
      <c r="CZ747" s="11"/>
      <c r="DA747" s="6">
        <f>SUMIF(DB$253:DB$283,$D747,DD$253:DD$283)</f>
        <v>0</v>
      </c>
      <c r="DB747" s="9"/>
      <c r="DC747" s="10"/>
      <c r="DD747" s="11"/>
      <c r="DE747" s="6">
        <f>SUMIF(DF$253:DF$283,$D747,DH$253:DH$283)</f>
        <v>0</v>
      </c>
      <c r="DF747" s="9"/>
      <c r="DG747" s="10"/>
      <c r="DH747" s="11"/>
      <c r="DI747" s="6">
        <f>SUMIF(DJ$253:DJ$283,$D747,DL$253:DL$283)</f>
        <v>0</v>
      </c>
      <c r="DJ747" s="9"/>
      <c r="DK747" s="10"/>
      <c r="DL747" s="11"/>
      <c r="DM747" s="6">
        <f>SUMIF(DN$253:DN$283,$D747,DP$253:DP$283)</f>
        <v>0</v>
      </c>
      <c r="DN747" s="9"/>
      <c r="DO747" s="10"/>
      <c r="DP747" s="11"/>
      <c r="DQ747" s="6">
        <f>SUMIF(DR$253:DR$283,$D747,DT$253:DT$283)</f>
        <v>0</v>
      </c>
      <c r="DR747" s="9"/>
      <c r="DS747" s="10"/>
      <c r="DT747" s="11"/>
      <c r="DU747" s="6">
        <f>SUMIF(DV$253:DV$283,$D747,DX$253:DX$283)</f>
        <v>0</v>
      </c>
      <c r="DV747" s="9"/>
      <c r="DW747" s="10"/>
      <c r="DX747" s="11"/>
      <c r="DY747" s="6">
        <f>SUMIF(DZ$253:DZ$283,$D747,EB$253:EB$283)</f>
        <v>0</v>
      </c>
      <c r="DZ747" s="9"/>
      <c r="EA747" s="10"/>
      <c r="EB747" s="11"/>
      <c r="EC747" s="6">
        <f>SUMIF(ED$253:ED$283,$D747,EF$253:EF$283)</f>
        <v>0</v>
      </c>
      <c r="ED747" s="9"/>
      <c r="EE747" s="10"/>
      <c r="EF747" s="11"/>
      <c r="EG747" s="6">
        <f>SUMIF(EH$253:EH$283,$D747,EJ$253:EJ$283)</f>
        <v>0</v>
      </c>
      <c r="EH747" s="9"/>
      <c r="EI747" s="10"/>
      <c r="EJ747" s="11"/>
      <c r="EK747" s="6">
        <f>SUMIF(EL$253:EL$283,$D747,EN$253:EN$283)</f>
        <v>0</v>
      </c>
      <c r="EL747" s="9"/>
      <c r="EM747" s="10"/>
      <c r="EN747" s="11"/>
      <c r="EO747" s="6">
        <f>SUMIF(EP$253:EP$283,$D747,ER$253:ER$283)</f>
        <v>0</v>
      </c>
      <c r="EP747" s="9"/>
      <c r="EQ747" s="10"/>
      <c r="ER747" s="11"/>
      <c r="ES747" s="6">
        <f>SUMIF(ET$253:ET$283,$D747,EV$253:EV$283)</f>
        <v>0</v>
      </c>
      <c r="ET747" s="9"/>
      <c r="EU747" s="10"/>
      <c r="EV747" s="11"/>
      <c r="EW747" s="6">
        <f>SUMIF(EX$253:EX$283,$D747,EZ$253:EZ$283)</f>
        <v>0</v>
      </c>
      <c r="EX747" s="9"/>
      <c r="EY747" s="10"/>
      <c r="EZ747" s="11"/>
      <c r="FA747" s="6">
        <f>SUMIF(FB$253:FB$283,$D747,FD$253:FD$283)</f>
        <v>0</v>
      </c>
      <c r="FB747" s="9"/>
      <c r="FC747" s="10"/>
      <c r="FD747" s="11"/>
      <c r="FE747" s="6">
        <f>SUMIF(FF$253:FF$283,$D747,FH$253:FH$283)</f>
        <v>0</v>
      </c>
      <c r="FF747" s="9"/>
      <c r="FG747" s="10"/>
      <c r="FH747" s="11"/>
      <c r="FI747" s="6">
        <f>SUMIF(FJ$253:FJ$283,$D747,FL$253:FL$283)</f>
        <v>0</v>
      </c>
      <c r="FJ747" s="9"/>
      <c r="FK747" s="10"/>
      <c r="FL747" s="11"/>
      <c r="FM747" s="6">
        <f>SUMIF(FN$253:FN$283,$D747,FP$253:FP$283)</f>
        <v>0</v>
      </c>
      <c r="FN747" s="9"/>
      <c r="FO747" s="10"/>
      <c r="FP747" s="11"/>
      <c r="FQ747" s="6">
        <f>SUMIF(FR$253:FR$283,$D747,FT$253:FT$283)</f>
        <v>0</v>
      </c>
      <c r="FR747" s="9"/>
      <c r="FS747" s="10"/>
      <c r="FT747" s="11"/>
      <c r="FU747" s="6">
        <f>SUMIF(FV$253:FV$283,$D747,FX$253:FX$283)</f>
        <v>0</v>
      </c>
      <c r="FV747" s="9"/>
      <c r="FW747" s="10"/>
      <c r="FX747" s="11"/>
      <c r="FY747" s="6">
        <f>SUMIF(FZ$253:FZ$283,$D747,GB$253:GB$283)</f>
        <v>0</v>
      </c>
      <c r="FZ747" s="9"/>
      <c r="GA747" s="10"/>
      <c r="GB747" s="11"/>
      <c r="GC747" s="6">
        <f>SUMIF(GD$253:GD$283,$D747,GF$253:GF$283)</f>
        <v>0</v>
      </c>
      <c r="GD747" s="9"/>
      <c r="GE747" s="10"/>
      <c r="GF747" s="11"/>
      <c r="GG747" s="6">
        <f>SUMIF(GH$253:GH$283,$D747,GJ$253:GJ$283)</f>
        <v>0</v>
      </c>
      <c r="GH747" s="9"/>
      <c r="GI747" s="10"/>
      <c r="GJ747" s="11"/>
      <c r="GK747" s="6">
        <f>SUMIF(GL$253:GL$283,$D747,GN$253:GN$283)</f>
        <v>0</v>
      </c>
      <c r="GL747" s="9"/>
      <c r="GM747" s="10"/>
      <c r="GN747" s="11"/>
      <c r="GO747" s="6">
        <f>SUMIF(GP$253:GP$283,$D747,GR$253:GR$283)</f>
        <v>0</v>
      </c>
      <c r="GP747" s="9"/>
      <c r="GQ747" s="10"/>
      <c r="GR747" s="11"/>
      <c r="GS747" s="6">
        <f>SUMIF(GT$253:GT$283,$D747,GV$253:GV$283)</f>
        <v>0</v>
      </c>
      <c r="GT747" s="9"/>
      <c r="GU747" s="10"/>
      <c r="GV747" s="20"/>
      <c r="GW747" s="19">
        <f t="shared" si="17"/>
        <v>0</v>
      </c>
      <c r="GX747" s="472"/>
      <c r="GY747" s="473"/>
    </row>
    <row r="748" spans="1:207" ht="30.75" customHeight="1">
      <c r="A748" s="210" t="s">
        <v>84</v>
      </c>
      <c r="B748" s="470"/>
      <c r="C748" s="177" t="s">
        <v>443</v>
      </c>
      <c r="D748" s="155" t="s">
        <v>388</v>
      </c>
      <c r="E748" s="206">
        <f>SUMIF(F$284:F$314,$D748,H$284:H$314)</f>
        <v>0</v>
      </c>
      <c r="F748" s="9"/>
      <c r="G748" s="10"/>
      <c r="H748" s="11"/>
      <c r="I748" s="6">
        <f>SUMIF(J$284:J$314,$D748,L$284:L$314)</f>
        <v>0</v>
      </c>
      <c r="J748" s="9"/>
      <c r="K748" s="10"/>
      <c r="L748" s="11"/>
      <c r="M748" s="6">
        <f>SUMIF(N$284:N$314,$D748,P$284:P$314)</f>
        <v>0</v>
      </c>
      <c r="N748" s="9"/>
      <c r="O748" s="10"/>
      <c r="P748" s="11"/>
      <c r="Q748" s="6">
        <f>SUMIF(R$284:R$314,$D748,T$284:T$314)</f>
        <v>0</v>
      </c>
      <c r="R748" s="9"/>
      <c r="S748" s="10"/>
      <c r="T748" s="11"/>
      <c r="U748" s="6">
        <f>SUMIF(V$284:V$314,$D748,X$284:X$314)</f>
        <v>0</v>
      </c>
      <c r="V748" s="9"/>
      <c r="W748" s="10"/>
      <c r="X748" s="11"/>
      <c r="Y748" s="6">
        <f>SUMIF(Z$284:Z$314,$D748,AB$284:AB$314)</f>
        <v>0</v>
      </c>
      <c r="Z748" s="9"/>
      <c r="AA748" s="10"/>
      <c r="AB748" s="11"/>
      <c r="AC748" s="6">
        <f>SUMIF(AD$284:AD$314,$D748,AF$284:AF$314)</f>
        <v>0</v>
      </c>
      <c r="AD748" s="9"/>
      <c r="AE748" s="10"/>
      <c r="AF748" s="11"/>
      <c r="AG748" s="6">
        <f>SUMIF(AH$284:AH$314,$D748,AJ$284:AJ$314)</f>
        <v>0</v>
      </c>
      <c r="AH748" s="9"/>
      <c r="AI748" s="10"/>
      <c r="AJ748" s="11"/>
      <c r="AK748" s="6">
        <f>SUMIF(AL$284:AL$314,$D748,AN$284:AN$314)</f>
        <v>0</v>
      </c>
      <c r="AL748" s="9"/>
      <c r="AM748" s="10"/>
      <c r="AN748" s="11"/>
      <c r="AO748" s="6">
        <f>SUMIF(AP$284:AP$314,$D748,AR$284:AR$314)</f>
        <v>0</v>
      </c>
      <c r="AP748" s="9"/>
      <c r="AQ748" s="10"/>
      <c r="AR748" s="11"/>
      <c r="AS748" s="6">
        <f>SUMIF(AT$284:AT$314,$D748,AV$284:AV$314)</f>
        <v>0</v>
      </c>
      <c r="AT748" s="9"/>
      <c r="AU748" s="10"/>
      <c r="AV748" s="11"/>
      <c r="AW748" s="6">
        <f>SUMIF(AX$284:AX$314,$D748,AZ$284:AZ$314)</f>
        <v>0</v>
      </c>
      <c r="AX748" s="9"/>
      <c r="AY748" s="10"/>
      <c r="AZ748" s="11"/>
      <c r="BA748" s="6">
        <f>SUMIF(BB$284:BB$314,$D748,BD$284:BD$314)</f>
        <v>0</v>
      </c>
      <c r="BB748" s="9"/>
      <c r="BC748" s="10"/>
      <c r="BD748" s="11"/>
      <c r="BE748" s="6">
        <f>SUMIF(BF$284:BF$314,$D748,BH$284:BH$314)</f>
        <v>0</v>
      </c>
      <c r="BF748" s="9"/>
      <c r="BG748" s="10"/>
      <c r="BH748" s="11"/>
      <c r="BI748" s="6">
        <f>SUMIF(BJ$284:BJ$314,$D748,BL$284:BL$314)</f>
        <v>0</v>
      </c>
      <c r="BJ748" s="9"/>
      <c r="BK748" s="10"/>
      <c r="BL748" s="11"/>
      <c r="BM748" s="6">
        <f>SUMIF(BN$284:BN$314,$D748,BP$284:BP$314)</f>
        <v>0</v>
      </c>
      <c r="BN748" s="9"/>
      <c r="BO748" s="10"/>
      <c r="BP748" s="11"/>
      <c r="BQ748" s="6">
        <f>SUMIF(BR$284:BR$314,$D748,BT$284:BT$314)</f>
        <v>0</v>
      </c>
      <c r="BR748" s="9"/>
      <c r="BS748" s="10"/>
      <c r="BT748" s="11"/>
      <c r="BU748" s="6">
        <f>SUMIF(BV$284:BV$314,$D748,BX$284:BX$314)</f>
        <v>0</v>
      </c>
      <c r="BV748" s="9"/>
      <c r="BW748" s="10"/>
      <c r="BX748" s="11"/>
      <c r="BY748" s="6">
        <f>SUMIF(BZ$284:BZ$314,$D748,CB$284:CB$314)</f>
        <v>0</v>
      </c>
      <c r="BZ748" s="9"/>
      <c r="CA748" s="10"/>
      <c r="CB748" s="11"/>
      <c r="CC748" s="6">
        <f>SUMIF(CD$284:CD$314,$D748,CF$284:CF$314)</f>
        <v>0</v>
      </c>
      <c r="CD748" s="9"/>
      <c r="CE748" s="10"/>
      <c r="CF748" s="11"/>
      <c r="CG748" s="6">
        <f>SUMIF(CH$284:CH$314,$D748,CJ$284:CJ$314)</f>
        <v>0</v>
      </c>
      <c r="CH748" s="9"/>
      <c r="CI748" s="10"/>
      <c r="CJ748" s="11"/>
      <c r="CK748" s="6">
        <f>SUMIF(CL$284:CL$314,$D748,CN$284:CN$314)</f>
        <v>0</v>
      </c>
      <c r="CL748" s="9"/>
      <c r="CM748" s="10"/>
      <c r="CN748" s="11"/>
      <c r="CO748" s="6">
        <f>SUMIF(CP$284:CP$314,$D748,CR$284:CR$314)</f>
        <v>0</v>
      </c>
      <c r="CP748" s="9"/>
      <c r="CQ748" s="10"/>
      <c r="CR748" s="11"/>
      <c r="CS748" s="6">
        <f>SUMIF(CT$284:CT$314,$D748,CV$284:CV$314)</f>
        <v>0</v>
      </c>
      <c r="CT748" s="9"/>
      <c r="CU748" s="10"/>
      <c r="CV748" s="11"/>
      <c r="CW748" s="6">
        <f>SUMIF(CX$284:CX$314,$D748,CZ$284:CZ$314)</f>
        <v>0</v>
      </c>
      <c r="CX748" s="9"/>
      <c r="CY748" s="10"/>
      <c r="CZ748" s="11"/>
      <c r="DA748" s="6">
        <f>SUMIF(DB$284:DB$314,$D748,DD$284:DD$314)</f>
        <v>0</v>
      </c>
      <c r="DB748" s="9"/>
      <c r="DC748" s="10"/>
      <c r="DD748" s="11"/>
      <c r="DE748" s="6">
        <f>SUMIF(DF$284:DF$314,$D748,DH$284:DH$314)</f>
        <v>0</v>
      </c>
      <c r="DF748" s="9"/>
      <c r="DG748" s="10"/>
      <c r="DH748" s="11"/>
      <c r="DI748" s="6">
        <f>SUMIF(DJ$284:DJ$314,$D748,DL$284:DL$314)</f>
        <v>0</v>
      </c>
      <c r="DJ748" s="9"/>
      <c r="DK748" s="10"/>
      <c r="DL748" s="11"/>
      <c r="DM748" s="6">
        <f>SUMIF(DN$284:DN$314,$D748,DP$284:DP$314)</f>
        <v>0</v>
      </c>
      <c r="DN748" s="9"/>
      <c r="DO748" s="10"/>
      <c r="DP748" s="11"/>
      <c r="DQ748" s="6">
        <f>SUMIF(DR$284:DR$314,$D748,DT$284:DT$314)</f>
        <v>0</v>
      </c>
      <c r="DR748" s="9"/>
      <c r="DS748" s="10"/>
      <c r="DT748" s="11"/>
      <c r="DU748" s="6">
        <f>SUMIF(DV$284:DV$314,$D748,DX$284:DX$314)</f>
        <v>0</v>
      </c>
      <c r="DV748" s="9"/>
      <c r="DW748" s="10"/>
      <c r="DX748" s="11"/>
      <c r="DY748" s="6">
        <f>SUMIF(DZ$284:DZ$314,$D748,EB$284:EB$314)</f>
        <v>0</v>
      </c>
      <c r="DZ748" s="9"/>
      <c r="EA748" s="10"/>
      <c r="EB748" s="11"/>
      <c r="EC748" s="6">
        <f>SUMIF(ED$284:ED$314,$D748,EF$284:EF$314)</f>
        <v>0</v>
      </c>
      <c r="ED748" s="9"/>
      <c r="EE748" s="10"/>
      <c r="EF748" s="11"/>
      <c r="EG748" s="6">
        <f>SUMIF(EH$284:EH$314,$D748,EJ$284:EJ$314)</f>
        <v>0</v>
      </c>
      <c r="EH748" s="9"/>
      <c r="EI748" s="10"/>
      <c r="EJ748" s="11"/>
      <c r="EK748" s="6">
        <f>SUMIF(EL$284:EL$314,$D748,EN$284:EN$314)</f>
        <v>0</v>
      </c>
      <c r="EL748" s="9"/>
      <c r="EM748" s="10"/>
      <c r="EN748" s="11"/>
      <c r="EO748" s="6">
        <f>SUMIF(EP$284:EP$314,$D748,ER$284:ER$314)</f>
        <v>0</v>
      </c>
      <c r="EP748" s="9"/>
      <c r="EQ748" s="10"/>
      <c r="ER748" s="11"/>
      <c r="ES748" s="6">
        <f>SUMIF(ET$284:ET$314,$D748,EV$284:EV$314)</f>
        <v>0</v>
      </c>
      <c r="ET748" s="9"/>
      <c r="EU748" s="10"/>
      <c r="EV748" s="11"/>
      <c r="EW748" s="6">
        <f>SUMIF(EX$284:EX$314,$D748,EZ$284:EZ$314)</f>
        <v>0</v>
      </c>
      <c r="EX748" s="9"/>
      <c r="EY748" s="10"/>
      <c r="EZ748" s="11"/>
      <c r="FA748" s="6">
        <f>SUMIF(FB$284:FB$314,$D748,FD$284:FD$314)</f>
        <v>0</v>
      </c>
      <c r="FB748" s="9"/>
      <c r="FC748" s="10"/>
      <c r="FD748" s="11"/>
      <c r="FE748" s="6">
        <f>SUMIF(FF$284:FF$314,$D748,FH$284:FH$314)</f>
        <v>0</v>
      </c>
      <c r="FF748" s="9"/>
      <c r="FG748" s="10"/>
      <c r="FH748" s="11"/>
      <c r="FI748" s="6">
        <f>SUMIF(FJ$284:FJ$314,$D748,FL$284:FL$314)</f>
        <v>0</v>
      </c>
      <c r="FJ748" s="9"/>
      <c r="FK748" s="10"/>
      <c r="FL748" s="11"/>
      <c r="FM748" s="6">
        <f>SUMIF(FN$284:FN$314,$D748,FP$284:FP$314)</f>
        <v>0</v>
      </c>
      <c r="FN748" s="9"/>
      <c r="FO748" s="10"/>
      <c r="FP748" s="11"/>
      <c r="FQ748" s="6">
        <f>SUMIF(FR$284:FR$314,$D748,FT$284:FT$314)</f>
        <v>0</v>
      </c>
      <c r="FR748" s="9"/>
      <c r="FS748" s="10"/>
      <c r="FT748" s="11"/>
      <c r="FU748" s="6">
        <f>SUMIF(FV$284:FV$314,$D748,FX$284:FX$314)</f>
        <v>0</v>
      </c>
      <c r="FV748" s="9"/>
      <c r="FW748" s="10"/>
      <c r="FX748" s="11"/>
      <c r="FY748" s="6">
        <f>SUMIF(FZ$284:FZ$314,$D748,GB$284:GB$314)</f>
        <v>0</v>
      </c>
      <c r="FZ748" s="9"/>
      <c r="GA748" s="10"/>
      <c r="GB748" s="11"/>
      <c r="GC748" s="6">
        <f>SUMIF(GD$284:GD$314,$D748,GF$284:GF$314)</f>
        <v>0</v>
      </c>
      <c r="GD748" s="9"/>
      <c r="GE748" s="10"/>
      <c r="GF748" s="11"/>
      <c r="GG748" s="6">
        <f>SUMIF(GH$284:GH$314,$D748,GJ$284:GJ$314)</f>
        <v>0</v>
      </c>
      <c r="GH748" s="9"/>
      <c r="GI748" s="10"/>
      <c r="GJ748" s="11"/>
      <c r="GK748" s="6">
        <f>SUMIF(GL$284:GL$314,$D748,GN$284:GN$314)</f>
        <v>0</v>
      </c>
      <c r="GL748" s="9"/>
      <c r="GM748" s="10"/>
      <c r="GN748" s="11"/>
      <c r="GO748" s="6">
        <f>SUMIF(GP$284:GP$314,$D748,GR$284:GR$314)</f>
        <v>0</v>
      </c>
      <c r="GP748" s="9"/>
      <c r="GQ748" s="10"/>
      <c r="GR748" s="11"/>
      <c r="GS748" s="6">
        <f>SUMIF(GT$284:GT$314,$D748,GV$284:GV$314)</f>
        <v>0</v>
      </c>
      <c r="GT748" s="9"/>
      <c r="GU748" s="10"/>
      <c r="GV748" s="20"/>
      <c r="GW748" s="19">
        <f t="shared" si="17"/>
        <v>0</v>
      </c>
      <c r="GX748" s="472"/>
      <c r="GY748" s="473"/>
    </row>
    <row r="749" spans="1:207" ht="30.75" customHeight="1">
      <c r="A749" s="210" t="s">
        <v>85</v>
      </c>
      <c r="B749" s="470"/>
      <c r="C749" s="177" t="s">
        <v>443</v>
      </c>
      <c r="D749" s="155" t="s">
        <v>388</v>
      </c>
      <c r="E749" s="206">
        <f>SUMIF(F$315:F$345,$D749,H$315:H$345)</f>
        <v>0</v>
      </c>
      <c r="F749" s="9"/>
      <c r="G749" s="10"/>
      <c r="H749" s="11"/>
      <c r="I749" s="6">
        <f>SUMIF(J$315:J$345,$D749,L$315:L$345)</f>
        <v>0</v>
      </c>
      <c r="J749" s="9"/>
      <c r="K749" s="10"/>
      <c r="L749" s="11"/>
      <c r="M749" s="6">
        <f>SUMIF(N$315:N$345,$D749,P$315:P$345)</f>
        <v>0</v>
      </c>
      <c r="N749" s="9"/>
      <c r="O749" s="10"/>
      <c r="P749" s="11"/>
      <c r="Q749" s="6">
        <f>SUMIF(R$315:R$345,$D749,T$315:T$345)</f>
        <v>0</v>
      </c>
      <c r="R749" s="9"/>
      <c r="S749" s="10"/>
      <c r="T749" s="11"/>
      <c r="U749" s="6">
        <f>SUMIF(V$315:V$345,$D749,X$315:X$345)</f>
        <v>0</v>
      </c>
      <c r="V749" s="9"/>
      <c r="W749" s="10"/>
      <c r="X749" s="11"/>
      <c r="Y749" s="6">
        <f>SUMIF(Z$315:Z$345,$D749,AB$315:AB$345)</f>
        <v>0</v>
      </c>
      <c r="Z749" s="9"/>
      <c r="AA749" s="10"/>
      <c r="AB749" s="11"/>
      <c r="AC749" s="6">
        <f>SUMIF(AD$315:AD$345,$D749,AF$315:AF$345)</f>
        <v>0</v>
      </c>
      <c r="AD749" s="9"/>
      <c r="AE749" s="10"/>
      <c r="AF749" s="11"/>
      <c r="AG749" s="6">
        <f>SUMIF(AH$315:AH$345,$D749,AJ$315:AJ$345)</f>
        <v>0</v>
      </c>
      <c r="AH749" s="9"/>
      <c r="AI749" s="10"/>
      <c r="AJ749" s="11"/>
      <c r="AK749" s="6">
        <f>SUMIF(AL$315:AL$345,$D749,AN$315:AN$345)</f>
        <v>0</v>
      </c>
      <c r="AL749" s="9"/>
      <c r="AM749" s="10"/>
      <c r="AN749" s="11"/>
      <c r="AO749" s="6">
        <f>SUMIF(AP$315:AP$345,$D749,AR$315:AR$345)</f>
        <v>0</v>
      </c>
      <c r="AP749" s="9"/>
      <c r="AQ749" s="10"/>
      <c r="AR749" s="11"/>
      <c r="AS749" s="6">
        <f>SUMIF(AT$315:AT$345,$D749,AV$315:AV$345)</f>
        <v>0</v>
      </c>
      <c r="AT749" s="9"/>
      <c r="AU749" s="10"/>
      <c r="AV749" s="11"/>
      <c r="AW749" s="6">
        <f>SUMIF(AX$315:AX$345,$D749,AZ$315:AZ$345)</f>
        <v>0</v>
      </c>
      <c r="AX749" s="9"/>
      <c r="AY749" s="10"/>
      <c r="AZ749" s="11"/>
      <c r="BA749" s="6">
        <f>SUMIF(BB$315:BB$345,$D749,BD$315:BD$345)</f>
        <v>0</v>
      </c>
      <c r="BB749" s="9"/>
      <c r="BC749" s="10"/>
      <c r="BD749" s="11"/>
      <c r="BE749" s="6">
        <f>SUMIF(BF$315:BF$345,$D749,BH$315:BH$345)</f>
        <v>0</v>
      </c>
      <c r="BF749" s="9"/>
      <c r="BG749" s="10"/>
      <c r="BH749" s="11"/>
      <c r="BI749" s="6">
        <f>SUMIF(BJ$315:BJ$345,$D749,BL$315:BL$345)</f>
        <v>0</v>
      </c>
      <c r="BJ749" s="9"/>
      <c r="BK749" s="10"/>
      <c r="BL749" s="11"/>
      <c r="BM749" s="6">
        <f>SUMIF(BN$315:BN$345,$D749,BP$315:BP$345)</f>
        <v>0</v>
      </c>
      <c r="BN749" s="9"/>
      <c r="BO749" s="10"/>
      <c r="BP749" s="11"/>
      <c r="BQ749" s="6">
        <f>SUMIF(BR$315:BR$345,$D749,BT$315:BT$345)</f>
        <v>0</v>
      </c>
      <c r="BR749" s="9"/>
      <c r="BS749" s="10"/>
      <c r="BT749" s="11"/>
      <c r="BU749" s="6">
        <f>SUMIF(BV$315:BV$345,$D749,BX$315:BX$345)</f>
        <v>0</v>
      </c>
      <c r="BV749" s="9"/>
      <c r="BW749" s="10"/>
      <c r="BX749" s="11"/>
      <c r="BY749" s="6">
        <f>SUMIF(BZ$315:BZ$345,$D749,CB$315:CB$345)</f>
        <v>0</v>
      </c>
      <c r="BZ749" s="9"/>
      <c r="CA749" s="10"/>
      <c r="CB749" s="11"/>
      <c r="CC749" s="6">
        <f>SUMIF(CD$315:CD$345,$D749,CF$315:CF$345)</f>
        <v>0</v>
      </c>
      <c r="CD749" s="9"/>
      <c r="CE749" s="10"/>
      <c r="CF749" s="11"/>
      <c r="CG749" s="6">
        <f>SUMIF(CH$315:CH$345,$D749,CJ$315:CJ$345)</f>
        <v>0</v>
      </c>
      <c r="CH749" s="9"/>
      <c r="CI749" s="10"/>
      <c r="CJ749" s="11"/>
      <c r="CK749" s="6">
        <f>SUMIF(CL$315:CL$345,$D749,CN$315:CN$345)</f>
        <v>0</v>
      </c>
      <c r="CL749" s="9"/>
      <c r="CM749" s="10"/>
      <c r="CN749" s="11"/>
      <c r="CO749" s="6">
        <f>SUMIF(CP$315:CP$345,$D749,CR$315:CR$345)</f>
        <v>0</v>
      </c>
      <c r="CP749" s="9"/>
      <c r="CQ749" s="10"/>
      <c r="CR749" s="11"/>
      <c r="CS749" s="6">
        <f>SUMIF(CT$315:CT$345,$D749,CV$315:CV$345)</f>
        <v>0</v>
      </c>
      <c r="CT749" s="9"/>
      <c r="CU749" s="10"/>
      <c r="CV749" s="11"/>
      <c r="CW749" s="6">
        <f>SUMIF(CX$315:CX$345,$D749,CZ$315:CZ$345)</f>
        <v>0</v>
      </c>
      <c r="CX749" s="9"/>
      <c r="CY749" s="10"/>
      <c r="CZ749" s="11"/>
      <c r="DA749" s="6">
        <f>SUMIF(DB$315:DB$345,$D749,DD$315:DD$345)</f>
        <v>0</v>
      </c>
      <c r="DB749" s="9"/>
      <c r="DC749" s="10"/>
      <c r="DD749" s="11"/>
      <c r="DE749" s="6">
        <f>SUMIF(DF$315:DF$345,$D749,DH$315:DH$345)</f>
        <v>0</v>
      </c>
      <c r="DF749" s="9"/>
      <c r="DG749" s="10"/>
      <c r="DH749" s="11"/>
      <c r="DI749" s="6">
        <f>SUMIF(DJ$315:DJ$345,$D749,DL$315:DL$345)</f>
        <v>0</v>
      </c>
      <c r="DJ749" s="9"/>
      <c r="DK749" s="10"/>
      <c r="DL749" s="11"/>
      <c r="DM749" s="6">
        <f>SUMIF(DN$315:DN$345,$D749,DP$315:DP$345)</f>
        <v>0</v>
      </c>
      <c r="DN749" s="9"/>
      <c r="DO749" s="10"/>
      <c r="DP749" s="11"/>
      <c r="DQ749" s="6">
        <f>SUMIF(DR$315:DR$345,$D749,DT$315:DT$345)</f>
        <v>0</v>
      </c>
      <c r="DR749" s="9"/>
      <c r="DS749" s="10"/>
      <c r="DT749" s="11"/>
      <c r="DU749" s="6">
        <f>SUMIF(DV$315:DV$345,$D749,DX$315:DX$345)</f>
        <v>0</v>
      </c>
      <c r="DV749" s="9"/>
      <c r="DW749" s="10"/>
      <c r="DX749" s="11"/>
      <c r="DY749" s="6">
        <f>SUMIF(DZ$315:DZ$345,$D749,EB$315:EB$345)</f>
        <v>0</v>
      </c>
      <c r="DZ749" s="9"/>
      <c r="EA749" s="10"/>
      <c r="EB749" s="11"/>
      <c r="EC749" s="6">
        <f>SUMIF(ED$315:ED$345,$D749,EF$315:EF$345)</f>
        <v>0</v>
      </c>
      <c r="ED749" s="9"/>
      <c r="EE749" s="10"/>
      <c r="EF749" s="11"/>
      <c r="EG749" s="6">
        <f>SUMIF(EH$315:EH$345,$D749,EJ$315:EJ$345)</f>
        <v>0</v>
      </c>
      <c r="EH749" s="9"/>
      <c r="EI749" s="10"/>
      <c r="EJ749" s="11"/>
      <c r="EK749" s="6">
        <f>SUMIF(EL$315:EL$345,$D749,EN$315:EN$345)</f>
        <v>0</v>
      </c>
      <c r="EL749" s="9"/>
      <c r="EM749" s="10"/>
      <c r="EN749" s="11"/>
      <c r="EO749" s="6">
        <f>SUMIF(EP$315:EP$345,$D749,ER$315:ER$345)</f>
        <v>0</v>
      </c>
      <c r="EP749" s="9"/>
      <c r="EQ749" s="10"/>
      <c r="ER749" s="11"/>
      <c r="ES749" s="6">
        <f>SUMIF(ET$315:ET$345,$D749,EV$315:EV$345)</f>
        <v>0</v>
      </c>
      <c r="ET749" s="9"/>
      <c r="EU749" s="10"/>
      <c r="EV749" s="11"/>
      <c r="EW749" s="6">
        <f>SUMIF(EX$315:EX$345,$D749,EZ$315:EZ$345)</f>
        <v>0</v>
      </c>
      <c r="EX749" s="9"/>
      <c r="EY749" s="10"/>
      <c r="EZ749" s="11"/>
      <c r="FA749" s="6">
        <f>SUMIF(FB$315:FB$345,$D749,FD$315:FD$345)</f>
        <v>0</v>
      </c>
      <c r="FB749" s="9"/>
      <c r="FC749" s="10"/>
      <c r="FD749" s="11"/>
      <c r="FE749" s="6">
        <f>SUMIF(FF$315:FF$345,$D749,FH$315:FH$345)</f>
        <v>0</v>
      </c>
      <c r="FF749" s="9"/>
      <c r="FG749" s="10"/>
      <c r="FH749" s="11"/>
      <c r="FI749" s="6">
        <f>SUMIF(FJ$315:FJ$345,$D749,FL$315:FL$345)</f>
        <v>0</v>
      </c>
      <c r="FJ749" s="9"/>
      <c r="FK749" s="10"/>
      <c r="FL749" s="11"/>
      <c r="FM749" s="6">
        <f>SUMIF(FN$315:FN$345,$D749,FP$315:FP$345)</f>
        <v>0</v>
      </c>
      <c r="FN749" s="9"/>
      <c r="FO749" s="10"/>
      <c r="FP749" s="11"/>
      <c r="FQ749" s="6">
        <f>SUMIF(FR$315:FR$345,$D749,FT$315:FT$345)</f>
        <v>0</v>
      </c>
      <c r="FR749" s="9"/>
      <c r="FS749" s="10"/>
      <c r="FT749" s="11"/>
      <c r="FU749" s="6">
        <f>SUMIF(FV$315:FV$345,$D749,FX$315:FX$345)</f>
        <v>0</v>
      </c>
      <c r="FV749" s="9"/>
      <c r="FW749" s="10"/>
      <c r="FX749" s="11"/>
      <c r="FY749" s="6">
        <f>SUMIF(FZ$315:FZ$345,$D749,GB$315:GB$345)</f>
        <v>0</v>
      </c>
      <c r="FZ749" s="9"/>
      <c r="GA749" s="10"/>
      <c r="GB749" s="11"/>
      <c r="GC749" s="6">
        <f>SUMIF(GD$315:GD$345,$D749,GF$315:GF$345)</f>
        <v>0</v>
      </c>
      <c r="GD749" s="9"/>
      <c r="GE749" s="10"/>
      <c r="GF749" s="11"/>
      <c r="GG749" s="6">
        <f>SUMIF(GH$315:GH$345,$D749,GJ$315:GJ$345)</f>
        <v>0</v>
      </c>
      <c r="GH749" s="9"/>
      <c r="GI749" s="10"/>
      <c r="GJ749" s="11"/>
      <c r="GK749" s="6">
        <f>SUMIF(GL$315:GL$345,$D749,GN$315:GN$345)</f>
        <v>0</v>
      </c>
      <c r="GL749" s="9"/>
      <c r="GM749" s="10"/>
      <c r="GN749" s="11"/>
      <c r="GO749" s="6">
        <f>SUMIF(GP$315:GP$345,$D749,GR$315:GR$345)</f>
        <v>0</v>
      </c>
      <c r="GP749" s="9"/>
      <c r="GQ749" s="10"/>
      <c r="GR749" s="11"/>
      <c r="GS749" s="6">
        <f>SUMIF(GT$315:GT$345,$D749,GV$315:GV$345)</f>
        <v>0</v>
      </c>
      <c r="GT749" s="9"/>
      <c r="GU749" s="10"/>
      <c r="GV749" s="20"/>
      <c r="GW749" s="19">
        <f t="shared" si="17"/>
        <v>0</v>
      </c>
      <c r="GX749" s="472"/>
      <c r="GY749" s="473"/>
    </row>
    <row r="750" spans="1:207" ht="30.75" customHeight="1" thickBot="1">
      <c r="A750" s="212" t="s">
        <v>86</v>
      </c>
      <c r="B750" s="471"/>
      <c r="C750" s="177" t="s">
        <v>443</v>
      </c>
      <c r="D750" s="155" t="s">
        <v>388</v>
      </c>
      <c r="E750" s="206">
        <f>SUMIF(F$346:F$376,$D750,H$346:H$376)</f>
        <v>0</v>
      </c>
      <c r="F750" s="9"/>
      <c r="G750" s="10"/>
      <c r="H750" s="11"/>
      <c r="I750" s="6">
        <f>SUMIF(J$346:J$376,$D750,L$346:L$376)</f>
        <v>0</v>
      </c>
      <c r="J750" s="9"/>
      <c r="K750" s="10"/>
      <c r="L750" s="11"/>
      <c r="M750" s="6">
        <f>SUMIF(N$346:N$376,$D750,P$346:P$376)</f>
        <v>0</v>
      </c>
      <c r="N750" s="9"/>
      <c r="O750" s="10"/>
      <c r="P750" s="11"/>
      <c r="Q750" s="6">
        <f>SUMIF(R$346:R$376,$D750,T$346:T$376)</f>
        <v>0</v>
      </c>
      <c r="R750" s="9"/>
      <c r="S750" s="10"/>
      <c r="T750" s="11"/>
      <c r="U750" s="6">
        <f>SUMIF(V$346:V$376,$D750,X$346:X$376)</f>
        <v>0</v>
      </c>
      <c r="V750" s="9"/>
      <c r="W750" s="10"/>
      <c r="X750" s="11"/>
      <c r="Y750" s="6">
        <f>SUMIF(Z$346:Z$376,$D750,AB$346:AB$376)</f>
        <v>0</v>
      </c>
      <c r="Z750" s="9"/>
      <c r="AA750" s="10"/>
      <c r="AB750" s="11"/>
      <c r="AC750" s="6">
        <f>SUMIF(AD$346:AD$376,$D750,AF$346:AF$376)</f>
        <v>0</v>
      </c>
      <c r="AD750" s="9"/>
      <c r="AE750" s="10"/>
      <c r="AF750" s="11"/>
      <c r="AG750" s="6">
        <f>SUMIF(AH$346:AH$376,$D750,AJ$346:AJ$376)</f>
        <v>0</v>
      </c>
      <c r="AH750" s="9"/>
      <c r="AI750" s="10"/>
      <c r="AJ750" s="11"/>
      <c r="AK750" s="6">
        <f>SUMIF(AL$346:AL$376,$D750,AN$346:AN$376)</f>
        <v>0</v>
      </c>
      <c r="AL750" s="9"/>
      <c r="AM750" s="10"/>
      <c r="AN750" s="11"/>
      <c r="AO750" s="6">
        <f>SUMIF(AP$346:AP$376,$D750,AR$346:AR$376)</f>
        <v>0</v>
      </c>
      <c r="AP750" s="9"/>
      <c r="AQ750" s="10"/>
      <c r="AR750" s="11"/>
      <c r="AS750" s="6">
        <f>SUMIF(AT$346:AT$376,$D750,AV$346:AV$376)</f>
        <v>0</v>
      </c>
      <c r="AT750" s="9"/>
      <c r="AU750" s="10"/>
      <c r="AV750" s="11"/>
      <c r="AW750" s="6">
        <f>SUMIF(AX$346:AX$376,$D750,AZ$346:AZ$376)</f>
        <v>0</v>
      </c>
      <c r="AX750" s="9"/>
      <c r="AY750" s="10"/>
      <c r="AZ750" s="11"/>
      <c r="BA750" s="6">
        <f>SUMIF(BB$346:BB$376,$D750,BD$346:BD$376)</f>
        <v>0</v>
      </c>
      <c r="BB750" s="9"/>
      <c r="BC750" s="10"/>
      <c r="BD750" s="11"/>
      <c r="BE750" s="6">
        <f>SUMIF(BF$346:BF$376,$D750,BH$346:BH$376)</f>
        <v>0</v>
      </c>
      <c r="BF750" s="9"/>
      <c r="BG750" s="10"/>
      <c r="BH750" s="11"/>
      <c r="BI750" s="6">
        <f>SUMIF(BJ$346:BJ$376,$D750,BL$346:BL$376)</f>
        <v>0</v>
      </c>
      <c r="BJ750" s="9"/>
      <c r="BK750" s="10"/>
      <c r="BL750" s="11"/>
      <c r="BM750" s="6">
        <f>SUMIF(BN$346:BN$376,$D750,BP$346:BP$376)</f>
        <v>0</v>
      </c>
      <c r="BN750" s="9"/>
      <c r="BO750" s="10"/>
      <c r="BP750" s="11"/>
      <c r="BQ750" s="6">
        <f>SUMIF(BR$346:BR$376,$D750,BT$346:BT$376)</f>
        <v>0</v>
      </c>
      <c r="BR750" s="9"/>
      <c r="BS750" s="10"/>
      <c r="BT750" s="11"/>
      <c r="BU750" s="6">
        <f>SUMIF(BV$346:BV$376,$D750,BX$346:BX$376)</f>
        <v>0</v>
      </c>
      <c r="BV750" s="9"/>
      <c r="BW750" s="10"/>
      <c r="BX750" s="11"/>
      <c r="BY750" s="6">
        <f>SUMIF(BZ$346:BZ$376,$D750,CB$346:CB$376)</f>
        <v>0</v>
      </c>
      <c r="BZ750" s="9"/>
      <c r="CA750" s="10"/>
      <c r="CB750" s="11"/>
      <c r="CC750" s="6">
        <f>SUMIF(CD$346:CD$376,$D750,CF$346:CF$376)</f>
        <v>0</v>
      </c>
      <c r="CD750" s="9"/>
      <c r="CE750" s="10"/>
      <c r="CF750" s="11"/>
      <c r="CG750" s="6">
        <f>SUMIF(CH$346:CH$376,$D750,CJ$346:CJ$376)</f>
        <v>0</v>
      </c>
      <c r="CH750" s="9"/>
      <c r="CI750" s="10"/>
      <c r="CJ750" s="11"/>
      <c r="CK750" s="6">
        <f>SUMIF(CL$346:CL$376,$D750,CN$346:CN$376)</f>
        <v>0</v>
      </c>
      <c r="CL750" s="9"/>
      <c r="CM750" s="10"/>
      <c r="CN750" s="11"/>
      <c r="CO750" s="6">
        <f>SUMIF(CP$346:CP$376,$D750,CR$346:CR$376)</f>
        <v>0</v>
      </c>
      <c r="CP750" s="9"/>
      <c r="CQ750" s="10"/>
      <c r="CR750" s="11"/>
      <c r="CS750" s="6">
        <f>SUMIF(CT$346:CT$376,$D750,CV$346:CV$376)</f>
        <v>0</v>
      </c>
      <c r="CT750" s="9"/>
      <c r="CU750" s="10"/>
      <c r="CV750" s="11"/>
      <c r="CW750" s="6">
        <f>SUMIF(CX$346:CX$376,$D750,CZ$346:CZ$376)</f>
        <v>0</v>
      </c>
      <c r="CX750" s="9"/>
      <c r="CY750" s="10"/>
      <c r="CZ750" s="11"/>
      <c r="DA750" s="6">
        <f>SUMIF(DB$346:DB$376,$D750,DD$346:DD$376)</f>
        <v>0</v>
      </c>
      <c r="DB750" s="9"/>
      <c r="DC750" s="10"/>
      <c r="DD750" s="11"/>
      <c r="DE750" s="6">
        <f>SUMIF(DF$346:DF$376,$D750,DH$346:DH$376)</f>
        <v>0</v>
      </c>
      <c r="DF750" s="9"/>
      <c r="DG750" s="10"/>
      <c r="DH750" s="11"/>
      <c r="DI750" s="6">
        <f>SUMIF(DJ$346:DJ$376,$D750,DL$346:DL$376)</f>
        <v>0</v>
      </c>
      <c r="DJ750" s="9"/>
      <c r="DK750" s="10"/>
      <c r="DL750" s="11"/>
      <c r="DM750" s="6">
        <f>SUMIF(DN$346:DN$376,$D750,DP$346:DP$376)</f>
        <v>0</v>
      </c>
      <c r="DN750" s="9"/>
      <c r="DO750" s="10"/>
      <c r="DP750" s="11"/>
      <c r="DQ750" s="6">
        <f>SUMIF(DR$346:DR$376,$D750,DT$346:DT$376)</f>
        <v>0</v>
      </c>
      <c r="DR750" s="9"/>
      <c r="DS750" s="10"/>
      <c r="DT750" s="11"/>
      <c r="DU750" s="6">
        <f>SUMIF(DV$346:DV$376,$D750,DX$346:DX$376)</f>
        <v>0</v>
      </c>
      <c r="DV750" s="9"/>
      <c r="DW750" s="10"/>
      <c r="DX750" s="11"/>
      <c r="DY750" s="6">
        <f>SUMIF(DZ$346:DZ$376,$D750,EB$346:EB$376)</f>
        <v>0</v>
      </c>
      <c r="DZ750" s="9"/>
      <c r="EA750" s="10"/>
      <c r="EB750" s="11"/>
      <c r="EC750" s="6">
        <f>SUMIF(ED$346:ED$376,$D750,EF$346:EF$376)</f>
        <v>0</v>
      </c>
      <c r="ED750" s="9"/>
      <c r="EE750" s="10"/>
      <c r="EF750" s="11"/>
      <c r="EG750" s="6">
        <f>SUMIF(EH$346:EH$376,$D750,EJ$346:EJ$376)</f>
        <v>0</v>
      </c>
      <c r="EH750" s="9"/>
      <c r="EI750" s="10"/>
      <c r="EJ750" s="11"/>
      <c r="EK750" s="6">
        <f>SUMIF(EL$346:EL$376,$D750,EN$346:EN$376)</f>
        <v>0</v>
      </c>
      <c r="EL750" s="9"/>
      <c r="EM750" s="10"/>
      <c r="EN750" s="11"/>
      <c r="EO750" s="6">
        <f>SUMIF(EP$346:EP$376,$D750,ER$346:ER$376)</f>
        <v>0</v>
      </c>
      <c r="EP750" s="9"/>
      <c r="EQ750" s="10"/>
      <c r="ER750" s="11"/>
      <c r="ES750" s="6">
        <f>SUMIF(ET$346:ET$376,$D750,EV$346:EV$376)</f>
        <v>0</v>
      </c>
      <c r="ET750" s="9"/>
      <c r="EU750" s="10"/>
      <c r="EV750" s="11"/>
      <c r="EW750" s="6">
        <f>SUMIF(EX$346:EX$376,$D750,EZ$346:EZ$376)</f>
        <v>0</v>
      </c>
      <c r="EX750" s="9"/>
      <c r="EY750" s="10"/>
      <c r="EZ750" s="11"/>
      <c r="FA750" s="6">
        <f>SUMIF(FB$346:FB$376,$D750,FD$346:FD$376)</f>
        <v>0</v>
      </c>
      <c r="FB750" s="9"/>
      <c r="FC750" s="10"/>
      <c r="FD750" s="11"/>
      <c r="FE750" s="6">
        <f>SUMIF(FF$346:FF$376,$D750,FH$346:FH$376)</f>
        <v>0</v>
      </c>
      <c r="FF750" s="9"/>
      <c r="FG750" s="10"/>
      <c r="FH750" s="11"/>
      <c r="FI750" s="6">
        <f>SUMIF(FJ$346:FJ$376,$D750,FL$346:FL$376)</f>
        <v>0</v>
      </c>
      <c r="FJ750" s="9"/>
      <c r="FK750" s="10"/>
      <c r="FL750" s="11"/>
      <c r="FM750" s="6">
        <f>SUMIF(FN$346:FN$376,$D750,FP$346:FP$376)</f>
        <v>0</v>
      </c>
      <c r="FN750" s="9"/>
      <c r="FO750" s="10"/>
      <c r="FP750" s="11"/>
      <c r="FQ750" s="6">
        <f>SUMIF(FR$346:FR$376,$D750,FT$346:FT$376)</f>
        <v>0</v>
      </c>
      <c r="FR750" s="9"/>
      <c r="FS750" s="10"/>
      <c r="FT750" s="11"/>
      <c r="FU750" s="6">
        <f>SUMIF(FV$346:FV$376,$D750,FX$346:FX$376)</f>
        <v>0</v>
      </c>
      <c r="FV750" s="9"/>
      <c r="FW750" s="10"/>
      <c r="FX750" s="11"/>
      <c r="FY750" s="6">
        <f>SUMIF(FZ$346:FZ$376,$D750,GB$346:GB$376)</f>
        <v>0</v>
      </c>
      <c r="FZ750" s="9"/>
      <c r="GA750" s="10"/>
      <c r="GB750" s="11"/>
      <c r="GC750" s="6">
        <f>SUMIF(GD$346:GD$376,$D750,GF$346:GF$376)</f>
        <v>0</v>
      </c>
      <c r="GD750" s="9"/>
      <c r="GE750" s="10"/>
      <c r="GF750" s="11"/>
      <c r="GG750" s="6">
        <f>SUMIF(GH$346:GH$376,$D750,GJ$346:GJ$376)</f>
        <v>0</v>
      </c>
      <c r="GH750" s="9"/>
      <c r="GI750" s="10"/>
      <c r="GJ750" s="11"/>
      <c r="GK750" s="6">
        <f>SUMIF(GL$346:GL$376,$D750,GN$346:GN$376)</f>
        <v>0</v>
      </c>
      <c r="GL750" s="9"/>
      <c r="GM750" s="10"/>
      <c r="GN750" s="11"/>
      <c r="GO750" s="6">
        <f>SUMIF(GP$346:GP$376,$D750,GR$346:GR$376)</f>
        <v>0</v>
      </c>
      <c r="GP750" s="9"/>
      <c r="GQ750" s="10"/>
      <c r="GR750" s="11"/>
      <c r="GS750" s="6">
        <f>SUMIF(GT$346:GT$376,$D750,GV$346:GV$376)</f>
        <v>0</v>
      </c>
      <c r="GT750" s="9"/>
      <c r="GU750" s="10"/>
      <c r="GV750" s="20"/>
      <c r="GW750" s="19">
        <f t="shared" si="17"/>
        <v>0</v>
      </c>
      <c r="GX750" s="472"/>
      <c r="GY750" s="473"/>
    </row>
    <row r="751" spans="1:207" ht="30.75" customHeight="1">
      <c r="A751" s="208" t="s">
        <v>75</v>
      </c>
      <c r="B751" s="469">
        <v>33</v>
      </c>
      <c r="C751" s="449" t="s">
        <v>535</v>
      </c>
      <c r="D751" s="445" t="s">
        <v>489</v>
      </c>
      <c r="E751" s="206">
        <f>SUMIF(F$5:F$35,$D751,H$5:H$35)</f>
        <v>0</v>
      </c>
      <c r="F751" s="9"/>
      <c r="G751" s="10"/>
      <c r="H751" s="11"/>
      <c r="I751" s="6">
        <f>SUMIF(J$5:J$35,$D751,L$5:L$35)</f>
        <v>0</v>
      </c>
      <c r="J751" s="9"/>
      <c r="K751" s="10"/>
      <c r="L751" s="11"/>
      <c r="M751" s="6">
        <f>SUMIF(N$5:N$35,$D751,P$5:P$35)</f>
        <v>0</v>
      </c>
      <c r="N751" s="9"/>
      <c r="O751" s="10"/>
      <c r="P751" s="11"/>
      <c r="Q751" s="6">
        <f>SUMIF(R$5:R$35,$D751,T$5:T$35)</f>
        <v>0</v>
      </c>
      <c r="R751" s="9"/>
      <c r="S751" s="10"/>
      <c r="T751" s="11"/>
      <c r="U751" s="6">
        <f>SUMIF(V$5:V$35,$D751,X$5:X$35)</f>
        <v>0</v>
      </c>
      <c r="V751" s="9"/>
      <c r="W751" s="10"/>
      <c r="X751" s="11"/>
      <c r="Y751" s="6">
        <f>SUMIF(Z$5:Z$35,$D751,AB$5:AB$35)</f>
        <v>0</v>
      </c>
      <c r="Z751" s="9"/>
      <c r="AA751" s="10"/>
      <c r="AB751" s="11"/>
      <c r="AC751" s="6">
        <f>SUMIF(AD$5:AD$35,$D751,AF$5:AF$35)</f>
        <v>0</v>
      </c>
      <c r="AD751" s="9"/>
      <c r="AE751" s="10"/>
      <c r="AF751" s="11"/>
      <c r="AG751" s="6">
        <f>SUMIF(AH$5:AH$35,$D751,AJ$5:AJ$35)</f>
        <v>0</v>
      </c>
      <c r="AH751" s="9"/>
      <c r="AI751" s="10"/>
      <c r="AJ751" s="11"/>
      <c r="AK751" s="6">
        <f>SUMIF(AL$5:AL$35,$D751,AN$5:AN$35)</f>
        <v>0</v>
      </c>
      <c r="AL751" s="9"/>
      <c r="AM751" s="10"/>
      <c r="AN751" s="11"/>
      <c r="AO751" s="6">
        <f>SUMIF(AP$5:AP$35,$D751,AR$5:AR$35)</f>
        <v>0</v>
      </c>
      <c r="AP751" s="9"/>
      <c r="AQ751" s="10"/>
      <c r="AR751" s="11"/>
      <c r="AS751" s="6">
        <f>SUMIF(AT$5:AT$35,$D751,AV$5:AV$35)</f>
        <v>0</v>
      </c>
      <c r="AT751" s="9"/>
      <c r="AU751" s="10"/>
      <c r="AV751" s="11"/>
      <c r="AW751" s="6">
        <f>SUMIF(AX$5:AX$35,$D751,AZ$5:AZ$35)</f>
        <v>0</v>
      </c>
      <c r="AX751" s="9"/>
      <c r="AY751" s="10"/>
      <c r="AZ751" s="11"/>
      <c r="BA751" s="6">
        <f>SUMIF(BB$5:BB$35,$D751,BD$5:BD$35)</f>
        <v>0</v>
      </c>
      <c r="BB751" s="9"/>
      <c r="BC751" s="10"/>
      <c r="BD751" s="11"/>
      <c r="BE751" s="6">
        <f>SUMIF(BF$5:BF$35,$D751,BH$5:BH$35)</f>
        <v>0</v>
      </c>
      <c r="BF751" s="9"/>
      <c r="BG751" s="10"/>
      <c r="BH751" s="11"/>
      <c r="BI751" s="6">
        <f>SUMIF(BJ$5:BJ$35,$D751,BL$5:BL$35)</f>
        <v>0</v>
      </c>
      <c r="BJ751" s="9"/>
      <c r="BK751" s="10"/>
      <c r="BL751" s="11"/>
      <c r="BM751" s="6">
        <f>SUMIF(BN$5:BN$35,$D751,BP$5:BP$35)</f>
        <v>0</v>
      </c>
      <c r="BN751" s="9"/>
      <c r="BO751" s="10"/>
      <c r="BP751" s="11"/>
      <c r="BQ751" s="6">
        <f>SUMIF(BR$5:BR$35,$D751,BT$5:BT$35)</f>
        <v>0</v>
      </c>
      <c r="BR751" s="9"/>
      <c r="BS751" s="10"/>
      <c r="BT751" s="11"/>
      <c r="BU751" s="6">
        <f>SUMIF(BV$5:BV$35,$D751,BX$5:BX$35)</f>
        <v>0</v>
      </c>
      <c r="BV751" s="9"/>
      <c r="BW751" s="10"/>
      <c r="BX751" s="11"/>
      <c r="BY751" s="6">
        <f>SUMIF(BZ$5:BZ$35,$D751,CB$5:CB$35)</f>
        <v>0</v>
      </c>
      <c r="BZ751" s="9"/>
      <c r="CA751" s="10"/>
      <c r="CB751" s="11"/>
      <c r="CC751" s="6">
        <f>SUMIF(CD$5:CD$35,$D751,CF$5:CF$35)</f>
        <v>0</v>
      </c>
      <c r="CD751" s="9"/>
      <c r="CE751" s="10"/>
      <c r="CF751" s="11"/>
      <c r="CG751" s="6">
        <f>SUMIF(CH$5:CH$35,$D751,CJ$5:CJ$35)</f>
        <v>0</v>
      </c>
      <c r="CH751" s="9"/>
      <c r="CI751" s="10"/>
      <c r="CJ751" s="11"/>
      <c r="CK751" s="6">
        <f>SUMIF(CL$5:CL$35,$D751,CN$5:CN$35)</f>
        <v>0</v>
      </c>
      <c r="CL751" s="9"/>
      <c r="CM751" s="10"/>
      <c r="CN751" s="11"/>
      <c r="CO751" s="6">
        <f>SUMIF(CP$5:CP$35,$D751,CR$5:CR$35)</f>
        <v>0</v>
      </c>
      <c r="CP751" s="9"/>
      <c r="CQ751" s="10"/>
      <c r="CR751" s="11"/>
      <c r="CS751" s="6">
        <f>SUMIF(CT$5:CT$35,$D751,CV$5:CV$35)</f>
        <v>0</v>
      </c>
      <c r="CT751" s="9"/>
      <c r="CU751" s="10"/>
      <c r="CV751" s="11"/>
      <c r="CW751" s="6">
        <f>SUMIF(CX$5:CX$35,$D751,CZ$5:CZ$35)</f>
        <v>0</v>
      </c>
      <c r="CX751" s="9"/>
      <c r="CY751" s="10"/>
      <c r="CZ751" s="11"/>
      <c r="DA751" s="6">
        <f>SUMIF(DB$5:DB$35,$D751,DD$5:DD$35)</f>
        <v>0</v>
      </c>
      <c r="DB751" s="9"/>
      <c r="DC751" s="10"/>
      <c r="DD751" s="11"/>
      <c r="DE751" s="6">
        <f>SUMIF(DF$5:DF$35,$D751,DH$5:DH$35)</f>
        <v>0</v>
      </c>
      <c r="DF751" s="9"/>
      <c r="DG751" s="10"/>
      <c r="DH751" s="11"/>
      <c r="DI751" s="6">
        <f>SUMIF(DJ$5:DJ$35,$D751,DL$5:DL$35)</f>
        <v>0</v>
      </c>
      <c r="DJ751" s="9"/>
      <c r="DK751" s="10"/>
      <c r="DL751" s="11"/>
      <c r="DM751" s="6">
        <f>SUMIF(DN$5:DN$35,$D751,DP$5:DP$35)</f>
        <v>0</v>
      </c>
      <c r="DN751" s="9"/>
      <c r="DO751" s="10"/>
      <c r="DP751" s="11"/>
      <c r="DQ751" s="6">
        <f>SUMIF(DR$5:DR$35,$D751,DT$5:DT$35)</f>
        <v>0</v>
      </c>
      <c r="DR751" s="9"/>
      <c r="DS751" s="10"/>
      <c r="DT751" s="11"/>
      <c r="DU751" s="6">
        <f>SUMIF(DV$5:DV$35,$D751,DX$5:DX$35)</f>
        <v>0</v>
      </c>
      <c r="DV751" s="9"/>
      <c r="DW751" s="10"/>
      <c r="DX751" s="11"/>
      <c r="DY751" s="6">
        <f>SUMIF(DZ$5:DZ$35,$D751,EB$5:EB$35)</f>
        <v>0</v>
      </c>
      <c r="DZ751" s="9"/>
      <c r="EA751" s="10"/>
      <c r="EB751" s="11"/>
      <c r="EC751" s="6">
        <f>SUMIF(ED$5:ED$35,$D751,EF$5:EF$35)</f>
        <v>0</v>
      </c>
      <c r="ED751" s="9"/>
      <c r="EE751" s="10"/>
      <c r="EF751" s="11"/>
      <c r="EG751" s="6">
        <f>SUMIF(EH$5:EH$35,$D751,EJ$5:EJ$35)</f>
        <v>0</v>
      </c>
      <c r="EH751" s="9"/>
      <c r="EI751" s="10"/>
      <c r="EJ751" s="11"/>
      <c r="EK751" s="6">
        <f>SUMIF(EL$5:EL$35,$D751,EN$5:EN$35)</f>
        <v>0</v>
      </c>
      <c r="EL751" s="9"/>
      <c r="EM751" s="10"/>
      <c r="EN751" s="11"/>
      <c r="EO751" s="6">
        <f>SUMIF(EP$5:EP$35,$D751,ER$5:ER$35)</f>
        <v>0</v>
      </c>
      <c r="EP751" s="9"/>
      <c r="EQ751" s="10"/>
      <c r="ER751" s="11"/>
      <c r="ES751" s="6">
        <f>SUMIF(ET$5:ET$35,$D751,EV$5:EV$35)</f>
        <v>0</v>
      </c>
      <c r="ET751" s="9"/>
      <c r="EU751" s="10"/>
      <c r="EV751" s="11"/>
      <c r="EW751" s="6">
        <f>SUMIF(EX$5:EX$35,$D751,EZ$5:EZ$35)</f>
        <v>0</v>
      </c>
      <c r="EX751" s="9"/>
      <c r="EY751" s="10"/>
      <c r="EZ751" s="11"/>
      <c r="FA751" s="6">
        <f>SUMIF(FB$5:FB$35,$D751,FD$5:FD$35)</f>
        <v>0</v>
      </c>
      <c r="FB751" s="9"/>
      <c r="FC751" s="10"/>
      <c r="FD751" s="11"/>
      <c r="FE751" s="6">
        <f>SUMIF(FF$5:FF$35,$D751,FH$5:FH$35)</f>
        <v>0</v>
      </c>
      <c r="FF751" s="9"/>
      <c r="FG751" s="10"/>
      <c r="FH751" s="11"/>
      <c r="FI751" s="6">
        <f>SUMIF(FJ$5:FJ$35,$D751,FL$5:FL$35)</f>
        <v>0</v>
      </c>
      <c r="FJ751" s="9"/>
      <c r="FK751" s="10"/>
      <c r="FL751" s="11"/>
      <c r="FM751" s="6">
        <f>SUMIF(FN$5:FN$35,$D751,FP$5:FP$35)</f>
        <v>0</v>
      </c>
      <c r="FN751" s="9"/>
      <c r="FO751" s="10"/>
      <c r="FP751" s="11"/>
      <c r="FQ751" s="6">
        <f>SUMIF(FR$5:FR$35,$D751,FT$5:FT$35)</f>
        <v>0</v>
      </c>
      <c r="FR751" s="9"/>
      <c r="FS751" s="10"/>
      <c r="FT751" s="11"/>
      <c r="FU751" s="6">
        <f>SUMIF(FV$5:FV$35,$D751,FX$5:FX$35)</f>
        <v>0</v>
      </c>
      <c r="FV751" s="9"/>
      <c r="FW751" s="10"/>
      <c r="FX751" s="11"/>
      <c r="FY751" s="6">
        <f>SUMIF(FZ$5:FZ$35,$D751,GB$5:GB$35)</f>
        <v>0</v>
      </c>
      <c r="FZ751" s="9"/>
      <c r="GA751" s="10"/>
      <c r="GB751" s="11"/>
      <c r="GC751" s="6">
        <f>SUMIF(GD$5:GD$35,$D751,GF$5:GF$35)</f>
        <v>0</v>
      </c>
      <c r="GD751" s="9"/>
      <c r="GE751" s="10"/>
      <c r="GF751" s="11"/>
      <c r="GG751" s="6">
        <f>SUMIF(GH$5:GH$35,$D751,GJ$5:GJ$35)</f>
        <v>0</v>
      </c>
      <c r="GH751" s="9"/>
      <c r="GI751" s="10"/>
      <c r="GJ751" s="11"/>
      <c r="GK751" s="6">
        <f>SUMIF(GL$5:GL$35,$D751,GN$5:GN$35)</f>
        <v>0</v>
      </c>
      <c r="GL751" s="9"/>
      <c r="GM751" s="10"/>
      <c r="GN751" s="11"/>
      <c r="GO751" s="6">
        <f>SUMIF(GP$5:GP$35,$D751,GR$5:GR$35)</f>
        <v>0</v>
      </c>
      <c r="GP751" s="9"/>
      <c r="GQ751" s="10"/>
      <c r="GR751" s="11"/>
      <c r="GS751" s="6">
        <f>SUMIF(GT$5:GT$35,$D751,GV$5:GV$35)</f>
        <v>0</v>
      </c>
      <c r="GT751" s="9"/>
      <c r="GU751" s="10"/>
      <c r="GV751" s="20"/>
      <c r="GW751" s="19">
        <f t="shared" si="17"/>
        <v>0</v>
      </c>
      <c r="GX751" s="472">
        <f>SUM(GW751:GW762)</f>
        <v>0</v>
      </c>
      <c r="GY751" s="473" t="str">
        <f>D751</f>
        <v>TS15624/18</v>
      </c>
    </row>
    <row r="752" spans="1:207" ht="30.75" customHeight="1">
      <c r="A752" s="210" t="s">
        <v>76</v>
      </c>
      <c r="B752" s="470"/>
      <c r="C752" s="449" t="s">
        <v>535</v>
      </c>
      <c r="D752" s="445" t="s">
        <v>489</v>
      </c>
      <c r="E752" s="206">
        <f>SUMIF(F$36:F$66,$D752,H$36:H$66)</f>
        <v>0</v>
      </c>
      <c r="F752" s="9"/>
      <c r="G752" s="10"/>
      <c r="H752" s="11"/>
      <c r="I752" s="6">
        <f>SUMIF(J$36:J$66,$D752,L$36:L$66)</f>
        <v>0</v>
      </c>
      <c r="J752" s="9"/>
      <c r="K752" s="10"/>
      <c r="L752" s="11"/>
      <c r="M752" s="6">
        <f>SUMIF(N$36:N$66,$D752,P$36:P$66)</f>
        <v>0</v>
      </c>
      <c r="N752" s="9"/>
      <c r="O752" s="10"/>
      <c r="P752" s="11"/>
      <c r="Q752" s="6">
        <f>SUMIF(R$36:R$66,$D752,T$36:T$66)</f>
        <v>0</v>
      </c>
      <c r="R752" s="9"/>
      <c r="S752" s="10"/>
      <c r="T752" s="11"/>
      <c r="U752" s="6">
        <f>SUMIF(V$36:V$66,$D752,X$36:X$66)</f>
        <v>0</v>
      </c>
      <c r="V752" s="9"/>
      <c r="W752" s="10"/>
      <c r="X752" s="11"/>
      <c r="Y752" s="6">
        <f>SUMIF(Z$36:Z$66,$D752,AB$36:AB$66)</f>
        <v>0</v>
      </c>
      <c r="Z752" s="9"/>
      <c r="AA752" s="10"/>
      <c r="AB752" s="11"/>
      <c r="AC752" s="6">
        <f>SUMIF(AD$36:AD$66,$D752,AF$36:AF$66)</f>
        <v>0</v>
      </c>
      <c r="AD752" s="9"/>
      <c r="AE752" s="10"/>
      <c r="AF752" s="11"/>
      <c r="AG752" s="6">
        <f>SUMIF(AH$36:AH$66,$D752,AJ$36:AJ$66)</f>
        <v>0</v>
      </c>
      <c r="AH752" s="9"/>
      <c r="AI752" s="10"/>
      <c r="AJ752" s="11"/>
      <c r="AK752" s="6">
        <f>SUMIF(AL$36:AL$66,$D752,AN$36:AN$66)</f>
        <v>0</v>
      </c>
      <c r="AL752" s="9"/>
      <c r="AM752" s="10"/>
      <c r="AN752" s="11"/>
      <c r="AO752" s="6">
        <f>SUMIF(AP$36:AP$66,$D752,AR$36:AR$66)</f>
        <v>0</v>
      </c>
      <c r="AP752" s="9"/>
      <c r="AQ752" s="10"/>
      <c r="AR752" s="11"/>
      <c r="AS752" s="6">
        <f>SUMIF(AT$36:AT$66,$D752,AV$36:AV$66)</f>
        <v>0</v>
      </c>
      <c r="AT752" s="9"/>
      <c r="AU752" s="10"/>
      <c r="AV752" s="11"/>
      <c r="AW752" s="6">
        <f>SUMIF(AX$36:AX$66,$D752,AZ$36:AZ$66)</f>
        <v>0</v>
      </c>
      <c r="AX752" s="9"/>
      <c r="AY752" s="10"/>
      <c r="AZ752" s="11"/>
      <c r="BA752" s="6">
        <f>SUMIF(BB$36:BB$66,$D752,BD$36:BD$66)</f>
        <v>0</v>
      </c>
      <c r="BB752" s="9"/>
      <c r="BC752" s="10"/>
      <c r="BD752" s="11"/>
      <c r="BE752" s="6">
        <f>SUMIF(BF$36:BF$66,$D752,BH$36:BH$66)</f>
        <v>0</v>
      </c>
      <c r="BF752" s="9"/>
      <c r="BG752" s="10"/>
      <c r="BH752" s="11"/>
      <c r="BI752" s="6">
        <f>SUMIF(BJ$36:BJ$66,$D752,BL$36:BL$66)</f>
        <v>0</v>
      </c>
      <c r="BJ752" s="9"/>
      <c r="BK752" s="10"/>
      <c r="BL752" s="11"/>
      <c r="BM752" s="6">
        <f>SUMIF(BN$36:BN$66,$D752,BP$36:BP$66)</f>
        <v>0</v>
      </c>
      <c r="BN752" s="9"/>
      <c r="BO752" s="10"/>
      <c r="BP752" s="11"/>
      <c r="BQ752" s="6">
        <f>SUMIF(BR$36:BR$66,$D752,BT$36:BT$66)</f>
        <v>0</v>
      </c>
      <c r="BR752" s="9"/>
      <c r="BS752" s="10"/>
      <c r="BT752" s="11"/>
      <c r="BU752" s="6">
        <f>SUMIF(BV$36:BV$66,$D752,BX$36:BX$66)</f>
        <v>0</v>
      </c>
      <c r="BV752" s="9"/>
      <c r="BW752" s="10"/>
      <c r="BX752" s="11"/>
      <c r="BY752" s="6">
        <f>SUMIF(BZ$36:BZ$66,$D752,CB$36:CB$66)</f>
        <v>0</v>
      </c>
      <c r="BZ752" s="9"/>
      <c r="CA752" s="10"/>
      <c r="CB752" s="11"/>
      <c r="CC752" s="6">
        <f>SUMIF(CD$36:CD$66,$D752,CF$36:CF$66)</f>
        <v>0</v>
      </c>
      <c r="CD752" s="9"/>
      <c r="CE752" s="10"/>
      <c r="CF752" s="11"/>
      <c r="CG752" s="6">
        <f>SUMIF(CH$36:CH$66,$D752,CJ$36:CJ$66)</f>
        <v>0</v>
      </c>
      <c r="CH752" s="9"/>
      <c r="CI752" s="10"/>
      <c r="CJ752" s="11"/>
      <c r="CK752" s="6">
        <f>SUMIF(CL$36:CL$66,$D752,CN$36:CN$66)</f>
        <v>0</v>
      </c>
      <c r="CL752" s="9"/>
      <c r="CM752" s="10"/>
      <c r="CN752" s="11"/>
      <c r="CO752" s="6">
        <f>SUMIF(CP$36:CP$66,$D752,CR$36:CR$66)</f>
        <v>0</v>
      </c>
      <c r="CP752" s="9"/>
      <c r="CQ752" s="10"/>
      <c r="CR752" s="11"/>
      <c r="CS752" s="6">
        <f>SUMIF(CT$36:CT$66,$D752,CV$36:CV$66)</f>
        <v>0</v>
      </c>
      <c r="CT752" s="9"/>
      <c r="CU752" s="10"/>
      <c r="CV752" s="11"/>
      <c r="CW752" s="6">
        <f>SUMIF(CX$36:CX$66,$D752,CZ$36:CZ$66)</f>
        <v>0</v>
      </c>
      <c r="CX752" s="9"/>
      <c r="CY752" s="10"/>
      <c r="CZ752" s="11"/>
      <c r="DA752" s="6">
        <f>SUMIF(DB$36:DB$66,$D752,DD$36:DD$66)</f>
        <v>0</v>
      </c>
      <c r="DB752" s="9"/>
      <c r="DC752" s="10"/>
      <c r="DD752" s="11"/>
      <c r="DE752" s="6">
        <f>SUMIF(DF$36:DF$66,$D752,DH$36:DH$66)</f>
        <v>0</v>
      </c>
      <c r="DF752" s="9"/>
      <c r="DG752" s="10"/>
      <c r="DH752" s="11"/>
      <c r="DI752" s="6">
        <f>SUMIF(DJ$36:DJ$66,$D752,DL$36:DL$66)</f>
        <v>0</v>
      </c>
      <c r="DJ752" s="9"/>
      <c r="DK752" s="10"/>
      <c r="DL752" s="11"/>
      <c r="DM752" s="6">
        <f>SUMIF(DN$36:DN$66,$D752,DP$36:DP$66)</f>
        <v>0</v>
      </c>
      <c r="DN752" s="9"/>
      <c r="DO752" s="10"/>
      <c r="DP752" s="11"/>
      <c r="DQ752" s="6">
        <f>SUMIF(DR$36:DR$66,$D752,DT$36:DT$66)</f>
        <v>0</v>
      </c>
      <c r="DR752" s="9"/>
      <c r="DS752" s="10"/>
      <c r="DT752" s="11"/>
      <c r="DU752" s="6">
        <f>SUMIF(DV$36:DV$66,$D752,DX$36:DX$66)</f>
        <v>0</v>
      </c>
      <c r="DV752" s="9"/>
      <c r="DW752" s="10"/>
      <c r="DX752" s="11"/>
      <c r="DY752" s="6">
        <f>SUMIF(DZ$36:DZ$66,$D752,EB$36:EB$66)</f>
        <v>0</v>
      </c>
      <c r="DZ752" s="9"/>
      <c r="EA752" s="10"/>
      <c r="EB752" s="11"/>
      <c r="EC752" s="6">
        <f>SUMIF(ED$36:ED$66,$D752,EF$36:EF$66)</f>
        <v>0</v>
      </c>
      <c r="ED752" s="9"/>
      <c r="EE752" s="10"/>
      <c r="EF752" s="11"/>
      <c r="EG752" s="6">
        <f>SUMIF(EH$36:EH$66,$D752,EJ$36:EJ$66)</f>
        <v>0</v>
      </c>
      <c r="EH752" s="9"/>
      <c r="EI752" s="10"/>
      <c r="EJ752" s="11"/>
      <c r="EK752" s="6">
        <f>SUMIF(EL$36:EL$66,$D752,EN$36:EN$66)</f>
        <v>0</v>
      </c>
      <c r="EL752" s="9"/>
      <c r="EM752" s="10"/>
      <c r="EN752" s="11"/>
      <c r="EO752" s="6">
        <f>SUMIF(EP$36:EP$66,$D752,ER$36:ER$66)</f>
        <v>0</v>
      </c>
      <c r="EP752" s="9"/>
      <c r="EQ752" s="10"/>
      <c r="ER752" s="11"/>
      <c r="ES752" s="6">
        <f>SUMIF(ET$36:ET$66,$D752,EV$36:EV$66)</f>
        <v>0</v>
      </c>
      <c r="ET752" s="9"/>
      <c r="EU752" s="10"/>
      <c r="EV752" s="11"/>
      <c r="EW752" s="6">
        <f>SUMIF(EX$36:EX$66,$D752,EZ$36:EZ$66)</f>
        <v>0</v>
      </c>
      <c r="EX752" s="9"/>
      <c r="EY752" s="10"/>
      <c r="EZ752" s="11"/>
      <c r="FA752" s="6">
        <f>SUMIF(FB$36:FB$66,$D752,FD$36:FD$66)</f>
        <v>0</v>
      </c>
      <c r="FB752" s="9"/>
      <c r="FC752" s="10"/>
      <c r="FD752" s="11"/>
      <c r="FE752" s="6">
        <f>SUMIF(FF$36:FF$66,$D752,FH$36:FH$66)</f>
        <v>0</v>
      </c>
      <c r="FF752" s="9"/>
      <c r="FG752" s="10"/>
      <c r="FH752" s="11"/>
      <c r="FI752" s="6">
        <f>SUMIF(FJ$36:FJ$66,$D752,FL$36:FL$66)</f>
        <v>0</v>
      </c>
      <c r="FJ752" s="9"/>
      <c r="FK752" s="10"/>
      <c r="FL752" s="11"/>
      <c r="FM752" s="6">
        <f>SUMIF(FN$36:FN$66,$D752,FP$36:FP$66)</f>
        <v>0</v>
      </c>
      <c r="FN752" s="9"/>
      <c r="FO752" s="10"/>
      <c r="FP752" s="11"/>
      <c r="FQ752" s="6">
        <f>SUMIF(FR$36:FR$66,$D752,FT$36:FT$66)</f>
        <v>0</v>
      </c>
      <c r="FR752" s="9"/>
      <c r="FS752" s="10"/>
      <c r="FT752" s="11"/>
      <c r="FU752" s="6">
        <f>SUMIF(FV$36:FV$66,$D752,FX$36:FX$66)</f>
        <v>0</v>
      </c>
      <c r="FV752" s="9"/>
      <c r="FW752" s="10"/>
      <c r="FX752" s="11"/>
      <c r="FY752" s="6">
        <f>SUMIF(FZ$36:FZ$66,$D752,GB$36:GB$66)</f>
        <v>0</v>
      </c>
      <c r="FZ752" s="9"/>
      <c r="GA752" s="10"/>
      <c r="GB752" s="11"/>
      <c r="GC752" s="6">
        <f>SUMIF(GD$36:GD$66,$D752,GF$36:GF$66)</f>
        <v>0</v>
      </c>
      <c r="GD752" s="9"/>
      <c r="GE752" s="10"/>
      <c r="GF752" s="11"/>
      <c r="GG752" s="6">
        <f>SUMIF(GH$36:GH$66,$D752,GJ$36:GJ$66)</f>
        <v>0</v>
      </c>
      <c r="GH752" s="9"/>
      <c r="GI752" s="10"/>
      <c r="GJ752" s="11"/>
      <c r="GK752" s="6">
        <f>SUMIF(GL$36:GL$66,$D752,GN$36:GN$66)</f>
        <v>0</v>
      </c>
      <c r="GL752" s="9"/>
      <c r="GM752" s="10"/>
      <c r="GN752" s="11"/>
      <c r="GO752" s="6">
        <f>SUMIF(GP$36:GP$66,$D752,GR$36:GR$66)</f>
        <v>0</v>
      </c>
      <c r="GP752" s="9"/>
      <c r="GQ752" s="10"/>
      <c r="GR752" s="11"/>
      <c r="GS752" s="6">
        <f>SUMIF(GT$36:GT$66,$D752,GV$36:GV$66)</f>
        <v>0</v>
      </c>
      <c r="GT752" s="9"/>
      <c r="GU752" s="10"/>
      <c r="GV752" s="20"/>
      <c r="GW752" s="19">
        <f t="shared" si="17"/>
        <v>0</v>
      </c>
      <c r="GX752" s="472"/>
      <c r="GY752" s="473"/>
    </row>
    <row r="753" spans="1:207" ht="30.75" customHeight="1">
      <c r="A753" s="210" t="s">
        <v>77</v>
      </c>
      <c r="B753" s="470"/>
      <c r="C753" s="449" t="s">
        <v>535</v>
      </c>
      <c r="D753" s="445" t="s">
        <v>489</v>
      </c>
      <c r="E753" s="206">
        <f>SUMIF(F$67:F$97,$D753,H$67:H$97)</f>
        <v>0</v>
      </c>
      <c r="F753" s="9"/>
      <c r="G753" s="10"/>
      <c r="H753" s="11"/>
      <c r="I753" s="6">
        <f>SUMIF(J$67:J$97,$D753,L$67:L$97)</f>
        <v>0</v>
      </c>
      <c r="J753" s="9"/>
      <c r="K753" s="10"/>
      <c r="L753" s="11"/>
      <c r="M753" s="6">
        <f>SUMIF(N$67:N$97,$D753,P$67:P$97)</f>
        <v>0</v>
      </c>
      <c r="N753" s="9"/>
      <c r="O753" s="10"/>
      <c r="P753" s="11"/>
      <c r="Q753" s="6">
        <f>SUMIF(R$67:R$97,$D753,T$67:T$97)</f>
        <v>0</v>
      </c>
      <c r="R753" s="9"/>
      <c r="S753" s="10"/>
      <c r="T753" s="11"/>
      <c r="U753" s="6">
        <f>SUMIF(V$67:V$97,$D753,X$67:X$97)</f>
        <v>0</v>
      </c>
      <c r="V753" s="9"/>
      <c r="W753" s="10"/>
      <c r="X753" s="11"/>
      <c r="Y753" s="6">
        <f>SUMIF(Z$67:Z$97,$D753,AB$67:AB$97)</f>
        <v>0</v>
      </c>
      <c r="Z753" s="9"/>
      <c r="AA753" s="10"/>
      <c r="AB753" s="11"/>
      <c r="AC753" s="6">
        <f>SUMIF(AD$67:AD$97,$D753,AF$67:AF$97)</f>
        <v>0</v>
      </c>
      <c r="AD753" s="9"/>
      <c r="AE753" s="10"/>
      <c r="AF753" s="11"/>
      <c r="AG753" s="6">
        <f>SUMIF(AH$67:AH$97,$D753,AJ$67:AJ$97)</f>
        <v>0</v>
      </c>
      <c r="AH753" s="9"/>
      <c r="AI753" s="10"/>
      <c r="AJ753" s="11"/>
      <c r="AK753" s="6">
        <f>SUMIF(AL$67:AL$97,$D753,AN$67:AN$97)</f>
        <v>0</v>
      </c>
      <c r="AL753" s="9"/>
      <c r="AM753" s="10"/>
      <c r="AN753" s="11"/>
      <c r="AO753" s="6">
        <f>SUMIF(AP$67:AP$97,$D753,AR$67:AR$97)</f>
        <v>0</v>
      </c>
      <c r="AP753" s="9"/>
      <c r="AQ753" s="10"/>
      <c r="AR753" s="11"/>
      <c r="AS753" s="6">
        <f>SUMIF(AT$67:AT$97,$D753,AV$67:AV$97)</f>
        <v>0</v>
      </c>
      <c r="AT753" s="9"/>
      <c r="AU753" s="10"/>
      <c r="AV753" s="11"/>
      <c r="AW753" s="6">
        <f>SUMIF(AX$67:AX$97,$D753,AZ$67:AZ$97)</f>
        <v>0</v>
      </c>
      <c r="AX753" s="9"/>
      <c r="AY753" s="10"/>
      <c r="AZ753" s="11"/>
      <c r="BA753" s="6">
        <f>SUMIF(BB$67:BB$97,$D753,BD$67:BD$97)</f>
        <v>0</v>
      </c>
      <c r="BB753" s="9"/>
      <c r="BC753" s="10"/>
      <c r="BD753" s="11"/>
      <c r="BE753" s="6">
        <f>SUMIF(BF$67:BF$97,$D753,BH$67:BH$97)</f>
        <v>0</v>
      </c>
      <c r="BF753" s="9"/>
      <c r="BG753" s="10"/>
      <c r="BH753" s="11"/>
      <c r="BI753" s="6">
        <f>SUMIF(BJ$67:BJ$97,$D753,BL$67:BL$97)</f>
        <v>0</v>
      </c>
      <c r="BJ753" s="9"/>
      <c r="BK753" s="10"/>
      <c r="BL753" s="11"/>
      <c r="BM753" s="6">
        <f>SUMIF(BN$67:BN$97,$D753,BP$67:BP$97)</f>
        <v>0</v>
      </c>
      <c r="BN753" s="9"/>
      <c r="BO753" s="10"/>
      <c r="BP753" s="11"/>
      <c r="BQ753" s="6">
        <f>SUMIF(BR$67:BR$97,$D753,BT$67:BT$97)</f>
        <v>0</v>
      </c>
      <c r="BR753" s="9"/>
      <c r="BS753" s="10"/>
      <c r="BT753" s="11"/>
      <c r="BU753" s="6">
        <f>SUMIF(BV$67:BV$97,$D753,BX$67:BX$97)</f>
        <v>0</v>
      </c>
      <c r="BV753" s="9"/>
      <c r="BW753" s="10"/>
      <c r="BX753" s="11"/>
      <c r="BY753" s="6">
        <f>SUMIF(BZ$67:BZ$97,$D753,CB$67:CB$97)</f>
        <v>0</v>
      </c>
      <c r="BZ753" s="9"/>
      <c r="CA753" s="10"/>
      <c r="CB753" s="11"/>
      <c r="CC753" s="6">
        <f>SUMIF(CD$67:CD$97,$D753,CF$67:CF$97)</f>
        <v>0</v>
      </c>
      <c r="CD753" s="9"/>
      <c r="CE753" s="10"/>
      <c r="CF753" s="11"/>
      <c r="CG753" s="6">
        <f>SUMIF(CH$67:CH$97,$D753,CJ$67:CJ$97)</f>
        <v>0</v>
      </c>
      <c r="CH753" s="9"/>
      <c r="CI753" s="10"/>
      <c r="CJ753" s="11"/>
      <c r="CK753" s="6">
        <f>SUMIF(CL$67:CL$97,$D753,CN$67:CN$97)</f>
        <v>0</v>
      </c>
      <c r="CL753" s="9"/>
      <c r="CM753" s="10"/>
      <c r="CN753" s="11"/>
      <c r="CO753" s="6">
        <f>SUMIF(CP$67:CP$97,$D753,CR$67:CR$97)</f>
        <v>0</v>
      </c>
      <c r="CP753" s="9"/>
      <c r="CQ753" s="10"/>
      <c r="CR753" s="11"/>
      <c r="CS753" s="6">
        <f>SUMIF(CT$67:CT$97,$D753,CV$67:CV$97)</f>
        <v>0</v>
      </c>
      <c r="CT753" s="9"/>
      <c r="CU753" s="10"/>
      <c r="CV753" s="11"/>
      <c r="CW753" s="6">
        <f>SUMIF(CX$67:CX$97,$D753,CZ$67:CZ$97)</f>
        <v>0</v>
      </c>
      <c r="CX753" s="9"/>
      <c r="CY753" s="10"/>
      <c r="CZ753" s="11"/>
      <c r="DA753" s="6">
        <f>SUMIF(DB$67:DB$97,$D753,DD$67:DD$97)</f>
        <v>0</v>
      </c>
      <c r="DB753" s="9"/>
      <c r="DC753" s="10"/>
      <c r="DD753" s="11"/>
      <c r="DE753" s="6">
        <f>SUMIF(DF$67:DF$97,$D753,DH$67:DH$97)</f>
        <v>0</v>
      </c>
      <c r="DF753" s="9"/>
      <c r="DG753" s="10"/>
      <c r="DH753" s="11"/>
      <c r="DI753" s="6">
        <f>SUMIF(DJ$67:DJ$97,$D753,DL$67:DL$97)</f>
        <v>0</v>
      </c>
      <c r="DJ753" s="9"/>
      <c r="DK753" s="10"/>
      <c r="DL753" s="11"/>
      <c r="DM753" s="6">
        <f>SUMIF(DN$67:DN$97,$D753,DP$67:DP$97)</f>
        <v>0</v>
      </c>
      <c r="DN753" s="9"/>
      <c r="DO753" s="10"/>
      <c r="DP753" s="11"/>
      <c r="DQ753" s="6">
        <f>SUMIF(DR$67:DR$97,$D753,DT$67:DT$97)</f>
        <v>0</v>
      </c>
      <c r="DR753" s="9"/>
      <c r="DS753" s="10"/>
      <c r="DT753" s="11"/>
      <c r="DU753" s="6">
        <f>SUMIF(DV$67:DV$97,$D753,DX$67:DX$97)</f>
        <v>0</v>
      </c>
      <c r="DV753" s="9"/>
      <c r="DW753" s="10"/>
      <c r="DX753" s="11"/>
      <c r="DY753" s="6">
        <f>SUMIF(DZ$67:DZ$97,$D753,EB$67:EB$97)</f>
        <v>0</v>
      </c>
      <c r="DZ753" s="9"/>
      <c r="EA753" s="10"/>
      <c r="EB753" s="11"/>
      <c r="EC753" s="6">
        <f>SUMIF(ED$67:ED$97,$D753,EF$67:EF$97)</f>
        <v>0</v>
      </c>
      <c r="ED753" s="9"/>
      <c r="EE753" s="10"/>
      <c r="EF753" s="11"/>
      <c r="EG753" s="6">
        <f>SUMIF(EH$67:EH$97,$D753,EJ$67:EJ$97)</f>
        <v>0</v>
      </c>
      <c r="EH753" s="9"/>
      <c r="EI753" s="10"/>
      <c r="EJ753" s="11"/>
      <c r="EK753" s="6">
        <f>SUMIF(EL$67:EL$97,$D753,EN$67:EN$97)</f>
        <v>0</v>
      </c>
      <c r="EL753" s="9"/>
      <c r="EM753" s="10"/>
      <c r="EN753" s="11"/>
      <c r="EO753" s="6">
        <f>SUMIF(EP$67:EP$97,$D753,ER$67:ER$97)</f>
        <v>0</v>
      </c>
      <c r="EP753" s="9"/>
      <c r="EQ753" s="10"/>
      <c r="ER753" s="11"/>
      <c r="ES753" s="6">
        <f>SUMIF(ET$67:ET$97,$D753,EV$67:EV$97)</f>
        <v>0</v>
      </c>
      <c r="ET753" s="9"/>
      <c r="EU753" s="10"/>
      <c r="EV753" s="11"/>
      <c r="EW753" s="6">
        <f>SUMIF(EX$67:EX$97,$D753,EZ$67:EZ$97)</f>
        <v>0</v>
      </c>
      <c r="EX753" s="9"/>
      <c r="EY753" s="10"/>
      <c r="EZ753" s="11"/>
      <c r="FA753" s="6">
        <f>SUMIF(FB$67:FB$97,$D753,FD$67:FD$97)</f>
        <v>0</v>
      </c>
      <c r="FB753" s="9"/>
      <c r="FC753" s="10"/>
      <c r="FD753" s="11"/>
      <c r="FE753" s="6">
        <f>SUMIF(FF$67:FF$97,$D753,FH$67:FH$97)</f>
        <v>0</v>
      </c>
      <c r="FF753" s="9"/>
      <c r="FG753" s="10"/>
      <c r="FH753" s="11"/>
      <c r="FI753" s="6">
        <f>SUMIF(FJ$67:FJ$97,$D753,FL$67:FL$97)</f>
        <v>0</v>
      </c>
      <c r="FJ753" s="9"/>
      <c r="FK753" s="10"/>
      <c r="FL753" s="11"/>
      <c r="FM753" s="6">
        <f>SUMIF(FN$67:FN$97,$D753,FP$67:FP$97)</f>
        <v>0</v>
      </c>
      <c r="FN753" s="9"/>
      <c r="FO753" s="10"/>
      <c r="FP753" s="11"/>
      <c r="FQ753" s="6">
        <f>SUMIF(FR$67:FR$97,$D753,FT$67:FT$97)</f>
        <v>0</v>
      </c>
      <c r="FR753" s="9"/>
      <c r="FS753" s="10"/>
      <c r="FT753" s="11"/>
      <c r="FU753" s="6">
        <f>SUMIF(FV$67:FV$97,$D753,FX$67:FX$97)</f>
        <v>0</v>
      </c>
      <c r="FV753" s="9"/>
      <c r="FW753" s="10"/>
      <c r="FX753" s="11"/>
      <c r="FY753" s="6">
        <f>SUMIF(FZ$67:FZ$97,$D753,GB$67:GB$97)</f>
        <v>0</v>
      </c>
      <c r="FZ753" s="9"/>
      <c r="GA753" s="10"/>
      <c r="GB753" s="11"/>
      <c r="GC753" s="6">
        <f>SUMIF(GD$67:GD$97,$D753,GF$67:GF$97)</f>
        <v>0</v>
      </c>
      <c r="GD753" s="9"/>
      <c r="GE753" s="10"/>
      <c r="GF753" s="11"/>
      <c r="GG753" s="6">
        <f>SUMIF(GH$67:GH$97,$D753,GJ$67:GJ$97)</f>
        <v>0</v>
      </c>
      <c r="GH753" s="9"/>
      <c r="GI753" s="10"/>
      <c r="GJ753" s="11"/>
      <c r="GK753" s="6">
        <f>SUMIF(GL$67:GL$97,$D753,GN$67:GN$97)</f>
        <v>0</v>
      </c>
      <c r="GL753" s="9"/>
      <c r="GM753" s="10"/>
      <c r="GN753" s="11"/>
      <c r="GO753" s="6">
        <f>SUMIF(GP$67:GP$97,$D753,GR$67:GR$97)</f>
        <v>0</v>
      </c>
      <c r="GP753" s="9"/>
      <c r="GQ753" s="10"/>
      <c r="GR753" s="11"/>
      <c r="GS753" s="6">
        <f>SUMIF(GT$67:GT$97,$D753,GV$67:GV$97)</f>
        <v>0</v>
      </c>
      <c r="GT753" s="9"/>
      <c r="GU753" s="10"/>
      <c r="GV753" s="20"/>
      <c r="GW753" s="19">
        <f t="shared" si="17"/>
        <v>0</v>
      </c>
      <c r="GX753" s="472"/>
      <c r="GY753" s="473"/>
    </row>
    <row r="754" spans="1:207" ht="30.75" customHeight="1">
      <c r="A754" s="210" t="s">
        <v>78</v>
      </c>
      <c r="B754" s="470"/>
      <c r="C754" s="449" t="s">
        <v>535</v>
      </c>
      <c r="D754" s="445" t="s">
        <v>489</v>
      </c>
      <c r="E754" s="206">
        <f>SUMIF(F$98:F$128,$D754,H$98:H$128)</f>
        <v>0</v>
      </c>
      <c r="F754" s="9"/>
      <c r="G754" s="10"/>
      <c r="H754" s="11"/>
      <c r="I754" s="6">
        <f>SUMIF(J$98:J$128,$D754,L$98:L$128)</f>
        <v>0</v>
      </c>
      <c r="J754" s="9"/>
      <c r="K754" s="10"/>
      <c r="L754" s="11"/>
      <c r="M754" s="6">
        <f>SUMIF(N$98:N$128,$D754,P$98:P$128)</f>
        <v>0</v>
      </c>
      <c r="N754" s="9"/>
      <c r="O754" s="10"/>
      <c r="P754" s="11"/>
      <c r="Q754" s="6">
        <f>SUMIF(R$98:R$128,$D754,T$98:T$128)</f>
        <v>0</v>
      </c>
      <c r="R754" s="9"/>
      <c r="S754" s="10"/>
      <c r="T754" s="11"/>
      <c r="U754" s="6">
        <f>SUMIF(V$98:V$128,$D754,X$98:X$128)</f>
        <v>0</v>
      </c>
      <c r="V754" s="9"/>
      <c r="W754" s="10"/>
      <c r="X754" s="11"/>
      <c r="Y754" s="6">
        <f>SUMIF(Z$98:Z$128,$D754,AB$98:AB$128)</f>
        <v>0</v>
      </c>
      <c r="Z754" s="9"/>
      <c r="AA754" s="10"/>
      <c r="AB754" s="11"/>
      <c r="AC754" s="6">
        <f>SUMIF(AD$98:AD$128,$D754,AF$98:AF$128)</f>
        <v>0</v>
      </c>
      <c r="AD754" s="9"/>
      <c r="AE754" s="10"/>
      <c r="AF754" s="11"/>
      <c r="AG754" s="6">
        <f>SUMIF(AH$98:AH$128,$D754,AJ$98:AJ$128)</f>
        <v>0</v>
      </c>
      <c r="AH754" s="9"/>
      <c r="AI754" s="10"/>
      <c r="AJ754" s="11"/>
      <c r="AK754" s="6">
        <f>SUMIF(AL$98:AL$128,$D754,AN$98:AN$128)</f>
        <v>0</v>
      </c>
      <c r="AL754" s="9"/>
      <c r="AM754" s="10"/>
      <c r="AN754" s="11"/>
      <c r="AO754" s="6">
        <f>SUMIF(AP$98:AP$128,$D754,AR$98:AR$128)</f>
        <v>0</v>
      </c>
      <c r="AP754" s="9"/>
      <c r="AQ754" s="10"/>
      <c r="AR754" s="11"/>
      <c r="AS754" s="6">
        <f>SUMIF(AT$98:AT$128,$D754,AV$98:AV$128)</f>
        <v>0</v>
      </c>
      <c r="AT754" s="9"/>
      <c r="AU754" s="10"/>
      <c r="AV754" s="11"/>
      <c r="AW754" s="6">
        <f>SUMIF(AX$98:AX$128,$D754,AZ$98:AZ$128)</f>
        <v>0</v>
      </c>
      <c r="AX754" s="9"/>
      <c r="AY754" s="10"/>
      <c r="AZ754" s="11"/>
      <c r="BA754" s="6">
        <f>SUMIF(BB$98:BB$128,$D754,BD$98:BD$128)</f>
        <v>0</v>
      </c>
      <c r="BB754" s="9"/>
      <c r="BC754" s="10"/>
      <c r="BD754" s="11"/>
      <c r="BE754" s="6">
        <f>SUMIF(BF$98:BF$128,$D754,BH$98:BH$128)</f>
        <v>0</v>
      </c>
      <c r="BF754" s="9"/>
      <c r="BG754" s="10"/>
      <c r="BH754" s="11"/>
      <c r="BI754" s="6">
        <f>SUMIF(BJ$98:BJ$128,$D754,BL$98:BL$128)</f>
        <v>0</v>
      </c>
      <c r="BJ754" s="9"/>
      <c r="BK754" s="10"/>
      <c r="BL754" s="11"/>
      <c r="BM754" s="6">
        <f>SUMIF(BN$98:BN$128,$D754,BP$98:BP$128)</f>
        <v>0</v>
      </c>
      <c r="BN754" s="9"/>
      <c r="BO754" s="10"/>
      <c r="BP754" s="11"/>
      <c r="BQ754" s="6">
        <f>SUMIF(BR$98:BR$128,$D754,BT$98:BT$128)</f>
        <v>0</v>
      </c>
      <c r="BR754" s="9"/>
      <c r="BS754" s="10"/>
      <c r="BT754" s="11"/>
      <c r="BU754" s="6">
        <f>SUMIF(BV$98:BV$128,$D754,BX$98:BX$128)</f>
        <v>0</v>
      </c>
      <c r="BV754" s="9"/>
      <c r="BW754" s="10"/>
      <c r="BX754" s="11"/>
      <c r="BY754" s="6">
        <f>SUMIF(BZ$98:BZ$128,$D754,CB$98:CB$128)</f>
        <v>0</v>
      </c>
      <c r="BZ754" s="9"/>
      <c r="CA754" s="10"/>
      <c r="CB754" s="11"/>
      <c r="CC754" s="6">
        <f>SUMIF(CD$98:CD$128,$D754,CF$98:CF$128)</f>
        <v>0</v>
      </c>
      <c r="CD754" s="9"/>
      <c r="CE754" s="10"/>
      <c r="CF754" s="11"/>
      <c r="CG754" s="6">
        <f>SUMIF(CH$98:CH$128,$D754,CJ$98:CJ$128)</f>
        <v>0</v>
      </c>
      <c r="CH754" s="9"/>
      <c r="CI754" s="10"/>
      <c r="CJ754" s="11"/>
      <c r="CK754" s="6">
        <f>SUMIF(CL$98:CL$128,$D754,CN$98:CN$128)</f>
        <v>0</v>
      </c>
      <c r="CL754" s="9"/>
      <c r="CM754" s="10"/>
      <c r="CN754" s="11"/>
      <c r="CO754" s="6">
        <f>SUMIF(CP$98:CP$128,$D754,CR$98:CR$128)</f>
        <v>0</v>
      </c>
      <c r="CP754" s="9"/>
      <c r="CQ754" s="10"/>
      <c r="CR754" s="11"/>
      <c r="CS754" s="6">
        <f>SUMIF(CT$98:CT$128,$D754,CV$98:CV$128)</f>
        <v>0</v>
      </c>
      <c r="CT754" s="9"/>
      <c r="CU754" s="10"/>
      <c r="CV754" s="11"/>
      <c r="CW754" s="6">
        <f>SUMIF(CX$98:CX$128,$D754,CZ$98:CZ$128)</f>
        <v>0</v>
      </c>
      <c r="CX754" s="9"/>
      <c r="CY754" s="10"/>
      <c r="CZ754" s="11"/>
      <c r="DA754" s="6">
        <f>SUMIF(DB$98:DB$128,$D754,DD$98:DD$128)</f>
        <v>0</v>
      </c>
      <c r="DB754" s="9"/>
      <c r="DC754" s="10"/>
      <c r="DD754" s="11"/>
      <c r="DE754" s="6">
        <f>SUMIF(DF$98:DF$128,$D754,DH$98:DH$128)</f>
        <v>0</v>
      </c>
      <c r="DF754" s="9"/>
      <c r="DG754" s="10"/>
      <c r="DH754" s="11"/>
      <c r="DI754" s="6">
        <f>SUMIF(DJ$98:DJ$128,$D754,DL$98:DL$128)</f>
        <v>0</v>
      </c>
      <c r="DJ754" s="9"/>
      <c r="DK754" s="10"/>
      <c r="DL754" s="11"/>
      <c r="DM754" s="6">
        <f>SUMIF(DN$98:DN$128,$D754,DP$98:DP$128)</f>
        <v>0</v>
      </c>
      <c r="DN754" s="9"/>
      <c r="DO754" s="10"/>
      <c r="DP754" s="11"/>
      <c r="DQ754" s="6">
        <f>SUMIF(DR$98:DR$128,$D754,DT$98:DT$128)</f>
        <v>0</v>
      </c>
      <c r="DR754" s="9"/>
      <c r="DS754" s="10"/>
      <c r="DT754" s="11"/>
      <c r="DU754" s="6">
        <f>SUMIF(DV$98:DV$128,$D754,DX$98:DX$128)</f>
        <v>0</v>
      </c>
      <c r="DV754" s="9"/>
      <c r="DW754" s="10"/>
      <c r="DX754" s="11"/>
      <c r="DY754" s="6">
        <f>SUMIF(DZ$98:DZ$128,$D754,EB$98:EB$128)</f>
        <v>0</v>
      </c>
      <c r="DZ754" s="9"/>
      <c r="EA754" s="10"/>
      <c r="EB754" s="11"/>
      <c r="EC754" s="6">
        <f>SUMIF(ED$98:ED$128,$D754,EF$98:EF$128)</f>
        <v>0</v>
      </c>
      <c r="ED754" s="9"/>
      <c r="EE754" s="10"/>
      <c r="EF754" s="11"/>
      <c r="EG754" s="6">
        <f>SUMIF(EH$98:EH$128,$D754,EJ$98:EJ$128)</f>
        <v>0</v>
      </c>
      <c r="EH754" s="9"/>
      <c r="EI754" s="10"/>
      <c r="EJ754" s="11"/>
      <c r="EK754" s="6">
        <f>SUMIF(EL$98:EL$128,$D754,EN$98:EN$128)</f>
        <v>0</v>
      </c>
      <c r="EL754" s="9"/>
      <c r="EM754" s="10"/>
      <c r="EN754" s="11"/>
      <c r="EO754" s="6">
        <f>SUMIF(EP$98:EP$128,$D754,ER$98:ER$128)</f>
        <v>0</v>
      </c>
      <c r="EP754" s="9"/>
      <c r="EQ754" s="10"/>
      <c r="ER754" s="11"/>
      <c r="ES754" s="6">
        <f>SUMIF(ET$98:ET$128,$D754,EV$98:EV$128)</f>
        <v>0</v>
      </c>
      <c r="ET754" s="9"/>
      <c r="EU754" s="10"/>
      <c r="EV754" s="11"/>
      <c r="EW754" s="6">
        <f>SUMIF(EX$98:EX$128,$D754,EZ$98:EZ$128)</f>
        <v>0</v>
      </c>
      <c r="EX754" s="9"/>
      <c r="EY754" s="10"/>
      <c r="EZ754" s="11"/>
      <c r="FA754" s="6">
        <f>SUMIF(FB$98:FB$128,$D754,FD$98:FD$128)</f>
        <v>0</v>
      </c>
      <c r="FB754" s="9"/>
      <c r="FC754" s="10"/>
      <c r="FD754" s="11"/>
      <c r="FE754" s="6">
        <f>SUMIF(FF$98:FF$128,$D754,FH$98:FH$128)</f>
        <v>0</v>
      </c>
      <c r="FF754" s="9"/>
      <c r="FG754" s="10"/>
      <c r="FH754" s="11"/>
      <c r="FI754" s="6">
        <f>SUMIF(FJ$98:FJ$128,$D754,FL$98:FL$128)</f>
        <v>0</v>
      </c>
      <c r="FJ754" s="9"/>
      <c r="FK754" s="10"/>
      <c r="FL754" s="11"/>
      <c r="FM754" s="6">
        <f>SUMIF(FN$98:FN$128,$D754,FP$98:FP$128)</f>
        <v>0</v>
      </c>
      <c r="FN754" s="9"/>
      <c r="FO754" s="10"/>
      <c r="FP754" s="11"/>
      <c r="FQ754" s="6">
        <f>SUMIF(FR$98:FR$128,$D754,FT$98:FT$128)</f>
        <v>0</v>
      </c>
      <c r="FR754" s="9"/>
      <c r="FS754" s="10"/>
      <c r="FT754" s="11"/>
      <c r="FU754" s="6">
        <f>SUMIF(FV$98:FV$128,$D754,FX$98:FX$128)</f>
        <v>0</v>
      </c>
      <c r="FV754" s="9"/>
      <c r="FW754" s="10"/>
      <c r="FX754" s="11"/>
      <c r="FY754" s="6">
        <f>SUMIF(FZ$98:FZ$128,$D754,GB$98:GB$128)</f>
        <v>0</v>
      </c>
      <c r="FZ754" s="9"/>
      <c r="GA754" s="10"/>
      <c r="GB754" s="11"/>
      <c r="GC754" s="6">
        <f>SUMIF(GD$98:GD$128,$D754,GF$98:GF$128)</f>
        <v>0</v>
      </c>
      <c r="GD754" s="9"/>
      <c r="GE754" s="10"/>
      <c r="GF754" s="11"/>
      <c r="GG754" s="6">
        <f>SUMIF(GH$98:GH$128,$D754,GJ$98:GJ$128)</f>
        <v>0</v>
      </c>
      <c r="GH754" s="9"/>
      <c r="GI754" s="10"/>
      <c r="GJ754" s="11"/>
      <c r="GK754" s="6">
        <f>SUMIF(GL$98:GL$128,$D754,GN$98:GN$128)</f>
        <v>0</v>
      </c>
      <c r="GL754" s="9"/>
      <c r="GM754" s="10"/>
      <c r="GN754" s="11"/>
      <c r="GO754" s="6">
        <f>SUMIF(GP$98:GP$128,$D754,GR$98:GR$128)</f>
        <v>0</v>
      </c>
      <c r="GP754" s="9"/>
      <c r="GQ754" s="10"/>
      <c r="GR754" s="11"/>
      <c r="GS754" s="6">
        <f>SUMIF(GT$98:GT$128,$D754,GV$98:GV$128)</f>
        <v>0</v>
      </c>
      <c r="GT754" s="9"/>
      <c r="GU754" s="10"/>
      <c r="GV754" s="20"/>
      <c r="GW754" s="19">
        <f t="shared" si="17"/>
        <v>0</v>
      </c>
      <c r="GX754" s="472"/>
      <c r="GY754" s="473"/>
    </row>
    <row r="755" spans="1:207" ht="30.75" customHeight="1">
      <c r="A755" s="210" t="s">
        <v>79</v>
      </c>
      <c r="B755" s="470"/>
      <c r="C755" s="449" t="s">
        <v>535</v>
      </c>
      <c r="D755" s="445" t="s">
        <v>489</v>
      </c>
      <c r="E755" s="206">
        <f>SUMIF(F$129:F$159,$D755,H$129:H$159)</f>
        <v>0</v>
      </c>
      <c r="F755" s="9"/>
      <c r="G755" s="10"/>
      <c r="H755" s="11"/>
      <c r="I755" s="6">
        <f>SUMIF(J$129:J$159,$D755,L$129:L$159)</f>
        <v>0</v>
      </c>
      <c r="J755" s="9"/>
      <c r="K755" s="10"/>
      <c r="L755" s="11"/>
      <c r="M755" s="6">
        <f>SUMIF(N$129:N$159,$D755,P$129:P$159)</f>
        <v>0</v>
      </c>
      <c r="N755" s="9"/>
      <c r="O755" s="10"/>
      <c r="P755" s="11"/>
      <c r="Q755" s="6">
        <f>SUMIF(R$129:R$159,$D755,T$129:T$159)</f>
        <v>0</v>
      </c>
      <c r="R755" s="9"/>
      <c r="S755" s="10"/>
      <c r="T755" s="11"/>
      <c r="U755" s="6">
        <f>SUMIF(V$129:V$159,$D755,X$129:X$159)</f>
        <v>0</v>
      </c>
      <c r="V755" s="9"/>
      <c r="W755" s="10"/>
      <c r="X755" s="11"/>
      <c r="Y755" s="6">
        <f>SUMIF(Z$129:Z$159,$D755,AB$129:AB$159)</f>
        <v>0</v>
      </c>
      <c r="Z755" s="9"/>
      <c r="AA755" s="10"/>
      <c r="AB755" s="11"/>
      <c r="AC755" s="6">
        <f>SUMIF(AD$129:AD$159,$D755,AF$129:AF$159)</f>
        <v>0</v>
      </c>
      <c r="AD755" s="9"/>
      <c r="AE755" s="10"/>
      <c r="AF755" s="11"/>
      <c r="AG755" s="6">
        <f>SUMIF(AH$129:AH$159,$D755,AJ$129:AJ$159)</f>
        <v>0</v>
      </c>
      <c r="AH755" s="9"/>
      <c r="AI755" s="10"/>
      <c r="AJ755" s="11"/>
      <c r="AK755" s="6">
        <f>SUMIF(AL$129:AL$159,$D755,AN$129:AN$159)</f>
        <v>0</v>
      </c>
      <c r="AL755" s="9"/>
      <c r="AM755" s="10"/>
      <c r="AN755" s="11"/>
      <c r="AO755" s="6">
        <f>SUMIF(AP$129:AP$159,$D755,AR$129:AR$159)</f>
        <v>0</v>
      </c>
      <c r="AP755" s="9"/>
      <c r="AQ755" s="10"/>
      <c r="AR755" s="11"/>
      <c r="AS755" s="6">
        <f>SUMIF(AT$129:AT$159,$D755,AV$129:AV$159)</f>
        <v>0</v>
      </c>
      <c r="AT755" s="9"/>
      <c r="AU755" s="10"/>
      <c r="AV755" s="11"/>
      <c r="AW755" s="6">
        <f>SUMIF(AX$129:AX$159,$D755,AZ$129:AZ$159)</f>
        <v>0</v>
      </c>
      <c r="AX755" s="9"/>
      <c r="AY755" s="10"/>
      <c r="AZ755" s="11"/>
      <c r="BA755" s="6">
        <f>SUMIF(BB$129:BB$159,$D755,BD$129:BD$159)</f>
        <v>0</v>
      </c>
      <c r="BB755" s="9"/>
      <c r="BC755" s="10"/>
      <c r="BD755" s="11"/>
      <c r="BE755" s="6">
        <f>SUMIF(BF$129:BF$159,$D755,BH$129:BH$159)</f>
        <v>0</v>
      </c>
      <c r="BF755" s="9"/>
      <c r="BG755" s="10"/>
      <c r="BH755" s="11"/>
      <c r="BI755" s="6">
        <f>SUMIF(BJ$129:BJ$159,$D755,BL$129:BL$159)</f>
        <v>0</v>
      </c>
      <c r="BJ755" s="9"/>
      <c r="BK755" s="10"/>
      <c r="BL755" s="11"/>
      <c r="BM755" s="6">
        <f>SUMIF(BN$129:BN$159,$D755,BP$129:BP$159)</f>
        <v>0</v>
      </c>
      <c r="BN755" s="9"/>
      <c r="BO755" s="10"/>
      <c r="BP755" s="11"/>
      <c r="BQ755" s="6">
        <f>SUMIF(BR$129:BR$159,$D755,BT$129:BT$159)</f>
        <v>0</v>
      </c>
      <c r="BR755" s="9"/>
      <c r="BS755" s="10"/>
      <c r="BT755" s="11"/>
      <c r="BU755" s="6">
        <f>SUMIF(BV$129:BV$159,$D755,BX$129:BX$159)</f>
        <v>0</v>
      </c>
      <c r="BV755" s="9"/>
      <c r="BW755" s="10"/>
      <c r="BX755" s="11"/>
      <c r="BY755" s="6">
        <f>SUMIF(BZ$129:BZ$159,$D755,CB$129:CB$159)</f>
        <v>0</v>
      </c>
      <c r="BZ755" s="9"/>
      <c r="CA755" s="10"/>
      <c r="CB755" s="11"/>
      <c r="CC755" s="6">
        <f>SUMIF(CD$129:CD$159,$D755,CF$129:CF$159)</f>
        <v>0</v>
      </c>
      <c r="CD755" s="9"/>
      <c r="CE755" s="10"/>
      <c r="CF755" s="11"/>
      <c r="CG755" s="6">
        <f>SUMIF(CH$129:CH$159,$D755,CJ$129:CJ$159)</f>
        <v>0</v>
      </c>
      <c r="CH755" s="9"/>
      <c r="CI755" s="10"/>
      <c r="CJ755" s="11"/>
      <c r="CK755" s="6">
        <f>SUMIF(CL$129:CL$159,$D755,CN$129:CN$159)</f>
        <v>0</v>
      </c>
      <c r="CL755" s="9"/>
      <c r="CM755" s="10"/>
      <c r="CN755" s="11"/>
      <c r="CO755" s="6">
        <f>SUMIF(CP$129:CP$159,$D755,CR$129:CR$159)</f>
        <v>0</v>
      </c>
      <c r="CP755" s="9"/>
      <c r="CQ755" s="10"/>
      <c r="CR755" s="11"/>
      <c r="CS755" s="6">
        <f>SUMIF(CT$129:CT$159,$D755,CV$129:CV$159)</f>
        <v>0</v>
      </c>
      <c r="CT755" s="9"/>
      <c r="CU755" s="10"/>
      <c r="CV755" s="11"/>
      <c r="CW755" s="6">
        <f>SUMIF(CX$129:CX$159,$D755,CZ$129:CZ$159)</f>
        <v>0</v>
      </c>
      <c r="CX755" s="9"/>
      <c r="CY755" s="10"/>
      <c r="CZ755" s="11"/>
      <c r="DA755" s="6">
        <f>SUMIF(DB$129:DB$159,$D755,DD$129:DD$159)</f>
        <v>0</v>
      </c>
      <c r="DB755" s="9"/>
      <c r="DC755" s="10"/>
      <c r="DD755" s="11"/>
      <c r="DE755" s="6">
        <f>SUMIF(DF$129:DF$159,$D755,DH$129:DH$159)</f>
        <v>0</v>
      </c>
      <c r="DF755" s="9"/>
      <c r="DG755" s="10"/>
      <c r="DH755" s="11"/>
      <c r="DI755" s="6">
        <f>SUMIF(DJ$129:DJ$159,$D755,DL$129:DL$159)</f>
        <v>0</v>
      </c>
      <c r="DJ755" s="9"/>
      <c r="DK755" s="10"/>
      <c r="DL755" s="11"/>
      <c r="DM755" s="6">
        <f>SUMIF(DN$129:DN$159,$D755,DP$129:DP$159)</f>
        <v>0</v>
      </c>
      <c r="DN755" s="9"/>
      <c r="DO755" s="10"/>
      <c r="DP755" s="11"/>
      <c r="DQ755" s="6">
        <f>SUMIF(DR$129:DR$159,$D755,DT$129:DT$159)</f>
        <v>0</v>
      </c>
      <c r="DR755" s="9"/>
      <c r="DS755" s="10"/>
      <c r="DT755" s="11"/>
      <c r="DU755" s="6">
        <f>SUMIF(DV$129:DV$159,$D755,DX$129:DX$159)</f>
        <v>0</v>
      </c>
      <c r="DV755" s="9"/>
      <c r="DW755" s="10"/>
      <c r="DX755" s="11"/>
      <c r="DY755" s="6">
        <f>SUMIF(DZ$129:DZ$159,$D755,EB$129:EB$159)</f>
        <v>0</v>
      </c>
      <c r="DZ755" s="9"/>
      <c r="EA755" s="10"/>
      <c r="EB755" s="11"/>
      <c r="EC755" s="6">
        <f>SUMIF(ED$129:ED$159,$D755,EF$129:EF$159)</f>
        <v>0</v>
      </c>
      <c r="ED755" s="9"/>
      <c r="EE755" s="10"/>
      <c r="EF755" s="11"/>
      <c r="EG755" s="6">
        <f>SUMIF(EH$129:EH$159,$D755,EJ$129:EJ$159)</f>
        <v>0</v>
      </c>
      <c r="EH755" s="9"/>
      <c r="EI755" s="10"/>
      <c r="EJ755" s="11"/>
      <c r="EK755" s="6">
        <f>SUMIF(EL$129:EL$159,$D755,EN$129:EN$159)</f>
        <v>0</v>
      </c>
      <c r="EL755" s="9"/>
      <c r="EM755" s="10"/>
      <c r="EN755" s="11"/>
      <c r="EO755" s="6">
        <f>SUMIF(EP$129:EP$159,$D755,ER$129:ER$159)</f>
        <v>0</v>
      </c>
      <c r="EP755" s="9"/>
      <c r="EQ755" s="10"/>
      <c r="ER755" s="11"/>
      <c r="ES755" s="6">
        <f>SUMIF(ET$129:ET$159,$D755,EV$129:EV$159)</f>
        <v>0</v>
      </c>
      <c r="ET755" s="9"/>
      <c r="EU755" s="10"/>
      <c r="EV755" s="11"/>
      <c r="EW755" s="6">
        <f>SUMIF(EX$129:EX$159,$D755,EZ$129:EZ$159)</f>
        <v>0</v>
      </c>
      <c r="EX755" s="9"/>
      <c r="EY755" s="10"/>
      <c r="EZ755" s="11"/>
      <c r="FA755" s="6">
        <f>SUMIF(FB$129:FB$159,$D755,FD$129:FD$159)</f>
        <v>0</v>
      </c>
      <c r="FB755" s="9"/>
      <c r="FC755" s="10"/>
      <c r="FD755" s="11"/>
      <c r="FE755" s="6">
        <f>SUMIF(FF$129:FF$159,$D755,FH$129:FH$159)</f>
        <v>0</v>
      </c>
      <c r="FF755" s="9"/>
      <c r="FG755" s="10"/>
      <c r="FH755" s="11"/>
      <c r="FI755" s="6">
        <f>SUMIF(FJ$129:FJ$159,$D755,FL$129:FL$159)</f>
        <v>0</v>
      </c>
      <c r="FJ755" s="9"/>
      <c r="FK755" s="10"/>
      <c r="FL755" s="11"/>
      <c r="FM755" s="6">
        <f>SUMIF(FN$129:FN$159,$D755,FP$129:FP$159)</f>
        <v>0</v>
      </c>
      <c r="FN755" s="9"/>
      <c r="FO755" s="10"/>
      <c r="FP755" s="11"/>
      <c r="FQ755" s="6">
        <f>SUMIF(FR$129:FR$159,$D755,FT$129:FT$159)</f>
        <v>0</v>
      </c>
      <c r="FR755" s="9"/>
      <c r="FS755" s="10"/>
      <c r="FT755" s="11"/>
      <c r="FU755" s="6">
        <f>SUMIF(FV$129:FV$159,$D755,FX$129:FX$159)</f>
        <v>0</v>
      </c>
      <c r="FV755" s="9"/>
      <c r="FW755" s="10"/>
      <c r="FX755" s="11"/>
      <c r="FY755" s="6">
        <f>SUMIF(FZ$129:FZ$159,$D755,GB$129:GB$159)</f>
        <v>0</v>
      </c>
      <c r="FZ755" s="9"/>
      <c r="GA755" s="10"/>
      <c r="GB755" s="11"/>
      <c r="GC755" s="6">
        <f>SUMIF(GD$129:GD$159,$D755,GF$129:GF$159)</f>
        <v>0</v>
      </c>
      <c r="GD755" s="9"/>
      <c r="GE755" s="10"/>
      <c r="GF755" s="11"/>
      <c r="GG755" s="6">
        <f>SUMIF(GH$129:GH$159,$D755,GJ$129:GJ$159)</f>
        <v>0</v>
      </c>
      <c r="GH755" s="9"/>
      <c r="GI755" s="10"/>
      <c r="GJ755" s="11"/>
      <c r="GK755" s="6">
        <f>SUMIF(GL$129:GL$159,$D755,GN$129:GN$159)</f>
        <v>0</v>
      </c>
      <c r="GL755" s="9"/>
      <c r="GM755" s="10"/>
      <c r="GN755" s="11"/>
      <c r="GO755" s="6">
        <f>SUMIF(GP$129:GP$159,$D755,GR$129:GR$159)</f>
        <v>0</v>
      </c>
      <c r="GP755" s="9"/>
      <c r="GQ755" s="10"/>
      <c r="GR755" s="11"/>
      <c r="GS755" s="6">
        <f>SUMIF(GT$129:GT$159,$D755,GV$129:GV$159)</f>
        <v>0</v>
      </c>
      <c r="GT755" s="9"/>
      <c r="GU755" s="10"/>
      <c r="GV755" s="20"/>
      <c r="GW755" s="19">
        <f t="shared" si="17"/>
        <v>0</v>
      </c>
      <c r="GX755" s="472"/>
      <c r="GY755" s="473"/>
    </row>
    <row r="756" spans="1:207" ht="30.75" customHeight="1">
      <c r="A756" s="210" t="s">
        <v>80</v>
      </c>
      <c r="B756" s="470"/>
      <c r="C756" s="449" t="s">
        <v>535</v>
      </c>
      <c r="D756" s="445" t="s">
        <v>489</v>
      </c>
      <c r="E756" s="206">
        <f>SUMIF(F$160:F$190,$D756,H$160:H$190)</f>
        <v>0</v>
      </c>
      <c r="F756" s="9"/>
      <c r="G756" s="10"/>
      <c r="H756" s="11"/>
      <c r="I756" s="6">
        <f>SUMIF(J$160:J$190,$D756,L$160:L$190)</f>
        <v>0</v>
      </c>
      <c r="J756" s="9"/>
      <c r="K756" s="10"/>
      <c r="L756" s="11"/>
      <c r="M756" s="6">
        <f>SUMIF(N$160:N$190,$D756,P$160:P$190)</f>
        <v>0</v>
      </c>
      <c r="N756" s="9"/>
      <c r="O756" s="10"/>
      <c r="P756" s="11"/>
      <c r="Q756" s="6">
        <f>SUMIF(R$160:R$190,$D756,T$160:T$190)</f>
        <v>0</v>
      </c>
      <c r="R756" s="9"/>
      <c r="S756" s="10"/>
      <c r="T756" s="11"/>
      <c r="U756" s="6">
        <f>SUMIF(V$160:V$190,$D756,X$160:X$190)</f>
        <v>0</v>
      </c>
      <c r="V756" s="9"/>
      <c r="W756" s="10"/>
      <c r="X756" s="11"/>
      <c r="Y756" s="6">
        <f>SUMIF(Z$160:Z$190,$D756,AB$160:AB$190)</f>
        <v>0</v>
      </c>
      <c r="Z756" s="9"/>
      <c r="AA756" s="10"/>
      <c r="AB756" s="11"/>
      <c r="AC756" s="6">
        <f>SUMIF(AD$160:AD$190,$D756,AF$160:AF$190)</f>
        <v>0</v>
      </c>
      <c r="AD756" s="9"/>
      <c r="AE756" s="10"/>
      <c r="AF756" s="11"/>
      <c r="AG756" s="6">
        <f>SUMIF(AH$160:AH$190,$D756,AJ$160:AJ$190)</f>
        <v>0</v>
      </c>
      <c r="AH756" s="9"/>
      <c r="AI756" s="10"/>
      <c r="AJ756" s="11"/>
      <c r="AK756" s="6">
        <f>SUMIF(AL$160:AL$190,$D756,AN$160:AN$190)</f>
        <v>0</v>
      </c>
      <c r="AL756" s="9"/>
      <c r="AM756" s="10"/>
      <c r="AN756" s="11"/>
      <c r="AO756" s="6">
        <f>SUMIF(AP$160:AP$190,$D756,AR$160:AR$190)</f>
        <v>0</v>
      </c>
      <c r="AP756" s="9"/>
      <c r="AQ756" s="10"/>
      <c r="AR756" s="11"/>
      <c r="AS756" s="6">
        <f>SUMIF(AT$160:AT$190,$D756,AV$160:AV$190)</f>
        <v>0</v>
      </c>
      <c r="AT756" s="9"/>
      <c r="AU756" s="10"/>
      <c r="AV756" s="11"/>
      <c r="AW756" s="6">
        <f>SUMIF(AX$160:AX$190,$D756,AZ$160:AZ$190)</f>
        <v>0</v>
      </c>
      <c r="AX756" s="9"/>
      <c r="AY756" s="10"/>
      <c r="AZ756" s="11"/>
      <c r="BA756" s="6">
        <f>SUMIF(BB$160:BB$190,$D756,BD$160:BD$190)</f>
        <v>0</v>
      </c>
      <c r="BB756" s="9"/>
      <c r="BC756" s="10"/>
      <c r="BD756" s="11"/>
      <c r="BE756" s="6">
        <f>SUMIF(BF$160:BF$190,$D756,BH$160:BH$190)</f>
        <v>0</v>
      </c>
      <c r="BF756" s="9"/>
      <c r="BG756" s="10"/>
      <c r="BH756" s="11"/>
      <c r="BI756" s="6">
        <f>SUMIF(BJ$160:BJ$190,$D756,BL$160:BL$190)</f>
        <v>0</v>
      </c>
      <c r="BJ756" s="9"/>
      <c r="BK756" s="10"/>
      <c r="BL756" s="11"/>
      <c r="BM756" s="6">
        <f>SUMIF(BN$160:BN$190,$D756,BP$160:BP$190)</f>
        <v>0</v>
      </c>
      <c r="BN756" s="9"/>
      <c r="BO756" s="10"/>
      <c r="BP756" s="11"/>
      <c r="BQ756" s="6">
        <f>SUMIF(BR$160:BR$190,$D756,BT$160:BT$190)</f>
        <v>0</v>
      </c>
      <c r="BR756" s="9"/>
      <c r="BS756" s="10"/>
      <c r="BT756" s="11"/>
      <c r="BU756" s="6">
        <f>SUMIF(BV$160:BV$190,$D756,BX$160:BX$190)</f>
        <v>0</v>
      </c>
      <c r="BV756" s="9"/>
      <c r="BW756" s="10"/>
      <c r="BX756" s="11"/>
      <c r="BY756" s="6">
        <f>SUMIF(BZ$160:BZ$190,$D756,CB$160:CB$190)</f>
        <v>0</v>
      </c>
      <c r="BZ756" s="9"/>
      <c r="CA756" s="10"/>
      <c r="CB756" s="11"/>
      <c r="CC756" s="6">
        <f>SUMIF(CD$160:CD$190,$D756,CF$160:CF$190)</f>
        <v>0</v>
      </c>
      <c r="CD756" s="9"/>
      <c r="CE756" s="10"/>
      <c r="CF756" s="11"/>
      <c r="CG756" s="6">
        <f>SUMIF(CH$160:CH$190,$D756,CJ$160:CJ$190)</f>
        <v>0</v>
      </c>
      <c r="CH756" s="9"/>
      <c r="CI756" s="10"/>
      <c r="CJ756" s="11"/>
      <c r="CK756" s="6">
        <f>SUMIF(CL$160:CL$190,$D756,CN$160:CN$190)</f>
        <v>0</v>
      </c>
      <c r="CL756" s="9"/>
      <c r="CM756" s="10"/>
      <c r="CN756" s="11"/>
      <c r="CO756" s="6">
        <f>SUMIF(CP$160:CP$190,$D756,CR$160:CR$190)</f>
        <v>0</v>
      </c>
      <c r="CP756" s="9"/>
      <c r="CQ756" s="10"/>
      <c r="CR756" s="11"/>
      <c r="CS756" s="6">
        <f>SUMIF(CT$160:CT$190,$D756,CV$160:CV$190)</f>
        <v>0</v>
      </c>
      <c r="CT756" s="9"/>
      <c r="CU756" s="10"/>
      <c r="CV756" s="11"/>
      <c r="CW756" s="6">
        <f>SUMIF(CX$160:CX$190,$D756,CZ$160:CZ$190)</f>
        <v>0</v>
      </c>
      <c r="CX756" s="9"/>
      <c r="CY756" s="10"/>
      <c r="CZ756" s="11"/>
      <c r="DA756" s="6">
        <f>SUMIF(DB$160:DB$190,$D756,DD$160:DD$190)</f>
        <v>0</v>
      </c>
      <c r="DB756" s="9"/>
      <c r="DC756" s="10"/>
      <c r="DD756" s="11"/>
      <c r="DE756" s="6">
        <f>SUMIF(DF$160:DF$190,$D756,DH$160:DH$190)</f>
        <v>0</v>
      </c>
      <c r="DF756" s="9"/>
      <c r="DG756" s="10"/>
      <c r="DH756" s="11"/>
      <c r="DI756" s="6">
        <f>SUMIF(DJ$160:DJ$190,$D756,DL$160:DL$190)</f>
        <v>0</v>
      </c>
      <c r="DJ756" s="9"/>
      <c r="DK756" s="10"/>
      <c r="DL756" s="11"/>
      <c r="DM756" s="6">
        <f>SUMIF(DN$160:DN$190,$D756,DP$160:DP$190)</f>
        <v>0</v>
      </c>
      <c r="DN756" s="9"/>
      <c r="DO756" s="10"/>
      <c r="DP756" s="11"/>
      <c r="DQ756" s="6">
        <f>SUMIF(DR$160:DR$190,$D756,DT$160:DT$190)</f>
        <v>0</v>
      </c>
      <c r="DR756" s="9"/>
      <c r="DS756" s="10"/>
      <c r="DT756" s="11"/>
      <c r="DU756" s="6">
        <f>SUMIF(DV$160:DV$190,$D756,DX$160:DX$190)</f>
        <v>0</v>
      </c>
      <c r="DV756" s="9"/>
      <c r="DW756" s="10"/>
      <c r="DX756" s="11"/>
      <c r="DY756" s="6">
        <f>SUMIF(DZ$160:DZ$190,$D756,EB$160:EB$190)</f>
        <v>0</v>
      </c>
      <c r="DZ756" s="9"/>
      <c r="EA756" s="10"/>
      <c r="EB756" s="11"/>
      <c r="EC756" s="6">
        <f>SUMIF(ED$160:ED$190,$D756,EF$160:EF$190)</f>
        <v>0</v>
      </c>
      <c r="ED756" s="9"/>
      <c r="EE756" s="10"/>
      <c r="EF756" s="11"/>
      <c r="EG756" s="6">
        <f>SUMIF(EH$160:EH$190,$D756,EJ$160:EJ$190)</f>
        <v>0</v>
      </c>
      <c r="EH756" s="9"/>
      <c r="EI756" s="10"/>
      <c r="EJ756" s="11"/>
      <c r="EK756" s="6">
        <f>SUMIF(EL$160:EL$190,$D756,EN$160:EN$190)</f>
        <v>0</v>
      </c>
      <c r="EL756" s="9"/>
      <c r="EM756" s="10"/>
      <c r="EN756" s="11"/>
      <c r="EO756" s="6">
        <f>SUMIF(EP$160:EP$190,$D756,ER$160:ER$190)</f>
        <v>0</v>
      </c>
      <c r="EP756" s="9"/>
      <c r="EQ756" s="10"/>
      <c r="ER756" s="11"/>
      <c r="ES756" s="6">
        <f>SUMIF(ET$160:ET$190,$D756,EV$160:EV$190)</f>
        <v>0</v>
      </c>
      <c r="ET756" s="9"/>
      <c r="EU756" s="10"/>
      <c r="EV756" s="11"/>
      <c r="EW756" s="6">
        <f>SUMIF(EX$160:EX$190,$D756,EZ$160:EZ$190)</f>
        <v>0</v>
      </c>
      <c r="EX756" s="9"/>
      <c r="EY756" s="10"/>
      <c r="EZ756" s="11"/>
      <c r="FA756" s="6">
        <f>SUMIF(FB$160:FB$190,$D756,FD$160:FD$190)</f>
        <v>0</v>
      </c>
      <c r="FB756" s="9"/>
      <c r="FC756" s="10"/>
      <c r="FD756" s="11"/>
      <c r="FE756" s="6">
        <f>SUMIF(FF$160:FF$190,$D756,FH$160:FH$190)</f>
        <v>0</v>
      </c>
      <c r="FF756" s="9"/>
      <c r="FG756" s="10"/>
      <c r="FH756" s="11"/>
      <c r="FI756" s="6">
        <f>SUMIF(FJ$160:FJ$190,$D756,FL$160:FL$190)</f>
        <v>0</v>
      </c>
      <c r="FJ756" s="9"/>
      <c r="FK756" s="10"/>
      <c r="FL756" s="11"/>
      <c r="FM756" s="6">
        <f>SUMIF(FN$160:FN$190,$D756,FP$160:FP$190)</f>
        <v>0</v>
      </c>
      <c r="FN756" s="9"/>
      <c r="FO756" s="10"/>
      <c r="FP756" s="11"/>
      <c r="FQ756" s="6">
        <f>SUMIF(FR$160:FR$190,$D756,FT$160:FT$190)</f>
        <v>0</v>
      </c>
      <c r="FR756" s="9"/>
      <c r="FS756" s="10"/>
      <c r="FT756" s="11"/>
      <c r="FU756" s="6">
        <f>SUMIF(FV$160:FV$190,$D756,FX$160:FX$190)</f>
        <v>0</v>
      </c>
      <c r="FV756" s="9"/>
      <c r="FW756" s="10"/>
      <c r="FX756" s="11"/>
      <c r="FY756" s="6">
        <f>SUMIF(FZ$160:FZ$190,$D756,GB$160:GB$190)</f>
        <v>0</v>
      </c>
      <c r="FZ756" s="9"/>
      <c r="GA756" s="10"/>
      <c r="GB756" s="11"/>
      <c r="GC756" s="6">
        <f>SUMIF(GD$160:GD$190,$D756,GF$160:GF$190)</f>
        <v>0</v>
      </c>
      <c r="GD756" s="9"/>
      <c r="GE756" s="10"/>
      <c r="GF756" s="11"/>
      <c r="GG756" s="6">
        <f>SUMIF(GH$160:GH$190,$D756,GJ$160:GJ$190)</f>
        <v>0</v>
      </c>
      <c r="GH756" s="9"/>
      <c r="GI756" s="10"/>
      <c r="GJ756" s="11"/>
      <c r="GK756" s="6">
        <f>SUMIF(GL$160:GL$190,$D756,GN$160:GN$190)</f>
        <v>0</v>
      </c>
      <c r="GL756" s="9"/>
      <c r="GM756" s="10"/>
      <c r="GN756" s="11"/>
      <c r="GO756" s="6">
        <f>SUMIF(GP$160:GP$190,$D756,GR$160:GR$190)</f>
        <v>0</v>
      </c>
      <c r="GP756" s="9"/>
      <c r="GQ756" s="10"/>
      <c r="GR756" s="11"/>
      <c r="GS756" s="6">
        <f>SUMIF(GT$160:GT$190,$D756,GV$160:GV$190)</f>
        <v>0</v>
      </c>
      <c r="GT756" s="9"/>
      <c r="GU756" s="10"/>
      <c r="GV756" s="20"/>
      <c r="GW756" s="19">
        <f t="shared" si="17"/>
        <v>0</v>
      </c>
      <c r="GX756" s="472"/>
      <c r="GY756" s="473"/>
    </row>
    <row r="757" spans="1:207" ht="30.75" customHeight="1">
      <c r="A757" s="210" t="s">
        <v>81</v>
      </c>
      <c r="B757" s="470"/>
      <c r="C757" s="449" t="s">
        <v>535</v>
      </c>
      <c r="D757" s="445" t="s">
        <v>489</v>
      </c>
      <c r="E757" s="206">
        <f>SUMIF(F$191:F$221,$D757,H$191:H$221)</f>
        <v>0</v>
      </c>
      <c r="F757" s="9"/>
      <c r="G757" s="10"/>
      <c r="H757" s="11"/>
      <c r="I757" s="6">
        <f>SUMIF(J$191:J$221,$D757,L$191:L$221)</f>
        <v>0</v>
      </c>
      <c r="J757" s="9"/>
      <c r="K757" s="10"/>
      <c r="L757" s="11"/>
      <c r="M757" s="6">
        <f>SUMIF(N$191:N$221,$D757,P$191:P$221)</f>
        <v>0</v>
      </c>
      <c r="N757" s="9"/>
      <c r="O757" s="10"/>
      <c r="P757" s="11"/>
      <c r="Q757" s="6">
        <f>SUMIF(R$191:R$221,$D757,T$191:T$221)</f>
        <v>0</v>
      </c>
      <c r="R757" s="9"/>
      <c r="S757" s="10"/>
      <c r="T757" s="11"/>
      <c r="U757" s="6">
        <f>SUMIF(V$191:V$221,$D757,X$191:X$221)</f>
        <v>0</v>
      </c>
      <c r="V757" s="9"/>
      <c r="W757" s="10"/>
      <c r="X757" s="11"/>
      <c r="Y757" s="6">
        <f>SUMIF(Z$191:Z$221,$D757,AB$191:AB$221)</f>
        <v>0</v>
      </c>
      <c r="Z757" s="9"/>
      <c r="AA757" s="10"/>
      <c r="AB757" s="11"/>
      <c r="AC757" s="6">
        <f>SUMIF(AD$191:AD$221,$D757,AF$191:AF$221)</f>
        <v>0</v>
      </c>
      <c r="AD757" s="9"/>
      <c r="AE757" s="10"/>
      <c r="AF757" s="11"/>
      <c r="AG757" s="6">
        <f>SUMIF(AH$191:AH$221,$D757,AJ$191:AJ$221)</f>
        <v>0</v>
      </c>
      <c r="AH757" s="9"/>
      <c r="AI757" s="10"/>
      <c r="AJ757" s="11"/>
      <c r="AK757" s="6">
        <f>SUMIF(AL$191:AL$221,$D757,AN$191:AN$221)</f>
        <v>0</v>
      </c>
      <c r="AL757" s="9"/>
      <c r="AM757" s="10"/>
      <c r="AN757" s="11"/>
      <c r="AO757" s="6">
        <f>SUMIF(AP$191:AP$221,$D757,AR$191:AR$221)</f>
        <v>0</v>
      </c>
      <c r="AP757" s="9"/>
      <c r="AQ757" s="10"/>
      <c r="AR757" s="11"/>
      <c r="AS757" s="6">
        <f>SUMIF(AT$191:AT$221,$D757,AV$191:AV$221)</f>
        <v>0</v>
      </c>
      <c r="AT757" s="9"/>
      <c r="AU757" s="10"/>
      <c r="AV757" s="11"/>
      <c r="AW757" s="6">
        <f>SUMIF(AX$191:AX$221,$D757,AZ$191:AZ$221)</f>
        <v>0</v>
      </c>
      <c r="AX757" s="9"/>
      <c r="AY757" s="10"/>
      <c r="AZ757" s="11"/>
      <c r="BA757" s="6">
        <f>SUMIF(BB$191:BB$221,$D757,BD$191:BD$221)</f>
        <v>0</v>
      </c>
      <c r="BB757" s="9"/>
      <c r="BC757" s="10"/>
      <c r="BD757" s="11"/>
      <c r="BE757" s="6">
        <f>SUMIF(BF$191:BF$221,$D757,BH$191:BH$221)</f>
        <v>0</v>
      </c>
      <c r="BF757" s="9"/>
      <c r="BG757" s="10"/>
      <c r="BH757" s="11"/>
      <c r="BI757" s="6">
        <f>SUMIF(BJ$191:BJ$221,$D757,BL$191:BL$221)</f>
        <v>0</v>
      </c>
      <c r="BJ757" s="9"/>
      <c r="BK757" s="10"/>
      <c r="BL757" s="11"/>
      <c r="BM757" s="6">
        <f>SUMIF(BN$191:BN$221,$D757,BP$191:BP$221)</f>
        <v>0</v>
      </c>
      <c r="BN757" s="9"/>
      <c r="BO757" s="10"/>
      <c r="BP757" s="11"/>
      <c r="BQ757" s="6">
        <f>SUMIF(BR$191:BR$221,$D757,BT$191:BT$221)</f>
        <v>0</v>
      </c>
      <c r="BR757" s="9"/>
      <c r="BS757" s="10"/>
      <c r="BT757" s="11"/>
      <c r="BU757" s="6">
        <f>SUMIF(BV$191:BV$221,$D757,BX$191:BX$221)</f>
        <v>0</v>
      </c>
      <c r="BV757" s="9"/>
      <c r="BW757" s="10"/>
      <c r="BX757" s="11"/>
      <c r="BY757" s="6">
        <f>SUMIF(BZ$191:BZ$221,$D757,CB$191:CB$221)</f>
        <v>0</v>
      </c>
      <c r="BZ757" s="9"/>
      <c r="CA757" s="10"/>
      <c r="CB757" s="11"/>
      <c r="CC757" s="6">
        <f>SUMIF(CD$191:CD$221,$D757,CF$191:CF$221)</f>
        <v>0</v>
      </c>
      <c r="CD757" s="9"/>
      <c r="CE757" s="10"/>
      <c r="CF757" s="11"/>
      <c r="CG757" s="6">
        <f>SUMIF(CH$191:CH$221,$D757,CJ$191:CJ$221)</f>
        <v>0</v>
      </c>
      <c r="CH757" s="9"/>
      <c r="CI757" s="10"/>
      <c r="CJ757" s="11"/>
      <c r="CK757" s="6">
        <f>SUMIF(CL$191:CL$221,$D757,CN$191:CN$221)</f>
        <v>0</v>
      </c>
      <c r="CL757" s="9"/>
      <c r="CM757" s="10"/>
      <c r="CN757" s="11"/>
      <c r="CO757" s="6">
        <f>SUMIF(CP$191:CP$221,$D757,CR$191:CR$221)</f>
        <v>0</v>
      </c>
      <c r="CP757" s="9"/>
      <c r="CQ757" s="10"/>
      <c r="CR757" s="11"/>
      <c r="CS757" s="6">
        <f>SUMIF(CT$191:CT$221,$D757,CV$191:CV$221)</f>
        <v>0</v>
      </c>
      <c r="CT757" s="9"/>
      <c r="CU757" s="10"/>
      <c r="CV757" s="11"/>
      <c r="CW757" s="6">
        <f>SUMIF(CX$191:CX$221,$D757,CZ$191:CZ$221)</f>
        <v>0</v>
      </c>
      <c r="CX757" s="9"/>
      <c r="CY757" s="10"/>
      <c r="CZ757" s="11"/>
      <c r="DA757" s="6">
        <f>SUMIF(DB$191:DB$221,$D757,DD$191:DD$221)</f>
        <v>0</v>
      </c>
      <c r="DB757" s="9"/>
      <c r="DC757" s="10"/>
      <c r="DD757" s="11"/>
      <c r="DE757" s="6">
        <f>SUMIF(DF$191:DF$221,$D757,DH$191:DH$221)</f>
        <v>0</v>
      </c>
      <c r="DF757" s="9"/>
      <c r="DG757" s="10"/>
      <c r="DH757" s="11"/>
      <c r="DI757" s="6">
        <f>SUMIF(DJ$191:DJ$221,$D757,DL$191:DL$221)</f>
        <v>0</v>
      </c>
      <c r="DJ757" s="9"/>
      <c r="DK757" s="10"/>
      <c r="DL757" s="11"/>
      <c r="DM757" s="6">
        <f>SUMIF(DN$191:DN$221,$D757,DP$191:DP$221)</f>
        <v>0</v>
      </c>
      <c r="DN757" s="9"/>
      <c r="DO757" s="10"/>
      <c r="DP757" s="11"/>
      <c r="DQ757" s="6">
        <f>SUMIF(DR$191:DR$221,$D757,DT$191:DT$221)</f>
        <v>0</v>
      </c>
      <c r="DR757" s="9"/>
      <c r="DS757" s="10"/>
      <c r="DT757" s="11"/>
      <c r="DU757" s="6">
        <f>SUMIF(DV$191:DV$221,$D757,DX$191:DX$221)</f>
        <v>0</v>
      </c>
      <c r="DV757" s="9"/>
      <c r="DW757" s="10"/>
      <c r="DX757" s="11"/>
      <c r="DY757" s="6">
        <f>SUMIF(DZ$191:DZ$221,$D757,EB$191:EB$221)</f>
        <v>0</v>
      </c>
      <c r="DZ757" s="9"/>
      <c r="EA757" s="10"/>
      <c r="EB757" s="11"/>
      <c r="EC757" s="6">
        <f>SUMIF(ED$191:ED$221,$D757,EF$191:EF$221)</f>
        <v>0</v>
      </c>
      <c r="ED757" s="9"/>
      <c r="EE757" s="10"/>
      <c r="EF757" s="11"/>
      <c r="EG757" s="6">
        <f>SUMIF(EH$191:EH$221,$D757,EJ$191:EJ$221)</f>
        <v>0</v>
      </c>
      <c r="EH757" s="9"/>
      <c r="EI757" s="10"/>
      <c r="EJ757" s="11"/>
      <c r="EK757" s="6">
        <f>SUMIF(EL$191:EL$221,$D757,EN$191:EN$221)</f>
        <v>0</v>
      </c>
      <c r="EL757" s="9"/>
      <c r="EM757" s="10"/>
      <c r="EN757" s="11"/>
      <c r="EO757" s="6">
        <f>SUMIF(EP$191:EP$221,$D757,ER$191:ER$221)</f>
        <v>0</v>
      </c>
      <c r="EP757" s="9"/>
      <c r="EQ757" s="10"/>
      <c r="ER757" s="11"/>
      <c r="ES757" s="6">
        <f>SUMIF(ET$191:ET$221,$D757,EV$191:EV$221)</f>
        <v>0</v>
      </c>
      <c r="ET757" s="9"/>
      <c r="EU757" s="10"/>
      <c r="EV757" s="11"/>
      <c r="EW757" s="6">
        <f>SUMIF(EX$191:EX$221,$D757,EZ$191:EZ$221)</f>
        <v>0</v>
      </c>
      <c r="EX757" s="9"/>
      <c r="EY757" s="10"/>
      <c r="EZ757" s="11"/>
      <c r="FA757" s="6">
        <f>SUMIF(FB$191:FB$221,$D757,FD$191:FD$221)</f>
        <v>0</v>
      </c>
      <c r="FB757" s="9"/>
      <c r="FC757" s="10"/>
      <c r="FD757" s="11"/>
      <c r="FE757" s="6">
        <f>SUMIF(FF$191:FF$221,$D757,FH$191:FH$221)</f>
        <v>0</v>
      </c>
      <c r="FF757" s="9"/>
      <c r="FG757" s="10"/>
      <c r="FH757" s="11"/>
      <c r="FI757" s="6">
        <f>SUMIF(FJ$191:FJ$221,$D757,FL$191:FL$221)</f>
        <v>0</v>
      </c>
      <c r="FJ757" s="9"/>
      <c r="FK757" s="10"/>
      <c r="FL757" s="11"/>
      <c r="FM757" s="6">
        <f>SUMIF(FN$191:FN$221,$D757,FP$191:FP$221)</f>
        <v>0</v>
      </c>
      <c r="FN757" s="9"/>
      <c r="FO757" s="10"/>
      <c r="FP757" s="11"/>
      <c r="FQ757" s="6">
        <f>SUMIF(FR$191:FR$221,$D757,FT$191:FT$221)</f>
        <v>0</v>
      </c>
      <c r="FR757" s="9"/>
      <c r="FS757" s="10"/>
      <c r="FT757" s="11"/>
      <c r="FU757" s="6">
        <f>SUMIF(FV$191:FV$221,$D757,FX$191:FX$221)</f>
        <v>0</v>
      </c>
      <c r="FV757" s="9"/>
      <c r="FW757" s="10"/>
      <c r="FX757" s="11"/>
      <c r="FY757" s="6">
        <f>SUMIF(FZ$191:FZ$221,$D757,GB$191:GB$221)</f>
        <v>0</v>
      </c>
      <c r="FZ757" s="9"/>
      <c r="GA757" s="10"/>
      <c r="GB757" s="11"/>
      <c r="GC757" s="6">
        <f>SUMIF(GD$191:GD$221,$D757,GF$191:GF$221)</f>
        <v>0</v>
      </c>
      <c r="GD757" s="9"/>
      <c r="GE757" s="10"/>
      <c r="GF757" s="11"/>
      <c r="GG757" s="6">
        <f>SUMIF(GH$191:GH$221,$D757,GJ$191:GJ$221)</f>
        <v>0</v>
      </c>
      <c r="GH757" s="9"/>
      <c r="GI757" s="10"/>
      <c r="GJ757" s="11"/>
      <c r="GK757" s="6">
        <f>SUMIF(GL$191:GL$221,$D757,GN$191:GN$221)</f>
        <v>0</v>
      </c>
      <c r="GL757" s="9"/>
      <c r="GM757" s="10"/>
      <c r="GN757" s="11"/>
      <c r="GO757" s="6">
        <f>SUMIF(GP$191:GP$221,$D757,GR$191:GR$221)</f>
        <v>0</v>
      </c>
      <c r="GP757" s="9"/>
      <c r="GQ757" s="10"/>
      <c r="GR757" s="11"/>
      <c r="GS757" s="6">
        <f>SUMIF(GT$191:GT$221,$D757,GV$191:GV$221)</f>
        <v>0</v>
      </c>
      <c r="GT757" s="9"/>
      <c r="GU757" s="10"/>
      <c r="GV757" s="20"/>
      <c r="GW757" s="19">
        <f t="shared" si="17"/>
        <v>0</v>
      </c>
      <c r="GX757" s="472"/>
      <c r="GY757" s="473"/>
    </row>
    <row r="758" spans="1:207" ht="30.75" customHeight="1">
      <c r="A758" s="210" t="s">
        <v>82</v>
      </c>
      <c r="B758" s="470"/>
      <c r="C758" s="449" t="s">
        <v>535</v>
      </c>
      <c r="D758" s="445" t="s">
        <v>489</v>
      </c>
      <c r="E758" s="206">
        <f>SUMIF(F$222:F$252,$D758,H$222:H$252)</f>
        <v>0</v>
      </c>
      <c r="F758" s="9"/>
      <c r="G758" s="10"/>
      <c r="H758" s="11"/>
      <c r="I758" s="6">
        <f>SUMIF(J$222:J$252,$D758,L$222:L$252)</f>
        <v>0</v>
      </c>
      <c r="J758" s="9"/>
      <c r="K758" s="10"/>
      <c r="L758" s="11"/>
      <c r="M758" s="6">
        <f>SUMIF(N$222:N$252,$D758,P$222:P$252)</f>
        <v>0</v>
      </c>
      <c r="N758" s="9"/>
      <c r="O758" s="10"/>
      <c r="P758" s="11"/>
      <c r="Q758" s="6">
        <f>SUMIF(R$222:R$252,$D758,T$222:T$252)</f>
        <v>0</v>
      </c>
      <c r="R758" s="9"/>
      <c r="S758" s="10"/>
      <c r="T758" s="11"/>
      <c r="U758" s="6">
        <f>SUMIF(V$222:V$252,$D758,X$222:X$252)</f>
        <v>0</v>
      </c>
      <c r="V758" s="9"/>
      <c r="W758" s="10"/>
      <c r="X758" s="11"/>
      <c r="Y758" s="6">
        <f>SUMIF(Z$222:Z$252,$D758,AB$222:AB$252)</f>
        <v>0</v>
      </c>
      <c r="Z758" s="9"/>
      <c r="AA758" s="10"/>
      <c r="AB758" s="11"/>
      <c r="AC758" s="6">
        <f>SUMIF(AD$222:AD$252,$D758,AF$222:AF$252)</f>
        <v>0</v>
      </c>
      <c r="AD758" s="9"/>
      <c r="AE758" s="10"/>
      <c r="AF758" s="11"/>
      <c r="AG758" s="6">
        <f>SUMIF(AH$222:AH$252,$D758,AJ$222:AJ$252)</f>
        <v>0</v>
      </c>
      <c r="AH758" s="9"/>
      <c r="AI758" s="10"/>
      <c r="AJ758" s="11"/>
      <c r="AK758" s="6">
        <f>SUMIF(AL$222:AL$252,$D758,AN$222:AN$252)</f>
        <v>0</v>
      </c>
      <c r="AL758" s="9"/>
      <c r="AM758" s="10"/>
      <c r="AN758" s="11"/>
      <c r="AO758" s="6">
        <f>SUMIF(AP$222:AP$252,$D758,AR$222:AR$252)</f>
        <v>0</v>
      </c>
      <c r="AP758" s="9"/>
      <c r="AQ758" s="10"/>
      <c r="AR758" s="11"/>
      <c r="AS758" s="6">
        <f>SUMIF(AT$222:AT$252,$D758,AV$222:AV$252)</f>
        <v>0</v>
      </c>
      <c r="AT758" s="9"/>
      <c r="AU758" s="10"/>
      <c r="AV758" s="11"/>
      <c r="AW758" s="6">
        <f>SUMIF(AX$222:AX$252,$D758,AZ$222:AZ$252)</f>
        <v>0</v>
      </c>
      <c r="AX758" s="9"/>
      <c r="AY758" s="10"/>
      <c r="AZ758" s="11"/>
      <c r="BA758" s="6">
        <f>SUMIF(BB$222:BB$252,$D758,BD$222:BD$252)</f>
        <v>0</v>
      </c>
      <c r="BB758" s="9"/>
      <c r="BC758" s="10"/>
      <c r="BD758" s="11"/>
      <c r="BE758" s="6">
        <f>SUMIF(BF$222:BF$252,$D758,BH$222:BH$252)</f>
        <v>0</v>
      </c>
      <c r="BF758" s="9"/>
      <c r="BG758" s="10"/>
      <c r="BH758" s="11"/>
      <c r="BI758" s="6">
        <f>SUMIF(BJ$222:BJ$252,$D758,BL$222:BL$252)</f>
        <v>0</v>
      </c>
      <c r="BJ758" s="9"/>
      <c r="BK758" s="10"/>
      <c r="BL758" s="11"/>
      <c r="BM758" s="6">
        <f>SUMIF(BN$222:BN$252,$D758,BP$222:BP$252)</f>
        <v>0</v>
      </c>
      <c r="BN758" s="9"/>
      <c r="BO758" s="10"/>
      <c r="BP758" s="11"/>
      <c r="BQ758" s="6">
        <f>SUMIF(BR$222:BR$252,$D758,BT$222:BT$252)</f>
        <v>0</v>
      </c>
      <c r="BR758" s="9"/>
      <c r="BS758" s="10"/>
      <c r="BT758" s="11"/>
      <c r="BU758" s="6">
        <f>SUMIF(BV$222:BV$252,$D758,BX$222:BX$252)</f>
        <v>0</v>
      </c>
      <c r="BV758" s="9"/>
      <c r="BW758" s="10"/>
      <c r="BX758" s="11"/>
      <c r="BY758" s="6">
        <f>SUMIF(BZ$222:BZ$252,$D758,CB$222:CB$252)</f>
        <v>0</v>
      </c>
      <c r="BZ758" s="9"/>
      <c r="CA758" s="10"/>
      <c r="CB758" s="11"/>
      <c r="CC758" s="6">
        <f>SUMIF(CD$222:CD$252,$D758,CF$222:CF$252)</f>
        <v>0</v>
      </c>
      <c r="CD758" s="9"/>
      <c r="CE758" s="10"/>
      <c r="CF758" s="11"/>
      <c r="CG758" s="6">
        <f>SUMIF(CH$222:CH$252,$D758,CJ$222:CJ$252)</f>
        <v>0</v>
      </c>
      <c r="CH758" s="9"/>
      <c r="CI758" s="10"/>
      <c r="CJ758" s="11"/>
      <c r="CK758" s="6">
        <f>SUMIF(CL$222:CL$252,$D758,CN$222:CN$252)</f>
        <v>0</v>
      </c>
      <c r="CL758" s="9"/>
      <c r="CM758" s="10"/>
      <c r="CN758" s="11"/>
      <c r="CO758" s="6">
        <f>SUMIF(CP$222:CP$252,$D758,CR$222:CR$252)</f>
        <v>0</v>
      </c>
      <c r="CP758" s="9"/>
      <c r="CQ758" s="10"/>
      <c r="CR758" s="11"/>
      <c r="CS758" s="6">
        <f>SUMIF(CT$222:CT$252,$D758,CV$222:CV$252)</f>
        <v>0</v>
      </c>
      <c r="CT758" s="9"/>
      <c r="CU758" s="10"/>
      <c r="CV758" s="11"/>
      <c r="CW758" s="6">
        <f>SUMIF(CX$222:CX$252,$D758,CZ$222:CZ$252)</f>
        <v>0</v>
      </c>
      <c r="CX758" s="9"/>
      <c r="CY758" s="10"/>
      <c r="CZ758" s="11"/>
      <c r="DA758" s="6">
        <f>SUMIF(DB$222:DB$252,$D758,DD$222:DD$252)</f>
        <v>0</v>
      </c>
      <c r="DB758" s="9"/>
      <c r="DC758" s="10"/>
      <c r="DD758" s="11"/>
      <c r="DE758" s="6">
        <f>SUMIF(DF$222:DF$252,$D758,DH$222:DH$252)</f>
        <v>0</v>
      </c>
      <c r="DF758" s="9"/>
      <c r="DG758" s="10"/>
      <c r="DH758" s="11"/>
      <c r="DI758" s="6">
        <f>SUMIF(DJ$222:DJ$252,$D758,DL$222:DL$252)</f>
        <v>0</v>
      </c>
      <c r="DJ758" s="9"/>
      <c r="DK758" s="10"/>
      <c r="DL758" s="11"/>
      <c r="DM758" s="6">
        <f>SUMIF(DN$222:DN$252,$D758,DP$222:DP$252)</f>
        <v>0</v>
      </c>
      <c r="DN758" s="9"/>
      <c r="DO758" s="10"/>
      <c r="DP758" s="11"/>
      <c r="DQ758" s="6">
        <f>SUMIF(DR$222:DR$252,$D758,DT$222:DT$252)</f>
        <v>0</v>
      </c>
      <c r="DR758" s="9"/>
      <c r="DS758" s="10"/>
      <c r="DT758" s="11"/>
      <c r="DU758" s="6">
        <f>SUMIF(DV$222:DV$252,$D758,DX$222:DX$252)</f>
        <v>0</v>
      </c>
      <c r="DV758" s="9"/>
      <c r="DW758" s="10"/>
      <c r="DX758" s="11"/>
      <c r="DY758" s="6">
        <f>SUMIF(DZ$222:DZ$252,$D758,EB$222:EB$252)</f>
        <v>0</v>
      </c>
      <c r="DZ758" s="9"/>
      <c r="EA758" s="10"/>
      <c r="EB758" s="11"/>
      <c r="EC758" s="6">
        <f>SUMIF(ED$222:ED$252,$D758,EF$222:EF$252)</f>
        <v>0</v>
      </c>
      <c r="ED758" s="9"/>
      <c r="EE758" s="10"/>
      <c r="EF758" s="11"/>
      <c r="EG758" s="6">
        <f>SUMIF(EH$222:EH$252,$D758,EJ$222:EJ$252)</f>
        <v>0</v>
      </c>
      <c r="EH758" s="9"/>
      <c r="EI758" s="10"/>
      <c r="EJ758" s="11"/>
      <c r="EK758" s="6">
        <f>SUMIF(EL$222:EL$252,$D758,EN$222:EN$252)</f>
        <v>0</v>
      </c>
      <c r="EL758" s="9"/>
      <c r="EM758" s="10"/>
      <c r="EN758" s="11"/>
      <c r="EO758" s="6">
        <f>SUMIF(EP$222:EP$252,$D758,ER$222:ER$252)</f>
        <v>0</v>
      </c>
      <c r="EP758" s="9"/>
      <c r="EQ758" s="10"/>
      <c r="ER758" s="11"/>
      <c r="ES758" s="6">
        <f>SUMIF(ET$222:ET$252,$D758,EV$222:EV$252)</f>
        <v>0</v>
      </c>
      <c r="ET758" s="9"/>
      <c r="EU758" s="10"/>
      <c r="EV758" s="11"/>
      <c r="EW758" s="6">
        <f>SUMIF(EX$222:EX$252,$D758,EZ$222:EZ$252)</f>
        <v>0</v>
      </c>
      <c r="EX758" s="9"/>
      <c r="EY758" s="10"/>
      <c r="EZ758" s="11"/>
      <c r="FA758" s="6">
        <f>SUMIF(FB$222:FB$252,$D758,FD$222:FD$252)</f>
        <v>0</v>
      </c>
      <c r="FB758" s="9"/>
      <c r="FC758" s="10"/>
      <c r="FD758" s="11"/>
      <c r="FE758" s="6">
        <f>SUMIF(FF$222:FF$252,$D758,FH$222:FH$252)</f>
        <v>0</v>
      </c>
      <c r="FF758" s="9"/>
      <c r="FG758" s="10"/>
      <c r="FH758" s="11"/>
      <c r="FI758" s="6">
        <f>SUMIF(FJ$222:FJ$252,$D758,FL$222:FL$252)</f>
        <v>0</v>
      </c>
      <c r="FJ758" s="9"/>
      <c r="FK758" s="10"/>
      <c r="FL758" s="11"/>
      <c r="FM758" s="6">
        <f>SUMIF(FN$222:FN$252,$D758,FP$222:FP$252)</f>
        <v>0</v>
      </c>
      <c r="FN758" s="9"/>
      <c r="FO758" s="10"/>
      <c r="FP758" s="11"/>
      <c r="FQ758" s="6">
        <f>SUMIF(FR$222:FR$252,$D758,FT$222:FT$252)</f>
        <v>0</v>
      </c>
      <c r="FR758" s="9"/>
      <c r="FS758" s="10"/>
      <c r="FT758" s="11"/>
      <c r="FU758" s="6">
        <f>SUMIF(FV$222:FV$252,$D758,FX$222:FX$252)</f>
        <v>0</v>
      </c>
      <c r="FV758" s="9"/>
      <c r="FW758" s="10"/>
      <c r="FX758" s="11"/>
      <c r="FY758" s="6">
        <f>SUMIF(FZ$222:FZ$252,$D758,GB$222:GB$252)</f>
        <v>0</v>
      </c>
      <c r="FZ758" s="9"/>
      <c r="GA758" s="10"/>
      <c r="GB758" s="11"/>
      <c r="GC758" s="6">
        <f>SUMIF(GD$222:GD$252,$D758,GF$222:GF$252)</f>
        <v>0</v>
      </c>
      <c r="GD758" s="9"/>
      <c r="GE758" s="10"/>
      <c r="GF758" s="11"/>
      <c r="GG758" s="6">
        <f>SUMIF(GH$222:GH$252,$D758,GJ$222:GJ$252)</f>
        <v>0</v>
      </c>
      <c r="GH758" s="9"/>
      <c r="GI758" s="10"/>
      <c r="GJ758" s="11"/>
      <c r="GK758" s="6">
        <f>SUMIF(GL$222:GL$252,$D758,GN$222:GN$252)</f>
        <v>0</v>
      </c>
      <c r="GL758" s="9"/>
      <c r="GM758" s="10"/>
      <c r="GN758" s="11"/>
      <c r="GO758" s="6">
        <f>SUMIF(GP$222:GP$252,$D758,GR$222:GR$252)</f>
        <v>0</v>
      </c>
      <c r="GP758" s="9"/>
      <c r="GQ758" s="10"/>
      <c r="GR758" s="11"/>
      <c r="GS758" s="6">
        <f>SUMIF(GT$222:GT$252,$D758,GV$222:GV$252)</f>
        <v>0</v>
      </c>
      <c r="GT758" s="9"/>
      <c r="GU758" s="10"/>
      <c r="GV758" s="20"/>
      <c r="GW758" s="19">
        <f t="shared" si="17"/>
        <v>0</v>
      </c>
      <c r="GX758" s="472"/>
      <c r="GY758" s="473"/>
    </row>
    <row r="759" spans="1:207" ht="30.75" customHeight="1">
      <c r="A759" s="210" t="s">
        <v>83</v>
      </c>
      <c r="B759" s="470"/>
      <c r="C759" s="449" t="s">
        <v>535</v>
      </c>
      <c r="D759" s="445" t="s">
        <v>489</v>
      </c>
      <c r="E759" s="206">
        <f>SUMIF(F$253:F$283,$D759,H$253:H$283)</f>
        <v>0</v>
      </c>
      <c r="F759" s="9"/>
      <c r="G759" s="10"/>
      <c r="H759" s="11"/>
      <c r="I759" s="6">
        <f>SUMIF(J$253:J$283,$D759,L$253:L$283)</f>
        <v>0</v>
      </c>
      <c r="J759" s="9"/>
      <c r="K759" s="10"/>
      <c r="L759" s="11"/>
      <c r="M759" s="6">
        <f>SUMIF(N$253:N$283,$D759,P$253:P$283)</f>
        <v>0</v>
      </c>
      <c r="N759" s="9"/>
      <c r="O759" s="10"/>
      <c r="P759" s="11"/>
      <c r="Q759" s="6">
        <f>SUMIF(R$253:R$283,$D759,T$253:T$283)</f>
        <v>0</v>
      </c>
      <c r="R759" s="9"/>
      <c r="S759" s="10"/>
      <c r="T759" s="11"/>
      <c r="U759" s="6">
        <f>SUMIF(V$253:V$283,$D759,X$253:X$283)</f>
        <v>0</v>
      </c>
      <c r="V759" s="9"/>
      <c r="W759" s="10"/>
      <c r="X759" s="11"/>
      <c r="Y759" s="6">
        <f>SUMIF(Z$253:Z$283,$D759,AB$253:AB$283)</f>
        <v>0</v>
      </c>
      <c r="Z759" s="9"/>
      <c r="AA759" s="10"/>
      <c r="AB759" s="11"/>
      <c r="AC759" s="6">
        <f>SUMIF(AD$253:AD$283,$D759,AF$253:AF$283)</f>
        <v>0</v>
      </c>
      <c r="AD759" s="9"/>
      <c r="AE759" s="10"/>
      <c r="AF759" s="11"/>
      <c r="AG759" s="6">
        <f>SUMIF(AH$253:AH$283,$D759,AJ$253:AJ$283)</f>
        <v>0</v>
      </c>
      <c r="AH759" s="9"/>
      <c r="AI759" s="10"/>
      <c r="AJ759" s="11"/>
      <c r="AK759" s="6">
        <f>SUMIF(AL$253:AL$283,$D759,AN$253:AN$283)</f>
        <v>0</v>
      </c>
      <c r="AL759" s="9"/>
      <c r="AM759" s="10"/>
      <c r="AN759" s="11"/>
      <c r="AO759" s="6">
        <f>SUMIF(AP$253:AP$283,$D759,AR$253:AR$283)</f>
        <v>0</v>
      </c>
      <c r="AP759" s="9"/>
      <c r="AQ759" s="10"/>
      <c r="AR759" s="11"/>
      <c r="AS759" s="6">
        <f>SUMIF(AT$253:AT$283,$D759,AV$253:AV$283)</f>
        <v>0</v>
      </c>
      <c r="AT759" s="9"/>
      <c r="AU759" s="10"/>
      <c r="AV759" s="11"/>
      <c r="AW759" s="6">
        <f>SUMIF(AX$253:AX$283,$D759,AZ$253:AZ$283)</f>
        <v>0</v>
      </c>
      <c r="AX759" s="9"/>
      <c r="AY759" s="10"/>
      <c r="AZ759" s="11"/>
      <c r="BA759" s="6">
        <f>SUMIF(BB$253:BB$283,$D759,BD$253:BD$283)</f>
        <v>0</v>
      </c>
      <c r="BB759" s="9"/>
      <c r="BC759" s="10"/>
      <c r="BD759" s="11"/>
      <c r="BE759" s="6">
        <f>SUMIF(BF$253:BF$283,$D759,BH$253:BH$283)</f>
        <v>0</v>
      </c>
      <c r="BF759" s="9"/>
      <c r="BG759" s="10"/>
      <c r="BH759" s="11"/>
      <c r="BI759" s="6">
        <f>SUMIF(BJ$253:BJ$283,$D759,BL$253:BL$283)</f>
        <v>0</v>
      </c>
      <c r="BJ759" s="9"/>
      <c r="BK759" s="10"/>
      <c r="BL759" s="11"/>
      <c r="BM759" s="6">
        <f>SUMIF(BN$253:BN$283,$D759,BP$253:BP$283)</f>
        <v>0</v>
      </c>
      <c r="BN759" s="9"/>
      <c r="BO759" s="10"/>
      <c r="BP759" s="11"/>
      <c r="BQ759" s="6">
        <f>SUMIF(BR$253:BR$283,$D759,BT$253:BT$283)</f>
        <v>0</v>
      </c>
      <c r="BR759" s="9"/>
      <c r="BS759" s="10"/>
      <c r="BT759" s="11"/>
      <c r="BU759" s="6">
        <f>SUMIF(BV$253:BV$283,$D759,BX$253:BX$283)</f>
        <v>0</v>
      </c>
      <c r="BV759" s="9"/>
      <c r="BW759" s="10"/>
      <c r="BX759" s="11"/>
      <c r="BY759" s="6">
        <f>SUMIF(BZ$253:BZ$283,$D759,CB$253:CB$283)</f>
        <v>0</v>
      </c>
      <c r="BZ759" s="9"/>
      <c r="CA759" s="10"/>
      <c r="CB759" s="11"/>
      <c r="CC759" s="6">
        <f>SUMIF(CD$253:CD$283,$D759,CF$253:CF$283)</f>
        <v>0</v>
      </c>
      <c r="CD759" s="9"/>
      <c r="CE759" s="10"/>
      <c r="CF759" s="11"/>
      <c r="CG759" s="6">
        <f>SUMIF(CH$253:CH$283,$D759,CJ$253:CJ$283)</f>
        <v>0</v>
      </c>
      <c r="CH759" s="9"/>
      <c r="CI759" s="10"/>
      <c r="CJ759" s="11"/>
      <c r="CK759" s="6">
        <f>SUMIF(CL$253:CL$283,$D759,CN$253:CN$283)</f>
        <v>0</v>
      </c>
      <c r="CL759" s="9"/>
      <c r="CM759" s="10"/>
      <c r="CN759" s="11"/>
      <c r="CO759" s="6">
        <f>SUMIF(CP$253:CP$283,$D759,CR$253:CR$283)</f>
        <v>0</v>
      </c>
      <c r="CP759" s="9"/>
      <c r="CQ759" s="10"/>
      <c r="CR759" s="11"/>
      <c r="CS759" s="6">
        <f>SUMIF(CT$253:CT$283,$D759,CV$253:CV$283)</f>
        <v>0</v>
      </c>
      <c r="CT759" s="9"/>
      <c r="CU759" s="10"/>
      <c r="CV759" s="11"/>
      <c r="CW759" s="6">
        <f>SUMIF(CX$253:CX$283,$D759,CZ$253:CZ$283)</f>
        <v>0</v>
      </c>
      <c r="CX759" s="9"/>
      <c r="CY759" s="10"/>
      <c r="CZ759" s="11"/>
      <c r="DA759" s="6">
        <f>SUMIF(DB$253:DB$283,$D759,DD$253:DD$283)</f>
        <v>0</v>
      </c>
      <c r="DB759" s="9"/>
      <c r="DC759" s="10"/>
      <c r="DD759" s="11"/>
      <c r="DE759" s="6">
        <f>SUMIF(DF$253:DF$283,$D759,DH$253:DH$283)</f>
        <v>0</v>
      </c>
      <c r="DF759" s="9"/>
      <c r="DG759" s="10"/>
      <c r="DH759" s="11"/>
      <c r="DI759" s="6">
        <f>SUMIF(DJ$253:DJ$283,$D759,DL$253:DL$283)</f>
        <v>0</v>
      </c>
      <c r="DJ759" s="9"/>
      <c r="DK759" s="10"/>
      <c r="DL759" s="11"/>
      <c r="DM759" s="6">
        <f>SUMIF(DN$253:DN$283,$D759,DP$253:DP$283)</f>
        <v>0</v>
      </c>
      <c r="DN759" s="9"/>
      <c r="DO759" s="10"/>
      <c r="DP759" s="11"/>
      <c r="DQ759" s="6">
        <f>SUMIF(DR$253:DR$283,$D759,DT$253:DT$283)</f>
        <v>0</v>
      </c>
      <c r="DR759" s="9"/>
      <c r="DS759" s="10"/>
      <c r="DT759" s="11"/>
      <c r="DU759" s="6">
        <f>SUMIF(DV$253:DV$283,$D759,DX$253:DX$283)</f>
        <v>0</v>
      </c>
      <c r="DV759" s="9"/>
      <c r="DW759" s="10"/>
      <c r="DX759" s="11"/>
      <c r="DY759" s="6">
        <f>SUMIF(DZ$253:DZ$283,$D759,EB$253:EB$283)</f>
        <v>0</v>
      </c>
      <c r="DZ759" s="9"/>
      <c r="EA759" s="10"/>
      <c r="EB759" s="11"/>
      <c r="EC759" s="6">
        <f>SUMIF(ED$253:ED$283,$D759,EF$253:EF$283)</f>
        <v>0</v>
      </c>
      <c r="ED759" s="9"/>
      <c r="EE759" s="10"/>
      <c r="EF759" s="11"/>
      <c r="EG759" s="6">
        <f>SUMIF(EH$253:EH$283,$D759,EJ$253:EJ$283)</f>
        <v>0</v>
      </c>
      <c r="EH759" s="9"/>
      <c r="EI759" s="10"/>
      <c r="EJ759" s="11"/>
      <c r="EK759" s="6">
        <f>SUMIF(EL$253:EL$283,$D759,EN$253:EN$283)</f>
        <v>0</v>
      </c>
      <c r="EL759" s="9"/>
      <c r="EM759" s="10"/>
      <c r="EN759" s="11"/>
      <c r="EO759" s="6">
        <f>SUMIF(EP$253:EP$283,$D759,ER$253:ER$283)</f>
        <v>0</v>
      </c>
      <c r="EP759" s="9"/>
      <c r="EQ759" s="10"/>
      <c r="ER759" s="11"/>
      <c r="ES759" s="6">
        <f>SUMIF(ET$253:ET$283,$D759,EV$253:EV$283)</f>
        <v>0</v>
      </c>
      <c r="ET759" s="9"/>
      <c r="EU759" s="10"/>
      <c r="EV759" s="11"/>
      <c r="EW759" s="6">
        <f>SUMIF(EX$253:EX$283,$D759,EZ$253:EZ$283)</f>
        <v>0</v>
      </c>
      <c r="EX759" s="9"/>
      <c r="EY759" s="10"/>
      <c r="EZ759" s="11"/>
      <c r="FA759" s="6">
        <f>SUMIF(FB$253:FB$283,$D759,FD$253:FD$283)</f>
        <v>0</v>
      </c>
      <c r="FB759" s="9"/>
      <c r="FC759" s="10"/>
      <c r="FD759" s="11"/>
      <c r="FE759" s="6">
        <f>SUMIF(FF$253:FF$283,$D759,FH$253:FH$283)</f>
        <v>0</v>
      </c>
      <c r="FF759" s="9"/>
      <c r="FG759" s="10"/>
      <c r="FH759" s="11"/>
      <c r="FI759" s="6">
        <f>SUMIF(FJ$253:FJ$283,$D759,FL$253:FL$283)</f>
        <v>0</v>
      </c>
      <c r="FJ759" s="9"/>
      <c r="FK759" s="10"/>
      <c r="FL759" s="11"/>
      <c r="FM759" s="6">
        <f>SUMIF(FN$253:FN$283,$D759,FP$253:FP$283)</f>
        <v>0</v>
      </c>
      <c r="FN759" s="9"/>
      <c r="FO759" s="10"/>
      <c r="FP759" s="11"/>
      <c r="FQ759" s="6">
        <f>SUMIF(FR$253:FR$283,$D759,FT$253:FT$283)</f>
        <v>0</v>
      </c>
      <c r="FR759" s="9"/>
      <c r="FS759" s="10"/>
      <c r="FT759" s="11"/>
      <c r="FU759" s="6">
        <f>SUMIF(FV$253:FV$283,$D759,FX$253:FX$283)</f>
        <v>0</v>
      </c>
      <c r="FV759" s="9"/>
      <c r="FW759" s="10"/>
      <c r="FX759" s="11"/>
      <c r="FY759" s="6">
        <f>SUMIF(FZ$253:FZ$283,$D759,GB$253:GB$283)</f>
        <v>0</v>
      </c>
      <c r="FZ759" s="9"/>
      <c r="GA759" s="10"/>
      <c r="GB759" s="11"/>
      <c r="GC759" s="6">
        <f>SUMIF(GD$253:GD$283,$D759,GF$253:GF$283)</f>
        <v>0</v>
      </c>
      <c r="GD759" s="9"/>
      <c r="GE759" s="10"/>
      <c r="GF759" s="11"/>
      <c r="GG759" s="6">
        <f>SUMIF(GH$253:GH$283,$D759,GJ$253:GJ$283)</f>
        <v>0</v>
      </c>
      <c r="GH759" s="9"/>
      <c r="GI759" s="10"/>
      <c r="GJ759" s="11"/>
      <c r="GK759" s="6">
        <f>SUMIF(GL$253:GL$283,$D759,GN$253:GN$283)</f>
        <v>0</v>
      </c>
      <c r="GL759" s="9"/>
      <c r="GM759" s="10"/>
      <c r="GN759" s="11"/>
      <c r="GO759" s="6">
        <f>SUMIF(GP$253:GP$283,$D759,GR$253:GR$283)</f>
        <v>0</v>
      </c>
      <c r="GP759" s="9"/>
      <c r="GQ759" s="10"/>
      <c r="GR759" s="11"/>
      <c r="GS759" s="6">
        <f>SUMIF(GT$253:GT$283,$D759,GV$253:GV$283)</f>
        <v>0</v>
      </c>
      <c r="GT759" s="9"/>
      <c r="GU759" s="10"/>
      <c r="GV759" s="20"/>
      <c r="GW759" s="19">
        <f t="shared" si="17"/>
        <v>0</v>
      </c>
      <c r="GX759" s="472"/>
      <c r="GY759" s="473"/>
    </row>
    <row r="760" spans="1:207" ht="30.75" customHeight="1">
      <c r="A760" s="210" t="s">
        <v>84</v>
      </c>
      <c r="B760" s="470"/>
      <c r="C760" s="449" t="s">
        <v>535</v>
      </c>
      <c r="D760" s="445" t="s">
        <v>489</v>
      </c>
      <c r="E760" s="206">
        <f>SUMIF(F$284:F$314,$D760,H$284:H$314)</f>
        <v>0</v>
      </c>
      <c r="F760" s="9"/>
      <c r="G760" s="10"/>
      <c r="H760" s="11"/>
      <c r="I760" s="6">
        <f>SUMIF(J$284:J$314,$D760,L$284:L$314)</f>
        <v>0</v>
      </c>
      <c r="J760" s="9"/>
      <c r="K760" s="10"/>
      <c r="L760" s="11"/>
      <c r="M760" s="6">
        <f>SUMIF(N$284:N$314,$D760,P$284:P$314)</f>
        <v>0</v>
      </c>
      <c r="N760" s="9"/>
      <c r="O760" s="10"/>
      <c r="P760" s="11"/>
      <c r="Q760" s="6">
        <f>SUMIF(R$284:R$314,$D760,T$284:T$314)</f>
        <v>0</v>
      </c>
      <c r="R760" s="9"/>
      <c r="S760" s="10"/>
      <c r="T760" s="11"/>
      <c r="U760" s="6">
        <f>SUMIF(V$284:V$314,$D760,X$284:X$314)</f>
        <v>0</v>
      </c>
      <c r="V760" s="9"/>
      <c r="W760" s="10"/>
      <c r="X760" s="11"/>
      <c r="Y760" s="6">
        <f>SUMIF(Z$284:Z$314,$D760,AB$284:AB$314)</f>
        <v>0</v>
      </c>
      <c r="Z760" s="9"/>
      <c r="AA760" s="10"/>
      <c r="AB760" s="11"/>
      <c r="AC760" s="6">
        <f>SUMIF(AD$284:AD$314,$D760,AF$284:AF$314)</f>
        <v>0</v>
      </c>
      <c r="AD760" s="9"/>
      <c r="AE760" s="10"/>
      <c r="AF760" s="11"/>
      <c r="AG760" s="6">
        <f>SUMIF(AH$284:AH$314,$D760,AJ$284:AJ$314)</f>
        <v>0</v>
      </c>
      <c r="AH760" s="9"/>
      <c r="AI760" s="10"/>
      <c r="AJ760" s="11"/>
      <c r="AK760" s="6">
        <f>SUMIF(AL$284:AL$314,$D760,AN$284:AN$314)</f>
        <v>0</v>
      </c>
      <c r="AL760" s="9"/>
      <c r="AM760" s="10"/>
      <c r="AN760" s="11"/>
      <c r="AO760" s="6">
        <f>SUMIF(AP$284:AP$314,$D760,AR$284:AR$314)</f>
        <v>0</v>
      </c>
      <c r="AP760" s="9"/>
      <c r="AQ760" s="10"/>
      <c r="AR760" s="11"/>
      <c r="AS760" s="6">
        <f>SUMIF(AT$284:AT$314,$D760,AV$284:AV$314)</f>
        <v>0</v>
      </c>
      <c r="AT760" s="9"/>
      <c r="AU760" s="10"/>
      <c r="AV760" s="11"/>
      <c r="AW760" s="6">
        <f>SUMIF(AX$284:AX$314,$D760,AZ$284:AZ$314)</f>
        <v>0</v>
      </c>
      <c r="AX760" s="9"/>
      <c r="AY760" s="10"/>
      <c r="AZ760" s="11"/>
      <c r="BA760" s="6">
        <f>SUMIF(BB$284:BB$314,$D760,BD$284:BD$314)</f>
        <v>0</v>
      </c>
      <c r="BB760" s="9"/>
      <c r="BC760" s="10"/>
      <c r="BD760" s="11"/>
      <c r="BE760" s="6">
        <f>SUMIF(BF$284:BF$314,$D760,BH$284:BH$314)</f>
        <v>0</v>
      </c>
      <c r="BF760" s="9"/>
      <c r="BG760" s="10"/>
      <c r="BH760" s="11"/>
      <c r="BI760" s="6">
        <f>SUMIF(BJ$284:BJ$314,$D760,BL$284:BL$314)</f>
        <v>0</v>
      </c>
      <c r="BJ760" s="9"/>
      <c r="BK760" s="10"/>
      <c r="BL760" s="11"/>
      <c r="BM760" s="6">
        <f>SUMIF(BN$284:BN$314,$D760,BP$284:BP$314)</f>
        <v>0</v>
      </c>
      <c r="BN760" s="9"/>
      <c r="BO760" s="10"/>
      <c r="BP760" s="11"/>
      <c r="BQ760" s="6">
        <f>SUMIF(BR$284:BR$314,$D760,BT$284:BT$314)</f>
        <v>0</v>
      </c>
      <c r="BR760" s="9"/>
      <c r="BS760" s="10"/>
      <c r="BT760" s="11"/>
      <c r="BU760" s="6">
        <f>SUMIF(BV$284:BV$314,$D760,BX$284:BX$314)</f>
        <v>0</v>
      </c>
      <c r="BV760" s="9"/>
      <c r="BW760" s="10"/>
      <c r="BX760" s="11"/>
      <c r="BY760" s="6">
        <f>SUMIF(BZ$284:BZ$314,$D760,CB$284:CB$314)</f>
        <v>0</v>
      </c>
      <c r="BZ760" s="9"/>
      <c r="CA760" s="10"/>
      <c r="CB760" s="11"/>
      <c r="CC760" s="6">
        <f>SUMIF(CD$284:CD$314,$D760,CF$284:CF$314)</f>
        <v>0</v>
      </c>
      <c r="CD760" s="9"/>
      <c r="CE760" s="10"/>
      <c r="CF760" s="11"/>
      <c r="CG760" s="6">
        <f>SUMIF(CH$284:CH$314,$D760,CJ$284:CJ$314)</f>
        <v>0</v>
      </c>
      <c r="CH760" s="9"/>
      <c r="CI760" s="10"/>
      <c r="CJ760" s="11"/>
      <c r="CK760" s="6">
        <f>SUMIF(CL$284:CL$314,$D760,CN$284:CN$314)</f>
        <v>0</v>
      </c>
      <c r="CL760" s="9"/>
      <c r="CM760" s="10"/>
      <c r="CN760" s="11"/>
      <c r="CO760" s="6">
        <f>SUMIF(CP$284:CP$314,$D760,CR$284:CR$314)</f>
        <v>0</v>
      </c>
      <c r="CP760" s="9"/>
      <c r="CQ760" s="10"/>
      <c r="CR760" s="11"/>
      <c r="CS760" s="6">
        <f>SUMIF(CT$284:CT$314,$D760,CV$284:CV$314)</f>
        <v>0</v>
      </c>
      <c r="CT760" s="9"/>
      <c r="CU760" s="10"/>
      <c r="CV760" s="11"/>
      <c r="CW760" s="6">
        <f>SUMIF(CX$284:CX$314,$D760,CZ$284:CZ$314)</f>
        <v>0</v>
      </c>
      <c r="CX760" s="9"/>
      <c r="CY760" s="10"/>
      <c r="CZ760" s="11"/>
      <c r="DA760" s="6">
        <f>SUMIF(DB$284:DB$314,$D760,DD$284:DD$314)</f>
        <v>0</v>
      </c>
      <c r="DB760" s="9"/>
      <c r="DC760" s="10"/>
      <c r="DD760" s="11"/>
      <c r="DE760" s="6">
        <f>SUMIF(DF$284:DF$314,$D760,DH$284:DH$314)</f>
        <v>0</v>
      </c>
      <c r="DF760" s="9"/>
      <c r="DG760" s="10"/>
      <c r="DH760" s="11"/>
      <c r="DI760" s="6">
        <f>SUMIF(DJ$284:DJ$314,$D760,DL$284:DL$314)</f>
        <v>0</v>
      </c>
      <c r="DJ760" s="9"/>
      <c r="DK760" s="10"/>
      <c r="DL760" s="11"/>
      <c r="DM760" s="6">
        <f>SUMIF(DN$284:DN$314,$D760,DP$284:DP$314)</f>
        <v>0</v>
      </c>
      <c r="DN760" s="9"/>
      <c r="DO760" s="10"/>
      <c r="DP760" s="11"/>
      <c r="DQ760" s="6">
        <f>SUMIF(DR$284:DR$314,$D760,DT$284:DT$314)</f>
        <v>0</v>
      </c>
      <c r="DR760" s="9"/>
      <c r="DS760" s="10"/>
      <c r="DT760" s="11"/>
      <c r="DU760" s="6">
        <f>SUMIF(DV$284:DV$314,$D760,DX$284:DX$314)</f>
        <v>0</v>
      </c>
      <c r="DV760" s="9"/>
      <c r="DW760" s="10"/>
      <c r="DX760" s="11"/>
      <c r="DY760" s="6">
        <f>SUMIF(DZ$284:DZ$314,$D760,EB$284:EB$314)</f>
        <v>0</v>
      </c>
      <c r="DZ760" s="9"/>
      <c r="EA760" s="10"/>
      <c r="EB760" s="11"/>
      <c r="EC760" s="6">
        <f>SUMIF(ED$284:ED$314,$D760,EF$284:EF$314)</f>
        <v>0</v>
      </c>
      <c r="ED760" s="9"/>
      <c r="EE760" s="10"/>
      <c r="EF760" s="11"/>
      <c r="EG760" s="6">
        <f>SUMIF(EH$284:EH$314,$D760,EJ$284:EJ$314)</f>
        <v>0</v>
      </c>
      <c r="EH760" s="9"/>
      <c r="EI760" s="10"/>
      <c r="EJ760" s="11"/>
      <c r="EK760" s="6">
        <f>SUMIF(EL$284:EL$314,$D760,EN$284:EN$314)</f>
        <v>0</v>
      </c>
      <c r="EL760" s="9"/>
      <c r="EM760" s="10"/>
      <c r="EN760" s="11"/>
      <c r="EO760" s="6">
        <f>SUMIF(EP$284:EP$314,$D760,ER$284:ER$314)</f>
        <v>0</v>
      </c>
      <c r="EP760" s="9"/>
      <c r="EQ760" s="10"/>
      <c r="ER760" s="11"/>
      <c r="ES760" s="6">
        <f>SUMIF(ET$284:ET$314,$D760,EV$284:EV$314)</f>
        <v>0</v>
      </c>
      <c r="ET760" s="9"/>
      <c r="EU760" s="10"/>
      <c r="EV760" s="11"/>
      <c r="EW760" s="6">
        <f>SUMIF(EX$284:EX$314,$D760,EZ$284:EZ$314)</f>
        <v>0</v>
      </c>
      <c r="EX760" s="9"/>
      <c r="EY760" s="10"/>
      <c r="EZ760" s="11"/>
      <c r="FA760" s="6">
        <f>SUMIF(FB$284:FB$314,$D760,FD$284:FD$314)</f>
        <v>0</v>
      </c>
      <c r="FB760" s="9"/>
      <c r="FC760" s="10"/>
      <c r="FD760" s="11"/>
      <c r="FE760" s="6">
        <f>SUMIF(FF$284:FF$314,$D760,FH$284:FH$314)</f>
        <v>0</v>
      </c>
      <c r="FF760" s="9"/>
      <c r="FG760" s="10"/>
      <c r="FH760" s="11"/>
      <c r="FI760" s="6">
        <f>SUMIF(FJ$284:FJ$314,$D760,FL$284:FL$314)</f>
        <v>0</v>
      </c>
      <c r="FJ760" s="9"/>
      <c r="FK760" s="10"/>
      <c r="FL760" s="11"/>
      <c r="FM760" s="6">
        <f>SUMIF(FN$284:FN$314,$D760,FP$284:FP$314)</f>
        <v>0</v>
      </c>
      <c r="FN760" s="9"/>
      <c r="FO760" s="10"/>
      <c r="FP760" s="11"/>
      <c r="FQ760" s="6">
        <f>SUMIF(FR$284:FR$314,$D760,FT$284:FT$314)</f>
        <v>0</v>
      </c>
      <c r="FR760" s="9"/>
      <c r="FS760" s="10"/>
      <c r="FT760" s="11"/>
      <c r="FU760" s="6">
        <f>SUMIF(FV$284:FV$314,$D760,FX$284:FX$314)</f>
        <v>0</v>
      </c>
      <c r="FV760" s="9"/>
      <c r="FW760" s="10"/>
      <c r="FX760" s="11"/>
      <c r="FY760" s="6">
        <f>SUMIF(FZ$284:FZ$314,$D760,GB$284:GB$314)</f>
        <v>0</v>
      </c>
      <c r="FZ760" s="9"/>
      <c r="GA760" s="10"/>
      <c r="GB760" s="11"/>
      <c r="GC760" s="6">
        <f>SUMIF(GD$284:GD$314,$D760,GF$284:GF$314)</f>
        <v>0</v>
      </c>
      <c r="GD760" s="9"/>
      <c r="GE760" s="10"/>
      <c r="GF760" s="11"/>
      <c r="GG760" s="6">
        <f>SUMIF(GH$284:GH$314,$D760,GJ$284:GJ$314)</f>
        <v>0</v>
      </c>
      <c r="GH760" s="9"/>
      <c r="GI760" s="10"/>
      <c r="GJ760" s="11"/>
      <c r="GK760" s="6">
        <f>SUMIF(GL$284:GL$314,$D760,GN$284:GN$314)</f>
        <v>0</v>
      </c>
      <c r="GL760" s="9"/>
      <c r="GM760" s="10"/>
      <c r="GN760" s="11"/>
      <c r="GO760" s="6">
        <f>SUMIF(GP$284:GP$314,$D760,GR$284:GR$314)</f>
        <v>0</v>
      </c>
      <c r="GP760" s="9"/>
      <c r="GQ760" s="10"/>
      <c r="GR760" s="11"/>
      <c r="GS760" s="6">
        <f>SUMIF(GT$284:GT$314,$D760,GV$284:GV$314)</f>
        <v>0</v>
      </c>
      <c r="GT760" s="9"/>
      <c r="GU760" s="10"/>
      <c r="GV760" s="20"/>
      <c r="GW760" s="19">
        <f t="shared" si="17"/>
        <v>0</v>
      </c>
      <c r="GX760" s="472"/>
      <c r="GY760" s="473"/>
    </row>
    <row r="761" spans="1:207" ht="30.75" customHeight="1">
      <c r="A761" s="210" t="s">
        <v>85</v>
      </c>
      <c r="B761" s="470"/>
      <c r="C761" s="449" t="s">
        <v>535</v>
      </c>
      <c r="D761" s="445" t="s">
        <v>489</v>
      </c>
      <c r="E761" s="206">
        <f>SUMIF(F$315:F$345,$D761,H$315:H$345)</f>
        <v>0</v>
      </c>
      <c r="F761" s="9"/>
      <c r="G761" s="10"/>
      <c r="H761" s="11"/>
      <c r="I761" s="6">
        <f>SUMIF(J$315:J$345,$D761,L$315:L$345)</f>
        <v>0</v>
      </c>
      <c r="J761" s="9"/>
      <c r="K761" s="10"/>
      <c r="L761" s="11"/>
      <c r="M761" s="6">
        <f>SUMIF(N$315:N$345,$D761,P$315:P$345)</f>
        <v>0</v>
      </c>
      <c r="N761" s="9"/>
      <c r="O761" s="10"/>
      <c r="P761" s="11"/>
      <c r="Q761" s="6">
        <f>SUMIF(R$315:R$345,$D761,T$315:T$345)</f>
        <v>0</v>
      </c>
      <c r="R761" s="9"/>
      <c r="S761" s="10"/>
      <c r="T761" s="11"/>
      <c r="U761" s="6">
        <f>SUMIF(V$315:V$345,$D761,X$315:X$345)</f>
        <v>0</v>
      </c>
      <c r="V761" s="9"/>
      <c r="W761" s="10"/>
      <c r="X761" s="11"/>
      <c r="Y761" s="6">
        <f>SUMIF(Z$315:Z$345,$D761,AB$315:AB$345)</f>
        <v>0</v>
      </c>
      <c r="Z761" s="9"/>
      <c r="AA761" s="10"/>
      <c r="AB761" s="11"/>
      <c r="AC761" s="6">
        <f>SUMIF(AD$315:AD$345,$D761,AF$315:AF$345)</f>
        <v>0</v>
      </c>
      <c r="AD761" s="9"/>
      <c r="AE761" s="10"/>
      <c r="AF761" s="11"/>
      <c r="AG761" s="6">
        <f>SUMIF(AH$315:AH$345,$D761,AJ$315:AJ$345)</f>
        <v>0</v>
      </c>
      <c r="AH761" s="9"/>
      <c r="AI761" s="10"/>
      <c r="AJ761" s="11"/>
      <c r="AK761" s="6">
        <f>SUMIF(AL$315:AL$345,$D761,AN$315:AN$345)</f>
        <v>0</v>
      </c>
      <c r="AL761" s="9"/>
      <c r="AM761" s="10"/>
      <c r="AN761" s="11"/>
      <c r="AO761" s="6">
        <f>SUMIF(AP$315:AP$345,$D761,AR$315:AR$345)</f>
        <v>0</v>
      </c>
      <c r="AP761" s="9"/>
      <c r="AQ761" s="10"/>
      <c r="AR761" s="11"/>
      <c r="AS761" s="6">
        <f>SUMIF(AT$315:AT$345,$D761,AV$315:AV$345)</f>
        <v>0</v>
      </c>
      <c r="AT761" s="9"/>
      <c r="AU761" s="10"/>
      <c r="AV761" s="11"/>
      <c r="AW761" s="6">
        <f>SUMIF(AX$315:AX$345,$D761,AZ$315:AZ$345)</f>
        <v>0</v>
      </c>
      <c r="AX761" s="9"/>
      <c r="AY761" s="10"/>
      <c r="AZ761" s="11"/>
      <c r="BA761" s="6">
        <f>SUMIF(BB$315:BB$345,$D761,BD$315:BD$345)</f>
        <v>0</v>
      </c>
      <c r="BB761" s="9"/>
      <c r="BC761" s="10"/>
      <c r="BD761" s="11"/>
      <c r="BE761" s="6">
        <f>SUMIF(BF$315:BF$345,$D761,BH$315:BH$345)</f>
        <v>0</v>
      </c>
      <c r="BF761" s="9"/>
      <c r="BG761" s="10"/>
      <c r="BH761" s="11"/>
      <c r="BI761" s="6">
        <f>SUMIF(BJ$315:BJ$345,$D761,BL$315:BL$345)</f>
        <v>0</v>
      </c>
      <c r="BJ761" s="9"/>
      <c r="BK761" s="10"/>
      <c r="BL761" s="11"/>
      <c r="BM761" s="6">
        <f>SUMIF(BN$315:BN$345,$D761,BP$315:BP$345)</f>
        <v>0</v>
      </c>
      <c r="BN761" s="9"/>
      <c r="BO761" s="10"/>
      <c r="BP761" s="11"/>
      <c r="BQ761" s="6">
        <f>SUMIF(BR$315:BR$345,$D761,BT$315:BT$345)</f>
        <v>0</v>
      </c>
      <c r="BR761" s="9"/>
      <c r="BS761" s="10"/>
      <c r="BT761" s="11"/>
      <c r="BU761" s="6">
        <f>SUMIF(BV$315:BV$345,$D761,BX$315:BX$345)</f>
        <v>0</v>
      </c>
      <c r="BV761" s="9"/>
      <c r="BW761" s="10"/>
      <c r="BX761" s="11"/>
      <c r="BY761" s="6">
        <f>SUMIF(BZ$315:BZ$345,$D761,CB$315:CB$345)</f>
        <v>0</v>
      </c>
      <c r="BZ761" s="9"/>
      <c r="CA761" s="10"/>
      <c r="CB761" s="11"/>
      <c r="CC761" s="6">
        <f>SUMIF(CD$315:CD$345,$D761,CF$315:CF$345)</f>
        <v>0</v>
      </c>
      <c r="CD761" s="9"/>
      <c r="CE761" s="10"/>
      <c r="CF761" s="11"/>
      <c r="CG761" s="6">
        <f>SUMIF(CH$315:CH$345,$D761,CJ$315:CJ$345)</f>
        <v>0</v>
      </c>
      <c r="CH761" s="9"/>
      <c r="CI761" s="10"/>
      <c r="CJ761" s="11"/>
      <c r="CK761" s="6">
        <f>SUMIF(CL$315:CL$345,$D761,CN$315:CN$345)</f>
        <v>0</v>
      </c>
      <c r="CL761" s="9"/>
      <c r="CM761" s="10"/>
      <c r="CN761" s="11"/>
      <c r="CO761" s="6">
        <f>SUMIF(CP$315:CP$345,$D761,CR$315:CR$345)</f>
        <v>0</v>
      </c>
      <c r="CP761" s="9"/>
      <c r="CQ761" s="10"/>
      <c r="CR761" s="11"/>
      <c r="CS761" s="6">
        <f>SUMIF(CT$315:CT$345,$D761,CV$315:CV$345)</f>
        <v>0</v>
      </c>
      <c r="CT761" s="9"/>
      <c r="CU761" s="10"/>
      <c r="CV761" s="11"/>
      <c r="CW761" s="6">
        <f>SUMIF(CX$315:CX$345,$D761,CZ$315:CZ$345)</f>
        <v>0</v>
      </c>
      <c r="CX761" s="9"/>
      <c r="CY761" s="10"/>
      <c r="CZ761" s="11"/>
      <c r="DA761" s="6">
        <f>SUMIF(DB$315:DB$345,$D761,DD$315:DD$345)</f>
        <v>0</v>
      </c>
      <c r="DB761" s="9"/>
      <c r="DC761" s="10"/>
      <c r="DD761" s="11"/>
      <c r="DE761" s="6">
        <f>SUMIF(DF$315:DF$345,$D761,DH$315:DH$345)</f>
        <v>0</v>
      </c>
      <c r="DF761" s="9"/>
      <c r="DG761" s="10"/>
      <c r="DH761" s="11"/>
      <c r="DI761" s="6">
        <f>SUMIF(DJ$315:DJ$345,$D761,DL$315:DL$345)</f>
        <v>0</v>
      </c>
      <c r="DJ761" s="9"/>
      <c r="DK761" s="10"/>
      <c r="DL761" s="11"/>
      <c r="DM761" s="6">
        <f>SUMIF(DN$315:DN$345,$D761,DP$315:DP$345)</f>
        <v>0</v>
      </c>
      <c r="DN761" s="9"/>
      <c r="DO761" s="10"/>
      <c r="DP761" s="11"/>
      <c r="DQ761" s="6">
        <f>SUMIF(DR$315:DR$345,$D761,DT$315:DT$345)</f>
        <v>0</v>
      </c>
      <c r="DR761" s="9"/>
      <c r="DS761" s="10"/>
      <c r="DT761" s="11"/>
      <c r="DU761" s="6">
        <f>SUMIF(DV$315:DV$345,$D761,DX$315:DX$345)</f>
        <v>0</v>
      </c>
      <c r="DV761" s="9"/>
      <c r="DW761" s="10"/>
      <c r="DX761" s="11"/>
      <c r="DY761" s="6">
        <f>SUMIF(DZ$315:DZ$345,$D761,EB$315:EB$345)</f>
        <v>0</v>
      </c>
      <c r="DZ761" s="9"/>
      <c r="EA761" s="10"/>
      <c r="EB761" s="11"/>
      <c r="EC761" s="6">
        <f>SUMIF(ED$315:ED$345,$D761,EF$315:EF$345)</f>
        <v>0</v>
      </c>
      <c r="ED761" s="9"/>
      <c r="EE761" s="10"/>
      <c r="EF761" s="11"/>
      <c r="EG761" s="6">
        <f>SUMIF(EH$315:EH$345,$D761,EJ$315:EJ$345)</f>
        <v>0</v>
      </c>
      <c r="EH761" s="9"/>
      <c r="EI761" s="10"/>
      <c r="EJ761" s="11"/>
      <c r="EK761" s="6">
        <f>SUMIF(EL$315:EL$345,$D761,EN$315:EN$345)</f>
        <v>0</v>
      </c>
      <c r="EL761" s="9"/>
      <c r="EM761" s="10"/>
      <c r="EN761" s="11"/>
      <c r="EO761" s="6">
        <f>SUMIF(EP$315:EP$345,$D761,ER$315:ER$345)</f>
        <v>0</v>
      </c>
      <c r="EP761" s="9"/>
      <c r="EQ761" s="10"/>
      <c r="ER761" s="11"/>
      <c r="ES761" s="6">
        <f>SUMIF(ET$315:ET$345,$D761,EV$315:EV$345)</f>
        <v>0</v>
      </c>
      <c r="ET761" s="9"/>
      <c r="EU761" s="10"/>
      <c r="EV761" s="11"/>
      <c r="EW761" s="6">
        <f>SUMIF(EX$315:EX$345,$D761,EZ$315:EZ$345)</f>
        <v>0</v>
      </c>
      <c r="EX761" s="9"/>
      <c r="EY761" s="10"/>
      <c r="EZ761" s="11"/>
      <c r="FA761" s="6">
        <f>SUMIF(FB$315:FB$345,$D761,FD$315:FD$345)</f>
        <v>0</v>
      </c>
      <c r="FB761" s="9"/>
      <c r="FC761" s="10"/>
      <c r="FD761" s="11"/>
      <c r="FE761" s="6">
        <f>SUMIF(FF$315:FF$345,$D761,FH$315:FH$345)</f>
        <v>0</v>
      </c>
      <c r="FF761" s="9"/>
      <c r="FG761" s="10"/>
      <c r="FH761" s="11"/>
      <c r="FI761" s="6">
        <f>SUMIF(FJ$315:FJ$345,$D761,FL$315:FL$345)</f>
        <v>0</v>
      </c>
      <c r="FJ761" s="9"/>
      <c r="FK761" s="10"/>
      <c r="FL761" s="11"/>
      <c r="FM761" s="6">
        <f>SUMIF(FN$315:FN$345,$D761,FP$315:FP$345)</f>
        <v>0</v>
      </c>
      <c r="FN761" s="9"/>
      <c r="FO761" s="10"/>
      <c r="FP761" s="11"/>
      <c r="FQ761" s="6">
        <f>SUMIF(FR$315:FR$345,$D761,FT$315:FT$345)</f>
        <v>0</v>
      </c>
      <c r="FR761" s="9"/>
      <c r="FS761" s="10"/>
      <c r="FT761" s="11"/>
      <c r="FU761" s="6">
        <f>SUMIF(FV$315:FV$345,$D761,FX$315:FX$345)</f>
        <v>0</v>
      </c>
      <c r="FV761" s="9"/>
      <c r="FW761" s="10"/>
      <c r="FX761" s="11"/>
      <c r="FY761" s="6">
        <f>SUMIF(FZ$315:FZ$345,$D761,GB$315:GB$345)</f>
        <v>0</v>
      </c>
      <c r="FZ761" s="9"/>
      <c r="GA761" s="10"/>
      <c r="GB761" s="11"/>
      <c r="GC761" s="6">
        <f>SUMIF(GD$315:GD$345,$D761,GF$315:GF$345)</f>
        <v>0</v>
      </c>
      <c r="GD761" s="9"/>
      <c r="GE761" s="10"/>
      <c r="GF761" s="11"/>
      <c r="GG761" s="6">
        <f>SUMIF(GH$315:GH$345,$D761,GJ$315:GJ$345)</f>
        <v>0</v>
      </c>
      <c r="GH761" s="9"/>
      <c r="GI761" s="10"/>
      <c r="GJ761" s="11"/>
      <c r="GK761" s="6">
        <f>SUMIF(GL$315:GL$345,$D761,GN$315:GN$345)</f>
        <v>0</v>
      </c>
      <c r="GL761" s="9"/>
      <c r="GM761" s="10"/>
      <c r="GN761" s="11"/>
      <c r="GO761" s="6">
        <f>SUMIF(GP$315:GP$345,$D761,GR$315:GR$345)</f>
        <v>0</v>
      </c>
      <c r="GP761" s="9"/>
      <c r="GQ761" s="10"/>
      <c r="GR761" s="11"/>
      <c r="GS761" s="6">
        <f>SUMIF(GT$315:GT$345,$D761,GV$315:GV$345)</f>
        <v>0</v>
      </c>
      <c r="GT761" s="9"/>
      <c r="GU761" s="10"/>
      <c r="GV761" s="20"/>
      <c r="GW761" s="19">
        <f t="shared" si="17"/>
        <v>0</v>
      </c>
      <c r="GX761" s="472"/>
      <c r="GY761" s="473"/>
    </row>
    <row r="762" spans="1:207" ht="30.75" customHeight="1" thickBot="1">
      <c r="A762" s="212" t="s">
        <v>86</v>
      </c>
      <c r="B762" s="471"/>
      <c r="C762" s="449" t="s">
        <v>535</v>
      </c>
      <c r="D762" s="445" t="s">
        <v>489</v>
      </c>
      <c r="E762" s="206">
        <f>SUMIF(F$346:F$376,$D762,H$346:H$376)</f>
        <v>0</v>
      </c>
      <c r="F762" s="9"/>
      <c r="G762" s="10"/>
      <c r="H762" s="11"/>
      <c r="I762" s="6">
        <f>SUMIF(J$346:J$376,$D762,L$346:L$376)</f>
        <v>0</v>
      </c>
      <c r="J762" s="9"/>
      <c r="K762" s="10"/>
      <c r="L762" s="11"/>
      <c r="M762" s="6">
        <f>SUMIF(N$346:N$376,$D762,P$346:P$376)</f>
        <v>0</v>
      </c>
      <c r="N762" s="9"/>
      <c r="O762" s="10"/>
      <c r="P762" s="11"/>
      <c r="Q762" s="6">
        <f>SUMIF(R$346:R$376,$D762,T$346:T$376)</f>
        <v>0</v>
      </c>
      <c r="R762" s="9"/>
      <c r="S762" s="10"/>
      <c r="T762" s="11"/>
      <c r="U762" s="6">
        <f>SUMIF(V$346:V$376,$D762,X$346:X$376)</f>
        <v>0</v>
      </c>
      <c r="V762" s="9"/>
      <c r="W762" s="10"/>
      <c r="X762" s="11"/>
      <c r="Y762" s="6">
        <f>SUMIF(Z$346:Z$376,$D762,AB$346:AB$376)</f>
        <v>0</v>
      </c>
      <c r="Z762" s="9"/>
      <c r="AA762" s="10"/>
      <c r="AB762" s="11"/>
      <c r="AC762" s="6">
        <f>SUMIF(AD$346:AD$376,$D762,AF$346:AF$376)</f>
        <v>0</v>
      </c>
      <c r="AD762" s="9"/>
      <c r="AE762" s="10"/>
      <c r="AF762" s="11"/>
      <c r="AG762" s="6">
        <f>SUMIF(AH$346:AH$376,$D762,AJ$346:AJ$376)</f>
        <v>0</v>
      </c>
      <c r="AH762" s="9"/>
      <c r="AI762" s="10"/>
      <c r="AJ762" s="11"/>
      <c r="AK762" s="6">
        <f>SUMIF(AL$346:AL$376,$D762,AN$346:AN$376)</f>
        <v>0</v>
      </c>
      <c r="AL762" s="9"/>
      <c r="AM762" s="10"/>
      <c r="AN762" s="11"/>
      <c r="AO762" s="6">
        <f>SUMIF(AP$346:AP$376,$D762,AR$346:AR$376)</f>
        <v>0</v>
      </c>
      <c r="AP762" s="9"/>
      <c r="AQ762" s="10"/>
      <c r="AR762" s="11"/>
      <c r="AS762" s="6">
        <f>SUMIF(AT$346:AT$376,$D762,AV$346:AV$376)</f>
        <v>0</v>
      </c>
      <c r="AT762" s="9"/>
      <c r="AU762" s="10"/>
      <c r="AV762" s="11"/>
      <c r="AW762" s="6">
        <f>SUMIF(AX$346:AX$376,$D762,AZ$346:AZ$376)</f>
        <v>0</v>
      </c>
      <c r="AX762" s="9"/>
      <c r="AY762" s="10"/>
      <c r="AZ762" s="11"/>
      <c r="BA762" s="6">
        <f>SUMIF(BB$346:BB$376,$D762,BD$346:BD$376)</f>
        <v>0</v>
      </c>
      <c r="BB762" s="9"/>
      <c r="BC762" s="10"/>
      <c r="BD762" s="11"/>
      <c r="BE762" s="6">
        <f>SUMIF(BF$346:BF$376,$D762,BH$346:BH$376)</f>
        <v>0</v>
      </c>
      <c r="BF762" s="9"/>
      <c r="BG762" s="10"/>
      <c r="BH762" s="11"/>
      <c r="BI762" s="6">
        <f>SUMIF(BJ$346:BJ$376,$D762,BL$346:BL$376)</f>
        <v>0</v>
      </c>
      <c r="BJ762" s="9"/>
      <c r="BK762" s="10"/>
      <c r="BL762" s="11"/>
      <c r="BM762" s="6">
        <f>SUMIF(BN$346:BN$376,$D762,BP$346:BP$376)</f>
        <v>0</v>
      </c>
      <c r="BN762" s="9"/>
      <c r="BO762" s="10"/>
      <c r="BP762" s="11"/>
      <c r="BQ762" s="6">
        <f>SUMIF(BR$346:BR$376,$D762,BT$346:BT$376)</f>
        <v>0</v>
      </c>
      <c r="BR762" s="9"/>
      <c r="BS762" s="10"/>
      <c r="BT762" s="11"/>
      <c r="BU762" s="6">
        <f>SUMIF(BV$346:BV$376,$D762,BX$346:BX$376)</f>
        <v>0</v>
      </c>
      <c r="BV762" s="9"/>
      <c r="BW762" s="10"/>
      <c r="BX762" s="11"/>
      <c r="BY762" s="6">
        <f>SUMIF(BZ$346:BZ$376,$D762,CB$346:CB$376)</f>
        <v>0</v>
      </c>
      <c r="BZ762" s="9"/>
      <c r="CA762" s="10"/>
      <c r="CB762" s="11"/>
      <c r="CC762" s="6">
        <f>SUMIF(CD$346:CD$376,$D762,CF$346:CF$376)</f>
        <v>0</v>
      </c>
      <c r="CD762" s="9"/>
      <c r="CE762" s="10"/>
      <c r="CF762" s="11"/>
      <c r="CG762" s="6">
        <f>SUMIF(CH$346:CH$376,$D762,CJ$346:CJ$376)</f>
        <v>0</v>
      </c>
      <c r="CH762" s="9"/>
      <c r="CI762" s="10"/>
      <c r="CJ762" s="11"/>
      <c r="CK762" s="6">
        <f>SUMIF(CL$346:CL$376,$D762,CN$346:CN$376)</f>
        <v>0</v>
      </c>
      <c r="CL762" s="9"/>
      <c r="CM762" s="10"/>
      <c r="CN762" s="11"/>
      <c r="CO762" s="6">
        <f>SUMIF(CP$346:CP$376,$D762,CR$346:CR$376)</f>
        <v>0</v>
      </c>
      <c r="CP762" s="9"/>
      <c r="CQ762" s="10"/>
      <c r="CR762" s="11"/>
      <c r="CS762" s="6">
        <f>SUMIF(CT$346:CT$376,$D762,CV$346:CV$376)</f>
        <v>0</v>
      </c>
      <c r="CT762" s="9"/>
      <c r="CU762" s="10"/>
      <c r="CV762" s="11"/>
      <c r="CW762" s="6">
        <f>SUMIF(CX$346:CX$376,$D762,CZ$346:CZ$376)</f>
        <v>0</v>
      </c>
      <c r="CX762" s="9"/>
      <c r="CY762" s="10"/>
      <c r="CZ762" s="11"/>
      <c r="DA762" s="6">
        <f>SUMIF(DB$346:DB$376,$D762,DD$346:DD$376)</f>
        <v>0</v>
      </c>
      <c r="DB762" s="9"/>
      <c r="DC762" s="10"/>
      <c r="DD762" s="11"/>
      <c r="DE762" s="6">
        <f>SUMIF(DF$346:DF$376,$D762,DH$346:DH$376)</f>
        <v>0</v>
      </c>
      <c r="DF762" s="9"/>
      <c r="DG762" s="10"/>
      <c r="DH762" s="11"/>
      <c r="DI762" s="6">
        <f>SUMIF(DJ$346:DJ$376,$D762,DL$346:DL$376)</f>
        <v>0</v>
      </c>
      <c r="DJ762" s="9"/>
      <c r="DK762" s="10"/>
      <c r="DL762" s="11"/>
      <c r="DM762" s="6">
        <f>SUMIF(DN$346:DN$376,$D762,DP$346:DP$376)</f>
        <v>0</v>
      </c>
      <c r="DN762" s="9"/>
      <c r="DO762" s="10"/>
      <c r="DP762" s="11"/>
      <c r="DQ762" s="6">
        <f>SUMIF(DR$346:DR$376,$D762,DT$346:DT$376)</f>
        <v>0</v>
      </c>
      <c r="DR762" s="9"/>
      <c r="DS762" s="10"/>
      <c r="DT762" s="11"/>
      <c r="DU762" s="6">
        <f>SUMIF(DV$346:DV$376,$D762,DX$346:DX$376)</f>
        <v>0</v>
      </c>
      <c r="DV762" s="9"/>
      <c r="DW762" s="10"/>
      <c r="DX762" s="11"/>
      <c r="DY762" s="6">
        <f>SUMIF(DZ$346:DZ$376,$D762,EB$346:EB$376)</f>
        <v>0</v>
      </c>
      <c r="DZ762" s="9"/>
      <c r="EA762" s="10"/>
      <c r="EB762" s="11"/>
      <c r="EC762" s="6">
        <f>SUMIF(ED$346:ED$376,$D762,EF$346:EF$376)</f>
        <v>0</v>
      </c>
      <c r="ED762" s="9"/>
      <c r="EE762" s="10"/>
      <c r="EF762" s="11"/>
      <c r="EG762" s="6">
        <f>SUMIF(EH$346:EH$376,$D762,EJ$346:EJ$376)</f>
        <v>0</v>
      </c>
      <c r="EH762" s="9"/>
      <c r="EI762" s="10"/>
      <c r="EJ762" s="11"/>
      <c r="EK762" s="6">
        <f>SUMIF(EL$346:EL$376,$D762,EN$346:EN$376)</f>
        <v>0</v>
      </c>
      <c r="EL762" s="9"/>
      <c r="EM762" s="10"/>
      <c r="EN762" s="11"/>
      <c r="EO762" s="6">
        <f>SUMIF(EP$346:EP$376,$D762,ER$346:ER$376)</f>
        <v>0</v>
      </c>
      <c r="EP762" s="9"/>
      <c r="EQ762" s="10"/>
      <c r="ER762" s="11"/>
      <c r="ES762" s="6">
        <f>SUMIF(ET$346:ET$376,$D762,EV$346:EV$376)</f>
        <v>0</v>
      </c>
      <c r="ET762" s="9"/>
      <c r="EU762" s="10"/>
      <c r="EV762" s="11"/>
      <c r="EW762" s="6">
        <f>SUMIF(EX$346:EX$376,$D762,EZ$346:EZ$376)</f>
        <v>0</v>
      </c>
      <c r="EX762" s="9"/>
      <c r="EY762" s="10"/>
      <c r="EZ762" s="11"/>
      <c r="FA762" s="6">
        <f>SUMIF(FB$346:FB$376,$D762,FD$346:FD$376)</f>
        <v>0</v>
      </c>
      <c r="FB762" s="9"/>
      <c r="FC762" s="10"/>
      <c r="FD762" s="11"/>
      <c r="FE762" s="6">
        <f>SUMIF(FF$346:FF$376,$D762,FH$346:FH$376)</f>
        <v>0</v>
      </c>
      <c r="FF762" s="9"/>
      <c r="FG762" s="10"/>
      <c r="FH762" s="11"/>
      <c r="FI762" s="6">
        <f>SUMIF(FJ$346:FJ$376,$D762,FL$346:FL$376)</f>
        <v>0</v>
      </c>
      <c r="FJ762" s="9"/>
      <c r="FK762" s="10"/>
      <c r="FL762" s="11"/>
      <c r="FM762" s="6">
        <f>SUMIF(FN$346:FN$376,$D762,FP$346:FP$376)</f>
        <v>0</v>
      </c>
      <c r="FN762" s="9"/>
      <c r="FO762" s="10"/>
      <c r="FP762" s="11"/>
      <c r="FQ762" s="6">
        <f>SUMIF(FR$346:FR$376,$D762,FT$346:FT$376)</f>
        <v>0</v>
      </c>
      <c r="FR762" s="9"/>
      <c r="FS762" s="10"/>
      <c r="FT762" s="11"/>
      <c r="FU762" s="6">
        <f>SUMIF(FV$346:FV$376,$D762,FX$346:FX$376)</f>
        <v>0</v>
      </c>
      <c r="FV762" s="9"/>
      <c r="FW762" s="10"/>
      <c r="FX762" s="11"/>
      <c r="FY762" s="6">
        <f>SUMIF(FZ$346:FZ$376,$D762,GB$346:GB$376)</f>
        <v>0</v>
      </c>
      <c r="FZ762" s="9"/>
      <c r="GA762" s="10"/>
      <c r="GB762" s="11"/>
      <c r="GC762" s="6">
        <f>SUMIF(GD$346:GD$376,$D762,GF$346:GF$376)</f>
        <v>0</v>
      </c>
      <c r="GD762" s="9"/>
      <c r="GE762" s="10"/>
      <c r="GF762" s="11"/>
      <c r="GG762" s="6">
        <f>SUMIF(GH$346:GH$376,$D762,GJ$346:GJ$376)</f>
        <v>0</v>
      </c>
      <c r="GH762" s="9"/>
      <c r="GI762" s="10"/>
      <c r="GJ762" s="11"/>
      <c r="GK762" s="6">
        <f>SUMIF(GL$346:GL$376,$D762,GN$346:GN$376)</f>
        <v>0</v>
      </c>
      <c r="GL762" s="9"/>
      <c r="GM762" s="10"/>
      <c r="GN762" s="11"/>
      <c r="GO762" s="6">
        <f>SUMIF(GP$346:GP$376,$D762,GR$346:GR$376)</f>
        <v>0</v>
      </c>
      <c r="GP762" s="9"/>
      <c r="GQ762" s="10"/>
      <c r="GR762" s="11"/>
      <c r="GS762" s="6">
        <f>SUMIF(GT$346:GT$376,$D762,GV$346:GV$376)</f>
        <v>0</v>
      </c>
      <c r="GT762" s="9"/>
      <c r="GU762" s="10"/>
      <c r="GV762" s="20"/>
      <c r="GW762" s="19">
        <f t="shared" si="17"/>
        <v>0</v>
      </c>
      <c r="GX762" s="472"/>
      <c r="GY762" s="473"/>
    </row>
    <row r="763" spans="1:207" ht="30.75" customHeight="1">
      <c r="A763" s="208" t="s">
        <v>75</v>
      </c>
      <c r="B763" s="469">
        <v>34</v>
      </c>
      <c r="C763" s="177" t="s">
        <v>387</v>
      </c>
      <c r="D763" s="155" t="s">
        <v>388</v>
      </c>
      <c r="E763" s="206">
        <f>SUMIF(F$5:F$35,$D763,H$5:H$35)</f>
        <v>0</v>
      </c>
      <c r="F763" s="9"/>
      <c r="G763" s="10"/>
      <c r="H763" s="11"/>
      <c r="I763" s="6">
        <f>SUMIF(J$5:J$35,$D763,L$5:L$35)</f>
        <v>0</v>
      </c>
      <c r="J763" s="9"/>
      <c r="K763" s="10"/>
      <c r="L763" s="11"/>
      <c r="M763" s="6">
        <f>SUMIF(N$5:N$35,$D763,P$5:P$35)</f>
        <v>0</v>
      </c>
      <c r="N763" s="9"/>
      <c r="O763" s="10"/>
      <c r="P763" s="11"/>
      <c r="Q763" s="6">
        <f>SUMIF(R$5:R$35,$D763,T$5:T$35)</f>
        <v>0</v>
      </c>
      <c r="R763" s="9"/>
      <c r="S763" s="10"/>
      <c r="T763" s="11"/>
      <c r="U763" s="6">
        <f>SUMIF(V$5:V$35,$D763,X$5:X$35)</f>
        <v>0</v>
      </c>
      <c r="V763" s="9"/>
      <c r="W763" s="10"/>
      <c r="X763" s="11"/>
      <c r="Y763" s="6">
        <f>SUMIF(Z$5:Z$35,$D763,AB$5:AB$35)</f>
        <v>0</v>
      </c>
      <c r="Z763" s="9"/>
      <c r="AA763" s="10"/>
      <c r="AB763" s="11"/>
      <c r="AC763" s="6">
        <f>SUMIF(AD$5:AD$35,$D763,AF$5:AF$35)</f>
        <v>0</v>
      </c>
      <c r="AD763" s="9"/>
      <c r="AE763" s="10"/>
      <c r="AF763" s="11"/>
      <c r="AG763" s="6">
        <f>SUMIF(AH$5:AH$35,$D763,AJ$5:AJ$35)</f>
        <v>0</v>
      </c>
      <c r="AH763" s="9"/>
      <c r="AI763" s="10"/>
      <c r="AJ763" s="11"/>
      <c r="AK763" s="6">
        <f>SUMIF(AL$5:AL$35,$D763,AN$5:AN$35)</f>
        <v>0</v>
      </c>
      <c r="AL763" s="9"/>
      <c r="AM763" s="10"/>
      <c r="AN763" s="11"/>
      <c r="AO763" s="6">
        <f>SUMIF(AP$5:AP$35,$D763,AR$5:AR$35)</f>
        <v>0</v>
      </c>
      <c r="AP763" s="9"/>
      <c r="AQ763" s="10"/>
      <c r="AR763" s="11"/>
      <c r="AS763" s="6">
        <f>SUMIF(AT$5:AT$35,$D763,AV$5:AV$35)</f>
        <v>0</v>
      </c>
      <c r="AT763" s="9"/>
      <c r="AU763" s="10"/>
      <c r="AV763" s="11"/>
      <c r="AW763" s="6">
        <f>SUMIF(AX$5:AX$35,$D763,AZ$5:AZ$35)</f>
        <v>0</v>
      </c>
      <c r="AX763" s="9"/>
      <c r="AY763" s="10"/>
      <c r="AZ763" s="11"/>
      <c r="BA763" s="6">
        <f>SUMIF(BB$5:BB$35,$D763,BD$5:BD$35)</f>
        <v>0</v>
      </c>
      <c r="BB763" s="9"/>
      <c r="BC763" s="10"/>
      <c r="BD763" s="11"/>
      <c r="BE763" s="6">
        <f>SUMIF(BF$5:BF$35,$D763,BH$5:BH$35)</f>
        <v>0</v>
      </c>
      <c r="BF763" s="9"/>
      <c r="BG763" s="10"/>
      <c r="BH763" s="11"/>
      <c r="BI763" s="6">
        <f>SUMIF(BJ$5:BJ$35,$D763,BL$5:BL$35)</f>
        <v>0</v>
      </c>
      <c r="BJ763" s="9"/>
      <c r="BK763" s="10"/>
      <c r="BL763" s="11"/>
      <c r="BM763" s="6">
        <f>SUMIF(BN$5:BN$35,$D763,BP$5:BP$35)</f>
        <v>0</v>
      </c>
      <c r="BN763" s="9"/>
      <c r="BO763" s="10"/>
      <c r="BP763" s="11"/>
      <c r="BQ763" s="6">
        <f>SUMIF(BR$5:BR$35,$D763,BT$5:BT$35)</f>
        <v>0</v>
      </c>
      <c r="BR763" s="9"/>
      <c r="BS763" s="10"/>
      <c r="BT763" s="11"/>
      <c r="BU763" s="6">
        <f>SUMIF(BV$5:BV$35,$D763,BX$5:BX$35)</f>
        <v>0</v>
      </c>
      <c r="BV763" s="9"/>
      <c r="BW763" s="10"/>
      <c r="BX763" s="11"/>
      <c r="BY763" s="6">
        <f>SUMIF(BZ$5:BZ$35,$D763,CB$5:CB$35)</f>
        <v>0</v>
      </c>
      <c r="BZ763" s="9"/>
      <c r="CA763" s="10"/>
      <c r="CB763" s="11"/>
      <c r="CC763" s="6">
        <f>SUMIF(CD$5:CD$35,$D763,CF$5:CF$35)</f>
        <v>0</v>
      </c>
      <c r="CD763" s="9"/>
      <c r="CE763" s="10"/>
      <c r="CF763" s="11"/>
      <c r="CG763" s="6">
        <f>SUMIF(CH$5:CH$35,$D763,CJ$5:CJ$35)</f>
        <v>0</v>
      </c>
      <c r="CH763" s="9"/>
      <c r="CI763" s="10"/>
      <c r="CJ763" s="11"/>
      <c r="CK763" s="6">
        <f>SUMIF(CL$5:CL$35,$D763,CN$5:CN$35)</f>
        <v>0</v>
      </c>
      <c r="CL763" s="9"/>
      <c r="CM763" s="10"/>
      <c r="CN763" s="11"/>
      <c r="CO763" s="6">
        <f>SUMIF(CP$5:CP$35,$D763,CR$5:CR$35)</f>
        <v>0</v>
      </c>
      <c r="CP763" s="9"/>
      <c r="CQ763" s="10"/>
      <c r="CR763" s="11"/>
      <c r="CS763" s="6">
        <f>SUMIF(CT$5:CT$35,$D763,CV$5:CV$35)</f>
        <v>0</v>
      </c>
      <c r="CT763" s="9"/>
      <c r="CU763" s="10"/>
      <c r="CV763" s="11"/>
      <c r="CW763" s="6">
        <f>SUMIF(CX$5:CX$35,$D763,CZ$5:CZ$35)</f>
        <v>0</v>
      </c>
      <c r="CX763" s="9"/>
      <c r="CY763" s="10"/>
      <c r="CZ763" s="11"/>
      <c r="DA763" s="6">
        <f>SUMIF(DB$5:DB$35,$D763,DD$5:DD$35)</f>
        <v>0</v>
      </c>
      <c r="DB763" s="9"/>
      <c r="DC763" s="10"/>
      <c r="DD763" s="11"/>
      <c r="DE763" s="6">
        <f>SUMIF(DF$5:DF$35,$D763,DH$5:DH$35)</f>
        <v>0</v>
      </c>
      <c r="DF763" s="9"/>
      <c r="DG763" s="10"/>
      <c r="DH763" s="11"/>
      <c r="DI763" s="6">
        <f>SUMIF(DJ$5:DJ$35,$D763,DL$5:DL$35)</f>
        <v>0</v>
      </c>
      <c r="DJ763" s="9"/>
      <c r="DK763" s="10"/>
      <c r="DL763" s="11"/>
      <c r="DM763" s="6">
        <f>SUMIF(DN$5:DN$35,$D763,DP$5:DP$35)</f>
        <v>0</v>
      </c>
      <c r="DN763" s="9"/>
      <c r="DO763" s="10"/>
      <c r="DP763" s="11"/>
      <c r="DQ763" s="6">
        <f>SUMIF(DR$5:DR$35,$D763,DT$5:DT$35)</f>
        <v>0</v>
      </c>
      <c r="DR763" s="9"/>
      <c r="DS763" s="10"/>
      <c r="DT763" s="11"/>
      <c r="DU763" s="6">
        <f>SUMIF(DV$5:DV$35,$D763,DX$5:DX$35)</f>
        <v>0</v>
      </c>
      <c r="DV763" s="9"/>
      <c r="DW763" s="10"/>
      <c r="DX763" s="11"/>
      <c r="DY763" s="6">
        <f>SUMIF(DZ$5:DZ$35,$D763,EB$5:EB$35)</f>
        <v>0</v>
      </c>
      <c r="DZ763" s="9"/>
      <c r="EA763" s="10"/>
      <c r="EB763" s="11"/>
      <c r="EC763" s="6">
        <f>SUMIF(ED$5:ED$35,$D763,EF$5:EF$35)</f>
        <v>0</v>
      </c>
      <c r="ED763" s="9"/>
      <c r="EE763" s="10"/>
      <c r="EF763" s="11"/>
      <c r="EG763" s="6">
        <f>SUMIF(EH$5:EH$35,$D763,EJ$5:EJ$35)</f>
        <v>0</v>
      </c>
      <c r="EH763" s="9"/>
      <c r="EI763" s="10"/>
      <c r="EJ763" s="11"/>
      <c r="EK763" s="6">
        <f>SUMIF(EL$5:EL$35,$D763,EN$5:EN$35)</f>
        <v>0</v>
      </c>
      <c r="EL763" s="9"/>
      <c r="EM763" s="10"/>
      <c r="EN763" s="11"/>
      <c r="EO763" s="6">
        <f>SUMIF(EP$5:EP$35,$D763,ER$5:ER$35)</f>
        <v>0</v>
      </c>
      <c r="EP763" s="9"/>
      <c r="EQ763" s="10"/>
      <c r="ER763" s="11"/>
      <c r="ES763" s="6">
        <f>SUMIF(ET$5:ET$35,$D763,EV$5:EV$35)</f>
        <v>0</v>
      </c>
      <c r="ET763" s="9"/>
      <c r="EU763" s="10"/>
      <c r="EV763" s="11"/>
      <c r="EW763" s="6">
        <f>SUMIF(EX$5:EX$35,$D763,EZ$5:EZ$35)</f>
        <v>0</v>
      </c>
      <c r="EX763" s="9"/>
      <c r="EY763" s="10"/>
      <c r="EZ763" s="11"/>
      <c r="FA763" s="6">
        <f>SUMIF(FB$5:FB$35,$D763,FD$5:FD$35)</f>
        <v>0</v>
      </c>
      <c r="FB763" s="9"/>
      <c r="FC763" s="10"/>
      <c r="FD763" s="11"/>
      <c r="FE763" s="6">
        <f>SUMIF(FF$5:FF$35,$D763,FH$5:FH$35)</f>
        <v>0</v>
      </c>
      <c r="FF763" s="9"/>
      <c r="FG763" s="10"/>
      <c r="FH763" s="11"/>
      <c r="FI763" s="6">
        <f>SUMIF(FJ$5:FJ$35,$D763,FL$5:FL$35)</f>
        <v>0</v>
      </c>
      <c r="FJ763" s="9"/>
      <c r="FK763" s="10"/>
      <c r="FL763" s="11"/>
      <c r="FM763" s="6">
        <f>SUMIF(FN$5:FN$35,$D763,FP$5:FP$35)</f>
        <v>0</v>
      </c>
      <c r="FN763" s="9"/>
      <c r="FO763" s="10"/>
      <c r="FP763" s="11"/>
      <c r="FQ763" s="6">
        <f>SUMIF(FR$5:FR$35,$D763,FT$5:FT$35)</f>
        <v>0</v>
      </c>
      <c r="FR763" s="9"/>
      <c r="FS763" s="10"/>
      <c r="FT763" s="11"/>
      <c r="FU763" s="6">
        <f>SUMIF(FV$5:FV$35,$D763,FX$5:FX$35)</f>
        <v>0</v>
      </c>
      <c r="FV763" s="9"/>
      <c r="FW763" s="10"/>
      <c r="FX763" s="11"/>
      <c r="FY763" s="6">
        <f>SUMIF(FZ$5:FZ$35,$D763,GB$5:GB$35)</f>
        <v>0</v>
      </c>
      <c r="FZ763" s="9"/>
      <c r="GA763" s="10"/>
      <c r="GB763" s="11"/>
      <c r="GC763" s="6">
        <f>SUMIF(GD$5:GD$35,$D763,GF$5:GF$35)</f>
        <v>0</v>
      </c>
      <c r="GD763" s="9"/>
      <c r="GE763" s="10"/>
      <c r="GF763" s="11"/>
      <c r="GG763" s="6">
        <f>SUMIF(GH$5:GH$35,$D763,GJ$5:GJ$35)</f>
        <v>0</v>
      </c>
      <c r="GH763" s="9"/>
      <c r="GI763" s="10"/>
      <c r="GJ763" s="11"/>
      <c r="GK763" s="6">
        <f>SUMIF(GL$5:GL$35,$D763,GN$5:GN$35)</f>
        <v>0</v>
      </c>
      <c r="GL763" s="9"/>
      <c r="GM763" s="10"/>
      <c r="GN763" s="11"/>
      <c r="GO763" s="6">
        <f>SUMIF(GP$5:GP$35,$D763,GR$5:GR$35)</f>
        <v>0</v>
      </c>
      <c r="GP763" s="9"/>
      <c r="GQ763" s="10"/>
      <c r="GR763" s="11"/>
      <c r="GS763" s="6">
        <f>SUMIF(GT$5:GT$35,$D763,GV$5:GV$35)</f>
        <v>0</v>
      </c>
      <c r="GT763" s="9"/>
      <c r="GU763" s="10"/>
      <c r="GV763" s="20"/>
      <c r="GW763" s="19">
        <f t="shared" ref="GW763:GW886" si="18">SUM(E763:GV763)</f>
        <v>0</v>
      </c>
      <c r="GX763" s="472">
        <f>SUM(GW763:GW774)</f>
        <v>0</v>
      </c>
      <c r="GY763" s="473" t="str">
        <f>D763</f>
        <v>TS15640/18</v>
      </c>
    </row>
    <row r="764" spans="1:207" ht="30.75" customHeight="1">
      <c r="A764" s="210" t="s">
        <v>76</v>
      </c>
      <c r="B764" s="470"/>
      <c r="C764" s="177" t="s">
        <v>387</v>
      </c>
      <c r="D764" s="155" t="s">
        <v>388</v>
      </c>
      <c r="E764" s="206">
        <f>SUMIF(F$36:F$66,$D764,H$36:H$66)</f>
        <v>0</v>
      </c>
      <c r="F764" s="9"/>
      <c r="G764" s="10"/>
      <c r="H764" s="11"/>
      <c r="I764" s="6">
        <f>SUMIF(J$36:J$66,$D764,L$36:L$66)</f>
        <v>0</v>
      </c>
      <c r="J764" s="9"/>
      <c r="K764" s="10"/>
      <c r="L764" s="11"/>
      <c r="M764" s="6">
        <f>SUMIF(N$36:N$66,$D764,P$36:P$66)</f>
        <v>0</v>
      </c>
      <c r="N764" s="9"/>
      <c r="O764" s="10"/>
      <c r="P764" s="11"/>
      <c r="Q764" s="6">
        <f>SUMIF(R$36:R$66,$D764,T$36:T$66)</f>
        <v>0</v>
      </c>
      <c r="R764" s="9"/>
      <c r="S764" s="10"/>
      <c r="T764" s="11"/>
      <c r="U764" s="6">
        <f>SUMIF(V$36:V$66,$D764,X$36:X$66)</f>
        <v>0</v>
      </c>
      <c r="V764" s="9"/>
      <c r="W764" s="10"/>
      <c r="X764" s="11"/>
      <c r="Y764" s="6">
        <f>SUMIF(Z$36:Z$66,$D764,AB$36:AB$66)</f>
        <v>0</v>
      </c>
      <c r="Z764" s="9"/>
      <c r="AA764" s="10"/>
      <c r="AB764" s="11"/>
      <c r="AC764" s="6">
        <f>SUMIF(AD$36:AD$66,$D764,AF$36:AF$66)</f>
        <v>0</v>
      </c>
      <c r="AD764" s="9"/>
      <c r="AE764" s="10"/>
      <c r="AF764" s="11"/>
      <c r="AG764" s="6">
        <f>SUMIF(AH$36:AH$66,$D764,AJ$36:AJ$66)</f>
        <v>0</v>
      </c>
      <c r="AH764" s="9"/>
      <c r="AI764" s="10"/>
      <c r="AJ764" s="11"/>
      <c r="AK764" s="6">
        <f>SUMIF(AL$36:AL$66,$D764,AN$36:AN$66)</f>
        <v>0</v>
      </c>
      <c r="AL764" s="9"/>
      <c r="AM764" s="10"/>
      <c r="AN764" s="11"/>
      <c r="AO764" s="6">
        <f>SUMIF(AP$36:AP$66,$D764,AR$36:AR$66)</f>
        <v>0</v>
      </c>
      <c r="AP764" s="9"/>
      <c r="AQ764" s="10"/>
      <c r="AR764" s="11"/>
      <c r="AS764" s="6">
        <f>SUMIF(AT$36:AT$66,$D764,AV$36:AV$66)</f>
        <v>0</v>
      </c>
      <c r="AT764" s="9"/>
      <c r="AU764" s="10"/>
      <c r="AV764" s="11"/>
      <c r="AW764" s="6">
        <f>SUMIF(AX$36:AX$66,$D764,AZ$36:AZ$66)</f>
        <v>0</v>
      </c>
      <c r="AX764" s="9"/>
      <c r="AY764" s="10"/>
      <c r="AZ764" s="11"/>
      <c r="BA764" s="6">
        <f>SUMIF(BB$36:BB$66,$D764,BD$36:BD$66)</f>
        <v>0</v>
      </c>
      <c r="BB764" s="9"/>
      <c r="BC764" s="10"/>
      <c r="BD764" s="11"/>
      <c r="BE764" s="6">
        <f>SUMIF(BF$36:BF$66,$D764,BH$36:BH$66)</f>
        <v>0</v>
      </c>
      <c r="BF764" s="9"/>
      <c r="BG764" s="10"/>
      <c r="BH764" s="11"/>
      <c r="BI764" s="6">
        <f>SUMIF(BJ$36:BJ$66,$D764,BL$36:BL$66)</f>
        <v>0</v>
      </c>
      <c r="BJ764" s="9"/>
      <c r="BK764" s="10"/>
      <c r="BL764" s="11"/>
      <c r="BM764" s="6">
        <f>SUMIF(BN$36:BN$66,$D764,BP$36:BP$66)</f>
        <v>0</v>
      </c>
      <c r="BN764" s="9"/>
      <c r="BO764" s="10"/>
      <c r="BP764" s="11"/>
      <c r="BQ764" s="6">
        <f>SUMIF(BR$36:BR$66,$D764,BT$36:BT$66)</f>
        <v>0</v>
      </c>
      <c r="BR764" s="9"/>
      <c r="BS764" s="10"/>
      <c r="BT764" s="11"/>
      <c r="BU764" s="6">
        <f>SUMIF(BV$36:BV$66,$D764,BX$36:BX$66)</f>
        <v>0</v>
      </c>
      <c r="BV764" s="9"/>
      <c r="BW764" s="10"/>
      <c r="BX764" s="11"/>
      <c r="BY764" s="6">
        <f>SUMIF(BZ$36:BZ$66,$D764,CB$36:CB$66)</f>
        <v>0</v>
      </c>
      <c r="BZ764" s="9"/>
      <c r="CA764" s="10"/>
      <c r="CB764" s="11"/>
      <c r="CC764" s="6">
        <f>SUMIF(CD$36:CD$66,$D764,CF$36:CF$66)</f>
        <v>0</v>
      </c>
      <c r="CD764" s="9"/>
      <c r="CE764" s="10"/>
      <c r="CF764" s="11"/>
      <c r="CG764" s="6">
        <f>SUMIF(CH$36:CH$66,$D764,CJ$36:CJ$66)</f>
        <v>0</v>
      </c>
      <c r="CH764" s="9"/>
      <c r="CI764" s="10"/>
      <c r="CJ764" s="11"/>
      <c r="CK764" s="6">
        <f>SUMIF(CL$36:CL$66,$D764,CN$36:CN$66)</f>
        <v>0</v>
      </c>
      <c r="CL764" s="9"/>
      <c r="CM764" s="10"/>
      <c r="CN764" s="11"/>
      <c r="CO764" s="6">
        <f>SUMIF(CP$36:CP$66,$D764,CR$36:CR$66)</f>
        <v>0</v>
      </c>
      <c r="CP764" s="9"/>
      <c r="CQ764" s="10"/>
      <c r="CR764" s="11"/>
      <c r="CS764" s="6">
        <f>SUMIF(CT$36:CT$66,$D764,CV$36:CV$66)</f>
        <v>0</v>
      </c>
      <c r="CT764" s="9"/>
      <c r="CU764" s="10"/>
      <c r="CV764" s="11"/>
      <c r="CW764" s="6">
        <f>SUMIF(CX$36:CX$66,$D764,CZ$36:CZ$66)</f>
        <v>0</v>
      </c>
      <c r="CX764" s="9"/>
      <c r="CY764" s="10"/>
      <c r="CZ764" s="11"/>
      <c r="DA764" s="6">
        <f>SUMIF(DB$36:DB$66,$D764,DD$36:DD$66)</f>
        <v>0</v>
      </c>
      <c r="DB764" s="9"/>
      <c r="DC764" s="10"/>
      <c r="DD764" s="11"/>
      <c r="DE764" s="6">
        <f>SUMIF(DF$36:DF$66,$D764,DH$36:DH$66)</f>
        <v>0</v>
      </c>
      <c r="DF764" s="9"/>
      <c r="DG764" s="10"/>
      <c r="DH764" s="11"/>
      <c r="DI764" s="6">
        <f>SUMIF(DJ$36:DJ$66,$D764,DL$36:DL$66)</f>
        <v>0</v>
      </c>
      <c r="DJ764" s="9"/>
      <c r="DK764" s="10"/>
      <c r="DL764" s="11"/>
      <c r="DM764" s="6">
        <f>SUMIF(DN$36:DN$66,$D764,DP$36:DP$66)</f>
        <v>0</v>
      </c>
      <c r="DN764" s="9"/>
      <c r="DO764" s="10"/>
      <c r="DP764" s="11"/>
      <c r="DQ764" s="6">
        <f>SUMIF(DR$36:DR$66,$D764,DT$36:DT$66)</f>
        <v>0</v>
      </c>
      <c r="DR764" s="9"/>
      <c r="DS764" s="10"/>
      <c r="DT764" s="11"/>
      <c r="DU764" s="6">
        <f>SUMIF(DV$36:DV$66,$D764,DX$36:DX$66)</f>
        <v>0</v>
      </c>
      <c r="DV764" s="9"/>
      <c r="DW764" s="10"/>
      <c r="DX764" s="11"/>
      <c r="DY764" s="6">
        <f>SUMIF(DZ$36:DZ$66,$D764,EB$36:EB$66)</f>
        <v>0</v>
      </c>
      <c r="DZ764" s="9"/>
      <c r="EA764" s="10"/>
      <c r="EB764" s="11"/>
      <c r="EC764" s="6">
        <f>SUMIF(ED$36:ED$66,$D764,EF$36:EF$66)</f>
        <v>0</v>
      </c>
      <c r="ED764" s="9"/>
      <c r="EE764" s="10"/>
      <c r="EF764" s="11"/>
      <c r="EG764" s="6">
        <f>SUMIF(EH$36:EH$66,$D764,EJ$36:EJ$66)</f>
        <v>0</v>
      </c>
      <c r="EH764" s="9"/>
      <c r="EI764" s="10"/>
      <c r="EJ764" s="11"/>
      <c r="EK764" s="6">
        <f>SUMIF(EL$36:EL$66,$D764,EN$36:EN$66)</f>
        <v>0</v>
      </c>
      <c r="EL764" s="9"/>
      <c r="EM764" s="10"/>
      <c r="EN764" s="11"/>
      <c r="EO764" s="6">
        <f>SUMIF(EP$36:EP$66,$D764,ER$36:ER$66)</f>
        <v>0</v>
      </c>
      <c r="EP764" s="9"/>
      <c r="EQ764" s="10"/>
      <c r="ER764" s="11"/>
      <c r="ES764" s="6">
        <f>SUMIF(ET$36:ET$66,$D764,EV$36:EV$66)</f>
        <v>0</v>
      </c>
      <c r="ET764" s="9"/>
      <c r="EU764" s="10"/>
      <c r="EV764" s="11"/>
      <c r="EW764" s="6">
        <f>SUMIF(EX$36:EX$66,$D764,EZ$36:EZ$66)</f>
        <v>0</v>
      </c>
      <c r="EX764" s="9"/>
      <c r="EY764" s="10"/>
      <c r="EZ764" s="11"/>
      <c r="FA764" s="6">
        <f>SUMIF(FB$36:FB$66,$D764,FD$36:FD$66)</f>
        <v>0</v>
      </c>
      <c r="FB764" s="9"/>
      <c r="FC764" s="10"/>
      <c r="FD764" s="11"/>
      <c r="FE764" s="6">
        <f>SUMIF(FF$36:FF$66,$D764,FH$36:FH$66)</f>
        <v>0</v>
      </c>
      <c r="FF764" s="9"/>
      <c r="FG764" s="10"/>
      <c r="FH764" s="11"/>
      <c r="FI764" s="6">
        <f>SUMIF(FJ$36:FJ$66,$D764,FL$36:FL$66)</f>
        <v>0</v>
      </c>
      <c r="FJ764" s="9"/>
      <c r="FK764" s="10"/>
      <c r="FL764" s="11"/>
      <c r="FM764" s="6">
        <f>SUMIF(FN$36:FN$66,$D764,FP$36:FP$66)</f>
        <v>0</v>
      </c>
      <c r="FN764" s="9"/>
      <c r="FO764" s="10"/>
      <c r="FP764" s="11"/>
      <c r="FQ764" s="6">
        <f>SUMIF(FR$36:FR$66,$D764,FT$36:FT$66)</f>
        <v>0</v>
      </c>
      <c r="FR764" s="9"/>
      <c r="FS764" s="10"/>
      <c r="FT764" s="11"/>
      <c r="FU764" s="6">
        <f>SUMIF(FV$36:FV$66,$D764,FX$36:FX$66)</f>
        <v>0</v>
      </c>
      <c r="FV764" s="9"/>
      <c r="FW764" s="10"/>
      <c r="FX764" s="11"/>
      <c r="FY764" s="6">
        <f>SUMIF(FZ$36:FZ$66,$D764,GB$36:GB$66)</f>
        <v>0</v>
      </c>
      <c r="FZ764" s="9"/>
      <c r="GA764" s="10"/>
      <c r="GB764" s="11"/>
      <c r="GC764" s="6">
        <f>SUMIF(GD$36:GD$66,$D764,GF$36:GF$66)</f>
        <v>0</v>
      </c>
      <c r="GD764" s="9"/>
      <c r="GE764" s="10"/>
      <c r="GF764" s="11"/>
      <c r="GG764" s="6">
        <f>SUMIF(GH$36:GH$66,$D764,GJ$36:GJ$66)</f>
        <v>0</v>
      </c>
      <c r="GH764" s="9"/>
      <c r="GI764" s="10"/>
      <c r="GJ764" s="11"/>
      <c r="GK764" s="6">
        <f>SUMIF(GL$36:GL$66,$D764,GN$36:GN$66)</f>
        <v>0</v>
      </c>
      <c r="GL764" s="9"/>
      <c r="GM764" s="10"/>
      <c r="GN764" s="11"/>
      <c r="GO764" s="6">
        <f>SUMIF(GP$36:GP$66,$D764,GR$36:GR$66)</f>
        <v>0</v>
      </c>
      <c r="GP764" s="9"/>
      <c r="GQ764" s="10"/>
      <c r="GR764" s="11"/>
      <c r="GS764" s="6">
        <f>SUMIF(GT$36:GT$66,$D764,GV$36:GV$66)</f>
        <v>0</v>
      </c>
      <c r="GT764" s="9"/>
      <c r="GU764" s="10"/>
      <c r="GV764" s="20"/>
      <c r="GW764" s="19">
        <f t="shared" si="18"/>
        <v>0</v>
      </c>
      <c r="GX764" s="472"/>
      <c r="GY764" s="473"/>
    </row>
    <row r="765" spans="1:207" ht="30.75" customHeight="1">
      <c r="A765" s="210" t="s">
        <v>77</v>
      </c>
      <c r="B765" s="470"/>
      <c r="C765" s="177" t="s">
        <v>387</v>
      </c>
      <c r="D765" s="155" t="s">
        <v>388</v>
      </c>
      <c r="E765" s="206">
        <f>SUMIF(F$67:F$97,$D765,H$67:H$97)</f>
        <v>0</v>
      </c>
      <c r="F765" s="9"/>
      <c r="G765" s="10"/>
      <c r="H765" s="11"/>
      <c r="I765" s="6">
        <f>SUMIF(J$67:J$97,$D765,L$67:L$97)</f>
        <v>0</v>
      </c>
      <c r="J765" s="9"/>
      <c r="K765" s="10"/>
      <c r="L765" s="11"/>
      <c r="M765" s="6">
        <f>SUMIF(N$67:N$97,$D765,P$67:P$97)</f>
        <v>0</v>
      </c>
      <c r="N765" s="9"/>
      <c r="O765" s="10"/>
      <c r="P765" s="11"/>
      <c r="Q765" s="6">
        <f>SUMIF(R$67:R$97,$D765,T$67:T$97)</f>
        <v>0</v>
      </c>
      <c r="R765" s="9"/>
      <c r="S765" s="10"/>
      <c r="T765" s="11"/>
      <c r="U765" s="6">
        <f>SUMIF(V$67:V$97,$D765,X$67:X$97)</f>
        <v>0</v>
      </c>
      <c r="V765" s="9"/>
      <c r="W765" s="10"/>
      <c r="X765" s="11"/>
      <c r="Y765" s="6">
        <f>SUMIF(Z$67:Z$97,$D765,AB$67:AB$97)</f>
        <v>0</v>
      </c>
      <c r="Z765" s="9"/>
      <c r="AA765" s="10"/>
      <c r="AB765" s="11"/>
      <c r="AC765" s="6">
        <f>SUMIF(AD$67:AD$97,$D765,AF$67:AF$97)</f>
        <v>0</v>
      </c>
      <c r="AD765" s="9"/>
      <c r="AE765" s="10"/>
      <c r="AF765" s="11"/>
      <c r="AG765" s="6">
        <f>SUMIF(AH$67:AH$97,$D765,AJ$67:AJ$97)</f>
        <v>0</v>
      </c>
      <c r="AH765" s="9"/>
      <c r="AI765" s="10"/>
      <c r="AJ765" s="11"/>
      <c r="AK765" s="6">
        <f>SUMIF(AL$67:AL$97,$D765,AN$67:AN$97)</f>
        <v>0</v>
      </c>
      <c r="AL765" s="9"/>
      <c r="AM765" s="10"/>
      <c r="AN765" s="11"/>
      <c r="AO765" s="6">
        <f>SUMIF(AP$67:AP$97,$D765,AR$67:AR$97)</f>
        <v>0</v>
      </c>
      <c r="AP765" s="9"/>
      <c r="AQ765" s="10"/>
      <c r="AR765" s="11"/>
      <c r="AS765" s="6">
        <f>SUMIF(AT$67:AT$97,$D765,AV$67:AV$97)</f>
        <v>0</v>
      </c>
      <c r="AT765" s="9"/>
      <c r="AU765" s="10"/>
      <c r="AV765" s="11"/>
      <c r="AW765" s="6">
        <f>SUMIF(AX$67:AX$97,$D765,AZ$67:AZ$97)</f>
        <v>0</v>
      </c>
      <c r="AX765" s="9"/>
      <c r="AY765" s="10"/>
      <c r="AZ765" s="11"/>
      <c r="BA765" s="6">
        <f>SUMIF(BB$67:BB$97,$D765,BD$67:BD$97)</f>
        <v>0</v>
      </c>
      <c r="BB765" s="9"/>
      <c r="BC765" s="10"/>
      <c r="BD765" s="11"/>
      <c r="BE765" s="6">
        <f>SUMIF(BF$67:BF$97,$D765,BH$67:BH$97)</f>
        <v>0</v>
      </c>
      <c r="BF765" s="9"/>
      <c r="BG765" s="10"/>
      <c r="BH765" s="11"/>
      <c r="BI765" s="6">
        <f>SUMIF(BJ$67:BJ$97,$D765,BL$67:BL$97)</f>
        <v>0</v>
      </c>
      <c r="BJ765" s="9"/>
      <c r="BK765" s="10"/>
      <c r="BL765" s="11"/>
      <c r="BM765" s="6">
        <f>SUMIF(BN$67:BN$97,$D765,BP$67:BP$97)</f>
        <v>0</v>
      </c>
      <c r="BN765" s="9"/>
      <c r="BO765" s="10"/>
      <c r="BP765" s="11"/>
      <c r="BQ765" s="6">
        <f>SUMIF(BR$67:BR$97,$D765,BT$67:BT$97)</f>
        <v>0</v>
      </c>
      <c r="BR765" s="9"/>
      <c r="BS765" s="10"/>
      <c r="BT765" s="11"/>
      <c r="BU765" s="6">
        <f>SUMIF(BV$67:BV$97,$D765,BX$67:BX$97)</f>
        <v>0</v>
      </c>
      <c r="BV765" s="9"/>
      <c r="BW765" s="10"/>
      <c r="BX765" s="11"/>
      <c r="BY765" s="6">
        <f>SUMIF(BZ$67:BZ$97,$D765,CB$67:CB$97)</f>
        <v>0</v>
      </c>
      <c r="BZ765" s="9"/>
      <c r="CA765" s="10"/>
      <c r="CB765" s="11"/>
      <c r="CC765" s="6">
        <f>SUMIF(CD$67:CD$97,$D765,CF$67:CF$97)</f>
        <v>0</v>
      </c>
      <c r="CD765" s="9"/>
      <c r="CE765" s="10"/>
      <c r="CF765" s="11"/>
      <c r="CG765" s="6">
        <f>SUMIF(CH$67:CH$97,$D765,CJ$67:CJ$97)</f>
        <v>0</v>
      </c>
      <c r="CH765" s="9"/>
      <c r="CI765" s="10"/>
      <c r="CJ765" s="11"/>
      <c r="CK765" s="6">
        <f>SUMIF(CL$67:CL$97,$D765,CN$67:CN$97)</f>
        <v>0</v>
      </c>
      <c r="CL765" s="9"/>
      <c r="CM765" s="10"/>
      <c r="CN765" s="11"/>
      <c r="CO765" s="6">
        <f>SUMIF(CP$67:CP$97,$D765,CR$67:CR$97)</f>
        <v>0</v>
      </c>
      <c r="CP765" s="9"/>
      <c r="CQ765" s="10"/>
      <c r="CR765" s="11"/>
      <c r="CS765" s="6">
        <f>SUMIF(CT$67:CT$97,$D765,CV$67:CV$97)</f>
        <v>0</v>
      </c>
      <c r="CT765" s="9"/>
      <c r="CU765" s="10"/>
      <c r="CV765" s="11"/>
      <c r="CW765" s="6">
        <f>SUMIF(CX$67:CX$97,$D765,CZ$67:CZ$97)</f>
        <v>0</v>
      </c>
      <c r="CX765" s="9"/>
      <c r="CY765" s="10"/>
      <c r="CZ765" s="11"/>
      <c r="DA765" s="6">
        <f>SUMIF(DB$67:DB$97,$D765,DD$67:DD$97)</f>
        <v>0</v>
      </c>
      <c r="DB765" s="9"/>
      <c r="DC765" s="10"/>
      <c r="DD765" s="11"/>
      <c r="DE765" s="6">
        <f>SUMIF(DF$67:DF$97,$D765,DH$67:DH$97)</f>
        <v>0</v>
      </c>
      <c r="DF765" s="9"/>
      <c r="DG765" s="10"/>
      <c r="DH765" s="11"/>
      <c r="DI765" s="6">
        <f>SUMIF(DJ$67:DJ$97,$D765,DL$67:DL$97)</f>
        <v>0</v>
      </c>
      <c r="DJ765" s="9"/>
      <c r="DK765" s="10"/>
      <c r="DL765" s="11"/>
      <c r="DM765" s="6">
        <f>SUMIF(DN$67:DN$97,$D765,DP$67:DP$97)</f>
        <v>0</v>
      </c>
      <c r="DN765" s="9"/>
      <c r="DO765" s="10"/>
      <c r="DP765" s="11"/>
      <c r="DQ765" s="6">
        <f>SUMIF(DR$67:DR$97,$D765,DT$67:DT$97)</f>
        <v>0</v>
      </c>
      <c r="DR765" s="9"/>
      <c r="DS765" s="10"/>
      <c r="DT765" s="11"/>
      <c r="DU765" s="6">
        <f>SUMIF(DV$67:DV$97,$D765,DX$67:DX$97)</f>
        <v>0</v>
      </c>
      <c r="DV765" s="9"/>
      <c r="DW765" s="10"/>
      <c r="DX765" s="11"/>
      <c r="DY765" s="6">
        <f>SUMIF(DZ$67:DZ$97,$D765,EB$67:EB$97)</f>
        <v>0</v>
      </c>
      <c r="DZ765" s="9"/>
      <c r="EA765" s="10"/>
      <c r="EB765" s="11"/>
      <c r="EC765" s="6">
        <f>SUMIF(ED$67:ED$97,$D765,EF$67:EF$97)</f>
        <v>0</v>
      </c>
      <c r="ED765" s="9"/>
      <c r="EE765" s="10"/>
      <c r="EF765" s="11"/>
      <c r="EG765" s="6">
        <f>SUMIF(EH$67:EH$97,$D765,EJ$67:EJ$97)</f>
        <v>0</v>
      </c>
      <c r="EH765" s="9"/>
      <c r="EI765" s="10"/>
      <c r="EJ765" s="11"/>
      <c r="EK765" s="6">
        <f>SUMIF(EL$67:EL$97,$D765,EN$67:EN$97)</f>
        <v>0</v>
      </c>
      <c r="EL765" s="9"/>
      <c r="EM765" s="10"/>
      <c r="EN765" s="11"/>
      <c r="EO765" s="6">
        <f>SUMIF(EP$67:EP$97,$D765,ER$67:ER$97)</f>
        <v>0</v>
      </c>
      <c r="EP765" s="9"/>
      <c r="EQ765" s="10"/>
      <c r="ER765" s="11"/>
      <c r="ES765" s="6">
        <f>SUMIF(ET$67:ET$97,$D765,EV$67:EV$97)</f>
        <v>0</v>
      </c>
      <c r="ET765" s="9"/>
      <c r="EU765" s="10"/>
      <c r="EV765" s="11"/>
      <c r="EW765" s="6">
        <f>SUMIF(EX$67:EX$97,$D765,EZ$67:EZ$97)</f>
        <v>0</v>
      </c>
      <c r="EX765" s="9"/>
      <c r="EY765" s="10"/>
      <c r="EZ765" s="11"/>
      <c r="FA765" s="6">
        <f>SUMIF(FB$67:FB$97,$D765,FD$67:FD$97)</f>
        <v>0</v>
      </c>
      <c r="FB765" s="9"/>
      <c r="FC765" s="10"/>
      <c r="FD765" s="11"/>
      <c r="FE765" s="6">
        <f>SUMIF(FF$67:FF$97,$D765,FH$67:FH$97)</f>
        <v>0</v>
      </c>
      <c r="FF765" s="9"/>
      <c r="FG765" s="10"/>
      <c r="FH765" s="11"/>
      <c r="FI765" s="6">
        <f>SUMIF(FJ$67:FJ$97,$D765,FL$67:FL$97)</f>
        <v>0</v>
      </c>
      <c r="FJ765" s="9"/>
      <c r="FK765" s="10"/>
      <c r="FL765" s="11"/>
      <c r="FM765" s="6">
        <f>SUMIF(FN$67:FN$97,$D765,FP$67:FP$97)</f>
        <v>0</v>
      </c>
      <c r="FN765" s="9"/>
      <c r="FO765" s="10"/>
      <c r="FP765" s="11"/>
      <c r="FQ765" s="6">
        <f>SUMIF(FR$67:FR$97,$D765,FT$67:FT$97)</f>
        <v>0</v>
      </c>
      <c r="FR765" s="9"/>
      <c r="FS765" s="10"/>
      <c r="FT765" s="11"/>
      <c r="FU765" s="6">
        <f>SUMIF(FV$67:FV$97,$D765,FX$67:FX$97)</f>
        <v>0</v>
      </c>
      <c r="FV765" s="9"/>
      <c r="FW765" s="10"/>
      <c r="FX765" s="11"/>
      <c r="FY765" s="6">
        <f>SUMIF(FZ$67:FZ$97,$D765,GB$67:GB$97)</f>
        <v>0</v>
      </c>
      <c r="FZ765" s="9"/>
      <c r="GA765" s="10"/>
      <c r="GB765" s="11"/>
      <c r="GC765" s="6">
        <f>SUMIF(GD$67:GD$97,$D765,GF$67:GF$97)</f>
        <v>0</v>
      </c>
      <c r="GD765" s="9"/>
      <c r="GE765" s="10"/>
      <c r="GF765" s="11"/>
      <c r="GG765" s="6">
        <f>SUMIF(GH$67:GH$97,$D765,GJ$67:GJ$97)</f>
        <v>0</v>
      </c>
      <c r="GH765" s="9"/>
      <c r="GI765" s="10"/>
      <c r="GJ765" s="11"/>
      <c r="GK765" s="6">
        <f>SUMIF(GL$67:GL$97,$D765,GN$67:GN$97)</f>
        <v>0</v>
      </c>
      <c r="GL765" s="9"/>
      <c r="GM765" s="10"/>
      <c r="GN765" s="11"/>
      <c r="GO765" s="6">
        <f>SUMIF(GP$67:GP$97,$D765,GR$67:GR$97)</f>
        <v>0</v>
      </c>
      <c r="GP765" s="9"/>
      <c r="GQ765" s="10"/>
      <c r="GR765" s="11"/>
      <c r="GS765" s="6">
        <f>SUMIF(GT$67:GT$97,$D765,GV$67:GV$97)</f>
        <v>0</v>
      </c>
      <c r="GT765" s="9"/>
      <c r="GU765" s="10"/>
      <c r="GV765" s="20"/>
      <c r="GW765" s="19">
        <f t="shared" si="18"/>
        <v>0</v>
      </c>
      <c r="GX765" s="472"/>
      <c r="GY765" s="473"/>
    </row>
    <row r="766" spans="1:207" ht="30.75" customHeight="1">
      <c r="A766" s="210" t="s">
        <v>78</v>
      </c>
      <c r="B766" s="470"/>
      <c r="C766" s="177" t="s">
        <v>387</v>
      </c>
      <c r="D766" s="155" t="s">
        <v>388</v>
      </c>
      <c r="E766" s="206">
        <f>SUMIF(F$98:F$128,$D766,H$98:H$128)</f>
        <v>0</v>
      </c>
      <c r="F766" s="9"/>
      <c r="G766" s="10"/>
      <c r="H766" s="11"/>
      <c r="I766" s="6">
        <f>SUMIF(J$98:J$128,$D766,L$98:L$128)</f>
        <v>0</v>
      </c>
      <c r="J766" s="9"/>
      <c r="K766" s="10"/>
      <c r="L766" s="11"/>
      <c r="M766" s="6">
        <f>SUMIF(N$98:N$128,$D766,P$98:P$128)</f>
        <v>0</v>
      </c>
      <c r="N766" s="9"/>
      <c r="O766" s="10"/>
      <c r="P766" s="11"/>
      <c r="Q766" s="6">
        <f>SUMIF(R$98:R$128,$D766,T$98:T$128)</f>
        <v>0</v>
      </c>
      <c r="R766" s="9"/>
      <c r="S766" s="10"/>
      <c r="T766" s="11"/>
      <c r="U766" s="6">
        <f>SUMIF(V$98:V$128,$D766,X$98:X$128)</f>
        <v>0</v>
      </c>
      <c r="V766" s="9"/>
      <c r="W766" s="10"/>
      <c r="X766" s="11"/>
      <c r="Y766" s="6">
        <f>SUMIF(Z$98:Z$128,$D766,AB$98:AB$128)</f>
        <v>0</v>
      </c>
      <c r="Z766" s="9"/>
      <c r="AA766" s="10"/>
      <c r="AB766" s="11"/>
      <c r="AC766" s="6">
        <f>SUMIF(AD$98:AD$128,$D766,AF$98:AF$128)</f>
        <v>0</v>
      </c>
      <c r="AD766" s="9"/>
      <c r="AE766" s="10"/>
      <c r="AF766" s="11"/>
      <c r="AG766" s="6">
        <f>SUMIF(AH$98:AH$128,$D766,AJ$98:AJ$128)</f>
        <v>0</v>
      </c>
      <c r="AH766" s="9"/>
      <c r="AI766" s="10"/>
      <c r="AJ766" s="11"/>
      <c r="AK766" s="6">
        <f>SUMIF(AL$98:AL$128,$D766,AN$98:AN$128)</f>
        <v>0</v>
      </c>
      <c r="AL766" s="9"/>
      <c r="AM766" s="10"/>
      <c r="AN766" s="11"/>
      <c r="AO766" s="6">
        <f>SUMIF(AP$98:AP$128,$D766,AR$98:AR$128)</f>
        <v>0</v>
      </c>
      <c r="AP766" s="9"/>
      <c r="AQ766" s="10"/>
      <c r="AR766" s="11"/>
      <c r="AS766" s="6">
        <f>SUMIF(AT$98:AT$128,$D766,AV$98:AV$128)</f>
        <v>0</v>
      </c>
      <c r="AT766" s="9"/>
      <c r="AU766" s="10"/>
      <c r="AV766" s="11"/>
      <c r="AW766" s="6">
        <f>SUMIF(AX$98:AX$128,$D766,AZ$98:AZ$128)</f>
        <v>0</v>
      </c>
      <c r="AX766" s="9"/>
      <c r="AY766" s="10"/>
      <c r="AZ766" s="11"/>
      <c r="BA766" s="6">
        <f>SUMIF(BB$98:BB$128,$D766,BD$98:BD$128)</f>
        <v>0</v>
      </c>
      <c r="BB766" s="9"/>
      <c r="BC766" s="10"/>
      <c r="BD766" s="11"/>
      <c r="BE766" s="6">
        <f>SUMIF(BF$98:BF$128,$D766,BH$98:BH$128)</f>
        <v>0</v>
      </c>
      <c r="BF766" s="9"/>
      <c r="BG766" s="10"/>
      <c r="BH766" s="11"/>
      <c r="BI766" s="6">
        <f>SUMIF(BJ$98:BJ$128,$D766,BL$98:BL$128)</f>
        <v>0</v>
      </c>
      <c r="BJ766" s="9"/>
      <c r="BK766" s="10"/>
      <c r="BL766" s="11"/>
      <c r="BM766" s="6">
        <f>SUMIF(BN$98:BN$128,$D766,BP$98:BP$128)</f>
        <v>0</v>
      </c>
      <c r="BN766" s="9"/>
      <c r="BO766" s="10"/>
      <c r="BP766" s="11"/>
      <c r="BQ766" s="6">
        <f>SUMIF(BR$98:BR$128,$D766,BT$98:BT$128)</f>
        <v>0</v>
      </c>
      <c r="BR766" s="9"/>
      <c r="BS766" s="10"/>
      <c r="BT766" s="11"/>
      <c r="BU766" s="6">
        <f>SUMIF(BV$98:BV$128,$D766,BX$98:BX$128)</f>
        <v>0</v>
      </c>
      <c r="BV766" s="9"/>
      <c r="BW766" s="10"/>
      <c r="BX766" s="11"/>
      <c r="BY766" s="6">
        <f>SUMIF(BZ$98:BZ$128,$D766,CB$98:CB$128)</f>
        <v>0</v>
      </c>
      <c r="BZ766" s="9"/>
      <c r="CA766" s="10"/>
      <c r="CB766" s="11"/>
      <c r="CC766" s="6">
        <f>SUMIF(CD$98:CD$128,$D766,CF$98:CF$128)</f>
        <v>0</v>
      </c>
      <c r="CD766" s="9"/>
      <c r="CE766" s="10"/>
      <c r="CF766" s="11"/>
      <c r="CG766" s="6">
        <f>SUMIF(CH$98:CH$128,$D766,CJ$98:CJ$128)</f>
        <v>0</v>
      </c>
      <c r="CH766" s="9"/>
      <c r="CI766" s="10"/>
      <c r="CJ766" s="11"/>
      <c r="CK766" s="6">
        <f>SUMIF(CL$98:CL$128,$D766,CN$98:CN$128)</f>
        <v>0</v>
      </c>
      <c r="CL766" s="9"/>
      <c r="CM766" s="10"/>
      <c r="CN766" s="11"/>
      <c r="CO766" s="6">
        <f>SUMIF(CP$98:CP$128,$D766,CR$98:CR$128)</f>
        <v>0</v>
      </c>
      <c r="CP766" s="9"/>
      <c r="CQ766" s="10"/>
      <c r="CR766" s="11"/>
      <c r="CS766" s="6">
        <f>SUMIF(CT$98:CT$128,$D766,CV$98:CV$128)</f>
        <v>0</v>
      </c>
      <c r="CT766" s="9"/>
      <c r="CU766" s="10"/>
      <c r="CV766" s="11"/>
      <c r="CW766" s="6">
        <f>SUMIF(CX$98:CX$128,$D766,CZ$98:CZ$128)</f>
        <v>0</v>
      </c>
      <c r="CX766" s="9"/>
      <c r="CY766" s="10"/>
      <c r="CZ766" s="11"/>
      <c r="DA766" s="6">
        <f>SUMIF(DB$98:DB$128,$D766,DD$98:DD$128)</f>
        <v>0</v>
      </c>
      <c r="DB766" s="9"/>
      <c r="DC766" s="10"/>
      <c r="DD766" s="11"/>
      <c r="DE766" s="6">
        <f>SUMIF(DF$98:DF$128,$D766,DH$98:DH$128)</f>
        <v>0</v>
      </c>
      <c r="DF766" s="9"/>
      <c r="DG766" s="10"/>
      <c r="DH766" s="11"/>
      <c r="DI766" s="6">
        <f>SUMIF(DJ$98:DJ$128,$D766,DL$98:DL$128)</f>
        <v>0</v>
      </c>
      <c r="DJ766" s="9"/>
      <c r="DK766" s="10"/>
      <c r="DL766" s="11"/>
      <c r="DM766" s="6">
        <f>SUMIF(DN$98:DN$128,$D766,DP$98:DP$128)</f>
        <v>0</v>
      </c>
      <c r="DN766" s="9"/>
      <c r="DO766" s="10"/>
      <c r="DP766" s="11"/>
      <c r="DQ766" s="6">
        <f>SUMIF(DR$98:DR$128,$D766,DT$98:DT$128)</f>
        <v>0</v>
      </c>
      <c r="DR766" s="9"/>
      <c r="DS766" s="10"/>
      <c r="DT766" s="11"/>
      <c r="DU766" s="6">
        <f>SUMIF(DV$98:DV$128,$D766,DX$98:DX$128)</f>
        <v>0</v>
      </c>
      <c r="DV766" s="9"/>
      <c r="DW766" s="10"/>
      <c r="DX766" s="11"/>
      <c r="DY766" s="6">
        <f>SUMIF(DZ$98:DZ$128,$D766,EB$98:EB$128)</f>
        <v>0</v>
      </c>
      <c r="DZ766" s="9"/>
      <c r="EA766" s="10"/>
      <c r="EB766" s="11"/>
      <c r="EC766" s="6">
        <f>SUMIF(ED$98:ED$128,$D766,EF$98:EF$128)</f>
        <v>0</v>
      </c>
      <c r="ED766" s="9"/>
      <c r="EE766" s="10"/>
      <c r="EF766" s="11"/>
      <c r="EG766" s="6">
        <f>SUMIF(EH$98:EH$128,$D766,EJ$98:EJ$128)</f>
        <v>0</v>
      </c>
      <c r="EH766" s="9"/>
      <c r="EI766" s="10"/>
      <c r="EJ766" s="11"/>
      <c r="EK766" s="6">
        <f>SUMIF(EL$98:EL$128,$D766,EN$98:EN$128)</f>
        <v>0</v>
      </c>
      <c r="EL766" s="9"/>
      <c r="EM766" s="10"/>
      <c r="EN766" s="11"/>
      <c r="EO766" s="6">
        <f>SUMIF(EP$98:EP$128,$D766,ER$98:ER$128)</f>
        <v>0</v>
      </c>
      <c r="EP766" s="9"/>
      <c r="EQ766" s="10"/>
      <c r="ER766" s="11"/>
      <c r="ES766" s="6">
        <f>SUMIF(ET$98:ET$128,$D766,EV$98:EV$128)</f>
        <v>0</v>
      </c>
      <c r="ET766" s="9"/>
      <c r="EU766" s="10"/>
      <c r="EV766" s="11"/>
      <c r="EW766" s="6">
        <f>SUMIF(EX$98:EX$128,$D766,EZ$98:EZ$128)</f>
        <v>0</v>
      </c>
      <c r="EX766" s="9"/>
      <c r="EY766" s="10"/>
      <c r="EZ766" s="11"/>
      <c r="FA766" s="6">
        <f>SUMIF(FB$98:FB$128,$D766,FD$98:FD$128)</f>
        <v>0</v>
      </c>
      <c r="FB766" s="9"/>
      <c r="FC766" s="10"/>
      <c r="FD766" s="11"/>
      <c r="FE766" s="6">
        <f>SUMIF(FF$98:FF$128,$D766,FH$98:FH$128)</f>
        <v>0</v>
      </c>
      <c r="FF766" s="9"/>
      <c r="FG766" s="10"/>
      <c r="FH766" s="11"/>
      <c r="FI766" s="6">
        <f>SUMIF(FJ$98:FJ$128,$D766,FL$98:FL$128)</f>
        <v>0</v>
      </c>
      <c r="FJ766" s="9"/>
      <c r="FK766" s="10"/>
      <c r="FL766" s="11"/>
      <c r="FM766" s="6">
        <f>SUMIF(FN$98:FN$128,$D766,FP$98:FP$128)</f>
        <v>0</v>
      </c>
      <c r="FN766" s="9"/>
      <c r="FO766" s="10"/>
      <c r="FP766" s="11"/>
      <c r="FQ766" s="6">
        <f>SUMIF(FR$98:FR$128,$D766,FT$98:FT$128)</f>
        <v>0</v>
      </c>
      <c r="FR766" s="9"/>
      <c r="FS766" s="10"/>
      <c r="FT766" s="11"/>
      <c r="FU766" s="6">
        <f>SUMIF(FV$98:FV$128,$D766,FX$98:FX$128)</f>
        <v>0</v>
      </c>
      <c r="FV766" s="9"/>
      <c r="FW766" s="10"/>
      <c r="FX766" s="11"/>
      <c r="FY766" s="6">
        <f>SUMIF(FZ$98:FZ$128,$D766,GB$98:GB$128)</f>
        <v>0</v>
      </c>
      <c r="FZ766" s="9"/>
      <c r="GA766" s="10"/>
      <c r="GB766" s="11"/>
      <c r="GC766" s="6">
        <f>SUMIF(GD$98:GD$128,$D766,GF$98:GF$128)</f>
        <v>0</v>
      </c>
      <c r="GD766" s="9"/>
      <c r="GE766" s="10"/>
      <c r="GF766" s="11"/>
      <c r="GG766" s="6">
        <f>SUMIF(GH$98:GH$128,$D766,GJ$98:GJ$128)</f>
        <v>0</v>
      </c>
      <c r="GH766" s="9"/>
      <c r="GI766" s="10"/>
      <c r="GJ766" s="11"/>
      <c r="GK766" s="6">
        <f>SUMIF(GL$98:GL$128,$D766,GN$98:GN$128)</f>
        <v>0</v>
      </c>
      <c r="GL766" s="9"/>
      <c r="GM766" s="10"/>
      <c r="GN766" s="11"/>
      <c r="GO766" s="6">
        <f>SUMIF(GP$98:GP$128,$D766,GR$98:GR$128)</f>
        <v>0</v>
      </c>
      <c r="GP766" s="9"/>
      <c r="GQ766" s="10"/>
      <c r="GR766" s="11"/>
      <c r="GS766" s="6">
        <f>SUMIF(GT$98:GT$128,$D766,GV$98:GV$128)</f>
        <v>0</v>
      </c>
      <c r="GT766" s="9"/>
      <c r="GU766" s="10"/>
      <c r="GV766" s="20"/>
      <c r="GW766" s="19">
        <f t="shared" si="18"/>
        <v>0</v>
      </c>
      <c r="GX766" s="472"/>
      <c r="GY766" s="473"/>
    </row>
    <row r="767" spans="1:207" ht="30.75" customHeight="1">
      <c r="A767" s="210" t="s">
        <v>79</v>
      </c>
      <c r="B767" s="470"/>
      <c r="C767" s="177" t="s">
        <v>387</v>
      </c>
      <c r="D767" s="155" t="s">
        <v>388</v>
      </c>
      <c r="E767" s="206">
        <f>SUMIF(F$129:F$159,$D767,H$129:H$159)</f>
        <v>0</v>
      </c>
      <c r="F767" s="9"/>
      <c r="G767" s="10"/>
      <c r="H767" s="11"/>
      <c r="I767" s="6">
        <f>SUMIF(J$129:J$159,$D767,L$129:L$159)</f>
        <v>0</v>
      </c>
      <c r="J767" s="9"/>
      <c r="K767" s="10"/>
      <c r="L767" s="11"/>
      <c r="M767" s="6">
        <f>SUMIF(N$129:N$159,$D767,P$129:P$159)</f>
        <v>0</v>
      </c>
      <c r="N767" s="9"/>
      <c r="O767" s="10"/>
      <c r="P767" s="11"/>
      <c r="Q767" s="6">
        <f>SUMIF(R$129:R$159,$D767,T$129:T$159)</f>
        <v>0</v>
      </c>
      <c r="R767" s="9"/>
      <c r="S767" s="10"/>
      <c r="T767" s="11"/>
      <c r="U767" s="6">
        <f>SUMIF(V$129:V$159,$D767,X$129:X$159)</f>
        <v>0</v>
      </c>
      <c r="V767" s="9"/>
      <c r="W767" s="10"/>
      <c r="X767" s="11"/>
      <c r="Y767" s="6">
        <f>SUMIF(Z$129:Z$159,$D767,AB$129:AB$159)</f>
        <v>0</v>
      </c>
      <c r="Z767" s="9"/>
      <c r="AA767" s="10"/>
      <c r="AB767" s="11"/>
      <c r="AC767" s="6">
        <f>SUMIF(AD$129:AD$159,$D767,AF$129:AF$159)</f>
        <v>0</v>
      </c>
      <c r="AD767" s="9"/>
      <c r="AE767" s="10"/>
      <c r="AF767" s="11"/>
      <c r="AG767" s="6">
        <f>SUMIF(AH$129:AH$159,$D767,AJ$129:AJ$159)</f>
        <v>0</v>
      </c>
      <c r="AH767" s="9"/>
      <c r="AI767" s="10"/>
      <c r="AJ767" s="11"/>
      <c r="AK767" s="6">
        <f>SUMIF(AL$129:AL$159,$D767,AN$129:AN$159)</f>
        <v>0</v>
      </c>
      <c r="AL767" s="9"/>
      <c r="AM767" s="10"/>
      <c r="AN767" s="11"/>
      <c r="AO767" s="6">
        <f>SUMIF(AP$129:AP$159,$D767,AR$129:AR$159)</f>
        <v>0</v>
      </c>
      <c r="AP767" s="9"/>
      <c r="AQ767" s="10"/>
      <c r="AR767" s="11"/>
      <c r="AS767" s="6">
        <f>SUMIF(AT$129:AT$159,$D767,AV$129:AV$159)</f>
        <v>0</v>
      </c>
      <c r="AT767" s="9"/>
      <c r="AU767" s="10"/>
      <c r="AV767" s="11"/>
      <c r="AW767" s="6">
        <f>SUMIF(AX$129:AX$159,$D767,AZ$129:AZ$159)</f>
        <v>0</v>
      </c>
      <c r="AX767" s="9"/>
      <c r="AY767" s="10"/>
      <c r="AZ767" s="11"/>
      <c r="BA767" s="6">
        <f>SUMIF(BB$129:BB$159,$D767,BD$129:BD$159)</f>
        <v>0</v>
      </c>
      <c r="BB767" s="9"/>
      <c r="BC767" s="10"/>
      <c r="BD767" s="11"/>
      <c r="BE767" s="6">
        <f>SUMIF(BF$129:BF$159,$D767,BH$129:BH$159)</f>
        <v>0</v>
      </c>
      <c r="BF767" s="9"/>
      <c r="BG767" s="10"/>
      <c r="BH767" s="11"/>
      <c r="BI767" s="6">
        <f>SUMIF(BJ$129:BJ$159,$D767,BL$129:BL$159)</f>
        <v>0</v>
      </c>
      <c r="BJ767" s="9"/>
      <c r="BK767" s="10"/>
      <c r="BL767" s="11"/>
      <c r="BM767" s="6">
        <f>SUMIF(BN$129:BN$159,$D767,BP$129:BP$159)</f>
        <v>0</v>
      </c>
      <c r="BN767" s="9"/>
      <c r="BO767" s="10"/>
      <c r="BP767" s="11"/>
      <c r="BQ767" s="6">
        <f>SUMIF(BR$129:BR$159,$D767,BT$129:BT$159)</f>
        <v>0</v>
      </c>
      <c r="BR767" s="9"/>
      <c r="BS767" s="10"/>
      <c r="BT767" s="11"/>
      <c r="BU767" s="6">
        <f>SUMIF(BV$129:BV$159,$D767,BX$129:BX$159)</f>
        <v>0</v>
      </c>
      <c r="BV767" s="9"/>
      <c r="BW767" s="10"/>
      <c r="BX767" s="11"/>
      <c r="BY767" s="6">
        <f>SUMIF(BZ$129:BZ$159,$D767,CB$129:CB$159)</f>
        <v>0</v>
      </c>
      <c r="BZ767" s="9"/>
      <c r="CA767" s="10"/>
      <c r="CB767" s="11"/>
      <c r="CC767" s="6">
        <f>SUMIF(CD$129:CD$159,$D767,CF$129:CF$159)</f>
        <v>0</v>
      </c>
      <c r="CD767" s="9"/>
      <c r="CE767" s="10"/>
      <c r="CF767" s="11"/>
      <c r="CG767" s="6">
        <f>SUMIF(CH$129:CH$159,$D767,CJ$129:CJ$159)</f>
        <v>0</v>
      </c>
      <c r="CH767" s="9"/>
      <c r="CI767" s="10"/>
      <c r="CJ767" s="11"/>
      <c r="CK767" s="6">
        <f>SUMIF(CL$129:CL$159,$D767,CN$129:CN$159)</f>
        <v>0</v>
      </c>
      <c r="CL767" s="9"/>
      <c r="CM767" s="10"/>
      <c r="CN767" s="11"/>
      <c r="CO767" s="6">
        <f>SUMIF(CP$129:CP$159,$D767,CR$129:CR$159)</f>
        <v>0</v>
      </c>
      <c r="CP767" s="9"/>
      <c r="CQ767" s="10"/>
      <c r="CR767" s="11"/>
      <c r="CS767" s="6">
        <f>SUMIF(CT$129:CT$159,$D767,CV$129:CV$159)</f>
        <v>0</v>
      </c>
      <c r="CT767" s="9"/>
      <c r="CU767" s="10"/>
      <c r="CV767" s="11"/>
      <c r="CW767" s="6">
        <f>SUMIF(CX$129:CX$159,$D767,CZ$129:CZ$159)</f>
        <v>0</v>
      </c>
      <c r="CX767" s="9"/>
      <c r="CY767" s="10"/>
      <c r="CZ767" s="11"/>
      <c r="DA767" s="6">
        <f>SUMIF(DB$129:DB$159,$D767,DD$129:DD$159)</f>
        <v>0</v>
      </c>
      <c r="DB767" s="9"/>
      <c r="DC767" s="10"/>
      <c r="DD767" s="11"/>
      <c r="DE767" s="6">
        <f>SUMIF(DF$129:DF$159,$D767,DH$129:DH$159)</f>
        <v>0</v>
      </c>
      <c r="DF767" s="9"/>
      <c r="DG767" s="10"/>
      <c r="DH767" s="11"/>
      <c r="DI767" s="6">
        <f>SUMIF(DJ$129:DJ$159,$D767,DL$129:DL$159)</f>
        <v>0</v>
      </c>
      <c r="DJ767" s="9"/>
      <c r="DK767" s="10"/>
      <c r="DL767" s="11"/>
      <c r="DM767" s="6">
        <f>SUMIF(DN$129:DN$159,$D767,DP$129:DP$159)</f>
        <v>0</v>
      </c>
      <c r="DN767" s="9"/>
      <c r="DO767" s="10"/>
      <c r="DP767" s="11"/>
      <c r="DQ767" s="6">
        <f>SUMIF(DR$129:DR$159,$D767,DT$129:DT$159)</f>
        <v>0</v>
      </c>
      <c r="DR767" s="9"/>
      <c r="DS767" s="10"/>
      <c r="DT767" s="11"/>
      <c r="DU767" s="6">
        <f>SUMIF(DV$129:DV$159,$D767,DX$129:DX$159)</f>
        <v>0</v>
      </c>
      <c r="DV767" s="9"/>
      <c r="DW767" s="10"/>
      <c r="DX767" s="11"/>
      <c r="DY767" s="6">
        <f>SUMIF(DZ$129:DZ$159,$D767,EB$129:EB$159)</f>
        <v>0</v>
      </c>
      <c r="DZ767" s="9"/>
      <c r="EA767" s="10"/>
      <c r="EB767" s="11"/>
      <c r="EC767" s="6">
        <f>SUMIF(ED$129:ED$159,$D767,EF$129:EF$159)</f>
        <v>0</v>
      </c>
      <c r="ED767" s="9"/>
      <c r="EE767" s="10"/>
      <c r="EF767" s="11"/>
      <c r="EG767" s="6">
        <f>SUMIF(EH$129:EH$159,$D767,EJ$129:EJ$159)</f>
        <v>0</v>
      </c>
      <c r="EH767" s="9"/>
      <c r="EI767" s="10"/>
      <c r="EJ767" s="11"/>
      <c r="EK767" s="6">
        <f>SUMIF(EL$129:EL$159,$D767,EN$129:EN$159)</f>
        <v>0</v>
      </c>
      <c r="EL767" s="9"/>
      <c r="EM767" s="10"/>
      <c r="EN767" s="11"/>
      <c r="EO767" s="6">
        <f>SUMIF(EP$129:EP$159,$D767,ER$129:ER$159)</f>
        <v>0</v>
      </c>
      <c r="EP767" s="9"/>
      <c r="EQ767" s="10"/>
      <c r="ER767" s="11"/>
      <c r="ES767" s="6">
        <f>SUMIF(ET$129:ET$159,$D767,EV$129:EV$159)</f>
        <v>0</v>
      </c>
      <c r="ET767" s="9"/>
      <c r="EU767" s="10"/>
      <c r="EV767" s="11"/>
      <c r="EW767" s="6">
        <f>SUMIF(EX$129:EX$159,$D767,EZ$129:EZ$159)</f>
        <v>0</v>
      </c>
      <c r="EX767" s="9"/>
      <c r="EY767" s="10"/>
      <c r="EZ767" s="11"/>
      <c r="FA767" s="6">
        <f>SUMIF(FB$129:FB$159,$D767,FD$129:FD$159)</f>
        <v>0</v>
      </c>
      <c r="FB767" s="9"/>
      <c r="FC767" s="10"/>
      <c r="FD767" s="11"/>
      <c r="FE767" s="6">
        <f>SUMIF(FF$129:FF$159,$D767,FH$129:FH$159)</f>
        <v>0</v>
      </c>
      <c r="FF767" s="9"/>
      <c r="FG767" s="10"/>
      <c r="FH767" s="11"/>
      <c r="FI767" s="6">
        <f>SUMIF(FJ$129:FJ$159,$D767,FL$129:FL$159)</f>
        <v>0</v>
      </c>
      <c r="FJ767" s="9"/>
      <c r="FK767" s="10"/>
      <c r="FL767" s="11"/>
      <c r="FM767" s="6">
        <f>SUMIF(FN$129:FN$159,$D767,FP$129:FP$159)</f>
        <v>0</v>
      </c>
      <c r="FN767" s="9"/>
      <c r="FO767" s="10"/>
      <c r="FP767" s="11"/>
      <c r="FQ767" s="6">
        <f>SUMIF(FR$129:FR$159,$D767,FT$129:FT$159)</f>
        <v>0</v>
      </c>
      <c r="FR767" s="9"/>
      <c r="FS767" s="10"/>
      <c r="FT767" s="11"/>
      <c r="FU767" s="6">
        <f>SUMIF(FV$129:FV$159,$D767,FX$129:FX$159)</f>
        <v>0</v>
      </c>
      <c r="FV767" s="9"/>
      <c r="FW767" s="10"/>
      <c r="FX767" s="11"/>
      <c r="FY767" s="6">
        <f>SUMIF(FZ$129:FZ$159,$D767,GB$129:GB$159)</f>
        <v>0</v>
      </c>
      <c r="FZ767" s="9"/>
      <c r="GA767" s="10"/>
      <c r="GB767" s="11"/>
      <c r="GC767" s="6">
        <f>SUMIF(GD$129:GD$159,$D767,GF$129:GF$159)</f>
        <v>0</v>
      </c>
      <c r="GD767" s="9"/>
      <c r="GE767" s="10"/>
      <c r="GF767" s="11"/>
      <c r="GG767" s="6">
        <f>SUMIF(GH$129:GH$159,$D767,GJ$129:GJ$159)</f>
        <v>0</v>
      </c>
      <c r="GH767" s="9"/>
      <c r="GI767" s="10"/>
      <c r="GJ767" s="11"/>
      <c r="GK767" s="6">
        <f>SUMIF(GL$129:GL$159,$D767,GN$129:GN$159)</f>
        <v>0</v>
      </c>
      <c r="GL767" s="9"/>
      <c r="GM767" s="10"/>
      <c r="GN767" s="11"/>
      <c r="GO767" s="6">
        <f>SUMIF(GP$129:GP$159,$D767,GR$129:GR$159)</f>
        <v>0</v>
      </c>
      <c r="GP767" s="9"/>
      <c r="GQ767" s="10"/>
      <c r="GR767" s="11"/>
      <c r="GS767" s="6">
        <f>SUMIF(GT$129:GT$159,$D767,GV$129:GV$159)</f>
        <v>0</v>
      </c>
      <c r="GT767" s="9"/>
      <c r="GU767" s="10"/>
      <c r="GV767" s="20"/>
      <c r="GW767" s="19">
        <f t="shared" si="18"/>
        <v>0</v>
      </c>
      <c r="GX767" s="472"/>
      <c r="GY767" s="473"/>
    </row>
    <row r="768" spans="1:207" ht="30.75" customHeight="1">
      <c r="A768" s="210" t="s">
        <v>80</v>
      </c>
      <c r="B768" s="470"/>
      <c r="C768" s="177" t="s">
        <v>387</v>
      </c>
      <c r="D768" s="155" t="s">
        <v>388</v>
      </c>
      <c r="E768" s="206">
        <f>SUMIF(F$160:F$190,$D768,H$160:H$190)</f>
        <v>0</v>
      </c>
      <c r="F768" s="9"/>
      <c r="G768" s="10"/>
      <c r="H768" s="11"/>
      <c r="I768" s="6">
        <f>SUMIF(J$160:J$190,$D768,L$160:L$190)</f>
        <v>0</v>
      </c>
      <c r="J768" s="9"/>
      <c r="K768" s="10"/>
      <c r="L768" s="11"/>
      <c r="M768" s="6">
        <f>SUMIF(N$160:N$190,$D768,P$160:P$190)</f>
        <v>0</v>
      </c>
      <c r="N768" s="9"/>
      <c r="O768" s="10"/>
      <c r="P768" s="11"/>
      <c r="Q768" s="6">
        <f>SUMIF(R$160:R$190,$D768,T$160:T$190)</f>
        <v>0</v>
      </c>
      <c r="R768" s="9"/>
      <c r="S768" s="10"/>
      <c r="T768" s="11"/>
      <c r="U768" s="6">
        <f>SUMIF(V$160:V$190,$D768,X$160:X$190)</f>
        <v>0</v>
      </c>
      <c r="V768" s="9"/>
      <c r="W768" s="10"/>
      <c r="X768" s="11"/>
      <c r="Y768" s="6">
        <f>SUMIF(Z$160:Z$190,$D768,AB$160:AB$190)</f>
        <v>0</v>
      </c>
      <c r="Z768" s="9"/>
      <c r="AA768" s="10"/>
      <c r="AB768" s="11"/>
      <c r="AC768" s="6">
        <f>SUMIF(AD$160:AD$190,$D768,AF$160:AF$190)</f>
        <v>0</v>
      </c>
      <c r="AD768" s="9"/>
      <c r="AE768" s="10"/>
      <c r="AF768" s="11"/>
      <c r="AG768" s="6">
        <f>SUMIF(AH$160:AH$190,$D768,AJ$160:AJ$190)</f>
        <v>0</v>
      </c>
      <c r="AH768" s="9"/>
      <c r="AI768" s="10"/>
      <c r="AJ768" s="11"/>
      <c r="AK768" s="6">
        <f>SUMIF(AL$160:AL$190,$D768,AN$160:AN$190)</f>
        <v>0</v>
      </c>
      <c r="AL768" s="9"/>
      <c r="AM768" s="10"/>
      <c r="AN768" s="11"/>
      <c r="AO768" s="6">
        <f>SUMIF(AP$160:AP$190,$D768,AR$160:AR$190)</f>
        <v>0</v>
      </c>
      <c r="AP768" s="9"/>
      <c r="AQ768" s="10"/>
      <c r="AR768" s="11"/>
      <c r="AS768" s="6">
        <f>SUMIF(AT$160:AT$190,$D768,AV$160:AV$190)</f>
        <v>0</v>
      </c>
      <c r="AT768" s="9"/>
      <c r="AU768" s="10"/>
      <c r="AV768" s="11"/>
      <c r="AW768" s="6">
        <f>SUMIF(AX$160:AX$190,$D768,AZ$160:AZ$190)</f>
        <v>0</v>
      </c>
      <c r="AX768" s="9"/>
      <c r="AY768" s="10"/>
      <c r="AZ768" s="11"/>
      <c r="BA768" s="6">
        <f>SUMIF(BB$160:BB$190,$D768,BD$160:BD$190)</f>
        <v>0</v>
      </c>
      <c r="BB768" s="9"/>
      <c r="BC768" s="10"/>
      <c r="BD768" s="11"/>
      <c r="BE768" s="6">
        <f>SUMIF(BF$160:BF$190,$D768,BH$160:BH$190)</f>
        <v>0</v>
      </c>
      <c r="BF768" s="9"/>
      <c r="BG768" s="10"/>
      <c r="BH768" s="11"/>
      <c r="BI768" s="6">
        <f>SUMIF(BJ$160:BJ$190,$D768,BL$160:BL$190)</f>
        <v>0</v>
      </c>
      <c r="BJ768" s="9"/>
      <c r="BK768" s="10"/>
      <c r="BL768" s="11"/>
      <c r="BM768" s="6">
        <f>SUMIF(BN$160:BN$190,$D768,BP$160:BP$190)</f>
        <v>0</v>
      </c>
      <c r="BN768" s="9"/>
      <c r="BO768" s="10"/>
      <c r="BP768" s="11"/>
      <c r="BQ768" s="6">
        <f>SUMIF(BR$160:BR$190,$D768,BT$160:BT$190)</f>
        <v>0</v>
      </c>
      <c r="BR768" s="9"/>
      <c r="BS768" s="10"/>
      <c r="BT768" s="11"/>
      <c r="BU768" s="6">
        <f>SUMIF(BV$160:BV$190,$D768,BX$160:BX$190)</f>
        <v>0</v>
      </c>
      <c r="BV768" s="9"/>
      <c r="BW768" s="10"/>
      <c r="BX768" s="11"/>
      <c r="BY768" s="6">
        <f>SUMIF(BZ$160:BZ$190,$D768,CB$160:CB$190)</f>
        <v>0</v>
      </c>
      <c r="BZ768" s="9"/>
      <c r="CA768" s="10"/>
      <c r="CB768" s="11"/>
      <c r="CC768" s="6">
        <f>SUMIF(CD$160:CD$190,$D768,CF$160:CF$190)</f>
        <v>0</v>
      </c>
      <c r="CD768" s="9"/>
      <c r="CE768" s="10"/>
      <c r="CF768" s="11"/>
      <c r="CG768" s="6">
        <f>SUMIF(CH$160:CH$190,$D768,CJ$160:CJ$190)</f>
        <v>0</v>
      </c>
      <c r="CH768" s="9"/>
      <c r="CI768" s="10"/>
      <c r="CJ768" s="11"/>
      <c r="CK768" s="6">
        <f>SUMIF(CL$160:CL$190,$D768,CN$160:CN$190)</f>
        <v>0</v>
      </c>
      <c r="CL768" s="9"/>
      <c r="CM768" s="10"/>
      <c r="CN768" s="11"/>
      <c r="CO768" s="6">
        <f>SUMIF(CP$160:CP$190,$D768,CR$160:CR$190)</f>
        <v>0</v>
      </c>
      <c r="CP768" s="9"/>
      <c r="CQ768" s="10"/>
      <c r="CR768" s="11"/>
      <c r="CS768" s="6">
        <f>SUMIF(CT$160:CT$190,$D768,CV$160:CV$190)</f>
        <v>0</v>
      </c>
      <c r="CT768" s="9"/>
      <c r="CU768" s="10"/>
      <c r="CV768" s="11"/>
      <c r="CW768" s="6">
        <f>SUMIF(CX$160:CX$190,$D768,CZ$160:CZ$190)</f>
        <v>0</v>
      </c>
      <c r="CX768" s="9"/>
      <c r="CY768" s="10"/>
      <c r="CZ768" s="11"/>
      <c r="DA768" s="6">
        <f>SUMIF(DB$160:DB$190,$D768,DD$160:DD$190)</f>
        <v>0</v>
      </c>
      <c r="DB768" s="9"/>
      <c r="DC768" s="10"/>
      <c r="DD768" s="11"/>
      <c r="DE768" s="6">
        <f>SUMIF(DF$160:DF$190,$D768,DH$160:DH$190)</f>
        <v>0</v>
      </c>
      <c r="DF768" s="9"/>
      <c r="DG768" s="10"/>
      <c r="DH768" s="11"/>
      <c r="DI768" s="6">
        <f>SUMIF(DJ$160:DJ$190,$D768,DL$160:DL$190)</f>
        <v>0</v>
      </c>
      <c r="DJ768" s="9"/>
      <c r="DK768" s="10"/>
      <c r="DL768" s="11"/>
      <c r="DM768" s="6">
        <f>SUMIF(DN$160:DN$190,$D768,DP$160:DP$190)</f>
        <v>0</v>
      </c>
      <c r="DN768" s="9"/>
      <c r="DO768" s="10"/>
      <c r="DP768" s="11"/>
      <c r="DQ768" s="6">
        <f>SUMIF(DR$160:DR$190,$D768,DT$160:DT$190)</f>
        <v>0</v>
      </c>
      <c r="DR768" s="9"/>
      <c r="DS768" s="10"/>
      <c r="DT768" s="11"/>
      <c r="DU768" s="6">
        <f>SUMIF(DV$160:DV$190,$D768,DX$160:DX$190)</f>
        <v>0</v>
      </c>
      <c r="DV768" s="9"/>
      <c r="DW768" s="10"/>
      <c r="DX768" s="11"/>
      <c r="DY768" s="6">
        <f>SUMIF(DZ$160:DZ$190,$D768,EB$160:EB$190)</f>
        <v>0</v>
      </c>
      <c r="DZ768" s="9"/>
      <c r="EA768" s="10"/>
      <c r="EB768" s="11"/>
      <c r="EC768" s="6">
        <f>SUMIF(ED$160:ED$190,$D768,EF$160:EF$190)</f>
        <v>0</v>
      </c>
      <c r="ED768" s="9"/>
      <c r="EE768" s="10"/>
      <c r="EF768" s="11"/>
      <c r="EG768" s="6">
        <f>SUMIF(EH$160:EH$190,$D768,EJ$160:EJ$190)</f>
        <v>0</v>
      </c>
      <c r="EH768" s="9"/>
      <c r="EI768" s="10"/>
      <c r="EJ768" s="11"/>
      <c r="EK768" s="6">
        <f>SUMIF(EL$160:EL$190,$D768,EN$160:EN$190)</f>
        <v>0</v>
      </c>
      <c r="EL768" s="9"/>
      <c r="EM768" s="10"/>
      <c r="EN768" s="11"/>
      <c r="EO768" s="6">
        <f>SUMIF(EP$160:EP$190,$D768,ER$160:ER$190)</f>
        <v>0</v>
      </c>
      <c r="EP768" s="9"/>
      <c r="EQ768" s="10"/>
      <c r="ER768" s="11"/>
      <c r="ES768" s="6">
        <f>SUMIF(ET$160:ET$190,$D768,EV$160:EV$190)</f>
        <v>0</v>
      </c>
      <c r="ET768" s="9"/>
      <c r="EU768" s="10"/>
      <c r="EV768" s="11"/>
      <c r="EW768" s="6">
        <f>SUMIF(EX$160:EX$190,$D768,EZ$160:EZ$190)</f>
        <v>0</v>
      </c>
      <c r="EX768" s="9"/>
      <c r="EY768" s="10"/>
      <c r="EZ768" s="11"/>
      <c r="FA768" s="6">
        <f>SUMIF(FB$160:FB$190,$D768,FD$160:FD$190)</f>
        <v>0</v>
      </c>
      <c r="FB768" s="9"/>
      <c r="FC768" s="10"/>
      <c r="FD768" s="11"/>
      <c r="FE768" s="6">
        <f>SUMIF(FF$160:FF$190,$D768,FH$160:FH$190)</f>
        <v>0</v>
      </c>
      <c r="FF768" s="9"/>
      <c r="FG768" s="10"/>
      <c r="FH768" s="11"/>
      <c r="FI768" s="6">
        <f>SUMIF(FJ$160:FJ$190,$D768,FL$160:FL$190)</f>
        <v>0</v>
      </c>
      <c r="FJ768" s="9"/>
      <c r="FK768" s="10"/>
      <c r="FL768" s="11"/>
      <c r="FM768" s="6">
        <f>SUMIF(FN$160:FN$190,$D768,FP$160:FP$190)</f>
        <v>0</v>
      </c>
      <c r="FN768" s="9"/>
      <c r="FO768" s="10"/>
      <c r="FP768" s="11"/>
      <c r="FQ768" s="6">
        <f>SUMIF(FR$160:FR$190,$D768,FT$160:FT$190)</f>
        <v>0</v>
      </c>
      <c r="FR768" s="9"/>
      <c r="FS768" s="10"/>
      <c r="FT768" s="11"/>
      <c r="FU768" s="6">
        <f>SUMIF(FV$160:FV$190,$D768,FX$160:FX$190)</f>
        <v>0</v>
      </c>
      <c r="FV768" s="9"/>
      <c r="FW768" s="10"/>
      <c r="FX768" s="11"/>
      <c r="FY768" s="6">
        <f>SUMIF(FZ$160:FZ$190,$D768,GB$160:GB$190)</f>
        <v>0</v>
      </c>
      <c r="FZ768" s="9"/>
      <c r="GA768" s="10"/>
      <c r="GB768" s="11"/>
      <c r="GC768" s="6">
        <f>SUMIF(GD$160:GD$190,$D768,GF$160:GF$190)</f>
        <v>0</v>
      </c>
      <c r="GD768" s="9"/>
      <c r="GE768" s="10"/>
      <c r="GF768" s="11"/>
      <c r="GG768" s="6">
        <f>SUMIF(GH$160:GH$190,$D768,GJ$160:GJ$190)</f>
        <v>0</v>
      </c>
      <c r="GH768" s="9"/>
      <c r="GI768" s="10"/>
      <c r="GJ768" s="11"/>
      <c r="GK768" s="6">
        <f>SUMIF(GL$160:GL$190,$D768,GN$160:GN$190)</f>
        <v>0</v>
      </c>
      <c r="GL768" s="9"/>
      <c r="GM768" s="10"/>
      <c r="GN768" s="11"/>
      <c r="GO768" s="6">
        <f>SUMIF(GP$160:GP$190,$D768,GR$160:GR$190)</f>
        <v>0</v>
      </c>
      <c r="GP768" s="9"/>
      <c r="GQ768" s="10"/>
      <c r="GR768" s="11"/>
      <c r="GS768" s="6">
        <f>SUMIF(GT$160:GT$190,$D768,GV$160:GV$190)</f>
        <v>0</v>
      </c>
      <c r="GT768" s="9"/>
      <c r="GU768" s="10"/>
      <c r="GV768" s="20"/>
      <c r="GW768" s="19">
        <f t="shared" si="18"/>
        <v>0</v>
      </c>
      <c r="GX768" s="472"/>
      <c r="GY768" s="473"/>
    </row>
    <row r="769" spans="1:207" ht="30.75" customHeight="1">
      <c r="A769" s="210" t="s">
        <v>81</v>
      </c>
      <c r="B769" s="470"/>
      <c r="C769" s="177" t="s">
        <v>387</v>
      </c>
      <c r="D769" s="155" t="s">
        <v>388</v>
      </c>
      <c r="E769" s="206">
        <f>SUMIF(F$191:F$221,$D769,H$191:H$221)</f>
        <v>0</v>
      </c>
      <c r="F769" s="9"/>
      <c r="G769" s="10"/>
      <c r="H769" s="11"/>
      <c r="I769" s="6">
        <f>SUMIF(J$191:J$221,$D769,L$191:L$221)</f>
        <v>0</v>
      </c>
      <c r="J769" s="9"/>
      <c r="K769" s="10"/>
      <c r="L769" s="11"/>
      <c r="M769" s="6">
        <f>SUMIF(N$191:N$221,$D769,P$191:P$221)</f>
        <v>0</v>
      </c>
      <c r="N769" s="9"/>
      <c r="O769" s="10"/>
      <c r="P769" s="11"/>
      <c r="Q769" s="6">
        <f>SUMIF(R$191:R$221,$D769,T$191:T$221)</f>
        <v>0</v>
      </c>
      <c r="R769" s="9"/>
      <c r="S769" s="10"/>
      <c r="T769" s="11"/>
      <c r="U769" s="6">
        <f>SUMIF(V$191:V$221,$D769,X$191:X$221)</f>
        <v>0</v>
      </c>
      <c r="V769" s="9"/>
      <c r="W769" s="10"/>
      <c r="X769" s="11"/>
      <c r="Y769" s="6">
        <f>SUMIF(Z$191:Z$221,$D769,AB$191:AB$221)</f>
        <v>0</v>
      </c>
      <c r="Z769" s="9"/>
      <c r="AA769" s="10"/>
      <c r="AB769" s="11"/>
      <c r="AC769" s="6">
        <f>SUMIF(AD$191:AD$221,$D769,AF$191:AF$221)</f>
        <v>0</v>
      </c>
      <c r="AD769" s="9"/>
      <c r="AE769" s="10"/>
      <c r="AF769" s="11"/>
      <c r="AG769" s="6">
        <f>SUMIF(AH$191:AH$221,$D769,AJ$191:AJ$221)</f>
        <v>0</v>
      </c>
      <c r="AH769" s="9"/>
      <c r="AI769" s="10"/>
      <c r="AJ769" s="11"/>
      <c r="AK769" s="6">
        <f>SUMIF(AL$191:AL$221,$D769,AN$191:AN$221)</f>
        <v>0</v>
      </c>
      <c r="AL769" s="9"/>
      <c r="AM769" s="10"/>
      <c r="AN769" s="11"/>
      <c r="AO769" s="6">
        <f>SUMIF(AP$191:AP$221,$D769,AR$191:AR$221)</f>
        <v>0</v>
      </c>
      <c r="AP769" s="9"/>
      <c r="AQ769" s="10"/>
      <c r="AR769" s="11"/>
      <c r="AS769" s="6">
        <f>SUMIF(AT$191:AT$221,$D769,AV$191:AV$221)</f>
        <v>0</v>
      </c>
      <c r="AT769" s="9"/>
      <c r="AU769" s="10"/>
      <c r="AV769" s="11"/>
      <c r="AW769" s="6">
        <f>SUMIF(AX$191:AX$221,$D769,AZ$191:AZ$221)</f>
        <v>0</v>
      </c>
      <c r="AX769" s="9"/>
      <c r="AY769" s="10"/>
      <c r="AZ769" s="11"/>
      <c r="BA769" s="6">
        <f>SUMIF(BB$191:BB$221,$D769,BD$191:BD$221)</f>
        <v>0</v>
      </c>
      <c r="BB769" s="9"/>
      <c r="BC769" s="10"/>
      <c r="BD769" s="11"/>
      <c r="BE769" s="6">
        <f>SUMIF(BF$191:BF$221,$D769,BH$191:BH$221)</f>
        <v>0</v>
      </c>
      <c r="BF769" s="9"/>
      <c r="BG769" s="10"/>
      <c r="BH769" s="11"/>
      <c r="BI769" s="6">
        <f>SUMIF(BJ$191:BJ$221,$D769,BL$191:BL$221)</f>
        <v>0</v>
      </c>
      <c r="BJ769" s="9"/>
      <c r="BK769" s="10"/>
      <c r="BL769" s="11"/>
      <c r="BM769" s="6">
        <f>SUMIF(BN$191:BN$221,$D769,BP$191:BP$221)</f>
        <v>0</v>
      </c>
      <c r="BN769" s="9"/>
      <c r="BO769" s="10"/>
      <c r="BP769" s="11"/>
      <c r="BQ769" s="6">
        <f>SUMIF(BR$191:BR$221,$D769,BT$191:BT$221)</f>
        <v>0</v>
      </c>
      <c r="BR769" s="9"/>
      <c r="BS769" s="10"/>
      <c r="BT769" s="11"/>
      <c r="BU769" s="6">
        <f>SUMIF(BV$191:BV$221,$D769,BX$191:BX$221)</f>
        <v>0</v>
      </c>
      <c r="BV769" s="9"/>
      <c r="BW769" s="10"/>
      <c r="BX769" s="11"/>
      <c r="BY769" s="6">
        <f>SUMIF(BZ$191:BZ$221,$D769,CB$191:CB$221)</f>
        <v>0</v>
      </c>
      <c r="BZ769" s="9"/>
      <c r="CA769" s="10"/>
      <c r="CB769" s="11"/>
      <c r="CC769" s="6">
        <f>SUMIF(CD$191:CD$221,$D769,CF$191:CF$221)</f>
        <v>0</v>
      </c>
      <c r="CD769" s="9"/>
      <c r="CE769" s="10"/>
      <c r="CF769" s="11"/>
      <c r="CG769" s="6">
        <f>SUMIF(CH$191:CH$221,$D769,CJ$191:CJ$221)</f>
        <v>0</v>
      </c>
      <c r="CH769" s="9"/>
      <c r="CI769" s="10"/>
      <c r="CJ769" s="11"/>
      <c r="CK769" s="6">
        <f>SUMIF(CL$191:CL$221,$D769,CN$191:CN$221)</f>
        <v>0</v>
      </c>
      <c r="CL769" s="9"/>
      <c r="CM769" s="10"/>
      <c r="CN769" s="11"/>
      <c r="CO769" s="6">
        <f>SUMIF(CP$191:CP$221,$D769,CR$191:CR$221)</f>
        <v>0</v>
      </c>
      <c r="CP769" s="9"/>
      <c r="CQ769" s="10"/>
      <c r="CR769" s="11"/>
      <c r="CS769" s="6">
        <f>SUMIF(CT$191:CT$221,$D769,CV$191:CV$221)</f>
        <v>0</v>
      </c>
      <c r="CT769" s="9"/>
      <c r="CU769" s="10"/>
      <c r="CV769" s="11"/>
      <c r="CW769" s="6">
        <f>SUMIF(CX$191:CX$221,$D769,CZ$191:CZ$221)</f>
        <v>0</v>
      </c>
      <c r="CX769" s="9"/>
      <c r="CY769" s="10"/>
      <c r="CZ769" s="11"/>
      <c r="DA769" s="6">
        <f>SUMIF(DB$191:DB$221,$D769,DD$191:DD$221)</f>
        <v>0</v>
      </c>
      <c r="DB769" s="9"/>
      <c r="DC769" s="10"/>
      <c r="DD769" s="11"/>
      <c r="DE769" s="6">
        <f>SUMIF(DF$191:DF$221,$D769,DH$191:DH$221)</f>
        <v>0</v>
      </c>
      <c r="DF769" s="9"/>
      <c r="DG769" s="10"/>
      <c r="DH769" s="11"/>
      <c r="DI769" s="6">
        <f>SUMIF(DJ$191:DJ$221,$D769,DL$191:DL$221)</f>
        <v>0</v>
      </c>
      <c r="DJ769" s="9"/>
      <c r="DK769" s="10"/>
      <c r="DL769" s="11"/>
      <c r="DM769" s="6">
        <f>SUMIF(DN$191:DN$221,$D769,DP$191:DP$221)</f>
        <v>0</v>
      </c>
      <c r="DN769" s="9"/>
      <c r="DO769" s="10"/>
      <c r="DP769" s="11"/>
      <c r="DQ769" s="6">
        <f>SUMIF(DR$191:DR$221,$D769,DT$191:DT$221)</f>
        <v>0</v>
      </c>
      <c r="DR769" s="9"/>
      <c r="DS769" s="10"/>
      <c r="DT769" s="11"/>
      <c r="DU769" s="6">
        <f>SUMIF(DV$191:DV$221,$D769,DX$191:DX$221)</f>
        <v>0</v>
      </c>
      <c r="DV769" s="9"/>
      <c r="DW769" s="10"/>
      <c r="DX769" s="11"/>
      <c r="DY769" s="6">
        <f>SUMIF(DZ$191:DZ$221,$D769,EB$191:EB$221)</f>
        <v>0</v>
      </c>
      <c r="DZ769" s="9"/>
      <c r="EA769" s="10"/>
      <c r="EB769" s="11"/>
      <c r="EC769" s="6">
        <f>SUMIF(ED$191:ED$221,$D769,EF$191:EF$221)</f>
        <v>0</v>
      </c>
      <c r="ED769" s="9"/>
      <c r="EE769" s="10"/>
      <c r="EF769" s="11"/>
      <c r="EG769" s="6">
        <f>SUMIF(EH$191:EH$221,$D769,EJ$191:EJ$221)</f>
        <v>0</v>
      </c>
      <c r="EH769" s="9"/>
      <c r="EI769" s="10"/>
      <c r="EJ769" s="11"/>
      <c r="EK769" s="6">
        <f>SUMIF(EL$191:EL$221,$D769,EN$191:EN$221)</f>
        <v>0</v>
      </c>
      <c r="EL769" s="9"/>
      <c r="EM769" s="10"/>
      <c r="EN769" s="11"/>
      <c r="EO769" s="6">
        <f>SUMIF(EP$191:EP$221,$D769,ER$191:ER$221)</f>
        <v>0</v>
      </c>
      <c r="EP769" s="9"/>
      <c r="EQ769" s="10"/>
      <c r="ER769" s="11"/>
      <c r="ES769" s="6">
        <f>SUMIF(ET$191:ET$221,$D769,EV$191:EV$221)</f>
        <v>0</v>
      </c>
      <c r="ET769" s="9"/>
      <c r="EU769" s="10"/>
      <c r="EV769" s="11"/>
      <c r="EW769" s="6">
        <f>SUMIF(EX$191:EX$221,$D769,EZ$191:EZ$221)</f>
        <v>0</v>
      </c>
      <c r="EX769" s="9"/>
      <c r="EY769" s="10"/>
      <c r="EZ769" s="11"/>
      <c r="FA769" s="6">
        <f>SUMIF(FB$191:FB$221,$D769,FD$191:FD$221)</f>
        <v>0</v>
      </c>
      <c r="FB769" s="9"/>
      <c r="FC769" s="10"/>
      <c r="FD769" s="11"/>
      <c r="FE769" s="6">
        <f>SUMIF(FF$191:FF$221,$D769,FH$191:FH$221)</f>
        <v>0</v>
      </c>
      <c r="FF769" s="9"/>
      <c r="FG769" s="10"/>
      <c r="FH769" s="11"/>
      <c r="FI769" s="6">
        <f>SUMIF(FJ$191:FJ$221,$D769,FL$191:FL$221)</f>
        <v>0</v>
      </c>
      <c r="FJ769" s="9"/>
      <c r="FK769" s="10"/>
      <c r="FL769" s="11"/>
      <c r="FM769" s="6">
        <f>SUMIF(FN$191:FN$221,$D769,FP$191:FP$221)</f>
        <v>0</v>
      </c>
      <c r="FN769" s="9"/>
      <c r="FO769" s="10"/>
      <c r="FP769" s="11"/>
      <c r="FQ769" s="6">
        <f>SUMIF(FR$191:FR$221,$D769,FT$191:FT$221)</f>
        <v>0</v>
      </c>
      <c r="FR769" s="9"/>
      <c r="FS769" s="10"/>
      <c r="FT769" s="11"/>
      <c r="FU769" s="6">
        <f>SUMIF(FV$191:FV$221,$D769,FX$191:FX$221)</f>
        <v>0</v>
      </c>
      <c r="FV769" s="9"/>
      <c r="FW769" s="10"/>
      <c r="FX769" s="11"/>
      <c r="FY769" s="6">
        <f>SUMIF(FZ$191:FZ$221,$D769,GB$191:GB$221)</f>
        <v>0</v>
      </c>
      <c r="FZ769" s="9"/>
      <c r="GA769" s="10"/>
      <c r="GB769" s="11"/>
      <c r="GC769" s="6">
        <f>SUMIF(GD$191:GD$221,$D769,GF$191:GF$221)</f>
        <v>0</v>
      </c>
      <c r="GD769" s="9"/>
      <c r="GE769" s="10"/>
      <c r="GF769" s="11"/>
      <c r="GG769" s="6">
        <f>SUMIF(GH$191:GH$221,$D769,GJ$191:GJ$221)</f>
        <v>0</v>
      </c>
      <c r="GH769" s="9"/>
      <c r="GI769" s="10"/>
      <c r="GJ769" s="11"/>
      <c r="GK769" s="6">
        <f>SUMIF(GL$191:GL$221,$D769,GN$191:GN$221)</f>
        <v>0</v>
      </c>
      <c r="GL769" s="9"/>
      <c r="GM769" s="10"/>
      <c r="GN769" s="11"/>
      <c r="GO769" s="6">
        <f>SUMIF(GP$191:GP$221,$D769,GR$191:GR$221)</f>
        <v>0</v>
      </c>
      <c r="GP769" s="9"/>
      <c r="GQ769" s="10"/>
      <c r="GR769" s="11"/>
      <c r="GS769" s="6">
        <f>SUMIF(GT$191:GT$221,$D769,GV$191:GV$221)</f>
        <v>0</v>
      </c>
      <c r="GT769" s="9"/>
      <c r="GU769" s="10"/>
      <c r="GV769" s="20"/>
      <c r="GW769" s="19">
        <f t="shared" si="18"/>
        <v>0</v>
      </c>
      <c r="GX769" s="472"/>
      <c r="GY769" s="473"/>
    </row>
    <row r="770" spans="1:207" ht="30.75" customHeight="1">
      <c r="A770" s="210" t="s">
        <v>82</v>
      </c>
      <c r="B770" s="470"/>
      <c r="C770" s="177" t="s">
        <v>387</v>
      </c>
      <c r="D770" s="155" t="s">
        <v>388</v>
      </c>
      <c r="E770" s="206">
        <f>SUMIF(F$222:F$252,$D770,H$222:H$252)</f>
        <v>0</v>
      </c>
      <c r="F770" s="9"/>
      <c r="G770" s="10"/>
      <c r="H770" s="11"/>
      <c r="I770" s="6">
        <f>SUMIF(J$222:J$252,$D770,L$222:L$252)</f>
        <v>0</v>
      </c>
      <c r="J770" s="9"/>
      <c r="K770" s="10"/>
      <c r="L770" s="11"/>
      <c r="M770" s="6">
        <f>SUMIF(N$222:N$252,$D770,P$222:P$252)</f>
        <v>0</v>
      </c>
      <c r="N770" s="9"/>
      <c r="O770" s="10"/>
      <c r="P770" s="11"/>
      <c r="Q770" s="6">
        <f>SUMIF(R$222:R$252,$D770,T$222:T$252)</f>
        <v>0</v>
      </c>
      <c r="R770" s="9"/>
      <c r="S770" s="10"/>
      <c r="T770" s="11"/>
      <c r="U770" s="6">
        <f>SUMIF(V$222:V$252,$D770,X$222:X$252)</f>
        <v>0</v>
      </c>
      <c r="V770" s="9"/>
      <c r="W770" s="10"/>
      <c r="X770" s="11"/>
      <c r="Y770" s="6">
        <f>SUMIF(Z$222:Z$252,$D770,AB$222:AB$252)</f>
        <v>0</v>
      </c>
      <c r="Z770" s="9"/>
      <c r="AA770" s="10"/>
      <c r="AB770" s="11"/>
      <c r="AC770" s="6">
        <f>SUMIF(AD$222:AD$252,$D770,AF$222:AF$252)</f>
        <v>0</v>
      </c>
      <c r="AD770" s="9"/>
      <c r="AE770" s="10"/>
      <c r="AF770" s="11"/>
      <c r="AG770" s="6">
        <f>SUMIF(AH$222:AH$252,$D770,AJ$222:AJ$252)</f>
        <v>0</v>
      </c>
      <c r="AH770" s="9"/>
      <c r="AI770" s="10"/>
      <c r="AJ770" s="11"/>
      <c r="AK770" s="6">
        <f>SUMIF(AL$222:AL$252,$D770,AN$222:AN$252)</f>
        <v>0</v>
      </c>
      <c r="AL770" s="9"/>
      <c r="AM770" s="10"/>
      <c r="AN770" s="11"/>
      <c r="AO770" s="6">
        <f>SUMIF(AP$222:AP$252,$D770,AR$222:AR$252)</f>
        <v>0</v>
      </c>
      <c r="AP770" s="9"/>
      <c r="AQ770" s="10"/>
      <c r="AR770" s="11"/>
      <c r="AS770" s="6">
        <f>SUMIF(AT$222:AT$252,$D770,AV$222:AV$252)</f>
        <v>0</v>
      </c>
      <c r="AT770" s="9"/>
      <c r="AU770" s="10"/>
      <c r="AV770" s="11"/>
      <c r="AW770" s="6">
        <f>SUMIF(AX$222:AX$252,$D770,AZ$222:AZ$252)</f>
        <v>0</v>
      </c>
      <c r="AX770" s="9"/>
      <c r="AY770" s="10"/>
      <c r="AZ770" s="11"/>
      <c r="BA770" s="6">
        <f>SUMIF(BB$222:BB$252,$D770,BD$222:BD$252)</f>
        <v>0</v>
      </c>
      <c r="BB770" s="9"/>
      <c r="BC770" s="10"/>
      <c r="BD770" s="11"/>
      <c r="BE770" s="6">
        <f>SUMIF(BF$222:BF$252,$D770,BH$222:BH$252)</f>
        <v>0</v>
      </c>
      <c r="BF770" s="9"/>
      <c r="BG770" s="10"/>
      <c r="BH770" s="11"/>
      <c r="BI770" s="6">
        <f>SUMIF(BJ$222:BJ$252,$D770,BL$222:BL$252)</f>
        <v>0</v>
      </c>
      <c r="BJ770" s="9"/>
      <c r="BK770" s="10"/>
      <c r="BL770" s="11"/>
      <c r="BM770" s="6">
        <f>SUMIF(BN$222:BN$252,$D770,BP$222:BP$252)</f>
        <v>0</v>
      </c>
      <c r="BN770" s="9"/>
      <c r="BO770" s="10"/>
      <c r="BP770" s="11"/>
      <c r="BQ770" s="6">
        <f>SUMIF(BR$222:BR$252,$D770,BT$222:BT$252)</f>
        <v>0</v>
      </c>
      <c r="BR770" s="9"/>
      <c r="BS770" s="10"/>
      <c r="BT770" s="11"/>
      <c r="BU770" s="6">
        <f>SUMIF(BV$222:BV$252,$D770,BX$222:BX$252)</f>
        <v>0</v>
      </c>
      <c r="BV770" s="9"/>
      <c r="BW770" s="10"/>
      <c r="BX770" s="11"/>
      <c r="BY770" s="6">
        <f>SUMIF(BZ$222:BZ$252,$D770,CB$222:CB$252)</f>
        <v>0</v>
      </c>
      <c r="BZ770" s="9"/>
      <c r="CA770" s="10"/>
      <c r="CB770" s="11"/>
      <c r="CC770" s="6">
        <f>SUMIF(CD$222:CD$252,$D770,CF$222:CF$252)</f>
        <v>0</v>
      </c>
      <c r="CD770" s="9"/>
      <c r="CE770" s="10"/>
      <c r="CF770" s="11"/>
      <c r="CG770" s="6">
        <f>SUMIF(CH$222:CH$252,$D770,CJ$222:CJ$252)</f>
        <v>0</v>
      </c>
      <c r="CH770" s="9"/>
      <c r="CI770" s="10"/>
      <c r="CJ770" s="11"/>
      <c r="CK770" s="6">
        <f>SUMIF(CL$222:CL$252,$D770,CN$222:CN$252)</f>
        <v>0</v>
      </c>
      <c r="CL770" s="9"/>
      <c r="CM770" s="10"/>
      <c r="CN770" s="11"/>
      <c r="CO770" s="6">
        <f>SUMIF(CP$222:CP$252,$D770,CR$222:CR$252)</f>
        <v>0</v>
      </c>
      <c r="CP770" s="9"/>
      <c r="CQ770" s="10"/>
      <c r="CR770" s="11"/>
      <c r="CS770" s="6">
        <f>SUMIF(CT$222:CT$252,$D770,CV$222:CV$252)</f>
        <v>0</v>
      </c>
      <c r="CT770" s="9"/>
      <c r="CU770" s="10"/>
      <c r="CV770" s="11"/>
      <c r="CW770" s="6">
        <f>SUMIF(CX$222:CX$252,$D770,CZ$222:CZ$252)</f>
        <v>0</v>
      </c>
      <c r="CX770" s="9"/>
      <c r="CY770" s="10"/>
      <c r="CZ770" s="11"/>
      <c r="DA770" s="6">
        <f>SUMIF(DB$222:DB$252,$D770,DD$222:DD$252)</f>
        <v>0</v>
      </c>
      <c r="DB770" s="9"/>
      <c r="DC770" s="10"/>
      <c r="DD770" s="11"/>
      <c r="DE770" s="6">
        <f>SUMIF(DF$222:DF$252,$D770,DH$222:DH$252)</f>
        <v>0</v>
      </c>
      <c r="DF770" s="9"/>
      <c r="DG770" s="10"/>
      <c r="DH770" s="11"/>
      <c r="DI770" s="6">
        <f>SUMIF(DJ$222:DJ$252,$D770,DL$222:DL$252)</f>
        <v>0</v>
      </c>
      <c r="DJ770" s="9"/>
      <c r="DK770" s="10"/>
      <c r="DL770" s="11"/>
      <c r="DM770" s="6">
        <f>SUMIF(DN$222:DN$252,$D770,DP$222:DP$252)</f>
        <v>0</v>
      </c>
      <c r="DN770" s="9"/>
      <c r="DO770" s="10"/>
      <c r="DP770" s="11"/>
      <c r="DQ770" s="6">
        <f>SUMIF(DR$222:DR$252,$D770,DT$222:DT$252)</f>
        <v>0</v>
      </c>
      <c r="DR770" s="9"/>
      <c r="DS770" s="10"/>
      <c r="DT770" s="11"/>
      <c r="DU770" s="6">
        <f>SUMIF(DV$222:DV$252,$D770,DX$222:DX$252)</f>
        <v>0</v>
      </c>
      <c r="DV770" s="9"/>
      <c r="DW770" s="10"/>
      <c r="DX770" s="11"/>
      <c r="DY770" s="6">
        <f>SUMIF(DZ$222:DZ$252,$D770,EB$222:EB$252)</f>
        <v>0</v>
      </c>
      <c r="DZ770" s="9"/>
      <c r="EA770" s="10"/>
      <c r="EB770" s="11"/>
      <c r="EC770" s="6">
        <f>SUMIF(ED$222:ED$252,$D770,EF$222:EF$252)</f>
        <v>0</v>
      </c>
      <c r="ED770" s="9"/>
      <c r="EE770" s="10"/>
      <c r="EF770" s="11"/>
      <c r="EG770" s="6">
        <f>SUMIF(EH$222:EH$252,$D770,EJ$222:EJ$252)</f>
        <v>0</v>
      </c>
      <c r="EH770" s="9"/>
      <c r="EI770" s="10"/>
      <c r="EJ770" s="11"/>
      <c r="EK770" s="6">
        <f>SUMIF(EL$222:EL$252,$D770,EN$222:EN$252)</f>
        <v>0</v>
      </c>
      <c r="EL770" s="9"/>
      <c r="EM770" s="10"/>
      <c r="EN770" s="11"/>
      <c r="EO770" s="6">
        <f>SUMIF(EP$222:EP$252,$D770,ER$222:ER$252)</f>
        <v>0</v>
      </c>
      <c r="EP770" s="9"/>
      <c r="EQ770" s="10"/>
      <c r="ER770" s="11"/>
      <c r="ES770" s="6">
        <f>SUMIF(ET$222:ET$252,$D770,EV$222:EV$252)</f>
        <v>0</v>
      </c>
      <c r="ET770" s="9"/>
      <c r="EU770" s="10"/>
      <c r="EV770" s="11"/>
      <c r="EW770" s="6">
        <f>SUMIF(EX$222:EX$252,$D770,EZ$222:EZ$252)</f>
        <v>0</v>
      </c>
      <c r="EX770" s="9"/>
      <c r="EY770" s="10"/>
      <c r="EZ770" s="11"/>
      <c r="FA770" s="6">
        <f>SUMIF(FB$222:FB$252,$D770,FD$222:FD$252)</f>
        <v>0</v>
      </c>
      <c r="FB770" s="9"/>
      <c r="FC770" s="10"/>
      <c r="FD770" s="11"/>
      <c r="FE770" s="6">
        <f>SUMIF(FF$222:FF$252,$D770,FH$222:FH$252)</f>
        <v>0</v>
      </c>
      <c r="FF770" s="9"/>
      <c r="FG770" s="10"/>
      <c r="FH770" s="11"/>
      <c r="FI770" s="6">
        <f>SUMIF(FJ$222:FJ$252,$D770,FL$222:FL$252)</f>
        <v>0</v>
      </c>
      <c r="FJ770" s="9"/>
      <c r="FK770" s="10"/>
      <c r="FL770" s="11"/>
      <c r="FM770" s="6">
        <f>SUMIF(FN$222:FN$252,$D770,FP$222:FP$252)</f>
        <v>0</v>
      </c>
      <c r="FN770" s="9"/>
      <c r="FO770" s="10"/>
      <c r="FP770" s="11"/>
      <c r="FQ770" s="6">
        <f>SUMIF(FR$222:FR$252,$D770,FT$222:FT$252)</f>
        <v>0</v>
      </c>
      <c r="FR770" s="9"/>
      <c r="FS770" s="10"/>
      <c r="FT770" s="11"/>
      <c r="FU770" s="6">
        <f>SUMIF(FV$222:FV$252,$D770,FX$222:FX$252)</f>
        <v>0</v>
      </c>
      <c r="FV770" s="9"/>
      <c r="FW770" s="10"/>
      <c r="FX770" s="11"/>
      <c r="FY770" s="6">
        <f>SUMIF(FZ$222:FZ$252,$D770,GB$222:GB$252)</f>
        <v>0</v>
      </c>
      <c r="FZ770" s="9"/>
      <c r="GA770" s="10"/>
      <c r="GB770" s="11"/>
      <c r="GC770" s="6">
        <f>SUMIF(GD$222:GD$252,$D770,GF$222:GF$252)</f>
        <v>0</v>
      </c>
      <c r="GD770" s="9"/>
      <c r="GE770" s="10"/>
      <c r="GF770" s="11"/>
      <c r="GG770" s="6">
        <f>SUMIF(GH$222:GH$252,$D770,GJ$222:GJ$252)</f>
        <v>0</v>
      </c>
      <c r="GH770" s="9"/>
      <c r="GI770" s="10"/>
      <c r="GJ770" s="11"/>
      <c r="GK770" s="6">
        <f>SUMIF(GL$222:GL$252,$D770,GN$222:GN$252)</f>
        <v>0</v>
      </c>
      <c r="GL770" s="9"/>
      <c r="GM770" s="10"/>
      <c r="GN770" s="11"/>
      <c r="GO770" s="6">
        <f>SUMIF(GP$222:GP$252,$D770,GR$222:GR$252)</f>
        <v>0</v>
      </c>
      <c r="GP770" s="9"/>
      <c r="GQ770" s="10"/>
      <c r="GR770" s="11"/>
      <c r="GS770" s="6">
        <f>SUMIF(GT$222:GT$252,$D770,GV$222:GV$252)</f>
        <v>0</v>
      </c>
      <c r="GT770" s="9"/>
      <c r="GU770" s="10"/>
      <c r="GV770" s="20"/>
      <c r="GW770" s="19">
        <f t="shared" si="18"/>
        <v>0</v>
      </c>
      <c r="GX770" s="472"/>
      <c r="GY770" s="473"/>
    </row>
    <row r="771" spans="1:207" ht="30.75" customHeight="1">
      <c r="A771" s="210" t="s">
        <v>83</v>
      </c>
      <c r="B771" s="470"/>
      <c r="C771" s="177" t="s">
        <v>387</v>
      </c>
      <c r="D771" s="155" t="s">
        <v>388</v>
      </c>
      <c r="E771" s="206">
        <f>SUMIF(F$253:F$283,$D771,H$253:H$283)</f>
        <v>0</v>
      </c>
      <c r="F771" s="9"/>
      <c r="G771" s="10"/>
      <c r="H771" s="11"/>
      <c r="I771" s="6">
        <f>SUMIF(J$253:J$283,$D771,L$253:L$283)</f>
        <v>0</v>
      </c>
      <c r="J771" s="9"/>
      <c r="K771" s="10"/>
      <c r="L771" s="11"/>
      <c r="M771" s="6">
        <f>SUMIF(N$253:N$283,$D771,P$253:P$283)</f>
        <v>0</v>
      </c>
      <c r="N771" s="9"/>
      <c r="O771" s="10"/>
      <c r="P771" s="11"/>
      <c r="Q771" s="6">
        <f>SUMIF(R$253:R$283,$D771,T$253:T$283)</f>
        <v>0</v>
      </c>
      <c r="R771" s="9"/>
      <c r="S771" s="10"/>
      <c r="T771" s="11"/>
      <c r="U771" s="6">
        <f>SUMIF(V$253:V$283,$D771,X$253:X$283)</f>
        <v>0</v>
      </c>
      <c r="V771" s="9"/>
      <c r="W771" s="10"/>
      <c r="X771" s="11"/>
      <c r="Y771" s="6">
        <f>SUMIF(Z$253:Z$283,$D771,AB$253:AB$283)</f>
        <v>0</v>
      </c>
      <c r="Z771" s="9"/>
      <c r="AA771" s="10"/>
      <c r="AB771" s="11"/>
      <c r="AC771" s="6">
        <f>SUMIF(AD$253:AD$283,$D771,AF$253:AF$283)</f>
        <v>0</v>
      </c>
      <c r="AD771" s="9"/>
      <c r="AE771" s="10"/>
      <c r="AF771" s="11"/>
      <c r="AG771" s="6">
        <f>SUMIF(AH$253:AH$283,$D771,AJ$253:AJ$283)</f>
        <v>0</v>
      </c>
      <c r="AH771" s="9"/>
      <c r="AI771" s="10"/>
      <c r="AJ771" s="11"/>
      <c r="AK771" s="6">
        <f>SUMIF(AL$253:AL$283,$D771,AN$253:AN$283)</f>
        <v>0</v>
      </c>
      <c r="AL771" s="9"/>
      <c r="AM771" s="10"/>
      <c r="AN771" s="11"/>
      <c r="AO771" s="6">
        <f>SUMIF(AP$253:AP$283,$D771,AR$253:AR$283)</f>
        <v>0</v>
      </c>
      <c r="AP771" s="9"/>
      <c r="AQ771" s="10"/>
      <c r="AR771" s="11"/>
      <c r="AS771" s="6">
        <f>SUMIF(AT$253:AT$283,$D771,AV$253:AV$283)</f>
        <v>0</v>
      </c>
      <c r="AT771" s="9"/>
      <c r="AU771" s="10"/>
      <c r="AV771" s="11"/>
      <c r="AW771" s="6">
        <f>SUMIF(AX$253:AX$283,$D771,AZ$253:AZ$283)</f>
        <v>0</v>
      </c>
      <c r="AX771" s="9"/>
      <c r="AY771" s="10"/>
      <c r="AZ771" s="11"/>
      <c r="BA771" s="6">
        <f>SUMIF(BB$253:BB$283,$D771,BD$253:BD$283)</f>
        <v>0</v>
      </c>
      <c r="BB771" s="9"/>
      <c r="BC771" s="10"/>
      <c r="BD771" s="11"/>
      <c r="BE771" s="6">
        <f>SUMIF(BF$253:BF$283,$D771,BH$253:BH$283)</f>
        <v>0</v>
      </c>
      <c r="BF771" s="9"/>
      <c r="BG771" s="10"/>
      <c r="BH771" s="11"/>
      <c r="BI771" s="6">
        <f>SUMIF(BJ$253:BJ$283,$D771,BL$253:BL$283)</f>
        <v>0</v>
      </c>
      <c r="BJ771" s="9"/>
      <c r="BK771" s="10"/>
      <c r="BL771" s="11"/>
      <c r="BM771" s="6">
        <f>SUMIF(BN$253:BN$283,$D771,BP$253:BP$283)</f>
        <v>0</v>
      </c>
      <c r="BN771" s="9"/>
      <c r="BO771" s="10"/>
      <c r="BP771" s="11"/>
      <c r="BQ771" s="6">
        <f>SUMIF(BR$253:BR$283,$D771,BT$253:BT$283)</f>
        <v>0</v>
      </c>
      <c r="BR771" s="9"/>
      <c r="BS771" s="10"/>
      <c r="BT771" s="11"/>
      <c r="BU771" s="6">
        <f>SUMIF(BV$253:BV$283,$D771,BX$253:BX$283)</f>
        <v>0</v>
      </c>
      <c r="BV771" s="9"/>
      <c r="BW771" s="10"/>
      <c r="BX771" s="11"/>
      <c r="BY771" s="6">
        <f>SUMIF(BZ$253:BZ$283,$D771,CB$253:CB$283)</f>
        <v>0</v>
      </c>
      <c r="BZ771" s="9"/>
      <c r="CA771" s="10"/>
      <c r="CB771" s="11"/>
      <c r="CC771" s="6">
        <f>SUMIF(CD$253:CD$283,$D771,CF$253:CF$283)</f>
        <v>0</v>
      </c>
      <c r="CD771" s="9"/>
      <c r="CE771" s="10"/>
      <c r="CF771" s="11"/>
      <c r="CG771" s="6">
        <f>SUMIF(CH$253:CH$283,$D771,CJ$253:CJ$283)</f>
        <v>0</v>
      </c>
      <c r="CH771" s="9"/>
      <c r="CI771" s="10"/>
      <c r="CJ771" s="11"/>
      <c r="CK771" s="6">
        <f>SUMIF(CL$253:CL$283,$D771,CN$253:CN$283)</f>
        <v>0</v>
      </c>
      <c r="CL771" s="9"/>
      <c r="CM771" s="10"/>
      <c r="CN771" s="11"/>
      <c r="CO771" s="6">
        <f>SUMIF(CP$253:CP$283,$D771,CR$253:CR$283)</f>
        <v>0</v>
      </c>
      <c r="CP771" s="9"/>
      <c r="CQ771" s="10"/>
      <c r="CR771" s="11"/>
      <c r="CS771" s="6">
        <f>SUMIF(CT$253:CT$283,$D771,CV$253:CV$283)</f>
        <v>0</v>
      </c>
      <c r="CT771" s="9"/>
      <c r="CU771" s="10"/>
      <c r="CV771" s="11"/>
      <c r="CW771" s="6">
        <f>SUMIF(CX$253:CX$283,$D771,CZ$253:CZ$283)</f>
        <v>0</v>
      </c>
      <c r="CX771" s="9"/>
      <c r="CY771" s="10"/>
      <c r="CZ771" s="11"/>
      <c r="DA771" s="6">
        <f>SUMIF(DB$253:DB$283,$D771,DD$253:DD$283)</f>
        <v>0</v>
      </c>
      <c r="DB771" s="9"/>
      <c r="DC771" s="10"/>
      <c r="DD771" s="11"/>
      <c r="DE771" s="6">
        <f>SUMIF(DF$253:DF$283,$D771,DH$253:DH$283)</f>
        <v>0</v>
      </c>
      <c r="DF771" s="9"/>
      <c r="DG771" s="10"/>
      <c r="DH771" s="11"/>
      <c r="DI771" s="6">
        <f>SUMIF(DJ$253:DJ$283,$D771,DL$253:DL$283)</f>
        <v>0</v>
      </c>
      <c r="DJ771" s="9"/>
      <c r="DK771" s="10"/>
      <c r="DL771" s="11"/>
      <c r="DM771" s="6">
        <f>SUMIF(DN$253:DN$283,$D771,DP$253:DP$283)</f>
        <v>0</v>
      </c>
      <c r="DN771" s="9"/>
      <c r="DO771" s="10"/>
      <c r="DP771" s="11"/>
      <c r="DQ771" s="6">
        <f>SUMIF(DR$253:DR$283,$D771,DT$253:DT$283)</f>
        <v>0</v>
      </c>
      <c r="DR771" s="9"/>
      <c r="DS771" s="10"/>
      <c r="DT771" s="11"/>
      <c r="DU771" s="6">
        <f>SUMIF(DV$253:DV$283,$D771,DX$253:DX$283)</f>
        <v>0</v>
      </c>
      <c r="DV771" s="9"/>
      <c r="DW771" s="10"/>
      <c r="DX771" s="11"/>
      <c r="DY771" s="6">
        <f>SUMIF(DZ$253:DZ$283,$D771,EB$253:EB$283)</f>
        <v>0</v>
      </c>
      <c r="DZ771" s="9"/>
      <c r="EA771" s="10"/>
      <c r="EB771" s="11"/>
      <c r="EC771" s="6">
        <f>SUMIF(ED$253:ED$283,$D771,EF$253:EF$283)</f>
        <v>0</v>
      </c>
      <c r="ED771" s="9"/>
      <c r="EE771" s="10"/>
      <c r="EF771" s="11"/>
      <c r="EG771" s="6">
        <f>SUMIF(EH$253:EH$283,$D771,EJ$253:EJ$283)</f>
        <v>0</v>
      </c>
      <c r="EH771" s="9"/>
      <c r="EI771" s="10"/>
      <c r="EJ771" s="11"/>
      <c r="EK771" s="6">
        <f>SUMIF(EL$253:EL$283,$D771,EN$253:EN$283)</f>
        <v>0</v>
      </c>
      <c r="EL771" s="9"/>
      <c r="EM771" s="10"/>
      <c r="EN771" s="11"/>
      <c r="EO771" s="6">
        <f>SUMIF(EP$253:EP$283,$D771,ER$253:ER$283)</f>
        <v>0</v>
      </c>
      <c r="EP771" s="9"/>
      <c r="EQ771" s="10"/>
      <c r="ER771" s="11"/>
      <c r="ES771" s="6">
        <f>SUMIF(ET$253:ET$283,$D771,EV$253:EV$283)</f>
        <v>0</v>
      </c>
      <c r="ET771" s="9"/>
      <c r="EU771" s="10"/>
      <c r="EV771" s="11"/>
      <c r="EW771" s="6">
        <f>SUMIF(EX$253:EX$283,$D771,EZ$253:EZ$283)</f>
        <v>0</v>
      </c>
      <c r="EX771" s="9"/>
      <c r="EY771" s="10"/>
      <c r="EZ771" s="11"/>
      <c r="FA771" s="6">
        <f>SUMIF(FB$253:FB$283,$D771,FD$253:FD$283)</f>
        <v>0</v>
      </c>
      <c r="FB771" s="9"/>
      <c r="FC771" s="10"/>
      <c r="FD771" s="11"/>
      <c r="FE771" s="6">
        <f>SUMIF(FF$253:FF$283,$D771,FH$253:FH$283)</f>
        <v>0</v>
      </c>
      <c r="FF771" s="9"/>
      <c r="FG771" s="10"/>
      <c r="FH771" s="11"/>
      <c r="FI771" s="6">
        <f>SUMIF(FJ$253:FJ$283,$D771,FL$253:FL$283)</f>
        <v>0</v>
      </c>
      <c r="FJ771" s="9"/>
      <c r="FK771" s="10"/>
      <c r="FL771" s="11"/>
      <c r="FM771" s="6">
        <f>SUMIF(FN$253:FN$283,$D771,FP$253:FP$283)</f>
        <v>0</v>
      </c>
      <c r="FN771" s="9"/>
      <c r="FO771" s="10"/>
      <c r="FP771" s="11"/>
      <c r="FQ771" s="6">
        <f>SUMIF(FR$253:FR$283,$D771,FT$253:FT$283)</f>
        <v>0</v>
      </c>
      <c r="FR771" s="9"/>
      <c r="FS771" s="10"/>
      <c r="FT771" s="11"/>
      <c r="FU771" s="6">
        <f>SUMIF(FV$253:FV$283,$D771,FX$253:FX$283)</f>
        <v>0</v>
      </c>
      <c r="FV771" s="9"/>
      <c r="FW771" s="10"/>
      <c r="FX771" s="11"/>
      <c r="FY771" s="6">
        <f>SUMIF(FZ$253:FZ$283,$D771,GB$253:GB$283)</f>
        <v>0</v>
      </c>
      <c r="FZ771" s="9"/>
      <c r="GA771" s="10"/>
      <c r="GB771" s="11"/>
      <c r="GC771" s="6">
        <f>SUMIF(GD$253:GD$283,$D771,GF$253:GF$283)</f>
        <v>0</v>
      </c>
      <c r="GD771" s="9"/>
      <c r="GE771" s="10"/>
      <c r="GF771" s="11"/>
      <c r="GG771" s="6">
        <f>SUMIF(GH$253:GH$283,$D771,GJ$253:GJ$283)</f>
        <v>0</v>
      </c>
      <c r="GH771" s="9"/>
      <c r="GI771" s="10"/>
      <c r="GJ771" s="11"/>
      <c r="GK771" s="6">
        <f>SUMIF(GL$253:GL$283,$D771,GN$253:GN$283)</f>
        <v>0</v>
      </c>
      <c r="GL771" s="9"/>
      <c r="GM771" s="10"/>
      <c r="GN771" s="11"/>
      <c r="GO771" s="6">
        <f>SUMIF(GP$253:GP$283,$D771,GR$253:GR$283)</f>
        <v>0</v>
      </c>
      <c r="GP771" s="9"/>
      <c r="GQ771" s="10"/>
      <c r="GR771" s="11"/>
      <c r="GS771" s="6">
        <f>SUMIF(GT$253:GT$283,$D771,GV$253:GV$283)</f>
        <v>0</v>
      </c>
      <c r="GT771" s="9"/>
      <c r="GU771" s="10"/>
      <c r="GV771" s="20"/>
      <c r="GW771" s="19">
        <f t="shared" si="18"/>
        <v>0</v>
      </c>
      <c r="GX771" s="472"/>
      <c r="GY771" s="473"/>
    </row>
    <row r="772" spans="1:207" ht="30.75" customHeight="1">
      <c r="A772" s="210" t="s">
        <v>84</v>
      </c>
      <c r="B772" s="470"/>
      <c r="C772" s="177" t="s">
        <v>387</v>
      </c>
      <c r="D772" s="155" t="s">
        <v>388</v>
      </c>
      <c r="E772" s="206">
        <f>SUMIF(F$284:F$314,$D772,H$284:H$314)</f>
        <v>0</v>
      </c>
      <c r="F772" s="9"/>
      <c r="G772" s="10"/>
      <c r="H772" s="11"/>
      <c r="I772" s="6">
        <f>SUMIF(J$284:J$314,$D772,L$284:L$314)</f>
        <v>0</v>
      </c>
      <c r="J772" s="9"/>
      <c r="K772" s="10"/>
      <c r="L772" s="11"/>
      <c r="M772" s="6">
        <f>SUMIF(N$284:N$314,$D772,P$284:P$314)</f>
        <v>0</v>
      </c>
      <c r="N772" s="9"/>
      <c r="O772" s="10"/>
      <c r="P772" s="11"/>
      <c r="Q772" s="6">
        <f>SUMIF(R$284:R$314,$D772,T$284:T$314)</f>
        <v>0</v>
      </c>
      <c r="R772" s="9"/>
      <c r="S772" s="10"/>
      <c r="T772" s="11"/>
      <c r="U772" s="6">
        <f>SUMIF(V$284:V$314,$D772,X$284:X$314)</f>
        <v>0</v>
      </c>
      <c r="V772" s="9"/>
      <c r="W772" s="10"/>
      <c r="X772" s="11"/>
      <c r="Y772" s="6">
        <f>SUMIF(Z$284:Z$314,$D772,AB$284:AB$314)</f>
        <v>0</v>
      </c>
      <c r="Z772" s="9"/>
      <c r="AA772" s="10"/>
      <c r="AB772" s="11"/>
      <c r="AC772" s="6">
        <f>SUMIF(AD$284:AD$314,$D772,AF$284:AF$314)</f>
        <v>0</v>
      </c>
      <c r="AD772" s="9"/>
      <c r="AE772" s="10"/>
      <c r="AF772" s="11"/>
      <c r="AG772" s="6">
        <f>SUMIF(AH$284:AH$314,$D772,AJ$284:AJ$314)</f>
        <v>0</v>
      </c>
      <c r="AH772" s="9"/>
      <c r="AI772" s="10"/>
      <c r="AJ772" s="11"/>
      <c r="AK772" s="6">
        <f>SUMIF(AL$284:AL$314,$D772,AN$284:AN$314)</f>
        <v>0</v>
      </c>
      <c r="AL772" s="9"/>
      <c r="AM772" s="10"/>
      <c r="AN772" s="11"/>
      <c r="AO772" s="6">
        <f>SUMIF(AP$284:AP$314,$D772,AR$284:AR$314)</f>
        <v>0</v>
      </c>
      <c r="AP772" s="9"/>
      <c r="AQ772" s="10"/>
      <c r="AR772" s="11"/>
      <c r="AS772" s="6">
        <f>SUMIF(AT$284:AT$314,$D772,AV$284:AV$314)</f>
        <v>0</v>
      </c>
      <c r="AT772" s="9"/>
      <c r="AU772" s="10"/>
      <c r="AV772" s="11"/>
      <c r="AW772" s="6">
        <f>SUMIF(AX$284:AX$314,$D772,AZ$284:AZ$314)</f>
        <v>0</v>
      </c>
      <c r="AX772" s="9"/>
      <c r="AY772" s="10"/>
      <c r="AZ772" s="11"/>
      <c r="BA772" s="6">
        <f>SUMIF(BB$284:BB$314,$D772,BD$284:BD$314)</f>
        <v>0</v>
      </c>
      <c r="BB772" s="9"/>
      <c r="BC772" s="10"/>
      <c r="BD772" s="11"/>
      <c r="BE772" s="6">
        <f>SUMIF(BF$284:BF$314,$D772,BH$284:BH$314)</f>
        <v>0</v>
      </c>
      <c r="BF772" s="9"/>
      <c r="BG772" s="10"/>
      <c r="BH772" s="11"/>
      <c r="BI772" s="6">
        <f>SUMIF(BJ$284:BJ$314,$D772,BL$284:BL$314)</f>
        <v>0</v>
      </c>
      <c r="BJ772" s="9"/>
      <c r="BK772" s="10"/>
      <c r="BL772" s="11"/>
      <c r="BM772" s="6">
        <f>SUMIF(BN$284:BN$314,$D772,BP$284:BP$314)</f>
        <v>0</v>
      </c>
      <c r="BN772" s="9"/>
      <c r="BO772" s="10"/>
      <c r="BP772" s="11"/>
      <c r="BQ772" s="6">
        <f>SUMIF(BR$284:BR$314,$D772,BT$284:BT$314)</f>
        <v>0</v>
      </c>
      <c r="BR772" s="9"/>
      <c r="BS772" s="10"/>
      <c r="BT772" s="11"/>
      <c r="BU772" s="6">
        <f>SUMIF(BV$284:BV$314,$D772,BX$284:BX$314)</f>
        <v>0</v>
      </c>
      <c r="BV772" s="9"/>
      <c r="BW772" s="10"/>
      <c r="BX772" s="11"/>
      <c r="BY772" s="6">
        <f>SUMIF(BZ$284:BZ$314,$D772,CB$284:CB$314)</f>
        <v>0</v>
      </c>
      <c r="BZ772" s="9"/>
      <c r="CA772" s="10"/>
      <c r="CB772" s="11"/>
      <c r="CC772" s="6">
        <f>SUMIF(CD$284:CD$314,$D772,CF$284:CF$314)</f>
        <v>0</v>
      </c>
      <c r="CD772" s="9"/>
      <c r="CE772" s="10"/>
      <c r="CF772" s="11"/>
      <c r="CG772" s="6">
        <f>SUMIF(CH$284:CH$314,$D772,CJ$284:CJ$314)</f>
        <v>0</v>
      </c>
      <c r="CH772" s="9"/>
      <c r="CI772" s="10"/>
      <c r="CJ772" s="11"/>
      <c r="CK772" s="6">
        <f>SUMIF(CL$284:CL$314,$D772,CN$284:CN$314)</f>
        <v>0</v>
      </c>
      <c r="CL772" s="9"/>
      <c r="CM772" s="10"/>
      <c r="CN772" s="11"/>
      <c r="CO772" s="6">
        <f>SUMIF(CP$284:CP$314,$D772,CR$284:CR$314)</f>
        <v>0</v>
      </c>
      <c r="CP772" s="9"/>
      <c r="CQ772" s="10"/>
      <c r="CR772" s="11"/>
      <c r="CS772" s="6">
        <f>SUMIF(CT$284:CT$314,$D772,CV$284:CV$314)</f>
        <v>0</v>
      </c>
      <c r="CT772" s="9"/>
      <c r="CU772" s="10"/>
      <c r="CV772" s="11"/>
      <c r="CW772" s="6">
        <f>SUMIF(CX$284:CX$314,$D772,CZ$284:CZ$314)</f>
        <v>0</v>
      </c>
      <c r="CX772" s="9"/>
      <c r="CY772" s="10"/>
      <c r="CZ772" s="11"/>
      <c r="DA772" s="6">
        <f>SUMIF(DB$284:DB$314,$D772,DD$284:DD$314)</f>
        <v>0</v>
      </c>
      <c r="DB772" s="9"/>
      <c r="DC772" s="10"/>
      <c r="DD772" s="11"/>
      <c r="DE772" s="6">
        <f>SUMIF(DF$284:DF$314,$D772,DH$284:DH$314)</f>
        <v>0</v>
      </c>
      <c r="DF772" s="9"/>
      <c r="DG772" s="10"/>
      <c r="DH772" s="11"/>
      <c r="DI772" s="6">
        <f>SUMIF(DJ$284:DJ$314,$D772,DL$284:DL$314)</f>
        <v>0</v>
      </c>
      <c r="DJ772" s="9"/>
      <c r="DK772" s="10"/>
      <c r="DL772" s="11"/>
      <c r="DM772" s="6">
        <f>SUMIF(DN$284:DN$314,$D772,DP$284:DP$314)</f>
        <v>0</v>
      </c>
      <c r="DN772" s="9"/>
      <c r="DO772" s="10"/>
      <c r="DP772" s="11"/>
      <c r="DQ772" s="6">
        <f>SUMIF(DR$284:DR$314,$D772,DT$284:DT$314)</f>
        <v>0</v>
      </c>
      <c r="DR772" s="9"/>
      <c r="DS772" s="10"/>
      <c r="DT772" s="11"/>
      <c r="DU772" s="6">
        <f>SUMIF(DV$284:DV$314,$D772,DX$284:DX$314)</f>
        <v>0</v>
      </c>
      <c r="DV772" s="9"/>
      <c r="DW772" s="10"/>
      <c r="DX772" s="11"/>
      <c r="DY772" s="6">
        <f>SUMIF(DZ$284:DZ$314,$D772,EB$284:EB$314)</f>
        <v>0</v>
      </c>
      <c r="DZ772" s="9"/>
      <c r="EA772" s="10"/>
      <c r="EB772" s="11"/>
      <c r="EC772" s="6">
        <f>SUMIF(ED$284:ED$314,$D772,EF$284:EF$314)</f>
        <v>0</v>
      </c>
      <c r="ED772" s="9"/>
      <c r="EE772" s="10"/>
      <c r="EF772" s="11"/>
      <c r="EG772" s="6">
        <f>SUMIF(EH$284:EH$314,$D772,EJ$284:EJ$314)</f>
        <v>0</v>
      </c>
      <c r="EH772" s="9"/>
      <c r="EI772" s="10"/>
      <c r="EJ772" s="11"/>
      <c r="EK772" s="6">
        <f>SUMIF(EL$284:EL$314,$D772,EN$284:EN$314)</f>
        <v>0</v>
      </c>
      <c r="EL772" s="9"/>
      <c r="EM772" s="10"/>
      <c r="EN772" s="11"/>
      <c r="EO772" s="6">
        <f>SUMIF(EP$284:EP$314,$D772,ER$284:ER$314)</f>
        <v>0</v>
      </c>
      <c r="EP772" s="9"/>
      <c r="EQ772" s="10"/>
      <c r="ER772" s="11"/>
      <c r="ES772" s="6">
        <f>SUMIF(ET$284:ET$314,$D772,EV$284:EV$314)</f>
        <v>0</v>
      </c>
      <c r="ET772" s="9"/>
      <c r="EU772" s="10"/>
      <c r="EV772" s="11"/>
      <c r="EW772" s="6">
        <f>SUMIF(EX$284:EX$314,$D772,EZ$284:EZ$314)</f>
        <v>0</v>
      </c>
      <c r="EX772" s="9"/>
      <c r="EY772" s="10"/>
      <c r="EZ772" s="11"/>
      <c r="FA772" s="6">
        <f>SUMIF(FB$284:FB$314,$D772,FD$284:FD$314)</f>
        <v>0</v>
      </c>
      <c r="FB772" s="9"/>
      <c r="FC772" s="10"/>
      <c r="FD772" s="11"/>
      <c r="FE772" s="6">
        <f>SUMIF(FF$284:FF$314,$D772,FH$284:FH$314)</f>
        <v>0</v>
      </c>
      <c r="FF772" s="9"/>
      <c r="FG772" s="10"/>
      <c r="FH772" s="11"/>
      <c r="FI772" s="6">
        <f>SUMIF(FJ$284:FJ$314,$D772,FL$284:FL$314)</f>
        <v>0</v>
      </c>
      <c r="FJ772" s="9"/>
      <c r="FK772" s="10"/>
      <c r="FL772" s="11"/>
      <c r="FM772" s="6">
        <f>SUMIF(FN$284:FN$314,$D772,FP$284:FP$314)</f>
        <v>0</v>
      </c>
      <c r="FN772" s="9"/>
      <c r="FO772" s="10"/>
      <c r="FP772" s="11"/>
      <c r="FQ772" s="6">
        <f>SUMIF(FR$284:FR$314,$D772,FT$284:FT$314)</f>
        <v>0</v>
      </c>
      <c r="FR772" s="9"/>
      <c r="FS772" s="10"/>
      <c r="FT772" s="11"/>
      <c r="FU772" s="6">
        <f>SUMIF(FV$284:FV$314,$D772,FX$284:FX$314)</f>
        <v>0</v>
      </c>
      <c r="FV772" s="9"/>
      <c r="FW772" s="10"/>
      <c r="FX772" s="11"/>
      <c r="FY772" s="6">
        <f>SUMIF(FZ$284:FZ$314,$D772,GB$284:GB$314)</f>
        <v>0</v>
      </c>
      <c r="FZ772" s="9"/>
      <c r="GA772" s="10"/>
      <c r="GB772" s="11"/>
      <c r="GC772" s="6">
        <f>SUMIF(GD$284:GD$314,$D772,GF$284:GF$314)</f>
        <v>0</v>
      </c>
      <c r="GD772" s="9"/>
      <c r="GE772" s="10"/>
      <c r="GF772" s="11"/>
      <c r="GG772" s="6">
        <f>SUMIF(GH$284:GH$314,$D772,GJ$284:GJ$314)</f>
        <v>0</v>
      </c>
      <c r="GH772" s="9"/>
      <c r="GI772" s="10"/>
      <c r="GJ772" s="11"/>
      <c r="GK772" s="6">
        <f>SUMIF(GL$284:GL$314,$D772,GN$284:GN$314)</f>
        <v>0</v>
      </c>
      <c r="GL772" s="9"/>
      <c r="GM772" s="10"/>
      <c r="GN772" s="11"/>
      <c r="GO772" s="6">
        <f>SUMIF(GP$284:GP$314,$D772,GR$284:GR$314)</f>
        <v>0</v>
      </c>
      <c r="GP772" s="9"/>
      <c r="GQ772" s="10"/>
      <c r="GR772" s="11"/>
      <c r="GS772" s="6">
        <f>SUMIF(GT$284:GT$314,$D772,GV$284:GV$314)</f>
        <v>0</v>
      </c>
      <c r="GT772" s="9"/>
      <c r="GU772" s="10"/>
      <c r="GV772" s="20"/>
      <c r="GW772" s="19">
        <f t="shared" si="18"/>
        <v>0</v>
      </c>
      <c r="GX772" s="472"/>
      <c r="GY772" s="473"/>
    </row>
    <row r="773" spans="1:207" ht="30.75" customHeight="1">
      <c r="A773" s="210" t="s">
        <v>85</v>
      </c>
      <c r="B773" s="470"/>
      <c r="C773" s="177" t="s">
        <v>387</v>
      </c>
      <c r="D773" s="155" t="s">
        <v>388</v>
      </c>
      <c r="E773" s="206">
        <f>SUMIF(F$315:F$345,$D773,H$315:H$345)</f>
        <v>0</v>
      </c>
      <c r="F773" s="9"/>
      <c r="G773" s="10"/>
      <c r="H773" s="11"/>
      <c r="I773" s="6">
        <f>SUMIF(J$315:J$345,$D773,L$315:L$345)</f>
        <v>0</v>
      </c>
      <c r="J773" s="9"/>
      <c r="K773" s="10"/>
      <c r="L773" s="11"/>
      <c r="M773" s="6">
        <f>SUMIF(N$315:N$345,$D773,P$315:P$345)</f>
        <v>0</v>
      </c>
      <c r="N773" s="9"/>
      <c r="O773" s="10"/>
      <c r="P773" s="11"/>
      <c r="Q773" s="6">
        <f>SUMIF(R$315:R$345,$D773,T$315:T$345)</f>
        <v>0</v>
      </c>
      <c r="R773" s="9"/>
      <c r="S773" s="10"/>
      <c r="T773" s="11"/>
      <c r="U773" s="6">
        <f>SUMIF(V$315:V$345,$D773,X$315:X$345)</f>
        <v>0</v>
      </c>
      <c r="V773" s="9"/>
      <c r="W773" s="10"/>
      <c r="X773" s="11"/>
      <c r="Y773" s="6">
        <f>SUMIF(Z$315:Z$345,$D773,AB$315:AB$345)</f>
        <v>0</v>
      </c>
      <c r="Z773" s="9"/>
      <c r="AA773" s="10"/>
      <c r="AB773" s="11"/>
      <c r="AC773" s="6">
        <f>SUMIF(AD$315:AD$345,$D773,AF$315:AF$345)</f>
        <v>0</v>
      </c>
      <c r="AD773" s="9"/>
      <c r="AE773" s="10"/>
      <c r="AF773" s="11"/>
      <c r="AG773" s="6">
        <f>SUMIF(AH$315:AH$345,$D773,AJ$315:AJ$345)</f>
        <v>0</v>
      </c>
      <c r="AH773" s="9"/>
      <c r="AI773" s="10"/>
      <c r="AJ773" s="11"/>
      <c r="AK773" s="6">
        <f>SUMIF(AL$315:AL$345,$D773,AN$315:AN$345)</f>
        <v>0</v>
      </c>
      <c r="AL773" s="9"/>
      <c r="AM773" s="10"/>
      <c r="AN773" s="11"/>
      <c r="AO773" s="6">
        <f>SUMIF(AP$315:AP$345,$D773,AR$315:AR$345)</f>
        <v>0</v>
      </c>
      <c r="AP773" s="9"/>
      <c r="AQ773" s="10"/>
      <c r="AR773" s="11"/>
      <c r="AS773" s="6">
        <f>SUMIF(AT$315:AT$345,$D773,AV$315:AV$345)</f>
        <v>0</v>
      </c>
      <c r="AT773" s="9"/>
      <c r="AU773" s="10"/>
      <c r="AV773" s="11"/>
      <c r="AW773" s="6">
        <f>SUMIF(AX$315:AX$345,$D773,AZ$315:AZ$345)</f>
        <v>0</v>
      </c>
      <c r="AX773" s="9"/>
      <c r="AY773" s="10"/>
      <c r="AZ773" s="11"/>
      <c r="BA773" s="6">
        <f>SUMIF(BB$315:BB$345,$D773,BD$315:BD$345)</f>
        <v>0</v>
      </c>
      <c r="BB773" s="9"/>
      <c r="BC773" s="10"/>
      <c r="BD773" s="11"/>
      <c r="BE773" s="6">
        <f>SUMIF(BF$315:BF$345,$D773,BH$315:BH$345)</f>
        <v>0</v>
      </c>
      <c r="BF773" s="9"/>
      <c r="BG773" s="10"/>
      <c r="BH773" s="11"/>
      <c r="BI773" s="6">
        <f>SUMIF(BJ$315:BJ$345,$D773,BL$315:BL$345)</f>
        <v>0</v>
      </c>
      <c r="BJ773" s="9"/>
      <c r="BK773" s="10"/>
      <c r="BL773" s="11"/>
      <c r="BM773" s="6">
        <f>SUMIF(BN$315:BN$345,$D773,BP$315:BP$345)</f>
        <v>0</v>
      </c>
      <c r="BN773" s="9"/>
      <c r="BO773" s="10"/>
      <c r="BP773" s="11"/>
      <c r="BQ773" s="6">
        <f>SUMIF(BR$315:BR$345,$D773,BT$315:BT$345)</f>
        <v>0</v>
      </c>
      <c r="BR773" s="9"/>
      <c r="BS773" s="10"/>
      <c r="BT773" s="11"/>
      <c r="BU773" s="6">
        <f>SUMIF(BV$315:BV$345,$D773,BX$315:BX$345)</f>
        <v>0</v>
      </c>
      <c r="BV773" s="9"/>
      <c r="BW773" s="10"/>
      <c r="BX773" s="11"/>
      <c r="BY773" s="6">
        <f>SUMIF(BZ$315:BZ$345,$D773,CB$315:CB$345)</f>
        <v>0</v>
      </c>
      <c r="BZ773" s="9"/>
      <c r="CA773" s="10"/>
      <c r="CB773" s="11"/>
      <c r="CC773" s="6">
        <f>SUMIF(CD$315:CD$345,$D773,CF$315:CF$345)</f>
        <v>0</v>
      </c>
      <c r="CD773" s="9"/>
      <c r="CE773" s="10"/>
      <c r="CF773" s="11"/>
      <c r="CG773" s="6">
        <f>SUMIF(CH$315:CH$345,$D773,CJ$315:CJ$345)</f>
        <v>0</v>
      </c>
      <c r="CH773" s="9"/>
      <c r="CI773" s="10"/>
      <c r="CJ773" s="11"/>
      <c r="CK773" s="6">
        <f>SUMIF(CL$315:CL$345,$D773,CN$315:CN$345)</f>
        <v>0</v>
      </c>
      <c r="CL773" s="9"/>
      <c r="CM773" s="10"/>
      <c r="CN773" s="11"/>
      <c r="CO773" s="6">
        <f>SUMIF(CP$315:CP$345,$D773,CR$315:CR$345)</f>
        <v>0</v>
      </c>
      <c r="CP773" s="9"/>
      <c r="CQ773" s="10"/>
      <c r="CR773" s="11"/>
      <c r="CS773" s="6">
        <f>SUMIF(CT$315:CT$345,$D773,CV$315:CV$345)</f>
        <v>0</v>
      </c>
      <c r="CT773" s="9"/>
      <c r="CU773" s="10"/>
      <c r="CV773" s="11"/>
      <c r="CW773" s="6">
        <f>SUMIF(CX$315:CX$345,$D773,CZ$315:CZ$345)</f>
        <v>0</v>
      </c>
      <c r="CX773" s="9"/>
      <c r="CY773" s="10"/>
      <c r="CZ773" s="11"/>
      <c r="DA773" s="6">
        <f>SUMIF(DB$315:DB$345,$D773,DD$315:DD$345)</f>
        <v>0</v>
      </c>
      <c r="DB773" s="9"/>
      <c r="DC773" s="10"/>
      <c r="DD773" s="11"/>
      <c r="DE773" s="6">
        <f>SUMIF(DF$315:DF$345,$D773,DH$315:DH$345)</f>
        <v>0</v>
      </c>
      <c r="DF773" s="9"/>
      <c r="DG773" s="10"/>
      <c r="DH773" s="11"/>
      <c r="DI773" s="6">
        <f>SUMIF(DJ$315:DJ$345,$D773,DL$315:DL$345)</f>
        <v>0</v>
      </c>
      <c r="DJ773" s="9"/>
      <c r="DK773" s="10"/>
      <c r="DL773" s="11"/>
      <c r="DM773" s="6">
        <f>SUMIF(DN$315:DN$345,$D773,DP$315:DP$345)</f>
        <v>0</v>
      </c>
      <c r="DN773" s="9"/>
      <c r="DO773" s="10"/>
      <c r="DP773" s="11"/>
      <c r="DQ773" s="6">
        <f>SUMIF(DR$315:DR$345,$D773,DT$315:DT$345)</f>
        <v>0</v>
      </c>
      <c r="DR773" s="9"/>
      <c r="DS773" s="10"/>
      <c r="DT773" s="11"/>
      <c r="DU773" s="6">
        <f>SUMIF(DV$315:DV$345,$D773,DX$315:DX$345)</f>
        <v>0</v>
      </c>
      <c r="DV773" s="9"/>
      <c r="DW773" s="10"/>
      <c r="DX773" s="11"/>
      <c r="DY773" s="6">
        <f>SUMIF(DZ$315:DZ$345,$D773,EB$315:EB$345)</f>
        <v>0</v>
      </c>
      <c r="DZ773" s="9"/>
      <c r="EA773" s="10"/>
      <c r="EB773" s="11"/>
      <c r="EC773" s="6">
        <f>SUMIF(ED$315:ED$345,$D773,EF$315:EF$345)</f>
        <v>0</v>
      </c>
      <c r="ED773" s="9"/>
      <c r="EE773" s="10"/>
      <c r="EF773" s="11"/>
      <c r="EG773" s="6">
        <f>SUMIF(EH$315:EH$345,$D773,EJ$315:EJ$345)</f>
        <v>0</v>
      </c>
      <c r="EH773" s="9"/>
      <c r="EI773" s="10"/>
      <c r="EJ773" s="11"/>
      <c r="EK773" s="6">
        <f>SUMIF(EL$315:EL$345,$D773,EN$315:EN$345)</f>
        <v>0</v>
      </c>
      <c r="EL773" s="9"/>
      <c r="EM773" s="10"/>
      <c r="EN773" s="11"/>
      <c r="EO773" s="6">
        <f>SUMIF(EP$315:EP$345,$D773,ER$315:ER$345)</f>
        <v>0</v>
      </c>
      <c r="EP773" s="9"/>
      <c r="EQ773" s="10"/>
      <c r="ER773" s="11"/>
      <c r="ES773" s="6">
        <f>SUMIF(ET$315:ET$345,$D773,EV$315:EV$345)</f>
        <v>0</v>
      </c>
      <c r="ET773" s="9"/>
      <c r="EU773" s="10"/>
      <c r="EV773" s="11"/>
      <c r="EW773" s="6">
        <f>SUMIF(EX$315:EX$345,$D773,EZ$315:EZ$345)</f>
        <v>0</v>
      </c>
      <c r="EX773" s="9"/>
      <c r="EY773" s="10"/>
      <c r="EZ773" s="11"/>
      <c r="FA773" s="6">
        <f>SUMIF(FB$315:FB$345,$D773,FD$315:FD$345)</f>
        <v>0</v>
      </c>
      <c r="FB773" s="9"/>
      <c r="FC773" s="10"/>
      <c r="FD773" s="11"/>
      <c r="FE773" s="6">
        <f>SUMIF(FF$315:FF$345,$D773,FH$315:FH$345)</f>
        <v>0</v>
      </c>
      <c r="FF773" s="9"/>
      <c r="FG773" s="10"/>
      <c r="FH773" s="11"/>
      <c r="FI773" s="6">
        <f>SUMIF(FJ$315:FJ$345,$D773,FL$315:FL$345)</f>
        <v>0</v>
      </c>
      <c r="FJ773" s="9"/>
      <c r="FK773" s="10"/>
      <c r="FL773" s="11"/>
      <c r="FM773" s="6">
        <f>SUMIF(FN$315:FN$345,$D773,FP$315:FP$345)</f>
        <v>0</v>
      </c>
      <c r="FN773" s="9"/>
      <c r="FO773" s="10"/>
      <c r="FP773" s="11"/>
      <c r="FQ773" s="6">
        <f>SUMIF(FR$315:FR$345,$D773,FT$315:FT$345)</f>
        <v>0</v>
      </c>
      <c r="FR773" s="9"/>
      <c r="FS773" s="10"/>
      <c r="FT773" s="11"/>
      <c r="FU773" s="6">
        <f>SUMIF(FV$315:FV$345,$D773,FX$315:FX$345)</f>
        <v>0</v>
      </c>
      <c r="FV773" s="9"/>
      <c r="FW773" s="10"/>
      <c r="FX773" s="11"/>
      <c r="FY773" s="6">
        <f>SUMIF(FZ$315:FZ$345,$D773,GB$315:GB$345)</f>
        <v>0</v>
      </c>
      <c r="FZ773" s="9"/>
      <c r="GA773" s="10"/>
      <c r="GB773" s="11"/>
      <c r="GC773" s="6">
        <f>SUMIF(GD$315:GD$345,$D773,GF$315:GF$345)</f>
        <v>0</v>
      </c>
      <c r="GD773" s="9"/>
      <c r="GE773" s="10"/>
      <c r="GF773" s="11"/>
      <c r="GG773" s="6">
        <f>SUMIF(GH$315:GH$345,$D773,GJ$315:GJ$345)</f>
        <v>0</v>
      </c>
      <c r="GH773" s="9"/>
      <c r="GI773" s="10"/>
      <c r="GJ773" s="11"/>
      <c r="GK773" s="6">
        <f>SUMIF(GL$315:GL$345,$D773,GN$315:GN$345)</f>
        <v>0</v>
      </c>
      <c r="GL773" s="9"/>
      <c r="GM773" s="10"/>
      <c r="GN773" s="11"/>
      <c r="GO773" s="6">
        <f>SUMIF(GP$315:GP$345,$D773,GR$315:GR$345)</f>
        <v>0</v>
      </c>
      <c r="GP773" s="9"/>
      <c r="GQ773" s="10"/>
      <c r="GR773" s="11"/>
      <c r="GS773" s="6">
        <f>SUMIF(GT$315:GT$345,$D773,GV$315:GV$345)</f>
        <v>0</v>
      </c>
      <c r="GT773" s="9"/>
      <c r="GU773" s="10"/>
      <c r="GV773" s="20"/>
      <c r="GW773" s="19">
        <f t="shared" si="18"/>
        <v>0</v>
      </c>
      <c r="GX773" s="472"/>
      <c r="GY773" s="473"/>
    </row>
    <row r="774" spans="1:207" ht="30.75" customHeight="1" thickBot="1">
      <c r="A774" s="212" t="s">
        <v>86</v>
      </c>
      <c r="B774" s="471"/>
      <c r="C774" s="177" t="s">
        <v>387</v>
      </c>
      <c r="D774" s="155" t="s">
        <v>388</v>
      </c>
      <c r="E774" s="206">
        <f>SUMIF(F$346:F$376,$D774,H$346:H$376)</f>
        <v>0</v>
      </c>
      <c r="F774" s="9"/>
      <c r="G774" s="10"/>
      <c r="H774" s="11"/>
      <c r="I774" s="6">
        <f>SUMIF(J$346:J$376,$D774,L$346:L$376)</f>
        <v>0</v>
      </c>
      <c r="J774" s="9"/>
      <c r="K774" s="10"/>
      <c r="L774" s="11"/>
      <c r="M774" s="6">
        <f>SUMIF(N$346:N$376,$D774,P$346:P$376)</f>
        <v>0</v>
      </c>
      <c r="N774" s="9"/>
      <c r="O774" s="10"/>
      <c r="P774" s="11"/>
      <c r="Q774" s="6">
        <f>SUMIF(R$346:R$376,$D774,T$346:T$376)</f>
        <v>0</v>
      </c>
      <c r="R774" s="9"/>
      <c r="S774" s="10"/>
      <c r="T774" s="11"/>
      <c r="U774" s="6">
        <f>SUMIF(V$346:V$376,$D774,X$346:X$376)</f>
        <v>0</v>
      </c>
      <c r="V774" s="9"/>
      <c r="W774" s="10"/>
      <c r="X774" s="11"/>
      <c r="Y774" s="6">
        <f>SUMIF(Z$346:Z$376,$D774,AB$346:AB$376)</f>
        <v>0</v>
      </c>
      <c r="Z774" s="9"/>
      <c r="AA774" s="10"/>
      <c r="AB774" s="11"/>
      <c r="AC774" s="6">
        <f>SUMIF(AD$346:AD$376,$D774,AF$346:AF$376)</f>
        <v>0</v>
      </c>
      <c r="AD774" s="9"/>
      <c r="AE774" s="10"/>
      <c r="AF774" s="11"/>
      <c r="AG774" s="6">
        <f>SUMIF(AH$346:AH$376,$D774,AJ$346:AJ$376)</f>
        <v>0</v>
      </c>
      <c r="AH774" s="9"/>
      <c r="AI774" s="10"/>
      <c r="AJ774" s="11"/>
      <c r="AK774" s="6">
        <f>SUMIF(AL$346:AL$376,$D774,AN$346:AN$376)</f>
        <v>0</v>
      </c>
      <c r="AL774" s="9"/>
      <c r="AM774" s="10"/>
      <c r="AN774" s="11"/>
      <c r="AO774" s="6">
        <f>SUMIF(AP$346:AP$376,$D774,AR$346:AR$376)</f>
        <v>0</v>
      </c>
      <c r="AP774" s="9"/>
      <c r="AQ774" s="10"/>
      <c r="AR774" s="11"/>
      <c r="AS774" s="6">
        <f>SUMIF(AT$346:AT$376,$D774,AV$346:AV$376)</f>
        <v>0</v>
      </c>
      <c r="AT774" s="9"/>
      <c r="AU774" s="10"/>
      <c r="AV774" s="11"/>
      <c r="AW774" s="6">
        <f>SUMIF(AX$346:AX$376,$D774,AZ$346:AZ$376)</f>
        <v>0</v>
      </c>
      <c r="AX774" s="9"/>
      <c r="AY774" s="10"/>
      <c r="AZ774" s="11"/>
      <c r="BA774" s="6">
        <f>SUMIF(BB$346:BB$376,$D774,BD$346:BD$376)</f>
        <v>0</v>
      </c>
      <c r="BB774" s="9"/>
      <c r="BC774" s="10"/>
      <c r="BD774" s="11"/>
      <c r="BE774" s="6">
        <f>SUMIF(BF$346:BF$376,$D774,BH$346:BH$376)</f>
        <v>0</v>
      </c>
      <c r="BF774" s="9"/>
      <c r="BG774" s="10"/>
      <c r="BH774" s="11"/>
      <c r="BI774" s="6">
        <f>SUMIF(BJ$346:BJ$376,$D774,BL$346:BL$376)</f>
        <v>0</v>
      </c>
      <c r="BJ774" s="9"/>
      <c r="BK774" s="10"/>
      <c r="BL774" s="11"/>
      <c r="BM774" s="6">
        <f>SUMIF(BN$346:BN$376,$D774,BP$346:BP$376)</f>
        <v>0</v>
      </c>
      <c r="BN774" s="9"/>
      <c r="BO774" s="10"/>
      <c r="BP774" s="11"/>
      <c r="BQ774" s="6">
        <f>SUMIF(BR$346:BR$376,$D774,BT$346:BT$376)</f>
        <v>0</v>
      </c>
      <c r="BR774" s="9"/>
      <c r="BS774" s="10"/>
      <c r="BT774" s="11"/>
      <c r="BU774" s="6">
        <f>SUMIF(BV$346:BV$376,$D774,BX$346:BX$376)</f>
        <v>0</v>
      </c>
      <c r="BV774" s="9"/>
      <c r="BW774" s="10"/>
      <c r="BX774" s="11"/>
      <c r="BY774" s="6">
        <f>SUMIF(BZ$346:BZ$376,$D774,CB$346:CB$376)</f>
        <v>0</v>
      </c>
      <c r="BZ774" s="9"/>
      <c r="CA774" s="10"/>
      <c r="CB774" s="11"/>
      <c r="CC774" s="6">
        <f>SUMIF(CD$346:CD$376,$D774,CF$346:CF$376)</f>
        <v>0</v>
      </c>
      <c r="CD774" s="9"/>
      <c r="CE774" s="10"/>
      <c r="CF774" s="11"/>
      <c r="CG774" s="6">
        <f>SUMIF(CH$346:CH$376,$D774,CJ$346:CJ$376)</f>
        <v>0</v>
      </c>
      <c r="CH774" s="9"/>
      <c r="CI774" s="10"/>
      <c r="CJ774" s="11"/>
      <c r="CK774" s="6">
        <f>SUMIF(CL$346:CL$376,$D774,CN$346:CN$376)</f>
        <v>0</v>
      </c>
      <c r="CL774" s="9"/>
      <c r="CM774" s="10"/>
      <c r="CN774" s="11"/>
      <c r="CO774" s="6">
        <f>SUMIF(CP$346:CP$376,$D774,CR$346:CR$376)</f>
        <v>0</v>
      </c>
      <c r="CP774" s="9"/>
      <c r="CQ774" s="10"/>
      <c r="CR774" s="11"/>
      <c r="CS774" s="6">
        <f>SUMIF(CT$346:CT$376,$D774,CV$346:CV$376)</f>
        <v>0</v>
      </c>
      <c r="CT774" s="9"/>
      <c r="CU774" s="10"/>
      <c r="CV774" s="11"/>
      <c r="CW774" s="6">
        <f>SUMIF(CX$346:CX$376,$D774,CZ$346:CZ$376)</f>
        <v>0</v>
      </c>
      <c r="CX774" s="9"/>
      <c r="CY774" s="10"/>
      <c r="CZ774" s="11"/>
      <c r="DA774" s="6">
        <f>SUMIF(DB$346:DB$376,$D774,DD$346:DD$376)</f>
        <v>0</v>
      </c>
      <c r="DB774" s="9"/>
      <c r="DC774" s="10"/>
      <c r="DD774" s="11"/>
      <c r="DE774" s="6">
        <f>SUMIF(DF$346:DF$376,$D774,DH$346:DH$376)</f>
        <v>0</v>
      </c>
      <c r="DF774" s="9"/>
      <c r="DG774" s="10"/>
      <c r="DH774" s="11"/>
      <c r="DI774" s="6">
        <f>SUMIF(DJ$346:DJ$376,$D774,DL$346:DL$376)</f>
        <v>0</v>
      </c>
      <c r="DJ774" s="9"/>
      <c r="DK774" s="10"/>
      <c r="DL774" s="11"/>
      <c r="DM774" s="6">
        <f>SUMIF(DN$346:DN$376,$D774,DP$346:DP$376)</f>
        <v>0</v>
      </c>
      <c r="DN774" s="9"/>
      <c r="DO774" s="10"/>
      <c r="DP774" s="11"/>
      <c r="DQ774" s="6">
        <f>SUMIF(DR$346:DR$376,$D774,DT$346:DT$376)</f>
        <v>0</v>
      </c>
      <c r="DR774" s="9"/>
      <c r="DS774" s="10"/>
      <c r="DT774" s="11"/>
      <c r="DU774" s="6">
        <f>SUMIF(DV$346:DV$376,$D774,DX$346:DX$376)</f>
        <v>0</v>
      </c>
      <c r="DV774" s="9"/>
      <c r="DW774" s="10"/>
      <c r="DX774" s="11"/>
      <c r="DY774" s="6">
        <f>SUMIF(DZ$346:DZ$376,$D774,EB$346:EB$376)</f>
        <v>0</v>
      </c>
      <c r="DZ774" s="9"/>
      <c r="EA774" s="10"/>
      <c r="EB774" s="11"/>
      <c r="EC774" s="6">
        <f>SUMIF(ED$346:ED$376,$D774,EF$346:EF$376)</f>
        <v>0</v>
      </c>
      <c r="ED774" s="9"/>
      <c r="EE774" s="10"/>
      <c r="EF774" s="11"/>
      <c r="EG774" s="6">
        <f>SUMIF(EH$346:EH$376,$D774,EJ$346:EJ$376)</f>
        <v>0</v>
      </c>
      <c r="EH774" s="9"/>
      <c r="EI774" s="10"/>
      <c r="EJ774" s="11"/>
      <c r="EK774" s="6">
        <f>SUMIF(EL$346:EL$376,$D774,EN$346:EN$376)</f>
        <v>0</v>
      </c>
      <c r="EL774" s="9"/>
      <c r="EM774" s="10"/>
      <c r="EN774" s="11"/>
      <c r="EO774" s="6">
        <f>SUMIF(EP$346:EP$376,$D774,ER$346:ER$376)</f>
        <v>0</v>
      </c>
      <c r="EP774" s="9"/>
      <c r="EQ774" s="10"/>
      <c r="ER774" s="11"/>
      <c r="ES774" s="6">
        <f>SUMIF(ET$346:ET$376,$D774,EV$346:EV$376)</f>
        <v>0</v>
      </c>
      <c r="ET774" s="9"/>
      <c r="EU774" s="10"/>
      <c r="EV774" s="11"/>
      <c r="EW774" s="6">
        <f>SUMIF(EX$346:EX$376,$D774,EZ$346:EZ$376)</f>
        <v>0</v>
      </c>
      <c r="EX774" s="9"/>
      <c r="EY774" s="10"/>
      <c r="EZ774" s="11"/>
      <c r="FA774" s="6">
        <f>SUMIF(FB$346:FB$376,$D774,FD$346:FD$376)</f>
        <v>0</v>
      </c>
      <c r="FB774" s="9"/>
      <c r="FC774" s="10"/>
      <c r="FD774" s="11"/>
      <c r="FE774" s="6">
        <f>SUMIF(FF$346:FF$376,$D774,FH$346:FH$376)</f>
        <v>0</v>
      </c>
      <c r="FF774" s="9"/>
      <c r="FG774" s="10"/>
      <c r="FH774" s="11"/>
      <c r="FI774" s="6">
        <f>SUMIF(FJ$346:FJ$376,$D774,FL$346:FL$376)</f>
        <v>0</v>
      </c>
      <c r="FJ774" s="9"/>
      <c r="FK774" s="10"/>
      <c r="FL774" s="11"/>
      <c r="FM774" s="6">
        <f>SUMIF(FN$346:FN$376,$D774,FP$346:FP$376)</f>
        <v>0</v>
      </c>
      <c r="FN774" s="9"/>
      <c r="FO774" s="10"/>
      <c r="FP774" s="11"/>
      <c r="FQ774" s="6">
        <f>SUMIF(FR$346:FR$376,$D774,FT$346:FT$376)</f>
        <v>0</v>
      </c>
      <c r="FR774" s="9"/>
      <c r="FS774" s="10"/>
      <c r="FT774" s="11"/>
      <c r="FU774" s="6">
        <f>SUMIF(FV$346:FV$376,$D774,FX$346:FX$376)</f>
        <v>0</v>
      </c>
      <c r="FV774" s="9"/>
      <c r="FW774" s="10"/>
      <c r="FX774" s="11"/>
      <c r="FY774" s="6">
        <f>SUMIF(FZ$346:FZ$376,$D774,GB$346:GB$376)</f>
        <v>0</v>
      </c>
      <c r="FZ774" s="9"/>
      <c r="GA774" s="10"/>
      <c r="GB774" s="11"/>
      <c r="GC774" s="6">
        <f>SUMIF(GD$346:GD$376,$D774,GF$346:GF$376)</f>
        <v>0</v>
      </c>
      <c r="GD774" s="9"/>
      <c r="GE774" s="10"/>
      <c r="GF774" s="11"/>
      <c r="GG774" s="6">
        <f>SUMIF(GH$346:GH$376,$D774,GJ$346:GJ$376)</f>
        <v>0</v>
      </c>
      <c r="GH774" s="9"/>
      <c r="GI774" s="10"/>
      <c r="GJ774" s="11"/>
      <c r="GK774" s="6">
        <f>SUMIF(GL$346:GL$376,$D774,GN$346:GN$376)</f>
        <v>0</v>
      </c>
      <c r="GL774" s="9"/>
      <c r="GM774" s="10"/>
      <c r="GN774" s="11"/>
      <c r="GO774" s="6">
        <f>SUMIF(GP$346:GP$376,$D774,GR$346:GR$376)</f>
        <v>0</v>
      </c>
      <c r="GP774" s="9"/>
      <c r="GQ774" s="10"/>
      <c r="GR774" s="11"/>
      <c r="GS774" s="6">
        <f>SUMIF(GT$346:GT$376,$D774,GV$346:GV$376)</f>
        <v>0</v>
      </c>
      <c r="GT774" s="9"/>
      <c r="GU774" s="10"/>
      <c r="GV774" s="20"/>
      <c r="GW774" s="19">
        <f t="shared" si="18"/>
        <v>0</v>
      </c>
      <c r="GX774" s="472"/>
      <c r="GY774" s="473"/>
    </row>
    <row r="775" spans="1:207" ht="30.75" customHeight="1">
      <c r="A775" s="208" t="s">
        <v>75</v>
      </c>
      <c r="B775" s="469">
        <v>34</v>
      </c>
      <c r="C775" s="449" t="s">
        <v>535</v>
      </c>
      <c r="D775" s="445" t="s">
        <v>489</v>
      </c>
      <c r="E775" s="206">
        <f>SUMIF(F$5:F$35,$D775,H$5:H$35)</f>
        <v>0</v>
      </c>
      <c r="F775" s="9"/>
      <c r="G775" s="10"/>
      <c r="H775" s="11"/>
      <c r="I775" s="6">
        <f>SUMIF(J$5:J$35,$D775,L$5:L$35)</f>
        <v>0</v>
      </c>
      <c r="J775" s="9"/>
      <c r="K775" s="10"/>
      <c r="L775" s="11"/>
      <c r="M775" s="6">
        <f>SUMIF(N$5:N$35,$D775,P$5:P$35)</f>
        <v>0</v>
      </c>
      <c r="N775" s="9"/>
      <c r="O775" s="10"/>
      <c r="P775" s="11"/>
      <c r="Q775" s="6">
        <f>SUMIF(R$5:R$35,$D775,T$5:T$35)</f>
        <v>0</v>
      </c>
      <c r="R775" s="9"/>
      <c r="S775" s="10"/>
      <c r="T775" s="11"/>
      <c r="U775" s="6">
        <f>SUMIF(V$5:V$35,$D775,X$5:X$35)</f>
        <v>0</v>
      </c>
      <c r="V775" s="9"/>
      <c r="W775" s="10"/>
      <c r="X775" s="11"/>
      <c r="Y775" s="6">
        <f>SUMIF(Z$5:Z$35,$D775,AB$5:AB$35)</f>
        <v>0</v>
      </c>
      <c r="Z775" s="9"/>
      <c r="AA775" s="10"/>
      <c r="AB775" s="11"/>
      <c r="AC775" s="6">
        <f>SUMIF(AD$5:AD$35,$D775,AF$5:AF$35)</f>
        <v>0</v>
      </c>
      <c r="AD775" s="9"/>
      <c r="AE775" s="10"/>
      <c r="AF775" s="11"/>
      <c r="AG775" s="6">
        <f>SUMIF(AH$5:AH$35,$D775,AJ$5:AJ$35)</f>
        <v>0</v>
      </c>
      <c r="AH775" s="9"/>
      <c r="AI775" s="10"/>
      <c r="AJ775" s="11"/>
      <c r="AK775" s="6">
        <f>SUMIF(AL$5:AL$35,$D775,AN$5:AN$35)</f>
        <v>0</v>
      </c>
      <c r="AL775" s="9"/>
      <c r="AM775" s="10"/>
      <c r="AN775" s="11"/>
      <c r="AO775" s="6">
        <f>SUMIF(AP$5:AP$35,$D775,AR$5:AR$35)</f>
        <v>0</v>
      </c>
      <c r="AP775" s="9"/>
      <c r="AQ775" s="10"/>
      <c r="AR775" s="11"/>
      <c r="AS775" s="6">
        <f>SUMIF(AT$5:AT$35,$D775,AV$5:AV$35)</f>
        <v>0</v>
      </c>
      <c r="AT775" s="9"/>
      <c r="AU775" s="10"/>
      <c r="AV775" s="11"/>
      <c r="AW775" s="6">
        <f>SUMIF(AX$5:AX$35,$D775,AZ$5:AZ$35)</f>
        <v>0</v>
      </c>
      <c r="AX775" s="9"/>
      <c r="AY775" s="10"/>
      <c r="AZ775" s="11"/>
      <c r="BA775" s="6">
        <f>SUMIF(BB$5:BB$35,$D775,BD$5:BD$35)</f>
        <v>0</v>
      </c>
      <c r="BB775" s="9"/>
      <c r="BC775" s="10"/>
      <c r="BD775" s="11"/>
      <c r="BE775" s="6">
        <f>SUMIF(BF$5:BF$35,$D775,BH$5:BH$35)</f>
        <v>0</v>
      </c>
      <c r="BF775" s="9"/>
      <c r="BG775" s="10"/>
      <c r="BH775" s="11"/>
      <c r="BI775" s="6">
        <f>SUMIF(BJ$5:BJ$35,$D775,BL$5:BL$35)</f>
        <v>0</v>
      </c>
      <c r="BJ775" s="9"/>
      <c r="BK775" s="10"/>
      <c r="BL775" s="11"/>
      <c r="BM775" s="6">
        <f>SUMIF(BN$5:BN$35,$D775,BP$5:BP$35)</f>
        <v>0</v>
      </c>
      <c r="BN775" s="9"/>
      <c r="BO775" s="10"/>
      <c r="BP775" s="11"/>
      <c r="BQ775" s="6">
        <f>SUMIF(BR$5:BR$35,$D775,BT$5:BT$35)</f>
        <v>0</v>
      </c>
      <c r="BR775" s="9"/>
      <c r="BS775" s="10"/>
      <c r="BT775" s="11"/>
      <c r="BU775" s="6">
        <f>SUMIF(BV$5:BV$35,$D775,BX$5:BX$35)</f>
        <v>0</v>
      </c>
      <c r="BV775" s="9"/>
      <c r="BW775" s="10"/>
      <c r="BX775" s="11"/>
      <c r="BY775" s="6">
        <f>SUMIF(BZ$5:BZ$35,$D775,CB$5:CB$35)</f>
        <v>0</v>
      </c>
      <c r="BZ775" s="9"/>
      <c r="CA775" s="10"/>
      <c r="CB775" s="11"/>
      <c r="CC775" s="6">
        <f>SUMIF(CD$5:CD$35,$D775,CF$5:CF$35)</f>
        <v>0</v>
      </c>
      <c r="CD775" s="9"/>
      <c r="CE775" s="10"/>
      <c r="CF775" s="11"/>
      <c r="CG775" s="6">
        <f>SUMIF(CH$5:CH$35,$D775,CJ$5:CJ$35)</f>
        <v>0</v>
      </c>
      <c r="CH775" s="9"/>
      <c r="CI775" s="10"/>
      <c r="CJ775" s="11"/>
      <c r="CK775" s="6">
        <f>SUMIF(CL$5:CL$35,$D775,CN$5:CN$35)</f>
        <v>0</v>
      </c>
      <c r="CL775" s="9"/>
      <c r="CM775" s="10"/>
      <c r="CN775" s="11"/>
      <c r="CO775" s="6">
        <f>SUMIF(CP$5:CP$35,$D775,CR$5:CR$35)</f>
        <v>0</v>
      </c>
      <c r="CP775" s="9"/>
      <c r="CQ775" s="10"/>
      <c r="CR775" s="11"/>
      <c r="CS775" s="6">
        <f>SUMIF(CT$5:CT$35,$D775,CV$5:CV$35)</f>
        <v>0</v>
      </c>
      <c r="CT775" s="9"/>
      <c r="CU775" s="10"/>
      <c r="CV775" s="11"/>
      <c r="CW775" s="6">
        <f>SUMIF(CX$5:CX$35,$D775,CZ$5:CZ$35)</f>
        <v>0</v>
      </c>
      <c r="CX775" s="9"/>
      <c r="CY775" s="10"/>
      <c r="CZ775" s="11"/>
      <c r="DA775" s="6">
        <f>SUMIF(DB$5:DB$35,$D775,DD$5:DD$35)</f>
        <v>0</v>
      </c>
      <c r="DB775" s="9"/>
      <c r="DC775" s="10"/>
      <c r="DD775" s="11"/>
      <c r="DE775" s="6">
        <f>SUMIF(DF$5:DF$35,$D775,DH$5:DH$35)</f>
        <v>0</v>
      </c>
      <c r="DF775" s="9"/>
      <c r="DG775" s="10"/>
      <c r="DH775" s="11"/>
      <c r="DI775" s="6">
        <f>SUMIF(DJ$5:DJ$35,$D775,DL$5:DL$35)</f>
        <v>0</v>
      </c>
      <c r="DJ775" s="9"/>
      <c r="DK775" s="10"/>
      <c r="DL775" s="11"/>
      <c r="DM775" s="6">
        <f>SUMIF(DN$5:DN$35,$D775,DP$5:DP$35)</f>
        <v>0</v>
      </c>
      <c r="DN775" s="9"/>
      <c r="DO775" s="10"/>
      <c r="DP775" s="11"/>
      <c r="DQ775" s="6">
        <f>SUMIF(DR$5:DR$35,$D775,DT$5:DT$35)</f>
        <v>0</v>
      </c>
      <c r="DR775" s="9"/>
      <c r="DS775" s="10"/>
      <c r="DT775" s="11"/>
      <c r="DU775" s="6">
        <f>SUMIF(DV$5:DV$35,$D775,DX$5:DX$35)</f>
        <v>0</v>
      </c>
      <c r="DV775" s="9"/>
      <c r="DW775" s="10"/>
      <c r="DX775" s="11"/>
      <c r="DY775" s="6">
        <f>SUMIF(DZ$5:DZ$35,$D775,EB$5:EB$35)</f>
        <v>0</v>
      </c>
      <c r="DZ775" s="9"/>
      <c r="EA775" s="10"/>
      <c r="EB775" s="11"/>
      <c r="EC775" s="6">
        <f>SUMIF(ED$5:ED$35,$D775,EF$5:EF$35)</f>
        <v>0</v>
      </c>
      <c r="ED775" s="9"/>
      <c r="EE775" s="10"/>
      <c r="EF775" s="11"/>
      <c r="EG775" s="6">
        <f>SUMIF(EH$5:EH$35,$D775,EJ$5:EJ$35)</f>
        <v>0</v>
      </c>
      <c r="EH775" s="9"/>
      <c r="EI775" s="10"/>
      <c r="EJ775" s="11"/>
      <c r="EK775" s="6">
        <f>SUMIF(EL$5:EL$35,$D775,EN$5:EN$35)</f>
        <v>0</v>
      </c>
      <c r="EL775" s="9"/>
      <c r="EM775" s="10"/>
      <c r="EN775" s="11"/>
      <c r="EO775" s="6">
        <f>SUMIF(EP$5:EP$35,$D775,ER$5:ER$35)</f>
        <v>0</v>
      </c>
      <c r="EP775" s="9"/>
      <c r="EQ775" s="10"/>
      <c r="ER775" s="11"/>
      <c r="ES775" s="6">
        <f>SUMIF(ET$5:ET$35,$D775,EV$5:EV$35)</f>
        <v>0</v>
      </c>
      <c r="ET775" s="9"/>
      <c r="EU775" s="10"/>
      <c r="EV775" s="11"/>
      <c r="EW775" s="6">
        <f>SUMIF(EX$5:EX$35,$D775,EZ$5:EZ$35)</f>
        <v>0</v>
      </c>
      <c r="EX775" s="9"/>
      <c r="EY775" s="10"/>
      <c r="EZ775" s="11"/>
      <c r="FA775" s="6">
        <f>SUMIF(FB$5:FB$35,$D775,FD$5:FD$35)</f>
        <v>0</v>
      </c>
      <c r="FB775" s="9"/>
      <c r="FC775" s="10"/>
      <c r="FD775" s="11"/>
      <c r="FE775" s="6">
        <f>SUMIF(FF$5:FF$35,$D775,FH$5:FH$35)</f>
        <v>0</v>
      </c>
      <c r="FF775" s="9"/>
      <c r="FG775" s="10"/>
      <c r="FH775" s="11"/>
      <c r="FI775" s="6">
        <f>SUMIF(FJ$5:FJ$35,$D775,FL$5:FL$35)</f>
        <v>0</v>
      </c>
      <c r="FJ775" s="9"/>
      <c r="FK775" s="10"/>
      <c r="FL775" s="11"/>
      <c r="FM775" s="6">
        <f>SUMIF(FN$5:FN$35,$D775,FP$5:FP$35)</f>
        <v>0</v>
      </c>
      <c r="FN775" s="9"/>
      <c r="FO775" s="10"/>
      <c r="FP775" s="11"/>
      <c r="FQ775" s="6">
        <f>SUMIF(FR$5:FR$35,$D775,FT$5:FT$35)</f>
        <v>0</v>
      </c>
      <c r="FR775" s="9"/>
      <c r="FS775" s="10"/>
      <c r="FT775" s="11"/>
      <c r="FU775" s="6">
        <f>SUMIF(FV$5:FV$35,$D775,FX$5:FX$35)</f>
        <v>0</v>
      </c>
      <c r="FV775" s="9"/>
      <c r="FW775" s="10"/>
      <c r="FX775" s="11"/>
      <c r="FY775" s="6">
        <f>SUMIF(FZ$5:FZ$35,$D775,GB$5:GB$35)</f>
        <v>0</v>
      </c>
      <c r="FZ775" s="9"/>
      <c r="GA775" s="10"/>
      <c r="GB775" s="11"/>
      <c r="GC775" s="6">
        <f>SUMIF(GD$5:GD$35,$D775,GF$5:GF$35)</f>
        <v>0</v>
      </c>
      <c r="GD775" s="9"/>
      <c r="GE775" s="10"/>
      <c r="GF775" s="11"/>
      <c r="GG775" s="6">
        <f>SUMIF(GH$5:GH$35,$D775,GJ$5:GJ$35)</f>
        <v>0</v>
      </c>
      <c r="GH775" s="9"/>
      <c r="GI775" s="10"/>
      <c r="GJ775" s="11"/>
      <c r="GK775" s="6">
        <f>SUMIF(GL$5:GL$35,$D775,GN$5:GN$35)</f>
        <v>0</v>
      </c>
      <c r="GL775" s="9"/>
      <c r="GM775" s="10"/>
      <c r="GN775" s="11"/>
      <c r="GO775" s="6">
        <f>SUMIF(GP$5:GP$35,$D775,GR$5:GR$35)</f>
        <v>0</v>
      </c>
      <c r="GP775" s="9"/>
      <c r="GQ775" s="10"/>
      <c r="GR775" s="11"/>
      <c r="GS775" s="6">
        <f>SUMIF(GT$5:GT$35,$D775,GV$5:GV$35)</f>
        <v>0</v>
      </c>
      <c r="GT775" s="9"/>
      <c r="GU775" s="10"/>
      <c r="GV775" s="20"/>
      <c r="GW775" s="19">
        <f t="shared" si="18"/>
        <v>0</v>
      </c>
      <c r="GX775" s="472">
        <f>SUM(GW775:GW786)</f>
        <v>0</v>
      </c>
      <c r="GY775" s="473" t="str">
        <f>D775</f>
        <v>TS15624/18</v>
      </c>
    </row>
    <row r="776" spans="1:207" ht="30.75" customHeight="1">
      <c r="A776" s="210" t="s">
        <v>76</v>
      </c>
      <c r="B776" s="470"/>
      <c r="C776" s="449" t="s">
        <v>535</v>
      </c>
      <c r="D776" s="445" t="s">
        <v>489</v>
      </c>
      <c r="E776" s="206">
        <f>SUMIF(F$36:F$66,$D776,H$36:H$66)</f>
        <v>0</v>
      </c>
      <c r="F776" s="9"/>
      <c r="G776" s="10"/>
      <c r="H776" s="11"/>
      <c r="I776" s="6">
        <f>SUMIF(J$36:J$66,$D776,L$36:L$66)</f>
        <v>0</v>
      </c>
      <c r="J776" s="9"/>
      <c r="K776" s="10"/>
      <c r="L776" s="11"/>
      <c r="M776" s="6">
        <f>SUMIF(N$36:N$66,$D776,P$36:P$66)</f>
        <v>0</v>
      </c>
      <c r="N776" s="9"/>
      <c r="O776" s="10"/>
      <c r="P776" s="11"/>
      <c r="Q776" s="6">
        <f>SUMIF(R$36:R$66,$D776,T$36:T$66)</f>
        <v>0</v>
      </c>
      <c r="R776" s="9"/>
      <c r="S776" s="10"/>
      <c r="T776" s="11"/>
      <c r="U776" s="6">
        <f>SUMIF(V$36:V$66,$D776,X$36:X$66)</f>
        <v>0</v>
      </c>
      <c r="V776" s="9"/>
      <c r="W776" s="10"/>
      <c r="X776" s="11"/>
      <c r="Y776" s="6">
        <f>SUMIF(Z$36:Z$66,$D776,AB$36:AB$66)</f>
        <v>0</v>
      </c>
      <c r="Z776" s="9"/>
      <c r="AA776" s="10"/>
      <c r="AB776" s="11"/>
      <c r="AC776" s="6">
        <f>SUMIF(AD$36:AD$66,$D776,AF$36:AF$66)</f>
        <v>0</v>
      </c>
      <c r="AD776" s="9"/>
      <c r="AE776" s="10"/>
      <c r="AF776" s="11"/>
      <c r="AG776" s="6">
        <f>SUMIF(AH$36:AH$66,$D776,AJ$36:AJ$66)</f>
        <v>0</v>
      </c>
      <c r="AH776" s="9"/>
      <c r="AI776" s="10"/>
      <c r="AJ776" s="11"/>
      <c r="AK776" s="6">
        <f>SUMIF(AL$36:AL$66,$D776,AN$36:AN$66)</f>
        <v>0</v>
      </c>
      <c r="AL776" s="9"/>
      <c r="AM776" s="10"/>
      <c r="AN776" s="11"/>
      <c r="AO776" s="6">
        <f>SUMIF(AP$36:AP$66,$D776,AR$36:AR$66)</f>
        <v>0</v>
      </c>
      <c r="AP776" s="9"/>
      <c r="AQ776" s="10"/>
      <c r="AR776" s="11"/>
      <c r="AS776" s="6">
        <f>SUMIF(AT$36:AT$66,$D776,AV$36:AV$66)</f>
        <v>0</v>
      </c>
      <c r="AT776" s="9"/>
      <c r="AU776" s="10"/>
      <c r="AV776" s="11"/>
      <c r="AW776" s="6">
        <f>SUMIF(AX$36:AX$66,$D776,AZ$36:AZ$66)</f>
        <v>0</v>
      </c>
      <c r="AX776" s="9"/>
      <c r="AY776" s="10"/>
      <c r="AZ776" s="11"/>
      <c r="BA776" s="6">
        <f>SUMIF(BB$36:BB$66,$D776,BD$36:BD$66)</f>
        <v>0</v>
      </c>
      <c r="BB776" s="9"/>
      <c r="BC776" s="10"/>
      <c r="BD776" s="11"/>
      <c r="BE776" s="6">
        <f>SUMIF(BF$36:BF$66,$D776,BH$36:BH$66)</f>
        <v>0</v>
      </c>
      <c r="BF776" s="9"/>
      <c r="BG776" s="10"/>
      <c r="BH776" s="11"/>
      <c r="BI776" s="6">
        <f>SUMIF(BJ$36:BJ$66,$D776,BL$36:BL$66)</f>
        <v>0</v>
      </c>
      <c r="BJ776" s="9"/>
      <c r="BK776" s="10"/>
      <c r="BL776" s="11"/>
      <c r="BM776" s="6">
        <f>SUMIF(BN$36:BN$66,$D776,BP$36:BP$66)</f>
        <v>0</v>
      </c>
      <c r="BN776" s="9"/>
      <c r="BO776" s="10"/>
      <c r="BP776" s="11"/>
      <c r="BQ776" s="6">
        <f>SUMIF(BR$36:BR$66,$D776,BT$36:BT$66)</f>
        <v>0</v>
      </c>
      <c r="BR776" s="9"/>
      <c r="BS776" s="10"/>
      <c r="BT776" s="11"/>
      <c r="BU776" s="6">
        <f>SUMIF(BV$36:BV$66,$D776,BX$36:BX$66)</f>
        <v>0</v>
      </c>
      <c r="BV776" s="9"/>
      <c r="BW776" s="10"/>
      <c r="BX776" s="11"/>
      <c r="BY776" s="6">
        <f>SUMIF(BZ$36:BZ$66,$D776,CB$36:CB$66)</f>
        <v>0</v>
      </c>
      <c r="BZ776" s="9"/>
      <c r="CA776" s="10"/>
      <c r="CB776" s="11"/>
      <c r="CC776" s="6">
        <f>SUMIF(CD$36:CD$66,$D776,CF$36:CF$66)</f>
        <v>0</v>
      </c>
      <c r="CD776" s="9"/>
      <c r="CE776" s="10"/>
      <c r="CF776" s="11"/>
      <c r="CG776" s="6">
        <f>SUMIF(CH$36:CH$66,$D776,CJ$36:CJ$66)</f>
        <v>0</v>
      </c>
      <c r="CH776" s="9"/>
      <c r="CI776" s="10"/>
      <c r="CJ776" s="11"/>
      <c r="CK776" s="6">
        <f>SUMIF(CL$36:CL$66,$D776,CN$36:CN$66)</f>
        <v>0</v>
      </c>
      <c r="CL776" s="9"/>
      <c r="CM776" s="10"/>
      <c r="CN776" s="11"/>
      <c r="CO776" s="6">
        <f>SUMIF(CP$36:CP$66,$D776,CR$36:CR$66)</f>
        <v>0</v>
      </c>
      <c r="CP776" s="9"/>
      <c r="CQ776" s="10"/>
      <c r="CR776" s="11"/>
      <c r="CS776" s="6">
        <f>SUMIF(CT$36:CT$66,$D776,CV$36:CV$66)</f>
        <v>0</v>
      </c>
      <c r="CT776" s="9"/>
      <c r="CU776" s="10"/>
      <c r="CV776" s="11"/>
      <c r="CW776" s="6">
        <f>SUMIF(CX$36:CX$66,$D776,CZ$36:CZ$66)</f>
        <v>0</v>
      </c>
      <c r="CX776" s="9"/>
      <c r="CY776" s="10"/>
      <c r="CZ776" s="11"/>
      <c r="DA776" s="6">
        <f>SUMIF(DB$36:DB$66,$D776,DD$36:DD$66)</f>
        <v>0</v>
      </c>
      <c r="DB776" s="9"/>
      <c r="DC776" s="10"/>
      <c r="DD776" s="11"/>
      <c r="DE776" s="6">
        <f>SUMIF(DF$36:DF$66,$D776,DH$36:DH$66)</f>
        <v>0</v>
      </c>
      <c r="DF776" s="9"/>
      <c r="DG776" s="10"/>
      <c r="DH776" s="11"/>
      <c r="DI776" s="6">
        <f>SUMIF(DJ$36:DJ$66,$D776,DL$36:DL$66)</f>
        <v>0</v>
      </c>
      <c r="DJ776" s="9"/>
      <c r="DK776" s="10"/>
      <c r="DL776" s="11"/>
      <c r="DM776" s="6">
        <f>SUMIF(DN$36:DN$66,$D776,DP$36:DP$66)</f>
        <v>0</v>
      </c>
      <c r="DN776" s="9"/>
      <c r="DO776" s="10"/>
      <c r="DP776" s="11"/>
      <c r="DQ776" s="6">
        <f>SUMIF(DR$36:DR$66,$D776,DT$36:DT$66)</f>
        <v>0</v>
      </c>
      <c r="DR776" s="9"/>
      <c r="DS776" s="10"/>
      <c r="DT776" s="11"/>
      <c r="DU776" s="6">
        <f>SUMIF(DV$36:DV$66,$D776,DX$36:DX$66)</f>
        <v>0</v>
      </c>
      <c r="DV776" s="9"/>
      <c r="DW776" s="10"/>
      <c r="DX776" s="11"/>
      <c r="DY776" s="6">
        <f>SUMIF(DZ$36:DZ$66,$D776,EB$36:EB$66)</f>
        <v>0</v>
      </c>
      <c r="DZ776" s="9"/>
      <c r="EA776" s="10"/>
      <c r="EB776" s="11"/>
      <c r="EC776" s="6">
        <f>SUMIF(ED$36:ED$66,$D776,EF$36:EF$66)</f>
        <v>0</v>
      </c>
      <c r="ED776" s="9"/>
      <c r="EE776" s="10"/>
      <c r="EF776" s="11"/>
      <c r="EG776" s="6">
        <f>SUMIF(EH$36:EH$66,$D776,EJ$36:EJ$66)</f>
        <v>0</v>
      </c>
      <c r="EH776" s="9"/>
      <c r="EI776" s="10"/>
      <c r="EJ776" s="11"/>
      <c r="EK776" s="6">
        <f>SUMIF(EL$36:EL$66,$D776,EN$36:EN$66)</f>
        <v>0</v>
      </c>
      <c r="EL776" s="9"/>
      <c r="EM776" s="10"/>
      <c r="EN776" s="11"/>
      <c r="EO776" s="6">
        <f>SUMIF(EP$36:EP$66,$D776,ER$36:ER$66)</f>
        <v>0</v>
      </c>
      <c r="EP776" s="9"/>
      <c r="EQ776" s="10"/>
      <c r="ER776" s="11"/>
      <c r="ES776" s="6">
        <f>SUMIF(ET$36:ET$66,$D776,EV$36:EV$66)</f>
        <v>0</v>
      </c>
      <c r="ET776" s="9"/>
      <c r="EU776" s="10"/>
      <c r="EV776" s="11"/>
      <c r="EW776" s="6">
        <f>SUMIF(EX$36:EX$66,$D776,EZ$36:EZ$66)</f>
        <v>0</v>
      </c>
      <c r="EX776" s="9"/>
      <c r="EY776" s="10"/>
      <c r="EZ776" s="11"/>
      <c r="FA776" s="6">
        <f>SUMIF(FB$36:FB$66,$D776,FD$36:FD$66)</f>
        <v>0</v>
      </c>
      <c r="FB776" s="9"/>
      <c r="FC776" s="10"/>
      <c r="FD776" s="11"/>
      <c r="FE776" s="6">
        <f>SUMIF(FF$36:FF$66,$D776,FH$36:FH$66)</f>
        <v>0</v>
      </c>
      <c r="FF776" s="9"/>
      <c r="FG776" s="10"/>
      <c r="FH776" s="11"/>
      <c r="FI776" s="6">
        <f>SUMIF(FJ$36:FJ$66,$D776,FL$36:FL$66)</f>
        <v>0</v>
      </c>
      <c r="FJ776" s="9"/>
      <c r="FK776" s="10"/>
      <c r="FL776" s="11"/>
      <c r="FM776" s="6">
        <f>SUMIF(FN$36:FN$66,$D776,FP$36:FP$66)</f>
        <v>0</v>
      </c>
      <c r="FN776" s="9"/>
      <c r="FO776" s="10"/>
      <c r="FP776" s="11"/>
      <c r="FQ776" s="6">
        <f>SUMIF(FR$36:FR$66,$D776,FT$36:FT$66)</f>
        <v>0</v>
      </c>
      <c r="FR776" s="9"/>
      <c r="FS776" s="10"/>
      <c r="FT776" s="11"/>
      <c r="FU776" s="6">
        <f>SUMIF(FV$36:FV$66,$D776,FX$36:FX$66)</f>
        <v>0</v>
      </c>
      <c r="FV776" s="9"/>
      <c r="FW776" s="10"/>
      <c r="FX776" s="11"/>
      <c r="FY776" s="6">
        <f>SUMIF(FZ$36:FZ$66,$D776,GB$36:GB$66)</f>
        <v>0</v>
      </c>
      <c r="FZ776" s="9"/>
      <c r="GA776" s="10"/>
      <c r="GB776" s="11"/>
      <c r="GC776" s="6">
        <f>SUMIF(GD$36:GD$66,$D776,GF$36:GF$66)</f>
        <v>0</v>
      </c>
      <c r="GD776" s="9"/>
      <c r="GE776" s="10"/>
      <c r="GF776" s="11"/>
      <c r="GG776" s="6">
        <f>SUMIF(GH$36:GH$66,$D776,GJ$36:GJ$66)</f>
        <v>0</v>
      </c>
      <c r="GH776" s="9"/>
      <c r="GI776" s="10"/>
      <c r="GJ776" s="11"/>
      <c r="GK776" s="6">
        <f>SUMIF(GL$36:GL$66,$D776,GN$36:GN$66)</f>
        <v>0</v>
      </c>
      <c r="GL776" s="9"/>
      <c r="GM776" s="10"/>
      <c r="GN776" s="11"/>
      <c r="GO776" s="6">
        <f>SUMIF(GP$36:GP$66,$D776,GR$36:GR$66)</f>
        <v>0</v>
      </c>
      <c r="GP776" s="9"/>
      <c r="GQ776" s="10"/>
      <c r="GR776" s="11"/>
      <c r="GS776" s="6">
        <f>SUMIF(GT$36:GT$66,$D776,GV$36:GV$66)</f>
        <v>0</v>
      </c>
      <c r="GT776" s="9"/>
      <c r="GU776" s="10"/>
      <c r="GV776" s="20"/>
      <c r="GW776" s="19">
        <f t="shared" si="18"/>
        <v>0</v>
      </c>
      <c r="GX776" s="472"/>
      <c r="GY776" s="473"/>
    </row>
    <row r="777" spans="1:207" ht="30.75" customHeight="1">
      <c r="A777" s="210" t="s">
        <v>77</v>
      </c>
      <c r="B777" s="470"/>
      <c r="C777" s="449" t="s">
        <v>535</v>
      </c>
      <c r="D777" s="445" t="s">
        <v>489</v>
      </c>
      <c r="E777" s="206">
        <f>SUMIF(F$67:F$97,$D777,H$67:H$97)</f>
        <v>0</v>
      </c>
      <c r="F777" s="9"/>
      <c r="G777" s="10"/>
      <c r="H777" s="11"/>
      <c r="I777" s="6">
        <f>SUMIF(J$67:J$97,$D777,L$67:L$97)</f>
        <v>0</v>
      </c>
      <c r="J777" s="9"/>
      <c r="K777" s="10"/>
      <c r="L777" s="11"/>
      <c r="M777" s="6">
        <f>SUMIF(N$67:N$97,$D777,P$67:P$97)</f>
        <v>0</v>
      </c>
      <c r="N777" s="9"/>
      <c r="O777" s="10"/>
      <c r="P777" s="11"/>
      <c r="Q777" s="6">
        <f>SUMIF(R$67:R$97,$D777,T$67:T$97)</f>
        <v>0</v>
      </c>
      <c r="R777" s="9"/>
      <c r="S777" s="10"/>
      <c r="T777" s="11"/>
      <c r="U777" s="6">
        <f>SUMIF(V$67:V$97,$D777,X$67:X$97)</f>
        <v>0</v>
      </c>
      <c r="V777" s="9"/>
      <c r="W777" s="10"/>
      <c r="X777" s="11"/>
      <c r="Y777" s="6">
        <f>SUMIF(Z$67:Z$97,$D777,AB$67:AB$97)</f>
        <v>0</v>
      </c>
      <c r="Z777" s="9"/>
      <c r="AA777" s="10"/>
      <c r="AB777" s="11"/>
      <c r="AC777" s="6">
        <f>SUMIF(AD$67:AD$97,$D777,AF$67:AF$97)</f>
        <v>0</v>
      </c>
      <c r="AD777" s="9"/>
      <c r="AE777" s="10"/>
      <c r="AF777" s="11"/>
      <c r="AG777" s="6">
        <f>SUMIF(AH$67:AH$97,$D777,AJ$67:AJ$97)</f>
        <v>0</v>
      </c>
      <c r="AH777" s="9"/>
      <c r="AI777" s="10"/>
      <c r="AJ777" s="11"/>
      <c r="AK777" s="6">
        <f>SUMIF(AL$67:AL$97,$D777,AN$67:AN$97)</f>
        <v>0</v>
      </c>
      <c r="AL777" s="9"/>
      <c r="AM777" s="10"/>
      <c r="AN777" s="11"/>
      <c r="AO777" s="6">
        <f>SUMIF(AP$67:AP$97,$D777,AR$67:AR$97)</f>
        <v>0</v>
      </c>
      <c r="AP777" s="9"/>
      <c r="AQ777" s="10"/>
      <c r="AR777" s="11"/>
      <c r="AS777" s="6">
        <f>SUMIF(AT$67:AT$97,$D777,AV$67:AV$97)</f>
        <v>0</v>
      </c>
      <c r="AT777" s="9"/>
      <c r="AU777" s="10"/>
      <c r="AV777" s="11"/>
      <c r="AW777" s="6">
        <f>SUMIF(AX$67:AX$97,$D777,AZ$67:AZ$97)</f>
        <v>0</v>
      </c>
      <c r="AX777" s="9"/>
      <c r="AY777" s="10"/>
      <c r="AZ777" s="11"/>
      <c r="BA777" s="6">
        <f>SUMIF(BB$67:BB$97,$D777,BD$67:BD$97)</f>
        <v>0</v>
      </c>
      <c r="BB777" s="9"/>
      <c r="BC777" s="10"/>
      <c r="BD777" s="11"/>
      <c r="BE777" s="6">
        <f>SUMIF(BF$67:BF$97,$D777,BH$67:BH$97)</f>
        <v>0</v>
      </c>
      <c r="BF777" s="9"/>
      <c r="BG777" s="10"/>
      <c r="BH777" s="11"/>
      <c r="BI777" s="6">
        <f>SUMIF(BJ$67:BJ$97,$D777,BL$67:BL$97)</f>
        <v>0</v>
      </c>
      <c r="BJ777" s="9"/>
      <c r="BK777" s="10"/>
      <c r="BL777" s="11"/>
      <c r="BM777" s="6">
        <f>SUMIF(BN$67:BN$97,$D777,BP$67:BP$97)</f>
        <v>0</v>
      </c>
      <c r="BN777" s="9"/>
      <c r="BO777" s="10"/>
      <c r="BP777" s="11"/>
      <c r="BQ777" s="6">
        <f>SUMIF(BR$67:BR$97,$D777,BT$67:BT$97)</f>
        <v>0</v>
      </c>
      <c r="BR777" s="9"/>
      <c r="BS777" s="10"/>
      <c r="BT777" s="11"/>
      <c r="BU777" s="6">
        <f>SUMIF(BV$67:BV$97,$D777,BX$67:BX$97)</f>
        <v>0</v>
      </c>
      <c r="BV777" s="9"/>
      <c r="BW777" s="10"/>
      <c r="BX777" s="11"/>
      <c r="BY777" s="6">
        <f>SUMIF(BZ$67:BZ$97,$D777,CB$67:CB$97)</f>
        <v>0</v>
      </c>
      <c r="BZ777" s="9"/>
      <c r="CA777" s="10"/>
      <c r="CB777" s="11"/>
      <c r="CC777" s="6">
        <f>SUMIF(CD$67:CD$97,$D777,CF$67:CF$97)</f>
        <v>0</v>
      </c>
      <c r="CD777" s="9"/>
      <c r="CE777" s="10"/>
      <c r="CF777" s="11"/>
      <c r="CG777" s="6">
        <f>SUMIF(CH$67:CH$97,$D777,CJ$67:CJ$97)</f>
        <v>0</v>
      </c>
      <c r="CH777" s="9"/>
      <c r="CI777" s="10"/>
      <c r="CJ777" s="11"/>
      <c r="CK777" s="6">
        <f>SUMIF(CL$67:CL$97,$D777,CN$67:CN$97)</f>
        <v>0</v>
      </c>
      <c r="CL777" s="9"/>
      <c r="CM777" s="10"/>
      <c r="CN777" s="11"/>
      <c r="CO777" s="6">
        <f>SUMIF(CP$67:CP$97,$D777,CR$67:CR$97)</f>
        <v>0</v>
      </c>
      <c r="CP777" s="9"/>
      <c r="CQ777" s="10"/>
      <c r="CR777" s="11"/>
      <c r="CS777" s="6">
        <f>SUMIF(CT$67:CT$97,$D777,CV$67:CV$97)</f>
        <v>0</v>
      </c>
      <c r="CT777" s="9"/>
      <c r="CU777" s="10"/>
      <c r="CV777" s="11"/>
      <c r="CW777" s="6">
        <f>SUMIF(CX$67:CX$97,$D777,CZ$67:CZ$97)</f>
        <v>0</v>
      </c>
      <c r="CX777" s="9"/>
      <c r="CY777" s="10"/>
      <c r="CZ777" s="11"/>
      <c r="DA777" s="6">
        <f>SUMIF(DB$67:DB$97,$D777,DD$67:DD$97)</f>
        <v>0</v>
      </c>
      <c r="DB777" s="9"/>
      <c r="DC777" s="10"/>
      <c r="DD777" s="11"/>
      <c r="DE777" s="6">
        <f>SUMIF(DF$67:DF$97,$D777,DH$67:DH$97)</f>
        <v>0</v>
      </c>
      <c r="DF777" s="9"/>
      <c r="DG777" s="10"/>
      <c r="DH777" s="11"/>
      <c r="DI777" s="6">
        <f>SUMIF(DJ$67:DJ$97,$D777,DL$67:DL$97)</f>
        <v>0</v>
      </c>
      <c r="DJ777" s="9"/>
      <c r="DK777" s="10"/>
      <c r="DL777" s="11"/>
      <c r="DM777" s="6">
        <f>SUMIF(DN$67:DN$97,$D777,DP$67:DP$97)</f>
        <v>0</v>
      </c>
      <c r="DN777" s="9"/>
      <c r="DO777" s="10"/>
      <c r="DP777" s="11"/>
      <c r="DQ777" s="6">
        <f>SUMIF(DR$67:DR$97,$D777,DT$67:DT$97)</f>
        <v>0</v>
      </c>
      <c r="DR777" s="9"/>
      <c r="DS777" s="10"/>
      <c r="DT777" s="11"/>
      <c r="DU777" s="6">
        <f>SUMIF(DV$67:DV$97,$D777,DX$67:DX$97)</f>
        <v>0</v>
      </c>
      <c r="DV777" s="9"/>
      <c r="DW777" s="10"/>
      <c r="DX777" s="11"/>
      <c r="DY777" s="6">
        <f>SUMIF(DZ$67:DZ$97,$D777,EB$67:EB$97)</f>
        <v>0</v>
      </c>
      <c r="DZ777" s="9"/>
      <c r="EA777" s="10"/>
      <c r="EB777" s="11"/>
      <c r="EC777" s="6">
        <f>SUMIF(ED$67:ED$97,$D777,EF$67:EF$97)</f>
        <v>0</v>
      </c>
      <c r="ED777" s="9"/>
      <c r="EE777" s="10"/>
      <c r="EF777" s="11"/>
      <c r="EG777" s="6">
        <f>SUMIF(EH$67:EH$97,$D777,EJ$67:EJ$97)</f>
        <v>0</v>
      </c>
      <c r="EH777" s="9"/>
      <c r="EI777" s="10"/>
      <c r="EJ777" s="11"/>
      <c r="EK777" s="6">
        <f>SUMIF(EL$67:EL$97,$D777,EN$67:EN$97)</f>
        <v>0</v>
      </c>
      <c r="EL777" s="9"/>
      <c r="EM777" s="10"/>
      <c r="EN777" s="11"/>
      <c r="EO777" s="6">
        <f>SUMIF(EP$67:EP$97,$D777,ER$67:ER$97)</f>
        <v>0</v>
      </c>
      <c r="EP777" s="9"/>
      <c r="EQ777" s="10"/>
      <c r="ER777" s="11"/>
      <c r="ES777" s="6">
        <f>SUMIF(ET$67:ET$97,$D777,EV$67:EV$97)</f>
        <v>0</v>
      </c>
      <c r="ET777" s="9"/>
      <c r="EU777" s="10"/>
      <c r="EV777" s="11"/>
      <c r="EW777" s="6">
        <f>SUMIF(EX$67:EX$97,$D777,EZ$67:EZ$97)</f>
        <v>0</v>
      </c>
      <c r="EX777" s="9"/>
      <c r="EY777" s="10"/>
      <c r="EZ777" s="11"/>
      <c r="FA777" s="6">
        <f>SUMIF(FB$67:FB$97,$D777,FD$67:FD$97)</f>
        <v>0</v>
      </c>
      <c r="FB777" s="9"/>
      <c r="FC777" s="10"/>
      <c r="FD777" s="11"/>
      <c r="FE777" s="6">
        <f>SUMIF(FF$67:FF$97,$D777,FH$67:FH$97)</f>
        <v>0</v>
      </c>
      <c r="FF777" s="9"/>
      <c r="FG777" s="10"/>
      <c r="FH777" s="11"/>
      <c r="FI777" s="6">
        <f>SUMIF(FJ$67:FJ$97,$D777,FL$67:FL$97)</f>
        <v>0</v>
      </c>
      <c r="FJ777" s="9"/>
      <c r="FK777" s="10"/>
      <c r="FL777" s="11"/>
      <c r="FM777" s="6">
        <f>SUMIF(FN$67:FN$97,$D777,FP$67:FP$97)</f>
        <v>0</v>
      </c>
      <c r="FN777" s="9"/>
      <c r="FO777" s="10"/>
      <c r="FP777" s="11"/>
      <c r="FQ777" s="6">
        <f>SUMIF(FR$67:FR$97,$D777,FT$67:FT$97)</f>
        <v>0</v>
      </c>
      <c r="FR777" s="9"/>
      <c r="FS777" s="10"/>
      <c r="FT777" s="11"/>
      <c r="FU777" s="6">
        <f>SUMIF(FV$67:FV$97,$D777,FX$67:FX$97)</f>
        <v>0</v>
      </c>
      <c r="FV777" s="9"/>
      <c r="FW777" s="10"/>
      <c r="FX777" s="11"/>
      <c r="FY777" s="6">
        <f>SUMIF(FZ$67:FZ$97,$D777,GB$67:GB$97)</f>
        <v>0</v>
      </c>
      <c r="FZ777" s="9"/>
      <c r="GA777" s="10"/>
      <c r="GB777" s="11"/>
      <c r="GC777" s="6">
        <f>SUMIF(GD$67:GD$97,$D777,GF$67:GF$97)</f>
        <v>0</v>
      </c>
      <c r="GD777" s="9"/>
      <c r="GE777" s="10"/>
      <c r="GF777" s="11"/>
      <c r="GG777" s="6">
        <f>SUMIF(GH$67:GH$97,$D777,GJ$67:GJ$97)</f>
        <v>0</v>
      </c>
      <c r="GH777" s="9"/>
      <c r="GI777" s="10"/>
      <c r="GJ777" s="11"/>
      <c r="GK777" s="6">
        <f>SUMIF(GL$67:GL$97,$D777,GN$67:GN$97)</f>
        <v>0</v>
      </c>
      <c r="GL777" s="9"/>
      <c r="GM777" s="10"/>
      <c r="GN777" s="11"/>
      <c r="GO777" s="6">
        <f>SUMIF(GP$67:GP$97,$D777,GR$67:GR$97)</f>
        <v>0</v>
      </c>
      <c r="GP777" s="9"/>
      <c r="GQ777" s="10"/>
      <c r="GR777" s="11"/>
      <c r="GS777" s="6">
        <f>SUMIF(GT$67:GT$97,$D777,GV$67:GV$97)</f>
        <v>0</v>
      </c>
      <c r="GT777" s="9"/>
      <c r="GU777" s="10"/>
      <c r="GV777" s="20"/>
      <c r="GW777" s="19">
        <f t="shared" si="18"/>
        <v>0</v>
      </c>
      <c r="GX777" s="472"/>
      <c r="GY777" s="473"/>
    </row>
    <row r="778" spans="1:207" ht="30.75" customHeight="1">
      <c r="A778" s="210" t="s">
        <v>78</v>
      </c>
      <c r="B778" s="470"/>
      <c r="C778" s="449" t="s">
        <v>535</v>
      </c>
      <c r="D778" s="445" t="s">
        <v>489</v>
      </c>
      <c r="E778" s="206">
        <f>SUMIF(F$98:F$128,$D778,H$98:H$128)</f>
        <v>0</v>
      </c>
      <c r="F778" s="9"/>
      <c r="G778" s="10"/>
      <c r="H778" s="11"/>
      <c r="I778" s="6">
        <f>SUMIF(J$98:J$128,$D778,L$98:L$128)</f>
        <v>0</v>
      </c>
      <c r="J778" s="9"/>
      <c r="K778" s="10"/>
      <c r="L778" s="11"/>
      <c r="M778" s="6">
        <f>SUMIF(N$98:N$128,$D778,P$98:P$128)</f>
        <v>0</v>
      </c>
      <c r="N778" s="9"/>
      <c r="O778" s="10"/>
      <c r="P778" s="11"/>
      <c r="Q778" s="6">
        <f>SUMIF(R$98:R$128,$D778,T$98:T$128)</f>
        <v>0</v>
      </c>
      <c r="R778" s="9"/>
      <c r="S778" s="10"/>
      <c r="T778" s="11"/>
      <c r="U778" s="6">
        <f>SUMIF(V$98:V$128,$D778,X$98:X$128)</f>
        <v>0</v>
      </c>
      <c r="V778" s="9"/>
      <c r="W778" s="10"/>
      <c r="X778" s="11"/>
      <c r="Y778" s="6">
        <f>SUMIF(Z$98:Z$128,$D778,AB$98:AB$128)</f>
        <v>0</v>
      </c>
      <c r="Z778" s="9"/>
      <c r="AA778" s="10"/>
      <c r="AB778" s="11"/>
      <c r="AC778" s="6">
        <f>SUMIF(AD$98:AD$128,$D778,AF$98:AF$128)</f>
        <v>0</v>
      </c>
      <c r="AD778" s="9"/>
      <c r="AE778" s="10"/>
      <c r="AF778" s="11"/>
      <c r="AG778" s="6">
        <f>SUMIF(AH$98:AH$128,$D778,AJ$98:AJ$128)</f>
        <v>0</v>
      </c>
      <c r="AH778" s="9"/>
      <c r="AI778" s="10"/>
      <c r="AJ778" s="11"/>
      <c r="AK778" s="6">
        <f>SUMIF(AL$98:AL$128,$D778,AN$98:AN$128)</f>
        <v>0</v>
      </c>
      <c r="AL778" s="9"/>
      <c r="AM778" s="10"/>
      <c r="AN778" s="11"/>
      <c r="AO778" s="6">
        <f>SUMIF(AP$98:AP$128,$D778,AR$98:AR$128)</f>
        <v>0</v>
      </c>
      <c r="AP778" s="9"/>
      <c r="AQ778" s="10"/>
      <c r="AR778" s="11"/>
      <c r="AS778" s="6">
        <f>SUMIF(AT$98:AT$128,$D778,AV$98:AV$128)</f>
        <v>0</v>
      </c>
      <c r="AT778" s="9"/>
      <c r="AU778" s="10"/>
      <c r="AV778" s="11"/>
      <c r="AW778" s="6">
        <f>SUMIF(AX$98:AX$128,$D778,AZ$98:AZ$128)</f>
        <v>0</v>
      </c>
      <c r="AX778" s="9"/>
      <c r="AY778" s="10"/>
      <c r="AZ778" s="11"/>
      <c r="BA778" s="6">
        <f>SUMIF(BB$98:BB$128,$D778,BD$98:BD$128)</f>
        <v>0</v>
      </c>
      <c r="BB778" s="9"/>
      <c r="BC778" s="10"/>
      <c r="BD778" s="11"/>
      <c r="BE778" s="6">
        <f>SUMIF(BF$98:BF$128,$D778,BH$98:BH$128)</f>
        <v>0</v>
      </c>
      <c r="BF778" s="9"/>
      <c r="BG778" s="10"/>
      <c r="BH778" s="11"/>
      <c r="BI778" s="6">
        <f>SUMIF(BJ$98:BJ$128,$D778,BL$98:BL$128)</f>
        <v>0</v>
      </c>
      <c r="BJ778" s="9"/>
      <c r="BK778" s="10"/>
      <c r="BL778" s="11"/>
      <c r="BM778" s="6">
        <f>SUMIF(BN$98:BN$128,$D778,BP$98:BP$128)</f>
        <v>0</v>
      </c>
      <c r="BN778" s="9"/>
      <c r="BO778" s="10"/>
      <c r="BP778" s="11"/>
      <c r="BQ778" s="6">
        <f>SUMIF(BR$98:BR$128,$D778,BT$98:BT$128)</f>
        <v>0</v>
      </c>
      <c r="BR778" s="9"/>
      <c r="BS778" s="10"/>
      <c r="BT778" s="11"/>
      <c r="BU778" s="6">
        <f>SUMIF(BV$98:BV$128,$D778,BX$98:BX$128)</f>
        <v>0</v>
      </c>
      <c r="BV778" s="9"/>
      <c r="BW778" s="10"/>
      <c r="BX778" s="11"/>
      <c r="BY778" s="6">
        <f>SUMIF(BZ$98:BZ$128,$D778,CB$98:CB$128)</f>
        <v>0</v>
      </c>
      <c r="BZ778" s="9"/>
      <c r="CA778" s="10"/>
      <c r="CB778" s="11"/>
      <c r="CC778" s="6">
        <f>SUMIF(CD$98:CD$128,$D778,CF$98:CF$128)</f>
        <v>0</v>
      </c>
      <c r="CD778" s="9"/>
      <c r="CE778" s="10"/>
      <c r="CF778" s="11"/>
      <c r="CG778" s="6">
        <f>SUMIF(CH$98:CH$128,$D778,CJ$98:CJ$128)</f>
        <v>0</v>
      </c>
      <c r="CH778" s="9"/>
      <c r="CI778" s="10"/>
      <c r="CJ778" s="11"/>
      <c r="CK778" s="6">
        <f>SUMIF(CL$98:CL$128,$D778,CN$98:CN$128)</f>
        <v>0</v>
      </c>
      <c r="CL778" s="9"/>
      <c r="CM778" s="10"/>
      <c r="CN778" s="11"/>
      <c r="CO778" s="6">
        <f>SUMIF(CP$98:CP$128,$D778,CR$98:CR$128)</f>
        <v>0</v>
      </c>
      <c r="CP778" s="9"/>
      <c r="CQ778" s="10"/>
      <c r="CR778" s="11"/>
      <c r="CS778" s="6">
        <f>SUMIF(CT$98:CT$128,$D778,CV$98:CV$128)</f>
        <v>0</v>
      </c>
      <c r="CT778" s="9"/>
      <c r="CU778" s="10"/>
      <c r="CV778" s="11"/>
      <c r="CW778" s="6">
        <f>SUMIF(CX$98:CX$128,$D778,CZ$98:CZ$128)</f>
        <v>0</v>
      </c>
      <c r="CX778" s="9"/>
      <c r="CY778" s="10"/>
      <c r="CZ778" s="11"/>
      <c r="DA778" s="6">
        <f>SUMIF(DB$98:DB$128,$D778,DD$98:DD$128)</f>
        <v>0</v>
      </c>
      <c r="DB778" s="9"/>
      <c r="DC778" s="10"/>
      <c r="DD778" s="11"/>
      <c r="DE778" s="6">
        <f>SUMIF(DF$98:DF$128,$D778,DH$98:DH$128)</f>
        <v>0</v>
      </c>
      <c r="DF778" s="9"/>
      <c r="DG778" s="10"/>
      <c r="DH778" s="11"/>
      <c r="DI778" s="6">
        <f>SUMIF(DJ$98:DJ$128,$D778,DL$98:DL$128)</f>
        <v>0</v>
      </c>
      <c r="DJ778" s="9"/>
      <c r="DK778" s="10"/>
      <c r="DL778" s="11"/>
      <c r="DM778" s="6">
        <f>SUMIF(DN$98:DN$128,$D778,DP$98:DP$128)</f>
        <v>0</v>
      </c>
      <c r="DN778" s="9"/>
      <c r="DO778" s="10"/>
      <c r="DP778" s="11"/>
      <c r="DQ778" s="6">
        <f>SUMIF(DR$98:DR$128,$D778,DT$98:DT$128)</f>
        <v>0</v>
      </c>
      <c r="DR778" s="9"/>
      <c r="DS778" s="10"/>
      <c r="DT778" s="11"/>
      <c r="DU778" s="6">
        <f>SUMIF(DV$98:DV$128,$D778,DX$98:DX$128)</f>
        <v>0</v>
      </c>
      <c r="DV778" s="9"/>
      <c r="DW778" s="10"/>
      <c r="DX778" s="11"/>
      <c r="DY778" s="6">
        <f>SUMIF(DZ$98:DZ$128,$D778,EB$98:EB$128)</f>
        <v>0</v>
      </c>
      <c r="DZ778" s="9"/>
      <c r="EA778" s="10"/>
      <c r="EB778" s="11"/>
      <c r="EC778" s="6">
        <f>SUMIF(ED$98:ED$128,$D778,EF$98:EF$128)</f>
        <v>0</v>
      </c>
      <c r="ED778" s="9"/>
      <c r="EE778" s="10"/>
      <c r="EF778" s="11"/>
      <c r="EG778" s="6">
        <f>SUMIF(EH$98:EH$128,$D778,EJ$98:EJ$128)</f>
        <v>0</v>
      </c>
      <c r="EH778" s="9"/>
      <c r="EI778" s="10"/>
      <c r="EJ778" s="11"/>
      <c r="EK778" s="6">
        <f>SUMIF(EL$98:EL$128,$D778,EN$98:EN$128)</f>
        <v>0</v>
      </c>
      <c r="EL778" s="9"/>
      <c r="EM778" s="10"/>
      <c r="EN778" s="11"/>
      <c r="EO778" s="6">
        <f>SUMIF(EP$98:EP$128,$D778,ER$98:ER$128)</f>
        <v>0</v>
      </c>
      <c r="EP778" s="9"/>
      <c r="EQ778" s="10"/>
      <c r="ER778" s="11"/>
      <c r="ES778" s="6">
        <f>SUMIF(ET$98:ET$128,$D778,EV$98:EV$128)</f>
        <v>0</v>
      </c>
      <c r="ET778" s="9"/>
      <c r="EU778" s="10"/>
      <c r="EV778" s="11"/>
      <c r="EW778" s="6">
        <f>SUMIF(EX$98:EX$128,$D778,EZ$98:EZ$128)</f>
        <v>0</v>
      </c>
      <c r="EX778" s="9"/>
      <c r="EY778" s="10"/>
      <c r="EZ778" s="11"/>
      <c r="FA778" s="6">
        <f>SUMIF(FB$98:FB$128,$D778,FD$98:FD$128)</f>
        <v>0</v>
      </c>
      <c r="FB778" s="9"/>
      <c r="FC778" s="10"/>
      <c r="FD778" s="11"/>
      <c r="FE778" s="6">
        <f>SUMIF(FF$98:FF$128,$D778,FH$98:FH$128)</f>
        <v>0</v>
      </c>
      <c r="FF778" s="9"/>
      <c r="FG778" s="10"/>
      <c r="FH778" s="11"/>
      <c r="FI778" s="6">
        <f>SUMIF(FJ$98:FJ$128,$D778,FL$98:FL$128)</f>
        <v>0</v>
      </c>
      <c r="FJ778" s="9"/>
      <c r="FK778" s="10"/>
      <c r="FL778" s="11"/>
      <c r="FM778" s="6">
        <f>SUMIF(FN$98:FN$128,$D778,FP$98:FP$128)</f>
        <v>0</v>
      </c>
      <c r="FN778" s="9"/>
      <c r="FO778" s="10"/>
      <c r="FP778" s="11"/>
      <c r="FQ778" s="6">
        <f>SUMIF(FR$98:FR$128,$D778,FT$98:FT$128)</f>
        <v>0</v>
      </c>
      <c r="FR778" s="9"/>
      <c r="FS778" s="10"/>
      <c r="FT778" s="11"/>
      <c r="FU778" s="6">
        <f>SUMIF(FV$98:FV$128,$D778,FX$98:FX$128)</f>
        <v>0</v>
      </c>
      <c r="FV778" s="9"/>
      <c r="FW778" s="10"/>
      <c r="FX778" s="11"/>
      <c r="FY778" s="6">
        <f>SUMIF(FZ$98:FZ$128,$D778,GB$98:GB$128)</f>
        <v>0</v>
      </c>
      <c r="FZ778" s="9"/>
      <c r="GA778" s="10"/>
      <c r="GB778" s="11"/>
      <c r="GC778" s="6">
        <f>SUMIF(GD$98:GD$128,$D778,GF$98:GF$128)</f>
        <v>0</v>
      </c>
      <c r="GD778" s="9"/>
      <c r="GE778" s="10"/>
      <c r="GF778" s="11"/>
      <c r="GG778" s="6">
        <f>SUMIF(GH$98:GH$128,$D778,GJ$98:GJ$128)</f>
        <v>0</v>
      </c>
      <c r="GH778" s="9"/>
      <c r="GI778" s="10"/>
      <c r="GJ778" s="11"/>
      <c r="GK778" s="6">
        <f>SUMIF(GL$98:GL$128,$D778,GN$98:GN$128)</f>
        <v>0</v>
      </c>
      <c r="GL778" s="9"/>
      <c r="GM778" s="10"/>
      <c r="GN778" s="11"/>
      <c r="GO778" s="6">
        <f>SUMIF(GP$98:GP$128,$D778,GR$98:GR$128)</f>
        <v>0</v>
      </c>
      <c r="GP778" s="9"/>
      <c r="GQ778" s="10"/>
      <c r="GR778" s="11"/>
      <c r="GS778" s="6">
        <f>SUMIF(GT$98:GT$128,$D778,GV$98:GV$128)</f>
        <v>0</v>
      </c>
      <c r="GT778" s="9"/>
      <c r="GU778" s="10"/>
      <c r="GV778" s="20"/>
      <c r="GW778" s="19">
        <f t="shared" si="18"/>
        <v>0</v>
      </c>
      <c r="GX778" s="472"/>
      <c r="GY778" s="473"/>
    </row>
    <row r="779" spans="1:207" ht="30.75" customHeight="1">
      <c r="A779" s="210" t="s">
        <v>79</v>
      </c>
      <c r="B779" s="470"/>
      <c r="C779" s="449" t="s">
        <v>535</v>
      </c>
      <c r="D779" s="445" t="s">
        <v>489</v>
      </c>
      <c r="E779" s="206">
        <f>SUMIF(F$129:F$159,$D779,H$129:H$159)</f>
        <v>0</v>
      </c>
      <c r="F779" s="9"/>
      <c r="G779" s="10"/>
      <c r="H779" s="11"/>
      <c r="I779" s="6">
        <f>SUMIF(J$129:J$159,$D779,L$129:L$159)</f>
        <v>0</v>
      </c>
      <c r="J779" s="9"/>
      <c r="K779" s="10"/>
      <c r="L779" s="11"/>
      <c r="M779" s="6">
        <f>SUMIF(N$129:N$159,$D779,P$129:P$159)</f>
        <v>0</v>
      </c>
      <c r="N779" s="9"/>
      <c r="O779" s="10"/>
      <c r="P779" s="11"/>
      <c r="Q779" s="6">
        <f>SUMIF(R$129:R$159,$D779,T$129:T$159)</f>
        <v>0</v>
      </c>
      <c r="R779" s="9"/>
      <c r="S779" s="10"/>
      <c r="T779" s="11"/>
      <c r="U779" s="6">
        <f>SUMIF(V$129:V$159,$D779,X$129:X$159)</f>
        <v>0</v>
      </c>
      <c r="V779" s="9"/>
      <c r="W779" s="10"/>
      <c r="X779" s="11"/>
      <c r="Y779" s="6">
        <f>SUMIF(Z$129:Z$159,$D779,AB$129:AB$159)</f>
        <v>0</v>
      </c>
      <c r="Z779" s="9"/>
      <c r="AA779" s="10"/>
      <c r="AB779" s="11"/>
      <c r="AC779" s="6">
        <f>SUMIF(AD$129:AD$159,$D779,AF$129:AF$159)</f>
        <v>0</v>
      </c>
      <c r="AD779" s="9"/>
      <c r="AE779" s="10"/>
      <c r="AF779" s="11"/>
      <c r="AG779" s="6">
        <f>SUMIF(AH$129:AH$159,$D779,AJ$129:AJ$159)</f>
        <v>0</v>
      </c>
      <c r="AH779" s="9"/>
      <c r="AI779" s="10"/>
      <c r="AJ779" s="11"/>
      <c r="AK779" s="6">
        <f>SUMIF(AL$129:AL$159,$D779,AN$129:AN$159)</f>
        <v>0</v>
      </c>
      <c r="AL779" s="9"/>
      <c r="AM779" s="10"/>
      <c r="AN779" s="11"/>
      <c r="AO779" s="6">
        <f>SUMIF(AP$129:AP$159,$D779,AR$129:AR$159)</f>
        <v>0</v>
      </c>
      <c r="AP779" s="9"/>
      <c r="AQ779" s="10"/>
      <c r="AR779" s="11"/>
      <c r="AS779" s="6">
        <f>SUMIF(AT$129:AT$159,$D779,AV$129:AV$159)</f>
        <v>0</v>
      </c>
      <c r="AT779" s="9"/>
      <c r="AU779" s="10"/>
      <c r="AV779" s="11"/>
      <c r="AW779" s="6">
        <f>SUMIF(AX$129:AX$159,$D779,AZ$129:AZ$159)</f>
        <v>0</v>
      </c>
      <c r="AX779" s="9"/>
      <c r="AY779" s="10"/>
      <c r="AZ779" s="11"/>
      <c r="BA779" s="6">
        <f>SUMIF(BB$129:BB$159,$D779,BD$129:BD$159)</f>
        <v>0</v>
      </c>
      <c r="BB779" s="9"/>
      <c r="BC779" s="10"/>
      <c r="BD779" s="11"/>
      <c r="BE779" s="6">
        <f>SUMIF(BF$129:BF$159,$D779,BH$129:BH$159)</f>
        <v>0</v>
      </c>
      <c r="BF779" s="9"/>
      <c r="BG779" s="10"/>
      <c r="BH779" s="11"/>
      <c r="BI779" s="6">
        <f>SUMIF(BJ$129:BJ$159,$D779,BL$129:BL$159)</f>
        <v>0</v>
      </c>
      <c r="BJ779" s="9"/>
      <c r="BK779" s="10"/>
      <c r="BL779" s="11"/>
      <c r="BM779" s="6">
        <f>SUMIF(BN$129:BN$159,$D779,BP$129:BP$159)</f>
        <v>0</v>
      </c>
      <c r="BN779" s="9"/>
      <c r="BO779" s="10"/>
      <c r="BP779" s="11"/>
      <c r="BQ779" s="6">
        <f>SUMIF(BR$129:BR$159,$D779,BT$129:BT$159)</f>
        <v>0</v>
      </c>
      <c r="BR779" s="9"/>
      <c r="BS779" s="10"/>
      <c r="BT779" s="11"/>
      <c r="BU779" s="6">
        <f>SUMIF(BV$129:BV$159,$D779,BX$129:BX$159)</f>
        <v>0</v>
      </c>
      <c r="BV779" s="9"/>
      <c r="BW779" s="10"/>
      <c r="BX779" s="11"/>
      <c r="BY779" s="6">
        <f>SUMIF(BZ$129:BZ$159,$D779,CB$129:CB$159)</f>
        <v>0</v>
      </c>
      <c r="BZ779" s="9"/>
      <c r="CA779" s="10"/>
      <c r="CB779" s="11"/>
      <c r="CC779" s="6">
        <f>SUMIF(CD$129:CD$159,$D779,CF$129:CF$159)</f>
        <v>0</v>
      </c>
      <c r="CD779" s="9"/>
      <c r="CE779" s="10"/>
      <c r="CF779" s="11"/>
      <c r="CG779" s="6">
        <f>SUMIF(CH$129:CH$159,$D779,CJ$129:CJ$159)</f>
        <v>0</v>
      </c>
      <c r="CH779" s="9"/>
      <c r="CI779" s="10"/>
      <c r="CJ779" s="11"/>
      <c r="CK779" s="6">
        <f>SUMIF(CL$129:CL$159,$D779,CN$129:CN$159)</f>
        <v>0</v>
      </c>
      <c r="CL779" s="9"/>
      <c r="CM779" s="10"/>
      <c r="CN779" s="11"/>
      <c r="CO779" s="6">
        <f>SUMIF(CP$129:CP$159,$D779,CR$129:CR$159)</f>
        <v>0</v>
      </c>
      <c r="CP779" s="9"/>
      <c r="CQ779" s="10"/>
      <c r="CR779" s="11"/>
      <c r="CS779" s="6">
        <f>SUMIF(CT$129:CT$159,$D779,CV$129:CV$159)</f>
        <v>0</v>
      </c>
      <c r="CT779" s="9"/>
      <c r="CU779" s="10"/>
      <c r="CV779" s="11"/>
      <c r="CW779" s="6">
        <f>SUMIF(CX$129:CX$159,$D779,CZ$129:CZ$159)</f>
        <v>0</v>
      </c>
      <c r="CX779" s="9"/>
      <c r="CY779" s="10"/>
      <c r="CZ779" s="11"/>
      <c r="DA779" s="6">
        <f>SUMIF(DB$129:DB$159,$D779,DD$129:DD$159)</f>
        <v>0</v>
      </c>
      <c r="DB779" s="9"/>
      <c r="DC779" s="10"/>
      <c r="DD779" s="11"/>
      <c r="DE779" s="6">
        <f>SUMIF(DF$129:DF$159,$D779,DH$129:DH$159)</f>
        <v>0</v>
      </c>
      <c r="DF779" s="9"/>
      <c r="DG779" s="10"/>
      <c r="DH779" s="11"/>
      <c r="DI779" s="6">
        <f>SUMIF(DJ$129:DJ$159,$D779,DL$129:DL$159)</f>
        <v>0</v>
      </c>
      <c r="DJ779" s="9"/>
      <c r="DK779" s="10"/>
      <c r="DL779" s="11"/>
      <c r="DM779" s="6">
        <f>SUMIF(DN$129:DN$159,$D779,DP$129:DP$159)</f>
        <v>0</v>
      </c>
      <c r="DN779" s="9"/>
      <c r="DO779" s="10"/>
      <c r="DP779" s="11"/>
      <c r="DQ779" s="6">
        <f>SUMIF(DR$129:DR$159,$D779,DT$129:DT$159)</f>
        <v>0</v>
      </c>
      <c r="DR779" s="9"/>
      <c r="DS779" s="10"/>
      <c r="DT779" s="11"/>
      <c r="DU779" s="6">
        <f>SUMIF(DV$129:DV$159,$D779,DX$129:DX$159)</f>
        <v>0</v>
      </c>
      <c r="DV779" s="9"/>
      <c r="DW779" s="10"/>
      <c r="DX779" s="11"/>
      <c r="DY779" s="6">
        <f>SUMIF(DZ$129:DZ$159,$D779,EB$129:EB$159)</f>
        <v>0</v>
      </c>
      <c r="DZ779" s="9"/>
      <c r="EA779" s="10"/>
      <c r="EB779" s="11"/>
      <c r="EC779" s="6">
        <f>SUMIF(ED$129:ED$159,$D779,EF$129:EF$159)</f>
        <v>0</v>
      </c>
      <c r="ED779" s="9"/>
      <c r="EE779" s="10"/>
      <c r="EF779" s="11"/>
      <c r="EG779" s="6">
        <f>SUMIF(EH$129:EH$159,$D779,EJ$129:EJ$159)</f>
        <v>0</v>
      </c>
      <c r="EH779" s="9"/>
      <c r="EI779" s="10"/>
      <c r="EJ779" s="11"/>
      <c r="EK779" s="6">
        <f>SUMIF(EL$129:EL$159,$D779,EN$129:EN$159)</f>
        <v>0</v>
      </c>
      <c r="EL779" s="9"/>
      <c r="EM779" s="10"/>
      <c r="EN779" s="11"/>
      <c r="EO779" s="6">
        <f>SUMIF(EP$129:EP$159,$D779,ER$129:ER$159)</f>
        <v>0</v>
      </c>
      <c r="EP779" s="9"/>
      <c r="EQ779" s="10"/>
      <c r="ER779" s="11"/>
      <c r="ES779" s="6">
        <f>SUMIF(ET$129:ET$159,$D779,EV$129:EV$159)</f>
        <v>0</v>
      </c>
      <c r="ET779" s="9"/>
      <c r="EU779" s="10"/>
      <c r="EV779" s="11"/>
      <c r="EW779" s="6">
        <f>SUMIF(EX$129:EX$159,$D779,EZ$129:EZ$159)</f>
        <v>0</v>
      </c>
      <c r="EX779" s="9"/>
      <c r="EY779" s="10"/>
      <c r="EZ779" s="11"/>
      <c r="FA779" s="6">
        <f>SUMIF(FB$129:FB$159,$D779,FD$129:FD$159)</f>
        <v>0</v>
      </c>
      <c r="FB779" s="9"/>
      <c r="FC779" s="10"/>
      <c r="FD779" s="11"/>
      <c r="FE779" s="6">
        <f>SUMIF(FF$129:FF$159,$D779,FH$129:FH$159)</f>
        <v>0</v>
      </c>
      <c r="FF779" s="9"/>
      <c r="FG779" s="10"/>
      <c r="FH779" s="11"/>
      <c r="FI779" s="6">
        <f>SUMIF(FJ$129:FJ$159,$D779,FL$129:FL$159)</f>
        <v>0</v>
      </c>
      <c r="FJ779" s="9"/>
      <c r="FK779" s="10"/>
      <c r="FL779" s="11"/>
      <c r="FM779" s="6">
        <f>SUMIF(FN$129:FN$159,$D779,FP$129:FP$159)</f>
        <v>0</v>
      </c>
      <c r="FN779" s="9"/>
      <c r="FO779" s="10"/>
      <c r="FP779" s="11"/>
      <c r="FQ779" s="6">
        <f>SUMIF(FR$129:FR$159,$D779,FT$129:FT$159)</f>
        <v>0</v>
      </c>
      <c r="FR779" s="9"/>
      <c r="FS779" s="10"/>
      <c r="FT779" s="11"/>
      <c r="FU779" s="6">
        <f>SUMIF(FV$129:FV$159,$D779,FX$129:FX$159)</f>
        <v>0</v>
      </c>
      <c r="FV779" s="9"/>
      <c r="FW779" s="10"/>
      <c r="FX779" s="11"/>
      <c r="FY779" s="6">
        <f>SUMIF(FZ$129:FZ$159,$D779,GB$129:GB$159)</f>
        <v>0</v>
      </c>
      <c r="FZ779" s="9"/>
      <c r="GA779" s="10"/>
      <c r="GB779" s="11"/>
      <c r="GC779" s="6">
        <f>SUMIF(GD$129:GD$159,$D779,GF$129:GF$159)</f>
        <v>0</v>
      </c>
      <c r="GD779" s="9"/>
      <c r="GE779" s="10"/>
      <c r="GF779" s="11"/>
      <c r="GG779" s="6">
        <f>SUMIF(GH$129:GH$159,$D779,GJ$129:GJ$159)</f>
        <v>0</v>
      </c>
      <c r="GH779" s="9"/>
      <c r="GI779" s="10"/>
      <c r="GJ779" s="11"/>
      <c r="GK779" s="6">
        <f>SUMIF(GL$129:GL$159,$D779,GN$129:GN$159)</f>
        <v>0</v>
      </c>
      <c r="GL779" s="9"/>
      <c r="GM779" s="10"/>
      <c r="GN779" s="11"/>
      <c r="GO779" s="6">
        <f>SUMIF(GP$129:GP$159,$D779,GR$129:GR$159)</f>
        <v>0</v>
      </c>
      <c r="GP779" s="9"/>
      <c r="GQ779" s="10"/>
      <c r="GR779" s="11"/>
      <c r="GS779" s="6">
        <f>SUMIF(GT$129:GT$159,$D779,GV$129:GV$159)</f>
        <v>0</v>
      </c>
      <c r="GT779" s="9"/>
      <c r="GU779" s="10"/>
      <c r="GV779" s="20"/>
      <c r="GW779" s="19">
        <f t="shared" si="18"/>
        <v>0</v>
      </c>
      <c r="GX779" s="472"/>
      <c r="GY779" s="473"/>
    </row>
    <row r="780" spans="1:207" ht="30.75" customHeight="1">
      <c r="A780" s="210" t="s">
        <v>80</v>
      </c>
      <c r="B780" s="470"/>
      <c r="C780" s="449" t="s">
        <v>535</v>
      </c>
      <c r="D780" s="445" t="s">
        <v>489</v>
      </c>
      <c r="E780" s="206">
        <f>SUMIF(F$160:F$190,$D780,H$160:H$190)</f>
        <v>0</v>
      </c>
      <c r="F780" s="9"/>
      <c r="G780" s="10"/>
      <c r="H780" s="11"/>
      <c r="I780" s="6">
        <f>SUMIF(J$160:J$190,$D780,L$160:L$190)</f>
        <v>0</v>
      </c>
      <c r="J780" s="9"/>
      <c r="K780" s="10"/>
      <c r="L780" s="11"/>
      <c r="M780" s="6">
        <f>SUMIF(N$160:N$190,$D780,P$160:P$190)</f>
        <v>0</v>
      </c>
      <c r="N780" s="9"/>
      <c r="O780" s="10"/>
      <c r="P780" s="11"/>
      <c r="Q780" s="6">
        <f>SUMIF(R$160:R$190,$D780,T$160:T$190)</f>
        <v>0</v>
      </c>
      <c r="R780" s="9"/>
      <c r="S780" s="10"/>
      <c r="T780" s="11"/>
      <c r="U780" s="6">
        <f>SUMIF(V$160:V$190,$D780,X$160:X$190)</f>
        <v>0</v>
      </c>
      <c r="V780" s="9"/>
      <c r="W780" s="10"/>
      <c r="X780" s="11"/>
      <c r="Y780" s="6">
        <f>SUMIF(Z$160:Z$190,$D780,AB$160:AB$190)</f>
        <v>0</v>
      </c>
      <c r="Z780" s="9"/>
      <c r="AA780" s="10"/>
      <c r="AB780" s="11"/>
      <c r="AC780" s="6">
        <f>SUMIF(AD$160:AD$190,$D780,AF$160:AF$190)</f>
        <v>0</v>
      </c>
      <c r="AD780" s="9"/>
      <c r="AE780" s="10"/>
      <c r="AF780" s="11"/>
      <c r="AG780" s="6">
        <f>SUMIF(AH$160:AH$190,$D780,AJ$160:AJ$190)</f>
        <v>0</v>
      </c>
      <c r="AH780" s="9"/>
      <c r="AI780" s="10"/>
      <c r="AJ780" s="11"/>
      <c r="AK780" s="6">
        <f>SUMIF(AL$160:AL$190,$D780,AN$160:AN$190)</f>
        <v>0</v>
      </c>
      <c r="AL780" s="9"/>
      <c r="AM780" s="10"/>
      <c r="AN780" s="11"/>
      <c r="AO780" s="6">
        <f>SUMIF(AP$160:AP$190,$D780,AR$160:AR$190)</f>
        <v>0</v>
      </c>
      <c r="AP780" s="9"/>
      <c r="AQ780" s="10"/>
      <c r="AR780" s="11"/>
      <c r="AS780" s="6">
        <f>SUMIF(AT$160:AT$190,$D780,AV$160:AV$190)</f>
        <v>0</v>
      </c>
      <c r="AT780" s="9"/>
      <c r="AU780" s="10"/>
      <c r="AV780" s="11"/>
      <c r="AW780" s="6">
        <f>SUMIF(AX$160:AX$190,$D780,AZ$160:AZ$190)</f>
        <v>0</v>
      </c>
      <c r="AX780" s="9"/>
      <c r="AY780" s="10"/>
      <c r="AZ780" s="11"/>
      <c r="BA780" s="6">
        <f>SUMIF(BB$160:BB$190,$D780,BD$160:BD$190)</f>
        <v>0</v>
      </c>
      <c r="BB780" s="9"/>
      <c r="BC780" s="10"/>
      <c r="BD780" s="11"/>
      <c r="BE780" s="6">
        <f>SUMIF(BF$160:BF$190,$D780,BH$160:BH$190)</f>
        <v>0</v>
      </c>
      <c r="BF780" s="9"/>
      <c r="BG780" s="10"/>
      <c r="BH780" s="11"/>
      <c r="BI780" s="6">
        <f>SUMIF(BJ$160:BJ$190,$D780,BL$160:BL$190)</f>
        <v>0</v>
      </c>
      <c r="BJ780" s="9"/>
      <c r="BK780" s="10"/>
      <c r="BL780" s="11"/>
      <c r="BM780" s="6">
        <f>SUMIF(BN$160:BN$190,$D780,BP$160:BP$190)</f>
        <v>0</v>
      </c>
      <c r="BN780" s="9"/>
      <c r="BO780" s="10"/>
      <c r="BP780" s="11"/>
      <c r="BQ780" s="6">
        <f>SUMIF(BR$160:BR$190,$D780,BT$160:BT$190)</f>
        <v>0</v>
      </c>
      <c r="BR780" s="9"/>
      <c r="BS780" s="10"/>
      <c r="BT780" s="11"/>
      <c r="BU780" s="6">
        <f>SUMIF(BV$160:BV$190,$D780,BX$160:BX$190)</f>
        <v>0</v>
      </c>
      <c r="BV780" s="9"/>
      <c r="BW780" s="10"/>
      <c r="BX780" s="11"/>
      <c r="BY780" s="6">
        <f>SUMIF(BZ$160:BZ$190,$D780,CB$160:CB$190)</f>
        <v>0</v>
      </c>
      <c r="BZ780" s="9"/>
      <c r="CA780" s="10"/>
      <c r="CB780" s="11"/>
      <c r="CC780" s="6">
        <f>SUMIF(CD$160:CD$190,$D780,CF$160:CF$190)</f>
        <v>0</v>
      </c>
      <c r="CD780" s="9"/>
      <c r="CE780" s="10"/>
      <c r="CF780" s="11"/>
      <c r="CG780" s="6">
        <f>SUMIF(CH$160:CH$190,$D780,CJ$160:CJ$190)</f>
        <v>0</v>
      </c>
      <c r="CH780" s="9"/>
      <c r="CI780" s="10"/>
      <c r="CJ780" s="11"/>
      <c r="CK780" s="6">
        <f>SUMIF(CL$160:CL$190,$D780,CN$160:CN$190)</f>
        <v>0</v>
      </c>
      <c r="CL780" s="9"/>
      <c r="CM780" s="10"/>
      <c r="CN780" s="11"/>
      <c r="CO780" s="6">
        <f>SUMIF(CP$160:CP$190,$D780,CR$160:CR$190)</f>
        <v>0</v>
      </c>
      <c r="CP780" s="9"/>
      <c r="CQ780" s="10"/>
      <c r="CR780" s="11"/>
      <c r="CS780" s="6">
        <f>SUMIF(CT$160:CT$190,$D780,CV$160:CV$190)</f>
        <v>0</v>
      </c>
      <c r="CT780" s="9"/>
      <c r="CU780" s="10"/>
      <c r="CV780" s="11"/>
      <c r="CW780" s="6">
        <f>SUMIF(CX$160:CX$190,$D780,CZ$160:CZ$190)</f>
        <v>0</v>
      </c>
      <c r="CX780" s="9"/>
      <c r="CY780" s="10"/>
      <c r="CZ780" s="11"/>
      <c r="DA780" s="6">
        <f>SUMIF(DB$160:DB$190,$D780,DD$160:DD$190)</f>
        <v>0</v>
      </c>
      <c r="DB780" s="9"/>
      <c r="DC780" s="10"/>
      <c r="DD780" s="11"/>
      <c r="DE780" s="6">
        <f>SUMIF(DF$160:DF$190,$D780,DH$160:DH$190)</f>
        <v>0</v>
      </c>
      <c r="DF780" s="9"/>
      <c r="DG780" s="10"/>
      <c r="DH780" s="11"/>
      <c r="DI780" s="6">
        <f>SUMIF(DJ$160:DJ$190,$D780,DL$160:DL$190)</f>
        <v>0</v>
      </c>
      <c r="DJ780" s="9"/>
      <c r="DK780" s="10"/>
      <c r="DL780" s="11"/>
      <c r="DM780" s="6">
        <f>SUMIF(DN$160:DN$190,$D780,DP$160:DP$190)</f>
        <v>0</v>
      </c>
      <c r="DN780" s="9"/>
      <c r="DO780" s="10"/>
      <c r="DP780" s="11"/>
      <c r="DQ780" s="6">
        <f>SUMIF(DR$160:DR$190,$D780,DT$160:DT$190)</f>
        <v>0</v>
      </c>
      <c r="DR780" s="9"/>
      <c r="DS780" s="10"/>
      <c r="DT780" s="11"/>
      <c r="DU780" s="6">
        <f>SUMIF(DV$160:DV$190,$D780,DX$160:DX$190)</f>
        <v>0</v>
      </c>
      <c r="DV780" s="9"/>
      <c r="DW780" s="10"/>
      <c r="DX780" s="11"/>
      <c r="DY780" s="6">
        <f>SUMIF(DZ$160:DZ$190,$D780,EB$160:EB$190)</f>
        <v>0</v>
      </c>
      <c r="DZ780" s="9"/>
      <c r="EA780" s="10"/>
      <c r="EB780" s="11"/>
      <c r="EC780" s="6">
        <f>SUMIF(ED$160:ED$190,$D780,EF$160:EF$190)</f>
        <v>0</v>
      </c>
      <c r="ED780" s="9"/>
      <c r="EE780" s="10"/>
      <c r="EF780" s="11"/>
      <c r="EG780" s="6">
        <f>SUMIF(EH$160:EH$190,$D780,EJ$160:EJ$190)</f>
        <v>0</v>
      </c>
      <c r="EH780" s="9"/>
      <c r="EI780" s="10"/>
      <c r="EJ780" s="11"/>
      <c r="EK780" s="6">
        <f>SUMIF(EL$160:EL$190,$D780,EN$160:EN$190)</f>
        <v>0</v>
      </c>
      <c r="EL780" s="9"/>
      <c r="EM780" s="10"/>
      <c r="EN780" s="11"/>
      <c r="EO780" s="6">
        <f>SUMIF(EP$160:EP$190,$D780,ER$160:ER$190)</f>
        <v>0</v>
      </c>
      <c r="EP780" s="9"/>
      <c r="EQ780" s="10"/>
      <c r="ER780" s="11"/>
      <c r="ES780" s="6">
        <f>SUMIF(ET$160:ET$190,$D780,EV$160:EV$190)</f>
        <v>0</v>
      </c>
      <c r="ET780" s="9"/>
      <c r="EU780" s="10"/>
      <c r="EV780" s="11"/>
      <c r="EW780" s="6">
        <f>SUMIF(EX$160:EX$190,$D780,EZ$160:EZ$190)</f>
        <v>0</v>
      </c>
      <c r="EX780" s="9"/>
      <c r="EY780" s="10"/>
      <c r="EZ780" s="11"/>
      <c r="FA780" s="6">
        <f>SUMIF(FB$160:FB$190,$D780,FD$160:FD$190)</f>
        <v>0</v>
      </c>
      <c r="FB780" s="9"/>
      <c r="FC780" s="10"/>
      <c r="FD780" s="11"/>
      <c r="FE780" s="6">
        <f>SUMIF(FF$160:FF$190,$D780,FH$160:FH$190)</f>
        <v>0</v>
      </c>
      <c r="FF780" s="9"/>
      <c r="FG780" s="10"/>
      <c r="FH780" s="11"/>
      <c r="FI780" s="6">
        <f>SUMIF(FJ$160:FJ$190,$D780,FL$160:FL$190)</f>
        <v>0</v>
      </c>
      <c r="FJ780" s="9"/>
      <c r="FK780" s="10"/>
      <c r="FL780" s="11"/>
      <c r="FM780" s="6">
        <f>SUMIF(FN$160:FN$190,$D780,FP$160:FP$190)</f>
        <v>0</v>
      </c>
      <c r="FN780" s="9"/>
      <c r="FO780" s="10"/>
      <c r="FP780" s="11"/>
      <c r="FQ780" s="6">
        <f>SUMIF(FR$160:FR$190,$D780,FT$160:FT$190)</f>
        <v>0</v>
      </c>
      <c r="FR780" s="9"/>
      <c r="FS780" s="10"/>
      <c r="FT780" s="11"/>
      <c r="FU780" s="6">
        <f>SUMIF(FV$160:FV$190,$D780,FX$160:FX$190)</f>
        <v>0</v>
      </c>
      <c r="FV780" s="9"/>
      <c r="FW780" s="10"/>
      <c r="FX780" s="11"/>
      <c r="FY780" s="6">
        <f>SUMIF(FZ$160:FZ$190,$D780,GB$160:GB$190)</f>
        <v>0</v>
      </c>
      <c r="FZ780" s="9"/>
      <c r="GA780" s="10"/>
      <c r="GB780" s="11"/>
      <c r="GC780" s="6">
        <f>SUMIF(GD$160:GD$190,$D780,GF$160:GF$190)</f>
        <v>0</v>
      </c>
      <c r="GD780" s="9"/>
      <c r="GE780" s="10"/>
      <c r="GF780" s="11"/>
      <c r="GG780" s="6">
        <f>SUMIF(GH$160:GH$190,$D780,GJ$160:GJ$190)</f>
        <v>0</v>
      </c>
      <c r="GH780" s="9"/>
      <c r="GI780" s="10"/>
      <c r="GJ780" s="11"/>
      <c r="GK780" s="6">
        <f>SUMIF(GL$160:GL$190,$D780,GN$160:GN$190)</f>
        <v>0</v>
      </c>
      <c r="GL780" s="9"/>
      <c r="GM780" s="10"/>
      <c r="GN780" s="11"/>
      <c r="GO780" s="6">
        <f>SUMIF(GP$160:GP$190,$D780,GR$160:GR$190)</f>
        <v>0</v>
      </c>
      <c r="GP780" s="9"/>
      <c r="GQ780" s="10"/>
      <c r="GR780" s="11"/>
      <c r="GS780" s="6">
        <f>SUMIF(GT$160:GT$190,$D780,GV$160:GV$190)</f>
        <v>0</v>
      </c>
      <c r="GT780" s="9"/>
      <c r="GU780" s="10"/>
      <c r="GV780" s="20"/>
      <c r="GW780" s="19">
        <f t="shared" si="18"/>
        <v>0</v>
      </c>
      <c r="GX780" s="472"/>
      <c r="GY780" s="473"/>
    </row>
    <row r="781" spans="1:207" ht="30.75" customHeight="1">
      <c r="A781" s="210" t="s">
        <v>81</v>
      </c>
      <c r="B781" s="470"/>
      <c r="C781" s="449" t="s">
        <v>535</v>
      </c>
      <c r="D781" s="445" t="s">
        <v>489</v>
      </c>
      <c r="E781" s="206">
        <f>SUMIF(F$191:F$221,$D781,H$191:H$221)</f>
        <v>0</v>
      </c>
      <c r="F781" s="9"/>
      <c r="G781" s="10"/>
      <c r="H781" s="11"/>
      <c r="I781" s="6">
        <f>SUMIF(J$191:J$221,$D781,L$191:L$221)</f>
        <v>0</v>
      </c>
      <c r="J781" s="9"/>
      <c r="K781" s="10"/>
      <c r="L781" s="11"/>
      <c r="M781" s="6">
        <f>SUMIF(N$191:N$221,$D781,P$191:P$221)</f>
        <v>0</v>
      </c>
      <c r="N781" s="9"/>
      <c r="O781" s="10"/>
      <c r="P781" s="11"/>
      <c r="Q781" s="6">
        <f>SUMIF(R$191:R$221,$D781,T$191:T$221)</f>
        <v>0</v>
      </c>
      <c r="R781" s="9"/>
      <c r="S781" s="10"/>
      <c r="T781" s="11"/>
      <c r="U781" s="6">
        <f>SUMIF(V$191:V$221,$D781,X$191:X$221)</f>
        <v>0</v>
      </c>
      <c r="V781" s="9"/>
      <c r="W781" s="10"/>
      <c r="X781" s="11"/>
      <c r="Y781" s="6">
        <f>SUMIF(Z$191:Z$221,$D781,AB$191:AB$221)</f>
        <v>0</v>
      </c>
      <c r="Z781" s="9"/>
      <c r="AA781" s="10"/>
      <c r="AB781" s="11"/>
      <c r="AC781" s="6">
        <f>SUMIF(AD$191:AD$221,$D781,AF$191:AF$221)</f>
        <v>0</v>
      </c>
      <c r="AD781" s="9"/>
      <c r="AE781" s="10"/>
      <c r="AF781" s="11"/>
      <c r="AG781" s="6">
        <f>SUMIF(AH$191:AH$221,$D781,AJ$191:AJ$221)</f>
        <v>0</v>
      </c>
      <c r="AH781" s="9"/>
      <c r="AI781" s="10"/>
      <c r="AJ781" s="11"/>
      <c r="AK781" s="6">
        <f>SUMIF(AL$191:AL$221,$D781,AN$191:AN$221)</f>
        <v>0</v>
      </c>
      <c r="AL781" s="9"/>
      <c r="AM781" s="10"/>
      <c r="AN781" s="11"/>
      <c r="AO781" s="6">
        <f>SUMIF(AP$191:AP$221,$D781,AR$191:AR$221)</f>
        <v>0</v>
      </c>
      <c r="AP781" s="9"/>
      <c r="AQ781" s="10"/>
      <c r="AR781" s="11"/>
      <c r="AS781" s="6">
        <f>SUMIF(AT$191:AT$221,$D781,AV$191:AV$221)</f>
        <v>0</v>
      </c>
      <c r="AT781" s="9"/>
      <c r="AU781" s="10"/>
      <c r="AV781" s="11"/>
      <c r="AW781" s="6">
        <f>SUMIF(AX$191:AX$221,$D781,AZ$191:AZ$221)</f>
        <v>0</v>
      </c>
      <c r="AX781" s="9"/>
      <c r="AY781" s="10"/>
      <c r="AZ781" s="11"/>
      <c r="BA781" s="6">
        <f>SUMIF(BB$191:BB$221,$D781,BD$191:BD$221)</f>
        <v>0</v>
      </c>
      <c r="BB781" s="9"/>
      <c r="BC781" s="10"/>
      <c r="BD781" s="11"/>
      <c r="BE781" s="6">
        <f>SUMIF(BF$191:BF$221,$D781,BH$191:BH$221)</f>
        <v>0</v>
      </c>
      <c r="BF781" s="9"/>
      <c r="BG781" s="10"/>
      <c r="BH781" s="11"/>
      <c r="BI781" s="6">
        <f>SUMIF(BJ$191:BJ$221,$D781,BL$191:BL$221)</f>
        <v>0</v>
      </c>
      <c r="BJ781" s="9"/>
      <c r="BK781" s="10"/>
      <c r="BL781" s="11"/>
      <c r="BM781" s="6">
        <f>SUMIF(BN$191:BN$221,$D781,BP$191:BP$221)</f>
        <v>0</v>
      </c>
      <c r="BN781" s="9"/>
      <c r="BO781" s="10"/>
      <c r="BP781" s="11"/>
      <c r="BQ781" s="6">
        <f>SUMIF(BR$191:BR$221,$D781,BT$191:BT$221)</f>
        <v>0</v>
      </c>
      <c r="BR781" s="9"/>
      <c r="BS781" s="10"/>
      <c r="BT781" s="11"/>
      <c r="BU781" s="6">
        <f>SUMIF(BV$191:BV$221,$D781,BX$191:BX$221)</f>
        <v>0</v>
      </c>
      <c r="BV781" s="9"/>
      <c r="BW781" s="10"/>
      <c r="BX781" s="11"/>
      <c r="BY781" s="6">
        <f>SUMIF(BZ$191:BZ$221,$D781,CB$191:CB$221)</f>
        <v>0</v>
      </c>
      <c r="BZ781" s="9"/>
      <c r="CA781" s="10"/>
      <c r="CB781" s="11"/>
      <c r="CC781" s="6">
        <f>SUMIF(CD$191:CD$221,$D781,CF$191:CF$221)</f>
        <v>0</v>
      </c>
      <c r="CD781" s="9"/>
      <c r="CE781" s="10"/>
      <c r="CF781" s="11"/>
      <c r="CG781" s="6">
        <f>SUMIF(CH$191:CH$221,$D781,CJ$191:CJ$221)</f>
        <v>0</v>
      </c>
      <c r="CH781" s="9"/>
      <c r="CI781" s="10"/>
      <c r="CJ781" s="11"/>
      <c r="CK781" s="6">
        <f>SUMIF(CL$191:CL$221,$D781,CN$191:CN$221)</f>
        <v>0</v>
      </c>
      <c r="CL781" s="9"/>
      <c r="CM781" s="10"/>
      <c r="CN781" s="11"/>
      <c r="CO781" s="6">
        <f>SUMIF(CP$191:CP$221,$D781,CR$191:CR$221)</f>
        <v>0</v>
      </c>
      <c r="CP781" s="9"/>
      <c r="CQ781" s="10"/>
      <c r="CR781" s="11"/>
      <c r="CS781" s="6">
        <f>SUMIF(CT$191:CT$221,$D781,CV$191:CV$221)</f>
        <v>0</v>
      </c>
      <c r="CT781" s="9"/>
      <c r="CU781" s="10"/>
      <c r="CV781" s="11"/>
      <c r="CW781" s="6">
        <f>SUMIF(CX$191:CX$221,$D781,CZ$191:CZ$221)</f>
        <v>0</v>
      </c>
      <c r="CX781" s="9"/>
      <c r="CY781" s="10"/>
      <c r="CZ781" s="11"/>
      <c r="DA781" s="6">
        <f>SUMIF(DB$191:DB$221,$D781,DD$191:DD$221)</f>
        <v>0</v>
      </c>
      <c r="DB781" s="9"/>
      <c r="DC781" s="10"/>
      <c r="DD781" s="11"/>
      <c r="DE781" s="6">
        <f>SUMIF(DF$191:DF$221,$D781,DH$191:DH$221)</f>
        <v>0</v>
      </c>
      <c r="DF781" s="9"/>
      <c r="DG781" s="10"/>
      <c r="DH781" s="11"/>
      <c r="DI781" s="6">
        <f>SUMIF(DJ$191:DJ$221,$D781,DL$191:DL$221)</f>
        <v>0</v>
      </c>
      <c r="DJ781" s="9"/>
      <c r="DK781" s="10"/>
      <c r="DL781" s="11"/>
      <c r="DM781" s="6">
        <f>SUMIF(DN$191:DN$221,$D781,DP$191:DP$221)</f>
        <v>0</v>
      </c>
      <c r="DN781" s="9"/>
      <c r="DO781" s="10"/>
      <c r="DP781" s="11"/>
      <c r="DQ781" s="6">
        <f>SUMIF(DR$191:DR$221,$D781,DT$191:DT$221)</f>
        <v>0</v>
      </c>
      <c r="DR781" s="9"/>
      <c r="DS781" s="10"/>
      <c r="DT781" s="11"/>
      <c r="DU781" s="6">
        <f>SUMIF(DV$191:DV$221,$D781,DX$191:DX$221)</f>
        <v>0</v>
      </c>
      <c r="DV781" s="9"/>
      <c r="DW781" s="10"/>
      <c r="DX781" s="11"/>
      <c r="DY781" s="6">
        <f>SUMIF(DZ$191:DZ$221,$D781,EB$191:EB$221)</f>
        <v>0</v>
      </c>
      <c r="DZ781" s="9"/>
      <c r="EA781" s="10"/>
      <c r="EB781" s="11"/>
      <c r="EC781" s="6">
        <f>SUMIF(ED$191:ED$221,$D781,EF$191:EF$221)</f>
        <v>0</v>
      </c>
      <c r="ED781" s="9"/>
      <c r="EE781" s="10"/>
      <c r="EF781" s="11"/>
      <c r="EG781" s="6">
        <f>SUMIF(EH$191:EH$221,$D781,EJ$191:EJ$221)</f>
        <v>0</v>
      </c>
      <c r="EH781" s="9"/>
      <c r="EI781" s="10"/>
      <c r="EJ781" s="11"/>
      <c r="EK781" s="6">
        <f>SUMIF(EL$191:EL$221,$D781,EN$191:EN$221)</f>
        <v>0</v>
      </c>
      <c r="EL781" s="9"/>
      <c r="EM781" s="10"/>
      <c r="EN781" s="11"/>
      <c r="EO781" s="6">
        <f>SUMIF(EP$191:EP$221,$D781,ER$191:ER$221)</f>
        <v>0</v>
      </c>
      <c r="EP781" s="9"/>
      <c r="EQ781" s="10"/>
      <c r="ER781" s="11"/>
      <c r="ES781" s="6">
        <f>SUMIF(ET$191:ET$221,$D781,EV$191:EV$221)</f>
        <v>0</v>
      </c>
      <c r="ET781" s="9"/>
      <c r="EU781" s="10"/>
      <c r="EV781" s="11"/>
      <c r="EW781" s="6">
        <f>SUMIF(EX$191:EX$221,$D781,EZ$191:EZ$221)</f>
        <v>0</v>
      </c>
      <c r="EX781" s="9"/>
      <c r="EY781" s="10"/>
      <c r="EZ781" s="11"/>
      <c r="FA781" s="6">
        <f>SUMIF(FB$191:FB$221,$D781,FD$191:FD$221)</f>
        <v>0</v>
      </c>
      <c r="FB781" s="9"/>
      <c r="FC781" s="10"/>
      <c r="FD781" s="11"/>
      <c r="FE781" s="6">
        <f>SUMIF(FF$191:FF$221,$D781,FH$191:FH$221)</f>
        <v>0</v>
      </c>
      <c r="FF781" s="9"/>
      <c r="FG781" s="10"/>
      <c r="FH781" s="11"/>
      <c r="FI781" s="6">
        <f>SUMIF(FJ$191:FJ$221,$D781,FL$191:FL$221)</f>
        <v>0</v>
      </c>
      <c r="FJ781" s="9"/>
      <c r="FK781" s="10"/>
      <c r="FL781" s="11"/>
      <c r="FM781" s="6">
        <f>SUMIF(FN$191:FN$221,$D781,FP$191:FP$221)</f>
        <v>0</v>
      </c>
      <c r="FN781" s="9"/>
      <c r="FO781" s="10"/>
      <c r="FP781" s="11"/>
      <c r="FQ781" s="6">
        <f>SUMIF(FR$191:FR$221,$D781,FT$191:FT$221)</f>
        <v>0</v>
      </c>
      <c r="FR781" s="9"/>
      <c r="FS781" s="10"/>
      <c r="FT781" s="11"/>
      <c r="FU781" s="6">
        <f>SUMIF(FV$191:FV$221,$D781,FX$191:FX$221)</f>
        <v>0</v>
      </c>
      <c r="FV781" s="9"/>
      <c r="FW781" s="10"/>
      <c r="FX781" s="11"/>
      <c r="FY781" s="6">
        <f>SUMIF(FZ$191:FZ$221,$D781,GB$191:GB$221)</f>
        <v>0</v>
      </c>
      <c r="FZ781" s="9"/>
      <c r="GA781" s="10"/>
      <c r="GB781" s="11"/>
      <c r="GC781" s="6">
        <f>SUMIF(GD$191:GD$221,$D781,GF$191:GF$221)</f>
        <v>0</v>
      </c>
      <c r="GD781" s="9"/>
      <c r="GE781" s="10"/>
      <c r="GF781" s="11"/>
      <c r="GG781" s="6">
        <f>SUMIF(GH$191:GH$221,$D781,GJ$191:GJ$221)</f>
        <v>0</v>
      </c>
      <c r="GH781" s="9"/>
      <c r="GI781" s="10"/>
      <c r="GJ781" s="11"/>
      <c r="GK781" s="6">
        <f>SUMIF(GL$191:GL$221,$D781,GN$191:GN$221)</f>
        <v>0</v>
      </c>
      <c r="GL781" s="9"/>
      <c r="GM781" s="10"/>
      <c r="GN781" s="11"/>
      <c r="GO781" s="6">
        <f>SUMIF(GP$191:GP$221,$D781,GR$191:GR$221)</f>
        <v>0</v>
      </c>
      <c r="GP781" s="9"/>
      <c r="GQ781" s="10"/>
      <c r="GR781" s="11"/>
      <c r="GS781" s="6">
        <f>SUMIF(GT$191:GT$221,$D781,GV$191:GV$221)</f>
        <v>0</v>
      </c>
      <c r="GT781" s="9"/>
      <c r="GU781" s="10"/>
      <c r="GV781" s="20"/>
      <c r="GW781" s="19">
        <f t="shared" si="18"/>
        <v>0</v>
      </c>
      <c r="GX781" s="472"/>
      <c r="GY781" s="473"/>
    </row>
    <row r="782" spans="1:207" ht="30.75" customHeight="1">
      <c r="A782" s="210" t="s">
        <v>82</v>
      </c>
      <c r="B782" s="470"/>
      <c r="C782" s="449" t="s">
        <v>535</v>
      </c>
      <c r="D782" s="445" t="s">
        <v>489</v>
      </c>
      <c r="E782" s="206">
        <f>SUMIF(F$222:F$252,$D782,H$222:H$252)</f>
        <v>0</v>
      </c>
      <c r="F782" s="9"/>
      <c r="G782" s="10"/>
      <c r="H782" s="11"/>
      <c r="I782" s="6">
        <f>SUMIF(J$222:J$252,$D782,L$222:L$252)</f>
        <v>0</v>
      </c>
      <c r="J782" s="9"/>
      <c r="K782" s="10"/>
      <c r="L782" s="11"/>
      <c r="M782" s="6">
        <f>SUMIF(N$222:N$252,$D782,P$222:P$252)</f>
        <v>0</v>
      </c>
      <c r="N782" s="9"/>
      <c r="O782" s="10"/>
      <c r="P782" s="11"/>
      <c r="Q782" s="6">
        <f>SUMIF(R$222:R$252,$D782,T$222:T$252)</f>
        <v>0</v>
      </c>
      <c r="R782" s="9"/>
      <c r="S782" s="10"/>
      <c r="T782" s="11"/>
      <c r="U782" s="6">
        <f>SUMIF(V$222:V$252,$D782,X$222:X$252)</f>
        <v>0</v>
      </c>
      <c r="V782" s="9"/>
      <c r="W782" s="10"/>
      <c r="X782" s="11"/>
      <c r="Y782" s="6">
        <f>SUMIF(Z$222:Z$252,$D782,AB$222:AB$252)</f>
        <v>0</v>
      </c>
      <c r="Z782" s="9"/>
      <c r="AA782" s="10"/>
      <c r="AB782" s="11"/>
      <c r="AC782" s="6">
        <f>SUMIF(AD$222:AD$252,$D782,AF$222:AF$252)</f>
        <v>0</v>
      </c>
      <c r="AD782" s="9"/>
      <c r="AE782" s="10"/>
      <c r="AF782" s="11"/>
      <c r="AG782" s="6">
        <f>SUMIF(AH$222:AH$252,$D782,AJ$222:AJ$252)</f>
        <v>0</v>
      </c>
      <c r="AH782" s="9"/>
      <c r="AI782" s="10"/>
      <c r="AJ782" s="11"/>
      <c r="AK782" s="6">
        <f>SUMIF(AL$222:AL$252,$D782,AN$222:AN$252)</f>
        <v>0</v>
      </c>
      <c r="AL782" s="9"/>
      <c r="AM782" s="10"/>
      <c r="AN782" s="11"/>
      <c r="AO782" s="6">
        <f>SUMIF(AP$222:AP$252,$D782,AR$222:AR$252)</f>
        <v>0</v>
      </c>
      <c r="AP782" s="9"/>
      <c r="AQ782" s="10"/>
      <c r="AR782" s="11"/>
      <c r="AS782" s="6">
        <f>SUMIF(AT$222:AT$252,$D782,AV$222:AV$252)</f>
        <v>0</v>
      </c>
      <c r="AT782" s="9"/>
      <c r="AU782" s="10"/>
      <c r="AV782" s="11"/>
      <c r="AW782" s="6">
        <f>SUMIF(AX$222:AX$252,$D782,AZ$222:AZ$252)</f>
        <v>0</v>
      </c>
      <c r="AX782" s="9"/>
      <c r="AY782" s="10"/>
      <c r="AZ782" s="11"/>
      <c r="BA782" s="6">
        <f>SUMIF(BB$222:BB$252,$D782,BD$222:BD$252)</f>
        <v>0</v>
      </c>
      <c r="BB782" s="9"/>
      <c r="BC782" s="10"/>
      <c r="BD782" s="11"/>
      <c r="BE782" s="6">
        <f>SUMIF(BF$222:BF$252,$D782,BH$222:BH$252)</f>
        <v>0</v>
      </c>
      <c r="BF782" s="9"/>
      <c r="BG782" s="10"/>
      <c r="BH782" s="11"/>
      <c r="BI782" s="6">
        <f>SUMIF(BJ$222:BJ$252,$D782,BL$222:BL$252)</f>
        <v>0</v>
      </c>
      <c r="BJ782" s="9"/>
      <c r="BK782" s="10"/>
      <c r="BL782" s="11"/>
      <c r="BM782" s="6">
        <f>SUMIF(BN$222:BN$252,$D782,BP$222:BP$252)</f>
        <v>0</v>
      </c>
      <c r="BN782" s="9"/>
      <c r="BO782" s="10"/>
      <c r="BP782" s="11"/>
      <c r="BQ782" s="6">
        <f>SUMIF(BR$222:BR$252,$D782,BT$222:BT$252)</f>
        <v>0</v>
      </c>
      <c r="BR782" s="9"/>
      <c r="BS782" s="10"/>
      <c r="BT782" s="11"/>
      <c r="BU782" s="6">
        <f>SUMIF(BV$222:BV$252,$D782,BX$222:BX$252)</f>
        <v>0</v>
      </c>
      <c r="BV782" s="9"/>
      <c r="BW782" s="10"/>
      <c r="BX782" s="11"/>
      <c r="BY782" s="6">
        <f>SUMIF(BZ$222:BZ$252,$D782,CB$222:CB$252)</f>
        <v>0</v>
      </c>
      <c r="BZ782" s="9"/>
      <c r="CA782" s="10"/>
      <c r="CB782" s="11"/>
      <c r="CC782" s="6">
        <f>SUMIF(CD$222:CD$252,$D782,CF$222:CF$252)</f>
        <v>0</v>
      </c>
      <c r="CD782" s="9"/>
      <c r="CE782" s="10"/>
      <c r="CF782" s="11"/>
      <c r="CG782" s="6">
        <f>SUMIF(CH$222:CH$252,$D782,CJ$222:CJ$252)</f>
        <v>0</v>
      </c>
      <c r="CH782" s="9"/>
      <c r="CI782" s="10"/>
      <c r="CJ782" s="11"/>
      <c r="CK782" s="6">
        <f>SUMIF(CL$222:CL$252,$D782,CN$222:CN$252)</f>
        <v>0</v>
      </c>
      <c r="CL782" s="9"/>
      <c r="CM782" s="10"/>
      <c r="CN782" s="11"/>
      <c r="CO782" s="6">
        <f>SUMIF(CP$222:CP$252,$D782,CR$222:CR$252)</f>
        <v>0</v>
      </c>
      <c r="CP782" s="9"/>
      <c r="CQ782" s="10"/>
      <c r="CR782" s="11"/>
      <c r="CS782" s="6">
        <f>SUMIF(CT$222:CT$252,$D782,CV$222:CV$252)</f>
        <v>0</v>
      </c>
      <c r="CT782" s="9"/>
      <c r="CU782" s="10"/>
      <c r="CV782" s="11"/>
      <c r="CW782" s="6">
        <f>SUMIF(CX$222:CX$252,$D782,CZ$222:CZ$252)</f>
        <v>0</v>
      </c>
      <c r="CX782" s="9"/>
      <c r="CY782" s="10"/>
      <c r="CZ782" s="11"/>
      <c r="DA782" s="6">
        <f>SUMIF(DB$222:DB$252,$D782,DD$222:DD$252)</f>
        <v>0</v>
      </c>
      <c r="DB782" s="9"/>
      <c r="DC782" s="10"/>
      <c r="DD782" s="11"/>
      <c r="DE782" s="6">
        <f>SUMIF(DF$222:DF$252,$D782,DH$222:DH$252)</f>
        <v>0</v>
      </c>
      <c r="DF782" s="9"/>
      <c r="DG782" s="10"/>
      <c r="DH782" s="11"/>
      <c r="DI782" s="6">
        <f>SUMIF(DJ$222:DJ$252,$D782,DL$222:DL$252)</f>
        <v>0</v>
      </c>
      <c r="DJ782" s="9"/>
      <c r="DK782" s="10"/>
      <c r="DL782" s="11"/>
      <c r="DM782" s="6">
        <f>SUMIF(DN$222:DN$252,$D782,DP$222:DP$252)</f>
        <v>0</v>
      </c>
      <c r="DN782" s="9"/>
      <c r="DO782" s="10"/>
      <c r="DP782" s="11"/>
      <c r="DQ782" s="6">
        <f>SUMIF(DR$222:DR$252,$D782,DT$222:DT$252)</f>
        <v>0</v>
      </c>
      <c r="DR782" s="9"/>
      <c r="DS782" s="10"/>
      <c r="DT782" s="11"/>
      <c r="DU782" s="6">
        <f>SUMIF(DV$222:DV$252,$D782,DX$222:DX$252)</f>
        <v>0</v>
      </c>
      <c r="DV782" s="9"/>
      <c r="DW782" s="10"/>
      <c r="DX782" s="11"/>
      <c r="DY782" s="6">
        <f>SUMIF(DZ$222:DZ$252,$D782,EB$222:EB$252)</f>
        <v>0</v>
      </c>
      <c r="DZ782" s="9"/>
      <c r="EA782" s="10"/>
      <c r="EB782" s="11"/>
      <c r="EC782" s="6">
        <f>SUMIF(ED$222:ED$252,$D782,EF$222:EF$252)</f>
        <v>0</v>
      </c>
      <c r="ED782" s="9"/>
      <c r="EE782" s="10"/>
      <c r="EF782" s="11"/>
      <c r="EG782" s="6">
        <f>SUMIF(EH$222:EH$252,$D782,EJ$222:EJ$252)</f>
        <v>0</v>
      </c>
      <c r="EH782" s="9"/>
      <c r="EI782" s="10"/>
      <c r="EJ782" s="11"/>
      <c r="EK782" s="6">
        <f>SUMIF(EL$222:EL$252,$D782,EN$222:EN$252)</f>
        <v>0</v>
      </c>
      <c r="EL782" s="9"/>
      <c r="EM782" s="10"/>
      <c r="EN782" s="11"/>
      <c r="EO782" s="6">
        <f>SUMIF(EP$222:EP$252,$D782,ER$222:ER$252)</f>
        <v>0</v>
      </c>
      <c r="EP782" s="9"/>
      <c r="EQ782" s="10"/>
      <c r="ER782" s="11"/>
      <c r="ES782" s="6">
        <f>SUMIF(ET$222:ET$252,$D782,EV$222:EV$252)</f>
        <v>0</v>
      </c>
      <c r="ET782" s="9"/>
      <c r="EU782" s="10"/>
      <c r="EV782" s="11"/>
      <c r="EW782" s="6">
        <f>SUMIF(EX$222:EX$252,$D782,EZ$222:EZ$252)</f>
        <v>0</v>
      </c>
      <c r="EX782" s="9"/>
      <c r="EY782" s="10"/>
      <c r="EZ782" s="11"/>
      <c r="FA782" s="6">
        <f>SUMIF(FB$222:FB$252,$D782,FD$222:FD$252)</f>
        <v>0</v>
      </c>
      <c r="FB782" s="9"/>
      <c r="FC782" s="10"/>
      <c r="FD782" s="11"/>
      <c r="FE782" s="6">
        <f>SUMIF(FF$222:FF$252,$D782,FH$222:FH$252)</f>
        <v>0</v>
      </c>
      <c r="FF782" s="9"/>
      <c r="FG782" s="10"/>
      <c r="FH782" s="11"/>
      <c r="FI782" s="6">
        <f>SUMIF(FJ$222:FJ$252,$D782,FL$222:FL$252)</f>
        <v>0</v>
      </c>
      <c r="FJ782" s="9"/>
      <c r="FK782" s="10"/>
      <c r="FL782" s="11"/>
      <c r="FM782" s="6">
        <f>SUMIF(FN$222:FN$252,$D782,FP$222:FP$252)</f>
        <v>0</v>
      </c>
      <c r="FN782" s="9"/>
      <c r="FO782" s="10"/>
      <c r="FP782" s="11"/>
      <c r="FQ782" s="6">
        <f>SUMIF(FR$222:FR$252,$D782,FT$222:FT$252)</f>
        <v>0</v>
      </c>
      <c r="FR782" s="9"/>
      <c r="FS782" s="10"/>
      <c r="FT782" s="11"/>
      <c r="FU782" s="6">
        <f>SUMIF(FV$222:FV$252,$D782,FX$222:FX$252)</f>
        <v>0</v>
      </c>
      <c r="FV782" s="9"/>
      <c r="FW782" s="10"/>
      <c r="FX782" s="11"/>
      <c r="FY782" s="6">
        <f>SUMIF(FZ$222:FZ$252,$D782,GB$222:GB$252)</f>
        <v>0</v>
      </c>
      <c r="FZ782" s="9"/>
      <c r="GA782" s="10"/>
      <c r="GB782" s="11"/>
      <c r="GC782" s="6">
        <f>SUMIF(GD$222:GD$252,$D782,GF$222:GF$252)</f>
        <v>0</v>
      </c>
      <c r="GD782" s="9"/>
      <c r="GE782" s="10"/>
      <c r="GF782" s="11"/>
      <c r="GG782" s="6">
        <f>SUMIF(GH$222:GH$252,$D782,GJ$222:GJ$252)</f>
        <v>0</v>
      </c>
      <c r="GH782" s="9"/>
      <c r="GI782" s="10"/>
      <c r="GJ782" s="11"/>
      <c r="GK782" s="6">
        <f>SUMIF(GL$222:GL$252,$D782,GN$222:GN$252)</f>
        <v>0</v>
      </c>
      <c r="GL782" s="9"/>
      <c r="GM782" s="10"/>
      <c r="GN782" s="11"/>
      <c r="GO782" s="6">
        <f>SUMIF(GP$222:GP$252,$D782,GR$222:GR$252)</f>
        <v>0</v>
      </c>
      <c r="GP782" s="9"/>
      <c r="GQ782" s="10"/>
      <c r="GR782" s="11"/>
      <c r="GS782" s="6">
        <f>SUMIF(GT$222:GT$252,$D782,GV$222:GV$252)</f>
        <v>0</v>
      </c>
      <c r="GT782" s="9"/>
      <c r="GU782" s="10"/>
      <c r="GV782" s="20"/>
      <c r="GW782" s="19">
        <f t="shared" si="18"/>
        <v>0</v>
      </c>
      <c r="GX782" s="472"/>
      <c r="GY782" s="473"/>
    </row>
    <row r="783" spans="1:207" ht="30.75" customHeight="1">
      <c r="A783" s="210" t="s">
        <v>83</v>
      </c>
      <c r="B783" s="470"/>
      <c r="C783" s="449" t="s">
        <v>535</v>
      </c>
      <c r="D783" s="445" t="s">
        <v>489</v>
      </c>
      <c r="E783" s="206">
        <f>SUMIF(F$253:F$283,$D783,H$253:H$283)</f>
        <v>0</v>
      </c>
      <c r="F783" s="9"/>
      <c r="G783" s="10"/>
      <c r="H783" s="11"/>
      <c r="I783" s="6">
        <f>SUMIF(J$253:J$283,$D783,L$253:L$283)</f>
        <v>0</v>
      </c>
      <c r="J783" s="9"/>
      <c r="K783" s="10"/>
      <c r="L783" s="11"/>
      <c r="M783" s="6">
        <f>SUMIF(N$253:N$283,$D783,P$253:P$283)</f>
        <v>0</v>
      </c>
      <c r="N783" s="9"/>
      <c r="O783" s="10"/>
      <c r="P783" s="11"/>
      <c r="Q783" s="6">
        <f>SUMIF(R$253:R$283,$D783,T$253:T$283)</f>
        <v>0</v>
      </c>
      <c r="R783" s="9"/>
      <c r="S783" s="10"/>
      <c r="T783" s="11"/>
      <c r="U783" s="6">
        <f>SUMIF(V$253:V$283,$D783,X$253:X$283)</f>
        <v>0</v>
      </c>
      <c r="V783" s="9"/>
      <c r="W783" s="10"/>
      <c r="X783" s="11"/>
      <c r="Y783" s="6">
        <f>SUMIF(Z$253:Z$283,$D783,AB$253:AB$283)</f>
        <v>0</v>
      </c>
      <c r="Z783" s="9"/>
      <c r="AA783" s="10"/>
      <c r="AB783" s="11"/>
      <c r="AC783" s="6">
        <f>SUMIF(AD$253:AD$283,$D783,AF$253:AF$283)</f>
        <v>0</v>
      </c>
      <c r="AD783" s="9"/>
      <c r="AE783" s="10"/>
      <c r="AF783" s="11"/>
      <c r="AG783" s="6">
        <f>SUMIF(AH$253:AH$283,$D783,AJ$253:AJ$283)</f>
        <v>0</v>
      </c>
      <c r="AH783" s="9"/>
      <c r="AI783" s="10"/>
      <c r="AJ783" s="11"/>
      <c r="AK783" s="6">
        <f>SUMIF(AL$253:AL$283,$D783,AN$253:AN$283)</f>
        <v>0</v>
      </c>
      <c r="AL783" s="9"/>
      <c r="AM783" s="10"/>
      <c r="AN783" s="11"/>
      <c r="AO783" s="6">
        <f>SUMIF(AP$253:AP$283,$D783,AR$253:AR$283)</f>
        <v>0</v>
      </c>
      <c r="AP783" s="9"/>
      <c r="AQ783" s="10"/>
      <c r="AR783" s="11"/>
      <c r="AS783" s="6">
        <f>SUMIF(AT$253:AT$283,$D783,AV$253:AV$283)</f>
        <v>0</v>
      </c>
      <c r="AT783" s="9"/>
      <c r="AU783" s="10"/>
      <c r="AV783" s="11"/>
      <c r="AW783" s="6">
        <f>SUMIF(AX$253:AX$283,$D783,AZ$253:AZ$283)</f>
        <v>0</v>
      </c>
      <c r="AX783" s="9"/>
      <c r="AY783" s="10"/>
      <c r="AZ783" s="11"/>
      <c r="BA783" s="6">
        <f>SUMIF(BB$253:BB$283,$D783,BD$253:BD$283)</f>
        <v>0</v>
      </c>
      <c r="BB783" s="9"/>
      <c r="BC783" s="10"/>
      <c r="BD783" s="11"/>
      <c r="BE783" s="6">
        <f>SUMIF(BF$253:BF$283,$D783,BH$253:BH$283)</f>
        <v>0</v>
      </c>
      <c r="BF783" s="9"/>
      <c r="BG783" s="10"/>
      <c r="BH783" s="11"/>
      <c r="BI783" s="6">
        <f>SUMIF(BJ$253:BJ$283,$D783,BL$253:BL$283)</f>
        <v>0</v>
      </c>
      <c r="BJ783" s="9"/>
      <c r="BK783" s="10"/>
      <c r="BL783" s="11"/>
      <c r="BM783" s="6">
        <f>SUMIF(BN$253:BN$283,$D783,BP$253:BP$283)</f>
        <v>0</v>
      </c>
      <c r="BN783" s="9"/>
      <c r="BO783" s="10"/>
      <c r="BP783" s="11"/>
      <c r="BQ783" s="6">
        <f>SUMIF(BR$253:BR$283,$D783,BT$253:BT$283)</f>
        <v>0</v>
      </c>
      <c r="BR783" s="9"/>
      <c r="BS783" s="10"/>
      <c r="BT783" s="11"/>
      <c r="BU783" s="6">
        <f>SUMIF(BV$253:BV$283,$D783,BX$253:BX$283)</f>
        <v>0</v>
      </c>
      <c r="BV783" s="9"/>
      <c r="BW783" s="10"/>
      <c r="BX783" s="11"/>
      <c r="BY783" s="6">
        <f>SUMIF(BZ$253:BZ$283,$D783,CB$253:CB$283)</f>
        <v>0</v>
      </c>
      <c r="BZ783" s="9"/>
      <c r="CA783" s="10"/>
      <c r="CB783" s="11"/>
      <c r="CC783" s="6">
        <f>SUMIF(CD$253:CD$283,$D783,CF$253:CF$283)</f>
        <v>0</v>
      </c>
      <c r="CD783" s="9"/>
      <c r="CE783" s="10"/>
      <c r="CF783" s="11"/>
      <c r="CG783" s="6">
        <f>SUMIF(CH$253:CH$283,$D783,CJ$253:CJ$283)</f>
        <v>0</v>
      </c>
      <c r="CH783" s="9"/>
      <c r="CI783" s="10"/>
      <c r="CJ783" s="11"/>
      <c r="CK783" s="6">
        <f>SUMIF(CL$253:CL$283,$D783,CN$253:CN$283)</f>
        <v>0</v>
      </c>
      <c r="CL783" s="9"/>
      <c r="CM783" s="10"/>
      <c r="CN783" s="11"/>
      <c r="CO783" s="6">
        <f>SUMIF(CP$253:CP$283,$D783,CR$253:CR$283)</f>
        <v>0</v>
      </c>
      <c r="CP783" s="9"/>
      <c r="CQ783" s="10"/>
      <c r="CR783" s="11"/>
      <c r="CS783" s="6">
        <f>SUMIF(CT$253:CT$283,$D783,CV$253:CV$283)</f>
        <v>0</v>
      </c>
      <c r="CT783" s="9"/>
      <c r="CU783" s="10"/>
      <c r="CV783" s="11"/>
      <c r="CW783" s="6">
        <f>SUMIF(CX$253:CX$283,$D783,CZ$253:CZ$283)</f>
        <v>0</v>
      </c>
      <c r="CX783" s="9"/>
      <c r="CY783" s="10"/>
      <c r="CZ783" s="11"/>
      <c r="DA783" s="6">
        <f>SUMIF(DB$253:DB$283,$D783,DD$253:DD$283)</f>
        <v>0</v>
      </c>
      <c r="DB783" s="9"/>
      <c r="DC783" s="10"/>
      <c r="DD783" s="11"/>
      <c r="DE783" s="6">
        <f>SUMIF(DF$253:DF$283,$D783,DH$253:DH$283)</f>
        <v>0</v>
      </c>
      <c r="DF783" s="9"/>
      <c r="DG783" s="10"/>
      <c r="DH783" s="11"/>
      <c r="DI783" s="6">
        <f>SUMIF(DJ$253:DJ$283,$D783,DL$253:DL$283)</f>
        <v>0</v>
      </c>
      <c r="DJ783" s="9"/>
      <c r="DK783" s="10"/>
      <c r="DL783" s="11"/>
      <c r="DM783" s="6">
        <f>SUMIF(DN$253:DN$283,$D783,DP$253:DP$283)</f>
        <v>0</v>
      </c>
      <c r="DN783" s="9"/>
      <c r="DO783" s="10"/>
      <c r="DP783" s="11"/>
      <c r="DQ783" s="6">
        <f>SUMIF(DR$253:DR$283,$D783,DT$253:DT$283)</f>
        <v>0</v>
      </c>
      <c r="DR783" s="9"/>
      <c r="DS783" s="10"/>
      <c r="DT783" s="11"/>
      <c r="DU783" s="6">
        <f>SUMIF(DV$253:DV$283,$D783,DX$253:DX$283)</f>
        <v>0</v>
      </c>
      <c r="DV783" s="9"/>
      <c r="DW783" s="10"/>
      <c r="DX783" s="11"/>
      <c r="DY783" s="6">
        <f>SUMIF(DZ$253:DZ$283,$D783,EB$253:EB$283)</f>
        <v>0</v>
      </c>
      <c r="DZ783" s="9"/>
      <c r="EA783" s="10"/>
      <c r="EB783" s="11"/>
      <c r="EC783" s="6">
        <f>SUMIF(ED$253:ED$283,$D783,EF$253:EF$283)</f>
        <v>0</v>
      </c>
      <c r="ED783" s="9"/>
      <c r="EE783" s="10"/>
      <c r="EF783" s="11"/>
      <c r="EG783" s="6">
        <f>SUMIF(EH$253:EH$283,$D783,EJ$253:EJ$283)</f>
        <v>0</v>
      </c>
      <c r="EH783" s="9"/>
      <c r="EI783" s="10"/>
      <c r="EJ783" s="11"/>
      <c r="EK783" s="6">
        <f>SUMIF(EL$253:EL$283,$D783,EN$253:EN$283)</f>
        <v>0</v>
      </c>
      <c r="EL783" s="9"/>
      <c r="EM783" s="10"/>
      <c r="EN783" s="11"/>
      <c r="EO783" s="6">
        <f>SUMIF(EP$253:EP$283,$D783,ER$253:ER$283)</f>
        <v>0</v>
      </c>
      <c r="EP783" s="9"/>
      <c r="EQ783" s="10"/>
      <c r="ER783" s="11"/>
      <c r="ES783" s="6">
        <f>SUMIF(ET$253:ET$283,$D783,EV$253:EV$283)</f>
        <v>0</v>
      </c>
      <c r="ET783" s="9"/>
      <c r="EU783" s="10"/>
      <c r="EV783" s="11"/>
      <c r="EW783" s="6">
        <f>SUMIF(EX$253:EX$283,$D783,EZ$253:EZ$283)</f>
        <v>0</v>
      </c>
      <c r="EX783" s="9"/>
      <c r="EY783" s="10"/>
      <c r="EZ783" s="11"/>
      <c r="FA783" s="6">
        <f>SUMIF(FB$253:FB$283,$D783,FD$253:FD$283)</f>
        <v>0</v>
      </c>
      <c r="FB783" s="9"/>
      <c r="FC783" s="10"/>
      <c r="FD783" s="11"/>
      <c r="FE783" s="6">
        <f>SUMIF(FF$253:FF$283,$D783,FH$253:FH$283)</f>
        <v>0</v>
      </c>
      <c r="FF783" s="9"/>
      <c r="FG783" s="10"/>
      <c r="FH783" s="11"/>
      <c r="FI783" s="6">
        <f>SUMIF(FJ$253:FJ$283,$D783,FL$253:FL$283)</f>
        <v>0</v>
      </c>
      <c r="FJ783" s="9"/>
      <c r="FK783" s="10"/>
      <c r="FL783" s="11"/>
      <c r="FM783" s="6">
        <f>SUMIF(FN$253:FN$283,$D783,FP$253:FP$283)</f>
        <v>0</v>
      </c>
      <c r="FN783" s="9"/>
      <c r="FO783" s="10"/>
      <c r="FP783" s="11"/>
      <c r="FQ783" s="6">
        <f>SUMIF(FR$253:FR$283,$D783,FT$253:FT$283)</f>
        <v>0</v>
      </c>
      <c r="FR783" s="9"/>
      <c r="FS783" s="10"/>
      <c r="FT783" s="11"/>
      <c r="FU783" s="6">
        <f>SUMIF(FV$253:FV$283,$D783,FX$253:FX$283)</f>
        <v>0</v>
      </c>
      <c r="FV783" s="9"/>
      <c r="FW783" s="10"/>
      <c r="FX783" s="11"/>
      <c r="FY783" s="6">
        <f>SUMIF(FZ$253:FZ$283,$D783,GB$253:GB$283)</f>
        <v>0</v>
      </c>
      <c r="FZ783" s="9"/>
      <c r="GA783" s="10"/>
      <c r="GB783" s="11"/>
      <c r="GC783" s="6">
        <f>SUMIF(GD$253:GD$283,$D783,GF$253:GF$283)</f>
        <v>0</v>
      </c>
      <c r="GD783" s="9"/>
      <c r="GE783" s="10"/>
      <c r="GF783" s="11"/>
      <c r="GG783" s="6">
        <f>SUMIF(GH$253:GH$283,$D783,GJ$253:GJ$283)</f>
        <v>0</v>
      </c>
      <c r="GH783" s="9"/>
      <c r="GI783" s="10"/>
      <c r="GJ783" s="11"/>
      <c r="GK783" s="6">
        <f>SUMIF(GL$253:GL$283,$D783,GN$253:GN$283)</f>
        <v>0</v>
      </c>
      <c r="GL783" s="9"/>
      <c r="GM783" s="10"/>
      <c r="GN783" s="11"/>
      <c r="GO783" s="6">
        <f>SUMIF(GP$253:GP$283,$D783,GR$253:GR$283)</f>
        <v>0</v>
      </c>
      <c r="GP783" s="9"/>
      <c r="GQ783" s="10"/>
      <c r="GR783" s="11"/>
      <c r="GS783" s="6">
        <f>SUMIF(GT$253:GT$283,$D783,GV$253:GV$283)</f>
        <v>0</v>
      </c>
      <c r="GT783" s="9"/>
      <c r="GU783" s="10"/>
      <c r="GV783" s="20"/>
      <c r="GW783" s="19">
        <f t="shared" si="18"/>
        <v>0</v>
      </c>
      <c r="GX783" s="472"/>
      <c r="GY783" s="473"/>
    </row>
    <row r="784" spans="1:207" ht="30.75" customHeight="1">
      <c r="A784" s="210" t="s">
        <v>84</v>
      </c>
      <c r="B784" s="470"/>
      <c r="C784" s="449" t="s">
        <v>535</v>
      </c>
      <c r="D784" s="445" t="s">
        <v>489</v>
      </c>
      <c r="E784" s="206">
        <f>SUMIF(F$284:F$314,$D784,H$284:H$314)</f>
        <v>0</v>
      </c>
      <c r="F784" s="9"/>
      <c r="G784" s="10"/>
      <c r="H784" s="11"/>
      <c r="I784" s="6">
        <f>SUMIF(J$284:J$314,$D784,L$284:L$314)</f>
        <v>0</v>
      </c>
      <c r="J784" s="9"/>
      <c r="K784" s="10"/>
      <c r="L784" s="11"/>
      <c r="M784" s="6">
        <f>SUMIF(N$284:N$314,$D784,P$284:P$314)</f>
        <v>0</v>
      </c>
      <c r="N784" s="9"/>
      <c r="O784" s="10"/>
      <c r="P784" s="11"/>
      <c r="Q784" s="6">
        <f>SUMIF(R$284:R$314,$D784,T$284:T$314)</f>
        <v>0</v>
      </c>
      <c r="R784" s="9"/>
      <c r="S784" s="10"/>
      <c r="T784" s="11"/>
      <c r="U784" s="6">
        <f>SUMIF(V$284:V$314,$D784,X$284:X$314)</f>
        <v>0</v>
      </c>
      <c r="V784" s="9"/>
      <c r="W784" s="10"/>
      <c r="X784" s="11"/>
      <c r="Y784" s="6">
        <f>SUMIF(Z$284:Z$314,$D784,AB$284:AB$314)</f>
        <v>0</v>
      </c>
      <c r="Z784" s="9"/>
      <c r="AA784" s="10"/>
      <c r="AB784" s="11"/>
      <c r="AC784" s="6">
        <f>SUMIF(AD$284:AD$314,$D784,AF$284:AF$314)</f>
        <v>0</v>
      </c>
      <c r="AD784" s="9"/>
      <c r="AE784" s="10"/>
      <c r="AF784" s="11"/>
      <c r="AG784" s="6">
        <f>SUMIF(AH$284:AH$314,$D784,AJ$284:AJ$314)</f>
        <v>0</v>
      </c>
      <c r="AH784" s="9"/>
      <c r="AI784" s="10"/>
      <c r="AJ784" s="11"/>
      <c r="AK784" s="6">
        <f>SUMIF(AL$284:AL$314,$D784,AN$284:AN$314)</f>
        <v>0</v>
      </c>
      <c r="AL784" s="9"/>
      <c r="AM784" s="10"/>
      <c r="AN784" s="11"/>
      <c r="AO784" s="6">
        <f>SUMIF(AP$284:AP$314,$D784,AR$284:AR$314)</f>
        <v>0</v>
      </c>
      <c r="AP784" s="9"/>
      <c r="AQ784" s="10"/>
      <c r="AR784" s="11"/>
      <c r="AS784" s="6">
        <f>SUMIF(AT$284:AT$314,$D784,AV$284:AV$314)</f>
        <v>0</v>
      </c>
      <c r="AT784" s="9"/>
      <c r="AU784" s="10"/>
      <c r="AV784" s="11"/>
      <c r="AW784" s="6">
        <f>SUMIF(AX$284:AX$314,$D784,AZ$284:AZ$314)</f>
        <v>0</v>
      </c>
      <c r="AX784" s="9"/>
      <c r="AY784" s="10"/>
      <c r="AZ784" s="11"/>
      <c r="BA784" s="6">
        <f>SUMIF(BB$284:BB$314,$D784,BD$284:BD$314)</f>
        <v>0</v>
      </c>
      <c r="BB784" s="9"/>
      <c r="BC784" s="10"/>
      <c r="BD784" s="11"/>
      <c r="BE784" s="6">
        <f>SUMIF(BF$284:BF$314,$D784,BH$284:BH$314)</f>
        <v>0</v>
      </c>
      <c r="BF784" s="9"/>
      <c r="BG784" s="10"/>
      <c r="BH784" s="11"/>
      <c r="BI784" s="6">
        <f>SUMIF(BJ$284:BJ$314,$D784,BL$284:BL$314)</f>
        <v>0</v>
      </c>
      <c r="BJ784" s="9"/>
      <c r="BK784" s="10"/>
      <c r="BL784" s="11"/>
      <c r="BM784" s="6">
        <f>SUMIF(BN$284:BN$314,$D784,BP$284:BP$314)</f>
        <v>0</v>
      </c>
      <c r="BN784" s="9"/>
      <c r="BO784" s="10"/>
      <c r="BP784" s="11"/>
      <c r="BQ784" s="6">
        <f>SUMIF(BR$284:BR$314,$D784,BT$284:BT$314)</f>
        <v>0</v>
      </c>
      <c r="BR784" s="9"/>
      <c r="BS784" s="10"/>
      <c r="BT784" s="11"/>
      <c r="BU784" s="6">
        <f>SUMIF(BV$284:BV$314,$D784,BX$284:BX$314)</f>
        <v>0</v>
      </c>
      <c r="BV784" s="9"/>
      <c r="BW784" s="10"/>
      <c r="BX784" s="11"/>
      <c r="BY784" s="6">
        <f>SUMIF(BZ$284:BZ$314,$D784,CB$284:CB$314)</f>
        <v>0</v>
      </c>
      <c r="BZ784" s="9"/>
      <c r="CA784" s="10"/>
      <c r="CB784" s="11"/>
      <c r="CC784" s="6">
        <f>SUMIF(CD$284:CD$314,$D784,CF$284:CF$314)</f>
        <v>0</v>
      </c>
      <c r="CD784" s="9"/>
      <c r="CE784" s="10"/>
      <c r="CF784" s="11"/>
      <c r="CG784" s="6">
        <f>SUMIF(CH$284:CH$314,$D784,CJ$284:CJ$314)</f>
        <v>0</v>
      </c>
      <c r="CH784" s="9"/>
      <c r="CI784" s="10"/>
      <c r="CJ784" s="11"/>
      <c r="CK784" s="6">
        <f>SUMIF(CL$284:CL$314,$D784,CN$284:CN$314)</f>
        <v>0</v>
      </c>
      <c r="CL784" s="9"/>
      <c r="CM784" s="10"/>
      <c r="CN784" s="11"/>
      <c r="CO784" s="6">
        <f>SUMIF(CP$284:CP$314,$D784,CR$284:CR$314)</f>
        <v>0</v>
      </c>
      <c r="CP784" s="9"/>
      <c r="CQ784" s="10"/>
      <c r="CR784" s="11"/>
      <c r="CS784" s="6">
        <f>SUMIF(CT$284:CT$314,$D784,CV$284:CV$314)</f>
        <v>0</v>
      </c>
      <c r="CT784" s="9"/>
      <c r="CU784" s="10"/>
      <c r="CV784" s="11"/>
      <c r="CW784" s="6">
        <f>SUMIF(CX$284:CX$314,$D784,CZ$284:CZ$314)</f>
        <v>0</v>
      </c>
      <c r="CX784" s="9"/>
      <c r="CY784" s="10"/>
      <c r="CZ784" s="11"/>
      <c r="DA784" s="6">
        <f>SUMIF(DB$284:DB$314,$D784,DD$284:DD$314)</f>
        <v>0</v>
      </c>
      <c r="DB784" s="9"/>
      <c r="DC784" s="10"/>
      <c r="DD784" s="11"/>
      <c r="DE784" s="6">
        <f>SUMIF(DF$284:DF$314,$D784,DH$284:DH$314)</f>
        <v>0</v>
      </c>
      <c r="DF784" s="9"/>
      <c r="DG784" s="10"/>
      <c r="DH784" s="11"/>
      <c r="DI784" s="6">
        <f>SUMIF(DJ$284:DJ$314,$D784,DL$284:DL$314)</f>
        <v>0</v>
      </c>
      <c r="DJ784" s="9"/>
      <c r="DK784" s="10"/>
      <c r="DL784" s="11"/>
      <c r="DM784" s="6">
        <f>SUMIF(DN$284:DN$314,$D784,DP$284:DP$314)</f>
        <v>0</v>
      </c>
      <c r="DN784" s="9"/>
      <c r="DO784" s="10"/>
      <c r="DP784" s="11"/>
      <c r="DQ784" s="6">
        <f>SUMIF(DR$284:DR$314,$D784,DT$284:DT$314)</f>
        <v>0</v>
      </c>
      <c r="DR784" s="9"/>
      <c r="DS784" s="10"/>
      <c r="DT784" s="11"/>
      <c r="DU784" s="6">
        <f>SUMIF(DV$284:DV$314,$D784,DX$284:DX$314)</f>
        <v>0</v>
      </c>
      <c r="DV784" s="9"/>
      <c r="DW784" s="10"/>
      <c r="DX784" s="11"/>
      <c r="DY784" s="6">
        <f>SUMIF(DZ$284:DZ$314,$D784,EB$284:EB$314)</f>
        <v>0</v>
      </c>
      <c r="DZ784" s="9"/>
      <c r="EA784" s="10"/>
      <c r="EB784" s="11"/>
      <c r="EC784" s="6">
        <f>SUMIF(ED$284:ED$314,$D784,EF$284:EF$314)</f>
        <v>0</v>
      </c>
      <c r="ED784" s="9"/>
      <c r="EE784" s="10"/>
      <c r="EF784" s="11"/>
      <c r="EG784" s="6">
        <f>SUMIF(EH$284:EH$314,$D784,EJ$284:EJ$314)</f>
        <v>0</v>
      </c>
      <c r="EH784" s="9"/>
      <c r="EI784" s="10"/>
      <c r="EJ784" s="11"/>
      <c r="EK784" s="6">
        <f>SUMIF(EL$284:EL$314,$D784,EN$284:EN$314)</f>
        <v>0</v>
      </c>
      <c r="EL784" s="9"/>
      <c r="EM784" s="10"/>
      <c r="EN784" s="11"/>
      <c r="EO784" s="6">
        <f>SUMIF(EP$284:EP$314,$D784,ER$284:ER$314)</f>
        <v>0</v>
      </c>
      <c r="EP784" s="9"/>
      <c r="EQ784" s="10"/>
      <c r="ER784" s="11"/>
      <c r="ES784" s="6">
        <f>SUMIF(ET$284:ET$314,$D784,EV$284:EV$314)</f>
        <v>0</v>
      </c>
      <c r="ET784" s="9"/>
      <c r="EU784" s="10"/>
      <c r="EV784" s="11"/>
      <c r="EW784" s="6">
        <f>SUMIF(EX$284:EX$314,$D784,EZ$284:EZ$314)</f>
        <v>0</v>
      </c>
      <c r="EX784" s="9"/>
      <c r="EY784" s="10"/>
      <c r="EZ784" s="11"/>
      <c r="FA784" s="6">
        <f>SUMIF(FB$284:FB$314,$D784,FD$284:FD$314)</f>
        <v>0</v>
      </c>
      <c r="FB784" s="9"/>
      <c r="FC784" s="10"/>
      <c r="FD784" s="11"/>
      <c r="FE784" s="6">
        <f>SUMIF(FF$284:FF$314,$D784,FH$284:FH$314)</f>
        <v>0</v>
      </c>
      <c r="FF784" s="9"/>
      <c r="FG784" s="10"/>
      <c r="FH784" s="11"/>
      <c r="FI784" s="6">
        <f>SUMIF(FJ$284:FJ$314,$D784,FL$284:FL$314)</f>
        <v>0</v>
      </c>
      <c r="FJ784" s="9"/>
      <c r="FK784" s="10"/>
      <c r="FL784" s="11"/>
      <c r="FM784" s="6">
        <f>SUMIF(FN$284:FN$314,$D784,FP$284:FP$314)</f>
        <v>0</v>
      </c>
      <c r="FN784" s="9"/>
      <c r="FO784" s="10"/>
      <c r="FP784" s="11"/>
      <c r="FQ784" s="6">
        <f>SUMIF(FR$284:FR$314,$D784,FT$284:FT$314)</f>
        <v>0</v>
      </c>
      <c r="FR784" s="9"/>
      <c r="FS784" s="10"/>
      <c r="FT784" s="11"/>
      <c r="FU784" s="6">
        <f>SUMIF(FV$284:FV$314,$D784,FX$284:FX$314)</f>
        <v>0</v>
      </c>
      <c r="FV784" s="9"/>
      <c r="FW784" s="10"/>
      <c r="FX784" s="11"/>
      <c r="FY784" s="6">
        <f>SUMIF(FZ$284:FZ$314,$D784,GB$284:GB$314)</f>
        <v>0</v>
      </c>
      <c r="FZ784" s="9"/>
      <c r="GA784" s="10"/>
      <c r="GB784" s="11"/>
      <c r="GC784" s="6">
        <f>SUMIF(GD$284:GD$314,$D784,GF$284:GF$314)</f>
        <v>0</v>
      </c>
      <c r="GD784" s="9"/>
      <c r="GE784" s="10"/>
      <c r="GF784" s="11"/>
      <c r="GG784" s="6">
        <f>SUMIF(GH$284:GH$314,$D784,GJ$284:GJ$314)</f>
        <v>0</v>
      </c>
      <c r="GH784" s="9"/>
      <c r="GI784" s="10"/>
      <c r="GJ784" s="11"/>
      <c r="GK784" s="6">
        <f>SUMIF(GL$284:GL$314,$D784,GN$284:GN$314)</f>
        <v>0</v>
      </c>
      <c r="GL784" s="9"/>
      <c r="GM784" s="10"/>
      <c r="GN784" s="11"/>
      <c r="GO784" s="6">
        <f>SUMIF(GP$284:GP$314,$D784,GR$284:GR$314)</f>
        <v>0</v>
      </c>
      <c r="GP784" s="9"/>
      <c r="GQ784" s="10"/>
      <c r="GR784" s="11"/>
      <c r="GS784" s="6">
        <f>SUMIF(GT$284:GT$314,$D784,GV$284:GV$314)</f>
        <v>0</v>
      </c>
      <c r="GT784" s="9"/>
      <c r="GU784" s="10"/>
      <c r="GV784" s="20"/>
      <c r="GW784" s="19">
        <f t="shared" si="18"/>
        <v>0</v>
      </c>
      <c r="GX784" s="472"/>
      <c r="GY784" s="473"/>
    </row>
    <row r="785" spans="1:207" ht="30.75" customHeight="1">
      <c r="A785" s="210" t="s">
        <v>85</v>
      </c>
      <c r="B785" s="470"/>
      <c r="C785" s="449" t="s">
        <v>535</v>
      </c>
      <c r="D785" s="445" t="s">
        <v>489</v>
      </c>
      <c r="E785" s="206">
        <f>SUMIF(F$315:F$345,$D785,H$315:H$345)</f>
        <v>0</v>
      </c>
      <c r="F785" s="9"/>
      <c r="G785" s="10"/>
      <c r="H785" s="11"/>
      <c r="I785" s="6">
        <f>SUMIF(J$315:J$345,$D785,L$315:L$345)</f>
        <v>0</v>
      </c>
      <c r="J785" s="9"/>
      <c r="K785" s="10"/>
      <c r="L785" s="11"/>
      <c r="M785" s="6">
        <f>SUMIF(N$315:N$345,$D785,P$315:P$345)</f>
        <v>0</v>
      </c>
      <c r="N785" s="9"/>
      <c r="O785" s="10"/>
      <c r="P785" s="11"/>
      <c r="Q785" s="6">
        <f>SUMIF(R$315:R$345,$D785,T$315:T$345)</f>
        <v>0</v>
      </c>
      <c r="R785" s="9"/>
      <c r="S785" s="10"/>
      <c r="T785" s="11"/>
      <c r="U785" s="6">
        <f>SUMIF(V$315:V$345,$D785,X$315:X$345)</f>
        <v>0</v>
      </c>
      <c r="V785" s="9"/>
      <c r="W785" s="10"/>
      <c r="X785" s="11"/>
      <c r="Y785" s="6">
        <f>SUMIF(Z$315:Z$345,$D785,AB$315:AB$345)</f>
        <v>0</v>
      </c>
      <c r="Z785" s="9"/>
      <c r="AA785" s="10"/>
      <c r="AB785" s="11"/>
      <c r="AC785" s="6">
        <f>SUMIF(AD$315:AD$345,$D785,AF$315:AF$345)</f>
        <v>0</v>
      </c>
      <c r="AD785" s="9"/>
      <c r="AE785" s="10"/>
      <c r="AF785" s="11"/>
      <c r="AG785" s="6">
        <f>SUMIF(AH$315:AH$345,$D785,AJ$315:AJ$345)</f>
        <v>0</v>
      </c>
      <c r="AH785" s="9"/>
      <c r="AI785" s="10"/>
      <c r="AJ785" s="11"/>
      <c r="AK785" s="6">
        <f>SUMIF(AL$315:AL$345,$D785,AN$315:AN$345)</f>
        <v>0</v>
      </c>
      <c r="AL785" s="9"/>
      <c r="AM785" s="10"/>
      <c r="AN785" s="11"/>
      <c r="AO785" s="6">
        <f>SUMIF(AP$315:AP$345,$D785,AR$315:AR$345)</f>
        <v>0</v>
      </c>
      <c r="AP785" s="9"/>
      <c r="AQ785" s="10"/>
      <c r="AR785" s="11"/>
      <c r="AS785" s="6">
        <f>SUMIF(AT$315:AT$345,$D785,AV$315:AV$345)</f>
        <v>0</v>
      </c>
      <c r="AT785" s="9"/>
      <c r="AU785" s="10"/>
      <c r="AV785" s="11"/>
      <c r="AW785" s="6">
        <f>SUMIF(AX$315:AX$345,$D785,AZ$315:AZ$345)</f>
        <v>0</v>
      </c>
      <c r="AX785" s="9"/>
      <c r="AY785" s="10"/>
      <c r="AZ785" s="11"/>
      <c r="BA785" s="6">
        <f>SUMIF(BB$315:BB$345,$D785,BD$315:BD$345)</f>
        <v>0</v>
      </c>
      <c r="BB785" s="9"/>
      <c r="BC785" s="10"/>
      <c r="BD785" s="11"/>
      <c r="BE785" s="6">
        <f>SUMIF(BF$315:BF$345,$D785,BH$315:BH$345)</f>
        <v>0</v>
      </c>
      <c r="BF785" s="9"/>
      <c r="BG785" s="10"/>
      <c r="BH785" s="11"/>
      <c r="BI785" s="6">
        <f>SUMIF(BJ$315:BJ$345,$D785,BL$315:BL$345)</f>
        <v>0</v>
      </c>
      <c r="BJ785" s="9"/>
      <c r="BK785" s="10"/>
      <c r="BL785" s="11"/>
      <c r="BM785" s="6">
        <f>SUMIF(BN$315:BN$345,$D785,BP$315:BP$345)</f>
        <v>0</v>
      </c>
      <c r="BN785" s="9"/>
      <c r="BO785" s="10"/>
      <c r="BP785" s="11"/>
      <c r="BQ785" s="6">
        <f>SUMIF(BR$315:BR$345,$D785,BT$315:BT$345)</f>
        <v>0</v>
      </c>
      <c r="BR785" s="9"/>
      <c r="BS785" s="10"/>
      <c r="BT785" s="11"/>
      <c r="BU785" s="6">
        <f>SUMIF(BV$315:BV$345,$D785,BX$315:BX$345)</f>
        <v>0</v>
      </c>
      <c r="BV785" s="9"/>
      <c r="BW785" s="10"/>
      <c r="BX785" s="11"/>
      <c r="BY785" s="6">
        <f>SUMIF(BZ$315:BZ$345,$D785,CB$315:CB$345)</f>
        <v>0</v>
      </c>
      <c r="BZ785" s="9"/>
      <c r="CA785" s="10"/>
      <c r="CB785" s="11"/>
      <c r="CC785" s="6">
        <f>SUMIF(CD$315:CD$345,$D785,CF$315:CF$345)</f>
        <v>0</v>
      </c>
      <c r="CD785" s="9"/>
      <c r="CE785" s="10"/>
      <c r="CF785" s="11"/>
      <c r="CG785" s="6">
        <f>SUMIF(CH$315:CH$345,$D785,CJ$315:CJ$345)</f>
        <v>0</v>
      </c>
      <c r="CH785" s="9"/>
      <c r="CI785" s="10"/>
      <c r="CJ785" s="11"/>
      <c r="CK785" s="6">
        <f>SUMIF(CL$315:CL$345,$D785,CN$315:CN$345)</f>
        <v>0</v>
      </c>
      <c r="CL785" s="9"/>
      <c r="CM785" s="10"/>
      <c r="CN785" s="11"/>
      <c r="CO785" s="6">
        <f>SUMIF(CP$315:CP$345,$D785,CR$315:CR$345)</f>
        <v>0</v>
      </c>
      <c r="CP785" s="9"/>
      <c r="CQ785" s="10"/>
      <c r="CR785" s="11"/>
      <c r="CS785" s="6">
        <f>SUMIF(CT$315:CT$345,$D785,CV$315:CV$345)</f>
        <v>0</v>
      </c>
      <c r="CT785" s="9"/>
      <c r="CU785" s="10"/>
      <c r="CV785" s="11"/>
      <c r="CW785" s="6">
        <f>SUMIF(CX$315:CX$345,$D785,CZ$315:CZ$345)</f>
        <v>0</v>
      </c>
      <c r="CX785" s="9"/>
      <c r="CY785" s="10"/>
      <c r="CZ785" s="11"/>
      <c r="DA785" s="6">
        <f>SUMIF(DB$315:DB$345,$D785,DD$315:DD$345)</f>
        <v>0</v>
      </c>
      <c r="DB785" s="9"/>
      <c r="DC785" s="10"/>
      <c r="DD785" s="11"/>
      <c r="DE785" s="6">
        <f>SUMIF(DF$315:DF$345,$D785,DH$315:DH$345)</f>
        <v>0</v>
      </c>
      <c r="DF785" s="9"/>
      <c r="DG785" s="10"/>
      <c r="DH785" s="11"/>
      <c r="DI785" s="6">
        <f>SUMIF(DJ$315:DJ$345,$D785,DL$315:DL$345)</f>
        <v>0</v>
      </c>
      <c r="DJ785" s="9"/>
      <c r="DK785" s="10"/>
      <c r="DL785" s="11"/>
      <c r="DM785" s="6">
        <f>SUMIF(DN$315:DN$345,$D785,DP$315:DP$345)</f>
        <v>0</v>
      </c>
      <c r="DN785" s="9"/>
      <c r="DO785" s="10"/>
      <c r="DP785" s="11"/>
      <c r="DQ785" s="6">
        <f>SUMIF(DR$315:DR$345,$D785,DT$315:DT$345)</f>
        <v>0</v>
      </c>
      <c r="DR785" s="9"/>
      <c r="DS785" s="10"/>
      <c r="DT785" s="11"/>
      <c r="DU785" s="6">
        <f>SUMIF(DV$315:DV$345,$D785,DX$315:DX$345)</f>
        <v>0</v>
      </c>
      <c r="DV785" s="9"/>
      <c r="DW785" s="10"/>
      <c r="DX785" s="11"/>
      <c r="DY785" s="6">
        <f>SUMIF(DZ$315:DZ$345,$D785,EB$315:EB$345)</f>
        <v>0</v>
      </c>
      <c r="DZ785" s="9"/>
      <c r="EA785" s="10"/>
      <c r="EB785" s="11"/>
      <c r="EC785" s="6">
        <f>SUMIF(ED$315:ED$345,$D785,EF$315:EF$345)</f>
        <v>0</v>
      </c>
      <c r="ED785" s="9"/>
      <c r="EE785" s="10"/>
      <c r="EF785" s="11"/>
      <c r="EG785" s="6">
        <f>SUMIF(EH$315:EH$345,$D785,EJ$315:EJ$345)</f>
        <v>0</v>
      </c>
      <c r="EH785" s="9"/>
      <c r="EI785" s="10"/>
      <c r="EJ785" s="11"/>
      <c r="EK785" s="6">
        <f>SUMIF(EL$315:EL$345,$D785,EN$315:EN$345)</f>
        <v>0</v>
      </c>
      <c r="EL785" s="9"/>
      <c r="EM785" s="10"/>
      <c r="EN785" s="11"/>
      <c r="EO785" s="6">
        <f>SUMIF(EP$315:EP$345,$D785,ER$315:ER$345)</f>
        <v>0</v>
      </c>
      <c r="EP785" s="9"/>
      <c r="EQ785" s="10"/>
      <c r="ER785" s="11"/>
      <c r="ES785" s="6">
        <f>SUMIF(ET$315:ET$345,$D785,EV$315:EV$345)</f>
        <v>0</v>
      </c>
      <c r="ET785" s="9"/>
      <c r="EU785" s="10"/>
      <c r="EV785" s="11"/>
      <c r="EW785" s="6">
        <f>SUMIF(EX$315:EX$345,$D785,EZ$315:EZ$345)</f>
        <v>0</v>
      </c>
      <c r="EX785" s="9"/>
      <c r="EY785" s="10"/>
      <c r="EZ785" s="11"/>
      <c r="FA785" s="6">
        <f>SUMIF(FB$315:FB$345,$D785,FD$315:FD$345)</f>
        <v>0</v>
      </c>
      <c r="FB785" s="9"/>
      <c r="FC785" s="10"/>
      <c r="FD785" s="11"/>
      <c r="FE785" s="6">
        <f>SUMIF(FF$315:FF$345,$D785,FH$315:FH$345)</f>
        <v>0</v>
      </c>
      <c r="FF785" s="9"/>
      <c r="FG785" s="10"/>
      <c r="FH785" s="11"/>
      <c r="FI785" s="6">
        <f>SUMIF(FJ$315:FJ$345,$D785,FL$315:FL$345)</f>
        <v>0</v>
      </c>
      <c r="FJ785" s="9"/>
      <c r="FK785" s="10"/>
      <c r="FL785" s="11"/>
      <c r="FM785" s="6">
        <f>SUMIF(FN$315:FN$345,$D785,FP$315:FP$345)</f>
        <v>0</v>
      </c>
      <c r="FN785" s="9"/>
      <c r="FO785" s="10"/>
      <c r="FP785" s="11"/>
      <c r="FQ785" s="6">
        <f>SUMIF(FR$315:FR$345,$D785,FT$315:FT$345)</f>
        <v>0</v>
      </c>
      <c r="FR785" s="9"/>
      <c r="FS785" s="10"/>
      <c r="FT785" s="11"/>
      <c r="FU785" s="6">
        <f>SUMIF(FV$315:FV$345,$D785,FX$315:FX$345)</f>
        <v>0</v>
      </c>
      <c r="FV785" s="9"/>
      <c r="FW785" s="10"/>
      <c r="FX785" s="11"/>
      <c r="FY785" s="6">
        <f>SUMIF(FZ$315:FZ$345,$D785,GB$315:GB$345)</f>
        <v>0</v>
      </c>
      <c r="FZ785" s="9"/>
      <c r="GA785" s="10"/>
      <c r="GB785" s="11"/>
      <c r="GC785" s="6">
        <f>SUMIF(GD$315:GD$345,$D785,GF$315:GF$345)</f>
        <v>0</v>
      </c>
      <c r="GD785" s="9"/>
      <c r="GE785" s="10"/>
      <c r="GF785" s="11"/>
      <c r="GG785" s="6">
        <f>SUMIF(GH$315:GH$345,$D785,GJ$315:GJ$345)</f>
        <v>0</v>
      </c>
      <c r="GH785" s="9"/>
      <c r="GI785" s="10"/>
      <c r="GJ785" s="11"/>
      <c r="GK785" s="6">
        <f>SUMIF(GL$315:GL$345,$D785,GN$315:GN$345)</f>
        <v>0</v>
      </c>
      <c r="GL785" s="9"/>
      <c r="GM785" s="10"/>
      <c r="GN785" s="11"/>
      <c r="GO785" s="6">
        <f>SUMIF(GP$315:GP$345,$D785,GR$315:GR$345)</f>
        <v>0</v>
      </c>
      <c r="GP785" s="9"/>
      <c r="GQ785" s="10"/>
      <c r="GR785" s="11"/>
      <c r="GS785" s="6">
        <f>SUMIF(GT$315:GT$345,$D785,GV$315:GV$345)</f>
        <v>0</v>
      </c>
      <c r="GT785" s="9"/>
      <c r="GU785" s="10"/>
      <c r="GV785" s="20"/>
      <c r="GW785" s="19">
        <f t="shared" si="18"/>
        <v>0</v>
      </c>
      <c r="GX785" s="472"/>
      <c r="GY785" s="473"/>
    </row>
    <row r="786" spans="1:207" ht="30.75" customHeight="1" thickBot="1">
      <c r="A786" s="212" t="s">
        <v>86</v>
      </c>
      <c r="B786" s="471"/>
      <c r="C786" s="449" t="s">
        <v>535</v>
      </c>
      <c r="D786" s="445" t="s">
        <v>489</v>
      </c>
      <c r="E786" s="206">
        <f>SUMIF(F$346:F$376,$D786,H$346:H$376)</f>
        <v>0</v>
      </c>
      <c r="F786" s="9"/>
      <c r="G786" s="10"/>
      <c r="H786" s="11"/>
      <c r="I786" s="6">
        <f>SUMIF(J$346:J$376,$D786,L$346:L$376)</f>
        <v>0</v>
      </c>
      <c r="J786" s="9"/>
      <c r="K786" s="10"/>
      <c r="L786" s="11"/>
      <c r="M786" s="6">
        <f>SUMIF(N$346:N$376,$D786,P$346:P$376)</f>
        <v>0</v>
      </c>
      <c r="N786" s="9"/>
      <c r="O786" s="10"/>
      <c r="P786" s="11"/>
      <c r="Q786" s="6">
        <f>SUMIF(R$346:R$376,$D786,T$346:T$376)</f>
        <v>0</v>
      </c>
      <c r="R786" s="9"/>
      <c r="S786" s="10"/>
      <c r="T786" s="11"/>
      <c r="U786" s="6">
        <f>SUMIF(V$346:V$376,$D786,X$346:X$376)</f>
        <v>0</v>
      </c>
      <c r="V786" s="9"/>
      <c r="W786" s="10"/>
      <c r="X786" s="11"/>
      <c r="Y786" s="6">
        <f>SUMIF(Z$346:Z$376,$D786,AB$346:AB$376)</f>
        <v>0</v>
      </c>
      <c r="Z786" s="9"/>
      <c r="AA786" s="10"/>
      <c r="AB786" s="11"/>
      <c r="AC786" s="6">
        <f>SUMIF(AD$346:AD$376,$D786,AF$346:AF$376)</f>
        <v>0</v>
      </c>
      <c r="AD786" s="9"/>
      <c r="AE786" s="10"/>
      <c r="AF786" s="11"/>
      <c r="AG786" s="6">
        <f>SUMIF(AH$346:AH$376,$D786,AJ$346:AJ$376)</f>
        <v>0</v>
      </c>
      <c r="AH786" s="9"/>
      <c r="AI786" s="10"/>
      <c r="AJ786" s="11"/>
      <c r="AK786" s="6">
        <f>SUMIF(AL$346:AL$376,$D786,AN$346:AN$376)</f>
        <v>0</v>
      </c>
      <c r="AL786" s="9"/>
      <c r="AM786" s="10"/>
      <c r="AN786" s="11"/>
      <c r="AO786" s="6">
        <f>SUMIF(AP$346:AP$376,$D786,AR$346:AR$376)</f>
        <v>0</v>
      </c>
      <c r="AP786" s="9"/>
      <c r="AQ786" s="10"/>
      <c r="AR786" s="11"/>
      <c r="AS786" s="6">
        <f>SUMIF(AT$346:AT$376,$D786,AV$346:AV$376)</f>
        <v>0</v>
      </c>
      <c r="AT786" s="9"/>
      <c r="AU786" s="10"/>
      <c r="AV786" s="11"/>
      <c r="AW786" s="6">
        <f>SUMIF(AX$346:AX$376,$D786,AZ$346:AZ$376)</f>
        <v>0</v>
      </c>
      <c r="AX786" s="9"/>
      <c r="AY786" s="10"/>
      <c r="AZ786" s="11"/>
      <c r="BA786" s="6">
        <f>SUMIF(BB$346:BB$376,$D786,BD$346:BD$376)</f>
        <v>0</v>
      </c>
      <c r="BB786" s="9"/>
      <c r="BC786" s="10"/>
      <c r="BD786" s="11"/>
      <c r="BE786" s="6">
        <f>SUMIF(BF$346:BF$376,$D786,BH$346:BH$376)</f>
        <v>0</v>
      </c>
      <c r="BF786" s="9"/>
      <c r="BG786" s="10"/>
      <c r="BH786" s="11"/>
      <c r="BI786" s="6">
        <f>SUMIF(BJ$346:BJ$376,$D786,BL$346:BL$376)</f>
        <v>0</v>
      </c>
      <c r="BJ786" s="9"/>
      <c r="BK786" s="10"/>
      <c r="BL786" s="11"/>
      <c r="BM786" s="6">
        <f>SUMIF(BN$346:BN$376,$D786,BP$346:BP$376)</f>
        <v>0</v>
      </c>
      <c r="BN786" s="9"/>
      <c r="BO786" s="10"/>
      <c r="BP786" s="11"/>
      <c r="BQ786" s="6">
        <f>SUMIF(BR$346:BR$376,$D786,BT$346:BT$376)</f>
        <v>0</v>
      </c>
      <c r="BR786" s="9"/>
      <c r="BS786" s="10"/>
      <c r="BT786" s="11"/>
      <c r="BU786" s="6">
        <f>SUMIF(BV$346:BV$376,$D786,BX$346:BX$376)</f>
        <v>0</v>
      </c>
      <c r="BV786" s="9"/>
      <c r="BW786" s="10"/>
      <c r="BX786" s="11"/>
      <c r="BY786" s="6">
        <f>SUMIF(BZ$346:BZ$376,$D786,CB$346:CB$376)</f>
        <v>0</v>
      </c>
      <c r="BZ786" s="9"/>
      <c r="CA786" s="10"/>
      <c r="CB786" s="11"/>
      <c r="CC786" s="6">
        <f>SUMIF(CD$346:CD$376,$D786,CF$346:CF$376)</f>
        <v>0</v>
      </c>
      <c r="CD786" s="9"/>
      <c r="CE786" s="10"/>
      <c r="CF786" s="11"/>
      <c r="CG786" s="6">
        <f>SUMIF(CH$346:CH$376,$D786,CJ$346:CJ$376)</f>
        <v>0</v>
      </c>
      <c r="CH786" s="9"/>
      <c r="CI786" s="10"/>
      <c r="CJ786" s="11"/>
      <c r="CK786" s="6">
        <f>SUMIF(CL$346:CL$376,$D786,CN$346:CN$376)</f>
        <v>0</v>
      </c>
      <c r="CL786" s="9"/>
      <c r="CM786" s="10"/>
      <c r="CN786" s="11"/>
      <c r="CO786" s="6">
        <f>SUMIF(CP$346:CP$376,$D786,CR$346:CR$376)</f>
        <v>0</v>
      </c>
      <c r="CP786" s="9"/>
      <c r="CQ786" s="10"/>
      <c r="CR786" s="11"/>
      <c r="CS786" s="6">
        <f>SUMIF(CT$346:CT$376,$D786,CV$346:CV$376)</f>
        <v>0</v>
      </c>
      <c r="CT786" s="9"/>
      <c r="CU786" s="10"/>
      <c r="CV786" s="11"/>
      <c r="CW786" s="6">
        <f>SUMIF(CX$346:CX$376,$D786,CZ$346:CZ$376)</f>
        <v>0</v>
      </c>
      <c r="CX786" s="9"/>
      <c r="CY786" s="10"/>
      <c r="CZ786" s="11"/>
      <c r="DA786" s="6">
        <f>SUMIF(DB$346:DB$376,$D786,DD$346:DD$376)</f>
        <v>0</v>
      </c>
      <c r="DB786" s="9"/>
      <c r="DC786" s="10"/>
      <c r="DD786" s="11"/>
      <c r="DE786" s="6">
        <f>SUMIF(DF$346:DF$376,$D786,DH$346:DH$376)</f>
        <v>0</v>
      </c>
      <c r="DF786" s="9"/>
      <c r="DG786" s="10"/>
      <c r="DH786" s="11"/>
      <c r="DI786" s="6">
        <f>SUMIF(DJ$346:DJ$376,$D786,DL$346:DL$376)</f>
        <v>0</v>
      </c>
      <c r="DJ786" s="9"/>
      <c r="DK786" s="10"/>
      <c r="DL786" s="11"/>
      <c r="DM786" s="6">
        <f>SUMIF(DN$346:DN$376,$D786,DP$346:DP$376)</f>
        <v>0</v>
      </c>
      <c r="DN786" s="9"/>
      <c r="DO786" s="10"/>
      <c r="DP786" s="11"/>
      <c r="DQ786" s="6">
        <f>SUMIF(DR$346:DR$376,$D786,DT$346:DT$376)</f>
        <v>0</v>
      </c>
      <c r="DR786" s="9"/>
      <c r="DS786" s="10"/>
      <c r="DT786" s="11"/>
      <c r="DU786" s="6">
        <f>SUMIF(DV$346:DV$376,$D786,DX$346:DX$376)</f>
        <v>0</v>
      </c>
      <c r="DV786" s="9"/>
      <c r="DW786" s="10"/>
      <c r="DX786" s="11"/>
      <c r="DY786" s="6">
        <f>SUMIF(DZ$346:DZ$376,$D786,EB$346:EB$376)</f>
        <v>0</v>
      </c>
      <c r="DZ786" s="9"/>
      <c r="EA786" s="10"/>
      <c r="EB786" s="11"/>
      <c r="EC786" s="6">
        <f>SUMIF(ED$346:ED$376,$D786,EF$346:EF$376)</f>
        <v>0</v>
      </c>
      <c r="ED786" s="9"/>
      <c r="EE786" s="10"/>
      <c r="EF786" s="11"/>
      <c r="EG786" s="6">
        <f>SUMIF(EH$346:EH$376,$D786,EJ$346:EJ$376)</f>
        <v>0</v>
      </c>
      <c r="EH786" s="9"/>
      <c r="EI786" s="10"/>
      <c r="EJ786" s="11"/>
      <c r="EK786" s="6">
        <f>SUMIF(EL$346:EL$376,$D786,EN$346:EN$376)</f>
        <v>0</v>
      </c>
      <c r="EL786" s="9"/>
      <c r="EM786" s="10"/>
      <c r="EN786" s="11"/>
      <c r="EO786" s="6">
        <f>SUMIF(EP$346:EP$376,$D786,ER$346:ER$376)</f>
        <v>0</v>
      </c>
      <c r="EP786" s="9"/>
      <c r="EQ786" s="10"/>
      <c r="ER786" s="11"/>
      <c r="ES786" s="6">
        <f>SUMIF(ET$346:ET$376,$D786,EV$346:EV$376)</f>
        <v>0</v>
      </c>
      <c r="ET786" s="9"/>
      <c r="EU786" s="10"/>
      <c r="EV786" s="11"/>
      <c r="EW786" s="6">
        <f>SUMIF(EX$346:EX$376,$D786,EZ$346:EZ$376)</f>
        <v>0</v>
      </c>
      <c r="EX786" s="9"/>
      <c r="EY786" s="10"/>
      <c r="EZ786" s="11"/>
      <c r="FA786" s="6">
        <f>SUMIF(FB$346:FB$376,$D786,FD$346:FD$376)</f>
        <v>0</v>
      </c>
      <c r="FB786" s="9"/>
      <c r="FC786" s="10"/>
      <c r="FD786" s="11"/>
      <c r="FE786" s="6">
        <f>SUMIF(FF$346:FF$376,$D786,FH$346:FH$376)</f>
        <v>0</v>
      </c>
      <c r="FF786" s="9"/>
      <c r="FG786" s="10"/>
      <c r="FH786" s="11"/>
      <c r="FI786" s="6">
        <f>SUMIF(FJ$346:FJ$376,$D786,FL$346:FL$376)</f>
        <v>0</v>
      </c>
      <c r="FJ786" s="9"/>
      <c r="FK786" s="10"/>
      <c r="FL786" s="11"/>
      <c r="FM786" s="6">
        <f>SUMIF(FN$346:FN$376,$D786,FP$346:FP$376)</f>
        <v>0</v>
      </c>
      <c r="FN786" s="9"/>
      <c r="FO786" s="10"/>
      <c r="FP786" s="11"/>
      <c r="FQ786" s="6">
        <f>SUMIF(FR$346:FR$376,$D786,FT$346:FT$376)</f>
        <v>0</v>
      </c>
      <c r="FR786" s="9"/>
      <c r="FS786" s="10"/>
      <c r="FT786" s="11"/>
      <c r="FU786" s="6">
        <f>SUMIF(FV$346:FV$376,$D786,FX$346:FX$376)</f>
        <v>0</v>
      </c>
      <c r="FV786" s="9"/>
      <c r="FW786" s="10"/>
      <c r="FX786" s="11"/>
      <c r="FY786" s="6">
        <f>SUMIF(FZ$346:FZ$376,$D786,GB$346:GB$376)</f>
        <v>0</v>
      </c>
      <c r="FZ786" s="9"/>
      <c r="GA786" s="10"/>
      <c r="GB786" s="11"/>
      <c r="GC786" s="6">
        <f>SUMIF(GD$346:GD$376,$D786,GF$346:GF$376)</f>
        <v>0</v>
      </c>
      <c r="GD786" s="9"/>
      <c r="GE786" s="10"/>
      <c r="GF786" s="11"/>
      <c r="GG786" s="6">
        <f>SUMIF(GH$346:GH$376,$D786,GJ$346:GJ$376)</f>
        <v>0</v>
      </c>
      <c r="GH786" s="9"/>
      <c r="GI786" s="10"/>
      <c r="GJ786" s="11"/>
      <c r="GK786" s="6">
        <f>SUMIF(GL$346:GL$376,$D786,GN$346:GN$376)</f>
        <v>0</v>
      </c>
      <c r="GL786" s="9"/>
      <c r="GM786" s="10"/>
      <c r="GN786" s="11"/>
      <c r="GO786" s="6">
        <f>SUMIF(GP$346:GP$376,$D786,GR$346:GR$376)</f>
        <v>0</v>
      </c>
      <c r="GP786" s="9"/>
      <c r="GQ786" s="10"/>
      <c r="GR786" s="11"/>
      <c r="GS786" s="6">
        <f>SUMIF(GT$346:GT$376,$D786,GV$346:GV$376)</f>
        <v>0</v>
      </c>
      <c r="GT786" s="9"/>
      <c r="GU786" s="10"/>
      <c r="GV786" s="20"/>
      <c r="GW786" s="19">
        <f t="shared" si="18"/>
        <v>0</v>
      </c>
      <c r="GX786" s="472"/>
      <c r="GY786" s="473"/>
    </row>
    <row r="787" spans="1:207" ht="30.75" customHeight="1">
      <c r="A787" s="208" t="s">
        <v>75</v>
      </c>
      <c r="B787" s="495">
        <v>35</v>
      </c>
      <c r="C787" s="177" t="s">
        <v>389</v>
      </c>
      <c r="D787" s="194" t="s">
        <v>390</v>
      </c>
      <c r="E787" s="206">
        <f>SUMIF(F$5:F$35,$D787,H$5:H$35)</f>
        <v>0</v>
      </c>
      <c r="F787" s="9"/>
      <c r="G787" s="10"/>
      <c r="H787" s="11"/>
      <c r="I787" s="6">
        <f>SUMIF(J$5:J$35,$D787,L$5:L$35)</f>
        <v>0</v>
      </c>
      <c r="J787" s="9"/>
      <c r="K787" s="10"/>
      <c r="L787" s="11"/>
      <c r="M787" s="6">
        <f>SUMIF(N$5:N$35,$D787,P$5:P$35)</f>
        <v>0</v>
      </c>
      <c r="N787" s="9"/>
      <c r="O787" s="10"/>
      <c r="P787" s="11"/>
      <c r="Q787" s="6">
        <f>SUMIF(R$5:R$35,$D787,T$5:T$35)</f>
        <v>0</v>
      </c>
      <c r="R787" s="9"/>
      <c r="S787" s="10"/>
      <c r="T787" s="11"/>
      <c r="U787" s="6">
        <f>SUMIF(V$5:V$35,$D787,X$5:X$35)</f>
        <v>0</v>
      </c>
      <c r="V787" s="9"/>
      <c r="W787" s="10"/>
      <c r="X787" s="11"/>
      <c r="Y787" s="6">
        <f>SUMIF(Z$5:Z$35,$D787,AB$5:AB$35)</f>
        <v>0</v>
      </c>
      <c r="Z787" s="9"/>
      <c r="AA787" s="10"/>
      <c r="AB787" s="11"/>
      <c r="AC787" s="6">
        <f>SUMIF(AD$5:AD$35,$D787,AF$5:AF$35)</f>
        <v>0</v>
      </c>
      <c r="AD787" s="9"/>
      <c r="AE787" s="10"/>
      <c r="AF787" s="11"/>
      <c r="AG787" s="6">
        <f>SUMIF(AH$5:AH$35,$D787,AJ$5:AJ$35)</f>
        <v>0</v>
      </c>
      <c r="AH787" s="9"/>
      <c r="AI787" s="10"/>
      <c r="AJ787" s="11"/>
      <c r="AK787" s="6">
        <f>SUMIF(AL$5:AL$35,$D787,AN$5:AN$35)</f>
        <v>0</v>
      </c>
      <c r="AL787" s="9"/>
      <c r="AM787" s="10"/>
      <c r="AN787" s="11"/>
      <c r="AO787" s="6">
        <f>SUMIF(AP$5:AP$35,$D787,AR$5:AR$35)</f>
        <v>0</v>
      </c>
      <c r="AP787" s="9"/>
      <c r="AQ787" s="10"/>
      <c r="AR787" s="11"/>
      <c r="AS787" s="6">
        <f>SUMIF(AT$5:AT$35,$D787,AV$5:AV$35)</f>
        <v>0</v>
      </c>
      <c r="AT787" s="9"/>
      <c r="AU787" s="10"/>
      <c r="AV787" s="11"/>
      <c r="AW787" s="6">
        <f>SUMIF(AX$5:AX$35,$D787,AZ$5:AZ$35)</f>
        <v>0</v>
      </c>
      <c r="AX787" s="9"/>
      <c r="AY787" s="10"/>
      <c r="AZ787" s="11"/>
      <c r="BA787" s="6">
        <f>SUMIF(BB$5:BB$35,$D787,BD$5:BD$35)</f>
        <v>0</v>
      </c>
      <c r="BB787" s="9"/>
      <c r="BC787" s="10"/>
      <c r="BD787" s="11"/>
      <c r="BE787" s="6">
        <f>SUMIF(BF$5:BF$35,$D787,BH$5:BH$35)</f>
        <v>0</v>
      </c>
      <c r="BF787" s="9"/>
      <c r="BG787" s="10"/>
      <c r="BH787" s="11"/>
      <c r="BI787" s="6">
        <f>SUMIF(BJ$5:BJ$35,$D787,BL$5:BL$35)</f>
        <v>0</v>
      </c>
      <c r="BJ787" s="9"/>
      <c r="BK787" s="10"/>
      <c r="BL787" s="11"/>
      <c r="BM787" s="6">
        <f>SUMIF(BN$5:BN$35,$D787,BP$5:BP$35)</f>
        <v>0</v>
      </c>
      <c r="BN787" s="9"/>
      <c r="BO787" s="10"/>
      <c r="BP787" s="11"/>
      <c r="BQ787" s="6">
        <f>SUMIF(BR$5:BR$35,$D787,BT$5:BT$35)</f>
        <v>0</v>
      </c>
      <c r="BR787" s="9"/>
      <c r="BS787" s="10"/>
      <c r="BT787" s="11"/>
      <c r="BU787" s="6">
        <f>SUMIF(BV$5:BV$35,$D787,BX$5:BX$35)</f>
        <v>0</v>
      </c>
      <c r="BV787" s="9"/>
      <c r="BW787" s="10"/>
      <c r="BX787" s="11"/>
      <c r="BY787" s="6">
        <f>SUMIF(BZ$5:BZ$35,$D787,CB$5:CB$35)</f>
        <v>0</v>
      </c>
      <c r="BZ787" s="9"/>
      <c r="CA787" s="10"/>
      <c r="CB787" s="11"/>
      <c r="CC787" s="6">
        <f>SUMIF(CD$5:CD$35,$D787,CF$5:CF$35)</f>
        <v>0</v>
      </c>
      <c r="CD787" s="9"/>
      <c r="CE787" s="10"/>
      <c r="CF787" s="11"/>
      <c r="CG787" s="6">
        <f>SUMIF(CH$5:CH$35,$D787,CJ$5:CJ$35)</f>
        <v>0</v>
      </c>
      <c r="CH787" s="9"/>
      <c r="CI787" s="10"/>
      <c r="CJ787" s="11"/>
      <c r="CK787" s="6">
        <f>SUMIF(CL$5:CL$35,$D787,CN$5:CN$35)</f>
        <v>0</v>
      </c>
      <c r="CL787" s="9"/>
      <c r="CM787" s="10"/>
      <c r="CN787" s="11"/>
      <c r="CO787" s="6">
        <f>SUMIF(CP$5:CP$35,$D787,CR$5:CR$35)</f>
        <v>0</v>
      </c>
      <c r="CP787" s="9"/>
      <c r="CQ787" s="10"/>
      <c r="CR787" s="11"/>
      <c r="CS787" s="6">
        <f>SUMIF(CT$5:CT$35,$D787,CV$5:CV$35)</f>
        <v>0</v>
      </c>
      <c r="CT787" s="9"/>
      <c r="CU787" s="10"/>
      <c r="CV787" s="11"/>
      <c r="CW787" s="6">
        <f>SUMIF(CX$5:CX$35,$D787,CZ$5:CZ$35)</f>
        <v>0</v>
      </c>
      <c r="CX787" s="9"/>
      <c r="CY787" s="10"/>
      <c r="CZ787" s="11"/>
      <c r="DA787" s="6">
        <f>SUMIF(DB$5:DB$35,$D787,DD$5:DD$35)</f>
        <v>0</v>
      </c>
      <c r="DB787" s="9"/>
      <c r="DC787" s="10"/>
      <c r="DD787" s="11"/>
      <c r="DE787" s="6">
        <f>SUMIF(DF$5:DF$35,$D787,DH$5:DH$35)</f>
        <v>0</v>
      </c>
      <c r="DF787" s="9"/>
      <c r="DG787" s="10"/>
      <c r="DH787" s="11"/>
      <c r="DI787" s="6">
        <f>SUMIF(DJ$5:DJ$35,$D787,DL$5:DL$35)</f>
        <v>0</v>
      </c>
      <c r="DJ787" s="9"/>
      <c r="DK787" s="10"/>
      <c r="DL787" s="11"/>
      <c r="DM787" s="6">
        <f>SUMIF(DN$5:DN$35,$D787,DP$5:DP$35)</f>
        <v>0</v>
      </c>
      <c r="DN787" s="9"/>
      <c r="DO787" s="10"/>
      <c r="DP787" s="11"/>
      <c r="DQ787" s="6">
        <f>SUMIF(DR$5:DR$35,$D787,DT$5:DT$35)</f>
        <v>0</v>
      </c>
      <c r="DR787" s="9"/>
      <c r="DS787" s="10"/>
      <c r="DT787" s="11"/>
      <c r="DU787" s="6">
        <f>SUMIF(DV$5:DV$35,$D787,DX$5:DX$35)</f>
        <v>0</v>
      </c>
      <c r="DV787" s="9"/>
      <c r="DW787" s="10"/>
      <c r="DX787" s="11"/>
      <c r="DY787" s="6">
        <f>SUMIF(DZ$5:DZ$35,$D787,EB$5:EB$35)</f>
        <v>0</v>
      </c>
      <c r="DZ787" s="9"/>
      <c r="EA787" s="10"/>
      <c r="EB787" s="11"/>
      <c r="EC787" s="6">
        <f>SUMIF(ED$5:ED$35,$D787,EF$5:EF$35)</f>
        <v>0</v>
      </c>
      <c r="ED787" s="9"/>
      <c r="EE787" s="10"/>
      <c r="EF787" s="11"/>
      <c r="EG787" s="6">
        <f>SUMIF(EH$5:EH$35,$D787,EJ$5:EJ$35)</f>
        <v>0</v>
      </c>
      <c r="EH787" s="9"/>
      <c r="EI787" s="10"/>
      <c r="EJ787" s="11"/>
      <c r="EK787" s="6">
        <f>SUMIF(EL$5:EL$35,$D787,EN$5:EN$35)</f>
        <v>0</v>
      </c>
      <c r="EL787" s="9"/>
      <c r="EM787" s="10"/>
      <c r="EN787" s="11"/>
      <c r="EO787" s="6">
        <f>SUMIF(EP$5:EP$35,$D787,ER$5:ER$35)</f>
        <v>0</v>
      </c>
      <c r="EP787" s="9"/>
      <c r="EQ787" s="10"/>
      <c r="ER787" s="11"/>
      <c r="ES787" s="6">
        <f>SUMIF(ET$5:ET$35,$D787,EV$5:EV$35)</f>
        <v>0</v>
      </c>
      <c r="ET787" s="9"/>
      <c r="EU787" s="10"/>
      <c r="EV787" s="11"/>
      <c r="EW787" s="6">
        <f>SUMIF(EX$5:EX$35,$D787,EZ$5:EZ$35)</f>
        <v>0</v>
      </c>
      <c r="EX787" s="9"/>
      <c r="EY787" s="10"/>
      <c r="EZ787" s="11"/>
      <c r="FA787" s="6">
        <f>SUMIF(FB$5:FB$35,$D787,FD$5:FD$35)</f>
        <v>0</v>
      </c>
      <c r="FB787" s="9"/>
      <c r="FC787" s="10"/>
      <c r="FD787" s="11"/>
      <c r="FE787" s="6">
        <f>SUMIF(FF$5:FF$35,$D787,FH$5:FH$35)</f>
        <v>0</v>
      </c>
      <c r="FF787" s="9"/>
      <c r="FG787" s="10"/>
      <c r="FH787" s="11"/>
      <c r="FI787" s="6">
        <f>SUMIF(FJ$5:FJ$35,$D787,FL$5:FL$35)</f>
        <v>0</v>
      </c>
      <c r="FJ787" s="9"/>
      <c r="FK787" s="10"/>
      <c r="FL787" s="11"/>
      <c r="FM787" s="6">
        <f>SUMIF(FN$5:FN$35,$D787,FP$5:FP$35)</f>
        <v>0</v>
      </c>
      <c r="FN787" s="9"/>
      <c r="FO787" s="10"/>
      <c r="FP787" s="11"/>
      <c r="FQ787" s="6">
        <f>SUMIF(FR$5:FR$35,$D787,FT$5:FT$35)</f>
        <v>0</v>
      </c>
      <c r="FR787" s="9"/>
      <c r="FS787" s="10"/>
      <c r="FT787" s="11"/>
      <c r="FU787" s="6">
        <f>SUMIF(FV$5:FV$35,$D787,FX$5:FX$35)</f>
        <v>0</v>
      </c>
      <c r="FV787" s="9"/>
      <c r="FW787" s="10"/>
      <c r="FX787" s="11"/>
      <c r="FY787" s="6">
        <f>SUMIF(FZ$5:FZ$35,$D787,GB$5:GB$35)</f>
        <v>0</v>
      </c>
      <c r="FZ787" s="9"/>
      <c r="GA787" s="10"/>
      <c r="GB787" s="11"/>
      <c r="GC787" s="6">
        <f>SUMIF(GD$5:GD$35,$D787,GF$5:GF$35)</f>
        <v>0</v>
      </c>
      <c r="GD787" s="9"/>
      <c r="GE787" s="10"/>
      <c r="GF787" s="11"/>
      <c r="GG787" s="6">
        <f>SUMIF(GH$5:GH$35,$D787,GJ$5:GJ$35)</f>
        <v>0</v>
      </c>
      <c r="GH787" s="9"/>
      <c r="GI787" s="10"/>
      <c r="GJ787" s="11"/>
      <c r="GK787" s="6">
        <f>SUMIF(GL$5:GL$35,$D787,GN$5:GN$35)</f>
        <v>0</v>
      </c>
      <c r="GL787" s="9"/>
      <c r="GM787" s="10"/>
      <c r="GN787" s="11"/>
      <c r="GO787" s="6">
        <f>SUMIF(GP$5:GP$35,$D787,GR$5:GR$35)</f>
        <v>0</v>
      </c>
      <c r="GP787" s="9"/>
      <c r="GQ787" s="10"/>
      <c r="GR787" s="11"/>
      <c r="GS787" s="6">
        <f>SUMIF(GT$5:GT$35,$D787,GV$5:GV$35)</f>
        <v>0</v>
      </c>
      <c r="GT787" s="9"/>
      <c r="GU787" s="10"/>
      <c r="GV787" s="20"/>
      <c r="GW787" s="19">
        <f t="shared" si="18"/>
        <v>0</v>
      </c>
      <c r="GX787" s="472">
        <f>SUM(GW787:GW798)</f>
        <v>0</v>
      </c>
      <c r="GY787" s="473" t="str">
        <f>D787</f>
        <v>TS15640/19</v>
      </c>
    </row>
    <row r="788" spans="1:207" ht="30.75" customHeight="1">
      <c r="A788" s="210" t="s">
        <v>76</v>
      </c>
      <c r="B788" s="496"/>
      <c r="C788" s="177" t="s">
        <v>389</v>
      </c>
      <c r="D788" s="194" t="s">
        <v>390</v>
      </c>
      <c r="E788" s="206">
        <f>SUMIF(F$36:F$66,$D788,H$36:H$66)</f>
        <v>0</v>
      </c>
      <c r="F788" s="9"/>
      <c r="G788" s="10"/>
      <c r="H788" s="11"/>
      <c r="I788" s="6">
        <f>SUMIF(J$36:J$66,$D788,L$36:L$66)</f>
        <v>0</v>
      </c>
      <c r="J788" s="9"/>
      <c r="K788" s="10"/>
      <c r="L788" s="11"/>
      <c r="M788" s="6">
        <f>SUMIF(N$36:N$66,$D788,P$36:P$66)</f>
        <v>0</v>
      </c>
      <c r="N788" s="9"/>
      <c r="O788" s="10"/>
      <c r="P788" s="11"/>
      <c r="Q788" s="6">
        <f>SUMIF(R$36:R$66,$D788,T$36:T$66)</f>
        <v>0</v>
      </c>
      <c r="R788" s="9"/>
      <c r="S788" s="10"/>
      <c r="T788" s="11"/>
      <c r="U788" s="6">
        <f>SUMIF(V$36:V$66,$D788,X$36:X$66)</f>
        <v>0</v>
      </c>
      <c r="V788" s="9"/>
      <c r="W788" s="10"/>
      <c r="X788" s="11"/>
      <c r="Y788" s="6">
        <f>SUMIF(Z$36:Z$66,$D788,AB$36:AB$66)</f>
        <v>0</v>
      </c>
      <c r="Z788" s="9"/>
      <c r="AA788" s="10"/>
      <c r="AB788" s="11"/>
      <c r="AC788" s="6">
        <f>SUMIF(AD$36:AD$66,$D788,AF$36:AF$66)</f>
        <v>0</v>
      </c>
      <c r="AD788" s="9"/>
      <c r="AE788" s="10"/>
      <c r="AF788" s="11"/>
      <c r="AG788" s="6">
        <f>SUMIF(AH$36:AH$66,$D788,AJ$36:AJ$66)</f>
        <v>0</v>
      </c>
      <c r="AH788" s="9"/>
      <c r="AI788" s="10"/>
      <c r="AJ788" s="11"/>
      <c r="AK788" s="6">
        <f>SUMIF(AL$36:AL$66,$D788,AN$36:AN$66)</f>
        <v>0</v>
      </c>
      <c r="AL788" s="9"/>
      <c r="AM788" s="10"/>
      <c r="AN788" s="11"/>
      <c r="AO788" s="6">
        <f>SUMIF(AP$36:AP$66,$D788,AR$36:AR$66)</f>
        <v>0</v>
      </c>
      <c r="AP788" s="9"/>
      <c r="AQ788" s="10"/>
      <c r="AR788" s="11"/>
      <c r="AS788" s="6">
        <f>SUMIF(AT$36:AT$66,$D788,AV$36:AV$66)</f>
        <v>0</v>
      </c>
      <c r="AT788" s="9"/>
      <c r="AU788" s="10"/>
      <c r="AV788" s="11"/>
      <c r="AW788" s="6">
        <f>SUMIF(AX$36:AX$66,$D788,AZ$36:AZ$66)</f>
        <v>0</v>
      </c>
      <c r="AX788" s="9"/>
      <c r="AY788" s="10"/>
      <c r="AZ788" s="11"/>
      <c r="BA788" s="6">
        <f>SUMIF(BB$36:BB$66,$D788,BD$36:BD$66)</f>
        <v>0</v>
      </c>
      <c r="BB788" s="9"/>
      <c r="BC788" s="10"/>
      <c r="BD788" s="11"/>
      <c r="BE788" s="6">
        <f>SUMIF(BF$36:BF$66,$D788,BH$36:BH$66)</f>
        <v>0</v>
      </c>
      <c r="BF788" s="9"/>
      <c r="BG788" s="10"/>
      <c r="BH788" s="11"/>
      <c r="BI788" s="6">
        <f>SUMIF(BJ$36:BJ$66,$D788,BL$36:BL$66)</f>
        <v>0</v>
      </c>
      <c r="BJ788" s="9"/>
      <c r="BK788" s="10"/>
      <c r="BL788" s="11"/>
      <c r="BM788" s="6">
        <f>SUMIF(BN$36:BN$66,$D788,BP$36:BP$66)</f>
        <v>0</v>
      </c>
      <c r="BN788" s="9"/>
      <c r="BO788" s="10"/>
      <c r="BP788" s="11"/>
      <c r="BQ788" s="6">
        <f>SUMIF(BR$36:BR$66,$D788,BT$36:BT$66)</f>
        <v>0</v>
      </c>
      <c r="BR788" s="9"/>
      <c r="BS788" s="10"/>
      <c r="BT788" s="11"/>
      <c r="BU788" s="6">
        <f>SUMIF(BV$36:BV$66,$D788,BX$36:BX$66)</f>
        <v>0</v>
      </c>
      <c r="BV788" s="9"/>
      <c r="BW788" s="10"/>
      <c r="BX788" s="11"/>
      <c r="BY788" s="6">
        <f>SUMIF(BZ$36:BZ$66,$D788,CB$36:CB$66)</f>
        <v>0</v>
      </c>
      <c r="BZ788" s="9"/>
      <c r="CA788" s="10"/>
      <c r="CB788" s="11"/>
      <c r="CC788" s="6">
        <f>SUMIF(CD$36:CD$66,$D788,CF$36:CF$66)</f>
        <v>0</v>
      </c>
      <c r="CD788" s="9"/>
      <c r="CE788" s="10"/>
      <c r="CF788" s="11"/>
      <c r="CG788" s="6">
        <f>SUMIF(CH$36:CH$66,$D788,CJ$36:CJ$66)</f>
        <v>0</v>
      </c>
      <c r="CH788" s="9"/>
      <c r="CI788" s="10"/>
      <c r="CJ788" s="11"/>
      <c r="CK788" s="6">
        <f>SUMIF(CL$36:CL$66,$D788,CN$36:CN$66)</f>
        <v>0</v>
      </c>
      <c r="CL788" s="9"/>
      <c r="CM788" s="10"/>
      <c r="CN788" s="11"/>
      <c r="CO788" s="6">
        <f>SUMIF(CP$36:CP$66,$D788,CR$36:CR$66)</f>
        <v>0</v>
      </c>
      <c r="CP788" s="9"/>
      <c r="CQ788" s="10"/>
      <c r="CR788" s="11"/>
      <c r="CS788" s="6">
        <f>SUMIF(CT$36:CT$66,$D788,CV$36:CV$66)</f>
        <v>0</v>
      </c>
      <c r="CT788" s="9"/>
      <c r="CU788" s="10"/>
      <c r="CV788" s="11"/>
      <c r="CW788" s="6">
        <f>SUMIF(CX$36:CX$66,$D788,CZ$36:CZ$66)</f>
        <v>0</v>
      </c>
      <c r="CX788" s="9"/>
      <c r="CY788" s="10"/>
      <c r="CZ788" s="11"/>
      <c r="DA788" s="6">
        <f>SUMIF(DB$36:DB$66,$D788,DD$36:DD$66)</f>
        <v>0</v>
      </c>
      <c r="DB788" s="9"/>
      <c r="DC788" s="10"/>
      <c r="DD788" s="11"/>
      <c r="DE788" s="6">
        <f>SUMIF(DF$36:DF$66,$D788,DH$36:DH$66)</f>
        <v>0</v>
      </c>
      <c r="DF788" s="9"/>
      <c r="DG788" s="10"/>
      <c r="DH788" s="11"/>
      <c r="DI788" s="6">
        <f>SUMIF(DJ$36:DJ$66,$D788,DL$36:DL$66)</f>
        <v>0</v>
      </c>
      <c r="DJ788" s="9"/>
      <c r="DK788" s="10"/>
      <c r="DL788" s="11"/>
      <c r="DM788" s="6">
        <f>SUMIF(DN$36:DN$66,$D788,DP$36:DP$66)</f>
        <v>0</v>
      </c>
      <c r="DN788" s="9"/>
      <c r="DO788" s="10"/>
      <c r="DP788" s="11"/>
      <c r="DQ788" s="6">
        <f>SUMIF(DR$36:DR$66,$D788,DT$36:DT$66)</f>
        <v>0</v>
      </c>
      <c r="DR788" s="9"/>
      <c r="DS788" s="10"/>
      <c r="DT788" s="11"/>
      <c r="DU788" s="6">
        <f>SUMIF(DV$36:DV$66,$D788,DX$36:DX$66)</f>
        <v>0</v>
      </c>
      <c r="DV788" s="9"/>
      <c r="DW788" s="10"/>
      <c r="DX788" s="11"/>
      <c r="DY788" s="6">
        <f>SUMIF(DZ$36:DZ$66,$D788,EB$36:EB$66)</f>
        <v>0</v>
      </c>
      <c r="DZ788" s="9"/>
      <c r="EA788" s="10"/>
      <c r="EB788" s="11"/>
      <c r="EC788" s="6">
        <f>SUMIF(ED$36:ED$66,$D788,EF$36:EF$66)</f>
        <v>0</v>
      </c>
      <c r="ED788" s="9"/>
      <c r="EE788" s="10"/>
      <c r="EF788" s="11"/>
      <c r="EG788" s="6">
        <f>SUMIF(EH$36:EH$66,$D788,EJ$36:EJ$66)</f>
        <v>0</v>
      </c>
      <c r="EH788" s="9"/>
      <c r="EI788" s="10"/>
      <c r="EJ788" s="11"/>
      <c r="EK788" s="6">
        <f>SUMIF(EL$36:EL$66,$D788,EN$36:EN$66)</f>
        <v>0</v>
      </c>
      <c r="EL788" s="9"/>
      <c r="EM788" s="10"/>
      <c r="EN788" s="11"/>
      <c r="EO788" s="6">
        <f>SUMIF(EP$36:EP$66,$D788,ER$36:ER$66)</f>
        <v>0</v>
      </c>
      <c r="EP788" s="9"/>
      <c r="EQ788" s="10"/>
      <c r="ER788" s="11"/>
      <c r="ES788" s="6">
        <f>SUMIF(ET$36:ET$66,$D788,EV$36:EV$66)</f>
        <v>0</v>
      </c>
      <c r="ET788" s="9"/>
      <c r="EU788" s="10"/>
      <c r="EV788" s="11"/>
      <c r="EW788" s="6">
        <f>SUMIF(EX$36:EX$66,$D788,EZ$36:EZ$66)</f>
        <v>0</v>
      </c>
      <c r="EX788" s="9"/>
      <c r="EY788" s="10"/>
      <c r="EZ788" s="11"/>
      <c r="FA788" s="6">
        <f>SUMIF(FB$36:FB$66,$D788,FD$36:FD$66)</f>
        <v>0</v>
      </c>
      <c r="FB788" s="9"/>
      <c r="FC788" s="10"/>
      <c r="FD788" s="11"/>
      <c r="FE788" s="6">
        <f>SUMIF(FF$36:FF$66,$D788,FH$36:FH$66)</f>
        <v>0</v>
      </c>
      <c r="FF788" s="9"/>
      <c r="FG788" s="10"/>
      <c r="FH788" s="11"/>
      <c r="FI788" s="6">
        <f>SUMIF(FJ$36:FJ$66,$D788,FL$36:FL$66)</f>
        <v>0</v>
      </c>
      <c r="FJ788" s="9"/>
      <c r="FK788" s="10"/>
      <c r="FL788" s="11"/>
      <c r="FM788" s="6">
        <f>SUMIF(FN$36:FN$66,$D788,FP$36:FP$66)</f>
        <v>0</v>
      </c>
      <c r="FN788" s="9"/>
      <c r="FO788" s="10"/>
      <c r="FP788" s="11"/>
      <c r="FQ788" s="6">
        <f>SUMIF(FR$36:FR$66,$D788,FT$36:FT$66)</f>
        <v>0</v>
      </c>
      <c r="FR788" s="9"/>
      <c r="FS788" s="10"/>
      <c r="FT788" s="11"/>
      <c r="FU788" s="6">
        <f>SUMIF(FV$36:FV$66,$D788,FX$36:FX$66)</f>
        <v>0</v>
      </c>
      <c r="FV788" s="9"/>
      <c r="FW788" s="10"/>
      <c r="FX788" s="11"/>
      <c r="FY788" s="6">
        <f>SUMIF(FZ$36:FZ$66,$D788,GB$36:GB$66)</f>
        <v>0</v>
      </c>
      <c r="FZ788" s="9"/>
      <c r="GA788" s="10"/>
      <c r="GB788" s="11"/>
      <c r="GC788" s="6">
        <f>SUMIF(GD$36:GD$66,$D788,GF$36:GF$66)</f>
        <v>0</v>
      </c>
      <c r="GD788" s="9"/>
      <c r="GE788" s="10"/>
      <c r="GF788" s="11"/>
      <c r="GG788" s="6">
        <f>SUMIF(GH$36:GH$66,$D788,GJ$36:GJ$66)</f>
        <v>0</v>
      </c>
      <c r="GH788" s="9"/>
      <c r="GI788" s="10"/>
      <c r="GJ788" s="11"/>
      <c r="GK788" s="6">
        <f>SUMIF(GL$36:GL$66,$D788,GN$36:GN$66)</f>
        <v>0</v>
      </c>
      <c r="GL788" s="9"/>
      <c r="GM788" s="10"/>
      <c r="GN788" s="11"/>
      <c r="GO788" s="6">
        <f>SUMIF(GP$36:GP$66,$D788,GR$36:GR$66)</f>
        <v>0</v>
      </c>
      <c r="GP788" s="9"/>
      <c r="GQ788" s="10"/>
      <c r="GR788" s="11"/>
      <c r="GS788" s="6">
        <f>SUMIF(GT$36:GT$66,$D788,GV$36:GV$66)</f>
        <v>0</v>
      </c>
      <c r="GT788" s="9"/>
      <c r="GU788" s="10"/>
      <c r="GV788" s="20"/>
      <c r="GW788" s="19">
        <f t="shared" si="18"/>
        <v>0</v>
      </c>
      <c r="GX788" s="472"/>
      <c r="GY788" s="473"/>
    </row>
    <row r="789" spans="1:207" ht="30.75" customHeight="1">
      <c r="A789" s="210" t="s">
        <v>77</v>
      </c>
      <c r="B789" s="496"/>
      <c r="C789" s="177" t="s">
        <v>389</v>
      </c>
      <c r="D789" s="194" t="s">
        <v>390</v>
      </c>
      <c r="E789" s="206">
        <f>SUMIF(F$67:F$97,$D789,H$67:H$97)</f>
        <v>0</v>
      </c>
      <c r="F789" s="9"/>
      <c r="G789" s="10"/>
      <c r="H789" s="11"/>
      <c r="I789" s="6">
        <f>SUMIF(J$67:J$97,$D789,L$67:L$97)</f>
        <v>0</v>
      </c>
      <c r="J789" s="9"/>
      <c r="K789" s="10"/>
      <c r="L789" s="11"/>
      <c r="M789" s="6">
        <f>SUMIF(N$67:N$97,$D789,P$67:P$97)</f>
        <v>0</v>
      </c>
      <c r="N789" s="9"/>
      <c r="O789" s="10"/>
      <c r="P789" s="11"/>
      <c r="Q789" s="6">
        <f>SUMIF(R$67:R$97,$D789,T$67:T$97)</f>
        <v>0</v>
      </c>
      <c r="R789" s="9"/>
      <c r="S789" s="10"/>
      <c r="T789" s="11"/>
      <c r="U789" s="6">
        <f>SUMIF(V$67:V$97,$D789,X$67:X$97)</f>
        <v>0</v>
      </c>
      <c r="V789" s="9"/>
      <c r="W789" s="10"/>
      <c r="X789" s="11"/>
      <c r="Y789" s="6">
        <f>SUMIF(Z$67:Z$97,$D789,AB$67:AB$97)</f>
        <v>0</v>
      </c>
      <c r="Z789" s="9"/>
      <c r="AA789" s="10"/>
      <c r="AB789" s="11"/>
      <c r="AC789" s="6">
        <f>SUMIF(AD$67:AD$97,$D789,AF$67:AF$97)</f>
        <v>0</v>
      </c>
      <c r="AD789" s="9"/>
      <c r="AE789" s="10"/>
      <c r="AF789" s="11"/>
      <c r="AG789" s="6">
        <f>SUMIF(AH$67:AH$97,$D789,AJ$67:AJ$97)</f>
        <v>0</v>
      </c>
      <c r="AH789" s="9"/>
      <c r="AI789" s="10"/>
      <c r="AJ789" s="11"/>
      <c r="AK789" s="6">
        <f>SUMIF(AL$67:AL$97,$D789,AN$67:AN$97)</f>
        <v>0</v>
      </c>
      <c r="AL789" s="9"/>
      <c r="AM789" s="10"/>
      <c r="AN789" s="11"/>
      <c r="AO789" s="6">
        <f>SUMIF(AP$67:AP$97,$D789,AR$67:AR$97)</f>
        <v>0</v>
      </c>
      <c r="AP789" s="9"/>
      <c r="AQ789" s="10"/>
      <c r="AR789" s="11"/>
      <c r="AS789" s="6">
        <f>SUMIF(AT$67:AT$97,$D789,AV$67:AV$97)</f>
        <v>0</v>
      </c>
      <c r="AT789" s="9"/>
      <c r="AU789" s="10"/>
      <c r="AV789" s="11"/>
      <c r="AW789" s="6">
        <f>SUMIF(AX$67:AX$97,$D789,AZ$67:AZ$97)</f>
        <v>0</v>
      </c>
      <c r="AX789" s="9"/>
      <c r="AY789" s="10"/>
      <c r="AZ789" s="11"/>
      <c r="BA789" s="6">
        <f>SUMIF(BB$67:BB$97,$D789,BD$67:BD$97)</f>
        <v>0</v>
      </c>
      <c r="BB789" s="9"/>
      <c r="BC789" s="10"/>
      <c r="BD789" s="11"/>
      <c r="BE789" s="6">
        <f>SUMIF(BF$67:BF$97,$D789,BH$67:BH$97)</f>
        <v>0</v>
      </c>
      <c r="BF789" s="9"/>
      <c r="BG789" s="10"/>
      <c r="BH789" s="11"/>
      <c r="BI789" s="6">
        <f>SUMIF(BJ$67:BJ$97,$D789,BL$67:BL$97)</f>
        <v>0</v>
      </c>
      <c r="BJ789" s="9"/>
      <c r="BK789" s="10"/>
      <c r="BL789" s="11"/>
      <c r="BM789" s="6">
        <f>SUMIF(BN$67:BN$97,$D789,BP$67:BP$97)</f>
        <v>0</v>
      </c>
      <c r="BN789" s="9"/>
      <c r="BO789" s="10"/>
      <c r="BP789" s="11"/>
      <c r="BQ789" s="6">
        <f>SUMIF(BR$67:BR$97,$D789,BT$67:BT$97)</f>
        <v>0</v>
      </c>
      <c r="BR789" s="9"/>
      <c r="BS789" s="10"/>
      <c r="BT789" s="11"/>
      <c r="BU789" s="6">
        <f>SUMIF(BV$67:BV$97,$D789,BX$67:BX$97)</f>
        <v>0</v>
      </c>
      <c r="BV789" s="9"/>
      <c r="BW789" s="10"/>
      <c r="BX789" s="11"/>
      <c r="BY789" s="6">
        <f>SUMIF(BZ$67:BZ$97,$D789,CB$67:CB$97)</f>
        <v>0</v>
      </c>
      <c r="BZ789" s="9"/>
      <c r="CA789" s="10"/>
      <c r="CB789" s="11"/>
      <c r="CC789" s="6">
        <f>SUMIF(CD$67:CD$97,$D789,CF$67:CF$97)</f>
        <v>0</v>
      </c>
      <c r="CD789" s="9"/>
      <c r="CE789" s="10"/>
      <c r="CF789" s="11"/>
      <c r="CG789" s="6">
        <f>SUMIF(CH$67:CH$97,$D789,CJ$67:CJ$97)</f>
        <v>0</v>
      </c>
      <c r="CH789" s="9"/>
      <c r="CI789" s="10"/>
      <c r="CJ789" s="11"/>
      <c r="CK789" s="6">
        <f>SUMIF(CL$67:CL$97,$D789,CN$67:CN$97)</f>
        <v>0</v>
      </c>
      <c r="CL789" s="9"/>
      <c r="CM789" s="10"/>
      <c r="CN789" s="11"/>
      <c r="CO789" s="6">
        <f>SUMIF(CP$67:CP$97,$D789,CR$67:CR$97)</f>
        <v>0</v>
      </c>
      <c r="CP789" s="9"/>
      <c r="CQ789" s="10"/>
      <c r="CR789" s="11"/>
      <c r="CS789" s="6">
        <f>SUMIF(CT$67:CT$97,$D789,CV$67:CV$97)</f>
        <v>0</v>
      </c>
      <c r="CT789" s="9"/>
      <c r="CU789" s="10"/>
      <c r="CV789" s="11"/>
      <c r="CW789" s="6">
        <f>SUMIF(CX$67:CX$97,$D789,CZ$67:CZ$97)</f>
        <v>0</v>
      </c>
      <c r="CX789" s="9"/>
      <c r="CY789" s="10"/>
      <c r="CZ789" s="11"/>
      <c r="DA789" s="6">
        <f>SUMIF(DB$67:DB$97,$D789,DD$67:DD$97)</f>
        <v>0</v>
      </c>
      <c r="DB789" s="9"/>
      <c r="DC789" s="10"/>
      <c r="DD789" s="11"/>
      <c r="DE789" s="6">
        <f>SUMIF(DF$67:DF$97,$D789,DH$67:DH$97)</f>
        <v>0</v>
      </c>
      <c r="DF789" s="9"/>
      <c r="DG789" s="10"/>
      <c r="DH789" s="11"/>
      <c r="DI789" s="6">
        <f>SUMIF(DJ$67:DJ$97,$D789,DL$67:DL$97)</f>
        <v>0</v>
      </c>
      <c r="DJ789" s="9"/>
      <c r="DK789" s="10"/>
      <c r="DL789" s="11"/>
      <c r="DM789" s="6">
        <f>SUMIF(DN$67:DN$97,$D789,DP$67:DP$97)</f>
        <v>0</v>
      </c>
      <c r="DN789" s="9"/>
      <c r="DO789" s="10"/>
      <c r="DP789" s="11"/>
      <c r="DQ789" s="6">
        <f>SUMIF(DR$67:DR$97,$D789,DT$67:DT$97)</f>
        <v>0</v>
      </c>
      <c r="DR789" s="9"/>
      <c r="DS789" s="10"/>
      <c r="DT789" s="11"/>
      <c r="DU789" s="6">
        <f>SUMIF(DV$67:DV$97,$D789,DX$67:DX$97)</f>
        <v>0</v>
      </c>
      <c r="DV789" s="9"/>
      <c r="DW789" s="10"/>
      <c r="DX789" s="11"/>
      <c r="DY789" s="6">
        <f>SUMIF(DZ$67:DZ$97,$D789,EB$67:EB$97)</f>
        <v>0</v>
      </c>
      <c r="DZ789" s="9"/>
      <c r="EA789" s="10"/>
      <c r="EB789" s="11"/>
      <c r="EC789" s="6">
        <f>SUMIF(ED$67:ED$97,$D789,EF$67:EF$97)</f>
        <v>0</v>
      </c>
      <c r="ED789" s="9"/>
      <c r="EE789" s="10"/>
      <c r="EF789" s="11"/>
      <c r="EG789" s="6">
        <f>SUMIF(EH$67:EH$97,$D789,EJ$67:EJ$97)</f>
        <v>0</v>
      </c>
      <c r="EH789" s="9"/>
      <c r="EI789" s="10"/>
      <c r="EJ789" s="11"/>
      <c r="EK789" s="6">
        <f>SUMIF(EL$67:EL$97,$D789,EN$67:EN$97)</f>
        <v>0</v>
      </c>
      <c r="EL789" s="9"/>
      <c r="EM789" s="10"/>
      <c r="EN789" s="11"/>
      <c r="EO789" s="6">
        <f>SUMIF(EP$67:EP$97,$D789,ER$67:ER$97)</f>
        <v>0</v>
      </c>
      <c r="EP789" s="9"/>
      <c r="EQ789" s="10"/>
      <c r="ER789" s="11"/>
      <c r="ES789" s="6">
        <f>SUMIF(ET$67:ET$97,$D789,EV$67:EV$97)</f>
        <v>0</v>
      </c>
      <c r="ET789" s="9"/>
      <c r="EU789" s="10"/>
      <c r="EV789" s="11"/>
      <c r="EW789" s="6">
        <f>SUMIF(EX$67:EX$97,$D789,EZ$67:EZ$97)</f>
        <v>0</v>
      </c>
      <c r="EX789" s="9"/>
      <c r="EY789" s="10"/>
      <c r="EZ789" s="11"/>
      <c r="FA789" s="6">
        <f>SUMIF(FB$67:FB$97,$D789,FD$67:FD$97)</f>
        <v>0</v>
      </c>
      <c r="FB789" s="9"/>
      <c r="FC789" s="10"/>
      <c r="FD789" s="11"/>
      <c r="FE789" s="6">
        <f>SUMIF(FF$67:FF$97,$D789,FH$67:FH$97)</f>
        <v>0</v>
      </c>
      <c r="FF789" s="9"/>
      <c r="FG789" s="10"/>
      <c r="FH789" s="11"/>
      <c r="FI789" s="6">
        <f>SUMIF(FJ$67:FJ$97,$D789,FL$67:FL$97)</f>
        <v>0</v>
      </c>
      <c r="FJ789" s="9"/>
      <c r="FK789" s="10"/>
      <c r="FL789" s="11"/>
      <c r="FM789" s="6">
        <f>SUMIF(FN$67:FN$97,$D789,FP$67:FP$97)</f>
        <v>0</v>
      </c>
      <c r="FN789" s="9"/>
      <c r="FO789" s="10"/>
      <c r="FP789" s="11"/>
      <c r="FQ789" s="6">
        <f>SUMIF(FR$67:FR$97,$D789,FT$67:FT$97)</f>
        <v>0</v>
      </c>
      <c r="FR789" s="9"/>
      <c r="FS789" s="10"/>
      <c r="FT789" s="11"/>
      <c r="FU789" s="6">
        <f>SUMIF(FV$67:FV$97,$D789,FX$67:FX$97)</f>
        <v>0</v>
      </c>
      <c r="FV789" s="9"/>
      <c r="FW789" s="10"/>
      <c r="FX789" s="11"/>
      <c r="FY789" s="6">
        <f>SUMIF(FZ$67:FZ$97,$D789,GB$67:GB$97)</f>
        <v>0</v>
      </c>
      <c r="FZ789" s="9"/>
      <c r="GA789" s="10"/>
      <c r="GB789" s="11"/>
      <c r="GC789" s="6">
        <f>SUMIF(GD$67:GD$97,$D789,GF$67:GF$97)</f>
        <v>0</v>
      </c>
      <c r="GD789" s="9"/>
      <c r="GE789" s="10"/>
      <c r="GF789" s="11"/>
      <c r="GG789" s="6">
        <f>SUMIF(GH$67:GH$97,$D789,GJ$67:GJ$97)</f>
        <v>0</v>
      </c>
      <c r="GH789" s="9"/>
      <c r="GI789" s="10"/>
      <c r="GJ789" s="11"/>
      <c r="GK789" s="6">
        <f>SUMIF(GL$67:GL$97,$D789,GN$67:GN$97)</f>
        <v>0</v>
      </c>
      <c r="GL789" s="9"/>
      <c r="GM789" s="10"/>
      <c r="GN789" s="11"/>
      <c r="GO789" s="6">
        <f>SUMIF(GP$67:GP$97,$D789,GR$67:GR$97)</f>
        <v>0</v>
      </c>
      <c r="GP789" s="9"/>
      <c r="GQ789" s="10"/>
      <c r="GR789" s="11"/>
      <c r="GS789" s="6">
        <f>SUMIF(GT$67:GT$97,$D789,GV$67:GV$97)</f>
        <v>0</v>
      </c>
      <c r="GT789" s="9"/>
      <c r="GU789" s="10"/>
      <c r="GV789" s="20"/>
      <c r="GW789" s="19">
        <f t="shared" si="18"/>
        <v>0</v>
      </c>
      <c r="GX789" s="472"/>
      <c r="GY789" s="473"/>
    </row>
    <row r="790" spans="1:207" ht="30.75" customHeight="1">
      <c r="A790" s="210" t="s">
        <v>78</v>
      </c>
      <c r="B790" s="496"/>
      <c r="C790" s="177" t="s">
        <v>389</v>
      </c>
      <c r="D790" s="194" t="s">
        <v>390</v>
      </c>
      <c r="E790" s="206">
        <f>SUMIF(F$98:F$128,$D790,H$98:H$128)</f>
        <v>0</v>
      </c>
      <c r="F790" s="9"/>
      <c r="G790" s="10"/>
      <c r="H790" s="11"/>
      <c r="I790" s="6">
        <f>SUMIF(J$98:J$128,$D790,L$98:L$128)</f>
        <v>0</v>
      </c>
      <c r="J790" s="9"/>
      <c r="K790" s="10"/>
      <c r="L790" s="11"/>
      <c r="M790" s="6">
        <f>SUMIF(N$98:N$128,$D790,P$98:P$128)</f>
        <v>0</v>
      </c>
      <c r="N790" s="9"/>
      <c r="O790" s="10"/>
      <c r="P790" s="11"/>
      <c r="Q790" s="6">
        <f>SUMIF(R$98:R$128,$D790,T$98:T$128)</f>
        <v>0</v>
      </c>
      <c r="R790" s="9"/>
      <c r="S790" s="10"/>
      <c r="T790" s="11"/>
      <c r="U790" s="6">
        <f>SUMIF(V$98:V$128,$D790,X$98:X$128)</f>
        <v>0</v>
      </c>
      <c r="V790" s="9"/>
      <c r="W790" s="10"/>
      <c r="X790" s="11"/>
      <c r="Y790" s="6">
        <f>SUMIF(Z$98:Z$128,$D790,AB$98:AB$128)</f>
        <v>0</v>
      </c>
      <c r="Z790" s="9"/>
      <c r="AA790" s="10"/>
      <c r="AB790" s="11"/>
      <c r="AC790" s="6">
        <f>SUMIF(AD$98:AD$128,$D790,AF$98:AF$128)</f>
        <v>0</v>
      </c>
      <c r="AD790" s="9"/>
      <c r="AE790" s="10"/>
      <c r="AF790" s="11"/>
      <c r="AG790" s="6">
        <f>SUMIF(AH$98:AH$128,$D790,AJ$98:AJ$128)</f>
        <v>0</v>
      </c>
      <c r="AH790" s="9"/>
      <c r="AI790" s="10"/>
      <c r="AJ790" s="11"/>
      <c r="AK790" s="6">
        <f>SUMIF(AL$98:AL$128,$D790,AN$98:AN$128)</f>
        <v>0</v>
      </c>
      <c r="AL790" s="9"/>
      <c r="AM790" s="10"/>
      <c r="AN790" s="11"/>
      <c r="AO790" s="6">
        <f>SUMIF(AP$98:AP$128,$D790,AR$98:AR$128)</f>
        <v>0</v>
      </c>
      <c r="AP790" s="9"/>
      <c r="AQ790" s="10"/>
      <c r="AR790" s="11"/>
      <c r="AS790" s="6">
        <f>SUMIF(AT$98:AT$128,$D790,AV$98:AV$128)</f>
        <v>0</v>
      </c>
      <c r="AT790" s="9"/>
      <c r="AU790" s="10"/>
      <c r="AV790" s="11"/>
      <c r="AW790" s="6">
        <f>SUMIF(AX$98:AX$128,$D790,AZ$98:AZ$128)</f>
        <v>0</v>
      </c>
      <c r="AX790" s="9"/>
      <c r="AY790" s="10"/>
      <c r="AZ790" s="11"/>
      <c r="BA790" s="6">
        <f>SUMIF(BB$98:BB$128,$D790,BD$98:BD$128)</f>
        <v>0</v>
      </c>
      <c r="BB790" s="9"/>
      <c r="BC790" s="10"/>
      <c r="BD790" s="11"/>
      <c r="BE790" s="6">
        <f>SUMIF(BF$98:BF$128,$D790,BH$98:BH$128)</f>
        <v>0</v>
      </c>
      <c r="BF790" s="9"/>
      <c r="BG790" s="10"/>
      <c r="BH790" s="11"/>
      <c r="BI790" s="6">
        <f>SUMIF(BJ$98:BJ$128,$D790,BL$98:BL$128)</f>
        <v>0</v>
      </c>
      <c r="BJ790" s="9"/>
      <c r="BK790" s="10"/>
      <c r="BL790" s="11"/>
      <c r="BM790" s="6">
        <f>SUMIF(BN$98:BN$128,$D790,BP$98:BP$128)</f>
        <v>0</v>
      </c>
      <c r="BN790" s="9"/>
      <c r="BO790" s="10"/>
      <c r="BP790" s="11"/>
      <c r="BQ790" s="6">
        <f>SUMIF(BR$98:BR$128,$D790,BT$98:BT$128)</f>
        <v>0</v>
      </c>
      <c r="BR790" s="9"/>
      <c r="BS790" s="10"/>
      <c r="BT790" s="11"/>
      <c r="BU790" s="6">
        <f>SUMIF(BV$98:BV$128,$D790,BX$98:BX$128)</f>
        <v>0</v>
      </c>
      <c r="BV790" s="9"/>
      <c r="BW790" s="10"/>
      <c r="BX790" s="11"/>
      <c r="BY790" s="6">
        <f>SUMIF(BZ$98:BZ$128,$D790,CB$98:CB$128)</f>
        <v>0</v>
      </c>
      <c r="BZ790" s="9"/>
      <c r="CA790" s="10"/>
      <c r="CB790" s="11"/>
      <c r="CC790" s="6">
        <f>SUMIF(CD$98:CD$128,$D790,CF$98:CF$128)</f>
        <v>0</v>
      </c>
      <c r="CD790" s="9"/>
      <c r="CE790" s="10"/>
      <c r="CF790" s="11"/>
      <c r="CG790" s="6">
        <f>SUMIF(CH$98:CH$128,$D790,CJ$98:CJ$128)</f>
        <v>0</v>
      </c>
      <c r="CH790" s="9"/>
      <c r="CI790" s="10"/>
      <c r="CJ790" s="11"/>
      <c r="CK790" s="6">
        <f>SUMIF(CL$98:CL$128,$D790,CN$98:CN$128)</f>
        <v>0</v>
      </c>
      <c r="CL790" s="9"/>
      <c r="CM790" s="10"/>
      <c r="CN790" s="11"/>
      <c r="CO790" s="6">
        <f>SUMIF(CP$98:CP$128,$D790,CR$98:CR$128)</f>
        <v>0</v>
      </c>
      <c r="CP790" s="9"/>
      <c r="CQ790" s="10"/>
      <c r="CR790" s="11"/>
      <c r="CS790" s="6">
        <f>SUMIF(CT$98:CT$128,$D790,CV$98:CV$128)</f>
        <v>0</v>
      </c>
      <c r="CT790" s="9"/>
      <c r="CU790" s="10"/>
      <c r="CV790" s="11"/>
      <c r="CW790" s="6">
        <f>SUMIF(CX$98:CX$128,$D790,CZ$98:CZ$128)</f>
        <v>0</v>
      </c>
      <c r="CX790" s="9"/>
      <c r="CY790" s="10"/>
      <c r="CZ790" s="11"/>
      <c r="DA790" s="6">
        <f>SUMIF(DB$98:DB$128,$D790,DD$98:DD$128)</f>
        <v>0</v>
      </c>
      <c r="DB790" s="9"/>
      <c r="DC790" s="10"/>
      <c r="DD790" s="11"/>
      <c r="DE790" s="6">
        <f>SUMIF(DF$98:DF$128,$D790,DH$98:DH$128)</f>
        <v>0</v>
      </c>
      <c r="DF790" s="9"/>
      <c r="DG790" s="10"/>
      <c r="DH790" s="11"/>
      <c r="DI790" s="6">
        <f>SUMIF(DJ$98:DJ$128,$D790,DL$98:DL$128)</f>
        <v>0</v>
      </c>
      <c r="DJ790" s="9"/>
      <c r="DK790" s="10"/>
      <c r="DL790" s="11"/>
      <c r="DM790" s="6">
        <f>SUMIF(DN$98:DN$128,$D790,DP$98:DP$128)</f>
        <v>0</v>
      </c>
      <c r="DN790" s="9"/>
      <c r="DO790" s="10"/>
      <c r="DP790" s="11"/>
      <c r="DQ790" s="6">
        <f>SUMIF(DR$98:DR$128,$D790,DT$98:DT$128)</f>
        <v>0</v>
      </c>
      <c r="DR790" s="9"/>
      <c r="DS790" s="10"/>
      <c r="DT790" s="11"/>
      <c r="DU790" s="6">
        <f>SUMIF(DV$98:DV$128,$D790,DX$98:DX$128)</f>
        <v>0</v>
      </c>
      <c r="DV790" s="9"/>
      <c r="DW790" s="10"/>
      <c r="DX790" s="11"/>
      <c r="DY790" s="6">
        <f>SUMIF(DZ$98:DZ$128,$D790,EB$98:EB$128)</f>
        <v>0</v>
      </c>
      <c r="DZ790" s="9"/>
      <c r="EA790" s="10"/>
      <c r="EB790" s="11"/>
      <c r="EC790" s="6">
        <f>SUMIF(ED$98:ED$128,$D790,EF$98:EF$128)</f>
        <v>0</v>
      </c>
      <c r="ED790" s="9"/>
      <c r="EE790" s="10"/>
      <c r="EF790" s="11"/>
      <c r="EG790" s="6">
        <f>SUMIF(EH$98:EH$128,$D790,EJ$98:EJ$128)</f>
        <v>0</v>
      </c>
      <c r="EH790" s="9"/>
      <c r="EI790" s="10"/>
      <c r="EJ790" s="11"/>
      <c r="EK790" s="6">
        <f>SUMIF(EL$98:EL$128,$D790,EN$98:EN$128)</f>
        <v>0</v>
      </c>
      <c r="EL790" s="9"/>
      <c r="EM790" s="10"/>
      <c r="EN790" s="11"/>
      <c r="EO790" s="6">
        <f>SUMIF(EP$98:EP$128,$D790,ER$98:ER$128)</f>
        <v>0</v>
      </c>
      <c r="EP790" s="9"/>
      <c r="EQ790" s="10"/>
      <c r="ER790" s="11"/>
      <c r="ES790" s="6">
        <f>SUMIF(ET$98:ET$128,$D790,EV$98:EV$128)</f>
        <v>0</v>
      </c>
      <c r="ET790" s="9"/>
      <c r="EU790" s="10"/>
      <c r="EV790" s="11"/>
      <c r="EW790" s="6">
        <f>SUMIF(EX$98:EX$128,$D790,EZ$98:EZ$128)</f>
        <v>0</v>
      </c>
      <c r="EX790" s="9"/>
      <c r="EY790" s="10"/>
      <c r="EZ790" s="11"/>
      <c r="FA790" s="6">
        <f>SUMIF(FB$98:FB$128,$D790,FD$98:FD$128)</f>
        <v>0</v>
      </c>
      <c r="FB790" s="9"/>
      <c r="FC790" s="10"/>
      <c r="FD790" s="11"/>
      <c r="FE790" s="6">
        <f>SUMIF(FF$98:FF$128,$D790,FH$98:FH$128)</f>
        <v>0</v>
      </c>
      <c r="FF790" s="9"/>
      <c r="FG790" s="10"/>
      <c r="FH790" s="11"/>
      <c r="FI790" s="6">
        <f>SUMIF(FJ$98:FJ$128,$D790,FL$98:FL$128)</f>
        <v>0</v>
      </c>
      <c r="FJ790" s="9"/>
      <c r="FK790" s="10"/>
      <c r="FL790" s="11"/>
      <c r="FM790" s="6">
        <f>SUMIF(FN$98:FN$128,$D790,FP$98:FP$128)</f>
        <v>0</v>
      </c>
      <c r="FN790" s="9"/>
      <c r="FO790" s="10"/>
      <c r="FP790" s="11"/>
      <c r="FQ790" s="6">
        <f>SUMIF(FR$98:FR$128,$D790,FT$98:FT$128)</f>
        <v>0</v>
      </c>
      <c r="FR790" s="9"/>
      <c r="FS790" s="10"/>
      <c r="FT790" s="11"/>
      <c r="FU790" s="6">
        <f>SUMIF(FV$98:FV$128,$D790,FX$98:FX$128)</f>
        <v>0</v>
      </c>
      <c r="FV790" s="9"/>
      <c r="FW790" s="10"/>
      <c r="FX790" s="11"/>
      <c r="FY790" s="6">
        <f>SUMIF(FZ$98:FZ$128,$D790,GB$98:GB$128)</f>
        <v>0</v>
      </c>
      <c r="FZ790" s="9"/>
      <c r="GA790" s="10"/>
      <c r="GB790" s="11"/>
      <c r="GC790" s="6">
        <f>SUMIF(GD$98:GD$128,$D790,GF$98:GF$128)</f>
        <v>0</v>
      </c>
      <c r="GD790" s="9"/>
      <c r="GE790" s="10"/>
      <c r="GF790" s="11"/>
      <c r="GG790" s="6">
        <f>SUMIF(GH$98:GH$128,$D790,GJ$98:GJ$128)</f>
        <v>0</v>
      </c>
      <c r="GH790" s="9"/>
      <c r="GI790" s="10"/>
      <c r="GJ790" s="11"/>
      <c r="GK790" s="6">
        <f>SUMIF(GL$98:GL$128,$D790,GN$98:GN$128)</f>
        <v>0</v>
      </c>
      <c r="GL790" s="9"/>
      <c r="GM790" s="10"/>
      <c r="GN790" s="11"/>
      <c r="GO790" s="6">
        <f>SUMIF(GP$98:GP$128,$D790,GR$98:GR$128)</f>
        <v>0</v>
      </c>
      <c r="GP790" s="9"/>
      <c r="GQ790" s="10"/>
      <c r="GR790" s="11"/>
      <c r="GS790" s="6">
        <f>SUMIF(GT$98:GT$128,$D790,GV$98:GV$128)</f>
        <v>0</v>
      </c>
      <c r="GT790" s="9"/>
      <c r="GU790" s="10"/>
      <c r="GV790" s="20"/>
      <c r="GW790" s="19">
        <f t="shared" si="18"/>
        <v>0</v>
      </c>
      <c r="GX790" s="472"/>
      <c r="GY790" s="473"/>
    </row>
    <row r="791" spans="1:207" ht="30.75" customHeight="1">
      <c r="A791" s="210" t="s">
        <v>79</v>
      </c>
      <c r="B791" s="496"/>
      <c r="C791" s="177" t="s">
        <v>389</v>
      </c>
      <c r="D791" s="194" t="s">
        <v>390</v>
      </c>
      <c r="E791" s="206">
        <f>SUMIF(F$129:F$159,$D791,H$129:H$159)</f>
        <v>0</v>
      </c>
      <c r="F791" s="9"/>
      <c r="G791" s="10"/>
      <c r="H791" s="11"/>
      <c r="I791" s="6">
        <f>SUMIF(J$129:J$159,$D791,L$129:L$159)</f>
        <v>0</v>
      </c>
      <c r="J791" s="9"/>
      <c r="K791" s="10"/>
      <c r="L791" s="11"/>
      <c r="M791" s="6">
        <f>SUMIF(N$129:N$159,$D791,P$129:P$159)</f>
        <v>0</v>
      </c>
      <c r="N791" s="9"/>
      <c r="O791" s="10"/>
      <c r="P791" s="11"/>
      <c r="Q791" s="6">
        <f>SUMIF(R$129:R$159,$D791,T$129:T$159)</f>
        <v>0</v>
      </c>
      <c r="R791" s="9"/>
      <c r="S791" s="10"/>
      <c r="T791" s="11"/>
      <c r="U791" s="6">
        <f>SUMIF(V$129:V$159,$D791,X$129:X$159)</f>
        <v>0</v>
      </c>
      <c r="V791" s="9"/>
      <c r="W791" s="10"/>
      <c r="X791" s="11"/>
      <c r="Y791" s="6">
        <f>SUMIF(Z$129:Z$159,$D791,AB$129:AB$159)</f>
        <v>0</v>
      </c>
      <c r="Z791" s="9"/>
      <c r="AA791" s="10"/>
      <c r="AB791" s="11"/>
      <c r="AC791" s="6">
        <f>SUMIF(AD$129:AD$159,$D791,AF$129:AF$159)</f>
        <v>0</v>
      </c>
      <c r="AD791" s="9"/>
      <c r="AE791" s="10"/>
      <c r="AF791" s="11"/>
      <c r="AG791" s="6">
        <f>SUMIF(AH$129:AH$159,$D791,AJ$129:AJ$159)</f>
        <v>0</v>
      </c>
      <c r="AH791" s="9"/>
      <c r="AI791" s="10"/>
      <c r="AJ791" s="11"/>
      <c r="AK791" s="6">
        <f>SUMIF(AL$129:AL$159,$D791,AN$129:AN$159)</f>
        <v>0</v>
      </c>
      <c r="AL791" s="9"/>
      <c r="AM791" s="10"/>
      <c r="AN791" s="11"/>
      <c r="AO791" s="6">
        <f>SUMIF(AP$129:AP$159,$D791,AR$129:AR$159)</f>
        <v>0</v>
      </c>
      <c r="AP791" s="9"/>
      <c r="AQ791" s="10"/>
      <c r="AR791" s="11"/>
      <c r="AS791" s="6">
        <f>SUMIF(AT$129:AT$159,$D791,AV$129:AV$159)</f>
        <v>0</v>
      </c>
      <c r="AT791" s="9"/>
      <c r="AU791" s="10"/>
      <c r="AV791" s="11"/>
      <c r="AW791" s="6">
        <f>SUMIF(AX$129:AX$159,$D791,AZ$129:AZ$159)</f>
        <v>0</v>
      </c>
      <c r="AX791" s="9"/>
      <c r="AY791" s="10"/>
      <c r="AZ791" s="11"/>
      <c r="BA791" s="6">
        <f>SUMIF(BB$129:BB$159,$D791,BD$129:BD$159)</f>
        <v>0</v>
      </c>
      <c r="BB791" s="9"/>
      <c r="BC791" s="10"/>
      <c r="BD791" s="11"/>
      <c r="BE791" s="6">
        <f>SUMIF(BF$129:BF$159,$D791,BH$129:BH$159)</f>
        <v>0</v>
      </c>
      <c r="BF791" s="9"/>
      <c r="BG791" s="10"/>
      <c r="BH791" s="11"/>
      <c r="BI791" s="6">
        <f>SUMIF(BJ$129:BJ$159,$D791,BL$129:BL$159)</f>
        <v>0</v>
      </c>
      <c r="BJ791" s="9"/>
      <c r="BK791" s="10"/>
      <c r="BL791" s="11"/>
      <c r="BM791" s="6">
        <f>SUMIF(BN$129:BN$159,$D791,BP$129:BP$159)</f>
        <v>0</v>
      </c>
      <c r="BN791" s="9"/>
      <c r="BO791" s="10"/>
      <c r="BP791" s="11"/>
      <c r="BQ791" s="6">
        <f>SUMIF(BR$129:BR$159,$D791,BT$129:BT$159)</f>
        <v>0</v>
      </c>
      <c r="BR791" s="9"/>
      <c r="BS791" s="10"/>
      <c r="BT791" s="11"/>
      <c r="BU791" s="6">
        <f>SUMIF(BV$129:BV$159,$D791,BX$129:BX$159)</f>
        <v>0</v>
      </c>
      <c r="BV791" s="9"/>
      <c r="BW791" s="10"/>
      <c r="BX791" s="11"/>
      <c r="BY791" s="6">
        <f>SUMIF(BZ$129:BZ$159,$D791,CB$129:CB$159)</f>
        <v>0</v>
      </c>
      <c r="BZ791" s="9"/>
      <c r="CA791" s="10"/>
      <c r="CB791" s="11"/>
      <c r="CC791" s="6">
        <f>SUMIF(CD$129:CD$159,$D791,CF$129:CF$159)</f>
        <v>0</v>
      </c>
      <c r="CD791" s="9"/>
      <c r="CE791" s="10"/>
      <c r="CF791" s="11"/>
      <c r="CG791" s="6">
        <f>SUMIF(CH$129:CH$159,$D791,CJ$129:CJ$159)</f>
        <v>0</v>
      </c>
      <c r="CH791" s="9"/>
      <c r="CI791" s="10"/>
      <c r="CJ791" s="11"/>
      <c r="CK791" s="6">
        <f>SUMIF(CL$129:CL$159,$D791,CN$129:CN$159)</f>
        <v>0</v>
      </c>
      <c r="CL791" s="9"/>
      <c r="CM791" s="10"/>
      <c r="CN791" s="11"/>
      <c r="CO791" s="6">
        <f>SUMIF(CP$129:CP$159,$D791,CR$129:CR$159)</f>
        <v>0</v>
      </c>
      <c r="CP791" s="9"/>
      <c r="CQ791" s="10"/>
      <c r="CR791" s="11"/>
      <c r="CS791" s="6">
        <f>SUMIF(CT$129:CT$159,$D791,CV$129:CV$159)</f>
        <v>0</v>
      </c>
      <c r="CT791" s="9"/>
      <c r="CU791" s="10"/>
      <c r="CV791" s="11"/>
      <c r="CW791" s="6">
        <f>SUMIF(CX$129:CX$159,$D791,CZ$129:CZ$159)</f>
        <v>0</v>
      </c>
      <c r="CX791" s="9"/>
      <c r="CY791" s="10"/>
      <c r="CZ791" s="11"/>
      <c r="DA791" s="6">
        <f>SUMIF(DB$129:DB$159,$D791,DD$129:DD$159)</f>
        <v>0</v>
      </c>
      <c r="DB791" s="9"/>
      <c r="DC791" s="10"/>
      <c r="DD791" s="11"/>
      <c r="DE791" s="6">
        <f>SUMIF(DF$129:DF$159,$D791,DH$129:DH$159)</f>
        <v>0</v>
      </c>
      <c r="DF791" s="9"/>
      <c r="DG791" s="10"/>
      <c r="DH791" s="11"/>
      <c r="DI791" s="6">
        <f>SUMIF(DJ$129:DJ$159,$D791,DL$129:DL$159)</f>
        <v>0</v>
      </c>
      <c r="DJ791" s="9"/>
      <c r="DK791" s="10"/>
      <c r="DL791" s="11"/>
      <c r="DM791" s="6">
        <f>SUMIF(DN$129:DN$159,$D791,DP$129:DP$159)</f>
        <v>0</v>
      </c>
      <c r="DN791" s="9"/>
      <c r="DO791" s="10"/>
      <c r="DP791" s="11"/>
      <c r="DQ791" s="6">
        <f>SUMIF(DR$129:DR$159,$D791,DT$129:DT$159)</f>
        <v>0</v>
      </c>
      <c r="DR791" s="9"/>
      <c r="DS791" s="10"/>
      <c r="DT791" s="11"/>
      <c r="DU791" s="6">
        <f>SUMIF(DV$129:DV$159,$D791,DX$129:DX$159)</f>
        <v>0</v>
      </c>
      <c r="DV791" s="9"/>
      <c r="DW791" s="10"/>
      <c r="DX791" s="11"/>
      <c r="DY791" s="6">
        <f>SUMIF(DZ$129:DZ$159,$D791,EB$129:EB$159)</f>
        <v>0</v>
      </c>
      <c r="DZ791" s="9"/>
      <c r="EA791" s="10"/>
      <c r="EB791" s="11"/>
      <c r="EC791" s="6">
        <f>SUMIF(ED$129:ED$159,$D791,EF$129:EF$159)</f>
        <v>0</v>
      </c>
      <c r="ED791" s="9"/>
      <c r="EE791" s="10"/>
      <c r="EF791" s="11"/>
      <c r="EG791" s="6">
        <f>SUMIF(EH$129:EH$159,$D791,EJ$129:EJ$159)</f>
        <v>0</v>
      </c>
      <c r="EH791" s="9"/>
      <c r="EI791" s="10"/>
      <c r="EJ791" s="11"/>
      <c r="EK791" s="6">
        <f>SUMIF(EL$129:EL$159,$D791,EN$129:EN$159)</f>
        <v>0</v>
      </c>
      <c r="EL791" s="9"/>
      <c r="EM791" s="10"/>
      <c r="EN791" s="11"/>
      <c r="EO791" s="6">
        <f>SUMIF(EP$129:EP$159,$D791,ER$129:ER$159)</f>
        <v>0</v>
      </c>
      <c r="EP791" s="9"/>
      <c r="EQ791" s="10"/>
      <c r="ER791" s="11"/>
      <c r="ES791" s="6">
        <f>SUMIF(ET$129:ET$159,$D791,EV$129:EV$159)</f>
        <v>0</v>
      </c>
      <c r="ET791" s="9"/>
      <c r="EU791" s="10"/>
      <c r="EV791" s="11"/>
      <c r="EW791" s="6">
        <f>SUMIF(EX$129:EX$159,$D791,EZ$129:EZ$159)</f>
        <v>0</v>
      </c>
      <c r="EX791" s="9"/>
      <c r="EY791" s="10"/>
      <c r="EZ791" s="11"/>
      <c r="FA791" s="6">
        <f>SUMIF(FB$129:FB$159,$D791,FD$129:FD$159)</f>
        <v>0</v>
      </c>
      <c r="FB791" s="9"/>
      <c r="FC791" s="10"/>
      <c r="FD791" s="11"/>
      <c r="FE791" s="6">
        <f>SUMIF(FF$129:FF$159,$D791,FH$129:FH$159)</f>
        <v>0</v>
      </c>
      <c r="FF791" s="9"/>
      <c r="FG791" s="10"/>
      <c r="FH791" s="11"/>
      <c r="FI791" s="6">
        <f>SUMIF(FJ$129:FJ$159,$D791,FL$129:FL$159)</f>
        <v>0</v>
      </c>
      <c r="FJ791" s="9"/>
      <c r="FK791" s="10"/>
      <c r="FL791" s="11"/>
      <c r="FM791" s="6">
        <f>SUMIF(FN$129:FN$159,$D791,FP$129:FP$159)</f>
        <v>0</v>
      </c>
      <c r="FN791" s="9"/>
      <c r="FO791" s="10"/>
      <c r="FP791" s="11"/>
      <c r="FQ791" s="6">
        <f>SUMIF(FR$129:FR$159,$D791,FT$129:FT$159)</f>
        <v>0</v>
      </c>
      <c r="FR791" s="9"/>
      <c r="FS791" s="10"/>
      <c r="FT791" s="11"/>
      <c r="FU791" s="6">
        <f>SUMIF(FV$129:FV$159,$D791,FX$129:FX$159)</f>
        <v>0</v>
      </c>
      <c r="FV791" s="9"/>
      <c r="FW791" s="10"/>
      <c r="FX791" s="11"/>
      <c r="FY791" s="6">
        <f>SUMIF(FZ$129:FZ$159,$D791,GB$129:GB$159)</f>
        <v>0</v>
      </c>
      <c r="FZ791" s="9"/>
      <c r="GA791" s="10"/>
      <c r="GB791" s="11"/>
      <c r="GC791" s="6">
        <f>SUMIF(GD$129:GD$159,$D791,GF$129:GF$159)</f>
        <v>0</v>
      </c>
      <c r="GD791" s="9"/>
      <c r="GE791" s="10"/>
      <c r="GF791" s="11"/>
      <c r="GG791" s="6">
        <f>SUMIF(GH$129:GH$159,$D791,GJ$129:GJ$159)</f>
        <v>0</v>
      </c>
      <c r="GH791" s="9"/>
      <c r="GI791" s="10"/>
      <c r="GJ791" s="11"/>
      <c r="GK791" s="6">
        <f>SUMIF(GL$129:GL$159,$D791,GN$129:GN$159)</f>
        <v>0</v>
      </c>
      <c r="GL791" s="9"/>
      <c r="GM791" s="10"/>
      <c r="GN791" s="11"/>
      <c r="GO791" s="6">
        <f>SUMIF(GP$129:GP$159,$D791,GR$129:GR$159)</f>
        <v>0</v>
      </c>
      <c r="GP791" s="9"/>
      <c r="GQ791" s="10"/>
      <c r="GR791" s="11"/>
      <c r="GS791" s="6">
        <f>SUMIF(GT$129:GT$159,$D791,GV$129:GV$159)</f>
        <v>0</v>
      </c>
      <c r="GT791" s="9"/>
      <c r="GU791" s="10"/>
      <c r="GV791" s="20"/>
      <c r="GW791" s="19">
        <f t="shared" si="18"/>
        <v>0</v>
      </c>
      <c r="GX791" s="472"/>
      <c r="GY791" s="473"/>
    </row>
    <row r="792" spans="1:207" ht="30.75" customHeight="1">
      <c r="A792" s="210" t="s">
        <v>80</v>
      </c>
      <c r="B792" s="496"/>
      <c r="C792" s="177" t="s">
        <v>389</v>
      </c>
      <c r="D792" s="194" t="s">
        <v>390</v>
      </c>
      <c r="E792" s="206">
        <f>SUMIF(F$160:F$190,$D792,H$160:H$190)</f>
        <v>0</v>
      </c>
      <c r="F792" s="9"/>
      <c r="G792" s="10"/>
      <c r="H792" s="11"/>
      <c r="I792" s="6">
        <f>SUMIF(J$160:J$190,$D792,L$160:L$190)</f>
        <v>0</v>
      </c>
      <c r="J792" s="9"/>
      <c r="K792" s="10"/>
      <c r="L792" s="11"/>
      <c r="M792" s="6">
        <f>SUMIF(N$160:N$190,$D792,P$160:P$190)</f>
        <v>0</v>
      </c>
      <c r="N792" s="9"/>
      <c r="O792" s="10"/>
      <c r="P792" s="11"/>
      <c r="Q792" s="6">
        <f>SUMIF(R$160:R$190,$D792,T$160:T$190)</f>
        <v>0</v>
      </c>
      <c r="R792" s="9"/>
      <c r="S792" s="10"/>
      <c r="T792" s="11"/>
      <c r="U792" s="6">
        <f>SUMIF(V$160:V$190,$D792,X$160:X$190)</f>
        <v>0</v>
      </c>
      <c r="V792" s="9"/>
      <c r="W792" s="10"/>
      <c r="X792" s="11"/>
      <c r="Y792" s="6">
        <f>SUMIF(Z$160:Z$190,$D792,AB$160:AB$190)</f>
        <v>0</v>
      </c>
      <c r="Z792" s="9"/>
      <c r="AA792" s="10"/>
      <c r="AB792" s="11"/>
      <c r="AC792" s="6">
        <f>SUMIF(AD$160:AD$190,$D792,AF$160:AF$190)</f>
        <v>0</v>
      </c>
      <c r="AD792" s="9"/>
      <c r="AE792" s="10"/>
      <c r="AF792" s="11"/>
      <c r="AG792" s="6">
        <f>SUMIF(AH$160:AH$190,$D792,AJ$160:AJ$190)</f>
        <v>0</v>
      </c>
      <c r="AH792" s="9"/>
      <c r="AI792" s="10"/>
      <c r="AJ792" s="11"/>
      <c r="AK792" s="6">
        <f>SUMIF(AL$160:AL$190,$D792,AN$160:AN$190)</f>
        <v>0</v>
      </c>
      <c r="AL792" s="9"/>
      <c r="AM792" s="10"/>
      <c r="AN792" s="11"/>
      <c r="AO792" s="6">
        <f>SUMIF(AP$160:AP$190,$D792,AR$160:AR$190)</f>
        <v>0</v>
      </c>
      <c r="AP792" s="9"/>
      <c r="AQ792" s="10"/>
      <c r="AR792" s="11"/>
      <c r="AS792" s="6">
        <f>SUMIF(AT$160:AT$190,$D792,AV$160:AV$190)</f>
        <v>0</v>
      </c>
      <c r="AT792" s="9"/>
      <c r="AU792" s="10"/>
      <c r="AV792" s="11"/>
      <c r="AW792" s="6">
        <f>SUMIF(AX$160:AX$190,$D792,AZ$160:AZ$190)</f>
        <v>0</v>
      </c>
      <c r="AX792" s="9"/>
      <c r="AY792" s="10"/>
      <c r="AZ792" s="11"/>
      <c r="BA792" s="6">
        <f>SUMIF(BB$160:BB$190,$D792,BD$160:BD$190)</f>
        <v>0</v>
      </c>
      <c r="BB792" s="9"/>
      <c r="BC792" s="10"/>
      <c r="BD792" s="11"/>
      <c r="BE792" s="6">
        <f>SUMIF(BF$160:BF$190,$D792,BH$160:BH$190)</f>
        <v>0</v>
      </c>
      <c r="BF792" s="9"/>
      <c r="BG792" s="10"/>
      <c r="BH792" s="11"/>
      <c r="BI792" s="6">
        <f>SUMIF(BJ$160:BJ$190,$D792,BL$160:BL$190)</f>
        <v>0</v>
      </c>
      <c r="BJ792" s="9"/>
      <c r="BK792" s="10"/>
      <c r="BL792" s="11"/>
      <c r="BM792" s="6">
        <f>SUMIF(BN$160:BN$190,$D792,BP$160:BP$190)</f>
        <v>0</v>
      </c>
      <c r="BN792" s="9"/>
      <c r="BO792" s="10"/>
      <c r="BP792" s="11"/>
      <c r="BQ792" s="6">
        <f>SUMIF(BR$160:BR$190,$D792,BT$160:BT$190)</f>
        <v>0</v>
      </c>
      <c r="BR792" s="9"/>
      <c r="BS792" s="10"/>
      <c r="BT792" s="11"/>
      <c r="BU792" s="6">
        <f>SUMIF(BV$160:BV$190,$D792,BX$160:BX$190)</f>
        <v>0</v>
      </c>
      <c r="BV792" s="9"/>
      <c r="BW792" s="10"/>
      <c r="BX792" s="11"/>
      <c r="BY792" s="6">
        <f>SUMIF(BZ$160:BZ$190,$D792,CB$160:CB$190)</f>
        <v>0</v>
      </c>
      <c r="BZ792" s="9"/>
      <c r="CA792" s="10"/>
      <c r="CB792" s="11"/>
      <c r="CC792" s="6">
        <f>SUMIF(CD$160:CD$190,$D792,CF$160:CF$190)</f>
        <v>0</v>
      </c>
      <c r="CD792" s="9"/>
      <c r="CE792" s="10"/>
      <c r="CF792" s="11"/>
      <c r="CG792" s="6">
        <f>SUMIF(CH$160:CH$190,$D792,CJ$160:CJ$190)</f>
        <v>0</v>
      </c>
      <c r="CH792" s="9"/>
      <c r="CI792" s="10"/>
      <c r="CJ792" s="11"/>
      <c r="CK792" s="6">
        <f>SUMIF(CL$160:CL$190,$D792,CN$160:CN$190)</f>
        <v>0</v>
      </c>
      <c r="CL792" s="9"/>
      <c r="CM792" s="10"/>
      <c r="CN792" s="11"/>
      <c r="CO792" s="6">
        <f>SUMIF(CP$160:CP$190,$D792,CR$160:CR$190)</f>
        <v>0</v>
      </c>
      <c r="CP792" s="9"/>
      <c r="CQ792" s="10"/>
      <c r="CR792" s="11"/>
      <c r="CS792" s="6">
        <f>SUMIF(CT$160:CT$190,$D792,CV$160:CV$190)</f>
        <v>0</v>
      </c>
      <c r="CT792" s="9"/>
      <c r="CU792" s="10"/>
      <c r="CV792" s="11"/>
      <c r="CW792" s="6">
        <f>SUMIF(CX$160:CX$190,$D792,CZ$160:CZ$190)</f>
        <v>0</v>
      </c>
      <c r="CX792" s="9"/>
      <c r="CY792" s="10"/>
      <c r="CZ792" s="11"/>
      <c r="DA792" s="6">
        <f>SUMIF(DB$160:DB$190,$D792,DD$160:DD$190)</f>
        <v>0</v>
      </c>
      <c r="DB792" s="9"/>
      <c r="DC792" s="10"/>
      <c r="DD792" s="11"/>
      <c r="DE792" s="6">
        <f>SUMIF(DF$160:DF$190,$D792,DH$160:DH$190)</f>
        <v>0</v>
      </c>
      <c r="DF792" s="9"/>
      <c r="DG792" s="10"/>
      <c r="DH792" s="11"/>
      <c r="DI792" s="6">
        <f>SUMIF(DJ$160:DJ$190,$D792,DL$160:DL$190)</f>
        <v>0</v>
      </c>
      <c r="DJ792" s="9"/>
      <c r="DK792" s="10"/>
      <c r="DL792" s="11"/>
      <c r="DM792" s="6">
        <f>SUMIF(DN$160:DN$190,$D792,DP$160:DP$190)</f>
        <v>0</v>
      </c>
      <c r="DN792" s="9"/>
      <c r="DO792" s="10"/>
      <c r="DP792" s="11"/>
      <c r="DQ792" s="6">
        <f>SUMIF(DR$160:DR$190,$D792,DT$160:DT$190)</f>
        <v>0</v>
      </c>
      <c r="DR792" s="9"/>
      <c r="DS792" s="10"/>
      <c r="DT792" s="11"/>
      <c r="DU792" s="6">
        <f>SUMIF(DV$160:DV$190,$D792,DX$160:DX$190)</f>
        <v>0</v>
      </c>
      <c r="DV792" s="9"/>
      <c r="DW792" s="10"/>
      <c r="DX792" s="11"/>
      <c r="DY792" s="6">
        <f>SUMIF(DZ$160:DZ$190,$D792,EB$160:EB$190)</f>
        <v>0</v>
      </c>
      <c r="DZ792" s="9"/>
      <c r="EA792" s="10"/>
      <c r="EB792" s="11"/>
      <c r="EC792" s="6">
        <f>SUMIF(ED$160:ED$190,$D792,EF$160:EF$190)</f>
        <v>0</v>
      </c>
      <c r="ED792" s="9"/>
      <c r="EE792" s="10"/>
      <c r="EF792" s="11"/>
      <c r="EG792" s="6">
        <f>SUMIF(EH$160:EH$190,$D792,EJ$160:EJ$190)</f>
        <v>0</v>
      </c>
      <c r="EH792" s="9"/>
      <c r="EI792" s="10"/>
      <c r="EJ792" s="11"/>
      <c r="EK792" s="6">
        <f>SUMIF(EL$160:EL$190,$D792,EN$160:EN$190)</f>
        <v>0</v>
      </c>
      <c r="EL792" s="9"/>
      <c r="EM792" s="10"/>
      <c r="EN792" s="11"/>
      <c r="EO792" s="6">
        <f>SUMIF(EP$160:EP$190,$D792,ER$160:ER$190)</f>
        <v>0</v>
      </c>
      <c r="EP792" s="9"/>
      <c r="EQ792" s="10"/>
      <c r="ER792" s="11"/>
      <c r="ES792" s="6">
        <f>SUMIF(ET$160:ET$190,$D792,EV$160:EV$190)</f>
        <v>0</v>
      </c>
      <c r="ET792" s="9"/>
      <c r="EU792" s="10"/>
      <c r="EV792" s="11"/>
      <c r="EW792" s="6">
        <f>SUMIF(EX$160:EX$190,$D792,EZ$160:EZ$190)</f>
        <v>0</v>
      </c>
      <c r="EX792" s="9"/>
      <c r="EY792" s="10"/>
      <c r="EZ792" s="11"/>
      <c r="FA792" s="6">
        <f>SUMIF(FB$160:FB$190,$D792,FD$160:FD$190)</f>
        <v>0</v>
      </c>
      <c r="FB792" s="9"/>
      <c r="FC792" s="10"/>
      <c r="FD792" s="11"/>
      <c r="FE792" s="6">
        <f>SUMIF(FF$160:FF$190,$D792,FH$160:FH$190)</f>
        <v>0</v>
      </c>
      <c r="FF792" s="9"/>
      <c r="FG792" s="10"/>
      <c r="FH792" s="11"/>
      <c r="FI792" s="6">
        <f>SUMIF(FJ$160:FJ$190,$D792,FL$160:FL$190)</f>
        <v>0</v>
      </c>
      <c r="FJ792" s="9"/>
      <c r="FK792" s="10"/>
      <c r="FL792" s="11"/>
      <c r="FM792" s="6">
        <f>SUMIF(FN$160:FN$190,$D792,FP$160:FP$190)</f>
        <v>0</v>
      </c>
      <c r="FN792" s="9"/>
      <c r="FO792" s="10"/>
      <c r="FP792" s="11"/>
      <c r="FQ792" s="6">
        <f>SUMIF(FR$160:FR$190,$D792,FT$160:FT$190)</f>
        <v>0</v>
      </c>
      <c r="FR792" s="9"/>
      <c r="FS792" s="10"/>
      <c r="FT792" s="11"/>
      <c r="FU792" s="6">
        <f>SUMIF(FV$160:FV$190,$D792,FX$160:FX$190)</f>
        <v>0</v>
      </c>
      <c r="FV792" s="9"/>
      <c r="FW792" s="10"/>
      <c r="FX792" s="11"/>
      <c r="FY792" s="6">
        <f>SUMIF(FZ$160:FZ$190,$D792,GB$160:GB$190)</f>
        <v>0</v>
      </c>
      <c r="FZ792" s="9"/>
      <c r="GA792" s="10"/>
      <c r="GB792" s="11"/>
      <c r="GC792" s="6">
        <f>SUMIF(GD$160:GD$190,$D792,GF$160:GF$190)</f>
        <v>0</v>
      </c>
      <c r="GD792" s="9"/>
      <c r="GE792" s="10"/>
      <c r="GF792" s="11"/>
      <c r="GG792" s="6">
        <f>SUMIF(GH$160:GH$190,$D792,GJ$160:GJ$190)</f>
        <v>0</v>
      </c>
      <c r="GH792" s="9"/>
      <c r="GI792" s="10"/>
      <c r="GJ792" s="11"/>
      <c r="GK792" s="6">
        <f>SUMIF(GL$160:GL$190,$D792,GN$160:GN$190)</f>
        <v>0</v>
      </c>
      <c r="GL792" s="9"/>
      <c r="GM792" s="10"/>
      <c r="GN792" s="11"/>
      <c r="GO792" s="6">
        <f>SUMIF(GP$160:GP$190,$D792,GR$160:GR$190)</f>
        <v>0</v>
      </c>
      <c r="GP792" s="9"/>
      <c r="GQ792" s="10"/>
      <c r="GR792" s="11"/>
      <c r="GS792" s="6">
        <f>SUMIF(GT$160:GT$190,$D792,GV$160:GV$190)</f>
        <v>0</v>
      </c>
      <c r="GT792" s="9"/>
      <c r="GU792" s="10"/>
      <c r="GV792" s="20"/>
      <c r="GW792" s="19">
        <f t="shared" si="18"/>
        <v>0</v>
      </c>
      <c r="GX792" s="472"/>
      <c r="GY792" s="473"/>
    </row>
    <row r="793" spans="1:207" ht="30.75" customHeight="1">
      <c r="A793" s="210" t="s">
        <v>81</v>
      </c>
      <c r="B793" s="496"/>
      <c r="C793" s="177" t="s">
        <v>389</v>
      </c>
      <c r="D793" s="194" t="s">
        <v>390</v>
      </c>
      <c r="E793" s="206">
        <f>SUMIF(F$191:F$221,$D793,H$191:H$221)</f>
        <v>0</v>
      </c>
      <c r="F793" s="9"/>
      <c r="G793" s="10"/>
      <c r="H793" s="11"/>
      <c r="I793" s="6">
        <f>SUMIF(J$191:J$221,$D793,L$191:L$221)</f>
        <v>0</v>
      </c>
      <c r="J793" s="9"/>
      <c r="K793" s="10"/>
      <c r="L793" s="11"/>
      <c r="M793" s="6">
        <f>SUMIF(N$191:N$221,$D793,P$191:P$221)</f>
        <v>0</v>
      </c>
      <c r="N793" s="9"/>
      <c r="O793" s="10"/>
      <c r="P793" s="11"/>
      <c r="Q793" s="6">
        <f>SUMIF(R$191:R$221,$D793,T$191:T$221)</f>
        <v>0</v>
      </c>
      <c r="R793" s="9"/>
      <c r="S793" s="10"/>
      <c r="T793" s="11"/>
      <c r="U793" s="6">
        <f>SUMIF(V$191:V$221,$D793,X$191:X$221)</f>
        <v>0</v>
      </c>
      <c r="V793" s="9"/>
      <c r="W793" s="10"/>
      <c r="X793" s="11"/>
      <c r="Y793" s="6">
        <f>SUMIF(Z$191:Z$221,$D793,AB$191:AB$221)</f>
        <v>0</v>
      </c>
      <c r="Z793" s="9"/>
      <c r="AA793" s="10"/>
      <c r="AB793" s="11"/>
      <c r="AC793" s="6">
        <f>SUMIF(AD$191:AD$221,$D793,AF$191:AF$221)</f>
        <v>0</v>
      </c>
      <c r="AD793" s="9"/>
      <c r="AE793" s="10"/>
      <c r="AF793" s="11"/>
      <c r="AG793" s="6">
        <f>SUMIF(AH$191:AH$221,$D793,AJ$191:AJ$221)</f>
        <v>0</v>
      </c>
      <c r="AH793" s="9"/>
      <c r="AI793" s="10"/>
      <c r="AJ793" s="11"/>
      <c r="AK793" s="6">
        <f>SUMIF(AL$191:AL$221,$D793,AN$191:AN$221)</f>
        <v>0</v>
      </c>
      <c r="AL793" s="9"/>
      <c r="AM793" s="10"/>
      <c r="AN793" s="11"/>
      <c r="AO793" s="6">
        <f>SUMIF(AP$191:AP$221,$D793,AR$191:AR$221)</f>
        <v>0</v>
      </c>
      <c r="AP793" s="9"/>
      <c r="AQ793" s="10"/>
      <c r="AR793" s="11"/>
      <c r="AS793" s="6">
        <f>SUMIF(AT$191:AT$221,$D793,AV$191:AV$221)</f>
        <v>0</v>
      </c>
      <c r="AT793" s="9"/>
      <c r="AU793" s="10"/>
      <c r="AV793" s="11"/>
      <c r="AW793" s="6">
        <f>SUMIF(AX$191:AX$221,$D793,AZ$191:AZ$221)</f>
        <v>0</v>
      </c>
      <c r="AX793" s="9"/>
      <c r="AY793" s="10"/>
      <c r="AZ793" s="11"/>
      <c r="BA793" s="6">
        <f>SUMIF(BB$191:BB$221,$D793,BD$191:BD$221)</f>
        <v>0</v>
      </c>
      <c r="BB793" s="9"/>
      <c r="BC793" s="10"/>
      <c r="BD793" s="11"/>
      <c r="BE793" s="6">
        <f>SUMIF(BF$191:BF$221,$D793,BH$191:BH$221)</f>
        <v>0</v>
      </c>
      <c r="BF793" s="9"/>
      <c r="BG793" s="10"/>
      <c r="BH793" s="11"/>
      <c r="BI793" s="6">
        <f>SUMIF(BJ$191:BJ$221,$D793,BL$191:BL$221)</f>
        <v>0</v>
      </c>
      <c r="BJ793" s="9"/>
      <c r="BK793" s="10"/>
      <c r="BL793" s="11"/>
      <c r="BM793" s="6">
        <f>SUMIF(BN$191:BN$221,$D793,BP$191:BP$221)</f>
        <v>0</v>
      </c>
      <c r="BN793" s="9"/>
      <c r="BO793" s="10"/>
      <c r="BP793" s="11"/>
      <c r="BQ793" s="6">
        <f>SUMIF(BR$191:BR$221,$D793,BT$191:BT$221)</f>
        <v>0</v>
      </c>
      <c r="BR793" s="9"/>
      <c r="BS793" s="10"/>
      <c r="BT793" s="11"/>
      <c r="BU793" s="6">
        <f>SUMIF(BV$191:BV$221,$D793,BX$191:BX$221)</f>
        <v>0</v>
      </c>
      <c r="BV793" s="9"/>
      <c r="BW793" s="10"/>
      <c r="BX793" s="11"/>
      <c r="BY793" s="6">
        <f>SUMIF(BZ$191:BZ$221,$D793,CB$191:CB$221)</f>
        <v>0</v>
      </c>
      <c r="BZ793" s="9"/>
      <c r="CA793" s="10"/>
      <c r="CB793" s="11"/>
      <c r="CC793" s="6">
        <f>SUMIF(CD$191:CD$221,$D793,CF$191:CF$221)</f>
        <v>0</v>
      </c>
      <c r="CD793" s="9"/>
      <c r="CE793" s="10"/>
      <c r="CF793" s="11"/>
      <c r="CG793" s="6">
        <f>SUMIF(CH$191:CH$221,$D793,CJ$191:CJ$221)</f>
        <v>0</v>
      </c>
      <c r="CH793" s="9"/>
      <c r="CI793" s="10"/>
      <c r="CJ793" s="11"/>
      <c r="CK793" s="6">
        <f>SUMIF(CL$191:CL$221,$D793,CN$191:CN$221)</f>
        <v>0</v>
      </c>
      <c r="CL793" s="9"/>
      <c r="CM793" s="10"/>
      <c r="CN793" s="11"/>
      <c r="CO793" s="6">
        <f>SUMIF(CP$191:CP$221,$D793,CR$191:CR$221)</f>
        <v>0</v>
      </c>
      <c r="CP793" s="9"/>
      <c r="CQ793" s="10"/>
      <c r="CR793" s="11"/>
      <c r="CS793" s="6">
        <f>SUMIF(CT$191:CT$221,$D793,CV$191:CV$221)</f>
        <v>0</v>
      </c>
      <c r="CT793" s="9"/>
      <c r="CU793" s="10"/>
      <c r="CV793" s="11"/>
      <c r="CW793" s="6">
        <f>SUMIF(CX$191:CX$221,$D793,CZ$191:CZ$221)</f>
        <v>0</v>
      </c>
      <c r="CX793" s="9"/>
      <c r="CY793" s="10"/>
      <c r="CZ793" s="11"/>
      <c r="DA793" s="6">
        <f>SUMIF(DB$191:DB$221,$D793,DD$191:DD$221)</f>
        <v>0</v>
      </c>
      <c r="DB793" s="9"/>
      <c r="DC793" s="10"/>
      <c r="DD793" s="11"/>
      <c r="DE793" s="6">
        <f>SUMIF(DF$191:DF$221,$D793,DH$191:DH$221)</f>
        <v>0</v>
      </c>
      <c r="DF793" s="9"/>
      <c r="DG793" s="10"/>
      <c r="DH793" s="11"/>
      <c r="DI793" s="6">
        <f>SUMIF(DJ$191:DJ$221,$D793,DL$191:DL$221)</f>
        <v>0</v>
      </c>
      <c r="DJ793" s="9"/>
      <c r="DK793" s="10"/>
      <c r="DL793" s="11"/>
      <c r="DM793" s="6">
        <f>SUMIF(DN$191:DN$221,$D793,DP$191:DP$221)</f>
        <v>0</v>
      </c>
      <c r="DN793" s="9"/>
      <c r="DO793" s="10"/>
      <c r="DP793" s="11"/>
      <c r="DQ793" s="6">
        <f>SUMIF(DR$191:DR$221,$D793,DT$191:DT$221)</f>
        <v>0</v>
      </c>
      <c r="DR793" s="9"/>
      <c r="DS793" s="10"/>
      <c r="DT793" s="11"/>
      <c r="DU793" s="6">
        <f>SUMIF(DV$191:DV$221,$D793,DX$191:DX$221)</f>
        <v>0</v>
      </c>
      <c r="DV793" s="9"/>
      <c r="DW793" s="10"/>
      <c r="DX793" s="11"/>
      <c r="DY793" s="6">
        <f>SUMIF(DZ$191:DZ$221,$D793,EB$191:EB$221)</f>
        <v>0</v>
      </c>
      <c r="DZ793" s="9"/>
      <c r="EA793" s="10"/>
      <c r="EB793" s="11"/>
      <c r="EC793" s="6">
        <f>SUMIF(ED$191:ED$221,$D793,EF$191:EF$221)</f>
        <v>0</v>
      </c>
      <c r="ED793" s="9"/>
      <c r="EE793" s="10"/>
      <c r="EF793" s="11"/>
      <c r="EG793" s="6">
        <f>SUMIF(EH$191:EH$221,$D793,EJ$191:EJ$221)</f>
        <v>0</v>
      </c>
      <c r="EH793" s="9"/>
      <c r="EI793" s="10"/>
      <c r="EJ793" s="11"/>
      <c r="EK793" s="6">
        <f>SUMIF(EL$191:EL$221,$D793,EN$191:EN$221)</f>
        <v>0</v>
      </c>
      <c r="EL793" s="9"/>
      <c r="EM793" s="10"/>
      <c r="EN793" s="11"/>
      <c r="EO793" s="6">
        <f>SUMIF(EP$191:EP$221,$D793,ER$191:ER$221)</f>
        <v>0</v>
      </c>
      <c r="EP793" s="9"/>
      <c r="EQ793" s="10"/>
      <c r="ER793" s="11"/>
      <c r="ES793" s="6">
        <f>SUMIF(ET$191:ET$221,$D793,EV$191:EV$221)</f>
        <v>0</v>
      </c>
      <c r="ET793" s="9"/>
      <c r="EU793" s="10"/>
      <c r="EV793" s="11"/>
      <c r="EW793" s="6">
        <f>SUMIF(EX$191:EX$221,$D793,EZ$191:EZ$221)</f>
        <v>0</v>
      </c>
      <c r="EX793" s="9"/>
      <c r="EY793" s="10"/>
      <c r="EZ793" s="11"/>
      <c r="FA793" s="6">
        <f>SUMIF(FB$191:FB$221,$D793,FD$191:FD$221)</f>
        <v>0</v>
      </c>
      <c r="FB793" s="9"/>
      <c r="FC793" s="10"/>
      <c r="FD793" s="11"/>
      <c r="FE793" s="6">
        <f>SUMIF(FF$191:FF$221,$D793,FH$191:FH$221)</f>
        <v>0</v>
      </c>
      <c r="FF793" s="9"/>
      <c r="FG793" s="10"/>
      <c r="FH793" s="11"/>
      <c r="FI793" s="6">
        <f>SUMIF(FJ$191:FJ$221,$D793,FL$191:FL$221)</f>
        <v>0</v>
      </c>
      <c r="FJ793" s="9"/>
      <c r="FK793" s="10"/>
      <c r="FL793" s="11"/>
      <c r="FM793" s="6">
        <f>SUMIF(FN$191:FN$221,$D793,FP$191:FP$221)</f>
        <v>0</v>
      </c>
      <c r="FN793" s="9"/>
      <c r="FO793" s="10"/>
      <c r="FP793" s="11"/>
      <c r="FQ793" s="6">
        <f>SUMIF(FR$191:FR$221,$D793,FT$191:FT$221)</f>
        <v>0</v>
      </c>
      <c r="FR793" s="9"/>
      <c r="FS793" s="10"/>
      <c r="FT793" s="11"/>
      <c r="FU793" s="6">
        <f>SUMIF(FV$191:FV$221,$D793,FX$191:FX$221)</f>
        <v>0</v>
      </c>
      <c r="FV793" s="9"/>
      <c r="FW793" s="10"/>
      <c r="FX793" s="11"/>
      <c r="FY793" s="6">
        <f>SUMIF(FZ$191:FZ$221,$D793,GB$191:GB$221)</f>
        <v>0</v>
      </c>
      <c r="FZ793" s="9"/>
      <c r="GA793" s="10"/>
      <c r="GB793" s="11"/>
      <c r="GC793" s="6">
        <f>SUMIF(GD$191:GD$221,$D793,GF$191:GF$221)</f>
        <v>0</v>
      </c>
      <c r="GD793" s="9"/>
      <c r="GE793" s="10"/>
      <c r="GF793" s="11"/>
      <c r="GG793" s="6">
        <f>SUMIF(GH$191:GH$221,$D793,GJ$191:GJ$221)</f>
        <v>0</v>
      </c>
      <c r="GH793" s="9"/>
      <c r="GI793" s="10"/>
      <c r="GJ793" s="11"/>
      <c r="GK793" s="6">
        <f>SUMIF(GL$191:GL$221,$D793,GN$191:GN$221)</f>
        <v>0</v>
      </c>
      <c r="GL793" s="9"/>
      <c r="GM793" s="10"/>
      <c r="GN793" s="11"/>
      <c r="GO793" s="6">
        <f>SUMIF(GP$191:GP$221,$D793,GR$191:GR$221)</f>
        <v>0</v>
      </c>
      <c r="GP793" s="9"/>
      <c r="GQ793" s="10"/>
      <c r="GR793" s="11"/>
      <c r="GS793" s="6">
        <f>SUMIF(GT$191:GT$221,$D793,GV$191:GV$221)</f>
        <v>0</v>
      </c>
      <c r="GT793" s="9"/>
      <c r="GU793" s="10"/>
      <c r="GV793" s="20"/>
      <c r="GW793" s="19">
        <f t="shared" si="18"/>
        <v>0</v>
      </c>
      <c r="GX793" s="472"/>
      <c r="GY793" s="473"/>
    </row>
    <row r="794" spans="1:207" ht="30.75" customHeight="1">
      <c r="A794" s="210" t="s">
        <v>82</v>
      </c>
      <c r="B794" s="496"/>
      <c r="C794" s="177" t="s">
        <v>389</v>
      </c>
      <c r="D794" s="194" t="s">
        <v>390</v>
      </c>
      <c r="E794" s="206">
        <f>SUMIF(F$222:F$252,$D794,H$222:H$252)</f>
        <v>0</v>
      </c>
      <c r="F794" s="9"/>
      <c r="G794" s="10"/>
      <c r="H794" s="11"/>
      <c r="I794" s="6">
        <f>SUMIF(J$222:J$252,$D794,L$222:L$252)</f>
        <v>0</v>
      </c>
      <c r="J794" s="9"/>
      <c r="K794" s="10"/>
      <c r="L794" s="11"/>
      <c r="M794" s="6">
        <f>SUMIF(N$222:N$252,$D794,P$222:P$252)</f>
        <v>0</v>
      </c>
      <c r="N794" s="9"/>
      <c r="O794" s="10"/>
      <c r="P794" s="11"/>
      <c r="Q794" s="6">
        <f>SUMIF(R$222:R$252,$D794,T$222:T$252)</f>
        <v>0</v>
      </c>
      <c r="R794" s="9"/>
      <c r="S794" s="10"/>
      <c r="T794" s="11"/>
      <c r="U794" s="6">
        <f>SUMIF(V$222:V$252,$D794,X$222:X$252)</f>
        <v>0</v>
      </c>
      <c r="V794" s="9"/>
      <c r="W794" s="10"/>
      <c r="X794" s="11"/>
      <c r="Y794" s="6">
        <f>SUMIF(Z$222:Z$252,$D794,AB$222:AB$252)</f>
        <v>0</v>
      </c>
      <c r="Z794" s="9"/>
      <c r="AA794" s="10"/>
      <c r="AB794" s="11"/>
      <c r="AC794" s="6">
        <f>SUMIF(AD$222:AD$252,$D794,AF$222:AF$252)</f>
        <v>0</v>
      </c>
      <c r="AD794" s="9"/>
      <c r="AE794" s="10"/>
      <c r="AF794" s="11"/>
      <c r="AG794" s="6">
        <f>SUMIF(AH$222:AH$252,$D794,AJ$222:AJ$252)</f>
        <v>0</v>
      </c>
      <c r="AH794" s="9"/>
      <c r="AI794" s="10"/>
      <c r="AJ794" s="11"/>
      <c r="AK794" s="6">
        <f>SUMIF(AL$222:AL$252,$D794,AN$222:AN$252)</f>
        <v>0</v>
      </c>
      <c r="AL794" s="9"/>
      <c r="AM794" s="10"/>
      <c r="AN794" s="11"/>
      <c r="AO794" s="6">
        <f>SUMIF(AP$222:AP$252,$D794,AR$222:AR$252)</f>
        <v>0</v>
      </c>
      <c r="AP794" s="9"/>
      <c r="AQ794" s="10"/>
      <c r="AR794" s="11"/>
      <c r="AS794" s="6">
        <f>SUMIF(AT$222:AT$252,$D794,AV$222:AV$252)</f>
        <v>0</v>
      </c>
      <c r="AT794" s="9"/>
      <c r="AU794" s="10"/>
      <c r="AV794" s="11"/>
      <c r="AW794" s="6">
        <f>SUMIF(AX$222:AX$252,$D794,AZ$222:AZ$252)</f>
        <v>0</v>
      </c>
      <c r="AX794" s="9"/>
      <c r="AY794" s="10"/>
      <c r="AZ794" s="11"/>
      <c r="BA794" s="6">
        <f>SUMIF(BB$222:BB$252,$D794,BD$222:BD$252)</f>
        <v>0</v>
      </c>
      <c r="BB794" s="9"/>
      <c r="BC794" s="10"/>
      <c r="BD794" s="11"/>
      <c r="BE794" s="6">
        <f>SUMIF(BF$222:BF$252,$D794,BH$222:BH$252)</f>
        <v>0</v>
      </c>
      <c r="BF794" s="9"/>
      <c r="BG794" s="10"/>
      <c r="BH794" s="11"/>
      <c r="BI794" s="6">
        <f>SUMIF(BJ$222:BJ$252,$D794,BL$222:BL$252)</f>
        <v>0</v>
      </c>
      <c r="BJ794" s="9"/>
      <c r="BK794" s="10"/>
      <c r="BL794" s="11"/>
      <c r="BM794" s="6">
        <f>SUMIF(BN$222:BN$252,$D794,BP$222:BP$252)</f>
        <v>0</v>
      </c>
      <c r="BN794" s="9"/>
      <c r="BO794" s="10"/>
      <c r="BP794" s="11"/>
      <c r="BQ794" s="6">
        <f>SUMIF(BR$222:BR$252,$D794,BT$222:BT$252)</f>
        <v>0</v>
      </c>
      <c r="BR794" s="9"/>
      <c r="BS794" s="10"/>
      <c r="BT794" s="11"/>
      <c r="BU794" s="6">
        <f>SUMIF(BV$222:BV$252,$D794,BX$222:BX$252)</f>
        <v>0</v>
      </c>
      <c r="BV794" s="9"/>
      <c r="BW794" s="10"/>
      <c r="BX794" s="11"/>
      <c r="BY794" s="6">
        <f>SUMIF(BZ$222:BZ$252,$D794,CB$222:CB$252)</f>
        <v>0</v>
      </c>
      <c r="BZ794" s="9"/>
      <c r="CA794" s="10"/>
      <c r="CB794" s="11"/>
      <c r="CC794" s="6">
        <f>SUMIF(CD$222:CD$252,$D794,CF$222:CF$252)</f>
        <v>0</v>
      </c>
      <c r="CD794" s="9"/>
      <c r="CE794" s="10"/>
      <c r="CF794" s="11"/>
      <c r="CG794" s="6">
        <f>SUMIF(CH$222:CH$252,$D794,CJ$222:CJ$252)</f>
        <v>0</v>
      </c>
      <c r="CH794" s="9"/>
      <c r="CI794" s="10"/>
      <c r="CJ794" s="11"/>
      <c r="CK794" s="6">
        <f>SUMIF(CL$222:CL$252,$D794,CN$222:CN$252)</f>
        <v>0</v>
      </c>
      <c r="CL794" s="9"/>
      <c r="CM794" s="10"/>
      <c r="CN794" s="11"/>
      <c r="CO794" s="6">
        <f>SUMIF(CP$222:CP$252,$D794,CR$222:CR$252)</f>
        <v>0</v>
      </c>
      <c r="CP794" s="9"/>
      <c r="CQ794" s="10"/>
      <c r="CR794" s="11"/>
      <c r="CS794" s="6">
        <f>SUMIF(CT$222:CT$252,$D794,CV$222:CV$252)</f>
        <v>0</v>
      </c>
      <c r="CT794" s="9"/>
      <c r="CU794" s="10"/>
      <c r="CV794" s="11"/>
      <c r="CW794" s="6">
        <f>SUMIF(CX$222:CX$252,$D794,CZ$222:CZ$252)</f>
        <v>0</v>
      </c>
      <c r="CX794" s="9"/>
      <c r="CY794" s="10"/>
      <c r="CZ794" s="11"/>
      <c r="DA794" s="6">
        <f>SUMIF(DB$222:DB$252,$D794,DD$222:DD$252)</f>
        <v>0</v>
      </c>
      <c r="DB794" s="9"/>
      <c r="DC794" s="10"/>
      <c r="DD794" s="11"/>
      <c r="DE794" s="6">
        <f>SUMIF(DF$222:DF$252,$D794,DH$222:DH$252)</f>
        <v>0</v>
      </c>
      <c r="DF794" s="9"/>
      <c r="DG794" s="10"/>
      <c r="DH794" s="11"/>
      <c r="DI794" s="6">
        <f>SUMIF(DJ$222:DJ$252,$D794,DL$222:DL$252)</f>
        <v>0</v>
      </c>
      <c r="DJ794" s="9"/>
      <c r="DK794" s="10"/>
      <c r="DL794" s="11"/>
      <c r="DM794" s="6">
        <f>SUMIF(DN$222:DN$252,$D794,DP$222:DP$252)</f>
        <v>0</v>
      </c>
      <c r="DN794" s="9"/>
      <c r="DO794" s="10"/>
      <c r="DP794" s="11"/>
      <c r="DQ794" s="6">
        <f>SUMIF(DR$222:DR$252,$D794,DT$222:DT$252)</f>
        <v>0</v>
      </c>
      <c r="DR794" s="9"/>
      <c r="DS794" s="10"/>
      <c r="DT794" s="11"/>
      <c r="DU794" s="6">
        <f>SUMIF(DV$222:DV$252,$D794,DX$222:DX$252)</f>
        <v>0</v>
      </c>
      <c r="DV794" s="9"/>
      <c r="DW794" s="10"/>
      <c r="DX794" s="11"/>
      <c r="DY794" s="6">
        <f>SUMIF(DZ$222:DZ$252,$D794,EB$222:EB$252)</f>
        <v>0</v>
      </c>
      <c r="DZ794" s="9"/>
      <c r="EA794" s="10"/>
      <c r="EB794" s="11"/>
      <c r="EC794" s="6">
        <f>SUMIF(ED$222:ED$252,$D794,EF$222:EF$252)</f>
        <v>0</v>
      </c>
      <c r="ED794" s="9"/>
      <c r="EE794" s="10"/>
      <c r="EF794" s="11"/>
      <c r="EG794" s="6">
        <f>SUMIF(EH$222:EH$252,$D794,EJ$222:EJ$252)</f>
        <v>0</v>
      </c>
      <c r="EH794" s="9"/>
      <c r="EI794" s="10"/>
      <c r="EJ794" s="11"/>
      <c r="EK794" s="6">
        <f>SUMIF(EL$222:EL$252,$D794,EN$222:EN$252)</f>
        <v>0</v>
      </c>
      <c r="EL794" s="9"/>
      <c r="EM794" s="10"/>
      <c r="EN794" s="11"/>
      <c r="EO794" s="6">
        <f>SUMIF(EP$222:EP$252,$D794,ER$222:ER$252)</f>
        <v>0</v>
      </c>
      <c r="EP794" s="9"/>
      <c r="EQ794" s="10"/>
      <c r="ER794" s="11"/>
      <c r="ES794" s="6">
        <f>SUMIF(ET$222:ET$252,$D794,EV$222:EV$252)</f>
        <v>0</v>
      </c>
      <c r="ET794" s="9"/>
      <c r="EU794" s="10"/>
      <c r="EV794" s="11"/>
      <c r="EW794" s="6">
        <f>SUMIF(EX$222:EX$252,$D794,EZ$222:EZ$252)</f>
        <v>0</v>
      </c>
      <c r="EX794" s="9"/>
      <c r="EY794" s="10"/>
      <c r="EZ794" s="11"/>
      <c r="FA794" s="6">
        <f>SUMIF(FB$222:FB$252,$D794,FD$222:FD$252)</f>
        <v>0</v>
      </c>
      <c r="FB794" s="9"/>
      <c r="FC794" s="10"/>
      <c r="FD794" s="11"/>
      <c r="FE794" s="6">
        <f>SUMIF(FF$222:FF$252,$D794,FH$222:FH$252)</f>
        <v>0</v>
      </c>
      <c r="FF794" s="9"/>
      <c r="FG794" s="10"/>
      <c r="FH794" s="11"/>
      <c r="FI794" s="6">
        <f>SUMIF(FJ$222:FJ$252,$D794,FL$222:FL$252)</f>
        <v>0</v>
      </c>
      <c r="FJ794" s="9"/>
      <c r="FK794" s="10"/>
      <c r="FL794" s="11"/>
      <c r="FM794" s="6">
        <f>SUMIF(FN$222:FN$252,$D794,FP$222:FP$252)</f>
        <v>0</v>
      </c>
      <c r="FN794" s="9"/>
      <c r="FO794" s="10"/>
      <c r="FP794" s="11"/>
      <c r="FQ794" s="6">
        <f>SUMIF(FR$222:FR$252,$D794,FT$222:FT$252)</f>
        <v>0</v>
      </c>
      <c r="FR794" s="9"/>
      <c r="FS794" s="10"/>
      <c r="FT794" s="11"/>
      <c r="FU794" s="6">
        <f>SUMIF(FV$222:FV$252,$D794,FX$222:FX$252)</f>
        <v>0</v>
      </c>
      <c r="FV794" s="9"/>
      <c r="FW794" s="10"/>
      <c r="FX794" s="11"/>
      <c r="FY794" s="6">
        <f>SUMIF(FZ$222:FZ$252,$D794,GB$222:GB$252)</f>
        <v>0</v>
      </c>
      <c r="FZ794" s="9"/>
      <c r="GA794" s="10"/>
      <c r="GB794" s="11"/>
      <c r="GC794" s="6">
        <f>SUMIF(GD$222:GD$252,$D794,GF$222:GF$252)</f>
        <v>0</v>
      </c>
      <c r="GD794" s="9"/>
      <c r="GE794" s="10"/>
      <c r="GF794" s="11"/>
      <c r="GG794" s="6">
        <f>SUMIF(GH$222:GH$252,$D794,GJ$222:GJ$252)</f>
        <v>0</v>
      </c>
      <c r="GH794" s="9"/>
      <c r="GI794" s="10"/>
      <c r="GJ794" s="11"/>
      <c r="GK794" s="6">
        <f>SUMIF(GL$222:GL$252,$D794,GN$222:GN$252)</f>
        <v>0</v>
      </c>
      <c r="GL794" s="9"/>
      <c r="GM794" s="10"/>
      <c r="GN794" s="11"/>
      <c r="GO794" s="6">
        <f>SUMIF(GP$222:GP$252,$D794,GR$222:GR$252)</f>
        <v>0</v>
      </c>
      <c r="GP794" s="9"/>
      <c r="GQ794" s="10"/>
      <c r="GR794" s="11"/>
      <c r="GS794" s="6">
        <f>SUMIF(GT$222:GT$252,$D794,GV$222:GV$252)</f>
        <v>0</v>
      </c>
      <c r="GT794" s="9"/>
      <c r="GU794" s="10"/>
      <c r="GV794" s="20"/>
      <c r="GW794" s="19">
        <f t="shared" si="18"/>
        <v>0</v>
      </c>
      <c r="GX794" s="472"/>
      <c r="GY794" s="473"/>
    </row>
    <row r="795" spans="1:207" ht="30.75" customHeight="1">
      <c r="A795" s="210" t="s">
        <v>83</v>
      </c>
      <c r="B795" s="496"/>
      <c r="C795" s="177" t="s">
        <v>389</v>
      </c>
      <c r="D795" s="194" t="s">
        <v>390</v>
      </c>
      <c r="E795" s="206">
        <f>SUMIF(F$253:F$283,$D795,H$253:H$283)</f>
        <v>0</v>
      </c>
      <c r="F795" s="9"/>
      <c r="G795" s="10"/>
      <c r="H795" s="11"/>
      <c r="I795" s="6">
        <f>SUMIF(J$253:J$283,$D795,L$253:L$283)</f>
        <v>0</v>
      </c>
      <c r="J795" s="9"/>
      <c r="K795" s="10"/>
      <c r="L795" s="11"/>
      <c r="M795" s="6">
        <f>SUMIF(N$253:N$283,$D795,P$253:P$283)</f>
        <v>0</v>
      </c>
      <c r="N795" s="9"/>
      <c r="O795" s="10"/>
      <c r="P795" s="11"/>
      <c r="Q795" s="6">
        <f>SUMIF(R$253:R$283,$D795,T$253:T$283)</f>
        <v>0</v>
      </c>
      <c r="R795" s="9"/>
      <c r="S795" s="10"/>
      <c r="T795" s="11"/>
      <c r="U795" s="6">
        <f>SUMIF(V$253:V$283,$D795,X$253:X$283)</f>
        <v>0</v>
      </c>
      <c r="V795" s="9"/>
      <c r="W795" s="10"/>
      <c r="X795" s="11"/>
      <c r="Y795" s="6">
        <f>SUMIF(Z$253:Z$283,$D795,AB$253:AB$283)</f>
        <v>0</v>
      </c>
      <c r="Z795" s="9"/>
      <c r="AA795" s="10"/>
      <c r="AB795" s="11"/>
      <c r="AC795" s="6">
        <f>SUMIF(AD$253:AD$283,$D795,AF$253:AF$283)</f>
        <v>0</v>
      </c>
      <c r="AD795" s="9"/>
      <c r="AE795" s="10"/>
      <c r="AF795" s="11"/>
      <c r="AG795" s="6">
        <f>SUMIF(AH$253:AH$283,$D795,AJ$253:AJ$283)</f>
        <v>0</v>
      </c>
      <c r="AH795" s="9"/>
      <c r="AI795" s="10"/>
      <c r="AJ795" s="11"/>
      <c r="AK795" s="6">
        <f>SUMIF(AL$253:AL$283,$D795,AN$253:AN$283)</f>
        <v>0</v>
      </c>
      <c r="AL795" s="9"/>
      <c r="AM795" s="10"/>
      <c r="AN795" s="11"/>
      <c r="AO795" s="6">
        <f>SUMIF(AP$253:AP$283,$D795,AR$253:AR$283)</f>
        <v>0</v>
      </c>
      <c r="AP795" s="9"/>
      <c r="AQ795" s="10"/>
      <c r="AR795" s="11"/>
      <c r="AS795" s="6">
        <f>SUMIF(AT$253:AT$283,$D795,AV$253:AV$283)</f>
        <v>0</v>
      </c>
      <c r="AT795" s="9"/>
      <c r="AU795" s="10"/>
      <c r="AV795" s="11"/>
      <c r="AW795" s="6">
        <f>SUMIF(AX$253:AX$283,$D795,AZ$253:AZ$283)</f>
        <v>0</v>
      </c>
      <c r="AX795" s="9"/>
      <c r="AY795" s="10"/>
      <c r="AZ795" s="11"/>
      <c r="BA795" s="6">
        <f>SUMIF(BB$253:BB$283,$D795,BD$253:BD$283)</f>
        <v>0</v>
      </c>
      <c r="BB795" s="9"/>
      <c r="BC795" s="10"/>
      <c r="BD795" s="11"/>
      <c r="BE795" s="6">
        <f>SUMIF(BF$253:BF$283,$D795,BH$253:BH$283)</f>
        <v>0</v>
      </c>
      <c r="BF795" s="9"/>
      <c r="BG795" s="10"/>
      <c r="BH795" s="11"/>
      <c r="BI795" s="6">
        <f>SUMIF(BJ$253:BJ$283,$D795,BL$253:BL$283)</f>
        <v>0</v>
      </c>
      <c r="BJ795" s="9"/>
      <c r="BK795" s="10"/>
      <c r="BL795" s="11"/>
      <c r="BM795" s="6">
        <f>SUMIF(BN$253:BN$283,$D795,BP$253:BP$283)</f>
        <v>0</v>
      </c>
      <c r="BN795" s="9"/>
      <c r="BO795" s="10"/>
      <c r="BP795" s="11"/>
      <c r="BQ795" s="6">
        <f>SUMIF(BR$253:BR$283,$D795,BT$253:BT$283)</f>
        <v>0</v>
      </c>
      <c r="BR795" s="9"/>
      <c r="BS795" s="10"/>
      <c r="BT795" s="11"/>
      <c r="BU795" s="6">
        <f>SUMIF(BV$253:BV$283,$D795,BX$253:BX$283)</f>
        <v>0</v>
      </c>
      <c r="BV795" s="9"/>
      <c r="BW795" s="10"/>
      <c r="BX795" s="11"/>
      <c r="BY795" s="6">
        <f>SUMIF(BZ$253:BZ$283,$D795,CB$253:CB$283)</f>
        <v>0</v>
      </c>
      <c r="BZ795" s="9"/>
      <c r="CA795" s="10"/>
      <c r="CB795" s="11"/>
      <c r="CC795" s="6">
        <f>SUMIF(CD$253:CD$283,$D795,CF$253:CF$283)</f>
        <v>0</v>
      </c>
      <c r="CD795" s="9"/>
      <c r="CE795" s="10"/>
      <c r="CF795" s="11"/>
      <c r="CG795" s="6">
        <f>SUMIF(CH$253:CH$283,$D795,CJ$253:CJ$283)</f>
        <v>0</v>
      </c>
      <c r="CH795" s="9"/>
      <c r="CI795" s="10"/>
      <c r="CJ795" s="11"/>
      <c r="CK795" s="6">
        <f>SUMIF(CL$253:CL$283,$D795,CN$253:CN$283)</f>
        <v>0</v>
      </c>
      <c r="CL795" s="9"/>
      <c r="CM795" s="10"/>
      <c r="CN795" s="11"/>
      <c r="CO795" s="6">
        <f>SUMIF(CP$253:CP$283,$D795,CR$253:CR$283)</f>
        <v>0</v>
      </c>
      <c r="CP795" s="9"/>
      <c r="CQ795" s="10"/>
      <c r="CR795" s="11"/>
      <c r="CS795" s="6">
        <f>SUMIF(CT$253:CT$283,$D795,CV$253:CV$283)</f>
        <v>0</v>
      </c>
      <c r="CT795" s="9"/>
      <c r="CU795" s="10"/>
      <c r="CV795" s="11"/>
      <c r="CW795" s="6">
        <f>SUMIF(CX$253:CX$283,$D795,CZ$253:CZ$283)</f>
        <v>0</v>
      </c>
      <c r="CX795" s="9"/>
      <c r="CY795" s="10"/>
      <c r="CZ795" s="11"/>
      <c r="DA795" s="6">
        <f>SUMIF(DB$253:DB$283,$D795,DD$253:DD$283)</f>
        <v>0</v>
      </c>
      <c r="DB795" s="9"/>
      <c r="DC795" s="10"/>
      <c r="DD795" s="11"/>
      <c r="DE795" s="6">
        <f>SUMIF(DF$253:DF$283,$D795,DH$253:DH$283)</f>
        <v>0</v>
      </c>
      <c r="DF795" s="9"/>
      <c r="DG795" s="10"/>
      <c r="DH795" s="11"/>
      <c r="DI795" s="6">
        <f>SUMIF(DJ$253:DJ$283,$D795,DL$253:DL$283)</f>
        <v>0</v>
      </c>
      <c r="DJ795" s="9"/>
      <c r="DK795" s="10"/>
      <c r="DL795" s="11"/>
      <c r="DM795" s="6">
        <f>SUMIF(DN$253:DN$283,$D795,DP$253:DP$283)</f>
        <v>0</v>
      </c>
      <c r="DN795" s="9"/>
      <c r="DO795" s="10"/>
      <c r="DP795" s="11"/>
      <c r="DQ795" s="6">
        <f>SUMIF(DR$253:DR$283,$D795,DT$253:DT$283)</f>
        <v>0</v>
      </c>
      <c r="DR795" s="9"/>
      <c r="DS795" s="10"/>
      <c r="DT795" s="11"/>
      <c r="DU795" s="6">
        <f>SUMIF(DV$253:DV$283,$D795,DX$253:DX$283)</f>
        <v>0</v>
      </c>
      <c r="DV795" s="9"/>
      <c r="DW795" s="10"/>
      <c r="DX795" s="11"/>
      <c r="DY795" s="6">
        <f>SUMIF(DZ$253:DZ$283,$D795,EB$253:EB$283)</f>
        <v>0</v>
      </c>
      <c r="DZ795" s="9"/>
      <c r="EA795" s="10"/>
      <c r="EB795" s="11"/>
      <c r="EC795" s="6">
        <f>SUMIF(ED$253:ED$283,$D795,EF$253:EF$283)</f>
        <v>0</v>
      </c>
      <c r="ED795" s="9"/>
      <c r="EE795" s="10"/>
      <c r="EF795" s="11"/>
      <c r="EG795" s="6">
        <f>SUMIF(EH$253:EH$283,$D795,EJ$253:EJ$283)</f>
        <v>0</v>
      </c>
      <c r="EH795" s="9"/>
      <c r="EI795" s="10"/>
      <c r="EJ795" s="11"/>
      <c r="EK795" s="6">
        <f>SUMIF(EL$253:EL$283,$D795,EN$253:EN$283)</f>
        <v>0</v>
      </c>
      <c r="EL795" s="9"/>
      <c r="EM795" s="10"/>
      <c r="EN795" s="11"/>
      <c r="EO795" s="6">
        <f>SUMIF(EP$253:EP$283,$D795,ER$253:ER$283)</f>
        <v>0</v>
      </c>
      <c r="EP795" s="9"/>
      <c r="EQ795" s="10"/>
      <c r="ER795" s="11"/>
      <c r="ES795" s="6">
        <f>SUMIF(ET$253:ET$283,$D795,EV$253:EV$283)</f>
        <v>0</v>
      </c>
      <c r="ET795" s="9"/>
      <c r="EU795" s="10"/>
      <c r="EV795" s="11"/>
      <c r="EW795" s="6">
        <f>SUMIF(EX$253:EX$283,$D795,EZ$253:EZ$283)</f>
        <v>0</v>
      </c>
      <c r="EX795" s="9"/>
      <c r="EY795" s="10"/>
      <c r="EZ795" s="11"/>
      <c r="FA795" s="6">
        <f>SUMIF(FB$253:FB$283,$D795,FD$253:FD$283)</f>
        <v>0</v>
      </c>
      <c r="FB795" s="9"/>
      <c r="FC795" s="10"/>
      <c r="FD795" s="11"/>
      <c r="FE795" s="6">
        <f>SUMIF(FF$253:FF$283,$D795,FH$253:FH$283)</f>
        <v>0</v>
      </c>
      <c r="FF795" s="9"/>
      <c r="FG795" s="10"/>
      <c r="FH795" s="11"/>
      <c r="FI795" s="6">
        <f>SUMIF(FJ$253:FJ$283,$D795,FL$253:FL$283)</f>
        <v>0</v>
      </c>
      <c r="FJ795" s="9"/>
      <c r="FK795" s="10"/>
      <c r="FL795" s="11"/>
      <c r="FM795" s="6">
        <f>SUMIF(FN$253:FN$283,$D795,FP$253:FP$283)</f>
        <v>0</v>
      </c>
      <c r="FN795" s="9"/>
      <c r="FO795" s="10"/>
      <c r="FP795" s="11"/>
      <c r="FQ795" s="6">
        <f>SUMIF(FR$253:FR$283,$D795,FT$253:FT$283)</f>
        <v>0</v>
      </c>
      <c r="FR795" s="9"/>
      <c r="FS795" s="10"/>
      <c r="FT795" s="11"/>
      <c r="FU795" s="6">
        <f>SUMIF(FV$253:FV$283,$D795,FX$253:FX$283)</f>
        <v>0</v>
      </c>
      <c r="FV795" s="9"/>
      <c r="FW795" s="10"/>
      <c r="FX795" s="11"/>
      <c r="FY795" s="6">
        <f>SUMIF(FZ$253:FZ$283,$D795,GB$253:GB$283)</f>
        <v>0</v>
      </c>
      <c r="FZ795" s="9"/>
      <c r="GA795" s="10"/>
      <c r="GB795" s="11"/>
      <c r="GC795" s="6">
        <f>SUMIF(GD$253:GD$283,$D795,GF$253:GF$283)</f>
        <v>0</v>
      </c>
      <c r="GD795" s="9"/>
      <c r="GE795" s="10"/>
      <c r="GF795" s="11"/>
      <c r="GG795" s="6">
        <f>SUMIF(GH$253:GH$283,$D795,GJ$253:GJ$283)</f>
        <v>0</v>
      </c>
      <c r="GH795" s="9"/>
      <c r="GI795" s="10"/>
      <c r="GJ795" s="11"/>
      <c r="GK795" s="6">
        <f>SUMIF(GL$253:GL$283,$D795,GN$253:GN$283)</f>
        <v>0</v>
      </c>
      <c r="GL795" s="9"/>
      <c r="GM795" s="10"/>
      <c r="GN795" s="11"/>
      <c r="GO795" s="6">
        <f>SUMIF(GP$253:GP$283,$D795,GR$253:GR$283)</f>
        <v>0</v>
      </c>
      <c r="GP795" s="9"/>
      <c r="GQ795" s="10"/>
      <c r="GR795" s="11"/>
      <c r="GS795" s="6">
        <f>SUMIF(GT$253:GT$283,$D795,GV$253:GV$283)</f>
        <v>0</v>
      </c>
      <c r="GT795" s="9"/>
      <c r="GU795" s="10"/>
      <c r="GV795" s="20"/>
      <c r="GW795" s="19">
        <f t="shared" si="18"/>
        <v>0</v>
      </c>
      <c r="GX795" s="472"/>
      <c r="GY795" s="473"/>
    </row>
    <row r="796" spans="1:207" ht="30.75" customHeight="1">
      <c r="A796" s="210" t="s">
        <v>84</v>
      </c>
      <c r="B796" s="496"/>
      <c r="C796" s="177" t="s">
        <v>389</v>
      </c>
      <c r="D796" s="194" t="s">
        <v>390</v>
      </c>
      <c r="E796" s="206">
        <f>SUMIF(F$284:F$314,$D796,H$284:H$314)</f>
        <v>0</v>
      </c>
      <c r="F796" s="9"/>
      <c r="G796" s="10"/>
      <c r="H796" s="11"/>
      <c r="I796" s="6">
        <f>SUMIF(J$284:J$314,$D796,L$284:L$314)</f>
        <v>0</v>
      </c>
      <c r="J796" s="9"/>
      <c r="K796" s="10"/>
      <c r="L796" s="11"/>
      <c r="M796" s="6">
        <f>SUMIF(N$284:N$314,$D796,P$284:P$314)</f>
        <v>0</v>
      </c>
      <c r="N796" s="9"/>
      <c r="O796" s="10"/>
      <c r="P796" s="11"/>
      <c r="Q796" s="6">
        <f>SUMIF(R$284:R$314,$D796,T$284:T$314)</f>
        <v>0</v>
      </c>
      <c r="R796" s="9"/>
      <c r="S796" s="10"/>
      <c r="T796" s="11"/>
      <c r="U796" s="6">
        <f>SUMIF(V$284:V$314,$D796,X$284:X$314)</f>
        <v>0</v>
      </c>
      <c r="V796" s="9"/>
      <c r="W796" s="10"/>
      <c r="X796" s="11"/>
      <c r="Y796" s="6">
        <f>SUMIF(Z$284:Z$314,$D796,AB$284:AB$314)</f>
        <v>0</v>
      </c>
      <c r="Z796" s="9"/>
      <c r="AA796" s="10"/>
      <c r="AB796" s="11"/>
      <c r="AC796" s="6">
        <f>SUMIF(AD$284:AD$314,$D796,AF$284:AF$314)</f>
        <v>0</v>
      </c>
      <c r="AD796" s="9"/>
      <c r="AE796" s="10"/>
      <c r="AF796" s="11"/>
      <c r="AG796" s="6">
        <f>SUMIF(AH$284:AH$314,$D796,AJ$284:AJ$314)</f>
        <v>0</v>
      </c>
      <c r="AH796" s="9"/>
      <c r="AI796" s="10"/>
      <c r="AJ796" s="11"/>
      <c r="AK796" s="6">
        <f>SUMIF(AL$284:AL$314,$D796,AN$284:AN$314)</f>
        <v>0</v>
      </c>
      <c r="AL796" s="9"/>
      <c r="AM796" s="10"/>
      <c r="AN796" s="11"/>
      <c r="AO796" s="6">
        <f>SUMIF(AP$284:AP$314,$D796,AR$284:AR$314)</f>
        <v>0</v>
      </c>
      <c r="AP796" s="9"/>
      <c r="AQ796" s="10"/>
      <c r="AR796" s="11"/>
      <c r="AS796" s="6">
        <f>SUMIF(AT$284:AT$314,$D796,AV$284:AV$314)</f>
        <v>0</v>
      </c>
      <c r="AT796" s="9"/>
      <c r="AU796" s="10"/>
      <c r="AV796" s="11"/>
      <c r="AW796" s="6">
        <f>SUMIF(AX$284:AX$314,$D796,AZ$284:AZ$314)</f>
        <v>0</v>
      </c>
      <c r="AX796" s="9"/>
      <c r="AY796" s="10"/>
      <c r="AZ796" s="11"/>
      <c r="BA796" s="6">
        <f>SUMIF(BB$284:BB$314,$D796,BD$284:BD$314)</f>
        <v>0</v>
      </c>
      <c r="BB796" s="9"/>
      <c r="BC796" s="10"/>
      <c r="BD796" s="11"/>
      <c r="BE796" s="6">
        <f>SUMIF(BF$284:BF$314,$D796,BH$284:BH$314)</f>
        <v>0</v>
      </c>
      <c r="BF796" s="9"/>
      <c r="BG796" s="10"/>
      <c r="BH796" s="11"/>
      <c r="BI796" s="6">
        <f>SUMIF(BJ$284:BJ$314,$D796,BL$284:BL$314)</f>
        <v>0</v>
      </c>
      <c r="BJ796" s="9"/>
      <c r="BK796" s="10"/>
      <c r="BL796" s="11"/>
      <c r="BM796" s="6">
        <f>SUMIF(BN$284:BN$314,$D796,BP$284:BP$314)</f>
        <v>0</v>
      </c>
      <c r="BN796" s="9"/>
      <c r="BO796" s="10"/>
      <c r="BP796" s="11"/>
      <c r="BQ796" s="6">
        <f>SUMIF(BR$284:BR$314,$D796,BT$284:BT$314)</f>
        <v>0</v>
      </c>
      <c r="BR796" s="9"/>
      <c r="BS796" s="10"/>
      <c r="BT796" s="11"/>
      <c r="BU796" s="6">
        <f>SUMIF(BV$284:BV$314,$D796,BX$284:BX$314)</f>
        <v>0</v>
      </c>
      <c r="BV796" s="9"/>
      <c r="BW796" s="10"/>
      <c r="BX796" s="11"/>
      <c r="BY796" s="6">
        <f>SUMIF(BZ$284:BZ$314,$D796,CB$284:CB$314)</f>
        <v>0</v>
      </c>
      <c r="BZ796" s="9"/>
      <c r="CA796" s="10"/>
      <c r="CB796" s="11"/>
      <c r="CC796" s="6">
        <f>SUMIF(CD$284:CD$314,$D796,CF$284:CF$314)</f>
        <v>0</v>
      </c>
      <c r="CD796" s="9"/>
      <c r="CE796" s="10"/>
      <c r="CF796" s="11"/>
      <c r="CG796" s="6">
        <f>SUMIF(CH$284:CH$314,$D796,CJ$284:CJ$314)</f>
        <v>0</v>
      </c>
      <c r="CH796" s="9"/>
      <c r="CI796" s="10"/>
      <c r="CJ796" s="11"/>
      <c r="CK796" s="6">
        <f>SUMIF(CL$284:CL$314,$D796,CN$284:CN$314)</f>
        <v>0</v>
      </c>
      <c r="CL796" s="9"/>
      <c r="CM796" s="10"/>
      <c r="CN796" s="11"/>
      <c r="CO796" s="6">
        <f>SUMIF(CP$284:CP$314,$D796,CR$284:CR$314)</f>
        <v>0</v>
      </c>
      <c r="CP796" s="9"/>
      <c r="CQ796" s="10"/>
      <c r="CR796" s="11"/>
      <c r="CS796" s="6">
        <f>SUMIF(CT$284:CT$314,$D796,CV$284:CV$314)</f>
        <v>0</v>
      </c>
      <c r="CT796" s="9"/>
      <c r="CU796" s="10"/>
      <c r="CV796" s="11"/>
      <c r="CW796" s="6">
        <f>SUMIF(CX$284:CX$314,$D796,CZ$284:CZ$314)</f>
        <v>0</v>
      </c>
      <c r="CX796" s="9"/>
      <c r="CY796" s="10"/>
      <c r="CZ796" s="11"/>
      <c r="DA796" s="6">
        <f>SUMIF(DB$284:DB$314,$D796,DD$284:DD$314)</f>
        <v>0</v>
      </c>
      <c r="DB796" s="9"/>
      <c r="DC796" s="10"/>
      <c r="DD796" s="11"/>
      <c r="DE796" s="6">
        <f>SUMIF(DF$284:DF$314,$D796,DH$284:DH$314)</f>
        <v>0</v>
      </c>
      <c r="DF796" s="9"/>
      <c r="DG796" s="10"/>
      <c r="DH796" s="11"/>
      <c r="DI796" s="6">
        <f>SUMIF(DJ$284:DJ$314,$D796,DL$284:DL$314)</f>
        <v>0</v>
      </c>
      <c r="DJ796" s="9"/>
      <c r="DK796" s="10"/>
      <c r="DL796" s="11"/>
      <c r="DM796" s="6">
        <f>SUMIF(DN$284:DN$314,$D796,DP$284:DP$314)</f>
        <v>0</v>
      </c>
      <c r="DN796" s="9"/>
      <c r="DO796" s="10"/>
      <c r="DP796" s="11"/>
      <c r="DQ796" s="6">
        <f>SUMIF(DR$284:DR$314,$D796,DT$284:DT$314)</f>
        <v>0</v>
      </c>
      <c r="DR796" s="9"/>
      <c r="DS796" s="10"/>
      <c r="DT796" s="11"/>
      <c r="DU796" s="6">
        <f>SUMIF(DV$284:DV$314,$D796,DX$284:DX$314)</f>
        <v>0</v>
      </c>
      <c r="DV796" s="9"/>
      <c r="DW796" s="10"/>
      <c r="DX796" s="11"/>
      <c r="DY796" s="6">
        <f>SUMIF(DZ$284:DZ$314,$D796,EB$284:EB$314)</f>
        <v>0</v>
      </c>
      <c r="DZ796" s="9"/>
      <c r="EA796" s="10"/>
      <c r="EB796" s="11"/>
      <c r="EC796" s="6">
        <f>SUMIF(ED$284:ED$314,$D796,EF$284:EF$314)</f>
        <v>0</v>
      </c>
      <c r="ED796" s="9"/>
      <c r="EE796" s="10"/>
      <c r="EF796" s="11"/>
      <c r="EG796" s="6">
        <f>SUMIF(EH$284:EH$314,$D796,EJ$284:EJ$314)</f>
        <v>0</v>
      </c>
      <c r="EH796" s="9"/>
      <c r="EI796" s="10"/>
      <c r="EJ796" s="11"/>
      <c r="EK796" s="6">
        <f>SUMIF(EL$284:EL$314,$D796,EN$284:EN$314)</f>
        <v>0</v>
      </c>
      <c r="EL796" s="9"/>
      <c r="EM796" s="10"/>
      <c r="EN796" s="11"/>
      <c r="EO796" s="6">
        <f>SUMIF(EP$284:EP$314,$D796,ER$284:ER$314)</f>
        <v>0</v>
      </c>
      <c r="EP796" s="9"/>
      <c r="EQ796" s="10"/>
      <c r="ER796" s="11"/>
      <c r="ES796" s="6">
        <f>SUMIF(ET$284:ET$314,$D796,EV$284:EV$314)</f>
        <v>0</v>
      </c>
      <c r="ET796" s="9"/>
      <c r="EU796" s="10"/>
      <c r="EV796" s="11"/>
      <c r="EW796" s="6">
        <f>SUMIF(EX$284:EX$314,$D796,EZ$284:EZ$314)</f>
        <v>0</v>
      </c>
      <c r="EX796" s="9"/>
      <c r="EY796" s="10"/>
      <c r="EZ796" s="11"/>
      <c r="FA796" s="6">
        <f>SUMIF(FB$284:FB$314,$D796,FD$284:FD$314)</f>
        <v>0</v>
      </c>
      <c r="FB796" s="9"/>
      <c r="FC796" s="10"/>
      <c r="FD796" s="11"/>
      <c r="FE796" s="6">
        <f>SUMIF(FF$284:FF$314,$D796,FH$284:FH$314)</f>
        <v>0</v>
      </c>
      <c r="FF796" s="9"/>
      <c r="FG796" s="10"/>
      <c r="FH796" s="11"/>
      <c r="FI796" s="6">
        <f>SUMIF(FJ$284:FJ$314,$D796,FL$284:FL$314)</f>
        <v>0</v>
      </c>
      <c r="FJ796" s="9"/>
      <c r="FK796" s="10"/>
      <c r="FL796" s="11"/>
      <c r="FM796" s="6">
        <f>SUMIF(FN$284:FN$314,$D796,FP$284:FP$314)</f>
        <v>0</v>
      </c>
      <c r="FN796" s="9"/>
      <c r="FO796" s="10"/>
      <c r="FP796" s="11"/>
      <c r="FQ796" s="6">
        <f>SUMIF(FR$284:FR$314,$D796,FT$284:FT$314)</f>
        <v>0</v>
      </c>
      <c r="FR796" s="9"/>
      <c r="FS796" s="10"/>
      <c r="FT796" s="11"/>
      <c r="FU796" s="6">
        <f>SUMIF(FV$284:FV$314,$D796,FX$284:FX$314)</f>
        <v>0</v>
      </c>
      <c r="FV796" s="9"/>
      <c r="FW796" s="10"/>
      <c r="FX796" s="11"/>
      <c r="FY796" s="6">
        <f>SUMIF(FZ$284:FZ$314,$D796,GB$284:GB$314)</f>
        <v>0</v>
      </c>
      <c r="FZ796" s="9"/>
      <c r="GA796" s="10"/>
      <c r="GB796" s="11"/>
      <c r="GC796" s="6">
        <f>SUMIF(GD$284:GD$314,$D796,GF$284:GF$314)</f>
        <v>0</v>
      </c>
      <c r="GD796" s="9"/>
      <c r="GE796" s="10"/>
      <c r="GF796" s="11"/>
      <c r="GG796" s="6">
        <f>SUMIF(GH$284:GH$314,$D796,GJ$284:GJ$314)</f>
        <v>0</v>
      </c>
      <c r="GH796" s="9"/>
      <c r="GI796" s="10"/>
      <c r="GJ796" s="11"/>
      <c r="GK796" s="6">
        <f>SUMIF(GL$284:GL$314,$D796,GN$284:GN$314)</f>
        <v>0</v>
      </c>
      <c r="GL796" s="9"/>
      <c r="GM796" s="10"/>
      <c r="GN796" s="11"/>
      <c r="GO796" s="6">
        <f>SUMIF(GP$284:GP$314,$D796,GR$284:GR$314)</f>
        <v>0</v>
      </c>
      <c r="GP796" s="9"/>
      <c r="GQ796" s="10"/>
      <c r="GR796" s="11"/>
      <c r="GS796" s="6">
        <f>SUMIF(GT$284:GT$314,$D796,GV$284:GV$314)</f>
        <v>0</v>
      </c>
      <c r="GT796" s="9"/>
      <c r="GU796" s="10"/>
      <c r="GV796" s="20"/>
      <c r="GW796" s="19">
        <f t="shared" si="18"/>
        <v>0</v>
      </c>
      <c r="GX796" s="472"/>
      <c r="GY796" s="473"/>
    </row>
    <row r="797" spans="1:207" ht="30.75" customHeight="1">
      <c r="A797" s="210" t="s">
        <v>85</v>
      </c>
      <c r="B797" s="496"/>
      <c r="C797" s="177" t="s">
        <v>389</v>
      </c>
      <c r="D797" s="194" t="s">
        <v>390</v>
      </c>
      <c r="E797" s="206">
        <f>SUMIF(F$315:F$345,$D797,H$315:H$345)</f>
        <v>0</v>
      </c>
      <c r="F797" s="9"/>
      <c r="G797" s="10"/>
      <c r="H797" s="11"/>
      <c r="I797" s="6">
        <f>SUMIF(J$315:J$345,$D797,L$315:L$345)</f>
        <v>0</v>
      </c>
      <c r="J797" s="9"/>
      <c r="K797" s="10"/>
      <c r="L797" s="11"/>
      <c r="M797" s="6">
        <f>SUMIF(N$315:N$345,$D797,P$315:P$345)</f>
        <v>0</v>
      </c>
      <c r="N797" s="9"/>
      <c r="O797" s="10"/>
      <c r="P797" s="11"/>
      <c r="Q797" s="6">
        <f>SUMIF(R$315:R$345,$D797,T$315:T$345)</f>
        <v>0</v>
      </c>
      <c r="R797" s="9"/>
      <c r="S797" s="10"/>
      <c r="T797" s="11"/>
      <c r="U797" s="6">
        <f>SUMIF(V$315:V$345,$D797,X$315:X$345)</f>
        <v>0</v>
      </c>
      <c r="V797" s="9"/>
      <c r="W797" s="10"/>
      <c r="X797" s="11"/>
      <c r="Y797" s="6">
        <f>SUMIF(Z$315:Z$345,$D797,AB$315:AB$345)</f>
        <v>0</v>
      </c>
      <c r="Z797" s="9"/>
      <c r="AA797" s="10"/>
      <c r="AB797" s="11"/>
      <c r="AC797" s="6">
        <f>SUMIF(AD$315:AD$345,$D797,AF$315:AF$345)</f>
        <v>0</v>
      </c>
      <c r="AD797" s="9"/>
      <c r="AE797" s="10"/>
      <c r="AF797" s="11"/>
      <c r="AG797" s="6">
        <f>SUMIF(AH$315:AH$345,$D797,AJ$315:AJ$345)</f>
        <v>0</v>
      </c>
      <c r="AH797" s="9"/>
      <c r="AI797" s="10"/>
      <c r="AJ797" s="11"/>
      <c r="AK797" s="6">
        <f>SUMIF(AL$315:AL$345,$D797,AN$315:AN$345)</f>
        <v>0</v>
      </c>
      <c r="AL797" s="9"/>
      <c r="AM797" s="10"/>
      <c r="AN797" s="11"/>
      <c r="AO797" s="6">
        <f>SUMIF(AP$315:AP$345,$D797,AR$315:AR$345)</f>
        <v>0</v>
      </c>
      <c r="AP797" s="9"/>
      <c r="AQ797" s="10"/>
      <c r="AR797" s="11"/>
      <c r="AS797" s="6">
        <f>SUMIF(AT$315:AT$345,$D797,AV$315:AV$345)</f>
        <v>0</v>
      </c>
      <c r="AT797" s="9"/>
      <c r="AU797" s="10"/>
      <c r="AV797" s="11"/>
      <c r="AW797" s="6">
        <f>SUMIF(AX$315:AX$345,$D797,AZ$315:AZ$345)</f>
        <v>0</v>
      </c>
      <c r="AX797" s="9"/>
      <c r="AY797" s="10"/>
      <c r="AZ797" s="11"/>
      <c r="BA797" s="6">
        <f>SUMIF(BB$315:BB$345,$D797,BD$315:BD$345)</f>
        <v>0</v>
      </c>
      <c r="BB797" s="9"/>
      <c r="BC797" s="10"/>
      <c r="BD797" s="11"/>
      <c r="BE797" s="6">
        <f>SUMIF(BF$315:BF$345,$D797,BH$315:BH$345)</f>
        <v>0</v>
      </c>
      <c r="BF797" s="9"/>
      <c r="BG797" s="10"/>
      <c r="BH797" s="11"/>
      <c r="BI797" s="6">
        <f>SUMIF(BJ$315:BJ$345,$D797,BL$315:BL$345)</f>
        <v>0</v>
      </c>
      <c r="BJ797" s="9"/>
      <c r="BK797" s="10"/>
      <c r="BL797" s="11"/>
      <c r="BM797" s="6">
        <f>SUMIF(BN$315:BN$345,$D797,BP$315:BP$345)</f>
        <v>0</v>
      </c>
      <c r="BN797" s="9"/>
      <c r="BO797" s="10"/>
      <c r="BP797" s="11"/>
      <c r="BQ797" s="6">
        <f>SUMIF(BR$315:BR$345,$D797,BT$315:BT$345)</f>
        <v>0</v>
      </c>
      <c r="BR797" s="9"/>
      <c r="BS797" s="10"/>
      <c r="BT797" s="11"/>
      <c r="BU797" s="6">
        <f>SUMIF(BV$315:BV$345,$D797,BX$315:BX$345)</f>
        <v>0</v>
      </c>
      <c r="BV797" s="9"/>
      <c r="BW797" s="10"/>
      <c r="BX797" s="11"/>
      <c r="BY797" s="6">
        <f>SUMIF(BZ$315:BZ$345,$D797,CB$315:CB$345)</f>
        <v>0</v>
      </c>
      <c r="BZ797" s="9"/>
      <c r="CA797" s="10"/>
      <c r="CB797" s="11"/>
      <c r="CC797" s="6">
        <f>SUMIF(CD$315:CD$345,$D797,CF$315:CF$345)</f>
        <v>0</v>
      </c>
      <c r="CD797" s="9"/>
      <c r="CE797" s="10"/>
      <c r="CF797" s="11"/>
      <c r="CG797" s="6">
        <f>SUMIF(CH$315:CH$345,$D797,CJ$315:CJ$345)</f>
        <v>0</v>
      </c>
      <c r="CH797" s="9"/>
      <c r="CI797" s="10"/>
      <c r="CJ797" s="11"/>
      <c r="CK797" s="6">
        <f>SUMIF(CL$315:CL$345,$D797,CN$315:CN$345)</f>
        <v>0</v>
      </c>
      <c r="CL797" s="9"/>
      <c r="CM797" s="10"/>
      <c r="CN797" s="11"/>
      <c r="CO797" s="6">
        <f>SUMIF(CP$315:CP$345,$D797,CR$315:CR$345)</f>
        <v>0</v>
      </c>
      <c r="CP797" s="9"/>
      <c r="CQ797" s="10"/>
      <c r="CR797" s="11"/>
      <c r="CS797" s="6">
        <f>SUMIF(CT$315:CT$345,$D797,CV$315:CV$345)</f>
        <v>0</v>
      </c>
      <c r="CT797" s="9"/>
      <c r="CU797" s="10"/>
      <c r="CV797" s="11"/>
      <c r="CW797" s="6">
        <f>SUMIF(CX$315:CX$345,$D797,CZ$315:CZ$345)</f>
        <v>0</v>
      </c>
      <c r="CX797" s="9"/>
      <c r="CY797" s="10"/>
      <c r="CZ797" s="11"/>
      <c r="DA797" s="6">
        <f>SUMIF(DB$315:DB$345,$D797,DD$315:DD$345)</f>
        <v>0</v>
      </c>
      <c r="DB797" s="9"/>
      <c r="DC797" s="10"/>
      <c r="DD797" s="11"/>
      <c r="DE797" s="6">
        <f>SUMIF(DF$315:DF$345,$D797,DH$315:DH$345)</f>
        <v>0</v>
      </c>
      <c r="DF797" s="9"/>
      <c r="DG797" s="10"/>
      <c r="DH797" s="11"/>
      <c r="DI797" s="6">
        <f>SUMIF(DJ$315:DJ$345,$D797,DL$315:DL$345)</f>
        <v>0</v>
      </c>
      <c r="DJ797" s="9"/>
      <c r="DK797" s="10"/>
      <c r="DL797" s="11"/>
      <c r="DM797" s="6">
        <f>SUMIF(DN$315:DN$345,$D797,DP$315:DP$345)</f>
        <v>0</v>
      </c>
      <c r="DN797" s="9"/>
      <c r="DO797" s="10"/>
      <c r="DP797" s="11"/>
      <c r="DQ797" s="6">
        <f>SUMIF(DR$315:DR$345,$D797,DT$315:DT$345)</f>
        <v>0</v>
      </c>
      <c r="DR797" s="9"/>
      <c r="DS797" s="10"/>
      <c r="DT797" s="11"/>
      <c r="DU797" s="6">
        <f>SUMIF(DV$315:DV$345,$D797,DX$315:DX$345)</f>
        <v>0</v>
      </c>
      <c r="DV797" s="9"/>
      <c r="DW797" s="10"/>
      <c r="DX797" s="11"/>
      <c r="DY797" s="6">
        <f>SUMIF(DZ$315:DZ$345,$D797,EB$315:EB$345)</f>
        <v>0</v>
      </c>
      <c r="DZ797" s="9"/>
      <c r="EA797" s="10"/>
      <c r="EB797" s="11"/>
      <c r="EC797" s="6">
        <f>SUMIF(ED$315:ED$345,$D797,EF$315:EF$345)</f>
        <v>0</v>
      </c>
      <c r="ED797" s="9"/>
      <c r="EE797" s="10"/>
      <c r="EF797" s="11"/>
      <c r="EG797" s="6">
        <f>SUMIF(EH$315:EH$345,$D797,EJ$315:EJ$345)</f>
        <v>0</v>
      </c>
      <c r="EH797" s="9"/>
      <c r="EI797" s="10"/>
      <c r="EJ797" s="11"/>
      <c r="EK797" s="6">
        <f>SUMIF(EL$315:EL$345,$D797,EN$315:EN$345)</f>
        <v>0</v>
      </c>
      <c r="EL797" s="9"/>
      <c r="EM797" s="10"/>
      <c r="EN797" s="11"/>
      <c r="EO797" s="6">
        <f>SUMIF(EP$315:EP$345,$D797,ER$315:ER$345)</f>
        <v>0</v>
      </c>
      <c r="EP797" s="9"/>
      <c r="EQ797" s="10"/>
      <c r="ER797" s="11"/>
      <c r="ES797" s="6">
        <f>SUMIF(ET$315:ET$345,$D797,EV$315:EV$345)</f>
        <v>0</v>
      </c>
      <c r="ET797" s="9"/>
      <c r="EU797" s="10"/>
      <c r="EV797" s="11"/>
      <c r="EW797" s="6">
        <f>SUMIF(EX$315:EX$345,$D797,EZ$315:EZ$345)</f>
        <v>0</v>
      </c>
      <c r="EX797" s="9"/>
      <c r="EY797" s="10"/>
      <c r="EZ797" s="11"/>
      <c r="FA797" s="6">
        <f>SUMIF(FB$315:FB$345,$D797,FD$315:FD$345)</f>
        <v>0</v>
      </c>
      <c r="FB797" s="9"/>
      <c r="FC797" s="10"/>
      <c r="FD797" s="11"/>
      <c r="FE797" s="6">
        <f>SUMIF(FF$315:FF$345,$D797,FH$315:FH$345)</f>
        <v>0</v>
      </c>
      <c r="FF797" s="9"/>
      <c r="FG797" s="10"/>
      <c r="FH797" s="11"/>
      <c r="FI797" s="6">
        <f>SUMIF(FJ$315:FJ$345,$D797,FL$315:FL$345)</f>
        <v>0</v>
      </c>
      <c r="FJ797" s="9"/>
      <c r="FK797" s="10"/>
      <c r="FL797" s="11"/>
      <c r="FM797" s="6">
        <f>SUMIF(FN$315:FN$345,$D797,FP$315:FP$345)</f>
        <v>0</v>
      </c>
      <c r="FN797" s="9"/>
      <c r="FO797" s="10"/>
      <c r="FP797" s="11"/>
      <c r="FQ797" s="6">
        <f>SUMIF(FR$315:FR$345,$D797,FT$315:FT$345)</f>
        <v>0</v>
      </c>
      <c r="FR797" s="9"/>
      <c r="FS797" s="10"/>
      <c r="FT797" s="11"/>
      <c r="FU797" s="6">
        <f>SUMIF(FV$315:FV$345,$D797,FX$315:FX$345)</f>
        <v>0</v>
      </c>
      <c r="FV797" s="9"/>
      <c r="FW797" s="10"/>
      <c r="FX797" s="11"/>
      <c r="FY797" s="6">
        <f>SUMIF(FZ$315:FZ$345,$D797,GB$315:GB$345)</f>
        <v>0</v>
      </c>
      <c r="FZ797" s="9"/>
      <c r="GA797" s="10"/>
      <c r="GB797" s="11"/>
      <c r="GC797" s="6">
        <f>SUMIF(GD$315:GD$345,$D797,GF$315:GF$345)</f>
        <v>0</v>
      </c>
      <c r="GD797" s="9"/>
      <c r="GE797" s="10"/>
      <c r="GF797" s="11"/>
      <c r="GG797" s="6">
        <f>SUMIF(GH$315:GH$345,$D797,GJ$315:GJ$345)</f>
        <v>0</v>
      </c>
      <c r="GH797" s="9"/>
      <c r="GI797" s="10"/>
      <c r="GJ797" s="11"/>
      <c r="GK797" s="6">
        <f>SUMIF(GL$315:GL$345,$D797,GN$315:GN$345)</f>
        <v>0</v>
      </c>
      <c r="GL797" s="9"/>
      <c r="GM797" s="10"/>
      <c r="GN797" s="11"/>
      <c r="GO797" s="6">
        <f>SUMIF(GP$315:GP$345,$D797,GR$315:GR$345)</f>
        <v>0</v>
      </c>
      <c r="GP797" s="9"/>
      <c r="GQ797" s="10"/>
      <c r="GR797" s="11"/>
      <c r="GS797" s="6">
        <f>SUMIF(GT$315:GT$345,$D797,GV$315:GV$345)</f>
        <v>0</v>
      </c>
      <c r="GT797" s="9"/>
      <c r="GU797" s="10"/>
      <c r="GV797" s="20"/>
      <c r="GW797" s="19">
        <f t="shared" si="18"/>
        <v>0</v>
      </c>
      <c r="GX797" s="472"/>
      <c r="GY797" s="473"/>
    </row>
    <row r="798" spans="1:207" ht="30.75" customHeight="1" thickBot="1">
      <c r="A798" s="212" t="s">
        <v>86</v>
      </c>
      <c r="B798" s="497"/>
      <c r="C798" s="177" t="s">
        <v>389</v>
      </c>
      <c r="D798" s="194" t="s">
        <v>390</v>
      </c>
      <c r="E798" s="206">
        <f>SUMIF(F$346:F$376,$D798,H$346:H$376)</f>
        <v>0</v>
      </c>
      <c r="F798" s="9"/>
      <c r="G798" s="10"/>
      <c r="H798" s="11"/>
      <c r="I798" s="6">
        <f>SUMIF(J$346:J$376,$D798,L$346:L$376)</f>
        <v>0</v>
      </c>
      <c r="J798" s="9"/>
      <c r="K798" s="10"/>
      <c r="L798" s="11"/>
      <c r="M798" s="6">
        <f>SUMIF(N$346:N$376,$D798,P$346:P$376)</f>
        <v>0</v>
      </c>
      <c r="N798" s="9"/>
      <c r="O798" s="10"/>
      <c r="P798" s="11"/>
      <c r="Q798" s="6">
        <f>SUMIF(R$346:R$376,$D798,T$346:T$376)</f>
        <v>0</v>
      </c>
      <c r="R798" s="9"/>
      <c r="S798" s="10"/>
      <c r="T798" s="11"/>
      <c r="U798" s="6">
        <f>SUMIF(V$346:V$376,$D798,X$346:X$376)</f>
        <v>0</v>
      </c>
      <c r="V798" s="9"/>
      <c r="W798" s="10"/>
      <c r="X798" s="11"/>
      <c r="Y798" s="6">
        <f>SUMIF(Z$346:Z$376,$D798,AB$346:AB$376)</f>
        <v>0</v>
      </c>
      <c r="Z798" s="9"/>
      <c r="AA798" s="10"/>
      <c r="AB798" s="11"/>
      <c r="AC798" s="6">
        <f>SUMIF(AD$346:AD$376,$D798,AF$346:AF$376)</f>
        <v>0</v>
      </c>
      <c r="AD798" s="9"/>
      <c r="AE798" s="10"/>
      <c r="AF798" s="11"/>
      <c r="AG798" s="6">
        <f>SUMIF(AH$346:AH$376,$D798,AJ$346:AJ$376)</f>
        <v>0</v>
      </c>
      <c r="AH798" s="9"/>
      <c r="AI798" s="10"/>
      <c r="AJ798" s="11"/>
      <c r="AK798" s="6">
        <f>SUMIF(AL$346:AL$376,$D798,AN$346:AN$376)</f>
        <v>0</v>
      </c>
      <c r="AL798" s="9"/>
      <c r="AM798" s="10"/>
      <c r="AN798" s="11"/>
      <c r="AO798" s="6">
        <f>SUMIF(AP$346:AP$376,$D798,AR$346:AR$376)</f>
        <v>0</v>
      </c>
      <c r="AP798" s="9"/>
      <c r="AQ798" s="10"/>
      <c r="AR798" s="11"/>
      <c r="AS798" s="6">
        <f>SUMIF(AT$346:AT$376,$D798,AV$346:AV$376)</f>
        <v>0</v>
      </c>
      <c r="AT798" s="9"/>
      <c r="AU798" s="10"/>
      <c r="AV798" s="11"/>
      <c r="AW798" s="6">
        <f>SUMIF(AX$346:AX$376,$D798,AZ$346:AZ$376)</f>
        <v>0</v>
      </c>
      <c r="AX798" s="9"/>
      <c r="AY798" s="10"/>
      <c r="AZ798" s="11"/>
      <c r="BA798" s="6">
        <f>SUMIF(BB$346:BB$376,$D798,BD$346:BD$376)</f>
        <v>0</v>
      </c>
      <c r="BB798" s="9"/>
      <c r="BC798" s="10"/>
      <c r="BD798" s="11"/>
      <c r="BE798" s="6">
        <f>SUMIF(BF$346:BF$376,$D798,BH$346:BH$376)</f>
        <v>0</v>
      </c>
      <c r="BF798" s="9"/>
      <c r="BG798" s="10"/>
      <c r="BH798" s="11"/>
      <c r="BI798" s="6">
        <f>SUMIF(BJ$346:BJ$376,$D798,BL$346:BL$376)</f>
        <v>0</v>
      </c>
      <c r="BJ798" s="9"/>
      <c r="BK798" s="10"/>
      <c r="BL798" s="11"/>
      <c r="BM798" s="6">
        <f>SUMIF(BN$346:BN$376,$D798,BP$346:BP$376)</f>
        <v>0</v>
      </c>
      <c r="BN798" s="9"/>
      <c r="BO798" s="10"/>
      <c r="BP798" s="11"/>
      <c r="BQ798" s="6">
        <f>SUMIF(BR$346:BR$376,$D798,BT$346:BT$376)</f>
        <v>0</v>
      </c>
      <c r="BR798" s="9"/>
      <c r="BS798" s="10"/>
      <c r="BT798" s="11"/>
      <c r="BU798" s="6">
        <f>SUMIF(BV$346:BV$376,$D798,BX$346:BX$376)</f>
        <v>0</v>
      </c>
      <c r="BV798" s="9"/>
      <c r="BW798" s="10"/>
      <c r="BX798" s="11"/>
      <c r="BY798" s="6">
        <f>SUMIF(BZ$346:BZ$376,$D798,CB$346:CB$376)</f>
        <v>0</v>
      </c>
      <c r="BZ798" s="9"/>
      <c r="CA798" s="10"/>
      <c r="CB798" s="11"/>
      <c r="CC798" s="6">
        <f>SUMIF(CD$346:CD$376,$D798,CF$346:CF$376)</f>
        <v>0</v>
      </c>
      <c r="CD798" s="9"/>
      <c r="CE798" s="10"/>
      <c r="CF798" s="11"/>
      <c r="CG798" s="6">
        <f>SUMIF(CH$346:CH$376,$D798,CJ$346:CJ$376)</f>
        <v>0</v>
      </c>
      <c r="CH798" s="9"/>
      <c r="CI798" s="10"/>
      <c r="CJ798" s="11"/>
      <c r="CK798" s="6">
        <f>SUMIF(CL$346:CL$376,$D798,CN$346:CN$376)</f>
        <v>0</v>
      </c>
      <c r="CL798" s="9"/>
      <c r="CM798" s="10"/>
      <c r="CN798" s="11"/>
      <c r="CO798" s="6">
        <f>SUMIF(CP$346:CP$376,$D798,CR$346:CR$376)</f>
        <v>0</v>
      </c>
      <c r="CP798" s="9"/>
      <c r="CQ798" s="10"/>
      <c r="CR798" s="11"/>
      <c r="CS798" s="6">
        <f>SUMIF(CT$346:CT$376,$D798,CV$346:CV$376)</f>
        <v>0</v>
      </c>
      <c r="CT798" s="9"/>
      <c r="CU798" s="10"/>
      <c r="CV798" s="11"/>
      <c r="CW798" s="6">
        <f>SUMIF(CX$346:CX$376,$D798,CZ$346:CZ$376)</f>
        <v>0</v>
      </c>
      <c r="CX798" s="9"/>
      <c r="CY798" s="10"/>
      <c r="CZ798" s="11"/>
      <c r="DA798" s="6">
        <f>SUMIF(DB$346:DB$376,$D798,DD$346:DD$376)</f>
        <v>0</v>
      </c>
      <c r="DB798" s="9"/>
      <c r="DC798" s="10"/>
      <c r="DD798" s="11"/>
      <c r="DE798" s="6">
        <f>SUMIF(DF$346:DF$376,$D798,DH$346:DH$376)</f>
        <v>0</v>
      </c>
      <c r="DF798" s="9"/>
      <c r="DG798" s="10"/>
      <c r="DH798" s="11"/>
      <c r="DI798" s="6">
        <f>SUMIF(DJ$346:DJ$376,$D798,DL$346:DL$376)</f>
        <v>0</v>
      </c>
      <c r="DJ798" s="9"/>
      <c r="DK798" s="10"/>
      <c r="DL798" s="11"/>
      <c r="DM798" s="6">
        <f>SUMIF(DN$346:DN$376,$D798,DP$346:DP$376)</f>
        <v>0</v>
      </c>
      <c r="DN798" s="9"/>
      <c r="DO798" s="10"/>
      <c r="DP798" s="11"/>
      <c r="DQ798" s="6">
        <f>SUMIF(DR$346:DR$376,$D798,DT$346:DT$376)</f>
        <v>0</v>
      </c>
      <c r="DR798" s="9"/>
      <c r="DS798" s="10"/>
      <c r="DT798" s="11"/>
      <c r="DU798" s="6">
        <f>SUMIF(DV$346:DV$376,$D798,DX$346:DX$376)</f>
        <v>0</v>
      </c>
      <c r="DV798" s="9"/>
      <c r="DW798" s="10"/>
      <c r="DX798" s="11"/>
      <c r="DY798" s="6">
        <f>SUMIF(DZ$346:DZ$376,$D798,EB$346:EB$376)</f>
        <v>0</v>
      </c>
      <c r="DZ798" s="9"/>
      <c r="EA798" s="10"/>
      <c r="EB798" s="11"/>
      <c r="EC798" s="6">
        <f>SUMIF(ED$346:ED$376,$D798,EF$346:EF$376)</f>
        <v>0</v>
      </c>
      <c r="ED798" s="9"/>
      <c r="EE798" s="10"/>
      <c r="EF798" s="11"/>
      <c r="EG798" s="6">
        <f>SUMIF(EH$346:EH$376,$D798,EJ$346:EJ$376)</f>
        <v>0</v>
      </c>
      <c r="EH798" s="9"/>
      <c r="EI798" s="10"/>
      <c r="EJ798" s="11"/>
      <c r="EK798" s="6">
        <f>SUMIF(EL$346:EL$376,$D798,EN$346:EN$376)</f>
        <v>0</v>
      </c>
      <c r="EL798" s="9"/>
      <c r="EM798" s="10"/>
      <c r="EN798" s="11"/>
      <c r="EO798" s="6">
        <f>SUMIF(EP$346:EP$376,$D798,ER$346:ER$376)</f>
        <v>0</v>
      </c>
      <c r="EP798" s="9"/>
      <c r="EQ798" s="10"/>
      <c r="ER798" s="11"/>
      <c r="ES798" s="6">
        <f>SUMIF(ET$346:ET$376,$D798,EV$346:EV$376)</f>
        <v>0</v>
      </c>
      <c r="ET798" s="9"/>
      <c r="EU798" s="10"/>
      <c r="EV798" s="11"/>
      <c r="EW798" s="6">
        <f>SUMIF(EX$346:EX$376,$D798,EZ$346:EZ$376)</f>
        <v>0</v>
      </c>
      <c r="EX798" s="9"/>
      <c r="EY798" s="10"/>
      <c r="EZ798" s="11"/>
      <c r="FA798" s="6">
        <f>SUMIF(FB$346:FB$376,$D798,FD$346:FD$376)</f>
        <v>0</v>
      </c>
      <c r="FB798" s="9"/>
      <c r="FC798" s="10"/>
      <c r="FD798" s="11"/>
      <c r="FE798" s="6">
        <f>SUMIF(FF$346:FF$376,$D798,FH$346:FH$376)</f>
        <v>0</v>
      </c>
      <c r="FF798" s="9"/>
      <c r="FG798" s="10"/>
      <c r="FH798" s="11"/>
      <c r="FI798" s="6">
        <f>SUMIF(FJ$346:FJ$376,$D798,FL$346:FL$376)</f>
        <v>0</v>
      </c>
      <c r="FJ798" s="9"/>
      <c r="FK798" s="10"/>
      <c r="FL798" s="11"/>
      <c r="FM798" s="6">
        <f>SUMIF(FN$346:FN$376,$D798,FP$346:FP$376)</f>
        <v>0</v>
      </c>
      <c r="FN798" s="9"/>
      <c r="FO798" s="10"/>
      <c r="FP798" s="11"/>
      <c r="FQ798" s="6">
        <f>SUMIF(FR$346:FR$376,$D798,FT$346:FT$376)</f>
        <v>0</v>
      </c>
      <c r="FR798" s="9"/>
      <c r="FS798" s="10"/>
      <c r="FT798" s="11"/>
      <c r="FU798" s="6">
        <f>SUMIF(FV$346:FV$376,$D798,FX$346:FX$376)</f>
        <v>0</v>
      </c>
      <c r="FV798" s="9"/>
      <c r="FW798" s="10"/>
      <c r="FX798" s="11"/>
      <c r="FY798" s="6">
        <f>SUMIF(FZ$346:FZ$376,$D798,GB$346:GB$376)</f>
        <v>0</v>
      </c>
      <c r="FZ798" s="9"/>
      <c r="GA798" s="10"/>
      <c r="GB798" s="11"/>
      <c r="GC798" s="6">
        <f>SUMIF(GD$346:GD$376,$D798,GF$346:GF$376)</f>
        <v>0</v>
      </c>
      <c r="GD798" s="9"/>
      <c r="GE798" s="10"/>
      <c r="GF798" s="11"/>
      <c r="GG798" s="6">
        <f>SUMIF(GH$346:GH$376,$D798,GJ$346:GJ$376)</f>
        <v>0</v>
      </c>
      <c r="GH798" s="9"/>
      <c r="GI798" s="10"/>
      <c r="GJ798" s="11"/>
      <c r="GK798" s="6">
        <f>SUMIF(GL$346:GL$376,$D798,GN$346:GN$376)</f>
        <v>0</v>
      </c>
      <c r="GL798" s="9"/>
      <c r="GM798" s="10"/>
      <c r="GN798" s="11"/>
      <c r="GO798" s="6">
        <f>SUMIF(GP$346:GP$376,$D798,GR$346:GR$376)</f>
        <v>0</v>
      </c>
      <c r="GP798" s="9"/>
      <c r="GQ798" s="10"/>
      <c r="GR798" s="11"/>
      <c r="GS798" s="6">
        <f>SUMIF(GT$346:GT$376,$D798,GV$346:GV$376)</f>
        <v>0</v>
      </c>
      <c r="GT798" s="9"/>
      <c r="GU798" s="10"/>
      <c r="GV798" s="20"/>
      <c r="GW798" s="19">
        <f t="shared" si="18"/>
        <v>0</v>
      </c>
      <c r="GX798" s="472"/>
      <c r="GY798" s="473"/>
    </row>
    <row r="799" spans="1:207" ht="30.75" customHeight="1">
      <c r="A799" s="208" t="s">
        <v>75</v>
      </c>
      <c r="B799" s="469">
        <v>35</v>
      </c>
      <c r="C799" s="449" t="s">
        <v>547</v>
      </c>
      <c r="D799" s="445" t="s">
        <v>490</v>
      </c>
      <c r="E799" s="206">
        <f>SUMIF(F$5:F$35,$D799,H$5:H$35)</f>
        <v>0</v>
      </c>
      <c r="F799" s="9"/>
      <c r="G799" s="10"/>
      <c r="H799" s="11"/>
      <c r="I799" s="6">
        <f>SUMIF(J$5:J$35,$D799,L$5:L$35)</f>
        <v>0</v>
      </c>
      <c r="J799" s="9"/>
      <c r="K799" s="10"/>
      <c r="L799" s="11"/>
      <c r="M799" s="6">
        <f>SUMIF(N$5:N$35,$D799,P$5:P$35)</f>
        <v>0</v>
      </c>
      <c r="N799" s="9"/>
      <c r="O799" s="10"/>
      <c r="P799" s="11"/>
      <c r="Q799" s="6">
        <f>SUMIF(R$5:R$35,$D799,T$5:T$35)</f>
        <v>0</v>
      </c>
      <c r="R799" s="9"/>
      <c r="S799" s="10"/>
      <c r="T799" s="11"/>
      <c r="U799" s="6">
        <f>SUMIF(V$5:V$35,$D799,X$5:X$35)</f>
        <v>0</v>
      </c>
      <c r="V799" s="9"/>
      <c r="W799" s="10"/>
      <c r="X799" s="11"/>
      <c r="Y799" s="6">
        <f>SUMIF(Z$5:Z$35,$D799,AB$5:AB$35)</f>
        <v>0</v>
      </c>
      <c r="Z799" s="9"/>
      <c r="AA799" s="10"/>
      <c r="AB799" s="11"/>
      <c r="AC799" s="6">
        <f>SUMIF(AD$5:AD$35,$D799,AF$5:AF$35)</f>
        <v>0</v>
      </c>
      <c r="AD799" s="9"/>
      <c r="AE799" s="10"/>
      <c r="AF799" s="11"/>
      <c r="AG799" s="6">
        <f>SUMIF(AH$5:AH$35,$D799,AJ$5:AJ$35)</f>
        <v>0</v>
      </c>
      <c r="AH799" s="9"/>
      <c r="AI799" s="10"/>
      <c r="AJ799" s="11"/>
      <c r="AK799" s="6">
        <f>SUMIF(AL$5:AL$35,$D799,AN$5:AN$35)</f>
        <v>0</v>
      </c>
      <c r="AL799" s="9"/>
      <c r="AM799" s="10"/>
      <c r="AN799" s="11"/>
      <c r="AO799" s="6">
        <f>SUMIF(AP$5:AP$35,$D799,AR$5:AR$35)</f>
        <v>0</v>
      </c>
      <c r="AP799" s="9"/>
      <c r="AQ799" s="10"/>
      <c r="AR799" s="11"/>
      <c r="AS799" s="6">
        <f>SUMIF(AT$5:AT$35,$D799,AV$5:AV$35)</f>
        <v>0</v>
      </c>
      <c r="AT799" s="9"/>
      <c r="AU799" s="10"/>
      <c r="AV799" s="11"/>
      <c r="AW799" s="6">
        <f>SUMIF(AX$5:AX$35,$D799,AZ$5:AZ$35)</f>
        <v>0</v>
      </c>
      <c r="AX799" s="9"/>
      <c r="AY799" s="10"/>
      <c r="AZ799" s="11"/>
      <c r="BA799" s="6">
        <f>SUMIF(BB$5:BB$35,$D799,BD$5:BD$35)</f>
        <v>0</v>
      </c>
      <c r="BB799" s="9"/>
      <c r="BC799" s="10"/>
      <c r="BD799" s="11"/>
      <c r="BE799" s="6">
        <f>SUMIF(BF$5:BF$35,$D799,BH$5:BH$35)</f>
        <v>0</v>
      </c>
      <c r="BF799" s="9"/>
      <c r="BG799" s="10"/>
      <c r="BH799" s="11"/>
      <c r="BI799" s="6">
        <f>SUMIF(BJ$5:BJ$35,$D799,BL$5:BL$35)</f>
        <v>0</v>
      </c>
      <c r="BJ799" s="9"/>
      <c r="BK799" s="10"/>
      <c r="BL799" s="11"/>
      <c r="BM799" s="6">
        <f>SUMIF(BN$5:BN$35,$D799,BP$5:BP$35)</f>
        <v>0</v>
      </c>
      <c r="BN799" s="9"/>
      <c r="BO799" s="10"/>
      <c r="BP799" s="11"/>
      <c r="BQ799" s="6">
        <f>SUMIF(BR$5:BR$35,$D799,BT$5:BT$35)</f>
        <v>0</v>
      </c>
      <c r="BR799" s="9"/>
      <c r="BS799" s="10"/>
      <c r="BT799" s="11"/>
      <c r="BU799" s="6">
        <f>SUMIF(BV$5:BV$35,$D799,BX$5:BX$35)</f>
        <v>0</v>
      </c>
      <c r="BV799" s="9"/>
      <c r="BW799" s="10"/>
      <c r="BX799" s="11"/>
      <c r="BY799" s="6">
        <f>SUMIF(BZ$5:BZ$35,$D799,CB$5:CB$35)</f>
        <v>0</v>
      </c>
      <c r="BZ799" s="9"/>
      <c r="CA799" s="10"/>
      <c r="CB799" s="11"/>
      <c r="CC799" s="6">
        <f>SUMIF(CD$5:CD$35,$D799,CF$5:CF$35)</f>
        <v>0</v>
      </c>
      <c r="CD799" s="9"/>
      <c r="CE799" s="10"/>
      <c r="CF799" s="11"/>
      <c r="CG799" s="6">
        <f>SUMIF(CH$5:CH$35,$D799,CJ$5:CJ$35)</f>
        <v>0</v>
      </c>
      <c r="CH799" s="9"/>
      <c r="CI799" s="10"/>
      <c r="CJ799" s="11"/>
      <c r="CK799" s="6">
        <f>SUMIF(CL$5:CL$35,$D799,CN$5:CN$35)</f>
        <v>0</v>
      </c>
      <c r="CL799" s="9"/>
      <c r="CM799" s="10"/>
      <c r="CN799" s="11"/>
      <c r="CO799" s="6">
        <f>SUMIF(CP$5:CP$35,$D799,CR$5:CR$35)</f>
        <v>0</v>
      </c>
      <c r="CP799" s="9"/>
      <c r="CQ799" s="10"/>
      <c r="CR799" s="11"/>
      <c r="CS799" s="6">
        <f>SUMIF(CT$5:CT$35,$D799,CV$5:CV$35)</f>
        <v>0</v>
      </c>
      <c r="CT799" s="9"/>
      <c r="CU799" s="10"/>
      <c r="CV799" s="11"/>
      <c r="CW799" s="6">
        <f>SUMIF(CX$5:CX$35,$D799,CZ$5:CZ$35)</f>
        <v>0</v>
      </c>
      <c r="CX799" s="9"/>
      <c r="CY799" s="10"/>
      <c r="CZ799" s="11"/>
      <c r="DA799" s="6">
        <f>SUMIF(DB$5:DB$35,$D799,DD$5:DD$35)</f>
        <v>0</v>
      </c>
      <c r="DB799" s="9"/>
      <c r="DC799" s="10"/>
      <c r="DD799" s="11"/>
      <c r="DE799" s="6">
        <f>SUMIF(DF$5:DF$35,$D799,DH$5:DH$35)</f>
        <v>0</v>
      </c>
      <c r="DF799" s="9"/>
      <c r="DG799" s="10"/>
      <c r="DH799" s="11"/>
      <c r="DI799" s="6">
        <f>SUMIF(DJ$5:DJ$35,$D799,DL$5:DL$35)</f>
        <v>0</v>
      </c>
      <c r="DJ799" s="9"/>
      <c r="DK799" s="10"/>
      <c r="DL799" s="11"/>
      <c r="DM799" s="6">
        <f>SUMIF(DN$5:DN$35,$D799,DP$5:DP$35)</f>
        <v>0</v>
      </c>
      <c r="DN799" s="9"/>
      <c r="DO799" s="10"/>
      <c r="DP799" s="11"/>
      <c r="DQ799" s="6">
        <f>SUMIF(DR$5:DR$35,$D799,DT$5:DT$35)</f>
        <v>0</v>
      </c>
      <c r="DR799" s="9"/>
      <c r="DS799" s="10"/>
      <c r="DT799" s="11"/>
      <c r="DU799" s="6">
        <f>SUMIF(DV$5:DV$35,$D799,DX$5:DX$35)</f>
        <v>0</v>
      </c>
      <c r="DV799" s="9"/>
      <c r="DW799" s="10"/>
      <c r="DX799" s="11"/>
      <c r="DY799" s="6">
        <f>SUMIF(DZ$5:DZ$35,$D799,EB$5:EB$35)</f>
        <v>0</v>
      </c>
      <c r="DZ799" s="9"/>
      <c r="EA799" s="10"/>
      <c r="EB799" s="11"/>
      <c r="EC799" s="6">
        <f>SUMIF(ED$5:ED$35,$D799,EF$5:EF$35)</f>
        <v>0</v>
      </c>
      <c r="ED799" s="9"/>
      <c r="EE799" s="10"/>
      <c r="EF799" s="11"/>
      <c r="EG799" s="6">
        <f>SUMIF(EH$5:EH$35,$D799,EJ$5:EJ$35)</f>
        <v>0</v>
      </c>
      <c r="EH799" s="9"/>
      <c r="EI799" s="10"/>
      <c r="EJ799" s="11"/>
      <c r="EK799" s="6">
        <f>SUMIF(EL$5:EL$35,$D799,EN$5:EN$35)</f>
        <v>0</v>
      </c>
      <c r="EL799" s="9"/>
      <c r="EM799" s="10"/>
      <c r="EN799" s="11"/>
      <c r="EO799" s="6">
        <f>SUMIF(EP$5:EP$35,$D799,ER$5:ER$35)</f>
        <v>0</v>
      </c>
      <c r="EP799" s="9"/>
      <c r="EQ799" s="10"/>
      <c r="ER799" s="11"/>
      <c r="ES799" s="6">
        <f>SUMIF(ET$5:ET$35,$D799,EV$5:EV$35)</f>
        <v>0</v>
      </c>
      <c r="ET799" s="9"/>
      <c r="EU799" s="10"/>
      <c r="EV799" s="11"/>
      <c r="EW799" s="6">
        <f>SUMIF(EX$5:EX$35,$D799,EZ$5:EZ$35)</f>
        <v>0</v>
      </c>
      <c r="EX799" s="9"/>
      <c r="EY799" s="10"/>
      <c r="EZ799" s="11"/>
      <c r="FA799" s="6">
        <f>SUMIF(FB$5:FB$35,$D799,FD$5:FD$35)</f>
        <v>0</v>
      </c>
      <c r="FB799" s="9"/>
      <c r="FC799" s="10"/>
      <c r="FD799" s="11"/>
      <c r="FE799" s="6">
        <f>SUMIF(FF$5:FF$35,$D799,FH$5:FH$35)</f>
        <v>0</v>
      </c>
      <c r="FF799" s="9"/>
      <c r="FG799" s="10"/>
      <c r="FH799" s="11"/>
      <c r="FI799" s="6">
        <f>SUMIF(FJ$5:FJ$35,$D799,FL$5:FL$35)</f>
        <v>0</v>
      </c>
      <c r="FJ799" s="9"/>
      <c r="FK799" s="10"/>
      <c r="FL799" s="11"/>
      <c r="FM799" s="6">
        <f>SUMIF(FN$5:FN$35,$D799,FP$5:FP$35)</f>
        <v>0</v>
      </c>
      <c r="FN799" s="9"/>
      <c r="FO799" s="10"/>
      <c r="FP799" s="11"/>
      <c r="FQ799" s="6">
        <f>SUMIF(FR$5:FR$35,$D799,FT$5:FT$35)</f>
        <v>0</v>
      </c>
      <c r="FR799" s="9"/>
      <c r="FS799" s="10"/>
      <c r="FT799" s="11"/>
      <c r="FU799" s="6">
        <f>SUMIF(FV$5:FV$35,$D799,FX$5:FX$35)</f>
        <v>0</v>
      </c>
      <c r="FV799" s="9"/>
      <c r="FW799" s="10"/>
      <c r="FX799" s="11"/>
      <c r="FY799" s="6">
        <f>SUMIF(FZ$5:FZ$35,$D799,GB$5:GB$35)</f>
        <v>0</v>
      </c>
      <c r="FZ799" s="9"/>
      <c r="GA799" s="10"/>
      <c r="GB799" s="11"/>
      <c r="GC799" s="6">
        <f>SUMIF(GD$5:GD$35,$D799,GF$5:GF$35)</f>
        <v>0</v>
      </c>
      <c r="GD799" s="9"/>
      <c r="GE799" s="10"/>
      <c r="GF799" s="11"/>
      <c r="GG799" s="6">
        <f>SUMIF(GH$5:GH$35,$D799,GJ$5:GJ$35)</f>
        <v>0</v>
      </c>
      <c r="GH799" s="9"/>
      <c r="GI799" s="10"/>
      <c r="GJ799" s="11"/>
      <c r="GK799" s="6">
        <f>SUMIF(GL$5:GL$35,$D799,GN$5:GN$35)</f>
        <v>0</v>
      </c>
      <c r="GL799" s="9"/>
      <c r="GM799" s="10"/>
      <c r="GN799" s="11"/>
      <c r="GO799" s="6">
        <f>SUMIF(GP$5:GP$35,$D799,GR$5:GR$35)</f>
        <v>0</v>
      </c>
      <c r="GP799" s="9"/>
      <c r="GQ799" s="10"/>
      <c r="GR799" s="11"/>
      <c r="GS799" s="6">
        <f>SUMIF(GT$5:GT$35,$D799,GV$5:GV$35)</f>
        <v>0</v>
      </c>
      <c r="GT799" s="9"/>
      <c r="GU799" s="10"/>
      <c r="GV799" s="20"/>
      <c r="GW799" s="19">
        <f t="shared" ref="GW799:GW810" si="19">SUM(E799:GV799)</f>
        <v>0</v>
      </c>
      <c r="GX799" s="472">
        <f>SUM(GW799:GW810)</f>
        <v>0</v>
      </c>
      <c r="GY799" s="473" t="str">
        <f>D799</f>
        <v>TS15624/19</v>
      </c>
    </row>
    <row r="800" spans="1:207" ht="30.75" customHeight="1">
      <c r="A800" s="210" t="s">
        <v>76</v>
      </c>
      <c r="B800" s="470"/>
      <c r="C800" s="449" t="s">
        <v>547</v>
      </c>
      <c r="D800" s="445" t="s">
        <v>490</v>
      </c>
      <c r="E800" s="206">
        <f>SUMIF(F$36:F$66,$D800,H$36:H$66)</f>
        <v>0</v>
      </c>
      <c r="F800" s="9"/>
      <c r="G800" s="10"/>
      <c r="H800" s="11"/>
      <c r="I800" s="6">
        <f>SUMIF(J$36:J$66,$D800,L$36:L$66)</f>
        <v>0</v>
      </c>
      <c r="J800" s="9"/>
      <c r="K800" s="10"/>
      <c r="L800" s="11"/>
      <c r="M800" s="6">
        <f>SUMIF(N$36:N$66,$D800,P$36:P$66)</f>
        <v>0</v>
      </c>
      <c r="N800" s="9"/>
      <c r="O800" s="10"/>
      <c r="P800" s="11"/>
      <c r="Q800" s="6">
        <f>SUMIF(R$36:R$66,$D800,T$36:T$66)</f>
        <v>0</v>
      </c>
      <c r="R800" s="9"/>
      <c r="S800" s="10"/>
      <c r="T800" s="11"/>
      <c r="U800" s="6">
        <f>SUMIF(V$36:V$66,$D800,X$36:X$66)</f>
        <v>0</v>
      </c>
      <c r="V800" s="9"/>
      <c r="W800" s="10"/>
      <c r="X800" s="11"/>
      <c r="Y800" s="6">
        <f>SUMIF(Z$36:Z$66,$D800,AB$36:AB$66)</f>
        <v>0</v>
      </c>
      <c r="Z800" s="9"/>
      <c r="AA800" s="10"/>
      <c r="AB800" s="11"/>
      <c r="AC800" s="6">
        <f>SUMIF(AD$36:AD$66,$D800,AF$36:AF$66)</f>
        <v>0</v>
      </c>
      <c r="AD800" s="9"/>
      <c r="AE800" s="10"/>
      <c r="AF800" s="11"/>
      <c r="AG800" s="6">
        <f>SUMIF(AH$36:AH$66,$D800,AJ$36:AJ$66)</f>
        <v>0</v>
      </c>
      <c r="AH800" s="9"/>
      <c r="AI800" s="10"/>
      <c r="AJ800" s="11"/>
      <c r="AK800" s="6">
        <f>SUMIF(AL$36:AL$66,$D800,AN$36:AN$66)</f>
        <v>0</v>
      </c>
      <c r="AL800" s="9"/>
      <c r="AM800" s="10"/>
      <c r="AN800" s="11"/>
      <c r="AO800" s="6">
        <f>SUMIF(AP$36:AP$66,$D800,AR$36:AR$66)</f>
        <v>0</v>
      </c>
      <c r="AP800" s="9"/>
      <c r="AQ800" s="10"/>
      <c r="AR800" s="11"/>
      <c r="AS800" s="6">
        <f>SUMIF(AT$36:AT$66,$D800,AV$36:AV$66)</f>
        <v>0</v>
      </c>
      <c r="AT800" s="9"/>
      <c r="AU800" s="10"/>
      <c r="AV800" s="11"/>
      <c r="AW800" s="6">
        <f>SUMIF(AX$36:AX$66,$D800,AZ$36:AZ$66)</f>
        <v>0</v>
      </c>
      <c r="AX800" s="9"/>
      <c r="AY800" s="10"/>
      <c r="AZ800" s="11"/>
      <c r="BA800" s="6">
        <f>SUMIF(BB$36:BB$66,$D800,BD$36:BD$66)</f>
        <v>0</v>
      </c>
      <c r="BB800" s="9"/>
      <c r="BC800" s="10"/>
      <c r="BD800" s="11"/>
      <c r="BE800" s="6">
        <f>SUMIF(BF$36:BF$66,$D800,BH$36:BH$66)</f>
        <v>0</v>
      </c>
      <c r="BF800" s="9"/>
      <c r="BG800" s="10"/>
      <c r="BH800" s="11"/>
      <c r="BI800" s="6">
        <f>SUMIF(BJ$36:BJ$66,$D800,BL$36:BL$66)</f>
        <v>0</v>
      </c>
      <c r="BJ800" s="9"/>
      <c r="BK800" s="10"/>
      <c r="BL800" s="11"/>
      <c r="BM800" s="6">
        <f>SUMIF(BN$36:BN$66,$D800,BP$36:BP$66)</f>
        <v>0</v>
      </c>
      <c r="BN800" s="9"/>
      <c r="BO800" s="10"/>
      <c r="BP800" s="11"/>
      <c r="BQ800" s="6">
        <f>SUMIF(BR$36:BR$66,$D800,BT$36:BT$66)</f>
        <v>0</v>
      </c>
      <c r="BR800" s="9"/>
      <c r="BS800" s="10"/>
      <c r="BT800" s="11"/>
      <c r="BU800" s="6">
        <f>SUMIF(BV$36:BV$66,$D800,BX$36:BX$66)</f>
        <v>0</v>
      </c>
      <c r="BV800" s="9"/>
      <c r="BW800" s="10"/>
      <c r="BX800" s="11"/>
      <c r="BY800" s="6">
        <f>SUMIF(BZ$36:BZ$66,$D800,CB$36:CB$66)</f>
        <v>0</v>
      </c>
      <c r="BZ800" s="9"/>
      <c r="CA800" s="10"/>
      <c r="CB800" s="11"/>
      <c r="CC800" s="6">
        <f>SUMIF(CD$36:CD$66,$D800,CF$36:CF$66)</f>
        <v>0</v>
      </c>
      <c r="CD800" s="9"/>
      <c r="CE800" s="10"/>
      <c r="CF800" s="11"/>
      <c r="CG800" s="6">
        <f>SUMIF(CH$36:CH$66,$D800,CJ$36:CJ$66)</f>
        <v>0</v>
      </c>
      <c r="CH800" s="9"/>
      <c r="CI800" s="10"/>
      <c r="CJ800" s="11"/>
      <c r="CK800" s="6">
        <f>SUMIF(CL$36:CL$66,$D800,CN$36:CN$66)</f>
        <v>0</v>
      </c>
      <c r="CL800" s="9"/>
      <c r="CM800" s="10"/>
      <c r="CN800" s="11"/>
      <c r="CO800" s="6">
        <f>SUMIF(CP$36:CP$66,$D800,CR$36:CR$66)</f>
        <v>0</v>
      </c>
      <c r="CP800" s="9"/>
      <c r="CQ800" s="10"/>
      <c r="CR800" s="11"/>
      <c r="CS800" s="6">
        <f>SUMIF(CT$36:CT$66,$D800,CV$36:CV$66)</f>
        <v>0</v>
      </c>
      <c r="CT800" s="9"/>
      <c r="CU800" s="10"/>
      <c r="CV800" s="11"/>
      <c r="CW800" s="6">
        <f>SUMIF(CX$36:CX$66,$D800,CZ$36:CZ$66)</f>
        <v>0</v>
      </c>
      <c r="CX800" s="9"/>
      <c r="CY800" s="10"/>
      <c r="CZ800" s="11"/>
      <c r="DA800" s="6">
        <f>SUMIF(DB$36:DB$66,$D800,DD$36:DD$66)</f>
        <v>0</v>
      </c>
      <c r="DB800" s="9"/>
      <c r="DC800" s="10"/>
      <c r="DD800" s="11"/>
      <c r="DE800" s="6">
        <f>SUMIF(DF$36:DF$66,$D800,DH$36:DH$66)</f>
        <v>0</v>
      </c>
      <c r="DF800" s="9"/>
      <c r="DG800" s="10"/>
      <c r="DH800" s="11"/>
      <c r="DI800" s="6">
        <f>SUMIF(DJ$36:DJ$66,$D800,DL$36:DL$66)</f>
        <v>0</v>
      </c>
      <c r="DJ800" s="9"/>
      <c r="DK800" s="10"/>
      <c r="DL800" s="11"/>
      <c r="DM800" s="6">
        <f>SUMIF(DN$36:DN$66,$D800,DP$36:DP$66)</f>
        <v>0</v>
      </c>
      <c r="DN800" s="9"/>
      <c r="DO800" s="10"/>
      <c r="DP800" s="11"/>
      <c r="DQ800" s="6">
        <f>SUMIF(DR$36:DR$66,$D800,DT$36:DT$66)</f>
        <v>0</v>
      </c>
      <c r="DR800" s="9"/>
      <c r="DS800" s="10"/>
      <c r="DT800" s="11"/>
      <c r="DU800" s="6">
        <f>SUMIF(DV$36:DV$66,$D800,DX$36:DX$66)</f>
        <v>0</v>
      </c>
      <c r="DV800" s="9"/>
      <c r="DW800" s="10"/>
      <c r="DX800" s="11"/>
      <c r="DY800" s="6">
        <f>SUMIF(DZ$36:DZ$66,$D800,EB$36:EB$66)</f>
        <v>0</v>
      </c>
      <c r="DZ800" s="9"/>
      <c r="EA800" s="10"/>
      <c r="EB800" s="11"/>
      <c r="EC800" s="6">
        <f>SUMIF(ED$36:ED$66,$D800,EF$36:EF$66)</f>
        <v>0</v>
      </c>
      <c r="ED800" s="9"/>
      <c r="EE800" s="10"/>
      <c r="EF800" s="11"/>
      <c r="EG800" s="6">
        <f>SUMIF(EH$36:EH$66,$D800,EJ$36:EJ$66)</f>
        <v>0</v>
      </c>
      <c r="EH800" s="9"/>
      <c r="EI800" s="10"/>
      <c r="EJ800" s="11"/>
      <c r="EK800" s="6">
        <f>SUMIF(EL$36:EL$66,$D800,EN$36:EN$66)</f>
        <v>0</v>
      </c>
      <c r="EL800" s="9"/>
      <c r="EM800" s="10"/>
      <c r="EN800" s="11"/>
      <c r="EO800" s="6">
        <f>SUMIF(EP$36:EP$66,$D800,ER$36:ER$66)</f>
        <v>0</v>
      </c>
      <c r="EP800" s="9"/>
      <c r="EQ800" s="10"/>
      <c r="ER800" s="11"/>
      <c r="ES800" s="6">
        <f>SUMIF(ET$36:ET$66,$D800,EV$36:EV$66)</f>
        <v>0</v>
      </c>
      <c r="ET800" s="9"/>
      <c r="EU800" s="10"/>
      <c r="EV800" s="11"/>
      <c r="EW800" s="6">
        <f>SUMIF(EX$36:EX$66,$D800,EZ$36:EZ$66)</f>
        <v>0</v>
      </c>
      <c r="EX800" s="9"/>
      <c r="EY800" s="10"/>
      <c r="EZ800" s="11"/>
      <c r="FA800" s="6">
        <f>SUMIF(FB$36:FB$66,$D800,FD$36:FD$66)</f>
        <v>0</v>
      </c>
      <c r="FB800" s="9"/>
      <c r="FC800" s="10"/>
      <c r="FD800" s="11"/>
      <c r="FE800" s="6">
        <f>SUMIF(FF$36:FF$66,$D800,FH$36:FH$66)</f>
        <v>0</v>
      </c>
      <c r="FF800" s="9"/>
      <c r="FG800" s="10"/>
      <c r="FH800" s="11"/>
      <c r="FI800" s="6">
        <f>SUMIF(FJ$36:FJ$66,$D800,FL$36:FL$66)</f>
        <v>0</v>
      </c>
      <c r="FJ800" s="9"/>
      <c r="FK800" s="10"/>
      <c r="FL800" s="11"/>
      <c r="FM800" s="6">
        <f>SUMIF(FN$36:FN$66,$D800,FP$36:FP$66)</f>
        <v>0</v>
      </c>
      <c r="FN800" s="9"/>
      <c r="FO800" s="10"/>
      <c r="FP800" s="11"/>
      <c r="FQ800" s="6">
        <f>SUMIF(FR$36:FR$66,$D800,FT$36:FT$66)</f>
        <v>0</v>
      </c>
      <c r="FR800" s="9"/>
      <c r="FS800" s="10"/>
      <c r="FT800" s="11"/>
      <c r="FU800" s="6">
        <f>SUMIF(FV$36:FV$66,$D800,FX$36:FX$66)</f>
        <v>0</v>
      </c>
      <c r="FV800" s="9"/>
      <c r="FW800" s="10"/>
      <c r="FX800" s="11"/>
      <c r="FY800" s="6">
        <f>SUMIF(FZ$36:FZ$66,$D800,GB$36:GB$66)</f>
        <v>0</v>
      </c>
      <c r="FZ800" s="9"/>
      <c r="GA800" s="10"/>
      <c r="GB800" s="11"/>
      <c r="GC800" s="6">
        <f>SUMIF(GD$36:GD$66,$D800,GF$36:GF$66)</f>
        <v>0</v>
      </c>
      <c r="GD800" s="9"/>
      <c r="GE800" s="10"/>
      <c r="GF800" s="11"/>
      <c r="GG800" s="6">
        <f>SUMIF(GH$36:GH$66,$D800,GJ$36:GJ$66)</f>
        <v>0</v>
      </c>
      <c r="GH800" s="9"/>
      <c r="GI800" s="10"/>
      <c r="GJ800" s="11"/>
      <c r="GK800" s="6">
        <f>SUMIF(GL$36:GL$66,$D800,GN$36:GN$66)</f>
        <v>0</v>
      </c>
      <c r="GL800" s="9"/>
      <c r="GM800" s="10"/>
      <c r="GN800" s="11"/>
      <c r="GO800" s="6">
        <f>SUMIF(GP$36:GP$66,$D800,GR$36:GR$66)</f>
        <v>0</v>
      </c>
      <c r="GP800" s="9"/>
      <c r="GQ800" s="10"/>
      <c r="GR800" s="11"/>
      <c r="GS800" s="6">
        <f>SUMIF(GT$36:GT$66,$D800,GV$36:GV$66)</f>
        <v>0</v>
      </c>
      <c r="GT800" s="9"/>
      <c r="GU800" s="10"/>
      <c r="GV800" s="20"/>
      <c r="GW800" s="19">
        <f t="shared" si="19"/>
        <v>0</v>
      </c>
      <c r="GX800" s="472"/>
      <c r="GY800" s="473"/>
    </row>
    <row r="801" spans="1:207" ht="30.75" customHeight="1">
      <c r="A801" s="210" t="s">
        <v>77</v>
      </c>
      <c r="B801" s="470"/>
      <c r="C801" s="449" t="s">
        <v>547</v>
      </c>
      <c r="D801" s="445" t="s">
        <v>490</v>
      </c>
      <c r="E801" s="206">
        <f>SUMIF(F$67:F$97,$D801,H$67:H$97)</f>
        <v>0</v>
      </c>
      <c r="F801" s="9"/>
      <c r="G801" s="10"/>
      <c r="H801" s="11"/>
      <c r="I801" s="6">
        <f>SUMIF(J$67:J$97,$D801,L$67:L$97)</f>
        <v>0</v>
      </c>
      <c r="J801" s="9"/>
      <c r="K801" s="10"/>
      <c r="L801" s="11"/>
      <c r="M801" s="6">
        <f>SUMIF(N$67:N$97,$D801,P$67:P$97)</f>
        <v>0</v>
      </c>
      <c r="N801" s="9"/>
      <c r="O801" s="10"/>
      <c r="P801" s="11"/>
      <c r="Q801" s="6">
        <f>SUMIF(R$67:R$97,$D801,T$67:T$97)</f>
        <v>0</v>
      </c>
      <c r="R801" s="9"/>
      <c r="S801" s="10"/>
      <c r="T801" s="11"/>
      <c r="U801" s="6">
        <f>SUMIF(V$67:V$97,$D801,X$67:X$97)</f>
        <v>0</v>
      </c>
      <c r="V801" s="9"/>
      <c r="W801" s="10"/>
      <c r="X801" s="11"/>
      <c r="Y801" s="6">
        <f>SUMIF(Z$67:Z$97,$D801,AB$67:AB$97)</f>
        <v>0</v>
      </c>
      <c r="Z801" s="9"/>
      <c r="AA801" s="10"/>
      <c r="AB801" s="11"/>
      <c r="AC801" s="6">
        <f>SUMIF(AD$67:AD$97,$D801,AF$67:AF$97)</f>
        <v>0</v>
      </c>
      <c r="AD801" s="9"/>
      <c r="AE801" s="10"/>
      <c r="AF801" s="11"/>
      <c r="AG801" s="6">
        <f>SUMIF(AH$67:AH$97,$D801,AJ$67:AJ$97)</f>
        <v>0</v>
      </c>
      <c r="AH801" s="9"/>
      <c r="AI801" s="10"/>
      <c r="AJ801" s="11"/>
      <c r="AK801" s="6">
        <f>SUMIF(AL$67:AL$97,$D801,AN$67:AN$97)</f>
        <v>0</v>
      </c>
      <c r="AL801" s="9"/>
      <c r="AM801" s="10"/>
      <c r="AN801" s="11"/>
      <c r="AO801" s="6">
        <f>SUMIF(AP$67:AP$97,$D801,AR$67:AR$97)</f>
        <v>0</v>
      </c>
      <c r="AP801" s="9"/>
      <c r="AQ801" s="10"/>
      <c r="AR801" s="11"/>
      <c r="AS801" s="6">
        <f>SUMIF(AT$67:AT$97,$D801,AV$67:AV$97)</f>
        <v>0</v>
      </c>
      <c r="AT801" s="9"/>
      <c r="AU801" s="10"/>
      <c r="AV801" s="11"/>
      <c r="AW801" s="6">
        <f>SUMIF(AX$67:AX$97,$D801,AZ$67:AZ$97)</f>
        <v>0</v>
      </c>
      <c r="AX801" s="9"/>
      <c r="AY801" s="10"/>
      <c r="AZ801" s="11"/>
      <c r="BA801" s="6">
        <f>SUMIF(BB$67:BB$97,$D801,BD$67:BD$97)</f>
        <v>0</v>
      </c>
      <c r="BB801" s="9"/>
      <c r="BC801" s="10"/>
      <c r="BD801" s="11"/>
      <c r="BE801" s="6">
        <f>SUMIF(BF$67:BF$97,$D801,BH$67:BH$97)</f>
        <v>0</v>
      </c>
      <c r="BF801" s="9"/>
      <c r="BG801" s="10"/>
      <c r="BH801" s="11"/>
      <c r="BI801" s="6">
        <f>SUMIF(BJ$67:BJ$97,$D801,BL$67:BL$97)</f>
        <v>0</v>
      </c>
      <c r="BJ801" s="9"/>
      <c r="BK801" s="10"/>
      <c r="BL801" s="11"/>
      <c r="BM801" s="6">
        <f>SUMIF(BN$67:BN$97,$D801,BP$67:BP$97)</f>
        <v>0</v>
      </c>
      <c r="BN801" s="9"/>
      <c r="BO801" s="10"/>
      <c r="BP801" s="11"/>
      <c r="BQ801" s="6">
        <f>SUMIF(BR$67:BR$97,$D801,BT$67:BT$97)</f>
        <v>0</v>
      </c>
      <c r="BR801" s="9"/>
      <c r="BS801" s="10"/>
      <c r="BT801" s="11"/>
      <c r="BU801" s="6">
        <f>SUMIF(BV$67:BV$97,$D801,BX$67:BX$97)</f>
        <v>0</v>
      </c>
      <c r="BV801" s="9"/>
      <c r="BW801" s="10"/>
      <c r="BX801" s="11"/>
      <c r="BY801" s="6">
        <f>SUMIF(BZ$67:BZ$97,$D801,CB$67:CB$97)</f>
        <v>0</v>
      </c>
      <c r="BZ801" s="9"/>
      <c r="CA801" s="10"/>
      <c r="CB801" s="11"/>
      <c r="CC801" s="6">
        <f>SUMIF(CD$67:CD$97,$D801,CF$67:CF$97)</f>
        <v>0</v>
      </c>
      <c r="CD801" s="9"/>
      <c r="CE801" s="10"/>
      <c r="CF801" s="11"/>
      <c r="CG801" s="6">
        <f>SUMIF(CH$67:CH$97,$D801,CJ$67:CJ$97)</f>
        <v>0</v>
      </c>
      <c r="CH801" s="9"/>
      <c r="CI801" s="10"/>
      <c r="CJ801" s="11"/>
      <c r="CK801" s="6">
        <f>SUMIF(CL$67:CL$97,$D801,CN$67:CN$97)</f>
        <v>0</v>
      </c>
      <c r="CL801" s="9"/>
      <c r="CM801" s="10"/>
      <c r="CN801" s="11"/>
      <c r="CO801" s="6">
        <f>SUMIF(CP$67:CP$97,$D801,CR$67:CR$97)</f>
        <v>0</v>
      </c>
      <c r="CP801" s="9"/>
      <c r="CQ801" s="10"/>
      <c r="CR801" s="11"/>
      <c r="CS801" s="6">
        <f>SUMIF(CT$67:CT$97,$D801,CV$67:CV$97)</f>
        <v>0</v>
      </c>
      <c r="CT801" s="9"/>
      <c r="CU801" s="10"/>
      <c r="CV801" s="11"/>
      <c r="CW801" s="6">
        <f>SUMIF(CX$67:CX$97,$D801,CZ$67:CZ$97)</f>
        <v>0</v>
      </c>
      <c r="CX801" s="9"/>
      <c r="CY801" s="10"/>
      <c r="CZ801" s="11"/>
      <c r="DA801" s="6">
        <f>SUMIF(DB$67:DB$97,$D801,DD$67:DD$97)</f>
        <v>0</v>
      </c>
      <c r="DB801" s="9"/>
      <c r="DC801" s="10"/>
      <c r="DD801" s="11"/>
      <c r="DE801" s="6">
        <f>SUMIF(DF$67:DF$97,$D801,DH$67:DH$97)</f>
        <v>0</v>
      </c>
      <c r="DF801" s="9"/>
      <c r="DG801" s="10"/>
      <c r="DH801" s="11"/>
      <c r="DI801" s="6">
        <f>SUMIF(DJ$67:DJ$97,$D801,DL$67:DL$97)</f>
        <v>0</v>
      </c>
      <c r="DJ801" s="9"/>
      <c r="DK801" s="10"/>
      <c r="DL801" s="11"/>
      <c r="DM801" s="6">
        <f>SUMIF(DN$67:DN$97,$D801,DP$67:DP$97)</f>
        <v>0</v>
      </c>
      <c r="DN801" s="9"/>
      <c r="DO801" s="10"/>
      <c r="DP801" s="11"/>
      <c r="DQ801" s="6">
        <f>SUMIF(DR$67:DR$97,$D801,DT$67:DT$97)</f>
        <v>0</v>
      </c>
      <c r="DR801" s="9"/>
      <c r="DS801" s="10"/>
      <c r="DT801" s="11"/>
      <c r="DU801" s="6">
        <f>SUMIF(DV$67:DV$97,$D801,DX$67:DX$97)</f>
        <v>0</v>
      </c>
      <c r="DV801" s="9"/>
      <c r="DW801" s="10"/>
      <c r="DX801" s="11"/>
      <c r="DY801" s="6">
        <f>SUMIF(DZ$67:DZ$97,$D801,EB$67:EB$97)</f>
        <v>0</v>
      </c>
      <c r="DZ801" s="9"/>
      <c r="EA801" s="10"/>
      <c r="EB801" s="11"/>
      <c r="EC801" s="6">
        <f>SUMIF(ED$67:ED$97,$D801,EF$67:EF$97)</f>
        <v>0</v>
      </c>
      <c r="ED801" s="9"/>
      <c r="EE801" s="10"/>
      <c r="EF801" s="11"/>
      <c r="EG801" s="6">
        <f>SUMIF(EH$67:EH$97,$D801,EJ$67:EJ$97)</f>
        <v>0</v>
      </c>
      <c r="EH801" s="9"/>
      <c r="EI801" s="10"/>
      <c r="EJ801" s="11"/>
      <c r="EK801" s="6">
        <f>SUMIF(EL$67:EL$97,$D801,EN$67:EN$97)</f>
        <v>0</v>
      </c>
      <c r="EL801" s="9"/>
      <c r="EM801" s="10"/>
      <c r="EN801" s="11"/>
      <c r="EO801" s="6">
        <f>SUMIF(EP$67:EP$97,$D801,ER$67:ER$97)</f>
        <v>0</v>
      </c>
      <c r="EP801" s="9"/>
      <c r="EQ801" s="10"/>
      <c r="ER801" s="11"/>
      <c r="ES801" s="6">
        <f>SUMIF(ET$67:ET$97,$D801,EV$67:EV$97)</f>
        <v>0</v>
      </c>
      <c r="ET801" s="9"/>
      <c r="EU801" s="10"/>
      <c r="EV801" s="11"/>
      <c r="EW801" s="6">
        <f>SUMIF(EX$67:EX$97,$D801,EZ$67:EZ$97)</f>
        <v>0</v>
      </c>
      <c r="EX801" s="9"/>
      <c r="EY801" s="10"/>
      <c r="EZ801" s="11"/>
      <c r="FA801" s="6">
        <f>SUMIF(FB$67:FB$97,$D801,FD$67:FD$97)</f>
        <v>0</v>
      </c>
      <c r="FB801" s="9"/>
      <c r="FC801" s="10"/>
      <c r="FD801" s="11"/>
      <c r="FE801" s="6">
        <f>SUMIF(FF$67:FF$97,$D801,FH$67:FH$97)</f>
        <v>0</v>
      </c>
      <c r="FF801" s="9"/>
      <c r="FG801" s="10"/>
      <c r="FH801" s="11"/>
      <c r="FI801" s="6">
        <f>SUMIF(FJ$67:FJ$97,$D801,FL$67:FL$97)</f>
        <v>0</v>
      </c>
      <c r="FJ801" s="9"/>
      <c r="FK801" s="10"/>
      <c r="FL801" s="11"/>
      <c r="FM801" s="6">
        <f>SUMIF(FN$67:FN$97,$D801,FP$67:FP$97)</f>
        <v>0</v>
      </c>
      <c r="FN801" s="9"/>
      <c r="FO801" s="10"/>
      <c r="FP801" s="11"/>
      <c r="FQ801" s="6">
        <f>SUMIF(FR$67:FR$97,$D801,FT$67:FT$97)</f>
        <v>0</v>
      </c>
      <c r="FR801" s="9"/>
      <c r="FS801" s="10"/>
      <c r="FT801" s="11"/>
      <c r="FU801" s="6">
        <f>SUMIF(FV$67:FV$97,$D801,FX$67:FX$97)</f>
        <v>0</v>
      </c>
      <c r="FV801" s="9"/>
      <c r="FW801" s="10"/>
      <c r="FX801" s="11"/>
      <c r="FY801" s="6">
        <f>SUMIF(FZ$67:FZ$97,$D801,GB$67:GB$97)</f>
        <v>0</v>
      </c>
      <c r="FZ801" s="9"/>
      <c r="GA801" s="10"/>
      <c r="GB801" s="11"/>
      <c r="GC801" s="6">
        <f>SUMIF(GD$67:GD$97,$D801,GF$67:GF$97)</f>
        <v>0</v>
      </c>
      <c r="GD801" s="9"/>
      <c r="GE801" s="10"/>
      <c r="GF801" s="11"/>
      <c r="GG801" s="6">
        <f>SUMIF(GH$67:GH$97,$D801,GJ$67:GJ$97)</f>
        <v>0</v>
      </c>
      <c r="GH801" s="9"/>
      <c r="GI801" s="10"/>
      <c r="GJ801" s="11"/>
      <c r="GK801" s="6">
        <f>SUMIF(GL$67:GL$97,$D801,GN$67:GN$97)</f>
        <v>0</v>
      </c>
      <c r="GL801" s="9"/>
      <c r="GM801" s="10"/>
      <c r="GN801" s="11"/>
      <c r="GO801" s="6">
        <f>SUMIF(GP$67:GP$97,$D801,GR$67:GR$97)</f>
        <v>0</v>
      </c>
      <c r="GP801" s="9"/>
      <c r="GQ801" s="10"/>
      <c r="GR801" s="11"/>
      <c r="GS801" s="6">
        <f>SUMIF(GT$67:GT$97,$D801,GV$67:GV$97)</f>
        <v>0</v>
      </c>
      <c r="GT801" s="9"/>
      <c r="GU801" s="10"/>
      <c r="GV801" s="20"/>
      <c r="GW801" s="19">
        <f t="shared" si="19"/>
        <v>0</v>
      </c>
      <c r="GX801" s="472"/>
      <c r="GY801" s="473"/>
    </row>
    <row r="802" spans="1:207" ht="30.75" customHeight="1">
      <c r="A802" s="210" t="s">
        <v>78</v>
      </c>
      <c r="B802" s="470"/>
      <c r="C802" s="449" t="s">
        <v>547</v>
      </c>
      <c r="D802" s="445" t="s">
        <v>490</v>
      </c>
      <c r="E802" s="206">
        <f>SUMIF(F$98:F$128,$D802,H$98:H$128)</f>
        <v>0</v>
      </c>
      <c r="F802" s="9"/>
      <c r="G802" s="10"/>
      <c r="H802" s="11"/>
      <c r="I802" s="6">
        <f>SUMIF(J$98:J$128,$D802,L$98:L$128)</f>
        <v>0</v>
      </c>
      <c r="J802" s="9"/>
      <c r="K802" s="10"/>
      <c r="L802" s="11"/>
      <c r="M802" s="6">
        <f>SUMIF(N$98:N$128,$D802,P$98:P$128)</f>
        <v>0</v>
      </c>
      <c r="N802" s="9"/>
      <c r="O802" s="10"/>
      <c r="P802" s="11"/>
      <c r="Q802" s="6">
        <f>SUMIF(R$98:R$128,$D802,T$98:T$128)</f>
        <v>0</v>
      </c>
      <c r="R802" s="9"/>
      <c r="S802" s="10"/>
      <c r="T802" s="11"/>
      <c r="U802" s="6">
        <f>SUMIF(V$98:V$128,$D802,X$98:X$128)</f>
        <v>0</v>
      </c>
      <c r="V802" s="9"/>
      <c r="W802" s="10"/>
      <c r="X802" s="11"/>
      <c r="Y802" s="6">
        <f>SUMIF(Z$98:Z$128,$D802,AB$98:AB$128)</f>
        <v>0</v>
      </c>
      <c r="Z802" s="9"/>
      <c r="AA802" s="10"/>
      <c r="AB802" s="11"/>
      <c r="AC802" s="6">
        <f>SUMIF(AD$98:AD$128,$D802,AF$98:AF$128)</f>
        <v>0</v>
      </c>
      <c r="AD802" s="9"/>
      <c r="AE802" s="10"/>
      <c r="AF802" s="11"/>
      <c r="AG802" s="6">
        <f>SUMIF(AH$98:AH$128,$D802,AJ$98:AJ$128)</f>
        <v>0</v>
      </c>
      <c r="AH802" s="9"/>
      <c r="AI802" s="10"/>
      <c r="AJ802" s="11"/>
      <c r="AK802" s="6">
        <f>SUMIF(AL$98:AL$128,$D802,AN$98:AN$128)</f>
        <v>0</v>
      </c>
      <c r="AL802" s="9"/>
      <c r="AM802" s="10"/>
      <c r="AN802" s="11"/>
      <c r="AO802" s="6">
        <f>SUMIF(AP$98:AP$128,$D802,AR$98:AR$128)</f>
        <v>0</v>
      </c>
      <c r="AP802" s="9"/>
      <c r="AQ802" s="10"/>
      <c r="AR802" s="11"/>
      <c r="AS802" s="6">
        <f>SUMIF(AT$98:AT$128,$D802,AV$98:AV$128)</f>
        <v>0</v>
      </c>
      <c r="AT802" s="9"/>
      <c r="AU802" s="10"/>
      <c r="AV802" s="11"/>
      <c r="AW802" s="6">
        <f>SUMIF(AX$98:AX$128,$D802,AZ$98:AZ$128)</f>
        <v>0</v>
      </c>
      <c r="AX802" s="9"/>
      <c r="AY802" s="10"/>
      <c r="AZ802" s="11"/>
      <c r="BA802" s="6">
        <f>SUMIF(BB$98:BB$128,$D802,BD$98:BD$128)</f>
        <v>0</v>
      </c>
      <c r="BB802" s="9"/>
      <c r="BC802" s="10"/>
      <c r="BD802" s="11"/>
      <c r="BE802" s="6">
        <f>SUMIF(BF$98:BF$128,$D802,BH$98:BH$128)</f>
        <v>0</v>
      </c>
      <c r="BF802" s="9"/>
      <c r="BG802" s="10"/>
      <c r="BH802" s="11"/>
      <c r="BI802" s="6">
        <f>SUMIF(BJ$98:BJ$128,$D802,BL$98:BL$128)</f>
        <v>0</v>
      </c>
      <c r="BJ802" s="9"/>
      <c r="BK802" s="10"/>
      <c r="BL802" s="11"/>
      <c r="BM802" s="6">
        <f>SUMIF(BN$98:BN$128,$D802,BP$98:BP$128)</f>
        <v>0</v>
      </c>
      <c r="BN802" s="9"/>
      <c r="BO802" s="10"/>
      <c r="BP802" s="11"/>
      <c r="BQ802" s="6">
        <f>SUMIF(BR$98:BR$128,$D802,BT$98:BT$128)</f>
        <v>0</v>
      </c>
      <c r="BR802" s="9"/>
      <c r="BS802" s="10"/>
      <c r="BT802" s="11"/>
      <c r="BU802" s="6">
        <f>SUMIF(BV$98:BV$128,$D802,BX$98:BX$128)</f>
        <v>0</v>
      </c>
      <c r="BV802" s="9"/>
      <c r="BW802" s="10"/>
      <c r="BX802" s="11"/>
      <c r="BY802" s="6">
        <f>SUMIF(BZ$98:BZ$128,$D802,CB$98:CB$128)</f>
        <v>0</v>
      </c>
      <c r="BZ802" s="9"/>
      <c r="CA802" s="10"/>
      <c r="CB802" s="11"/>
      <c r="CC802" s="6">
        <f>SUMIF(CD$98:CD$128,$D802,CF$98:CF$128)</f>
        <v>0</v>
      </c>
      <c r="CD802" s="9"/>
      <c r="CE802" s="10"/>
      <c r="CF802" s="11"/>
      <c r="CG802" s="6">
        <f>SUMIF(CH$98:CH$128,$D802,CJ$98:CJ$128)</f>
        <v>0</v>
      </c>
      <c r="CH802" s="9"/>
      <c r="CI802" s="10"/>
      <c r="CJ802" s="11"/>
      <c r="CK802" s="6">
        <f>SUMIF(CL$98:CL$128,$D802,CN$98:CN$128)</f>
        <v>0</v>
      </c>
      <c r="CL802" s="9"/>
      <c r="CM802" s="10"/>
      <c r="CN802" s="11"/>
      <c r="CO802" s="6">
        <f>SUMIF(CP$98:CP$128,$D802,CR$98:CR$128)</f>
        <v>0</v>
      </c>
      <c r="CP802" s="9"/>
      <c r="CQ802" s="10"/>
      <c r="CR802" s="11"/>
      <c r="CS802" s="6">
        <f>SUMIF(CT$98:CT$128,$D802,CV$98:CV$128)</f>
        <v>0</v>
      </c>
      <c r="CT802" s="9"/>
      <c r="CU802" s="10"/>
      <c r="CV802" s="11"/>
      <c r="CW802" s="6">
        <f>SUMIF(CX$98:CX$128,$D802,CZ$98:CZ$128)</f>
        <v>0</v>
      </c>
      <c r="CX802" s="9"/>
      <c r="CY802" s="10"/>
      <c r="CZ802" s="11"/>
      <c r="DA802" s="6">
        <f>SUMIF(DB$98:DB$128,$D802,DD$98:DD$128)</f>
        <v>0</v>
      </c>
      <c r="DB802" s="9"/>
      <c r="DC802" s="10"/>
      <c r="DD802" s="11"/>
      <c r="DE802" s="6">
        <f>SUMIF(DF$98:DF$128,$D802,DH$98:DH$128)</f>
        <v>0</v>
      </c>
      <c r="DF802" s="9"/>
      <c r="DG802" s="10"/>
      <c r="DH802" s="11"/>
      <c r="DI802" s="6">
        <f>SUMIF(DJ$98:DJ$128,$D802,DL$98:DL$128)</f>
        <v>0</v>
      </c>
      <c r="DJ802" s="9"/>
      <c r="DK802" s="10"/>
      <c r="DL802" s="11"/>
      <c r="DM802" s="6">
        <f>SUMIF(DN$98:DN$128,$D802,DP$98:DP$128)</f>
        <v>0</v>
      </c>
      <c r="DN802" s="9"/>
      <c r="DO802" s="10"/>
      <c r="DP802" s="11"/>
      <c r="DQ802" s="6">
        <f>SUMIF(DR$98:DR$128,$D802,DT$98:DT$128)</f>
        <v>0</v>
      </c>
      <c r="DR802" s="9"/>
      <c r="DS802" s="10"/>
      <c r="DT802" s="11"/>
      <c r="DU802" s="6">
        <f>SUMIF(DV$98:DV$128,$D802,DX$98:DX$128)</f>
        <v>0</v>
      </c>
      <c r="DV802" s="9"/>
      <c r="DW802" s="10"/>
      <c r="DX802" s="11"/>
      <c r="DY802" s="6">
        <f>SUMIF(DZ$98:DZ$128,$D802,EB$98:EB$128)</f>
        <v>0</v>
      </c>
      <c r="DZ802" s="9"/>
      <c r="EA802" s="10"/>
      <c r="EB802" s="11"/>
      <c r="EC802" s="6">
        <f>SUMIF(ED$98:ED$128,$D802,EF$98:EF$128)</f>
        <v>0</v>
      </c>
      <c r="ED802" s="9"/>
      <c r="EE802" s="10"/>
      <c r="EF802" s="11"/>
      <c r="EG802" s="6">
        <f>SUMIF(EH$98:EH$128,$D802,EJ$98:EJ$128)</f>
        <v>0</v>
      </c>
      <c r="EH802" s="9"/>
      <c r="EI802" s="10"/>
      <c r="EJ802" s="11"/>
      <c r="EK802" s="6">
        <f>SUMIF(EL$98:EL$128,$D802,EN$98:EN$128)</f>
        <v>0</v>
      </c>
      <c r="EL802" s="9"/>
      <c r="EM802" s="10"/>
      <c r="EN802" s="11"/>
      <c r="EO802" s="6">
        <f>SUMIF(EP$98:EP$128,$D802,ER$98:ER$128)</f>
        <v>0</v>
      </c>
      <c r="EP802" s="9"/>
      <c r="EQ802" s="10"/>
      <c r="ER802" s="11"/>
      <c r="ES802" s="6">
        <f>SUMIF(ET$98:ET$128,$D802,EV$98:EV$128)</f>
        <v>0</v>
      </c>
      <c r="ET802" s="9"/>
      <c r="EU802" s="10"/>
      <c r="EV802" s="11"/>
      <c r="EW802" s="6">
        <f>SUMIF(EX$98:EX$128,$D802,EZ$98:EZ$128)</f>
        <v>0</v>
      </c>
      <c r="EX802" s="9"/>
      <c r="EY802" s="10"/>
      <c r="EZ802" s="11"/>
      <c r="FA802" s="6">
        <f>SUMIF(FB$98:FB$128,$D802,FD$98:FD$128)</f>
        <v>0</v>
      </c>
      <c r="FB802" s="9"/>
      <c r="FC802" s="10"/>
      <c r="FD802" s="11"/>
      <c r="FE802" s="6">
        <f>SUMIF(FF$98:FF$128,$D802,FH$98:FH$128)</f>
        <v>0</v>
      </c>
      <c r="FF802" s="9"/>
      <c r="FG802" s="10"/>
      <c r="FH802" s="11"/>
      <c r="FI802" s="6">
        <f>SUMIF(FJ$98:FJ$128,$D802,FL$98:FL$128)</f>
        <v>0</v>
      </c>
      <c r="FJ802" s="9"/>
      <c r="FK802" s="10"/>
      <c r="FL802" s="11"/>
      <c r="FM802" s="6">
        <f>SUMIF(FN$98:FN$128,$D802,FP$98:FP$128)</f>
        <v>0</v>
      </c>
      <c r="FN802" s="9"/>
      <c r="FO802" s="10"/>
      <c r="FP802" s="11"/>
      <c r="FQ802" s="6">
        <f>SUMIF(FR$98:FR$128,$D802,FT$98:FT$128)</f>
        <v>0</v>
      </c>
      <c r="FR802" s="9"/>
      <c r="FS802" s="10"/>
      <c r="FT802" s="11"/>
      <c r="FU802" s="6">
        <f>SUMIF(FV$98:FV$128,$D802,FX$98:FX$128)</f>
        <v>0</v>
      </c>
      <c r="FV802" s="9"/>
      <c r="FW802" s="10"/>
      <c r="FX802" s="11"/>
      <c r="FY802" s="6">
        <f>SUMIF(FZ$98:FZ$128,$D802,GB$98:GB$128)</f>
        <v>0</v>
      </c>
      <c r="FZ802" s="9"/>
      <c r="GA802" s="10"/>
      <c r="GB802" s="11"/>
      <c r="GC802" s="6">
        <f>SUMIF(GD$98:GD$128,$D802,GF$98:GF$128)</f>
        <v>0</v>
      </c>
      <c r="GD802" s="9"/>
      <c r="GE802" s="10"/>
      <c r="GF802" s="11"/>
      <c r="GG802" s="6">
        <f>SUMIF(GH$98:GH$128,$D802,GJ$98:GJ$128)</f>
        <v>0</v>
      </c>
      <c r="GH802" s="9"/>
      <c r="GI802" s="10"/>
      <c r="GJ802" s="11"/>
      <c r="GK802" s="6">
        <f>SUMIF(GL$98:GL$128,$D802,GN$98:GN$128)</f>
        <v>0</v>
      </c>
      <c r="GL802" s="9"/>
      <c r="GM802" s="10"/>
      <c r="GN802" s="11"/>
      <c r="GO802" s="6">
        <f>SUMIF(GP$98:GP$128,$D802,GR$98:GR$128)</f>
        <v>0</v>
      </c>
      <c r="GP802" s="9"/>
      <c r="GQ802" s="10"/>
      <c r="GR802" s="11"/>
      <c r="GS802" s="6">
        <f>SUMIF(GT$98:GT$128,$D802,GV$98:GV$128)</f>
        <v>0</v>
      </c>
      <c r="GT802" s="9"/>
      <c r="GU802" s="10"/>
      <c r="GV802" s="20"/>
      <c r="GW802" s="19">
        <f t="shared" si="19"/>
        <v>0</v>
      </c>
      <c r="GX802" s="472"/>
      <c r="GY802" s="473"/>
    </row>
    <row r="803" spans="1:207" ht="30.75" customHeight="1">
      <c r="A803" s="210" t="s">
        <v>79</v>
      </c>
      <c r="B803" s="470"/>
      <c r="C803" s="449" t="s">
        <v>547</v>
      </c>
      <c r="D803" s="445" t="s">
        <v>490</v>
      </c>
      <c r="E803" s="206">
        <f>SUMIF(F$129:F$159,$D803,H$129:H$159)</f>
        <v>0</v>
      </c>
      <c r="F803" s="9"/>
      <c r="G803" s="10"/>
      <c r="H803" s="11"/>
      <c r="I803" s="6">
        <f>SUMIF(J$129:J$159,$D803,L$129:L$159)</f>
        <v>0</v>
      </c>
      <c r="J803" s="9"/>
      <c r="K803" s="10"/>
      <c r="L803" s="11"/>
      <c r="M803" s="6">
        <f>SUMIF(N$129:N$159,$D803,P$129:P$159)</f>
        <v>0</v>
      </c>
      <c r="N803" s="9"/>
      <c r="O803" s="10"/>
      <c r="P803" s="11"/>
      <c r="Q803" s="6">
        <f>SUMIF(R$129:R$159,$D803,T$129:T$159)</f>
        <v>0</v>
      </c>
      <c r="R803" s="9"/>
      <c r="S803" s="10"/>
      <c r="T803" s="11"/>
      <c r="U803" s="6">
        <f>SUMIF(V$129:V$159,$D803,X$129:X$159)</f>
        <v>0</v>
      </c>
      <c r="V803" s="9"/>
      <c r="W803" s="10"/>
      <c r="X803" s="11"/>
      <c r="Y803" s="6">
        <f>SUMIF(Z$129:Z$159,$D803,AB$129:AB$159)</f>
        <v>0</v>
      </c>
      <c r="Z803" s="9"/>
      <c r="AA803" s="10"/>
      <c r="AB803" s="11"/>
      <c r="AC803" s="6">
        <f>SUMIF(AD$129:AD$159,$D803,AF$129:AF$159)</f>
        <v>0</v>
      </c>
      <c r="AD803" s="9"/>
      <c r="AE803" s="10"/>
      <c r="AF803" s="11"/>
      <c r="AG803" s="6">
        <f>SUMIF(AH$129:AH$159,$D803,AJ$129:AJ$159)</f>
        <v>0</v>
      </c>
      <c r="AH803" s="9"/>
      <c r="AI803" s="10"/>
      <c r="AJ803" s="11"/>
      <c r="AK803" s="6">
        <f>SUMIF(AL$129:AL$159,$D803,AN$129:AN$159)</f>
        <v>0</v>
      </c>
      <c r="AL803" s="9"/>
      <c r="AM803" s="10"/>
      <c r="AN803" s="11"/>
      <c r="AO803" s="6">
        <f>SUMIF(AP$129:AP$159,$D803,AR$129:AR$159)</f>
        <v>0</v>
      </c>
      <c r="AP803" s="9"/>
      <c r="AQ803" s="10"/>
      <c r="AR803" s="11"/>
      <c r="AS803" s="6">
        <f>SUMIF(AT$129:AT$159,$D803,AV$129:AV$159)</f>
        <v>0</v>
      </c>
      <c r="AT803" s="9"/>
      <c r="AU803" s="10"/>
      <c r="AV803" s="11"/>
      <c r="AW803" s="6">
        <f>SUMIF(AX$129:AX$159,$D803,AZ$129:AZ$159)</f>
        <v>0</v>
      </c>
      <c r="AX803" s="9"/>
      <c r="AY803" s="10"/>
      <c r="AZ803" s="11"/>
      <c r="BA803" s="6">
        <f>SUMIF(BB$129:BB$159,$D803,BD$129:BD$159)</f>
        <v>0</v>
      </c>
      <c r="BB803" s="9"/>
      <c r="BC803" s="10"/>
      <c r="BD803" s="11"/>
      <c r="BE803" s="6">
        <f>SUMIF(BF$129:BF$159,$D803,BH$129:BH$159)</f>
        <v>0</v>
      </c>
      <c r="BF803" s="9"/>
      <c r="BG803" s="10"/>
      <c r="BH803" s="11"/>
      <c r="BI803" s="6">
        <f>SUMIF(BJ$129:BJ$159,$D803,BL$129:BL$159)</f>
        <v>0</v>
      </c>
      <c r="BJ803" s="9"/>
      <c r="BK803" s="10"/>
      <c r="BL803" s="11"/>
      <c r="BM803" s="6">
        <f>SUMIF(BN$129:BN$159,$D803,BP$129:BP$159)</f>
        <v>0</v>
      </c>
      <c r="BN803" s="9"/>
      <c r="BO803" s="10"/>
      <c r="BP803" s="11"/>
      <c r="BQ803" s="6">
        <f>SUMIF(BR$129:BR$159,$D803,BT$129:BT$159)</f>
        <v>0</v>
      </c>
      <c r="BR803" s="9"/>
      <c r="BS803" s="10"/>
      <c r="BT803" s="11"/>
      <c r="BU803" s="6">
        <f>SUMIF(BV$129:BV$159,$D803,BX$129:BX$159)</f>
        <v>0</v>
      </c>
      <c r="BV803" s="9"/>
      <c r="BW803" s="10"/>
      <c r="BX803" s="11"/>
      <c r="BY803" s="6">
        <f>SUMIF(BZ$129:BZ$159,$D803,CB$129:CB$159)</f>
        <v>0</v>
      </c>
      <c r="BZ803" s="9"/>
      <c r="CA803" s="10"/>
      <c r="CB803" s="11"/>
      <c r="CC803" s="6">
        <f>SUMIF(CD$129:CD$159,$D803,CF$129:CF$159)</f>
        <v>0</v>
      </c>
      <c r="CD803" s="9"/>
      <c r="CE803" s="10"/>
      <c r="CF803" s="11"/>
      <c r="CG803" s="6">
        <f>SUMIF(CH$129:CH$159,$D803,CJ$129:CJ$159)</f>
        <v>0</v>
      </c>
      <c r="CH803" s="9"/>
      <c r="CI803" s="10"/>
      <c r="CJ803" s="11"/>
      <c r="CK803" s="6">
        <f>SUMIF(CL$129:CL$159,$D803,CN$129:CN$159)</f>
        <v>0</v>
      </c>
      <c r="CL803" s="9"/>
      <c r="CM803" s="10"/>
      <c r="CN803" s="11"/>
      <c r="CO803" s="6">
        <f>SUMIF(CP$129:CP$159,$D803,CR$129:CR$159)</f>
        <v>0</v>
      </c>
      <c r="CP803" s="9"/>
      <c r="CQ803" s="10"/>
      <c r="CR803" s="11"/>
      <c r="CS803" s="6">
        <f>SUMIF(CT$129:CT$159,$D803,CV$129:CV$159)</f>
        <v>0</v>
      </c>
      <c r="CT803" s="9"/>
      <c r="CU803" s="10"/>
      <c r="CV803" s="11"/>
      <c r="CW803" s="6">
        <f>SUMIF(CX$129:CX$159,$D803,CZ$129:CZ$159)</f>
        <v>0</v>
      </c>
      <c r="CX803" s="9"/>
      <c r="CY803" s="10"/>
      <c r="CZ803" s="11"/>
      <c r="DA803" s="6">
        <f>SUMIF(DB$129:DB$159,$D803,DD$129:DD$159)</f>
        <v>0</v>
      </c>
      <c r="DB803" s="9"/>
      <c r="DC803" s="10"/>
      <c r="DD803" s="11"/>
      <c r="DE803" s="6">
        <f>SUMIF(DF$129:DF$159,$D803,DH$129:DH$159)</f>
        <v>0</v>
      </c>
      <c r="DF803" s="9"/>
      <c r="DG803" s="10"/>
      <c r="DH803" s="11"/>
      <c r="DI803" s="6">
        <f>SUMIF(DJ$129:DJ$159,$D803,DL$129:DL$159)</f>
        <v>0</v>
      </c>
      <c r="DJ803" s="9"/>
      <c r="DK803" s="10"/>
      <c r="DL803" s="11"/>
      <c r="DM803" s="6">
        <f>SUMIF(DN$129:DN$159,$D803,DP$129:DP$159)</f>
        <v>0</v>
      </c>
      <c r="DN803" s="9"/>
      <c r="DO803" s="10"/>
      <c r="DP803" s="11"/>
      <c r="DQ803" s="6">
        <f>SUMIF(DR$129:DR$159,$D803,DT$129:DT$159)</f>
        <v>0</v>
      </c>
      <c r="DR803" s="9"/>
      <c r="DS803" s="10"/>
      <c r="DT803" s="11"/>
      <c r="DU803" s="6">
        <f>SUMIF(DV$129:DV$159,$D803,DX$129:DX$159)</f>
        <v>0</v>
      </c>
      <c r="DV803" s="9"/>
      <c r="DW803" s="10"/>
      <c r="DX803" s="11"/>
      <c r="DY803" s="6">
        <f>SUMIF(DZ$129:DZ$159,$D803,EB$129:EB$159)</f>
        <v>0</v>
      </c>
      <c r="DZ803" s="9"/>
      <c r="EA803" s="10"/>
      <c r="EB803" s="11"/>
      <c r="EC803" s="6">
        <f>SUMIF(ED$129:ED$159,$D803,EF$129:EF$159)</f>
        <v>0</v>
      </c>
      <c r="ED803" s="9"/>
      <c r="EE803" s="10"/>
      <c r="EF803" s="11"/>
      <c r="EG803" s="6">
        <f>SUMIF(EH$129:EH$159,$D803,EJ$129:EJ$159)</f>
        <v>0</v>
      </c>
      <c r="EH803" s="9"/>
      <c r="EI803" s="10"/>
      <c r="EJ803" s="11"/>
      <c r="EK803" s="6">
        <f>SUMIF(EL$129:EL$159,$D803,EN$129:EN$159)</f>
        <v>0</v>
      </c>
      <c r="EL803" s="9"/>
      <c r="EM803" s="10"/>
      <c r="EN803" s="11"/>
      <c r="EO803" s="6">
        <f>SUMIF(EP$129:EP$159,$D803,ER$129:ER$159)</f>
        <v>0</v>
      </c>
      <c r="EP803" s="9"/>
      <c r="EQ803" s="10"/>
      <c r="ER803" s="11"/>
      <c r="ES803" s="6">
        <f>SUMIF(ET$129:ET$159,$D803,EV$129:EV$159)</f>
        <v>0</v>
      </c>
      <c r="ET803" s="9"/>
      <c r="EU803" s="10"/>
      <c r="EV803" s="11"/>
      <c r="EW803" s="6">
        <f>SUMIF(EX$129:EX$159,$D803,EZ$129:EZ$159)</f>
        <v>0</v>
      </c>
      <c r="EX803" s="9"/>
      <c r="EY803" s="10"/>
      <c r="EZ803" s="11"/>
      <c r="FA803" s="6">
        <f>SUMIF(FB$129:FB$159,$D803,FD$129:FD$159)</f>
        <v>0</v>
      </c>
      <c r="FB803" s="9"/>
      <c r="FC803" s="10"/>
      <c r="FD803" s="11"/>
      <c r="FE803" s="6">
        <f>SUMIF(FF$129:FF$159,$D803,FH$129:FH$159)</f>
        <v>0</v>
      </c>
      <c r="FF803" s="9"/>
      <c r="FG803" s="10"/>
      <c r="FH803" s="11"/>
      <c r="FI803" s="6">
        <f>SUMIF(FJ$129:FJ$159,$D803,FL$129:FL$159)</f>
        <v>0</v>
      </c>
      <c r="FJ803" s="9"/>
      <c r="FK803" s="10"/>
      <c r="FL803" s="11"/>
      <c r="FM803" s="6">
        <f>SUMIF(FN$129:FN$159,$D803,FP$129:FP$159)</f>
        <v>0</v>
      </c>
      <c r="FN803" s="9"/>
      <c r="FO803" s="10"/>
      <c r="FP803" s="11"/>
      <c r="FQ803" s="6">
        <f>SUMIF(FR$129:FR$159,$D803,FT$129:FT$159)</f>
        <v>0</v>
      </c>
      <c r="FR803" s="9"/>
      <c r="FS803" s="10"/>
      <c r="FT803" s="11"/>
      <c r="FU803" s="6">
        <f>SUMIF(FV$129:FV$159,$D803,FX$129:FX$159)</f>
        <v>0</v>
      </c>
      <c r="FV803" s="9"/>
      <c r="FW803" s="10"/>
      <c r="FX803" s="11"/>
      <c r="FY803" s="6">
        <f>SUMIF(FZ$129:FZ$159,$D803,GB$129:GB$159)</f>
        <v>0</v>
      </c>
      <c r="FZ803" s="9"/>
      <c r="GA803" s="10"/>
      <c r="GB803" s="11"/>
      <c r="GC803" s="6">
        <f>SUMIF(GD$129:GD$159,$D803,GF$129:GF$159)</f>
        <v>0</v>
      </c>
      <c r="GD803" s="9"/>
      <c r="GE803" s="10"/>
      <c r="GF803" s="11"/>
      <c r="GG803" s="6">
        <f>SUMIF(GH$129:GH$159,$D803,GJ$129:GJ$159)</f>
        <v>0</v>
      </c>
      <c r="GH803" s="9"/>
      <c r="GI803" s="10"/>
      <c r="GJ803" s="11"/>
      <c r="GK803" s="6">
        <f>SUMIF(GL$129:GL$159,$D803,GN$129:GN$159)</f>
        <v>0</v>
      </c>
      <c r="GL803" s="9"/>
      <c r="GM803" s="10"/>
      <c r="GN803" s="11"/>
      <c r="GO803" s="6">
        <f>SUMIF(GP$129:GP$159,$D803,GR$129:GR$159)</f>
        <v>0</v>
      </c>
      <c r="GP803" s="9"/>
      <c r="GQ803" s="10"/>
      <c r="GR803" s="11"/>
      <c r="GS803" s="6">
        <f>SUMIF(GT$129:GT$159,$D803,GV$129:GV$159)</f>
        <v>0</v>
      </c>
      <c r="GT803" s="9"/>
      <c r="GU803" s="10"/>
      <c r="GV803" s="20"/>
      <c r="GW803" s="19">
        <f t="shared" si="19"/>
        <v>0</v>
      </c>
      <c r="GX803" s="472"/>
      <c r="GY803" s="473"/>
    </row>
    <row r="804" spans="1:207" ht="30.75" customHeight="1">
      <c r="A804" s="210" t="s">
        <v>80</v>
      </c>
      <c r="B804" s="470"/>
      <c r="C804" s="449" t="s">
        <v>547</v>
      </c>
      <c r="D804" s="445" t="s">
        <v>490</v>
      </c>
      <c r="E804" s="206">
        <f>SUMIF(F$160:F$190,$D804,H$160:H$190)</f>
        <v>0</v>
      </c>
      <c r="F804" s="9"/>
      <c r="G804" s="10"/>
      <c r="H804" s="11"/>
      <c r="I804" s="6">
        <f>SUMIF(J$160:J$190,$D804,L$160:L$190)</f>
        <v>0</v>
      </c>
      <c r="J804" s="9"/>
      <c r="K804" s="10"/>
      <c r="L804" s="11"/>
      <c r="M804" s="6">
        <f>SUMIF(N$160:N$190,$D804,P$160:P$190)</f>
        <v>0</v>
      </c>
      <c r="N804" s="9"/>
      <c r="O804" s="10"/>
      <c r="P804" s="11"/>
      <c r="Q804" s="6">
        <f>SUMIF(R$160:R$190,$D804,T$160:T$190)</f>
        <v>0</v>
      </c>
      <c r="R804" s="9"/>
      <c r="S804" s="10"/>
      <c r="T804" s="11"/>
      <c r="U804" s="6">
        <f>SUMIF(V$160:V$190,$D804,X$160:X$190)</f>
        <v>0</v>
      </c>
      <c r="V804" s="9"/>
      <c r="W804" s="10"/>
      <c r="X804" s="11"/>
      <c r="Y804" s="6">
        <f>SUMIF(Z$160:Z$190,$D804,AB$160:AB$190)</f>
        <v>0</v>
      </c>
      <c r="Z804" s="9"/>
      <c r="AA804" s="10"/>
      <c r="AB804" s="11"/>
      <c r="AC804" s="6">
        <f>SUMIF(AD$160:AD$190,$D804,AF$160:AF$190)</f>
        <v>0</v>
      </c>
      <c r="AD804" s="9"/>
      <c r="AE804" s="10"/>
      <c r="AF804" s="11"/>
      <c r="AG804" s="6">
        <f>SUMIF(AH$160:AH$190,$D804,AJ$160:AJ$190)</f>
        <v>0</v>
      </c>
      <c r="AH804" s="9"/>
      <c r="AI804" s="10"/>
      <c r="AJ804" s="11"/>
      <c r="AK804" s="6">
        <f>SUMIF(AL$160:AL$190,$D804,AN$160:AN$190)</f>
        <v>0</v>
      </c>
      <c r="AL804" s="9"/>
      <c r="AM804" s="10"/>
      <c r="AN804" s="11"/>
      <c r="AO804" s="6">
        <f>SUMIF(AP$160:AP$190,$D804,AR$160:AR$190)</f>
        <v>0</v>
      </c>
      <c r="AP804" s="9"/>
      <c r="AQ804" s="10"/>
      <c r="AR804" s="11"/>
      <c r="AS804" s="6">
        <f>SUMIF(AT$160:AT$190,$D804,AV$160:AV$190)</f>
        <v>0</v>
      </c>
      <c r="AT804" s="9"/>
      <c r="AU804" s="10"/>
      <c r="AV804" s="11"/>
      <c r="AW804" s="6">
        <f>SUMIF(AX$160:AX$190,$D804,AZ$160:AZ$190)</f>
        <v>0</v>
      </c>
      <c r="AX804" s="9"/>
      <c r="AY804" s="10"/>
      <c r="AZ804" s="11"/>
      <c r="BA804" s="6">
        <f>SUMIF(BB$160:BB$190,$D804,BD$160:BD$190)</f>
        <v>0</v>
      </c>
      <c r="BB804" s="9"/>
      <c r="BC804" s="10"/>
      <c r="BD804" s="11"/>
      <c r="BE804" s="6">
        <f>SUMIF(BF$160:BF$190,$D804,BH$160:BH$190)</f>
        <v>0</v>
      </c>
      <c r="BF804" s="9"/>
      <c r="BG804" s="10"/>
      <c r="BH804" s="11"/>
      <c r="BI804" s="6">
        <f>SUMIF(BJ$160:BJ$190,$D804,BL$160:BL$190)</f>
        <v>0</v>
      </c>
      <c r="BJ804" s="9"/>
      <c r="BK804" s="10"/>
      <c r="BL804" s="11"/>
      <c r="BM804" s="6">
        <f>SUMIF(BN$160:BN$190,$D804,BP$160:BP$190)</f>
        <v>0</v>
      </c>
      <c r="BN804" s="9"/>
      <c r="BO804" s="10"/>
      <c r="BP804" s="11"/>
      <c r="BQ804" s="6">
        <f>SUMIF(BR$160:BR$190,$D804,BT$160:BT$190)</f>
        <v>0</v>
      </c>
      <c r="BR804" s="9"/>
      <c r="BS804" s="10"/>
      <c r="BT804" s="11"/>
      <c r="BU804" s="6">
        <f>SUMIF(BV$160:BV$190,$D804,BX$160:BX$190)</f>
        <v>0</v>
      </c>
      <c r="BV804" s="9"/>
      <c r="BW804" s="10"/>
      <c r="BX804" s="11"/>
      <c r="BY804" s="6">
        <f>SUMIF(BZ$160:BZ$190,$D804,CB$160:CB$190)</f>
        <v>0</v>
      </c>
      <c r="BZ804" s="9"/>
      <c r="CA804" s="10"/>
      <c r="CB804" s="11"/>
      <c r="CC804" s="6">
        <f>SUMIF(CD$160:CD$190,$D804,CF$160:CF$190)</f>
        <v>0</v>
      </c>
      <c r="CD804" s="9"/>
      <c r="CE804" s="10"/>
      <c r="CF804" s="11"/>
      <c r="CG804" s="6">
        <f>SUMIF(CH$160:CH$190,$D804,CJ$160:CJ$190)</f>
        <v>0</v>
      </c>
      <c r="CH804" s="9"/>
      <c r="CI804" s="10"/>
      <c r="CJ804" s="11"/>
      <c r="CK804" s="6">
        <f>SUMIF(CL$160:CL$190,$D804,CN$160:CN$190)</f>
        <v>0</v>
      </c>
      <c r="CL804" s="9"/>
      <c r="CM804" s="10"/>
      <c r="CN804" s="11"/>
      <c r="CO804" s="6">
        <f>SUMIF(CP$160:CP$190,$D804,CR$160:CR$190)</f>
        <v>0</v>
      </c>
      <c r="CP804" s="9"/>
      <c r="CQ804" s="10"/>
      <c r="CR804" s="11"/>
      <c r="CS804" s="6">
        <f>SUMIF(CT$160:CT$190,$D804,CV$160:CV$190)</f>
        <v>0</v>
      </c>
      <c r="CT804" s="9"/>
      <c r="CU804" s="10"/>
      <c r="CV804" s="11"/>
      <c r="CW804" s="6">
        <f>SUMIF(CX$160:CX$190,$D804,CZ$160:CZ$190)</f>
        <v>0</v>
      </c>
      <c r="CX804" s="9"/>
      <c r="CY804" s="10"/>
      <c r="CZ804" s="11"/>
      <c r="DA804" s="6">
        <f>SUMIF(DB$160:DB$190,$D804,DD$160:DD$190)</f>
        <v>0</v>
      </c>
      <c r="DB804" s="9"/>
      <c r="DC804" s="10"/>
      <c r="DD804" s="11"/>
      <c r="DE804" s="6">
        <f>SUMIF(DF$160:DF$190,$D804,DH$160:DH$190)</f>
        <v>0</v>
      </c>
      <c r="DF804" s="9"/>
      <c r="DG804" s="10"/>
      <c r="DH804" s="11"/>
      <c r="DI804" s="6">
        <f>SUMIF(DJ$160:DJ$190,$D804,DL$160:DL$190)</f>
        <v>0</v>
      </c>
      <c r="DJ804" s="9"/>
      <c r="DK804" s="10"/>
      <c r="DL804" s="11"/>
      <c r="DM804" s="6">
        <f>SUMIF(DN$160:DN$190,$D804,DP$160:DP$190)</f>
        <v>0</v>
      </c>
      <c r="DN804" s="9"/>
      <c r="DO804" s="10"/>
      <c r="DP804" s="11"/>
      <c r="DQ804" s="6">
        <f>SUMIF(DR$160:DR$190,$D804,DT$160:DT$190)</f>
        <v>0</v>
      </c>
      <c r="DR804" s="9"/>
      <c r="DS804" s="10"/>
      <c r="DT804" s="11"/>
      <c r="DU804" s="6">
        <f>SUMIF(DV$160:DV$190,$D804,DX$160:DX$190)</f>
        <v>0</v>
      </c>
      <c r="DV804" s="9"/>
      <c r="DW804" s="10"/>
      <c r="DX804" s="11"/>
      <c r="DY804" s="6">
        <f>SUMIF(DZ$160:DZ$190,$D804,EB$160:EB$190)</f>
        <v>0</v>
      </c>
      <c r="DZ804" s="9"/>
      <c r="EA804" s="10"/>
      <c r="EB804" s="11"/>
      <c r="EC804" s="6">
        <f>SUMIF(ED$160:ED$190,$D804,EF$160:EF$190)</f>
        <v>0</v>
      </c>
      <c r="ED804" s="9"/>
      <c r="EE804" s="10"/>
      <c r="EF804" s="11"/>
      <c r="EG804" s="6">
        <f>SUMIF(EH$160:EH$190,$D804,EJ$160:EJ$190)</f>
        <v>0</v>
      </c>
      <c r="EH804" s="9"/>
      <c r="EI804" s="10"/>
      <c r="EJ804" s="11"/>
      <c r="EK804" s="6">
        <f>SUMIF(EL$160:EL$190,$D804,EN$160:EN$190)</f>
        <v>0</v>
      </c>
      <c r="EL804" s="9"/>
      <c r="EM804" s="10"/>
      <c r="EN804" s="11"/>
      <c r="EO804" s="6">
        <f>SUMIF(EP$160:EP$190,$D804,ER$160:ER$190)</f>
        <v>0</v>
      </c>
      <c r="EP804" s="9"/>
      <c r="EQ804" s="10"/>
      <c r="ER804" s="11"/>
      <c r="ES804" s="6">
        <f>SUMIF(ET$160:ET$190,$D804,EV$160:EV$190)</f>
        <v>0</v>
      </c>
      <c r="ET804" s="9"/>
      <c r="EU804" s="10"/>
      <c r="EV804" s="11"/>
      <c r="EW804" s="6">
        <f>SUMIF(EX$160:EX$190,$D804,EZ$160:EZ$190)</f>
        <v>0</v>
      </c>
      <c r="EX804" s="9"/>
      <c r="EY804" s="10"/>
      <c r="EZ804" s="11"/>
      <c r="FA804" s="6">
        <f>SUMIF(FB$160:FB$190,$D804,FD$160:FD$190)</f>
        <v>0</v>
      </c>
      <c r="FB804" s="9"/>
      <c r="FC804" s="10"/>
      <c r="FD804" s="11"/>
      <c r="FE804" s="6">
        <f>SUMIF(FF$160:FF$190,$D804,FH$160:FH$190)</f>
        <v>0</v>
      </c>
      <c r="FF804" s="9"/>
      <c r="FG804" s="10"/>
      <c r="FH804" s="11"/>
      <c r="FI804" s="6">
        <f>SUMIF(FJ$160:FJ$190,$D804,FL$160:FL$190)</f>
        <v>0</v>
      </c>
      <c r="FJ804" s="9"/>
      <c r="FK804" s="10"/>
      <c r="FL804" s="11"/>
      <c r="FM804" s="6">
        <f>SUMIF(FN$160:FN$190,$D804,FP$160:FP$190)</f>
        <v>0</v>
      </c>
      <c r="FN804" s="9"/>
      <c r="FO804" s="10"/>
      <c r="FP804" s="11"/>
      <c r="FQ804" s="6">
        <f>SUMIF(FR$160:FR$190,$D804,FT$160:FT$190)</f>
        <v>0</v>
      </c>
      <c r="FR804" s="9"/>
      <c r="FS804" s="10"/>
      <c r="FT804" s="11"/>
      <c r="FU804" s="6">
        <f>SUMIF(FV$160:FV$190,$D804,FX$160:FX$190)</f>
        <v>0</v>
      </c>
      <c r="FV804" s="9"/>
      <c r="FW804" s="10"/>
      <c r="FX804" s="11"/>
      <c r="FY804" s="6">
        <f>SUMIF(FZ$160:FZ$190,$D804,GB$160:GB$190)</f>
        <v>0</v>
      </c>
      <c r="FZ804" s="9"/>
      <c r="GA804" s="10"/>
      <c r="GB804" s="11"/>
      <c r="GC804" s="6">
        <f>SUMIF(GD$160:GD$190,$D804,GF$160:GF$190)</f>
        <v>0</v>
      </c>
      <c r="GD804" s="9"/>
      <c r="GE804" s="10"/>
      <c r="GF804" s="11"/>
      <c r="GG804" s="6">
        <f>SUMIF(GH$160:GH$190,$D804,GJ$160:GJ$190)</f>
        <v>0</v>
      </c>
      <c r="GH804" s="9"/>
      <c r="GI804" s="10"/>
      <c r="GJ804" s="11"/>
      <c r="GK804" s="6">
        <f>SUMIF(GL$160:GL$190,$D804,GN$160:GN$190)</f>
        <v>0</v>
      </c>
      <c r="GL804" s="9"/>
      <c r="GM804" s="10"/>
      <c r="GN804" s="11"/>
      <c r="GO804" s="6">
        <f>SUMIF(GP$160:GP$190,$D804,GR$160:GR$190)</f>
        <v>0</v>
      </c>
      <c r="GP804" s="9"/>
      <c r="GQ804" s="10"/>
      <c r="GR804" s="11"/>
      <c r="GS804" s="6">
        <f>SUMIF(GT$160:GT$190,$D804,GV$160:GV$190)</f>
        <v>0</v>
      </c>
      <c r="GT804" s="9"/>
      <c r="GU804" s="10"/>
      <c r="GV804" s="20"/>
      <c r="GW804" s="19">
        <f t="shared" si="19"/>
        <v>0</v>
      </c>
      <c r="GX804" s="472"/>
      <c r="GY804" s="473"/>
    </row>
    <row r="805" spans="1:207" ht="30.75" customHeight="1">
      <c r="A805" s="210" t="s">
        <v>81</v>
      </c>
      <c r="B805" s="470"/>
      <c r="C805" s="449" t="s">
        <v>547</v>
      </c>
      <c r="D805" s="445" t="s">
        <v>490</v>
      </c>
      <c r="E805" s="206">
        <f>SUMIF(F$191:F$221,$D805,H$191:H$221)</f>
        <v>0</v>
      </c>
      <c r="F805" s="9"/>
      <c r="G805" s="10"/>
      <c r="H805" s="11"/>
      <c r="I805" s="6">
        <f>SUMIF(J$191:J$221,$D805,L$191:L$221)</f>
        <v>0</v>
      </c>
      <c r="J805" s="9"/>
      <c r="K805" s="10"/>
      <c r="L805" s="11"/>
      <c r="M805" s="6">
        <f>SUMIF(N$191:N$221,$D805,P$191:P$221)</f>
        <v>0</v>
      </c>
      <c r="N805" s="9"/>
      <c r="O805" s="10"/>
      <c r="P805" s="11"/>
      <c r="Q805" s="6">
        <f>SUMIF(R$191:R$221,$D805,T$191:T$221)</f>
        <v>0</v>
      </c>
      <c r="R805" s="9"/>
      <c r="S805" s="10"/>
      <c r="T805" s="11"/>
      <c r="U805" s="6">
        <f>SUMIF(V$191:V$221,$D805,X$191:X$221)</f>
        <v>0</v>
      </c>
      <c r="V805" s="9"/>
      <c r="W805" s="10"/>
      <c r="X805" s="11"/>
      <c r="Y805" s="6">
        <f>SUMIF(Z$191:Z$221,$D805,AB$191:AB$221)</f>
        <v>0</v>
      </c>
      <c r="Z805" s="9"/>
      <c r="AA805" s="10"/>
      <c r="AB805" s="11"/>
      <c r="AC805" s="6">
        <f>SUMIF(AD$191:AD$221,$D805,AF$191:AF$221)</f>
        <v>0</v>
      </c>
      <c r="AD805" s="9"/>
      <c r="AE805" s="10"/>
      <c r="AF805" s="11"/>
      <c r="AG805" s="6">
        <f>SUMIF(AH$191:AH$221,$D805,AJ$191:AJ$221)</f>
        <v>0</v>
      </c>
      <c r="AH805" s="9"/>
      <c r="AI805" s="10"/>
      <c r="AJ805" s="11"/>
      <c r="AK805" s="6">
        <f>SUMIF(AL$191:AL$221,$D805,AN$191:AN$221)</f>
        <v>0</v>
      </c>
      <c r="AL805" s="9"/>
      <c r="AM805" s="10"/>
      <c r="AN805" s="11"/>
      <c r="AO805" s="6">
        <f>SUMIF(AP$191:AP$221,$D805,AR$191:AR$221)</f>
        <v>0</v>
      </c>
      <c r="AP805" s="9"/>
      <c r="AQ805" s="10"/>
      <c r="AR805" s="11"/>
      <c r="AS805" s="6">
        <f>SUMIF(AT$191:AT$221,$D805,AV$191:AV$221)</f>
        <v>0</v>
      </c>
      <c r="AT805" s="9"/>
      <c r="AU805" s="10"/>
      <c r="AV805" s="11"/>
      <c r="AW805" s="6">
        <f>SUMIF(AX$191:AX$221,$D805,AZ$191:AZ$221)</f>
        <v>0</v>
      </c>
      <c r="AX805" s="9"/>
      <c r="AY805" s="10"/>
      <c r="AZ805" s="11"/>
      <c r="BA805" s="6">
        <f>SUMIF(BB$191:BB$221,$D805,BD$191:BD$221)</f>
        <v>0</v>
      </c>
      <c r="BB805" s="9"/>
      <c r="BC805" s="10"/>
      <c r="BD805" s="11"/>
      <c r="BE805" s="6">
        <f>SUMIF(BF$191:BF$221,$D805,BH$191:BH$221)</f>
        <v>0</v>
      </c>
      <c r="BF805" s="9"/>
      <c r="BG805" s="10"/>
      <c r="BH805" s="11"/>
      <c r="BI805" s="6">
        <f>SUMIF(BJ$191:BJ$221,$D805,BL$191:BL$221)</f>
        <v>0</v>
      </c>
      <c r="BJ805" s="9"/>
      <c r="BK805" s="10"/>
      <c r="BL805" s="11"/>
      <c r="BM805" s="6">
        <f>SUMIF(BN$191:BN$221,$D805,BP$191:BP$221)</f>
        <v>0</v>
      </c>
      <c r="BN805" s="9"/>
      <c r="BO805" s="10"/>
      <c r="BP805" s="11"/>
      <c r="BQ805" s="6">
        <f>SUMIF(BR$191:BR$221,$D805,BT$191:BT$221)</f>
        <v>0</v>
      </c>
      <c r="BR805" s="9"/>
      <c r="BS805" s="10"/>
      <c r="BT805" s="11"/>
      <c r="BU805" s="6">
        <f>SUMIF(BV$191:BV$221,$D805,BX$191:BX$221)</f>
        <v>0</v>
      </c>
      <c r="BV805" s="9"/>
      <c r="BW805" s="10"/>
      <c r="BX805" s="11"/>
      <c r="BY805" s="6">
        <f>SUMIF(BZ$191:BZ$221,$D805,CB$191:CB$221)</f>
        <v>0</v>
      </c>
      <c r="BZ805" s="9"/>
      <c r="CA805" s="10"/>
      <c r="CB805" s="11"/>
      <c r="CC805" s="6">
        <f>SUMIF(CD$191:CD$221,$D805,CF$191:CF$221)</f>
        <v>0</v>
      </c>
      <c r="CD805" s="9"/>
      <c r="CE805" s="10"/>
      <c r="CF805" s="11"/>
      <c r="CG805" s="6">
        <f>SUMIF(CH$191:CH$221,$D805,CJ$191:CJ$221)</f>
        <v>0</v>
      </c>
      <c r="CH805" s="9"/>
      <c r="CI805" s="10"/>
      <c r="CJ805" s="11"/>
      <c r="CK805" s="6">
        <f>SUMIF(CL$191:CL$221,$D805,CN$191:CN$221)</f>
        <v>0</v>
      </c>
      <c r="CL805" s="9"/>
      <c r="CM805" s="10"/>
      <c r="CN805" s="11"/>
      <c r="CO805" s="6">
        <f>SUMIF(CP$191:CP$221,$D805,CR$191:CR$221)</f>
        <v>0</v>
      </c>
      <c r="CP805" s="9"/>
      <c r="CQ805" s="10"/>
      <c r="CR805" s="11"/>
      <c r="CS805" s="6">
        <f>SUMIF(CT$191:CT$221,$D805,CV$191:CV$221)</f>
        <v>0</v>
      </c>
      <c r="CT805" s="9"/>
      <c r="CU805" s="10"/>
      <c r="CV805" s="11"/>
      <c r="CW805" s="6">
        <f>SUMIF(CX$191:CX$221,$D805,CZ$191:CZ$221)</f>
        <v>0</v>
      </c>
      <c r="CX805" s="9"/>
      <c r="CY805" s="10"/>
      <c r="CZ805" s="11"/>
      <c r="DA805" s="6">
        <f>SUMIF(DB$191:DB$221,$D805,DD$191:DD$221)</f>
        <v>0</v>
      </c>
      <c r="DB805" s="9"/>
      <c r="DC805" s="10"/>
      <c r="DD805" s="11"/>
      <c r="DE805" s="6">
        <f>SUMIF(DF$191:DF$221,$D805,DH$191:DH$221)</f>
        <v>0</v>
      </c>
      <c r="DF805" s="9"/>
      <c r="DG805" s="10"/>
      <c r="DH805" s="11"/>
      <c r="DI805" s="6">
        <f>SUMIF(DJ$191:DJ$221,$D805,DL$191:DL$221)</f>
        <v>0</v>
      </c>
      <c r="DJ805" s="9"/>
      <c r="DK805" s="10"/>
      <c r="DL805" s="11"/>
      <c r="DM805" s="6">
        <f>SUMIF(DN$191:DN$221,$D805,DP$191:DP$221)</f>
        <v>0</v>
      </c>
      <c r="DN805" s="9"/>
      <c r="DO805" s="10"/>
      <c r="DP805" s="11"/>
      <c r="DQ805" s="6">
        <f>SUMIF(DR$191:DR$221,$D805,DT$191:DT$221)</f>
        <v>0</v>
      </c>
      <c r="DR805" s="9"/>
      <c r="DS805" s="10"/>
      <c r="DT805" s="11"/>
      <c r="DU805" s="6">
        <f>SUMIF(DV$191:DV$221,$D805,DX$191:DX$221)</f>
        <v>0</v>
      </c>
      <c r="DV805" s="9"/>
      <c r="DW805" s="10"/>
      <c r="DX805" s="11"/>
      <c r="DY805" s="6">
        <f>SUMIF(DZ$191:DZ$221,$D805,EB$191:EB$221)</f>
        <v>0</v>
      </c>
      <c r="DZ805" s="9"/>
      <c r="EA805" s="10"/>
      <c r="EB805" s="11"/>
      <c r="EC805" s="6">
        <f>SUMIF(ED$191:ED$221,$D805,EF$191:EF$221)</f>
        <v>0</v>
      </c>
      <c r="ED805" s="9"/>
      <c r="EE805" s="10"/>
      <c r="EF805" s="11"/>
      <c r="EG805" s="6">
        <f>SUMIF(EH$191:EH$221,$D805,EJ$191:EJ$221)</f>
        <v>0</v>
      </c>
      <c r="EH805" s="9"/>
      <c r="EI805" s="10"/>
      <c r="EJ805" s="11"/>
      <c r="EK805" s="6">
        <f>SUMIF(EL$191:EL$221,$D805,EN$191:EN$221)</f>
        <v>0</v>
      </c>
      <c r="EL805" s="9"/>
      <c r="EM805" s="10"/>
      <c r="EN805" s="11"/>
      <c r="EO805" s="6">
        <f>SUMIF(EP$191:EP$221,$D805,ER$191:ER$221)</f>
        <v>0</v>
      </c>
      <c r="EP805" s="9"/>
      <c r="EQ805" s="10"/>
      <c r="ER805" s="11"/>
      <c r="ES805" s="6">
        <f>SUMIF(ET$191:ET$221,$D805,EV$191:EV$221)</f>
        <v>0</v>
      </c>
      <c r="ET805" s="9"/>
      <c r="EU805" s="10"/>
      <c r="EV805" s="11"/>
      <c r="EW805" s="6">
        <f>SUMIF(EX$191:EX$221,$D805,EZ$191:EZ$221)</f>
        <v>0</v>
      </c>
      <c r="EX805" s="9"/>
      <c r="EY805" s="10"/>
      <c r="EZ805" s="11"/>
      <c r="FA805" s="6">
        <f>SUMIF(FB$191:FB$221,$D805,FD$191:FD$221)</f>
        <v>0</v>
      </c>
      <c r="FB805" s="9"/>
      <c r="FC805" s="10"/>
      <c r="FD805" s="11"/>
      <c r="FE805" s="6">
        <f>SUMIF(FF$191:FF$221,$D805,FH$191:FH$221)</f>
        <v>0</v>
      </c>
      <c r="FF805" s="9"/>
      <c r="FG805" s="10"/>
      <c r="FH805" s="11"/>
      <c r="FI805" s="6">
        <f>SUMIF(FJ$191:FJ$221,$D805,FL$191:FL$221)</f>
        <v>0</v>
      </c>
      <c r="FJ805" s="9"/>
      <c r="FK805" s="10"/>
      <c r="FL805" s="11"/>
      <c r="FM805" s="6">
        <f>SUMIF(FN$191:FN$221,$D805,FP$191:FP$221)</f>
        <v>0</v>
      </c>
      <c r="FN805" s="9"/>
      <c r="FO805" s="10"/>
      <c r="FP805" s="11"/>
      <c r="FQ805" s="6">
        <f>SUMIF(FR$191:FR$221,$D805,FT$191:FT$221)</f>
        <v>0</v>
      </c>
      <c r="FR805" s="9"/>
      <c r="FS805" s="10"/>
      <c r="FT805" s="11"/>
      <c r="FU805" s="6">
        <f>SUMIF(FV$191:FV$221,$D805,FX$191:FX$221)</f>
        <v>0</v>
      </c>
      <c r="FV805" s="9"/>
      <c r="FW805" s="10"/>
      <c r="FX805" s="11"/>
      <c r="FY805" s="6">
        <f>SUMIF(FZ$191:FZ$221,$D805,GB$191:GB$221)</f>
        <v>0</v>
      </c>
      <c r="FZ805" s="9"/>
      <c r="GA805" s="10"/>
      <c r="GB805" s="11"/>
      <c r="GC805" s="6">
        <f>SUMIF(GD$191:GD$221,$D805,GF$191:GF$221)</f>
        <v>0</v>
      </c>
      <c r="GD805" s="9"/>
      <c r="GE805" s="10"/>
      <c r="GF805" s="11"/>
      <c r="GG805" s="6">
        <f>SUMIF(GH$191:GH$221,$D805,GJ$191:GJ$221)</f>
        <v>0</v>
      </c>
      <c r="GH805" s="9"/>
      <c r="GI805" s="10"/>
      <c r="GJ805" s="11"/>
      <c r="GK805" s="6">
        <f>SUMIF(GL$191:GL$221,$D805,GN$191:GN$221)</f>
        <v>0</v>
      </c>
      <c r="GL805" s="9"/>
      <c r="GM805" s="10"/>
      <c r="GN805" s="11"/>
      <c r="GO805" s="6">
        <f>SUMIF(GP$191:GP$221,$D805,GR$191:GR$221)</f>
        <v>0</v>
      </c>
      <c r="GP805" s="9"/>
      <c r="GQ805" s="10"/>
      <c r="GR805" s="11"/>
      <c r="GS805" s="6">
        <f>SUMIF(GT$191:GT$221,$D805,GV$191:GV$221)</f>
        <v>0</v>
      </c>
      <c r="GT805" s="9"/>
      <c r="GU805" s="10"/>
      <c r="GV805" s="20"/>
      <c r="GW805" s="19">
        <f t="shared" si="19"/>
        <v>0</v>
      </c>
      <c r="GX805" s="472"/>
      <c r="GY805" s="473"/>
    </row>
    <row r="806" spans="1:207" ht="30.75" customHeight="1">
      <c r="A806" s="210" t="s">
        <v>82</v>
      </c>
      <c r="B806" s="470"/>
      <c r="C806" s="449" t="s">
        <v>547</v>
      </c>
      <c r="D806" s="445" t="s">
        <v>490</v>
      </c>
      <c r="E806" s="206">
        <f>SUMIF(F$222:F$252,$D806,H$222:H$252)</f>
        <v>0</v>
      </c>
      <c r="F806" s="9"/>
      <c r="G806" s="10"/>
      <c r="H806" s="11"/>
      <c r="I806" s="6">
        <f>SUMIF(J$222:J$252,$D806,L$222:L$252)</f>
        <v>0</v>
      </c>
      <c r="J806" s="9"/>
      <c r="K806" s="10"/>
      <c r="L806" s="11"/>
      <c r="M806" s="6">
        <f>SUMIF(N$222:N$252,$D806,P$222:P$252)</f>
        <v>0</v>
      </c>
      <c r="N806" s="9"/>
      <c r="O806" s="10"/>
      <c r="P806" s="11"/>
      <c r="Q806" s="6">
        <f>SUMIF(R$222:R$252,$D806,T$222:T$252)</f>
        <v>0</v>
      </c>
      <c r="R806" s="9"/>
      <c r="S806" s="10"/>
      <c r="T806" s="11"/>
      <c r="U806" s="6">
        <f>SUMIF(V$222:V$252,$D806,X$222:X$252)</f>
        <v>0</v>
      </c>
      <c r="V806" s="9"/>
      <c r="W806" s="10"/>
      <c r="X806" s="11"/>
      <c r="Y806" s="6">
        <f>SUMIF(Z$222:Z$252,$D806,AB$222:AB$252)</f>
        <v>0</v>
      </c>
      <c r="Z806" s="9"/>
      <c r="AA806" s="10"/>
      <c r="AB806" s="11"/>
      <c r="AC806" s="6">
        <f>SUMIF(AD$222:AD$252,$D806,AF$222:AF$252)</f>
        <v>0</v>
      </c>
      <c r="AD806" s="9"/>
      <c r="AE806" s="10"/>
      <c r="AF806" s="11"/>
      <c r="AG806" s="6">
        <f>SUMIF(AH$222:AH$252,$D806,AJ$222:AJ$252)</f>
        <v>0</v>
      </c>
      <c r="AH806" s="9"/>
      <c r="AI806" s="10"/>
      <c r="AJ806" s="11"/>
      <c r="AK806" s="6">
        <f>SUMIF(AL$222:AL$252,$D806,AN$222:AN$252)</f>
        <v>0</v>
      </c>
      <c r="AL806" s="9"/>
      <c r="AM806" s="10"/>
      <c r="AN806" s="11"/>
      <c r="AO806" s="6">
        <f>SUMIF(AP$222:AP$252,$D806,AR$222:AR$252)</f>
        <v>0</v>
      </c>
      <c r="AP806" s="9"/>
      <c r="AQ806" s="10"/>
      <c r="AR806" s="11"/>
      <c r="AS806" s="6">
        <f>SUMIF(AT$222:AT$252,$D806,AV$222:AV$252)</f>
        <v>0</v>
      </c>
      <c r="AT806" s="9"/>
      <c r="AU806" s="10"/>
      <c r="AV806" s="11"/>
      <c r="AW806" s="6">
        <f>SUMIF(AX$222:AX$252,$D806,AZ$222:AZ$252)</f>
        <v>0</v>
      </c>
      <c r="AX806" s="9"/>
      <c r="AY806" s="10"/>
      <c r="AZ806" s="11"/>
      <c r="BA806" s="6">
        <f>SUMIF(BB$222:BB$252,$D806,BD$222:BD$252)</f>
        <v>0</v>
      </c>
      <c r="BB806" s="9"/>
      <c r="BC806" s="10"/>
      <c r="BD806" s="11"/>
      <c r="BE806" s="6">
        <f>SUMIF(BF$222:BF$252,$D806,BH$222:BH$252)</f>
        <v>0</v>
      </c>
      <c r="BF806" s="9"/>
      <c r="BG806" s="10"/>
      <c r="BH806" s="11"/>
      <c r="BI806" s="6">
        <f>SUMIF(BJ$222:BJ$252,$D806,BL$222:BL$252)</f>
        <v>0</v>
      </c>
      <c r="BJ806" s="9"/>
      <c r="BK806" s="10"/>
      <c r="BL806" s="11"/>
      <c r="BM806" s="6">
        <f>SUMIF(BN$222:BN$252,$D806,BP$222:BP$252)</f>
        <v>0</v>
      </c>
      <c r="BN806" s="9"/>
      <c r="BO806" s="10"/>
      <c r="BP806" s="11"/>
      <c r="BQ806" s="6">
        <f>SUMIF(BR$222:BR$252,$D806,BT$222:BT$252)</f>
        <v>0</v>
      </c>
      <c r="BR806" s="9"/>
      <c r="BS806" s="10"/>
      <c r="BT806" s="11"/>
      <c r="BU806" s="6">
        <f>SUMIF(BV$222:BV$252,$D806,BX$222:BX$252)</f>
        <v>0</v>
      </c>
      <c r="BV806" s="9"/>
      <c r="BW806" s="10"/>
      <c r="BX806" s="11"/>
      <c r="BY806" s="6">
        <f>SUMIF(BZ$222:BZ$252,$D806,CB$222:CB$252)</f>
        <v>0</v>
      </c>
      <c r="BZ806" s="9"/>
      <c r="CA806" s="10"/>
      <c r="CB806" s="11"/>
      <c r="CC806" s="6">
        <f>SUMIF(CD$222:CD$252,$D806,CF$222:CF$252)</f>
        <v>0</v>
      </c>
      <c r="CD806" s="9"/>
      <c r="CE806" s="10"/>
      <c r="CF806" s="11"/>
      <c r="CG806" s="6">
        <f>SUMIF(CH$222:CH$252,$D806,CJ$222:CJ$252)</f>
        <v>0</v>
      </c>
      <c r="CH806" s="9"/>
      <c r="CI806" s="10"/>
      <c r="CJ806" s="11"/>
      <c r="CK806" s="6">
        <f>SUMIF(CL$222:CL$252,$D806,CN$222:CN$252)</f>
        <v>0</v>
      </c>
      <c r="CL806" s="9"/>
      <c r="CM806" s="10"/>
      <c r="CN806" s="11"/>
      <c r="CO806" s="6">
        <f>SUMIF(CP$222:CP$252,$D806,CR$222:CR$252)</f>
        <v>0</v>
      </c>
      <c r="CP806" s="9"/>
      <c r="CQ806" s="10"/>
      <c r="CR806" s="11"/>
      <c r="CS806" s="6">
        <f>SUMIF(CT$222:CT$252,$D806,CV$222:CV$252)</f>
        <v>0</v>
      </c>
      <c r="CT806" s="9"/>
      <c r="CU806" s="10"/>
      <c r="CV806" s="11"/>
      <c r="CW806" s="6">
        <f>SUMIF(CX$222:CX$252,$D806,CZ$222:CZ$252)</f>
        <v>0</v>
      </c>
      <c r="CX806" s="9"/>
      <c r="CY806" s="10"/>
      <c r="CZ806" s="11"/>
      <c r="DA806" s="6">
        <f>SUMIF(DB$222:DB$252,$D806,DD$222:DD$252)</f>
        <v>0</v>
      </c>
      <c r="DB806" s="9"/>
      <c r="DC806" s="10"/>
      <c r="DD806" s="11"/>
      <c r="DE806" s="6">
        <f>SUMIF(DF$222:DF$252,$D806,DH$222:DH$252)</f>
        <v>0</v>
      </c>
      <c r="DF806" s="9"/>
      <c r="DG806" s="10"/>
      <c r="DH806" s="11"/>
      <c r="DI806" s="6">
        <f>SUMIF(DJ$222:DJ$252,$D806,DL$222:DL$252)</f>
        <v>0</v>
      </c>
      <c r="DJ806" s="9"/>
      <c r="DK806" s="10"/>
      <c r="DL806" s="11"/>
      <c r="DM806" s="6">
        <f>SUMIF(DN$222:DN$252,$D806,DP$222:DP$252)</f>
        <v>0</v>
      </c>
      <c r="DN806" s="9"/>
      <c r="DO806" s="10"/>
      <c r="DP806" s="11"/>
      <c r="DQ806" s="6">
        <f>SUMIF(DR$222:DR$252,$D806,DT$222:DT$252)</f>
        <v>0</v>
      </c>
      <c r="DR806" s="9"/>
      <c r="DS806" s="10"/>
      <c r="DT806" s="11"/>
      <c r="DU806" s="6">
        <f>SUMIF(DV$222:DV$252,$D806,DX$222:DX$252)</f>
        <v>0</v>
      </c>
      <c r="DV806" s="9"/>
      <c r="DW806" s="10"/>
      <c r="DX806" s="11"/>
      <c r="DY806" s="6">
        <f>SUMIF(DZ$222:DZ$252,$D806,EB$222:EB$252)</f>
        <v>0</v>
      </c>
      <c r="DZ806" s="9"/>
      <c r="EA806" s="10"/>
      <c r="EB806" s="11"/>
      <c r="EC806" s="6">
        <f>SUMIF(ED$222:ED$252,$D806,EF$222:EF$252)</f>
        <v>0</v>
      </c>
      <c r="ED806" s="9"/>
      <c r="EE806" s="10"/>
      <c r="EF806" s="11"/>
      <c r="EG806" s="6">
        <f>SUMIF(EH$222:EH$252,$D806,EJ$222:EJ$252)</f>
        <v>0</v>
      </c>
      <c r="EH806" s="9"/>
      <c r="EI806" s="10"/>
      <c r="EJ806" s="11"/>
      <c r="EK806" s="6">
        <f>SUMIF(EL$222:EL$252,$D806,EN$222:EN$252)</f>
        <v>0</v>
      </c>
      <c r="EL806" s="9"/>
      <c r="EM806" s="10"/>
      <c r="EN806" s="11"/>
      <c r="EO806" s="6">
        <f>SUMIF(EP$222:EP$252,$D806,ER$222:ER$252)</f>
        <v>0</v>
      </c>
      <c r="EP806" s="9"/>
      <c r="EQ806" s="10"/>
      <c r="ER806" s="11"/>
      <c r="ES806" s="6">
        <f>SUMIF(ET$222:ET$252,$D806,EV$222:EV$252)</f>
        <v>0</v>
      </c>
      <c r="ET806" s="9"/>
      <c r="EU806" s="10"/>
      <c r="EV806" s="11"/>
      <c r="EW806" s="6">
        <f>SUMIF(EX$222:EX$252,$D806,EZ$222:EZ$252)</f>
        <v>0</v>
      </c>
      <c r="EX806" s="9"/>
      <c r="EY806" s="10"/>
      <c r="EZ806" s="11"/>
      <c r="FA806" s="6">
        <f>SUMIF(FB$222:FB$252,$D806,FD$222:FD$252)</f>
        <v>0</v>
      </c>
      <c r="FB806" s="9"/>
      <c r="FC806" s="10"/>
      <c r="FD806" s="11"/>
      <c r="FE806" s="6">
        <f>SUMIF(FF$222:FF$252,$D806,FH$222:FH$252)</f>
        <v>0</v>
      </c>
      <c r="FF806" s="9"/>
      <c r="FG806" s="10"/>
      <c r="FH806" s="11"/>
      <c r="FI806" s="6">
        <f>SUMIF(FJ$222:FJ$252,$D806,FL$222:FL$252)</f>
        <v>0</v>
      </c>
      <c r="FJ806" s="9"/>
      <c r="FK806" s="10"/>
      <c r="FL806" s="11"/>
      <c r="FM806" s="6">
        <f>SUMIF(FN$222:FN$252,$D806,FP$222:FP$252)</f>
        <v>0</v>
      </c>
      <c r="FN806" s="9"/>
      <c r="FO806" s="10"/>
      <c r="FP806" s="11"/>
      <c r="FQ806" s="6">
        <f>SUMIF(FR$222:FR$252,$D806,FT$222:FT$252)</f>
        <v>0</v>
      </c>
      <c r="FR806" s="9"/>
      <c r="FS806" s="10"/>
      <c r="FT806" s="11"/>
      <c r="FU806" s="6">
        <f>SUMIF(FV$222:FV$252,$D806,FX$222:FX$252)</f>
        <v>0</v>
      </c>
      <c r="FV806" s="9"/>
      <c r="FW806" s="10"/>
      <c r="FX806" s="11"/>
      <c r="FY806" s="6">
        <f>SUMIF(FZ$222:FZ$252,$D806,GB$222:GB$252)</f>
        <v>0</v>
      </c>
      <c r="FZ806" s="9"/>
      <c r="GA806" s="10"/>
      <c r="GB806" s="11"/>
      <c r="GC806" s="6">
        <f>SUMIF(GD$222:GD$252,$D806,GF$222:GF$252)</f>
        <v>0</v>
      </c>
      <c r="GD806" s="9"/>
      <c r="GE806" s="10"/>
      <c r="GF806" s="11"/>
      <c r="GG806" s="6">
        <f>SUMIF(GH$222:GH$252,$D806,GJ$222:GJ$252)</f>
        <v>0</v>
      </c>
      <c r="GH806" s="9"/>
      <c r="GI806" s="10"/>
      <c r="GJ806" s="11"/>
      <c r="GK806" s="6">
        <f>SUMIF(GL$222:GL$252,$D806,GN$222:GN$252)</f>
        <v>0</v>
      </c>
      <c r="GL806" s="9"/>
      <c r="GM806" s="10"/>
      <c r="GN806" s="11"/>
      <c r="GO806" s="6">
        <f>SUMIF(GP$222:GP$252,$D806,GR$222:GR$252)</f>
        <v>0</v>
      </c>
      <c r="GP806" s="9"/>
      <c r="GQ806" s="10"/>
      <c r="GR806" s="11"/>
      <c r="GS806" s="6">
        <f>SUMIF(GT$222:GT$252,$D806,GV$222:GV$252)</f>
        <v>0</v>
      </c>
      <c r="GT806" s="9"/>
      <c r="GU806" s="10"/>
      <c r="GV806" s="20"/>
      <c r="GW806" s="19">
        <f t="shared" si="19"/>
        <v>0</v>
      </c>
      <c r="GX806" s="472"/>
      <c r="GY806" s="473"/>
    </row>
    <row r="807" spans="1:207" ht="30.75" customHeight="1">
      <c r="A807" s="210" t="s">
        <v>83</v>
      </c>
      <c r="B807" s="470"/>
      <c r="C807" s="449" t="s">
        <v>547</v>
      </c>
      <c r="D807" s="445" t="s">
        <v>490</v>
      </c>
      <c r="E807" s="206">
        <f>SUMIF(F$253:F$283,$D807,H$253:H$283)</f>
        <v>0</v>
      </c>
      <c r="F807" s="9"/>
      <c r="G807" s="10"/>
      <c r="H807" s="11"/>
      <c r="I807" s="6">
        <f>SUMIF(J$253:J$283,$D807,L$253:L$283)</f>
        <v>0</v>
      </c>
      <c r="J807" s="9"/>
      <c r="K807" s="10"/>
      <c r="L807" s="11"/>
      <c r="M807" s="6">
        <f>SUMIF(N$253:N$283,$D807,P$253:P$283)</f>
        <v>0</v>
      </c>
      <c r="N807" s="9"/>
      <c r="O807" s="10"/>
      <c r="P807" s="11"/>
      <c r="Q807" s="6">
        <f>SUMIF(R$253:R$283,$D807,T$253:T$283)</f>
        <v>0</v>
      </c>
      <c r="R807" s="9"/>
      <c r="S807" s="10"/>
      <c r="T807" s="11"/>
      <c r="U807" s="6">
        <f>SUMIF(V$253:V$283,$D807,X$253:X$283)</f>
        <v>0</v>
      </c>
      <c r="V807" s="9"/>
      <c r="W807" s="10"/>
      <c r="X807" s="11"/>
      <c r="Y807" s="6">
        <f>SUMIF(Z$253:Z$283,$D807,AB$253:AB$283)</f>
        <v>0</v>
      </c>
      <c r="Z807" s="9"/>
      <c r="AA807" s="10"/>
      <c r="AB807" s="11"/>
      <c r="AC807" s="6">
        <f>SUMIF(AD$253:AD$283,$D807,AF$253:AF$283)</f>
        <v>0</v>
      </c>
      <c r="AD807" s="9"/>
      <c r="AE807" s="10"/>
      <c r="AF807" s="11"/>
      <c r="AG807" s="6">
        <f>SUMIF(AH$253:AH$283,$D807,AJ$253:AJ$283)</f>
        <v>0</v>
      </c>
      <c r="AH807" s="9"/>
      <c r="AI807" s="10"/>
      <c r="AJ807" s="11"/>
      <c r="AK807" s="6">
        <f>SUMIF(AL$253:AL$283,$D807,AN$253:AN$283)</f>
        <v>0</v>
      </c>
      <c r="AL807" s="9"/>
      <c r="AM807" s="10"/>
      <c r="AN807" s="11"/>
      <c r="AO807" s="6">
        <f>SUMIF(AP$253:AP$283,$D807,AR$253:AR$283)</f>
        <v>0</v>
      </c>
      <c r="AP807" s="9"/>
      <c r="AQ807" s="10"/>
      <c r="AR807" s="11"/>
      <c r="AS807" s="6">
        <f>SUMIF(AT$253:AT$283,$D807,AV$253:AV$283)</f>
        <v>0</v>
      </c>
      <c r="AT807" s="9"/>
      <c r="AU807" s="10"/>
      <c r="AV807" s="11"/>
      <c r="AW807" s="6">
        <f>SUMIF(AX$253:AX$283,$D807,AZ$253:AZ$283)</f>
        <v>0</v>
      </c>
      <c r="AX807" s="9"/>
      <c r="AY807" s="10"/>
      <c r="AZ807" s="11"/>
      <c r="BA807" s="6">
        <f>SUMIF(BB$253:BB$283,$D807,BD$253:BD$283)</f>
        <v>0</v>
      </c>
      <c r="BB807" s="9"/>
      <c r="BC807" s="10"/>
      <c r="BD807" s="11"/>
      <c r="BE807" s="6">
        <f>SUMIF(BF$253:BF$283,$D807,BH$253:BH$283)</f>
        <v>0</v>
      </c>
      <c r="BF807" s="9"/>
      <c r="BG807" s="10"/>
      <c r="BH807" s="11"/>
      <c r="BI807" s="6">
        <f>SUMIF(BJ$253:BJ$283,$D807,BL$253:BL$283)</f>
        <v>0</v>
      </c>
      <c r="BJ807" s="9"/>
      <c r="BK807" s="10"/>
      <c r="BL807" s="11"/>
      <c r="BM807" s="6">
        <f>SUMIF(BN$253:BN$283,$D807,BP$253:BP$283)</f>
        <v>0</v>
      </c>
      <c r="BN807" s="9"/>
      <c r="BO807" s="10"/>
      <c r="BP807" s="11"/>
      <c r="BQ807" s="6">
        <f>SUMIF(BR$253:BR$283,$D807,BT$253:BT$283)</f>
        <v>0</v>
      </c>
      <c r="BR807" s="9"/>
      <c r="BS807" s="10"/>
      <c r="BT807" s="11"/>
      <c r="BU807" s="6">
        <f>SUMIF(BV$253:BV$283,$D807,BX$253:BX$283)</f>
        <v>0</v>
      </c>
      <c r="BV807" s="9"/>
      <c r="BW807" s="10"/>
      <c r="BX807" s="11"/>
      <c r="BY807" s="6">
        <f>SUMIF(BZ$253:BZ$283,$D807,CB$253:CB$283)</f>
        <v>0</v>
      </c>
      <c r="BZ807" s="9"/>
      <c r="CA807" s="10"/>
      <c r="CB807" s="11"/>
      <c r="CC807" s="6">
        <f>SUMIF(CD$253:CD$283,$D807,CF$253:CF$283)</f>
        <v>0</v>
      </c>
      <c r="CD807" s="9"/>
      <c r="CE807" s="10"/>
      <c r="CF807" s="11"/>
      <c r="CG807" s="6">
        <f>SUMIF(CH$253:CH$283,$D807,CJ$253:CJ$283)</f>
        <v>0</v>
      </c>
      <c r="CH807" s="9"/>
      <c r="CI807" s="10"/>
      <c r="CJ807" s="11"/>
      <c r="CK807" s="6">
        <f>SUMIF(CL$253:CL$283,$D807,CN$253:CN$283)</f>
        <v>0</v>
      </c>
      <c r="CL807" s="9"/>
      <c r="CM807" s="10"/>
      <c r="CN807" s="11"/>
      <c r="CO807" s="6">
        <f>SUMIF(CP$253:CP$283,$D807,CR$253:CR$283)</f>
        <v>0</v>
      </c>
      <c r="CP807" s="9"/>
      <c r="CQ807" s="10"/>
      <c r="CR807" s="11"/>
      <c r="CS807" s="6">
        <f>SUMIF(CT$253:CT$283,$D807,CV$253:CV$283)</f>
        <v>0</v>
      </c>
      <c r="CT807" s="9"/>
      <c r="CU807" s="10"/>
      <c r="CV807" s="11"/>
      <c r="CW807" s="6">
        <f>SUMIF(CX$253:CX$283,$D807,CZ$253:CZ$283)</f>
        <v>0</v>
      </c>
      <c r="CX807" s="9"/>
      <c r="CY807" s="10"/>
      <c r="CZ807" s="11"/>
      <c r="DA807" s="6">
        <f>SUMIF(DB$253:DB$283,$D807,DD$253:DD$283)</f>
        <v>0</v>
      </c>
      <c r="DB807" s="9"/>
      <c r="DC807" s="10"/>
      <c r="DD807" s="11"/>
      <c r="DE807" s="6">
        <f>SUMIF(DF$253:DF$283,$D807,DH$253:DH$283)</f>
        <v>0</v>
      </c>
      <c r="DF807" s="9"/>
      <c r="DG807" s="10"/>
      <c r="DH807" s="11"/>
      <c r="DI807" s="6">
        <f>SUMIF(DJ$253:DJ$283,$D807,DL$253:DL$283)</f>
        <v>0</v>
      </c>
      <c r="DJ807" s="9"/>
      <c r="DK807" s="10"/>
      <c r="DL807" s="11"/>
      <c r="DM807" s="6">
        <f>SUMIF(DN$253:DN$283,$D807,DP$253:DP$283)</f>
        <v>0</v>
      </c>
      <c r="DN807" s="9"/>
      <c r="DO807" s="10"/>
      <c r="DP807" s="11"/>
      <c r="DQ807" s="6">
        <f>SUMIF(DR$253:DR$283,$D807,DT$253:DT$283)</f>
        <v>0</v>
      </c>
      <c r="DR807" s="9"/>
      <c r="DS807" s="10"/>
      <c r="DT807" s="11"/>
      <c r="DU807" s="6">
        <f>SUMIF(DV$253:DV$283,$D807,DX$253:DX$283)</f>
        <v>0</v>
      </c>
      <c r="DV807" s="9"/>
      <c r="DW807" s="10"/>
      <c r="DX807" s="11"/>
      <c r="DY807" s="6">
        <f>SUMIF(DZ$253:DZ$283,$D807,EB$253:EB$283)</f>
        <v>0</v>
      </c>
      <c r="DZ807" s="9"/>
      <c r="EA807" s="10"/>
      <c r="EB807" s="11"/>
      <c r="EC807" s="6">
        <f>SUMIF(ED$253:ED$283,$D807,EF$253:EF$283)</f>
        <v>0</v>
      </c>
      <c r="ED807" s="9"/>
      <c r="EE807" s="10"/>
      <c r="EF807" s="11"/>
      <c r="EG807" s="6">
        <f>SUMIF(EH$253:EH$283,$D807,EJ$253:EJ$283)</f>
        <v>0</v>
      </c>
      <c r="EH807" s="9"/>
      <c r="EI807" s="10"/>
      <c r="EJ807" s="11"/>
      <c r="EK807" s="6">
        <f>SUMIF(EL$253:EL$283,$D807,EN$253:EN$283)</f>
        <v>0</v>
      </c>
      <c r="EL807" s="9"/>
      <c r="EM807" s="10"/>
      <c r="EN807" s="11"/>
      <c r="EO807" s="6">
        <f>SUMIF(EP$253:EP$283,$D807,ER$253:ER$283)</f>
        <v>0</v>
      </c>
      <c r="EP807" s="9"/>
      <c r="EQ807" s="10"/>
      <c r="ER807" s="11"/>
      <c r="ES807" s="6">
        <f>SUMIF(ET$253:ET$283,$D807,EV$253:EV$283)</f>
        <v>0</v>
      </c>
      <c r="ET807" s="9"/>
      <c r="EU807" s="10"/>
      <c r="EV807" s="11"/>
      <c r="EW807" s="6">
        <f>SUMIF(EX$253:EX$283,$D807,EZ$253:EZ$283)</f>
        <v>0</v>
      </c>
      <c r="EX807" s="9"/>
      <c r="EY807" s="10"/>
      <c r="EZ807" s="11"/>
      <c r="FA807" s="6">
        <f>SUMIF(FB$253:FB$283,$D807,FD$253:FD$283)</f>
        <v>0</v>
      </c>
      <c r="FB807" s="9"/>
      <c r="FC807" s="10"/>
      <c r="FD807" s="11"/>
      <c r="FE807" s="6">
        <f>SUMIF(FF$253:FF$283,$D807,FH$253:FH$283)</f>
        <v>0</v>
      </c>
      <c r="FF807" s="9"/>
      <c r="FG807" s="10"/>
      <c r="FH807" s="11"/>
      <c r="FI807" s="6">
        <f>SUMIF(FJ$253:FJ$283,$D807,FL$253:FL$283)</f>
        <v>0</v>
      </c>
      <c r="FJ807" s="9"/>
      <c r="FK807" s="10"/>
      <c r="FL807" s="11"/>
      <c r="FM807" s="6">
        <f>SUMIF(FN$253:FN$283,$D807,FP$253:FP$283)</f>
        <v>0</v>
      </c>
      <c r="FN807" s="9"/>
      <c r="FO807" s="10"/>
      <c r="FP807" s="11"/>
      <c r="FQ807" s="6">
        <f>SUMIF(FR$253:FR$283,$D807,FT$253:FT$283)</f>
        <v>0</v>
      </c>
      <c r="FR807" s="9"/>
      <c r="FS807" s="10"/>
      <c r="FT807" s="11"/>
      <c r="FU807" s="6">
        <f>SUMIF(FV$253:FV$283,$D807,FX$253:FX$283)</f>
        <v>0</v>
      </c>
      <c r="FV807" s="9"/>
      <c r="FW807" s="10"/>
      <c r="FX807" s="11"/>
      <c r="FY807" s="6">
        <f>SUMIF(FZ$253:FZ$283,$D807,GB$253:GB$283)</f>
        <v>0</v>
      </c>
      <c r="FZ807" s="9"/>
      <c r="GA807" s="10"/>
      <c r="GB807" s="11"/>
      <c r="GC807" s="6">
        <f>SUMIF(GD$253:GD$283,$D807,GF$253:GF$283)</f>
        <v>0</v>
      </c>
      <c r="GD807" s="9"/>
      <c r="GE807" s="10"/>
      <c r="GF807" s="11"/>
      <c r="GG807" s="6">
        <f>SUMIF(GH$253:GH$283,$D807,GJ$253:GJ$283)</f>
        <v>0</v>
      </c>
      <c r="GH807" s="9"/>
      <c r="GI807" s="10"/>
      <c r="GJ807" s="11"/>
      <c r="GK807" s="6">
        <f>SUMIF(GL$253:GL$283,$D807,GN$253:GN$283)</f>
        <v>0</v>
      </c>
      <c r="GL807" s="9"/>
      <c r="GM807" s="10"/>
      <c r="GN807" s="11"/>
      <c r="GO807" s="6">
        <f>SUMIF(GP$253:GP$283,$D807,GR$253:GR$283)</f>
        <v>0</v>
      </c>
      <c r="GP807" s="9"/>
      <c r="GQ807" s="10"/>
      <c r="GR807" s="11"/>
      <c r="GS807" s="6">
        <f>SUMIF(GT$253:GT$283,$D807,GV$253:GV$283)</f>
        <v>0</v>
      </c>
      <c r="GT807" s="9"/>
      <c r="GU807" s="10"/>
      <c r="GV807" s="20"/>
      <c r="GW807" s="19">
        <f t="shared" si="19"/>
        <v>0</v>
      </c>
      <c r="GX807" s="472"/>
      <c r="GY807" s="473"/>
    </row>
    <row r="808" spans="1:207" ht="30.75" customHeight="1">
      <c r="A808" s="210" t="s">
        <v>84</v>
      </c>
      <c r="B808" s="470"/>
      <c r="C808" s="449" t="s">
        <v>547</v>
      </c>
      <c r="D808" s="445" t="s">
        <v>490</v>
      </c>
      <c r="E808" s="206">
        <f>SUMIF(F$284:F$314,$D808,H$284:H$314)</f>
        <v>0</v>
      </c>
      <c r="F808" s="9"/>
      <c r="G808" s="10"/>
      <c r="H808" s="11"/>
      <c r="I808" s="6">
        <f>SUMIF(J$284:J$314,$D808,L$284:L$314)</f>
        <v>0</v>
      </c>
      <c r="J808" s="9"/>
      <c r="K808" s="10"/>
      <c r="L808" s="11"/>
      <c r="M808" s="6">
        <f>SUMIF(N$284:N$314,$D808,P$284:P$314)</f>
        <v>0</v>
      </c>
      <c r="N808" s="9"/>
      <c r="O808" s="10"/>
      <c r="P808" s="11"/>
      <c r="Q808" s="6">
        <f>SUMIF(R$284:R$314,$D808,T$284:T$314)</f>
        <v>0</v>
      </c>
      <c r="R808" s="9"/>
      <c r="S808" s="10"/>
      <c r="T808" s="11"/>
      <c r="U808" s="6">
        <f>SUMIF(V$284:V$314,$D808,X$284:X$314)</f>
        <v>0</v>
      </c>
      <c r="V808" s="9"/>
      <c r="W808" s="10"/>
      <c r="X808" s="11"/>
      <c r="Y808" s="6">
        <f>SUMIF(Z$284:Z$314,$D808,AB$284:AB$314)</f>
        <v>0</v>
      </c>
      <c r="Z808" s="9"/>
      <c r="AA808" s="10"/>
      <c r="AB808" s="11"/>
      <c r="AC808" s="6">
        <f>SUMIF(AD$284:AD$314,$D808,AF$284:AF$314)</f>
        <v>0</v>
      </c>
      <c r="AD808" s="9"/>
      <c r="AE808" s="10"/>
      <c r="AF808" s="11"/>
      <c r="AG808" s="6">
        <f>SUMIF(AH$284:AH$314,$D808,AJ$284:AJ$314)</f>
        <v>0</v>
      </c>
      <c r="AH808" s="9"/>
      <c r="AI808" s="10"/>
      <c r="AJ808" s="11"/>
      <c r="AK808" s="6">
        <f>SUMIF(AL$284:AL$314,$D808,AN$284:AN$314)</f>
        <v>0</v>
      </c>
      <c r="AL808" s="9"/>
      <c r="AM808" s="10"/>
      <c r="AN808" s="11"/>
      <c r="AO808" s="6">
        <f>SUMIF(AP$284:AP$314,$D808,AR$284:AR$314)</f>
        <v>0</v>
      </c>
      <c r="AP808" s="9"/>
      <c r="AQ808" s="10"/>
      <c r="AR808" s="11"/>
      <c r="AS808" s="6">
        <f>SUMIF(AT$284:AT$314,$D808,AV$284:AV$314)</f>
        <v>0</v>
      </c>
      <c r="AT808" s="9"/>
      <c r="AU808" s="10"/>
      <c r="AV808" s="11"/>
      <c r="AW808" s="6">
        <f>SUMIF(AX$284:AX$314,$D808,AZ$284:AZ$314)</f>
        <v>0</v>
      </c>
      <c r="AX808" s="9"/>
      <c r="AY808" s="10"/>
      <c r="AZ808" s="11"/>
      <c r="BA808" s="6">
        <f>SUMIF(BB$284:BB$314,$D808,BD$284:BD$314)</f>
        <v>0</v>
      </c>
      <c r="BB808" s="9"/>
      <c r="BC808" s="10"/>
      <c r="BD808" s="11"/>
      <c r="BE808" s="6">
        <f>SUMIF(BF$284:BF$314,$D808,BH$284:BH$314)</f>
        <v>0</v>
      </c>
      <c r="BF808" s="9"/>
      <c r="BG808" s="10"/>
      <c r="BH808" s="11"/>
      <c r="BI808" s="6">
        <f>SUMIF(BJ$284:BJ$314,$D808,BL$284:BL$314)</f>
        <v>0</v>
      </c>
      <c r="BJ808" s="9"/>
      <c r="BK808" s="10"/>
      <c r="BL808" s="11"/>
      <c r="BM808" s="6">
        <f>SUMIF(BN$284:BN$314,$D808,BP$284:BP$314)</f>
        <v>0</v>
      </c>
      <c r="BN808" s="9"/>
      <c r="BO808" s="10"/>
      <c r="BP808" s="11"/>
      <c r="BQ808" s="6">
        <f>SUMIF(BR$284:BR$314,$D808,BT$284:BT$314)</f>
        <v>0</v>
      </c>
      <c r="BR808" s="9"/>
      <c r="BS808" s="10"/>
      <c r="BT808" s="11"/>
      <c r="BU808" s="6">
        <f>SUMIF(BV$284:BV$314,$D808,BX$284:BX$314)</f>
        <v>0</v>
      </c>
      <c r="BV808" s="9"/>
      <c r="BW808" s="10"/>
      <c r="BX808" s="11"/>
      <c r="BY808" s="6">
        <f>SUMIF(BZ$284:BZ$314,$D808,CB$284:CB$314)</f>
        <v>0</v>
      </c>
      <c r="BZ808" s="9"/>
      <c r="CA808" s="10"/>
      <c r="CB808" s="11"/>
      <c r="CC808" s="6">
        <f>SUMIF(CD$284:CD$314,$D808,CF$284:CF$314)</f>
        <v>0</v>
      </c>
      <c r="CD808" s="9"/>
      <c r="CE808" s="10"/>
      <c r="CF808" s="11"/>
      <c r="CG808" s="6">
        <f>SUMIF(CH$284:CH$314,$D808,CJ$284:CJ$314)</f>
        <v>0</v>
      </c>
      <c r="CH808" s="9"/>
      <c r="CI808" s="10"/>
      <c r="CJ808" s="11"/>
      <c r="CK808" s="6">
        <f>SUMIF(CL$284:CL$314,$D808,CN$284:CN$314)</f>
        <v>0</v>
      </c>
      <c r="CL808" s="9"/>
      <c r="CM808" s="10"/>
      <c r="CN808" s="11"/>
      <c r="CO808" s="6">
        <f>SUMIF(CP$284:CP$314,$D808,CR$284:CR$314)</f>
        <v>0</v>
      </c>
      <c r="CP808" s="9"/>
      <c r="CQ808" s="10"/>
      <c r="CR808" s="11"/>
      <c r="CS808" s="6">
        <f>SUMIF(CT$284:CT$314,$D808,CV$284:CV$314)</f>
        <v>0</v>
      </c>
      <c r="CT808" s="9"/>
      <c r="CU808" s="10"/>
      <c r="CV808" s="11"/>
      <c r="CW808" s="6">
        <f>SUMIF(CX$284:CX$314,$D808,CZ$284:CZ$314)</f>
        <v>0</v>
      </c>
      <c r="CX808" s="9"/>
      <c r="CY808" s="10"/>
      <c r="CZ808" s="11"/>
      <c r="DA808" s="6">
        <f>SUMIF(DB$284:DB$314,$D808,DD$284:DD$314)</f>
        <v>0</v>
      </c>
      <c r="DB808" s="9"/>
      <c r="DC808" s="10"/>
      <c r="DD808" s="11"/>
      <c r="DE808" s="6">
        <f>SUMIF(DF$284:DF$314,$D808,DH$284:DH$314)</f>
        <v>0</v>
      </c>
      <c r="DF808" s="9"/>
      <c r="DG808" s="10"/>
      <c r="DH808" s="11"/>
      <c r="DI808" s="6">
        <f>SUMIF(DJ$284:DJ$314,$D808,DL$284:DL$314)</f>
        <v>0</v>
      </c>
      <c r="DJ808" s="9"/>
      <c r="DK808" s="10"/>
      <c r="DL808" s="11"/>
      <c r="DM808" s="6">
        <f>SUMIF(DN$284:DN$314,$D808,DP$284:DP$314)</f>
        <v>0</v>
      </c>
      <c r="DN808" s="9"/>
      <c r="DO808" s="10"/>
      <c r="DP808" s="11"/>
      <c r="DQ808" s="6">
        <f>SUMIF(DR$284:DR$314,$D808,DT$284:DT$314)</f>
        <v>0</v>
      </c>
      <c r="DR808" s="9"/>
      <c r="DS808" s="10"/>
      <c r="DT808" s="11"/>
      <c r="DU808" s="6">
        <f>SUMIF(DV$284:DV$314,$D808,DX$284:DX$314)</f>
        <v>0</v>
      </c>
      <c r="DV808" s="9"/>
      <c r="DW808" s="10"/>
      <c r="DX808" s="11"/>
      <c r="DY808" s="6">
        <f>SUMIF(DZ$284:DZ$314,$D808,EB$284:EB$314)</f>
        <v>0</v>
      </c>
      <c r="DZ808" s="9"/>
      <c r="EA808" s="10"/>
      <c r="EB808" s="11"/>
      <c r="EC808" s="6">
        <f>SUMIF(ED$284:ED$314,$D808,EF$284:EF$314)</f>
        <v>0</v>
      </c>
      <c r="ED808" s="9"/>
      <c r="EE808" s="10"/>
      <c r="EF808" s="11"/>
      <c r="EG808" s="6">
        <f>SUMIF(EH$284:EH$314,$D808,EJ$284:EJ$314)</f>
        <v>0</v>
      </c>
      <c r="EH808" s="9"/>
      <c r="EI808" s="10"/>
      <c r="EJ808" s="11"/>
      <c r="EK808" s="6">
        <f>SUMIF(EL$284:EL$314,$D808,EN$284:EN$314)</f>
        <v>0</v>
      </c>
      <c r="EL808" s="9"/>
      <c r="EM808" s="10"/>
      <c r="EN808" s="11"/>
      <c r="EO808" s="6">
        <f>SUMIF(EP$284:EP$314,$D808,ER$284:ER$314)</f>
        <v>0</v>
      </c>
      <c r="EP808" s="9"/>
      <c r="EQ808" s="10"/>
      <c r="ER808" s="11"/>
      <c r="ES808" s="6">
        <f>SUMIF(ET$284:ET$314,$D808,EV$284:EV$314)</f>
        <v>0</v>
      </c>
      <c r="ET808" s="9"/>
      <c r="EU808" s="10"/>
      <c r="EV808" s="11"/>
      <c r="EW808" s="6">
        <f>SUMIF(EX$284:EX$314,$D808,EZ$284:EZ$314)</f>
        <v>0</v>
      </c>
      <c r="EX808" s="9"/>
      <c r="EY808" s="10"/>
      <c r="EZ808" s="11"/>
      <c r="FA808" s="6">
        <f>SUMIF(FB$284:FB$314,$D808,FD$284:FD$314)</f>
        <v>0</v>
      </c>
      <c r="FB808" s="9"/>
      <c r="FC808" s="10"/>
      <c r="FD808" s="11"/>
      <c r="FE808" s="6">
        <f>SUMIF(FF$284:FF$314,$D808,FH$284:FH$314)</f>
        <v>0</v>
      </c>
      <c r="FF808" s="9"/>
      <c r="FG808" s="10"/>
      <c r="FH808" s="11"/>
      <c r="FI808" s="6">
        <f>SUMIF(FJ$284:FJ$314,$D808,FL$284:FL$314)</f>
        <v>0</v>
      </c>
      <c r="FJ808" s="9"/>
      <c r="FK808" s="10"/>
      <c r="FL808" s="11"/>
      <c r="FM808" s="6">
        <f>SUMIF(FN$284:FN$314,$D808,FP$284:FP$314)</f>
        <v>0</v>
      </c>
      <c r="FN808" s="9"/>
      <c r="FO808" s="10"/>
      <c r="FP808" s="11"/>
      <c r="FQ808" s="6">
        <f>SUMIF(FR$284:FR$314,$D808,FT$284:FT$314)</f>
        <v>0</v>
      </c>
      <c r="FR808" s="9"/>
      <c r="FS808" s="10"/>
      <c r="FT808" s="11"/>
      <c r="FU808" s="6">
        <f>SUMIF(FV$284:FV$314,$D808,FX$284:FX$314)</f>
        <v>0</v>
      </c>
      <c r="FV808" s="9"/>
      <c r="FW808" s="10"/>
      <c r="FX808" s="11"/>
      <c r="FY808" s="6">
        <f>SUMIF(FZ$284:FZ$314,$D808,GB$284:GB$314)</f>
        <v>0</v>
      </c>
      <c r="FZ808" s="9"/>
      <c r="GA808" s="10"/>
      <c r="GB808" s="11"/>
      <c r="GC808" s="6">
        <f>SUMIF(GD$284:GD$314,$D808,GF$284:GF$314)</f>
        <v>0</v>
      </c>
      <c r="GD808" s="9"/>
      <c r="GE808" s="10"/>
      <c r="GF808" s="11"/>
      <c r="GG808" s="6">
        <f>SUMIF(GH$284:GH$314,$D808,GJ$284:GJ$314)</f>
        <v>0</v>
      </c>
      <c r="GH808" s="9"/>
      <c r="GI808" s="10"/>
      <c r="GJ808" s="11"/>
      <c r="GK808" s="6">
        <f>SUMIF(GL$284:GL$314,$D808,GN$284:GN$314)</f>
        <v>0</v>
      </c>
      <c r="GL808" s="9"/>
      <c r="GM808" s="10"/>
      <c r="GN808" s="11"/>
      <c r="GO808" s="6">
        <f>SUMIF(GP$284:GP$314,$D808,GR$284:GR$314)</f>
        <v>0</v>
      </c>
      <c r="GP808" s="9"/>
      <c r="GQ808" s="10"/>
      <c r="GR808" s="11"/>
      <c r="GS808" s="6">
        <f>SUMIF(GT$284:GT$314,$D808,GV$284:GV$314)</f>
        <v>0</v>
      </c>
      <c r="GT808" s="9"/>
      <c r="GU808" s="10"/>
      <c r="GV808" s="20"/>
      <c r="GW808" s="19">
        <f t="shared" si="19"/>
        <v>0</v>
      </c>
      <c r="GX808" s="472"/>
      <c r="GY808" s="473"/>
    </row>
    <row r="809" spans="1:207" ht="30.75" customHeight="1">
      <c r="A809" s="210" t="s">
        <v>85</v>
      </c>
      <c r="B809" s="470"/>
      <c r="C809" s="449" t="s">
        <v>547</v>
      </c>
      <c r="D809" s="445" t="s">
        <v>490</v>
      </c>
      <c r="E809" s="206">
        <f>SUMIF(F$315:F$345,$D809,H$315:H$345)</f>
        <v>0</v>
      </c>
      <c r="F809" s="9"/>
      <c r="G809" s="10"/>
      <c r="H809" s="11"/>
      <c r="I809" s="6">
        <f>SUMIF(J$315:J$345,$D809,L$315:L$345)</f>
        <v>0</v>
      </c>
      <c r="J809" s="9"/>
      <c r="K809" s="10"/>
      <c r="L809" s="11"/>
      <c r="M809" s="6">
        <f>SUMIF(N$315:N$345,$D809,P$315:P$345)</f>
        <v>0</v>
      </c>
      <c r="N809" s="9"/>
      <c r="O809" s="10"/>
      <c r="P809" s="11"/>
      <c r="Q809" s="6">
        <f>SUMIF(R$315:R$345,$D809,T$315:T$345)</f>
        <v>0</v>
      </c>
      <c r="R809" s="9"/>
      <c r="S809" s="10"/>
      <c r="T809" s="11"/>
      <c r="U809" s="6">
        <f>SUMIF(V$315:V$345,$D809,X$315:X$345)</f>
        <v>0</v>
      </c>
      <c r="V809" s="9"/>
      <c r="W809" s="10"/>
      <c r="X809" s="11"/>
      <c r="Y809" s="6">
        <f>SUMIF(Z$315:Z$345,$D809,AB$315:AB$345)</f>
        <v>0</v>
      </c>
      <c r="Z809" s="9"/>
      <c r="AA809" s="10"/>
      <c r="AB809" s="11"/>
      <c r="AC809" s="6">
        <f>SUMIF(AD$315:AD$345,$D809,AF$315:AF$345)</f>
        <v>0</v>
      </c>
      <c r="AD809" s="9"/>
      <c r="AE809" s="10"/>
      <c r="AF809" s="11"/>
      <c r="AG809" s="6">
        <f>SUMIF(AH$315:AH$345,$D809,AJ$315:AJ$345)</f>
        <v>0</v>
      </c>
      <c r="AH809" s="9"/>
      <c r="AI809" s="10"/>
      <c r="AJ809" s="11"/>
      <c r="AK809" s="6">
        <f>SUMIF(AL$315:AL$345,$D809,AN$315:AN$345)</f>
        <v>0</v>
      </c>
      <c r="AL809" s="9"/>
      <c r="AM809" s="10"/>
      <c r="AN809" s="11"/>
      <c r="AO809" s="6">
        <f>SUMIF(AP$315:AP$345,$D809,AR$315:AR$345)</f>
        <v>0</v>
      </c>
      <c r="AP809" s="9"/>
      <c r="AQ809" s="10"/>
      <c r="AR809" s="11"/>
      <c r="AS809" s="6">
        <f>SUMIF(AT$315:AT$345,$D809,AV$315:AV$345)</f>
        <v>0</v>
      </c>
      <c r="AT809" s="9"/>
      <c r="AU809" s="10"/>
      <c r="AV809" s="11"/>
      <c r="AW809" s="6">
        <f>SUMIF(AX$315:AX$345,$D809,AZ$315:AZ$345)</f>
        <v>0</v>
      </c>
      <c r="AX809" s="9"/>
      <c r="AY809" s="10"/>
      <c r="AZ809" s="11"/>
      <c r="BA809" s="6">
        <f>SUMIF(BB$315:BB$345,$D809,BD$315:BD$345)</f>
        <v>0</v>
      </c>
      <c r="BB809" s="9"/>
      <c r="BC809" s="10"/>
      <c r="BD809" s="11"/>
      <c r="BE809" s="6">
        <f>SUMIF(BF$315:BF$345,$D809,BH$315:BH$345)</f>
        <v>0</v>
      </c>
      <c r="BF809" s="9"/>
      <c r="BG809" s="10"/>
      <c r="BH809" s="11"/>
      <c r="BI809" s="6">
        <f>SUMIF(BJ$315:BJ$345,$D809,BL$315:BL$345)</f>
        <v>0</v>
      </c>
      <c r="BJ809" s="9"/>
      <c r="BK809" s="10"/>
      <c r="BL809" s="11"/>
      <c r="BM809" s="6">
        <f>SUMIF(BN$315:BN$345,$D809,BP$315:BP$345)</f>
        <v>0</v>
      </c>
      <c r="BN809" s="9"/>
      <c r="BO809" s="10"/>
      <c r="BP809" s="11"/>
      <c r="BQ809" s="6">
        <f>SUMIF(BR$315:BR$345,$D809,BT$315:BT$345)</f>
        <v>0</v>
      </c>
      <c r="BR809" s="9"/>
      <c r="BS809" s="10"/>
      <c r="BT809" s="11"/>
      <c r="BU809" s="6">
        <f>SUMIF(BV$315:BV$345,$D809,BX$315:BX$345)</f>
        <v>0</v>
      </c>
      <c r="BV809" s="9"/>
      <c r="BW809" s="10"/>
      <c r="BX809" s="11"/>
      <c r="BY809" s="6">
        <f>SUMIF(BZ$315:BZ$345,$D809,CB$315:CB$345)</f>
        <v>0</v>
      </c>
      <c r="BZ809" s="9"/>
      <c r="CA809" s="10"/>
      <c r="CB809" s="11"/>
      <c r="CC809" s="6">
        <f>SUMIF(CD$315:CD$345,$D809,CF$315:CF$345)</f>
        <v>0</v>
      </c>
      <c r="CD809" s="9"/>
      <c r="CE809" s="10"/>
      <c r="CF809" s="11"/>
      <c r="CG809" s="6">
        <f>SUMIF(CH$315:CH$345,$D809,CJ$315:CJ$345)</f>
        <v>0</v>
      </c>
      <c r="CH809" s="9"/>
      <c r="CI809" s="10"/>
      <c r="CJ809" s="11"/>
      <c r="CK809" s="6">
        <f>SUMIF(CL$315:CL$345,$D809,CN$315:CN$345)</f>
        <v>0</v>
      </c>
      <c r="CL809" s="9"/>
      <c r="CM809" s="10"/>
      <c r="CN809" s="11"/>
      <c r="CO809" s="6">
        <f>SUMIF(CP$315:CP$345,$D809,CR$315:CR$345)</f>
        <v>0</v>
      </c>
      <c r="CP809" s="9"/>
      <c r="CQ809" s="10"/>
      <c r="CR809" s="11"/>
      <c r="CS809" s="6">
        <f>SUMIF(CT$315:CT$345,$D809,CV$315:CV$345)</f>
        <v>0</v>
      </c>
      <c r="CT809" s="9"/>
      <c r="CU809" s="10"/>
      <c r="CV809" s="11"/>
      <c r="CW809" s="6">
        <f>SUMIF(CX$315:CX$345,$D809,CZ$315:CZ$345)</f>
        <v>0</v>
      </c>
      <c r="CX809" s="9"/>
      <c r="CY809" s="10"/>
      <c r="CZ809" s="11"/>
      <c r="DA809" s="6">
        <f>SUMIF(DB$315:DB$345,$D809,DD$315:DD$345)</f>
        <v>0</v>
      </c>
      <c r="DB809" s="9"/>
      <c r="DC809" s="10"/>
      <c r="DD809" s="11"/>
      <c r="DE809" s="6">
        <f>SUMIF(DF$315:DF$345,$D809,DH$315:DH$345)</f>
        <v>0</v>
      </c>
      <c r="DF809" s="9"/>
      <c r="DG809" s="10"/>
      <c r="DH809" s="11"/>
      <c r="DI809" s="6">
        <f>SUMIF(DJ$315:DJ$345,$D809,DL$315:DL$345)</f>
        <v>0</v>
      </c>
      <c r="DJ809" s="9"/>
      <c r="DK809" s="10"/>
      <c r="DL809" s="11"/>
      <c r="DM809" s="6">
        <f>SUMIF(DN$315:DN$345,$D809,DP$315:DP$345)</f>
        <v>0</v>
      </c>
      <c r="DN809" s="9"/>
      <c r="DO809" s="10"/>
      <c r="DP809" s="11"/>
      <c r="DQ809" s="6">
        <f>SUMIF(DR$315:DR$345,$D809,DT$315:DT$345)</f>
        <v>0</v>
      </c>
      <c r="DR809" s="9"/>
      <c r="DS809" s="10"/>
      <c r="DT809" s="11"/>
      <c r="DU809" s="6">
        <f>SUMIF(DV$315:DV$345,$D809,DX$315:DX$345)</f>
        <v>0</v>
      </c>
      <c r="DV809" s="9"/>
      <c r="DW809" s="10"/>
      <c r="DX809" s="11"/>
      <c r="DY809" s="6">
        <f>SUMIF(DZ$315:DZ$345,$D809,EB$315:EB$345)</f>
        <v>0</v>
      </c>
      <c r="DZ809" s="9"/>
      <c r="EA809" s="10"/>
      <c r="EB809" s="11"/>
      <c r="EC809" s="6">
        <f>SUMIF(ED$315:ED$345,$D809,EF$315:EF$345)</f>
        <v>0</v>
      </c>
      <c r="ED809" s="9"/>
      <c r="EE809" s="10"/>
      <c r="EF809" s="11"/>
      <c r="EG809" s="6">
        <f>SUMIF(EH$315:EH$345,$D809,EJ$315:EJ$345)</f>
        <v>0</v>
      </c>
      <c r="EH809" s="9"/>
      <c r="EI809" s="10"/>
      <c r="EJ809" s="11"/>
      <c r="EK809" s="6">
        <f>SUMIF(EL$315:EL$345,$D809,EN$315:EN$345)</f>
        <v>0</v>
      </c>
      <c r="EL809" s="9"/>
      <c r="EM809" s="10"/>
      <c r="EN809" s="11"/>
      <c r="EO809" s="6">
        <f>SUMIF(EP$315:EP$345,$D809,ER$315:ER$345)</f>
        <v>0</v>
      </c>
      <c r="EP809" s="9"/>
      <c r="EQ809" s="10"/>
      <c r="ER809" s="11"/>
      <c r="ES809" s="6">
        <f>SUMIF(ET$315:ET$345,$D809,EV$315:EV$345)</f>
        <v>0</v>
      </c>
      <c r="ET809" s="9"/>
      <c r="EU809" s="10"/>
      <c r="EV809" s="11"/>
      <c r="EW809" s="6">
        <f>SUMIF(EX$315:EX$345,$D809,EZ$315:EZ$345)</f>
        <v>0</v>
      </c>
      <c r="EX809" s="9"/>
      <c r="EY809" s="10"/>
      <c r="EZ809" s="11"/>
      <c r="FA809" s="6">
        <f>SUMIF(FB$315:FB$345,$D809,FD$315:FD$345)</f>
        <v>0</v>
      </c>
      <c r="FB809" s="9"/>
      <c r="FC809" s="10"/>
      <c r="FD809" s="11"/>
      <c r="FE809" s="6">
        <f>SUMIF(FF$315:FF$345,$D809,FH$315:FH$345)</f>
        <v>0</v>
      </c>
      <c r="FF809" s="9"/>
      <c r="FG809" s="10"/>
      <c r="FH809" s="11"/>
      <c r="FI809" s="6">
        <f>SUMIF(FJ$315:FJ$345,$D809,FL$315:FL$345)</f>
        <v>0</v>
      </c>
      <c r="FJ809" s="9"/>
      <c r="FK809" s="10"/>
      <c r="FL809" s="11"/>
      <c r="FM809" s="6">
        <f>SUMIF(FN$315:FN$345,$D809,FP$315:FP$345)</f>
        <v>0</v>
      </c>
      <c r="FN809" s="9"/>
      <c r="FO809" s="10"/>
      <c r="FP809" s="11"/>
      <c r="FQ809" s="6">
        <f>SUMIF(FR$315:FR$345,$D809,FT$315:FT$345)</f>
        <v>0</v>
      </c>
      <c r="FR809" s="9"/>
      <c r="FS809" s="10"/>
      <c r="FT809" s="11"/>
      <c r="FU809" s="6">
        <f>SUMIF(FV$315:FV$345,$D809,FX$315:FX$345)</f>
        <v>0</v>
      </c>
      <c r="FV809" s="9"/>
      <c r="FW809" s="10"/>
      <c r="FX809" s="11"/>
      <c r="FY809" s="6">
        <f>SUMIF(FZ$315:FZ$345,$D809,GB$315:GB$345)</f>
        <v>0</v>
      </c>
      <c r="FZ809" s="9"/>
      <c r="GA809" s="10"/>
      <c r="GB809" s="11"/>
      <c r="GC809" s="6">
        <f>SUMIF(GD$315:GD$345,$D809,GF$315:GF$345)</f>
        <v>0</v>
      </c>
      <c r="GD809" s="9"/>
      <c r="GE809" s="10"/>
      <c r="GF809" s="11"/>
      <c r="GG809" s="6">
        <f>SUMIF(GH$315:GH$345,$D809,GJ$315:GJ$345)</f>
        <v>0</v>
      </c>
      <c r="GH809" s="9"/>
      <c r="GI809" s="10"/>
      <c r="GJ809" s="11"/>
      <c r="GK809" s="6">
        <f>SUMIF(GL$315:GL$345,$D809,GN$315:GN$345)</f>
        <v>0</v>
      </c>
      <c r="GL809" s="9"/>
      <c r="GM809" s="10"/>
      <c r="GN809" s="11"/>
      <c r="GO809" s="6">
        <f>SUMIF(GP$315:GP$345,$D809,GR$315:GR$345)</f>
        <v>0</v>
      </c>
      <c r="GP809" s="9"/>
      <c r="GQ809" s="10"/>
      <c r="GR809" s="11"/>
      <c r="GS809" s="6">
        <f>SUMIF(GT$315:GT$345,$D809,GV$315:GV$345)</f>
        <v>0</v>
      </c>
      <c r="GT809" s="9"/>
      <c r="GU809" s="10"/>
      <c r="GV809" s="20"/>
      <c r="GW809" s="19">
        <f t="shared" si="19"/>
        <v>0</v>
      </c>
      <c r="GX809" s="472"/>
      <c r="GY809" s="473"/>
    </row>
    <row r="810" spans="1:207" ht="30.75" customHeight="1" thickBot="1">
      <c r="A810" s="212" t="s">
        <v>86</v>
      </c>
      <c r="B810" s="471"/>
      <c r="C810" s="449" t="s">
        <v>547</v>
      </c>
      <c r="D810" s="445" t="s">
        <v>490</v>
      </c>
      <c r="E810" s="206">
        <f>SUMIF(F$346:F$376,$D810,H$346:H$376)</f>
        <v>0</v>
      </c>
      <c r="F810" s="9"/>
      <c r="G810" s="10"/>
      <c r="H810" s="11"/>
      <c r="I810" s="6">
        <f>SUMIF(J$346:J$376,$D810,L$346:L$376)</f>
        <v>0</v>
      </c>
      <c r="J810" s="9"/>
      <c r="K810" s="10"/>
      <c r="L810" s="11"/>
      <c r="M810" s="6">
        <f>SUMIF(N$346:N$376,$D810,P$346:P$376)</f>
        <v>0</v>
      </c>
      <c r="N810" s="9"/>
      <c r="O810" s="10"/>
      <c r="P810" s="11"/>
      <c r="Q810" s="6">
        <f>SUMIF(R$346:R$376,$D810,T$346:T$376)</f>
        <v>0</v>
      </c>
      <c r="R810" s="9"/>
      <c r="S810" s="10"/>
      <c r="T810" s="11"/>
      <c r="U810" s="6">
        <f>SUMIF(V$346:V$376,$D810,X$346:X$376)</f>
        <v>0</v>
      </c>
      <c r="V810" s="9"/>
      <c r="W810" s="10"/>
      <c r="X810" s="11"/>
      <c r="Y810" s="6">
        <f>SUMIF(Z$346:Z$376,$D810,AB$346:AB$376)</f>
        <v>0</v>
      </c>
      <c r="Z810" s="9"/>
      <c r="AA810" s="10"/>
      <c r="AB810" s="11"/>
      <c r="AC810" s="6">
        <f>SUMIF(AD$346:AD$376,$D810,AF$346:AF$376)</f>
        <v>0</v>
      </c>
      <c r="AD810" s="9"/>
      <c r="AE810" s="10"/>
      <c r="AF810" s="11"/>
      <c r="AG810" s="6">
        <f>SUMIF(AH$346:AH$376,$D810,AJ$346:AJ$376)</f>
        <v>0</v>
      </c>
      <c r="AH810" s="9"/>
      <c r="AI810" s="10"/>
      <c r="AJ810" s="11"/>
      <c r="AK810" s="6">
        <f>SUMIF(AL$346:AL$376,$D810,AN$346:AN$376)</f>
        <v>0</v>
      </c>
      <c r="AL810" s="9"/>
      <c r="AM810" s="10"/>
      <c r="AN810" s="11"/>
      <c r="AO810" s="6">
        <f>SUMIF(AP$346:AP$376,$D810,AR$346:AR$376)</f>
        <v>0</v>
      </c>
      <c r="AP810" s="9"/>
      <c r="AQ810" s="10"/>
      <c r="AR810" s="11"/>
      <c r="AS810" s="6">
        <f>SUMIF(AT$346:AT$376,$D810,AV$346:AV$376)</f>
        <v>0</v>
      </c>
      <c r="AT810" s="9"/>
      <c r="AU810" s="10"/>
      <c r="AV810" s="11"/>
      <c r="AW810" s="6">
        <f>SUMIF(AX$346:AX$376,$D810,AZ$346:AZ$376)</f>
        <v>0</v>
      </c>
      <c r="AX810" s="9"/>
      <c r="AY810" s="10"/>
      <c r="AZ810" s="11"/>
      <c r="BA810" s="6">
        <f>SUMIF(BB$346:BB$376,$D810,BD$346:BD$376)</f>
        <v>0</v>
      </c>
      <c r="BB810" s="9"/>
      <c r="BC810" s="10"/>
      <c r="BD810" s="11"/>
      <c r="BE810" s="6">
        <f>SUMIF(BF$346:BF$376,$D810,BH$346:BH$376)</f>
        <v>0</v>
      </c>
      <c r="BF810" s="9"/>
      <c r="BG810" s="10"/>
      <c r="BH810" s="11"/>
      <c r="BI810" s="6">
        <f>SUMIF(BJ$346:BJ$376,$D810,BL$346:BL$376)</f>
        <v>0</v>
      </c>
      <c r="BJ810" s="9"/>
      <c r="BK810" s="10"/>
      <c r="BL810" s="11"/>
      <c r="BM810" s="6">
        <f>SUMIF(BN$346:BN$376,$D810,BP$346:BP$376)</f>
        <v>0</v>
      </c>
      <c r="BN810" s="9"/>
      <c r="BO810" s="10"/>
      <c r="BP810" s="11"/>
      <c r="BQ810" s="6">
        <f>SUMIF(BR$346:BR$376,$D810,BT$346:BT$376)</f>
        <v>0</v>
      </c>
      <c r="BR810" s="9"/>
      <c r="BS810" s="10"/>
      <c r="BT810" s="11"/>
      <c r="BU810" s="6">
        <f>SUMIF(BV$346:BV$376,$D810,BX$346:BX$376)</f>
        <v>0</v>
      </c>
      <c r="BV810" s="9"/>
      <c r="BW810" s="10"/>
      <c r="BX810" s="11"/>
      <c r="BY810" s="6">
        <f>SUMIF(BZ$346:BZ$376,$D810,CB$346:CB$376)</f>
        <v>0</v>
      </c>
      <c r="BZ810" s="9"/>
      <c r="CA810" s="10"/>
      <c r="CB810" s="11"/>
      <c r="CC810" s="6">
        <f>SUMIF(CD$346:CD$376,$D810,CF$346:CF$376)</f>
        <v>0</v>
      </c>
      <c r="CD810" s="9"/>
      <c r="CE810" s="10"/>
      <c r="CF810" s="11"/>
      <c r="CG810" s="6">
        <f>SUMIF(CH$346:CH$376,$D810,CJ$346:CJ$376)</f>
        <v>0</v>
      </c>
      <c r="CH810" s="9"/>
      <c r="CI810" s="10"/>
      <c r="CJ810" s="11"/>
      <c r="CK810" s="6">
        <f>SUMIF(CL$346:CL$376,$D810,CN$346:CN$376)</f>
        <v>0</v>
      </c>
      <c r="CL810" s="9"/>
      <c r="CM810" s="10"/>
      <c r="CN810" s="11"/>
      <c r="CO810" s="6">
        <f>SUMIF(CP$346:CP$376,$D810,CR$346:CR$376)</f>
        <v>0</v>
      </c>
      <c r="CP810" s="9"/>
      <c r="CQ810" s="10"/>
      <c r="CR810" s="11"/>
      <c r="CS810" s="6">
        <f>SUMIF(CT$346:CT$376,$D810,CV$346:CV$376)</f>
        <v>0</v>
      </c>
      <c r="CT810" s="9"/>
      <c r="CU810" s="10"/>
      <c r="CV810" s="11"/>
      <c r="CW810" s="6">
        <f>SUMIF(CX$346:CX$376,$D810,CZ$346:CZ$376)</f>
        <v>0</v>
      </c>
      <c r="CX810" s="9"/>
      <c r="CY810" s="10"/>
      <c r="CZ810" s="11"/>
      <c r="DA810" s="6">
        <f>SUMIF(DB$346:DB$376,$D810,DD$346:DD$376)</f>
        <v>0</v>
      </c>
      <c r="DB810" s="9"/>
      <c r="DC810" s="10"/>
      <c r="DD810" s="11"/>
      <c r="DE810" s="6">
        <f>SUMIF(DF$346:DF$376,$D810,DH$346:DH$376)</f>
        <v>0</v>
      </c>
      <c r="DF810" s="9"/>
      <c r="DG810" s="10"/>
      <c r="DH810" s="11"/>
      <c r="DI810" s="6">
        <f>SUMIF(DJ$346:DJ$376,$D810,DL$346:DL$376)</f>
        <v>0</v>
      </c>
      <c r="DJ810" s="9"/>
      <c r="DK810" s="10"/>
      <c r="DL810" s="11"/>
      <c r="DM810" s="6">
        <f>SUMIF(DN$346:DN$376,$D810,DP$346:DP$376)</f>
        <v>0</v>
      </c>
      <c r="DN810" s="9"/>
      <c r="DO810" s="10"/>
      <c r="DP810" s="11"/>
      <c r="DQ810" s="6">
        <f>SUMIF(DR$346:DR$376,$D810,DT$346:DT$376)</f>
        <v>0</v>
      </c>
      <c r="DR810" s="9"/>
      <c r="DS810" s="10"/>
      <c r="DT810" s="11"/>
      <c r="DU810" s="6">
        <f>SUMIF(DV$346:DV$376,$D810,DX$346:DX$376)</f>
        <v>0</v>
      </c>
      <c r="DV810" s="9"/>
      <c r="DW810" s="10"/>
      <c r="DX810" s="11"/>
      <c r="DY810" s="6">
        <f>SUMIF(DZ$346:DZ$376,$D810,EB$346:EB$376)</f>
        <v>0</v>
      </c>
      <c r="DZ810" s="9"/>
      <c r="EA810" s="10"/>
      <c r="EB810" s="11"/>
      <c r="EC810" s="6">
        <f>SUMIF(ED$346:ED$376,$D810,EF$346:EF$376)</f>
        <v>0</v>
      </c>
      <c r="ED810" s="9"/>
      <c r="EE810" s="10"/>
      <c r="EF810" s="11"/>
      <c r="EG810" s="6">
        <f>SUMIF(EH$346:EH$376,$D810,EJ$346:EJ$376)</f>
        <v>0</v>
      </c>
      <c r="EH810" s="9"/>
      <c r="EI810" s="10"/>
      <c r="EJ810" s="11"/>
      <c r="EK810" s="6">
        <f>SUMIF(EL$346:EL$376,$D810,EN$346:EN$376)</f>
        <v>0</v>
      </c>
      <c r="EL810" s="9"/>
      <c r="EM810" s="10"/>
      <c r="EN810" s="11"/>
      <c r="EO810" s="6">
        <f>SUMIF(EP$346:EP$376,$D810,ER$346:ER$376)</f>
        <v>0</v>
      </c>
      <c r="EP810" s="9"/>
      <c r="EQ810" s="10"/>
      <c r="ER810" s="11"/>
      <c r="ES810" s="6">
        <f>SUMIF(ET$346:ET$376,$D810,EV$346:EV$376)</f>
        <v>0</v>
      </c>
      <c r="ET810" s="9"/>
      <c r="EU810" s="10"/>
      <c r="EV810" s="11"/>
      <c r="EW810" s="6">
        <f>SUMIF(EX$346:EX$376,$D810,EZ$346:EZ$376)</f>
        <v>0</v>
      </c>
      <c r="EX810" s="9"/>
      <c r="EY810" s="10"/>
      <c r="EZ810" s="11"/>
      <c r="FA810" s="6">
        <f>SUMIF(FB$346:FB$376,$D810,FD$346:FD$376)</f>
        <v>0</v>
      </c>
      <c r="FB810" s="9"/>
      <c r="FC810" s="10"/>
      <c r="FD810" s="11"/>
      <c r="FE810" s="6">
        <f>SUMIF(FF$346:FF$376,$D810,FH$346:FH$376)</f>
        <v>0</v>
      </c>
      <c r="FF810" s="9"/>
      <c r="FG810" s="10"/>
      <c r="FH810" s="11"/>
      <c r="FI810" s="6">
        <f>SUMIF(FJ$346:FJ$376,$D810,FL$346:FL$376)</f>
        <v>0</v>
      </c>
      <c r="FJ810" s="9"/>
      <c r="FK810" s="10"/>
      <c r="FL810" s="11"/>
      <c r="FM810" s="6">
        <f>SUMIF(FN$346:FN$376,$D810,FP$346:FP$376)</f>
        <v>0</v>
      </c>
      <c r="FN810" s="9"/>
      <c r="FO810" s="10"/>
      <c r="FP810" s="11"/>
      <c r="FQ810" s="6">
        <f>SUMIF(FR$346:FR$376,$D810,FT$346:FT$376)</f>
        <v>0</v>
      </c>
      <c r="FR810" s="9"/>
      <c r="FS810" s="10"/>
      <c r="FT810" s="11"/>
      <c r="FU810" s="6">
        <f>SUMIF(FV$346:FV$376,$D810,FX$346:FX$376)</f>
        <v>0</v>
      </c>
      <c r="FV810" s="9"/>
      <c r="FW810" s="10"/>
      <c r="FX810" s="11"/>
      <c r="FY810" s="6">
        <f>SUMIF(FZ$346:FZ$376,$D810,GB$346:GB$376)</f>
        <v>0</v>
      </c>
      <c r="FZ810" s="9"/>
      <c r="GA810" s="10"/>
      <c r="GB810" s="11"/>
      <c r="GC810" s="6">
        <f>SUMIF(GD$346:GD$376,$D810,GF$346:GF$376)</f>
        <v>0</v>
      </c>
      <c r="GD810" s="9"/>
      <c r="GE810" s="10"/>
      <c r="GF810" s="11"/>
      <c r="GG810" s="6">
        <f>SUMIF(GH$346:GH$376,$D810,GJ$346:GJ$376)</f>
        <v>0</v>
      </c>
      <c r="GH810" s="9"/>
      <c r="GI810" s="10"/>
      <c r="GJ810" s="11"/>
      <c r="GK810" s="6">
        <f>SUMIF(GL$346:GL$376,$D810,GN$346:GN$376)</f>
        <v>0</v>
      </c>
      <c r="GL810" s="9"/>
      <c r="GM810" s="10"/>
      <c r="GN810" s="11"/>
      <c r="GO810" s="6">
        <f>SUMIF(GP$346:GP$376,$D810,GR$346:GR$376)</f>
        <v>0</v>
      </c>
      <c r="GP810" s="9"/>
      <c r="GQ810" s="10"/>
      <c r="GR810" s="11"/>
      <c r="GS810" s="6">
        <f>SUMIF(GT$346:GT$376,$D810,GV$346:GV$376)</f>
        <v>0</v>
      </c>
      <c r="GT810" s="9"/>
      <c r="GU810" s="10"/>
      <c r="GV810" s="20"/>
      <c r="GW810" s="19">
        <f t="shared" si="19"/>
        <v>0</v>
      </c>
      <c r="GX810" s="472"/>
      <c r="GY810" s="473"/>
    </row>
    <row r="811" spans="1:207" ht="30.75" customHeight="1">
      <c r="A811" s="208" t="s">
        <v>75</v>
      </c>
      <c r="B811" s="495">
        <v>36</v>
      </c>
      <c r="C811" s="177" t="s">
        <v>355</v>
      </c>
      <c r="D811" s="194" t="s">
        <v>356</v>
      </c>
      <c r="E811" s="206">
        <f>SUMIF(F$5:F$35,$D811,H$5:H$35)</f>
        <v>0</v>
      </c>
      <c r="F811" s="9"/>
      <c r="G811" s="10"/>
      <c r="H811" s="11"/>
      <c r="I811" s="6">
        <f>SUMIF(J$5:J$35,$D811,L$5:L$35)</f>
        <v>0</v>
      </c>
      <c r="J811" s="9"/>
      <c r="K811" s="10"/>
      <c r="L811" s="11"/>
      <c r="M811" s="6">
        <f>SUMIF(N$5:N$35,$D811,P$5:P$35)</f>
        <v>0</v>
      </c>
      <c r="N811" s="9"/>
      <c r="O811" s="10"/>
      <c r="P811" s="11"/>
      <c r="Q811" s="6">
        <f>SUMIF(R$5:R$35,$D811,T$5:T$35)</f>
        <v>0</v>
      </c>
      <c r="R811" s="9"/>
      <c r="S811" s="10"/>
      <c r="T811" s="11"/>
      <c r="U811" s="6">
        <f>SUMIF(V$5:V$35,$D811,X$5:X$35)</f>
        <v>0</v>
      </c>
      <c r="V811" s="9"/>
      <c r="W811" s="10"/>
      <c r="X811" s="11"/>
      <c r="Y811" s="6">
        <f>SUMIF(Z$5:Z$35,$D811,AB$5:AB$35)</f>
        <v>0</v>
      </c>
      <c r="Z811" s="9"/>
      <c r="AA811" s="10"/>
      <c r="AB811" s="11"/>
      <c r="AC811" s="6">
        <f>SUMIF(AD$5:AD$35,$D811,AF$5:AF$35)</f>
        <v>0</v>
      </c>
      <c r="AD811" s="9"/>
      <c r="AE811" s="10"/>
      <c r="AF811" s="11"/>
      <c r="AG811" s="6">
        <f>SUMIF(AH$5:AH$35,$D811,AJ$5:AJ$35)</f>
        <v>0</v>
      </c>
      <c r="AH811" s="9"/>
      <c r="AI811" s="10"/>
      <c r="AJ811" s="11"/>
      <c r="AK811" s="6">
        <f>SUMIF(AL$5:AL$35,$D811,AN$5:AN$35)</f>
        <v>0</v>
      </c>
      <c r="AL811" s="9"/>
      <c r="AM811" s="10"/>
      <c r="AN811" s="11"/>
      <c r="AO811" s="6">
        <f>SUMIF(AP$5:AP$35,$D811,AR$5:AR$35)</f>
        <v>0</v>
      </c>
      <c r="AP811" s="9"/>
      <c r="AQ811" s="10"/>
      <c r="AR811" s="11"/>
      <c r="AS811" s="6">
        <f>SUMIF(AT$5:AT$35,$D811,AV$5:AV$35)</f>
        <v>0</v>
      </c>
      <c r="AT811" s="9"/>
      <c r="AU811" s="10"/>
      <c r="AV811" s="11"/>
      <c r="AW811" s="6">
        <f>SUMIF(AX$5:AX$35,$D811,AZ$5:AZ$35)</f>
        <v>0</v>
      </c>
      <c r="AX811" s="9"/>
      <c r="AY811" s="10"/>
      <c r="AZ811" s="11"/>
      <c r="BA811" s="6">
        <f>SUMIF(BB$5:BB$35,$D811,BD$5:BD$35)</f>
        <v>0</v>
      </c>
      <c r="BB811" s="9"/>
      <c r="BC811" s="10"/>
      <c r="BD811" s="11"/>
      <c r="BE811" s="6">
        <f>SUMIF(BF$5:BF$35,$D811,BH$5:BH$35)</f>
        <v>0</v>
      </c>
      <c r="BF811" s="9"/>
      <c r="BG811" s="10"/>
      <c r="BH811" s="11"/>
      <c r="BI811" s="6">
        <f>SUMIF(BJ$5:BJ$35,$D811,BL$5:BL$35)</f>
        <v>0</v>
      </c>
      <c r="BJ811" s="9"/>
      <c r="BK811" s="10"/>
      <c r="BL811" s="11"/>
      <c r="BM811" s="6">
        <f>SUMIF(BN$5:BN$35,$D811,BP$5:BP$35)</f>
        <v>0</v>
      </c>
      <c r="BN811" s="9"/>
      <c r="BO811" s="10"/>
      <c r="BP811" s="11"/>
      <c r="BQ811" s="6">
        <f>SUMIF(BR$5:BR$35,$D811,BT$5:BT$35)</f>
        <v>0</v>
      </c>
      <c r="BR811" s="9"/>
      <c r="BS811" s="10"/>
      <c r="BT811" s="11"/>
      <c r="BU811" s="6">
        <f>SUMIF(BV$5:BV$35,$D811,BX$5:BX$35)</f>
        <v>0</v>
      </c>
      <c r="BV811" s="9"/>
      <c r="BW811" s="10"/>
      <c r="BX811" s="11"/>
      <c r="BY811" s="6">
        <f>SUMIF(BZ$5:BZ$35,$D811,CB$5:CB$35)</f>
        <v>0</v>
      </c>
      <c r="BZ811" s="9"/>
      <c r="CA811" s="10"/>
      <c r="CB811" s="11"/>
      <c r="CC811" s="6">
        <f>SUMIF(CD$5:CD$35,$D811,CF$5:CF$35)</f>
        <v>0</v>
      </c>
      <c r="CD811" s="9"/>
      <c r="CE811" s="10"/>
      <c r="CF811" s="11"/>
      <c r="CG811" s="6">
        <f>SUMIF(CH$5:CH$35,$D811,CJ$5:CJ$35)</f>
        <v>0</v>
      </c>
      <c r="CH811" s="9"/>
      <c r="CI811" s="10"/>
      <c r="CJ811" s="11"/>
      <c r="CK811" s="6">
        <f>SUMIF(CL$5:CL$35,$D811,CN$5:CN$35)</f>
        <v>0</v>
      </c>
      <c r="CL811" s="9"/>
      <c r="CM811" s="10"/>
      <c r="CN811" s="11"/>
      <c r="CO811" s="6">
        <f>SUMIF(CP$5:CP$35,$D811,CR$5:CR$35)</f>
        <v>0</v>
      </c>
      <c r="CP811" s="9"/>
      <c r="CQ811" s="10"/>
      <c r="CR811" s="11"/>
      <c r="CS811" s="6">
        <f>SUMIF(CT$5:CT$35,$D811,CV$5:CV$35)</f>
        <v>0</v>
      </c>
      <c r="CT811" s="9"/>
      <c r="CU811" s="10"/>
      <c r="CV811" s="11"/>
      <c r="CW811" s="6">
        <f>SUMIF(CX$5:CX$35,$D811,CZ$5:CZ$35)</f>
        <v>0</v>
      </c>
      <c r="CX811" s="9"/>
      <c r="CY811" s="10"/>
      <c r="CZ811" s="11"/>
      <c r="DA811" s="6">
        <f>SUMIF(DB$5:DB$35,$D811,DD$5:DD$35)</f>
        <v>0</v>
      </c>
      <c r="DB811" s="9"/>
      <c r="DC811" s="10"/>
      <c r="DD811" s="11"/>
      <c r="DE811" s="6">
        <f>SUMIF(DF$5:DF$35,$D811,DH$5:DH$35)</f>
        <v>0</v>
      </c>
      <c r="DF811" s="9"/>
      <c r="DG811" s="10"/>
      <c r="DH811" s="11"/>
      <c r="DI811" s="6">
        <f>SUMIF(DJ$5:DJ$35,$D811,DL$5:DL$35)</f>
        <v>0</v>
      </c>
      <c r="DJ811" s="9"/>
      <c r="DK811" s="10"/>
      <c r="DL811" s="11"/>
      <c r="DM811" s="6">
        <f>SUMIF(DN$5:DN$35,$D811,DP$5:DP$35)</f>
        <v>0</v>
      </c>
      <c r="DN811" s="9"/>
      <c r="DO811" s="10"/>
      <c r="DP811" s="11"/>
      <c r="DQ811" s="6">
        <f>SUMIF(DR$5:DR$35,$D811,DT$5:DT$35)</f>
        <v>0</v>
      </c>
      <c r="DR811" s="9"/>
      <c r="DS811" s="10"/>
      <c r="DT811" s="11"/>
      <c r="DU811" s="6">
        <f>SUMIF(DV$5:DV$35,$D811,DX$5:DX$35)</f>
        <v>0</v>
      </c>
      <c r="DV811" s="9"/>
      <c r="DW811" s="10"/>
      <c r="DX811" s="11"/>
      <c r="DY811" s="6">
        <f>SUMIF(DZ$5:DZ$35,$D811,EB$5:EB$35)</f>
        <v>0</v>
      </c>
      <c r="DZ811" s="9"/>
      <c r="EA811" s="10"/>
      <c r="EB811" s="11"/>
      <c r="EC811" s="6">
        <f>SUMIF(ED$5:ED$35,$D811,EF$5:EF$35)</f>
        <v>0</v>
      </c>
      <c r="ED811" s="9"/>
      <c r="EE811" s="10"/>
      <c r="EF811" s="11"/>
      <c r="EG811" s="6">
        <f>SUMIF(EH$5:EH$35,$D811,EJ$5:EJ$35)</f>
        <v>0</v>
      </c>
      <c r="EH811" s="9"/>
      <c r="EI811" s="10"/>
      <c r="EJ811" s="11"/>
      <c r="EK811" s="6">
        <f>SUMIF(EL$5:EL$35,$D811,EN$5:EN$35)</f>
        <v>0</v>
      </c>
      <c r="EL811" s="9"/>
      <c r="EM811" s="10"/>
      <c r="EN811" s="11"/>
      <c r="EO811" s="6">
        <f>SUMIF(EP$5:EP$35,$D811,ER$5:ER$35)</f>
        <v>0</v>
      </c>
      <c r="EP811" s="9"/>
      <c r="EQ811" s="10"/>
      <c r="ER811" s="11"/>
      <c r="ES811" s="6">
        <f>SUMIF(ET$5:ET$35,$D811,EV$5:EV$35)</f>
        <v>0</v>
      </c>
      <c r="ET811" s="9"/>
      <c r="EU811" s="10"/>
      <c r="EV811" s="11"/>
      <c r="EW811" s="6">
        <f>SUMIF(EX$5:EX$35,$D811,EZ$5:EZ$35)</f>
        <v>0</v>
      </c>
      <c r="EX811" s="9"/>
      <c r="EY811" s="10"/>
      <c r="EZ811" s="11"/>
      <c r="FA811" s="6">
        <f>SUMIF(FB$5:FB$35,$D811,FD$5:FD$35)</f>
        <v>0</v>
      </c>
      <c r="FB811" s="9"/>
      <c r="FC811" s="10"/>
      <c r="FD811" s="11"/>
      <c r="FE811" s="6">
        <f>SUMIF(FF$5:FF$35,$D811,FH$5:FH$35)</f>
        <v>0</v>
      </c>
      <c r="FF811" s="9"/>
      <c r="FG811" s="10"/>
      <c r="FH811" s="11"/>
      <c r="FI811" s="6">
        <f>SUMIF(FJ$5:FJ$35,$D811,FL$5:FL$35)</f>
        <v>0</v>
      </c>
      <c r="FJ811" s="9"/>
      <c r="FK811" s="10"/>
      <c r="FL811" s="11"/>
      <c r="FM811" s="6">
        <f>SUMIF(FN$5:FN$35,$D811,FP$5:FP$35)</f>
        <v>0</v>
      </c>
      <c r="FN811" s="9"/>
      <c r="FO811" s="10"/>
      <c r="FP811" s="11"/>
      <c r="FQ811" s="6">
        <f>SUMIF(FR$5:FR$35,$D811,FT$5:FT$35)</f>
        <v>0</v>
      </c>
      <c r="FR811" s="9"/>
      <c r="FS811" s="10"/>
      <c r="FT811" s="11"/>
      <c r="FU811" s="6">
        <f>SUMIF(FV$5:FV$35,$D811,FX$5:FX$35)</f>
        <v>0</v>
      </c>
      <c r="FV811" s="9"/>
      <c r="FW811" s="10"/>
      <c r="FX811" s="11"/>
      <c r="FY811" s="6">
        <f>SUMIF(FZ$5:FZ$35,$D811,GB$5:GB$35)</f>
        <v>0</v>
      </c>
      <c r="FZ811" s="9"/>
      <c r="GA811" s="10"/>
      <c r="GB811" s="11"/>
      <c r="GC811" s="6">
        <f>SUMIF(GD$5:GD$35,$D811,GF$5:GF$35)</f>
        <v>0</v>
      </c>
      <c r="GD811" s="9"/>
      <c r="GE811" s="10"/>
      <c r="GF811" s="11"/>
      <c r="GG811" s="6">
        <f>SUMIF(GH$5:GH$35,$D811,GJ$5:GJ$35)</f>
        <v>0</v>
      </c>
      <c r="GH811" s="9"/>
      <c r="GI811" s="10"/>
      <c r="GJ811" s="11"/>
      <c r="GK811" s="6">
        <f>SUMIF(GL$5:GL$35,$D811,GN$5:GN$35)</f>
        <v>0</v>
      </c>
      <c r="GL811" s="9"/>
      <c r="GM811" s="10"/>
      <c r="GN811" s="11"/>
      <c r="GO811" s="6">
        <f>SUMIF(GP$5:GP$35,$D811,GR$5:GR$35)</f>
        <v>0</v>
      </c>
      <c r="GP811" s="9"/>
      <c r="GQ811" s="10"/>
      <c r="GR811" s="11"/>
      <c r="GS811" s="6">
        <f>SUMIF(GT$5:GT$35,$D811,GV$5:GV$35)</f>
        <v>0</v>
      </c>
      <c r="GT811" s="9"/>
      <c r="GU811" s="10"/>
      <c r="GV811" s="20"/>
      <c r="GW811" s="19">
        <f t="shared" si="18"/>
        <v>0</v>
      </c>
      <c r="GX811" s="472">
        <f>SUM(GW811:GW822)</f>
        <v>0</v>
      </c>
      <c r="GY811" s="473" t="str">
        <f>D811</f>
        <v>TS15640/20</v>
      </c>
    </row>
    <row r="812" spans="1:207" ht="30.75" customHeight="1">
      <c r="A812" s="210" t="s">
        <v>76</v>
      </c>
      <c r="B812" s="496"/>
      <c r="C812" s="177" t="s">
        <v>355</v>
      </c>
      <c r="D812" s="194" t="s">
        <v>356</v>
      </c>
      <c r="E812" s="206">
        <f>SUMIF(F$36:F$66,$D812,H$36:H$66)</f>
        <v>0</v>
      </c>
      <c r="F812" s="9"/>
      <c r="G812" s="10"/>
      <c r="H812" s="11"/>
      <c r="I812" s="6">
        <f>SUMIF(J$36:J$66,$D812,L$36:L$66)</f>
        <v>0</v>
      </c>
      <c r="J812" s="9"/>
      <c r="K812" s="10"/>
      <c r="L812" s="11"/>
      <c r="M812" s="6">
        <f>SUMIF(N$36:N$66,$D812,P$36:P$66)</f>
        <v>0</v>
      </c>
      <c r="N812" s="9"/>
      <c r="O812" s="10"/>
      <c r="P812" s="11"/>
      <c r="Q812" s="6">
        <f>SUMIF(R$36:R$66,$D812,T$36:T$66)</f>
        <v>0</v>
      </c>
      <c r="R812" s="9"/>
      <c r="S812" s="10"/>
      <c r="T812" s="11"/>
      <c r="U812" s="6">
        <f>SUMIF(V$36:V$66,$D812,X$36:X$66)</f>
        <v>0</v>
      </c>
      <c r="V812" s="9"/>
      <c r="W812" s="10"/>
      <c r="X812" s="11"/>
      <c r="Y812" s="6">
        <f>SUMIF(Z$36:Z$66,$D812,AB$36:AB$66)</f>
        <v>0</v>
      </c>
      <c r="Z812" s="9"/>
      <c r="AA812" s="10"/>
      <c r="AB812" s="11"/>
      <c r="AC812" s="6">
        <f>SUMIF(AD$36:AD$66,$D812,AF$36:AF$66)</f>
        <v>0</v>
      </c>
      <c r="AD812" s="9"/>
      <c r="AE812" s="10"/>
      <c r="AF812" s="11"/>
      <c r="AG812" s="6">
        <f>SUMIF(AH$36:AH$66,$D812,AJ$36:AJ$66)</f>
        <v>0</v>
      </c>
      <c r="AH812" s="9"/>
      <c r="AI812" s="10"/>
      <c r="AJ812" s="11"/>
      <c r="AK812" s="6">
        <f>SUMIF(AL$36:AL$66,$D812,AN$36:AN$66)</f>
        <v>0</v>
      </c>
      <c r="AL812" s="9"/>
      <c r="AM812" s="10"/>
      <c r="AN812" s="11"/>
      <c r="AO812" s="6">
        <f>SUMIF(AP$36:AP$66,$D812,AR$36:AR$66)</f>
        <v>0</v>
      </c>
      <c r="AP812" s="9"/>
      <c r="AQ812" s="10"/>
      <c r="AR812" s="11"/>
      <c r="AS812" s="6">
        <f>SUMIF(AT$36:AT$66,$D812,AV$36:AV$66)</f>
        <v>0</v>
      </c>
      <c r="AT812" s="9"/>
      <c r="AU812" s="10"/>
      <c r="AV812" s="11"/>
      <c r="AW812" s="6">
        <f>SUMIF(AX$36:AX$66,$D812,AZ$36:AZ$66)</f>
        <v>0</v>
      </c>
      <c r="AX812" s="9"/>
      <c r="AY812" s="10"/>
      <c r="AZ812" s="11"/>
      <c r="BA812" s="6">
        <f>SUMIF(BB$36:BB$66,$D812,BD$36:BD$66)</f>
        <v>0</v>
      </c>
      <c r="BB812" s="9"/>
      <c r="BC812" s="10"/>
      <c r="BD812" s="11"/>
      <c r="BE812" s="6">
        <f>SUMIF(BF$36:BF$66,$D812,BH$36:BH$66)</f>
        <v>0</v>
      </c>
      <c r="BF812" s="9"/>
      <c r="BG812" s="10"/>
      <c r="BH812" s="11"/>
      <c r="BI812" s="6">
        <f>SUMIF(BJ$36:BJ$66,$D812,BL$36:BL$66)</f>
        <v>0</v>
      </c>
      <c r="BJ812" s="9"/>
      <c r="BK812" s="10"/>
      <c r="BL812" s="11"/>
      <c r="BM812" s="6">
        <f>SUMIF(BN$36:BN$66,$D812,BP$36:BP$66)</f>
        <v>0</v>
      </c>
      <c r="BN812" s="9"/>
      <c r="BO812" s="10"/>
      <c r="BP812" s="11"/>
      <c r="BQ812" s="6">
        <f>SUMIF(BR$36:BR$66,$D812,BT$36:BT$66)</f>
        <v>0</v>
      </c>
      <c r="BR812" s="9"/>
      <c r="BS812" s="10"/>
      <c r="BT812" s="11"/>
      <c r="BU812" s="6">
        <f>SUMIF(BV$36:BV$66,$D812,BX$36:BX$66)</f>
        <v>0</v>
      </c>
      <c r="BV812" s="9"/>
      <c r="BW812" s="10"/>
      <c r="BX812" s="11"/>
      <c r="BY812" s="6">
        <f>SUMIF(BZ$36:BZ$66,$D812,CB$36:CB$66)</f>
        <v>0</v>
      </c>
      <c r="BZ812" s="9"/>
      <c r="CA812" s="10"/>
      <c r="CB812" s="11"/>
      <c r="CC812" s="6">
        <f>SUMIF(CD$36:CD$66,$D812,CF$36:CF$66)</f>
        <v>0</v>
      </c>
      <c r="CD812" s="9"/>
      <c r="CE812" s="10"/>
      <c r="CF812" s="11"/>
      <c r="CG812" s="6">
        <f>SUMIF(CH$36:CH$66,$D812,CJ$36:CJ$66)</f>
        <v>0</v>
      </c>
      <c r="CH812" s="9"/>
      <c r="CI812" s="10"/>
      <c r="CJ812" s="11"/>
      <c r="CK812" s="6">
        <f>SUMIF(CL$36:CL$66,$D812,CN$36:CN$66)</f>
        <v>0</v>
      </c>
      <c r="CL812" s="9"/>
      <c r="CM812" s="10"/>
      <c r="CN812" s="11"/>
      <c r="CO812" s="6">
        <f>SUMIF(CP$36:CP$66,$D812,CR$36:CR$66)</f>
        <v>0</v>
      </c>
      <c r="CP812" s="9"/>
      <c r="CQ812" s="10"/>
      <c r="CR812" s="11"/>
      <c r="CS812" s="6">
        <f>SUMIF(CT$36:CT$66,$D812,CV$36:CV$66)</f>
        <v>0</v>
      </c>
      <c r="CT812" s="9"/>
      <c r="CU812" s="10"/>
      <c r="CV812" s="11"/>
      <c r="CW812" s="6">
        <f>SUMIF(CX$36:CX$66,$D812,CZ$36:CZ$66)</f>
        <v>0</v>
      </c>
      <c r="CX812" s="9"/>
      <c r="CY812" s="10"/>
      <c r="CZ812" s="11"/>
      <c r="DA812" s="6">
        <f>SUMIF(DB$36:DB$66,$D812,DD$36:DD$66)</f>
        <v>0</v>
      </c>
      <c r="DB812" s="9"/>
      <c r="DC812" s="10"/>
      <c r="DD812" s="11"/>
      <c r="DE812" s="6">
        <f>SUMIF(DF$36:DF$66,$D812,DH$36:DH$66)</f>
        <v>0</v>
      </c>
      <c r="DF812" s="9"/>
      <c r="DG812" s="10"/>
      <c r="DH812" s="11"/>
      <c r="DI812" s="6">
        <f>SUMIF(DJ$36:DJ$66,$D812,DL$36:DL$66)</f>
        <v>0</v>
      </c>
      <c r="DJ812" s="9"/>
      <c r="DK812" s="10"/>
      <c r="DL812" s="11"/>
      <c r="DM812" s="6">
        <f>SUMIF(DN$36:DN$66,$D812,DP$36:DP$66)</f>
        <v>0</v>
      </c>
      <c r="DN812" s="9"/>
      <c r="DO812" s="10"/>
      <c r="DP812" s="11"/>
      <c r="DQ812" s="6">
        <f>SUMIF(DR$36:DR$66,$D812,DT$36:DT$66)</f>
        <v>0</v>
      </c>
      <c r="DR812" s="9"/>
      <c r="DS812" s="10"/>
      <c r="DT812" s="11"/>
      <c r="DU812" s="6">
        <f>SUMIF(DV$36:DV$66,$D812,DX$36:DX$66)</f>
        <v>0</v>
      </c>
      <c r="DV812" s="9"/>
      <c r="DW812" s="10"/>
      <c r="DX812" s="11"/>
      <c r="DY812" s="6">
        <f>SUMIF(DZ$36:DZ$66,$D812,EB$36:EB$66)</f>
        <v>0</v>
      </c>
      <c r="DZ812" s="9"/>
      <c r="EA812" s="10"/>
      <c r="EB812" s="11"/>
      <c r="EC812" s="6">
        <f>SUMIF(ED$36:ED$66,$D812,EF$36:EF$66)</f>
        <v>0</v>
      </c>
      <c r="ED812" s="9"/>
      <c r="EE812" s="10"/>
      <c r="EF812" s="11"/>
      <c r="EG812" s="6">
        <f>SUMIF(EH$36:EH$66,$D812,EJ$36:EJ$66)</f>
        <v>0</v>
      </c>
      <c r="EH812" s="9"/>
      <c r="EI812" s="10"/>
      <c r="EJ812" s="11"/>
      <c r="EK812" s="6">
        <f>SUMIF(EL$36:EL$66,$D812,EN$36:EN$66)</f>
        <v>0</v>
      </c>
      <c r="EL812" s="9"/>
      <c r="EM812" s="10"/>
      <c r="EN812" s="11"/>
      <c r="EO812" s="6">
        <f>SUMIF(EP$36:EP$66,$D812,ER$36:ER$66)</f>
        <v>0</v>
      </c>
      <c r="EP812" s="9"/>
      <c r="EQ812" s="10"/>
      <c r="ER812" s="11"/>
      <c r="ES812" s="6">
        <f>SUMIF(ET$36:ET$66,$D812,EV$36:EV$66)</f>
        <v>0</v>
      </c>
      <c r="ET812" s="9"/>
      <c r="EU812" s="10"/>
      <c r="EV812" s="11"/>
      <c r="EW812" s="6">
        <f>SUMIF(EX$36:EX$66,$D812,EZ$36:EZ$66)</f>
        <v>0</v>
      </c>
      <c r="EX812" s="9"/>
      <c r="EY812" s="10"/>
      <c r="EZ812" s="11"/>
      <c r="FA812" s="6">
        <f>SUMIF(FB$36:FB$66,$D812,FD$36:FD$66)</f>
        <v>0</v>
      </c>
      <c r="FB812" s="9"/>
      <c r="FC812" s="10"/>
      <c r="FD812" s="11"/>
      <c r="FE812" s="6">
        <f>SUMIF(FF$36:FF$66,$D812,FH$36:FH$66)</f>
        <v>0</v>
      </c>
      <c r="FF812" s="9"/>
      <c r="FG812" s="10"/>
      <c r="FH812" s="11"/>
      <c r="FI812" s="6">
        <f>SUMIF(FJ$36:FJ$66,$D812,FL$36:FL$66)</f>
        <v>0</v>
      </c>
      <c r="FJ812" s="9"/>
      <c r="FK812" s="10"/>
      <c r="FL812" s="11"/>
      <c r="FM812" s="6">
        <f>SUMIF(FN$36:FN$66,$D812,FP$36:FP$66)</f>
        <v>0</v>
      </c>
      <c r="FN812" s="9"/>
      <c r="FO812" s="10"/>
      <c r="FP812" s="11"/>
      <c r="FQ812" s="6">
        <f>SUMIF(FR$36:FR$66,$D812,FT$36:FT$66)</f>
        <v>0</v>
      </c>
      <c r="FR812" s="9"/>
      <c r="FS812" s="10"/>
      <c r="FT812" s="11"/>
      <c r="FU812" s="6">
        <f>SUMIF(FV$36:FV$66,$D812,FX$36:FX$66)</f>
        <v>0</v>
      </c>
      <c r="FV812" s="9"/>
      <c r="FW812" s="10"/>
      <c r="FX812" s="11"/>
      <c r="FY812" s="6">
        <f>SUMIF(FZ$36:FZ$66,$D812,GB$36:GB$66)</f>
        <v>0</v>
      </c>
      <c r="FZ812" s="9"/>
      <c r="GA812" s="10"/>
      <c r="GB812" s="11"/>
      <c r="GC812" s="6">
        <f>SUMIF(GD$36:GD$66,$D812,GF$36:GF$66)</f>
        <v>0</v>
      </c>
      <c r="GD812" s="9"/>
      <c r="GE812" s="10"/>
      <c r="GF812" s="11"/>
      <c r="GG812" s="6">
        <f>SUMIF(GH$36:GH$66,$D812,GJ$36:GJ$66)</f>
        <v>0</v>
      </c>
      <c r="GH812" s="9"/>
      <c r="GI812" s="10"/>
      <c r="GJ812" s="11"/>
      <c r="GK812" s="6">
        <f>SUMIF(GL$36:GL$66,$D812,GN$36:GN$66)</f>
        <v>0</v>
      </c>
      <c r="GL812" s="9"/>
      <c r="GM812" s="10"/>
      <c r="GN812" s="11"/>
      <c r="GO812" s="6">
        <f>SUMIF(GP$36:GP$66,$D812,GR$36:GR$66)</f>
        <v>0</v>
      </c>
      <c r="GP812" s="9"/>
      <c r="GQ812" s="10"/>
      <c r="GR812" s="11"/>
      <c r="GS812" s="6">
        <f>SUMIF(GT$36:GT$66,$D812,GV$36:GV$66)</f>
        <v>0</v>
      </c>
      <c r="GT812" s="9"/>
      <c r="GU812" s="10"/>
      <c r="GV812" s="20"/>
      <c r="GW812" s="19">
        <f t="shared" si="18"/>
        <v>0</v>
      </c>
      <c r="GX812" s="472"/>
      <c r="GY812" s="473"/>
    </row>
    <row r="813" spans="1:207" ht="30.75" customHeight="1">
      <c r="A813" s="210" t="s">
        <v>77</v>
      </c>
      <c r="B813" s="496"/>
      <c r="C813" s="177" t="s">
        <v>355</v>
      </c>
      <c r="D813" s="194" t="s">
        <v>356</v>
      </c>
      <c r="E813" s="206">
        <f>SUMIF(F$67:F$97,$D813,H$67:H$97)</f>
        <v>0</v>
      </c>
      <c r="F813" s="9"/>
      <c r="G813" s="10"/>
      <c r="H813" s="11"/>
      <c r="I813" s="6">
        <f>SUMIF(J$67:J$97,$D813,L$67:L$97)</f>
        <v>0</v>
      </c>
      <c r="J813" s="9"/>
      <c r="K813" s="10"/>
      <c r="L813" s="11"/>
      <c r="M813" s="6">
        <f>SUMIF(N$67:N$97,$D813,P$67:P$97)</f>
        <v>0</v>
      </c>
      <c r="N813" s="9"/>
      <c r="O813" s="10"/>
      <c r="P813" s="11"/>
      <c r="Q813" s="6">
        <f>SUMIF(R$67:R$97,$D813,T$67:T$97)</f>
        <v>0</v>
      </c>
      <c r="R813" s="9"/>
      <c r="S813" s="10"/>
      <c r="T813" s="11"/>
      <c r="U813" s="6">
        <f>SUMIF(V$67:V$97,$D813,X$67:X$97)</f>
        <v>0</v>
      </c>
      <c r="V813" s="9"/>
      <c r="W813" s="10"/>
      <c r="X813" s="11"/>
      <c r="Y813" s="6">
        <f>SUMIF(Z$67:Z$97,$D813,AB$67:AB$97)</f>
        <v>0</v>
      </c>
      <c r="Z813" s="9"/>
      <c r="AA813" s="10"/>
      <c r="AB813" s="11"/>
      <c r="AC813" s="6">
        <f>SUMIF(AD$67:AD$97,$D813,AF$67:AF$97)</f>
        <v>0</v>
      </c>
      <c r="AD813" s="9"/>
      <c r="AE813" s="10"/>
      <c r="AF813" s="11"/>
      <c r="AG813" s="6">
        <f>SUMIF(AH$67:AH$97,$D813,AJ$67:AJ$97)</f>
        <v>0</v>
      </c>
      <c r="AH813" s="9"/>
      <c r="AI813" s="10"/>
      <c r="AJ813" s="11"/>
      <c r="AK813" s="6">
        <f>SUMIF(AL$67:AL$97,$D813,AN$67:AN$97)</f>
        <v>0</v>
      </c>
      <c r="AL813" s="9"/>
      <c r="AM813" s="10"/>
      <c r="AN813" s="11"/>
      <c r="AO813" s="6">
        <f>SUMIF(AP$67:AP$97,$D813,AR$67:AR$97)</f>
        <v>0</v>
      </c>
      <c r="AP813" s="9"/>
      <c r="AQ813" s="10"/>
      <c r="AR813" s="11"/>
      <c r="AS813" s="6">
        <f>SUMIF(AT$67:AT$97,$D813,AV$67:AV$97)</f>
        <v>0</v>
      </c>
      <c r="AT813" s="9"/>
      <c r="AU813" s="10"/>
      <c r="AV813" s="11"/>
      <c r="AW813" s="6">
        <f>SUMIF(AX$67:AX$97,$D813,AZ$67:AZ$97)</f>
        <v>0</v>
      </c>
      <c r="AX813" s="9"/>
      <c r="AY813" s="10"/>
      <c r="AZ813" s="11"/>
      <c r="BA813" s="6">
        <f>SUMIF(BB$67:BB$97,$D813,BD$67:BD$97)</f>
        <v>0</v>
      </c>
      <c r="BB813" s="9"/>
      <c r="BC813" s="10"/>
      <c r="BD813" s="11"/>
      <c r="BE813" s="6">
        <f>SUMIF(BF$67:BF$97,$D813,BH$67:BH$97)</f>
        <v>0</v>
      </c>
      <c r="BF813" s="9"/>
      <c r="BG813" s="10"/>
      <c r="BH813" s="11"/>
      <c r="BI813" s="6">
        <f>SUMIF(BJ$67:BJ$97,$D813,BL$67:BL$97)</f>
        <v>0</v>
      </c>
      <c r="BJ813" s="9"/>
      <c r="BK813" s="10"/>
      <c r="BL813" s="11"/>
      <c r="BM813" s="6">
        <f>SUMIF(BN$67:BN$97,$D813,BP$67:BP$97)</f>
        <v>0</v>
      </c>
      <c r="BN813" s="9"/>
      <c r="BO813" s="10"/>
      <c r="BP813" s="11"/>
      <c r="BQ813" s="6">
        <f>SUMIF(BR$67:BR$97,$D813,BT$67:BT$97)</f>
        <v>0</v>
      </c>
      <c r="BR813" s="9"/>
      <c r="BS813" s="10"/>
      <c r="BT813" s="11"/>
      <c r="BU813" s="6">
        <f>SUMIF(BV$67:BV$97,$D813,BX$67:BX$97)</f>
        <v>0</v>
      </c>
      <c r="BV813" s="9"/>
      <c r="BW813" s="10"/>
      <c r="BX813" s="11"/>
      <c r="BY813" s="6">
        <f>SUMIF(BZ$67:BZ$97,$D813,CB$67:CB$97)</f>
        <v>0</v>
      </c>
      <c r="BZ813" s="9"/>
      <c r="CA813" s="10"/>
      <c r="CB813" s="11"/>
      <c r="CC813" s="6">
        <f>SUMIF(CD$67:CD$97,$D813,CF$67:CF$97)</f>
        <v>0</v>
      </c>
      <c r="CD813" s="9"/>
      <c r="CE813" s="10"/>
      <c r="CF813" s="11"/>
      <c r="CG813" s="6">
        <f>SUMIF(CH$67:CH$97,$D813,CJ$67:CJ$97)</f>
        <v>0</v>
      </c>
      <c r="CH813" s="9"/>
      <c r="CI813" s="10"/>
      <c r="CJ813" s="11"/>
      <c r="CK813" s="6">
        <f>SUMIF(CL$67:CL$97,$D813,CN$67:CN$97)</f>
        <v>0</v>
      </c>
      <c r="CL813" s="9"/>
      <c r="CM813" s="10"/>
      <c r="CN813" s="11"/>
      <c r="CO813" s="6">
        <f>SUMIF(CP$67:CP$97,$D813,CR$67:CR$97)</f>
        <v>0</v>
      </c>
      <c r="CP813" s="9"/>
      <c r="CQ813" s="10"/>
      <c r="CR813" s="11"/>
      <c r="CS813" s="6">
        <f>SUMIF(CT$67:CT$97,$D813,CV$67:CV$97)</f>
        <v>0</v>
      </c>
      <c r="CT813" s="9"/>
      <c r="CU813" s="10"/>
      <c r="CV813" s="11"/>
      <c r="CW813" s="6">
        <f>SUMIF(CX$67:CX$97,$D813,CZ$67:CZ$97)</f>
        <v>0</v>
      </c>
      <c r="CX813" s="9"/>
      <c r="CY813" s="10"/>
      <c r="CZ813" s="11"/>
      <c r="DA813" s="6">
        <f>SUMIF(DB$67:DB$97,$D813,DD$67:DD$97)</f>
        <v>0</v>
      </c>
      <c r="DB813" s="9"/>
      <c r="DC813" s="10"/>
      <c r="DD813" s="11"/>
      <c r="DE813" s="6">
        <f>SUMIF(DF$67:DF$97,$D813,DH$67:DH$97)</f>
        <v>0</v>
      </c>
      <c r="DF813" s="9"/>
      <c r="DG813" s="10"/>
      <c r="DH813" s="11"/>
      <c r="DI813" s="6">
        <f>SUMIF(DJ$67:DJ$97,$D813,DL$67:DL$97)</f>
        <v>0</v>
      </c>
      <c r="DJ813" s="9"/>
      <c r="DK813" s="10"/>
      <c r="DL813" s="11"/>
      <c r="DM813" s="6">
        <f>SUMIF(DN$67:DN$97,$D813,DP$67:DP$97)</f>
        <v>0</v>
      </c>
      <c r="DN813" s="9"/>
      <c r="DO813" s="10"/>
      <c r="DP813" s="11"/>
      <c r="DQ813" s="6">
        <f>SUMIF(DR$67:DR$97,$D813,DT$67:DT$97)</f>
        <v>0</v>
      </c>
      <c r="DR813" s="9"/>
      <c r="DS813" s="10"/>
      <c r="DT813" s="11"/>
      <c r="DU813" s="6">
        <f>SUMIF(DV$67:DV$97,$D813,DX$67:DX$97)</f>
        <v>0</v>
      </c>
      <c r="DV813" s="9"/>
      <c r="DW813" s="10"/>
      <c r="DX813" s="11"/>
      <c r="DY813" s="6">
        <f>SUMIF(DZ$67:DZ$97,$D813,EB$67:EB$97)</f>
        <v>0</v>
      </c>
      <c r="DZ813" s="9"/>
      <c r="EA813" s="10"/>
      <c r="EB813" s="11"/>
      <c r="EC813" s="6">
        <f>SUMIF(ED$67:ED$97,$D813,EF$67:EF$97)</f>
        <v>0</v>
      </c>
      <c r="ED813" s="9"/>
      <c r="EE813" s="10"/>
      <c r="EF813" s="11"/>
      <c r="EG813" s="6">
        <f>SUMIF(EH$67:EH$97,$D813,EJ$67:EJ$97)</f>
        <v>0</v>
      </c>
      <c r="EH813" s="9"/>
      <c r="EI813" s="10"/>
      <c r="EJ813" s="11"/>
      <c r="EK813" s="6">
        <f>SUMIF(EL$67:EL$97,$D813,EN$67:EN$97)</f>
        <v>0</v>
      </c>
      <c r="EL813" s="9"/>
      <c r="EM813" s="10"/>
      <c r="EN813" s="11"/>
      <c r="EO813" s="6">
        <f>SUMIF(EP$67:EP$97,$D813,ER$67:ER$97)</f>
        <v>0</v>
      </c>
      <c r="EP813" s="9"/>
      <c r="EQ813" s="10"/>
      <c r="ER813" s="11"/>
      <c r="ES813" s="6">
        <f>SUMIF(ET$67:ET$97,$D813,EV$67:EV$97)</f>
        <v>0</v>
      </c>
      <c r="ET813" s="9"/>
      <c r="EU813" s="10"/>
      <c r="EV813" s="11"/>
      <c r="EW813" s="6">
        <f>SUMIF(EX$67:EX$97,$D813,EZ$67:EZ$97)</f>
        <v>0</v>
      </c>
      <c r="EX813" s="9"/>
      <c r="EY813" s="10"/>
      <c r="EZ813" s="11"/>
      <c r="FA813" s="6">
        <f>SUMIF(FB$67:FB$97,$D813,FD$67:FD$97)</f>
        <v>0</v>
      </c>
      <c r="FB813" s="9"/>
      <c r="FC813" s="10"/>
      <c r="FD813" s="11"/>
      <c r="FE813" s="6">
        <f>SUMIF(FF$67:FF$97,$D813,FH$67:FH$97)</f>
        <v>0</v>
      </c>
      <c r="FF813" s="9"/>
      <c r="FG813" s="10"/>
      <c r="FH813" s="11"/>
      <c r="FI813" s="6">
        <f>SUMIF(FJ$67:FJ$97,$D813,FL$67:FL$97)</f>
        <v>0</v>
      </c>
      <c r="FJ813" s="9"/>
      <c r="FK813" s="10"/>
      <c r="FL813" s="11"/>
      <c r="FM813" s="6">
        <f>SUMIF(FN$67:FN$97,$D813,FP$67:FP$97)</f>
        <v>0</v>
      </c>
      <c r="FN813" s="9"/>
      <c r="FO813" s="10"/>
      <c r="FP813" s="11"/>
      <c r="FQ813" s="6">
        <f>SUMIF(FR$67:FR$97,$D813,FT$67:FT$97)</f>
        <v>0</v>
      </c>
      <c r="FR813" s="9"/>
      <c r="FS813" s="10"/>
      <c r="FT813" s="11"/>
      <c r="FU813" s="6">
        <f>SUMIF(FV$67:FV$97,$D813,FX$67:FX$97)</f>
        <v>0</v>
      </c>
      <c r="FV813" s="9"/>
      <c r="FW813" s="10"/>
      <c r="FX813" s="11"/>
      <c r="FY813" s="6">
        <f>SUMIF(FZ$67:FZ$97,$D813,GB$67:GB$97)</f>
        <v>0</v>
      </c>
      <c r="FZ813" s="9"/>
      <c r="GA813" s="10"/>
      <c r="GB813" s="11"/>
      <c r="GC813" s="6">
        <f>SUMIF(GD$67:GD$97,$D813,GF$67:GF$97)</f>
        <v>0</v>
      </c>
      <c r="GD813" s="9"/>
      <c r="GE813" s="10"/>
      <c r="GF813" s="11"/>
      <c r="GG813" s="6">
        <f>SUMIF(GH$67:GH$97,$D813,GJ$67:GJ$97)</f>
        <v>0</v>
      </c>
      <c r="GH813" s="9"/>
      <c r="GI813" s="10"/>
      <c r="GJ813" s="11"/>
      <c r="GK813" s="6">
        <f>SUMIF(GL$67:GL$97,$D813,GN$67:GN$97)</f>
        <v>0</v>
      </c>
      <c r="GL813" s="9"/>
      <c r="GM813" s="10"/>
      <c r="GN813" s="11"/>
      <c r="GO813" s="6">
        <f>SUMIF(GP$67:GP$97,$D813,GR$67:GR$97)</f>
        <v>0</v>
      </c>
      <c r="GP813" s="9"/>
      <c r="GQ813" s="10"/>
      <c r="GR813" s="11"/>
      <c r="GS813" s="6">
        <f>SUMIF(GT$67:GT$97,$D813,GV$67:GV$97)</f>
        <v>0</v>
      </c>
      <c r="GT813" s="9"/>
      <c r="GU813" s="10"/>
      <c r="GV813" s="20"/>
      <c r="GW813" s="19">
        <f t="shared" si="18"/>
        <v>0</v>
      </c>
      <c r="GX813" s="472"/>
      <c r="GY813" s="473"/>
    </row>
    <row r="814" spans="1:207" ht="30.75" customHeight="1">
      <c r="A814" s="210" t="s">
        <v>78</v>
      </c>
      <c r="B814" s="496"/>
      <c r="C814" s="177" t="s">
        <v>355</v>
      </c>
      <c r="D814" s="194" t="s">
        <v>356</v>
      </c>
      <c r="E814" s="206">
        <f>SUMIF(F$98:F$128,$D814,H$98:H$128)</f>
        <v>0</v>
      </c>
      <c r="F814" s="9"/>
      <c r="G814" s="10"/>
      <c r="H814" s="11"/>
      <c r="I814" s="6">
        <f>SUMIF(J$98:J$128,$D814,L$98:L$128)</f>
        <v>0</v>
      </c>
      <c r="J814" s="9"/>
      <c r="K814" s="10"/>
      <c r="L814" s="11"/>
      <c r="M814" s="6">
        <f>SUMIF(N$98:N$128,$D814,P$98:P$128)</f>
        <v>0</v>
      </c>
      <c r="N814" s="9"/>
      <c r="O814" s="10"/>
      <c r="P814" s="11"/>
      <c r="Q814" s="6">
        <f>SUMIF(R$98:R$128,$D814,T$98:T$128)</f>
        <v>0</v>
      </c>
      <c r="R814" s="9"/>
      <c r="S814" s="10"/>
      <c r="T814" s="11"/>
      <c r="U814" s="6">
        <f>SUMIF(V$98:V$128,$D814,X$98:X$128)</f>
        <v>0</v>
      </c>
      <c r="V814" s="9"/>
      <c r="W814" s="10"/>
      <c r="X814" s="11"/>
      <c r="Y814" s="6">
        <f>SUMIF(Z$98:Z$128,$D814,AB$98:AB$128)</f>
        <v>0</v>
      </c>
      <c r="Z814" s="9"/>
      <c r="AA814" s="10"/>
      <c r="AB814" s="11"/>
      <c r="AC814" s="6">
        <f>SUMIF(AD$98:AD$128,$D814,AF$98:AF$128)</f>
        <v>0</v>
      </c>
      <c r="AD814" s="9"/>
      <c r="AE814" s="10"/>
      <c r="AF814" s="11"/>
      <c r="AG814" s="6">
        <f>SUMIF(AH$98:AH$128,$D814,AJ$98:AJ$128)</f>
        <v>0</v>
      </c>
      <c r="AH814" s="9"/>
      <c r="AI814" s="10"/>
      <c r="AJ814" s="11"/>
      <c r="AK814" s="6">
        <f>SUMIF(AL$98:AL$128,$D814,AN$98:AN$128)</f>
        <v>0</v>
      </c>
      <c r="AL814" s="9"/>
      <c r="AM814" s="10"/>
      <c r="AN814" s="11"/>
      <c r="AO814" s="6">
        <f>SUMIF(AP$98:AP$128,$D814,AR$98:AR$128)</f>
        <v>0</v>
      </c>
      <c r="AP814" s="9"/>
      <c r="AQ814" s="10"/>
      <c r="AR814" s="11"/>
      <c r="AS814" s="6">
        <f>SUMIF(AT$98:AT$128,$D814,AV$98:AV$128)</f>
        <v>0</v>
      </c>
      <c r="AT814" s="9"/>
      <c r="AU814" s="10"/>
      <c r="AV814" s="11"/>
      <c r="AW814" s="6">
        <f>SUMIF(AX$98:AX$128,$D814,AZ$98:AZ$128)</f>
        <v>0</v>
      </c>
      <c r="AX814" s="9"/>
      <c r="AY814" s="10"/>
      <c r="AZ814" s="11"/>
      <c r="BA814" s="6">
        <f>SUMIF(BB$98:BB$128,$D814,BD$98:BD$128)</f>
        <v>0</v>
      </c>
      <c r="BB814" s="9"/>
      <c r="BC814" s="10"/>
      <c r="BD814" s="11"/>
      <c r="BE814" s="6">
        <f>SUMIF(BF$98:BF$128,$D814,BH$98:BH$128)</f>
        <v>0</v>
      </c>
      <c r="BF814" s="9"/>
      <c r="BG814" s="10"/>
      <c r="BH814" s="11"/>
      <c r="BI814" s="6">
        <f>SUMIF(BJ$98:BJ$128,$D814,BL$98:BL$128)</f>
        <v>0</v>
      </c>
      <c r="BJ814" s="9"/>
      <c r="BK814" s="10"/>
      <c r="BL814" s="11"/>
      <c r="BM814" s="6">
        <f>SUMIF(BN$98:BN$128,$D814,BP$98:BP$128)</f>
        <v>0</v>
      </c>
      <c r="BN814" s="9"/>
      <c r="BO814" s="10"/>
      <c r="BP814" s="11"/>
      <c r="BQ814" s="6">
        <f>SUMIF(BR$98:BR$128,$D814,BT$98:BT$128)</f>
        <v>0</v>
      </c>
      <c r="BR814" s="9"/>
      <c r="BS814" s="10"/>
      <c r="BT814" s="11"/>
      <c r="BU814" s="6">
        <f>SUMIF(BV$98:BV$128,$D814,BX$98:BX$128)</f>
        <v>0</v>
      </c>
      <c r="BV814" s="9"/>
      <c r="BW814" s="10"/>
      <c r="BX814" s="11"/>
      <c r="BY814" s="6">
        <f>SUMIF(BZ$98:BZ$128,$D814,CB$98:CB$128)</f>
        <v>0</v>
      </c>
      <c r="BZ814" s="9"/>
      <c r="CA814" s="10"/>
      <c r="CB814" s="11"/>
      <c r="CC814" s="6">
        <f>SUMIF(CD$98:CD$128,$D814,CF$98:CF$128)</f>
        <v>0</v>
      </c>
      <c r="CD814" s="9"/>
      <c r="CE814" s="10"/>
      <c r="CF814" s="11"/>
      <c r="CG814" s="6">
        <f>SUMIF(CH$98:CH$128,$D814,CJ$98:CJ$128)</f>
        <v>0</v>
      </c>
      <c r="CH814" s="9"/>
      <c r="CI814" s="10"/>
      <c r="CJ814" s="11"/>
      <c r="CK814" s="6">
        <f>SUMIF(CL$98:CL$128,$D814,CN$98:CN$128)</f>
        <v>0</v>
      </c>
      <c r="CL814" s="9"/>
      <c r="CM814" s="10"/>
      <c r="CN814" s="11"/>
      <c r="CO814" s="6">
        <f>SUMIF(CP$98:CP$128,$D814,CR$98:CR$128)</f>
        <v>0</v>
      </c>
      <c r="CP814" s="9"/>
      <c r="CQ814" s="10"/>
      <c r="CR814" s="11"/>
      <c r="CS814" s="6">
        <f>SUMIF(CT$98:CT$128,$D814,CV$98:CV$128)</f>
        <v>0</v>
      </c>
      <c r="CT814" s="9"/>
      <c r="CU814" s="10"/>
      <c r="CV814" s="11"/>
      <c r="CW814" s="6">
        <f>SUMIF(CX$98:CX$128,$D814,CZ$98:CZ$128)</f>
        <v>0</v>
      </c>
      <c r="CX814" s="9"/>
      <c r="CY814" s="10"/>
      <c r="CZ814" s="11"/>
      <c r="DA814" s="6">
        <f>SUMIF(DB$98:DB$128,$D814,DD$98:DD$128)</f>
        <v>0</v>
      </c>
      <c r="DB814" s="9"/>
      <c r="DC814" s="10"/>
      <c r="DD814" s="11"/>
      <c r="DE814" s="6">
        <f>SUMIF(DF$98:DF$128,$D814,DH$98:DH$128)</f>
        <v>0</v>
      </c>
      <c r="DF814" s="9"/>
      <c r="DG814" s="10"/>
      <c r="DH814" s="11"/>
      <c r="DI814" s="6">
        <f>SUMIF(DJ$98:DJ$128,$D814,DL$98:DL$128)</f>
        <v>0</v>
      </c>
      <c r="DJ814" s="9"/>
      <c r="DK814" s="10"/>
      <c r="DL814" s="11"/>
      <c r="DM814" s="6">
        <f>SUMIF(DN$98:DN$128,$D814,DP$98:DP$128)</f>
        <v>0</v>
      </c>
      <c r="DN814" s="9"/>
      <c r="DO814" s="10"/>
      <c r="DP814" s="11"/>
      <c r="DQ814" s="6">
        <f>SUMIF(DR$98:DR$128,$D814,DT$98:DT$128)</f>
        <v>0</v>
      </c>
      <c r="DR814" s="9"/>
      <c r="DS814" s="10"/>
      <c r="DT814" s="11"/>
      <c r="DU814" s="6">
        <f>SUMIF(DV$98:DV$128,$D814,DX$98:DX$128)</f>
        <v>0</v>
      </c>
      <c r="DV814" s="9"/>
      <c r="DW814" s="10"/>
      <c r="DX814" s="11"/>
      <c r="DY814" s="6">
        <f>SUMIF(DZ$98:DZ$128,$D814,EB$98:EB$128)</f>
        <v>0</v>
      </c>
      <c r="DZ814" s="9"/>
      <c r="EA814" s="10"/>
      <c r="EB814" s="11"/>
      <c r="EC814" s="6">
        <f>SUMIF(ED$98:ED$128,$D814,EF$98:EF$128)</f>
        <v>0</v>
      </c>
      <c r="ED814" s="9"/>
      <c r="EE814" s="10"/>
      <c r="EF814" s="11"/>
      <c r="EG814" s="6">
        <f>SUMIF(EH$98:EH$128,$D814,EJ$98:EJ$128)</f>
        <v>0</v>
      </c>
      <c r="EH814" s="9"/>
      <c r="EI814" s="10"/>
      <c r="EJ814" s="11"/>
      <c r="EK814" s="6">
        <f>SUMIF(EL$98:EL$128,$D814,EN$98:EN$128)</f>
        <v>0</v>
      </c>
      <c r="EL814" s="9"/>
      <c r="EM814" s="10"/>
      <c r="EN814" s="11"/>
      <c r="EO814" s="6">
        <f>SUMIF(EP$98:EP$128,$D814,ER$98:ER$128)</f>
        <v>0</v>
      </c>
      <c r="EP814" s="9"/>
      <c r="EQ814" s="10"/>
      <c r="ER814" s="11"/>
      <c r="ES814" s="6">
        <f>SUMIF(ET$98:ET$128,$D814,EV$98:EV$128)</f>
        <v>0</v>
      </c>
      <c r="ET814" s="9"/>
      <c r="EU814" s="10"/>
      <c r="EV814" s="11"/>
      <c r="EW814" s="6">
        <f>SUMIF(EX$98:EX$128,$D814,EZ$98:EZ$128)</f>
        <v>0</v>
      </c>
      <c r="EX814" s="9"/>
      <c r="EY814" s="10"/>
      <c r="EZ814" s="11"/>
      <c r="FA814" s="6">
        <f>SUMIF(FB$98:FB$128,$D814,FD$98:FD$128)</f>
        <v>0</v>
      </c>
      <c r="FB814" s="9"/>
      <c r="FC814" s="10"/>
      <c r="FD814" s="11"/>
      <c r="FE814" s="6">
        <f>SUMIF(FF$98:FF$128,$D814,FH$98:FH$128)</f>
        <v>0</v>
      </c>
      <c r="FF814" s="9"/>
      <c r="FG814" s="10"/>
      <c r="FH814" s="11"/>
      <c r="FI814" s="6">
        <f>SUMIF(FJ$98:FJ$128,$D814,FL$98:FL$128)</f>
        <v>0</v>
      </c>
      <c r="FJ814" s="9"/>
      <c r="FK814" s="10"/>
      <c r="FL814" s="11"/>
      <c r="FM814" s="6">
        <f>SUMIF(FN$98:FN$128,$D814,FP$98:FP$128)</f>
        <v>0</v>
      </c>
      <c r="FN814" s="9"/>
      <c r="FO814" s="10"/>
      <c r="FP814" s="11"/>
      <c r="FQ814" s="6">
        <f>SUMIF(FR$98:FR$128,$D814,FT$98:FT$128)</f>
        <v>0</v>
      </c>
      <c r="FR814" s="9"/>
      <c r="FS814" s="10"/>
      <c r="FT814" s="11"/>
      <c r="FU814" s="6">
        <f>SUMIF(FV$98:FV$128,$D814,FX$98:FX$128)</f>
        <v>0</v>
      </c>
      <c r="FV814" s="9"/>
      <c r="FW814" s="10"/>
      <c r="FX814" s="11"/>
      <c r="FY814" s="6">
        <f>SUMIF(FZ$98:FZ$128,$D814,GB$98:GB$128)</f>
        <v>0</v>
      </c>
      <c r="FZ814" s="9"/>
      <c r="GA814" s="10"/>
      <c r="GB814" s="11"/>
      <c r="GC814" s="6">
        <f>SUMIF(GD$98:GD$128,$D814,GF$98:GF$128)</f>
        <v>0</v>
      </c>
      <c r="GD814" s="9"/>
      <c r="GE814" s="10"/>
      <c r="GF814" s="11"/>
      <c r="GG814" s="6">
        <f>SUMIF(GH$98:GH$128,$D814,GJ$98:GJ$128)</f>
        <v>0</v>
      </c>
      <c r="GH814" s="9"/>
      <c r="GI814" s="10"/>
      <c r="GJ814" s="11"/>
      <c r="GK814" s="6">
        <f>SUMIF(GL$98:GL$128,$D814,GN$98:GN$128)</f>
        <v>0</v>
      </c>
      <c r="GL814" s="9"/>
      <c r="GM814" s="10"/>
      <c r="GN814" s="11"/>
      <c r="GO814" s="6">
        <f>SUMIF(GP$98:GP$128,$D814,GR$98:GR$128)</f>
        <v>0</v>
      </c>
      <c r="GP814" s="9"/>
      <c r="GQ814" s="10"/>
      <c r="GR814" s="11"/>
      <c r="GS814" s="6">
        <f>SUMIF(GT$98:GT$128,$D814,GV$98:GV$128)</f>
        <v>0</v>
      </c>
      <c r="GT814" s="9"/>
      <c r="GU814" s="10"/>
      <c r="GV814" s="20"/>
      <c r="GW814" s="19">
        <f t="shared" si="18"/>
        <v>0</v>
      </c>
      <c r="GX814" s="472"/>
      <c r="GY814" s="473"/>
    </row>
    <row r="815" spans="1:207" ht="30.75" customHeight="1">
      <c r="A815" s="210" t="s">
        <v>79</v>
      </c>
      <c r="B815" s="496"/>
      <c r="C815" s="177" t="s">
        <v>355</v>
      </c>
      <c r="D815" s="194" t="s">
        <v>356</v>
      </c>
      <c r="E815" s="206">
        <f>SUMIF(F$129:F$159,$D815,H$129:H$159)</f>
        <v>0</v>
      </c>
      <c r="F815" s="9"/>
      <c r="G815" s="10"/>
      <c r="H815" s="11"/>
      <c r="I815" s="6">
        <f>SUMIF(J$129:J$159,$D815,L$129:L$159)</f>
        <v>0</v>
      </c>
      <c r="J815" s="9"/>
      <c r="K815" s="10"/>
      <c r="L815" s="11"/>
      <c r="M815" s="6">
        <f>SUMIF(N$129:N$159,$D815,P$129:P$159)</f>
        <v>0</v>
      </c>
      <c r="N815" s="9"/>
      <c r="O815" s="10"/>
      <c r="P815" s="11"/>
      <c r="Q815" s="6">
        <f>SUMIF(R$129:R$159,$D815,T$129:T$159)</f>
        <v>0</v>
      </c>
      <c r="R815" s="9"/>
      <c r="S815" s="10"/>
      <c r="T815" s="11"/>
      <c r="U815" s="6">
        <f>SUMIF(V$129:V$159,$D815,X$129:X$159)</f>
        <v>0</v>
      </c>
      <c r="V815" s="9"/>
      <c r="W815" s="10"/>
      <c r="X815" s="11"/>
      <c r="Y815" s="6">
        <f>SUMIF(Z$129:Z$159,$D815,AB$129:AB$159)</f>
        <v>0</v>
      </c>
      <c r="Z815" s="9"/>
      <c r="AA815" s="10"/>
      <c r="AB815" s="11"/>
      <c r="AC815" s="6">
        <f>SUMIF(AD$129:AD$159,$D815,AF$129:AF$159)</f>
        <v>0</v>
      </c>
      <c r="AD815" s="9"/>
      <c r="AE815" s="10"/>
      <c r="AF815" s="11"/>
      <c r="AG815" s="6">
        <f>SUMIF(AH$129:AH$159,$D815,AJ$129:AJ$159)</f>
        <v>0</v>
      </c>
      <c r="AH815" s="9"/>
      <c r="AI815" s="10"/>
      <c r="AJ815" s="11"/>
      <c r="AK815" s="6">
        <f>SUMIF(AL$129:AL$159,$D815,AN$129:AN$159)</f>
        <v>0</v>
      </c>
      <c r="AL815" s="9"/>
      <c r="AM815" s="10"/>
      <c r="AN815" s="11"/>
      <c r="AO815" s="6">
        <f>SUMIF(AP$129:AP$159,$D815,AR$129:AR$159)</f>
        <v>0</v>
      </c>
      <c r="AP815" s="9"/>
      <c r="AQ815" s="10"/>
      <c r="AR815" s="11"/>
      <c r="AS815" s="6">
        <f>SUMIF(AT$129:AT$159,$D815,AV$129:AV$159)</f>
        <v>0</v>
      </c>
      <c r="AT815" s="9"/>
      <c r="AU815" s="10"/>
      <c r="AV815" s="11"/>
      <c r="AW815" s="6">
        <f>SUMIF(AX$129:AX$159,$D815,AZ$129:AZ$159)</f>
        <v>0</v>
      </c>
      <c r="AX815" s="9"/>
      <c r="AY815" s="10"/>
      <c r="AZ815" s="11"/>
      <c r="BA815" s="6">
        <f>SUMIF(BB$129:BB$159,$D815,BD$129:BD$159)</f>
        <v>0</v>
      </c>
      <c r="BB815" s="9"/>
      <c r="BC815" s="10"/>
      <c r="BD815" s="11"/>
      <c r="BE815" s="6">
        <f>SUMIF(BF$129:BF$159,$D815,BH$129:BH$159)</f>
        <v>0</v>
      </c>
      <c r="BF815" s="9"/>
      <c r="BG815" s="10"/>
      <c r="BH815" s="11"/>
      <c r="BI815" s="6">
        <f>SUMIF(BJ$129:BJ$159,$D815,BL$129:BL$159)</f>
        <v>0</v>
      </c>
      <c r="BJ815" s="9"/>
      <c r="BK815" s="10"/>
      <c r="BL815" s="11"/>
      <c r="BM815" s="6">
        <f>SUMIF(BN$129:BN$159,$D815,BP$129:BP$159)</f>
        <v>0</v>
      </c>
      <c r="BN815" s="9"/>
      <c r="BO815" s="10"/>
      <c r="BP815" s="11"/>
      <c r="BQ815" s="6">
        <f>SUMIF(BR$129:BR$159,$D815,BT$129:BT$159)</f>
        <v>0</v>
      </c>
      <c r="BR815" s="9"/>
      <c r="BS815" s="10"/>
      <c r="BT815" s="11"/>
      <c r="BU815" s="6">
        <f>SUMIF(BV$129:BV$159,$D815,BX$129:BX$159)</f>
        <v>0</v>
      </c>
      <c r="BV815" s="9"/>
      <c r="BW815" s="10"/>
      <c r="BX815" s="11"/>
      <c r="BY815" s="6">
        <f>SUMIF(BZ$129:BZ$159,$D815,CB$129:CB$159)</f>
        <v>0</v>
      </c>
      <c r="BZ815" s="9"/>
      <c r="CA815" s="10"/>
      <c r="CB815" s="11"/>
      <c r="CC815" s="6">
        <f>SUMIF(CD$129:CD$159,$D815,CF$129:CF$159)</f>
        <v>0</v>
      </c>
      <c r="CD815" s="9"/>
      <c r="CE815" s="10"/>
      <c r="CF815" s="11"/>
      <c r="CG815" s="6">
        <f>SUMIF(CH$129:CH$159,$D815,CJ$129:CJ$159)</f>
        <v>0</v>
      </c>
      <c r="CH815" s="9"/>
      <c r="CI815" s="10"/>
      <c r="CJ815" s="11"/>
      <c r="CK815" s="6">
        <f>SUMIF(CL$129:CL$159,$D815,CN$129:CN$159)</f>
        <v>0</v>
      </c>
      <c r="CL815" s="9"/>
      <c r="CM815" s="10"/>
      <c r="CN815" s="11"/>
      <c r="CO815" s="6">
        <f>SUMIF(CP$129:CP$159,$D815,CR$129:CR$159)</f>
        <v>0</v>
      </c>
      <c r="CP815" s="9"/>
      <c r="CQ815" s="10"/>
      <c r="CR815" s="11"/>
      <c r="CS815" s="6">
        <f>SUMIF(CT$129:CT$159,$D815,CV$129:CV$159)</f>
        <v>0</v>
      </c>
      <c r="CT815" s="9"/>
      <c r="CU815" s="10"/>
      <c r="CV815" s="11"/>
      <c r="CW815" s="6">
        <f>SUMIF(CX$129:CX$159,$D815,CZ$129:CZ$159)</f>
        <v>0</v>
      </c>
      <c r="CX815" s="9"/>
      <c r="CY815" s="10"/>
      <c r="CZ815" s="11"/>
      <c r="DA815" s="6">
        <f>SUMIF(DB$129:DB$159,$D815,DD$129:DD$159)</f>
        <v>0</v>
      </c>
      <c r="DB815" s="9"/>
      <c r="DC815" s="10"/>
      <c r="DD815" s="11"/>
      <c r="DE815" s="6">
        <f>SUMIF(DF$129:DF$159,$D815,DH$129:DH$159)</f>
        <v>0</v>
      </c>
      <c r="DF815" s="9"/>
      <c r="DG815" s="10"/>
      <c r="DH815" s="11"/>
      <c r="DI815" s="6">
        <f>SUMIF(DJ$129:DJ$159,$D815,DL$129:DL$159)</f>
        <v>0</v>
      </c>
      <c r="DJ815" s="9"/>
      <c r="DK815" s="10"/>
      <c r="DL815" s="11"/>
      <c r="DM815" s="6">
        <f>SUMIF(DN$129:DN$159,$D815,DP$129:DP$159)</f>
        <v>0</v>
      </c>
      <c r="DN815" s="9"/>
      <c r="DO815" s="10"/>
      <c r="DP815" s="11"/>
      <c r="DQ815" s="6">
        <f>SUMIF(DR$129:DR$159,$D815,DT$129:DT$159)</f>
        <v>0</v>
      </c>
      <c r="DR815" s="9"/>
      <c r="DS815" s="10"/>
      <c r="DT815" s="11"/>
      <c r="DU815" s="6">
        <f>SUMIF(DV$129:DV$159,$D815,DX$129:DX$159)</f>
        <v>0</v>
      </c>
      <c r="DV815" s="9"/>
      <c r="DW815" s="10"/>
      <c r="DX815" s="11"/>
      <c r="DY815" s="6">
        <f>SUMIF(DZ$129:DZ$159,$D815,EB$129:EB$159)</f>
        <v>0</v>
      </c>
      <c r="DZ815" s="9"/>
      <c r="EA815" s="10"/>
      <c r="EB815" s="11"/>
      <c r="EC815" s="6">
        <f>SUMIF(ED$129:ED$159,$D815,EF$129:EF$159)</f>
        <v>0</v>
      </c>
      <c r="ED815" s="9"/>
      <c r="EE815" s="10"/>
      <c r="EF815" s="11"/>
      <c r="EG815" s="6">
        <f>SUMIF(EH$129:EH$159,$D815,EJ$129:EJ$159)</f>
        <v>0</v>
      </c>
      <c r="EH815" s="9"/>
      <c r="EI815" s="10"/>
      <c r="EJ815" s="11"/>
      <c r="EK815" s="6">
        <f>SUMIF(EL$129:EL$159,$D815,EN$129:EN$159)</f>
        <v>0</v>
      </c>
      <c r="EL815" s="9"/>
      <c r="EM815" s="10"/>
      <c r="EN815" s="11"/>
      <c r="EO815" s="6">
        <f>SUMIF(EP$129:EP$159,$D815,ER$129:ER$159)</f>
        <v>0</v>
      </c>
      <c r="EP815" s="9"/>
      <c r="EQ815" s="10"/>
      <c r="ER815" s="11"/>
      <c r="ES815" s="6">
        <f>SUMIF(ET$129:ET$159,$D815,EV$129:EV$159)</f>
        <v>0</v>
      </c>
      <c r="ET815" s="9"/>
      <c r="EU815" s="10"/>
      <c r="EV815" s="11"/>
      <c r="EW815" s="6">
        <f>SUMIF(EX$129:EX$159,$D815,EZ$129:EZ$159)</f>
        <v>0</v>
      </c>
      <c r="EX815" s="9"/>
      <c r="EY815" s="10"/>
      <c r="EZ815" s="11"/>
      <c r="FA815" s="6">
        <f>SUMIF(FB$129:FB$159,$D815,FD$129:FD$159)</f>
        <v>0</v>
      </c>
      <c r="FB815" s="9"/>
      <c r="FC815" s="10"/>
      <c r="FD815" s="11"/>
      <c r="FE815" s="6">
        <f>SUMIF(FF$129:FF$159,$D815,FH$129:FH$159)</f>
        <v>0</v>
      </c>
      <c r="FF815" s="9"/>
      <c r="FG815" s="10"/>
      <c r="FH815" s="11"/>
      <c r="FI815" s="6">
        <f>SUMIF(FJ$129:FJ$159,$D815,FL$129:FL$159)</f>
        <v>0</v>
      </c>
      <c r="FJ815" s="9"/>
      <c r="FK815" s="10"/>
      <c r="FL815" s="11"/>
      <c r="FM815" s="6">
        <f>SUMIF(FN$129:FN$159,$D815,FP$129:FP$159)</f>
        <v>0</v>
      </c>
      <c r="FN815" s="9"/>
      <c r="FO815" s="10"/>
      <c r="FP815" s="11"/>
      <c r="FQ815" s="6">
        <f>SUMIF(FR$129:FR$159,$D815,FT$129:FT$159)</f>
        <v>0</v>
      </c>
      <c r="FR815" s="9"/>
      <c r="FS815" s="10"/>
      <c r="FT815" s="11"/>
      <c r="FU815" s="6">
        <f>SUMIF(FV$129:FV$159,$D815,FX$129:FX$159)</f>
        <v>0</v>
      </c>
      <c r="FV815" s="9"/>
      <c r="FW815" s="10"/>
      <c r="FX815" s="11"/>
      <c r="FY815" s="6">
        <f>SUMIF(FZ$129:FZ$159,$D815,GB$129:GB$159)</f>
        <v>0</v>
      </c>
      <c r="FZ815" s="9"/>
      <c r="GA815" s="10"/>
      <c r="GB815" s="11"/>
      <c r="GC815" s="6">
        <f>SUMIF(GD$129:GD$159,$D815,GF$129:GF$159)</f>
        <v>0</v>
      </c>
      <c r="GD815" s="9"/>
      <c r="GE815" s="10"/>
      <c r="GF815" s="11"/>
      <c r="GG815" s="6">
        <f>SUMIF(GH$129:GH$159,$D815,GJ$129:GJ$159)</f>
        <v>0</v>
      </c>
      <c r="GH815" s="9"/>
      <c r="GI815" s="10"/>
      <c r="GJ815" s="11"/>
      <c r="GK815" s="6">
        <f>SUMIF(GL$129:GL$159,$D815,GN$129:GN$159)</f>
        <v>0</v>
      </c>
      <c r="GL815" s="9"/>
      <c r="GM815" s="10"/>
      <c r="GN815" s="11"/>
      <c r="GO815" s="6">
        <f>SUMIF(GP$129:GP$159,$D815,GR$129:GR$159)</f>
        <v>0</v>
      </c>
      <c r="GP815" s="9"/>
      <c r="GQ815" s="10"/>
      <c r="GR815" s="11"/>
      <c r="GS815" s="6">
        <f>SUMIF(GT$129:GT$159,$D815,GV$129:GV$159)</f>
        <v>0</v>
      </c>
      <c r="GT815" s="9"/>
      <c r="GU815" s="10"/>
      <c r="GV815" s="20"/>
      <c r="GW815" s="19">
        <f t="shared" si="18"/>
        <v>0</v>
      </c>
      <c r="GX815" s="472"/>
      <c r="GY815" s="473"/>
    </row>
    <row r="816" spans="1:207" ht="30.75" customHeight="1">
      <c r="A816" s="210" t="s">
        <v>80</v>
      </c>
      <c r="B816" s="496"/>
      <c r="C816" s="177" t="s">
        <v>355</v>
      </c>
      <c r="D816" s="194" t="s">
        <v>356</v>
      </c>
      <c r="E816" s="206">
        <f>SUMIF(F$160:F$190,$D816,H$160:H$190)</f>
        <v>0</v>
      </c>
      <c r="F816" s="9"/>
      <c r="G816" s="10"/>
      <c r="H816" s="11"/>
      <c r="I816" s="6">
        <f>SUMIF(J$160:J$190,$D816,L$160:L$190)</f>
        <v>0</v>
      </c>
      <c r="J816" s="9"/>
      <c r="K816" s="10"/>
      <c r="L816" s="11"/>
      <c r="M816" s="6">
        <f>SUMIF(N$160:N$190,$D816,P$160:P$190)</f>
        <v>0</v>
      </c>
      <c r="N816" s="9"/>
      <c r="O816" s="10"/>
      <c r="P816" s="11"/>
      <c r="Q816" s="6">
        <f>SUMIF(R$160:R$190,$D816,T$160:T$190)</f>
        <v>0</v>
      </c>
      <c r="R816" s="9"/>
      <c r="S816" s="10"/>
      <c r="T816" s="11"/>
      <c r="U816" s="6">
        <f>SUMIF(V$160:V$190,$D816,X$160:X$190)</f>
        <v>0</v>
      </c>
      <c r="V816" s="9"/>
      <c r="W816" s="10"/>
      <c r="X816" s="11"/>
      <c r="Y816" s="6">
        <f>SUMIF(Z$160:Z$190,$D816,AB$160:AB$190)</f>
        <v>0</v>
      </c>
      <c r="Z816" s="9"/>
      <c r="AA816" s="10"/>
      <c r="AB816" s="11"/>
      <c r="AC816" s="6">
        <f>SUMIF(AD$160:AD$190,$D816,AF$160:AF$190)</f>
        <v>0</v>
      </c>
      <c r="AD816" s="9"/>
      <c r="AE816" s="10"/>
      <c r="AF816" s="11"/>
      <c r="AG816" s="6">
        <f>SUMIF(AH$160:AH$190,$D816,AJ$160:AJ$190)</f>
        <v>0</v>
      </c>
      <c r="AH816" s="9"/>
      <c r="AI816" s="10"/>
      <c r="AJ816" s="11"/>
      <c r="AK816" s="6">
        <f>SUMIF(AL$160:AL$190,$D816,AN$160:AN$190)</f>
        <v>0</v>
      </c>
      <c r="AL816" s="9"/>
      <c r="AM816" s="10"/>
      <c r="AN816" s="11"/>
      <c r="AO816" s="6">
        <f>SUMIF(AP$160:AP$190,$D816,AR$160:AR$190)</f>
        <v>0</v>
      </c>
      <c r="AP816" s="9"/>
      <c r="AQ816" s="10"/>
      <c r="AR816" s="11"/>
      <c r="AS816" s="6">
        <f>SUMIF(AT$160:AT$190,$D816,AV$160:AV$190)</f>
        <v>0</v>
      </c>
      <c r="AT816" s="9"/>
      <c r="AU816" s="10"/>
      <c r="AV816" s="11"/>
      <c r="AW816" s="6">
        <f>SUMIF(AX$160:AX$190,$D816,AZ$160:AZ$190)</f>
        <v>0</v>
      </c>
      <c r="AX816" s="9"/>
      <c r="AY816" s="10"/>
      <c r="AZ816" s="11"/>
      <c r="BA816" s="6">
        <f>SUMIF(BB$160:BB$190,$D816,BD$160:BD$190)</f>
        <v>0</v>
      </c>
      <c r="BB816" s="9"/>
      <c r="BC816" s="10"/>
      <c r="BD816" s="11"/>
      <c r="BE816" s="6">
        <f>SUMIF(BF$160:BF$190,$D816,BH$160:BH$190)</f>
        <v>0</v>
      </c>
      <c r="BF816" s="9"/>
      <c r="BG816" s="10"/>
      <c r="BH816" s="11"/>
      <c r="BI816" s="6">
        <f>SUMIF(BJ$160:BJ$190,$D816,BL$160:BL$190)</f>
        <v>0</v>
      </c>
      <c r="BJ816" s="9"/>
      <c r="BK816" s="10"/>
      <c r="BL816" s="11"/>
      <c r="BM816" s="6">
        <f>SUMIF(BN$160:BN$190,$D816,BP$160:BP$190)</f>
        <v>0</v>
      </c>
      <c r="BN816" s="9"/>
      <c r="BO816" s="10"/>
      <c r="BP816" s="11"/>
      <c r="BQ816" s="6">
        <f>SUMIF(BR$160:BR$190,$D816,BT$160:BT$190)</f>
        <v>0</v>
      </c>
      <c r="BR816" s="9"/>
      <c r="BS816" s="10"/>
      <c r="BT816" s="11"/>
      <c r="BU816" s="6">
        <f>SUMIF(BV$160:BV$190,$D816,BX$160:BX$190)</f>
        <v>0</v>
      </c>
      <c r="BV816" s="9"/>
      <c r="BW816" s="10"/>
      <c r="BX816" s="11"/>
      <c r="BY816" s="6">
        <f>SUMIF(BZ$160:BZ$190,$D816,CB$160:CB$190)</f>
        <v>0</v>
      </c>
      <c r="BZ816" s="9"/>
      <c r="CA816" s="10"/>
      <c r="CB816" s="11"/>
      <c r="CC816" s="6">
        <f>SUMIF(CD$160:CD$190,$D816,CF$160:CF$190)</f>
        <v>0</v>
      </c>
      <c r="CD816" s="9"/>
      <c r="CE816" s="10"/>
      <c r="CF816" s="11"/>
      <c r="CG816" s="6">
        <f>SUMIF(CH$160:CH$190,$D816,CJ$160:CJ$190)</f>
        <v>0</v>
      </c>
      <c r="CH816" s="9"/>
      <c r="CI816" s="10"/>
      <c r="CJ816" s="11"/>
      <c r="CK816" s="6">
        <f>SUMIF(CL$160:CL$190,$D816,CN$160:CN$190)</f>
        <v>0</v>
      </c>
      <c r="CL816" s="9"/>
      <c r="CM816" s="10"/>
      <c r="CN816" s="11"/>
      <c r="CO816" s="6">
        <f>SUMIF(CP$160:CP$190,$D816,CR$160:CR$190)</f>
        <v>0</v>
      </c>
      <c r="CP816" s="9"/>
      <c r="CQ816" s="10"/>
      <c r="CR816" s="11"/>
      <c r="CS816" s="6">
        <f>SUMIF(CT$160:CT$190,$D816,CV$160:CV$190)</f>
        <v>0</v>
      </c>
      <c r="CT816" s="9"/>
      <c r="CU816" s="10"/>
      <c r="CV816" s="11"/>
      <c r="CW816" s="6">
        <f>SUMIF(CX$160:CX$190,$D816,CZ$160:CZ$190)</f>
        <v>0</v>
      </c>
      <c r="CX816" s="9"/>
      <c r="CY816" s="10"/>
      <c r="CZ816" s="11"/>
      <c r="DA816" s="6">
        <f>SUMIF(DB$160:DB$190,$D816,DD$160:DD$190)</f>
        <v>0</v>
      </c>
      <c r="DB816" s="9"/>
      <c r="DC816" s="10"/>
      <c r="DD816" s="11"/>
      <c r="DE816" s="6">
        <f>SUMIF(DF$160:DF$190,$D816,DH$160:DH$190)</f>
        <v>0</v>
      </c>
      <c r="DF816" s="9"/>
      <c r="DG816" s="10"/>
      <c r="DH816" s="11"/>
      <c r="DI816" s="6">
        <f>SUMIF(DJ$160:DJ$190,$D816,DL$160:DL$190)</f>
        <v>0</v>
      </c>
      <c r="DJ816" s="9"/>
      <c r="DK816" s="10"/>
      <c r="DL816" s="11"/>
      <c r="DM816" s="6">
        <f>SUMIF(DN$160:DN$190,$D816,DP$160:DP$190)</f>
        <v>0</v>
      </c>
      <c r="DN816" s="9"/>
      <c r="DO816" s="10"/>
      <c r="DP816" s="11"/>
      <c r="DQ816" s="6">
        <f>SUMIF(DR$160:DR$190,$D816,DT$160:DT$190)</f>
        <v>0</v>
      </c>
      <c r="DR816" s="9"/>
      <c r="DS816" s="10"/>
      <c r="DT816" s="11"/>
      <c r="DU816" s="6">
        <f>SUMIF(DV$160:DV$190,$D816,DX$160:DX$190)</f>
        <v>0</v>
      </c>
      <c r="DV816" s="9"/>
      <c r="DW816" s="10"/>
      <c r="DX816" s="11"/>
      <c r="DY816" s="6">
        <f>SUMIF(DZ$160:DZ$190,$D816,EB$160:EB$190)</f>
        <v>0</v>
      </c>
      <c r="DZ816" s="9"/>
      <c r="EA816" s="10"/>
      <c r="EB816" s="11"/>
      <c r="EC816" s="6">
        <f>SUMIF(ED$160:ED$190,$D816,EF$160:EF$190)</f>
        <v>0</v>
      </c>
      <c r="ED816" s="9"/>
      <c r="EE816" s="10"/>
      <c r="EF816" s="11"/>
      <c r="EG816" s="6">
        <f>SUMIF(EH$160:EH$190,$D816,EJ$160:EJ$190)</f>
        <v>0</v>
      </c>
      <c r="EH816" s="9"/>
      <c r="EI816" s="10"/>
      <c r="EJ816" s="11"/>
      <c r="EK816" s="6">
        <f>SUMIF(EL$160:EL$190,$D816,EN$160:EN$190)</f>
        <v>0</v>
      </c>
      <c r="EL816" s="9"/>
      <c r="EM816" s="10"/>
      <c r="EN816" s="11"/>
      <c r="EO816" s="6">
        <f>SUMIF(EP$160:EP$190,$D816,ER$160:ER$190)</f>
        <v>0</v>
      </c>
      <c r="EP816" s="9"/>
      <c r="EQ816" s="10"/>
      <c r="ER816" s="11"/>
      <c r="ES816" s="6">
        <f>SUMIF(ET$160:ET$190,$D816,EV$160:EV$190)</f>
        <v>0</v>
      </c>
      <c r="ET816" s="9"/>
      <c r="EU816" s="10"/>
      <c r="EV816" s="11"/>
      <c r="EW816" s="6">
        <f>SUMIF(EX$160:EX$190,$D816,EZ$160:EZ$190)</f>
        <v>0</v>
      </c>
      <c r="EX816" s="9"/>
      <c r="EY816" s="10"/>
      <c r="EZ816" s="11"/>
      <c r="FA816" s="6">
        <f>SUMIF(FB$160:FB$190,$D816,FD$160:FD$190)</f>
        <v>0</v>
      </c>
      <c r="FB816" s="9"/>
      <c r="FC816" s="10"/>
      <c r="FD816" s="11"/>
      <c r="FE816" s="6">
        <f>SUMIF(FF$160:FF$190,$D816,FH$160:FH$190)</f>
        <v>0</v>
      </c>
      <c r="FF816" s="9"/>
      <c r="FG816" s="10"/>
      <c r="FH816" s="11"/>
      <c r="FI816" s="6">
        <f>SUMIF(FJ$160:FJ$190,$D816,FL$160:FL$190)</f>
        <v>0</v>
      </c>
      <c r="FJ816" s="9"/>
      <c r="FK816" s="10"/>
      <c r="FL816" s="11"/>
      <c r="FM816" s="6">
        <f>SUMIF(FN$160:FN$190,$D816,FP$160:FP$190)</f>
        <v>0</v>
      </c>
      <c r="FN816" s="9"/>
      <c r="FO816" s="10"/>
      <c r="FP816" s="11"/>
      <c r="FQ816" s="6">
        <f>SUMIF(FR$160:FR$190,$D816,FT$160:FT$190)</f>
        <v>0</v>
      </c>
      <c r="FR816" s="9"/>
      <c r="FS816" s="10"/>
      <c r="FT816" s="11"/>
      <c r="FU816" s="6">
        <f>SUMIF(FV$160:FV$190,$D816,FX$160:FX$190)</f>
        <v>0</v>
      </c>
      <c r="FV816" s="9"/>
      <c r="FW816" s="10"/>
      <c r="FX816" s="11"/>
      <c r="FY816" s="6">
        <f>SUMIF(FZ$160:FZ$190,$D816,GB$160:GB$190)</f>
        <v>0</v>
      </c>
      <c r="FZ816" s="9"/>
      <c r="GA816" s="10"/>
      <c r="GB816" s="11"/>
      <c r="GC816" s="6">
        <f>SUMIF(GD$160:GD$190,$D816,GF$160:GF$190)</f>
        <v>0</v>
      </c>
      <c r="GD816" s="9"/>
      <c r="GE816" s="10"/>
      <c r="GF816" s="11"/>
      <c r="GG816" s="6">
        <f>SUMIF(GH$160:GH$190,$D816,GJ$160:GJ$190)</f>
        <v>0</v>
      </c>
      <c r="GH816" s="9"/>
      <c r="GI816" s="10"/>
      <c r="GJ816" s="11"/>
      <c r="GK816" s="6">
        <f>SUMIF(GL$160:GL$190,$D816,GN$160:GN$190)</f>
        <v>0</v>
      </c>
      <c r="GL816" s="9"/>
      <c r="GM816" s="10"/>
      <c r="GN816" s="11"/>
      <c r="GO816" s="6">
        <f>SUMIF(GP$160:GP$190,$D816,GR$160:GR$190)</f>
        <v>0</v>
      </c>
      <c r="GP816" s="9"/>
      <c r="GQ816" s="10"/>
      <c r="GR816" s="11"/>
      <c r="GS816" s="6">
        <f>SUMIF(GT$160:GT$190,$D816,GV$160:GV$190)</f>
        <v>0</v>
      </c>
      <c r="GT816" s="9"/>
      <c r="GU816" s="10"/>
      <c r="GV816" s="20"/>
      <c r="GW816" s="19">
        <f t="shared" si="18"/>
        <v>0</v>
      </c>
      <c r="GX816" s="472"/>
      <c r="GY816" s="473"/>
    </row>
    <row r="817" spans="1:207" ht="30.75" customHeight="1">
      <c r="A817" s="210" t="s">
        <v>81</v>
      </c>
      <c r="B817" s="496"/>
      <c r="C817" s="177" t="s">
        <v>355</v>
      </c>
      <c r="D817" s="194" t="s">
        <v>356</v>
      </c>
      <c r="E817" s="206">
        <f>SUMIF(F$191:F$221,$D817,H$191:H$221)</f>
        <v>0</v>
      </c>
      <c r="F817" s="9"/>
      <c r="G817" s="10"/>
      <c r="H817" s="11"/>
      <c r="I817" s="6">
        <f>SUMIF(J$191:J$221,$D817,L$191:L$221)</f>
        <v>0</v>
      </c>
      <c r="J817" s="9"/>
      <c r="K817" s="10"/>
      <c r="L817" s="11"/>
      <c r="M817" s="6">
        <f>SUMIF(N$191:N$221,$D817,P$191:P$221)</f>
        <v>0</v>
      </c>
      <c r="N817" s="9"/>
      <c r="O817" s="10"/>
      <c r="P817" s="11"/>
      <c r="Q817" s="6">
        <f>SUMIF(R$191:R$221,$D817,T$191:T$221)</f>
        <v>0</v>
      </c>
      <c r="R817" s="9"/>
      <c r="S817" s="10"/>
      <c r="T817" s="11"/>
      <c r="U817" s="6">
        <f>SUMIF(V$191:V$221,$D817,X$191:X$221)</f>
        <v>0</v>
      </c>
      <c r="V817" s="9"/>
      <c r="W817" s="10"/>
      <c r="X817" s="11"/>
      <c r="Y817" s="6">
        <f>SUMIF(Z$191:Z$221,$D817,AB$191:AB$221)</f>
        <v>0</v>
      </c>
      <c r="Z817" s="9"/>
      <c r="AA817" s="10"/>
      <c r="AB817" s="11"/>
      <c r="AC817" s="6">
        <f>SUMIF(AD$191:AD$221,$D817,AF$191:AF$221)</f>
        <v>0</v>
      </c>
      <c r="AD817" s="9"/>
      <c r="AE817" s="10"/>
      <c r="AF817" s="11"/>
      <c r="AG817" s="6">
        <f>SUMIF(AH$191:AH$221,$D817,AJ$191:AJ$221)</f>
        <v>0</v>
      </c>
      <c r="AH817" s="9"/>
      <c r="AI817" s="10"/>
      <c r="AJ817" s="11"/>
      <c r="AK817" s="6">
        <f>SUMIF(AL$191:AL$221,$D817,AN$191:AN$221)</f>
        <v>0</v>
      </c>
      <c r="AL817" s="9"/>
      <c r="AM817" s="10"/>
      <c r="AN817" s="11"/>
      <c r="AO817" s="6">
        <f>SUMIF(AP$191:AP$221,$D817,AR$191:AR$221)</f>
        <v>0</v>
      </c>
      <c r="AP817" s="9"/>
      <c r="AQ817" s="10"/>
      <c r="AR817" s="11"/>
      <c r="AS817" s="6">
        <f>SUMIF(AT$191:AT$221,$D817,AV$191:AV$221)</f>
        <v>0</v>
      </c>
      <c r="AT817" s="9"/>
      <c r="AU817" s="10"/>
      <c r="AV817" s="11"/>
      <c r="AW817" s="6">
        <f>SUMIF(AX$191:AX$221,$D817,AZ$191:AZ$221)</f>
        <v>0</v>
      </c>
      <c r="AX817" s="9"/>
      <c r="AY817" s="10"/>
      <c r="AZ817" s="11"/>
      <c r="BA817" s="6">
        <f>SUMIF(BB$191:BB$221,$D817,BD$191:BD$221)</f>
        <v>0</v>
      </c>
      <c r="BB817" s="9"/>
      <c r="BC817" s="10"/>
      <c r="BD817" s="11"/>
      <c r="BE817" s="6">
        <f>SUMIF(BF$191:BF$221,$D817,BH$191:BH$221)</f>
        <v>0</v>
      </c>
      <c r="BF817" s="9"/>
      <c r="BG817" s="10"/>
      <c r="BH817" s="11"/>
      <c r="BI817" s="6">
        <f>SUMIF(BJ$191:BJ$221,$D817,BL$191:BL$221)</f>
        <v>0</v>
      </c>
      <c r="BJ817" s="9"/>
      <c r="BK817" s="10"/>
      <c r="BL817" s="11"/>
      <c r="BM817" s="6">
        <f>SUMIF(BN$191:BN$221,$D817,BP$191:BP$221)</f>
        <v>0</v>
      </c>
      <c r="BN817" s="9"/>
      <c r="BO817" s="10"/>
      <c r="BP817" s="11"/>
      <c r="BQ817" s="6">
        <f>SUMIF(BR$191:BR$221,$D817,BT$191:BT$221)</f>
        <v>0</v>
      </c>
      <c r="BR817" s="9"/>
      <c r="BS817" s="10"/>
      <c r="BT817" s="11"/>
      <c r="BU817" s="6">
        <f>SUMIF(BV$191:BV$221,$D817,BX$191:BX$221)</f>
        <v>0</v>
      </c>
      <c r="BV817" s="9"/>
      <c r="BW817" s="10"/>
      <c r="BX817" s="11"/>
      <c r="BY817" s="6">
        <f>SUMIF(BZ$191:BZ$221,$D817,CB$191:CB$221)</f>
        <v>0</v>
      </c>
      <c r="BZ817" s="9"/>
      <c r="CA817" s="10"/>
      <c r="CB817" s="11"/>
      <c r="CC817" s="6">
        <f>SUMIF(CD$191:CD$221,$D817,CF$191:CF$221)</f>
        <v>0</v>
      </c>
      <c r="CD817" s="9"/>
      <c r="CE817" s="10"/>
      <c r="CF817" s="11"/>
      <c r="CG817" s="6">
        <f>SUMIF(CH$191:CH$221,$D817,CJ$191:CJ$221)</f>
        <v>0</v>
      </c>
      <c r="CH817" s="9"/>
      <c r="CI817" s="10"/>
      <c r="CJ817" s="11"/>
      <c r="CK817" s="6">
        <f>SUMIF(CL$191:CL$221,$D817,CN$191:CN$221)</f>
        <v>0</v>
      </c>
      <c r="CL817" s="9"/>
      <c r="CM817" s="10"/>
      <c r="CN817" s="11"/>
      <c r="CO817" s="6">
        <f>SUMIF(CP$191:CP$221,$D817,CR$191:CR$221)</f>
        <v>0</v>
      </c>
      <c r="CP817" s="9"/>
      <c r="CQ817" s="10"/>
      <c r="CR817" s="11"/>
      <c r="CS817" s="6">
        <f>SUMIF(CT$191:CT$221,$D817,CV$191:CV$221)</f>
        <v>0</v>
      </c>
      <c r="CT817" s="9"/>
      <c r="CU817" s="10"/>
      <c r="CV817" s="11"/>
      <c r="CW817" s="6">
        <f>SUMIF(CX$191:CX$221,$D817,CZ$191:CZ$221)</f>
        <v>0</v>
      </c>
      <c r="CX817" s="9"/>
      <c r="CY817" s="10"/>
      <c r="CZ817" s="11"/>
      <c r="DA817" s="6">
        <f>SUMIF(DB$191:DB$221,$D817,DD$191:DD$221)</f>
        <v>0</v>
      </c>
      <c r="DB817" s="9"/>
      <c r="DC817" s="10"/>
      <c r="DD817" s="11"/>
      <c r="DE817" s="6">
        <f>SUMIF(DF$191:DF$221,$D817,DH$191:DH$221)</f>
        <v>0</v>
      </c>
      <c r="DF817" s="9"/>
      <c r="DG817" s="10"/>
      <c r="DH817" s="11"/>
      <c r="DI817" s="6">
        <f>SUMIF(DJ$191:DJ$221,$D817,DL$191:DL$221)</f>
        <v>0</v>
      </c>
      <c r="DJ817" s="9"/>
      <c r="DK817" s="10"/>
      <c r="DL817" s="11"/>
      <c r="DM817" s="6">
        <f>SUMIF(DN$191:DN$221,$D817,DP$191:DP$221)</f>
        <v>0</v>
      </c>
      <c r="DN817" s="9"/>
      <c r="DO817" s="10"/>
      <c r="DP817" s="11"/>
      <c r="DQ817" s="6">
        <f>SUMIF(DR$191:DR$221,$D817,DT$191:DT$221)</f>
        <v>0</v>
      </c>
      <c r="DR817" s="9"/>
      <c r="DS817" s="10"/>
      <c r="DT817" s="11"/>
      <c r="DU817" s="6">
        <f>SUMIF(DV$191:DV$221,$D817,DX$191:DX$221)</f>
        <v>0</v>
      </c>
      <c r="DV817" s="9"/>
      <c r="DW817" s="10"/>
      <c r="DX817" s="11"/>
      <c r="DY817" s="6">
        <f>SUMIF(DZ$191:DZ$221,$D817,EB$191:EB$221)</f>
        <v>0</v>
      </c>
      <c r="DZ817" s="9"/>
      <c r="EA817" s="10"/>
      <c r="EB817" s="11"/>
      <c r="EC817" s="6">
        <f>SUMIF(ED$191:ED$221,$D817,EF$191:EF$221)</f>
        <v>0</v>
      </c>
      <c r="ED817" s="9"/>
      <c r="EE817" s="10"/>
      <c r="EF817" s="11"/>
      <c r="EG817" s="6">
        <f>SUMIF(EH$191:EH$221,$D817,EJ$191:EJ$221)</f>
        <v>0</v>
      </c>
      <c r="EH817" s="9"/>
      <c r="EI817" s="10"/>
      <c r="EJ817" s="11"/>
      <c r="EK817" s="6">
        <f>SUMIF(EL$191:EL$221,$D817,EN$191:EN$221)</f>
        <v>0</v>
      </c>
      <c r="EL817" s="9"/>
      <c r="EM817" s="10"/>
      <c r="EN817" s="11"/>
      <c r="EO817" s="6">
        <f>SUMIF(EP$191:EP$221,$D817,ER$191:ER$221)</f>
        <v>0</v>
      </c>
      <c r="EP817" s="9"/>
      <c r="EQ817" s="10"/>
      <c r="ER817" s="11"/>
      <c r="ES817" s="6">
        <f>SUMIF(ET$191:ET$221,$D817,EV$191:EV$221)</f>
        <v>0</v>
      </c>
      <c r="ET817" s="9"/>
      <c r="EU817" s="10"/>
      <c r="EV817" s="11"/>
      <c r="EW817" s="6">
        <f>SUMIF(EX$191:EX$221,$D817,EZ$191:EZ$221)</f>
        <v>0</v>
      </c>
      <c r="EX817" s="9"/>
      <c r="EY817" s="10"/>
      <c r="EZ817" s="11"/>
      <c r="FA817" s="6">
        <f>SUMIF(FB$191:FB$221,$D817,FD$191:FD$221)</f>
        <v>0</v>
      </c>
      <c r="FB817" s="9"/>
      <c r="FC817" s="10"/>
      <c r="FD817" s="11"/>
      <c r="FE817" s="6">
        <f>SUMIF(FF$191:FF$221,$D817,FH$191:FH$221)</f>
        <v>0</v>
      </c>
      <c r="FF817" s="9"/>
      <c r="FG817" s="10"/>
      <c r="FH817" s="11"/>
      <c r="FI817" s="6">
        <f>SUMIF(FJ$191:FJ$221,$D817,FL$191:FL$221)</f>
        <v>0</v>
      </c>
      <c r="FJ817" s="9"/>
      <c r="FK817" s="10"/>
      <c r="FL817" s="11"/>
      <c r="FM817" s="6">
        <f>SUMIF(FN$191:FN$221,$D817,FP$191:FP$221)</f>
        <v>0</v>
      </c>
      <c r="FN817" s="9"/>
      <c r="FO817" s="10"/>
      <c r="FP817" s="11"/>
      <c r="FQ817" s="6">
        <f>SUMIF(FR$191:FR$221,$D817,FT$191:FT$221)</f>
        <v>0</v>
      </c>
      <c r="FR817" s="9"/>
      <c r="FS817" s="10"/>
      <c r="FT817" s="11"/>
      <c r="FU817" s="6">
        <f>SUMIF(FV$191:FV$221,$D817,FX$191:FX$221)</f>
        <v>0</v>
      </c>
      <c r="FV817" s="9"/>
      <c r="FW817" s="10"/>
      <c r="FX817" s="11"/>
      <c r="FY817" s="6">
        <f>SUMIF(FZ$191:FZ$221,$D817,GB$191:GB$221)</f>
        <v>0</v>
      </c>
      <c r="FZ817" s="9"/>
      <c r="GA817" s="10"/>
      <c r="GB817" s="11"/>
      <c r="GC817" s="6">
        <f>SUMIF(GD$191:GD$221,$D817,GF$191:GF$221)</f>
        <v>0</v>
      </c>
      <c r="GD817" s="9"/>
      <c r="GE817" s="10"/>
      <c r="GF817" s="11"/>
      <c r="GG817" s="6">
        <f>SUMIF(GH$191:GH$221,$D817,GJ$191:GJ$221)</f>
        <v>0</v>
      </c>
      <c r="GH817" s="9"/>
      <c r="GI817" s="10"/>
      <c r="GJ817" s="11"/>
      <c r="GK817" s="6">
        <f>SUMIF(GL$191:GL$221,$D817,GN$191:GN$221)</f>
        <v>0</v>
      </c>
      <c r="GL817" s="9"/>
      <c r="GM817" s="10"/>
      <c r="GN817" s="11"/>
      <c r="GO817" s="6">
        <f>SUMIF(GP$191:GP$221,$D817,GR$191:GR$221)</f>
        <v>0</v>
      </c>
      <c r="GP817" s="9"/>
      <c r="GQ817" s="10"/>
      <c r="GR817" s="11"/>
      <c r="GS817" s="6">
        <f>SUMIF(GT$191:GT$221,$D817,GV$191:GV$221)</f>
        <v>0</v>
      </c>
      <c r="GT817" s="9"/>
      <c r="GU817" s="10"/>
      <c r="GV817" s="20"/>
      <c r="GW817" s="19">
        <f t="shared" si="18"/>
        <v>0</v>
      </c>
      <c r="GX817" s="472"/>
      <c r="GY817" s="473"/>
    </row>
    <row r="818" spans="1:207" ht="30.75" customHeight="1">
      <c r="A818" s="210" t="s">
        <v>82</v>
      </c>
      <c r="B818" s="496"/>
      <c r="C818" s="177" t="s">
        <v>355</v>
      </c>
      <c r="D818" s="194" t="s">
        <v>356</v>
      </c>
      <c r="E818" s="206">
        <f>SUMIF(F$222:F$252,$D818,H$222:H$252)</f>
        <v>0</v>
      </c>
      <c r="F818" s="9"/>
      <c r="G818" s="10"/>
      <c r="H818" s="11"/>
      <c r="I818" s="6">
        <f>SUMIF(J$222:J$252,$D818,L$222:L$252)</f>
        <v>0</v>
      </c>
      <c r="J818" s="9"/>
      <c r="K818" s="10"/>
      <c r="L818" s="11"/>
      <c r="M818" s="6">
        <f>SUMIF(N$222:N$252,$D818,P$222:P$252)</f>
        <v>0</v>
      </c>
      <c r="N818" s="9"/>
      <c r="O818" s="10"/>
      <c r="P818" s="11"/>
      <c r="Q818" s="6">
        <f>SUMIF(R$222:R$252,$D818,T$222:T$252)</f>
        <v>0</v>
      </c>
      <c r="R818" s="9"/>
      <c r="S818" s="10"/>
      <c r="T818" s="11"/>
      <c r="U818" s="6">
        <f>SUMIF(V$222:V$252,$D818,X$222:X$252)</f>
        <v>0</v>
      </c>
      <c r="V818" s="9"/>
      <c r="W818" s="10"/>
      <c r="X818" s="11"/>
      <c r="Y818" s="6">
        <f>SUMIF(Z$222:Z$252,$D818,AB$222:AB$252)</f>
        <v>0</v>
      </c>
      <c r="Z818" s="9"/>
      <c r="AA818" s="10"/>
      <c r="AB818" s="11"/>
      <c r="AC818" s="6">
        <f>SUMIF(AD$222:AD$252,$D818,AF$222:AF$252)</f>
        <v>0</v>
      </c>
      <c r="AD818" s="9"/>
      <c r="AE818" s="10"/>
      <c r="AF818" s="11"/>
      <c r="AG818" s="6">
        <f>SUMIF(AH$222:AH$252,$D818,AJ$222:AJ$252)</f>
        <v>0</v>
      </c>
      <c r="AH818" s="9"/>
      <c r="AI818" s="10"/>
      <c r="AJ818" s="11"/>
      <c r="AK818" s="6">
        <f>SUMIF(AL$222:AL$252,$D818,AN$222:AN$252)</f>
        <v>0</v>
      </c>
      <c r="AL818" s="9"/>
      <c r="AM818" s="10"/>
      <c r="AN818" s="11"/>
      <c r="AO818" s="6">
        <f>SUMIF(AP$222:AP$252,$D818,AR$222:AR$252)</f>
        <v>0</v>
      </c>
      <c r="AP818" s="9"/>
      <c r="AQ818" s="10"/>
      <c r="AR818" s="11"/>
      <c r="AS818" s="6">
        <f>SUMIF(AT$222:AT$252,$D818,AV$222:AV$252)</f>
        <v>0</v>
      </c>
      <c r="AT818" s="9"/>
      <c r="AU818" s="10"/>
      <c r="AV818" s="11"/>
      <c r="AW818" s="6">
        <f>SUMIF(AX$222:AX$252,$D818,AZ$222:AZ$252)</f>
        <v>0</v>
      </c>
      <c r="AX818" s="9"/>
      <c r="AY818" s="10"/>
      <c r="AZ818" s="11"/>
      <c r="BA818" s="6">
        <f>SUMIF(BB$222:BB$252,$D818,BD$222:BD$252)</f>
        <v>0</v>
      </c>
      <c r="BB818" s="9"/>
      <c r="BC818" s="10"/>
      <c r="BD818" s="11"/>
      <c r="BE818" s="6">
        <f>SUMIF(BF$222:BF$252,$D818,BH$222:BH$252)</f>
        <v>0</v>
      </c>
      <c r="BF818" s="9"/>
      <c r="BG818" s="10"/>
      <c r="BH818" s="11"/>
      <c r="BI818" s="6">
        <f>SUMIF(BJ$222:BJ$252,$D818,BL$222:BL$252)</f>
        <v>0</v>
      </c>
      <c r="BJ818" s="9"/>
      <c r="BK818" s="10"/>
      <c r="BL818" s="11"/>
      <c r="BM818" s="6">
        <f>SUMIF(BN$222:BN$252,$D818,BP$222:BP$252)</f>
        <v>0</v>
      </c>
      <c r="BN818" s="9"/>
      <c r="BO818" s="10"/>
      <c r="BP818" s="11"/>
      <c r="BQ818" s="6">
        <f>SUMIF(BR$222:BR$252,$D818,BT$222:BT$252)</f>
        <v>0</v>
      </c>
      <c r="BR818" s="9"/>
      <c r="BS818" s="10"/>
      <c r="BT818" s="11"/>
      <c r="BU818" s="6">
        <f>SUMIF(BV$222:BV$252,$D818,BX$222:BX$252)</f>
        <v>0</v>
      </c>
      <c r="BV818" s="9"/>
      <c r="BW818" s="10"/>
      <c r="BX818" s="11"/>
      <c r="BY818" s="6">
        <f>SUMIF(BZ$222:BZ$252,$D818,CB$222:CB$252)</f>
        <v>0</v>
      </c>
      <c r="BZ818" s="9"/>
      <c r="CA818" s="10"/>
      <c r="CB818" s="11"/>
      <c r="CC818" s="6">
        <f>SUMIF(CD$222:CD$252,$D818,CF$222:CF$252)</f>
        <v>0</v>
      </c>
      <c r="CD818" s="9"/>
      <c r="CE818" s="10"/>
      <c r="CF818" s="11"/>
      <c r="CG818" s="6">
        <f>SUMIF(CH$222:CH$252,$D818,CJ$222:CJ$252)</f>
        <v>0</v>
      </c>
      <c r="CH818" s="9"/>
      <c r="CI818" s="10"/>
      <c r="CJ818" s="11"/>
      <c r="CK818" s="6">
        <f>SUMIF(CL$222:CL$252,$D818,CN$222:CN$252)</f>
        <v>0</v>
      </c>
      <c r="CL818" s="9"/>
      <c r="CM818" s="10"/>
      <c r="CN818" s="11"/>
      <c r="CO818" s="6">
        <f>SUMIF(CP$222:CP$252,$D818,CR$222:CR$252)</f>
        <v>0</v>
      </c>
      <c r="CP818" s="9"/>
      <c r="CQ818" s="10"/>
      <c r="CR818" s="11"/>
      <c r="CS818" s="6">
        <f>SUMIF(CT$222:CT$252,$D818,CV$222:CV$252)</f>
        <v>0</v>
      </c>
      <c r="CT818" s="9"/>
      <c r="CU818" s="10"/>
      <c r="CV818" s="11"/>
      <c r="CW818" s="6">
        <f>SUMIF(CX$222:CX$252,$D818,CZ$222:CZ$252)</f>
        <v>0</v>
      </c>
      <c r="CX818" s="9"/>
      <c r="CY818" s="10"/>
      <c r="CZ818" s="11"/>
      <c r="DA818" s="6">
        <f>SUMIF(DB$222:DB$252,$D818,DD$222:DD$252)</f>
        <v>0</v>
      </c>
      <c r="DB818" s="9"/>
      <c r="DC818" s="10"/>
      <c r="DD818" s="11"/>
      <c r="DE818" s="6">
        <f>SUMIF(DF$222:DF$252,$D818,DH$222:DH$252)</f>
        <v>0</v>
      </c>
      <c r="DF818" s="9"/>
      <c r="DG818" s="10"/>
      <c r="DH818" s="11"/>
      <c r="DI818" s="6">
        <f>SUMIF(DJ$222:DJ$252,$D818,DL$222:DL$252)</f>
        <v>0</v>
      </c>
      <c r="DJ818" s="9"/>
      <c r="DK818" s="10"/>
      <c r="DL818" s="11"/>
      <c r="DM818" s="6">
        <f>SUMIF(DN$222:DN$252,$D818,DP$222:DP$252)</f>
        <v>0</v>
      </c>
      <c r="DN818" s="9"/>
      <c r="DO818" s="10"/>
      <c r="DP818" s="11"/>
      <c r="DQ818" s="6">
        <f>SUMIF(DR$222:DR$252,$D818,DT$222:DT$252)</f>
        <v>0</v>
      </c>
      <c r="DR818" s="9"/>
      <c r="DS818" s="10"/>
      <c r="DT818" s="11"/>
      <c r="DU818" s="6">
        <f>SUMIF(DV$222:DV$252,$D818,DX$222:DX$252)</f>
        <v>0</v>
      </c>
      <c r="DV818" s="9"/>
      <c r="DW818" s="10"/>
      <c r="DX818" s="11"/>
      <c r="DY818" s="6">
        <f>SUMIF(DZ$222:DZ$252,$D818,EB$222:EB$252)</f>
        <v>0</v>
      </c>
      <c r="DZ818" s="9"/>
      <c r="EA818" s="10"/>
      <c r="EB818" s="11"/>
      <c r="EC818" s="6">
        <f>SUMIF(ED$222:ED$252,$D818,EF$222:EF$252)</f>
        <v>0</v>
      </c>
      <c r="ED818" s="9"/>
      <c r="EE818" s="10"/>
      <c r="EF818" s="11"/>
      <c r="EG818" s="6">
        <f>SUMIF(EH$222:EH$252,$D818,EJ$222:EJ$252)</f>
        <v>0</v>
      </c>
      <c r="EH818" s="9"/>
      <c r="EI818" s="10"/>
      <c r="EJ818" s="11"/>
      <c r="EK818" s="6">
        <f>SUMIF(EL$222:EL$252,$D818,EN$222:EN$252)</f>
        <v>0</v>
      </c>
      <c r="EL818" s="9"/>
      <c r="EM818" s="10"/>
      <c r="EN818" s="11"/>
      <c r="EO818" s="6">
        <f>SUMIF(EP$222:EP$252,$D818,ER$222:ER$252)</f>
        <v>0</v>
      </c>
      <c r="EP818" s="9"/>
      <c r="EQ818" s="10"/>
      <c r="ER818" s="11"/>
      <c r="ES818" s="6">
        <f>SUMIF(ET$222:ET$252,$D818,EV$222:EV$252)</f>
        <v>0</v>
      </c>
      <c r="ET818" s="9"/>
      <c r="EU818" s="10"/>
      <c r="EV818" s="11"/>
      <c r="EW818" s="6">
        <f>SUMIF(EX$222:EX$252,$D818,EZ$222:EZ$252)</f>
        <v>0</v>
      </c>
      <c r="EX818" s="9"/>
      <c r="EY818" s="10"/>
      <c r="EZ818" s="11"/>
      <c r="FA818" s="6">
        <f>SUMIF(FB$222:FB$252,$D818,FD$222:FD$252)</f>
        <v>0</v>
      </c>
      <c r="FB818" s="9"/>
      <c r="FC818" s="10"/>
      <c r="FD818" s="11"/>
      <c r="FE818" s="6">
        <f>SUMIF(FF$222:FF$252,$D818,FH$222:FH$252)</f>
        <v>0</v>
      </c>
      <c r="FF818" s="9"/>
      <c r="FG818" s="10"/>
      <c r="FH818" s="11"/>
      <c r="FI818" s="6">
        <f>SUMIF(FJ$222:FJ$252,$D818,FL$222:FL$252)</f>
        <v>0</v>
      </c>
      <c r="FJ818" s="9"/>
      <c r="FK818" s="10"/>
      <c r="FL818" s="11"/>
      <c r="FM818" s="6">
        <f>SUMIF(FN$222:FN$252,$D818,FP$222:FP$252)</f>
        <v>0</v>
      </c>
      <c r="FN818" s="9"/>
      <c r="FO818" s="10"/>
      <c r="FP818" s="11"/>
      <c r="FQ818" s="6">
        <f>SUMIF(FR$222:FR$252,$D818,FT$222:FT$252)</f>
        <v>0</v>
      </c>
      <c r="FR818" s="9"/>
      <c r="FS818" s="10"/>
      <c r="FT818" s="11"/>
      <c r="FU818" s="6">
        <f>SUMIF(FV$222:FV$252,$D818,FX$222:FX$252)</f>
        <v>0</v>
      </c>
      <c r="FV818" s="9"/>
      <c r="FW818" s="10"/>
      <c r="FX818" s="11"/>
      <c r="FY818" s="6">
        <f>SUMIF(FZ$222:FZ$252,$D818,GB$222:GB$252)</f>
        <v>0</v>
      </c>
      <c r="FZ818" s="9"/>
      <c r="GA818" s="10"/>
      <c r="GB818" s="11"/>
      <c r="GC818" s="6">
        <f>SUMIF(GD$222:GD$252,$D818,GF$222:GF$252)</f>
        <v>0</v>
      </c>
      <c r="GD818" s="9"/>
      <c r="GE818" s="10"/>
      <c r="GF818" s="11"/>
      <c r="GG818" s="6">
        <f>SUMIF(GH$222:GH$252,$D818,GJ$222:GJ$252)</f>
        <v>0</v>
      </c>
      <c r="GH818" s="9"/>
      <c r="GI818" s="10"/>
      <c r="GJ818" s="11"/>
      <c r="GK818" s="6">
        <f>SUMIF(GL$222:GL$252,$D818,GN$222:GN$252)</f>
        <v>0</v>
      </c>
      <c r="GL818" s="9"/>
      <c r="GM818" s="10"/>
      <c r="GN818" s="11"/>
      <c r="GO818" s="6">
        <f>SUMIF(GP$222:GP$252,$D818,GR$222:GR$252)</f>
        <v>0</v>
      </c>
      <c r="GP818" s="9"/>
      <c r="GQ818" s="10"/>
      <c r="GR818" s="11"/>
      <c r="GS818" s="6">
        <f>SUMIF(GT$222:GT$252,$D818,GV$222:GV$252)</f>
        <v>0</v>
      </c>
      <c r="GT818" s="9"/>
      <c r="GU818" s="10"/>
      <c r="GV818" s="20"/>
      <c r="GW818" s="19">
        <f t="shared" si="18"/>
        <v>0</v>
      </c>
      <c r="GX818" s="472"/>
      <c r="GY818" s="473"/>
    </row>
    <row r="819" spans="1:207" ht="30.75" customHeight="1">
      <c r="A819" s="210" t="s">
        <v>83</v>
      </c>
      <c r="B819" s="496"/>
      <c r="C819" s="177" t="s">
        <v>355</v>
      </c>
      <c r="D819" s="194" t="s">
        <v>356</v>
      </c>
      <c r="E819" s="206">
        <f>SUMIF(F$253:F$283,$D819,H$253:H$283)</f>
        <v>0</v>
      </c>
      <c r="F819" s="9"/>
      <c r="G819" s="10"/>
      <c r="H819" s="11"/>
      <c r="I819" s="6">
        <f>SUMIF(J$253:J$283,$D819,L$253:L$283)</f>
        <v>0</v>
      </c>
      <c r="J819" s="9"/>
      <c r="K819" s="10"/>
      <c r="L819" s="11"/>
      <c r="M819" s="6">
        <f>SUMIF(N$253:N$283,$D819,P$253:P$283)</f>
        <v>0</v>
      </c>
      <c r="N819" s="9"/>
      <c r="O819" s="10"/>
      <c r="P819" s="11"/>
      <c r="Q819" s="6">
        <f>SUMIF(R$253:R$283,$D819,T$253:T$283)</f>
        <v>0</v>
      </c>
      <c r="R819" s="9"/>
      <c r="S819" s="10"/>
      <c r="T819" s="11"/>
      <c r="U819" s="6">
        <f>SUMIF(V$253:V$283,$D819,X$253:X$283)</f>
        <v>0</v>
      </c>
      <c r="V819" s="9"/>
      <c r="W819" s="10"/>
      <c r="X819" s="11"/>
      <c r="Y819" s="6">
        <f>SUMIF(Z$253:Z$283,$D819,AB$253:AB$283)</f>
        <v>0</v>
      </c>
      <c r="Z819" s="9"/>
      <c r="AA819" s="10"/>
      <c r="AB819" s="11"/>
      <c r="AC819" s="6">
        <f>SUMIF(AD$253:AD$283,$D819,AF$253:AF$283)</f>
        <v>0</v>
      </c>
      <c r="AD819" s="9"/>
      <c r="AE819" s="10"/>
      <c r="AF819" s="11"/>
      <c r="AG819" s="6">
        <f>SUMIF(AH$253:AH$283,$D819,AJ$253:AJ$283)</f>
        <v>0</v>
      </c>
      <c r="AH819" s="9"/>
      <c r="AI819" s="10"/>
      <c r="AJ819" s="11"/>
      <c r="AK819" s="6">
        <f>SUMIF(AL$253:AL$283,$D819,AN$253:AN$283)</f>
        <v>0</v>
      </c>
      <c r="AL819" s="9"/>
      <c r="AM819" s="10"/>
      <c r="AN819" s="11"/>
      <c r="AO819" s="6">
        <f>SUMIF(AP$253:AP$283,$D819,AR$253:AR$283)</f>
        <v>0</v>
      </c>
      <c r="AP819" s="9"/>
      <c r="AQ819" s="10"/>
      <c r="AR819" s="11"/>
      <c r="AS819" s="6">
        <f>SUMIF(AT$253:AT$283,$D819,AV$253:AV$283)</f>
        <v>0</v>
      </c>
      <c r="AT819" s="9"/>
      <c r="AU819" s="10"/>
      <c r="AV819" s="11"/>
      <c r="AW819" s="6">
        <f>SUMIF(AX$253:AX$283,$D819,AZ$253:AZ$283)</f>
        <v>0</v>
      </c>
      <c r="AX819" s="9"/>
      <c r="AY819" s="10"/>
      <c r="AZ819" s="11"/>
      <c r="BA819" s="6">
        <f>SUMIF(BB$253:BB$283,$D819,BD$253:BD$283)</f>
        <v>0</v>
      </c>
      <c r="BB819" s="9"/>
      <c r="BC819" s="10"/>
      <c r="BD819" s="11"/>
      <c r="BE819" s="6">
        <f>SUMIF(BF$253:BF$283,$D819,BH$253:BH$283)</f>
        <v>0</v>
      </c>
      <c r="BF819" s="9"/>
      <c r="BG819" s="10"/>
      <c r="BH819" s="11"/>
      <c r="BI819" s="6">
        <f>SUMIF(BJ$253:BJ$283,$D819,BL$253:BL$283)</f>
        <v>0</v>
      </c>
      <c r="BJ819" s="9"/>
      <c r="BK819" s="10"/>
      <c r="BL819" s="11"/>
      <c r="BM819" s="6">
        <f>SUMIF(BN$253:BN$283,$D819,BP$253:BP$283)</f>
        <v>0</v>
      </c>
      <c r="BN819" s="9"/>
      <c r="BO819" s="10"/>
      <c r="BP819" s="11"/>
      <c r="BQ819" s="6">
        <f>SUMIF(BR$253:BR$283,$D819,BT$253:BT$283)</f>
        <v>0</v>
      </c>
      <c r="BR819" s="9"/>
      <c r="BS819" s="10"/>
      <c r="BT819" s="11"/>
      <c r="BU819" s="6">
        <f>SUMIF(BV$253:BV$283,$D819,BX$253:BX$283)</f>
        <v>0</v>
      </c>
      <c r="BV819" s="9"/>
      <c r="BW819" s="10"/>
      <c r="BX819" s="11"/>
      <c r="BY819" s="6">
        <f>SUMIF(BZ$253:BZ$283,$D819,CB$253:CB$283)</f>
        <v>0</v>
      </c>
      <c r="BZ819" s="9"/>
      <c r="CA819" s="10"/>
      <c r="CB819" s="11"/>
      <c r="CC819" s="6">
        <f>SUMIF(CD$253:CD$283,$D819,CF$253:CF$283)</f>
        <v>0</v>
      </c>
      <c r="CD819" s="9"/>
      <c r="CE819" s="10"/>
      <c r="CF819" s="11"/>
      <c r="CG819" s="6">
        <f>SUMIF(CH$253:CH$283,$D819,CJ$253:CJ$283)</f>
        <v>0</v>
      </c>
      <c r="CH819" s="9"/>
      <c r="CI819" s="10"/>
      <c r="CJ819" s="11"/>
      <c r="CK819" s="6">
        <f>SUMIF(CL$253:CL$283,$D819,CN$253:CN$283)</f>
        <v>0</v>
      </c>
      <c r="CL819" s="9"/>
      <c r="CM819" s="10"/>
      <c r="CN819" s="11"/>
      <c r="CO819" s="6">
        <f>SUMIF(CP$253:CP$283,$D819,CR$253:CR$283)</f>
        <v>0</v>
      </c>
      <c r="CP819" s="9"/>
      <c r="CQ819" s="10"/>
      <c r="CR819" s="11"/>
      <c r="CS819" s="6">
        <f>SUMIF(CT$253:CT$283,$D819,CV$253:CV$283)</f>
        <v>0</v>
      </c>
      <c r="CT819" s="9"/>
      <c r="CU819" s="10"/>
      <c r="CV819" s="11"/>
      <c r="CW819" s="6">
        <f>SUMIF(CX$253:CX$283,$D819,CZ$253:CZ$283)</f>
        <v>0</v>
      </c>
      <c r="CX819" s="9"/>
      <c r="CY819" s="10"/>
      <c r="CZ819" s="11"/>
      <c r="DA819" s="6">
        <f>SUMIF(DB$253:DB$283,$D819,DD$253:DD$283)</f>
        <v>0</v>
      </c>
      <c r="DB819" s="9"/>
      <c r="DC819" s="10"/>
      <c r="DD819" s="11"/>
      <c r="DE819" s="6">
        <f>SUMIF(DF$253:DF$283,$D819,DH$253:DH$283)</f>
        <v>0</v>
      </c>
      <c r="DF819" s="9"/>
      <c r="DG819" s="10"/>
      <c r="DH819" s="11"/>
      <c r="DI819" s="6">
        <f>SUMIF(DJ$253:DJ$283,$D819,DL$253:DL$283)</f>
        <v>0</v>
      </c>
      <c r="DJ819" s="9"/>
      <c r="DK819" s="10"/>
      <c r="DL819" s="11"/>
      <c r="DM819" s="6">
        <f>SUMIF(DN$253:DN$283,$D819,DP$253:DP$283)</f>
        <v>0</v>
      </c>
      <c r="DN819" s="9"/>
      <c r="DO819" s="10"/>
      <c r="DP819" s="11"/>
      <c r="DQ819" s="6">
        <f>SUMIF(DR$253:DR$283,$D819,DT$253:DT$283)</f>
        <v>0</v>
      </c>
      <c r="DR819" s="9"/>
      <c r="DS819" s="10"/>
      <c r="DT819" s="11"/>
      <c r="DU819" s="6">
        <f>SUMIF(DV$253:DV$283,$D819,DX$253:DX$283)</f>
        <v>0</v>
      </c>
      <c r="DV819" s="9"/>
      <c r="DW819" s="10"/>
      <c r="DX819" s="11"/>
      <c r="DY819" s="6">
        <f>SUMIF(DZ$253:DZ$283,$D819,EB$253:EB$283)</f>
        <v>0</v>
      </c>
      <c r="DZ819" s="9"/>
      <c r="EA819" s="10"/>
      <c r="EB819" s="11"/>
      <c r="EC819" s="6">
        <f>SUMIF(ED$253:ED$283,$D819,EF$253:EF$283)</f>
        <v>0</v>
      </c>
      <c r="ED819" s="9"/>
      <c r="EE819" s="10"/>
      <c r="EF819" s="11"/>
      <c r="EG819" s="6">
        <f>SUMIF(EH$253:EH$283,$D819,EJ$253:EJ$283)</f>
        <v>0</v>
      </c>
      <c r="EH819" s="9"/>
      <c r="EI819" s="10"/>
      <c r="EJ819" s="11"/>
      <c r="EK819" s="6">
        <f>SUMIF(EL$253:EL$283,$D819,EN$253:EN$283)</f>
        <v>0</v>
      </c>
      <c r="EL819" s="9"/>
      <c r="EM819" s="10"/>
      <c r="EN819" s="11"/>
      <c r="EO819" s="6">
        <f>SUMIF(EP$253:EP$283,$D819,ER$253:ER$283)</f>
        <v>0</v>
      </c>
      <c r="EP819" s="9"/>
      <c r="EQ819" s="10"/>
      <c r="ER819" s="11"/>
      <c r="ES819" s="6">
        <f>SUMIF(ET$253:ET$283,$D819,EV$253:EV$283)</f>
        <v>0</v>
      </c>
      <c r="ET819" s="9"/>
      <c r="EU819" s="10"/>
      <c r="EV819" s="11"/>
      <c r="EW819" s="6">
        <f>SUMIF(EX$253:EX$283,$D819,EZ$253:EZ$283)</f>
        <v>0</v>
      </c>
      <c r="EX819" s="9"/>
      <c r="EY819" s="10"/>
      <c r="EZ819" s="11"/>
      <c r="FA819" s="6">
        <f>SUMIF(FB$253:FB$283,$D819,FD$253:FD$283)</f>
        <v>0</v>
      </c>
      <c r="FB819" s="9"/>
      <c r="FC819" s="10"/>
      <c r="FD819" s="11"/>
      <c r="FE819" s="6">
        <f>SUMIF(FF$253:FF$283,$D819,FH$253:FH$283)</f>
        <v>0</v>
      </c>
      <c r="FF819" s="9"/>
      <c r="FG819" s="10"/>
      <c r="FH819" s="11"/>
      <c r="FI819" s="6">
        <f>SUMIF(FJ$253:FJ$283,$D819,FL$253:FL$283)</f>
        <v>0</v>
      </c>
      <c r="FJ819" s="9"/>
      <c r="FK819" s="10"/>
      <c r="FL819" s="11"/>
      <c r="FM819" s="6">
        <f>SUMIF(FN$253:FN$283,$D819,FP$253:FP$283)</f>
        <v>0</v>
      </c>
      <c r="FN819" s="9"/>
      <c r="FO819" s="10"/>
      <c r="FP819" s="11"/>
      <c r="FQ819" s="6">
        <f>SUMIF(FR$253:FR$283,$D819,FT$253:FT$283)</f>
        <v>0</v>
      </c>
      <c r="FR819" s="9"/>
      <c r="FS819" s="10"/>
      <c r="FT819" s="11"/>
      <c r="FU819" s="6">
        <f>SUMIF(FV$253:FV$283,$D819,FX$253:FX$283)</f>
        <v>0</v>
      </c>
      <c r="FV819" s="9"/>
      <c r="FW819" s="10"/>
      <c r="FX819" s="11"/>
      <c r="FY819" s="6">
        <f>SUMIF(FZ$253:FZ$283,$D819,GB$253:GB$283)</f>
        <v>0</v>
      </c>
      <c r="FZ819" s="9"/>
      <c r="GA819" s="10"/>
      <c r="GB819" s="11"/>
      <c r="GC819" s="6">
        <f>SUMIF(GD$253:GD$283,$D819,GF$253:GF$283)</f>
        <v>0</v>
      </c>
      <c r="GD819" s="9"/>
      <c r="GE819" s="10"/>
      <c r="GF819" s="11"/>
      <c r="GG819" s="6">
        <f>SUMIF(GH$253:GH$283,$D819,GJ$253:GJ$283)</f>
        <v>0</v>
      </c>
      <c r="GH819" s="9"/>
      <c r="GI819" s="10"/>
      <c r="GJ819" s="11"/>
      <c r="GK819" s="6">
        <f>SUMIF(GL$253:GL$283,$D819,GN$253:GN$283)</f>
        <v>0</v>
      </c>
      <c r="GL819" s="9"/>
      <c r="GM819" s="10"/>
      <c r="GN819" s="11"/>
      <c r="GO819" s="6">
        <f>SUMIF(GP$253:GP$283,$D819,GR$253:GR$283)</f>
        <v>0</v>
      </c>
      <c r="GP819" s="9"/>
      <c r="GQ819" s="10"/>
      <c r="GR819" s="11"/>
      <c r="GS819" s="6">
        <f>SUMIF(GT$253:GT$283,$D819,GV$253:GV$283)</f>
        <v>0</v>
      </c>
      <c r="GT819" s="9"/>
      <c r="GU819" s="10"/>
      <c r="GV819" s="20"/>
      <c r="GW819" s="19">
        <f t="shared" si="18"/>
        <v>0</v>
      </c>
      <c r="GX819" s="472"/>
      <c r="GY819" s="473"/>
    </row>
    <row r="820" spans="1:207" ht="30.75" customHeight="1">
      <c r="A820" s="210" t="s">
        <v>84</v>
      </c>
      <c r="B820" s="496"/>
      <c r="C820" s="177" t="s">
        <v>355</v>
      </c>
      <c r="D820" s="194" t="s">
        <v>356</v>
      </c>
      <c r="E820" s="206">
        <f>SUMIF(F$284:F$314,$D820,H$284:H$314)</f>
        <v>0</v>
      </c>
      <c r="F820" s="9"/>
      <c r="G820" s="10"/>
      <c r="H820" s="11"/>
      <c r="I820" s="6">
        <f>SUMIF(J$284:J$314,$D820,L$284:L$314)</f>
        <v>0</v>
      </c>
      <c r="J820" s="9"/>
      <c r="K820" s="10"/>
      <c r="L820" s="11"/>
      <c r="M820" s="6">
        <f>SUMIF(N$284:N$314,$D820,P$284:P$314)</f>
        <v>0</v>
      </c>
      <c r="N820" s="9"/>
      <c r="O820" s="10"/>
      <c r="P820" s="11"/>
      <c r="Q820" s="6">
        <f>SUMIF(R$284:R$314,$D820,T$284:T$314)</f>
        <v>0</v>
      </c>
      <c r="R820" s="9"/>
      <c r="S820" s="10"/>
      <c r="T820" s="11"/>
      <c r="U820" s="6">
        <f>SUMIF(V$284:V$314,$D820,X$284:X$314)</f>
        <v>0</v>
      </c>
      <c r="V820" s="9"/>
      <c r="W820" s="10"/>
      <c r="X820" s="11"/>
      <c r="Y820" s="6">
        <f>SUMIF(Z$284:Z$314,$D820,AB$284:AB$314)</f>
        <v>0</v>
      </c>
      <c r="Z820" s="9"/>
      <c r="AA820" s="10"/>
      <c r="AB820" s="11"/>
      <c r="AC820" s="6">
        <f>SUMIF(AD$284:AD$314,$D820,AF$284:AF$314)</f>
        <v>0</v>
      </c>
      <c r="AD820" s="9"/>
      <c r="AE820" s="10"/>
      <c r="AF820" s="11"/>
      <c r="AG820" s="6">
        <f>SUMIF(AH$284:AH$314,$D820,AJ$284:AJ$314)</f>
        <v>0</v>
      </c>
      <c r="AH820" s="9"/>
      <c r="AI820" s="10"/>
      <c r="AJ820" s="11"/>
      <c r="AK820" s="6">
        <f>SUMIF(AL$284:AL$314,$D820,AN$284:AN$314)</f>
        <v>0</v>
      </c>
      <c r="AL820" s="9"/>
      <c r="AM820" s="10"/>
      <c r="AN820" s="11"/>
      <c r="AO820" s="6">
        <f>SUMIF(AP$284:AP$314,$D820,AR$284:AR$314)</f>
        <v>0</v>
      </c>
      <c r="AP820" s="9"/>
      <c r="AQ820" s="10"/>
      <c r="AR820" s="11"/>
      <c r="AS820" s="6">
        <f>SUMIF(AT$284:AT$314,$D820,AV$284:AV$314)</f>
        <v>0</v>
      </c>
      <c r="AT820" s="9"/>
      <c r="AU820" s="10"/>
      <c r="AV820" s="11"/>
      <c r="AW820" s="6">
        <f>SUMIF(AX$284:AX$314,$D820,AZ$284:AZ$314)</f>
        <v>0</v>
      </c>
      <c r="AX820" s="9"/>
      <c r="AY820" s="10"/>
      <c r="AZ820" s="11"/>
      <c r="BA820" s="6">
        <f>SUMIF(BB$284:BB$314,$D820,BD$284:BD$314)</f>
        <v>0</v>
      </c>
      <c r="BB820" s="9"/>
      <c r="BC820" s="10"/>
      <c r="BD820" s="11"/>
      <c r="BE820" s="6">
        <f>SUMIF(BF$284:BF$314,$D820,BH$284:BH$314)</f>
        <v>0</v>
      </c>
      <c r="BF820" s="9"/>
      <c r="BG820" s="10"/>
      <c r="BH820" s="11"/>
      <c r="BI820" s="6">
        <f>SUMIF(BJ$284:BJ$314,$D820,BL$284:BL$314)</f>
        <v>0</v>
      </c>
      <c r="BJ820" s="9"/>
      <c r="BK820" s="10"/>
      <c r="BL820" s="11"/>
      <c r="BM820" s="6">
        <f>SUMIF(BN$284:BN$314,$D820,BP$284:BP$314)</f>
        <v>0</v>
      </c>
      <c r="BN820" s="9"/>
      <c r="BO820" s="10"/>
      <c r="BP820" s="11"/>
      <c r="BQ820" s="6">
        <f>SUMIF(BR$284:BR$314,$D820,BT$284:BT$314)</f>
        <v>0</v>
      </c>
      <c r="BR820" s="9"/>
      <c r="BS820" s="10"/>
      <c r="BT820" s="11"/>
      <c r="BU820" s="6">
        <f>SUMIF(BV$284:BV$314,$D820,BX$284:BX$314)</f>
        <v>0</v>
      </c>
      <c r="BV820" s="9"/>
      <c r="BW820" s="10"/>
      <c r="BX820" s="11"/>
      <c r="BY820" s="6">
        <f>SUMIF(BZ$284:BZ$314,$D820,CB$284:CB$314)</f>
        <v>0</v>
      </c>
      <c r="BZ820" s="9"/>
      <c r="CA820" s="10"/>
      <c r="CB820" s="11"/>
      <c r="CC820" s="6">
        <f>SUMIF(CD$284:CD$314,$D820,CF$284:CF$314)</f>
        <v>0</v>
      </c>
      <c r="CD820" s="9"/>
      <c r="CE820" s="10"/>
      <c r="CF820" s="11"/>
      <c r="CG820" s="6">
        <f>SUMIF(CH$284:CH$314,$D820,CJ$284:CJ$314)</f>
        <v>0</v>
      </c>
      <c r="CH820" s="9"/>
      <c r="CI820" s="10"/>
      <c r="CJ820" s="11"/>
      <c r="CK820" s="6">
        <f>SUMIF(CL$284:CL$314,$D820,CN$284:CN$314)</f>
        <v>0</v>
      </c>
      <c r="CL820" s="9"/>
      <c r="CM820" s="10"/>
      <c r="CN820" s="11"/>
      <c r="CO820" s="6">
        <f>SUMIF(CP$284:CP$314,$D820,CR$284:CR$314)</f>
        <v>0</v>
      </c>
      <c r="CP820" s="9"/>
      <c r="CQ820" s="10"/>
      <c r="CR820" s="11"/>
      <c r="CS820" s="6">
        <f>SUMIF(CT$284:CT$314,$D820,CV$284:CV$314)</f>
        <v>0</v>
      </c>
      <c r="CT820" s="9"/>
      <c r="CU820" s="10"/>
      <c r="CV820" s="11"/>
      <c r="CW820" s="6">
        <f>SUMIF(CX$284:CX$314,$D820,CZ$284:CZ$314)</f>
        <v>0</v>
      </c>
      <c r="CX820" s="9"/>
      <c r="CY820" s="10"/>
      <c r="CZ820" s="11"/>
      <c r="DA820" s="6">
        <f>SUMIF(DB$284:DB$314,$D820,DD$284:DD$314)</f>
        <v>0</v>
      </c>
      <c r="DB820" s="9"/>
      <c r="DC820" s="10"/>
      <c r="DD820" s="11"/>
      <c r="DE820" s="6">
        <f>SUMIF(DF$284:DF$314,$D820,DH$284:DH$314)</f>
        <v>0</v>
      </c>
      <c r="DF820" s="9"/>
      <c r="DG820" s="10"/>
      <c r="DH820" s="11"/>
      <c r="DI820" s="6">
        <f>SUMIF(DJ$284:DJ$314,$D820,DL$284:DL$314)</f>
        <v>0</v>
      </c>
      <c r="DJ820" s="9"/>
      <c r="DK820" s="10"/>
      <c r="DL820" s="11"/>
      <c r="DM820" s="6">
        <f>SUMIF(DN$284:DN$314,$D820,DP$284:DP$314)</f>
        <v>0</v>
      </c>
      <c r="DN820" s="9"/>
      <c r="DO820" s="10"/>
      <c r="DP820" s="11"/>
      <c r="DQ820" s="6">
        <f>SUMIF(DR$284:DR$314,$D820,DT$284:DT$314)</f>
        <v>0</v>
      </c>
      <c r="DR820" s="9"/>
      <c r="DS820" s="10"/>
      <c r="DT820" s="11"/>
      <c r="DU820" s="6">
        <f>SUMIF(DV$284:DV$314,$D820,DX$284:DX$314)</f>
        <v>0</v>
      </c>
      <c r="DV820" s="9"/>
      <c r="DW820" s="10"/>
      <c r="DX820" s="11"/>
      <c r="DY820" s="6">
        <f>SUMIF(DZ$284:DZ$314,$D820,EB$284:EB$314)</f>
        <v>0</v>
      </c>
      <c r="DZ820" s="9"/>
      <c r="EA820" s="10"/>
      <c r="EB820" s="11"/>
      <c r="EC820" s="6">
        <f>SUMIF(ED$284:ED$314,$D820,EF$284:EF$314)</f>
        <v>0</v>
      </c>
      <c r="ED820" s="9"/>
      <c r="EE820" s="10"/>
      <c r="EF820" s="11"/>
      <c r="EG820" s="6">
        <f>SUMIF(EH$284:EH$314,$D820,EJ$284:EJ$314)</f>
        <v>0</v>
      </c>
      <c r="EH820" s="9"/>
      <c r="EI820" s="10"/>
      <c r="EJ820" s="11"/>
      <c r="EK820" s="6">
        <f>SUMIF(EL$284:EL$314,$D820,EN$284:EN$314)</f>
        <v>0</v>
      </c>
      <c r="EL820" s="9"/>
      <c r="EM820" s="10"/>
      <c r="EN820" s="11"/>
      <c r="EO820" s="6">
        <f>SUMIF(EP$284:EP$314,$D820,ER$284:ER$314)</f>
        <v>0</v>
      </c>
      <c r="EP820" s="9"/>
      <c r="EQ820" s="10"/>
      <c r="ER820" s="11"/>
      <c r="ES820" s="6">
        <f>SUMIF(ET$284:ET$314,$D820,EV$284:EV$314)</f>
        <v>0</v>
      </c>
      <c r="ET820" s="9"/>
      <c r="EU820" s="10"/>
      <c r="EV820" s="11"/>
      <c r="EW820" s="6">
        <f>SUMIF(EX$284:EX$314,$D820,EZ$284:EZ$314)</f>
        <v>0</v>
      </c>
      <c r="EX820" s="9"/>
      <c r="EY820" s="10"/>
      <c r="EZ820" s="11"/>
      <c r="FA820" s="6">
        <f>SUMIF(FB$284:FB$314,$D820,FD$284:FD$314)</f>
        <v>0</v>
      </c>
      <c r="FB820" s="9"/>
      <c r="FC820" s="10"/>
      <c r="FD820" s="11"/>
      <c r="FE820" s="6">
        <f>SUMIF(FF$284:FF$314,$D820,FH$284:FH$314)</f>
        <v>0</v>
      </c>
      <c r="FF820" s="9"/>
      <c r="FG820" s="10"/>
      <c r="FH820" s="11"/>
      <c r="FI820" s="6">
        <f>SUMIF(FJ$284:FJ$314,$D820,FL$284:FL$314)</f>
        <v>0</v>
      </c>
      <c r="FJ820" s="9"/>
      <c r="FK820" s="10"/>
      <c r="FL820" s="11"/>
      <c r="FM820" s="6">
        <f>SUMIF(FN$284:FN$314,$D820,FP$284:FP$314)</f>
        <v>0</v>
      </c>
      <c r="FN820" s="9"/>
      <c r="FO820" s="10"/>
      <c r="FP820" s="11"/>
      <c r="FQ820" s="6">
        <f>SUMIF(FR$284:FR$314,$D820,FT$284:FT$314)</f>
        <v>0</v>
      </c>
      <c r="FR820" s="9"/>
      <c r="FS820" s="10"/>
      <c r="FT820" s="11"/>
      <c r="FU820" s="6">
        <f>SUMIF(FV$284:FV$314,$D820,FX$284:FX$314)</f>
        <v>0</v>
      </c>
      <c r="FV820" s="9"/>
      <c r="FW820" s="10"/>
      <c r="FX820" s="11"/>
      <c r="FY820" s="6">
        <f>SUMIF(FZ$284:FZ$314,$D820,GB$284:GB$314)</f>
        <v>0</v>
      </c>
      <c r="FZ820" s="9"/>
      <c r="GA820" s="10"/>
      <c r="GB820" s="11"/>
      <c r="GC820" s="6">
        <f>SUMIF(GD$284:GD$314,$D820,GF$284:GF$314)</f>
        <v>0</v>
      </c>
      <c r="GD820" s="9"/>
      <c r="GE820" s="10"/>
      <c r="GF820" s="11"/>
      <c r="GG820" s="6">
        <f>SUMIF(GH$284:GH$314,$D820,GJ$284:GJ$314)</f>
        <v>0</v>
      </c>
      <c r="GH820" s="9"/>
      <c r="GI820" s="10"/>
      <c r="GJ820" s="11"/>
      <c r="GK820" s="6">
        <f>SUMIF(GL$284:GL$314,$D820,GN$284:GN$314)</f>
        <v>0</v>
      </c>
      <c r="GL820" s="9"/>
      <c r="GM820" s="10"/>
      <c r="GN820" s="11"/>
      <c r="GO820" s="6">
        <f>SUMIF(GP$284:GP$314,$D820,GR$284:GR$314)</f>
        <v>0</v>
      </c>
      <c r="GP820" s="9"/>
      <c r="GQ820" s="10"/>
      <c r="GR820" s="11"/>
      <c r="GS820" s="6">
        <f>SUMIF(GT$284:GT$314,$D820,GV$284:GV$314)</f>
        <v>0</v>
      </c>
      <c r="GT820" s="9"/>
      <c r="GU820" s="10"/>
      <c r="GV820" s="20"/>
      <c r="GW820" s="19">
        <f t="shared" si="18"/>
        <v>0</v>
      </c>
      <c r="GX820" s="472"/>
      <c r="GY820" s="473"/>
    </row>
    <row r="821" spans="1:207" ht="30.75" customHeight="1">
      <c r="A821" s="210" t="s">
        <v>85</v>
      </c>
      <c r="B821" s="496"/>
      <c r="C821" s="177" t="s">
        <v>355</v>
      </c>
      <c r="D821" s="194" t="s">
        <v>356</v>
      </c>
      <c r="E821" s="206">
        <f>SUMIF(F$315:F$345,$D821,H$315:H$345)</f>
        <v>0</v>
      </c>
      <c r="F821" s="9"/>
      <c r="G821" s="10"/>
      <c r="H821" s="11"/>
      <c r="I821" s="6">
        <f>SUMIF(J$315:J$345,$D821,L$315:L$345)</f>
        <v>0</v>
      </c>
      <c r="J821" s="9"/>
      <c r="K821" s="10"/>
      <c r="L821" s="11"/>
      <c r="M821" s="6">
        <f>SUMIF(N$315:N$345,$D821,P$315:P$345)</f>
        <v>0</v>
      </c>
      <c r="N821" s="9"/>
      <c r="O821" s="10"/>
      <c r="P821" s="11"/>
      <c r="Q821" s="6">
        <f>SUMIF(R$315:R$345,$D821,T$315:T$345)</f>
        <v>0</v>
      </c>
      <c r="R821" s="9"/>
      <c r="S821" s="10"/>
      <c r="T821" s="11"/>
      <c r="U821" s="6">
        <f>SUMIF(V$315:V$345,$D821,X$315:X$345)</f>
        <v>0</v>
      </c>
      <c r="V821" s="9"/>
      <c r="W821" s="10"/>
      <c r="X821" s="11"/>
      <c r="Y821" s="6">
        <f>SUMIF(Z$315:Z$345,$D821,AB$315:AB$345)</f>
        <v>0</v>
      </c>
      <c r="Z821" s="9"/>
      <c r="AA821" s="10"/>
      <c r="AB821" s="11"/>
      <c r="AC821" s="6">
        <f>SUMIF(AD$315:AD$345,$D821,AF$315:AF$345)</f>
        <v>0</v>
      </c>
      <c r="AD821" s="9"/>
      <c r="AE821" s="10"/>
      <c r="AF821" s="11"/>
      <c r="AG821" s="6">
        <f>SUMIF(AH$315:AH$345,$D821,AJ$315:AJ$345)</f>
        <v>0</v>
      </c>
      <c r="AH821" s="9"/>
      <c r="AI821" s="10"/>
      <c r="AJ821" s="11"/>
      <c r="AK821" s="6">
        <f>SUMIF(AL$315:AL$345,$D821,AN$315:AN$345)</f>
        <v>0</v>
      </c>
      <c r="AL821" s="9"/>
      <c r="AM821" s="10"/>
      <c r="AN821" s="11"/>
      <c r="AO821" s="6">
        <f>SUMIF(AP$315:AP$345,$D821,AR$315:AR$345)</f>
        <v>0</v>
      </c>
      <c r="AP821" s="9"/>
      <c r="AQ821" s="10"/>
      <c r="AR821" s="11"/>
      <c r="AS821" s="6">
        <f>SUMIF(AT$315:AT$345,$D821,AV$315:AV$345)</f>
        <v>0</v>
      </c>
      <c r="AT821" s="9"/>
      <c r="AU821" s="10"/>
      <c r="AV821" s="11"/>
      <c r="AW821" s="6">
        <f>SUMIF(AX$315:AX$345,$D821,AZ$315:AZ$345)</f>
        <v>0</v>
      </c>
      <c r="AX821" s="9"/>
      <c r="AY821" s="10"/>
      <c r="AZ821" s="11"/>
      <c r="BA821" s="6">
        <f>SUMIF(BB$315:BB$345,$D821,BD$315:BD$345)</f>
        <v>0</v>
      </c>
      <c r="BB821" s="9"/>
      <c r="BC821" s="10"/>
      <c r="BD821" s="11"/>
      <c r="BE821" s="6">
        <f>SUMIF(BF$315:BF$345,$D821,BH$315:BH$345)</f>
        <v>0</v>
      </c>
      <c r="BF821" s="9"/>
      <c r="BG821" s="10"/>
      <c r="BH821" s="11"/>
      <c r="BI821" s="6">
        <f>SUMIF(BJ$315:BJ$345,$D821,BL$315:BL$345)</f>
        <v>0</v>
      </c>
      <c r="BJ821" s="9"/>
      <c r="BK821" s="10"/>
      <c r="BL821" s="11"/>
      <c r="BM821" s="6">
        <f>SUMIF(BN$315:BN$345,$D821,BP$315:BP$345)</f>
        <v>0</v>
      </c>
      <c r="BN821" s="9"/>
      <c r="BO821" s="10"/>
      <c r="BP821" s="11"/>
      <c r="BQ821" s="6">
        <f>SUMIF(BR$315:BR$345,$D821,BT$315:BT$345)</f>
        <v>0</v>
      </c>
      <c r="BR821" s="9"/>
      <c r="BS821" s="10"/>
      <c r="BT821" s="11"/>
      <c r="BU821" s="6">
        <f>SUMIF(BV$315:BV$345,$D821,BX$315:BX$345)</f>
        <v>0</v>
      </c>
      <c r="BV821" s="9"/>
      <c r="BW821" s="10"/>
      <c r="BX821" s="11"/>
      <c r="BY821" s="6">
        <f>SUMIF(BZ$315:BZ$345,$D821,CB$315:CB$345)</f>
        <v>0</v>
      </c>
      <c r="BZ821" s="9"/>
      <c r="CA821" s="10"/>
      <c r="CB821" s="11"/>
      <c r="CC821" s="6">
        <f>SUMIF(CD$315:CD$345,$D821,CF$315:CF$345)</f>
        <v>0</v>
      </c>
      <c r="CD821" s="9"/>
      <c r="CE821" s="10"/>
      <c r="CF821" s="11"/>
      <c r="CG821" s="6">
        <f>SUMIF(CH$315:CH$345,$D821,CJ$315:CJ$345)</f>
        <v>0</v>
      </c>
      <c r="CH821" s="9"/>
      <c r="CI821" s="10"/>
      <c r="CJ821" s="11"/>
      <c r="CK821" s="6">
        <f>SUMIF(CL$315:CL$345,$D821,CN$315:CN$345)</f>
        <v>0</v>
      </c>
      <c r="CL821" s="9"/>
      <c r="CM821" s="10"/>
      <c r="CN821" s="11"/>
      <c r="CO821" s="6">
        <f>SUMIF(CP$315:CP$345,$D821,CR$315:CR$345)</f>
        <v>0</v>
      </c>
      <c r="CP821" s="9"/>
      <c r="CQ821" s="10"/>
      <c r="CR821" s="11"/>
      <c r="CS821" s="6">
        <f>SUMIF(CT$315:CT$345,$D821,CV$315:CV$345)</f>
        <v>0</v>
      </c>
      <c r="CT821" s="9"/>
      <c r="CU821" s="10"/>
      <c r="CV821" s="11"/>
      <c r="CW821" s="6">
        <f>SUMIF(CX$315:CX$345,$D821,CZ$315:CZ$345)</f>
        <v>0</v>
      </c>
      <c r="CX821" s="9"/>
      <c r="CY821" s="10"/>
      <c r="CZ821" s="11"/>
      <c r="DA821" s="6">
        <f>SUMIF(DB$315:DB$345,$D821,DD$315:DD$345)</f>
        <v>0</v>
      </c>
      <c r="DB821" s="9"/>
      <c r="DC821" s="10"/>
      <c r="DD821" s="11"/>
      <c r="DE821" s="6">
        <f>SUMIF(DF$315:DF$345,$D821,DH$315:DH$345)</f>
        <v>0</v>
      </c>
      <c r="DF821" s="9"/>
      <c r="DG821" s="10"/>
      <c r="DH821" s="11"/>
      <c r="DI821" s="6">
        <f>SUMIF(DJ$315:DJ$345,$D821,DL$315:DL$345)</f>
        <v>0</v>
      </c>
      <c r="DJ821" s="9"/>
      <c r="DK821" s="10"/>
      <c r="DL821" s="11"/>
      <c r="DM821" s="6">
        <f>SUMIF(DN$315:DN$345,$D821,DP$315:DP$345)</f>
        <v>0</v>
      </c>
      <c r="DN821" s="9"/>
      <c r="DO821" s="10"/>
      <c r="DP821" s="11"/>
      <c r="DQ821" s="6">
        <f>SUMIF(DR$315:DR$345,$D821,DT$315:DT$345)</f>
        <v>0</v>
      </c>
      <c r="DR821" s="9"/>
      <c r="DS821" s="10"/>
      <c r="DT821" s="11"/>
      <c r="DU821" s="6">
        <f>SUMIF(DV$315:DV$345,$D821,DX$315:DX$345)</f>
        <v>0</v>
      </c>
      <c r="DV821" s="9"/>
      <c r="DW821" s="10"/>
      <c r="DX821" s="11"/>
      <c r="DY821" s="6">
        <f>SUMIF(DZ$315:DZ$345,$D821,EB$315:EB$345)</f>
        <v>0</v>
      </c>
      <c r="DZ821" s="9"/>
      <c r="EA821" s="10"/>
      <c r="EB821" s="11"/>
      <c r="EC821" s="6">
        <f>SUMIF(ED$315:ED$345,$D821,EF$315:EF$345)</f>
        <v>0</v>
      </c>
      <c r="ED821" s="9"/>
      <c r="EE821" s="10"/>
      <c r="EF821" s="11"/>
      <c r="EG821" s="6">
        <f>SUMIF(EH$315:EH$345,$D821,EJ$315:EJ$345)</f>
        <v>0</v>
      </c>
      <c r="EH821" s="9"/>
      <c r="EI821" s="10"/>
      <c r="EJ821" s="11"/>
      <c r="EK821" s="6">
        <f>SUMIF(EL$315:EL$345,$D821,EN$315:EN$345)</f>
        <v>0</v>
      </c>
      <c r="EL821" s="9"/>
      <c r="EM821" s="10"/>
      <c r="EN821" s="11"/>
      <c r="EO821" s="6">
        <f>SUMIF(EP$315:EP$345,$D821,ER$315:ER$345)</f>
        <v>0</v>
      </c>
      <c r="EP821" s="9"/>
      <c r="EQ821" s="10"/>
      <c r="ER821" s="11"/>
      <c r="ES821" s="6">
        <f>SUMIF(ET$315:ET$345,$D821,EV$315:EV$345)</f>
        <v>0</v>
      </c>
      <c r="ET821" s="9"/>
      <c r="EU821" s="10"/>
      <c r="EV821" s="11"/>
      <c r="EW821" s="6">
        <f>SUMIF(EX$315:EX$345,$D821,EZ$315:EZ$345)</f>
        <v>0</v>
      </c>
      <c r="EX821" s="9"/>
      <c r="EY821" s="10"/>
      <c r="EZ821" s="11"/>
      <c r="FA821" s="6">
        <f>SUMIF(FB$315:FB$345,$D821,FD$315:FD$345)</f>
        <v>0</v>
      </c>
      <c r="FB821" s="9"/>
      <c r="FC821" s="10"/>
      <c r="FD821" s="11"/>
      <c r="FE821" s="6">
        <f>SUMIF(FF$315:FF$345,$D821,FH$315:FH$345)</f>
        <v>0</v>
      </c>
      <c r="FF821" s="9"/>
      <c r="FG821" s="10"/>
      <c r="FH821" s="11"/>
      <c r="FI821" s="6">
        <f>SUMIF(FJ$315:FJ$345,$D821,FL$315:FL$345)</f>
        <v>0</v>
      </c>
      <c r="FJ821" s="9"/>
      <c r="FK821" s="10"/>
      <c r="FL821" s="11"/>
      <c r="FM821" s="6">
        <f>SUMIF(FN$315:FN$345,$D821,FP$315:FP$345)</f>
        <v>0</v>
      </c>
      <c r="FN821" s="9"/>
      <c r="FO821" s="10"/>
      <c r="FP821" s="11"/>
      <c r="FQ821" s="6">
        <f>SUMIF(FR$315:FR$345,$D821,FT$315:FT$345)</f>
        <v>0</v>
      </c>
      <c r="FR821" s="9"/>
      <c r="FS821" s="10"/>
      <c r="FT821" s="11"/>
      <c r="FU821" s="6">
        <f>SUMIF(FV$315:FV$345,$D821,FX$315:FX$345)</f>
        <v>0</v>
      </c>
      <c r="FV821" s="9"/>
      <c r="FW821" s="10"/>
      <c r="FX821" s="11"/>
      <c r="FY821" s="6">
        <f>SUMIF(FZ$315:FZ$345,$D821,GB$315:GB$345)</f>
        <v>0</v>
      </c>
      <c r="FZ821" s="9"/>
      <c r="GA821" s="10"/>
      <c r="GB821" s="11"/>
      <c r="GC821" s="6">
        <f>SUMIF(GD$315:GD$345,$D821,GF$315:GF$345)</f>
        <v>0</v>
      </c>
      <c r="GD821" s="9"/>
      <c r="GE821" s="10"/>
      <c r="GF821" s="11"/>
      <c r="GG821" s="6">
        <f>SUMIF(GH$315:GH$345,$D821,GJ$315:GJ$345)</f>
        <v>0</v>
      </c>
      <c r="GH821" s="9"/>
      <c r="GI821" s="10"/>
      <c r="GJ821" s="11"/>
      <c r="GK821" s="6">
        <f>SUMIF(GL$315:GL$345,$D821,GN$315:GN$345)</f>
        <v>0</v>
      </c>
      <c r="GL821" s="9"/>
      <c r="GM821" s="10"/>
      <c r="GN821" s="11"/>
      <c r="GO821" s="6">
        <f>SUMIF(GP$315:GP$345,$D821,GR$315:GR$345)</f>
        <v>0</v>
      </c>
      <c r="GP821" s="9"/>
      <c r="GQ821" s="10"/>
      <c r="GR821" s="11"/>
      <c r="GS821" s="6">
        <f>SUMIF(GT$315:GT$345,$D821,GV$315:GV$345)</f>
        <v>0</v>
      </c>
      <c r="GT821" s="9"/>
      <c r="GU821" s="10"/>
      <c r="GV821" s="20"/>
      <c r="GW821" s="19">
        <f t="shared" si="18"/>
        <v>0</v>
      </c>
      <c r="GX821" s="472"/>
      <c r="GY821" s="473"/>
    </row>
    <row r="822" spans="1:207" ht="30.75" customHeight="1" thickBot="1">
      <c r="A822" s="212" t="s">
        <v>86</v>
      </c>
      <c r="B822" s="497"/>
      <c r="C822" s="177" t="s">
        <v>355</v>
      </c>
      <c r="D822" s="194" t="s">
        <v>356</v>
      </c>
      <c r="E822" s="206">
        <f>SUMIF(F$346:F$376,$D822,H$346:H$376)</f>
        <v>0</v>
      </c>
      <c r="F822" s="9"/>
      <c r="G822" s="10"/>
      <c r="H822" s="11"/>
      <c r="I822" s="6">
        <f>SUMIF(J$346:J$376,$D822,L$346:L$376)</f>
        <v>0</v>
      </c>
      <c r="J822" s="9"/>
      <c r="K822" s="10"/>
      <c r="L822" s="11"/>
      <c r="M822" s="6">
        <f>SUMIF(N$346:N$376,$D822,P$346:P$376)</f>
        <v>0</v>
      </c>
      <c r="N822" s="9"/>
      <c r="O822" s="10"/>
      <c r="P822" s="11"/>
      <c r="Q822" s="6">
        <f>SUMIF(R$346:R$376,$D822,T$346:T$376)</f>
        <v>0</v>
      </c>
      <c r="R822" s="9"/>
      <c r="S822" s="10"/>
      <c r="T822" s="11"/>
      <c r="U822" s="6">
        <f>SUMIF(V$346:V$376,$D822,X$346:X$376)</f>
        <v>0</v>
      </c>
      <c r="V822" s="9"/>
      <c r="W822" s="10"/>
      <c r="X822" s="11"/>
      <c r="Y822" s="6">
        <f>SUMIF(Z$346:Z$376,$D822,AB$346:AB$376)</f>
        <v>0</v>
      </c>
      <c r="Z822" s="9"/>
      <c r="AA822" s="10"/>
      <c r="AB822" s="11"/>
      <c r="AC822" s="6">
        <f>SUMIF(AD$346:AD$376,$D822,AF$346:AF$376)</f>
        <v>0</v>
      </c>
      <c r="AD822" s="9"/>
      <c r="AE822" s="10"/>
      <c r="AF822" s="11"/>
      <c r="AG822" s="6">
        <f>SUMIF(AH$346:AH$376,$D822,AJ$346:AJ$376)</f>
        <v>0</v>
      </c>
      <c r="AH822" s="9"/>
      <c r="AI822" s="10"/>
      <c r="AJ822" s="11"/>
      <c r="AK822" s="6">
        <f>SUMIF(AL$346:AL$376,$D822,AN$346:AN$376)</f>
        <v>0</v>
      </c>
      <c r="AL822" s="9"/>
      <c r="AM822" s="10"/>
      <c r="AN822" s="11"/>
      <c r="AO822" s="6">
        <f>SUMIF(AP$346:AP$376,$D822,AR$346:AR$376)</f>
        <v>0</v>
      </c>
      <c r="AP822" s="9"/>
      <c r="AQ822" s="10"/>
      <c r="AR822" s="11"/>
      <c r="AS822" s="6">
        <f>SUMIF(AT$346:AT$376,$D822,AV$346:AV$376)</f>
        <v>0</v>
      </c>
      <c r="AT822" s="9"/>
      <c r="AU822" s="10"/>
      <c r="AV822" s="11"/>
      <c r="AW822" s="6">
        <f>SUMIF(AX$346:AX$376,$D822,AZ$346:AZ$376)</f>
        <v>0</v>
      </c>
      <c r="AX822" s="9"/>
      <c r="AY822" s="10"/>
      <c r="AZ822" s="11"/>
      <c r="BA822" s="6">
        <f>SUMIF(BB$346:BB$376,$D822,BD$346:BD$376)</f>
        <v>0</v>
      </c>
      <c r="BB822" s="9"/>
      <c r="BC822" s="10"/>
      <c r="BD822" s="11"/>
      <c r="BE822" s="6">
        <f>SUMIF(BF$346:BF$376,$D822,BH$346:BH$376)</f>
        <v>0</v>
      </c>
      <c r="BF822" s="9"/>
      <c r="BG822" s="10"/>
      <c r="BH822" s="11"/>
      <c r="BI822" s="6">
        <f>SUMIF(BJ$346:BJ$376,$D822,BL$346:BL$376)</f>
        <v>0</v>
      </c>
      <c r="BJ822" s="9"/>
      <c r="BK822" s="10"/>
      <c r="BL822" s="11"/>
      <c r="BM822" s="6">
        <f>SUMIF(BN$346:BN$376,$D822,BP$346:BP$376)</f>
        <v>0</v>
      </c>
      <c r="BN822" s="9"/>
      <c r="BO822" s="10"/>
      <c r="BP822" s="11"/>
      <c r="BQ822" s="6">
        <f>SUMIF(BR$346:BR$376,$D822,BT$346:BT$376)</f>
        <v>0</v>
      </c>
      <c r="BR822" s="9"/>
      <c r="BS822" s="10"/>
      <c r="BT822" s="11"/>
      <c r="BU822" s="6">
        <f>SUMIF(BV$346:BV$376,$D822,BX$346:BX$376)</f>
        <v>0</v>
      </c>
      <c r="BV822" s="9"/>
      <c r="BW822" s="10"/>
      <c r="BX822" s="11"/>
      <c r="BY822" s="6">
        <f>SUMIF(BZ$346:BZ$376,$D822,CB$346:CB$376)</f>
        <v>0</v>
      </c>
      <c r="BZ822" s="9"/>
      <c r="CA822" s="10"/>
      <c r="CB822" s="11"/>
      <c r="CC822" s="6">
        <f>SUMIF(CD$346:CD$376,$D822,CF$346:CF$376)</f>
        <v>0</v>
      </c>
      <c r="CD822" s="9"/>
      <c r="CE822" s="10"/>
      <c r="CF822" s="11"/>
      <c r="CG822" s="6">
        <f>SUMIF(CH$346:CH$376,$D822,CJ$346:CJ$376)</f>
        <v>0</v>
      </c>
      <c r="CH822" s="9"/>
      <c r="CI822" s="10"/>
      <c r="CJ822" s="11"/>
      <c r="CK822" s="6">
        <f>SUMIF(CL$346:CL$376,$D822,CN$346:CN$376)</f>
        <v>0</v>
      </c>
      <c r="CL822" s="9"/>
      <c r="CM822" s="10"/>
      <c r="CN822" s="11"/>
      <c r="CO822" s="6">
        <f>SUMIF(CP$346:CP$376,$D822,CR$346:CR$376)</f>
        <v>0</v>
      </c>
      <c r="CP822" s="9"/>
      <c r="CQ822" s="10"/>
      <c r="CR822" s="11"/>
      <c r="CS822" s="6">
        <f>SUMIF(CT$346:CT$376,$D822,CV$346:CV$376)</f>
        <v>0</v>
      </c>
      <c r="CT822" s="9"/>
      <c r="CU822" s="10"/>
      <c r="CV822" s="11"/>
      <c r="CW822" s="6">
        <f>SUMIF(CX$346:CX$376,$D822,CZ$346:CZ$376)</f>
        <v>0</v>
      </c>
      <c r="CX822" s="9"/>
      <c r="CY822" s="10"/>
      <c r="CZ822" s="11"/>
      <c r="DA822" s="6">
        <f>SUMIF(DB$346:DB$376,$D822,DD$346:DD$376)</f>
        <v>0</v>
      </c>
      <c r="DB822" s="9"/>
      <c r="DC822" s="10"/>
      <c r="DD822" s="11"/>
      <c r="DE822" s="6">
        <f>SUMIF(DF$346:DF$376,$D822,DH$346:DH$376)</f>
        <v>0</v>
      </c>
      <c r="DF822" s="9"/>
      <c r="DG822" s="10"/>
      <c r="DH822" s="11"/>
      <c r="DI822" s="6">
        <f>SUMIF(DJ$346:DJ$376,$D822,DL$346:DL$376)</f>
        <v>0</v>
      </c>
      <c r="DJ822" s="9"/>
      <c r="DK822" s="10"/>
      <c r="DL822" s="11"/>
      <c r="DM822" s="6">
        <f>SUMIF(DN$346:DN$376,$D822,DP$346:DP$376)</f>
        <v>0</v>
      </c>
      <c r="DN822" s="9"/>
      <c r="DO822" s="10"/>
      <c r="DP822" s="11"/>
      <c r="DQ822" s="6">
        <f>SUMIF(DR$346:DR$376,$D822,DT$346:DT$376)</f>
        <v>0</v>
      </c>
      <c r="DR822" s="9"/>
      <c r="DS822" s="10"/>
      <c r="DT822" s="11"/>
      <c r="DU822" s="6">
        <f>SUMIF(DV$346:DV$376,$D822,DX$346:DX$376)</f>
        <v>0</v>
      </c>
      <c r="DV822" s="9"/>
      <c r="DW822" s="10"/>
      <c r="DX822" s="11"/>
      <c r="DY822" s="6">
        <f>SUMIF(DZ$346:DZ$376,$D822,EB$346:EB$376)</f>
        <v>0</v>
      </c>
      <c r="DZ822" s="9"/>
      <c r="EA822" s="10"/>
      <c r="EB822" s="11"/>
      <c r="EC822" s="6">
        <f>SUMIF(ED$346:ED$376,$D822,EF$346:EF$376)</f>
        <v>0</v>
      </c>
      <c r="ED822" s="9"/>
      <c r="EE822" s="10"/>
      <c r="EF822" s="11"/>
      <c r="EG822" s="6">
        <f>SUMIF(EH$346:EH$376,$D822,EJ$346:EJ$376)</f>
        <v>0</v>
      </c>
      <c r="EH822" s="9"/>
      <c r="EI822" s="10"/>
      <c r="EJ822" s="11"/>
      <c r="EK822" s="6">
        <f>SUMIF(EL$346:EL$376,$D822,EN$346:EN$376)</f>
        <v>0</v>
      </c>
      <c r="EL822" s="9"/>
      <c r="EM822" s="10"/>
      <c r="EN822" s="11"/>
      <c r="EO822" s="6">
        <f>SUMIF(EP$346:EP$376,$D822,ER$346:ER$376)</f>
        <v>0</v>
      </c>
      <c r="EP822" s="9"/>
      <c r="EQ822" s="10"/>
      <c r="ER822" s="11"/>
      <c r="ES822" s="6">
        <f>SUMIF(ET$346:ET$376,$D822,EV$346:EV$376)</f>
        <v>0</v>
      </c>
      <c r="ET822" s="9"/>
      <c r="EU822" s="10"/>
      <c r="EV822" s="11"/>
      <c r="EW822" s="6">
        <f>SUMIF(EX$346:EX$376,$D822,EZ$346:EZ$376)</f>
        <v>0</v>
      </c>
      <c r="EX822" s="9"/>
      <c r="EY822" s="10"/>
      <c r="EZ822" s="11"/>
      <c r="FA822" s="6">
        <f>SUMIF(FB$346:FB$376,$D822,FD$346:FD$376)</f>
        <v>0</v>
      </c>
      <c r="FB822" s="9"/>
      <c r="FC822" s="10"/>
      <c r="FD822" s="11"/>
      <c r="FE822" s="6">
        <f>SUMIF(FF$346:FF$376,$D822,FH$346:FH$376)</f>
        <v>0</v>
      </c>
      <c r="FF822" s="9"/>
      <c r="FG822" s="10"/>
      <c r="FH822" s="11"/>
      <c r="FI822" s="6">
        <f>SUMIF(FJ$346:FJ$376,$D822,FL$346:FL$376)</f>
        <v>0</v>
      </c>
      <c r="FJ822" s="9"/>
      <c r="FK822" s="10"/>
      <c r="FL822" s="11"/>
      <c r="FM822" s="6">
        <f>SUMIF(FN$346:FN$376,$D822,FP$346:FP$376)</f>
        <v>0</v>
      </c>
      <c r="FN822" s="9"/>
      <c r="FO822" s="10"/>
      <c r="FP822" s="11"/>
      <c r="FQ822" s="6">
        <f>SUMIF(FR$346:FR$376,$D822,FT$346:FT$376)</f>
        <v>0</v>
      </c>
      <c r="FR822" s="9"/>
      <c r="FS822" s="10"/>
      <c r="FT822" s="11"/>
      <c r="FU822" s="6">
        <f>SUMIF(FV$346:FV$376,$D822,FX$346:FX$376)</f>
        <v>0</v>
      </c>
      <c r="FV822" s="9"/>
      <c r="FW822" s="10"/>
      <c r="FX822" s="11"/>
      <c r="FY822" s="6">
        <f>SUMIF(FZ$346:FZ$376,$D822,GB$346:GB$376)</f>
        <v>0</v>
      </c>
      <c r="FZ822" s="9"/>
      <c r="GA822" s="10"/>
      <c r="GB822" s="11"/>
      <c r="GC822" s="6">
        <f>SUMIF(GD$346:GD$376,$D822,GF$346:GF$376)</f>
        <v>0</v>
      </c>
      <c r="GD822" s="9"/>
      <c r="GE822" s="10"/>
      <c r="GF822" s="11"/>
      <c r="GG822" s="6">
        <f>SUMIF(GH$346:GH$376,$D822,GJ$346:GJ$376)</f>
        <v>0</v>
      </c>
      <c r="GH822" s="9"/>
      <c r="GI822" s="10"/>
      <c r="GJ822" s="11"/>
      <c r="GK822" s="6">
        <f>SUMIF(GL$346:GL$376,$D822,GN$346:GN$376)</f>
        <v>0</v>
      </c>
      <c r="GL822" s="9"/>
      <c r="GM822" s="10"/>
      <c r="GN822" s="11"/>
      <c r="GO822" s="6">
        <f>SUMIF(GP$346:GP$376,$D822,GR$346:GR$376)</f>
        <v>0</v>
      </c>
      <c r="GP822" s="9"/>
      <c r="GQ822" s="10"/>
      <c r="GR822" s="11"/>
      <c r="GS822" s="6">
        <f>SUMIF(GT$346:GT$376,$D822,GV$346:GV$376)</f>
        <v>0</v>
      </c>
      <c r="GT822" s="9"/>
      <c r="GU822" s="10"/>
      <c r="GV822" s="20"/>
      <c r="GW822" s="19">
        <f t="shared" si="18"/>
        <v>0</v>
      </c>
      <c r="GX822" s="472"/>
      <c r="GY822" s="473"/>
    </row>
    <row r="823" spans="1:207" ht="30.75" customHeight="1">
      <c r="A823" s="208" t="s">
        <v>75</v>
      </c>
      <c r="B823" s="469">
        <v>36</v>
      </c>
      <c r="C823" s="449" t="s">
        <v>546</v>
      </c>
      <c r="D823" s="445" t="s">
        <v>491</v>
      </c>
      <c r="E823" s="206">
        <f>SUMIF(F$5:F$35,$D823,H$5:H$35)</f>
        <v>0</v>
      </c>
      <c r="F823" s="9"/>
      <c r="G823" s="10"/>
      <c r="H823" s="11"/>
      <c r="I823" s="6">
        <f>SUMIF(J$5:J$35,$D823,L$5:L$35)</f>
        <v>0</v>
      </c>
      <c r="J823" s="9"/>
      <c r="K823" s="10"/>
      <c r="L823" s="11"/>
      <c r="M823" s="6">
        <f>SUMIF(N$5:N$35,$D823,P$5:P$35)</f>
        <v>0</v>
      </c>
      <c r="N823" s="9"/>
      <c r="O823" s="10"/>
      <c r="P823" s="11"/>
      <c r="Q823" s="6">
        <f>SUMIF(R$5:R$35,$D823,T$5:T$35)</f>
        <v>0</v>
      </c>
      <c r="R823" s="9"/>
      <c r="S823" s="10"/>
      <c r="T823" s="11"/>
      <c r="U823" s="6">
        <f>SUMIF(V$5:V$35,$D823,X$5:X$35)</f>
        <v>0</v>
      </c>
      <c r="V823" s="9"/>
      <c r="W823" s="10"/>
      <c r="X823" s="11"/>
      <c r="Y823" s="6">
        <f>SUMIF(Z$5:Z$35,$D823,AB$5:AB$35)</f>
        <v>0</v>
      </c>
      <c r="Z823" s="9"/>
      <c r="AA823" s="10"/>
      <c r="AB823" s="11"/>
      <c r="AC823" s="6">
        <f>SUMIF(AD$5:AD$35,$D823,AF$5:AF$35)</f>
        <v>0</v>
      </c>
      <c r="AD823" s="9"/>
      <c r="AE823" s="10"/>
      <c r="AF823" s="11"/>
      <c r="AG823" s="6">
        <f>SUMIF(AH$5:AH$35,$D823,AJ$5:AJ$35)</f>
        <v>0</v>
      </c>
      <c r="AH823" s="9"/>
      <c r="AI823" s="10"/>
      <c r="AJ823" s="11"/>
      <c r="AK823" s="6">
        <f>SUMIF(AL$5:AL$35,$D823,AN$5:AN$35)</f>
        <v>0</v>
      </c>
      <c r="AL823" s="9"/>
      <c r="AM823" s="10"/>
      <c r="AN823" s="11"/>
      <c r="AO823" s="6">
        <f>SUMIF(AP$5:AP$35,$D823,AR$5:AR$35)</f>
        <v>0</v>
      </c>
      <c r="AP823" s="9"/>
      <c r="AQ823" s="10"/>
      <c r="AR823" s="11"/>
      <c r="AS823" s="6">
        <f>SUMIF(AT$5:AT$35,$D823,AV$5:AV$35)</f>
        <v>0</v>
      </c>
      <c r="AT823" s="9"/>
      <c r="AU823" s="10"/>
      <c r="AV823" s="11"/>
      <c r="AW823" s="6">
        <f>SUMIF(AX$5:AX$35,$D823,AZ$5:AZ$35)</f>
        <v>0</v>
      </c>
      <c r="AX823" s="9"/>
      <c r="AY823" s="10"/>
      <c r="AZ823" s="11"/>
      <c r="BA823" s="6">
        <f>SUMIF(BB$5:BB$35,$D823,BD$5:BD$35)</f>
        <v>0</v>
      </c>
      <c r="BB823" s="9"/>
      <c r="BC823" s="10"/>
      <c r="BD823" s="11"/>
      <c r="BE823" s="6">
        <f>SUMIF(BF$5:BF$35,$D823,BH$5:BH$35)</f>
        <v>0</v>
      </c>
      <c r="BF823" s="9"/>
      <c r="BG823" s="10"/>
      <c r="BH823" s="11"/>
      <c r="BI823" s="6">
        <f>SUMIF(BJ$5:BJ$35,$D823,BL$5:BL$35)</f>
        <v>0</v>
      </c>
      <c r="BJ823" s="9"/>
      <c r="BK823" s="10"/>
      <c r="BL823" s="11"/>
      <c r="BM823" s="6">
        <f>SUMIF(BN$5:BN$35,$D823,BP$5:BP$35)</f>
        <v>0</v>
      </c>
      <c r="BN823" s="9"/>
      <c r="BO823" s="10"/>
      <c r="BP823" s="11"/>
      <c r="BQ823" s="6">
        <f>SUMIF(BR$5:BR$35,$D823,BT$5:BT$35)</f>
        <v>0</v>
      </c>
      <c r="BR823" s="9"/>
      <c r="BS823" s="10"/>
      <c r="BT823" s="11"/>
      <c r="BU823" s="6">
        <f>SUMIF(BV$5:BV$35,$D823,BX$5:BX$35)</f>
        <v>0</v>
      </c>
      <c r="BV823" s="9"/>
      <c r="BW823" s="10"/>
      <c r="BX823" s="11"/>
      <c r="BY823" s="6">
        <f>SUMIF(BZ$5:BZ$35,$D823,CB$5:CB$35)</f>
        <v>0</v>
      </c>
      <c r="BZ823" s="9"/>
      <c r="CA823" s="10"/>
      <c r="CB823" s="11"/>
      <c r="CC823" s="6">
        <f>SUMIF(CD$5:CD$35,$D823,CF$5:CF$35)</f>
        <v>0</v>
      </c>
      <c r="CD823" s="9"/>
      <c r="CE823" s="10"/>
      <c r="CF823" s="11"/>
      <c r="CG823" s="6">
        <f>SUMIF(CH$5:CH$35,$D823,CJ$5:CJ$35)</f>
        <v>0</v>
      </c>
      <c r="CH823" s="9"/>
      <c r="CI823" s="10"/>
      <c r="CJ823" s="11"/>
      <c r="CK823" s="6">
        <f>SUMIF(CL$5:CL$35,$D823,CN$5:CN$35)</f>
        <v>0</v>
      </c>
      <c r="CL823" s="9"/>
      <c r="CM823" s="10"/>
      <c r="CN823" s="11"/>
      <c r="CO823" s="6">
        <f>SUMIF(CP$5:CP$35,$D823,CR$5:CR$35)</f>
        <v>0</v>
      </c>
      <c r="CP823" s="9"/>
      <c r="CQ823" s="10"/>
      <c r="CR823" s="11"/>
      <c r="CS823" s="6">
        <f>SUMIF(CT$5:CT$35,$D823,CV$5:CV$35)</f>
        <v>0</v>
      </c>
      <c r="CT823" s="9"/>
      <c r="CU823" s="10"/>
      <c r="CV823" s="11"/>
      <c r="CW823" s="6">
        <f>SUMIF(CX$5:CX$35,$D823,CZ$5:CZ$35)</f>
        <v>0</v>
      </c>
      <c r="CX823" s="9"/>
      <c r="CY823" s="10"/>
      <c r="CZ823" s="11"/>
      <c r="DA823" s="6">
        <f>SUMIF(DB$5:DB$35,$D823,DD$5:DD$35)</f>
        <v>0</v>
      </c>
      <c r="DB823" s="9"/>
      <c r="DC823" s="10"/>
      <c r="DD823" s="11"/>
      <c r="DE823" s="6">
        <f>SUMIF(DF$5:DF$35,$D823,DH$5:DH$35)</f>
        <v>0</v>
      </c>
      <c r="DF823" s="9"/>
      <c r="DG823" s="10"/>
      <c r="DH823" s="11"/>
      <c r="DI823" s="6">
        <f>SUMIF(DJ$5:DJ$35,$D823,DL$5:DL$35)</f>
        <v>0</v>
      </c>
      <c r="DJ823" s="9"/>
      <c r="DK823" s="10"/>
      <c r="DL823" s="11"/>
      <c r="DM823" s="6">
        <f>SUMIF(DN$5:DN$35,$D823,DP$5:DP$35)</f>
        <v>0</v>
      </c>
      <c r="DN823" s="9"/>
      <c r="DO823" s="10"/>
      <c r="DP823" s="11"/>
      <c r="DQ823" s="6">
        <f>SUMIF(DR$5:DR$35,$D823,DT$5:DT$35)</f>
        <v>0</v>
      </c>
      <c r="DR823" s="9"/>
      <c r="DS823" s="10"/>
      <c r="DT823" s="11"/>
      <c r="DU823" s="6">
        <f>SUMIF(DV$5:DV$35,$D823,DX$5:DX$35)</f>
        <v>0</v>
      </c>
      <c r="DV823" s="9"/>
      <c r="DW823" s="10"/>
      <c r="DX823" s="11"/>
      <c r="DY823" s="6">
        <f>SUMIF(DZ$5:DZ$35,$D823,EB$5:EB$35)</f>
        <v>0</v>
      </c>
      <c r="DZ823" s="9"/>
      <c r="EA823" s="10"/>
      <c r="EB823" s="11"/>
      <c r="EC823" s="6">
        <f>SUMIF(ED$5:ED$35,$D823,EF$5:EF$35)</f>
        <v>0</v>
      </c>
      <c r="ED823" s="9"/>
      <c r="EE823" s="10"/>
      <c r="EF823" s="11"/>
      <c r="EG823" s="6">
        <f>SUMIF(EH$5:EH$35,$D823,EJ$5:EJ$35)</f>
        <v>0</v>
      </c>
      <c r="EH823" s="9"/>
      <c r="EI823" s="10"/>
      <c r="EJ823" s="11"/>
      <c r="EK823" s="6">
        <f>SUMIF(EL$5:EL$35,$D823,EN$5:EN$35)</f>
        <v>0</v>
      </c>
      <c r="EL823" s="9"/>
      <c r="EM823" s="10"/>
      <c r="EN823" s="11"/>
      <c r="EO823" s="6">
        <f>SUMIF(EP$5:EP$35,$D823,ER$5:ER$35)</f>
        <v>0</v>
      </c>
      <c r="EP823" s="9"/>
      <c r="EQ823" s="10"/>
      <c r="ER823" s="11"/>
      <c r="ES823" s="6">
        <f>SUMIF(ET$5:ET$35,$D823,EV$5:EV$35)</f>
        <v>0</v>
      </c>
      <c r="ET823" s="9"/>
      <c r="EU823" s="10"/>
      <c r="EV823" s="11"/>
      <c r="EW823" s="6">
        <f>SUMIF(EX$5:EX$35,$D823,EZ$5:EZ$35)</f>
        <v>0</v>
      </c>
      <c r="EX823" s="9"/>
      <c r="EY823" s="10"/>
      <c r="EZ823" s="11"/>
      <c r="FA823" s="6">
        <f>SUMIF(FB$5:FB$35,$D823,FD$5:FD$35)</f>
        <v>0</v>
      </c>
      <c r="FB823" s="9"/>
      <c r="FC823" s="10"/>
      <c r="FD823" s="11"/>
      <c r="FE823" s="6">
        <f>SUMIF(FF$5:FF$35,$D823,FH$5:FH$35)</f>
        <v>0</v>
      </c>
      <c r="FF823" s="9"/>
      <c r="FG823" s="10"/>
      <c r="FH823" s="11"/>
      <c r="FI823" s="6">
        <f>SUMIF(FJ$5:FJ$35,$D823,FL$5:FL$35)</f>
        <v>0</v>
      </c>
      <c r="FJ823" s="9"/>
      <c r="FK823" s="10"/>
      <c r="FL823" s="11"/>
      <c r="FM823" s="6">
        <f>SUMIF(FN$5:FN$35,$D823,FP$5:FP$35)</f>
        <v>0</v>
      </c>
      <c r="FN823" s="9"/>
      <c r="FO823" s="10"/>
      <c r="FP823" s="11"/>
      <c r="FQ823" s="6">
        <f>SUMIF(FR$5:FR$35,$D823,FT$5:FT$35)</f>
        <v>0</v>
      </c>
      <c r="FR823" s="9"/>
      <c r="FS823" s="10"/>
      <c r="FT823" s="11"/>
      <c r="FU823" s="6">
        <f>SUMIF(FV$5:FV$35,$D823,FX$5:FX$35)</f>
        <v>0</v>
      </c>
      <c r="FV823" s="9"/>
      <c r="FW823" s="10"/>
      <c r="FX823" s="11"/>
      <c r="FY823" s="6">
        <f>SUMIF(FZ$5:FZ$35,$D823,GB$5:GB$35)</f>
        <v>0</v>
      </c>
      <c r="FZ823" s="9"/>
      <c r="GA823" s="10"/>
      <c r="GB823" s="11"/>
      <c r="GC823" s="6">
        <f>SUMIF(GD$5:GD$35,$D823,GF$5:GF$35)</f>
        <v>0</v>
      </c>
      <c r="GD823" s="9"/>
      <c r="GE823" s="10"/>
      <c r="GF823" s="11"/>
      <c r="GG823" s="6">
        <f>SUMIF(GH$5:GH$35,$D823,GJ$5:GJ$35)</f>
        <v>0</v>
      </c>
      <c r="GH823" s="9"/>
      <c r="GI823" s="10"/>
      <c r="GJ823" s="11"/>
      <c r="GK823" s="6">
        <f>SUMIF(GL$5:GL$35,$D823,GN$5:GN$35)</f>
        <v>0</v>
      </c>
      <c r="GL823" s="9"/>
      <c r="GM823" s="10"/>
      <c r="GN823" s="11"/>
      <c r="GO823" s="6">
        <f>SUMIF(GP$5:GP$35,$D823,GR$5:GR$35)</f>
        <v>0</v>
      </c>
      <c r="GP823" s="9"/>
      <c r="GQ823" s="10"/>
      <c r="GR823" s="11"/>
      <c r="GS823" s="6">
        <f>SUMIF(GT$5:GT$35,$D823,GV$5:GV$35)</f>
        <v>0</v>
      </c>
      <c r="GT823" s="9"/>
      <c r="GU823" s="10"/>
      <c r="GV823" s="20"/>
      <c r="GW823" s="19">
        <f t="shared" si="18"/>
        <v>0</v>
      </c>
      <c r="GX823" s="472">
        <f>SUM(GW823:GW834)</f>
        <v>0</v>
      </c>
      <c r="GY823" s="473" t="str">
        <f>D823</f>
        <v>TS15624/20</v>
      </c>
    </row>
    <row r="824" spans="1:207" ht="30.75" customHeight="1">
      <c r="A824" s="210" t="s">
        <v>76</v>
      </c>
      <c r="B824" s="470"/>
      <c r="C824" s="449" t="s">
        <v>546</v>
      </c>
      <c r="D824" s="445" t="s">
        <v>491</v>
      </c>
      <c r="E824" s="206">
        <f>SUMIF(F$36:F$66,$D824,H$36:H$66)</f>
        <v>0</v>
      </c>
      <c r="F824" s="9"/>
      <c r="G824" s="10"/>
      <c r="H824" s="11"/>
      <c r="I824" s="6">
        <f>SUMIF(J$36:J$66,$D824,L$36:L$66)</f>
        <v>0</v>
      </c>
      <c r="J824" s="9"/>
      <c r="K824" s="10"/>
      <c r="L824" s="11"/>
      <c r="M824" s="6">
        <f>SUMIF(N$36:N$66,$D824,P$36:P$66)</f>
        <v>0</v>
      </c>
      <c r="N824" s="9"/>
      <c r="O824" s="10"/>
      <c r="P824" s="11"/>
      <c r="Q824" s="6">
        <f>SUMIF(R$36:R$66,$D824,T$36:T$66)</f>
        <v>0</v>
      </c>
      <c r="R824" s="9"/>
      <c r="S824" s="10"/>
      <c r="T824" s="11"/>
      <c r="U824" s="6">
        <f>SUMIF(V$36:V$66,$D824,X$36:X$66)</f>
        <v>0</v>
      </c>
      <c r="V824" s="9"/>
      <c r="W824" s="10"/>
      <c r="X824" s="11"/>
      <c r="Y824" s="6">
        <f>SUMIF(Z$36:Z$66,$D824,AB$36:AB$66)</f>
        <v>0</v>
      </c>
      <c r="Z824" s="9"/>
      <c r="AA824" s="10"/>
      <c r="AB824" s="11"/>
      <c r="AC824" s="6">
        <f>SUMIF(AD$36:AD$66,$D824,AF$36:AF$66)</f>
        <v>0</v>
      </c>
      <c r="AD824" s="9"/>
      <c r="AE824" s="10"/>
      <c r="AF824" s="11"/>
      <c r="AG824" s="6">
        <f>SUMIF(AH$36:AH$66,$D824,AJ$36:AJ$66)</f>
        <v>0</v>
      </c>
      <c r="AH824" s="9"/>
      <c r="AI824" s="10"/>
      <c r="AJ824" s="11"/>
      <c r="AK824" s="6">
        <f>SUMIF(AL$36:AL$66,$D824,AN$36:AN$66)</f>
        <v>0</v>
      </c>
      <c r="AL824" s="9"/>
      <c r="AM824" s="10"/>
      <c r="AN824" s="11"/>
      <c r="AO824" s="6">
        <f>SUMIF(AP$36:AP$66,$D824,AR$36:AR$66)</f>
        <v>0</v>
      </c>
      <c r="AP824" s="9"/>
      <c r="AQ824" s="10"/>
      <c r="AR824" s="11"/>
      <c r="AS824" s="6">
        <f>SUMIF(AT$36:AT$66,$D824,AV$36:AV$66)</f>
        <v>0</v>
      </c>
      <c r="AT824" s="9"/>
      <c r="AU824" s="10"/>
      <c r="AV824" s="11"/>
      <c r="AW824" s="6">
        <f>SUMIF(AX$36:AX$66,$D824,AZ$36:AZ$66)</f>
        <v>0</v>
      </c>
      <c r="AX824" s="9"/>
      <c r="AY824" s="10"/>
      <c r="AZ824" s="11"/>
      <c r="BA824" s="6">
        <f>SUMIF(BB$36:BB$66,$D824,BD$36:BD$66)</f>
        <v>0</v>
      </c>
      <c r="BB824" s="9"/>
      <c r="BC824" s="10"/>
      <c r="BD824" s="11"/>
      <c r="BE824" s="6">
        <f>SUMIF(BF$36:BF$66,$D824,BH$36:BH$66)</f>
        <v>0</v>
      </c>
      <c r="BF824" s="9"/>
      <c r="BG824" s="10"/>
      <c r="BH824" s="11"/>
      <c r="BI824" s="6">
        <f>SUMIF(BJ$36:BJ$66,$D824,BL$36:BL$66)</f>
        <v>0</v>
      </c>
      <c r="BJ824" s="9"/>
      <c r="BK824" s="10"/>
      <c r="BL824" s="11"/>
      <c r="BM824" s="6">
        <f>SUMIF(BN$36:BN$66,$D824,BP$36:BP$66)</f>
        <v>0</v>
      </c>
      <c r="BN824" s="9"/>
      <c r="BO824" s="10"/>
      <c r="BP824" s="11"/>
      <c r="BQ824" s="6">
        <f>SUMIF(BR$36:BR$66,$D824,BT$36:BT$66)</f>
        <v>0</v>
      </c>
      <c r="BR824" s="9"/>
      <c r="BS824" s="10"/>
      <c r="BT824" s="11"/>
      <c r="BU824" s="6">
        <f>SUMIF(BV$36:BV$66,$D824,BX$36:BX$66)</f>
        <v>0</v>
      </c>
      <c r="BV824" s="9"/>
      <c r="BW824" s="10"/>
      <c r="BX824" s="11"/>
      <c r="BY824" s="6">
        <f>SUMIF(BZ$36:BZ$66,$D824,CB$36:CB$66)</f>
        <v>0</v>
      </c>
      <c r="BZ824" s="9"/>
      <c r="CA824" s="10"/>
      <c r="CB824" s="11"/>
      <c r="CC824" s="6">
        <f>SUMIF(CD$36:CD$66,$D824,CF$36:CF$66)</f>
        <v>0</v>
      </c>
      <c r="CD824" s="9"/>
      <c r="CE824" s="10"/>
      <c r="CF824" s="11"/>
      <c r="CG824" s="6">
        <f>SUMIF(CH$36:CH$66,$D824,CJ$36:CJ$66)</f>
        <v>0</v>
      </c>
      <c r="CH824" s="9"/>
      <c r="CI824" s="10"/>
      <c r="CJ824" s="11"/>
      <c r="CK824" s="6">
        <f>SUMIF(CL$36:CL$66,$D824,CN$36:CN$66)</f>
        <v>0</v>
      </c>
      <c r="CL824" s="9"/>
      <c r="CM824" s="10"/>
      <c r="CN824" s="11"/>
      <c r="CO824" s="6">
        <f>SUMIF(CP$36:CP$66,$D824,CR$36:CR$66)</f>
        <v>0</v>
      </c>
      <c r="CP824" s="9"/>
      <c r="CQ824" s="10"/>
      <c r="CR824" s="11"/>
      <c r="CS824" s="6">
        <f>SUMIF(CT$36:CT$66,$D824,CV$36:CV$66)</f>
        <v>0</v>
      </c>
      <c r="CT824" s="9"/>
      <c r="CU824" s="10"/>
      <c r="CV824" s="11"/>
      <c r="CW824" s="6">
        <f>SUMIF(CX$36:CX$66,$D824,CZ$36:CZ$66)</f>
        <v>0</v>
      </c>
      <c r="CX824" s="9"/>
      <c r="CY824" s="10"/>
      <c r="CZ824" s="11"/>
      <c r="DA824" s="6">
        <f>SUMIF(DB$36:DB$66,$D824,DD$36:DD$66)</f>
        <v>0</v>
      </c>
      <c r="DB824" s="9"/>
      <c r="DC824" s="10"/>
      <c r="DD824" s="11"/>
      <c r="DE824" s="6">
        <f>SUMIF(DF$36:DF$66,$D824,DH$36:DH$66)</f>
        <v>0</v>
      </c>
      <c r="DF824" s="9"/>
      <c r="DG824" s="10"/>
      <c r="DH824" s="11"/>
      <c r="DI824" s="6">
        <f>SUMIF(DJ$36:DJ$66,$D824,DL$36:DL$66)</f>
        <v>0</v>
      </c>
      <c r="DJ824" s="9"/>
      <c r="DK824" s="10"/>
      <c r="DL824" s="11"/>
      <c r="DM824" s="6">
        <f>SUMIF(DN$36:DN$66,$D824,DP$36:DP$66)</f>
        <v>0</v>
      </c>
      <c r="DN824" s="9"/>
      <c r="DO824" s="10"/>
      <c r="DP824" s="11"/>
      <c r="DQ824" s="6">
        <f>SUMIF(DR$36:DR$66,$D824,DT$36:DT$66)</f>
        <v>0</v>
      </c>
      <c r="DR824" s="9"/>
      <c r="DS824" s="10"/>
      <c r="DT824" s="11"/>
      <c r="DU824" s="6">
        <f>SUMIF(DV$36:DV$66,$D824,DX$36:DX$66)</f>
        <v>0</v>
      </c>
      <c r="DV824" s="9"/>
      <c r="DW824" s="10"/>
      <c r="DX824" s="11"/>
      <c r="DY824" s="6">
        <f>SUMIF(DZ$36:DZ$66,$D824,EB$36:EB$66)</f>
        <v>0</v>
      </c>
      <c r="DZ824" s="9"/>
      <c r="EA824" s="10"/>
      <c r="EB824" s="11"/>
      <c r="EC824" s="6">
        <f>SUMIF(ED$36:ED$66,$D824,EF$36:EF$66)</f>
        <v>0</v>
      </c>
      <c r="ED824" s="9"/>
      <c r="EE824" s="10"/>
      <c r="EF824" s="11"/>
      <c r="EG824" s="6">
        <f>SUMIF(EH$36:EH$66,$D824,EJ$36:EJ$66)</f>
        <v>0</v>
      </c>
      <c r="EH824" s="9"/>
      <c r="EI824" s="10"/>
      <c r="EJ824" s="11"/>
      <c r="EK824" s="6">
        <f>SUMIF(EL$36:EL$66,$D824,EN$36:EN$66)</f>
        <v>0</v>
      </c>
      <c r="EL824" s="9"/>
      <c r="EM824" s="10"/>
      <c r="EN824" s="11"/>
      <c r="EO824" s="6">
        <f>SUMIF(EP$36:EP$66,$D824,ER$36:ER$66)</f>
        <v>0</v>
      </c>
      <c r="EP824" s="9"/>
      <c r="EQ824" s="10"/>
      <c r="ER824" s="11"/>
      <c r="ES824" s="6">
        <f>SUMIF(ET$36:ET$66,$D824,EV$36:EV$66)</f>
        <v>0</v>
      </c>
      <c r="ET824" s="9"/>
      <c r="EU824" s="10"/>
      <c r="EV824" s="11"/>
      <c r="EW824" s="6">
        <f>SUMIF(EX$36:EX$66,$D824,EZ$36:EZ$66)</f>
        <v>0</v>
      </c>
      <c r="EX824" s="9"/>
      <c r="EY824" s="10"/>
      <c r="EZ824" s="11"/>
      <c r="FA824" s="6">
        <f>SUMIF(FB$36:FB$66,$D824,FD$36:FD$66)</f>
        <v>0</v>
      </c>
      <c r="FB824" s="9"/>
      <c r="FC824" s="10"/>
      <c r="FD824" s="11"/>
      <c r="FE824" s="6">
        <f>SUMIF(FF$36:FF$66,$D824,FH$36:FH$66)</f>
        <v>0</v>
      </c>
      <c r="FF824" s="9"/>
      <c r="FG824" s="10"/>
      <c r="FH824" s="11"/>
      <c r="FI824" s="6">
        <f>SUMIF(FJ$36:FJ$66,$D824,FL$36:FL$66)</f>
        <v>0</v>
      </c>
      <c r="FJ824" s="9"/>
      <c r="FK824" s="10"/>
      <c r="FL824" s="11"/>
      <c r="FM824" s="6">
        <f>SUMIF(FN$36:FN$66,$D824,FP$36:FP$66)</f>
        <v>0</v>
      </c>
      <c r="FN824" s="9"/>
      <c r="FO824" s="10"/>
      <c r="FP824" s="11"/>
      <c r="FQ824" s="6">
        <f>SUMIF(FR$36:FR$66,$D824,FT$36:FT$66)</f>
        <v>0</v>
      </c>
      <c r="FR824" s="9"/>
      <c r="FS824" s="10"/>
      <c r="FT824" s="11"/>
      <c r="FU824" s="6">
        <f>SUMIF(FV$36:FV$66,$D824,FX$36:FX$66)</f>
        <v>0</v>
      </c>
      <c r="FV824" s="9"/>
      <c r="FW824" s="10"/>
      <c r="FX824" s="11"/>
      <c r="FY824" s="6">
        <f>SUMIF(FZ$36:FZ$66,$D824,GB$36:GB$66)</f>
        <v>0</v>
      </c>
      <c r="FZ824" s="9"/>
      <c r="GA824" s="10"/>
      <c r="GB824" s="11"/>
      <c r="GC824" s="6">
        <f>SUMIF(GD$36:GD$66,$D824,GF$36:GF$66)</f>
        <v>0</v>
      </c>
      <c r="GD824" s="9"/>
      <c r="GE824" s="10"/>
      <c r="GF824" s="11"/>
      <c r="GG824" s="6">
        <f>SUMIF(GH$36:GH$66,$D824,GJ$36:GJ$66)</f>
        <v>0</v>
      </c>
      <c r="GH824" s="9"/>
      <c r="GI824" s="10"/>
      <c r="GJ824" s="11"/>
      <c r="GK824" s="6">
        <f>SUMIF(GL$36:GL$66,$D824,GN$36:GN$66)</f>
        <v>0</v>
      </c>
      <c r="GL824" s="9"/>
      <c r="GM824" s="10"/>
      <c r="GN824" s="11"/>
      <c r="GO824" s="6">
        <f>SUMIF(GP$36:GP$66,$D824,GR$36:GR$66)</f>
        <v>0</v>
      </c>
      <c r="GP824" s="9"/>
      <c r="GQ824" s="10"/>
      <c r="GR824" s="11"/>
      <c r="GS824" s="6">
        <f>SUMIF(GT$36:GT$66,$D824,GV$36:GV$66)</f>
        <v>0</v>
      </c>
      <c r="GT824" s="9"/>
      <c r="GU824" s="10"/>
      <c r="GV824" s="20"/>
      <c r="GW824" s="19">
        <f t="shared" si="18"/>
        <v>0</v>
      </c>
      <c r="GX824" s="472"/>
      <c r="GY824" s="473"/>
    </row>
    <row r="825" spans="1:207" ht="30.75" customHeight="1">
      <c r="A825" s="210" t="s">
        <v>77</v>
      </c>
      <c r="B825" s="470"/>
      <c r="C825" s="449" t="s">
        <v>546</v>
      </c>
      <c r="D825" s="445" t="s">
        <v>491</v>
      </c>
      <c r="E825" s="206">
        <f>SUMIF(F$67:F$97,$D825,H$67:H$97)</f>
        <v>0</v>
      </c>
      <c r="F825" s="9"/>
      <c r="G825" s="10"/>
      <c r="H825" s="11"/>
      <c r="I825" s="6">
        <f>SUMIF(J$67:J$97,$D825,L$67:L$97)</f>
        <v>0</v>
      </c>
      <c r="J825" s="9"/>
      <c r="K825" s="10"/>
      <c r="L825" s="11"/>
      <c r="M825" s="6">
        <f>SUMIF(N$67:N$97,$D825,P$67:P$97)</f>
        <v>0</v>
      </c>
      <c r="N825" s="9"/>
      <c r="O825" s="10"/>
      <c r="P825" s="11"/>
      <c r="Q825" s="6">
        <f>SUMIF(R$67:R$97,$D825,T$67:T$97)</f>
        <v>0</v>
      </c>
      <c r="R825" s="9"/>
      <c r="S825" s="10"/>
      <c r="T825" s="11"/>
      <c r="U825" s="6">
        <f>SUMIF(V$67:V$97,$D825,X$67:X$97)</f>
        <v>0</v>
      </c>
      <c r="V825" s="9"/>
      <c r="W825" s="10"/>
      <c r="X825" s="11"/>
      <c r="Y825" s="6">
        <f>SUMIF(Z$67:Z$97,$D825,AB$67:AB$97)</f>
        <v>0</v>
      </c>
      <c r="Z825" s="9"/>
      <c r="AA825" s="10"/>
      <c r="AB825" s="11"/>
      <c r="AC825" s="6">
        <f>SUMIF(AD$67:AD$97,$D825,AF$67:AF$97)</f>
        <v>0</v>
      </c>
      <c r="AD825" s="9"/>
      <c r="AE825" s="10"/>
      <c r="AF825" s="11"/>
      <c r="AG825" s="6">
        <f>SUMIF(AH$67:AH$97,$D825,AJ$67:AJ$97)</f>
        <v>0</v>
      </c>
      <c r="AH825" s="9"/>
      <c r="AI825" s="10"/>
      <c r="AJ825" s="11"/>
      <c r="AK825" s="6">
        <f>SUMIF(AL$67:AL$97,$D825,AN$67:AN$97)</f>
        <v>0</v>
      </c>
      <c r="AL825" s="9"/>
      <c r="AM825" s="10"/>
      <c r="AN825" s="11"/>
      <c r="AO825" s="6">
        <f>SUMIF(AP$67:AP$97,$D825,AR$67:AR$97)</f>
        <v>0</v>
      </c>
      <c r="AP825" s="9"/>
      <c r="AQ825" s="10"/>
      <c r="AR825" s="11"/>
      <c r="AS825" s="6">
        <f>SUMIF(AT$67:AT$97,$D825,AV$67:AV$97)</f>
        <v>0</v>
      </c>
      <c r="AT825" s="9"/>
      <c r="AU825" s="10"/>
      <c r="AV825" s="11"/>
      <c r="AW825" s="6">
        <f>SUMIF(AX$67:AX$97,$D825,AZ$67:AZ$97)</f>
        <v>0</v>
      </c>
      <c r="AX825" s="9"/>
      <c r="AY825" s="10"/>
      <c r="AZ825" s="11"/>
      <c r="BA825" s="6">
        <f>SUMIF(BB$67:BB$97,$D825,BD$67:BD$97)</f>
        <v>0</v>
      </c>
      <c r="BB825" s="9"/>
      <c r="BC825" s="10"/>
      <c r="BD825" s="11"/>
      <c r="BE825" s="6">
        <f>SUMIF(BF$67:BF$97,$D825,BH$67:BH$97)</f>
        <v>0</v>
      </c>
      <c r="BF825" s="9"/>
      <c r="BG825" s="10"/>
      <c r="BH825" s="11"/>
      <c r="BI825" s="6">
        <f>SUMIF(BJ$67:BJ$97,$D825,BL$67:BL$97)</f>
        <v>0</v>
      </c>
      <c r="BJ825" s="9"/>
      <c r="BK825" s="10"/>
      <c r="BL825" s="11"/>
      <c r="BM825" s="6">
        <f>SUMIF(BN$67:BN$97,$D825,BP$67:BP$97)</f>
        <v>0</v>
      </c>
      <c r="BN825" s="9"/>
      <c r="BO825" s="10"/>
      <c r="BP825" s="11"/>
      <c r="BQ825" s="6">
        <f>SUMIF(BR$67:BR$97,$D825,BT$67:BT$97)</f>
        <v>0</v>
      </c>
      <c r="BR825" s="9"/>
      <c r="BS825" s="10"/>
      <c r="BT825" s="11"/>
      <c r="BU825" s="6">
        <f>SUMIF(BV$67:BV$97,$D825,BX$67:BX$97)</f>
        <v>0</v>
      </c>
      <c r="BV825" s="9"/>
      <c r="BW825" s="10"/>
      <c r="BX825" s="11"/>
      <c r="BY825" s="6">
        <f>SUMIF(BZ$67:BZ$97,$D825,CB$67:CB$97)</f>
        <v>0</v>
      </c>
      <c r="BZ825" s="9"/>
      <c r="CA825" s="10"/>
      <c r="CB825" s="11"/>
      <c r="CC825" s="6">
        <f>SUMIF(CD$67:CD$97,$D825,CF$67:CF$97)</f>
        <v>0</v>
      </c>
      <c r="CD825" s="9"/>
      <c r="CE825" s="10"/>
      <c r="CF825" s="11"/>
      <c r="CG825" s="6">
        <f>SUMIF(CH$67:CH$97,$D825,CJ$67:CJ$97)</f>
        <v>0</v>
      </c>
      <c r="CH825" s="9"/>
      <c r="CI825" s="10"/>
      <c r="CJ825" s="11"/>
      <c r="CK825" s="6">
        <f>SUMIF(CL$67:CL$97,$D825,CN$67:CN$97)</f>
        <v>0</v>
      </c>
      <c r="CL825" s="9"/>
      <c r="CM825" s="10"/>
      <c r="CN825" s="11"/>
      <c r="CO825" s="6">
        <f>SUMIF(CP$67:CP$97,$D825,CR$67:CR$97)</f>
        <v>0</v>
      </c>
      <c r="CP825" s="9"/>
      <c r="CQ825" s="10"/>
      <c r="CR825" s="11"/>
      <c r="CS825" s="6">
        <f>SUMIF(CT$67:CT$97,$D825,CV$67:CV$97)</f>
        <v>0</v>
      </c>
      <c r="CT825" s="9"/>
      <c r="CU825" s="10"/>
      <c r="CV825" s="11"/>
      <c r="CW825" s="6">
        <f>SUMIF(CX$67:CX$97,$D825,CZ$67:CZ$97)</f>
        <v>0</v>
      </c>
      <c r="CX825" s="9"/>
      <c r="CY825" s="10"/>
      <c r="CZ825" s="11"/>
      <c r="DA825" s="6">
        <f>SUMIF(DB$67:DB$97,$D825,DD$67:DD$97)</f>
        <v>0</v>
      </c>
      <c r="DB825" s="9"/>
      <c r="DC825" s="10"/>
      <c r="DD825" s="11"/>
      <c r="DE825" s="6">
        <f>SUMIF(DF$67:DF$97,$D825,DH$67:DH$97)</f>
        <v>0</v>
      </c>
      <c r="DF825" s="9"/>
      <c r="DG825" s="10"/>
      <c r="DH825" s="11"/>
      <c r="DI825" s="6">
        <f>SUMIF(DJ$67:DJ$97,$D825,DL$67:DL$97)</f>
        <v>0</v>
      </c>
      <c r="DJ825" s="9"/>
      <c r="DK825" s="10"/>
      <c r="DL825" s="11"/>
      <c r="DM825" s="6">
        <f>SUMIF(DN$67:DN$97,$D825,DP$67:DP$97)</f>
        <v>0</v>
      </c>
      <c r="DN825" s="9"/>
      <c r="DO825" s="10"/>
      <c r="DP825" s="11"/>
      <c r="DQ825" s="6">
        <f>SUMIF(DR$67:DR$97,$D825,DT$67:DT$97)</f>
        <v>0</v>
      </c>
      <c r="DR825" s="9"/>
      <c r="DS825" s="10"/>
      <c r="DT825" s="11"/>
      <c r="DU825" s="6">
        <f>SUMIF(DV$67:DV$97,$D825,DX$67:DX$97)</f>
        <v>0</v>
      </c>
      <c r="DV825" s="9"/>
      <c r="DW825" s="10"/>
      <c r="DX825" s="11"/>
      <c r="DY825" s="6">
        <f>SUMIF(DZ$67:DZ$97,$D825,EB$67:EB$97)</f>
        <v>0</v>
      </c>
      <c r="DZ825" s="9"/>
      <c r="EA825" s="10"/>
      <c r="EB825" s="11"/>
      <c r="EC825" s="6">
        <f>SUMIF(ED$67:ED$97,$D825,EF$67:EF$97)</f>
        <v>0</v>
      </c>
      <c r="ED825" s="9"/>
      <c r="EE825" s="10"/>
      <c r="EF825" s="11"/>
      <c r="EG825" s="6">
        <f>SUMIF(EH$67:EH$97,$D825,EJ$67:EJ$97)</f>
        <v>0</v>
      </c>
      <c r="EH825" s="9"/>
      <c r="EI825" s="10"/>
      <c r="EJ825" s="11"/>
      <c r="EK825" s="6">
        <f>SUMIF(EL$67:EL$97,$D825,EN$67:EN$97)</f>
        <v>0</v>
      </c>
      <c r="EL825" s="9"/>
      <c r="EM825" s="10"/>
      <c r="EN825" s="11"/>
      <c r="EO825" s="6">
        <f>SUMIF(EP$67:EP$97,$D825,ER$67:ER$97)</f>
        <v>0</v>
      </c>
      <c r="EP825" s="9"/>
      <c r="EQ825" s="10"/>
      <c r="ER825" s="11"/>
      <c r="ES825" s="6">
        <f>SUMIF(ET$67:ET$97,$D825,EV$67:EV$97)</f>
        <v>0</v>
      </c>
      <c r="ET825" s="9"/>
      <c r="EU825" s="10"/>
      <c r="EV825" s="11"/>
      <c r="EW825" s="6">
        <f>SUMIF(EX$67:EX$97,$D825,EZ$67:EZ$97)</f>
        <v>0</v>
      </c>
      <c r="EX825" s="9"/>
      <c r="EY825" s="10"/>
      <c r="EZ825" s="11"/>
      <c r="FA825" s="6">
        <f>SUMIF(FB$67:FB$97,$D825,FD$67:FD$97)</f>
        <v>0</v>
      </c>
      <c r="FB825" s="9"/>
      <c r="FC825" s="10"/>
      <c r="FD825" s="11"/>
      <c r="FE825" s="6">
        <f>SUMIF(FF$67:FF$97,$D825,FH$67:FH$97)</f>
        <v>0</v>
      </c>
      <c r="FF825" s="9"/>
      <c r="FG825" s="10"/>
      <c r="FH825" s="11"/>
      <c r="FI825" s="6">
        <f>SUMIF(FJ$67:FJ$97,$D825,FL$67:FL$97)</f>
        <v>0</v>
      </c>
      <c r="FJ825" s="9"/>
      <c r="FK825" s="10"/>
      <c r="FL825" s="11"/>
      <c r="FM825" s="6">
        <f>SUMIF(FN$67:FN$97,$D825,FP$67:FP$97)</f>
        <v>0</v>
      </c>
      <c r="FN825" s="9"/>
      <c r="FO825" s="10"/>
      <c r="FP825" s="11"/>
      <c r="FQ825" s="6">
        <f>SUMIF(FR$67:FR$97,$D825,FT$67:FT$97)</f>
        <v>0</v>
      </c>
      <c r="FR825" s="9"/>
      <c r="FS825" s="10"/>
      <c r="FT825" s="11"/>
      <c r="FU825" s="6">
        <f>SUMIF(FV$67:FV$97,$D825,FX$67:FX$97)</f>
        <v>0</v>
      </c>
      <c r="FV825" s="9"/>
      <c r="FW825" s="10"/>
      <c r="FX825" s="11"/>
      <c r="FY825" s="6">
        <f>SUMIF(FZ$67:FZ$97,$D825,GB$67:GB$97)</f>
        <v>0</v>
      </c>
      <c r="FZ825" s="9"/>
      <c r="GA825" s="10"/>
      <c r="GB825" s="11"/>
      <c r="GC825" s="6">
        <f>SUMIF(GD$67:GD$97,$D825,GF$67:GF$97)</f>
        <v>0</v>
      </c>
      <c r="GD825" s="9"/>
      <c r="GE825" s="10"/>
      <c r="GF825" s="11"/>
      <c r="GG825" s="6">
        <f>SUMIF(GH$67:GH$97,$D825,GJ$67:GJ$97)</f>
        <v>0</v>
      </c>
      <c r="GH825" s="9"/>
      <c r="GI825" s="10"/>
      <c r="GJ825" s="11"/>
      <c r="GK825" s="6">
        <f>SUMIF(GL$67:GL$97,$D825,GN$67:GN$97)</f>
        <v>0</v>
      </c>
      <c r="GL825" s="9"/>
      <c r="GM825" s="10"/>
      <c r="GN825" s="11"/>
      <c r="GO825" s="6">
        <f>SUMIF(GP$67:GP$97,$D825,GR$67:GR$97)</f>
        <v>0</v>
      </c>
      <c r="GP825" s="9"/>
      <c r="GQ825" s="10"/>
      <c r="GR825" s="11"/>
      <c r="GS825" s="6">
        <f>SUMIF(GT$67:GT$97,$D825,GV$67:GV$97)</f>
        <v>0</v>
      </c>
      <c r="GT825" s="9"/>
      <c r="GU825" s="10"/>
      <c r="GV825" s="20"/>
      <c r="GW825" s="19">
        <f t="shared" si="18"/>
        <v>0</v>
      </c>
      <c r="GX825" s="472"/>
      <c r="GY825" s="473"/>
    </row>
    <row r="826" spans="1:207" ht="30.75" customHeight="1">
      <c r="A826" s="210" t="s">
        <v>78</v>
      </c>
      <c r="B826" s="470"/>
      <c r="C826" s="449" t="s">
        <v>546</v>
      </c>
      <c r="D826" s="445" t="s">
        <v>491</v>
      </c>
      <c r="E826" s="206">
        <f>SUMIF(F$98:F$128,$D826,H$98:H$128)</f>
        <v>0</v>
      </c>
      <c r="F826" s="9"/>
      <c r="G826" s="10"/>
      <c r="H826" s="11"/>
      <c r="I826" s="6">
        <f>SUMIF(J$98:J$128,$D826,L$98:L$128)</f>
        <v>0</v>
      </c>
      <c r="J826" s="9"/>
      <c r="K826" s="10"/>
      <c r="L826" s="11"/>
      <c r="M826" s="6">
        <f>SUMIF(N$98:N$128,$D826,P$98:P$128)</f>
        <v>0</v>
      </c>
      <c r="N826" s="9"/>
      <c r="O826" s="10"/>
      <c r="P826" s="11"/>
      <c r="Q826" s="6">
        <f>SUMIF(R$98:R$128,$D826,T$98:T$128)</f>
        <v>0</v>
      </c>
      <c r="R826" s="9"/>
      <c r="S826" s="10"/>
      <c r="T826" s="11"/>
      <c r="U826" s="6">
        <f>SUMIF(V$98:V$128,$D826,X$98:X$128)</f>
        <v>0</v>
      </c>
      <c r="V826" s="9"/>
      <c r="W826" s="10"/>
      <c r="X826" s="11"/>
      <c r="Y826" s="6">
        <f>SUMIF(Z$98:Z$128,$D826,AB$98:AB$128)</f>
        <v>0</v>
      </c>
      <c r="Z826" s="9"/>
      <c r="AA826" s="10"/>
      <c r="AB826" s="11"/>
      <c r="AC826" s="6">
        <f>SUMIF(AD$98:AD$128,$D826,AF$98:AF$128)</f>
        <v>0</v>
      </c>
      <c r="AD826" s="9"/>
      <c r="AE826" s="10"/>
      <c r="AF826" s="11"/>
      <c r="AG826" s="6">
        <f>SUMIF(AH$98:AH$128,$D826,AJ$98:AJ$128)</f>
        <v>0</v>
      </c>
      <c r="AH826" s="9"/>
      <c r="AI826" s="10"/>
      <c r="AJ826" s="11"/>
      <c r="AK826" s="6">
        <f>SUMIF(AL$98:AL$128,$D826,AN$98:AN$128)</f>
        <v>0</v>
      </c>
      <c r="AL826" s="9"/>
      <c r="AM826" s="10"/>
      <c r="AN826" s="11"/>
      <c r="AO826" s="6">
        <f>SUMIF(AP$98:AP$128,$D826,AR$98:AR$128)</f>
        <v>0</v>
      </c>
      <c r="AP826" s="9"/>
      <c r="AQ826" s="10"/>
      <c r="AR826" s="11"/>
      <c r="AS826" s="6">
        <f>SUMIF(AT$98:AT$128,$D826,AV$98:AV$128)</f>
        <v>0</v>
      </c>
      <c r="AT826" s="9"/>
      <c r="AU826" s="10"/>
      <c r="AV826" s="11"/>
      <c r="AW826" s="6">
        <f>SUMIF(AX$98:AX$128,$D826,AZ$98:AZ$128)</f>
        <v>0</v>
      </c>
      <c r="AX826" s="9"/>
      <c r="AY826" s="10"/>
      <c r="AZ826" s="11"/>
      <c r="BA826" s="6">
        <f>SUMIF(BB$98:BB$128,$D826,BD$98:BD$128)</f>
        <v>0</v>
      </c>
      <c r="BB826" s="9"/>
      <c r="BC826" s="10"/>
      <c r="BD826" s="11"/>
      <c r="BE826" s="6">
        <f>SUMIF(BF$98:BF$128,$D826,BH$98:BH$128)</f>
        <v>0</v>
      </c>
      <c r="BF826" s="9"/>
      <c r="BG826" s="10"/>
      <c r="BH826" s="11"/>
      <c r="BI826" s="6">
        <f>SUMIF(BJ$98:BJ$128,$D826,BL$98:BL$128)</f>
        <v>0</v>
      </c>
      <c r="BJ826" s="9"/>
      <c r="BK826" s="10"/>
      <c r="BL826" s="11"/>
      <c r="BM826" s="6">
        <f>SUMIF(BN$98:BN$128,$D826,BP$98:BP$128)</f>
        <v>0</v>
      </c>
      <c r="BN826" s="9"/>
      <c r="BO826" s="10"/>
      <c r="BP826" s="11"/>
      <c r="BQ826" s="6">
        <f>SUMIF(BR$98:BR$128,$D826,BT$98:BT$128)</f>
        <v>0</v>
      </c>
      <c r="BR826" s="9"/>
      <c r="BS826" s="10"/>
      <c r="BT826" s="11"/>
      <c r="BU826" s="6">
        <f>SUMIF(BV$98:BV$128,$D826,BX$98:BX$128)</f>
        <v>0</v>
      </c>
      <c r="BV826" s="9"/>
      <c r="BW826" s="10"/>
      <c r="BX826" s="11"/>
      <c r="BY826" s="6">
        <f>SUMIF(BZ$98:BZ$128,$D826,CB$98:CB$128)</f>
        <v>0</v>
      </c>
      <c r="BZ826" s="9"/>
      <c r="CA826" s="10"/>
      <c r="CB826" s="11"/>
      <c r="CC826" s="6">
        <f>SUMIF(CD$98:CD$128,$D826,CF$98:CF$128)</f>
        <v>0</v>
      </c>
      <c r="CD826" s="9"/>
      <c r="CE826" s="10"/>
      <c r="CF826" s="11"/>
      <c r="CG826" s="6">
        <f>SUMIF(CH$98:CH$128,$D826,CJ$98:CJ$128)</f>
        <v>0</v>
      </c>
      <c r="CH826" s="9"/>
      <c r="CI826" s="10"/>
      <c r="CJ826" s="11"/>
      <c r="CK826" s="6">
        <f>SUMIF(CL$98:CL$128,$D826,CN$98:CN$128)</f>
        <v>0</v>
      </c>
      <c r="CL826" s="9"/>
      <c r="CM826" s="10"/>
      <c r="CN826" s="11"/>
      <c r="CO826" s="6">
        <f>SUMIF(CP$98:CP$128,$D826,CR$98:CR$128)</f>
        <v>0</v>
      </c>
      <c r="CP826" s="9"/>
      <c r="CQ826" s="10"/>
      <c r="CR826" s="11"/>
      <c r="CS826" s="6">
        <f>SUMIF(CT$98:CT$128,$D826,CV$98:CV$128)</f>
        <v>0</v>
      </c>
      <c r="CT826" s="9"/>
      <c r="CU826" s="10"/>
      <c r="CV826" s="11"/>
      <c r="CW826" s="6">
        <f>SUMIF(CX$98:CX$128,$D826,CZ$98:CZ$128)</f>
        <v>0</v>
      </c>
      <c r="CX826" s="9"/>
      <c r="CY826" s="10"/>
      <c r="CZ826" s="11"/>
      <c r="DA826" s="6">
        <f>SUMIF(DB$98:DB$128,$D826,DD$98:DD$128)</f>
        <v>0</v>
      </c>
      <c r="DB826" s="9"/>
      <c r="DC826" s="10"/>
      <c r="DD826" s="11"/>
      <c r="DE826" s="6">
        <f>SUMIF(DF$98:DF$128,$D826,DH$98:DH$128)</f>
        <v>0</v>
      </c>
      <c r="DF826" s="9"/>
      <c r="DG826" s="10"/>
      <c r="DH826" s="11"/>
      <c r="DI826" s="6">
        <f>SUMIF(DJ$98:DJ$128,$D826,DL$98:DL$128)</f>
        <v>0</v>
      </c>
      <c r="DJ826" s="9"/>
      <c r="DK826" s="10"/>
      <c r="DL826" s="11"/>
      <c r="DM826" s="6">
        <f>SUMIF(DN$98:DN$128,$D826,DP$98:DP$128)</f>
        <v>0</v>
      </c>
      <c r="DN826" s="9"/>
      <c r="DO826" s="10"/>
      <c r="DP826" s="11"/>
      <c r="DQ826" s="6">
        <f>SUMIF(DR$98:DR$128,$D826,DT$98:DT$128)</f>
        <v>0</v>
      </c>
      <c r="DR826" s="9"/>
      <c r="DS826" s="10"/>
      <c r="DT826" s="11"/>
      <c r="DU826" s="6">
        <f>SUMIF(DV$98:DV$128,$D826,DX$98:DX$128)</f>
        <v>0</v>
      </c>
      <c r="DV826" s="9"/>
      <c r="DW826" s="10"/>
      <c r="DX826" s="11"/>
      <c r="DY826" s="6">
        <f>SUMIF(DZ$98:DZ$128,$D826,EB$98:EB$128)</f>
        <v>0</v>
      </c>
      <c r="DZ826" s="9"/>
      <c r="EA826" s="10"/>
      <c r="EB826" s="11"/>
      <c r="EC826" s="6">
        <f>SUMIF(ED$98:ED$128,$D826,EF$98:EF$128)</f>
        <v>0</v>
      </c>
      <c r="ED826" s="9"/>
      <c r="EE826" s="10"/>
      <c r="EF826" s="11"/>
      <c r="EG826" s="6">
        <f>SUMIF(EH$98:EH$128,$D826,EJ$98:EJ$128)</f>
        <v>0</v>
      </c>
      <c r="EH826" s="9"/>
      <c r="EI826" s="10"/>
      <c r="EJ826" s="11"/>
      <c r="EK826" s="6">
        <f>SUMIF(EL$98:EL$128,$D826,EN$98:EN$128)</f>
        <v>0</v>
      </c>
      <c r="EL826" s="9"/>
      <c r="EM826" s="10"/>
      <c r="EN826" s="11"/>
      <c r="EO826" s="6">
        <f>SUMIF(EP$98:EP$128,$D826,ER$98:ER$128)</f>
        <v>0</v>
      </c>
      <c r="EP826" s="9"/>
      <c r="EQ826" s="10"/>
      <c r="ER826" s="11"/>
      <c r="ES826" s="6">
        <f>SUMIF(ET$98:ET$128,$D826,EV$98:EV$128)</f>
        <v>0</v>
      </c>
      <c r="ET826" s="9"/>
      <c r="EU826" s="10"/>
      <c r="EV826" s="11"/>
      <c r="EW826" s="6">
        <f>SUMIF(EX$98:EX$128,$D826,EZ$98:EZ$128)</f>
        <v>0</v>
      </c>
      <c r="EX826" s="9"/>
      <c r="EY826" s="10"/>
      <c r="EZ826" s="11"/>
      <c r="FA826" s="6">
        <f>SUMIF(FB$98:FB$128,$D826,FD$98:FD$128)</f>
        <v>0</v>
      </c>
      <c r="FB826" s="9"/>
      <c r="FC826" s="10"/>
      <c r="FD826" s="11"/>
      <c r="FE826" s="6">
        <f>SUMIF(FF$98:FF$128,$D826,FH$98:FH$128)</f>
        <v>0</v>
      </c>
      <c r="FF826" s="9"/>
      <c r="FG826" s="10"/>
      <c r="FH826" s="11"/>
      <c r="FI826" s="6">
        <f>SUMIF(FJ$98:FJ$128,$D826,FL$98:FL$128)</f>
        <v>0</v>
      </c>
      <c r="FJ826" s="9"/>
      <c r="FK826" s="10"/>
      <c r="FL826" s="11"/>
      <c r="FM826" s="6">
        <f>SUMIF(FN$98:FN$128,$D826,FP$98:FP$128)</f>
        <v>0</v>
      </c>
      <c r="FN826" s="9"/>
      <c r="FO826" s="10"/>
      <c r="FP826" s="11"/>
      <c r="FQ826" s="6">
        <f>SUMIF(FR$98:FR$128,$D826,FT$98:FT$128)</f>
        <v>0</v>
      </c>
      <c r="FR826" s="9"/>
      <c r="FS826" s="10"/>
      <c r="FT826" s="11"/>
      <c r="FU826" s="6">
        <f>SUMIF(FV$98:FV$128,$D826,FX$98:FX$128)</f>
        <v>0</v>
      </c>
      <c r="FV826" s="9"/>
      <c r="FW826" s="10"/>
      <c r="FX826" s="11"/>
      <c r="FY826" s="6">
        <f>SUMIF(FZ$98:FZ$128,$D826,GB$98:GB$128)</f>
        <v>0</v>
      </c>
      <c r="FZ826" s="9"/>
      <c r="GA826" s="10"/>
      <c r="GB826" s="11"/>
      <c r="GC826" s="6">
        <f>SUMIF(GD$98:GD$128,$D826,GF$98:GF$128)</f>
        <v>0</v>
      </c>
      <c r="GD826" s="9"/>
      <c r="GE826" s="10"/>
      <c r="GF826" s="11"/>
      <c r="GG826" s="6">
        <f>SUMIF(GH$98:GH$128,$D826,GJ$98:GJ$128)</f>
        <v>0</v>
      </c>
      <c r="GH826" s="9"/>
      <c r="GI826" s="10"/>
      <c r="GJ826" s="11"/>
      <c r="GK826" s="6">
        <f>SUMIF(GL$98:GL$128,$D826,GN$98:GN$128)</f>
        <v>0</v>
      </c>
      <c r="GL826" s="9"/>
      <c r="GM826" s="10"/>
      <c r="GN826" s="11"/>
      <c r="GO826" s="6">
        <f>SUMIF(GP$98:GP$128,$D826,GR$98:GR$128)</f>
        <v>0</v>
      </c>
      <c r="GP826" s="9"/>
      <c r="GQ826" s="10"/>
      <c r="GR826" s="11"/>
      <c r="GS826" s="6">
        <f>SUMIF(GT$98:GT$128,$D826,GV$98:GV$128)</f>
        <v>0</v>
      </c>
      <c r="GT826" s="9"/>
      <c r="GU826" s="10"/>
      <c r="GV826" s="20"/>
      <c r="GW826" s="19">
        <f t="shared" si="18"/>
        <v>0</v>
      </c>
      <c r="GX826" s="472"/>
      <c r="GY826" s="473"/>
    </row>
    <row r="827" spans="1:207" ht="30.75" customHeight="1">
      <c r="A827" s="210" t="s">
        <v>79</v>
      </c>
      <c r="B827" s="470"/>
      <c r="C827" s="449" t="s">
        <v>546</v>
      </c>
      <c r="D827" s="445" t="s">
        <v>491</v>
      </c>
      <c r="E827" s="206">
        <f>SUMIF(F$129:F$159,$D827,H$129:H$159)</f>
        <v>0</v>
      </c>
      <c r="F827" s="9"/>
      <c r="G827" s="10"/>
      <c r="H827" s="11"/>
      <c r="I827" s="6">
        <f>SUMIF(J$129:J$159,$D827,L$129:L$159)</f>
        <v>0</v>
      </c>
      <c r="J827" s="9"/>
      <c r="K827" s="10"/>
      <c r="L827" s="11"/>
      <c r="M827" s="6">
        <f>SUMIF(N$129:N$159,$D827,P$129:P$159)</f>
        <v>0</v>
      </c>
      <c r="N827" s="9"/>
      <c r="O827" s="10"/>
      <c r="P827" s="11"/>
      <c r="Q827" s="6">
        <f>SUMIF(R$129:R$159,$D827,T$129:T$159)</f>
        <v>0</v>
      </c>
      <c r="R827" s="9"/>
      <c r="S827" s="10"/>
      <c r="T827" s="11"/>
      <c r="U827" s="6">
        <f>SUMIF(V$129:V$159,$D827,X$129:X$159)</f>
        <v>0</v>
      </c>
      <c r="V827" s="9"/>
      <c r="W827" s="10"/>
      <c r="X827" s="11"/>
      <c r="Y827" s="6">
        <f>SUMIF(Z$129:Z$159,$D827,AB$129:AB$159)</f>
        <v>0</v>
      </c>
      <c r="Z827" s="9"/>
      <c r="AA827" s="10"/>
      <c r="AB827" s="11"/>
      <c r="AC827" s="6">
        <f>SUMIF(AD$129:AD$159,$D827,AF$129:AF$159)</f>
        <v>0</v>
      </c>
      <c r="AD827" s="9"/>
      <c r="AE827" s="10"/>
      <c r="AF827" s="11"/>
      <c r="AG827" s="6">
        <f>SUMIF(AH$129:AH$159,$D827,AJ$129:AJ$159)</f>
        <v>0</v>
      </c>
      <c r="AH827" s="9"/>
      <c r="AI827" s="10"/>
      <c r="AJ827" s="11"/>
      <c r="AK827" s="6">
        <f>SUMIF(AL$129:AL$159,$D827,AN$129:AN$159)</f>
        <v>0</v>
      </c>
      <c r="AL827" s="9"/>
      <c r="AM827" s="10"/>
      <c r="AN827" s="11"/>
      <c r="AO827" s="6">
        <f>SUMIF(AP$129:AP$159,$D827,AR$129:AR$159)</f>
        <v>0</v>
      </c>
      <c r="AP827" s="9"/>
      <c r="AQ827" s="10"/>
      <c r="AR827" s="11"/>
      <c r="AS827" s="6">
        <f>SUMIF(AT$129:AT$159,$D827,AV$129:AV$159)</f>
        <v>0</v>
      </c>
      <c r="AT827" s="9"/>
      <c r="AU827" s="10"/>
      <c r="AV827" s="11"/>
      <c r="AW827" s="6">
        <f>SUMIF(AX$129:AX$159,$D827,AZ$129:AZ$159)</f>
        <v>0</v>
      </c>
      <c r="AX827" s="9"/>
      <c r="AY827" s="10"/>
      <c r="AZ827" s="11"/>
      <c r="BA827" s="6">
        <f>SUMIF(BB$129:BB$159,$D827,BD$129:BD$159)</f>
        <v>0</v>
      </c>
      <c r="BB827" s="9"/>
      <c r="BC827" s="10"/>
      <c r="BD827" s="11"/>
      <c r="BE827" s="6">
        <f>SUMIF(BF$129:BF$159,$D827,BH$129:BH$159)</f>
        <v>0</v>
      </c>
      <c r="BF827" s="9"/>
      <c r="BG827" s="10"/>
      <c r="BH827" s="11"/>
      <c r="BI827" s="6">
        <f>SUMIF(BJ$129:BJ$159,$D827,BL$129:BL$159)</f>
        <v>0</v>
      </c>
      <c r="BJ827" s="9"/>
      <c r="BK827" s="10"/>
      <c r="BL827" s="11"/>
      <c r="BM827" s="6">
        <f>SUMIF(BN$129:BN$159,$D827,BP$129:BP$159)</f>
        <v>0</v>
      </c>
      <c r="BN827" s="9"/>
      <c r="BO827" s="10"/>
      <c r="BP827" s="11"/>
      <c r="BQ827" s="6">
        <f>SUMIF(BR$129:BR$159,$D827,BT$129:BT$159)</f>
        <v>0</v>
      </c>
      <c r="BR827" s="9"/>
      <c r="BS827" s="10"/>
      <c r="BT827" s="11"/>
      <c r="BU827" s="6">
        <f>SUMIF(BV$129:BV$159,$D827,BX$129:BX$159)</f>
        <v>0</v>
      </c>
      <c r="BV827" s="9"/>
      <c r="BW827" s="10"/>
      <c r="BX827" s="11"/>
      <c r="BY827" s="6">
        <f>SUMIF(BZ$129:BZ$159,$D827,CB$129:CB$159)</f>
        <v>0</v>
      </c>
      <c r="BZ827" s="9"/>
      <c r="CA827" s="10"/>
      <c r="CB827" s="11"/>
      <c r="CC827" s="6">
        <f>SUMIF(CD$129:CD$159,$D827,CF$129:CF$159)</f>
        <v>0</v>
      </c>
      <c r="CD827" s="9"/>
      <c r="CE827" s="10"/>
      <c r="CF827" s="11"/>
      <c r="CG827" s="6">
        <f>SUMIF(CH$129:CH$159,$D827,CJ$129:CJ$159)</f>
        <v>0</v>
      </c>
      <c r="CH827" s="9"/>
      <c r="CI827" s="10"/>
      <c r="CJ827" s="11"/>
      <c r="CK827" s="6">
        <f>SUMIF(CL$129:CL$159,$D827,CN$129:CN$159)</f>
        <v>0</v>
      </c>
      <c r="CL827" s="9"/>
      <c r="CM827" s="10"/>
      <c r="CN827" s="11"/>
      <c r="CO827" s="6">
        <f>SUMIF(CP$129:CP$159,$D827,CR$129:CR$159)</f>
        <v>0</v>
      </c>
      <c r="CP827" s="9"/>
      <c r="CQ827" s="10"/>
      <c r="CR827" s="11"/>
      <c r="CS827" s="6">
        <f>SUMIF(CT$129:CT$159,$D827,CV$129:CV$159)</f>
        <v>0</v>
      </c>
      <c r="CT827" s="9"/>
      <c r="CU827" s="10"/>
      <c r="CV827" s="11"/>
      <c r="CW827" s="6">
        <f>SUMIF(CX$129:CX$159,$D827,CZ$129:CZ$159)</f>
        <v>0</v>
      </c>
      <c r="CX827" s="9"/>
      <c r="CY827" s="10"/>
      <c r="CZ827" s="11"/>
      <c r="DA827" s="6">
        <f>SUMIF(DB$129:DB$159,$D827,DD$129:DD$159)</f>
        <v>0</v>
      </c>
      <c r="DB827" s="9"/>
      <c r="DC827" s="10"/>
      <c r="DD827" s="11"/>
      <c r="DE827" s="6">
        <f>SUMIF(DF$129:DF$159,$D827,DH$129:DH$159)</f>
        <v>0</v>
      </c>
      <c r="DF827" s="9"/>
      <c r="DG827" s="10"/>
      <c r="DH827" s="11"/>
      <c r="DI827" s="6">
        <f>SUMIF(DJ$129:DJ$159,$D827,DL$129:DL$159)</f>
        <v>0</v>
      </c>
      <c r="DJ827" s="9"/>
      <c r="DK827" s="10"/>
      <c r="DL827" s="11"/>
      <c r="DM827" s="6">
        <f>SUMIF(DN$129:DN$159,$D827,DP$129:DP$159)</f>
        <v>0</v>
      </c>
      <c r="DN827" s="9"/>
      <c r="DO827" s="10"/>
      <c r="DP827" s="11"/>
      <c r="DQ827" s="6">
        <f>SUMIF(DR$129:DR$159,$D827,DT$129:DT$159)</f>
        <v>0</v>
      </c>
      <c r="DR827" s="9"/>
      <c r="DS827" s="10"/>
      <c r="DT827" s="11"/>
      <c r="DU827" s="6">
        <f>SUMIF(DV$129:DV$159,$D827,DX$129:DX$159)</f>
        <v>0</v>
      </c>
      <c r="DV827" s="9"/>
      <c r="DW827" s="10"/>
      <c r="DX827" s="11"/>
      <c r="DY827" s="6">
        <f>SUMIF(DZ$129:DZ$159,$D827,EB$129:EB$159)</f>
        <v>0</v>
      </c>
      <c r="DZ827" s="9"/>
      <c r="EA827" s="10"/>
      <c r="EB827" s="11"/>
      <c r="EC827" s="6">
        <f>SUMIF(ED$129:ED$159,$D827,EF$129:EF$159)</f>
        <v>0</v>
      </c>
      <c r="ED827" s="9"/>
      <c r="EE827" s="10"/>
      <c r="EF827" s="11"/>
      <c r="EG827" s="6">
        <f>SUMIF(EH$129:EH$159,$D827,EJ$129:EJ$159)</f>
        <v>0</v>
      </c>
      <c r="EH827" s="9"/>
      <c r="EI827" s="10"/>
      <c r="EJ827" s="11"/>
      <c r="EK827" s="6">
        <f>SUMIF(EL$129:EL$159,$D827,EN$129:EN$159)</f>
        <v>0</v>
      </c>
      <c r="EL827" s="9"/>
      <c r="EM827" s="10"/>
      <c r="EN827" s="11"/>
      <c r="EO827" s="6">
        <f>SUMIF(EP$129:EP$159,$D827,ER$129:ER$159)</f>
        <v>0</v>
      </c>
      <c r="EP827" s="9"/>
      <c r="EQ827" s="10"/>
      <c r="ER827" s="11"/>
      <c r="ES827" s="6">
        <f>SUMIF(ET$129:ET$159,$D827,EV$129:EV$159)</f>
        <v>0</v>
      </c>
      <c r="ET827" s="9"/>
      <c r="EU827" s="10"/>
      <c r="EV827" s="11"/>
      <c r="EW827" s="6">
        <f>SUMIF(EX$129:EX$159,$D827,EZ$129:EZ$159)</f>
        <v>0</v>
      </c>
      <c r="EX827" s="9"/>
      <c r="EY827" s="10"/>
      <c r="EZ827" s="11"/>
      <c r="FA827" s="6">
        <f>SUMIF(FB$129:FB$159,$D827,FD$129:FD$159)</f>
        <v>0</v>
      </c>
      <c r="FB827" s="9"/>
      <c r="FC827" s="10"/>
      <c r="FD827" s="11"/>
      <c r="FE827" s="6">
        <f>SUMIF(FF$129:FF$159,$D827,FH$129:FH$159)</f>
        <v>0</v>
      </c>
      <c r="FF827" s="9"/>
      <c r="FG827" s="10"/>
      <c r="FH827" s="11"/>
      <c r="FI827" s="6">
        <f>SUMIF(FJ$129:FJ$159,$D827,FL$129:FL$159)</f>
        <v>0</v>
      </c>
      <c r="FJ827" s="9"/>
      <c r="FK827" s="10"/>
      <c r="FL827" s="11"/>
      <c r="FM827" s="6">
        <f>SUMIF(FN$129:FN$159,$D827,FP$129:FP$159)</f>
        <v>0</v>
      </c>
      <c r="FN827" s="9"/>
      <c r="FO827" s="10"/>
      <c r="FP827" s="11"/>
      <c r="FQ827" s="6">
        <f>SUMIF(FR$129:FR$159,$D827,FT$129:FT$159)</f>
        <v>0</v>
      </c>
      <c r="FR827" s="9"/>
      <c r="FS827" s="10"/>
      <c r="FT827" s="11"/>
      <c r="FU827" s="6">
        <f>SUMIF(FV$129:FV$159,$D827,FX$129:FX$159)</f>
        <v>0</v>
      </c>
      <c r="FV827" s="9"/>
      <c r="FW827" s="10"/>
      <c r="FX827" s="11"/>
      <c r="FY827" s="6">
        <f>SUMIF(FZ$129:FZ$159,$D827,GB$129:GB$159)</f>
        <v>0</v>
      </c>
      <c r="FZ827" s="9"/>
      <c r="GA827" s="10"/>
      <c r="GB827" s="11"/>
      <c r="GC827" s="6">
        <f>SUMIF(GD$129:GD$159,$D827,GF$129:GF$159)</f>
        <v>0</v>
      </c>
      <c r="GD827" s="9"/>
      <c r="GE827" s="10"/>
      <c r="GF827" s="11"/>
      <c r="GG827" s="6">
        <f>SUMIF(GH$129:GH$159,$D827,GJ$129:GJ$159)</f>
        <v>0</v>
      </c>
      <c r="GH827" s="9"/>
      <c r="GI827" s="10"/>
      <c r="GJ827" s="11"/>
      <c r="GK827" s="6">
        <f>SUMIF(GL$129:GL$159,$D827,GN$129:GN$159)</f>
        <v>0</v>
      </c>
      <c r="GL827" s="9"/>
      <c r="GM827" s="10"/>
      <c r="GN827" s="11"/>
      <c r="GO827" s="6">
        <f>SUMIF(GP$129:GP$159,$D827,GR$129:GR$159)</f>
        <v>0</v>
      </c>
      <c r="GP827" s="9"/>
      <c r="GQ827" s="10"/>
      <c r="GR827" s="11"/>
      <c r="GS827" s="6">
        <f>SUMIF(GT$129:GT$159,$D827,GV$129:GV$159)</f>
        <v>0</v>
      </c>
      <c r="GT827" s="9"/>
      <c r="GU827" s="10"/>
      <c r="GV827" s="20"/>
      <c r="GW827" s="19">
        <f t="shared" si="18"/>
        <v>0</v>
      </c>
      <c r="GX827" s="472"/>
      <c r="GY827" s="473"/>
    </row>
    <row r="828" spans="1:207" ht="30.75" customHeight="1">
      <c r="A828" s="210" t="s">
        <v>80</v>
      </c>
      <c r="B828" s="470"/>
      <c r="C828" s="449" t="s">
        <v>546</v>
      </c>
      <c r="D828" s="445" t="s">
        <v>491</v>
      </c>
      <c r="E828" s="206">
        <f>SUMIF(F$160:F$190,$D828,H$160:H$190)</f>
        <v>0</v>
      </c>
      <c r="F828" s="9"/>
      <c r="G828" s="10"/>
      <c r="H828" s="11"/>
      <c r="I828" s="6">
        <f>SUMIF(J$160:J$190,$D828,L$160:L$190)</f>
        <v>0</v>
      </c>
      <c r="J828" s="9"/>
      <c r="K828" s="10"/>
      <c r="L828" s="11"/>
      <c r="M828" s="6">
        <f>SUMIF(N$160:N$190,$D828,P$160:P$190)</f>
        <v>0</v>
      </c>
      <c r="N828" s="9"/>
      <c r="O828" s="10"/>
      <c r="P828" s="11"/>
      <c r="Q828" s="6">
        <f>SUMIF(R$160:R$190,$D828,T$160:T$190)</f>
        <v>0</v>
      </c>
      <c r="R828" s="9"/>
      <c r="S828" s="10"/>
      <c r="T828" s="11"/>
      <c r="U828" s="6">
        <f>SUMIF(V$160:V$190,$D828,X$160:X$190)</f>
        <v>0</v>
      </c>
      <c r="V828" s="9"/>
      <c r="W828" s="10"/>
      <c r="X828" s="11"/>
      <c r="Y828" s="6">
        <f>SUMIF(Z$160:Z$190,$D828,AB$160:AB$190)</f>
        <v>0</v>
      </c>
      <c r="Z828" s="9"/>
      <c r="AA828" s="10"/>
      <c r="AB828" s="11"/>
      <c r="AC828" s="6">
        <f>SUMIF(AD$160:AD$190,$D828,AF$160:AF$190)</f>
        <v>0</v>
      </c>
      <c r="AD828" s="9"/>
      <c r="AE828" s="10"/>
      <c r="AF828" s="11"/>
      <c r="AG828" s="6">
        <f>SUMIF(AH$160:AH$190,$D828,AJ$160:AJ$190)</f>
        <v>0</v>
      </c>
      <c r="AH828" s="9"/>
      <c r="AI828" s="10"/>
      <c r="AJ828" s="11"/>
      <c r="AK828" s="6">
        <f>SUMIF(AL$160:AL$190,$D828,AN$160:AN$190)</f>
        <v>0</v>
      </c>
      <c r="AL828" s="9"/>
      <c r="AM828" s="10"/>
      <c r="AN828" s="11"/>
      <c r="AO828" s="6">
        <f>SUMIF(AP$160:AP$190,$D828,AR$160:AR$190)</f>
        <v>0</v>
      </c>
      <c r="AP828" s="9"/>
      <c r="AQ828" s="10"/>
      <c r="AR828" s="11"/>
      <c r="AS828" s="6">
        <f>SUMIF(AT$160:AT$190,$D828,AV$160:AV$190)</f>
        <v>0</v>
      </c>
      <c r="AT828" s="9"/>
      <c r="AU828" s="10"/>
      <c r="AV828" s="11"/>
      <c r="AW828" s="6">
        <f>SUMIF(AX$160:AX$190,$D828,AZ$160:AZ$190)</f>
        <v>0</v>
      </c>
      <c r="AX828" s="9"/>
      <c r="AY828" s="10"/>
      <c r="AZ828" s="11"/>
      <c r="BA828" s="6">
        <f>SUMIF(BB$160:BB$190,$D828,BD$160:BD$190)</f>
        <v>0</v>
      </c>
      <c r="BB828" s="9"/>
      <c r="BC828" s="10"/>
      <c r="BD828" s="11"/>
      <c r="BE828" s="6">
        <f>SUMIF(BF$160:BF$190,$D828,BH$160:BH$190)</f>
        <v>0</v>
      </c>
      <c r="BF828" s="9"/>
      <c r="BG828" s="10"/>
      <c r="BH828" s="11"/>
      <c r="BI828" s="6">
        <f>SUMIF(BJ$160:BJ$190,$D828,BL$160:BL$190)</f>
        <v>0</v>
      </c>
      <c r="BJ828" s="9"/>
      <c r="BK828" s="10"/>
      <c r="BL828" s="11"/>
      <c r="BM828" s="6">
        <f>SUMIF(BN$160:BN$190,$D828,BP$160:BP$190)</f>
        <v>0</v>
      </c>
      <c r="BN828" s="9"/>
      <c r="BO828" s="10"/>
      <c r="BP828" s="11"/>
      <c r="BQ828" s="6">
        <f>SUMIF(BR$160:BR$190,$D828,BT$160:BT$190)</f>
        <v>0</v>
      </c>
      <c r="BR828" s="9"/>
      <c r="BS828" s="10"/>
      <c r="BT828" s="11"/>
      <c r="BU828" s="6">
        <f>SUMIF(BV$160:BV$190,$D828,BX$160:BX$190)</f>
        <v>0</v>
      </c>
      <c r="BV828" s="9"/>
      <c r="BW828" s="10"/>
      <c r="BX828" s="11"/>
      <c r="BY828" s="6">
        <f>SUMIF(BZ$160:BZ$190,$D828,CB$160:CB$190)</f>
        <v>0</v>
      </c>
      <c r="BZ828" s="9"/>
      <c r="CA828" s="10"/>
      <c r="CB828" s="11"/>
      <c r="CC828" s="6">
        <f>SUMIF(CD$160:CD$190,$D828,CF$160:CF$190)</f>
        <v>0</v>
      </c>
      <c r="CD828" s="9"/>
      <c r="CE828" s="10"/>
      <c r="CF828" s="11"/>
      <c r="CG828" s="6">
        <f>SUMIF(CH$160:CH$190,$D828,CJ$160:CJ$190)</f>
        <v>0</v>
      </c>
      <c r="CH828" s="9"/>
      <c r="CI828" s="10"/>
      <c r="CJ828" s="11"/>
      <c r="CK828" s="6">
        <f>SUMIF(CL$160:CL$190,$D828,CN$160:CN$190)</f>
        <v>0</v>
      </c>
      <c r="CL828" s="9"/>
      <c r="CM828" s="10"/>
      <c r="CN828" s="11"/>
      <c r="CO828" s="6">
        <f>SUMIF(CP$160:CP$190,$D828,CR$160:CR$190)</f>
        <v>0</v>
      </c>
      <c r="CP828" s="9"/>
      <c r="CQ828" s="10"/>
      <c r="CR828" s="11"/>
      <c r="CS828" s="6">
        <f>SUMIF(CT$160:CT$190,$D828,CV$160:CV$190)</f>
        <v>0</v>
      </c>
      <c r="CT828" s="9"/>
      <c r="CU828" s="10"/>
      <c r="CV828" s="11"/>
      <c r="CW828" s="6">
        <f>SUMIF(CX$160:CX$190,$D828,CZ$160:CZ$190)</f>
        <v>0</v>
      </c>
      <c r="CX828" s="9"/>
      <c r="CY828" s="10"/>
      <c r="CZ828" s="11"/>
      <c r="DA828" s="6">
        <f>SUMIF(DB$160:DB$190,$D828,DD$160:DD$190)</f>
        <v>0</v>
      </c>
      <c r="DB828" s="9"/>
      <c r="DC828" s="10"/>
      <c r="DD828" s="11"/>
      <c r="DE828" s="6">
        <f>SUMIF(DF$160:DF$190,$D828,DH$160:DH$190)</f>
        <v>0</v>
      </c>
      <c r="DF828" s="9"/>
      <c r="DG828" s="10"/>
      <c r="DH828" s="11"/>
      <c r="DI828" s="6">
        <f>SUMIF(DJ$160:DJ$190,$D828,DL$160:DL$190)</f>
        <v>0</v>
      </c>
      <c r="DJ828" s="9"/>
      <c r="DK828" s="10"/>
      <c r="DL828" s="11"/>
      <c r="DM828" s="6">
        <f>SUMIF(DN$160:DN$190,$D828,DP$160:DP$190)</f>
        <v>0</v>
      </c>
      <c r="DN828" s="9"/>
      <c r="DO828" s="10"/>
      <c r="DP828" s="11"/>
      <c r="DQ828" s="6">
        <f>SUMIF(DR$160:DR$190,$D828,DT$160:DT$190)</f>
        <v>0</v>
      </c>
      <c r="DR828" s="9"/>
      <c r="DS828" s="10"/>
      <c r="DT828" s="11"/>
      <c r="DU828" s="6">
        <f>SUMIF(DV$160:DV$190,$D828,DX$160:DX$190)</f>
        <v>0</v>
      </c>
      <c r="DV828" s="9"/>
      <c r="DW828" s="10"/>
      <c r="DX828" s="11"/>
      <c r="DY828" s="6">
        <f>SUMIF(DZ$160:DZ$190,$D828,EB$160:EB$190)</f>
        <v>0</v>
      </c>
      <c r="DZ828" s="9"/>
      <c r="EA828" s="10"/>
      <c r="EB828" s="11"/>
      <c r="EC828" s="6">
        <f>SUMIF(ED$160:ED$190,$D828,EF$160:EF$190)</f>
        <v>0</v>
      </c>
      <c r="ED828" s="9"/>
      <c r="EE828" s="10"/>
      <c r="EF828" s="11"/>
      <c r="EG828" s="6">
        <f>SUMIF(EH$160:EH$190,$D828,EJ$160:EJ$190)</f>
        <v>0</v>
      </c>
      <c r="EH828" s="9"/>
      <c r="EI828" s="10"/>
      <c r="EJ828" s="11"/>
      <c r="EK828" s="6">
        <f>SUMIF(EL$160:EL$190,$D828,EN$160:EN$190)</f>
        <v>0</v>
      </c>
      <c r="EL828" s="9"/>
      <c r="EM828" s="10"/>
      <c r="EN828" s="11"/>
      <c r="EO828" s="6">
        <f>SUMIF(EP$160:EP$190,$D828,ER$160:ER$190)</f>
        <v>0</v>
      </c>
      <c r="EP828" s="9"/>
      <c r="EQ828" s="10"/>
      <c r="ER828" s="11"/>
      <c r="ES828" s="6">
        <f>SUMIF(ET$160:ET$190,$D828,EV$160:EV$190)</f>
        <v>0</v>
      </c>
      <c r="ET828" s="9"/>
      <c r="EU828" s="10"/>
      <c r="EV828" s="11"/>
      <c r="EW828" s="6">
        <f>SUMIF(EX$160:EX$190,$D828,EZ$160:EZ$190)</f>
        <v>0</v>
      </c>
      <c r="EX828" s="9"/>
      <c r="EY828" s="10"/>
      <c r="EZ828" s="11"/>
      <c r="FA828" s="6">
        <f>SUMIF(FB$160:FB$190,$D828,FD$160:FD$190)</f>
        <v>0</v>
      </c>
      <c r="FB828" s="9"/>
      <c r="FC828" s="10"/>
      <c r="FD828" s="11"/>
      <c r="FE828" s="6">
        <f>SUMIF(FF$160:FF$190,$D828,FH$160:FH$190)</f>
        <v>0</v>
      </c>
      <c r="FF828" s="9"/>
      <c r="FG828" s="10"/>
      <c r="FH828" s="11"/>
      <c r="FI828" s="6">
        <f>SUMIF(FJ$160:FJ$190,$D828,FL$160:FL$190)</f>
        <v>0</v>
      </c>
      <c r="FJ828" s="9"/>
      <c r="FK828" s="10"/>
      <c r="FL828" s="11"/>
      <c r="FM828" s="6">
        <f>SUMIF(FN$160:FN$190,$D828,FP$160:FP$190)</f>
        <v>0</v>
      </c>
      <c r="FN828" s="9"/>
      <c r="FO828" s="10"/>
      <c r="FP828" s="11"/>
      <c r="FQ828" s="6">
        <f>SUMIF(FR$160:FR$190,$D828,FT$160:FT$190)</f>
        <v>0</v>
      </c>
      <c r="FR828" s="9"/>
      <c r="FS828" s="10"/>
      <c r="FT828" s="11"/>
      <c r="FU828" s="6">
        <f>SUMIF(FV$160:FV$190,$D828,FX$160:FX$190)</f>
        <v>0</v>
      </c>
      <c r="FV828" s="9"/>
      <c r="FW828" s="10"/>
      <c r="FX828" s="11"/>
      <c r="FY828" s="6">
        <f>SUMIF(FZ$160:FZ$190,$D828,GB$160:GB$190)</f>
        <v>0</v>
      </c>
      <c r="FZ828" s="9"/>
      <c r="GA828" s="10"/>
      <c r="GB828" s="11"/>
      <c r="GC828" s="6">
        <f>SUMIF(GD$160:GD$190,$D828,GF$160:GF$190)</f>
        <v>0</v>
      </c>
      <c r="GD828" s="9"/>
      <c r="GE828" s="10"/>
      <c r="GF828" s="11"/>
      <c r="GG828" s="6">
        <f>SUMIF(GH$160:GH$190,$D828,GJ$160:GJ$190)</f>
        <v>0</v>
      </c>
      <c r="GH828" s="9"/>
      <c r="GI828" s="10"/>
      <c r="GJ828" s="11"/>
      <c r="GK828" s="6">
        <f>SUMIF(GL$160:GL$190,$D828,GN$160:GN$190)</f>
        <v>0</v>
      </c>
      <c r="GL828" s="9"/>
      <c r="GM828" s="10"/>
      <c r="GN828" s="11"/>
      <c r="GO828" s="6">
        <f>SUMIF(GP$160:GP$190,$D828,GR$160:GR$190)</f>
        <v>0</v>
      </c>
      <c r="GP828" s="9"/>
      <c r="GQ828" s="10"/>
      <c r="GR828" s="11"/>
      <c r="GS828" s="6">
        <f>SUMIF(GT$160:GT$190,$D828,GV$160:GV$190)</f>
        <v>0</v>
      </c>
      <c r="GT828" s="9"/>
      <c r="GU828" s="10"/>
      <c r="GV828" s="20"/>
      <c r="GW828" s="19">
        <f t="shared" si="18"/>
        <v>0</v>
      </c>
      <c r="GX828" s="472"/>
      <c r="GY828" s="473"/>
    </row>
    <row r="829" spans="1:207" ht="30.75" customHeight="1">
      <c r="A829" s="210" t="s">
        <v>81</v>
      </c>
      <c r="B829" s="470"/>
      <c r="C829" s="449" t="s">
        <v>546</v>
      </c>
      <c r="D829" s="445" t="s">
        <v>491</v>
      </c>
      <c r="E829" s="206">
        <f>SUMIF(F$191:F$221,$D829,H$191:H$221)</f>
        <v>0</v>
      </c>
      <c r="F829" s="9"/>
      <c r="G829" s="10"/>
      <c r="H829" s="11"/>
      <c r="I829" s="6">
        <f>SUMIF(J$191:J$221,$D829,L$191:L$221)</f>
        <v>0</v>
      </c>
      <c r="J829" s="9"/>
      <c r="K829" s="10"/>
      <c r="L829" s="11"/>
      <c r="M829" s="6">
        <f>SUMIF(N$191:N$221,$D829,P$191:P$221)</f>
        <v>0</v>
      </c>
      <c r="N829" s="9"/>
      <c r="O829" s="10"/>
      <c r="P829" s="11"/>
      <c r="Q829" s="6">
        <f>SUMIF(R$191:R$221,$D829,T$191:T$221)</f>
        <v>0</v>
      </c>
      <c r="R829" s="9"/>
      <c r="S829" s="10"/>
      <c r="T829" s="11"/>
      <c r="U829" s="6">
        <f>SUMIF(V$191:V$221,$D829,X$191:X$221)</f>
        <v>0</v>
      </c>
      <c r="V829" s="9"/>
      <c r="W829" s="10"/>
      <c r="X829" s="11"/>
      <c r="Y829" s="6">
        <f>SUMIF(Z$191:Z$221,$D829,AB$191:AB$221)</f>
        <v>0</v>
      </c>
      <c r="Z829" s="9"/>
      <c r="AA829" s="10"/>
      <c r="AB829" s="11"/>
      <c r="AC829" s="6">
        <f>SUMIF(AD$191:AD$221,$D829,AF$191:AF$221)</f>
        <v>0</v>
      </c>
      <c r="AD829" s="9"/>
      <c r="AE829" s="10"/>
      <c r="AF829" s="11"/>
      <c r="AG829" s="6">
        <f>SUMIF(AH$191:AH$221,$D829,AJ$191:AJ$221)</f>
        <v>0</v>
      </c>
      <c r="AH829" s="9"/>
      <c r="AI829" s="10"/>
      <c r="AJ829" s="11"/>
      <c r="AK829" s="6">
        <f>SUMIF(AL$191:AL$221,$D829,AN$191:AN$221)</f>
        <v>0</v>
      </c>
      <c r="AL829" s="9"/>
      <c r="AM829" s="10"/>
      <c r="AN829" s="11"/>
      <c r="AO829" s="6">
        <f>SUMIF(AP$191:AP$221,$D829,AR$191:AR$221)</f>
        <v>0</v>
      </c>
      <c r="AP829" s="9"/>
      <c r="AQ829" s="10"/>
      <c r="AR829" s="11"/>
      <c r="AS829" s="6">
        <f>SUMIF(AT$191:AT$221,$D829,AV$191:AV$221)</f>
        <v>0</v>
      </c>
      <c r="AT829" s="9"/>
      <c r="AU829" s="10"/>
      <c r="AV829" s="11"/>
      <c r="AW829" s="6">
        <f>SUMIF(AX$191:AX$221,$D829,AZ$191:AZ$221)</f>
        <v>0</v>
      </c>
      <c r="AX829" s="9"/>
      <c r="AY829" s="10"/>
      <c r="AZ829" s="11"/>
      <c r="BA829" s="6">
        <f>SUMIF(BB$191:BB$221,$D829,BD$191:BD$221)</f>
        <v>0</v>
      </c>
      <c r="BB829" s="9"/>
      <c r="BC829" s="10"/>
      <c r="BD829" s="11"/>
      <c r="BE829" s="6">
        <f>SUMIF(BF$191:BF$221,$D829,BH$191:BH$221)</f>
        <v>0</v>
      </c>
      <c r="BF829" s="9"/>
      <c r="BG829" s="10"/>
      <c r="BH829" s="11"/>
      <c r="BI829" s="6">
        <f>SUMIF(BJ$191:BJ$221,$D829,BL$191:BL$221)</f>
        <v>0</v>
      </c>
      <c r="BJ829" s="9"/>
      <c r="BK829" s="10"/>
      <c r="BL829" s="11"/>
      <c r="BM829" s="6">
        <f>SUMIF(BN$191:BN$221,$D829,BP$191:BP$221)</f>
        <v>0</v>
      </c>
      <c r="BN829" s="9"/>
      <c r="BO829" s="10"/>
      <c r="BP829" s="11"/>
      <c r="BQ829" s="6">
        <f>SUMIF(BR$191:BR$221,$D829,BT$191:BT$221)</f>
        <v>0</v>
      </c>
      <c r="BR829" s="9"/>
      <c r="BS829" s="10"/>
      <c r="BT829" s="11"/>
      <c r="BU829" s="6">
        <f>SUMIF(BV$191:BV$221,$D829,BX$191:BX$221)</f>
        <v>0</v>
      </c>
      <c r="BV829" s="9"/>
      <c r="BW829" s="10"/>
      <c r="BX829" s="11"/>
      <c r="BY829" s="6">
        <f>SUMIF(BZ$191:BZ$221,$D829,CB$191:CB$221)</f>
        <v>0</v>
      </c>
      <c r="BZ829" s="9"/>
      <c r="CA829" s="10"/>
      <c r="CB829" s="11"/>
      <c r="CC829" s="6">
        <f>SUMIF(CD$191:CD$221,$D829,CF$191:CF$221)</f>
        <v>0</v>
      </c>
      <c r="CD829" s="9"/>
      <c r="CE829" s="10"/>
      <c r="CF829" s="11"/>
      <c r="CG829" s="6">
        <f>SUMIF(CH$191:CH$221,$D829,CJ$191:CJ$221)</f>
        <v>0</v>
      </c>
      <c r="CH829" s="9"/>
      <c r="CI829" s="10"/>
      <c r="CJ829" s="11"/>
      <c r="CK829" s="6">
        <f>SUMIF(CL$191:CL$221,$D829,CN$191:CN$221)</f>
        <v>0</v>
      </c>
      <c r="CL829" s="9"/>
      <c r="CM829" s="10"/>
      <c r="CN829" s="11"/>
      <c r="CO829" s="6">
        <f>SUMIF(CP$191:CP$221,$D829,CR$191:CR$221)</f>
        <v>0</v>
      </c>
      <c r="CP829" s="9"/>
      <c r="CQ829" s="10"/>
      <c r="CR829" s="11"/>
      <c r="CS829" s="6">
        <f>SUMIF(CT$191:CT$221,$D829,CV$191:CV$221)</f>
        <v>0</v>
      </c>
      <c r="CT829" s="9"/>
      <c r="CU829" s="10"/>
      <c r="CV829" s="11"/>
      <c r="CW829" s="6">
        <f>SUMIF(CX$191:CX$221,$D829,CZ$191:CZ$221)</f>
        <v>0</v>
      </c>
      <c r="CX829" s="9"/>
      <c r="CY829" s="10"/>
      <c r="CZ829" s="11"/>
      <c r="DA829" s="6">
        <f>SUMIF(DB$191:DB$221,$D829,DD$191:DD$221)</f>
        <v>0</v>
      </c>
      <c r="DB829" s="9"/>
      <c r="DC829" s="10"/>
      <c r="DD829" s="11"/>
      <c r="DE829" s="6">
        <f>SUMIF(DF$191:DF$221,$D829,DH$191:DH$221)</f>
        <v>0</v>
      </c>
      <c r="DF829" s="9"/>
      <c r="DG829" s="10"/>
      <c r="DH829" s="11"/>
      <c r="DI829" s="6">
        <f>SUMIF(DJ$191:DJ$221,$D829,DL$191:DL$221)</f>
        <v>0</v>
      </c>
      <c r="DJ829" s="9"/>
      <c r="DK829" s="10"/>
      <c r="DL829" s="11"/>
      <c r="DM829" s="6">
        <f>SUMIF(DN$191:DN$221,$D829,DP$191:DP$221)</f>
        <v>0</v>
      </c>
      <c r="DN829" s="9"/>
      <c r="DO829" s="10"/>
      <c r="DP829" s="11"/>
      <c r="DQ829" s="6">
        <f>SUMIF(DR$191:DR$221,$D829,DT$191:DT$221)</f>
        <v>0</v>
      </c>
      <c r="DR829" s="9"/>
      <c r="DS829" s="10"/>
      <c r="DT829" s="11"/>
      <c r="DU829" s="6">
        <f>SUMIF(DV$191:DV$221,$D829,DX$191:DX$221)</f>
        <v>0</v>
      </c>
      <c r="DV829" s="9"/>
      <c r="DW829" s="10"/>
      <c r="DX829" s="11"/>
      <c r="DY829" s="6">
        <f>SUMIF(DZ$191:DZ$221,$D829,EB$191:EB$221)</f>
        <v>0</v>
      </c>
      <c r="DZ829" s="9"/>
      <c r="EA829" s="10"/>
      <c r="EB829" s="11"/>
      <c r="EC829" s="6">
        <f>SUMIF(ED$191:ED$221,$D829,EF$191:EF$221)</f>
        <v>0</v>
      </c>
      <c r="ED829" s="9"/>
      <c r="EE829" s="10"/>
      <c r="EF829" s="11"/>
      <c r="EG829" s="6">
        <f>SUMIF(EH$191:EH$221,$D829,EJ$191:EJ$221)</f>
        <v>0</v>
      </c>
      <c r="EH829" s="9"/>
      <c r="EI829" s="10"/>
      <c r="EJ829" s="11"/>
      <c r="EK829" s="6">
        <f>SUMIF(EL$191:EL$221,$D829,EN$191:EN$221)</f>
        <v>0</v>
      </c>
      <c r="EL829" s="9"/>
      <c r="EM829" s="10"/>
      <c r="EN829" s="11"/>
      <c r="EO829" s="6">
        <f>SUMIF(EP$191:EP$221,$D829,ER$191:ER$221)</f>
        <v>0</v>
      </c>
      <c r="EP829" s="9"/>
      <c r="EQ829" s="10"/>
      <c r="ER829" s="11"/>
      <c r="ES829" s="6">
        <f>SUMIF(ET$191:ET$221,$D829,EV$191:EV$221)</f>
        <v>0</v>
      </c>
      <c r="ET829" s="9"/>
      <c r="EU829" s="10"/>
      <c r="EV829" s="11"/>
      <c r="EW829" s="6">
        <f>SUMIF(EX$191:EX$221,$D829,EZ$191:EZ$221)</f>
        <v>0</v>
      </c>
      <c r="EX829" s="9"/>
      <c r="EY829" s="10"/>
      <c r="EZ829" s="11"/>
      <c r="FA829" s="6">
        <f>SUMIF(FB$191:FB$221,$D829,FD$191:FD$221)</f>
        <v>0</v>
      </c>
      <c r="FB829" s="9"/>
      <c r="FC829" s="10"/>
      <c r="FD829" s="11"/>
      <c r="FE829" s="6">
        <f>SUMIF(FF$191:FF$221,$D829,FH$191:FH$221)</f>
        <v>0</v>
      </c>
      <c r="FF829" s="9"/>
      <c r="FG829" s="10"/>
      <c r="FH829" s="11"/>
      <c r="FI829" s="6">
        <f>SUMIF(FJ$191:FJ$221,$D829,FL$191:FL$221)</f>
        <v>0</v>
      </c>
      <c r="FJ829" s="9"/>
      <c r="FK829" s="10"/>
      <c r="FL829" s="11"/>
      <c r="FM829" s="6">
        <f>SUMIF(FN$191:FN$221,$D829,FP$191:FP$221)</f>
        <v>0</v>
      </c>
      <c r="FN829" s="9"/>
      <c r="FO829" s="10"/>
      <c r="FP829" s="11"/>
      <c r="FQ829" s="6">
        <f>SUMIF(FR$191:FR$221,$D829,FT$191:FT$221)</f>
        <v>0</v>
      </c>
      <c r="FR829" s="9"/>
      <c r="FS829" s="10"/>
      <c r="FT829" s="11"/>
      <c r="FU829" s="6">
        <f>SUMIF(FV$191:FV$221,$D829,FX$191:FX$221)</f>
        <v>0</v>
      </c>
      <c r="FV829" s="9"/>
      <c r="FW829" s="10"/>
      <c r="FX829" s="11"/>
      <c r="FY829" s="6">
        <f>SUMIF(FZ$191:FZ$221,$D829,GB$191:GB$221)</f>
        <v>0</v>
      </c>
      <c r="FZ829" s="9"/>
      <c r="GA829" s="10"/>
      <c r="GB829" s="11"/>
      <c r="GC829" s="6">
        <f>SUMIF(GD$191:GD$221,$D829,GF$191:GF$221)</f>
        <v>0</v>
      </c>
      <c r="GD829" s="9"/>
      <c r="GE829" s="10"/>
      <c r="GF829" s="11"/>
      <c r="GG829" s="6">
        <f>SUMIF(GH$191:GH$221,$D829,GJ$191:GJ$221)</f>
        <v>0</v>
      </c>
      <c r="GH829" s="9"/>
      <c r="GI829" s="10"/>
      <c r="GJ829" s="11"/>
      <c r="GK829" s="6">
        <f>SUMIF(GL$191:GL$221,$D829,GN$191:GN$221)</f>
        <v>0</v>
      </c>
      <c r="GL829" s="9"/>
      <c r="GM829" s="10"/>
      <c r="GN829" s="11"/>
      <c r="GO829" s="6">
        <f>SUMIF(GP$191:GP$221,$D829,GR$191:GR$221)</f>
        <v>0</v>
      </c>
      <c r="GP829" s="9"/>
      <c r="GQ829" s="10"/>
      <c r="GR829" s="11"/>
      <c r="GS829" s="6">
        <f>SUMIF(GT$191:GT$221,$D829,GV$191:GV$221)</f>
        <v>0</v>
      </c>
      <c r="GT829" s="9"/>
      <c r="GU829" s="10"/>
      <c r="GV829" s="20"/>
      <c r="GW829" s="19">
        <f t="shared" si="18"/>
        <v>0</v>
      </c>
      <c r="GX829" s="472"/>
      <c r="GY829" s="473"/>
    </row>
    <row r="830" spans="1:207" ht="30.75" customHeight="1">
      <c r="A830" s="210" t="s">
        <v>82</v>
      </c>
      <c r="B830" s="470"/>
      <c r="C830" s="449" t="s">
        <v>546</v>
      </c>
      <c r="D830" s="445" t="s">
        <v>491</v>
      </c>
      <c r="E830" s="206">
        <f>SUMIF(F$222:F$252,$D830,H$222:H$252)</f>
        <v>0</v>
      </c>
      <c r="F830" s="9"/>
      <c r="G830" s="10"/>
      <c r="H830" s="11"/>
      <c r="I830" s="6">
        <f>SUMIF(J$222:J$252,$D830,L$222:L$252)</f>
        <v>0</v>
      </c>
      <c r="J830" s="9"/>
      <c r="K830" s="10"/>
      <c r="L830" s="11"/>
      <c r="M830" s="6">
        <f>SUMIF(N$222:N$252,$D830,P$222:P$252)</f>
        <v>0</v>
      </c>
      <c r="N830" s="9"/>
      <c r="O830" s="10"/>
      <c r="P830" s="11"/>
      <c r="Q830" s="6">
        <f>SUMIF(R$222:R$252,$D830,T$222:T$252)</f>
        <v>0</v>
      </c>
      <c r="R830" s="9"/>
      <c r="S830" s="10"/>
      <c r="T830" s="11"/>
      <c r="U830" s="6">
        <f>SUMIF(V$222:V$252,$D830,X$222:X$252)</f>
        <v>0</v>
      </c>
      <c r="V830" s="9"/>
      <c r="W830" s="10"/>
      <c r="X830" s="11"/>
      <c r="Y830" s="6">
        <f>SUMIF(Z$222:Z$252,$D830,AB$222:AB$252)</f>
        <v>0</v>
      </c>
      <c r="Z830" s="9"/>
      <c r="AA830" s="10"/>
      <c r="AB830" s="11"/>
      <c r="AC830" s="6">
        <f>SUMIF(AD$222:AD$252,$D830,AF$222:AF$252)</f>
        <v>0</v>
      </c>
      <c r="AD830" s="9"/>
      <c r="AE830" s="10"/>
      <c r="AF830" s="11"/>
      <c r="AG830" s="6">
        <f>SUMIF(AH$222:AH$252,$D830,AJ$222:AJ$252)</f>
        <v>0</v>
      </c>
      <c r="AH830" s="9"/>
      <c r="AI830" s="10"/>
      <c r="AJ830" s="11"/>
      <c r="AK830" s="6">
        <f>SUMIF(AL$222:AL$252,$D830,AN$222:AN$252)</f>
        <v>0</v>
      </c>
      <c r="AL830" s="9"/>
      <c r="AM830" s="10"/>
      <c r="AN830" s="11"/>
      <c r="AO830" s="6">
        <f>SUMIF(AP$222:AP$252,$D830,AR$222:AR$252)</f>
        <v>0</v>
      </c>
      <c r="AP830" s="9"/>
      <c r="AQ830" s="10"/>
      <c r="AR830" s="11"/>
      <c r="AS830" s="6">
        <f>SUMIF(AT$222:AT$252,$D830,AV$222:AV$252)</f>
        <v>0</v>
      </c>
      <c r="AT830" s="9"/>
      <c r="AU830" s="10"/>
      <c r="AV830" s="11"/>
      <c r="AW830" s="6">
        <f>SUMIF(AX$222:AX$252,$D830,AZ$222:AZ$252)</f>
        <v>0</v>
      </c>
      <c r="AX830" s="9"/>
      <c r="AY830" s="10"/>
      <c r="AZ830" s="11"/>
      <c r="BA830" s="6">
        <f>SUMIF(BB$222:BB$252,$D830,BD$222:BD$252)</f>
        <v>0</v>
      </c>
      <c r="BB830" s="9"/>
      <c r="BC830" s="10"/>
      <c r="BD830" s="11"/>
      <c r="BE830" s="6">
        <f>SUMIF(BF$222:BF$252,$D830,BH$222:BH$252)</f>
        <v>0</v>
      </c>
      <c r="BF830" s="9"/>
      <c r="BG830" s="10"/>
      <c r="BH830" s="11"/>
      <c r="BI830" s="6">
        <f>SUMIF(BJ$222:BJ$252,$D830,BL$222:BL$252)</f>
        <v>0</v>
      </c>
      <c r="BJ830" s="9"/>
      <c r="BK830" s="10"/>
      <c r="BL830" s="11"/>
      <c r="BM830" s="6">
        <f>SUMIF(BN$222:BN$252,$D830,BP$222:BP$252)</f>
        <v>0</v>
      </c>
      <c r="BN830" s="9"/>
      <c r="BO830" s="10"/>
      <c r="BP830" s="11"/>
      <c r="BQ830" s="6">
        <f>SUMIF(BR$222:BR$252,$D830,BT$222:BT$252)</f>
        <v>0</v>
      </c>
      <c r="BR830" s="9"/>
      <c r="BS830" s="10"/>
      <c r="BT830" s="11"/>
      <c r="BU830" s="6">
        <f>SUMIF(BV$222:BV$252,$D830,BX$222:BX$252)</f>
        <v>0</v>
      </c>
      <c r="BV830" s="9"/>
      <c r="BW830" s="10"/>
      <c r="BX830" s="11"/>
      <c r="BY830" s="6">
        <f>SUMIF(BZ$222:BZ$252,$D830,CB$222:CB$252)</f>
        <v>0</v>
      </c>
      <c r="BZ830" s="9"/>
      <c r="CA830" s="10"/>
      <c r="CB830" s="11"/>
      <c r="CC830" s="6">
        <f>SUMIF(CD$222:CD$252,$D830,CF$222:CF$252)</f>
        <v>0</v>
      </c>
      <c r="CD830" s="9"/>
      <c r="CE830" s="10"/>
      <c r="CF830" s="11"/>
      <c r="CG830" s="6">
        <f>SUMIF(CH$222:CH$252,$D830,CJ$222:CJ$252)</f>
        <v>0</v>
      </c>
      <c r="CH830" s="9"/>
      <c r="CI830" s="10"/>
      <c r="CJ830" s="11"/>
      <c r="CK830" s="6">
        <f>SUMIF(CL$222:CL$252,$D830,CN$222:CN$252)</f>
        <v>0</v>
      </c>
      <c r="CL830" s="9"/>
      <c r="CM830" s="10"/>
      <c r="CN830" s="11"/>
      <c r="CO830" s="6">
        <f>SUMIF(CP$222:CP$252,$D830,CR$222:CR$252)</f>
        <v>0</v>
      </c>
      <c r="CP830" s="9"/>
      <c r="CQ830" s="10"/>
      <c r="CR830" s="11"/>
      <c r="CS830" s="6">
        <f>SUMIF(CT$222:CT$252,$D830,CV$222:CV$252)</f>
        <v>0</v>
      </c>
      <c r="CT830" s="9"/>
      <c r="CU830" s="10"/>
      <c r="CV830" s="11"/>
      <c r="CW830" s="6">
        <f>SUMIF(CX$222:CX$252,$D830,CZ$222:CZ$252)</f>
        <v>0</v>
      </c>
      <c r="CX830" s="9"/>
      <c r="CY830" s="10"/>
      <c r="CZ830" s="11"/>
      <c r="DA830" s="6">
        <f>SUMIF(DB$222:DB$252,$D830,DD$222:DD$252)</f>
        <v>0</v>
      </c>
      <c r="DB830" s="9"/>
      <c r="DC830" s="10"/>
      <c r="DD830" s="11"/>
      <c r="DE830" s="6">
        <f>SUMIF(DF$222:DF$252,$D830,DH$222:DH$252)</f>
        <v>0</v>
      </c>
      <c r="DF830" s="9"/>
      <c r="DG830" s="10"/>
      <c r="DH830" s="11"/>
      <c r="DI830" s="6">
        <f>SUMIF(DJ$222:DJ$252,$D830,DL$222:DL$252)</f>
        <v>0</v>
      </c>
      <c r="DJ830" s="9"/>
      <c r="DK830" s="10"/>
      <c r="DL830" s="11"/>
      <c r="DM830" s="6">
        <f>SUMIF(DN$222:DN$252,$D830,DP$222:DP$252)</f>
        <v>0</v>
      </c>
      <c r="DN830" s="9"/>
      <c r="DO830" s="10"/>
      <c r="DP830" s="11"/>
      <c r="DQ830" s="6">
        <f>SUMIF(DR$222:DR$252,$D830,DT$222:DT$252)</f>
        <v>0</v>
      </c>
      <c r="DR830" s="9"/>
      <c r="DS830" s="10"/>
      <c r="DT830" s="11"/>
      <c r="DU830" s="6">
        <f>SUMIF(DV$222:DV$252,$D830,DX$222:DX$252)</f>
        <v>0</v>
      </c>
      <c r="DV830" s="9"/>
      <c r="DW830" s="10"/>
      <c r="DX830" s="11"/>
      <c r="DY830" s="6">
        <f>SUMIF(DZ$222:DZ$252,$D830,EB$222:EB$252)</f>
        <v>0</v>
      </c>
      <c r="DZ830" s="9"/>
      <c r="EA830" s="10"/>
      <c r="EB830" s="11"/>
      <c r="EC830" s="6">
        <f>SUMIF(ED$222:ED$252,$D830,EF$222:EF$252)</f>
        <v>0</v>
      </c>
      <c r="ED830" s="9"/>
      <c r="EE830" s="10"/>
      <c r="EF830" s="11"/>
      <c r="EG830" s="6">
        <f>SUMIF(EH$222:EH$252,$D830,EJ$222:EJ$252)</f>
        <v>0</v>
      </c>
      <c r="EH830" s="9"/>
      <c r="EI830" s="10"/>
      <c r="EJ830" s="11"/>
      <c r="EK830" s="6">
        <f>SUMIF(EL$222:EL$252,$D830,EN$222:EN$252)</f>
        <v>0</v>
      </c>
      <c r="EL830" s="9"/>
      <c r="EM830" s="10"/>
      <c r="EN830" s="11"/>
      <c r="EO830" s="6">
        <f>SUMIF(EP$222:EP$252,$D830,ER$222:ER$252)</f>
        <v>0</v>
      </c>
      <c r="EP830" s="9"/>
      <c r="EQ830" s="10"/>
      <c r="ER830" s="11"/>
      <c r="ES830" s="6">
        <f>SUMIF(ET$222:ET$252,$D830,EV$222:EV$252)</f>
        <v>0</v>
      </c>
      <c r="ET830" s="9"/>
      <c r="EU830" s="10"/>
      <c r="EV830" s="11"/>
      <c r="EW830" s="6">
        <f>SUMIF(EX$222:EX$252,$D830,EZ$222:EZ$252)</f>
        <v>0</v>
      </c>
      <c r="EX830" s="9"/>
      <c r="EY830" s="10"/>
      <c r="EZ830" s="11"/>
      <c r="FA830" s="6">
        <f>SUMIF(FB$222:FB$252,$D830,FD$222:FD$252)</f>
        <v>0</v>
      </c>
      <c r="FB830" s="9"/>
      <c r="FC830" s="10"/>
      <c r="FD830" s="11"/>
      <c r="FE830" s="6">
        <f>SUMIF(FF$222:FF$252,$D830,FH$222:FH$252)</f>
        <v>0</v>
      </c>
      <c r="FF830" s="9"/>
      <c r="FG830" s="10"/>
      <c r="FH830" s="11"/>
      <c r="FI830" s="6">
        <f>SUMIF(FJ$222:FJ$252,$D830,FL$222:FL$252)</f>
        <v>0</v>
      </c>
      <c r="FJ830" s="9"/>
      <c r="FK830" s="10"/>
      <c r="FL830" s="11"/>
      <c r="FM830" s="6">
        <f>SUMIF(FN$222:FN$252,$D830,FP$222:FP$252)</f>
        <v>0</v>
      </c>
      <c r="FN830" s="9"/>
      <c r="FO830" s="10"/>
      <c r="FP830" s="11"/>
      <c r="FQ830" s="6">
        <f>SUMIF(FR$222:FR$252,$D830,FT$222:FT$252)</f>
        <v>0</v>
      </c>
      <c r="FR830" s="9"/>
      <c r="FS830" s="10"/>
      <c r="FT830" s="11"/>
      <c r="FU830" s="6">
        <f>SUMIF(FV$222:FV$252,$D830,FX$222:FX$252)</f>
        <v>0</v>
      </c>
      <c r="FV830" s="9"/>
      <c r="FW830" s="10"/>
      <c r="FX830" s="11"/>
      <c r="FY830" s="6">
        <f>SUMIF(FZ$222:FZ$252,$D830,GB$222:GB$252)</f>
        <v>0</v>
      </c>
      <c r="FZ830" s="9"/>
      <c r="GA830" s="10"/>
      <c r="GB830" s="11"/>
      <c r="GC830" s="6">
        <f>SUMIF(GD$222:GD$252,$D830,GF$222:GF$252)</f>
        <v>0</v>
      </c>
      <c r="GD830" s="9"/>
      <c r="GE830" s="10"/>
      <c r="GF830" s="11"/>
      <c r="GG830" s="6">
        <f>SUMIF(GH$222:GH$252,$D830,GJ$222:GJ$252)</f>
        <v>0</v>
      </c>
      <c r="GH830" s="9"/>
      <c r="GI830" s="10"/>
      <c r="GJ830" s="11"/>
      <c r="GK830" s="6">
        <f>SUMIF(GL$222:GL$252,$D830,GN$222:GN$252)</f>
        <v>0</v>
      </c>
      <c r="GL830" s="9"/>
      <c r="GM830" s="10"/>
      <c r="GN830" s="11"/>
      <c r="GO830" s="6">
        <f>SUMIF(GP$222:GP$252,$D830,GR$222:GR$252)</f>
        <v>0</v>
      </c>
      <c r="GP830" s="9"/>
      <c r="GQ830" s="10"/>
      <c r="GR830" s="11"/>
      <c r="GS830" s="6">
        <f>SUMIF(GT$222:GT$252,$D830,GV$222:GV$252)</f>
        <v>0</v>
      </c>
      <c r="GT830" s="9"/>
      <c r="GU830" s="10"/>
      <c r="GV830" s="20"/>
      <c r="GW830" s="19">
        <f t="shared" si="18"/>
        <v>0</v>
      </c>
      <c r="GX830" s="472"/>
      <c r="GY830" s="473"/>
    </row>
    <row r="831" spans="1:207" ht="30.75" customHeight="1">
      <c r="A831" s="210" t="s">
        <v>83</v>
      </c>
      <c r="B831" s="470"/>
      <c r="C831" s="449" t="s">
        <v>546</v>
      </c>
      <c r="D831" s="445" t="s">
        <v>491</v>
      </c>
      <c r="E831" s="206">
        <f>SUMIF(F$253:F$283,$D831,H$253:H$283)</f>
        <v>0</v>
      </c>
      <c r="F831" s="9"/>
      <c r="G831" s="10"/>
      <c r="H831" s="11"/>
      <c r="I831" s="6">
        <f>SUMIF(J$253:J$283,$D831,L$253:L$283)</f>
        <v>0</v>
      </c>
      <c r="J831" s="9"/>
      <c r="K831" s="10"/>
      <c r="L831" s="11"/>
      <c r="M831" s="6">
        <f>SUMIF(N$253:N$283,$D831,P$253:P$283)</f>
        <v>0</v>
      </c>
      <c r="N831" s="9"/>
      <c r="O831" s="10"/>
      <c r="P831" s="11"/>
      <c r="Q831" s="6">
        <f>SUMIF(R$253:R$283,$D831,T$253:T$283)</f>
        <v>0</v>
      </c>
      <c r="R831" s="9"/>
      <c r="S831" s="10"/>
      <c r="T831" s="11"/>
      <c r="U831" s="6">
        <f>SUMIF(V$253:V$283,$D831,X$253:X$283)</f>
        <v>0</v>
      </c>
      <c r="V831" s="9"/>
      <c r="W831" s="10"/>
      <c r="X831" s="11"/>
      <c r="Y831" s="6">
        <f>SUMIF(Z$253:Z$283,$D831,AB$253:AB$283)</f>
        <v>0</v>
      </c>
      <c r="Z831" s="9"/>
      <c r="AA831" s="10"/>
      <c r="AB831" s="11"/>
      <c r="AC831" s="6">
        <f>SUMIF(AD$253:AD$283,$D831,AF$253:AF$283)</f>
        <v>0</v>
      </c>
      <c r="AD831" s="9"/>
      <c r="AE831" s="10"/>
      <c r="AF831" s="11"/>
      <c r="AG831" s="6">
        <f>SUMIF(AH$253:AH$283,$D831,AJ$253:AJ$283)</f>
        <v>0</v>
      </c>
      <c r="AH831" s="9"/>
      <c r="AI831" s="10"/>
      <c r="AJ831" s="11"/>
      <c r="AK831" s="6">
        <f>SUMIF(AL$253:AL$283,$D831,AN$253:AN$283)</f>
        <v>0</v>
      </c>
      <c r="AL831" s="9"/>
      <c r="AM831" s="10"/>
      <c r="AN831" s="11"/>
      <c r="AO831" s="6">
        <f>SUMIF(AP$253:AP$283,$D831,AR$253:AR$283)</f>
        <v>0</v>
      </c>
      <c r="AP831" s="9"/>
      <c r="AQ831" s="10"/>
      <c r="AR831" s="11"/>
      <c r="AS831" s="6">
        <f>SUMIF(AT$253:AT$283,$D831,AV$253:AV$283)</f>
        <v>0</v>
      </c>
      <c r="AT831" s="9"/>
      <c r="AU831" s="10"/>
      <c r="AV831" s="11"/>
      <c r="AW831" s="6">
        <f>SUMIF(AX$253:AX$283,$D831,AZ$253:AZ$283)</f>
        <v>0</v>
      </c>
      <c r="AX831" s="9"/>
      <c r="AY831" s="10"/>
      <c r="AZ831" s="11"/>
      <c r="BA831" s="6">
        <f>SUMIF(BB$253:BB$283,$D831,BD$253:BD$283)</f>
        <v>0</v>
      </c>
      <c r="BB831" s="9"/>
      <c r="BC831" s="10"/>
      <c r="BD831" s="11"/>
      <c r="BE831" s="6">
        <f>SUMIF(BF$253:BF$283,$D831,BH$253:BH$283)</f>
        <v>0</v>
      </c>
      <c r="BF831" s="9"/>
      <c r="BG831" s="10"/>
      <c r="BH831" s="11"/>
      <c r="BI831" s="6">
        <f>SUMIF(BJ$253:BJ$283,$D831,BL$253:BL$283)</f>
        <v>0</v>
      </c>
      <c r="BJ831" s="9"/>
      <c r="BK831" s="10"/>
      <c r="BL831" s="11"/>
      <c r="BM831" s="6">
        <f>SUMIF(BN$253:BN$283,$D831,BP$253:BP$283)</f>
        <v>0</v>
      </c>
      <c r="BN831" s="9"/>
      <c r="BO831" s="10"/>
      <c r="BP831" s="11"/>
      <c r="BQ831" s="6">
        <f>SUMIF(BR$253:BR$283,$D831,BT$253:BT$283)</f>
        <v>0</v>
      </c>
      <c r="BR831" s="9"/>
      <c r="BS831" s="10"/>
      <c r="BT831" s="11"/>
      <c r="BU831" s="6">
        <f>SUMIF(BV$253:BV$283,$D831,BX$253:BX$283)</f>
        <v>0</v>
      </c>
      <c r="BV831" s="9"/>
      <c r="BW831" s="10"/>
      <c r="BX831" s="11"/>
      <c r="BY831" s="6">
        <f>SUMIF(BZ$253:BZ$283,$D831,CB$253:CB$283)</f>
        <v>0</v>
      </c>
      <c r="BZ831" s="9"/>
      <c r="CA831" s="10"/>
      <c r="CB831" s="11"/>
      <c r="CC831" s="6">
        <f>SUMIF(CD$253:CD$283,$D831,CF$253:CF$283)</f>
        <v>0</v>
      </c>
      <c r="CD831" s="9"/>
      <c r="CE831" s="10"/>
      <c r="CF831" s="11"/>
      <c r="CG831" s="6">
        <f>SUMIF(CH$253:CH$283,$D831,CJ$253:CJ$283)</f>
        <v>0</v>
      </c>
      <c r="CH831" s="9"/>
      <c r="CI831" s="10"/>
      <c r="CJ831" s="11"/>
      <c r="CK831" s="6">
        <f>SUMIF(CL$253:CL$283,$D831,CN$253:CN$283)</f>
        <v>0</v>
      </c>
      <c r="CL831" s="9"/>
      <c r="CM831" s="10"/>
      <c r="CN831" s="11"/>
      <c r="CO831" s="6">
        <f>SUMIF(CP$253:CP$283,$D831,CR$253:CR$283)</f>
        <v>0</v>
      </c>
      <c r="CP831" s="9"/>
      <c r="CQ831" s="10"/>
      <c r="CR831" s="11"/>
      <c r="CS831" s="6">
        <f>SUMIF(CT$253:CT$283,$D831,CV$253:CV$283)</f>
        <v>0</v>
      </c>
      <c r="CT831" s="9"/>
      <c r="CU831" s="10"/>
      <c r="CV831" s="11"/>
      <c r="CW831" s="6">
        <f>SUMIF(CX$253:CX$283,$D831,CZ$253:CZ$283)</f>
        <v>0</v>
      </c>
      <c r="CX831" s="9"/>
      <c r="CY831" s="10"/>
      <c r="CZ831" s="11"/>
      <c r="DA831" s="6">
        <f>SUMIF(DB$253:DB$283,$D831,DD$253:DD$283)</f>
        <v>0</v>
      </c>
      <c r="DB831" s="9"/>
      <c r="DC831" s="10"/>
      <c r="DD831" s="11"/>
      <c r="DE831" s="6">
        <f>SUMIF(DF$253:DF$283,$D831,DH$253:DH$283)</f>
        <v>0</v>
      </c>
      <c r="DF831" s="9"/>
      <c r="DG831" s="10"/>
      <c r="DH831" s="11"/>
      <c r="DI831" s="6">
        <f>SUMIF(DJ$253:DJ$283,$D831,DL$253:DL$283)</f>
        <v>0</v>
      </c>
      <c r="DJ831" s="9"/>
      <c r="DK831" s="10"/>
      <c r="DL831" s="11"/>
      <c r="DM831" s="6">
        <f>SUMIF(DN$253:DN$283,$D831,DP$253:DP$283)</f>
        <v>0</v>
      </c>
      <c r="DN831" s="9"/>
      <c r="DO831" s="10"/>
      <c r="DP831" s="11"/>
      <c r="DQ831" s="6">
        <f>SUMIF(DR$253:DR$283,$D831,DT$253:DT$283)</f>
        <v>0</v>
      </c>
      <c r="DR831" s="9"/>
      <c r="DS831" s="10"/>
      <c r="DT831" s="11"/>
      <c r="DU831" s="6">
        <f>SUMIF(DV$253:DV$283,$D831,DX$253:DX$283)</f>
        <v>0</v>
      </c>
      <c r="DV831" s="9"/>
      <c r="DW831" s="10"/>
      <c r="DX831" s="11"/>
      <c r="DY831" s="6">
        <f>SUMIF(DZ$253:DZ$283,$D831,EB$253:EB$283)</f>
        <v>0</v>
      </c>
      <c r="DZ831" s="9"/>
      <c r="EA831" s="10"/>
      <c r="EB831" s="11"/>
      <c r="EC831" s="6">
        <f>SUMIF(ED$253:ED$283,$D831,EF$253:EF$283)</f>
        <v>0</v>
      </c>
      <c r="ED831" s="9"/>
      <c r="EE831" s="10"/>
      <c r="EF831" s="11"/>
      <c r="EG831" s="6">
        <f>SUMIF(EH$253:EH$283,$D831,EJ$253:EJ$283)</f>
        <v>0</v>
      </c>
      <c r="EH831" s="9"/>
      <c r="EI831" s="10"/>
      <c r="EJ831" s="11"/>
      <c r="EK831" s="6">
        <f>SUMIF(EL$253:EL$283,$D831,EN$253:EN$283)</f>
        <v>0</v>
      </c>
      <c r="EL831" s="9"/>
      <c r="EM831" s="10"/>
      <c r="EN831" s="11"/>
      <c r="EO831" s="6">
        <f>SUMIF(EP$253:EP$283,$D831,ER$253:ER$283)</f>
        <v>0</v>
      </c>
      <c r="EP831" s="9"/>
      <c r="EQ831" s="10"/>
      <c r="ER831" s="11"/>
      <c r="ES831" s="6">
        <f>SUMIF(ET$253:ET$283,$D831,EV$253:EV$283)</f>
        <v>0</v>
      </c>
      <c r="ET831" s="9"/>
      <c r="EU831" s="10"/>
      <c r="EV831" s="11"/>
      <c r="EW831" s="6">
        <f>SUMIF(EX$253:EX$283,$D831,EZ$253:EZ$283)</f>
        <v>0</v>
      </c>
      <c r="EX831" s="9"/>
      <c r="EY831" s="10"/>
      <c r="EZ831" s="11"/>
      <c r="FA831" s="6">
        <f>SUMIF(FB$253:FB$283,$D831,FD$253:FD$283)</f>
        <v>0</v>
      </c>
      <c r="FB831" s="9"/>
      <c r="FC831" s="10"/>
      <c r="FD831" s="11"/>
      <c r="FE831" s="6">
        <f>SUMIF(FF$253:FF$283,$D831,FH$253:FH$283)</f>
        <v>0</v>
      </c>
      <c r="FF831" s="9"/>
      <c r="FG831" s="10"/>
      <c r="FH831" s="11"/>
      <c r="FI831" s="6">
        <f>SUMIF(FJ$253:FJ$283,$D831,FL$253:FL$283)</f>
        <v>0</v>
      </c>
      <c r="FJ831" s="9"/>
      <c r="FK831" s="10"/>
      <c r="FL831" s="11"/>
      <c r="FM831" s="6">
        <f>SUMIF(FN$253:FN$283,$D831,FP$253:FP$283)</f>
        <v>0</v>
      </c>
      <c r="FN831" s="9"/>
      <c r="FO831" s="10"/>
      <c r="FP831" s="11"/>
      <c r="FQ831" s="6">
        <f>SUMIF(FR$253:FR$283,$D831,FT$253:FT$283)</f>
        <v>0</v>
      </c>
      <c r="FR831" s="9"/>
      <c r="FS831" s="10"/>
      <c r="FT831" s="11"/>
      <c r="FU831" s="6">
        <f>SUMIF(FV$253:FV$283,$D831,FX$253:FX$283)</f>
        <v>0</v>
      </c>
      <c r="FV831" s="9"/>
      <c r="FW831" s="10"/>
      <c r="FX831" s="11"/>
      <c r="FY831" s="6">
        <f>SUMIF(FZ$253:FZ$283,$D831,GB$253:GB$283)</f>
        <v>0</v>
      </c>
      <c r="FZ831" s="9"/>
      <c r="GA831" s="10"/>
      <c r="GB831" s="11"/>
      <c r="GC831" s="6">
        <f>SUMIF(GD$253:GD$283,$D831,GF$253:GF$283)</f>
        <v>0</v>
      </c>
      <c r="GD831" s="9"/>
      <c r="GE831" s="10"/>
      <c r="GF831" s="11"/>
      <c r="GG831" s="6">
        <f>SUMIF(GH$253:GH$283,$D831,GJ$253:GJ$283)</f>
        <v>0</v>
      </c>
      <c r="GH831" s="9"/>
      <c r="GI831" s="10"/>
      <c r="GJ831" s="11"/>
      <c r="GK831" s="6">
        <f>SUMIF(GL$253:GL$283,$D831,GN$253:GN$283)</f>
        <v>0</v>
      </c>
      <c r="GL831" s="9"/>
      <c r="GM831" s="10"/>
      <c r="GN831" s="11"/>
      <c r="GO831" s="6">
        <f>SUMIF(GP$253:GP$283,$D831,GR$253:GR$283)</f>
        <v>0</v>
      </c>
      <c r="GP831" s="9"/>
      <c r="GQ831" s="10"/>
      <c r="GR831" s="11"/>
      <c r="GS831" s="6">
        <f>SUMIF(GT$253:GT$283,$D831,GV$253:GV$283)</f>
        <v>0</v>
      </c>
      <c r="GT831" s="9"/>
      <c r="GU831" s="10"/>
      <c r="GV831" s="20"/>
      <c r="GW831" s="19">
        <f t="shared" si="18"/>
        <v>0</v>
      </c>
      <c r="GX831" s="472"/>
      <c r="GY831" s="473"/>
    </row>
    <row r="832" spans="1:207" ht="30.75" customHeight="1">
      <c r="A832" s="210" t="s">
        <v>84</v>
      </c>
      <c r="B832" s="470"/>
      <c r="C832" s="449" t="s">
        <v>546</v>
      </c>
      <c r="D832" s="445" t="s">
        <v>491</v>
      </c>
      <c r="E832" s="206">
        <f>SUMIF(F$284:F$314,$D832,H$284:H$314)</f>
        <v>0</v>
      </c>
      <c r="F832" s="9"/>
      <c r="G832" s="10"/>
      <c r="H832" s="11"/>
      <c r="I832" s="6">
        <f>SUMIF(J$284:J$314,$D832,L$284:L$314)</f>
        <v>0</v>
      </c>
      <c r="J832" s="9"/>
      <c r="K832" s="10"/>
      <c r="L832" s="11"/>
      <c r="M832" s="6">
        <f>SUMIF(N$284:N$314,$D832,P$284:P$314)</f>
        <v>0</v>
      </c>
      <c r="N832" s="9"/>
      <c r="O832" s="10"/>
      <c r="P832" s="11"/>
      <c r="Q832" s="6">
        <f>SUMIF(R$284:R$314,$D832,T$284:T$314)</f>
        <v>0</v>
      </c>
      <c r="R832" s="9"/>
      <c r="S832" s="10"/>
      <c r="T832" s="11"/>
      <c r="U832" s="6">
        <f>SUMIF(V$284:V$314,$D832,X$284:X$314)</f>
        <v>0</v>
      </c>
      <c r="V832" s="9"/>
      <c r="W832" s="10"/>
      <c r="X832" s="11"/>
      <c r="Y832" s="6">
        <f>SUMIF(Z$284:Z$314,$D832,AB$284:AB$314)</f>
        <v>0</v>
      </c>
      <c r="Z832" s="9"/>
      <c r="AA832" s="10"/>
      <c r="AB832" s="11"/>
      <c r="AC832" s="6">
        <f>SUMIF(AD$284:AD$314,$D832,AF$284:AF$314)</f>
        <v>0</v>
      </c>
      <c r="AD832" s="9"/>
      <c r="AE832" s="10"/>
      <c r="AF832" s="11"/>
      <c r="AG832" s="6">
        <f>SUMIF(AH$284:AH$314,$D832,AJ$284:AJ$314)</f>
        <v>0</v>
      </c>
      <c r="AH832" s="9"/>
      <c r="AI832" s="10"/>
      <c r="AJ832" s="11"/>
      <c r="AK832" s="6">
        <f>SUMIF(AL$284:AL$314,$D832,AN$284:AN$314)</f>
        <v>0</v>
      </c>
      <c r="AL832" s="9"/>
      <c r="AM832" s="10"/>
      <c r="AN832" s="11"/>
      <c r="AO832" s="6">
        <f>SUMIF(AP$284:AP$314,$D832,AR$284:AR$314)</f>
        <v>0</v>
      </c>
      <c r="AP832" s="9"/>
      <c r="AQ832" s="10"/>
      <c r="AR832" s="11"/>
      <c r="AS832" s="6">
        <f>SUMIF(AT$284:AT$314,$D832,AV$284:AV$314)</f>
        <v>0</v>
      </c>
      <c r="AT832" s="9"/>
      <c r="AU832" s="10"/>
      <c r="AV832" s="11"/>
      <c r="AW832" s="6">
        <f>SUMIF(AX$284:AX$314,$D832,AZ$284:AZ$314)</f>
        <v>0</v>
      </c>
      <c r="AX832" s="9"/>
      <c r="AY832" s="10"/>
      <c r="AZ832" s="11"/>
      <c r="BA832" s="6">
        <f>SUMIF(BB$284:BB$314,$D832,BD$284:BD$314)</f>
        <v>0</v>
      </c>
      <c r="BB832" s="9"/>
      <c r="BC832" s="10"/>
      <c r="BD832" s="11"/>
      <c r="BE832" s="6">
        <f>SUMIF(BF$284:BF$314,$D832,BH$284:BH$314)</f>
        <v>0</v>
      </c>
      <c r="BF832" s="9"/>
      <c r="BG832" s="10"/>
      <c r="BH832" s="11"/>
      <c r="BI832" s="6">
        <f>SUMIF(BJ$284:BJ$314,$D832,BL$284:BL$314)</f>
        <v>0</v>
      </c>
      <c r="BJ832" s="9"/>
      <c r="BK832" s="10"/>
      <c r="BL832" s="11"/>
      <c r="BM832" s="6">
        <f>SUMIF(BN$284:BN$314,$D832,BP$284:BP$314)</f>
        <v>0</v>
      </c>
      <c r="BN832" s="9"/>
      <c r="BO832" s="10"/>
      <c r="BP832" s="11"/>
      <c r="BQ832" s="6">
        <f>SUMIF(BR$284:BR$314,$D832,BT$284:BT$314)</f>
        <v>0</v>
      </c>
      <c r="BR832" s="9"/>
      <c r="BS832" s="10"/>
      <c r="BT832" s="11"/>
      <c r="BU832" s="6">
        <f>SUMIF(BV$284:BV$314,$D832,BX$284:BX$314)</f>
        <v>0</v>
      </c>
      <c r="BV832" s="9"/>
      <c r="BW832" s="10"/>
      <c r="BX832" s="11"/>
      <c r="BY832" s="6">
        <f>SUMIF(BZ$284:BZ$314,$D832,CB$284:CB$314)</f>
        <v>0</v>
      </c>
      <c r="BZ832" s="9"/>
      <c r="CA832" s="10"/>
      <c r="CB832" s="11"/>
      <c r="CC832" s="6">
        <f>SUMIF(CD$284:CD$314,$D832,CF$284:CF$314)</f>
        <v>0</v>
      </c>
      <c r="CD832" s="9"/>
      <c r="CE832" s="10"/>
      <c r="CF832" s="11"/>
      <c r="CG832" s="6">
        <f>SUMIF(CH$284:CH$314,$D832,CJ$284:CJ$314)</f>
        <v>0</v>
      </c>
      <c r="CH832" s="9"/>
      <c r="CI832" s="10"/>
      <c r="CJ832" s="11"/>
      <c r="CK832" s="6">
        <f>SUMIF(CL$284:CL$314,$D832,CN$284:CN$314)</f>
        <v>0</v>
      </c>
      <c r="CL832" s="9"/>
      <c r="CM832" s="10"/>
      <c r="CN832" s="11"/>
      <c r="CO832" s="6">
        <f>SUMIF(CP$284:CP$314,$D832,CR$284:CR$314)</f>
        <v>0</v>
      </c>
      <c r="CP832" s="9"/>
      <c r="CQ832" s="10"/>
      <c r="CR832" s="11"/>
      <c r="CS832" s="6">
        <f>SUMIF(CT$284:CT$314,$D832,CV$284:CV$314)</f>
        <v>0</v>
      </c>
      <c r="CT832" s="9"/>
      <c r="CU832" s="10"/>
      <c r="CV832" s="11"/>
      <c r="CW832" s="6">
        <f>SUMIF(CX$284:CX$314,$D832,CZ$284:CZ$314)</f>
        <v>0</v>
      </c>
      <c r="CX832" s="9"/>
      <c r="CY832" s="10"/>
      <c r="CZ832" s="11"/>
      <c r="DA832" s="6">
        <f>SUMIF(DB$284:DB$314,$D832,DD$284:DD$314)</f>
        <v>0</v>
      </c>
      <c r="DB832" s="9"/>
      <c r="DC832" s="10"/>
      <c r="DD832" s="11"/>
      <c r="DE832" s="6">
        <f>SUMIF(DF$284:DF$314,$D832,DH$284:DH$314)</f>
        <v>0</v>
      </c>
      <c r="DF832" s="9"/>
      <c r="DG832" s="10"/>
      <c r="DH832" s="11"/>
      <c r="DI832" s="6">
        <f>SUMIF(DJ$284:DJ$314,$D832,DL$284:DL$314)</f>
        <v>0</v>
      </c>
      <c r="DJ832" s="9"/>
      <c r="DK832" s="10"/>
      <c r="DL832" s="11"/>
      <c r="DM832" s="6">
        <f>SUMIF(DN$284:DN$314,$D832,DP$284:DP$314)</f>
        <v>0</v>
      </c>
      <c r="DN832" s="9"/>
      <c r="DO832" s="10"/>
      <c r="DP832" s="11"/>
      <c r="DQ832" s="6">
        <f>SUMIF(DR$284:DR$314,$D832,DT$284:DT$314)</f>
        <v>0</v>
      </c>
      <c r="DR832" s="9"/>
      <c r="DS832" s="10"/>
      <c r="DT832" s="11"/>
      <c r="DU832" s="6">
        <f>SUMIF(DV$284:DV$314,$D832,DX$284:DX$314)</f>
        <v>0</v>
      </c>
      <c r="DV832" s="9"/>
      <c r="DW832" s="10"/>
      <c r="DX832" s="11"/>
      <c r="DY832" s="6">
        <f>SUMIF(DZ$284:DZ$314,$D832,EB$284:EB$314)</f>
        <v>0</v>
      </c>
      <c r="DZ832" s="9"/>
      <c r="EA832" s="10"/>
      <c r="EB832" s="11"/>
      <c r="EC832" s="6">
        <f>SUMIF(ED$284:ED$314,$D832,EF$284:EF$314)</f>
        <v>0</v>
      </c>
      <c r="ED832" s="9"/>
      <c r="EE832" s="10"/>
      <c r="EF832" s="11"/>
      <c r="EG832" s="6">
        <f>SUMIF(EH$284:EH$314,$D832,EJ$284:EJ$314)</f>
        <v>0</v>
      </c>
      <c r="EH832" s="9"/>
      <c r="EI832" s="10"/>
      <c r="EJ832" s="11"/>
      <c r="EK832" s="6">
        <f>SUMIF(EL$284:EL$314,$D832,EN$284:EN$314)</f>
        <v>0</v>
      </c>
      <c r="EL832" s="9"/>
      <c r="EM832" s="10"/>
      <c r="EN832" s="11"/>
      <c r="EO832" s="6">
        <f>SUMIF(EP$284:EP$314,$D832,ER$284:ER$314)</f>
        <v>0</v>
      </c>
      <c r="EP832" s="9"/>
      <c r="EQ832" s="10"/>
      <c r="ER832" s="11"/>
      <c r="ES832" s="6">
        <f>SUMIF(ET$284:ET$314,$D832,EV$284:EV$314)</f>
        <v>0</v>
      </c>
      <c r="ET832" s="9"/>
      <c r="EU832" s="10"/>
      <c r="EV832" s="11"/>
      <c r="EW832" s="6">
        <f>SUMIF(EX$284:EX$314,$D832,EZ$284:EZ$314)</f>
        <v>0</v>
      </c>
      <c r="EX832" s="9"/>
      <c r="EY832" s="10"/>
      <c r="EZ832" s="11"/>
      <c r="FA832" s="6">
        <f>SUMIF(FB$284:FB$314,$D832,FD$284:FD$314)</f>
        <v>0</v>
      </c>
      <c r="FB832" s="9"/>
      <c r="FC832" s="10"/>
      <c r="FD832" s="11"/>
      <c r="FE832" s="6">
        <f>SUMIF(FF$284:FF$314,$D832,FH$284:FH$314)</f>
        <v>0</v>
      </c>
      <c r="FF832" s="9"/>
      <c r="FG832" s="10"/>
      <c r="FH832" s="11"/>
      <c r="FI832" s="6">
        <f>SUMIF(FJ$284:FJ$314,$D832,FL$284:FL$314)</f>
        <v>0</v>
      </c>
      <c r="FJ832" s="9"/>
      <c r="FK832" s="10"/>
      <c r="FL832" s="11"/>
      <c r="FM832" s="6">
        <f>SUMIF(FN$284:FN$314,$D832,FP$284:FP$314)</f>
        <v>0</v>
      </c>
      <c r="FN832" s="9"/>
      <c r="FO832" s="10"/>
      <c r="FP832" s="11"/>
      <c r="FQ832" s="6">
        <f>SUMIF(FR$284:FR$314,$D832,FT$284:FT$314)</f>
        <v>0</v>
      </c>
      <c r="FR832" s="9"/>
      <c r="FS832" s="10"/>
      <c r="FT832" s="11"/>
      <c r="FU832" s="6">
        <f>SUMIF(FV$284:FV$314,$D832,FX$284:FX$314)</f>
        <v>0</v>
      </c>
      <c r="FV832" s="9"/>
      <c r="FW832" s="10"/>
      <c r="FX832" s="11"/>
      <c r="FY832" s="6">
        <f>SUMIF(FZ$284:FZ$314,$D832,GB$284:GB$314)</f>
        <v>0</v>
      </c>
      <c r="FZ832" s="9"/>
      <c r="GA832" s="10"/>
      <c r="GB832" s="11"/>
      <c r="GC832" s="6">
        <f>SUMIF(GD$284:GD$314,$D832,GF$284:GF$314)</f>
        <v>0</v>
      </c>
      <c r="GD832" s="9"/>
      <c r="GE832" s="10"/>
      <c r="GF832" s="11"/>
      <c r="GG832" s="6">
        <f>SUMIF(GH$284:GH$314,$D832,GJ$284:GJ$314)</f>
        <v>0</v>
      </c>
      <c r="GH832" s="9"/>
      <c r="GI832" s="10"/>
      <c r="GJ832" s="11"/>
      <c r="GK832" s="6">
        <f>SUMIF(GL$284:GL$314,$D832,GN$284:GN$314)</f>
        <v>0</v>
      </c>
      <c r="GL832" s="9"/>
      <c r="GM832" s="10"/>
      <c r="GN832" s="11"/>
      <c r="GO832" s="6">
        <f>SUMIF(GP$284:GP$314,$D832,GR$284:GR$314)</f>
        <v>0</v>
      </c>
      <c r="GP832" s="9"/>
      <c r="GQ832" s="10"/>
      <c r="GR832" s="11"/>
      <c r="GS832" s="6">
        <f>SUMIF(GT$284:GT$314,$D832,GV$284:GV$314)</f>
        <v>0</v>
      </c>
      <c r="GT832" s="9"/>
      <c r="GU832" s="10"/>
      <c r="GV832" s="20"/>
      <c r="GW832" s="19">
        <f t="shared" si="18"/>
        <v>0</v>
      </c>
      <c r="GX832" s="472"/>
      <c r="GY832" s="473"/>
    </row>
    <row r="833" spans="1:207" ht="30.75" customHeight="1">
      <c r="A833" s="210" t="s">
        <v>85</v>
      </c>
      <c r="B833" s="470"/>
      <c r="C833" s="449" t="s">
        <v>546</v>
      </c>
      <c r="D833" s="445" t="s">
        <v>491</v>
      </c>
      <c r="E833" s="206">
        <f>SUMIF(F$315:F$345,$D833,H$315:H$345)</f>
        <v>0</v>
      </c>
      <c r="F833" s="9"/>
      <c r="G833" s="10"/>
      <c r="H833" s="11"/>
      <c r="I833" s="6">
        <f>SUMIF(J$315:J$345,$D833,L$315:L$345)</f>
        <v>0</v>
      </c>
      <c r="J833" s="9"/>
      <c r="K833" s="10"/>
      <c r="L833" s="11"/>
      <c r="M833" s="6">
        <f>SUMIF(N$315:N$345,$D833,P$315:P$345)</f>
        <v>0</v>
      </c>
      <c r="N833" s="9"/>
      <c r="O833" s="10"/>
      <c r="P833" s="11"/>
      <c r="Q833" s="6">
        <f>SUMIF(R$315:R$345,$D833,T$315:T$345)</f>
        <v>0</v>
      </c>
      <c r="R833" s="9"/>
      <c r="S833" s="10"/>
      <c r="T833" s="11"/>
      <c r="U833" s="6">
        <f>SUMIF(V$315:V$345,$D833,X$315:X$345)</f>
        <v>0</v>
      </c>
      <c r="V833" s="9"/>
      <c r="W833" s="10"/>
      <c r="X833" s="11"/>
      <c r="Y833" s="6">
        <f>SUMIF(Z$315:Z$345,$D833,AB$315:AB$345)</f>
        <v>0</v>
      </c>
      <c r="Z833" s="9"/>
      <c r="AA833" s="10"/>
      <c r="AB833" s="11"/>
      <c r="AC833" s="6">
        <f>SUMIF(AD$315:AD$345,$D833,AF$315:AF$345)</f>
        <v>0</v>
      </c>
      <c r="AD833" s="9"/>
      <c r="AE833" s="10"/>
      <c r="AF833" s="11"/>
      <c r="AG833" s="6">
        <f>SUMIF(AH$315:AH$345,$D833,AJ$315:AJ$345)</f>
        <v>0</v>
      </c>
      <c r="AH833" s="9"/>
      <c r="AI833" s="10"/>
      <c r="AJ833" s="11"/>
      <c r="AK833" s="6">
        <f>SUMIF(AL$315:AL$345,$D833,AN$315:AN$345)</f>
        <v>0</v>
      </c>
      <c r="AL833" s="9"/>
      <c r="AM833" s="10"/>
      <c r="AN833" s="11"/>
      <c r="AO833" s="6">
        <f>SUMIF(AP$315:AP$345,$D833,AR$315:AR$345)</f>
        <v>0</v>
      </c>
      <c r="AP833" s="9"/>
      <c r="AQ833" s="10"/>
      <c r="AR833" s="11"/>
      <c r="AS833" s="6">
        <f>SUMIF(AT$315:AT$345,$D833,AV$315:AV$345)</f>
        <v>0</v>
      </c>
      <c r="AT833" s="9"/>
      <c r="AU833" s="10"/>
      <c r="AV833" s="11"/>
      <c r="AW833" s="6">
        <f>SUMIF(AX$315:AX$345,$D833,AZ$315:AZ$345)</f>
        <v>0</v>
      </c>
      <c r="AX833" s="9"/>
      <c r="AY833" s="10"/>
      <c r="AZ833" s="11"/>
      <c r="BA833" s="6">
        <f>SUMIF(BB$315:BB$345,$D833,BD$315:BD$345)</f>
        <v>0</v>
      </c>
      <c r="BB833" s="9"/>
      <c r="BC833" s="10"/>
      <c r="BD833" s="11"/>
      <c r="BE833" s="6">
        <f>SUMIF(BF$315:BF$345,$D833,BH$315:BH$345)</f>
        <v>0</v>
      </c>
      <c r="BF833" s="9"/>
      <c r="BG833" s="10"/>
      <c r="BH833" s="11"/>
      <c r="BI833" s="6">
        <f>SUMIF(BJ$315:BJ$345,$D833,BL$315:BL$345)</f>
        <v>0</v>
      </c>
      <c r="BJ833" s="9"/>
      <c r="BK833" s="10"/>
      <c r="BL833" s="11"/>
      <c r="BM833" s="6">
        <f>SUMIF(BN$315:BN$345,$D833,BP$315:BP$345)</f>
        <v>0</v>
      </c>
      <c r="BN833" s="9"/>
      <c r="BO833" s="10"/>
      <c r="BP833" s="11"/>
      <c r="BQ833" s="6">
        <f>SUMIF(BR$315:BR$345,$D833,BT$315:BT$345)</f>
        <v>0</v>
      </c>
      <c r="BR833" s="9"/>
      <c r="BS833" s="10"/>
      <c r="BT833" s="11"/>
      <c r="BU833" s="6">
        <f>SUMIF(BV$315:BV$345,$D833,BX$315:BX$345)</f>
        <v>0</v>
      </c>
      <c r="BV833" s="9"/>
      <c r="BW833" s="10"/>
      <c r="BX833" s="11"/>
      <c r="BY833" s="6">
        <f>SUMIF(BZ$315:BZ$345,$D833,CB$315:CB$345)</f>
        <v>0</v>
      </c>
      <c r="BZ833" s="9"/>
      <c r="CA833" s="10"/>
      <c r="CB833" s="11"/>
      <c r="CC833" s="6">
        <f>SUMIF(CD$315:CD$345,$D833,CF$315:CF$345)</f>
        <v>0</v>
      </c>
      <c r="CD833" s="9"/>
      <c r="CE833" s="10"/>
      <c r="CF833" s="11"/>
      <c r="CG833" s="6">
        <f>SUMIF(CH$315:CH$345,$D833,CJ$315:CJ$345)</f>
        <v>0</v>
      </c>
      <c r="CH833" s="9"/>
      <c r="CI833" s="10"/>
      <c r="CJ833" s="11"/>
      <c r="CK833" s="6">
        <f>SUMIF(CL$315:CL$345,$D833,CN$315:CN$345)</f>
        <v>0</v>
      </c>
      <c r="CL833" s="9"/>
      <c r="CM833" s="10"/>
      <c r="CN833" s="11"/>
      <c r="CO833" s="6">
        <f>SUMIF(CP$315:CP$345,$D833,CR$315:CR$345)</f>
        <v>0</v>
      </c>
      <c r="CP833" s="9"/>
      <c r="CQ833" s="10"/>
      <c r="CR833" s="11"/>
      <c r="CS833" s="6">
        <f>SUMIF(CT$315:CT$345,$D833,CV$315:CV$345)</f>
        <v>0</v>
      </c>
      <c r="CT833" s="9"/>
      <c r="CU833" s="10"/>
      <c r="CV833" s="11"/>
      <c r="CW833" s="6">
        <f>SUMIF(CX$315:CX$345,$D833,CZ$315:CZ$345)</f>
        <v>0</v>
      </c>
      <c r="CX833" s="9"/>
      <c r="CY833" s="10"/>
      <c r="CZ833" s="11"/>
      <c r="DA833" s="6">
        <f>SUMIF(DB$315:DB$345,$D833,DD$315:DD$345)</f>
        <v>0</v>
      </c>
      <c r="DB833" s="9"/>
      <c r="DC833" s="10"/>
      <c r="DD833" s="11"/>
      <c r="DE833" s="6">
        <f>SUMIF(DF$315:DF$345,$D833,DH$315:DH$345)</f>
        <v>0</v>
      </c>
      <c r="DF833" s="9"/>
      <c r="DG833" s="10"/>
      <c r="DH833" s="11"/>
      <c r="DI833" s="6">
        <f>SUMIF(DJ$315:DJ$345,$D833,DL$315:DL$345)</f>
        <v>0</v>
      </c>
      <c r="DJ833" s="9"/>
      <c r="DK833" s="10"/>
      <c r="DL833" s="11"/>
      <c r="DM833" s="6">
        <f>SUMIF(DN$315:DN$345,$D833,DP$315:DP$345)</f>
        <v>0</v>
      </c>
      <c r="DN833" s="9"/>
      <c r="DO833" s="10"/>
      <c r="DP833" s="11"/>
      <c r="DQ833" s="6">
        <f>SUMIF(DR$315:DR$345,$D833,DT$315:DT$345)</f>
        <v>0</v>
      </c>
      <c r="DR833" s="9"/>
      <c r="DS833" s="10"/>
      <c r="DT833" s="11"/>
      <c r="DU833" s="6">
        <f>SUMIF(DV$315:DV$345,$D833,DX$315:DX$345)</f>
        <v>0</v>
      </c>
      <c r="DV833" s="9"/>
      <c r="DW833" s="10"/>
      <c r="DX833" s="11"/>
      <c r="DY833" s="6">
        <f>SUMIF(DZ$315:DZ$345,$D833,EB$315:EB$345)</f>
        <v>0</v>
      </c>
      <c r="DZ833" s="9"/>
      <c r="EA833" s="10"/>
      <c r="EB833" s="11"/>
      <c r="EC833" s="6">
        <f>SUMIF(ED$315:ED$345,$D833,EF$315:EF$345)</f>
        <v>0</v>
      </c>
      <c r="ED833" s="9"/>
      <c r="EE833" s="10"/>
      <c r="EF833" s="11"/>
      <c r="EG833" s="6">
        <f>SUMIF(EH$315:EH$345,$D833,EJ$315:EJ$345)</f>
        <v>0</v>
      </c>
      <c r="EH833" s="9"/>
      <c r="EI833" s="10"/>
      <c r="EJ833" s="11"/>
      <c r="EK833" s="6">
        <f>SUMIF(EL$315:EL$345,$D833,EN$315:EN$345)</f>
        <v>0</v>
      </c>
      <c r="EL833" s="9"/>
      <c r="EM833" s="10"/>
      <c r="EN833" s="11"/>
      <c r="EO833" s="6">
        <f>SUMIF(EP$315:EP$345,$D833,ER$315:ER$345)</f>
        <v>0</v>
      </c>
      <c r="EP833" s="9"/>
      <c r="EQ833" s="10"/>
      <c r="ER833" s="11"/>
      <c r="ES833" s="6">
        <f>SUMIF(ET$315:ET$345,$D833,EV$315:EV$345)</f>
        <v>0</v>
      </c>
      <c r="ET833" s="9"/>
      <c r="EU833" s="10"/>
      <c r="EV833" s="11"/>
      <c r="EW833" s="6">
        <f>SUMIF(EX$315:EX$345,$D833,EZ$315:EZ$345)</f>
        <v>0</v>
      </c>
      <c r="EX833" s="9"/>
      <c r="EY833" s="10"/>
      <c r="EZ833" s="11"/>
      <c r="FA833" s="6">
        <f>SUMIF(FB$315:FB$345,$D833,FD$315:FD$345)</f>
        <v>0</v>
      </c>
      <c r="FB833" s="9"/>
      <c r="FC833" s="10"/>
      <c r="FD833" s="11"/>
      <c r="FE833" s="6">
        <f>SUMIF(FF$315:FF$345,$D833,FH$315:FH$345)</f>
        <v>0</v>
      </c>
      <c r="FF833" s="9"/>
      <c r="FG833" s="10"/>
      <c r="FH833" s="11"/>
      <c r="FI833" s="6">
        <f>SUMIF(FJ$315:FJ$345,$D833,FL$315:FL$345)</f>
        <v>0</v>
      </c>
      <c r="FJ833" s="9"/>
      <c r="FK833" s="10"/>
      <c r="FL833" s="11"/>
      <c r="FM833" s="6">
        <f>SUMIF(FN$315:FN$345,$D833,FP$315:FP$345)</f>
        <v>0</v>
      </c>
      <c r="FN833" s="9"/>
      <c r="FO833" s="10"/>
      <c r="FP833" s="11"/>
      <c r="FQ833" s="6">
        <f>SUMIF(FR$315:FR$345,$D833,FT$315:FT$345)</f>
        <v>0</v>
      </c>
      <c r="FR833" s="9"/>
      <c r="FS833" s="10"/>
      <c r="FT833" s="11"/>
      <c r="FU833" s="6">
        <f>SUMIF(FV$315:FV$345,$D833,FX$315:FX$345)</f>
        <v>0</v>
      </c>
      <c r="FV833" s="9"/>
      <c r="FW833" s="10"/>
      <c r="FX833" s="11"/>
      <c r="FY833" s="6">
        <f>SUMIF(FZ$315:FZ$345,$D833,GB$315:GB$345)</f>
        <v>0</v>
      </c>
      <c r="FZ833" s="9"/>
      <c r="GA833" s="10"/>
      <c r="GB833" s="11"/>
      <c r="GC833" s="6">
        <f>SUMIF(GD$315:GD$345,$D833,GF$315:GF$345)</f>
        <v>0</v>
      </c>
      <c r="GD833" s="9"/>
      <c r="GE833" s="10"/>
      <c r="GF833" s="11"/>
      <c r="GG833" s="6">
        <f>SUMIF(GH$315:GH$345,$D833,GJ$315:GJ$345)</f>
        <v>0</v>
      </c>
      <c r="GH833" s="9"/>
      <c r="GI833" s="10"/>
      <c r="GJ833" s="11"/>
      <c r="GK833" s="6">
        <f>SUMIF(GL$315:GL$345,$D833,GN$315:GN$345)</f>
        <v>0</v>
      </c>
      <c r="GL833" s="9"/>
      <c r="GM833" s="10"/>
      <c r="GN833" s="11"/>
      <c r="GO833" s="6">
        <f>SUMIF(GP$315:GP$345,$D833,GR$315:GR$345)</f>
        <v>0</v>
      </c>
      <c r="GP833" s="9"/>
      <c r="GQ833" s="10"/>
      <c r="GR833" s="11"/>
      <c r="GS833" s="6">
        <f>SUMIF(GT$315:GT$345,$D833,GV$315:GV$345)</f>
        <v>0</v>
      </c>
      <c r="GT833" s="9"/>
      <c r="GU833" s="10"/>
      <c r="GV833" s="20"/>
      <c r="GW833" s="19">
        <f t="shared" si="18"/>
        <v>0</v>
      </c>
      <c r="GX833" s="472"/>
      <c r="GY833" s="473"/>
    </row>
    <row r="834" spans="1:207" ht="30.75" customHeight="1" thickBot="1">
      <c r="A834" s="212" t="s">
        <v>86</v>
      </c>
      <c r="B834" s="471"/>
      <c r="C834" s="449" t="s">
        <v>546</v>
      </c>
      <c r="D834" s="445" t="s">
        <v>491</v>
      </c>
      <c r="E834" s="206">
        <f>SUMIF(F$346:F$376,$D834,H$346:H$376)</f>
        <v>0</v>
      </c>
      <c r="F834" s="9"/>
      <c r="G834" s="10"/>
      <c r="H834" s="11"/>
      <c r="I834" s="6">
        <f>SUMIF(J$346:J$376,$D834,L$346:L$376)</f>
        <v>0</v>
      </c>
      <c r="J834" s="9"/>
      <c r="K834" s="10"/>
      <c r="L834" s="11"/>
      <c r="M834" s="6">
        <f>SUMIF(N$346:N$376,$D834,P$346:P$376)</f>
        <v>0</v>
      </c>
      <c r="N834" s="9"/>
      <c r="O834" s="10"/>
      <c r="P834" s="11"/>
      <c r="Q834" s="6">
        <f>SUMIF(R$346:R$376,$D834,T$346:T$376)</f>
        <v>0</v>
      </c>
      <c r="R834" s="9"/>
      <c r="S834" s="10"/>
      <c r="T834" s="11"/>
      <c r="U834" s="6">
        <f>SUMIF(V$346:V$376,$D834,X$346:X$376)</f>
        <v>0</v>
      </c>
      <c r="V834" s="9"/>
      <c r="W834" s="10"/>
      <c r="X834" s="11"/>
      <c r="Y834" s="6">
        <f>SUMIF(Z$346:Z$376,$D834,AB$346:AB$376)</f>
        <v>0</v>
      </c>
      <c r="Z834" s="9"/>
      <c r="AA834" s="10"/>
      <c r="AB834" s="11"/>
      <c r="AC834" s="6">
        <f>SUMIF(AD$346:AD$376,$D834,AF$346:AF$376)</f>
        <v>0</v>
      </c>
      <c r="AD834" s="9"/>
      <c r="AE834" s="10"/>
      <c r="AF834" s="11"/>
      <c r="AG834" s="6">
        <f>SUMIF(AH$346:AH$376,$D834,AJ$346:AJ$376)</f>
        <v>0</v>
      </c>
      <c r="AH834" s="9"/>
      <c r="AI834" s="10"/>
      <c r="AJ834" s="11"/>
      <c r="AK834" s="6">
        <f>SUMIF(AL$346:AL$376,$D834,AN$346:AN$376)</f>
        <v>0</v>
      </c>
      <c r="AL834" s="9"/>
      <c r="AM834" s="10"/>
      <c r="AN834" s="11"/>
      <c r="AO834" s="6">
        <f>SUMIF(AP$346:AP$376,$D834,AR$346:AR$376)</f>
        <v>0</v>
      </c>
      <c r="AP834" s="9"/>
      <c r="AQ834" s="10"/>
      <c r="AR834" s="11"/>
      <c r="AS834" s="6">
        <f>SUMIF(AT$346:AT$376,$D834,AV$346:AV$376)</f>
        <v>0</v>
      </c>
      <c r="AT834" s="9"/>
      <c r="AU834" s="10"/>
      <c r="AV834" s="11"/>
      <c r="AW834" s="6">
        <f>SUMIF(AX$346:AX$376,$D834,AZ$346:AZ$376)</f>
        <v>0</v>
      </c>
      <c r="AX834" s="9"/>
      <c r="AY834" s="10"/>
      <c r="AZ834" s="11"/>
      <c r="BA834" s="6">
        <f>SUMIF(BB$346:BB$376,$D834,BD$346:BD$376)</f>
        <v>0</v>
      </c>
      <c r="BB834" s="9"/>
      <c r="BC834" s="10"/>
      <c r="BD834" s="11"/>
      <c r="BE834" s="6">
        <f>SUMIF(BF$346:BF$376,$D834,BH$346:BH$376)</f>
        <v>0</v>
      </c>
      <c r="BF834" s="9"/>
      <c r="BG834" s="10"/>
      <c r="BH834" s="11"/>
      <c r="BI834" s="6">
        <f>SUMIF(BJ$346:BJ$376,$D834,BL$346:BL$376)</f>
        <v>0</v>
      </c>
      <c r="BJ834" s="9"/>
      <c r="BK834" s="10"/>
      <c r="BL834" s="11"/>
      <c r="BM834" s="6">
        <f>SUMIF(BN$346:BN$376,$D834,BP$346:BP$376)</f>
        <v>0</v>
      </c>
      <c r="BN834" s="9"/>
      <c r="BO834" s="10"/>
      <c r="BP834" s="11"/>
      <c r="BQ834" s="6">
        <f>SUMIF(BR$346:BR$376,$D834,BT$346:BT$376)</f>
        <v>0</v>
      </c>
      <c r="BR834" s="9"/>
      <c r="BS834" s="10"/>
      <c r="BT834" s="11"/>
      <c r="BU834" s="6">
        <f>SUMIF(BV$346:BV$376,$D834,BX$346:BX$376)</f>
        <v>0</v>
      </c>
      <c r="BV834" s="9"/>
      <c r="BW834" s="10"/>
      <c r="BX834" s="11"/>
      <c r="BY834" s="6">
        <f>SUMIF(BZ$346:BZ$376,$D834,CB$346:CB$376)</f>
        <v>0</v>
      </c>
      <c r="BZ834" s="9"/>
      <c r="CA834" s="10"/>
      <c r="CB834" s="11"/>
      <c r="CC834" s="6">
        <f>SUMIF(CD$346:CD$376,$D834,CF$346:CF$376)</f>
        <v>0</v>
      </c>
      <c r="CD834" s="9"/>
      <c r="CE834" s="10"/>
      <c r="CF834" s="11"/>
      <c r="CG834" s="6">
        <f>SUMIF(CH$346:CH$376,$D834,CJ$346:CJ$376)</f>
        <v>0</v>
      </c>
      <c r="CH834" s="9"/>
      <c r="CI834" s="10"/>
      <c r="CJ834" s="11"/>
      <c r="CK834" s="6">
        <f>SUMIF(CL$346:CL$376,$D834,CN$346:CN$376)</f>
        <v>0</v>
      </c>
      <c r="CL834" s="9"/>
      <c r="CM834" s="10"/>
      <c r="CN834" s="11"/>
      <c r="CO834" s="6">
        <f>SUMIF(CP$346:CP$376,$D834,CR$346:CR$376)</f>
        <v>0</v>
      </c>
      <c r="CP834" s="9"/>
      <c r="CQ834" s="10"/>
      <c r="CR834" s="11"/>
      <c r="CS834" s="6">
        <f>SUMIF(CT$346:CT$376,$D834,CV$346:CV$376)</f>
        <v>0</v>
      </c>
      <c r="CT834" s="9"/>
      <c r="CU834" s="10"/>
      <c r="CV834" s="11"/>
      <c r="CW834" s="6">
        <f>SUMIF(CX$346:CX$376,$D834,CZ$346:CZ$376)</f>
        <v>0</v>
      </c>
      <c r="CX834" s="9"/>
      <c r="CY834" s="10"/>
      <c r="CZ834" s="11"/>
      <c r="DA834" s="6">
        <f>SUMIF(DB$346:DB$376,$D834,DD$346:DD$376)</f>
        <v>0</v>
      </c>
      <c r="DB834" s="9"/>
      <c r="DC834" s="10"/>
      <c r="DD834" s="11"/>
      <c r="DE834" s="6">
        <f>SUMIF(DF$346:DF$376,$D834,DH$346:DH$376)</f>
        <v>0</v>
      </c>
      <c r="DF834" s="9"/>
      <c r="DG834" s="10"/>
      <c r="DH834" s="11"/>
      <c r="DI834" s="6">
        <f>SUMIF(DJ$346:DJ$376,$D834,DL$346:DL$376)</f>
        <v>0</v>
      </c>
      <c r="DJ834" s="9"/>
      <c r="DK834" s="10"/>
      <c r="DL834" s="11"/>
      <c r="DM834" s="6">
        <f>SUMIF(DN$346:DN$376,$D834,DP$346:DP$376)</f>
        <v>0</v>
      </c>
      <c r="DN834" s="9"/>
      <c r="DO834" s="10"/>
      <c r="DP834" s="11"/>
      <c r="DQ834" s="6">
        <f>SUMIF(DR$346:DR$376,$D834,DT$346:DT$376)</f>
        <v>0</v>
      </c>
      <c r="DR834" s="9"/>
      <c r="DS834" s="10"/>
      <c r="DT834" s="11"/>
      <c r="DU834" s="6">
        <f>SUMIF(DV$346:DV$376,$D834,DX$346:DX$376)</f>
        <v>0</v>
      </c>
      <c r="DV834" s="9"/>
      <c r="DW834" s="10"/>
      <c r="DX834" s="11"/>
      <c r="DY834" s="6">
        <f>SUMIF(DZ$346:DZ$376,$D834,EB$346:EB$376)</f>
        <v>0</v>
      </c>
      <c r="DZ834" s="9"/>
      <c r="EA834" s="10"/>
      <c r="EB834" s="11"/>
      <c r="EC834" s="6">
        <f>SUMIF(ED$346:ED$376,$D834,EF$346:EF$376)</f>
        <v>0</v>
      </c>
      <c r="ED834" s="9"/>
      <c r="EE834" s="10"/>
      <c r="EF834" s="11"/>
      <c r="EG834" s="6">
        <f>SUMIF(EH$346:EH$376,$D834,EJ$346:EJ$376)</f>
        <v>0</v>
      </c>
      <c r="EH834" s="9"/>
      <c r="EI834" s="10"/>
      <c r="EJ834" s="11"/>
      <c r="EK834" s="6">
        <f>SUMIF(EL$346:EL$376,$D834,EN$346:EN$376)</f>
        <v>0</v>
      </c>
      <c r="EL834" s="9"/>
      <c r="EM834" s="10"/>
      <c r="EN834" s="11"/>
      <c r="EO834" s="6">
        <f>SUMIF(EP$346:EP$376,$D834,ER$346:ER$376)</f>
        <v>0</v>
      </c>
      <c r="EP834" s="9"/>
      <c r="EQ834" s="10"/>
      <c r="ER834" s="11"/>
      <c r="ES834" s="6">
        <f>SUMIF(ET$346:ET$376,$D834,EV$346:EV$376)</f>
        <v>0</v>
      </c>
      <c r="ET834" s="9"/>
      <c r="EU834" s="10"/>
      <c r="EV834" s="11"/>
      <c r="EW834" s="6">
        <f>SUMIF(EX$346:EX$376,$D834,EZ$346:EZ$376)</f>
        <v>0</v>
      </c>
      <c r="EX834" s="9"/>
      <c r="EY834" s="10"/>
      <c r="EZ834" s="11"/>
      <c r="FA834" s="6">
        <f>SUMIF(FB$346:FB$376,$D834,FD$346:FD$376)</f>
        <v>0</v>
      </c>
      <c r="FB834" s="9"/>
      <c r="FC834" s="10"/>
      <c r="FD834" s="11"/>
      <c r="FE834" s="6">
        <f>SUMIF(FF$346:FF$376,$D834,FH$346:FH$376)</f>
        <v>0</v>
      </c>
      <c r="FF834" s="9"/>
      <c r="FG834" s="10"/>
      <c r="FH834" s="11"/>
      <c r="FI834" s="6">
        <f>SUMIF(FJ$346:FJ$376,$D834,FL$346:FL$376)</f>
        <v>0</v>
      </c>
      <c r="FJ834" s="9"/>
      <c r="FK834" s="10"/>
      <c r="FL834" s="11"/>
      <c r="FM834" s="6">
        <f>SUMIF(FN$346:FN$376,$D834,FP$346:FP$376)</f>
        <v>0</v>
      </c>
      <c r="FN834" s="9"/>
      <c r="FO834" s="10"/>
      <c r="FP834" s="11"/>
      <c r="FQ834" s="6">
        <f>SUMIF(FR$346:FR$376,$D834,FT$346:FT$376)</f>
        <v>0</v>
      </c>
      <c r="FR834" s="9"/>
      <c r="FS834" s="10"/>
      <c r="FT834" s="11"/>
      <c r="FU834" s="6">
        <f>SUMIF(FV$346:FV$376,$D834,FX$346:FX$376)</f>
        <v>0</v>
      </c>
      <c r="FV834" s="9"/>
      <c r="FW834" s="10"/>
      <c r="FX834" s="11"/>
      <c r="FY834" s="6">
        <f>SUMIF(FZ$346:FZ$376,$D834,GB$346:GB$376)</f>
        <v>0</v>
      </c>
      <c r="FZ834" s="9"/>
      <c r="GA834" s="10"/>
      <c r="GB834" s="11"/>
      <c r="GC834" s="6">
        <f>SUMIF(GD$346:GD$376,$D834,GF$346:GF$376)</f>
        <v>0</v>
      </c>
      <c r="GD834" s="9"/>
      <c r="GE834" s="10"/>
      <c r="GF834" s="11"/>
      <c r="GG834" s="6">
        <f>SUMIF(GH$346:GH$376,$D834,GJ$346:GJ$376)</f>
        <v>0</v>
      </c>
      <c r="GH834" s="9"/>
      <c r="GI834" s="10"/>
      <c r="GJ834" s="11"/>
      <c r="GK834" s="6">
        <f>SUMIF(GL$346:GL$376,$D834,GN$346:GN$376)</f>
        <v>0</v>
      </c>
      <c r="GL834" s="9"/>
      <c r="GM834" s="10"/>
      <c r="GN834" s="11"/>
      <c r="GO834" s="6">
        <f>SUMIF(GP$346:GP$376,$D834,GR$346:GR$376)</f>
        <v>0</v>
      </c>
      <c r="GP834" s="9"/>
      <c r="GQ834" s="10"/>
      <c r="GR834" s="11"/>
      <c r="GS834" s="6">
        <f>SUMIF(GT$346:GT$376,$D834,GV$346:GV$376)</f>
        <v>0</v>
      </c>
      <c r="GT834" s="9"/>
      <c r="GU834" s="10"/>
      <c r="GV834" s="20"/>
      <c r="GW834" s="19">
        <f t="shared" si="18"/>
        <v>0</v>
      </c>
      <c r="GX834" s="472"/>
      <c r="GY834" s="473"/>
    </row>
    <row r="835" spans="1:207" ht="30.75" customHeight="1">
      <c r="A835" s="208" t="s">
        <v>75</v>
      </c>
      <c r="B835" s="495">
        <v>37</v>
      </c>
      <c r="C835" s="177" t="s">
        <v>391</v>
      </c>
      <c r="D835" s="194" t="s">
        <v>392</v>
      </c>
      <c r="E835" s="206">
        <f>SUMIF(F$5:F$35,$D835,H$5:H$35)</f>
        <v>0</v>
      </c>
      <c r="F835" s="9"/>
      <c r="G835" s="10"/>
      <c r="H835" s="11"/>
      <c r="I835" s="6">
        <f>SUMIF(J$5:J$35,$D835,L$5:L$35)</f>
        <v>0</v>
      </c>
      <c r="J835" s="9"/>
      <c r="K835" s="10"/>
      <c r="L835" s="11"/>
      <c r="M835" s="6">
        <f>SUMIF(N$5:N$35,$D835,P$5:P$35)</f>
        <v>0</v>
      </c>
      <c r="N835" s="9"/>
      <c r="O835" s="10"/>
      <c r="P835" s="11"/>
      <c r="Q835" s="6">
        <f>SUMIF(R$5:R$35,$D835,T$5:T$35)</f>
        <v>0</v>
      </c>
      <c r="R835" s="9"/>
      <c r="S835" s="10"/>
      <c r="T835" s="11"/>
      <c r="U835" s="6">
        <f>SUMIF(V$5:V$35,$D835,X$5:X$35)</f>
        <v>0</v>
      </c>
      <c r="V835" s="9"/>
      <c r="W835" s="10"/>
      <c r="X835" s="11"/>
      <c r="Y835" s="6">
        <f>SUMIF(Z$5:Z$35,$D835,AB$5:AB$35)</f>
        <v>0</v>
      </c>
      <c r="Z835" s="9"/>
      <c r="AA835" s="10"/>
      <c r="AB835" s="11"/>
      <c r="AC835" s="6">
        <f>SUMIF(AD$5:AD$35,$D835,AF$5:AF$35)</f>
        <v>0</v>
      </c>
      <c r="AD835" s="9"/>
      <c r="AE835" s="10"/>
      <c r="AF835" s="11"/>
      <c r="AG835" s="6">
        <f>SUMIF(AH$5:AH$35,$D835,AJ$5:AJ$35)</f>
        <v>0</v>
      </c>
      <c r="AH835" s="9"/>
      <c r="AI835" s="10"/>
      <c r="AJ835" s="11"/>
      <c r="AK835" s="6">
        <f>SUMIF(AL$5:AL$35,$D835,AN$5:AN$35)</f>
        <v>0</v>
      </c>
      <c r="AL835" s="9"/>
      <c r="AM835" s="10"/>
      <c r="AN835" s="11"/>
      <c r="AO835" s="6">
        <f>SUMIF(AP$5:AP$35,$D835,AR$5:AR$35)</f>
        <v>0</v>
      </c>
      <c r="AP835" s="9"/>
      <c r="AQ835" s="10"/>
      <c r="AR835" s="11"/>
      <c r="AS835" s="6">
        <f>SUMIF(AT$5:AT$35,$D835,AV$5:AV$35)</f>
        <v>0</v>
      </c>
      <c r="AT835" s="9"/>
      <c r="AU835" s="10"/>
      <c r="AV835" s="11"/>
      <c r="AW835" s="6">
        <f>SUMIF(AX$5:AX$35,$D835,AZ$5:AZ$35)</f>
        <v>0</v>
      </c>
      <c r="AX835" s="9"/>
      <c r="AY835" s="10"/>
      <c r="AZ835" s="11"/>
      <c r="BA835" s="6">
        <f>SUMIF(BB$5:BB$35,$D835,BD$5:BD$35)</f>
        <v>0</v>
      </c>
      <c r="BB835" s="9"/>
      <c r="BC835" s="10"/>
      <c r="BD835" s="11"/>
      <c r="BE835" s="6">
        <f>SUMIF(BF$5:BF$35,$D835,BH$5:BH$35)</f>
        <v>0</v>
      </c>
      <c r="BF835" s="9"/>
      <c r="BG835" s="10"/>
      <c r="BH835" s="11"/>
      <c r="BI835" s="6">
        <f>SUMIF(BJ$5:BJ$35,$D835,BL$5:BL$35)</f>
        <v>0</v>
      </c>
      <c r="BJ835" s="9"/>
      <c r="BK835" s="10"/>
      <c r="BL835" s="11"/>
      <c r="BM835" s="6">
        <f>SUMIF(BN$5:BN$35,$D835,BP$5:BP$35)</f>
        <v>0</v>
      </c>
      <c r="BN835" s="9"/>
      <c r="BO835" s="10"/>
      <c r="BP835" s="11"/>
      <c r="BQ835" s="6">
        <f>SUMIF(BR$5:BR$35,$D835,BT$5:BT$35)</f>
        <v>0</v>
      </c>
      <c r="BR835" s="9"/>
      <c r="BS835" s="10"/>
      <c r="BT835" s="11"/>
      <c r="BU835" s="6">
        <f>SUMIF(BV$5:BV$35,$D835,BX$5:BX$35)</f>
        <v>0</v>
      </c>
      <c r="BV835" s="9"/>
      <c r="BW835" s="10"/>
      <c r="BX835" s="11"/>
      <c r="BY835" s="6">
        <f>SUMIF(BZ$5:BZ$35,$D835,CB$5:CB$35)</f>
        <v>0</v>
      </c>
      <c r="BZ835" s="9"/>
      <c r="CA835" s="10"/>
      <c r="CB835" s="11"/>
      <c r="CC835" s="6">
        <f>SUMIF(CD$5:CD$35,$D835,CF$5:CF$35)</f>
        <v>0</v>
      </c>
      <c r="CD835" s="9"/>
      <c r="CE835" s="10"/>
      <c r="CF835" s="11"/>
      <c r="CG835" s="6">
        <f>SUMIF(CH$5:CH$35,$D835,CJ$5:CJ$35)</f>
        <v>0</v>
      </c>
      <c r="CH835" s="9"/>
      <c r="CI835" s="10"/>
      <c r="CJ835" s="11"/>
      <c r="CK835" s="6">
        <f>SUMIF(CL$5:CL$35,$D835,CN$5:CN$35)</f>
        <v>0</v>
      </c>
      <c r="CL835" s="9"/>
      <c r="CM835" s="10"/>
      <c r="CN835" s="11"/>
      <c r="CO835" s="6">
        <f>SUMIF(CP$5:CP$35,$D835,CR$5:CR$35)</f>
        <v>0</v>
      </c>
      <c r="CP835" s="9"/>
      <c r="CQ835" s="10"/>
      <c r="CR835" s="11"/>
      <c r="CS835" s="6">
        <f>SUMIF(CT$5:CT$35,$D835,CV$5:CV$35)</f>
        <v>0</v>
      </c>
      <c r="CT835" s="9"/>
      <c r="CU835" s="10"/>
      <c r="CV835" s="11"/>
      <c r="CW835" s="6">
        <f>SUMIF(CX$5:CX$35,$D835,CZ$5:CZ$35)</f>
        <v>0</v>
      </c>
      <c r="CX835" s="9"/>
      <c r="CY835" s="10"/>
      <c r="CZ835" s="11"/>
      <c r="DA835" s="6">
        <f>SUMIF(DB$5:DB$35,$D835,DD$5:DD$35)</f>
        <v>0</v>
      </c>
      <c r="DB835" s="9"/>
      <c r="DC835" s="10"/>
      <c r="DD835" s="11"/>
      <c r="DE835" s="6">
        <f>SUMIF(DF$5:DF$35,$D835,DH$5:DH$35)</f>
        <v>0</v>
      </c>
      <c r="DF835" s="9"/>
      <c r="DG835" s="10"/>
      <c r="DH835" s="11"/>
      <c r="DI835" s="6">
        <f>SUMIF(DJ$5:DJ$35,$D835,DL$5:DL$35)</f>
        <v>0</v>
      </c>
      <c r="DJ835" s="9"/>
      <c r="DK835" s="10"/>
      <c r="DL835" s="11"/>
      <c r="DM835" s="6">
        <f>SUMIF(DN$5:DN$35,$D835,DP$5:DP$35)</f>
        <v>0</v>
      </c>
      <c r="DN835" s="9"/>
      <c r="DO835" s="10"/>
      <c r="DP835" s="11"/>
      <c r="DQ835" s="6">
        <f>SUMIF(DR$5:DR$35,$D835,DT$5:DT$35)</f>
        <v>0</v>
      </c>
      <c r="DR835" s="9"/>
      <c r="DS835" s="10"/>
      <c r="DT835" s="11"/>
      <c r="DU835" s="6">
        <f>SUMIF(DV$5:DV$35,$D835,DX$5:DX$35)</f>
        <v>0</v>
      </c>
      <c r="DV835" s="9"/>
      <c r="DW835" s="10"/>
      <c r="DX835" s="11"/>
      <c r="DY835" s="6">
        <f>SUMIF(DZ$5:DZ$35,$D835,EB$5:EB$35)</f>
        <v>0</v>
      </c>
      <c r="DZ835" s="9"/>
      <c r="EA835" s="10"/>
      <c r="EB835" s="11"/>
      <c r="EC835" s="6">
        <f>SUMIF(ED$5:ED$35,$D835,EF$5:EF$35)</f>
        <v>0</v>
      </c>
      <c r="ED835" s="9"/>
      <c r="EE835" s="10"/>
      <c r="EF835" s="11"/>
      <c r="EG835" s="6">
        <f>SUMIF(EH$5:EH$35,$D835,EJ$5:EJ$35)</f>
        <v>0</v>
      </c>
      <c r="EH835" s="9"/>
      <c r="EI835" s="10"/>
      <c r="EJ835" s="11"/>
      <c r="EK835" s="6">
        <f>SUMIF(EL$5:EL$35,$D835,EN$5:EN$35)</f>
        <v>0</v>
      </c>
      <c r="EL835" s="9"/>
      <c r="EM835" s="10"/>
      <c r="EN835" s="11"/>
      <c r="EO835" s="6">
        <f>SUMIF(EP$5:EP$35,$D835,ER$5:ER$35)</f>
        <v>0</v>
      </c>
      <c r="EP835" s="9"/>
      <c r="EQ835" s="10"/>
      <c r="ER835" s="11"/>
      <c r="ES835" s="6">
        <f>SUMIF(ET$5:ET$35,$D835,EV$5:EV$35)</f>
        <v>0</v>
      </c>
      <c r="ET835" s="9"/>
      <c r="EU835" s="10"/>
      <c r="EV835" s="11"/>
      <c r="EW835" s="6">
        <f>SUMIF(EX$5:EX$35,$D835,EZ$5:EZ$35)</f>
        <v>0</v>
      </c>
      <c r="EX835" s="9"/>
      <c r="EY835" s="10"/>
      <c r="EZ835" s="11"/>
      <c r="FA835" s="6">
        <f>SUMIF(FB$5:FB$35,$D835,FD$5:FD$35)</f>
        <v>0</v>
      </c>
      <c r="FB835" s="9"/>
      <c r="FC835" s="10"/>
      <c r="FD835" s="11"/>
      <c r="FE835" s="6">
        <f>SUMIF(FF$5:FF$35,$D835,FH$5:FH$35)</f>
        <v>0</v>
      </c>
      <c r="FF835" s="9"/>
      <c r="FG835" s="10"/>
      <c r="FH835" s="11"/>
      <c r="FI835" s="6">
        <f>SUMIF(FJ$5:FJ$35,$D835,FL$5:FL$35)</f>
        <v>0</v>
      </c>
      <c r="FJ835" s="9"/>
      <c r="FK835" s="10"/>
      <c r="FL835" s="11"/>
      <c r="FM835" s="6">
        <f>SUMIF(FN$5:FN$35,$D835,FP$5:FP$35)</f>
        <v>0</v>
      </c>
      <c r="FN835" s="9"/>
      <c r="FO835" s="10"/>
      <c r="FP835" s="11"/>
      <c r="FQ835" s="6">
        <f>SUMIF(FR$5:FR$35,$D835,FT$5:FT$35)</f>
        <v>0</v>
      </c>
      <c r="FR835" s="9"/>
      <c r="FS835" s="10"/>
      <c r="FT835" s="11"/>
      <c r="FU835" s="6">
        <f>SUMIF(FV$5:FV$35,$D835,FX$5:FX$35)</f>
        <v>0</v>
      </c>
      <c r="FV835" s="9"/>
      <c r="FW835" s="10"/>
      <c r="FX835" s="11"/>
      <c r="FY835" s="6">
        <f>SUMIF(FZ$5:FZ$35,$D835,GB$5:GB$35)</f>
        <v>0</v>
      </c>
      <c r="FZ835" s="9"/>
      <c r="GA835" s="10"/>
      <c r="GB835" s="11"/>
      <c r="GC835" s="6">
        <f>SUMIF(GD$5:GD$35,$D835,GF$5:GF$35)</f>
        <v>0</v>
      </c>
      <c r="GD835" s="9"/>
      <c r="GE835" s="10"/>
      <c r="GF835" s="11"/>
      <c r="GG835" s="6">
        <f>SUMIF(GH$5:GH$35,$D835,GJ$5:GJ$35)</f>
        <v>0</v>
      </c>
      <c r="GH835" s="9"/>
      <c r="GI835" s="10"/>
      <c r="GJ835" s="11"/>
      <c r="GK835" s="6">
        <f>SUMIF(GL$5:GL$35,$D835,GN$5:GN$35)</f>
        <v>0</v>
      </c>
      <c r="GL835" s="9"/>
      <c r="GM835" s="10"/>
      <c r="GN835" s="11"/>
      <c r="GO835" s="6">
        <f>SUMIF(GP$5:GP$35,$D835,GR$5:GR$35)</f>
        <v>0</v>
      </c>
      <c r="GP835" s="9"/>
      <c r="GQ835" s="10"/>
      <c r="GR835" s="11"/>
      <c r="GS835" s="6">
        <f>SUMIF(GT$5:GT$35,$D835,GV$5:GV$35)</f>
        <v>0</v>
      </c>
      <c r="GT835" s="9"/>
      <c r="GU835" s="10"/>
      <c r="GV835" s="20"/>
      <c r="GW835" s="19">
        <f t="shared" si="18"/>
        <v>0</v>
      </c>
      <c r="GX835" s="472">
        <f>SUM(GW835:GW846)</f>
        <v>0</v>
      </c>
      <c r="GY835" s="473" t="str">
        <f>D835</f>
        <v>TS15640/24</v>
      </c>
    </row>
    <row r="836" spans="1:207" ht="30.75" customHeight="1">
      <c r="A836" s="210" t="s">
        <v>76</v>
      </c>
      <c r="B836" s="496"/>
      <c r="C836" s="177" t="s">
        <v>391</v>
      </c>
      <c r="D836" s="194" t="s">
        <v>392</v>
      </c>
      <c r="E836" s="206">
        <f>SUMIF(F$36:F$66,$D836,H$36:H$66)</f>
        <v>0</v>
      </c>
      <c r="F836" s="9"/>
      <c r="G836" s="10"/>
      <c r="H836" s="11"/>
      <c r="I836" s="6">
        <f>SUMIF(J$36:J$66,$D836,L$36:L$66)</f>
        <v>0</v>
      </c>
      <c r="J836" s="9"/>
      <c r="K836" s="10"/>
      <c r="L836" s="11"/>
      <c r="M836" s="6">
        <f>SUMIF(N$36:N$66,$D836,P$36:P$66)</f>
        <v>0</v>
      </c>
      <c r="N836" s="9"/>
      <c r="O836" s="10"/>
      <c r="P836" s="11"/>
      <c r="Q836" s="6">
        <f>SUMIF(R$36:R$66,$D836,T$36:T$66)</f>
        <v>0</v>
      </c>
      <c r="R836" s="9"/>
      <c r="S836" s="10"/>
      <c r="T836" s="11"/>
      <c r="U836" s="6">
        <f>SUMIF(V$36:V$66,$D836,X$36:X$66)</f>
        <v>0</v>
      </c>
      <c r="V836" s="9"/>
      <c r="W836" s="10"/>
      <c r="X836" s="11"/>
      <c r="Y836" s="6">
        <f>SUMIF(Z$36:Z$66,$D836,AB$36:AB$66)</f>
        <v>0</v>
      </c>
      <c r="Z836" s="9"/>
      <c r="AA836" s="10"/>
      <c r="AB836" s="11"/>
      <c r="AC836" s="6">
        <f>SUMIF(AD$36:AD$66,$D836,AF$36:AF$66)</f>
        <v>0</v>
      </c>
      <c r="AD836" s="9"/>
      <c r="AE836" s="10"/>
      <c r="AF836" s="11"/>
      <c r="AG836" s="6">
        <f>SUMIF(AH$36:AH$66,$D836,AJ$36:AJ$66)</f>
        <v>0</v>
      </c>
      <c r="AH836" s="9"/>
      <c r="AI836" s="10"/>
      <c r="AJ836" s="11"/>
      <c r="AK836" s="6">
        <f>SUMIF(AL$36:AL$66,$D836,AN$36:AN$66)</f>
        <v>0</v>
      </c>
      <c r="AL836" s="9"/>
      <c r="AM836" s="10"/>
      <c r="AN836" s="11"/>
      <c r="AO836" s="6">
        <f>SUMIF(AP$36:AP$66,$D836,AR$36:AR$66)</f>
        <v>0</v>
      </c>
      <c r="AP836" s="9"/>
      <c r="AQ836" s="10"/>
      <c r="AR836" s="11"/>
      <c r="AS836" s="6">
        <f>SUMIF(AT$36:AT$66,$D836,AV$36:AV$66)</f>
        <v>0</v>
      </c>
      <c r="AT836" s="9"/>
      <c r="AU836" s="10"/>
      <c r="AV836" s="11"/>
      <c r="AW836" s="6">
        <f>SUMIF(AX$36:AX$66,$D836,AZ$36:AZ$66)</f>
        <v>0</v>
      </c>
      <c r="AX836" s="9"/>
      <c r="AY836" s="10"/>
      <c r="AZ836" s="11"/>
      <c r="BA836" s="6">
        <f>SUMIF(BB$36:BB$66,$D836,BD$36:BD$66)</f>
        <v>0</v>
      </c>
      <c r="BB836" s="9"/>
      <c r="BC836" s="10"/>
      <c r="BD836" s="11"/>
      <c r="BE836" s="6">
        <f>SUMIF(BF$36:BF$66,$D836,BH$36:BH$66)</f>
        <v>0</v>
      </c>
      <c r="BF836" s="9"/>
      <c r="BG836" s="10"/>
      <c r="BH836" s="11"/>
      <c r="BI836" s="6">
        <f>SUMIF(BJ$36:BJ$66,$D836,BL$36:BL$66)</f>
        <v>0</v>
      </c>
      <c r="BJ836" s="9"/>
      <c r="BK836" s="10"/>
      <c r="BL836" s="11"/>
      <c r="BM836" s="6">
        <f>SUMIF(BN$36:BN$66,$D836,BP$36:BP$66)</f>
        <v>0</v>
      </c>
      <c r="BN836" s="9"/>
      <c r="BO836" s="10"/>
      <c r="BP836" s="11"/>
      <c r="BQ836" s="6">
        <f>SUMIF(BR$36:BR$66,$D836,BT$36:BT$66)</f>
        <v>0</v>
      </c>
      <c r="BR836" s="9"/>
      <c r="BS836" s="10"/>
      <c r="BT836" s="11"/>
      <c r="BU836" s="6">
        <f>SUMIF(BV$36:BV$66,$D836,BX$36:BX$66)</f>
        <v>0</v>
      </c>
      <c r="BV836" s="9"/>
      <c r="BW836" s="10"/>
      <c r="BX836" s="11"/>
      <c r="BY836" s="6">
        <f>SUMIF(BZ$36:BZ$66,$D836,CB$36:CB$66)</f>
        <v>0</v>
      </c>
      <c r="BZ836" s="9"/>
      <c r="CA836" s="10"/>
      <c r="CB836" s="11"/>
      <c r="CC836" s="6">
        <f>SUMIF(CD$36:CD$66,$D836,CF$36:CF$66)</f>
        <v>0</v>
      </c>
      <c r="CD836" s="9"/>
      <c r="CE836" s="10"/>
      <c r="CF836" s="11"/>
      <c r="CG836" s="6">
        <f>SUMIF(CH$36:CH$66,$D836,CJ$36:CJ$66)</f>
        <v>0</v>
      </c>
      <c r="CH836" s="9"/>
      <c r="CI836" s="10"/>
      <c r="CJ836" s="11"/>
      <c r="CK836" s="6">
        <f>SUMIF(CL$36:CL$66,$D836,CN$36:CN$66)</f>
        <v>0</v>
      </c>
      <c r="CL836" s="9"/>
      <c r="CM836" s="10"/>
      <c r="CN836" s="11"/>
      <c r="CO836" s="6">
        <f>SUMIF(CP$36:CP$66,$D836,CR$36:CR$66)</f>
        <v>0</v>
      </c>
      <c r="CP836" s="9"/>
      <c r="CQ836" s="10"/>
      <c r="CR836" s="11"/>
      <c r="CS836" s="6">
        <f>SUMIF(CT$36:CT$66,$D836,CV$36:CV$66)</f>
        <v>0</v>
      </c>
      <c r="CT836" s="9"/>
      <c r="CU836" s="10"/>
      <c r="CV836" s="11"/>
      <c r="CW836" s="6">
        <f>SUMIF(CX$36:CX$66,$D836,CZ$36:CZ$66)</f>
        <v>0</v>
      </c>
      <c r="CX836" s="9"/>
      <c r="CY836" s="10"/>
      <c r="CZ836" s="11"/>
      <c r="DA836" s="6">
        <f>SUMIF(DB$36:DB$66,$D836,DD$36:DD$66)</f>
        <v>0</v>
      </c>
      <c r="DB836" s="9"/>
      <c r="DC836" s="10"/>
      <c r="DD836" s="11"/>
      <c r="DE836" s="6">
        <f>SUMIF(DF$36:DF$66,$D836,DH$36:DH$66)</f>
        <v>0</v>
      </c>
      <c r="DF836" s="9"/>
      <c r="DG836" s="10"/>
      <c r="DH836" s="11"/>
      <c r="DI836" s="6">
        <f>SUMIF(DJ$36:DJ$66,$D836,DL$36:DL$66)</f>
        <v>0</v>
      </c>
      <c r="DJ836" s="9"/>
      <c r="DK836" s="10"/>
      <c r="DL836" s="11"/>
      <c r="DM836" s="6">
        <f>SUMIF(DN$36:DN$66,$D836,DP$36:DP$66)</f>
        <v>0</v>
      </c>
      <c r="DN836" s="9"/>
      <c r="DO836" s="10"/>
      <c r="DP836" s="11"/>
      <c r="DQ836" s="6">
        <f>SUMIF(DR$36:DR$66,$D836,DT$36:DT$66)</f>
        <v>0</v>
      </c>
      <c r="DR836" s="9"/>
      <c r="DS836" s="10"/>
      <c r="DT836" s="11"/>
      <c r="DU836" s="6">
        <f>SUMIF(DV$36:DV$66,$D836,DX$36:DX$66)</f>
        <v>0</v>
      </c>
      <c r="DV836" s="9"/>
      <c r="DW836" s="10"/>
      <c r="DX836" s="11"/>
      <c r="DY836" s="6">
        <f>SUMIF(DZ$36:DZ$66,$D836,EB$36:EB$66)</f>
        <v>0</v>
      </c>
      <c r="DZ836" s="9"/>
      <c r="EA836" s="10"/>
      <c r="EB836" s="11"/>
      <c r="EC836" s="6">
        <f>SUMIF(ED$36:ED$66,$D836,EF$36:EF$66)</f>
        <v>0</v>
      </c>
      <c r="ED836" s="9"/>
      <c r="EE836" s="10"/>
      <c r="EF836" s="11"/>
      <c r="EG836" s="6">
        <f>SUMIF(EH$36:EH$66,$D836,EJ$36:EJ$66)</f>
        <v>0</v>
      </c>
      <c r="EH836" s="9"/>
      <c r="EI836" s="10"/>
      <c r="EJ836" s="11"/>
      <c r="EK836" s="6">
        <f>SUMIF(EL$36:EL$66,$D836,EN$36:EN$66)</f>
        <v>0</v>
      </c>
      <c r="EL836" s="9"/>
      <c r="EM836" s="10"/>
      <c r="EN836" s="11"/>
      <c r="EO836" s="6">
        <f>SUMIF(EP$36:EP$66,$D836,ER$36:ER$66)</f>
        <v>0</v>
      </c>
      <c r="EP836" s="9"/>
      <c r="EQ836" s="10"/>
      <c r="ER836" s="11"/>
      <c r="ES836" s="6">
        <f>SUMIF(ET$36:ET$66,$D836,EV$36:EV$66)</f>
        <v>0</v>
      </c>
      <c r="ET836" s="9"/>
      <c r="EU836" s="10"/>
      <c r="EV836" s="11"/>
      <c r="EW836" s="6">
        <f>SUMIF(EX$36:EX$66,$D836,EZ$36:EZ$66)</f>
        <v>0</v>
      </c>
      <c r="EX836" s="9"/>
      <c r="EY836" s="10"/>
      <c r="EZ836" s="11"/>
      <c r="FA836" s="6">
        <f>SUMIF(FB$36:FB$66,$D836,FD$36:FD$66)</f>
        <v>0</v>
      </c>
      <c r="FB836" s="9"/>
      <c r="FC836" s="10"/>
      <c r="FD836" s="11"/>
      <c r="FE836" s="6">
        <f>SUMIF(FF$36:FF$66,$D836,FH$36:FH$66)</f>
        <v>0</v>
      </c>
      <c r="FF836" s="9"/>
      <c r="FG836" s="10"/>
      <c r="FH836" s="11"/>
      <c r="FI836" s="6">
        <f>SUMIF(FJ$36:FJ$66,$D836,FL$36:FL$66)</f>
        <v>0</v>
      </c>
      <c r="FJ836" s="9"/>
      <c r="FK836" s="10"/>
      <c r="FL836" s="11"/>
      <c r="FM836" s="6">
        <f>SUMIF(FN$36:FN$66,$D836,FP$36:FP$66)</f>
        <v>0</v>
      </c>
      <c r="FN836" s="9"/>
      <c r="FO836" s="10"/>
      <c r="FP836" s="11"/>
      <c r="FQ836" s="6">
        <f>SUMIF(FR$36:FR$66,$D836,FT$36:FT$66)</f>
        <v>0</v>
      </c>
      <c r="FR836" s="9"/>
      <c r="FS836" s="10"/>
      <c r="FT836" s="11"/>
      <c r="FU836" s="6">
        <f>SUMIF(FV$36:FV$66,$D836,FX$36:FX$66)</f>
        <v>0</v>
      </c>
      <c r="FV836" s="9"/>
      <c r="FW836" s="10"/>
      <c r="FX836" s="11"/>
      <c r="FY836" s="6">
        <f>SUMIF(FZ$36:FZ$66,$D836,GB$36:GB$66)</f>
        <v>0</v>
      </c>
      <c r="FZ836" s="9"/>
      <c r="GA836" s="10"/>
      <c r="GB836" s="11"/>
      <c r="GC836" s="6">
        <f>SUMIF(GD$36:GD$66,$D836,GF$36:GF$66)</f>
        <v>0</v>
      </c>
      <c r="GD836" s="9"/>
      <c r="GE836" s="10"/>
      <c r="GF836" s="11"/>
      <c r="GG836" s="6">
        <f>SUMIF(GH$36:GH$66,$D836,GJ$36:GJ$66)</f>
        <v>0</v>
      </c>
      <c r="GH836" s="9"/>
      <c r="GI836" s="10"/>
      <c r="GJ836" s="11"/>
      <c r="GK836" s="6">
        <f>SUMIF(GL$36:GL$66,$D836,GN$36:GN$66)</f>
        <v>0</v>
      </c>
      <c r="GL836" s="9"/>
      <c r="GM836" s="10"/>
      <c r="GN836" s="11"/>
      <c r="GO836" s="6">
        <f>SUMIF(GP$36:GP$66,$D836,GR$36:GR$66)</f>
        <v>0</v>
      </c>
      <c r="GP836" s="9"/>
      <c r="GQ836" s="10"/>
      <c r="GR836" s="11"/>
      <c r="GS836" s="6">
        <f>SUMIF(GT$36:GT$66,$D836,GV$36:GV$66)</f>
        <v>0</v>
      </c>
      <c r="GT836" s="9"/>
      <c r="GU836" s="10"/>
      <c r="GV836" s="20"/>
      <c r="GW836" s="19">
        <f t="shared" si="18"/>
        <v>0</v>
      </c>
      <c r="GX836" s="472"/>
      <c r="GY836" s="473"/>
    </row>
    <row r="837" spans="1:207" ht="30.75" customHeight="1">
      <c r="A837" s="210" t="s">
        <v>77</v>
      </c>
      <c r="B837" s="496"/>
      <c r="C837" s="177" t="s">
        <v>391</v>
      </c>
      <c r="D837" s="194" t="s">
        <v>392</v>
      </c>
      <c r="E837" s="206">
        <f>SUMIF(F$67:F$97,$D837,H$67:H$97)</f>
        <v>0</v>
      </c>
      <c r="F837" s="9"/>
      <c r="G837" s="10"/>
      <c r="H837" s="11"/>
      <c r="I837" s="6">
        <f>SUMIF(J$67:J$97,$D837,L$67:L$97)</f>
        <v>0</v>
      </c>
      <c r="J837" s="9"/>
      <c r="K837" s="10"/>
      <c r="L837" s="11"/>
      <c r="M837" s="6">
        <f>SUMIF(N$67:N$97,$D837,P$67:P$97)</f>
        <v>0</v>
      </c>
      <c r="N837" s="9"/>
      <c r="O837" s="10"/>
      <c r="P837" s="11"/>
      <c r="Q837" s="6">
        <f>SUMIF(R$67:R$97,$D837,T$67:T$97)</f>
        <v>0</v>
      </c>
      <c r="R837" s="9"/>
      <c r="S837" s="10"/>
      <c r="T837" s="11"/>
      <c r="U837" s="6">
        <f>SUMIF(V$67:V$97,$D837,X$67:X$97)</f>
        <v>0</v>
      </c>
      <c r="V837" s="9"/>
      <c r="W837" s="10"/>
      <c r="X837" s="11"/>
      <c r="Y837" s="6">
        <f>SUMIF(Z$67:Z$97,$D837,AB$67:AB$97)</f>
        <v>0</v>
      </c>
      <c r="Z837" s="9"/>
      <c r="AA837" s="10"/>
      <c r="AB837" s="11"/>
      <c r="AC837" s="6">
        <f>SUMIF(AD$67:AD$97,$D837,AF$67:AF$97)</f>
        <v>0</v>
      </c>
      <c r="AD837" s="9"/>
      <c r="AE837" s="10"/>
      <c r="AF837" s="11"/>
      <c r="AG837" s="6">
        <f>SUMIF(AH$67:AH$97,$D837,AJ$67:AJ$97)</f>
        <v>0</v>
      </c>
      <c r="AH837" s="9"/>
      <c r="AI837" s="10"/>
      <c r="AJ837" s="11"/>
      <c r="AK837" s="6">
        <f>SUMIF(AL$67:AL$97,$D837,AN$67:AN$97)</f>
        <v>0</v>
      </c>
      <c r="AL837" s="9"/>
      <c r="AM837" s="10"/>
      <c r="AN837" s="11"/>
      <c r="AO837" s="6">
        <f>SUMIF(AP$67:AP$97,$D837,AR$67:AR$97)</f>
        <v>0</v>
      </c>
      <c r="AP837" s="9"/>
      <c r="AQ837" s="10"/>
      <c r="AR837" s="11"/>
      <c r="AS837" s="6">
        <f>SUMIF(AT$67:AT$97,$D837,AV$67:AV$97)</f>
        <v>0</v>
      </c>
      <c r="AT837" s="9"/>
      <c r="AU837" s="10"/>
      <c r="AV837" s="11"/>
      <c r="AW837" s="6">
        <f>SUMIF(AX$67:AX$97,$D837,AZ$67:AZ$97)</f>
        <v>0</v>
      </c>
      <c r="AX837" s="9"/>
      <c r="AY837" s="10"/>
      <c r="AZ837" s="11"/>
      <c r="BA837" s="6">
        <f>SUMIF(BB$67:BB$97,$D837,BD$67:BD$97)</f>
        <v>0</v>
      </c>
      <c r="BB837" s="9"/>
      <c r="BC837" s="10"/>
      <c r="BD837" s="11"/>
      <c r="BE837" s="6">
        <f>SUMIF(BF$67:BF$97,$D837,BH$67:BH$97)</f>
        <v>0</v>
      </c>
      <c r="BF837" s="9"/>
      <c r="BG837" s="10"/>
      <c r="BH837" s="11"/>
      <c r="BI837" s="6">
        <f>SUMIF(BJ$67:BJ$97,$D837,BL$67:BL$97)</f>
        <v>0</v>
      </c>
      <c r="BJ837" s="9"/>
      <c r="BK837" s="10"/>
      <c r="BL837" s="11"/>
      <c r="BM837" s="6">
        <f>SUMIF(BN$67:BN$97,$D837,BP$67:BP$97)</f>
        <v>0</v>
      </c>
      <c r="BN837" s="9"/>
      <c r="BO837" s="10"/>
      <c r="BP837" s="11"/>
      <c r="BQ837" s="6">
        <f>SUMIF(BR$67:BR$97,$D837,BT$67:BT$97)</f>
        <v>0</v>
      </c>
      <c r="BR837" s="9"/>
      <c r="BS837" s="10"/>
      <c r="BT837" s="11"/>
      <c r="BU837" s="6">
        <f>SUMIF(BV$67:BV$97,$D837,BX$67:BX$97)</f>
        <v>0</v>
      </c>
      <c r="BV837" s="9"/>
      <c r="BW837" s="10"/>
      <c r="BX837" s="11"/>
      <c r="BY837" s="6">
        <f>SUMIF(BZ$67:BZ$97,$D837,CB$67:CB$97)</f>
        <v>0</v>
      </c>
      <c r="BZ837" s="9"/>
      <c r="CA837" s="10"/>
      <c r="CB837" s="11"/>
      <c r="CC837" s="6">
        <f>SUMIF(CD$67:CD$97,$D837,CF$67:CF$97)</f>
        <v>0</v>
      </c>
      <c r="CD837" s="9"/>
      <c r="CE837" s="10"/>
      <c r="CF837" s="11"/>
      <c r="CG837" s="6">
        <f>SUMIF(CH$67:CH$97,$D837,CJ$67:CJ$97)</f>
        <v>0</v>
      </c>
      <c r="CH837" s="9"/>
      <c r="CI837" s="10"/>
      <c r="CJ837" s="11"/>
      <c r="CK837" s="6">
        <f>SUMIF(CL$67:CL$97,$D837,CN$67:CN$97)</f>
        <v>0</v>
      </c>
      <c r="CL837" s="9"/>
      <c r="CM837" s="10"/>
      <c r="CN837" s="11"/>
      <c r="CO837" s="6">
        <f>SUMIF(CP$67:CP$97,$D837,CR$67:CR$97)</f>
        <v>0</v>
      </c>
      <c r="CP837" s="9"/>
      <c r="CQ837" s="10"/>
      <c r="CR837" s="11"/>
      <c r="CS837" s="6">
        <f>SUMIF(CT$67:CT$97,$D837,CV$67:CV$97)</f>
        <v>0</v>
      </c>
      <c r="CT837" s="9"/>
      <c r="CU837" s="10"/>
      <c r="CV837" s="11"/>
      <c r="CW837" s="6">
        <f>SUMIF(CX$67:CX$97,$D837,CZ$67:CZ$97)</f>
        <v>0</v>
      </c>
      <c r="CX837" s="9"/>
      <c r="CY837" s="10"/>
      <c r="CZ837" s="11"/>
      <c r="DA837" s="6">
        <f>SUMIF(DB$67:DB$97,$D837,DD$67:DD$97)</f>
        <v>0</v>
      </c>
      <c r="DB837" s="9"/>
      <c r="DC837" s="10"/>
      <c r="DD837" s="11"/>
      <c r="DE837" s="6">
        <f>SUMIF(DF$67:DF$97,$D837,DH$67:DH$97)</f>
        <v>0</v>
      </c>
      <c r="DF837" s="9"/>
      <c r="DG837" s="10"/>
      <c r="DH837" s="11"/>
      <c r="DI837" s="6">
        <f>SUMIF(DJ$67:DJ$97,$D837,DL$67:DL$97)</f>
        <v>0</v>
      </c>
      <c r="DJ837" s="9"/>
      <c r="DK837" s="10"/>
      <c r="DL837" s="11"/>
      <c r="DM837" s="6">
        <f>SUMIF(DN$67:DN$97,$D837,DP$67:DP$97)</f>
        <v>0</v>
      </c>
      <c r="DN837" s="9"/>
      <c r="DO837" s="10"/>
      <c r="DP837" s="11"/>
      <c r="DQ837" s="6">
        <f>SUMIF(DR$67:DR$97,$D837,DT$67:DT$97)</f>
        <v>0</v>
      </c>
      <c r="DR837" s="9"/>
      <c r="DS837" s="10"/>
      <c r="DT837" s="11"/>
      <c r="DU837" s="6">
        <f>SUMIF(DV$67:DV$97,$D837,DX$67:DX$97)</f>
        <v>0</v>
      </c>
      <c r="DV837" s="9"/>
      <c r="DW837" s="10"/>
      <c r="DX837" s="11"/>
      <c r="DY837" s="6">
        <f>SUMIF(DZ$67:DZ$97,$D837,EB$67:EB$97)</f>
        <v>0</v>
      </c>
      <c r="DZ837" s="9"/>
      <c r="EA837" s="10"/>
      <c r="EB837" s="11"/>
      <c r="EC837" s="6">
        <f>SUMIF(ED$67:ED$97,$D837,EF$67:EF$97)</f>
        <v>0</v>
      </c>
      <c r="ED837" s="9"/>
      <c r="EE837" s="10"/>
      <c r="EF837" s="11"/>
      <c r="EG837" s="6">
        <f>SUMIF(EH$67:EH$97,$D837,EJ$67:EJ$97)</f>
        <v>0</v>
      </c>
      <c r="EH837" s="9"/>
      <c r="EI837" s="10"/>
      <c r="EJ837" s="11"/>
      <c r="EK837" s="6">
        <f>SUMIF(EL$67:EL$97,$D837,EN$67:EN$97)</f>
        <v>0</v>
      </c>
      <c r="EL837" s="9"/>
      <c r="EM837" s="10"/>
      <c r="EN837" s="11"/>
      <c r="EO837" s="6">
        <f>SUMIF(EP$67:EP$97,$D837,ER$67:ER$97)</f>
        <v>0</v>
      </c>
      <c r="EP837" s="9"/>
      <c r="EQ837" s="10"/>
      <c r="ER837" s="11"/>
      <c r="ES837" s="6">
        <f>SUMIF(ET$67:ET$97,$D837,EV$67:EV$97)</f>
        <v>0</v>
      </c>
      <c r="ET837" s="9"/>
      <c r="EU837" s="10"/>
      <c r="EV837" s="11"/>
      <c r="EW837" s="6">
        <f>SUMIF(EX$67:EX$97,$D837,EZ$67:EZ$97)</f>
        <v>0</v>
      </c>
      <c r="EX837" s="9"/>
      <c r="EY837" s="10"/>
      <c r="EZ837" s="11"/>
      <c r="FA837" s="6">
        <f>SUMIF(FB$67:FB$97,$D837,FD$67:FD$97)</f>
        <v>0</v>
      </c>
      <c r="FB837" s="9"/>
      <c r="FC837" s="10"/>
      <c r="FD837" s="11"/>
      <c r="FE837" s="6">
        <f>SUMIF(FF$67:FF$97,$D837,FH$67:FH$97)</f>
        <v>0</v>
      </c>
      <c r="FF837" s="9"/>
      <c r="FG837" s="10"/>
      <c r="FH837" s="11"/>
      <c r="FI837" s="6">
        <f>SUMIF(FJ$67:FJ$97,$D837,FL$67:FL$97)</f>
        <v>0</v>
      </c>
      <c r="FJ837" s="9"/>
      <c r="FK837" s="10"/>
      <c r="FL837" s="11"/>
      <c r="FM837" s="6">
        <f>SUMIF(FN$67:FN$97,$D837,FP$67:FP$97)</f>
        <v>0</v>
      </c>
      <c r="FN837" s="9"/>
      <c r="FO837" s="10"/>
      <c r="FP837" s="11"/>
      <c r="FQ837" s="6">
        <f>SUMIF(FR$67:FR$97,$D837,FT$67:FT$97)</f>
        <v>0</v>
      </c>
      <c r="FR837" s="9"/>
      <c r="FS837" s="10"/>
      <c r="FT837" s="11"/>
      <c r="FU837" s="6">
        <f>SUMIF(FV$67:FV$97,$D837,FX$67:FX$97)</f>
        <v>0</v>
      </c>
      <c r="FV837" s="9"/>
      <c r="FW837" s="10"/>
      <c r="FX837" s="11"/>
      <c r="FY837" s="6">
        <f>SUMIF(FZ$67:FZ$97,$D837,GB$67:GB$97)</f>
        <v>0</v>
      </c>
      <c r="FZ837" s="9"/>
      <c r="GA837" s="10"/>
      <c r="GB837" s="11"/>
      <c r="GC837" s="6">
        <f>SUMIF(GD$67:GD$97,$D837,GF$67:GF$97)</f>
        <v>0</v>
      </c>
      <c r="GD837" s="9"/>
      <c r="GE837" s="10"/>
      <c r="GF837" s="11"/>
      <c r="GG837" s="6">
        <f>SUMIF(GH$67:GH$97,$D837,GJ$67:GJ$97)</f>
        <v>0</v>
      </c>
      <c r="GH837" s="9"/>
      <c r="GI837" s="10"/>
      <c r="GJ837" s="11"/>
      <c r="GK837" s="6">
        <f>SUMIF(GL$67:GL$97,$D837,GN$67:GN$97)</f>
        <v>0</v>
      </c>
      <c r="GL837" s="9"/>
      <c r="GM837" s="10"/>
      <c r="GN837" s="11"/>
      <c r="GO837" s="6">
        <f>SUMIF(GP$67:GP$97,$D837,GR$67:GR$97)</f>
        <v>0</v>
      </c>
      <c r="GP837" s="9"/>
      <c r="GQ837" s="10"/>
      <c r="GR837" s="11"/>
      <c r="GS837" s="6">
        <f>SUMIF(GT$67:GT$97,$D837,GV$67:GV$97)</f>
        <v>0</v>
      </c>
      <c r="GT837" s="9"/>
      <c r="GU837" s="10"/>
      <c r="GV837" s="20"/>
      <c r="GW837" s="19">
        <f t="shared" si="18"/>
        <v>0</v>
      </c>
      <c r="GX837" s="472"/>
      <c r="GY837" s="473"/>
    </row>
    <row r="838" spans="1:207" ht="30.75" customHeight="1">
      <c r="A838" s="210" t="s">
        <v>78</v>
      </c>
      <c r="B838" s="496"/>
      <c r="C838" s="177" t="s">
        <v>391</v>
      </c>
      <c r="D838" s="194" t="s">
        <v>392</v>
      </c>
      <c r="E838" s="206">
        <f>SUMIF(F$98:F$128,$D838,H$98:H$128)</f>
        <v>0</v>
      </c>
      <c r="F838" s="9"/>
      <c r="G838" s="10"/>
      <c r="H838" s="11"/>
      <c r="I838" s="6">
        <f>SUMIF(J$98:J$128,$D838,L$98:L$128)</f>
        <v>0</v>
      </c>
      <c r="J838" s="9"/>
      <c r="K838" s="10"/>
      <c r="L838" s="11"/>
      <c r="M838" s="6">
        <f>SUMIF(N$98:N$128,$D838,P$98:P$128)</f>
        <v>0</v>
      </c>
      <c r="N838" s="9"/>
      <c r="O838" s="10"/>
      <c r="P838" s="11"/>
      <c r="Q838" s="6">
        <f>SUMIF(R$98:R$128,$D838,T$98:T$128)</f>
        <v>0</v>
      </c>
      <c r="R838" s="9"/>
      <c r="S838" s="10"/>
      <c r="T838" s="11"/>
      <c r="U838" s="6">
        <f>SUMIF(V$98:V$128,$D838,X$98:X$128)</f>
        <v>0</v>
      </c>
      <c r="V838" s="9"/>
      <c r="W838" s="10"/>
      <c r="X838" s="11"/>
      <c r="Y838" s="6">
        <f>SUMIF(Z$98:Z$128,$D838,AB$98:AB$128)</f>
        <v>0</v>
      </c>
      <c r="Z838" s="9"/>
      <c r="AA838" s="10"/>
      <c r="AB838" s="11"/>
      <c r="AC838" s="6">
        <f>SUMIF(AD$98:AD$128,$D838,AF$98:AF$128)</f>
        <v>0</v>
      </c>
      <c r="AD838" s="9"/>
      <c r="AE838" s="10"/>
      <c r="AF838" s="11"/>
      <c r="AG838" s="6">
        <f>SUMIF(AH$98:AH$128,$D838,AJ$98:AJ$128)</f>
        <v>0</v>
      </c>
      <c r="AH838" s="9"/>
      <c r="AI838" s="10"/>
      <c r="AJ838" s="11"/>
      <c r="AK838" s="6">
        <f>SUMIF(AL$98:AL$128,$D838,AN$98:AN$128)</f>
        <v>0</v>
      </c>
      <c r="AL838" s="9"/>
      <c r="AM838" s="10"/>
      <c r="AN838" s="11"/>
      <c r="AO838" s="6">
        <f>SUMIF(AP$98:AP$128,$D838,AR$98:AR$128)</f>
        <v>0</v>
      </c>
      <c r="AP838" s="9"/>
      <c r="AQ838" s="10"/>
      <c r="AR838" s="11"/>
      <c r="AS838" s="6">
        <f>SUMIF(AT$98:AT$128,$D838,AV$98:AV$128)</f>
        <v>0</v>
      </c>
      <c r="AT838" s="9"/>
      <c r="AU838" s="10"/>
      <c r="AV838" s="11"/>
      <c r="AW838" s="6">
        <f>SUMIF(AX$98:AX$128,$D838,AZ$98:AZ$128)</f>
        <v>0</v>
      </c>
      <c r="AX838" s="9"/>
      <c r="AY838" s="10"/>
      <c r="AZ838" s="11"/>
      <c r="BA838" s="6">
        <f>SUMIF(BB$98:BB$128,$D838,BD$98:BD$128)</f>
        <v>0</v>
      </c>
      <c r="BB838" s="9"/>
      <c r="BC838" s="10"/>
      <c r="BD838" s="11"/>
      <c r="BE838" s="6">
        <f>SUMIF(BF$98:BF$128,$D838,BH$98:BH$128)</f>
        <v>0</v>
      </c>
      <c r="BF838" s="9"/>
      <c r="BG838" s="10"/>
      <c r="BH838" s="11"/>
      <c r="BI838" s="6">
        <f>SUMIF(BJ$98:BJ$128,$D838,BL$98:BL$128)</f>
        <v>0</v>
      </c>
      <c r="BJ838" s="9"/>
      <c r="BK838" s="10"/>
      <c r="BL838" s="11"/>
      <c r="BM838" s="6">
        <f>SUMIF(BN$98:BN$128,$D838,BP$98:BP$128)</f>
        <v>0</v>
      </c>
      <c r="BN838" s="9"/>
      <c r="BO838" s="10"/>
      <c r="BP838" s="11"/>
      <c r="BQ838" s="6">
        <f>SUMIF(BR$98:BR$128,$D838,BT$98:BT$128)</f>
        <v>0</v>
      </c>
      <c r="BR838" s="9"/>
      <c r="BS838" s="10"/>
      <c r="BT838" s="11"/>
      <c r="BU838" s="6">
        <f>SUMIF(BV$98:BV$128,$D838,BX$98:BX$128)</f>
        <v>0</v>
      </c>
      <c r="BV838" s="9"/>
      <c r="BW838" s="10"/>
      <c r="BX838" s="11"/>
      <c r="BY838" s="6">
        <f>SUMIF(BZ$98:BZ$128,$D838,CB$98:CB$128)</f>
        <v>0</v>
      </c>
      <c r="BZ838" s="9"/>
      <c r="CA838" s="10"/>
      <c r="CB838" s="11"/>
      <c r="CC838" s="6">
        <f>SUMIF(CD$98:CD$128,$D838,CF$98:CF$128)</f>
        <v>0</v>
      </c>
      <c r="CD838" s="9"/>
      <c r="CE838" s="10"/>
      <c r="CF838" s="11"/>
      <c r="CG838" s="6">
        <f>SUMIF(CH$98:CH$128,$D838,CJ$98:CJ$128)</f>
        <v>0</v>
      </c>
      <c r="CH838" s="9"/>
      <c r="CI838" s="10"/>
      <c r="CJ838" s="11"/>
      <c r="CK838" s="6">
        <f>SUMIF(CL$98:CL$128,$D838,CN$98:CN$128)</f>
        <v>0</v>
      </c>
      <c r="CL838" s="9"/>
      <c r="CM838" s="10"/>
      <c r="CN838" s="11"/>
      <c r="CO838" s="6">
        <f>SUMIF(CP$98:CP$128,$D838,CR$98:CR$128)</f>
        <v>0</v>
      </c>
      <c r="CP838" s="9"/>
      <c r="CQ838" s="10"/>
      <c r="CR838" s="11"/>
      <c r="CS838" s="6">
        <f>SUMIF(CT$98:CT$128,$D838,CV$98:CV$128)</f>
        <v>0</v>
      </c>
      <c r="CT838" s="9"/>
      <c r="CU838" s="10"/>
      <c r="CV838" s="11"/>
      <c r="CW838" s="6">
        <f>SUMIF(CX$98:CX$128,$D838,CZ$98:CZ$128)</f>
        <v>0</v>
      </c>
      <c r="CX838" s="9"/>
      <c r="CY838" s="10"/>
      <c r="CZ838" s="11"/>
      <c r="DA838" s="6">
        <f>SUMIF(DB$98:DB$128,$D838,DD$98:DD$128)</f>
        <v>0</v>
      </c>
      <c r="DB838" s="9"/>
      <c r="DC838" s="10"/>
      <c r="DD838" s="11"/>
      <c r="DE838" s="6">
        <f>SUMIF(DF$98:DF$128,$D838,DH$98:DH$128)</f>
        <v>0</v>
      </c>
      <c r="DF838" s="9"/>
      <c r="DG838" s="10"/>
      <c r="DH838" s="11"/>
      <c r="DI838" s="6">
        <f>SUMIF(DJ$98:DJ$128,$D838,DL$98:DL$128)</f>
        <v>0</v>
      </c>
      <c r="DJ838" s="9"/>
      <c r="DK838" s="10"/>
      <c r="DL838" s="11"/>
      <c r="DM838" s="6">
        <f>SUMIF(DN$98:DN$128,$D838,DP$98:DP$128)</f>
        <v>0</v>
      </c>
      <c r="DN838" s="9"/>
      <c r="DO838" s="10"/>
      <c r="DP838" s="11"/>
      <c r="DQ838" s="6">
        <f>SUMIF(DR$98:DR$128,$D838,DT$98:DT$128)</f>
        <v>0</v>
      </c>
      <c r="DR838" s="9"/>
      <c r="DS838" s="10"/>
      <c r="DT838" s="11"/>
      <c r="DU838" s="6">
        <f>SUMIF(DV$98:DV$128,$D838,DX$98:DX$128)</f>
        <v>0</v>
      </c>
      <c r="DV838" s="9"/>
      <c r="DW838" s="10"/>
      <c r="DX838" s="11"/>
      <c r="DY838" s="6">
        <f>SUMIF(DZ$98:DZ$128,$D838,EB$98:EB$128)</f>
        <v>0</v>
      </c>
      <c r="DZ838" s="9"/>
      <c r="EA838" s="10"/>
      <c r="EB838" s="11"/>
      <c r="EC838" s="6">
        <f>SUMIF(ED$98:ED$128,$D838,EF$98:EF$128)</f>
        <v>0</v>
      </c>
      <c r="ED838" s="9"/>
      <c r="EE838" s="10"/>
      <c r="EF838" s="11"/>
      <c r="EG838" s="6">
        <f>SUMIF(EH$98:EH$128,$D838,EJ$98:EJ$128)</f>
        <v>0</v>
      </c>
      <c r="EH838" s="9"/>
      <c r="EI838" s="10"/>
      <c r="EJ838" s="11"/>
      <c r="EK838" s="6">
        <f>SUMIF(EL$98:EL$128,$D838,EN$98:EN$128)</f>
        <v>0</v>
      </c>
      <c r="EL838" s="9"/>
      <c r="EM838" s="10"/>
      <c r="EN838" s="11"/>
      <c r="EO838" s="6">
        <f>SUMIF(EP$98:EP$128,$D838,ER$98:ER$128)</f>
        <v>0</v>
      </c>
      <c r="EP838" s="9"/>
      <c r="EQ838" s="10"/>
      <c r="ER838" s="11"/>
      <c r="ES838" s="6">
        <f>SUMIF(ET$98:ET$128,$D838,EV$98:EV$128)</f>
        <v>0</v>
      </c>
      <c r="ET838" s="9"/>
      <c r="EU838" s="10"/>
      <c r="EV838" s="11"/>
      <c r="EW838" s="6">
        <f>SUMIF(EX$98:EX$128,$D838,EZ$98:EZ$128)</f>
        <v>0</v>
      </c>
      <c r="EX838" s="9"/>
      <c r="EY838" s="10"/>
      <c r="EZ838" s="11"/>
      <c r="FA838" s="6">
        <f>SUMIF(FB$98:FB$128,$D838,FD$98:FD$128)</f>
        <v>0</v>
      </c>
      <c r="FB838" s="9"/>
      <c r="FC838" s="10"/>
      <c r="FD838" s="11"/>
      <c r="FE838" s="6">
        <f>SUMIF(FF$98:FF$128,$D838,FH$98:FH$128)</f>
        <v>0</v>
      </c>
      <c r="FF838" s="9"/>
      <c r="FG838" s="10"/>
      <c r="FH838" s="11"/>
      <c r="FI838" s="6">
        <f>SUMIF(FJ$98:FJ$128,$D838,FL$98:FL$128)</f>
        <v>0</v>
      </c>
      <c r="FJ838" s="9"/>
      <c r="FK838" s="10"/>
      <c r="FL838" s="11"/>
      <c r="FM838" s="6">
        <f>SUMIF(FN$98:FN$128,$D838,FP$98:FP$128)</f>
        <v>0</v>
      </c>
      <c r="FN838" s="9"/>
      <c r="FO838" s="10"/>
      <c r="FP838" s="11"/>
      <c r="FQ838" s="6">
        <f>SUMIF(FR$98:FR$128,$D838,FT$98:FT$128)</f>
        <v>0</v>
      </c>
      <c r="FR838" s="9"/>
      <c r="FS838" s="10"/>
      <c r="FT838" s="11"/>
      <c r="FU838" s="6">
        <f>SUMIF(FV$98:FV$128,$D838,FX$98:FX$128)</f>
        <v>0</v>
      </c>
      <c r="FV838" s="9"/>
      <c r="FW838" s="10"/>
      <c r="FX838" s="11"/>
      <c r="FY838" s="6">
        <f>SUMIF(FZ$98:FZ$128,$D838,GB$98:GB$128)</f>
        <v>0</v>
      </c>
      <c r="FZ838" s="9"/>
      <c r="GA838" s="10"/>
      <c r="GB838" s="11"/>
      <c r="GC838" s="6">
        <f>SUMIF(GD$98:GD$128,$D838,GF$98:GF$128)</f>
        <v>0</v>
      </c>
      <c r="GD838" s="9"/>
      <c r="GE838" s="10"/>
      <c r="GF838" s="11"/>
      <c r="GG838" s="6">
        <f>SUMIF(GH$98:GH$128,$D838,GJ$98:GJ$128)</f>
        <v>0</v>
      </c>
      <c r="GH838" s="9"/>
      <c r="GI838" s="10"/>
      <c r="GJ838" s="11"/>
      <c r="GK838" s="6">
        <f>SUMIF(GL$98:GL$128,$D838,GN$98:GN$128)</f>
        <v>0</v>
      </c>
      <c r="GL838" s="9"/>
      <c r="GM838" s="10"/>
      <c r="GN838" s="11"/>
      <c r="GO838" s="6">
        <f>SUMIF(GP$98:GP$128,$D838,GR$98:GR$128)</f>
        <v>0</v>
      </c>
      <c r="GP838" s="9"/>
      <c r="GQ838" s="10"/>
      <c r="GR838" s="11"/>
      <c r="GS838" s="6">
        <f>SUMIF(GT$98:GT$128,$D838,GV$98:GV$128)</f>
        <v>0</v>
      </c>
      <c r="GT838" s="9"/>
      <c r="GU838" s="10"/>
      <c r="GV838" s="20"/>
      <c r="GW838" s="19">
        <f t="shared" si="18"/>
        <v>0</v>
      </c>
      <c r="GX838" s="472"/>
      <c r="GY838" s="473"/>
    </row>
    <row r="839" spans="1:207" ht="30.75" customHeight="1">
      <c r="A839" s="210" t="s">
        <v>79</v>
      </c>
      <c r="B839" s="496"/>
      <c r="C839" s="177" t="s">
        <v>391</v>
      </c>
      <c r="D839" s="194" t="s">
        <v>392</v>
      </c>
      <c r="E839" s="206">
        <f>SUMIF(F$129:F$159,$D839,H$129:H$159)</f>
        <v>0</v>
      </c>
      <c r="F839" s="9"/>
      <c r="G839" s="10"/>
      <c r="H839" s="11"/>
      <c r="I839" s="6">
        <f>SUMIF(J$129:J$159,$D839,L$129:L$159)</f>
        <v>0</v>
      </c>
      <c r="J839" s="9"/>
      <c r="K839" s="10"/>
      <c r="L839" s="11"/>
      <c r="M839" s="6">
        <f>SUMIF(N$129:N$159,$D839,P$129:P$159)</f>
        <v>0</v>
      </c>
      <c r="N839" s="9"/>
      <c r="O839" s="10"/>
      <c r="P839" s="11"/>
      <c r="Q839" s="6">
        <f>SUMIF(R$129:R$159,$D839,T$129:T$159)</f>
        <v>0</v>
      </c>
      <c r="R839" s="9"/>
      <c r="S839" s="10"/>
      <c r="T839" s="11"/>
      <c r="U839" s="6">
        <f>SUMIF(V$129:V$159,$D839,X$129:X$159)</f>
        <v>0</v>
      </c>
      <c r="V839" s="9"/>
      <c r="W839" s="10"/>
      <c r="X839" s="11"/>
      <c r="Y839" s="6">
        <f>SUMIF(Z$129:Z$159,$D839,AB$129:AB$159)</f>
        <v>0</v>
      </c>
      <c r="Z839" s="9"/>
      <c r="AA839" s="10"/>
      <c r="AB839" s="11"/>
      <c r="AC839" s="6">
        <f>SUMIF(AD$129:AD$159,$D839,AF$129:AF$159)</f>
        <v>0</v>
      </c>
      <c r="AD839" s="9"/>
      <c r="AE839" s="10"/>
      <c r="AF839" s="11"/>
      <c r="AG839" s="6">
        <f>SUMIF(AH$129:AH$159,$D839,AJ$129:AJ$159)</f>
        <v>0</v>
      </c>
      <c r="AH839" s="9"/>
      <c r="AI839" s="10"/>
      <c r="AJ839" s="11"/>
      <c r="AK839" s="6">
        <f>SUMIF(AL$129:AL$159,$D839,AN$129:AN$159)</f>
        <v>0</v>
      </c>
      <c r="AL839" s="9"/>
      <c r="AM839" s="10"/>
      <c r="AN839" s="11"/>
      <c r="AO839" s="6">
        <f>SUMIF(AP$129:AP$159,$D839,AR$129:AR$159)</f>
        <v>0</v>
      </c>
      <c r="AP839" s="9"/>
      <c r="AQ839" s="10"/>
      <c r="AR839" s="11"/>
      <c r="AS839" s="6">
        <f>SUMIF(AT$129:AT$159,$D839,AV$129:AV$159)</f>
        <v>0</v>
      </c>
      <c r="AT839" s="9"/>
      <c r="AU839" s="10"/>
      <c r="AV839" s="11"/>
      <c r="AW839" s="6">
        <f>SUMIF(AX$129:AX$159,$D839,AZ$129:AZ$159)</f>
        <v>0</v>
      </c>
      <c r="AX839" s="9"/>
      <c r="AY839" s="10"/>
      <c r="AZ839" s="11"/>
      <c r="BA839" s="6">
        <f>SUMIF(BB$129:BB$159,$D839,BD$129:BD$159)</f>
        <v>0</v>
      </c>
      <c r="BB839" s="9"/>
      <c r="BC839" s="10"/>
      <c r="BD839" s="11"/>
      <c r="BE839" s="6">
        <f>SUMIF(BF$129:BF$159,$D839,BH$129:BH$159)</f>
        <v>0</v>
      </c>
      <c r="BF839" s="9"/>
      <c r="BG839" s="10"/>
      <c r="BH839" s="11"/>
      <c r="BI839" s="6">
        <f>SUMIF(BJ$129:BJ$159,$D839,BL$129:BL$159)</f>
        <v>0</v>
      </c>
      <c r="BJ839" s="9"/>
      <c r="BK839" s="10"/>
      <c r="BL839" s="11"/>
      <c r="BM839" s="6">
        <f>SUMIF(BN$129:BN$159,$D839,BP$129:BP$159)</f>
        <v>0</v>
      </c>
      <c r="BN839" s="9"/>
      <c r="BO839" s="10"/>
      <c r="BP839" s="11"/>
      <c r="BQ839" s="6">
        <f>SUMIF(BR$129:BR$159,$D839,BT$129:BT$159)</f>
        <v>0</v>
      </c>
      <c r="BR839" s="9"/>
      <c r="BS839" s="10"/>
      <c r="BT839" s="11"/>
      <c r="BU839" s="6">
        <f>SUMIF(BV$129:BV$159,$D839,BX$129:BX$159)</f>
        <v>0</v>
      </c>
      <c r="BV839" s="9"/>
      <c r="BW839" s="10"/>
      <c r="BX839" s="11"/>
      <c r="BY839" s="6">
        <f>SUMIF(BZ$129:BZ$159,$D839,CB$129:CB$159)</f>
        <v>0</v>
      </c>
      <c r="BZ839" s="9"/>
      <c r="CA839" s="10"/>
      <c r="CB839" s="11"/>
      <c r="CC839" s="6">
        <f>SUMIF(CD$129:CD$159,$D839,CF$129:CF$159)</f>
        <v>0</v>
      </c>
      <c r="CD839" s="9"/>
      <c r="CE839" s="10"/>
      <c r="CF839" s="11"/>
      <c r="CG839" s="6">
        <f>SUMIF(CH$129:CH$159,$D839,CJ$129:CJ$159)</f>
        <v>0</v>
      </c>
      <c r="CH839" s="9"/>
      <c r="CI839" s="10"/>
      <c r="CJ839" s="11"/>
      <c r="CK839" s="6">
        <f>SUMIF(CL$129:CL$159,$D839,CN$129:CN$159)</f>
        <v>0</v>
      </c>
      <c r="CL839" s="9"/>
      <c r="CM839" s="10"/>
      <c r="CN839" s="11"/>
      <c r="CO839" s="6">
        <f>SUMIF(CP$129:CP$159,$D839,CR$129:CR$159)</f>
        <v>0</v>
      </c>
      <c r="CP839" s="9"/>
      <c r="CQ839" s="10"/>
      <c r="CR839" s="11"/>
      <c r="CS839" s="6">
        <f>SUMIF(CT$129:CT$159,$D839,CV$129:CV$159)</f>
        <v>0</v>
      </c>
      <c r="CT839" s="9"/>
      <c r="CU839" s="10"/>
      <c r="CV839" s="11"/>
      <c r="CW839" s="6">
        <f>SUMIF(CX$129:CX$159,$D839,CZ$129:CZ$159)</f>
        <v>0</v>
      </c>
      <c r="CX839" s="9"/>
      <c r="CY839" s="10"/>
      <c r="CZ839" s="11"/>
      <c r="DA839" s="6">
        <f>SUMIF(DB$129:DB$159,$D839,DD$129:DD$159)</f>
        <v>0</v>
      </c>
      <c r="DB839" s="9"/>
      <c r="DC839" s="10"/>
      <c r="DD839" s="11"/>
      <c r="DE839" s="6">
        <f>SUMIF(DF$129:DF$159,$D839,DH$129:DH$159)</f>
        <v>0</v>
      </c>
      <c r="DF839" s="9"/>
      <c r="DG839" s="10"/>
      <c r="DH839" s="11"/>
      <c r="DI839" s="6">
        <f>SUMIF(DJ$129:DJ$159,$D839,DL$129:DL$159)</f>
        <v>0</v>
      </c>
      <c r="DJ839" s="9"/>
      <c r="DK839" s="10"/>
      <c r="DL839" s="11"/>
      <c r="DM839" s="6">
        <f>SUMIF(DN$129:DN$159,$D839,DP$129:DP$159)</f>
        <v>0</v>
      </c>
      <c r="DN839" s="9"/>
      <c r="DO839" s="10"/>
      <c r="DP839" s="11"/>
      <c r="DQ839" s="6">
        <f>SUMIF(DR$129:DR$159,$D839,DT$129:DT$159)</f>
        <v>0</v>
      </c>
      <c r="DR839" s="9"/>
      <c r="DS839" s="10"/>
      <c r="DT839" s="11"/>
      <c r="DU839" s="6">
        <f>SUMIF(DV$129:DV$159,$D839,DX$129:DX$159)</f>
        <v>0</v>
      </c>
      <c r="DV839" s="9"/>
      <c r="DW839" s="10"/>
      <c r="DX839" s="11"/>
      <c r="DY839" s="6">
        <f>SUMIF(DZ$129:DZ$159,$D839,EB$129:EB$159)</f>
        <v>0</v>
      </c>
      <c r="DZ839" s="9"/>
      <c r="EA839" s="10"/>
      <c r="EB839" s="11"/>
      <c r="EC839" s="6">
        <f>SUMIF(ED$129:ED$159,$D839,EF$129:EF$159)</f>
        <v>0</v>
      </c>
      <c r="ED839" s="9"/>
      <c r="EE839" s="10"/>
      <c r="EF839" s="11"/>
      <c r="EG839" s="6">
        <f>SUMIF(EH$129:EH$159,$D839,EJ$129:EJ$159)</f>
        <v>0</v>
      </c>
      <c r="EH839" s="9"/>
      <c r="EI839" s="10"/>
      <c r="EJ839" s="11"/>
      <c r="EK839" s="6">
        <f>SUMIF(EL$129:EL$159,$D839,EN$129:EN$159)</f>
        <v>0</v>
      </c>
      <c r="EL839" s="9"/>
      <c r="EM839" s="10"/>
      <c r="EN839" s="11"/>
      <c r="EO839" s="6">
        <f>SUMIF(EP$129:EP$159,$D839,ER$129:ER$159)</f>
        <v>0</v>
      </c>
      <c r="EP839" s="9"/>
      <c r="EQ839" s="10"/>
      <c r="ER839" s="11"/>
      <c r="ES839" s="6">
        <f>SUMIF(ET$129:ET$159,$D839,EV$129:EV$159)</f>
        <v>0</v>
      </c>
      <c r="ET839" s="9"/>
      <c r="EU839" s="10"/>
      <c r="EV839" s="11"/>
      <c r="EW839" s="6">
        <f>SUMIF(EX$129:EX$159,$D839,EZ$129:EZ$159)</f>
        <v>0</v>
      </c>
      <c r="EX839" s="9"/>
      <c r="EY839" s="10"/>
      <c r="EZ839" s="11"/>
      <c r="FA839" s="6">
        <f>SUMIF(FB$129:FB$159,$D839,FD$129:FD$159)</f>
        <v>0</v>
      </c>
      <c r="FB839" s="9"/>
      <c r="FC839" s="10"/>
      <c r="FD839" s="11"/>
      <c r="FE839" s="6">
        <f>SUMIF(FF$129:FF$159,$D839,FH$129:FH$159)</f>
        <v>0</v>
      </c>
      <c r="FF839" s="9"/>
      <c r="FG839" s="10"/>
      <c r="FH839" s="11"/>
      <c r="FI839" s="6">
        <f>SUMIF(FJ$129:FJ$159,$D839,FL$129:FL$159)</f>
        <v>0</v>
      </c>
      <c r="FJ839" s="9"/>
      <c r="FK839" s="10"/>
      <c r="FL839" s="11"/>
      <c r="FM839" s="6">
        <f>SUMIF(FN$129:FN$159,$D839,FP$129:FP$159)</f>
        <v>0</v>
      </c>
      <c r="FN839" s="9"/>
      <c r="FO839" s="10"/>
      <c r="FP839" s="11"/>
      <c r="FQ839" s="6">
        <f>SUMIF(FR$129:FR$159,$D839,FT$129:FT$159)</f>
        <v>0</v>
      </c>
      <c r="FR839" s="9"/>
      <c r="FS839" s="10"/>
      <c r="FT839" s="11"/>
      <c r="FU839" s="6">
        <f>SUMIF(FV$129:FV$159,$D839,FX$129:FX$159)</f>
        <v>0</v>
      </c>
      <c r="FV839" s="9"/>
      <c r="FW839" s="10"/>
      <c r="FX839" s="11"/>
      <c r="FY839" s="6">
        <f>SUMIF(FZ$129:FZ$159,$D839,GB$129:GB$159)</f>
        <v>0</v>
      </c>
      <c r="FZ839" s="9"/>
      <c r="GA839" s="10"/>
      <c r="GB839" s="11"/>
      <c r="GC839" s="6">
        <f>SUMIF(GD$129:GD$159,$D839,GF$129:GF$159)</f>
        <v>0</v>
      </c>
      <c r="GD839" s="9"/>
      <c r="GE839" s="10"/>
      <c r="GF839" s="11"/>
      <c r="GG839" s="6">
        <f>SUMIF(GH$129:GH$159,$D839,GJ$129:GJ$159)</f>
        <v>0</v>
      </c>
      <c r="GH839" s="9"/>
      <c r="GI839" s="10"/>
      <c r="GJ839" s="11"/>
      <c r="GK839" s="6">
        <f>SUMIF(GL$129:GL$159,$D839,GN$129:GN$159)</f>
        <v>0</v>
      </c>
      <c r="GL839" s="9"/>
      <c r="GM839" s="10"/>
      <c r="GN839" s="11"/>
      <c r="GO839" s="6">
        <f>SUMIF(GP$129:GP$159,$D839,GR$129:GR$159)</f>
        <v>0</v>
      </c>
      <c r="GP839" s="9"/>
      <c r="GQ839" s="10"/>
      <c r="GR839" s="11"/>
      <c r="GS839" s="6">
        <f>SUMIF(GT$129:GT$159,$D839,GV$129:GV$159)</f>
        <v>0</v>
      </c>
      <c r="GT839" s="9"/>
      <c r="GU839" s="10"/>
      <c r="GV839" s="20"/>
      <c r="GW839" s="19">
        <f t="shared" si="18"/>
        <v>0</v>
      </c>
      <c r="GX839" s="472"/>
      <c r="GY839" s="473"/>
    </row>
    <row r="840" spans="1:207" ht="30.75" customHeight="1">
      <c r="A840" s="210" t="s">
        <v>80</v>
      </c>
      <c r="B840" s="496"/>
      <c r="C840" s="177" t="s">
        <v>391</v>
      </c>
      <c r="D840" s="194" t="s">
        <v>392</v>
      </c>
      <c r="E840" s="206">
        <f>SUMIF(F$160:F$190,$D840,H$160:H$190)</f>
        <v>0</v>
      </c>
      <c r="F840" s="9"/>
      <c r="G840" s="10"/>
      <c r="H840" s="11"/>
      <c r="I840" s="6">
        <f>SUMIF(J$160:J$190,$D840,L$160:L$190)</f>
        <v>0</v>
      </c>
      <c r="J840" s="9"/>
      <c r="K840" s="10"/>
      <c r="L840" s="11"/>
      <c r="M840" s="6">
        <f>SUMIF(N$160:N$190,$D840,P$160:P$190)</f>
        <v>0</v>
      </c>
      <c r="N840" s="9"/>
      <c r="O840" s="10"/>
      <c r="P840" s="11"/>
      <c r="Q840" s="6">
        <f>SUMIF(R$160:R$190,$D840,T$160:T$190)</f>
        <v>0</v>
      </c>
      <c r="R840" s="9"/>
      <c r="S840" s="10"/>
      <c r="T840" s="11"/>
      <c r="U840" s="6">
        <f>SUMIF(V$160:V$190,$D840,X$160:X$190)</f>
        <v>0</v>
      </c>
      <c r="V840" s="9"/>
      <c r="W840" s="10"/>
      <c r="X840" s="11"/>
      <c r="Y840" s="6">
        <f>SUMIF(Z$160:Z$190,$D840,AB$160:AB$190)</f>
        <v>0</v>
      </c>
      <c r="Z840" s="9"/>
      <c r="AA840" s="10"/>
      <c r="AB840" s="11"/>
      <c r="AC840" s="6">
        <f>SUMIF(AD$160:AD$190,$D840,AF$160:AF$190)</f>
        <v>0</v>
      </c>
      <c r="AD840" s="9"/>
      <c r="AE840" s="10"/>
      <c r="AF840" s="11"/>
      <c r="AG840" s="6">
        <f>SUMIF(AH$160:AH$190,$D840,AJ$160:AJ$190)</f>
        <v>0</v>
      </c>
      <c r="AH840" s="9"/>
      <c r="AI840" s="10"/>
      <c r="AJ840" s="11"/>
      <c r="AK840" s="6">
        <f>SUMIF(AL$160:AL$190,$D840,AN$160:AN$190)</f>
        <v>0</v>
      </c>
      <c r="AL840" s="9"/>
      <c r="AM840" s="10"/>
      <c r="AN840" s="11"/>
      <c r="AO840" s="6">
        <f>SUMIF(AP$160:AP$190,$D840,AR$160:AR$190)</f>
        <v>0</v>
      </c>
      <c r="AP840" s="9"/>
      <c r="AQ840" s="10"/>
      <c r="AR840" s="11"/>
      <c r="AS840" s="6">
        <f>SUMIF(AT$160:AT$190,$D840,AV$160:AV$190)</f>
        <v>0</v>
      </c>
      <c r="AT840" s="9"/>
      <c r="AU840" s="10"/>
      <c r="AV840" s="11"/>
      <c r="AW840" s="6">
        <f>SUMIF(AX$160:AX$190,$D840,AZ$160:AZ$190)</f>
        <v>0</v>
      </c>
      <c r="AX840" s="9"/>
      <c r="AY840" s="10"/>
      <c r="AZ840" s="11"/>
      <c r="BA840" s="6">
        <f>SUMIF(BB$160:BB$190,$D840,BD$160:BD$190)</f>
        <v>0</v>
      </c>
      <c r="BB840" s="9"/>
      <c r="BC840" s="10"/>
      <c r="BD840" s="11"/>
      <c r="BE840" s="6">
        <f>SUMIF(BF$160:BF$190,$D840,BH$160:BH$190)</f>
        <v>0</v>
      </c>
      <c r="BF840" s="9"/>
      <c r="BG840" s="10"/>
      <c r="BH840" s="11"/>
      <c r="BI840" s="6">
        <f>SUMIF(BJ$160:BJ$190,$D840,BL$160:BL$190)</f>
        <v>0</v>
      </c>
      <c r="BJ840" s="9"/>
      <c r="BK840" s="10"/>
      <c r="BL840" s="11"/>
      <c r="BM840" s="6">
        <f>SUMIF(BN$160:BN$190,$D840,BP$160:BP$190)</f>
        <v>0</v>
      </c>
      <c r="BN840" s="9"/>
      <c r="BO840" s="10"/>
      <c r="BP840" s="11"/>
      <c r="BQ840" s="6">
        <f>SUMIF(BR$160:BR$190,$D840,BT$160:BT$190)</f>
        <v>0</v>
      </c>
      <c r="BR840" s="9"/>
      <c r="BS840" s="10"/>
      <c r="BT840" s="11"/>
      <c r="BU840" s="6">
        <f>SUMIF(BV$160:BV$190,$D840,BX$160:BX$190)</f>
        <v>0</v>
      </c>
      <c r="BV840" s="9"/>
      <c r="BW840" s="10"/>
      <c r="BX840" s="11"/>
      <c r="BY840" s="6">
        <f>SUMIF(BZ$160:BZ$190,$D840,CB$160:CB$190)</f>
        <v>0</v>
      </c>
      <c r="BZ840" s="9"/>
      <c r="CA840" s="10"/>
      <c r="CB840" s="11"/>
      <c r="CC840" s="6">
        <f>SUMIF(CD$160:CD$190,$D840,CF$160:CF$190)</f>
        <v>0</v>
      </c>
      <c r="CD840" s="9"/>
      <c r="CE840" s="10"/>
      <c r="CF840" s="11"/>
      <c r="CG840" s="6">
        <f>SUMIF(CH$160:CH$190,$D840,CJ$160:CJ$190)</f>
        <v>0</v>
      </c>
      <c r="CH840" s="9"/>
      <c r="CI840" s="10"/>
      <c r="CJ840" s="11"/>
      <c r="CK840" s="6">
        <f>SUMIF(CL$160:CL$190,$D840,CN$160:CN$190)</f>
        <v>0</v>
      </c>
      <c r="CL840" s="9"/>
      <c r="CM840" s="10"/>
      <c r="CN840" s="11"/>
      <c r="CO840" s="6">
        <f>SUMIF(CP$160:CP$190,$D840,CR$160:CR$190)</f>
        <v>0</v>
      </c>
      <c r="CP840" s="9"/>
      <c r="CQ840" s="10"/>
      <c r="CR840" s="11"/>
      <c r="CS840" s="6">
        <f>SUMIF(CT$160:CT$190,$D840,CV$160:CV$190)</f>
        <v>0</v>
      </c>
      <c r="CT840" s="9"/>
      <c r="CU840" s="10"/>
      <c r="CV840" s="11"/>
      <c r="CW840" s="6">
        <f>SUMIF(CX$160:CX$190,$D840,CZ$160:CZ$190)</f>
        <v>0</v>
      </c>
      <c r="CX840" s="9"/>
      <c r="CY840" s="10"/>
      <c r="CZ840" s="11"/>
      <c r="DA840" s="6">
        <f>SUMIF(DB$160:DB$190,$D840,DD$160:DD$190)</f>
        <v>0</v>
      </c>
      <c r="DB840" s="9"/>
      <c r="DC840" s="10"/>
      <c r="DD840" s="11"/>
      <c r="DE840" s="6">
        <f>SUMIF(DF$160:DF$190,$D840,DH$160:DH$190)</f>
        <v>0</v>
      </c>
      <c r="DF840" s="9"/>
      <c r="DG840" s="10"/>
      <c r="DH840" s="11"/>
      <c r="DI840" s="6">
        <f>SUMIF(DJ$160:DJ$190,$D840,DL$160:DL$190)</f>
        <v>0</v>
      </c>
      <c r="DJ840" s="9"/>
      <c r="DK840" s="10"/>
      <c r="DL840" s="11"/>
      <c r="DM840" s="6">
        <f>SUMIF(DN$160:DN$190,$D840,DP$160:DP$190)</f>
        <v>0</v>
      </c>
      <c r="DN840" s="9"/>
      <c r="DO840" s="10"/>
      <c r="DP840" s="11"/>
      <c r="DQ840" s="6">
        <f>SUMIF(DR$160:DR$190,$D840,DT$160:DT$190)</f>
        <v>0</v>
      </c>
      <c r="DR840" s="9"/>
      <c r="DS840" s="10"/>
      <c r="DT840" s="11"/>
      <c r="DU840" s="6">
        <f>SUMIF(DV$160:DV$190,$D840,DX$160:DX$190)</f>
        <v>0</v>
      </c>
      <c r="DV840" s="9"/>
      <c r="DW840" s="10"/>
      <c r="DX840" s="11"/>
      <c r="DY840" s="6">
        <f>SUMIF(DZ$160:DZ$190,$D840,EB$160:EB$190)</f>
        <v>0</v>
      </c>
      <c r="DZ840" s="9"/>
      <c r="EA840" s="10"/>
      <c r="EB840" s="11"/>
      <c r="EC840" s="6">
        <f>SUMIF(ED$160:ED$190,$D840,EF$160:EF$190)</f>
        <v>0</v>
      </c>
      <c r="ED840" s="9"/>
      <c r="EE840" s="10"/>
      <c r="EF840" s="11"/>
      <c r="EG840" s="6">
        <f>SUMIF(EH$160:EH$190,$D840,EJ$160:EJ$190)</f>
        <v>0</v>
      </c>
      <c r="EH840" s="9"/>
      <c r="EI840" s="10"/>
      <c r="EJ840" s="11"/>
      <c r="EK840" s="6">
        <f>SUMIF(EL$160:EL$190,$D840,EN$160:EN$190)</f>
        <v>0</v>
      </c>
      <c r="EL840" s="9"/>
      <c r="EM840" s="10"/>
      <c r="EN840" s="11"/>
      <c r="EO840" s="6">
        <f>SUMIF(EP$160:EP$190,$D840,ER$160:ER$190)</f>
        <v>0</v>
      </c>
      <c r="EP840" s="9"/>
      <c r="EQ840" s="10"/>
      <c r="ER840" s="11"/>
      <c r="ES840" s="6">
        <f>SUMIF(ET$160:ET$190,$D840,EV$160:EV$190)</f>
        <v>0</v>
      </c>
      <c r="ET840" s="9"/>
      <c r="EU840" s="10"/>
      <c r="EV840" s="11"/>
      <c r="EW840" s="6">
        <f>SUMIF(EX$160:EX$190,$D840,EZ$160:EZ$190)</f>
        <v>0</v>
      </c>
      <c r="EX840" s="9"/>
      <c r="EY840" s="10"/>
      <c r="EZ840" s="11"/>
      <c r="FA840" s="6">
        <f>SUMIF(FB$160:FB$190,$D840,FD$160:FD$190)</f>
        <v>0</v>
      </c>
      <c r="FB840" s="9"/>
      <c r="FC840" s="10"/>
      <c r="FD840" s="11"/>
      <c r="FE840" s="6">
        <f>SUMIF(FF$160:FF$190,$D840,FH$160:FH$190)</f>
        <v>0</v>
      </c>
      <c r="FF840" s="9"/>
      <c r="FG840" s="10"/>
      <c r="FH840" s="11"/>
      <c r="FI840" s="6">
        <f>SUMIF(FJ$160:FJ$190,$D840,FL$160:FL$190)</f>
        <v>0</v>
      </c>
      <c r="FJ840" s="9"/>
      <c r="FK840" s="10"/>
      <c r="FL840" s="11"/>
      <c r="FM840" s="6">
        <f>SUMIF(FN$160:FN$190,$D840,FP$160:FP$190)</f>
        <v>0</v>
      </c>
      <c r="FN840" s="9"/>
      <c r="FO840" s="10"/>
      <c r="FP840" s="11"/>
      <c r="FQ840" s="6">
        <f>SUMIF(FR$160:FR$190,$D840,FT$160:FT$190)</f>
        <v>0</v>
      </c>
      <c r="FR840" s="9"/>
      <c r="FS840" s="10"/>
      <c r="FT840" s="11"/>
      <c r="FU840" s="6">
        <f>SUMIF(FV$160:FV$190,$D840,FX$160:FX$190)</f>
        <v>0</v>
      </c>
      <c r="FV840" s="9"/>
      <c r="FW840" s="10"/>
      <c r="FX840" s="11"/>
      <c r="FY840" s="6">
        <f>SUMIF(FZ$160:FZ$190,$D840,GB$160:GB$190)</f>
        <v>0</v>
      </c>
      <c r="FZ840" s="9"/>
      <c r="GA840" s="10"/>
      <c r="GB840" s="11"/>
      <c r="GC840" s="6">
        <f>SUMIF(GD$160:GD$190,$D840,GF$160:GF$190)</f>
        <v>0</v>
      </c>
      <c r="GD840" s="9"/>
      <c r="GE840" s="10"/>
      <c r="GF840" s="11"/>
      <c r="GG840" s="6">
        <f>SUMIF(GH$160:GH$190,$D840,GJ$160:GJ$190)</f>
        <v>0</v>
      </c>
      <c r="GH840" s="9"/>
      <c r="GI840" s="10"/>
      <c r="GJ840" s="11"/>
      <c r="GK840" s="6">
        <f>SUMIF(GL$160:GL$190,$D840,GN$160:GN$190)</f>
        <v>0</v>
      </c>
      <c r="GL840" s="9"/>
      <c r="GM840" s="10"/>
      <c r="GN840" s="11"/>
      <c r="GO840" s="6">
        <f>SUMIF(GP$160:GP$190,$D840,GR$160:GR$190)</f>
        <v>0</v>
      </c>
      <c r="GP840" s="9"/>
      <c r="GQ840" s="10"/>
      <c r="GR840" s="11"/>
      <c r="GS840" s="6">
        <f>SUMIF(GT$160:GT$190,$D840,GV$160:GV$190)</f>
        <v>0</v>
      </c>
      <c r="GT840" s="9"/>
      <c r="GU840" s="10"/>
      <c r="GV840" s="20"/>
      <c r="GW840" s="19">
        <f t="shared" si="18"/>
        <v>0</v>
      </c>
      <c r="GX840" s="472"/>
      <c r="GY840" s="473"/>
    </row>
    <row r="841" spans="1:207" ht="30.75" customHeight="1">
      <c r="A841" s="210" t="s">
        <v>81</v>
      </c>
      <c r="B841" s="496"/>
      <c r="C841" s="177" t="s">
        <v>391</v>
      </c>
      <c r="D841" s="194" t="s">
        <v>392</v>
      </c>
      <c r="E841" s="206">
        <f>SUMIF(F$191:F$221,$D841,H$191:H$221)</f>
        <v>0</v>
      </c>
      <c r="F841" s="9"/>
      <c r="G841" s="10"/>
      <c r="H841" s="11"/>
      <c r="I841" s="6">
        <f>SUMIF(J$191:J$221,$D841,L$191:L$221)</f>
        <v>0</v>
      </c>
      <c r="J841" s="9"/>
      <c r="K841" s="10"/>
      <c r="L841" s="11"/>
      <c r="M841" s="6">
        <f>SUMIF(N$191:N$221,$D841,P$191:P$221)</f>
        <v>0</v>
      </c>
      <c r="N841" s="9"/>
      <c r="O841" s="10"/>
      <c r="P841" s="11"/>
      <c r="Q841" s="6">
        <f>SUMIF(R$191:R$221,$D841,T$191:T$221)</f>
        <v>0</v>
      </c>
      <c r="R841" s="9"/>
      <c r="S841" s="10"/>
      <c r="T841" s="11"/>
      <c r="U841" s="6">
        <f>SUMIF(V$191:V$221,$D841,X$191:X$221)</f>
        <v>0</v>
      </c>
      <c r="V841" s="9"/>
      <c r="W841" s="10"/>
      <c r="X841" s="11"/>
      <c r="Y841" s="6">
        <f>SUMIF(Z$191:Z$221,$D841,AB$191:AB$221)</f>
        <v>0</v>
      </c>
      <c r="Z841" s="9"/>
      <c r="AA841" s="10"/>
      <c r="AB841" s="11"/>
      <c r="AC841" s="6">
        <f>SUMIF(AD$191:AD$221,$D841,AF$191:AF$221)</f>
        <v>0</v>
      </c>
      <c r="AD841" s="9"/>
      <c r="AE841" s="10"/>
      <c r="AF841" s="11"/>
      <c r="AG841" s="6">
        <f>SUMIF(AH$191:AH$221,$D841,AJ$191:AJ$221)</f>
        <v>0</v>
      </c>
      <c r="AH841" s="9"/>
      <c r="AI841" s="10"/>
      <c r="AJ841" s="11"/>
      <c r="AK841" s="6">
        <f>SUMIF(AL$191:AL$221,$D841,AN$191:AN$221)</f>
        <v>0</v>
      </c>
      <c r="AL841" s="9"/>
      <c r="AM841" s="10"/>
      <c r="AN841" s="11"/>
      <c r="AO841" s="6">
        <f>SUMIF(AP$191:AP$221,$D841,AR$191:AR$221)</f>
        <v>0</v>
      </c>
      <c r="AP841" s="9"/>
      <c r="AQ841" s="10"/>
      <c r="AR841" s="11"/>
      <c r="AS841" s="6">
        <f>SUMIF(AT$191:AT$221,$D841,AV$191:AV$221)</f>
        <v>0</v>
      </c>
      <c r="AT841" s="9"/>
      <c r="AU841" s="10"/>
      <c r="AV841" s="11"/>
      <c r="AW841" s="6">
        <f>SUMIF(AX$191:AX$221,$D841,AZ$191:AZ$221)</f>
        <v>0</v>
      </c>
      <c r="AX841" s="9"/>
      <c r="AY841" s="10"/>
      <c r="AZ841" s="11"/>
      <c r="BA841" s="6">
        <f>SUMIF(BB$191:BB$221,$D841,BD$191:BD$221)</f>
        <v>0</v>
      </c>
      <c r="BB841" s="9"/>
      <c r="BC841" s="10"/>
      <c r="BD841" s="11"/>
      <c r="BE841" s="6">
        <f>SUMIF(BF$191:BF$221,$D841,BH$191:BH$221)</f>
        <v>0</v>
      </c>
      <c r="BF841" s="9"/>
      <c r="BG841" s="10"/>
      <c r="BH841" s="11"/>
      <c r="BI841" s="6">
        <f>SUMIF(BJ$191:BJ$221,$D841,BL$191:BL$221)</f>
        <v>0</v>
      </c>
      <c r="BJ841" s="9"/>
      <c r="BK841" s="10"/>
      <c r="BL841" s="11"/>
      <c r="BM841" s="6">
        <f>SUMIF(BN$191:BN$221,$D841,BP$191:BP$221)</f>
        <v>0</v>
      </c>
      <c r="BN841" s="9"/>
      <c r="BO841" s="10"/>
      <c r="BP841" s="11"/>
      <c r="BQ841" s="6">
        <f>SUMIF(BR$191:BR$221,$D841,BT$191:BT$221)</f>
        <v>0</v>
      </c>
      <c r="BR841" s="9"/>
      <c r="BS841" s="10"/>
      <c r="BT841" s="11"/>
      <c r="BU841" s="6">
        <f>SUMIF(BV$191:BV$221,$D841,BX$191:BX$221)</f>
        <v>0</v>
      </c>
      <c r="BV841" s="9"/>
      <c r="BW841" s="10"/>
      <c r="BX841" s="11"/>
      <c r="BY841" s="6">
        <f>SUMIF(BZ$191:BZ$221,$D841,CB$191:CB$221)</f>
        <v>0</v>
      </c>
      <c r="BZ841" s="9"/>
      <c r="CA841" s="10"/>
      <c r="CB841" s="11"/>
      <c r="CC841" s="6">
        <f>SUMIF(CD$191:CD$221,$D841,CF$191:CF$221)</f>
        <v>0</v>
      </c>
      <c r="CD841" s="9"/>
      <c r="CE841" s="10"/>
      <c r="CF841" s="11"/>
      <c r="CG841" s="6">
        <f>SUMIF(CH$191:CH$221,$D841,CJ$191:CJ$221)</f>
        <v>0</v>
      </c>
      <c r="CH841" s="9"/>
      <c r="CI841" s="10"/>
      <c r="CJ841" s="11"/>
      <c r="CK841" s="6">
        <f>SUMIF(CL$191:CL$221,$D841,CN$191:CN$221)</f>
        <v>0</v>
      </c>
      <c r="CL841" s="9"/>
      <c r="CM841" s="10"/>
      <c r="CN841" s="11"/>
      <c r="CO841" s="6">
        <f>SUMIF(CP$191:CP$221,$D841,CR$191:CR$221)</f>
        <v>0</v>
      </c>
      <c r="CP841" s="9"/>
      <c r="CQ841" s="10"/>
      <c r="CR841" s="11"/>
      <c r="CS841" s="6">
        <f>SUMIF(CT$191:CT$221,$D841,CV$191:CV$221)</f>
        <v>0</v>
      </c>
      <c r="CT841" s="9"/>
      <c r="CU841" s="10"/>
      <c r="CV841" s="11"/>
      <c r="CW841" s="6">
        <f>SUMIF(CX$191:CX$221,$D841,CZ$191:CZ$221)</f>
        <v>0</v>
      </c>
      <c r="CX841" s="9"/>
      <c r="CY841" s="10"/>
      <c r="CZ841" s="11"/>
      <c r="DA841" s="6">
        <f>SUMIF(DB$191:DB$221,$D841,DD$191:DD$221)</f>
        <v>0</v>
      </c>
      <c r="DB841" s="9"/>
      <c r="DC841" s="10"/>
      <c r="DD841" s="11"/>
      <c r="DE841" s="6">
        <f>SUMIF(DF$191:DF$221,$D841,DH$191:DH$221)</f>
        <v>0</v>
      </c>
      <c r="DF841" s="9"/>
      <c r="DG841" s="10"/>
      <c r="DH841" s="11"/>
      <c r="DI841" s="6">
        <f>SUMIF(DJ$191:DJ$221,$D841,DL$191:DL$221)</f>
        <v>0</v>
      </c>
      <c r="DJ841" s="9"/>
      <c r="DK841" s="10"/>
      <c r="DL841" s="11"/>
      <c r="DM841" s="6">
        <f>SUMIF(DN$191:DN$221,$D841,DP$191:DP$221)</f>
        <v>0</v>
      </c>
      <c r="DN841" s="9"/>
      <c r="DO841" s="10"/>
      <c r="DP841" s="11"/>
      <c r="DQ841" s="6">
        <f>SUMIF(DR$191:DR$221,$D841,DT$191:DT$221)</f>
        <v>0</v>
      </c>
      <c r="DR841" s="9"/>
      <c r="DS841" s="10"/>
      <c r="DT841" s="11"/>
      <c r="DU841" s="6">
        <f>SUMIF(DV$191:DV$221,$D841,DX$191:DX$221)</f>
        <v>0</v>
      </c>
      <c r="DV841" s="9"/>
      <c r="DW841" s="10"/>
      <c r="DX841" s="11"/>
      <c r="DY841" s="6">
        <f>SUMIF(DZ$191:DZ$221,$D841,EB$191:EB$221)</f>
        <v>0</v>
      </c>
      <c r="DZ841" s="9"/>
      <c r="EA841" s="10"/>
      <c r="EB841" s="11"/>
      <c r="EC841" s="6">
        <f>SUMIF(ED$191:ED$221,$D841,EF$191:EF$221)</f>
        <v>0</v>
      </c>
      <c r="ED841" s="9"/>
      <c r="EE841" s="10"/>
      <c r="EF841" s="11"/>
      <c r="EG841" s="6">
        <f>SUMIF(EH$191:EH$221,$D841,EJ$191:EJ$221)</f>
        <v>0</v>
      </c>
      <c r="EH841" s="9"/>
      <c r="EI841" s="10"/>
      <c r="EJ841" s="11"/>
      <c r="EK841" s="6">
        <f>SUMIF(EL$191:EL$221,$D841,EN$191:EN$221)</f>
        <v>0</v>
      </c>
      <c r="EL841" s="9"/>
      <c r="EM841" s="10"/>
      <c r="EN841" s="11"/>
      <c r="EO841" s="6">
        <f>SUMIF(EP$191:EP$221,$D841,ER$191:ER$221)</f>
        <v>0</v>
      </c>
      <c r="EP841" s="9"/>
      <c r="EQ841" s="10"/>
      <c r="ER841" s="11"/>
      <c r="ES841" s="6">
        <f>SUMIF(ET$191:ET$221,$D841,EV$191:EV$221)</f>
        <v>0</v>
      </c>
      <c r="ET841" s="9"/>
      <c r="EU841" s="10"/>
      <c r="EV841" s="11"/>
      <c r="EW841" s="6">
        <f>SUMIF(EX$191:EX$221,$D841,EZ$191:EZ$221)</f>
        <v>0</v>
      </c>
      <c r="EX841" s="9"/>
      <c r="EY841" s="10"/>
      <c r="EZ841" s="11"/>
      <c r="FA841" s="6">
        <f>SUMIF(FB$191:FB$221,$D841,FD$191:FD$221)</f>
        <v>0</v>
      </c>
      <c r="FB841" s="9"/>
      <c r="FC841" s="10"/>
      <c r="FD841" s="11"/>
      <c r="FE841" s="6">
        <f>SUMIF(FF$191:FF$221,$D841,FH$191:FH$221)</f>
        <v>0</v>
      </c>
      <c r="FF841" s="9"/>
      <c r="FG841" s="10"/>
      <c r="FH841" s="11"/>
      <c r="FI841" s="6">
        <f>SUMIF(FJ$191:FJ$221,$D841,FL$191:FL$221)</f>
        <v>0</v>
      </c>
      <c r="FJ841" s="9"/>
      <c r="FK841" s="10"/>
      <c r="FL841" s="11"/>
      <c r="FM841" s="6">
        <f>SUMIF(FN$191:FN$221,$D841,FP$191:FP$221)</f>
        <v>0</v>
      </c>
      <c r="FN841" s="9"/>
      <c r="FO841" s="10"/>
      <c r="FP841" s="11"/>
      <c r="FQ841" s="6">
        <f>SUMIF(FR$191:FR$221,$D841,FT$191:FT$221)</f>
        <v>0</v>
      </c>
      <c r="FR841" s="9"/>
      <c r="FS841" s="10"/>
      <c r="FT841" s="11"/>
      <c r="FU841" s="6">
        <f>SUMIF(FV$191:FV$221,$D841,FX$191:FX$221)</f>
        <v>0</v>
      </c>
      <c r="FV841" s="9"/>
      <c r="FW841" s="10"/>
      <c r="FX841" s="11"/>
      <c r="FY841" s="6">
        <f>SUMIF(FZ$191:FZ$221,$D841,GB$191:GB$221)</f>
        <v>0</v>
      </c>
      <c r="FZ841" s="9"/>
      <c r="GA841" s="10"/>
      <c r="GB841" s="11"/>
      <c r="GC841" s="6">
        <f>SUMIF(GD$191:GD$221,$D841,GF$191:GF$221)</f>
        <v>0</v>
      </c>
      <c r="GD841" s="9"/>
      <c r="GE841" s="10"/>
      <c r="GF841" s="11"/>
      <c r="GG841" s="6">
        <f>SUMIF(GH$191:GH$221,$D841,GJ$191:GJ$221)</f>
        <v>0</v>
      </c>
      <c r="GH841" s="9"/>
      <c r="GI841" s="10"/>
      <c r="GJ841" s="11"/>
      <c r="GK841" s="6">
        <f>SUMIF(GL$191:GL$221,$D841,GN$191:GN$221)</f>
        <v>0</v>
      </c>
      <c r="GL841" s="9"/>
      <c r="GM841" s="10"/>
      <c r="GN841" s="11"/>
      <c r="GO841" s="6">
        <f>SUMIF(GP$191:GP$221,$D841,GR$191:GR$221)</f>
        <v>0</v>
      </c>
      <c r="GP841" s="9"/>
      <c r="GQ841" s="10"/>
      <c r="GR841" s="11"/>
      <c r="GS841" s="6">
        <f>SUMIF(GT$191:GT$221,$D841,GV$191:GV$221)</f>
        <v>0</v>
      </c>
      <c r="GT841" s="9"/>
      <c r="GU841" s="10"/>
      <c r="GV841" s="20"/>
      <c r="GW841" s="19">
        <f t="shared" si="18"/>
        <v>0</v>
      </c>
      <c r="GX841" s="472"/>
      <c r="GY841" s="473"/>
    </row>
    <row r="842" spans="1:207" ht="30.75" customHeight="1">
      <c r="A842" s="210" t="s">
        <v>82</v>
      </c>
      <c r="B842" s="496"/>
      <c r="C842" s="177" t="s">
        <v>391</v>
      </c>
      <c r="D842" s="194" t="s">
        <v>392</v>
      </c>
      <c r="E842" s="206">
        <f>SUMIF(F$222:F$252,$D842,H$222:H$252)</f>
        <v>0</v>
      </c>
      <c r="F842" s="9"/>
      <c r="G842" s="10"/>
      <c r="H842" s="11"/>
      <c r="I842" s="6">
        <f>SUMIF(J$222:J$252,$D842,L$222:L$252)</f>
        <v>0</v>
      </c>
      <c r="J842" s="9"/>
      <c r="K842" s="10"/>
      <c r="L842" s="11"/>
      <c r="M842" s="6">
        <f>SUMIF(N$222:N$252,$D842,P$222:P$252)</f>
        <v>0</v>
      </c>
      <c r="N842" s="9"/>
      <c r="O842" s="10"/>
      <c r="P842" s="11"/>
      <c r="Q842" s="6">
        <f>SUMIF(R$222:R$252,$D842,T$222:T$252)</f>
        <v>0</v>
      </c>
      <c r="R842" s="9"/>
      <c r="S842" s="10"/>
      <c r="T842" s="11"/>
      <c r="U842" s="6">
        <f>SUMIF(V$222:V$252,$D842,X$222:X$252)</f>
        <v>0</v>
      </c>
      <c r="V842" s="9"/>
      <c r="W842" s="10"/>
      <c r="X842" s="11"/>
      <c r="Y842" s="6">
        <f>SUMIF(Z$222:Z$252,$D842,AB$222:AB$252)</f>
        <v>0</v>
      </c>
      <c r="Z842" s="9"/>
      <c r="AA842" s="10"/>
      <c r="AB842" s="11"/>
      <c r="AC842" s="6">
        <f>SUMIF(AD$222:AD$252,$D842,AF$222:AF$252)</f>
        <v>0</v>
      </c>
      <c r="AD842" s="9"/>
      <c r="AE842" s="10"/>
      <c r="AF842" s="11"/>
      <c r="AG842" s="6">
        <f>SUMIF(AH$222:AH$252,$D842,AJ$222:AJ$252)</f>
        <v>0</v>
      </c>
      <c r="AH842" s="9"/>
      <c r="AI842" s="10"/>
      <c r="AJ842" s="11"/>
      <c r="AK842" s="6">
        <f>SUMIF(AL$222:AL$252,$D842,AN$222:AN$252)</f>
        <v>0</v>
      </c>
      <c r="AL842" s="9"/>
      <c r="AM842" s="10"/>
      <c r="AN842" s="11"/>
      <c r="AO842" s="6">
        <f>SUMIF(AP$222:AP$252,$D842,AR$222:AR$252)</f>
        <v>0</v>
      </c>
      <c r="AP842" s="9"/>
      <c r="AQ842" s="10"/>
      <c r="AR842" s="11"/>
      <c r="AS842" s="6">
        <f>SUMIF(AT$222:AT$252,$D842,AV$222:AV$252)</f>
        <v>0</v>
      </c>
      <c r="AT842" s="9"/>
      <c r="AU842" s="10"/>
      <c r="AV842" s="11"/>
      <c r="AW842" s="6">
        <f>SUMIF(AX$222:AX$252,$D842,AZ$222:AZ$252)</f>
        <v>0</v>
      </c>
      <c r="AX842" s="9"/>
      <c r="AY842" s="10"/>
      <c r="AZ842" s="11"/>
      <c r="BA842" s="6">
        <f>SUMIF(BB$222:BB$252,$D842,BD$222:BD$252)</f>
        <v>0</v>
      </c>
      <c r="BB842" s="9"/>
      <c r="BC842" s="10"/>
      <c r="BD842" s="11"/>
      <c r="BE842" s="6">
        <f>SUMIF(BF$222:BF$252,$D842,BH$222:BH$252)</f>
        <v>0</v>
      </c>
      <c r="BF842" s="9"/>
      <c r="BG842" s="10"/>
      <c r="BH842" s="11"/>
      <c r="BI842" s="6">
        <f>SUMIF(BJ$222:BJ$252,$D842,BL$222:BL$252)</f>
        <v>0</v>
      </c>
      <c r="BJ842" s="9"/>
      <c r="BK842" s="10"/>
      <c r="BL842" s="11"/>
      <c r="BM842" s="6">
        <f>SUMIF(BN$222:BN$252,$D842,BP$222:BP$252)</f>
        <v>0</v>
      </c>
      <c r="BN842" s="9"/>
      <c r="BO842" s="10"/>
      <c r="BP842" s="11"/>
      <c r="BQ842" s="6">
        <f>SUMIF(BR$222:BR$252,$D842,BT$222:BT$252)</f>
        <v>0</v>
      </c>
      <c r="BR842" s="9"/>
      <c r="BS842" s="10"/>
      <c r="BT842" s="11"/>
      <c r="BU842" s="6">
        <f>SUMIF(BV$222:BV$252,$D842,BX$222:BX$252)</f>
        <v>0</v>
      </c>
      <c r="BV842" s="9"/>
      <c r="BW842" s="10"/>
      <c r="BX842" s="11"/>
      <c r="BY842" s="6">
        <f>SUMIF(BZ$222:BZ$252,$D842,CB$222:CB$252)</f>
        <v>0</v>
      </c>
      <c r="BZ842" s="9"/>
      <c r="CA842" s="10"/>
      <c r="CB842" s="11"/>
      <c r="CC842" s="6">
        <f>SUMIF(CD$222:CD$252,$D842,CF$222:CF$252)</f>
        <v>0</v>
      </c>
      <c r="CD842" s="9"/>
      <c r="CE842" s="10"/>
      <c r="CF842" s="11"/>
      <c r="CG842" s="6">
        <f>SUMIF(CH$222:CH$252,$D842,CJ$222:CJ$252)</f>
        <v>0</v>
      </c>
      <c r="CH842" s="9"/>
      <c r="CI842" s="10"/>
      <c r="CJ842" s="11"/>
      <c r="CK842" s="6">
        <f>SUMIF(CL$222:CL$252,$D842,CN$222:CN$252)</f>
        <v>0</v>
      </c>
      <c r="CL842" s="9"/>
      <c r="CM842" s="10"/>
      <c r="CN842" s="11"/>
      <c r="CO842" s="6">
        <f>SUMIF(CP$222:CP$252,$D842,CR$222:CR$252)</f>
        <v>0</v>
      </c>
      <c r="CP842" s="9"/>
      <c r="CQ842" s="10"/>
      <c r="CR842" s="11"/>
      <c r="CS842" s="6">
        <f>SUMIF(CT$222:CT$252,$D842,CV$222:CV$252)</f>
        <v>0</v>
      </c>
      <c r="CT842" s="9"/>
      <c r="CU842" s="10"/>
      <c r="CV842" s="11"/>
      <c r="CW842" s="6">
        <f>SUMIF(CX$222:CX$252,$D842,CZ$222:CZ$252)</f>
        <v>0</v>
      </c>
      <c r="CX842" s="9"/>
      <c r="CY842" s="10"/>
      <c r="CZ842" s="11"/>
      <c r="DA842" s="6">
        <f>SUMIF(DB$222:DB$252,$D842,DD$222:DD$252)</f>
        <v>0</v>
      </c>
      <c r="DB842" s="9"/>
      <c r="DC842" s="10"/>
      <c r="DD842" s="11"/>
      <c r="DE842" s="6">
        <f>SUMIF(DF$222:DF$252,$D842,DH$222:DH$252)</f>
        <v>0</v>
      </c>
      <c r="DF842" s="9"/>
      <c r="DG842" s="10"/>
      <c r="DH842" s="11"/>
      <c r="DI842" s="6">
        <f>SUMIF(DJ$222:DJ$252,$D842,DL$222:DL$252)</f>
        <v>0</v>
      </c>
      <c r="DJ842" s="9"/>
      <c r="DK842" s="10"/>
      <c r="DL842" s="11"/>
      <c r="DM842" s="6">
        <f>SUMIF(DN$222:DN$252,$D842,DP$222:DP$252)</f>
        <v>0</v>
      </c>
      <c r="DN842" s="9"/>
      <c r="DO842" s="10"/>
      <c r="DP842" s="11"/>
      <c r="DQ842" s="6">
        <f>SUMIF(DR$222:DR$252,$D842,DT$222:DT$252)</f>
        <v>0</v>
      </c>
      <c r="DR842" s="9"/>
      <c r="DS842" s="10"/>
      <c r="DT842" s="11"/>
      <c r="DU842" s="6">
        <f>SUMIF(DV$222:DV$252,$D842,DX$222:DX$252)</f>
        <v>0</v>
      </c>
      <c r="DV842" s="9"/>
      <c r="DW842" s="10"/>
      <c r="DX842" s="11"/>
      <c r="DY842" s="6">
        <f>SUMIF(DZ$222:DZ$252,$D842,EB$222:EB$252)</f>
        <v>0</v>
      </c>
      <c r="DZ842" s="9"/>
      <c r="EA842" s="10"/>
      <c r="EB842" s="11"/>
      <c r="EC842" s="6">
        <f>SUMIF(ED$222:ED$252,$D842,EF$222:EF$252)</f>
        <v>0</v>
      </c>
      <c r="ED842" s="9"/>
      <c r="EE842" s="10"/>
      <c r="EF842" s="11"/>
      <c r="EG842" s="6">
        <f>SUMIF(EH$222:EH$252,$D842,EJ$222:EJ$252)</f>
        <v>0</v>
      </c>
      <c r="EH842" s="9"/>
      <c r="EI842" s="10"/>
      <c r="EJ842" s="11"/>
      <c r="EK842" s="6">
        <f>SUMIF(EL$222:EL$252,$D842,EN$222:EN$252)</f>
        <v>0</v>
      </c>
      <c r="EL842" s="9"/>
      <c r="EM842" s="10"/>
      <c r="EN842" s="11"/>
      <c r="EO842" s="6">
        <f>SUMIF(EP$222:EP$252,$D842,ER$222:ER$252)</f>
        <v>0</v>
      </c>
      <c r="EP842" s="9"/>
      <c r="EQ842" s="10"/>
      <c r="ER842" s="11"/>
      <c r="ES842" s="6">
        <f>SUMIF(ET$222:ET$252,$D842,EV$222:EV$252)</f>
        <v>0</v>
      </c>
      <c r="ET842" s="9"/>
      <c r="EU842" s="10"/>
      <c r="EV842" s="11"/>
      <c r="EW842" s="6">
        <f>SUMIF(EX$222:EX$252,$D842,EZ$222:EZ$252)</f>
        <v>0</v>
      </c>
      <c r="EX842" s="9"/>
      <c r="EY842" s="10"/>
      <c r="EZ842" s="11"/>
      <c r="FA842" s="6">
        <f>SUMIF(FB$222:FB$252,$D842,FD$222:FD$252)</f>
        <v>0</v>
      </c>
      <c r="FB842" s="9"/>
      <c r="FC842" s="10"/>
      <c r="FD842" s="11"/>
      <c r="FE842" s="6">
        <f>SUMIF(FF$222:FF$252,$D842,FH$222:FH$252)</f>
        <v>0</v>
      </c>
      <c r="FF842" s="9"/>
      <c r="FG842" s="10"/>
      <c r="FH842" s="11"/>
      <c r="FI842" s="6">
        <f>SUMIF(FJ$222:FJ$252,$D842,FL$222:FL$252)</f>
        <v>0</v>
      </c>
      <c r="FJ842" s="9"/>
      <c r="FK842" s="10"/>
      <c r="FL842" s="11"/>
      <c r="FM842" s="6">
        <f>SUMIF(FN$222:FN$252,$D842,FP$222:FP$252)</f>
        <v>0</v>
      </c>
      <c r="FN842" s="9"/>
      <c r="FO842" s="10"/>
      <c r="FP842" s="11"/>
      <c r="FQ842" s="6">
        <f>SUMIF(FR$222:FR$252,$D842,FT$222:FT$252)</f>
        <v>0</v>
      </c>
      <c r="FR842" s="9"/>
      <c r="FS842" s="10"/>
      <c r="FT842" s="11"/>
      <c r="FU842" s="6">
        <f>SUMIF(FV$222:FV$252,$D842,FX$222:FX$252)</f>
        <v>0</v>
      </c>
      <c r="FV842" s="9"/>
      <c r="FW842" s="10"/>
      <c r="FX842" s="11"/>
      <c r="FY842" s="6">
        <f>SUMIF(FZ$222:FZ$252,$D842,GB$222:GB$252)</f>
        <v>0</v>
      </c>
      <c r="FZ842" s="9"/>
      <c r="GA842" s="10"/>
      <c r="GB842" s="11"/>
      <c r="GC842" s="6">
        <f>SUMIF(GD$222:GD$252,$D842,GF$222:GF$252)</f>
        <v>0</v>
      </c>
      <c r="GD842" s="9"/>
      <c r="GE842" s="10"/>
      <c r="GF842" s="11"/>
      <c r="GG842" s="6">
        <f>SUMIF(GH$222:GH$252,$D842,GJ$222:GJ$252)</f>
        <v>0</v>
      </c>
      <c r="GH842" s="9"/>
      <c r="GI842" s="10"/>
      <c r="GJ842" s="11"/>
      <c r="GK842" s="6">
        <f>SUMIF(GL$222:GL$252,$D842,GN$222:GN$252)</f>
        <v>0</v>
      </c>
      <c r="GL842" s="9"/>
      <c r="GM842" s="10"/>
      <c r="GN842" s="11"/>
      <c r="GO842" s="6">
        <f>SUMIF(GP$222:GP$252,$D842,GR$222:GR$252)</f>
        <v>0</v>
      </c>
      <c r="GP842" s="9"/>
      <c r="GQ842" s="10"/>
      <c r="GR842" s="11"/>
      <c r="GS842" s="6">
        <f>SUMIF(GT$222:GT$252,$D842,GV$222:GV$252)</f>
        <v>0</v>
      </c>
      <c r="GT842" s="9"/>
      <c r="GU842" s="10"/>
      <c r="GV842" s="20"/>
      <c r="GW842" s="19">
        <f t="shared" si="18"/>
        <v>0</v>
      </c>
      <c r="GX842" s="472"/>
      <c r="GY842" s="473"/>
    </row>
    <row r="843" spans="1:207" ht="30.75" customHeight="1">
      <c r="A843" s="210" t="s">
        <v>83</v>
      </c>
      <c r="B843" s="496"/>
      <c r="C843" s="177" t="s">
        <v>391</v>
      </c>
      <c r="D843" s="194" t="s">
        <v>392</v>
      </c>
      <c r="E843" s="206">
        <f>SUMIF(F$253:F$283,$D843,H$253:H$283)</f>
        <v>0</v>
      </c>
      <c r="F843" s="9"/>
      <c r="G843" s="10"/>
      <c r="H843" s="11"/>
      <c r="I843" s="6">
        <f>SUMIF(J$253:J$283,$D843,L$253:L$283)</f>
        <v>0</v>
      </c>
      <c r="J843" s="9"/>
      <c r="K843" s="10"/>
      <c r="L843" s="11"/>
      <c r="M843" s="6">
        <f>SUMIF(N$253:N$283,$D843,P$253:P$283)</f>
        <v>0</v>
      </c>
      <c r="N843" s="9"/>
      <c r="O843" s="10"/>
      <c r="P843" s="11"/>
      <c r="Q843" s="6">
        <f>SUMIF(R$253:R$283,$D843,T$253:T$283)</f>
        <v>0</v>
      </c>
      <c r="R843" s="9"/>
      <c r="S843" s="10"/>
      <c r="T843" s="11"/>
      <c r="U843" s="6">
        <f>SUMIF(V$253:V$283,$D843,X$253:X$283)</f>
        <v>0</v>
      </c>
      <c r="V843" s="9"/>
      <c r="W843" s="10"/>
      <c r="X843" s="11"/>
      <c r="Y843" s="6">
        <f>SUMIF(Z$253:Z$283,$D843,AB$253:AB$283)</f>
        <v>0</v>
      </c>
      <c r="Z843" s="9"/>
      <c r="AA843" s="10"/>
      <c r="AB843" s="11"/>
      <c r="AC843" s="6">
        <f>SUMIF(AD$253:AD$283,$D843,AF$253:AF$283)</f>
        <v>0</v>
      </c>
      <c r="AD843" s="9"/>
      <c r="AE843" s="10"/>
      <c r="AF843" s="11"/>
      <c r="AG843" s="6">
        <f>SUMIF(AH$253:AH$283,$D843,AJ$253:AJ$283)</f>
        <v>0</v>
      </c>
      <c r="AH843" s="9"/>
      <c r="AI843" s="10"/>
      <c r="AJ843" s="11"/>
      <c r="AK843" s="6">
        <f>SUMIF(AL$253:AL$283,$D843,AN$253:AN$283)</f>
        <v>0</v>
      </c>
      <c r="AL843" s="9"/>
      <c r="AM843" s="10"/>
      <c r="AN843" s="11"/>
      <c r="AO843" s="6">
        <f>SUMIF(AP$253:AP$283,$D843,AR$253:AR$283)</f>
        <v>0</v>
      </c>
      <c r="AP843" s="9"/>
      <c r="AQ843" s="10"/>
      <c r="AR843" s="11"/>
      <c r="AS843" s="6">
        <f>SUMIF(AT$253:AT$283,$D843,AV$253:AV$283)</f>
        <v>0</v>
      </c>
      <c r="AT843" s="9"/>
      <c r="AU843" s="10"/>
      <c r="AV843" s="11"/>
      <c r="AW843" s="6">
        <f>SUMIF(AX$253:AX$283,$D843,AZ$253:AZ$283)</f>
        <v>0</v>
      </c>
      <c r="AX843" s="9"/>
      <c r="AY843" s="10"/>
      <c r="AZ843" s="11"/>
      <c r="BA843" s="6">
        <f>SUMIF(BB$253:BB$283,$D843,BD$253:BD$283)</f>
        <v>0</v>
      </c>
      <c r="BB843" s="9"/>
      <c r="BC843" s="10"/>
      <c r="BD843" s="11"/>
      <c r="BE843" s="6">
        <f>SUMIF(BF$253:BF$283,$D843,BH$253:BH$283)</f>
        <v>0</v>
      </c>
      <c r="BF843" s="9"/>
      <c r="BG843" s="10"/>
      <c r="BH843" s="11"/>
      <c r="BI843" s="6">
        <f>SUMIF(BJ$253:BJ$283,$D843,BL$253:BL$283)</f>
        <v>0</v>
      </c>
      <c r="BJ843" s="9"/>
      <c r="BK843" s="10"/>
      <c r="BL843" s="11"/>
      <c r="BM843" s="6">
        <f>SUMIF(BN$253:BN$283,$D843,BP$253:BP$283)</f>
        <v>0</v>
      </c>
      <c r="BN843" s="9"/>
      <c r="BO843" s="10"/>
      <c r="BP843" s="11"/>
      <c r="BQ843" s="6">
        <f>SUMIF(BR$253:BR$283,$D843,BT$253:BT$283)</f>
        <v>0</v>
      </c>
      <c r="BR843" s="9"/>
      <c r="BS843" s="10"/>
      <c r="BT843" s="11"/>
      <c r="BU843" s="6">
        <f>SUMIF(BV$253:BV$283,$D843,BX$253:BX$283)</f>
        <v>0</v>
      </c>
      <c r="BV843" s="9"/>
      <c r="BW843" s="10"/>
      <c r="BX843" s="11"/>
      <c r="BY843" s="6">
        <f>SUMIF(BZ$253:BZ$283,$D843,CB$253:CB$283)</f>
        <v>0</v>
      </c>
      <c r="BZ843" s="9"/>
      <c r="CA843" s="10"/>
      <c r="CB843" s="11"/>
      <c r="CC843" s="6">
        <f>SUMIF(CD$253:CD$283,$D843,CF$253:CF$283)</f>
        <v>0</v>
      </c>
      <c r="CD843" s="9"/>
      <c r="CE843" s="10"/>
      <c r="CF843" s="11"/>
      <c r="CG843" s="6">
        <f>SUMIF(CH$253:CH$283,$D843,CJ$253:CJ$283)</f>
        <v>0</v>
      </c>
      <c r="CH843" s="9"/>
      <c r="CI843" s="10"/>
      <c r="CJ843" s="11"/>
      <c r="CK843" s="6">
        <f>SUMIF(CL$253:CL$283,$D843,CN$253:CN$283)</f>
        <v>0</v>
      </c>
      <c r="CL843" s="9"/>
      <c r="CM843" s="10"/>
      <c r="CN843" s="11"/>
      <c r="CO843" s="6">
        <f>SUMIF(CP$253:CP$283,$D843,CR$253:CR$283)</f>
        <v>0</v>
      </c>
      <c r="CP843" s="9"/>
      <c r="CQ843" s="10"/>
      <c r="CR843" s="11"/>
      <c r="CS843" s="6">
        <f>SUMIF(CT$253:CT$283,$D843,CV$253:CV$283)</f>
        <v>0</v>
      </c>
      <c r="CT843" s="9"/>
      <c r="CU843" s="10"/>
      <c r="CV843" s="11"/>
      <c r="CW843" s="6">
        <f>SUMIF(CX$253:CX$283,$D843,CZ$253:CZ$283)</f>
        <v>0</v>
      </c>
      <c r="CX843" s="9"/>
      <c r="CY843" s="10"/>
      <c r="CZ843" s="11"/>
      <c r="DA843" s="6">
        <f>SUMIF(DB$253:DB$283,$D843,DD$253:DD$283)</f>
        <v>0</v>
      </c>
      <c r="DB843" s="9"/>
      <c r="DC843" s="10"/>
      <c r="DD843" s="11"/>
      <c r="DE843" s="6">
        <f>SUMIF(DF$253:DF$283,$D843,DH$253:DH$283)</f>
        <v>0</v>
      </c>
      <c r="DF843" s="9"/>
      <c r="DG843" s="10"/>
      <c r="DH843" s="11"/>
      <c r="DI843" s="6">
        <f>SUMIF(DJ$253:DJ$283,$D843,DL$253:DL$283)</f>
        <v>0</v>
      </c>
      <c r="DJ843" s="9"/>
      <c r="DK843" s="10"/>
      <c r="DL843" s="11"/>
      <c r="DM843" s="6">
        <f>SUMIF(DN$253:DN$283,$D843,DP$253:DP$283)</f>
        <v>0</v>
      </c>
      <c r="DN843" s="9"/>
      <c r="DO843" s="10"/>
      <c r="DP843" s="11"/>
      <c r="DQ843" s="6">
        <f>SUMIF(DR$253:DR$283,$D843,DT$253:DT$283)</f>
        <v>0</v>
      </c>
      <c r="DR843" s="9"/>
      <c r="DS843" s="10"/>
      <c r="DT843" s="11"/>
      <c r="DU843" s="6">
        <f>SUMIF(DV$253:DV$283,$D843,DX$253:DX$283)</f>
        <v>0</v>
      </c>
      <c r="DV843" s="9"/>
      <c r="DW843" s="10"/>
      <c r="DX843" s="11"/>
      <c r="DY843" s="6">
        <f>SUMIF(DZ$253:DZ$283,$D843,EB$253:EB$283)</f>
        <v>0</v>
      </c>
      <c r="DZ843" s="9"/>
      <c r="EA843" s="10"/>
      <c r="EB843" s="11"/>
      <c r="EC843" s="6">
        <f>SUMIF(ED$253:ED$283,$D843,EF$253:EF$283)</f>
        <v>0</v>
      </c>
      <c r="ED843" s="9"/>
      <c r="EE843" s="10"/>
      <c r="EF843" s="11"/>
      <c r="EG843" s="6">
        <f>SUMIF(EH$253:EH$283,$D843,EJ$253:EJ$283)</f>
        <v>0</v>
      </c>
      <c r="EH843" s="9"/>
      <c r="EI843" s="10"/>
      <c r="EJ843" s="11"/>
      <c r="EK843" s="6">
        <f>SUMIF(EL$253:EL$283,$D843,EN$253:EN$283)</f>
        <v>0</v>
      </c>
      <c r="EL843" s="9"/>
      <c r="EM843" s="10"/>
      <c r="EN843" s="11"/>
      <c r="EO843" s="6">
        <f>SUMIF(EP$253:EP$283,$D843,ER$253:ER$283)</f>
        <v>0</v>
      </c>
      <c r="EP843" s="9"/>
      <c r="EQ843" s="10"/>
      <c r="ER843" s="11"/>
      <c r="ES843" s="6">
        <f>SUMIF(ET$253:ET$283,$D843,EV$253:EV$283)</f>
        <v>0</v>
      </c>
      <c r="ET843" s="9"/>
      <c r="EU843" s="10"/>
      <c r="EV843" s="11"/>
      <c r="EW843" s="6">
        <f>SUMIF(EX$253:EX$283,$D843,EZ$253:EZ$283)</f>
        <v>0</v>
      </c>
      <c r="EX843" s="9"/>
      <c r="EY843" s="10"/>
      <c r="EZ843" s="11"/>
      <c r="FA843" s="6">
        <f>SUMIF(FB$253:FB$283,$D843,FD$253:FD$283)</f>
        <v>0</v>
      </c>
      <c r="FB843" s="9"/>
      <c r="FC843" s="10"/>
      <c r="FD843" s="11"/>
      <c r="FE843" s="6">
        <f>SUMIF(FF$253:FF$283,$D843,FH$253:FH$283)</f>
        <v>0</v>
      </c>
      <c r="FF843" s="9"/>
      <c r="FG843" s="10"/>
      <c r="FH843" s="11"/>
      <c r="FI843" s="6">
        <f>SUMIF(FJ$253:FJ$283,$D843,FL$253:FL$283)</f>
        <v>0</v>
      </c>
      <c r="FJ843" s="9"/>
      <c r="FK843" s="10"/>
      <c r="FL843" s="11"/>
      <c r="FM843" s="6">
        <f>SUMIF(FN$253:FN$283,$D843,FP$253:FP$283)</f>
        <v>0</v>
      </c>
      <c r="FN843" s="9"/>
      <c r="FO843" s="10"/>
      <c r="FP843" s="11"/>
      <c r="FQ843" s="6">
        <f>SUMIF(FR$253:FR$283,$D843,FT$253:FT$283)</f>
        <v>0</v>
      </c>
      <c r="FR843" s="9"/>
      <c r="FS843" s="10"/>
      <c r="FT843" s="11"/>
      <c r="FU843" s="6">
        <f>SUMIF(FV$253:FV$283,$D843,FX$253:FX$283)</f>
        <v>0</v>
      </c>
      <c r="FV843" s="9"/>
      <c r="FW843" s="10"/>
      <c r="FX843" s="11"/>
      <c r="FY843" s="6">
        <f>SUMIF(FZ$253:FZ$283,$D843,GB$253:GB$283)</f>
        <v>0</v>
      </c>
      <c r="FZ843" s="9"/>
      <c r="GA843" s="10"/>
      <c r="GB843" s="11"/>
      <c r="GC843" s="6">
        <f>SUMIF(GD$253:GD$283,$D843,GF$253:GF$283)</f>
        <v>0</v>
      </c>
      <c r="GD843" s="9"/>
      <c r="GE843" s="10"/>
      <c r="GF843" s="11"/>
      <c r="GG843" s="6">
        <f>SUMIF(GH$253:GH$283,$D843,GJ$253:GJ$283)</f>
        <v>0</v>
      </c>
      <c r="GH843" s="9"/>
      <c r="GI843" s="10"/>
      <c r="GJ843" s="11"/>
      <c r="GK843" s="6">
        <f>SUMIF(GL$253:GL$283,$D843,GN$253:GN$283)</f>
        <v>0</v>
      </c>
      <c r="GL843" s="9"/>
      <c r="GM843" s="10"/>
      <c r="GN843" s="11"/>
      <c r="GO843" s="6">
        <f>SUMIF(GP$253:GP$283,$D843,GR$253:GR$283)</f>
        <v>0</v>
      </c>
      <c r="GP843" s="9"/>
      <c r="GQ843" s="10"/>
      <c r="GR843" s="11"/>
      <c r="GS843" s="6">
        <f>SUMIF(GT$253:GT$283,$D843,GV$253:GV$283)</f>
        <v>0</v>
      </c>
      <c r="GT843" s="9"/>
      <c r="GU843" s="10"/>
      <c r="GV843" s="20"/>
      <c r="GW843" s="19">
        <f t="shared" si="18"/>
        <v>0</v>
      </c>
      <c r="GX843" s="472"/>
      <c r="GY843" s="473"/>
    </row>
    <row r="844" spans="1:207" ht="30.75" customHeight="1">
      <c r="A844" s="210" t="s">
        <v>84</v>
      </c>
      <c r="B844" s="496"/>
      <c r="C844" s="177" t="s">
        <v>391</v>
      </c>
      <c r="D844" s="194" t="s">
        <v>392</v>
      </c>
      <c r="E844" s="206">
        <f>SUMIF(F$284:F$314,$D844,H$284:H$314)</f>
        <v>0</v>
      </c>
      <c r="F844" s="9"/>
      <c r="G844" s="10"/>
      <c r="H844" s="11"/>
      <c r="I844" s="6">
        <f>SUMIF(J$284:J$314,$D844,L$284:L$314)</f>
        <v>0</v>
      </c>
      <c r="J844" s="9"/>
      <c r="K844" s="10"/>
      <c r="L844" s="11"/>
      <c r="M844" s="6">
        <f>SUMIF(N$284:N$314,$D844,P$284:P$314)</f>
        <v>0</v>
      </c>
      <c r="N844" s="9"/>
      <c r="O844" s="10"/>
      <c r="P844" s="11"/>
      <c r="Q844" s="6">
        <f>SUMIF(R$284:R$314,$D844,T$284:T$314)</f>
        <v>0</v>
      </c>
      <c r="R844" s="9"/>
      <c r="S844" s="10"/>
      <c r="T844" s="11"/>
      <c r="U844" s="6">
        <f>SUMIF(V$284:V$314,$D844,X$284:X$314)</f>
        <v>0</v>
      </c>
      <c r="V844" s="9"/>
      <c r="W844" s="10"/>
      <c r="X844" s="11"/>
      <c r="Y844" s="6">
        <f>SUMIF(Z$284:Z$314,$D844,AB$284:AB$314)</f>
        <v>0</v>
      </c>
      <c r="Z844" s="9"/>
      <c r="AA844" s="10"/>
      <c r="AB844" s="11"/>
      <c r="AC844" s="6">
        <f>SUMIF(AD$284:AD$314,$D844,AF$284:AF$314)</f>
        <v>0</v>
      </c>
      <c r="AD844" s="9"/>
      <c r="AE844" s="10"/>
      <c r="AF844" s="11"/>
      <c r="AG844" s="6">
        <f>SUMIF(AH$284:AH$314,$D844,AJ$284:AJ$314)</f>
        <v>0</v>
      </c>
      <c r="AH844" s="9"/>
      <c r="AI844" s="10"/>
      <c r="AJ844" s="11"/>
      <c r="AK844" s="6">
        <f>SUMIF(AL$284:AL$314,$D844,AN$284:AN$314)</f>
        <v>0</v>
      </c>
      <c r="AL844" s="9"/>
      <c r="AM844" s="10"/>
      <c r="AN844" s="11"/>
      <c r="AO844" s="6">
        <f>SUMIF(AP$284:AP$314,$D844,AR$284:AR$314)</f>
        <v>0</v>
      </c>
      <c r="AP844" s="9"/>
      <c r="AQ844" s="10"/>
      <c r="AR844" s="11"/>
      <c r="AS844" s="6">
        <f>SUMIF(AT$284:AT$314,$D844,AV$284:AV$314)</f>
        <v>0</v>
      </c>
      <c r="AT844" s="9"/>
      <c r="AU844" s="10"/>
      <c r="AV844" s="11"/>
      <c r="AW844" s="6">
        <f>SUMIF(AX$284:AX$314,$D844,AZ$284:AZ$314)</f>
        <v>0</v>
      </c>
      <c r="AX844" s="9"/>
      <c r="AY844" s="10"/>
      <c r="AZ844" s="11"/>
      <c r="BA844" s="6">
        <f>SUMIF(BB$284:BB$314,$D844,BD$284:BD$314)</f>
        <v>0</v>
      </c>
      <c r="BB844" s="9"/>
      <c r="BC844" s="10"/>
      <c r="BD844" s="11"/>
      <c r="BE844" s="6">
        <f>SUMIF(BF$284:BF$314,$D844,BH$284:BH$314)</f>
        <v>0</v>
      </c>
      <c r="BF844" s="9"/>
      <c r="BG844" s="10"/>
      <c r="BH844" s="11"/>
      <c r="BI844" s="6">
        <f>SUMIF(BJ$284:BJ$314,$D844,BL$284:BL$314)</f>
        <v>0</v>
      </c>
      <c r="BJ844" s="9"/>
      <c r="BK844" s="10"/>
      <c r="BL844" s="11"/>
      <c r="BM844" s="6">
        <f>SUMIF(BN$284:BN$314,$D844,BP$284:BP$314)</f>
        <v>0</v>
      </c>
      <c r="BN844" s="9"/>
      <c r="BO844" s="10"/>
      <c r="BP844" s="11"/>
      <c r="BQ844" s="6">
        <f>SUMIF(BR$284:BR$314,$D844,BT$284:BT$314)</f>
        <v>0</v>
      </c>
      <c r="BR844" s="9"/>
      <c r="BS844" s="10"/>
      <c r="BT844" s="11"/>
      <c r="BU844" s="6">
        <f>SUMIF(BV$284:BV$314,$D844,BX$284:BX$314)</f>
        <v>0</v>
      </c>
      <c r="BV844" s="9"/>
      <c r="BW844" s="10"/>
      <c r="BX844" s="11"/>
      <c r="BY844" s="6">
        <f>SUMIF(BZ$284:BZ$314,$D844,CB$284:CB$314)</f>
        <v>0</v>
      </c>
      <c r="BZ844" s="9"/>
      <c r="CA844" s="10"/>
      <c r="CB844" s="11"/>
      <c r="CC844" s="6">
        <f>SUMIF(CD$284:CD$314,$D844,CF$284:CF$314)</f>
        <v>0</v>
      </c>
      <c r="CD844" s="9"/>
      <c r="CE844" s="10"/>
      <c r="CF844" s="11"/>
      <c r="CG844" s="6">
        <f>SUMIF(CH$284:CH$314,$D844,CJ$284:CJ$314)</f>
        <v>0</v>
      </c>
      <c r="CH844" s="9"/>
      <c r="CI844" s="10"/>
      <c r="CJ844" s="11"/>
      <c r="CK844" s="6">
        <f>SUMIF(CL$284:CL$314,$D844,CN$284:CN$314)</f>
        <v>0</v>
      </c>
      <c r="CL844" s="9"/>
      <c r="CM844" s="10"/>
      <c r="CN844" s="11"/>
      <c r="CO844" s="6">
        <f>SUMIF(CP$284:CP$314,$D844,CR$284:CR$314)</f>
        <v>0</v>
      </c>
      <c r="CP844" s="9"/>
      <c r="CQ844" s="10"/>
      <c r="CR844" s="11"/>
      <c r="CS844" s="6">
        <f>SUMIF(CT$284:CT$314,$D844,CV$284:CV$314)</f>
        <v>0</v>
      </c>
      <c r="CT844" s="9"/>
      <c r="CU844" s="10"/>
      <c r="CV844" s="11"/>
      <c r="CW844" s="6">
        <f>SUMIF(CX$284:CX$314,$D844,CZ$284:CZ$314)</f>
        <v>0</v>
      </c>
      <c r="CX844" s="9"/>
      <c r="CY844" s="10"/>
      <c r="CZ844" s="11"/>
      <c r="DA844" s="6">
        <f>SUMIF(DB$284:DB$314,$D844,DD$284:DD$314)</f>
        <v>0</v>
      </c>
      <c r="DB844" s="9"/>
      <c r="DC844" s="10"/>
      <c r="DD844" s="11"/>
      <c r="DE844" s="6">
        <f>SUMIF(DF$284:DF$314,$D844,DH$284:DH$314)</f>
        <v>0</v>
      </c>
      <c r="DF844" s="9"/>
      <c r="DG844" s="10"/>
      <c r="DH844" s="11"/>
      <c r="DI844" s="6">
        <f>SUMIF(DJ$284:DJ$314,$D844,DL$284:DL$314)</f>
        <v>0</v>
      </c>
      <c r="DJ844" s="9"/>
      <c r="DK844" s="10"/>
      <c r="DL844" s="11"/>
      <c r="DM844" s="6">
        <f>SUMIF(DN$284:DN$314,$D844,DP$284:DP$314)</f>
        <v>0</v>
      </c>
      <c r="DN844" s="9"/>
      <c r="DO844" s="10"/>
      <c r="DP844" s="11"/>
      <c r="DQ844" s="6">
        <f>SUMIF(DR$284:DR$314,$D844,DT$284:DT$314)</f>
        <v>0</v>
      </c>
      <c r="DR844" s="9"/>
      <c r="DS844" s="10"/>
      <c r="DT844" s="11"/>
      <c r="DU844" s="6">
        <f>SUMIF(DV$284:DV$314,$D844,DX$284:DX$314)</f>
        <v>0</v>
      </c>
      <c r="DV844" s="9"/>
      <c r="DW844" s="10"/>
      <c r="DX844" s="11"/>
      <c r="DY844" s="6">
        <f>SUMIF(DZ$284:DZ$314,$D844,EB$284:EB$314)</f>
        <v>0</v>
      </c>
      <c r="DZ844" s="9"/>
      <c r="EA844" s="10"/>
      <c r="EB844" s="11"/>
      <c r="EC844" s="6">
        <f>SUMIF(ED$284:ED$314,$D844,EF$284:EF$314)</f>
        <v>0</v>
      </c>
      <c r="ED844" s="9"/>
      <c r="EE844" s="10"/>
      <c r="EF844" s="11"/>
      <c r="EG844" s="6">
        <f>SUMIF(EH$284:EH$314,$D844,EJ$284:EJ$314)</f>
        <v>0</v>
      </c>
      <c r="EH844" s="9"/>
      <c r="EI844" s="10"/>
      <c r="EJ844" s="11"/>
      <c r="EK844" s="6">
        <f>SUMIF(EL$284:EL$314,$D844,EN$284:EN$314)</f>
        <v>0</v>
      </c>
      <c r="EL844" s="9"/>
      <c r="EM844" s="10"/>
      <c r="EN844" s="11"/>
      <c r="EO844" s="6">
        <f>SUMIF(EP$284:EP$314,$D844,ER$284:ER$314)</f>
        <v>0</v>
      </c>
      <c r="EP844" s="9"/>
      <c r="EQ844" s="10"/>
      <c r="ER844" s="11"/>
      <c r="ES844" s="6">
        <f>SUMIF(ET$284:ET$314,$D844,EV$284:EV$314)</f>
        <v>0</v>
      </c>
      <c r="ET844" s="9"/>
      <c r="EU844" s="10"/>
      <c r="EV844" s="11"/>
      <c r="EW844" s="6">
        <f>SUMIF(EX$284:EX$314,$D844,EZ$284:EZ$314)</f>
        <v>0</v>
      </c>
      <c r="EX844" s="9"/>
      <c r="EY844" s="10"/>
      <c r="EZ844" s="11"/>
      <c r="FA844" s="6">
        <f>SUMIF(FB$284:FB$314,$D844,FD$284:FD$314)</f>
        <v>0</v>
      </c>
      <c r="FB844" s="9"/>
      <c r="FC844" s="10"/>
      <c r="FD844" s="11"/>
      <c r="FE844" s="6">
        <f>SUMIF(FF$284:FF$314,$D844,FH$284:FH$314)</f>
        <v>0</v>
      </c>
      <c r="FF844" s="9"/>
      <c r="FG844" s="10"/>
      <c r="FH844" s="11"/>
      <c r="FI844" s="6">
        <f>SUMIF(FJ$284:FJ$314,$D844,FL$284:FL$314)</f>
        <v>0</v>
      </c>
      <c r="FJ844" s="9"/>
      <c r="FK844" s="10"/>
      <c r="FL844" s="11"/>
      <c r="FM844" s="6">
        <f>SUMIF(FN$284:FN$314,$D844,FP$284:FP$314)</f>
        <v>0</v>
      </c>
      <c r="FN844" s="9"/>
      <c r="FO844" s="10"/>
      <c r="FP844" s="11"/>
      <c r="FQ844" s="6">
        <f>SUMIF(FR$284:FR$314,$D844,FT$284:FT$314)</f>
        <v>0</v>
      </c>
      <c r="FR844" s="9"/>
      <c r="FS844" s="10"/>
      <c r="FT844" s="11"/>
      <c r="FU844" s="6">
        <f>SUMIF(FV$284:FV$314,$D844,FX$284:FX$314)</f>
        <v>0</v>
      </c>
      <c r="FV844" s="9"/>
      <c r="FW844" s="10"/>
      <c r="FX844" s="11"/>
      <c r="FY844" s="6">
        <f>SUMIF(FZ$284:FZ$314,$D844,GB$284:GB$314)</f>
        <v>0</v>
      </c>
      <c r="FZ844" s="9"/>
      <c r="GA844" s="10"/>
      <c r="GB844" s="11"/>
      <c r="GC844" s="6">
        <f>SUMIF(GD$284:GD$314,$D844,GF$284:GF$314)</f>
        <v>0</v>
      </c>
      <c r="GD844" s="9"/>
      <c r="GE844" s="10"/>
      <c r="GF844" s="11"/>
      <c r="GG844" s="6">
        <f>SUMIF(GH$284:GH$314,$D844,GJ$284:GJ$314)</f>
        <v>0</v>
      </c>
      <c r="GH844" s="9"/>
      <c r="GI844" s="10"/>
      <c r="GJ844" s="11"/>
      <c r="GK844" s="6">
        <f>SUMIF(GL$284:GL$314,$D844,GN$284:GN$314)</f>
        <v>0</v>
      </c>
      <c r="GL844" s="9"/>
      <c r="GM844" s="10"/>
      <c r="GN844" s="11"/>
      <c r="GO844" s="6">
        <f>SUMIF(GP$284:GP$314,$D844,GR$284:GR$314)</f>
        <v>0</v>
      </c>
      <c r="GP844" s="9"/>
      <c r="GQ844" s="10"/>
      <c r="GR844" s="11"/>
      <c r="GS844" s="6">
        <f>SUMIF(GT$284:GT$314,$D844,GV$284:GV$314)</f>
        <v>0</v>
      </c>
      <c r="GT844" s="9"/>
      <c r="GU844" s="10"/>
      <c r="GV844" s="20"/>
      <c r="GW844" s="19">
        <f t="shared" si="18"/>
        <v>0</v>
      </c>
      <c r="GX844" s="472"/>
      <c r="GY844" s="473"/>
    </row>
    <row r="845" spans="1:207" ht="30.75" customHeight="1">
      <c r="A845" s="210" t="s">
        <v>85</v>
      </c>
      <c r="B845" s="496"/>
      <c r="C845" s="177" t="s">
        <v>391</v>
      </c>
      <c r="D845" s="194" t="s">
        <v>392</v>
      </c>
      <c r="E845" s="206">
        <f>SUMIF(F$315:F$345,$D845,H$315:H$345)</f>
        <v>0</v>
      </c>
      <c r="F845" s="9"/>
      <c r="G845" s="10"/>
      <c r="H845" s="11"/>
      <c r="I845" s="6">
        <f>SUMIF(J$315:J$345,$D845,L$315:L$345)</f>
        <v>0</v>
      </c>
      <c r="J845" s="9"/>
      <c r="K845" s="10"/>
      <c r="L845" s="11"/>
      <c r="M845" s="6">
        <f>SUMIF(N$315:N$345,$D845,P$315:P$345)</f>
        <v>0</v>
      </c>
      <c r="N845" s="9"/>
      <c r="O845" s="10"/>
      <c r="P845" s="11"/>
      <c r="Q845" s="6">
        <f>SUMIF(R$315:R$345,$D845,T$315:T$345)</f>
        <v>0</v>
      </c>
      <c r="R845" s="9"/>
      <c r="S845" s="10"/>
      <c r="T845" s="11"/>
      <c r="U845" s="6">
        <f>SUMIF(V$315:V$345,$D845,X$315:X$345)</f>
        <v>0</v>
      </c>
      <c r="V845" s="9"/>
      <c r="W845" s="10"/>
      <c r="X845" s="11"/>
      <c r="Y845" s="6">
        <f>SUMIF(Z$315:Z$345,$D845,AB$315:AB$345)</f>
        <v>0</v>
      </c>
      <c r="Z845" s="9"/>
      <c r="AA845" s="10"/>
      <c r="AB845" s="11"/>
      <c r="AC845" s="6">
        <f>SUMIF(AD$315:AD$345,$D845,AF$315:AF$345)</f>
        <v>0</v>
      </c>
      <c r="AD845" s="9"/>
      <c r="AE845" s="10"/>
      <c r="AF845" s="11"/>
      <c r="AG845" s="6">
        <f>SUMIF(AH$315:AH$345,$D845,AJ$315:AJ$345)</f>
        <v>0</v>
      </c>
      <c r="AH845" s="9"/>
      <c r="AI845" s="10"/>
      <c r="AJ845" s="11"/>
      <c r="AK845" s="6">
        <f>SUMIF(AL$315:AL$345,$D845,AN$315:AN$345)</f>
        <v>0</v>
      </c>
      <c r="AL845" s="9"/>
      <c r="AM845" s="10"/>
      <c r="AN845" s="11"/>
      <c r="AO845" s="6">
        <f>SUMIF(AP$315:AP$345,$D845,AR$315:AR$345)</f>
        <v>0</v>
      </c>
      <c r="AP845" s="9"/>
      <c r="AQ845" s="10"/>
      <c r="AR845" s="11"/>
      <c r="AS845" s="6">
        <f>SUMIF(AT$315:AT$345,$D845,AV$315:AV$345)</f>
        <v>0</v>
      </c>
      <c r="AT845" s="9"/>
      <c r="AU845" s="10"/>
      <c r="AV845" s="11"/>
      <c r="AW845" s="6">
        <f>SUMIF(AX$315:AX$345,$D845,AZ$315:AZ$345)</f>
        <v>0</v>
      </c>
      <c r="AX845" s="9"/>
      <c r="AY845" s="10"/>
      <c r="AZ845" s="11"/>
      <c r="BA845" s="6">
        <f>SUMIF(BB$315:BB$345,$D845,BD$315:BD$345)</f>
        <v>0</v>
      </c>
      <c r="BB845" s="9"/>
      <c r="BC845" s="10"/>
      <c r="BD845" s="11"/>
      <c r="BE845" s="6">
        <f>SUMIF(BF$315:BF$345,$D845,BH$315:BH$345)</f>
        <v>0</v>
      </c>
      <c r="BF845" s="9"/>
      <c r="BG845" s="10"/>
      <c r="BH845" s="11"/>
      <c r="BI845" s="6">
        <f>SUMIF(BJ$315:BJ$345,$D845,BL$315:BL$345)</f>
        <v>0</v>
      </c>
      <c r="BJ845" s="9"/>
      <c r="BK845" s="10"/>
      <c r="BL845" s="11"/>
      <c r="BM845" s="6">
        <f>SUMIF(BN$315:BN$345,$D845,BP$315:BP$345)</f>
        <v>0</v>
      </c>
      <c r="BN845" s="9"/>
      <c r="BO845" s="10"/>
      <c r="BP845" s="11"/>
      <c r="BQ845" s="6">
        <f>SUMIF(BR$315:BR$345,$D845,BT$315:BT$345)</f>
        <v>0</v>
      </c>
      <c r="BR845" s="9"/>
      <c r="BS845" s="10"/>
      <c r="BT845" s="11"/>
      <c r="BU845" s="6">
        <f>SUMIF(BV$315:BV$345,$D845,BX$315:BX$345)</f>
        <v>0</v>
      </c>
      <c r="BV845" s="9"/>
      <c r="BW845" s="10"/>
      <c r="BX845" s="11"/>
      <c r="BY845" s="6">
        <f>SUMIF(BZ$315:BZ$345,$D845,CB$315:CB$345)</f>
        <v>0</v>
      </c>
      <c r="BZ845" s="9"/>
      <c r="CA845" s="10"/>
      <c r="CB845" s="11"/>
      <c r="CC845" s="6">
        <f>SUMIF(CD$315:CD$345,$D845,CF$315:CF$345)</f>
        <v>0</v>
      </c>
      <c r="CD845" s="9"/>
      <c r="CE845" s="10"/>
      <c r="CF845" s="11"/>
      <c r="CG845" s="6">
        <f>SUMIF(CH$315:CH$345,$D845,CJ$315:CJ$345)</f>
        <v>0</v>
      </c>
      <c r="CH845" s="9"/>
      <c r="CI845" s="10"/>
      <c r="CJ845" s="11"/>
      <c r="CK845" s="6">
        <f>SUMIF(CL$315:CL$345,$D845,CN$315:CN$345)</f>
        <v>0</v>
      </c>
      <c r="CL845" s="9"/>
      <c r="CM845" s="10"/>
      <c r="CN845" s="11"/>
      <c r="CO845" s="6">
        <f>SUMIF(CP$315:CP$345,$D845,CR$315:CR$345)</f>
        <v>0</v>
      </c>
      <c r="CP845" s="9"/>
      <c r="CQ845" s="10"/>
      <c r="CR845" s="11"/>
      <c r="CS845" s="6">
        <f>SUMIF(CT$315:CT$345,$D845,CV$315:CV$345)</f>
        <v>0</v>
      </c>
      <c r="CT845" s="9"/>
      <c r="CU845" s="10"/>
      <c r="CV845" s="11"/>
      <c r="CW845" s="6">
        <f>SUMIF(CX$315:CX$345,$D845,CZ$315:CZ$345)</f>
        <v>0</v>
      </c>
      <c r="CX845" s="9"/>
      <c r="CY845" s="10"/>
      <c r="CZ845" s="11"/>
      <c r="DA845" s="6">
        <f>SUMIF(DB$315:DB$345,$D845,DD$315:DD$345)</f>
        <v>0</v>
      </c>
      <c r="DB845" s="9"/>
      <c r="DC845" s="10"/>
      <c r="DD845" s="11"/>
      <c r="DE845" s="6">
        <f>SUMIF(DF$315:DF$345,$D845,DH$315:DH$345)</f>
        <v>0</v>
      </c>
      <c r="DF845" s="9"/>
      <c r="DG845" s="10"/>
      <c r="DH845" s="11"/>
      <c r="DI845" s="6">
        <f>SUMIF(DJ$315:DJ$345,$D845,DL$315:DL$345)</f>
        <v>0</v>
      </c>
      <c r="DJ845" s="9"/>
      <c r="DK845" s="10"/>
      <c r="DL845" s="11"/>
      <c r="DM845" s="6">
        <f>SUMIF(DN$315:DN$345,$D845,DP$315:DP$345)</f>
        <v>0</v>
      </c>
      <c r="DN845" s="9"/>
      <c r="DO845" s="10"/>
      <c r="DP845" s="11"/>
      <c r="DQ845" s="6">
        <f>SUMIF(DR$315:DR$345,$D845,DT$315:DT$345)</f>
        <v>0</v>
      </c>
      <c r="DR845" s="9"/>
      <c r="DS845" s="10"/>
      <c r="DT845" s="11"/>
      <c r="DU845" s="6">
        <f>SUMIF(DV$315:DV$345,$D845,DX$315:DX$345)</f>
        <v>0</v>
      </c>
      <c r="DV845" s="9"/>
      <c r="DW845" s="10"/>
      <c r="DX845" s="11"/>
      <c r="DY845" s="6">
        <f>SUMIF(DZ$315:DZ$345,$D845,EB$315:EB$345)</f>
        <v>0</v>
      </c>
      <c r="DZ845" s="9"/>
      <c r="EA845" s="10"/>
      <c r="EB845" s="11"/>
      <c r="EC845" s="6">
        <f>SUMIF(ED$315:ED$345,$D845,EF$315:EF$345)</f>
        <v>0</v>
      </c>
      <c r="ED845" s="9"/>
      <c r="EE845" s="10"/>
      <c r="EF845" s="11"/>
      <c r="EG845" s="6">
        <f>SUMIF(EH$315:EH$345,$D845,EJ$315:EJ$345)</f>
        <v>0</v>
      </c>
      <c r="EH845" s="9"/>
      <c r="EI845" s="10"/>
      <c r="EJ845" s="11"/>
      <c r="EK845" s="6">
        <f>SUMIF(EL$315:EL$345,$D845,EN$315:EN$345)</f>
        <v>0</v>
      </c>
      <c r="EL845" s="9"/>
      <c r="EM845" s="10"/>
      <c r="EN845" s="11"/>
      <c r="EO845" s="6">
        <f>SUMIF(EP$315:EP$345,$D845,ER$315:ER$345)</f>
        <v>0</v>
      </c>
      <c r="EP845" s="9"/>
      <c r="EQ845" s="10"/>
      <c r="ER845" s="11"/>
      <c r="ES845" s="6">
        <f>SUMIF(ET$315:ET$345,$D845,EV$315:EV$345)</f>
        <v>0</v>
      </c>
      <c r="ET845" s="9"/>
      <c r="EU845" s="10"/>
      <c r="EV845" s="11"/>
      <c r="EW845" s="6">
        <f>SUMIF(EX$315:EX$345,$D845,EZ$315:EZ$345)</f>
        <v>0</v>
      </c>
      <c r="EX845" s="9"/>
      <c r="EY845" s="10"/>
      <c r="EZ845" s="11"/>
      <c r="FA845" s="6">
        <f>SUMIF(FB$315:FB$345,$D845,FD$315:FD$345)</f>
        <v>0</v>
      </c>
      <c r="FB845" s="9"/>
      <c r="FC845" s="10"/>
      <c r="FD845" s="11"/>
      <c r="FE845" s="6">
        <f>SUMIF(FF$315:FF$345,$D845,FH$315:FH$345)</f>
        <v>0</v>
      </c>
      <c r="FF845" s="9"/>
      <c r="FG845" s="10"/>
      <c r="FH845" s="11"/>
      <c r="FI845" s="6">
        <f>SUMIF(FJ$315:FJ$345,$D845,FL$315:FL$345)</f>
        <v>0</v>
      </c>
      <c r="FJ845" s="9"/>
      <c r="FK845" s="10"/>
      <c r="FL845" s="11"/>
      <c r="FM845" s="6">
        <f>SUMIF(FN$315:FN$345,$D845,FP$315:FP$345)</f>
        <v>0</v>
      </c>
      <c r="FN845" s="9"/>
      <c r="FO845" s="10"/>
      <c r="FP845" s="11"/>
      <c r="FQ845" s="6">
        <f>SUMIF(FR$315:FR$345,$D845,FT$315:FT$345)</f>
        <v>0</v>
      </c>
      <c r="FR845" s="9"/>
      <c r="FS845" s="10"/>
      <c r="FT845" s="11"/>
      <c r="FU845" s="6">
        <f>SUMIF(FV$315:FV$345,$D845,FX$315:FX$345)</f>
        <v>0</v>
      </c>
      <c r="FV845" s="9"/>
      <c r="FW845" s="10"/>
      <c r="FX845" s="11"/>
      <c r="FY845" s="6">
        <f>SUMIF(FZ$315:FZ$345,$D845,GB$315:GB$345)</f>
        <v>0</v>
      </c>
      <c r="FZ845" s="9"/>
      <c r="GA845" s="10"/>
      <c r="GB845" s="11"/>
      <c r="GC845" s="6">
        <f>SUMIF(GD$315:GD$345,$D845,GF$315:GF$345)</f>
        <v>0</v>
      </c>
      <c r="GD845" s="9"/>
      <c r="GE845" s="10"/>
      <c r="GF845" s="11"/>
      <c r="GG845" s="6">
        <f>SUMIF(GH$315:GH$345,$D845,GJ$315:GJ$345)</f>
        <v>0</v>
      </c>
      <c r="GH845" s="9"/>
      <c r="GI845" s="10"/>
      <c r="GJ845" s="11"/>
      <c r="GK845" s="6">
        <f>SUMIF(GL$315:GL$345,$D845,GN$315:GN$345)</f>
        <v>0</v>
      </c>
      <c r="GL845" s="9"/>
      <c r="GM845" s="10"/>
      <c r="GN845" s="11"/>
      <c r="GO845" s="6">
        <f>SUMIF(GP$315:GP$345,$D845,GR$315:GR$345)</f>
        <v>0</v>
      </c>
      <c r="GP845" s="9"/>
      <c r="GQ845" s="10"/>
      <c r="GR845" s="11"/>
      <c r="GS845" s="6">
        <f>SUMIF(GT$315:GT$345,$D845,GV$315:GV$345)</f>
        <v>0</v>
      </c>
      <c r="GT845" s="9"/>
      <c r="GU845" s="10"/>
      <c r="GV845" s="20"/>
      <c r="GW845" s="19">
        <f t="shared" si="18"/>
        <v>0</v>
      </c>
      <c r="GX845" s="472"/>
      <c r="GY845" s="473"/>
    </row>
    <row r="846" spans="1:207" ht="30.75" customHeight="1" thickBot="1">
      <c r="A846" s="212" t="s">
        <v>86</v>
      </c>
      <c r="B846" s="497"/>
      <c r="C846" s="177" t="s">
        <v>391</v>
      </c>
      <c r="D846" s="194" t="s">
        <v>392</v>
      </c>
      <c r="E846" s="206">
        <f>SUMIF(F$346:F$376,$D846,H$346:H$376)</f>
        <v>0</v>
      </c>
      <c r="F846" s="9"/>
      <c r="G846" s="10"/>
      <c r="H846" s="11"/>
      <c r="I846" s="6">
        <f>SUMIF(J$346:J$376,$D846,L$346:L$376)</f>
        <v>0</v>
      </c>
      <c r="J846" s="9"/>
      <c r="K846" s="10"/>
      <c r="L846" s="11"/>
      <c r="M846" s="6">
        <f>SUMIF(N$346:N$376,$D846,P$346:P$376)</f>
        <v>0</v>
      </c>
      <c r="N846" s="9"/>
      <c r="O846" s="10"/>
      <c r="P846" s="11"/>
      <c r="Q846" s="6">
        <f>SUMIF(R$346:R$376,$D846,T$346:T$376)</f>
        <v>0</v>
      </c>
      <c r="R846" s="9"/>
      <c r="S846" s="10"/>
      <c r="T846" s="11"/>
      <c r="U846" s="6">
        <f>SUMIF(V$346:V$376,$D846,X$346:X$376)</f>
        <v>0</v>
      </c>
      <c r="V846" s="9"/>
      <c r="W846" s="10"/>
      <c r="X846" s="11"/>
      <c r="Y846" s="6">
        <f>SUMIF(Z$346:Z$376,$D846,AB$346:AB$376)</f>
        <v>0</v>
      </c>
      <c r="Z846" s="9"/>
      <c r="AA846" s="10"/>
      <c r="AB846" s="11"/>
      <c r="AC846" s="6">
        <f>SUMIF(AD$346:AD$376,$D846,AF$346:AF$376)</f>
        <v>0</v>
      </c>
      <c r="AD846" s="9"/>
      <c r="AE846" s="10"/>
      <c r="AF846" s="11"/>
      <c r="AG846" s="6">
        <f>SUMIF(AH$346:AH$376,$D846,AJ$346:AJ$376)</f>
        <v>0</v>
      </c>
      <c r="AH846" s="9"/>
      <c r="AI846" s="10"/>
      <c r="AJ846" s="11"/>
      <c r="AK846" s="6">
        <f>SUMIF(AL$346:AL$376,$D846,AN$346:AN$376)</f>
        <v>0</v>
      </c>
      <c r="AL846" s="9"/>
      <c r="AM846" s="10"/>
      <c r="AN846" s="11"/>
      <c r="AO846" s="6">
        <f>SUMIF(AP$346:AP$376,$D846,AR$346:AR$376)</f>
        <v>0</v>
      </c>
      <c r="AP846" s="9"/>
      <c r="AQ846" s="10"/>
      <c r="AR846" s="11"/>
      <c r="AS846" s="6">
        <f>SUMIF(AT$346:AT$376,$D846,AV$346:AV$376)</f>
        <v>0</v>
      </c>
      <c r="AT846" s="9"/>
      <c r="AU846" s="10"/>
      <c r="AV846" s="11"/>
      <c r="AW846" s="6">
        <f>SUMIF(AX$346:AX$376,$D846,AZ$346:AZ$376)</f>
        <v>0</v>
      </c>
      <c r="AX846" s="9"/>
      <c r="AY846" s="10"/>
      <c r="AZ846" s="11"/>
      <c r="BA846" s="6">
        <f>SUMIF(BB$346:BB$376,$D846,BD$346:BD$376)</f>
        <v>0</v>
      </c>
      <c r="BB846" s="9"/>
      <c r="BC846" s="10"/>
      <c r="BD846" s="11"/>
      <c r="BE846" s="6">
        <f>SUMIF(BF$346:BF$376,$D846,BH$346:BH$376)</f>
        <v>0</v>
      </c>
      <c r="BF846" s="9"/>
      <c r="BG846" s="10"/>
      <c r="BH846" s="11"/>
      <c r="BI846" s="6">
        <f>SUMIF(BJ$346:BJ$376,$D846,BL$346:BL$376)</f>
        <v>0</v>
      </c>
      <c r="BJ846" s="9"/>
      <c r="BK846" s="10"/>
      <c r="BL846" s="11"/>
      <c r="BM846" s="6">
        <f>SUMIF(BN$346:BN$376,$D846,BP$346:BP$376)</f>
        <v>0</v>
      </c>
      <c r="BN846" s="9"/>
      <c r="BO846" s="10"/>
      <c r="BP846" s="11"/>
      <c r="BQ846" s="6">
        <f>SUMIF(BR$346:BR$376,$D846,BT$346:BT$376)</f>
        <v>0</v>
      </c>
      <c r="BR846" s="9"/>
      <c r="BS846" s="10"/>
      <c r="BT846" s="11"/>
      <c r="BU846" s="6">
        <f>SUMIF(BV$346:BV$376,$D846,BX$346:BX$376)</f>
        <v>0</v>
      </c>
      <c r="BV846" s="9"/>
      <c r="BW846" s="10"/>
      <c r="BX846" s="11"/>
      <c r="BY846" s="6">
        <f>SUMIF(BZ$346:BZ$376,$D846,CB$346:CB$376)</f>
        <v>0</v>
      </c>
      <c r="BZ846" s="9"/>
      <c r="CA846" s="10"/>
      <c r="CB846" s="11"/>
      <c r="CC846" s="6">
        <f>SUMIF(CD$346:CD$376,$D846,CF$346:CF$376)</f>
        <v>0</v>
      </c>
      <c r="CD846" s="9"/>
      <c r="CE846" s="10"/>
      <c r="CF846" s="11"/>
      <c r="CG846" s="6">
        <f>SUMIF(CH$346:CH$376,$D846,CJ$346:CJ$376)</f>
        <v>0</v>
      </c>
      <c r="CH846" s="9"/>
      <c r="CI846" s="10"/>
      <c r="CJ846" s="11"/>
      <c r="CK846" s="6">
        <f>SUMIF(CL$346:CL$376,$D846,CN$346:CN$376)</f>
        <v>0</v>
      </c>
      <c r="CL846" s="9"/>
      <c r="CM846" s="10"/>
      <c r="CN846" s="11"/>
      <c r="CO846" s="6">
        <f>SUMIF(CP$346:CP$376,$D846,CR$346:CR$376)</f>
        <v>0</v>
      </c>
      <c r="CP846" s="9"/>
      <c r="CQ846" s="10"/>
      <c r="CR846" s="11"/>
      <c r="CS846" s="6">
        <f>SUMIF(CT$346:CT$376,$D846,CV$346:CV$376)</f>
        <v>0</v>
      </c>
      <c r="CT846" s="9"/>
      <c r="CU846" s="10"/>
      <c r="CV846" s="11"/>
      <c r="CW846" s="6">
        <f>SUMIF(CX$346:CX$376,$D846,CZ$346:CZ$376)</f>
        <v>0</v>
      </c>
      <c r="CX846" s="9"/>
      <c r="CY846" s="10"/>
      <c r="CZ846" s="11"/>
      <c r="DA846" s="6">
        <f>SUMIF(DB$346:DB$376,$D846,DD$346:DD$376)</f>
        <v>0</v>
      </c>
      <c r="DB846" s="9"/>
      <c r="DC846" s="10"/>
      <c r="DD846" s="11"/>
      <c r="DE846" s="6">
        <f>SUMIF(DF$346:DF$376,$D846,DH$346:DH$376)</f>
        <v>0</v>
      </c>
      <c r="DF846" s="9"/>
      <c r="DG846" s="10"/>
      <c r="DH846" s="11"/>
      <c r="DI846" s="6">
        <f>SUMIF(DJ$346:DJ$376,$D846,DL$346:DL$376)</f>
        <v>0</v>
      </c>
      <c r="DJ846" s="9"/>
      <c r="DK846" s="10"/>
      <c r="DL846" s="11"/>
      <c r="DM846" s="6">
        <f>SUMIF(DN$346:DN$376,$D846,DP$346:DP$376)</f>
        <v>0</v>
      </c>
      <c r="DN846" s="9"/>
      <c r="DO846" s="10"/>
      <c r="DP846" s="11"/>
      <c r="DQ846" s="6">
        <f>SUMIF(DR$346:DR$376,$D846,DT$346:DT$376)</f>
        <v>0</v>
      </c>
      <c r="DR846" s="9"/>
      <c r="DS846" s="10"/>
      <c r="DT846" s="11"/>
      <c r="DU846" s="6">
        <f>SUMIF(DV$346:DV$376,$D846,DX$346:DX$376)</f>
        <v>0</v>
      </c>
      <c r="DV846" s="9"/>
      <c r="DW846" s="10"/>
      <c r="DX846" s="11"/>
      <c r="DY846" s="6">
        <f>SUMIF(DZ$346:DZ$376,$D846,EB$346:EB$376)</f>
        <v>0</v>
      </c>
      <c r="DZ846" s="9"/>
      <c r="EA846" s="10"/>
      <c r="EB846" s="11"/>
      <c r="EC846" s="6">
        <f>SUMIF(ED$346:ED$376,$D846,EF$346:EF$376)</f>
        <v>0</v>
      </c>
      <c r="ED846" s="9"/>
      <c r="EE846" s="10"/>
      <c r="EF846" s="11"/>
      <c r="EG846" s="6">
        <f>SUMIF(EH$346:EH$376,$D846,EJ$346:EJ$376)</f>
        <v>0</v>
      </c>
      <c r="EH846" s="9"/>
      <c r="EI846" s="10"/>
      <c r="EJ846" s="11"/>
      <c r="EK846" s="6">
        <f>SUMIF(EL$346:EL$376,$D846,EN$346:EN$376)</f>
        <v>0</v>
      </c>
      <c r="EL846" s="9"/>
      <c r="EM846" s="10"/>
      <c r="EN846" s="11"/>
      <c r="EO846" s="6">
        <f>SUMIF(EP$346:EP$376,$D846,ER$346:ER$376)</f>
        <v>0</v>
      </c>
      <c r="EP846" s="9"/>
      <c r="EQ846" s="10"/>
      <c r="ER846" s="11"/>
      <c r="ES846" s="6">
        <f>SUMIF(ET$346:ET$376,$D846,EV$346:EV$376)</f>
        <v>0</v>
      </c>
      <c r="ET846" s="9"/>
      <c r="EU846" s="10"/>
      <c r="EV846" s="11"/>
      <c r="EW846" s="6">
        <f>SUMIF(EX$346:EX$376,$D846,EZ$346:EZ$376)</f>
        <v>0</v>
      </c>
      <c r="EX846" s="9"/>
      <c r="EY846" s="10"/>
      <c r="EZ846" s="11"/>
      <c r="FA846" s="6">
        <f>SUMIF(FB$346:FB$376,$D846,FD$346:FD$376)</f>
        <v>0</v>
      </c>
      <c r="FB846" s="9"/>
      <c r="FC846" s="10"/>
      <c r="FD846" s="11"/>
      <c r="FE846" s="6">
        <f>SUMIF(FF$346:FF$376,$D846,FH$346:FH$376)</f>
        <v>0</v>
      </c>
      <c r="FF846" s="9"/>
      <c r="FG846" s="10"/>
      <c r="FH846" s="11"/>
      <c r="FI846" s="6">
        <f>SUMIF(FJ$346:FJ$376,$D846,FL$346:FL$376)</f>
        <v>0</v>
      </c>
      <c r="FJ846" s="9"/>
      <c r="FK846" s="10"/>
      <c r="FL846" s="11"/>
      <c r="FM846" s="6">
        <f>SUMIF(FN$346:FN$376,$D846,FP$346:FP$376)</f>
        <v>0</v>
      </c>
      <c r="FN846" s="9"/>
      <c r="FO846" s="10"/>
      <c r="FP846" s="11"/>
      <c r="FQ846" s="6">
        <f>SUMIF(FR$346:FR$376,$D846,FT$346:FT$376)</f>
        <v>0</v>
      </c>
      <c r="FR846" s="9"/>
      <c r="FS846" s="10"/>
      <c r="FT846" s="11"/>
      <c r="FU846" s="6">
        <f>SUMIF(FV$346:FV$376,$D846,FX$346:FX$376)</f>
        <v>0</v>
      </c>
      <c r="FV846" s="9"/>
      <c r="FW846" s="10"/>
      <c r="FX846" s="11"/>
      <c r="FY846" s="6">
        <f>SUMIF(FZ$346:FZ$376,$D846,GB$346:GB$376)</f>
        <v>0</v>
      </c>
      <c r="FZ846" s="9"/>
      <c r="GA846" s="10"/>
      <c r="GB846" s="11"/>
      <c r="GC846" s="6">
        <f>SUMIF(GD$346:GD$376,$D846,GF$346:GF$376)</f>
        <v>0</v>
      </c>
      <c r="GD846" s="9"/>
      <c r="GE846" s="10"/>
      <c r="GF846" s="11"/>
      <c r="GG846" s="6">
        <f>SUMIF(GH$346:GH$376,$D846,GJ$346:GJ$376)</f>
        <v>0</v>
      </c>
      <c r="GH846" s="9"/>
      <c r="GI846" s="10"/>
      <c r="GJ846" s="11"/>
      <c r="GK846" s="6">
        <f>SUMIF(GL$346:GL$376,$D846,GN$346:GN$376)</f>
        <v>0</v>
      </c>
      <c r="GL846" s="9"/>
      <c r="GM846" s="10"/>
      <c r="GN846" s="11"/>
      <c r="GO846" s="6">
        <f>SUMIF(GP$346:GP$376,$D846,GR$346:GR$376)</f>
        <v>0</v>
      </c>
      <c r="GP846" s="9"/>
      <c r="GQ846" s="10"/>
      <c r="GR846" s="11"/>
      <c r="GS846" s="6">
        <f>SUMIF(GT$346:GT$376,$D846,GV$346:GV$376)</f>
        <v>0</v>
      </c>
      <c r="GT846" s="9"/>
      <c r="GU846" s="10"/>
      <c r="GV846" s="20"/>
      <c r="GW846" s="19">
        <f t="shared" si="18"/>
        <v>0</v>
      </c>
      <c r="GX846" s="472"/>
      <c r="GY846" s="473"/>
    </row>
    <row r="847" spans="1:207" ht="30.75" customHeight="1">
      <c r="A847" s="208" t="s">
        <v>75</v>
      </c>
      <c r="B847" s="469">
        <v>38</v>
      </c>
      <c r="C847" s="449" t="s">
        <v>545</v>
      </c>
      <c r="D847" s="445" t="s">
        <v>492</v>
      </c>
      <c r="E847" s="206">
        <f>SUMIF(F$5:F$35,$D847,H$5:H$35)</f>
        <v>0</v>
      </c>
      <c r="F847" s="9"/>
      <c r="G847" s="10"/>
      <c r="H847" s="11"/>
      <c r="I847" s="6">
        <f>SUMIF(J$5:J$35,$D847,L$5:L$35)</f>
        <v>0</v>
      </c>
      <c r="J847" s="9"/>
      <c r="K847" s="10"/>
      <c r="L847" s="11"/>
      <c r="M847" s="6">
        <f>SUMIF(N$5:N$35,$D847,P$5:P$35)</f>
        <v>0</v>
      </c>
      <c r="N847" s="9"/>
      <c r="O847" s="10"/>
      <c r="P847" s="11"/>
      <c r="Q847" s="6">
        <f>SUMIF(R$5:R$35,$D847,T$5:T$35)</f>
        <v>0</v>
      </c>
      <c r="R847" s="9"/>
      <c r="S847" s="10"/>
      <c r="T847" s="11"/>
      <c r="U847" s="6">
        <f>SUMIF(V$5:V$35,$D847,X$5:X$35)</f>
        <v>0</v>
      </c>
      <c r="V847" s="9"/>
      <c r="W847" s="10"/>
      <c r="X847" s="11"/>
      <c r="Y847" s="6">
        <f>SUMIF(Z$5:Z$35,$D847,AB$5:AB$35)</f>
        <v>0</v>
      </c>
      <c r="Z847" s="9"/>
      <c r="AA847" s="10"/>
      <c r="AB847" s="11"/>
      <c r="AC847" s="6">
        <f>SUMIF(AD$5:AD$35,$D847,AF$5:AF$35)</f>
        <v>0</v>
      </c>
      <c r="AD847" s="9"/>
      <c r="AE847" s="10"/>
      <c r="AF847" s="11"/>
      <c r="AG847" s="6">
        <f>SUMIF(AH$5:AH$35,$D847,AJ$5:AJ$35)</f>
        <v>0</v>
      </c>
      <c r="AH847" s="9"/>
      <c r="AI847" s="10"/>
      <c r="AJ847" s="11"/>
      <c r="AK847" s="6">
        <f>SUMIF(AL$5:AL$35,$D847,AN$5:AN$35)</f>
        <v>0</v>
      </c>
      <c r="AL847" s="9"/>
      <c r="AM847" s="10"/>
      <c r="AN847" s="11"/>
      <c r="AO847" s="6">
        <f>SUMIF(AP$5:AP$35,$D847,AR$5:AR$35)</f>
        <v>0</v>
      </c>
      <c r="AP847" s="9"/>
      <c r="AQ847" s="10"/>
      <c r="AR847" s="11"/>
      <c r="AS847" s="6">
        <f>SUMIF(AT$5:AT$35,$D847,AV$5:AV$35)</f>
        <v>0</v>
      </c>
      <c r="AT847" s="9"/>
      <c r="AU847" s="10"/>
      <c r="AV847" s="11"/>
      <c r="AW847" s="6">
        <f>SUMIF(AX$5:AX$35,$D847,AZ$5:AZ$35)</f>
        <v>0</v>
      </c>
      <c r="AX847" s="9"/>
      <c r="AY847" s="10"/>
      <c r="AZ847" s="11"/>
      <c r="BA847" s="6">
        <f>SUMIF(BB$5:BB$35,$D847,BD$5:BD$35)</f>
        <v>0</v>
      </c>
      <c r="BB847" s="9"/>
      <c r="BC847" s="10"/>
      <c r="BD847" s="11"/>
      <c r="BE847" s="6">
        <f>SUMIF(BF$5:BF$35,$D847,BH$5:BH$35)</f>
        <v>0</v>
      </c>
      <c r="BF847" s="9"/>
      <c r="BG847" s="10"/>
      <c r="BH847" s="11"/>
      <c r="BI847" s="6">
        <f>SUMIF(BJ$5:BJ$35,$D847,BL$5:BL$35)</f>
        <v>0</v>
      </c>
      <c r="BJ847" s="9"/>
      <c r="BK847" s="10"/>
      <c r="BL847" s="11"/>
      <c r="BM847" s="6">
        <f>SUMIF(BN$5:BN$35,$D847,BP$5:BP$35)</f>
        <v>0</v>
      </c>
      <c r="BN847" s="9"/>
      <c r="BO847" s="10"/>
      <c r="BP847" s="11"/>
      <c r="BQ847" s="6">
        <f>SUMIF(BR$5:BR$35,$D847,BT$5:BT$35)</f>
        <v>0</v>
      </c>
      <c r="BR847" s="9"/>
      <c r="BS847" s="10"/>
      <c r="BT847" s="11"/>
      <c r="BU847" s="6">
        <f>SUMIF(BV$5:BV$35,$D847,BX$5:BX$35)</f>
        <v>0</v>
      </c>
      <c r="BV847" s="9"/>
      <c r="BW847" s="10"/>
      <c r="BX847" s="11"/>
      <c r="BY847" s="6">
        <f>SUMIF(BZ$5:BZ$35,$D847,CB$5:CB$35)</f>
        <v>0</v>
      </c>
      <c r="BZ847" s="9"/>
      <c r="CA847" s="10"/>
      <c r="CB847" s="11"/>
      <c r="CC847" s="6">
        <f>SUMIF(CD$5:CD$35,$D847,CF$5:CF$35)</f>
        <v>0</v>
      </c>
      <c r="CD847" s="9"/>
      <c r="CE847" s="10"/>
      <c r="CF847" s="11"/>
      <c r="CG847" s="6">
        <f>SUMIF(CH$5:CH$35,$D847,CJ$5:CJ$35)</f>
        <v>0</v>
      </c>
      <c r="CH847" s="9"/>
      <c r="CI847" s="10"/>
      <c r="CJ847" s="11"/>
      <c r="CK847" s="6">
        <f>SUMIF(CL$5:CL$35,$D847,CN$5:CN$35)</f>
        <v>0</v>
      </c>
      <c r="CL847" s="9"/>
      <c r="CM847" s="10"/>
      <c r="CN847" s="11"/>
      <c r="CO847" s="6">
        <f>SUMIF(CP$5:CP$35,$D847,CR$5:CR$35)</f>
        <v>0</v>
      </c>
      <c r="CP847" s="9"/>
      <c r="CQ847" s="10"/>
      <c r="CR847" s="11"/>
      <c r="CS847" s="6">
        <f>SUMIF(CT$5:CT$35,$D847,CV$5:CV$35)</f>
        <v>0</v>
      </c>
      <c r="CT847" s="9"/>
      <c r="CU847" s="10"/>
      <c r="CV847" s="11"/>
      <c r="CW847" s="6">
        <f>SUMIF(CX$5:CX$35,$D847,CZ$5:CZ$35)</f>
        <v>0</v>
      </c>
      <c r="CX847" s="9"/>
      <c r="CY847" s="10"/>
      <c r="CZ847" s="11"/>
      <c r="DA847" s="6">
        <f>SUMIF(DB$5:DB$35,$D847,DD$5:DD$35)</f>
        <v>0</v>
      </c>
      <c r="DB847" s="9"/>
      <c r="DC847" s="10"/>
      <c r="DD847" s="11"/>
      <c r="DE847" s="6">
        <f>SUMIF(DF$5:DF$35,$D847,DH$5:DH$35)</f>
        <v>0</v>
      </c>
      <c r="DF847" s="9"/>
      <c r="DG847" s="10"/>
      <c r="DH847" s="11"/>
      <c r="DI847" s="6">
        <f>SUMIF(DJ$5:DJ$35,$D847,DL$5:DL$35)</f>
        <v>0</v>
      </c>
      <c r="DJ847" s="9"/>
      <c r="DK847" s="10"/>
      <c r="DL847" s="11"/>
      <c r="DM847" s="6">
        <f>SUMIF(DN$5:DN$35,$D847,DP$5:DP$35)</f>
        <v>0</v>
      </c>
      <c r="DN847" s="9"/>
      <c r="DO847" s="10"/>
      <c r="DP847" s="11"/>
      <c r="DQ847" s="6">
        <f>SUMIF(DR$5:DR$35,$D847,DT$5:DT$35)</f>
        <v>0</v>
      </c>
      <c r="DR847" s="9"/>
      <c r="DS847" s="10"/>
      <c r="DT847" s="11"/>
      <c r="DU847" s="6">
        <f>SUMIF(DV$5:DV$35,$D847,DX$5:DX$35)</f>
        <v>0</v>
      </c>
      <c r="DV847" s="9"/>
      <c r="DW847" s="10"/>
      <c r="DX847" s="11"/>
      <c r="DY847" s="6">
        <f>SUMIF(DZ$5:DZ$35,$D847,EB$5:EB$35)</f>
        <v>0</v>
      </c>
      <c r="DZ847" s="9"/>
      <c r="EA847" s="10"/>
      <c r="EB847" s="11"/>
      <c r="EC847" s="6">
        <f>SUMIF(ED$5:ED$35,$D847,EF$5:EF$35)</f>
        <v>0</v>
      </c>
      <c r="ED847" s="9"/>
      <c r="EE847" s="10"/>
      <c r="EF847" s="11"/>
      <c r="EG847" s="6">
        <f>SUMIF(EH$5:EH$35,$D847,EJ$5:EJ$35)</f>
        <v>0</v>
      </c>
      <c r="EH847" s="9"/>
      <c r="EI847" s="10"/>
      <c r="EJ847" s="11"/>
      <c r="EK847" s="6">
        <f>SUMIF(EL$5:EL$35,$D847,EN$5:EN$35)</f>
        <v>0</v>
      </c>
      <c r="EL847" s="9"/>
      <c r="EM847" s="10"/>
      <c r="EN847" s="11"/>
      <c r="EO847" s="6">
        <f>SUMIF(EP$5:EP$35,$D847,ER$5:ER$35)</f>
        <v>0</v>
      </c>
      <c r="EP847" s="9"/>
      <c r="EQ847" s="10"/>
      <c r="ER847" s="11"/>
      <c r="ES847" s="6">
        <f>SUMIF(ET$5:ET$35,$D847,EV$5:EV$35)</f>
        <v>0</v>
      </c>
      <c r="ET847" s="9"/>
      <c r="EU847" s="10"/>
      <c r="EV847" s="11"/>
      <c r="EW847" s="6">
        <f>SUMIF(EX$5:EX$35,$D847,EZ$5:EZ$35)</f>
        <v>0</v>
      </c>
      <c r="EX847" s="9"/>
      <c r="EY847" s="10"/>
      <c r="EZ847" s="11"/>
      <c r="FA847" s="6">
        <f>SUMIF(FB$5:FB$35,$D847,FD$5:FD$35)</f>
        <v>0</v>
      </c>
      <c r="FB847" s="9"/>
      <c r="FC847" s="10"/>
      <c r="FD847" s="11"/>
      <c r="FE847" s="6">
        <f>SUMIF(FF$5:FF$35,$D847,FH$5:FH$35)</f>
        <v>0</v>
      </c>
      <c r="FF847" s="9"/>
      <c r="FG847" s="10"/>
      <c r="FH847" s="11"/>
      <c r="FI847" s="6">
        <f>SUMIF(FJ$5:FJ$35,$D847,FL$5:FL$35)</f>
        <v>0</v>
      </c>
      <c r="FJ847" s="9"/>
      <c r="FK847" s="10"/>
      <c r="FL847" s="11"/>
      <c r="FM847" s="6">
        <f>SUMIF(FN$5:FN$35,$D847,FP$5:FP$35)</f>
        <v>0</v>
      </c>
      <c r="FN847" s="9"/>
      <c r="FO847" s="10"/>
      <c r="FP847" s="11"/>
      <c r="FQ847" s="6">
        <f>SUMIF(FR$5:FR$35,$D847,FT$5:FT$35)</f>
        <v>0</v>
      </c>
      <c r="FR847" s="9"/>
      <c r="FS847" s="10"/>
      <c r="FT847" s="11"/>
      <c r="FU847" s="6">
        <f>SUMIF(FV$5:FV$35,$D847,FX$5:FX$35)</f>
        <v>0</v>
      </c>
      <c r="FV847" s="9"/>
      <c r="FW847" s="10"/>
      <c r="FX847" s="11"/>
      <c r="FY847" s="6">
        <f>SUMIF(FZ$5:FZ$35,$D847,GB$5:GB$35)</f>
        <v>0</v>
      </c>
      <c r="FZ847" s="9"/>
      <c r="GA847" s="10"/>
      <c r="GB847" s="11"/>
      <c r="GC847" s="6">
        <f>SUMIF(GD$5:GD$35,$D847,GF$5:GF$35)</f>
        <v>0</v>
      </c>
      <c r="GD847" s="9"/>
      <c r="GE847" s="10"/>
      <c r="GF847" s="11"/>
      <c r="GG847" s="6">
        <f>SUMIF(GH$5:GH$35,$D847,GJ$5:GJ$35)</f>
        <v>0</v>
      </c>
      <c r="GH847" s="9"/>
      <c r="GI847" s="10"/>
      <c r="GJ847" s="11"/>
      <c r="GK847" s="6">
        <f>SUMIF(GL$5:GL$35,$D847,GN$5:GN$35)</f>
        <v>0</v>
      </c>
      <c r="GL847" s="9"/>
      <c r="GM847" s="10"/>
      <c r="GN847" s="11"/>
      <c r="GO847" s="6">
        <f>SUMIF(GP$5:GP$35,$D847,GR$5:GR$35)</f>
        <v>0</v>
      </c>
      <c r="GP847" s="9"/>
      <c r="GQ847" s="10"/>
      <c r="GR847" s="11"/>
      <c r="GS847" s="6">
        <f>SUMIF(GT$5:GT$35,$D847,GV$5:GV$35)</f>
        <v>0</v>
      </c>
      <c r="GT847" s="9"/>
      <c r="GU847" s="10"/>
      <c r="GV847" s="20"/>
      <c r="GW847" s="19">
        <f t="shared" ref="GW847:GW858" si="20">SUM(E847:GV847)</f>
        <v>0</v>
      </c>
      <c r="GX847" s="472">
        <f>SUM(GW847:GW858)</f>
        <v>0</v>
      </c>
      <c r="GY847" s="473" t="str">
        <f>D847</f>
        <v>TS15624/24</v>
      </c>
    </row>
    <row r="848" spans="1:207" ht="30.75" customHeight="1">
      <c r="A848" s="210" t="s">
        <v>76</v>
      </c>
      <c r="B848" s="470"/>
      <c r="C848" s="449" t="s">
        <v>545</v>
      </c>
      <c r="D848" s="445" t="s">
        <v>492</v>
      </c>
      <c r="E848" s="206">
        <f>SUMIF(F$36:F$66,$D848,H$36:H$66)</f>
        <v>0</v>
      </c>
      <c r="F848" s="9"/>
      <c r="G848" s="10"/>
      <c r="H848" s="11"/>
      <c r="I848" s="6">
        <f>SUMIF(J$36:J$66,$D848,L$36:L$66)</f>
        <v>0</v>
      </c>
      <c r="J848" s="9"/>
      <c r="K848" s="10"/>
      <c r="L848" s="11"/>
      <c r="M848" s="6">
        <f>SUMIF(N$36:N$66,$D848,P$36:P$66)</f>
        <v>0</v>
      </c>
      <c r="N848" s="9"/>
      <c r="O848" s="10"/>
      <c r="P848" s="11"/>
      <c r="Q848" s="6">
        <f>SUMIF(R$36:R$66,$D848,T$36:T$66)</f>
        <v>0</v>
      </c>
      <c r="R848" s="9"/>
      <c r="S848" s="10"/>
      <c r="T848" s="11"/>
      <c r="U848" s="6">
        <f>SUMIF(V$36:V$66,$D848,X$36:X$66)</f>
        <v>0</v>
      </c>
      <c r="V848" s="9"/>
      <c r="W848" s="10"/>
      <c r="X848" s="11"/>
      <c r="Y848" s="6">
        <f>SUMIF(Z$36:Z$66,$D848,AB$36:AB$66)</f>
        <v>0</v>
      </c>
      <c r="Z848" s="9"/>
      <c r="AA848" s="10"/>
      <c r="AB848" s="11"/>
      <c r="AC848" s="6">
        <f>SUMIF(AD$36:AD$66,$D848,AF$36:AF$66)</f>
        <v>0</v>
      </c>
      <c r="AD848" s="9"/>
      <c r="AE848" s="10"/>
      <c r="AF848" s="11"/>
      <c r="AG848" s="6">
        <f>SUMIF(AH$36:AH$66,$D848,AJ$36:AJ$66)</f>
        <v>0</v>
      </c>
      <c r="AH848" s="9"/>
      <c r="AI848" s="10"/>
      <c r="AJ848" s="11"/>
      <c r="AK848" s="6">
        <f>SUMIF(AL$36:AL$66,$D848,AN$36:AN$66)</f>
        <v>0</v>
      </c>
      <c r="AL848" s="9"/>
      <c r="AM848" s="10"/>
      <c r="AN848" s="11"/>
      <c r="AO848" s="6">
        <f>SUMIF(AP$36:AP$66,$D848,AR$36:AR$66)</f>
        <v>0</v>
      </c>
      <c r="AP848" s="9"/>
      <c r="AQ848" s="10"/>
      <c r="AR848" s="11"/>
      <c r="AS848" s="6">
        <f>SUMIF(AT$36:AT$66,$D848,AV$36:AV$66)</f>
        <v>0</v>
      </c>
      <c r="AT848" s="9"/>
      <c r="AU848" s="10"/>
      <c r="AV848" s="11"/>
      <c r="AW848" s="6">
        <f>SUMIF(AX$36:AX$66,$D848,AZ$36:AZ$66)</f>
        <v>0</v>
      </c>
      <c r="AX848" s="9"/>
      <c r="AY848" s="10"/>
      <c r="AZ848" s="11"/>
      <c r="BA848" s="6">
        <f>SUMIF(BB$36:BB$66,$D848,BD$36:BD$66)</f>
        <v>0</v>
      </c>
      <c r="BB848" s="9"/>
      <c r="BC848" s="10"/>
      <c r="BD848" s="11"/>
      <c r="BE848" s="6">
        <f>SUMIF(BF$36:BF$66,$D848,BH$36:BH$66)</f>
        <v>0</v>
      </c>
      <c r="BF848" s="9"/>
      <c r="BG848" s="10"/>
      <c r="BH848" s="11"/>
      <c r="BI848" s="6">
        <f>SUMIF(BJ$36:BJ$66,$D848,BL$36:BL$66)</f>
        <v>0</v>
      </c>
      <c r="BJ848" s="9"/>
      <c r="BK848" s="10"/>
      <c r="BL848" s="11"/>
      <c r="BM848" s="6">
        <f>SUMIF(BN$36:BN$66,$D848,BP$36:BP$66)</f>
        <v>0</v>
      </c>
      <c r="BN848" s="9"/>
      <c r="BO848" s="10"/>
      <c r="BP848" s="11"/>
      <c r="BQ848" s="6">
        <f>SUMIF(BR$36:BR$66,$D848,BT$36:BT$66)</f>
        <v>0</v>
      </c>
      <c r="BR848" s="9"/>
      <c r="BS848" s="10"/>
      <c r="BT848" s="11"/>
      <c r="BU848" s="6">
        <f>SUMIF(BV$36:BV$66,$D848,BX$36:BX$66)</f>
        <v>0</v>
      </c>
      <c r="BV848" s="9"/>
      <c r="BW848" s="10"/>
      <c r="BX848" s="11"/>
      <c r="BY848" s="6">
        <f>SUMIF(BZ$36:BZ$66,$D848,CB$36:CB$66)</f>
        <v>0</v>
      </c>
      <c r="BZ848" s="9"/>
      <c r="CA848" s="10"/>
      <c r="CB848" s="11"/>
      <c r="CC848" s="6">
        <f>SUMIF(CD$36:CD$66,$D848,CF$36:CF$66)</f>
        <v>0</v>
      </c>
      <c r="CD848" s="9"/>
      <c r="CE848" s="10"/>
      <c r="CF848" s="11"/>
      <c r="CG848" s="6">
        <f>SUMIF(CH$36:CH$66,$D848,CJ$36:CJ$66)</f>
        <v>0</v>
      </c>
      <c r="CH848" s="9"/>
      <c r="CI848" s="10"/>
      <c r="CJ848" s="11"/>
      <c r="CK848" s="6">
        <f>SUMIF(CL$36:CL$66,$D848,CN$36:CN$66)</f>
        <v>0</v>
      </c>
      <c r="CL848" s="9"/>
      <c r="CM848" s="10"/>
      <c r="CN848" s="11"/>
      <c r="CO848" s="6">
        <f>SUMIF(CP$36:CP$66,$D848,CR$36:CR$66)</f>
        <v>0</v>
      </c>
      <c r="CP848" s="9"/>
      <c r="CQ848" s="10"/>
      <c r="CR848" s="11"/>
      <c r="CS848" s="6">
        <f>SUMIF(CT$36:CT$66,$D848,CV$36:CV$66)</f>
        <v>0</v>
      </c>
      <c r="CT848" s="9"/>
      <c r="CU848" s="10"/>
      <c r="CV848" s="11"/>
      <c r="CW848" s="6">
        <f>SUMIF(CX$36:CX$66,$D848,CZ$36:CZ$66)</f>
        <v>0</v>
      </c>
      <c r="CX848" s="9"/>
      <c r="CY848" s="10"/>
      <c r="CZ848" s="11"/>
      <c r="DA848" s="6">
        <f>SUMIF(DB$36:DB$66,$D848,DD$36:DD$66)</f>
        <v>0</v>
      </c>
      <c r="DB848" s="9"/>
      <c r="DC848" s="10"/>
      <c r="DD848" s="11"/>
      <c r="DE848" s="6">
        <f>SUMIF(DF$36:DF$66,$D848,DH$36:DH$66)</f>
        <v>0</v>
      </c>
      <c r="DF848" s="9"/>
      <c r="DG848" s="10"/>
      <c r="DH848" s="11"/>
      <c r="DI848" s="6">
        <f>SUMIF(DJ$36:DJ$66,$D848,DL$36:DL$66)</f>
        <v>0</v>
      </c>
      <c r="DJ848" s="9"/>
      <c r="DK848" s="10"/>
      <c r="DL848" s="11"/>
      <c r="DM848" s="6">
        <f>SUMIF(DN$36:DN$66,$D848,DP$36:DP$66)</f>
        <v>0</v>
      </c>
      <c r="DN848" s="9"/>
      <c r="DO848" s="10"/>
      <c r="DP848" s="11"/>
      <c r="DQ848" s="6">
        <f>SUMIF(DR$36:DR$66,$D848,DT$36:DT$66)</f>
        <v>0</v>
      </c>
      <c r="DR848" s="9"/>
      <c r="DS848" s="10"/>
      <c r="DT848" s="11"/>
      <c r="DU848" s="6">
        <f>SUMIF(DV$36:DV$66,$D848,DX$36:DX$66)</f>
        <v>0</v>
      </c>
      <c r="DV848" s="9"/>
      <c r="DW848" s="10"/>
      <c r="DX848" s="11"/>
      <c r="DY848" s="6">
        <f>SUMIF(DZ$36:DZ$66,$D848,EB$36:EB$66)</f>
        <v>0</v>
      </c>
      <c r="DZ848" s="9"/>
      <c r="EA848" s="10"/>
      <c r="EB848" s="11"/>
      <c r="EC848" s="6">
        <f>SUMIF(ED$36:ED$66,$D848,EF$36:EF$66)</f>
        <v>0</v>
      </c>
      <c r="ED848" s="9"/>
      <c r="EE848" s="10"/>
      <c r="EF848" s="11"/>
      <c r="EG848" s="6">
        <f>SUMIF(EH$36:EH$66,$D848,EJ$36:EJ$66)</f>
        <v>0</v>
      </c>
      <c r="EH848" s="9"/>
      <c r="EI848" s="10"/>
      <c r="EJ848" s="11"/>
      <c r="EK848" s="6">
        <f>SUMIF(EL$36:EL$66,$D848,EN$36:EN$66)</f>
        <v>0</v>
      </c>
      <c r="EL848" s="9"/>
      <c r="EM848" s="10"/>
      <c r="EN848" s="11"/>
      <c r="EO848" s="6">
        <f>SUMIF(EP$36:EP$66,$D848,ER$36:ER$66)</f>
        <v>0</v>
      </c>
      <c r="EP848" s="9"/>
      <c r="EQ848" s="10"/>
      <c r="ER848" s="11"/>
      <c r="ES848" s="6">
        <f>SUMIF(ET$36:ET$66,$D848,EV$36:EV$66)</f>
        <v>0</v>
      </c>
      <c r="ET848" s="9"/>
      <c r="EU848" s="10"/>
      <c r="EV848" s="11"/>
      <c r="EW848" s="6">
        <f>SUMIF(EX$36:EX$66,$D848,EZ$36:EZ$66)</f>
        <v>0</v>
      </c>
      <c r="EX848" s="9"/>
      <c r="EY848" s="10"/>
      <c r="EZ848" s="11"/>
      <c r="FA848" s="6">
        <f>SUMIF(FB$36:FB$66,$D848,FD$36:FD$66)</f>
        <v>0</v>
      </c>
      <c r="FB848" s="9"/>
      <c r="FC848" s="10"/>
      <c r="FD848" s="11"/>
      <c r="FE848" s="6">
        <f>SUMIF(FF$36:FF$66,$D848,FH$36:FH$66)</f>
        <v>0</v>
      </c>
      <c r="FF848" s="9"/>
      <c r="FG848" s="10"/>
      <c r="FH848" s="11"/>
      <c r="FI848" s="6">
        <f>SUMIF(FJ$36:FJ$66,$D848,FL$36:FL$66)</f>
        <v>0</v>
      </c>
      <c r="FJ848" s="9"/>
      <c r="FK848" s="10"/>
      <c r="FL848" s="11"/>
      <c r="FM848" s="6">
        <f>SUMIF(FN$36:FN$66,$D848,FP$36:FP$66)</f>
        <v>0</v>
      </c>
      <c r="FN848" s="9"/>
      <c r="FO848" s="10"/>
      <c r="FP848" s="11"/>
      <c r="FQ848" s="6">
        <f>SUMIF(FR$36:FR$66,$D848,FT$36:FT$66)</f>
        <v>0</v>
      </c>
      <c r="FR848" s="9"/>
      <c r="FS848" s="10"/>
      <c r="FT848" s="11"/>
      <c r="FU848" s="6">
        <f>SUMIF(FV$36:FV$66,$D848,FX$36:FX$66)</f>
        <v>0</v>
      </c>
      <c r="FV848" s="9"/>
      <c r="FW848" s="10"/>
      <c r="FX848" s="11"/>
      <c r="FY848" s="6">
        <f>SUMIF(FZ$36:FZ$66,$D848,GB$36:GB$66)</f>
        <v>0</v>
      </c>
      <c r="FZ848" s="9"/>
      <c r="GA848" s="10"/>
      <c r="GB848" s="11"/>
      <c r="GC848" s="6">
        <f>SUMIF(GD$36:GD$66,$D848,GF$36:GF$66)</f>
        <v>0</v>
      </c>
      <c r="GD848" s="9"/>
      <c r="GE848" s="10"/>
      <c r="GF848" s="11"/>
      <c r="GG848" s="6">
        <f>SUMIF(GH$36:GH$66,$D848,GJ$36:GJ$66)</f>
        <v>0</v>
      </c>
      <c r="GH848" s="9"/>
      <c r="GI848" s="10"/>
      <c r="GJ848" s="11"/>
      <c r="GK848" s="6">
        <f>SUMIF(GL$36:GL$66,$D848,GN$36:GN$66)</f>
        <v>0</v>
      </c>
      <c r="GL848" s="9"/>
      <c r="GM848" s="10"/>
      <c r="GN848" s="11"/>
      <c r="GO848" s="6">
        <f>SUMIF(GP$36:GP$66,$D848,GR$36:GR$66)</f>
        <v>0</v>
      </c>
      <c r="GP848" s="9"/>
      <c r="GQ848" s="10"/>
      <c r="GR848" s="11"/>
      <c r="GS848" s="6">
        <f>SUMIF(GT$36:GT$66,$D848,GV$36:GV$66)</f>
        <v>0</v>
      </c>
      <c r="GT848" s="9"/>
      <c r="GU848" s="10"/>
      <c r="GV848" s="20"/>
      <c r="GW848" s="19">
        <f t="shared" si="20"/>
        <v>0</v>
      </c>
      <c r="GX848" s="472"/>
      <c r="GY848" s="473"/>
    </row>
    <row r="849" spans="1:207" ht="30.75" customHeight="1">
      <c r="A849" s="210" t="s">
        <v>77</v>
      </c>
      <c r="B849" s="470"/>
      <c r="C849" s="449" t="s">
        <v>545</v>
      </c>
      <c r="D849" s="445" t="s">
        <v>492</v>
      </c>
      <c r="E849" s="206">
        <f>SUMIF(F$67:F$97,$D849,H$67:H$97)</f>
        <v>0</v>
      </c>
      <c r="F849" s="9"/>
      <c r="G849" s="10"/>
      <c r="H849" s="11"/>
      <c r="I849" s="6">
        <f>SUMIF(J$67:J$97,$D849,L$67:L$97)</f>
        <v>0</v>
      </c>
      <c r="J849" s="9"/>
      <c r="K849" s="10"/>
      <c r="L849" s="11"/>
      <c r="M849" s="6">
        <f>SUMIF(N$67:N$97,$D849,P$67:P$97)</f>
        <v>0</v>
      </c>
      <c r="N849" s="9"/>
      <c r="O849" s="10"/>
      <c r="P849" s="11"/>
      <c r="Q849" s="6">
        <f>SUMIF(R$67:R$97,$D849,T$67:T$97)</f>
        <v>0</v>
      </c>
      <c r="R849" s="9"/>
      <c r="S849" s="10"/>
      <c r="T849" s="11"/>
      <c r="U849" s="6">
        <f>SUMIF(V$67:V$97,$D849,X$67:X$97)</f>
        <v>0</v>
      </c>
      <c r="V849" s="9"/>
      <c r="W849" s="10"/>
      <c r="X849" s="11"/>
      <c r="Y849" s="6">
        <f>SUMIF(Z$67:Z$97,$D849,AB$67:AB$97)</f>
        <v>0</v>
      </c>
      <c r="Z849" s="9"/>
      <c r="AA849" s="10"/>
      <c r="AB849" s="11"/>
      <c r="AC849" s="6">
        <f>SUMIF(AD$67:AD$97,$D849,AF$67:AF$97)</f>
        <v>0</v>
      </c>
      <c r="AD849" s="9"/>
      <c r="AE849" s="10"/>
      <c r="AF849" s="11"/>
      <c r="AG849" s="6">
        <f>SUMIF(AH$67:AH$97,$D849,AJ$67:AJ$97)</f>
        <v>0</v>
      </c>
      <c r="AH849" s="9"/>
      <c r="AI849" s="10"/>
      <c r="AJ849" s="11"/>
      <c r="AK849" s="6">
        <f>SUMIF(AL$67:AL$97,$D849,AN$67:AN$97)</f>
        <v>0</v>
      </c>
      <c r="AL849" s="9"/>
      <c r="AM849" s="10"/>
      <c r="AN849" s="11"/>
      <c r="AO849" s="6">
        <f>SUMIF(AP$67:AP$97,$D849,AR$67:AR$97)</f>
        <v>0</v>
      </c>
      <c r="AP849" s="9"/>
      <c r="AQ849" s="10"/>
      <c r="AR849" s="11"/>
      <c r="AS849" s="6">
        <f>SUMIF(AT$67:AT$97,$D849,AV$67:AV$97)</f>
        <v>0</v>
      </c>
      <c r="AT849" s="9"/>
      <c r="AU849" s="10"/>
      <c r="AV849" s="11"/>
      <c r="AW849" s="6">
        <f>SUMIF(AX$67:AX$97,$D849,AZ$67:AZ$97)</f>
        <v>0</v>
      </c>
      <c r="AX849" s="9"/>
      <c r="AY849" s="10"/>
      <c r="AZ849" s="11"/>
      <c r="BA849" s="6">
        <f>SUMIF(BB$67:BB$97,$D849,BD$67:BD$97)</f>
        <v>0</v>
      </c>
      <c r="BB849" s="9"/>
      <c r="BC849" s="10"/>
      <c r="BD849" s="11"/>
      <c r="BE849" s="6">
        <f>SUMIF(BF$67:BF$97,$D849,BH$67:BH$97)</f>
        <v>0</v>
      </c>
      <c r="BF849" s="9"/>
      <c r="BG849" s="10"/>
      <c r="BH849" s="11"/>
      <c r="BI849" s="6">
        <f>SUMIF(BJ$67:BJ$97,$D849,BL$67:BL$97)</f>
        <v>0</v>
      </c>
      <c r="BJ849" s="9"/>
      <c r="BK849" s="10"/>
      <c r="BL849" s="11"/>
      <c r="BM849" s="6">
        <f>SUMIF(BN$67:BN$97,$D849,BP$67:BP$97)</f>
        <v>0</v>
      </c>
      <c r="BN849" s="9"/>
      <c r="BO849" s="10"/>
      <c r="BP849" s="11"/>
      <c r="BQ849" s="6">
        <f>SUMIF(BR$67:BR$97,$D849,BT$67:BT$97)</f>
        <v>0</v>
      </c>
      <c r="BR849" s="9"/>
      <c r="BS849" s="10"/>
      <c r="BT849" s="11"/>
      <c r="BU849" s="6">
        <f>SUMIF(BV$67:BV$97,$D849,BX$67:BX$97)</f>
        <v>0</v>
      </c>
      <c r="BV849" s="9"/>
      <c r="BW849" s="10"/>
      <c r="BX849" s="11"/>
      <c r="BY849" s="6">
        <f>SUMIF(BZ$67:BZ$97,$D849,CB$67:CB$97)</f>
        <v>0</v>
      </c>
      <c r="BZ849" s="9"/>
      <c r="CA849" s="10"/>
      <c r="CB849" s="11"/>
      <c r="CC849" s="6">
        <f>SUMIF(CD$67:CD$97,$D849,CF$67:CF$97)</f>
        <v>0</v>
      </c>
      <c r="CD849" s="9"/>
      <c r="CE849" s="10"/>
      <c r="CF849" s="11"/>
      <c r="CG849" s="6">
        <f>SUMIF(CH$67:CH$97,$D849,CJ$67:CJ$97)</f>
        <v>0</v>
      </c>
      <c r="CH849" s="9"/>
      <c r="CI849" s="10"/>
      <c r="CJ849" s="11"/>
      <c r="CK849" s="6">
        <f>SUMIF(CL$67:CL$97,$D849,CN$67:CN$97)</f>
        <v>0</v>
      </c>
      <c r="CL849" s="9"/>
      <c r="CM849" s="10"/>
      <c r="CN849" s="11"/>
      <c r="CO849" s="6">
        <f>SUMIF(CP$67:CP$97,$D849,CR$67:CR$97)</f>
        <v>0</v>
      </c>
      <c r="CP849" s="9"/>
      <c r="CQ849" s="10"/>
      <c r="CR849" s="11"/>
      <c r="CS849" s="6">
        <f>SUMIF(CT$67:CT$97,$D849,CV$67:CV$97)</f>
        <v>0</v>
      </c>
      <c r="CT849" s="9"/>
      <c r="CU849" s="10"/>
      <c r="CV849" s="11"/>
      <c r="CW849" s="6">
        <f>SUMIF(CX$67:CX$97,$D849,CZ$67:CZ$97)</f>
        <v>0</v>
      </c>
      <c r="CX849" s="9"/>
      <c r="CY849" s="10"/>
      <c r="CZ849" s="11"/>
      <c r="DA849" s="6">
        <f>SUMIF(DB$67:DB$97,$D849,DD$67:DD$97)</f>
        <v>0</v>
      </c>
      <c r="DB849" s="9"/>
      <c r="DC849" s="10"/>
      <c r="DD849" s="11"/>
      <c r="DE849" s="6">
        <f>SUMIF(DF$67:DF$97,$D849,DH$67:DH$97)</f>
        <v>0</v>
      </c>
      <c r="DF849" s="9"/>
      <c r="DG849" s="10"/>
      <c r="DH849" s="11"/>
      <c r="DI849" s="6">
        <f>SUMIF(DJ$67:DJ$97,$D849,DL$67:DL$97)</f>
        <v>0</v>
      </c>
      <c r="DJ849" s="9"/>
      <c r="DK849" s="10"/>
      <c r="DL849" s="11"/>
      <c r="DM849" s="6">
        <f>SUMIF(DN$67:DN$97,$D849,DP$67:DP$97)</f>
        <v>0</v>
      </c>
      <c r="DN849" s="9"/>
      <c r="DO849" s="10"/>
      <c r="DP849" s="11"/>
      <c r="DQ849" s="6">
        <f>SUMIF(DR$67:DR$97,$D849,DT$67:DT$97)</f>
        <v>0</v>
      </c>
      <c r="DR849" s="9"/>
      <c r="DS849" s="10"/>
      <c r="DT849" s="11"/>
      <c r="DU849" s="6">
        <f>SUMIF(DV$67:DV$97,$D849,DX$67:DX$97)</f>
        <v>0</v>
      </c>
      <c r="DV849" s="9"/>
      <c r="DW849" s="10"/>
      <c r="DX849" s="11"/>
      <c r="DY849" s="6">
        <f>SUMIF(DZ$67:DZ$97,$D849,EB$67:EB$97)</f>
        <v>0</v>
      </c>
      <c r="DZ849" s="9"/>
      <c r="EA849" s="10"/>
      <c r="EB849" s="11"/>
      <c r="EC849" s="6">
        <f>SUMIF(ED$67:ED$97,$D849,EF$67:EF$97)</f>
        <v>0</v>
      </c>
      <c r="ED849" s="9"/>
      <c r="EE849" s="10"/>
      <c r="EF849" s="11"/>
      <c r="EG849" s="6">
        <f>SUMIF(EH$67:EH$97,$D849,EJ$67:EJ$97)</f>
        <v>0</v>
      </c>
      <c r="EH849" s="9"/>
      <c r="EI849" s="10"/>
      <c r="EJ849" s="11"/>
      <c r="EK849" s="6">
        <f>SUMIF(EL$67:EL$97,$D849,EN$67:EN$97)</f>
        <v>0</v>
      </c>
      <c r="EL849" s="9"/>
      <c r="EM849" s="10"/>
      <c r="EN849" s="11"/>
      <c r="EO849" s="6">
        <f>SUMIF(EP$67:EP$97,$D849,ER$67:ER$97)</f>
        <v>0</v>
      </c>
      <c r="EP849" s="9"/>
      <c r="EQ849" s="10"/>
      <c r="ER849" s="11"/>
      <c r="ES849" s="6">
        <f>SUMIF(ET$67:ET$97,$D849,EV$67:EV$97)</f>
        <v>0</v>
      </c>
      <c r="ET849" s="9"/>
      <c r="EU849" s="10"/>
      <c r="EV849" s="11"/>
      <c r="EW849" s="6">
        <f>SUMIF(EX$67:EX$97,$D849,EZ$67:EZ$97)</f>
        <v>0</v>
      </c>
      <c r="EX849" s="9"/>
      <c r="EY849" s="10"/>
      <c r="EZ849" s="11"/>
      <c r="FA849" s="6">
        <f>SUMIF(FB$67:FB$97,$D849,FD$67:FD$97)</f>
        <v>0</v>
      </c>
      <c r="FB849" s="9"/>
      <c r="FC849" s="10"/>
      <c r="FD849" s="11"/>
      <c r="FE849" s="6">
        <f>SUMIF(FF$67:FF$97,$D849,FH$67:FH$97)</f>
        <v>0</v>
      </c>
      <c r="FF849" s="9"/>
      <c r="FG849" s="10"/>
      <c r="FH849" s="11"/>
      <c r="FI849" s="6">
        <f>SUMIF(FJ$67:FJ$97,$D849,FL$67:FL$97)</f>
        <v>0</v>
      </c>
      <c r="FJ849" s="9"/>
      <c r="FK849" s="10"/>
      <c r="FL849" s="11"/>
      <c r="FM849" s="6">
        <f>SUMIF(FN$67:FN$97,$D849,FP$67:FP$97)</f>
        <v>0</v>
      </c>
      <c r="FN849" s="9"/>
      <c r="FO849" s="10"/>
      <c r="FP849" s="11"/>
      <c r="FQ849" s="6">
        <f>SUMIF(FR$67:FR$97,$D849,FT$67:FT$97)</f>
        <v>0</v>
      </c>
      <c r="FR849" s="9"/>
      <c r="FS849" s="10"/>
      <c r="FT849" s="11"/>
      <c r="FU849" s="6">
        <f>SUMIF(FV$67:FV$97,$D849,FX$67:FX$97)</f>
        <v>0</v>
      </c>
      <c r="FV849" s="9"/>
      <c r="FW849" s="10"/>
      <c r="FX849" s="11"/>
      <c r="FY849" s="6">
        <f>SUMIF(FZ$67:FZ$97,$D849,GB$67:GB$97)</f>
        <v>0</v>
      </c>
      <c r="FZ849" s="9"/>
      <c r="GA849" s="10"/>
      <c r="GB849" s="11"/>
      <c r="GC849" s="6">
        <f>SUMIF(GD$67:GD$97,$D849,GF$67:GF$97)</f>
        <v>0</v>
      </c>
      <c r="GD849" s="9"/>
      <c r="GE849" s="10"/>
      <c r="GF849" s="11"/>
      <c r="GG849" s="6">
        <f>SUMIF(GH$67:GH$97,$D849,GJ$67:GJ$97)</f>
        <v>0</v>
      </c>
      <c r="GH849" s="9"/>
      <c r="GI849" s="10"/>
      <c r="GJ849" s="11"/>
      <c r="GK849" s="6">
        <f>SUMIF(GL$67:GL$97,$D849,GN$67:GN$97)</f>
        <v>0</v>
      </c>
      <c r="GL849" s="9"/>
      <c r="GM849" s="10"/>
      <c r="GN849" s="11"/>
      <c r="GO849" s="6">
        <f>SUMIF(GP$67:GP$97,$D849,GR$67:GR$97)</f>
        <v>0</v>
      </c>
      <c r="GP849" s="9"/>
      <c r="GQ849" s="10"/>
      <c r="GR849" s="11"/>
      <c r="GS849" s="6">
        <f>SUMIF(GT$67:GT$97,$D849,GV$67:GV$97)</f>
        <v>0</v>
      </c>
      <c r="GT849" s="9"/>
      <c r="GU849" s="10"/>
      <c r="GV849" s="20"/>
      <c r="GW849" s="19">
        <f t="shared" si="20"/>
        <v>0</v>
      </c>
      <c r="GX849" s="472"/>
      <c r="GY849" s="473"/>
    </row>
    <row r="850" spans="1:207" ht="30.75" customHeight="1">
      <c r="A850" s="210" t="s">
        <v>78</v>
      </c>
      <c r="B850" s="470"/>
      <c r="C850" s="449" t="s">
        <v>545</v>
      </c>
      <c r="D850" s="445" t="s">
        <v>492</v>
      </c>
      <c r="E850" s="206">
        <f>SUMIF(F$98:F$128,$D850,H$98:H$128)</f>
        <v>0</v>
      </c>
      <c r="F850" s="9"/>
      <c r="G850" s="10"/>
      <c r="H850" s="11"/>
      <c r="I850" s="6">
        <f>SUMIF(J$98:J$128,$D850,L$98:L$128)</f>
        <v>0</v>
      </c>
      <c r="J850" s="9"/>
      <c r="K850" s="10"/>
      <c r="L850" s="11"/>
      <c r="M850" s="6">
        <f>SUMIF(N$98:N$128,$D850,P$98:P$128)</f>
        <v>0</v>
      </c>
      <c r="N850" s="9"/>
      <c r="O850" s="10"/>
      <c r="P850" s="11"/>
      <c r="Q850" s="6">
        <f>SUMIF(R$98:R$128,$D850,T$98:T$128)</f>
        <v>0</v>
      </c>
      <c r="R850" s="9"/>
      <c r="S850" s="10"/>
      <c r="T850" s="11"/>
      <c r="U850" s="6">
        <f>SUMIF(V$98:V$128,$D850,X$98:X$128)</f>
        <v>0</v>
      </c>
      <c r="V850" s="9"/>
      <c r="W850" s="10"/>
      <c r="X850" s="11"/>
      <c r="Y850" s="6">
        <f>SUMIF(Z$98:Z$128,$D850,AB$98:AB$128)</f>
        <v>0</v>
      </c>
      <c r="Z850" s="9"/>
      <c r="AA850" s="10"/>
      <c r="AB850" s="11"/>
      <c r="AC850" s="6">
        <f>SUMIF(AD$98:AD$128,$D850,AF$98:AF$128)</f>
        <v>0</v>
      </c>
      <c r="AD850" s="9"/>
      <c r="AE850" s="10"/>
      <c r="AF850" s="11"/>
      <c r="AG850" s="6">
        <f>SUMIF(AH$98:AH$128,$D850,AJ$98:AJ$128)</f>
        <v>0</v>
      </c>
      <c r="AH850" s="9"/>
      <c r="AI850" s="10"/>
      <c r="AJ850" s="11"/>
      <c r="AK850" s="6">
        <f>SUMIF(AL$98:AL$128,$D850,AN$98:AN$128)</f>
        <v>0</v>
      </c>
      <c r="AL850" s="9"/>
      <c r="AM850" s="10"/>
      <c r="AN850" s="11"/>
      <c r="AO850" s="6">
        <f>SUMIF(AP$98:AP$128,$D850,AR$98:AR$128)</f>
        <v>0</v>
      </c>
      <c r="AP850" s="9"/>
      <c r="AQ850" s="10"/>
      <c r="AR850" s="11"/>
      <c r="AS850" s="6">
        <f>SUMIF(AT$98:AT$128,$D850,AV$98:AV$128)</f>
        <v>0</v>
      </c>
      <c r="AT850" s="9"/>
      <c r="AU850" s="10"/>
      <c r="AV850" s="11"/>
      <c r="AW850" s="6">
        <f>SUMIF(AX$98:AX$128,$D850,AZ$98:AZ$128)</f>
        <v>0</v>
      </c>
      <c r="AX850" s="9"/>
      <c r="AY850" s="10"/>
      <c r="AZ850" s="11"/>
      <c r="BA850" s="6">
        <f>SUMIF(BB$98:BB$128,$D850,BD$98:BD$128)</f>
        <v>0</v>
      </c>
      <c r="BB850" s="9"/>
      <c r="BC850" s="10"/>
      <c r="BD850" s="11"/>
      <c r="BE850" s="6">
        <f>SUMIF(BF$98:BF$128,$D850,BH$98:BH$128)</f>
        <v>0</v>
      </c>
      <c r="BF850" s="9"/>
      <c r="BG850" s="10"/>
      <c r="BH850" s="11"/>
      <c r="BI850" s="6">
        <f>SUMIF(BJ$98:BJ$128,$D850,BL$98:BL$128)</f>
        <v>0</v>
      </c>
      <c r="BJ850" s="9"/>
      <c r="BK850" s="10"/>
      <c r="BL850" s="11"/>
      <c r="BM850" s="6">
        <f>SUMIF(BN$98:BN$128,$D850,BP$98:BP$128)</f>
        <v>0</v>
      </c>
      <c r="BN850" s="9"/>
      <c r="BO850" s="10"/>
      <c r="BP850" s="11"/>
      <c r="BQ850" s="6">
        <f>SUMIF(BR$98:BR$128,$D850,BT$98:BT$128)</f>
        <v>0</v>
      </c>
      <c r="BR850" s="9"/>
      <c r="BS850" s="10"/>
      <c r="BT850" s="11"/>
      <c r="BU850" s="6">
        <f>SUMIF(BV$98:BV$128,$D850,BX$98:BX$128)</f>
        <v>0</v>
      </c>
      <c r="BV850" s="9"/>
      <c r="BW850" s="10"/>
      <c r="BX850" s="11"/>
      <c r="BY850" s="6">
        <f>SUMIF(BZ$98:BZ$128,$D850,CB$98:CB$128)</f>
        <v>0</v>
      </c>
      <c r="BZ850" s="9"/>
      <c r="CA850" s="10"/>
      <c r="CB850" s="11"/>
      <c r="CC850" s="6">
        <f>SUMIF(CD$98:CD$128,$D850,CF$98:CF$128)</f>
        <v>0</v>
      </c>
      <c r="CD850" s="9"/>
      <c r="CE850" s="10"/>
      <c r="CF850" s="11"/>
      <c r="CG850" s="6">
        <f>SUMIF(CH$98:CH$128,$D850,CJ$98:CJ$128)</f>
        <v>0</v>
      </c>
      <c r="CH850" s="9"/>
      <c r="CI850" s="10"/>
      <c r="CJ850" s="11"/>
      <c r="CK850" s="6">
        <f>SUMIF(CL$98:CL$128,$D850,CN$98:CN$128)</f>
        <v>0</v>
      </c>
      <c r="CL850" s="9"/>
      <c r="CM850" s="10"/>
      <c r="CN850" s="11"/>
      <c r="CO850" s="6">
        <f>SUMIF(CP$98:CP$128,$D850,CR$98:CR$128)</f>
        <v>0</v>
      </c>
      <c r="CP850" s="9"/>
      <c r="CQ850" s="10"/>
      <c r="CR850" s="11"/>
      <c r="CS850" s="6">
        <f>SUMIF(CT$98:CT$128,$D850,CV$98:CV$128)</f>
        <v>0</v>
      </c>
      <c r="CT850" s="9"/>
      <c r="CU850" s="10"/>
      <c r="CV850" s="11"/>
      <c r="CW850" s="6">
        <f>SUMIF(CX$98:CX$128,$D850,CZ$98:CZ$128)</f>
        <v>0</v>
      </c>
      <c r="CX850" s="9"/>
      <c r="CY850" s="10"/>
      <c r="CZ850" s="11"/>
      <c r="DA850" s="6">
        <f>SUMIF(DB$98:DB$128,$D850,DD$98:DD$128)</f>
        <v>0</v>
      </c>
      <c r="DB850" s="9"/>
      <c r="DC850" s="10"/>
      <c r="DD850" s="11"/>
      <c r="DE850" s="6">
        <f>SUMIF(DF$98:DF$128,$D850,DH$98:DH$128)</f>
        <v>0</v>
      </c>
      <c r="DF850" s="9"/>
      <c r="DG850" s="10"/>
      <c r="DH850" s="11"/>
      <c r="DI850" s="6">
        <f>SUMIF(DJ$98:DJ$128,$D850,DL$98:DL$128)</f>
        <v>0</v>
      </c>
      <c r="DJ850" s="9"/>
      <c r="DK850" s="10"/>
      <c r="DL850" s="11"/>
      <c r="DM850" s="6">
        <f>SUMIF(DN$98:DN$128,$D850,DP$98:DP$128)</f>
        <v>0</v>
      </c>
      <c r="DN850" s="9"/>
      <c r="DO850" s="10"/>
      <c r="DP850" s="11"/>
      <c r="DQ850" s="6">
        <f>SUMIF(DR$98:DR$128,$D850,DT$98:DT$128)</f>
        <v>0</v>
      </c>
      <c r="DR850" s="9"/>
      <c r="DS850" s="10"/>
      <c r="DT850" s="11"/>
      <c r="DU850" s="6">
        <f>SUMIF(DV$98:DV$128,$D850,DX$98:DX$128)</f>
        <v>0</v>
      </c>
      <c r="DV850" s="9"/>
      <c r="DW850" s="10"/>
      <c r="DX850" s="11"/>
      <c r="DY850" s="6">
        <f>SUMIF(DZ$98:DZ$128,$D850,EB$98:EB$128)</f>
        <v>0</v>
      </c>
      <c r="DZ850" s="9"/>
      <c r="EA850" s="10"/>
      <c r="EB850" s="11"/>
      <c r="EC850" s="6">
        <f>SUMIF(ED$98:ED$128,$D850,EF$98:EF$128)</f>
        <v>0</v>
      </c>
      <c r="ED850" s="9"/>
      <c r="EE850" s="10"/>
      <c r="EF850" s="11"/>
      <c r="EG850" s="6">
        <f>SUMIF(EH$98:EH$128,$D850,EJ$98:EJ$128)</f>
        <v>0</v>
      </c>
      <c r="EH850" s="9"/>
      <c r="EI850" s="10"/>
      <c r="EJ850" s="11"/>
      <c r="EK850" s="6">
        <f>SUMIF(EL$98:EL$128,$D850,EN$98:EN$128)</f>
        <v>0</v>
      </c>
      <c r="EL850" s="9"/>
      <c r="EM850" s="10"/>
      <c r="EN850" s="11"/>
      <c r="EO850" s="6">
        <f>SUMIF(EP$98:EP$128,$D850,ER$98:ER$128)</f>
        <v>0</v>
      </c>
      <c r="EP850" s="9"/>
      <c r="EQ850" s="10"/>
      <c r="ER850" s="11"/>
      <c r="ES850" s="6">
        <f>SUMIF(ET$98:ET$128,$D850,EV$98:EV$128)</f>
        <v>0</v>
      </c>
      <c r="ET850" s="9"/>
      <c r="EU850" s="10"/>
      <c r="EV850" s="11"/>
      <c r="EW850" s="6">
        <f>SUMIF(EX$98:EX$128,$D850,EZ$98:EZ$128)</f>
        <v>0</v>
      </c>
      <c r="EX850" s="9"/>
      <c r="EY850" s="10"/>
      <c r="EZ850" s="11"/>
      <c r="FA850" s="6">
        <f>SUMIF(FB$98:FB$128,$D850,FD$98:FD$128)</f>
        <v>0</v>
      </c>
      <c r="FB850" s="9"/>
      <c r="FC850" s="10"/>
      <c r="FD850" s="11"/>
      <c r="FE850" s="6">
        <f>SUMIF(FF$98:FF$128,$D850,FH$98:FH$128)</f>
        <v>0</v>
      </c>
      <c r="FF850" s="9"/>
      <c r="FG850" s="10"/>
      <c r="FH850" s="11"/>
      <c r="FI850" s="6">
        <f>SUMIF(FJ$98:FJ$128,$D850,FL$98:FL$128)</f>
        <v>0</v>
      </c>
      <c r="FJ850" s="9"/>
      <c r="FK850" s="10"/>
      <c r="FL850" s="11"/>
      <c r="FM850" s="6">
        <f>SUMIF(FN$98:FN$128,$D850,FP$98:FP$128)</f>
        <v>0</v>
      </c>
      <c r="FN850" s="9"/>
      <c r="FO850" s="10"/>
      <c r="FP850" s="11"/>
      <c r="FQ850" s="6">
        <f>SUMIF(FR$98:FR$128,$D850,FT$98:FT$128)</f>
        <v>0</v>
      </c>
      <c r="FR850" s="9"/>
      <c r="FS850" s="10"/>
      <c r="FT850" s="11"/>
      <c r="FU850" s="6">
        <f>SUMIF(FV$98:FV$128,$D850,FX$98:FX$128)</f>
        <v>0</v>
      </c>
      <c r="FV850" s="9"/>
      <c r="FW850" s="10"/>
      <c r="FX850" s="11"/>
      <c r="FY850" s="6">
        <f>SUMIF(FZ$98:FZ$128,$D850,GB$98:GB$128)</f>
        <v>0</v>
      </c>
      <c r="FZ850" s="9"/>
      <c r="GA850" s="10"/>
      <c r="GB850" s="11"/>
      <c r="GC850" s="6">
        <f>SUMIF(GD$98:GD$128,$D850,GF$98:GF$128)</f>
        <v>0</v>
      </c>
      <c r="GD850" s="9"/>
      <c r="GE850" s="10"/>
      <c r="GF850" s="11"/>
      <c r="GG850" s="6">
        <f>SUMIF(GH$98:GH$128,$D850,GJ$98:GJ$128)</f>
        <v>0</v>
      </c>
      <c r="GH850" s="9"/>
      <c r="GI850" s="10"/>
      <c r="GJ850" s="11"/>
      <c r="GK850" s="6">
        <f>SUMIF(GL$98:GL$128,$D850,GN$98:GN$128)</f>
        <v>0</v>
      </c>
      <c r="GL850" s="9"/>
      <c r="GM850" s="10"/>
      <c r="GN850" s="11"/>
      <c r="GO850" s="6">
        <f>SUMIF(GP$98:GP$128,$D850,GR$98:GR$128)</f>
        <v>0</v>
      </c>
      <c r="GP850" s="9"/>
      <c r="GQ850" s="10"/>
      <c r="GR850" s="11"/>
      <c r="GS850" s="6">
        <f>SUMIF(GT$98:GT$128,$D850,GV$98:GV$128)</f>
        <v>0</v>
      </c>
      <c r="GT850" s="9"/>
      <c r="GU850" s="10"/>
      <c r="GV850" s="20"/>
      <c r="GW850" s="19">
        <f t="shared" si="20"/>
        <v>0</v>
      </c>
      <c r="GX850" s="472"/>
      <c r="GY850" s="473"/>
    </row>
    <row r="851" spans="1:207" ht="30.75" customHeight="1">
      <c r="A851" s="210" t="s">
        <v>79</v>
      </c>
      <c r="B851" s="470"/>
      <c r="C851" s="449" t="s">
        <v>545</v>
      </c>
      <c r="D851" s="445" t="s">
        <v>492</v>
      </c>
      <c r="E851" s="206">
        <f>SUMIF(F$129:F$159,$D851,H$129:H$159)</f>
        <v>0</v>
      </c>
      <c r="F851" s="9"/>
      <c r="G851" s="10"/>
      <c r="H851" s="11"/>
      <c r="I851" s="6">
        <f>SUMIF(J$129:J$159,$D851,L$129:L$159)</f>
        <v>0</v>
      </c>
      <c r="J851" s="9"/>
      <c r="K851" s="10"/>
      <c r="L851" s="11"/>
      <c r="M851" s="6">
        <f>SUMIF(N$129:N$159,$D851,P$129:P$159)</f>
        <v>0</v>
      </c>
      <c r="N851" s="9"/>
      <c r="O851" s="10"/>
      <c r="P851" s="11"/>
      <c r="Q851" s="6">
        <f>SUMIF(R$129:R$159,$D851,T$129:T$159)</f>
        <v>0</v>
      </c>
      <c r="R851" s="9"/>
      <c r="S851" s="10"/>
      <c r="T851" s="11"/>
      <c r="U851" s="6">
        <f>SUMIF(V$129:V$159,$D851,X$129:X$159)</f>
        <v>0</v>
      </c>
      <c r="V851" s="9"/>
      <c r="W851" s="10"/>
      <c r="X851" s="11"/>
      <c r="Y851" s="6">
        <f>SUMIF(Z$129:Z$159,$D851,AB$129:AB$159)</f>
        <v>0</v>
      </c>
      <c r="Z851" s="9"/>
      <c r="AA851" s="10"/>
      <c r="AB851" s="11"/>
      <c r="AC851" s="6">
        <f>SUMIF(AD$129:AD$159,$D851,AF$129:AF$159)</f>
        <v>0</v>
      </c>
      <c r="AD851" s="9"/>
      <c r="AE851" s="10"/>
      <c r="AF851" s="11"/>
      <c r="AG851" s="6">
        <f>SUMIF(AH$129:AH$159,$D851,AJ$129:AJ$159)</f>
        <v>0</v>
      </c>
      <c r="AH851" s="9"/>
      <c r="AI851" s="10"/>
      <c r="AJ851" s="11"/>
      <c r="AK851" s="6">
        <f>SUMIF(AL$129:AL$159,$D851,AN$129:AN$159)</f>
        <v>0</v>
      </c>
      <c r="AL851" s="9"/>
      <c r="AM851" s="10"/>
      <c r="AN851" s="11"/>
      <c r="AO851" s="6">
        <f>SUMIF(AP$129:AP$159,$D851,AR$129:AR$159)</f>
        <v>0</v>
      </c>
      <c r="AP851" s="9"/>
      <c r="AQ851" s="10"/>
      <c r="AR851" s="11"/>
      <c r="AS851" s="6">
        <f>SUMIF(AT$129:AT$159,$D851,AV$129:AV$159)</f>
        <v>0</v>
      </c>
      <c r="AT851" s="9"/>
      <c r="AU851" s="10"/>
      <c r="AV851" s="11"/>
      <c r="AW851" s="6">
        <f>SUMIF(AX$129:AX$159,$D851,AZ$129:AZ$159)</f>
        <v>0</v>
      </c>
      <c r="AX851" s="9"/>
      <c r="AY851" s="10"/>
      <c r="AZ851" s="11"/>
      <c r="BA851" s="6">
        <f>SUMIF(BB$129:BB$159,$D851,BD$129:BD$159)</f>
        <v>0</v>
      </c>
      <c r="BB851" s="9"/>
      <c r="BC851" s="10"/>
      <c r="BD851" s="11"/>
      <c r="BE851" s="6">
        <f>SUMIF(BF$129:BF$159,$D851,BH$129:BH$159)</f>
        <v>0</v>
      </c>
      <c r="BF851" s="9"/>
      <c r="BG851" s="10"/>
      <c r="BH851" s="11"/>
      <c r="BI851" s="6">
        <f>SUMIF(BJ$129:BJ$159,$D851,BL$129:BL$159)</f>
        <v>0</v>
      </c>
      <c r="BJ851" s="9"/>
      <c r="BK851" s="10"/>
      <c r="BL851" s="11"/>
      <c r="BM851" s="6">
        <f>SUMIF(BN$129:BN$159,$D851,BP$129:BP$159)</f>
        <v>0</v>
      </c>
      <c r="BN851" s="9"/>
      <c r="BO851" s="10"/>
      <c r="BP851" s="11"/>
      <c r="BQ851" s="6">
        <f>SUMIF(BR$129:BR$159,$D851,BT$129:BT$159)</f>
        <v>0</v>
      </c>
      <c r="BR851" s="9"/>
      <c r="BS851" s="10"/>
      <c r="BT851" s="11"/>
      <c r="BU851" s="6">
        <f>SUMIF(BV$129:BV$159,$D851,BX$129:BX$159)</f>
        <v>0</v>
      </c>
      <c r="BV851" s="9"/>
      <c r="BW851" s="10"/>
      <c r="BX851" s="11"/>
      <c r="BY851" s="6">
        <f>SUMIF(BZ$129:BZ$159,$D851,CB$129:CB$159)</f>
        <v>0</v>
      </c>
      <c r="BZ851" s="9"/>
      <c r="CA851" s="10"/>
      <c r="CB851" s="11"/>
      <c r="CC851" s="6">
        <f>SUMIF(CD$129:CD$159,$D851,CF$129:CF$159)</f>
        <v>0</v>
      </c>
      <c r="CD851" s="9"/>
      <c r="CE851" s="10"/>
      <c r="CF851" s="11"/>
      <c r="CG851" s="6">
        <f>SUMIF(CH$129:CH$159,$D851,CJ$129:CJ$159)</f>
        <v>0</v>
      </c>
      <c r="CH851" s="9"/>
      <c r="CI851" s="10"/>
      <c r="CJ851" s="11"/>
      <c r="CK851" s="6">
        <f>SUMIF(CL$129:CL$159,$D851,CN$129:CN$159)</f>
        <v>0</v>
      </c>
      <c r="CL851" s="9"/>
      <c r="CM851" s="10"/>
      <c r="CN851" s="11"/>
      <c r="CO851" s="6">
        <f>SUMIF(CP$129:CP$159,$D851,CR$129:CR$159)</f>
        <v>0</v>
      </c>
      <c r="CP851" s="9"/>
      <c r="CQ851" s="10"/>
      <c r="CR851" s="11"/>
      <c r="CS851" s="6">
        <f>SUMIF(CT$129:CT$159,$D851,CV$129:CV$159)</f>
        <v>0</v>
      </c>
      <c r="CT851" s="9"/>
      <c r="CU851" s="10"/>
      <c r="CV851" s="11"/>
      <c r="CW851" s="6">
        <f>SUMIF(CX$129:CX$159,$D851,CZ$129:CZ$159)</f>
        <v>0</v>
      </c>
      <c r="CX851" s="9"/>
      <c r="CY851" s="10"/>
      <c r="CZ851" s="11"/>
      <c r="DA851" s="6">
        <f>SUMIF(DB$129:DB$159,$D851,DD$129:DD$159)</f>
        <v>0</v>
      </c>
      <c r="DB851" s="9"/>
      <c r="DC851" s="10"/>
      <c r="DD851" s="11"/>
      <c r="DE851" s="6">
        <f>SUMIF(DF$129:DF$159,$D851,DH$129:DH$159)</f>
        <v>0</v>
      </c>
      <c r="DF851" s="9"/>
      <c r="DG851" s="10"/>
      <c r="DH851" s="11"/>
      <c r="DI851" s="6">
        <f>SUMIF(DJ$129:DJ$159,$D851,DL$129:DL$159)</f>
        <v>0</v>
      </c>
      <c r="DJ851" s="9"/>
      <c r="DK851" s="10"/>
      <c r="DL851" s="11"/>
      <c r="DM851" s="6">
        <f>SUMIF(DN$129:DN$159,$D851,DP$129:DP$159)</f>
        <v>0</v>
      </c>
      <c r="DN851" s="9"/>
      <c r="DO851" s="10"/>
      <c r="DP851" s="11"/>
      <c r="DQ851" s="6">
        <f>SUMIF(DR$129:DR$159,$D851,DT$129:DT$159)</f>
        <v>0</v>
      </c>
      <c r="DR851" s="9"/>
      <c r="DS851" s="10"/>
      <c r="DT851" s="11"/>
      <c r="DU851" s="6">
        <f>SUMIF(DV$129:DV$159,$D851,DX$129:DX$159)</f>
        <v>0</v>
      </c>
      <c r="DV851" s="9"/>
      <c r="DW851" s="10"/>
      <c r="DX851" s="11"/>
      <c r="DY851" s="6">
        <f>SUMIF(DZ$129:DZ$159,$D851,EB$129:EB$159)</f>
        <v>0</v>
      </c>
      <c r="DZ851" s="9"/>
      <c r="EA851" s="10"/>
      <c r="EB851" s="11"/>
      <c r="EC851" s="6">
        <f>SUMIF(ED$129:ED$159,$D851,EF$129:EF$159)</f>
        <v>0</v>
      </c>
      <c r="ED851" s="9"/>
      <c r="EE851" s="10"/>
      <c r="EF851" s="11"/>
      <c r="EG851" s="6">
        <f>SUMIF(EH$129:EH$159,$D851,EJ$129:EJ$159)</f>
        <v>0</v>
      </c>
      <c r="EH851" s="9"/>
      <c r="EI851" s="10"/>
      <c r="EJ851" s="11"/>
      <c r="EK851" s="6">
        <f>SUMIF(EL$129:EL$159,$D851,EN$129:EN$159)</f>
        <v>0</v>
      </c>
      <c r="EL851" s="9"/>
      <c r="EM851" s="10"/>
      <c r="EN851" s="11"/>
      <c r="EO851" s="6">
        <f>SUMIF(EP$129:EP$159,$D851,ER$129:ER$159)</f>
        <v>0</v>
      </c>
      <c r="EP851" s="9"/>
      <c r="EQ851" s="10"/>
      <c r="ER851" s="11"/>
      <c r="ES851" s="6">
        <f>SUMIF(ET$129:ET$159,$D851,EV$129:EV$159)</f>
        <v>0</v>
      </c>
      <c r="ET851" s="9"/>
      <c r="EU851" s="10"/>
      <c r="EV851" s="11"/>
      <c r="EW851" s="6">
        <f>SUMIF(EX$129:EX$159,$D851,EZ$129:EZ$159)</f>
        <v>0</v>
      </c>
      <c r="EX851" s="9"/>
      <c r="EY851" s="10"/>
      <c r="EZ851" s="11"/>
      <c r="FA851" s="6">
        <f>SUMIF(FB$129:FB$159,$D851,FD$129:FD$159)</f>
        <v>0</v>
      </c>
      <c r="FB851" s="9"/>
      <c r="FC851" s="10"/>
      <c r="FD851" s="11"/>
      <c r="FE851" s="6">
        <f>SUMIF(FF$129:FF$159,$D851,FH$129:FH$159)</f>
        <v>0</v>
      </c>
      <c r="FF851" s="9"/>
      <c r="FG851" s="10"/>
      <c r="FH851" s="11"/>
      <c r="FI851" s="6">
        <f>SUMIF(FJ$129:FJ$159,$D851,FL$129:FL$159)</f>
        <v>0</v>
      </c>
      <c r="FJ851" s="9"/>
      <c r="FK851" s="10"/>
      <c r="FL851" s="11"/>
      <c r="FM851" s="6">
        <f>SUMIF(FN$129:FN$159,$D851,FP$129:FP$159)</f>
        <v>0</v>
      </c>
      <c r="FN851" s="9"/>
      <c r="FO851" s="10"/>
      <c r="FP851" s="11"/>
      <c r="FQ851" s="6">
        <f>SUMIF(FR$129:FR$159,$D851,FT$129:FT$159)</f>
        <v>0</v>
      </c>
      <c r="FR851" s="9"/>
      <c r="FS851" s="10"/>
      <c r="FT851" s="11"/>
      <c r="FU851" s="6">
        <f>SUMIF(FV$129:FV$159,$D851,FX$129:FX$159)</f>
        <v>0</v>
      </c>
      <c r="FV851" s="9"/>
      <c r="FW851" s="10"/>
      <c r="FX851" s="11"/>
      <c r="FY851" s="6">
        <f>SUMIF(FZ$129:FZ$159,$D851,GB$129:GB$159)</f>
        <v>0</v>
      </c>
      <c r="FZ851" s="9"/>
      <c r="GA851" s="10"/>
      <c r="GB851" s="11"/>
      <c r="GC851" s="6">
        <f>SUMIF(GD$129:GD$159,$D851,GF$129:GF$159)</f>
        <v>0</v>
      </c>
      <c r="GD851" s="9"/>
      <c r="GE851" s="10"/>
      <c r="GF851" s="11"/>
      <c r="GG851" s="6">
        <f>SUMIF(GH$129:GH$159,$D851,GJ$129:GJ$159)</f>
        <v>0</v>
      </c>
      <c r="GH851" s="9"/>
      <c r="GI851" s="10"/>
      <c r="GJ851" s="11"/>
      <c r="GK851" s="6">
        <f>SUMIF(GL$129:GL$159,$D851,GN$129:GN$159)</f>
        <v>0</v>
      </c>
      <c r="GL851" s="9"/>
      <c r="GM851" s="10"/>
      <c r="GN851" s="11"/>
      <c r="GO851" s="6">
        <f>SUMIF(GP$129:GP$159,$D851,GR$129:GR$159)</f>
        <v>0</v>
      </c>
      <c r="GP851" s="9"/>
      <c r="GQ851" s="10"/>
      <c r="GR851" s="11"/>
      <c r="GS851" s="6">
        <f>SUMIF(GT$129:GT$159,$D851,GV$129:GV$159)</f>
        <v>0</v>
      </c>
      <c r="GT851" s="9"/>
      <c r="GU851" s="10"/>
      <c r="GV851" s="20"/>
      <c r="GW851" s="19">
        <f t="shared" si="20"/>
        <v>0</v>
      </c>
      <c r="GX851" s="472"/>
      <c r="GY851" s="473"/>
    </row>
    <row r="852" spans="1:207" ht="30.75" customHeight="1">
      <c r="A852" s="210" t="s">
        <v>80</v>
      </c>
      <c r="B852" s="470"/>
      <c r="C852" s="449" t="s">
        <v>545</v>
      </c>
      <c r="D852" s="445" t="s">
        <v>492</v>
      </c>
      <c r="E852" s="206">
        <f>SUMIF(F$160:F$190,$D852,H$160:H$190)</f>
        <v>0</v>
      </c>
      <c r="F852" s="9"/>
      <c r="G852" s="10"/>
      <c r="H852" s="11"/>
      <c r="I852" s="6">
        <f>SUMIF(J$160:J$190,$D852,L$160:L$190)</f>
        <v>0</v>
      </c>
      <c r="J852" s="9"/>
      <c r="K852" s="10"/>
      <c r="L852" s="11"/>
      <c r="M852" s="6">
        <f>SUMIF(N$160:N$190,$D852,P$160:P$190)</f>
        <v>0</v>
      </c>
      <c r="N852" s="9"/>
      <c r="O852" s="10"/>
      <c r="P852" s="11"/>
      <c r="Q852" s="6">
        <f>SUMIF(R$160:R$190,$D852,T$160:T$190)</f>
        <v>0</v>
      </c>
      <c r="R852" s="9"/>
      <c r="S852" s="10"/>
      <c r="T852" s="11"/>
      <c r="U852" s="6">
        <f>SUMIF(V$160:V$190,$D852,X$160:X$190)</f>
        <v>0</v>
      </c>
      <c r="V852" s="9"/>
      <c r="W852" s="10"/>
      <c r="X852" s="11"/>
      <c r="Y852" s="6">
        <f>SUMIF(Z$160:Z$190,$D852,AB$160:AB$190)</f>
        <v>0</v>
      </c>
      <c r="Z852" s="9"/>
      <c r="AA852" s="10"/>
      <c r="AB852" s="11"/>
      <c r="AC852" s="6">
        <f>SUMIF(AD$160:AD$190,$D852,AF$160:AF$190)</f>
        <v>0</v>
      </c>
      <c r="AD852" s="9"/>
      <c r="AE852" s="10"/>
      <c r="AF852" s="11"/>
      <c r="AG852" s="6">
        <f>SUMIF(AH$160:AH$190,$D852,AJ$160:AJ$190)</f>
        <v>0</v>
      </c>
      <c r="AH852" s="9"/>
      <c r="AI852" s="10"/>
      <c r="AJ852" s="11"/>
      <c r="AK852" s="6">
        <f>SUMIF(AL$160:AL$190,$D852,AN$160:AN$190)</f>
        <v>0</v>
      </c>
      <c r="AL852" s="9"/>
      <c r="AM852" s="10"/>
      <c r="AN852" s="11"/>
      <c r="AO852" s="6">
        <f>SUMIF(AP$160:AP$190,$D852,AR$160:AR$190)</f>
        <v>0</v>
      </c>
      <c r="AP852" s="9"/>
      <c r="AQ852" s="10"/>
      <c r="AR852" s="11"/>
      <c r="AS852" s="6">
        <f>SUMIF(AT$160:AT$190,$D852,AV$160:AV$190)</f>
        <v>0</v>
      </c>
      <c r="AT852" s="9"/>
      <c r="AU852" s="10"/>
      <c r="AV852" s="11"/>
      <c r="AW852" s="6">
        <f>SUMIF(AX$160:AX$190,$D852,AZ$160:AZ$190)</f>
        <v>0</v>
      </c>
      <c r="AX852" s="9"/>
      <c r="AY852" s="10"/>
      <c r="AZ852" s="11"/>
      <c r="BA852" s="6">
        <f>SUMIF(BB$160:BB$190,$D852,BD$160:BD$190)</f>
        <v>0</v>
      </c>
      <c r="BB852" s="9"/>
      <c r="BC852" s="10"/>
      <c r="BD852" s="11"/>
      <c r="BE852" s="6">
        <f>SUMIF(BF$160:BF$190,$D852,BH$160:BH$190)</f>
        <v>0</v>
      </c>
      <c r="BF852" s="9"/>
      <c r="BG852" s="10"/>
      <c r="BH852" s="11"/>
      <c r="BI852" s="6">
        <f>SUMIF(BJ$160:BJ$190,$D852,BL$160:BL$190)</f>
        <v>0</v>
      </c>
      <c r="BJ852" s="9"/>
      <c r="BK852" s="10"/>
      <c r="BL852" s="11"/>
      <c r="BM852" s="6">
        <f>SUMIF(BN$160:BN$190,$D852,BP$160:BP$190)</f>
        <v>0</v>
      </c>
      <c r="BN852" s="9"/>
      <c r="BO852" s="10"/>
      <c r="BP852" s="11"/>
      <c r="BQ852" s="6">
        <f>SUMIF(BR$160:BR$190,$D852,BT$160:BT$190)</f>
        <v>0</v>
      </c>
      <c r="BR852" s="9"/>
      <c r="BS852" s="10"/>
      <c r="BT852" s="11"/>
      <c r="BU852" s="6">
        <f>SUMIF(BV$160:BV$190,$D852,BX$160:BX$190)</f>
        <v>0</v>
      </c>
      <c r="BV852" s="9"/>
      <c r="BW852" s="10"/>
      <c r="BX852" s="11"/>
      <c r="BY852" s="6">
        <f>SUMIF(BZ$160:BZ$190,$D852,CB$160:CB$190)</f>
        <v>0</v>
      </c>
      <c r="BZ852" s="9"/>
      <c r="CA852" s="10"/>
      <c r="CB852" s="11"/>
      <c r="CC852" s="6">
        <f>SUMIF(CD$160:CD$190,$D852,CF$160:CF$190)</f>
        <v>0</v>
      </c>
      <c r="CD852" s="9"/>
      <c r="CE852" s="10"/>
      <c r="CF852" s="11"/>
      <c r="CG852" s="6">
        <f>SUMIF(CH$160:CH$190,$D852,CJ$160:CJ$190)</f>
        <v>0</v>
      </c>
      <c r="CH852" s="9"/>
      <c r="CI852" s="10"/>
      <c r="CJ852" s="11"/>
      <c r="CK852" s="6">
        <f>SUMIF(CL$160:CL$190,$D852,CN$160:CN$190)</f>
        <v>0</v>
      </c>
      <c r="CL852" s="9"/>
      <c r="CM852" s="10"/>
      <c r="CN852" s="11"/>
      <c r="CO852" s="6">
        <f>SUMIF(CP$160:CP$190,$D852,CR$160:CR$190)</f>
        <v>0</v>
      </c>
      <c r="CP852" s="9"/>
      <c r="CQ852" s="10"/>
      <c r="CR852" s="11"/>
      <c r="CS852" s="6">
        <f>SUMIF(CT$160:CT$190,$D852,CV$160:CV$190)</f>
        <v>0</v>
      </c>
      <c r="CT852" s="9"/>
      <c r="CU852" s="10"/>
      <c r="CV852" s="11"/>
      <c r="CW852" s="6">
        <f>SUMIF(CX$160:CX$190,$D852,CZ$160:CZ$190)</f>
        <v>0</v>
      </c>
      <c r="CX852" s="9"/>
      <c r="CY852" s="10"/>
      <c r="CZ852" s="11"/>
      <c r="DA852" s="6">
        <f>SUMIF(DB$160:DB$190,$D852,DD$160:DD$190)</f>
        <v>0</v>
      </c>
      <c r="DB852" s="9"/>
      <c r="DC852" s="10"/>
      <c r="DD852" s="11"/>
      <c r="DE852" s="6">
        <f>SUMIF(DF$160:DF$190,$D852,DH$160:DH$190)</f>
        <v>0</v>
      </c>
      <c r="DF852" s="9"/>
      <c r="DG852" s="10"/>
      <c r="DH852" s="11"/>
      <c r="DI852" s="6">
        <f>SUMIF(DJ$160:DJ$190,$D852,DL$160:DL$190)</f>
        <v>0</v>
      </c>
      <c r="DJ852" s="9"/>
      <c r="DK852" s="10"/>
      <c r="DL852" s="11"/>
      <c r="DM852" s="6">
        <f>SUMIF(DN$160:DN$190,$D852,DP$160:DP$190)</f>
        <v>0</v>
      </c>
      <c r="DN852" s="9"/>
      <c r="DO852" s="10"/>
      <c r="DP852" s="11"/>
      <c r="DQ852" s="6">
        <f>SUMIF(DR$160:DR$190,$D852,DT$160:DT$190)</f>
        <v>0</v>
      </c>
      <c r="DR852" s="9"/>
      <c r="DS852" s="10"/>
      <c r="DT852" s="11"/>
      <c r="DU852" s="6">
        <f>SUMIF(DV$160:DV$190,$D852,DX$160:DX$190)</f>
        <v>0</v>
      </c>
      <c r="DV852" s="9"/>
      <c r="DW852" s="10"/>
      <c r="DX852" s="11"/>
      <c r="DY852" s="6">
        <f>SUMIF(DZ$160:DZ$190,$D852,EB$160:EB$190)</f>
        <v>0</v>
      </c>
      <c r="DZ852" s="9"/>
      <c r="EA852" s="10"/>
      <c r="EB852" s="11"/>
      <c r="EC852" s="6">
        <f>SUMIF(ED$160:ED$190,$D852,EF$160:EF$190)</f>
        <v>0</v>
      </c>
      <c r="ED852" s="9"/>
      <c r="EE852" s="10"/>
      <c r="EF852" s="11"/>
      <c r="EG852" s="6">
        <f>SUMIF(EH$160:EH$190,$D852,EJ$160:EJ$190)</f>
        <v>0</v>
      </c>
      <c r="EH852" s="9"/>
      <c r="EI852" s="10"/>
      <c r="EJ852" s="11"/>
      <c r="EK852" s="6">
        <f>SUMIF(EL$160:EL$190,$D852,EN$160:EN$190)</f>
        <v>0</v>
      </c>
      <c r="EL852" s="9"/>
      <c r="EM852" s="10"/>
      <c r="EN852" s="11"/>
      <c r="EO852" s="6">
        <f>SUMIF(EP$160:EP$190,$D852,ER$160:ER$190)</f>
        <v>0</v>
      </c>
      <c r="EP852" s="9"/>
      <c r="EQ852" s="10"/>
      <c r="ER852" s="11"/>
      <c r="ES852" s="6">
        <f>SUMIF(ET$160:ET$190,$D852,EV$160:EV$190)</f>
        <v>0</v>
      </c>
      <c r="ET852" s="9"/>
      <c r="EU852" s="10"/>
      <c r="EV852" s="11"/>
      <c r="EW852" s="6">
        <f>SUMIF(EX$160:EX$190,$D852,EZ$160:EZ$190)</f>
        <v>0</v>
      </c>
      <c r="EX852" s="9"/>
      <c r="EY852" s="10"/>
      <c r="EZ852" s="11"/>
      <c r="FA852" s="6">
        <f>SUMIF(FB$160:FB$190,$D852,FD$160:FD$190)</f>
        <v>0</v>
      </c>
      <c r="FB852" s="9"/>
      <c r="FC852" s="10"/>
      <c r="FD852" s="11"/>
      <c r="FE852" s="6">
        <f>SUMIF(FF$160:FF$190,$D852,FH$160:FH$190)</f>
        <v>0</v>
      </c>
      <c r="FF852" s="9"/>
      <c r="FG852" s="10"/>
      <c r="FH852" s="11"/>
      <c r="FI852" s="6">
        <f>SUMIF(FJ$160:FJ$190,$D852,FL$160:FL$190)</f>
        <v>0</v>
      </c>
      <c r="FJ852" s="9"/>
      <c r="FK852" s="10"/>
      <c r="FL852" s="11"/>
      <c r="FM852" s="6">
        <f>SUMIF(FN$160:FN$190,$D852,FP$160:FP$190)</f>
        <v>0</v>
      </c>
      <c r="FN852" s="9"/>
      <c r="FO852" s="10"/>
      <c r="FP852" s="11"/>
      <c r="FQ852" s="6">
        <f>SUMIF(FR$160:FR$190,$D852,FT$160:FT$190)</f>
        <v>0</v>
      </c>
      <c r="FR852" s="9"/>
      <c r="FS852" s="10"/>
      <c r="FT852" s="11"/>
      <c r="FU852" s="6">
        <f>SUMIF(FV$160:FV$190,$D852,FX$160:FX$190)</f>
        <v>0</v>
      </c>
      <c r="FV852" s="9"/>
      <c r="FW852" s="10"/>
      <c r="FX852" s="11"/>
      <c r="FY852" s="6">
        <f>SUMIF(FZ$160:FZ$190,$D852,GB$160:GB$190)</f>
        <v>0</v>
      </c>
      <c r="FZ852" s="9"/>
      <c r="GA852" s="10"/>
      <c r="GB852" s="11"/>
      <c r="GC852" s="6">
        <f>SUMIF(GD$160:GD$190,$D852,GF$160:GF$190)</f>
        <v>0</v>
      </c>
      <c r="GD852" s="9"/>
      <c r="GE852" s="10"/>
      <c r="GF852" s="11"/>
      <c r="GG852" s="6">
        <f>SUMIF(GH$160:GH$190,$D852,GJ$160:GJ$190)</f>
        <v>0</v>
      </c>
      <c r="GH852" s="9"/>
      <c r="GI852" s="10"/>
      <c r="GJ852" s="11"/>
      <c r="GK852" s="6">
        <f>SUMIF(GL$160:GL$190,$D852,GN$160:GN$190)</f>
        <v>0</v>
      </c>
      <c r="GL852" s="9"/>
      <c r="GM852" s="10"/>
      <c r="GN852" s="11"/>
      <c r="GO852" s="6">
        <f>SUMIF(GP$160:GP$190,$D852,GR$160:GR$190)</f>
        <v>0</v>
      </c>
      <c r="GP852" s="9"/>
      <c r="GQ852" s="10"/>
      <c r="GR852" s="11"/>
      <c r="GS852" s="6">
        <f>SUMIF(GT$160:GT$190,$D852,GV$160:GV$190)</f>
        <v>0</v>
      </c>
      <c r="GT852" s="9"/>
      <c r="GU852" s="10"/>
      <c r="GV852" s="20"/>
      <c r="GW852" s="19">
        <f t="shared" si="20"/>
        <v>0</v>
      </c>
      <c r="GX852" s="472"/>
      <c r="GY852" s="473"/>
    </row>
    <row r="853" spans="1:207" ht="30.75" customHeight="1">
      <c r="A853" s="210" t="s">
        <v>81</v>
      </c>
      <c r="B853" s="470"/>
      <c r="C853" s="449" t="s">
        <v>545</v>
      </c>
      <c r="D853" s="445" t="s">
        <v>492</v>
      </c>
      <c r="E853" s="206">
        <f>SUMIF(F$191:F$221,$D853,H$191:H$221)</f>
        <v>0</v>
      </c>
      <c r="F853" s="9"/>
      <c r="G853" s="10"/>
      <c r="H853" s="11"/>
      <c r="I853" s="6">
        <f>SUMIF(J$191:J$221,$D853,L$191:L$221)</f>
        <v>0</v>
      </c>
      <c r="J853" s="9"/>
      <c r="K853" s="10"/>
      <c r="L853" s="11"/>
      <c r="M853" s="6">
        <f>SUMIF(N$191:N$221,$D853,P$191:P$221)</f>
        <v>0</v>
      </c>
      <c r="N853" s="9"/>
      <c r="O853" s="10"/>
      <c r="P853" s="11"/>
      <c r="Q853" s="6">
        <f>SUMIF(R$191:R$221,$D853,T$191:T$221)</f>
        <v>0</v>
      </c>
      <c r="R853" s="9"/>
      <c r="S853" s="10"/>
      <c r="T853" s="11"/>
      <c r="U853" s="6">
        <f>SUMIF(V$191:V$221,$D853,X$191:X$221)</f>
        <v>0</v>
      </c>
      <c r="V853" s="9"/>
      <c r="W853" s="10"/>
      <c r="X853" s="11"/>
      <c r="Y853" s="6">
        <f>SUMIF(Z$191:Z$221,$D853,AB$191:AB$221)</f>
        <v>0</v>
      </c>
      <c r="Z853" s="9"/>
      <c r="AA853" s="10"/>
      <c r="AB853" s="11"/>
      <c r="AC853" s="6">
        <f>SUMIF(AD$191:AD$221,$D853,AF$191:AF$221)</f>
        <v>0</v>
      </c>
      <c r="AD853" s="9"/>
      <c r="AE853" s="10"/>
      <c r="AF853" s="11"/>
      <c r="AG853" s="6">
        <f>SUMIF(AH$191:AH$221,$D853,AJ$191:AJ$221)</f>
        <v>0</v>
      </c>
      <c r="AH853" s="9"/>
      <c r="AI853" s="10"/>
      <c r="AJ853" s="11"/>
      <c r="AK853" s="6">
        <f>SUMIF(AL$191:AL$221,$D853,AN$191:AN$221)</f>
        <v>0</v>
      </c>
      <c r="AL853" s="9"/>
      <c r="AM853" s="10"/>
      <c r="AN853" s="11"/>
      <c r="AO853" s="6">
        <f>SUMIF(AP$191:AP$221,$D853,AR$191:AR$221)</f>
        <v>0</v>
      </c>
      <c r="AP853" s="9"/>
      <c r="AQ853" s="10"/>
      <c r="AR853" s="11"/>
      <c r="AS853" s="6">
        <f>SUMIF(AT$191:AT$221,$D853,AV$191:AV$221)</f>
        <v>0</v>
      </c>
      <c r="AT853" s="9"/>
      <c r="AU853" s="10"/>
      <c r="AV853" s="11"/>
      <c r="AW853" s="6">
        <f>SUMIF(AX$191:AX$221,$D853,AZ$191:AZ$221)</f>
        <v>0</v>
      </c>
      <c r="AX853" s="9"/>
      <c r="AY853" s="10"/>
      <c r="AZ853" s="11"/>
      <c r="BA853" s="6">
        <f>SUMIF(BB$191:BB$221,$D853,BD$191:BD$221)</f>
        <v>0</v>
      </c>
      <c r="BB853" s="9"/>
      <c r="BC853" s="10"/>
      <c r="BD853" s="11"/>
      <c r="BE853" s="6">
        <f>SUMIF(BF$191:BF$221,$D853,BH$191:BH$221)</f>
        <v>0</v>
      </c>
      <c r="BF853" s="9"/>
      <c r="BG853" s="10"/>
      <c r="BH853" s="11"/>
      <c r="BI853" s="6">
        <f>SUMIF(BJ$191:BJ$221,$D853,BL$191:BL$221)</f>
        <v>0</v>
      </c>
      <c r="BJ853" s="9"/>
      <c r="BK853" s="10"/>
      <c r="BL853" s="11"/>
      <c r="BM853" s="6">
        <f>SUMIF(BN$191:BN$221,$D853,BP$191:BP$221)</f>
        <v>0</v>
      </c>
      <c r="BN853" s="9"/>
      <c r="BO853" s="10"/>
      <c r="BP853" s="11"/>
      <c r="BQ853" s="6">
        <f>SUMIF(BR$191:BR$221,$D853,BT$191:BT$221)</f>
        <v>0</v>
      </c>
      <c r="BR853" s="9"/>
      <c r="BS853" s="10"/>
      <c r="BT853" s="11"/>
      <c r="BU853" s="6">
        <f>SUMIF(BV$191:BV$221,$D853,BX$191:BX$221)</f>
        <v>0</v>
      </c>
      <c r="BV853" s="9"/>
      <c r="BW853" s="10"/>
      <c r="BX853" s="11"/>
      <c r="BY853" s="6">
        <f>SUMIF(BZ$191:BZ$221,$D853,CB$191:CB$221)</f>
        <v>0</v>
      </c>
      <c r="BZ853" s="9"/>
      <c r="CA853" s="10"/>
      <c r="CB853" s="11"/>
      <c r="CC853" s="6">
        <f>SUMIF(CD$191:CD$221,$D853,CF$191:CF$221)</f>
        <v>0</v>
      </c>
      <c r="CD853" s="9"/>
      <c r="CE853" s="10"/>
      <c r="CF853" s="11"/>
      <c r="CG853" s="6">
        <f>SUMIF(CH$191:CH$221,$D853,CJ$191:CJ$221)</f>
        <v>0</v>
      </c>
      <c r="CH853" s="9"/>
      <c r="CI853" s="10"/>
      <c r="CJ853" s="11"/>
      <c r="CK853" s="6">
        <f>SUMIF(CL$191:CL$221,$D853,CN$191:CN$221)</f>
        <v>0</v>
      </c>
      <c r="CL853" s="9"/>
      <c r="CM853" s="10"/>
      <c r="CN853" s="11"/>
      <c r="CO853" s="6">
        <f>SUMIF(CP$191:CP$221,$D853,CR$191:CR$221)</f>
        <v>0</v>
      </c>
      <c r="CP853" s="9"/>
      <c r="CQ853" s="10"/>
      <c r="CR853" s="11"/>
      <c r="CS853" s="6">
        <f>SUMIF(CT$191:CT$221,$D853,CV$191:CV$221)</f>
        <v>0</v>
      </c>
      <c r="CT853" s="9"/>
      <c r="CU853" s="10"/>
      <c r="CV853" s="11"/>
      <c r="CW853" s="6">
        <f>SUMIF(CX$191:CX$221,$D853,CZ$191:CZ$221)</f>
        <v>0</v>
      </c>
      <c r="CX853" s="9"/>
      <c r="CY853" s="10"/>
      <c r="CZ853" s="11"/>
      <c r="DA853" s="6">
        <f>SUMIF(DB$191:DB$221,$D853,DD$191:DD$221)</f>
        <v>0</v>
      </c>
      <c r="DB853" s="9"/>
      <c r="DC853" s="10"/>
      <c r="DD853" s="11"/>
      <c r="DE853" s="6">
        <f>SUMIF(DF$191:DF$221,$D853,DH$191:DH$221)</f>
        <v>0</v>
      </c>
      <c r="DF853" s="9"/>
      <c r="DG853" s="10"/>
      <c r="DH853" s="11"/>
      <c r="DI853" s="6">
        <f>SUMIF(DJ$191:DJ$221,$D853,DL$191:DL$221)</f>
        <v>0</v>
      </c>
      <c r="DJ853" s="9"/>
      <c r="DK853" s="10"/>
      <c r="DL853" s="11"/>
      <c r="DM853" s="6">
        <f>SUMIF(DN$191:DN$221,$D853,DP$191:DP$221)</f>
        <v>0</v>
      </c>
      <c r="DN853" s="9"/>
      <c r="DO853" s="10"/>
      <c r="DP853" s="11"/>
      <c r="DQ853" s="6">
        <f>SUMIF(DR$191:DR$221,$D853,DT$191:DT$221)</f>
        <v>0</v>
      </c>
      <c r="DR853" s="9"/>
      <c r="DS853" s="10"/>
      <c r="DT853" s="11"/>
      <c r="DU853" s="6">
        <f>SUMIF(DV$191:DV$221,$D853,DX$191:DX$221)</f>
        <v>0</v>
      </c>
      <c r="DV853" s="9"/>
      <c r="DW853" s="10"/>
      <c r="DX853" s="11"/>
      <c r="DY853" s="6">
        <f>SUMIF(DZ$191:DZ$221,$D853,EB$191:EB$221)</f>
        <v>0</v>
      </c>
      <c r="DZ853" s="9"/>
      <c r="EA853" s="10"/>
      <c r="EB853" s="11"/>
      <c r="EC853" s="6">
        <f>SUMIF(ED$191:ED$221,$D853,EF$191:EF$221)</f>
        <v>0</v>
      </c>
      <c r="ED853" s="9"/>
      <c r="EE853" s="10"/>
      <c r="EF853" s="11"/>
      <c r="EG853" s="6">
        <f>SUMIF(EH$191:EH$221,$D853,EJ$191:EJ$221)</f>
        <v>0</v>
      </c>
      <c r="EH853" s="9"/>
      <c r="EI853" s="10"/>
      <c r="EJ853" s="11"/>
      <c r="EK853" s="6">
        <f>SUMIF(EL$191:EL$221,$D853,EN$191:EN$221)</f>
        <v>0</v>
      </c>
      <c r="EL853" s="9"/>
      <c r="EM853" s="10"/>
      <c r="EN853" s="11"/>
      <c r="EO853" s="6">
        <f>SUMIF(EP$191:EP$221,$D853,ER$191:ER$221)</f>
        <v>0</v>
      </c>
      <c r="EP853" s="9"/>
      <c r="EQ853" s="10"/>
      <c r="ER853" s="11"/>
      <c r="ES853" s="6">
        <f>SUMIF(ET$191:ET$221,$D853,EV$191:EV$221)</f>
        <v>0</v>
      </c>
      <c r="ET853" s="9"/>
      <c r="EU853" s="10"/>
      <c r="EV853" s="11"/>
      <c r="EW853" s="6">
        <f>SUMIF(EX$191:EX$221,$D853,EZ$191:EZ$221)</f>
        <v>0</v>
      </c>
      <c r="EX853" s="9"/>
      <c r="EY853" s="10"/>
      <c r="EZ853" s="11"/>
      <c r="FA853" s="6">
        <f>SUMIF(FB$191:FB$221,$D853,FD$191:FD$221)</f>
        <v>0</v>
      </c>
      <c r="FB853" s="9"/>
      <c r="FC853" s="10"/>
      <c r="FD853" s="11"/>
      <c r="FE853" s="6">
        <f>SUMIF(FF$191:FF$221,$D853,FH$191:FH$221)</f>
        <v>0</v>
      </c>
      <c r="FF853" s="9"/>
      <c r="FG853" s="10"/>
      <c r="FH853" s="11"/>
      <c r="FI853" s="6">
        <f>SUMIF(FJ$191:FJ$221,$D853,FL$191:FL$221)</f>
        <v>0</v>
      </c>
      <c r="FJ853" s="9"/>
      <c r="FK853" s="10"/>
      <c r="FL853" s="11"/>
      <c r="FM853" s="6">
        <f>SUMIF(FN$191:FN$221,$D853,FP$191:FP$221)</f>
        <v>0</v>
      </c>
      <c r="FN853" s="9"/>
      <c r="FO853" s="10"/>
      <c r="FP853" s="11"/>
      <c r="FQ853" s="6">
        <f>SUMIF(FR$191:FR$221,$D853,FT$191:FT$221)</f>
        <v>0</v>
      </c>
      <c r="FR853" s="9"/>
      <c r="FS853" s="10"/>
      <c r="FT853" s="11"/>
      <c r="FU853" s="6">
        <f>SUMIF(FV$191:FV$221,$D853,FX$191:FX$221)</f>
        <v>0</v>
      </c>
      <c r="FV853" s="9"/>
      <c r="FW853" s="10"/>
      <c r="FX853" s="11"/>
      <c r="FY853" s="6">
        <f>SUMIF(FZ$191:FZ$221,$D853,GB$191:GB$221)</f>
        <v>0</v>
      </c>
      <c r="FZ853" s="9"/>
      <c r="GA853" s="10"/>
      <c r="GB853" s="11"/>
      <c r="GC853" s="6">
        <f>SUMIF(GD$191:GD$221,$D853,GF$191:GF$221)</f>
        <v>0</v>
      </c>
      <c r="GD853" s="9"/>
      <c r="GE853" s="10"/>
      <c r="GF853" s="11"/>
      <c r="GG853" s="6">
        <f>SUMIF(GH$191:GH$221,$D853,GJ$191:GJ$221)</f>
        <v>0</v>
      </c>
      <c r="GH853" s="9"/>
      <c r="GI853" s="10"/>
      <c r="GJ853" s="11"/>
      <c r="GK853" s="6">
        <f>SUMIF(GL$191:GL$221,$D853,GN$191:GN$221)</f>
        <v>0</v>
      </c>
      <c r="GL853" s="9"/>
      <c r="GM853" s="10"/>
      <c r="GN853" s="11"/>
      <c r="GO853" s="6">
        <f>SUMIF(GP$191:GP$221,$D853,GR$191:GR$221)</f>
        <v>0</v>
      </c>
      <c r="GP853" s="9"/>
      <c r="GQ853" s="10"/>
      <c r="GR853" s="11"/>
      <c r="GS853" s="6">
        <f>SUMIF(GT$191:GT$221,$D853,GV$191:GV$221)</f>
        <v>0</v>
      </c>
      <c r="GT853" s="9"/>
      <c r="GU853" s="10"/>
      <c r="GV853" s="20"/>
      <c r="GW853" s="19">
        <f t="shared" si="20"/>
        <v>0</v>
      </c>
      <c r="GX853" s="472"/>
      <c r="GY853" s="473"/>
    </row>
    <row r="854" spans="1:207" ht="30.75" customHeight="1">
      <c r="A854" s="210" t="s">
        <v>82</v>
      </c>
      <c r="B854" s="470"/>
      <c r="C854" s="449" t="s">
        <v>545</v>
      </c>
      <c r="D854" s="445" t="s">
        <v>492</v>
      </c>
      <c r="E854" s="206">
        <f>SUMIF(F$222:F$252,$D854,H$222:H$252)</f>
        <v>0</v>
      </c>
      <c r="F854" s="9"/>
      <c r="G854" s="10"/>
      <c r="H854" s="11"/>
      <c r="I854" s="6">
        <f>SUMIF(J$222:J$252,$D854,L$222:L$252)</f>
        <v>0</v>
      </c>
      <c r="J854" s="9"/>
      <c r="K854" s="10"/>
      <c r="L854" s="11"/>
      <c r="M854" s="6">
        <f>SUMIF(N$222:N$252,$D854,P$222:P$252)</f>
        <v>0</v>
      </c>
      <c r="N854" s="9"/>
      <c r="O854" s="10"/>
      <c r="P854" s="11"/>
      <c r="Q854" s="6">
        <f>SUMIF(R$222:R$252,$D854,T$222:T$252)</f>
        <v>0</v>
      </c>
      <c r="R854" s="9"/>
      <c r="S854" s="10"/>
      <c r="T854" s="11"/>
      <c r="U854" s="6">
        <f>SUMIF(V$222:V$252,$D854,X$222:X$252)</f>
        <v>0</v>
      </c>
      <c r="V854" s="9"/>
      <c r="W854" s="10"/>
      <c r="X854" s="11"/>
      <c r="Y854" s="6">
        <f>SUMIF(Z$222:Z$252,$D854,AB$222:AB$252)</f>
        <v>0</v>
      </c>
      <c r="Z854" s="9"/>
      <c r="AA854" s="10"/>
      <c r="AB854" s="11"/>
      <c r="AC854" s="6">
        <f>SUMIF(AD$222:AD$252,$D854,AF$222:AF$252)</f>
        <v>0</v>
      </c>
      <c r="AD854" s="9"/>
      <c r="AE854" s="10"/>
      <c r="AF854" s="11"/>
      <c r="AG854" s="6">
        <f>SUMIF(AH$222:AH$252,$D854,AJ$222:AJ$252)</f>
        <v>0</v>
      </c>
      <c r="AH854" s="9"/>
      <c r="AI854" s="10"/>
      <c r="AJ854" s="11"/>
      <c r="AK854" s="6">
        <f>SUMIF(AL$222:AL$252,$D854,AN$222:AN$252)</f>
        <v>0</v>
      </c>
      <c r="AL854" s="9"/>
      <c r="AM854" s="10"/>
      <c r="AN854" s="11"/>
      <c r="AO854" s="6">
        <f>SUMIF(AP$222:AP$252,$D854,AR$222:AR$252)</f>
        <v>0</v>
      </c>
      <c r="AP854" s="9"/>
      <c r="AQ854" s="10"/>
      <c r="AR854" s="11"/>
      <c r="AS854" s="6">
        <f>SUMIF(AT$222:AT$252,$D854,AV$222:AV$252)</f>
        <v>0</v>
      </c>
      <c r="AT854" s="9"/>
      <c r="AU854" s="10"/>
      <c r="AV854" s="11"/>
      <c r="AW854" s="6">
        <f>SUMIF(AX$222:AX$252,$D854,AZ$222:AZ$252)</f>
        <v>0</v>
      </c>
      <c r="AX854" s="9"/>
      <c r="AY854" s="10"/>
      <c r="AZ854" s="11"/>
      <c r="BA854" s="6">
        <f>SUMIF(BB$222:BB$252,$D854,BD$222:BD$252)</f>
        <v>0</v>
      </c>
      <c r="BB854" s="9"/>
      <c r="BC854" s="10"/>
      <c r="BD854" s="11"/>
      <c r="BE854" s="6">
        <f>SUMIF(BF$222:BF$252,$D854,BH$222:BH$252)</f>
        <v>0</v>
      </c>
      <c r="BF854" s="9"/>
      <c r="BG854" s="10"/>
      <c r="BH854" s="11"/>
      <c r="BI854" s="6">
        <f>SUMIF(BJ$222:BJ$252,$D854,BL$222:BL$252)</f>
        <v>0</v>
      </c>
      <c r="BJ854" s="9"/>
      <c r="BK854" s="10"/>
      <c r="BL854" s="11"/>
      <c r="BM854" s="6">
        <f>SUMIF(BN$222:BN$252,$D854,BP$222:BP$252)</f>
        <v>0</v>
      </c>
      <c r="BN854" s="9"/>
      <c r="BO854" s="10"/>
      <c r="BP854" s="11"/>
      <c r="BQ854" s="6">
        <f>SUMIF(BR$222:BR$252,$D854,BT$222:BT$252)</f>
        <v>0</v>
      </c>
      <c r="BR854" s="9"/>
      <c r="BS854" s="10"/>
      <c r="BT854" s="11"/>
      <c r="BU854" s="6">
        <f>SUMIF(BV$222:BV$252,$D854,BX$222:BX$252)</f>
        <v>0</v>
      </c>
      <c r="BV854" s="9"/>
      <c r="BW854" s="10"/>
      <c r="BX854" s="11"/>
      <c r="BY854" s="6">
        <f>SUMIF(BZ$222:BZ$252,$D854,CB$222:CB$252)</f>
        <v>0</v>
      </c>
      <c r="BZ854" s="9"/>
      <c r="CA854" s="10"/>
      <c r="CB854" s="11"/>
      <c r="CC854" s="6">
        <f>SUMIF(CD$222:CD$252,$D854,CF$222:CF$252)</f>
        <v>0</v>
      </c>
      <c r="CD854" s="9"/>
      <c r="CE854" s="10"/>
      <c r="CF854" s="11"/>
      <c r="CG854" s="6">
        <f>SUMIF(CH$222:CH$252,$D854,CJ$222:CJ$252)</f>
        <v>0</v>
      </c>
      <c r="CH854" s="9"/>
      <c r="CI854" s="10"/>
      <c r="CJ854" s="11"/>
      <c r="CK854" s="6">
        <f>SUMIF(CL$222:CL$252,$D854,CN$222:CN$252)</f>
        <v>0</v>
      </c>
      <c r="CL854" s="9"/>
      <c r="CM854" s="10"/>
      <c r="CN854" s="11"/>
      <c r="CO854" s="6">
        <f>SUMIF(CP$222:CP$252,$D854,CR$222:CR$252)</f>
        <v>0</v>
      </c>
      <c r="CP854" s="9"/>
      <c r="CQ854" s="10"/>
      <c r="CR854" s="11"/>
      <c r="CS854" s="6">
        <f>SUMIF(CT$222:CT$252,$D854,CV$222:CV$252)</f>
        <v>0</v>
      </c>
      <c r="CT854" s="9"/>
      <c r="CU854" s="10"/>
      <c r="CV854" s="11"/>
      <c r="CW854" s="6">
        <f>SUMIF(CX$222:CX$252,$D854,CZ$222:CZ$252)</f>
        <v>0</v>
      </c>
      <c r="CX854" s="9"/>
      <c r="CY854" s="10"/>
      <c r="CZ854" s="11"/>
      <c r="DA854" s="6">
        <f>SUMIF(DB$222:DB$252,$D854,DD$222:DD$252)</f>
        <v>0</v>
      </c>
      <c r="DB854" s="9"/>
      <c r="DC854" s="10"/>
      <c r="DD854" s="11"/>
      <c r="DE854" s="6">
        <f>SUMIF(DF$222:DF$252,$D854,DH$222:DH$252)</f>
        <v>0</v>
      </c>
      <c r="DF854" s="9"/>
      <c r="DG854" s="10"/>
      <c r="DH854" s="11"/>
      <c r="DI854" s="6">
        <f>SUMIF(DJ$222:DJ$252,$D854,DL$222:DL$252)</f>
        <v>0</v>
      </c>
      <c r="DJ854" s="9"/>
      <c r="DK854" s="10"/>
      <c r="DL854" s="11"/>
      <c r="DM854" s="6">
        <f>SUMIF(DN$222:DN$252,$D854,DP$222:DP$252)</f>
        <v>0</v>
      </c>
      <c r="DN854" s="9"/>
      <c r="DO854" s="10"/>
      <c r="DP854" s="11"/>
      <c r="DQ854" s="6">
        <f>SUMIF(DR$222:DR$252,$D854,DT$222:DT$252)</f>
        <v>0</v>
      </c>
      <c r="DR854" s="9"/>
      <c r="DS854" s="10"/>
      <c r="DT854" s="11"/>
      <c r="DU854" s="6">
        <f>SUMIF(DV$222:DV$252,$D854,DX$222:DX$252)</f>
        <v>0</v>
      </c>
      <c r="DV854" s="9"/>
      <c r="DW854" s="10"/>
      <c r="DX854" s="11"/>
      <c r="DY854" s="6">
        <f>SUMIF(DZ$222:DZ$252,$D854,EB$222:EB$252)</f>
        <v>0</v>
      </c>
      <c r="DZ854" s="9"/>
      <c r="EA854" s="10"/>
      <c r="EB854" s="11"/>
      <c r="EC854" s="6">
        <f>SUMIF(ED$222:ED$252,$D854,EF$222:EF$252)</f>
        <v>0</v>
      </c>
      <c r="ED854" s="9"/>
      <c r="EE854" s="10"/>
      <c r="EF854" s="11"/>
      <c r="EG854" s="6">
        <f>SUMIF(EH$222:EH$252,$D854,EJ$222:EJ$252)</f>
        <v>0</v>
      </c>
      <c r="EH854" s="9"/>
      <c r="EI854" s="10"/>
      <c r="EJ854" s="11"/>
      <c r="EK854" s="6">
        <f>SUMIF(EL$222:EL$252,$D854,EN$222:EN$252)</f>
        <v>0</v>
      </c>
      <c r="EL854" s="9"/>
      <c r="EM854" s="10"/>
      <c r="EN854" s="11"/>
      <c r="EO854" s="6">
        <f>SUMIF(EP$222:EP$252,$D854,ER$222:ER$252)</f>
        <v>0</v>
      </c>
      <c r="EP854" s="9"/>
      <c r="EQ854" s="10"/>
      <c r="ER854" s="11"/>
      <c r="ES854" s="6">
        <f>SUMIF(ET$222:ET$252,$D854,EV$222:EV$252)</f>
        <v>0</v>
      </c>
      <c r="ET854" s="9"/>
      <c r="EU854" s="10"/>
      <c r="EV854" s="11"/>
      <c r="EW854" s="6">
        <f>SUMIF(EX$222:EX$252,$D854,EZ$222:EZ$252)</f>
        <v>0</v>
      </c>
      <c r="EX854" s="9"/>
      <c r="EY854" s="10"/>
      <c r="EZ854" s="11"/>
      <c r="FA854" s="6">
        <f>SUMIF(FB$222:FB$252,$D854,FD$222:FD$252)</f>
        <v>0</v>
      </c>
      <c r="FB854" s="9"/>
      <c r="FC854" s="10"/>
      <c r="FD854" s="11"/>
      <c r="FE854" s="6">
        <f>SUMIF(FF$222:FF$252,$D854,FH$222:FH$252)</f>
        <v>0</v>
      </c>
      <c r="FF854" s="9"/>
      <c r="FG854" s="10"/>
      <c r="FH854" s="11"/>
      <c r="FI854" s="6">
        <f>SUMIF(FJ$222:FJ$252,$D854,FL$222:FL$252)</f>
        <v>0</v>
      </c>
      <c r="FJ854" s="9"/>
      <c r="FK854" s="10"/>
      <c r="FL854" s="11"/>
      <c r="FM854" s="6">
        <f>SUMIF(FN$222:FN$252,$D854,FP$222:FP$252)</f>
        <v>0</v>
      </c>
      <c r="FN854" s="9"/>
      <c r="FO854" s="10"/>
      <c r="FP854" s="11"/>
      <c r="FQ854" s="6">
        <f>SUMIF(FR$222:FR$252,$D854,FT$222:FT$252)</f>
        <v>0</v>
      </c>
      <c r="FR854" s="9"/>
      <c r="FS854" s="10"/>
      <c r="FT854" s="11"/>
      <c r="FU854" s="6">
        <f>SUMIF(FV$222:FV$252,$D854,FX$222:FX$252)</f>
        <v>0</v>
      </c>
      <c r="FV854" s="9"/>
      <c r="FW854" s="10"/>
      <c r="FX854" s="11"/>
      <c r="FY854" s="6">
        <f>SUMIF(FZ$222:FZ$252,$D854,GB$222:GB$252)</f>
        <v>0</v>
      </c>
      <c r="FZ854" s="9"/>
      <c r="GA854" s="10"/>
      <c r="GB854" s="11"/>
      <c r="GC854" s="6">
        <f>SUMIF(GD$222:GD$252,$D854,GF$222:GF$252)</f>
        <v>0</v>
      </c>
      <c r="GD854" s="9"/>
      <c r="GE854" s="10"/>
      <c r="GF854" s="11"/>
      <c r="GG854" s="6">
        <f>SUMIF(GH$222:GH$252,$D854,GJ$222:GJ$252)</f>
        <v>0</v>
      </c>
      <c r="GH854" s="9"/>
      <c r="GI854" s="10"/>
      <c r="GJ854" s="11"/>
      <c r="GK854" s="6">
        <f>SUMIF(GL$222:GL$252,$D854,GN$222:GN$252)</f>
        <v>0</v>
      </c>
      <c r="GL854" s="9"/>
      <c r="GM854" s="10"/>
      <c r="GN854" s="11"/>
      <c r="GO854" s="6">
        <f>SUMIF(GP$222:GP$252,$D854,GR$222:GR$252)</f>
        <v>0</v>
      </c>
      <c r="GP854" s="9"/>
      <c r="GQ854" s="10"/>
      <c r="GR854" s="11"/>
      <c r="GS854" s="6">
        <f>SUMIF(GT$222:GT$252,$D854,GV$222:GV$252)</f>
        <v>0</v>
      </c>
      <c r="GT854" s="9"/>
      <c r="GU854" s="10"/>
      <c r="GV854" s="20"/>
      <c r="GW854" s="19">
        <f t="shared" si="20"/>
        <v>0</v>
      </c>
      <c r="GX854" s="472"/>
      <c r="GY854" s="473"/>
    </row>
    <row r="855" spans="1:207" ht="30.75" customHeight="1">
      <c r="A855" s="210" t="s">
        <v>83</v>
      </c>
      <c r="B855" s="470"/>
      <c r="C855" s="449" t="s">
        <v>545</v>
      </c>
      <c r="D855" s="445" t="s">
        <v>492</v>
      </c>
      <c r="E855" s="206">
        <f>SUMIF(F$253:F$283,$D855,H$253:H$283)</f>
        <v>0</v>
      </c>
      <c r="F855" s="9"/>
      <c r="G855" s="10"/>
      <c r="H855" s="11"/>
      <c r="I855" s="6">
        <f>SUMIF(J$253:J$283,$D855,L$253:L$283)</f>
        <v>0</v>
      </c>
      <c r="J855" s="9"/>
      <c r="K855" s="10"/>
      <c r="L855" s="11"/>
      <c r="M855" s="6">
        <f>SUMIF(N$253:N$283,$D855,P$253:P$283)</f>
        <v>0</v>
      </c>
      <c r="N855" s="9"/>
      <c r="O855" s="10"/>
      <c r="P855" s="11"/>
      <c r="Q855" s="6">
        <f>SUMIF(R$253:R$283,$D855,T$253:T$283)</f>
        <v>0</v>
      </c>
      <c r="R855" s="9"/>
      <c r="S855" s="10"/>
      <c r="T855" s="11"/>
      <c r="U855" s="6">
        <f>SUMIF(V$253:V$283,$D855,X$253:X$283)</f>
        <v>0</v>
      </c>
      <c r="V855" s="9"/>
      <c r="W855" s="10"/>
      <c r="X855" s="11"/>
      <c r="Y855" s="6">
        <f>SUMIF(Z$253:Z$283,$D855,AB$253:AB$283)</f>
        <v>0</v>
      </c>
      <c r="Z855" s="9"/>
      <c r="AA855" s="10"/>
      <c r="AB855" s="11"/>
      <c r="AC855" s="6">
        <f>SUMIF(AD$253:AD$283,$D855,AF$253:AF$283)</f>
        <v>0</v>
      </c>
      <c r="AD855" s="9"/>
      <c r="AE855" s="10"/>
      <c r="AF855" s="11"/>
      <c r="AG855" s="6">
        <f>SUMIF(AH$253:AH$283,$D855,AJ$253:AJ$283)</f>
        <v>0</v>
      </c>
      <c r="AH855" s="9"/>
      <c r="AI855" s="10"/>
      <c r="AJ855" s="11"/>
      <c r="AK855" s="6">
        <f>SUMIF(AL$253:AL$283,$D855,AN$253:AN$283)</f>
        <v>0</v>
      </c>
      <c r="AL855" s="9"/>
      <c r="AM855" s="10"/>
      <c r="AN855" s="11"/>
      <c r="AO855" s="6">
        <f>SUMIF(AP$253:AP$283,$D855,AR$253:AR$283)</f>
        <v>0</v>
      </c>
      <c r="AP855" s="9"/>
      <c r="AQ855" s="10"/>
      <c r="AR855" s="11"/>
      <c r="AS855" s="6">
        <f>SUMIF(AT$253:AT$283,$D855,AV$253:AV$283)</f>
        <v>0</v>
      </c>
      <c r="AT855" s="9"/>
      <c r="AU855" s="10"/>
      <c r="AV855" s="11"/>
      <c r="AW855" s="6">
        <f>SUMIF(AX$253:AX$283,$D855,AZ$253:AZ$283)</f>
        <v>0</v>
      </c>
      <c r="AX855" s="9"/>
      <c r="AY855" s="10"/>
      <c r="AZ855" s="11"/>
      <c r="BA855" s="6">
        <f>SUMIF(BB$253:BB$283,$D855,BD$253:BD$283)</f>
        <v>0</v>
      </c>
      <c r="BB855" s="9"/>
      <c r="BC855" s="10"/>
      <c r="BD855" s="11"/>
      <c r="BE855" s="6">
        <f>SUMIF(BF$253:BF$283,$D855,BH$253:BH$283)</f>
        <v>0</v>
      </c>
      <c r="BF855" s="9"/>
      <c r="BG855" s="10"/>
      <c r="BH855" s="11"/>
      <c r="BI855" s="6">
        <f>SUMIF(BJ$253:BJ$283,$D855,BL$253:BL$283)</f>
        <v>0</v>
      </c>
      <c r="BJ855" s="9"/>
      <c r="BK855" s="10"/>
      <c r="BL855" s="11"/>
      <c r="BM855" s="6">
        <f>SUMIF(BN$253:BN$283,$D855,BP$253:BP$283)</f>
        <v>0</v>
      </c>
      <c r="BN855" s="9"/>
      <c r="BO855" s="10"/>
      <c r="BP855" s="11"/>
      <c r="BQ855" s="6">
        <f>SUMIF(BR$253:BR$283,$D855,BT$253:BT$283)</f>
        <v>0</v>
      </c>
      <c r="BR855" s="9"/>
      <c r="BS855" s="10"/>
      <c r="BT855" s="11"/>
      <c r="BU855" s="6">
        <f>SUMIF(BV$253:BV$283,$D855,BX$253:BX$283)</f>
        <v>0</v>
      </c>
      <c r="BV855" s="9"/>
      <c r="BW855" s="10"/>
      <c r="BX855" s="11"/>
      <c r="BY855" s="6">
        <f>SUMIF(BZ$253:BZ$283,$D855,CB$253:CB$283)</f>
        <v>0</v>
      </c>
      <c r="BZ855" s="9"/>
      <c r="CA855" s="10"/>
      <c r="CB855" s="11"/>
      <c r="CC855" s="6">
        <f>SUMIF(CD$253:CD$283,$D855,CF$253:CF$283)</f>
        <v>0</v>
      </c>
      <c r="CD855" s="9"/>
      <c r="CE855" s="10"/>
      <c r="CF855" s="11"/>
      <c r="CG855" s="6">
        <f>SUMIF(CH$253:CH$283,$D855,CJ$253:CJ$283)</f>
        <v>0</v>
      </c>
      <c r="CH855" s="9"/>
      <c r="CI855" s="10"/>
      <c r="CJ855" s="11"/>
      <c r="CK855" s="6">
        <f>SUMIF(CL$253:CL$283,$D855,CN$253:CN$283)</f>
        <v>0</v>
      </c>
      <c r="CL855" s="9"/>
      <c r="CM855" s="10"/>
      <c r="CN855" s="11"/>
      <c r="CO855" s="6">
        <f>SUMIF(CP$253:CP$283,$D855,CR$253:CR$283)</f>
        <v>0</v>
      </c>
      <c r="CP855" s="9"/>
      <c r="CQ855" s="10"/>
      <c r="CR855" s="11"/>
      <c r="CS855" s="6">
        <f>SUMIF(CT$253:CT$283,$D855,CV$253:CV$283)</f>
        <v>0</v>
      </c>
      <c r="CT855" s="9"/>
      <c r="CU855" s="10"/>
      <c r="CV855" s="11"/>
      <c r="CW855" s="6">
        <f>SUMIF(CX$253:CX$283,$D855,CZ$253:CZ$283)</f>
        <v>0</v>
      </c>
      <c r="CX855" s="9"/>
      <c r="CY855" s="10"/>
      <c r="CZ855" s="11"/>
      <c r="DA855" s="6">
        <f>SUMIF(DB$253:DB$283,$D855,DD$253:DD$283)</f>
        <v>0</v>
      </c>
      <c r="DB855" s="9"/>
      <c r="DC855" s="10"/>
      <c r="DD855" s="11"/>
      <c r="DE855" s="6">
        <f>SUMIF(DF$253:DF$283,$D855,DH$253:DH$283)</f>
        <v>0</v>
      </c>
      <c r="DF855" s="9"/>
      <c r="DG855" s="10"/>
      <c r="DH855" s="11"/>
      <c r="DI855" s="6">
        <f>SUMIF(DJ$253:DJ$283,$D855,DL$253:DL$283)</f>
        <v>0</v>
      </c>
      <c r="DJ855" s="9"/>
      <c r="DK855" s="10"/>
      <c r="DL855" s="11"/>
      <c r="DM855" s="6">
        <f>SUMIF(DN$253:DN$283,$D855,DP$253:DP$283)</f>
        <v>0</v>
      </c>
      <c r="DN855" s="9"/>
      <c r="DO855" s="10"/>
      <c r="DP855" s="11"/>
      <c r="DQ855" s="6">
        <f>SUMIF(DR$253:DR$283,$D855,DT$253:DT$283)</f>
        <v>0</v>
      </c>
      <c r="DR855" s="9"/>
      <c r="DS855" s="10"/>
      <c r="DT855" s="11"/>
      <c r="DU855" s="6">
        <f>SUMIF(DV$253:DV$283,$D855,DX$253:DX$283)</f>
        <v>0</v>
      </c>
      <c r="DV855" s="9"/>
      <c r="DW855" s="10"/>
      <c r="DX855" s="11"/>
      <c r="DY855" s="6">
        <f>SUMIF(DZ$253:DZ$283,$D855,EB$253:EB$283)</f>
        <v>0</v>
      </c>
      <c r="DZ855" s="9"/>
      <c r="EA855" s="10"/>
      <c r="EB855" s="11"/>
      <c r="EC855" s="6">
        <f>SUMIF(ED$253:ED$283,$D855,EF$253:EF$283)</f>
        <v>0</v>
      </c>
      <c r="ED855" s="9"/>
      <c r="EE855" s="10"/>
      <c r="EF855" s="11"/>
      <c r="EG855" s="6">
        <f>SUMIF(EH$253:EH$283,$D855,EJ$253:EJ$283)</f>
        <v>0</v>
      </c>
      <c r="EH855" s="9"/>
      <c r="EI855" s="10"/>
      <c r="EJ855" s="11"/>
      <c r="EK855" s="6">
        <f>SUMIF(EL$253:EL$283,$D855,EN$253:EN$283)</f>
        <v>0</v>
      </c>
      <c r="EL855" s="9"/>
      <c r="EM855" s="10"/>
      <c r="EN855" s="11"/>
      <c r="EO855" s="6">
        <f>SUMIF(EP$253:EP$283,$D855,ER$253:ER$283)</f>
        <v>0</v>
      </c>
      <c r="EP855" s="9"/>
      <c r="EQ855" s="10"/>
      <c r="ER855" s="11"/>
      <c r="ES855" s="6">
        <f>SUMIF(ET$253:ET$283,$D855,EV$253:EV$283)</f>
        <v>0</v>
      </c>
      <c r="ET855" s="9"/>
      <c r="EU855" s="10"/>
      <c r="EV855" s="11"/>
      <c r="EW855" s="6">
        <f>SUMIF(EX$253:EX$283,$D855,EZ$253:EZ$283)</f>
        <v>0</v>
      </c>
      <c r="EX855" s="9"/>
      <c r="EY855" s="10"/>
      <c r="EZ855" s="11"/>
      <c r="FA855" s="6">
        <f>SUMIF(FB$253:FB$283,$D855,FD$253:FD$283)</f>
        <v>0</v>
      </c>
      <c r="FB855" s="9"/>
      <c r="FC855" s="10"/>
      <c r="FD855" s="11"/>
      <c r="FE855" s="6">
        <f>SUMIF(FF$253:FF$283,$D855,FH$253:FH$283)</f>
        <v>0</v>
      </c>
      <c r="FF855" s="9"/>
      <c r="FG855" s="10"/>
      <c r="FH855" s="11"/>
      <c r="FI855" s="6">
        <f>SUMIF(FJ$253:FJ$283,$D855,FL$253:FL$283)</f>
        <v>0</v>
      </c>
      <c r="FJ855" s="9"/>
      <c r="FK855" s="10"/>
      <c r="FL855" s="11"/>
      <c r="FM855" s="6">
        <f>SUMIF(FN$253:FN$283,$D855,FP$253:FP$283)</f>
        <v>0</v>
      </c>
      <c r="FN855" s="9"/>
      <c r="FO855" s="10"/>
      <c r="FP855" s="11"/>
      <c r="FQ855" s="6">
        <f>SUMIF(FR$253:FR$283,$D855,FT$253:FT$283)</f>
        <v>0</v>
      </c>
      <c r="FR855" s="9"/>
      <c r="FS855" s="10"/>
      <c r="FT855" s="11"/>
      <c r="FU855" s="6">
        <f>SUMIF(FV$253:FV$283,$D855,FX$253:FX$283)</f>
        <v>0</v>
      </c>
      <c r="FV855" s="9"/>
      <c r="FW855" s="10"/>
      <c r="FX855" s="11"/>
      <c r="FY855" s="6">
        <f>SUMIF(FZ$253:FZ$283,$D855,GB$253:GB$283)</f>
        <v>0</v>
      </c>
      <c r="FZ855" s="9"/>
      <c r="GA855" s="10"/>
      <c r="GB855" s="11"/>
      <c r="GC855" s="6">
        <f>SUMIF(GD$253:GD$283,$D855,GF$253:GF$283)</f>
        <v>0</v>
      </c>
      <c r="GD855" s="9"/>
      <c r="GE855" s="10"/>
      <c r="GF855" s="11"/>
      <c r="GG855" s="6">
        <f>SUMIF(GH$253:GH$283,$D855,GJ$253:GJ$283)</f>
        <v>0</v>
      </c>
      <c r="GH855" s="9"/>
      <c r="GI855" s="10"/>
      <c r="GJ855" s="11"/>
      <c r="GK855" s="6">
        <f>SUMIF(GL$253:GL$283,$D855,GN$253:GN$283)</f>
        <v>0</v>
      </c>
      <c r="GL855" s="9"/>
      <c r="GM855" s="10"/>
      <c r="GN855" s="11"/>
      <c r="GO855" s="6">
        <f>SUMIF(GP$253:GP$283,$D855,GR$253:GR$283)</f>
        <v>0</v>
      </c>
      <c r="GP855" s="9"/>
      <c r="GQ855" s="10"/>
      <c r="GR855" s="11"/>
      <c r="GS855" s="6">
        <f>SUMIF(GT$253:GT$283,$D855,GV$253:GV$283)</f>
        <v>0</v>
      </c>
      <c r="GT855" s="9"/>
      <c r="GU855" s="10"/>
      <c r="GV855" s="20"/>
      <c r="GW855" s="19">
        <f t="shared" si="20"/>
        <v>0</v>
      </c>
      <c r="GX855" s="472"/>
      <c r="GY855" s="473"/>
    </row>
    <row r="856" spans="1:207" ht="30.75" customHeight="1">
      <c r="A856" s="210" t="s">
        <v>84</v>
      </c>
      <c r="B856" s="470"/>
      <c r="C856" s="449" t="s">
        <v>545</v>
      </c>
      <c r="D856" s="445" t="s">
        <v>492</v>
      </c>
      <c r="E856" s="206">
        <f>SUMIF(F$284:F$314,$D856,H$284:H$314)</f>
        <v>0</v>
      </c>
      <c r="F856" s="9"/>
      <c r="G856" s="10"/>
      <c r="H856" s="11"/>
      <c r="I856" s="6">
        <f>SUMIF(J$284:J$314,$D856,L$284:L$314)</f>
        <v>0</v>
      </c>
      <c r="J856" s="9"/>
      <c r="K856" s="10"/>
      <c r="L856" s="11"/>
      <c r="M856" s="6">
        <f>SUMIF(N$284:N$314,$D856,P$284:P$314)</f>
        <v>0</v>
      </c>
      <c r="N856" s="9"/>
      <c r="O856" s="10"/>
      <c r="P856" s="11"/>
      <c r="Q856" s="6">
        <f>SUMIF(R$284:R$314,$D856,T$284:T$314)</f>
        <v>0</v>
      </c>
      <c r="R856" s="9"/>
      <c r="S856" s="10"/>
      <c r="T856" s="11"/>
      <c r="U856" s="6">
        <f>SUMIF(V$284:V$314,$D856,X$284:X$314)</f>
        <v>0</v>
      </c>
      <c r="V856" s="9"/>
      <c r="W856" s="10"/>
      <c r="X856" s="11"/>
      <c r="Y856" s="6">
        <f>SUMIF(Z$284:Z$314,$D856,AB$284:AB$314)</f>
        <v>0</v>
      </c>
      <c r="Z856" s="9"/>
      <c r="AA856" s="10"/>
      <c r="AB856" s="11"/>
      <c r="AC856" s="6">
        <f>SUMIF(AD$284:AD$314,$D856,AF$284:AF$314)</f>
        <v>0</v>
      </c>
      <c r="AD856" s="9"/>
      <c r="AE856" s="10"/>
      <c r="AF856" s="11"/>
      <c r="AG856" s="6">
        <f>SUMIF(AH$284:AH$314,$D856,AJ$284:AJ$314)</f>
        <v>0</v>
      </c>
      <c r="AH856" s="9"/>
      <c r="AI856" s="10"/>
      <c r="AJ856" s="11"/>
      <c r="AK856" s="6">
        <f>SUMIF(AL$284:AL$314,$D856,AN$284:AN$314)</f>
        <v>0</v>
      </c>
      <c r="AL856" s="9"/>
      <c r="AM856" s="10"/>
      <c r="AN856" s="11"/>
      <c r="AO856" s="6">
        <f>SUMIF(AP$284:AP$314,$D856,AR$284:AR$314)</f>
        <v>0</v>
      </c>
      <c r="AP856" s="9"/>
      <c r="AQ856" s="10"/>
      <c r="AR856" s="11"/>
      <c r="AS856" s="6">
        <f>SUMIF(AT$284:AT$314,$D856,AV$284:AV$314)</f>
        <v>0</v>
      </c>
      <c r="AT856" s="9"/>
      <c r="AU856" s="10"/>
      <c r="AV856" s="11"/>
      <c r="AW856" s="6">
        <f>SUMIF(AX$284:AX$314,$D856,AZ$284:AZ$314)</f>
        <v>0</v>
      </c>
      <c r="AX856" s="9"/>
      <c r="AY856" s="10"/>
      <c r="AZ856" s="11"/>
      <c r="BA856" s="6">
        <f>SUMIF(BB$284:BB$314,$D856,BD$284:BD$314)</f>
        <v>0</v>
      </c>
      <c r="BB856" s="9"/>
      <c r="BC856" s="10"/>
      <c r="BD856" s="11"/>
      <c r="BE856" s="6">
        <f>SUMIF(BF$284:BF$314,$D856,BH$284:BH$314)</f>
        <v>0</v>
      </c>
      <c r="BF856" s="9"/>
      <c r="BG856" s="10"/>
      <c r="BH856" s="11"/>
      <c r="BI856" s="6">
        <f>SUMIF(BJ$284:BJ$314,$D856,BL$284:BL$314)</f>
        <v>0</v>
      </c>
      <c r="BJ856" s="9"/>
      <c r="BK856" s="10"/>
      <c r="BL856" s="11"/>
      <c r="BM856" s="6">
        <f>SUMIF(BN$284:BN$314,$D856,BP$284:BP$314)</f>
        <v>0</v>
      </c>
      <c r="BN856" s="9"/>
      <c r="BO856" s="10"/>
      <c r="BP856" s="11"/>
      <c r="BQ856" s="6">
        <f>SUMIF(BR$284:BR$314,$D856,BT$284:BT$314)</f>
        <v>0</v>
      </c>
      <c r="BR856" s="9"/>
      <c r="BS856" s="10"/>
      <c r="BT856" s="11"/>
      <c r="BU856" s="6">
        <f>SUMIF(BV$284:BV$314,$D856,BX$284:BX$314)</f>
        <v>0</v>
      </c>
      <c r="BV856" s="9"/>
      <c r="BW856" s="10"/>
      <c r="BX856" s="11"/>
      <c r="BY856" s="6">
        <f>SUMIF(BZ$284:BZ$314,$D856,CB$284:CB$314)</f>
        <v>0</v>
      </c>
      <c r="BZ856" s="9"/>
      <c r="CA856" s="10"/>
      <c r="CB856" s="11"/>
      <c r="CC856" s="6">
        <f>SUMIF(CD$284:CD$314,$D856,CF$284:CF$314)</f>
        <v>0</v>
      </c>
      <c r="CD856" s="9"/>
      <c r="CE856" s="10"/>
      <c r="CF856" s="11"/>
      <c r="CG856" s="6">
        <f>SUMIF(CH$284:CH$314,$D856,CJ$284:CJ$314)</f>
        <v>0</v>
      </c>
      <c r="CH856" s="9"/>
      <c r="CI856" s="10"/>
      <c r="CJ856" s="11"/>
      <c r="CK856" s="6">
        <f>SUMIF(CL$284:CL$314,$D856,CN$284:CN$314)</f>
        <v>0</v>
      </c>
      <c r="CL856" s="9"/>
      <c r="CM856" s="10"/>
      <c r="CN856" s="11"/>
      <c r="CO856" s="6">
        <f>SUMIF(CP$284:CP$314,$D856,CR$284:CR$314)</f>
        <v>0</v>
      </c>
      <c r="CP856" s="9"/>
      <c r="CQ856" s="10"/>
      <c r="CR856" s="11"/>
      <c r="CS856" s="6">
        <f>SUMIF(CT$284:CT$314,$D856,CV$284:CV$314)</f>
        <v>0</v>
      </c>
      <c r="CT856" s="9"/>
      <c r="CU856" s="10"/>
      <c r="CV856" s="11"/>
      <c r="CW856" s="6">
        <f>SUMIF(CX$284:CX$314,$D856,CZ$284:CZ$314)</f>
        <v>0</v>
      </c>
      <c r="CX856" s="9"/>
      <c r="CY856" s="10"/>
      <c r="CZ856" s="11"/>
      <c r="DA856" s="6">
        <f>SUMIF(DB$284:DB$314,$D856,DD$284:DD$314)</f>
        <v>0</v>
      </c>
      <c r="DB856" s="9"/>
      <c r="DC856" s="10"/>
      <c r="DD856" s="11"/>
      <c r="DE856" s="6">
        <f>SUMIF(DF$284:DF$314,$D856,DH$284:DH$314)</f>
        <v>0</v>
      </c>
      <c r="DF856" s="9"/>
      <c r="DG856" s="10"/>
      <c r="DH856" s="11"/>
      <c r="DI856" s="6">
        <f>SUMIF(DJ$284:DJ$314,$D856,DL$284:DL$314)</f>
        <v>0</v>
      </c>
      <c r="DJ856" s="9"/>
      <c r="DK856" s="10"/>
      <c r="DL856" s="11"/>
      <c r="DM856" s="6">
        <f>SUMIF(DN$284:DN$314,$D856,DP$284:DP$314)</f>
        <v>0</v>
      </c>
      <c r="DN856" s="9"/>
      <c r="DO856" s="10"/>
      <c r="DP856" s="11"/>
      <c r="DQ856" s="6">
        <f>SUMIF(DR$284:DR$314,$D856,DT$284:DT$314)</f>
        <v>0</v>
      </c>
      <c r="DR856" s="9"/>
      <c r="DS856" s="10"/>
      <c r="DT856" s="11"/>
      <c r="DU856" s="6">
        <f>SUMIF(DV$284:DV$314,$D856,DX$284:DX$314)</f>
        <v>0</v>
      </c>
      <c r="DV856" s="9"/>
      <c r="DW856" s="10"/>
      <c r="DX856" s="11"/>
      <c r="DY856" s="6">
        <f>SUMIF(DZ$284:DZ$314,$D856,EB$284:EB$314)</f>
        <v>0</v>
      </c>
      <c r="DZ856" s="9"/>
      <c r="EA856" s="10"/>
      <c r="EB856" s="11"/>
      <c r="EC856" s="6">
        <f>SUMIF(ED$284:ED$314,$D856,EF$284:EF$314)</f>
        <v>0</v>
      </c>
      <c r="ED856" s="9"/>
      <c r="EE856" s="10"/>
      <c r="EF856" s="11"/>
      <c r="EG856" s="6">
        <f>SUMIF(EH$284:EH$314,$D856,EJ$284:EJ$314)</f>
        <v>0</v>
      </c>
      <c r="EH856" s="9"/>
      <c r="EI856" s="10"/>
      <c r="EJ856" s="11"/>
      <c r="EK856" s="6">
        <f>SUMIF(EL$284:EL$314,$D856,EN$284:EN$314)</f>
        <v>0</v>
      </c>
      <c r="EL856" s="9"/>
      <c r="EM856" s="10"/>
      <c r="EN856" s="11"/>
      <c r="EO856" s="6">
        <f>SUMIF(EP$284:EP$314,$D856,ER$284:ER$314)</f>
        <v>0</v>
      </c>
      <c r="EP856" s="9"/>
      <c r="EQ856" s="10"/>
      <c r="ER856" s="11"/>
      <c r="ES856" s="6">
        <f>SUMIF(ET$284:ET$314,$D856,EV$284:EV$314)</f>
        <v>0</v>
      </c>
      <c r="ET856" s="9"/>
      <c r="EU856" s="10"/>
      <c r="EV856" s="11"/>
      <c r="EW856" s="6">
        <f>SUMIF(EX$284:EX$314,$D856,EZ$284:EZ$314)</f>
        <v>0</v>
      </c>
      <c r="EX856" s="9"/>
      <c r="EY856" s="10"/>
      <c r="EZ856" s="11"/>
      <c r="FA856" s="6">
        <f>SUMIF(FB$284:FB$314,$D856,FD$284:FD$314)</f>
        <v>0</v>
      </c>
      <c r="FB856" s="9"/>
      <c r="FC856" s="10"/>
      <c r="FD856" s="11"/>
      <c r="FE856" s="6">
        <f>SUMIF(FF$284:FF$314,$D856,FH$284:FH$314)</f>
        <v>0</v>
      </c>
      <c r="FF856" s="9"/>
      <c r="FG856" s="10"/>
      <c r="FH856" s="11"/>
      <c r="FI856" s="6">
        <f>SUMIF(FJ$284:FJ$314,$D856,FL$284:FL$314)</f>
        <v>0</v>
      </c>
      <c r="FJ856" s="9"/>
      <c r="FK856" s="10"/>
      <c r="FL856" s="11"/>
      <c r="FM856" s="6">
        <f>SUMIF(FN$284:FN$314,$D856,FP$284:FP$314)</f>
        <v>0</v>
      </c>
      <c r="FN856" s="9"/>
      <c r="FO856" s="10"/>
      <c r="FP856" s="11"/>
      <c r="FQ856" s="6">
        <f>SUMIF(FR$284:FR$314,$D856,FT$284:FT$314)</f>
        <v>0</v>
      </c>
      <c r="FR856" s="9"/>
      <c r="FS856" s="10"/>
      <c r="FT856" s="11"/>
      <c r="FU856" s="6">
        <f>SUMIF(FV$284:FV$314,$D856,FX$284:FX$314)</f>
        <v>0</v>
      </c>
      <c r="FV856" s="9"/>
      <c r="FW856" s="10"/>
      <c r="FX856" s="11"/>
      <c r="FY856" s="6">
        <f>SUMIF(FZ$284:FZ$314,$D856,GB$284:GB$314)</f>
        <v>0</v>
      </c>
      <c r="FZ856" s="9"/>
      <c r="GA856" s="10"/>
      <c r="GB856" s="11"/>
      <c r="GC856" s="6">
        <f>SUMIF(GD$284:GD$314,$D856,GF$284:GF$314)</f>
        <v>0</v>
      </c>
      <c r="GD856" s="9"/>
      <c r="GE856" s="10"/>
      <c r="GF856" s="11"/>
      <c r="GG856" s="6">
        <f>SUMIF(GH$284:GH$314,$D856,GJ$284:GJ$314)</f>
        <v>0</v>
      </c>
      <c r="GH856" s="9"/>
      <c r="GI856" s="10"/>
      <c r="GJ856" s="11"/>
      <c r="GK856" s="6">
        <f>SUMIF(GL$284:GL$314,$D856,GN$284:GN$314)</f>
        <v>0</v>
      </c>
      <c r="GL856" s="9"/>
      <c r="GM856" s="10"/>
      <c r="GN856" s="11"/>
      <c r="GO856" s="6">
        <f>SUMIF(GP$284:GP$314,$D856,GR$284:GR$314)</f>
        <v>0</v>
      </c>
      <c r="GP856" s="9"/>
      <c r="GQ856" s="10"/>
      <c r="GR856" s="11"/>
      <c r="GS856" s="6">
        <f>SUMIF(GT$284:GT$314,$D856,GV$284:GV$314)</f>
        <v>0</v>
      </c>
      <c r="GT856" s="9"/>
      <c r="GU856" s="10"/>
      <c r="GV856" s="20"/>
      <c r="GW856" s="19">
        <f t="shared" si="20"/>
        <v>0</v>
      </c>
      <c r="GX856" s="472"/>
      <c r="GY856" s="473"/>
    </row>
    <row r="857" spans="1:207" ht="30.75" customHeight="1">
      <c r="A857" s="210" t="s">
        <v>85</v>
      </c>
      <c r="B857" s="470"/>
      <c r="C857" s="449" t="s">
        <v>545</v>
      </c>
      <c r="D857" s="445" t="s">
        <v>492</v>
      </c>
      <c r="E857" s="206">
        <f>SUMIF(F$315:F$345,$D857,H$315:H$345)</f>
        <v>0</v>
      </c>
      <c r="F857" s="9"/>
      <c r="G857" s="10"/>
      <c r="H857" s="11"/>
      <c r="I857" s="6">
        <f>SUMIF(J$315:J$345,$D857,L$315:L$345)</f>
        <v>0</v>
      </c>
      <c r="J857" s="9"/>
      <c r="K857" s="10"/>
      <c r="L857" s="11"/>
      <c r="M857" s="6">
        <f>SUMIF(N$315:N$345,$D857,P$315:P$345)</f>
        <v>0</v>
      </c>
      <c r="N857" s="9"/>
      <c r="O857" s="10"/>
      <c r="P857" s="11"/>
      <c r="Q857" s="6">
        <f>SUMIF(R$315:R$345,$D857,T$315:T$345)</f>
        <v>0</v>
      </c>
      <c r="R857" s="9"/>
      <c r="S857" s="10"/>
      <c r="T857" s="11"/>
      <c r="U857" s="6">
        <f>SUMIF(V$315:V$345,$D857,X$315:X$345)</f>
        <v>0</v>
      </c>
      <c r="V857" s="9"/>
      <c r="W857" s="10"/>
      <c r="X857" s="11"/>
      <c r="Y857" s="6">
        <f>SUMIF(Z$315:Z$345,$D857,AB$315:AB$345)</f>
        <v>0</v>
      </c>
      <c r="Z857" s="9"/>
      <c r="AA857" s="10"/>
      <c r="AB857" s="11"/>
      <c r="AC857" s="6">
        <f>SUMIF(AD$315:AD$345,$D857,AF$315:AF$345)</f>
        <v>0</v>
      </c>
      <c r="AD857" s="9"/>
      <c r="AE857" s="10"/>
      <c r="AF857" s="11"/>
      <c r="AG857" s="6">
        <f>SUMIF(AH$315:AH$345,$D857,AJ$315:AJ$345)</f>
        <v>0</v>
      </c>
      <c r="AH857" s="9"/>
      <c r="AI857" s="10"/>
      <c r="AJ857" s="11"/>
      <c r="AK857" s="6">
        <f>SUMIF(AL$315:AL$345,$D857,AN$315:AN$345)</f>
        <v>0</v>
      </c>
      <c r="AL857" s="9"/>
      <c r="AM857" s="10"/>
      <c r="AN857" s="11"/>
      <c r="AO857" s="6">
        <f>SUMIF(AP$315:AP$345,$D857,AR$315:AR$345)</f>
        <v>0</v>
      </c>
      <c r="AP857" s="9"/>
      <c r="AQ857" s="10"/>
      <c r="AR857" s="11"/>
      <c r="AS857" s="6">
        <f>SUMIF(AT$315:AT$345,$D857,AV$315:AV$345)</f>
        <v>0</v>
      </c>
      <c r="AT857" s="9"/>
      <c r="AU857" s="10"/>
      <c r="AV857" s="11"/>
      <c r="AW857" s="6">
        <f>SUMIF(AX$315:AX$345,$D857,AZ$315:AZ$345)</f>
        <v>0</v>
      </c>
      <c r="AX857" s="9"/>
      <c r="AY857" s="10"/>
      <c r="AZ857" s="11"/>
      <c r="BA857" s="6">
        <f>SUMIF(BB$315:BB$345,$D857,BD$315:BD$345)</f>
        <v>0</v>
      </c>
      <c r="BB857" s="9"/>
      <c r="BC857" s="10"/>
      <c r="BD857" s="11"/>
      <c r="BE857" s="6">
        <f>SUMIF(BF$315:BF$345,$D857,BH$315:BH$345)</f>
        <v>0</v>
      </c>
      <c r="BF857" s="9"/>
      <c r="BG857" s="10"/>
      <c r="BH857" s="11"/>
      <c r="BI857" s="6">
        <f>SUMIF(BJ$315:BJ$345,$D857,BL$315:BL$345)</f>
        <v>0</v>
      </c>
      <c r="BJ857" s="9"/>
      <c r="BK857" s="10"/>
      <c r="BL857" s="11"/>
      <c r="BM857" s="6">
        <f>SUMIF(BN$315:BN$345,$D857,BP$315:BP$345)</f>
        <v>0</v>
      </c>
      <c r="BN857" s="9"/>
      <c r="BO857" s="10"/>
      <c r="BP857" s="11"/>
      <c r="BQ857" s="6">
        <f>SUMIF(BR$315:BR$345,$D857,BT$315:BT$345)</f>
        <v>0</v>
      </c>
      <c r="BR857" s="9"/>
      <c r="BS857" s="10"/>
      <c r="BT857" s="11"/>
      <c r="BU857" s="6">
        <f>SUMIF(BV$315:BV$345,$D857,BX$315:BX$345)</f>
        <v>0</v>
      </c>
      <c r="BV857" s="9"/>
      <c r="BW857" s="10"/>
      <c r="BX857" s="11"/>
      <c r="BY857" s="6">
        <f>SUMIF(BZ$315:BZ$345,$D857,CB$315:CB$345)</f>
        <v>0</v>
      </c>
      <c r="BZ857" s="9"/>
      <c r="CA857" s="10"/>
      <c r="CB857" s="11"/>
      <c r="CC857" s="6">
        <f>SUMIF(CD$315:CD$345,$D857,CF$315:CF$345)</f>
        <v>0</v>
      </c>
      <c r="CD857" s="9"/>
      <c r="CE857" s="10"/>
      <c r="CF857" s="11"/>
      <c r="CG857" s="6">
        <f>SUMIF(CH$315:CH$345,$D857,CJ$315:CJ$345)</f>
        <v>0</v>
      </c>
      <c r="CH857" s="9"/>
      <c r="CI857" s="10"/>
      <c r="CJ857" s="11"/>
      <c r="CK857" s="6">
        <f>SUMIF(CL$315:CL$345,$D857,CN$315:CN$345)</f>
        <v>0</v>
      </c>
      <c r="CL857" s="9"/>
      <c r="CM857" s="10"/>
      <c r="CN857" s="11"/>
      <c r="CO857" s="6">
        <f>SUMIF(CP$315:CP$345,$D857,CR$315:CR$345)</f>
        <v>0</v>
      </c>
      <c r="CP857" s="9"/>
      <c r="CQ857" s="10"/>
      <c r="CR857" s="11"/>
      <c r="CS857" s="6">
        <f>SUMIF(CT$315:CT$345,$D857,CV$315:CV$345)</f>
        <v>0</v>
      </c>
      <c r="CT857" s="9"/>
      <c r="CU857" s="10"/>
      <c r="CV857" s="11"/>
      <c r="CW857" s="6">
        <f>SUMIF(CX$315:CX$345,$D857,CZ$315:CZ$345)</f>
        <v>0</v>
      </c>
      <c r="CX857" s="9"/>
      <c r="CY857" s="10"/>
      <c r="CZ857" s="11"/>
      <c r="DA857" s="6">
        <f>SUMIF(DB$315:DB$345,$D857,DD$315:DD$345)</f>
        <v>0</v>
      </c>
      <c r="DB857" s="9"/>
      <c r="DC857" s="10"/>
      <c r="DD857" s="11"/>
      <c r="DE857" s="6">
        <f>SUMIF(DF$315:DF$345,$D857,DH$315:DH$345)</f>
        <v>0</v>
      </c>
      <c r="DF857" s="9"/>
      <c r="DG857" s="10"/>
      <c r="DH857" s="11"/>
      <c r="DI857" s="6">
        <f>SUMIF(DJ$315:DJ$345,$D857,DL$315:DL$345)</f>
        <v>0</v>
      </c>
      <c r="DJ857" s="9"/>
      <c r="DK857" s="10"/>
      <c r="DL857" s="11"/>
      <c r="DM857" s="6">
        <f>SUMIF(DN$315:DN$345,$D857,DP$315:DP$345)</f>
        <v>0</v>
      </c>
      <c r="DN857" s="9"/>
      <c r="DO857" s="10"/>
      <c r="DP857" s="11"/>
      <c r="DQ857" s="6">
        <f>SUMIF(DR$315:DR$345,$D857,DT$315:DT$345)</f>
        <v>0</v>
      </c>
      <c r="DR857" s="9"/>
      <c r="DS857" s="10"/>
      <c r="DT857" s="11"/>
      <c r="DU857" s="6">
        <f>SUMIF(DV$315:DV$345,$D857,DX$315:DX$345)</f>
        <v>0</v>
      </c>
      <c r="DV857" s="9"/>
      <c r="DW857" s="10"/>
      <c r="DX857" s="11"/>
      <c r="DY857" s="6">
        <f>SUMIF(DZ$315:DZ$345,$D857,EB$315:EB$345)</f>
        <v>0</v>
      </c>
      <c r="DZ857" s="9"/>
      <c r="EA857" s="10"/>
      <c r="EB857" s="11"/>
      <c r="EC857" s="6">
        <f>SUMIF(ED$315:ED$345,$D857,EF$315:EF$345)</f>
        <v>0</v>
      </c>
      <c r="ED857" s="9"/>
      <c r="EE857" s="10"/>
      <c r="EF857" s="11"/>
      <c r="EG857" s="6">
        <f>SUMIF(EH$315:EH$345,$D857,EJ$315:EJ$345)</f>
        <v>0</v>
      </c>
      <c r="EH857" s="9"/>
      <c r="EI857" s="10"/>
      <c r="EJ857" s="11"/>
      <c r="EK857" s="6">
        <f>SUMIF(EL$315:EL$345,$D857,EN$315:EN$345)</f>
        <v>0</v>
      </c>
      <c r="EL857" s="9"/>
      <c r="EM857" s="10"/>
      <c r="EN857" s="11"/>
      <c r="EO857" s="6">
        <f>SUMIF(EP$315:EP$345,$D857,ER$315:ER$345)</f>
        <v>0</v>
      </c>
      <c r="EP857" s="9"/>
      <c r="EQ857" s="10"/>
      <c r="ER857" s="11"/>
      <c r="ES857" s="6">
        <f>SUMIF(ET$315:ET$345,$D857,EV$315:EV$345)</f>
        <v>0</v>
      </c>
      <c r="ET857" s="9"/>
      <c r="EU857" s="10"/>
      <c r="EV857" s="11"/>
      <c r="EW857" s="6">
        <f>SUMIF(EX$315:EX$345,$D857,EZ$315:EZ$345)</f>
        <v>0</v>
      </c>
      <c r="EX857" s="9"/>
      <c r="EY857" s="10"/>
      <c r="EZ857" s="11"/>
      <c r="FA857" s="6">
        <f>SUMIF(FB$315:FB$345,$D857,FD$315:FD$345)</f>
        <v>0</v>
      </c>
      <c r="FB857" s="9"/>
      <c r="FC857" s="10"/>
      <c r="FD857" s="11"/>
      <c r="FE857" s="6">
        <f>SUMIF(FF$315:FF$345,$D857,FH$315:FH$345)</f>
        <v>0</v>
      </c>
      <c r="FF857" s="9"/>
      <c r="FG857" s="10"/>
      <c r="FH857" s="11"/>
      <c r="FI857" s="6">
        <f>SUMIF(FJ$315:FJ$345,$D857,FL$315:FL$345)</f>
        <v>0</v>
      </c>
      <c r="FJ857" s="9"/>
      <c r="FK857" s="10"/>
      <c r="FL857" s="11"/>
      <c r="FM857" s="6">
        <f>SUMIF(FN$315:FN$345,$D857,FP$315:FP$345)</f>
        <v>0</v>
      </c>
      <c r="FN857" s="9"/>
      <c r="FO857" s="10"/>
      <c r="FP857" s="11"/>
      <c r="FQ857" s="6">
        <f>SUMIF(FR$315:FR$345,$D857,FT$315:FT$345)</f>
        <v>0</v>
      </c>
      <c r="FR857" s="9"/>
      <c r="FS857" s="10"/>
      <c r="FT857" s="11"/>
      <c r="FU857" s="6">
        <f>SUMIF(FV$315:FV$345,$D857,FX$315:FX$345)</f>
        <v>0</v>
      </c>
      <c r="FV857" s="9"/>
      <c r="FW857" s="10"/>
      <c r="FX857" s="11"/>
      <c r="FY857" s="6">
        <f>SUMIF(FZ$315:FZ$345,$D857,GB$315:GB$345)</f>
        <v>0</v>
      </c>
      <c r="FZ857" s="9"/>
      <c r="GA857" s="10"/>
      <c r="GB857" s="11"/>
      <c r="GC857" s="6">
        <f>SUMIF(GD$315:GD$345,$D857,GF$315:GF$345)</f>
        <v>0</v>
      </c>
      <c r="GD857" s="9"/>
      <c r="GE857" s="10"/>
      <c r="GF857" s="11"/>
      <c r="GG857" s="6">
        <f>SUMIF(GH$315:GH$345,$D857,GJ$315:GJ$345)</f>
        <v>0</v>
      </c>
      <c r="GH857" s="9"/>
      <c r="GI857" s="10"/>
      <c r="GJ857" s="11"/>
      <c r="GK857" s="6">
        <f>SUMIF(GL$315:GL$345,$D857,GN$315:GN$345)</f>
        <v>0</v>
      </c>
      <c r="GL857" s="9"/>
      <c r="GM857" s="10"/>
      <c r="GN857" s="11"/>
      <c r="GO857" s="6">
        <f>SUMIF(GP$315:GP$345,$D857,GR$315:GR$345)</f>
        <v>0</v>
      </c>
      <c r="GP857" s="9"/>
      <c r="GQ857" s="10"/>
      <c r="GR857" s="11"/>
      <c r="GS857" s="6">
        <f>SUMIF(GT$315:GT$345,$D857,GV$315:GV$345)</f>
        <v>0</v>
      </c>
      <c r="GT857" s="9"/>
      <c r="GU857" s="10"/>
      <c r="GV857" s="20"/>
      <c r="GW857" s="19">
        <f t="shared" si="20"/>
        <v>0</v>
      </c>
      <c r="GX857" s="472"/>
      <c r="GY857" s="473"/>
    </row>
    <row r="858" spans="1:207" ht="30.75" customHeight="1" thickBot="1">
      <c r="A858" s="212" t="s">
        <v>86</v>
      </c>
      <c r="B858" s="471"/>
      <c r="C858" s="449" t="s">
        <v>545</v>
      </c>
      <c r="D858" s="445" t="s">
        <v>492</v>
      </c>
      <c r="E858" s="206">
        <f>SUMIF(F$346:F$376,$D858,H$346:H$376)</f>
        <v>0</v>
      </c>
      <c r="F858" s="9"/>
      <c r="G858" s="10"/>
      <c r="H858" s="11"/>
      <c r="I858" s="6">
        <f>SUMIF(J$346:J$376,$D858,L$346:L$376)</f>
        <v>0</v>
      </c>
      <c r="J858" s="9"/>
      <c r="K858" s="10"/>
      <c r="L858" s="11"/>
      <c r="M858" s="6">
        <f>SUMIF(N$346:N$376,$D858,P$346:P$376)</f>
        <v>0</v>
      </c>
      <c r="N858" s="9"/>
      <c r="O858" s="10"/>
      <c r="P858" s="11"/>
      <c r="Q858" s="6">
        <f>SUMIF(R$346:R$376,$D858,T$346:T$376)</f>
        <v>0</v>
      </c>
      <c r="R858" s="9"/>
      <c r="S858" s="10"/>
      <c r="T858" s="11"/>
      <c r="U858" s="6">
        <f>SUMIF(V$346:V$376,$D858,X$346:X$376)</f>
        <v>0</v>
      </c>
      <c r="V858" s="9"/>
      <c r="W858" s="10"/>
      <c r="X858" s="11"/>
      <c r="Y858" s="6">
        <f>SUMIF(Z$346:Z$376,$D858,AB$346:AB$376)</f>
        <v>0</v>
      </c>
      <c r="Z858" s="9"/>
      <c r="AA858" s="10"/>
      <c r="AB858" s="11"/>
      <c r="AC858" s="6">
        <f>SUMIF(AD$346:AD$376,$D858,AF$346:AF$376)</f>
        <v>0</v>
      </c>
      <c r="AD858" s="9"/>
      <c r="AE858" s="10"/>
      <c r="AF858" s="11"/>
      <c r="AG858" s="6">
        <f>SUMIF(AH$346:AH$376,$D858,AJ$346:AJ$376)</f>
        <v>0</v>
      </c>
      <c r="AH858" s="9"/>
      <c r="AI858" s="10"/>
      <c r="AJ858" s="11"/>
      <c r="AK858" s="6">
        <f>SUMIF(AL$346:AL$376,$D858,AN$346:AN$376)</f>
        <v>0</v>
      </c>
      <c r="AL858" s="9"/>
      <c r="AM858" s="10"/>
      <c r="AN858" s="11"/>
      <c r="AO858" s="6">
        <f>SUMIF(AP$346:AP$376,$D858,AR$346:AR$376)</f>
        <v>0</v>
      </c>
      <c r="AP858" s="9"/>
      <c r="AQ858" s="10"/>
      <c r="AR858" s="11"/>
      <c r="AS858" s="6">
        <f>SUMIF(AT$346:AT$376,$D858,AV$346:AV$376)</f>
        <v>0</v>
      </c>
      <c r="AT858" s="9"/>
      <c r="AU858" s="10"/>
      <c r="AV858" s="11"/>
      <c r="AW858" s="6">
        <f>SUMIF(AX$346:AX$376,$D858,AZ$346:AZ$376)</f>
        <v>0</v>
      </c>
      <c r="AX858" s="9"/>
      <c r="AY858" s="10"/>
      <c r="AZ858" s="11"/>
      <c r="BA858" s="6">
        <f>SUMIF(BB$346:BB$376,$D858,BD$346:BD$376)</f>
        <v>0</v>
      </c>
      <c r="BB858" s="9"/>
      <c r="BC858" s="10"/>
      <c r="BD858" s="11"/>
      <c r="BE858" s="6">
        <f>SUMIF(BF$346:BF$376,$D858,BH$346:BH$376)</f>
        <v>0</v>
      </c>
      <c r="BF858" s="9"/>
      <c r="BG858" s="10"/>
      <c r="BH858" s="11"/>
      <c r="BI858" s="6">
        <f>SUMIF(BJ$346:BJ$376,$D858,BL$346:BL$376)</f>
        <v>0</v>
      </c>
      <c r="BJ858" s="9"/>
      <c r="BK858" s="10"/>
      <c r="BL858" s="11"/>
      <c r="BM858" s="6">
        <f>SUMIF(BN$346:BN$376,$D858,BP$346:BP$376)</f>
        <v>0</v>
      </c>
      <c r="BN858" s="9"/>
      <c r="BO858" s="10"/>
      <c r="BP858" s="11"/>
      <c r="BQ858" s="6">
        <f>SUMIF(BR$346:BR$376,$D858,BT$346:BT$376)</f>
        <v>0</v>
      </c>
      <c r="BR858" s="9"/>
      <c r="BS858" s="10"/>
      <c r="BT858" s="11"/>
      <c r="BU858" s="6">
        <f>SUMIF(BV$346:BV$376,$D858,BX$346:BX$376)</f>
        <v>0</v>
      </c>
      <c r="BV858" s="9"/>
      <c r="BW858" s="10"/>
      <c r="BX858" s="11"/>
      <c r="BY858" s="6">
        <f>SUMIF(BZ$346:BZ$376,$D858,CB$346:CB$376)</f>
        <v>0</v>
      </c>
      <c r="BZ858" s="9"/>
      <c r="CA858" s="10"/>
      <c r="CB858" s="11"/>
      <c r="CC858" s="6">
        <f>SUMIF(CD$346:CD$376,$D858,CF$346:CF$376)</f>
        <v>0</v>
      </c>
      <c r="CD858" s="9"/>
      <c r="CE858" s="10"/>
      <c r="CF858" s="11"/>
      <c r="CG858" s="6">
        <f>SUMIF(CH$346:CH$376,$D858,CJ$346:CJ$376)</f>
        <v>0</v>
      </c>
      <c r="CH858" s="9"/>
      <c r="CI858" s="10"/>
      <c r="CJ858" s="11"/>
      <c r="CK858" s="6">
        <f>SUMIF(CL$346:CL$376,$D858,CN$346:CN$376)</f>
        <v>0</v>
      </c>
      <c r="CL858" s="9"/>
      <c r="CM858" s="10"/>
      <c r="CN858" s="11"/>
      <c r="CO858" s="6">
        <f>SUMIF(CP$346:CP$376,$D858,CR$346:CR$376)</f>
        <v>0</v>
      </c>
      <c r="CP858" s="9"/>
      <c r="CQ858" s="10"/>
      <c r="CR858" s="11"/>
      <c r="CS858" s="6">
        <f>SUMIF(CT$346:CT$376,$D858,CV$346:CV$376)</f>
        <v>0</v>
      </c>
      <c r="CT858" s="9"/>
      <c r="CU858" s="10"/>
      <c r="CV858" s="11"/>
      <c r="CW858" s="6">
        <f>SUMIF(CX$346:CX$376,$D858,CZ$346:CZ$376)</f>
        <v>0</v>
      </c>
      <c r="CX858" s="9"/>
      <c r="CY858" s="10"/>
      <c r="CZ858" s="11"/>
      <c r="DA858" s="6">
        <f>SUMIF(DB$346:DB$376,$D858,DD$346:DD$376)</f>
        <v>0</v>
      </c>
      <c r="DB858" s="9"/>
      <c r="DC858" s="10"/>
      <c r="DD858" s="11"/>
      <c r="DE858" s="6">
        <f>SUMIF(DF$346:DF$376,$D858,DH$346:DH$376)</f>
        <v>0</v>
      </c>
      <c r="DF858" s="9"/>
      <c r="DG858" s="10"/>
      <c r="DH858" s="11"/>
      <c r="DI858" s="6">
        <f>SUMIF(DJ$346:DJ$376,$D858,DL$346:DL$376)</f>
        <v>0</v>
      </c>
      <c r="DJ858" s="9"/>
      <c r="DK858" s="10"/>
      <c r="DL858" s="11"/>
      <c r="DM858" s="6">
        <f>SUMIF(DN$346:DN$376,$D858,DP$346:DP$376)</f>
        <v>0</v>
      </c>
      <c r="DN858" s="9"/>
      <c r="DO858" s="10"/>
      <c r="DP858" s="11"/>
      <c r="DQ858" s="6">
        <f>SUMIF(DR$346:DR$376,$D858,DT$346:DT$376)</f>
        <v>0</v>
      </c>
      <c r="DR858" s="9"/>
      <c r="DS858" s="10"/>
      <c r="DT858" s="11"/>
      <c r="DU858" s="6">
        <f>SUMIF(DV$346:DV$376,$D858,DX$346:DX$376)</f>
        <v>0</v>
      </c>
      <c r="DV858" s="9"/>
      <c r="DW858" s="10"/>
      <c r="DX858" s="11"/>
      <c r="DY858" s="6">
        <f>SUMIF(DZ$346:DZ$376,$D858,EB$346:EB$376)</f>
        <v>0</v>
      </c>
      <c r="DZ858" s="9"/>
      <c r="EA858" s="10"/>
      <c r="EB858" s="11"/>
      <c r="EC858" s="6">
        <f>SUMIF(ED$346:ED$376,$D858,EF$346:EF$376)</f>
        <v>0</v>
      </c>
      <c r="ED858" s="9"/>
      <c r="EE858" s="10"/>
      <c r="EF858" s="11"/>
      <c r="EG858" s="6">
        <f>SUMIF(EH$346:EH$376,$D858,EJ$346:EJ$376)</f>
        <v>0</v>
      </c>
      <c r="EH858" s="9"/>
      <c r="EI858" s="10"/>
      <c r="EJ858" s="11"/>
      <c r="EK858" s="6">
        <f>SUMIF(EL$346:EL$376,$D858,EN$346:EN$376)</f>
        <v>0</v>
      </c>
      <c r="EL858" s="9"/>
      <c r="EM858" s="10"/>
      <c r="EN858" s="11"/>
      <c r="EO858" s="6">
        <f>SUMIF(EP$346:EP$376,$D858,ER$346:ER$376)</f>
        <v>0</v>
      </c>
      <c r="EP858" s="9"/>
      <c r="EQ858" s="10"/>
      <c r="ER858" s="11"/>
      <c r="ES858" s="6">
        <f>SUMIF(ET$346:ET$376,$D858,EV$346:EV$376)</f>
        <v>0</v>
      </c>
      <c r="ET858" s="9"/>
      <c r="EU858" s="10"/>
      <c r="EV858" s="11"/>
      <c r="EW858" s="6">
        <f>SUMIF(EX$346:EX$376,$D858,EZ$346:EZ$376)</f>
        <v>0</v>
      </c>
      <c r="EX858" s="9"/>
      <c r="EY858" s="10"/>
      <c r="EZ858" s="11"/>
      <c r="FA858" s="6">
        <f>SUMIF(FB$346:FB$376,$D858,FD$346:FD$376)</f>
        <v>0</v>
      </c>
      <c r="FB858" s="9"/>
      <c r="FC858" s="10"/>
      <c r="FD858" s="11"/>
      <c r="FE858" s="6">
        <f>SUMIF(FF$346:FF$376,$D858,FH$346:FH$376)</f>
        <v>0</v>
      </c>
      <c r="FF858" s="9"/>
      <c r="FG858" s="10"/>
      <c r="FH858" s="11"/>
      <c r="FI858" s="6">
        <f>SUMIF(FJ$346:FJ$376,$D858,FL$346:FL$376)</f>
        <v>0</v>
      </c>
      <c r="FJ858" s="9"/>
      <c r="FK858" s="10"/>
      <c r="FL858" s="11"/>
      <c r="FM858" s="6">
        <f>SUMIF(FN$346:FN$376,$D858,FP$346:FP$376)</f>
        <v>0</v>
      </c>
      <c r="FN858" s="9"/>
      <c r="FO858" s="10"/>
      <c r="FP858" s="11"/>
      <c r="FQ858" s="6">
        <f>SUMIF(FR$346:FR$376,$D858,FT$346:FT$376)</f>
        <v>0</v>
      </c>
      <c r="FR858" s="9"/>
      <c r="FS858" s="10"/>
      <c r="FT858" s="11"/>
      <c r="FU858" s="6">
        <f>SUMIF(FV$346:FV$376,$D858,FX$346:FX$376)</f>
        <v>0</v>
      </c>
      <c r="FV858" s="9"/>
      <c r="FW858" s="10"/>
      <c r="FX858" s="11"/>
      <c r="FY858" s="6">
        <f>SUMIF(FZ$346:FZ$376,$D858,GB$346:GB$376)</f>
        <v>0</v>
      </c>
      <c r="FZ858" s="9"/>
      <c r="GA858" s="10"/>
      <c r="GB858" s="11"/>
      <c r="GC858" s="6">
        <f>SUMIF(GD$346:GD$376,$D858,GF$346:GF$376)</f>
        <v>0</v>
      </c>
      <c r="GD858" s="9"/>
      <c r="GE858" s="10"/>
      <c r="GF858" s="11"/>
      <c r="GG858" s="6">
        <f>SUMIF(GH$346:GH$376,$D858,GJ$346:GJ$376)</f>
        <v>0</v>
      </c>
      <c r="GH858" s="9"/>
      <c r="GI858" s="10"/>
      <c r="GJ858" s="11"/>
      <c r="GK858" s="6">
        <f>SUMIF(GL$346:GL$376,$D858,GN$346:GN$376)</f>
        <v>0</v>
      </c>
      <c r="GL858" s="9"/>
      <c r="GM858" s="10"/>
      <c r="GN858" s="11"/>
      <c r="GO858" s="6">
        <f>SUMIF(GP$346:GP$376,$D858,GR$346:GR$376)</f>
        <v>0</v>
      </c>
      <c r="GP858" s="9"/>
      <c r="GQ858" s="10"/>
      <c r="GR858" s="11"/>
      <c r="GS858" s="6">
        <f>SUMIF(GT$346:GT$376,$D858,GV$346:GV$376)</f>
        <v>0</v>
      </c>
      <c r="GT858" s="9"/>
      <c r="GU858" s="10"/>
      <c r="GV858" s="20"/>
      <c r="GW858" s="19">
        <f t="shared" si="20"/>
        <v>0</v>
      </c>
      <c r="GX858" s="472"/>
      <c r="GY858" s="473"/>
    </row>
    <row r="859" spans="1:207" ht="30.75" customHeight="1">
      <c r="A859" s="208" t="s">
        <v>75</v>
      </c>
      <c r="B859" s="495">
        <v>38</v>
      </c>
      <c r="C859" s="177" t="s">
        <v>393</v>
      </c>
      <c r="D859" s="194" t="s">
        <v>394</v>
      </c>
      <c r="E859" s="206">
        <f>SUMIF(F$5:F$35,$D859,H$5:H$35)</f>
        <v>0</v>
      </c>
      <c r="F859" s="9"/>
      <c r="G859" s="10"/>
      <c r="H859" s="11"/>
      <c r="I859" s="6">
        <f>SUMIF(J$5:J$35,$D859,L$5:L$35)</f>
        <v>0</v>
      </c>
      <c r="J859" s="9"/>
      <c r="K859" s="10"/>
      <c r="L859" s="11"/>
      <c r="M859" s="6">
        <f>SUMIF(N$5:N$35,$D859,P$5:P$35)</f>
        <v>0</v>
      </c>
      <c r="N859" s="9"/>
      <c r="O859" s="10"/>
      <c r="P859" s="11"/>
      <c r="Q859" s="6">
        <f>SUMIF(R$5:R$35,$D859,T$5:T$35)</f>
        <v>0</v>
      </c>
      <c r="R859" s="9"/>
      <c r="S859" s="10"/>
      <c r="T859" s="11"/>
      <c r="U859" s="6">
        <f>SUMIF(V$5:V$35,$D859,X$5:X$35)</f>
        <v>0</v>
      </c>
      <c r="V859" s="9"/>
      <c r="W859" s="10"/>
      <c r="X859" s="11"/>
      <c r="Y859" s="6">
        <f>SUMIF(Z$5:Z$35,$D859,AB$5:AB$35)</f>
        <v>0</v>
      </c>
      <c r="Z859" s="9"/>
      <c r="AA859" s="10"/>
      <c r="AB859" s="11"/>
      <c r="AC859" s="6">
        <f>SUMIF(AD$5:AD$35,$D859,AF$5:AF$35)</f>
        <v>0</v>
      </c>
      <c r="AD859" s="9"/>
      <c r="AE859" s="10"/>
      <c r="AF859" s="11"/>
      <c r="AG859" s="6">
        <f>SUMIF(AH$5:AH$35,$D859,AJ$5:AJ$35)</f>
        <v>0</v>
      </c>
      <c r="AH859" s="9"/>
      <c r="AI859" s="10"/>
      <c r="AJ859" s="11"/>
      <c r="AK859" s="6">
        <f>SUMIF(AL$5:AL$35,$D859,AN$5:AN$35)</f>
        <v>0</v>
      </c>
      <c r="AL859" s="9"/>
      <c r="AM859" s="10"/>
      <c r="AN859" s="11"/>
      <c r="AO859" s="6">
        <f>SUMIF(AP$5:AP$35,$D859,AR$5:AR$35)</f>
        <v>0</v>
      </c>
      <c r="AP859" s="9"/>
      <c r="AQ859" s="10"/>
      <c r="AR859" s="11"/>
      <c r="AS859" s="6">
        <f>SUMIF(AT$5:AT$35,$D859,AV$5:AV$35)</f>
        <v>0</v>
      </c>
      <c r="AT859" s="9"/>
      <c r="AU859" s="10"/>
      <c r="AV859" s="11"/>
      <c r="AW859" s="6">
        <f>SUMIF(AX$5:AX$35,$D859,AZ$5:AZ$35)</f>
        <v>0</v>
      </c>
      <c r="AX859" s="9"/>
      <c r="AY859" s="10"/>
      <c r="AZ859" s="11"/>
      <c r="BA859" s="6">
        <f>SUMIF(BB$5:BB$35,$D859,BD$5:BD$35)</f>
        <v>0</v>
      </c>
      <c r="BB859" s="9"/>
      <c r="BC859" s="10"/>
      <c r="BD859" s="11"/>
      <c r="BE859" s="6">
        <f>SUMIF(BF$5:BF$35,$D859,BH$5:BH$35)</f>
        <v>0</v>
      </c>
      <c r="BF859" s="9"/>
      <c r="BG859" s="10"/>
      <c r="BH859" s="11"/>
      <c r="BI859" s="6">
        <f>SUMIF(BJ$5:BJ$35,$D859,BL$5:BL$35)</f>
        <v>0</v>
      </c>
      <c r="BJ859" s="9"/>
      <c r="BK859" s="10"/>
      <c r="BL859" s="11"/>
      <c r="BM859" s="6">
        <f>SUMIF(BN$5:BN$35,$D859,BP$5:BP$35)</f>
        <v>0</v>
      </c>
      <c r="BN859" s="9"/>
      <c r="BO859" s="10"/>
      <c r="BP859" s="11"/>
      <c r="BQ859" s="6">
        <f>SUMIF(BR$5:BR$35,$D859,BT$5:BT$35)</f>
        <v>0</v>
      </c>
      <c r="BR859" s="9"/>
      <c r="BS859" s="10"/>
      <c r="BT859" s="11"/>
      <c r="BU859" s="6">
        <f>SUMIF(BV$5:BV$35,$D859,BX$5:BX$35)</f>
        <v>0</v>
      </c>
      <c r="BV859" s="9"/>
      <c r="BW859" s="10"/>
      <c r="BX859" s="11"/>
      <c r="BY859" s="6">
        <f>SUMIF(BZ$5:BZ$35,$D859,CB$5:CB$35)</f>
        <v>0</v>
      </c>
      <c r="BZ859" s="9"/>
      <c r="CA859" s="10"/>
      <c r="CB859" s="11"/>
      <c r="CC859" s="6">
        <f>SUMIF(CD$5:CD$35,$D859,CF$5:CF$35)</f>
        <v>0</v>
      </c>
      <c r="CD859" s="9"/>
      <c r="CE859" s="10"/>
      <c r="CF859" s="11"/>
      <c r="CG859" s="6">
        <f>SUMIF(CH$5:CH$35,$D859,CJ$5:CJ$35)</f>
        <v>0</v>
      </c>
      <c r="CH859" s="9"/>
      <c r="CI859" s="10"/>
      <c r="CJ859" s="11"/>
      <c r="CK859" s="6">
        <f>SUMIF(CL$5:CL$35,$D859,CN$5:CN$35)</f>
        <v>0</v>
      </c>
      <c r="CL859" s="9"/>
      <c r="CM859" s="10"/>
      <c r="CN859" s="11"/>
      <c r="CO859" s="6">
        <f>SUMIF(CP$5:CP$35,$D859,CR$5:CR$35)</f>
        <v>0</v>
      </c>
      <c r="CP859" s="9"/>
      <c r="CQ859" s="10"/>
      <c r="CR859" s="11"/>
      <c r="CS859" s="6">
        <f>SUMIF(CT$5:CT$35,$D859,CV$5:CV$35)</f>
        <v>0</v>
      </c>
      <c r="CT859" s="9"/>
      <c r="CU859" s="10"/>
      <c r="CV859" s="11"/>
      <c r="CW859" s="6">
        <f>SUMIF(CX$5:CX$35,$D859,CZ$5:CZ$35)</f>
        <v>0</v>
      </c>
      <c r="CX859" s="9"/>
      <c r="CY859" s="10"/>
      <c r="CZ859" s="11"/>
      <c r="DA859" s="6">
        <f>SUMIF(DB$5:DB$35,$D859,DD$5:DD$35)</f>
        <v>0</v>
      </c>
      <c r="DB859" s="9"/>
      <c r="DC859" s="10"/>
      <c r="DD859" s="11"/>
      <c r="DE859" s="6">
        <f>SUMIF(DF$5:DF$35,$D859,DH$5:DH$35)</f>
        <v>0</v>
      </c>
      <c r="DF859" s="9"/>
      <c r="DG859" s="10"/>
      <c r="DH859" s="11"/>
      <c r="DI859" s="6">
        <f>SUMIF(DJ$5:DJ$35,$D859,DL$5:DL$35)</f>
        <v>0</v>
      </c>
      <c r="DJ859" s="9"/>
      <c r="DK859" s="10"/>
      <c r="DL859" s="11"/>
      <c r="DM859" s="6">
        <f>SUMIF(DN$5:DN$35,$D859,DP$5:DP$35)</f>
        <v>0</v>
      </c>
      <c r="DN859" s="9"/>
      <c r="DO859" s="10"/>
      <c r="DP859" s="11"/>
      <c r="DQ859" s="6">
        <f>SUMIF(DR$5:DR$35,$D859,DT$5:DT$35)</f>
        <v>0</v>
      </c>
      <c r="DR859" s="9"/>
      <c r="DS859" s="10"/>
      <c r="DT859" s="11"/>
      <c r="DU859" s="6">
        <f>SUMIF(DV$5:DV$35,$D859,DX$5:DX$35)</f>
        <v>0</v>
      </c>
      <c r="DV859" s="9"/>
      <c r="DW859" s="10"/>
      <c r="DX859" s="11"/>
      <c r="DY859" s="6">
        <f>SUMIF(DZ$5:DZ$35,$D859,EB$5:EB$35)</f>
        <v>0</v>
      </c>
      <c r="DZ859" s="9"/>
      <c r="EA859" s="10"/>
      <c r="EB859" s="11"/>
      <c r="EC859" s="6">
        <f>SUMIF(ED$5:ED$35,$D859,EF$5:EF$35)</f>
        <v>0</v>
      </c>
      <c r="ED859" s="9"/>
      <c r="EE859" s="10"/>
      <c r="EF859" s="11"/>
      <c r="EG859" s="6">
        <f>SUMIF(EH$5:EH$35,$D859,EJ$5:EJ$35)</f>
        <v>0</v>
      </c>
      <c r="EH859" s="9"/>
      <c r="EI859" s="10"/>
      <c r="EJ859" s="11"/>
      <c r="EK859" s="6">
        <f>SUMIF(EL$5:EL$35,$D859,EN$5:EN$35)</f>
        <v>0</v>
      </c>
      <c r="EL859" s="9"/>
      <c r="EM859" s="10"/>
      <c r="EN859" s="11"/>
      <c r="EO859" s="6">
        <f>SUMIF(EP$5:EP$35,$D859,ER$5:ER$35)</f>
        <v>0</v>
      </c>
      <c r="EP859" s="9"/>
      <c r="EQ859" s="10"/>
      <c r="ER859" s="11"/>
      <c r="ES859" s="6">
        <f>SUMIF(ET$5:ET$35,$D859,EV$5:EV$35)</f>
        <v>0</v>
      </c>
      <c r="ET859" s="9"/>
      <c r="EU859" s="10"/>
      <c r="EV859" s="11"/>
      <c r="EW859" s="6">
        <f>SUMIF(EX$5:EX$35,$D859,EZ$5:EZ$35)</f>
        <v>0</v>
      </c>
      <c r="EX859" s="9"/>
      <c r="EY859" s="10"/>
      <c r="EZ859" s="11"/>
      <c r="FA859" s="6">
        <f>SUMIF(FB$5:FB$35,$D859,FD$5:FD$35)</f>
        <v>0</v>
      </c>
      <c r="FB859" s="9"/>
      <c r="FC859" s="10"/>
      <c r="FD859" s="11"/>
      <c r="FE859" s="6">
        <f>SUMIF(FF$5:FF$35,$D859,FH$5:FH$35)</f>
        <v>0</v>
      </c>
      <c r="FF859" s="9"/>
      <c r="FG859" s="10"/>
      <c r="FH859" s="11"/>
      <c r="FI859" s="6">
        <f>SUMIF(FJ$5:FJ$35,$D859,FL$5:FL$35)</f>
        <v>0</v>
      </c>
      <c r="FJ859" s="9"/>
      <c r="FK859" s="10"/>
      <c r="FL859" s="11"/>
      <c r="FM859" s="6">
        <f>SUMIF(FN$5:FN$35,$D859,FP$5:FP$35)</f>
        <v>0</v>
      </c>
      <c r="FN859" s="9"/>
      <c r="FO859" s="10"/>
      <c r="FP859" s="11"/>
      <c r="FQ859" s="6">
        <f>SUMIF(FR$5:FR$35,$D859,FT$5:FT$35)</f>
        <v>0</v>
      </c>
      <c r="FR859" s="9"/>
      <c r="FS859" s="10"/>
      <c r="FT859" s="11"/>
      <c r="FU859" s="6">
        <f>SUMIF(FV$5:FV$35,$D859,FX$5:FX$35)</f>
        <v>0</v>
      </c>
      <c r="FV859" s="9"/>
      <c r="FW859" s="10"/>
      <c r="FX859" s="11"/>
      <c r="FY859" s="6">
        <f>SUMIF(FZ$5:FZ$35,$D859,GB$5:GB$35)</f>
        <v>0</v>
      </c>
      <c r="FZ859" s="9"/>
      <c r="GA859" s="10"/>
      <c r="GB859" s="11"/>
      <c r="GC859" s="6">
        <f>SUMIF(GD$5:GD$35,$D859,GF$5:GF$35)</f>
        <v>0</v>
      </c>
      <c r="GD859" s="9"/>
      <c r="GE859" s="10"/>
      <c r="GF859" s="11"/>
      <c r="GG859" s="6">
        <f>SUMIF(GH$5:GH$35,$D859,GJ$5:GJ$35)</f>
        <v>0</v>
      </c>
      <c r="GH859" s="9"/>
      <c r="GI859" s="10"/>
      <c r="GJ859" s="11"/>
      <c r="GK859" s="6">
        <f>SUMIF(GL$5:GL$35,$D859,GN$5:GN$35)</f>
        <v>0</v>
      </c>
      <c r="GL859" s="9"/>
      <c r="GM859" s="10"/>
      <c r="GN859" s="11"/>
      <c r="GO859" s="6">
        <f>SUMIF(GP$5:GP$35,$D859,GR$5:GR$35)</f>
        <v>0</v>
      </c>
      <c r="GP859" s="9"/>
      <c r="GQ859" s="10"/>
      <c r="GR859" s="11"/>
      <c r="GS859" s="6">
        <f>SUMIF(GT$5:GT$35,$D859,GV$5:GV$35)</f>
        <v>0</v>
      </c>
      <c r="GT859" s="9"/>
      <c r="GU859" s="10"/>
      <c r="GV859" s="20"/>
      <c r="GW859" s="19">
        <f t="shared" si="18"/>
        <v>0</v>
      </c>
      <c r="GX859" s="472">
        <f>SUM(GW859:GW870)</f>
        <v>0</v>
      </c>
      <c r="GY859" s="473" t="str">
        <f>D859</f>
        <v>TS15640/26</v>
      </c>
    </row>
    <row r="860" spans="1:207" ht="30.75" customHeight="1">
      <c r="A860" s="210" t="s">
        <v>76</v>
      </c>
      <c r="B860" s="496"/>
      <c r="C860" s="177" t="s">
        <v>393</v>
      </c>
      <c r="D860" s="194" t="s">
        <v>394</v>
      </c>
      <c r="E860" s="206">
        <f>SUMIF(F$36:F$66,$D860,H$36:H$66)</f>
        <v>0</v>
      </c>
      <c r="F860" s="9"/>
      <c r="G860" s="10"/>
      <c r="H860" s="11"/>
      <c r="I860" s="6">
        <f>SUMIF(J$36:J$66,$D860,L$36:L$66)</f>
        <v>0</v>
      </c>
      <c r="J860" s="9"/>
      <c r="K860" s="10"/>
      <c r="L860" s="11"/>
      <c r="M860" s="6">
        <f>SUMIF(N$36:N$66,$D860,P$36:P$66)</f>
        <v>0</v>
      </c>
      <c r="N860" s="9"/>
      <c r="O860" s="10"/>
      <c r="P860" s="11"/>
      <c r="Q860" s="6">
        <f>SUMIF(R$36:R$66,$D860,T$36:T$66)</f>
        <v>0</v>
      </c>
      <c r="R860" s="9"/>
      <c r="S860" s="10"/>
      <c r="T860" s="11"/>
      <c r="U860" s="6">
        <f>SUMIF(V$36:V$66,$D860,X$36:X$66)</f>
        <v>0</v>
      </c>
      <c r="V860" s="9"/>
      <c r="W860" s="10"/>
      <c r="X860" s="11"/>
      <c r="Y860" s="6">
        <f>SUMIF(Z$36:Z$66,$D860,AB$36:AB$66)</f>
        <v>0</v>
      </c>
      <c r="Z860" s="9"/>
      <c r="AA860" s="10"/>
      <c r="AB860" s="11"/>
      <c r="AC860" s="6">
        <f>SUMIF(AD$36:AD$66,$D860,AF$36:AF$66)</f>
        <v>0</v>
      </c>
      <c r="AD860" s="9"/>
      <c r="AE860" s="10"/>
      <c r="AF860" s="11"/>
      <c r="AG860" s="6">
        <f>SUMIF(AH$36:AH$66,$D860,AJ$36:AJ$66)</f>
        <v>0</v>
      </c>
      <c r="AH860" s="9"/>
      <c r="AI860" s="10"/>
      <c r="AJ860" s="11"/>
      <c r="AK860" s="6">
        <f>SUMIF(AL$36:AL$66,$D860,AN$36:AN$66)</f>
        <v>0</v>
      </c>
      <c r="AL860" s="9"/>
      <c r="AM860" s="10"/>
      <c r="AN860" s="11"/>
      <c r="AO860" s="6">
        <f>SUMIF(AP$36:AP$66,$D860,AR$36:AR$66)</f>
        <v>0</v>
      </c>
      <c r="AP860" s="9"/>
      <c r="AQ860" s="10"/>
      <c r="AR860" s="11"/>
      <c r="AS860" s="6">
        <f>SUMIF(AT$36:AT$66,$D860,AV$36:AV$66)</f>
        <v>0</v>
      </c>
      <c r="AT860" s="9"/>
      <c r="AU860" s="10"/>
      <c r="AV860" s="11"/>
      <c r="AW860" s="6">
        <f>SUMIF(AX$36:AX$66,$D860,AZ$36:AZ$66)</f>
        <v>0</v>
      </c>
      <c r="AX860" s="9"/>
      <c r="AY860" s="10"/>
      <c r="AZ860" s="11"/>
      <c r="BA860" s="6">
        <f>SUMIF(BB$36:BB$66,$D860,BD$36:BD$66)</f>
        <v>0</v>
      </c>
      <c r="BB860" s="9"/>
      <c r="BC860" s="10"/>
      <c r="BD860" s="11"/>
      <c r="BE860" s="6">
        <f>SUMIF(BF$36:BF$66,$D860,BH$36:BH$66)</f>
        <v>0</v>
      </c>
      <c r="BF860" s="9"/>
      <c r="BG860" s="10"/>
      <c r="BH860" s="11"/>
      <c r="BI860" s="6">
        <f>SUMIF(BJ$36:BJ$66,$D860,BL$36:BL$66)</f>
        <v>0</v>
      </c>
      <c r="BJ860" s="9"/>
      <c r="BK860" s="10"/>
      <c r="BL860" s="11"/>
      <c r="BM860" s="6">
        <f>SUMIF(BN$36:BN$66,$D860,BP$36:BP$66)</f>
        <v>0</v>
      </c>
      <c r="BN860" s="9"/>
      <c r="BO860" s="10"/>
      <c r="BP860" s="11"/>
      <c r="BQ860" s="6">
        <f>SUMIF(BR$36:BR$66,$D860,BT$36:BT$66)</f>
        <v>0</v>
      </c>
      <c r="BR860" s="9"/>
      <c r="BS860" s="10"/>
      <c r="BT860" s="11"/>
      <c r="BU860" s="6">
        <f>SUMIF(BV$36:BV$66,$D860,BX$36:BX$66)</f>
        <v>0</v>
      </c>
      <c r="BV860" s="9"/>
      <c r="BW860" s="10"/>
      <c r="BX860" s="11"/>
      <c r="BY860" s="6">
        <f>SUMIF(BZ$36:BZ$66,$D860,CB$36:CB$66)</f>
        <v>0</v>
      </c>
      <c r="BZ860" s="9"/>
      <c r="CA860" s="10"/>
      <c r="CB860" s="11"/>
      <c r="CC860" s="6">
        <f>SUMIF(CD$36:CD$66,$D860,CF$36:CF$66)</f>
        <v>0</v>
      </c>
      <c r="CD860" s="9"/>
      <c r="CE860" s="10"/>
      <c r="CF860" s="11"/>
      <c r="CG860" s="6">
        <f>SUMIF(CH$36:CH$66,$D860,CJ$36:CJ$66)</f>
        <v>0</v>
      </c>
      <c r="CH860" s="9"/>
      <c r="CI860" s="10"/>
      <c r="CJ860" s="11"/>
      <c r="CK860" s="6">
        <f>SUMIF(CL$36:CL$66,$D860,CN$36:CN$66)</f>
        <v>0</v>
      </c>
      <c r="CL860" s="9"/>
      <c r="CM860" s="10"/>
      <c r="CN860" s="11"/>
      <c r="CO860" s="6">
        <f>SUMIF(CP$36:CP$66,$D860,CR$36:CR$66)</f>
        <v>0</v>
      </c>
      <c r="CP860" s="9"/>
      <c r="CQ860" s="10"/>
      <c r="CR860" s="11"/>
      <c r="CS860" s="6">
        <f>SUMIF(CT$36:CT$66,$D860,CV$36:CV$66)</f>
        <v>0</v>
      </c>
      <c r="CT860" s="9"/>
      <c r="CU860" s="10"/>
      <c r="CV860" s="11"/>
      <c r="CW860" s="6">
        <f>SUMIF(CX$36:CX$66,$D860,CZ$36:CZ$66)</f>
        <v>0</v>
      </c>
      <c r="CX860" s="9"/>
      <c r="CY860" s="10"/>
      <c r="CZ860" s="11"/>
      <c r="DA860" s="6">
        <f>SUMIF(DB$36:DB$66,$D860,DD$36:DD$66)</f>
        <v>0</v>
      </c>
      <c r="DB860" s="9"/>
      <c r="DC860" s="10"/>
      <c r="DD860" s="11"/>
      <c r="DE860" s="6">
        <f>SUMIF(DF$36:DF$66,$D860,DH$36:DH$66)</f>
        <v>0</v>
      </c>
      <c r="DF860" s="9"/>
      <c r="DG860" s="10"/>
      <c r="DH860" s="11"/>
      <c r="DI860" s="6">
        <f>SUMIF(DJ$36:DJ$66,$D860,DL$36:DL$66)</f>
        <v>0</v>
      </c>
      <c r="DJ860" s="9"/>
      <c r="DK860" s="10"/>
      <c r="DL860" s="11"/>
      <c r="DM860" s="6">
        <f>SUMIF(DN$36:DN$66,$D860,DP$36:DP$66)</f>
        <v>0</v>
      </c>
      <c r="DN860" s="9"/>
      <c r="DO860" s="10"/>
      <c r="DP860" s="11"/>
      <c r="DQ860" s="6">
        <f>SUMIF(DR$36:DR$66,$D860,DT$36:DT$66)</f>
        <v>0</v>
      </c>
      <c r="DR860" s="9"/>
      <c r="DS860" s="10"/>
      <c r="DT860" s="11"/>
      <c r="DU860" s="6">
        <f>SUMIF(DV$36:DV$66,$D860,DX$36:DX$66)</f>
        <v>0</v>
      </c>
      <c r="DV860" s="9"/>
      <c r="DW860" s="10"/>
      <c r="DX860" s="11"/>
      <c r="DY860" s="6">
        <f>SUMIF(DZ$36:DZ$66,$D860,EB$36:EB$66)</f>
        <v>0</v>
      </c>
      <c r="DZ860" s="9"/>
      <c r="EA860" s="10"/>
      <c r="EB860" s="11"/>
      <c r="EC860" s="6">
        <f>SUMIF(ED$36:ED$66,$D860,EF$36:EF$66)</f>
        <v>0</v>
      </c>
      <c r="ED860" s="9"/>
      <c r="EE860" s="10"/>
      <c r="EF860" s="11"/>
      <c r="EG860" s="6">
        <f>SUMIF(EH$36:EH$66,$D860,EJ$36:EJ$66)</f>
        <v>0</v>
      </c>
      <c r="EH860" s="9"/>
      <c r="EI860" s="10"/>
      <c r="EJ860" s="11"/>
      <c r="EK860" s="6">
        <f>SUMIF(EL$36:EL$66,$D860,EN$36:EN$66)</f>
        <v>0</v>
      </c>
      <c r="EL860" s="9"/>
      <c r="EM860" s="10"/>
      <c r="EN860" s="11"/>
      <c r="EO860" s="6">
        <f>SUMIF(EP$36:EP$66,$D860,ER$36:ER$66)</f>
        <v>0</v>
      </c>
      <c r="EP860" s="9"/>
      <c r="EQ860" s="10"/>
      <c r="ER860" s="11"/>
      <c r="ES860" s="6">
        <f>SUMIF(ET$36:ET$66,$D860,EV$36:EV$66)</f>
        <v>0</v>
      </c>
      <c r="ET860" s="9"/>
      <c r="EU860" s="10"/>
      <c r="EV860" s="11"/>
      <c r="EW860" s="6">
        <f>SUMIF(EX$36:EX$66,$D860,EZ$36:EZ$66)</f>
        <v>0</v>
      </c>
      <c r="EX860" s="9"/>
      <c r="EY860" s="10"/>
      <c r="EZ860" s="11"/>
      <c r="FA860" s="6">
        <f>SUMIF(FB$36:FB$66,$D860,FD$36:FD$66)</f>
        <v>0</v>
      </c>
      <c r="FB860" s="9"/>
      <c r="FC860" s="10"/>
      <c r="FD860" s="11"/>
      <c r="FE860" s="6">
        <f>SUMIF(FF$36:FF$66,$D860,FH$36:FH$66)</f>
        <v>0</v>
      </c>
      <c r="FF860" s="9"/>
      <c r="FG860" s="10"/>
      <c r="FH860" s="11"/>
      <c r="FI860" s="6">
        <f>SUMIF(FJ$36:FJ$66,$D860,FL$36:FL$66)</f>
        <v>0</v>
      </c>
      <c r="FJ860" s="9"/>
      <c r="FK860" s="10"/>
      <c r="FL860" s="11"/>
      <c r="FM860" s="6">
        <f>SUMIF(FN$36:FN$66,$D860,FP$36:FP$66)</f>
        <v>0</v>
      </c>
      <c r="FN860" s="9"/>
      <c r="FO860" s="10"/>
      <c r="FP860" s="11"/>
      <c r="FQ860" s="6">
        <f>SUMIF(FR$36:FR$66,$D860,FT$36:FT$66)</f>
        <v>0</v>
      </c>
      <c r="FR860" s="9"/>
      <c r="FS860" s="10"/>
      <c r="FT860" s="11"/>
      <c r="FU860" s="6">
        <f>SUMIF(FV$36:FV$66,$D860,FX$36:FX$66)</f>
        <v>0</v>
      </c>
      <c r="FV860" s="9"/>
      <c r="FW860" s="10"/>
      <c r="FX860" s="11"/>
      <c r="FY860" s="6">
        <f>SUMIF(FZ$36:FZ$66,$D860,GB$36:GB$66)</f>
        <v>0</v>
      </c>
      <c r="FZ860" s="9"/>
      <c r="GA860" s="10"/>
      <c r="GB860" s="11"/>
      <c r="GC860" s="6">
        <f>SUMIF(GD$36:GD$66,$D860,GF$36:GF$66)</f>
        <v>0</v>
      </c>
      <c r="GD860" s="9"/>
      <c r="GE860" s="10"/>
      <c r="GF860" s="11"/>
      <c r="GG860" s="6">
        <f>SUMIF(GH$36:GH$66,$D860,GJ$36:GJ$66)</f>
        <v>0</v>
      </c>
      <c r="GH860" s="9"/>
      <c r="GI860" s="10"/>
      <c r="GJ860" s="11"/>
      <c r="GK860" s="6">
        <f>SUMIF(GL$36:GL$66,$D860,GN$36:GN$66)</f>
        <v>0</v>
      </c>
      <c r="GL860" s="9"/>
      <c r="GM860" s="10"/>
      <c r="GN860" s="11"/>
      <c r="GO860" s="6">
        <f>SUMIF(GP$36:GP$66,$D860,GR$36:GR$66)</f>
        <v>0</v>
      </c>
      <c r="GP860" s="9"/>
      <c r="GQ860" s="10"/>
      <c r="GR860" s="11"/>
      <c r="GS860" s="6">
        <f>SUMIF(GT$36:GT$66,$D860,GV$36:GV$66)</f>
        <v>0</v>
      </c>
      <c r="GT860" s="9"/>
      <c r="GU860" s="10"/>
      <c r="GV860" s="20"/>
      <c r="GW860" s="19">
        <f t="shared" si="18"/>
        <v>0</v>
      </c>
      <c r="GX860" s="472"/>
      <c r="GY860" s="473"/>
    </row>
    <row r="861" spans="1:207" ht="30.75" customHeight="1">
      <c r="A861" s="210" t="s">
        <v>77</v>
      </c>
      <c r="B861" s="496"/>
      <c r="C861" s="177" t="s">
        <v>393</v>
      </c>
      <c r="D861" s="194" t="s">
        <v>394</v>
      </c>
      <c r="E861" s="206">
        <f>SUMIF(F$67:F$97,$D861,H$67:H$97)</f>
        <v>0</v>
      </c>
      <c r="F861" s="9"/>
      <c r="G861" s="10"/>
      <c r="H861" s="11"/>
      <c r="I861" s="6">
        <f>SUMIF(J$67:J$97,$D861,L$67:L$97)</f>
        <v>0</v>
      </c>
      <c r="J861" s="9"/>
      <c r="K861" s="10"/>
      <c r="L861" s="11"/>
      <c r="M861" s="6">
        <f>SUMIF(N$67:N$97,$D861,P$67:P$97)</f>
        <v>0</v>
      </c>
      <c r="N861" s="9"/>
      <c r="O861" s="10"/>
      <c r="P861" s="11"/>
      <c r="Q861" s="6">
        <f>SUMIF(R$67:R$97,$D861,T$67:T$97)</f>
        <v>0</v>
      </c>
      <c r="R861" s="9"/>
      <c r="S861" s="10"/>
      <c r="T861" s="11"/>
      <c r="U861" s="6">
        <f>SUMIF(V$67:V$97,$D861,X$67:X$97)</f>
        <v>0</v>
      </c>
      <c r="V861" s="9"/>
      <c r="W861" s="10"/>
      <c r="X861" s="11"/>
      <c r="Y861" s="6">
        <f>SUMIF(Z$67:Z$97,$D861,AB$67:AB$97)</f>
        <v>0</v>
      </c>
      <c r="Z861" s="9"/>
      <c r="AA861" s="10"/>
      <c r="AB861" s="11"/>
      <c r="AC861" s="6">
        <f>SUMIF(AD$67:AD$97,$D861,AF$67:AF$97)</f>
        <v>0</v>
      </c>
      <c r="AD861" s="9"/>
      <c r="AE861" s="10"/>
      <c r="AF861" s="11"/>
      <c r="AG861" s="6">
        <f>SUMIF(AH$67:AH$97,$D861,AJ$67:AJ$97)</f>
        <v>0</v>
      </c>
      <c r="AH861" s="9"/>
      <c r="AI861" s="10"/>
      <c r="AJ861" s="11"/>
      <c r="AK861" s="6">
        <f>SUMIF(AL$67:AL$97,$D861,AN$67:AN$97)</f>
        <v>0</v>
      </c>
      <c r="AL861" s="9"/>
      <c r="AM861" s="10"/>
      <c r="AN861" s="11"/>
      <c r="AO861" s="6">
        <f>SUMIF(AP$67:AP$97,$D861,AR$67:AR$97)</f>
        <v>0</v>
      </c>
      <c r="AP861" s="9"/>
      <c r="AQ861" s="10"/>
      <c r="AR861" s="11"/>
      <c r="AS861" s="6">
        <f>SUMIF(AT$67:AT$97,$D861,AV$67:AV$97)</f>
        <v>0</v>
      </c>
      <c r="AT861" s="9"/>
      <c r="AU861" s="10"/>
      <c r="AV861" s="11"/>
      <c r="AW861" s="6">
        <f>SUMIF(AX$67:AX$97,$D861,AZ$67:AZ$97)</f>
        <v>0</v>
      </c>
      <c r="AX861" s="9"/>
      <c r="AY861" s="10"/>
      <c r="AZ861" s="11"/>
      <c r="BA861" s="6">
        <f>SUMIF(BB$67:BB$97,$D861,BD$67:BD$97)</f>
        <v>0</v>
      </c>
      <c r="BB861" s="9"/>
      <c r="BC861" s="10"/>
      <c r="BD861" s="11"/>
      <c r="BE861" s="6">
        <f>SUMIF(BF$67:BF$97,$D861,BH$67:BH$97)</f>
        <v>0</v>
      </c>
      <c r="BF861" s="9"/>
      <c r="BG861" s="10"/>
      <c r="BH861" s="11"/>
      <c r="BI861" s="6">
        <f>SUMIF(BJ$67:BJ$97,$D861,BL$67:BL$97)</f>
        <v>0</v>
      </c>
      <c r="BJ861" s="9"/>
      <c r="BK861" s="10"/>
      <c r="BL861" s="11"/>
      <c r="BM861" s="6">
        <f>SUMIF(BN$67:BN$97,$D861,BP$67:BP$97)</f>
        <v>0</v>
      </c>
      <c r="BN861" s="9"/>
      <c r="BO861" s="10"/>
      <c r="BP861" s="11"/>
      <c r="BQ861" s="6">
        <f>SUMIF(BR$67:BR$97,$D861,BT$67:BT$97)</f>
        <v>0</v>
      </c>
      <c r="BR861" s="9"/>
      <c r="BS861" s="10"/>
      <c r="BT861" s="11"/>
      <c r="BU861" s="6">
        <f>SUMIF(BV$67:BV$97,$D861,BX$67:BX$97)</f>
        <v>0</v>
      </c>
      <c r="BV861" s="9"/>
      <c r="BW861" s="10"/>
      <c r="BX861" s="11"/>
      <c r="BY861" s="6">
        <f>SUMIF(BZ$67:BZ$97,$D861,CB$67:CB$97)</f>
        <v>0</v>
      </c>
      <c r="BZ861" s="9"/>
      <c r="CA861" s="10"/>
      <c r="CB861" s="11"/>
      <c r="CC861" s="6">
        <f>SUMIF(CD$67:CD$97,$D861,CF$67:CF$97)</f>
        <v>0</v>
      </c>
      <c r="CD861" s="9"/>
      <c r="CE861" s="10"/>
      <c r="CF861" s="11"/>
      <c r="CG861" s="6">
        <f>SUMIF(CH$67:CH$97,$D861,CJ$67:CJ$97)</f>
        <v>0</v>
      </c>
      <c r="CH861" s="9"/>
      <c r="CI861" s="10"/>
      <c r="CJ861" s="11"/>
      <c r="CK861" s="6">
        <f>SUMIF(CL$67:CL$97,$D861,CN$67:CN$97)</f>
        <v>0</v>
      </c>
      <c r="CL861" s="9"/>
      <c r="CM861" s="10"/>
      <c r="CN861" s="11"/>
      <c r="CO861" s="6">
        <f>SUMIF(CP$67:CP$97,$D861,CR$67:CR$97)</f>
        <v>0</v>
      </c>
      <c r="CP861" s="9"/>
      <c r="CQ861" s="10"/>
      <c r="CR861" s="11"/>
      <c r="CS861" s="6">
        <f>SUMIF(CT$67:CT$97,$D861,CV$67:CV$97)</f>
        <v>0</v>
      </c>
      <c r="CT861" s="9"/>
      <c r="CU861" s="10"/>
      <c r="CV861" s="11"/>
      <c r="CW861" s="6">
        <f>SUMIF(CX$67:CX$97,$D861,CZ$67:CZ$97)</f>
        <v>0</v>
      </c>
      <c r="CX861" s="9"/>
      <c r="CY861" s="10"/>
      <c r="CZ861" s="11"/>
      <c r="DA861" s="6">
        <f>SUMIF(DB$67:DB$97,$D861,DD$67:DD$97)</f>
        <v>0</v>
      </c>
      <c r="DB861" s="9"/>
      <c r="DC861" s="10"/>
      <c r="DD861" s="11"/>
      <c r="DE861" s="6">
        <f>SUMIF(DF$67:DF$97,$D861,DH$67:DH$97)</f>
        <v>0</v>
      </c>
      <c r="DF861" s="9"/>
      <c r="DG861" s="10"/>
      <c r="DH861" s="11"/>
      <c r="DI861" s="6">
        <f>SUMIF(DJ$67:DJ$97,$D861,DL$67:DL$97)</f>
        <v>0</v>
      </c>
      <c r="DJ861" s="9"/>
      <c r="DK861" s="10"/>
      <c r="DL861" s="11"/>
      <c r="DM861" s="6">
        <f>SUMIF(DN$67:DN$97,$D861,DP$67:DP$97)</f>
        <v>0</v>
      </c>
      <c r="DN861" s="9"/>
      <c r="DO861" s="10"/>
      <c r="DP861" s="11"/>
      <c r="DQ861" s="6">
        <f>SUMIF(DR$67:DR$97,$D861,DT$67:DT$97)</f>
        <v>0</v>
      </c>
      <c r="DR861" s="9"/>
      <c r="DS861" s="10"/>
      <c r="DT861" s="11"/>
      <c r="DU861" s="6">
        <f>SUMIF(DV$67:DV$97,$D861,DX$67:DX$97)</f>
        <v>0</v>
      </c>
      <c r="DV861" s="9"/>
      <c r="DW861" s="10"/>
      <c r="DX861" s="11"/>
      <c r="DY861" s="6">
        <f>SUMIF(DZ$67:DZ$97,$D861,EB$67:EB$97)</f>
        <v>0</v>
      </c>
      <c r="DZ861" s="9"/>
      <c r="EA861" s="10"/>
      <c r="EB861" s="11"/>
      <c r="EC861" s="6">
        <f>SUMIF(ED$67:ED$97,$D861,EF$67:EF$97)</f>
        <v>0</v>
      </c>
      <c r="ED861" s="9"/>
      <c r="EE861" s="10"/>
      <c r="EF861" s="11"/>
      <c r="EG861" s="6">
        <f>SUMIF(EH$67:EH$97,$D861,EJ$67:EJ$97)</f>
        <v>0</v>
      </c>
      <c r="EH861" s="9"/>
      <c r="EI861" s="10"/>
      <c r="EJ861" s="11"/>
      <c r="EK861" s="6">
        <f>SUMIF(EL$67:EL$97,$D861,EN$67:EN$97)</f>
        <v>0</v>
      </c>
      <c r="EL861" s="9"/>
      <c r="EM861" s="10"/>
      <c r="EN861" s="11"/>
      <c r="EO861" s="6">
        <f>SUMIF(EP$67:EP$97,$D861,ER$67:ER$97)</f>
        <v>0</v>
      </c>
      <c r="EP861" s="9"/>
      <c r="EQ861" s="10"/>
      <c r="ER861" s="11"/>
      <c r="ES861" s="6">
        <f>SUMIF(ET$67:ET$97,$D861,EV$67:EV$97)</f>
        <v>0</v>
      </c>
      <c r="ET861" s="9"/>
      <c r="EU861" s="10"/>
      <c r="EV861" s="11"/>
      <c r="EW861" s="6">
        <f>SUMIF(EX$67:EX$97,$D861,EZ$67:EZ$97)</f>
        <v>0</v>
      </c>
      <c r="EX861" s="9"/>
      <c r="EY861" s="10"/>
      <c r="EZ861" s="11"/>
      <c r="FA861" s="6">
        <f>SUMIF(FB$67:FB$97,$D861,FD$67:FD$97)</f>
        <v>0</v>
      </c>
      <c r="FB861" s="9"/>
      <c r="FC861" s="10"/>
      <c r="FD861" s="11"/>
      <c r="FE861" s="6">
        <f>SUMIF(FF$67:FF$97,$D861,FH$67:FH$97)</f>
        <v>0</v>
      </c>
      <c r="FF861" s="9"/>
      <c r="FG861" s="10"/>
      <c r="FH861" s="11"/>
      <c r="FI861" s="6">
        <f>SUMIF(FJ$67:FJ$97,$D861,FL$67:FL$97)</f>
        <v>0</v>
      </c>
      <c r="FJ861" s="9"/>
      <c r="FK861" s="10"/>
      <c r="FL861" s="11"/>
      <c r="FM861" s="6">
        <f>SUMIF(FN$67:FN$97,$D861,FP$67:FP$97)</f>
        <v>0</v>
      </c>
      <c r="FN861" s="9"/>
      <c r="FO861" s="10"/>
      <c r="FP861" s="11"/>
      <c r="FQ861" s="6">
        <f>SUMIF(FR$67:FR$97,$D861,FT$67:FT$97)</f>
        <v>0</v>
      </c>
      <c r="FR861" s="9"/>
      <c r="FS861" s="10"/>
      <c r="FT861" s="11"/>
      <c r="FU861" s="6">
        <f>SUMIF(FV$67:FV$97,$D861,FX$67:FX$97)</f>
        <v>0</v>
      </c>
      <c r="FV861" s="9"/>
      <c r="FW861" s="10"/>
      <c r="FX861" s="11"/>
      <c r="FY861" s="6">
        <f>SUMIF(FZ$67:FZ$97,$D861,GB$67:GB$97)</f>
        <v>0</v>
      </c>
      <c r="FZ861" s="9"/>
      <c r="GA861" s="10"/>
      <c r="GB861" s="11"/>
      <c r="GC861" s="6">
        <f>SUMIF(GD$67:GD$97,$D861,GF$67:GF$97)</f>
        <v>0</v>
      </c>
      <c r="GD861" s="9"/>
      <c r="GE861" s="10"/>
      <c r="GF861" s="11"/>
      <c r="GG861" s="6">
        <f>SUMIF(GH$67:GH$97,$D861,GJ$67:GJ$97)</f>
        <v>0</v>
      </c>
      <c r="GH861" s="9"/>
      <c r="GI861" s="10"/>
      <c r="GJ861" s="11"/>
      <c r="GK861" s="6">
        <f>SUMIF(GL$67:GL$97,$D861,GN$67:GN$97)</f>
        <v>0</v>
      </c>
      <c r="GL861" s="9"/>
      <c r="GM861" s="10"/>
      <c r="GN861" s="11"/>
      <c r="GO861" s="6">
        <f>SUMIF(GP$67:GP$97,$D861,GR$67:GR$97)</f>
        <v>0</v>
      </c>
      <c r="GP861" s="9"/>
      <c r="GQ861" s="10"/>
      <c r="GR861" s="11"/>
      <c r="GS861" s="6">
        <f>SUMIF(GT$67:GT$97,$D861,GV$67:GV$97)</f>
        <v>0</v>
      </c>
      <c r="GT861" s="9"/>
      <c r="GU861" s="10"/>
      <c r="GV861" s="20"/>
      <c r="GW861" s="19">
        <f t="shared" si="18"/>
        <v>0</v>
      </c>
      <c r="GX861" s="472"/>
      <c r="GY861" s="473"/>
    </row>
    <row r="862" spans="1:207" ht="30.75" customHeight="1">
      <c r="A862" s="210" t="s">
        <v>78</v>
      </c>
      <c r="B862" s="496"/>
      <c r="C862" s="177" t="s">
        <v>393</v>
      </c>
      <c r="D862" s="194" t="s">
        <v>394</v>
      </c>
      <c r="E862" s="206">
        <f>SUMIF(F$98:F$128,$D862,H$98:H$128)</f>
        <v>0</v>
      </c>
      <c r="F862" s="9"/>
      <c r="G862" s="10"/>
      <c r="H862" s="11"/>
      <c r="I862" s="6">
        <f>SUMIF(J$98:J$128,$D862,L$98:L$128)</f>
        <v>0</v>
      </c>
      <c r="J862" s="9"/>
      <c r="K862" s="10"/>
      <c r="L862" s="11"/>
      <c r="M862" s="6">
        <f>SUMIF(N$98:N$128,$D862,P$98:P$128)</f>
        <v>0</v>
      </c>
      <c r="N862" s="9"/>
      <c r="O862" s="10"/>
      <c r="P862" s="11"/>
      <c r="Q862" s="6">
        <f>SUMIF(R$98:R$128,$D862,T$98:T$128)</f>
        <v>0</v>
      </c>
      <c r="R862" s="9"/>
      <c r="S862" s="10"/>
      <c r="T862" s="11"/>
      <c r="U862" s="6">
        <f>SUMIF(V$98:V$128,$D862,X$98:X$128)</f>
        <v>0</v>
      </c>
      <c r="V862" s="9"/>
      <c r="W862" s="10"/>
      <c r="X862" s="11"/>
      <c r="Y862" s="6">
        <f>SUMIF(Z$98:Z$128,$D862,AB$98:AB$128)</f>
        <v>0</v>
      </c>
      <c r="Z862" s="9"/>
      <c r="AA862" s="10"/>
      <c r="AB862" s="11"/>
      <c r="AC862" s="6">
        <f>SUMIF(AD$98:AD$128,$D862,AF$98:AF$128)</f>
        <v>0</v>
      </c>
      <c r="AD862" s="9"/>
      <c r="AE862" s="10"/>
      <c r="AF862" s="11"/>
      <c r="AG862" s="6">
        <f>SUMIF(AH$98:AH$128,$D862,AJ$98:AJ$128)</f>
        <v>0</v>
      </c>
      <c r="AH862" s="9"/>
      <c r="AI862" s="10"/>
      <c r="AJ862" s="11"/>
      <c r="AK862" s="6">
        <f>SUMIF(AL$98:AL$128,$D862,AN$98:AN$128)</f>
        <v>0</v>
      </c>
      <c r="AL862" s="9"/>
      <c r="AM862" s="10"/>
      <c r="AN862" s="11"/>
      <c r="AO862" s="6">
        <f>SUMIF(AP$98:AP$128,$D862,AR$98:AR$128)</f>
        <v>0</v>
      </c>
      <c r="AP862" s="9"/>
      <c r="AQ862" s="10"/>
      <c r="AR862" s="11"/>
      <c r="AS862" s="6">
        <f>SUMIF(AT$98:AT$128,$D862,AV$98:AV$128)</f>
        <v>0</v>
      </c>
      <c r="AT862" s="9"/>
      <c r="AU862" s="10"/>
      <c r="AV862" s="11"/>
      <c r="AW862" s="6">
        <f>SUMIF(AX$98:AX$128,$D862,AZ$98:AZ$128)</f>
        <v>0</v>
      </c>
      <c r="AX862" s="9"/>
      <c r="AY862" s="10"/>
      <c r="AZ862" s="11"/>
      <c r="BA862" s="6">
        <f>SUMIF(BB$98:BB$128,$D862,BD$98:BD$128)</f>
        <v>0</v>
      </c>
      <c r="BB862" s="9"/>
      <c r="BC862" s="10"/>
      <c r="BD862" s="11"/>
      <c r="BE862" s="6">
        <f>SUMIF(BF$98:BF$128,$D862,BH$98:BH$128)</f>
        <v>0</v>
      </c>
      <c r="BF862" s="9"/>
      <c r="BG862" s="10"/>
      <c r="BH862" s="11"/>
      <c r="BI862" s="6">
        <f>SUMIF(BJ$98:BJ$128,$D862,BL$98:BL$128)</f>
        <v>0</v>
      </c>
      <c r="BJ862" s="9"/>
      <c r="BK862" s="10"/>
      <c r="BL862" s="11"/>
      <c r="BM862" s="6">
        <f>SUMIF(BN$98:BN$128,$D862,BP$98:BP$128)</f>
        <v>0</v>
      </c>
      <c r="BN862" s="9"/>
      <c r="BO862" s="10"/>
      <c r="BP862" s="11"/>
      <c r="BQ862" s="6">
        <f>SUMIF(BR$98:BR$128,$D862,BT$98:BT$128)</f>
        <v>0</v>
      </c>
      <c r="BR862" s="9"/>
      <c r="BS862" s="10"/>
      <c r="BT862" s="11"/>
      <c r="BU862" s="6">
        <f>SUMIF(BV$98:BV$128,$D862,BX$98:BX$128)</f>
        <v>0</v>
      </c>
      <c r="BV862" s="9"/>
      <c r="BW862" s="10"/>
      <c r="BX862" s="11"/>
      <c r="BY862" s="6">
        <f>SUMIF(BZ$98:BZ$128,$D862,CB$98:CB$128)</f>
        <v>0</v>
      </c>
      <c r="BZ862" s="9"/>
      <c r="CA862" s="10"/>
      <c r="CB862" s="11"/>
      <c r="CC862" s="6">
        <f>SUMIF(CD$98:CD$128,$D862,CF$98:CF$128)</f>
        <v>0</v>
      </c>
      <c r="CD862" s="9"/>
      <c r="CE862" s="10"/>
      <c r="CF862" s="11"/>
      <c r="CG862" s="6">
        <f>SUMIF(CH$98:CH$128,$D862,CJ$98:CJ$128)</f>
        <v>0</v>
      </c>
      <c r="CH862" s="9"/>
      <c r="CI862" s="10"/>
      <c r="CJ862" s="11"/>
      <c r="CK862" s="6">
        <f>SUMIF(CL$98:CL$128,$D862,CN$98:CN$128)</f>
        <v>0</v>
      </c>
      <c r="CL862" s="9"/>
      <c r="CM862" s="10"/>
      <c r="CN862" s="11"/>
      <c r="CO862" s="6">
        <f>SUMIF(CP$98:CP$128,$D862,CR$98:CR$128)</f>
        <v>0</v>
      </c>
      <c r="CP862" s="9"/>
      <c r="CQ862" s="10"/>
      <c r="CR862" s="11"/>
      <c r="CS862" s="6">
        <f>SUMIF(CT$98:CT$128,$D862,CV$98:CV$128)</f>
        <v>0</v>
      </c>
      <c r="CT862" s="9"/>
      <c r="CU862" s="10"/>
      <c r="CV862" s="11"/>
      <c r="CW862" s="6">
        <f>SUMIF(CX$98:CX$128,$D862,CZ$98:CZ$128)</f>
        <v>0</v>
      </c>
      <c r="CX862" s="9"/>
      <c r="CY862" s="10"/>
      <c r="CZ862" s="11"/>
      <c r="DA862" s="6">
        <f>SUMIF(DB$98:DB$128,$D862,DD$98:DD$128)</f>
        <v>0</v>
      </c>
      <c r="DB862" s="9"/>
      <c r="DC862" s="10"/>
      <c r="DD862" s="11"/>
      <c r="DE862" s="6">
        <f>SUMIF(DF$98:DF$128,$D862,DH$98:DH$128)</f>
        <v>0</v>
      </c>
      <c r="DF862" s="9"/>
      <c r="DG862" s="10"/>
      <c r="DH862" s="11"/>
      <c r="DI862" s="6">
        <f>SUMIF(DJ$98:DJ$128,$D862,DL$98:DL$128)</f>
        <v>0</v>
      </c>
      <c r="DJ862" s="9"/>
      <c r="DK862" s="10"/>
      <c r="DL862" s="11"/>
      <c r="DM862" s="6">
        <f>SUMIF(DN$98:DN$128,$D862,DP$98:DP$128)</f>
        <v>0</v>
      </c>
      <c r="DN862" s="9"/>
      <c r="DO862" s="10"/>
      <c r="DP862" s="11"/>
      <c r="DQ862" s="6">
        <f>SUMIF(DR$98:DR$128,$D862,DT$98:DT$128)</f>
        <v>0</v>
      </c>
      <c r="DR862" s="9"/>
      <c r="DS862" s="10"/>
      <c r="DT862" s="11"/>
      <c r="DU862" s="6">
        <f>SUMIF(DV$98:DV$128,$D862,DX$98:DX$128)</f>
        <v>0</v>
      </c>
      <c r="DV862" s="9"/>
      <c r="DW862" s="10"/>
      <c r="DX862" s="11"/>
      <c r="DY862" s="6">
        <f>SUMIF(DZ$98:DZ$128,$D862,EB$98:EB$128)</f>
        <v>0</v>
      </c>
      <c r="DZ862" s="9"/>
      <c r="EA862" s="10"/>
      <c r="EB862" s="11"/>
      <c r="EC862" s="6">
        <f>SUMIF(ED$98:ED$128,$D862,EF$98:EF$128)</f>
        <v>0</v>
      </c>
      <c r="ED862" s="9"/>
      <c r="EE862" s="10"/>
      <c r="EF862" s="11"/>
      <c r="EG862" s="6">
        <f>SUMIF(EH$98:EH$128,$D862,EJ$98:EJ$128)</f>
        <v>0</v>
      </c>
      <c r="EH862" s="9"/>
      <c r="EI862" s="10"/>
      <c r="EJ862" s="11"/>
      <c r="EK862" s="6">
        <f>SUMIF(EL$98:EL$128,$D862,EN$98:EN$128)</f>
        <v>0</v>
      </c>
      <c r="EL862" s="9"/>
      <c r="EM862" s="10"/>
      <c r="EN862" s="11"/>
      <c r="EO862" s="6">
        <f>SUMIF(EP$98:EP$128,$D862,ER$98:ER$128)</f>
        <v>0</v>
      </c>
      <c r="EP862" s="9"/>
      <c r="EQ862" s="10"/>
      <c r="ER862" s="11"/>
      <c r="ES862" s="6">
        <f>SUMIF(ET$98:ET$128,$D862,EV$98:EV$128)</f>
        <v>0</v>
      </c>
      <c r="ET862" s="9"/>
      <c r="EU862" s="10"/>
      <c r="EV862" s="11"/>
      <c r="EW862" s="6">
        <f>SUMIF(EX$98:EX$128,$D862,EZ$98:EZ$128)</f>
        <v>0</v>
      </c>
      <c r="EX862" s="9"/>
      <c r="EY862" s="10"/>
      <c r="EZ862" s="11"/>
      <c r="FA862" s="6">
        <f>SUMIF(FB$98:FB$128,$D862,FD$98:FD$128)</f>
        <v>0</v>
      </c>
      <c r="FB862" s="9"/>
      <c r="FC862" s="10"/>
      <c r="FD862" s="11"/>
      <c r="FE862" s="6">
        <f>SUMIF(FF$98:FF$128,$D862,FH$98:FH$128)</f>
        <v>0</v>
      </c>
      <c r="FF862" s="9"/>
      <c r="FG862" s="10"/>
      <c r="FH862" s="11"/>
      <c r="FI862" s="6">
        <f>SUMIF(FJ$98:FJ$128,$D862,FL$98:FL$128)</f>
        <v>0</v>
      </c>
      <c r="FJ862" s="9"/>
      <c r="FK862" s="10"/>
      <c r="FL862" s="11"/>
      <c r="FM862" s="6">
        <f>SUMIF(FN$98:FN$128,$D862,FP$98:FP$128)</f>
        <v>0</v>
      </c>
      <c r="FN862" s="9"/>
      <c r="FO862" s="10"/>
      <c r="FP862" s="11"/>
      <c r="FQ862" s="6">
        <f>SUMIF(FR$98:FR$128,$D862,FT$98:FT$128)</f>
        <v>0</v>
      </c>
      <c r="FR862" s="9"/>
      <c r="FS862" s="10"/>
      <c r="FT862" s="11"/>
      <c r="FU862" s="6">
        <f>SUMIF(FV$98:FV$128,$D862,FX$98:FX$128)</f>
        <v>0</v>
      </c>
      <c r="FV862" s="9"/>
      <c r="FW862" s="10"/>
      <c r="FX862" s="11"/>
      <c r="FY862" s="6">
        <f>SUMIF(FZ$98:FZ$128,$D862,GB$98:GB$128)</f>
        <v>0</v>
      </c>
      <c r="FZ862" s="9"/>
      <c r="GA862" s="10"/>
      <c r="GB862" s="11"/>
      <c r="GC862" s="6">
        <f>SUMIF(GD$98:GD$128,$D862,GF$98:GF$128)</f>
        <v>0</v>
      </c>
      <c r="GD862" s="9"/>
      <c r="GE862" s="10"/>
      <c r="GF862" s="11"/>
      <c r="GG862" s="6">
        <f>SUMIF(GH$98:GH$128,$D862,GJ$98:GJ$128)</f>
        <v>0</v>
      </c>
      <c r="GH862" s="9"/>
      <c r="GI862" s="10"/>
      <c r="GJ862" s="11"/>
      <c r="GK862" s="6">
        <f>SUMIF(GL$98:GL$128,$D862,GN$98:GN$128)</f>
        <v>0</v>
      </c>
      <c r="GL862" s="9"/>
      <c r="GM862" s="10"/>
      <c r="GN862" s="11"/>
      <c r="GO862" s="6">
        <f>SUMIF(GP$98:GP$128,$D862,GR$98:GR$128)</f>
        <v>0</v>
      </c>
      <c r="GP862" s="9"/>
      <c r="GQ862" s="10"/>
      <c r="GR862" s="11"/>
      <c r="GS862" s="6">
        <f>SUMIF(GT$98:GT$128,$D862,GV$98:GV$128)</f>
        <v>0</v>
      </c>
      <c r="GT862" s="9"/>
      <c r="GU862" s="10"/>
      <c r="GV862" s="20"/>
      <c r="GW862" s="19">
        <f t="shared" si="18"/>
        <v>0</v>
      </c>
      <c r="GX862" s="472"/>
      <c r="GY862" s="473"/>
    </row>
    <row r="863" spans="1:207" ht="30.75" customHeight="1">
      <c r="A863" s="210" t="s">
        <v>79</v>
      </c>
      <c r="B863" s="496"/>
      <c r="C863" s="177" t="s">
        <v>393</v>
      </c>
      <c r="D863" s="194" t="s">
        <v>394</v>
      </c>
      <c r="E863" s="206">
        <f>SUMIF(F$129:F$159,$D863,H$129:H$159)</f>
        <v>0</v>
      </c>
      <c r="F863" s="9"/>
      <c r="G863" s="10"/>
      <c r="H863" s="11"/>
      <c r="I863" s="6">
        <f>SUMIF(J$129:J$159,$D863,L$129:L$159)</f>
        <v>0</v>
      </c>
      <c r="J863" s="9"/>
      <c r="K863" s="10"/>
      <c r="L863" s="11"/>
      <c r="M863" s="6">
        <f>SUMIF(N$129:N$159,$D863,P$129:P$159)</f>
        <v>0</v>
      </c>
      <c r="N863" s="9"/>
      <c r="O863" s="10"/>
      <c r="P863" s="11"/>
      <c r="Q863" s="6">
        <f>SUMIF(R$129:R$159,$D863,T$129:T$159)</f>
        <v>0</v>
      </c>
      <c r="R863" s="9"/>
      <c r="S863" s="10"/>
      <c r="T863" s="11"/>
      <c r="U863" s="6">
        <f>SUMIF(V$129:V$159,$D863,X$129:X$159)</f>
        <v>0</v>
      </c>
      <c r="V863" s="9"/>
      <c r="W863" s="10"/>
      <c r="X863" s="11"/>
      <c r="Y863" s="6">
        <f>SUMIF(Z$129:Z$159,$D863,AB$129:AB$159)</f>
        <v>0</v>
      </c>
      <c r="Z863" s="9"/>
      <c r="AA863" s="10"/>
      <c r="AB863" s="11"/>
      <c r="AC863" s="6">
        <f>SUMIF(AD$129:AD$159,$D863,AF$129:AF$159)</f>
        <v>0</v>
      </c>
      <c r="AD863" s="9"/>
      <c r="AE863" s="10"/>
      <c r="AF863" s="11"/>
      <c r="AG863" s="6">
        <f>SUMIF(AH$129:AH$159,$D863,AJ$129:AJ$159)</f>
        <v>0</v>
      </c>
      <c r="AH863" s="9"/>
      <c r="AI863" s="10"/>
      <c r="AJ863" s="11"/>
      <c r="AK863" s="6">
        <f>SUMIF(AL$129:AL$159,$D863,AN$129:AN$159)</f>
        <v>0</v>
      </c>
      <c r="AL863" s="9"/>
      <c r="AM863" s="10"/>
      <c r="AN863" s="11"/>
      <c r="AO863" s="6">
        <f>SUMIF(AP$129:AP$159,$D863,AR$129:AR$159)</f>
        <v>0</v>
      </c>
      <c r="AP863" s="9"/>
      <c r="AQ863" s="10"/>
      <c r="AR863" s="11"/>
      <c r="AS863" s="6">
        <f>SUMIF(AT$129:AT$159,$D863,AV$129:AV$159)</f>
        <v>0</v>
      </c>
      <c r="AT863" s="9"/>
      <c r="AU863" s="10"/>
      <c r="AV863" s="11"/>
      <c r="AW863" s="6">
        <f>SUMIF(AX$129:AX$159,$D863,AZ$129:AZ$159)</f>
        <v>0</v>
      </c>
      <c r="AX863" s="9"/>
      <c r="AY863" s="10"/>
      <c r="AZ863" s="11"/>
      <c r="BA863" s="6">
        <f>SUMIF(BB$129:BB$159,$D863,BD$129:BD$159)</f>
        <v>0</v>
      </c>
      <c r="BB863" s="9"/>
      <c r="BC863" s="10"/>
      <c r="BD863" s="11"/>
      <c r="BE863" s="6">
        <f>SUMIF(BF$129:BF$159,$D863,BH$129:BH$159)</f>
        <v>0</v>
      </c>
      <c r="BF863" s="9"/>
      <c r="BG863" s="10"/>
      <c r="BH863" s="11"/>
      <c r="BI863" s="6">
        <f>SUMIF(BJ$129:BJ$159,$D863,BL$129:BL$159)</f>
        <v>0</v>
      </c>
      <c r="BJ863" s="9"/>
      <c r="BK863" s="10"/>
      <c r="BL863" s="11"/>
      <c r="BM863" s="6">
        <f>SUMIF(BN$129:BN$159,$D863,BP$129:BP$159)</f>
        <v>0</v>
      </c>
      <c r="BN863" s="9"/>
      <c r="BO863" s="10"/>
      <c r="BP863" s="11"/>
      <c r="BQ863" s="6">
        <f>SUMIF(BR$129:BR$159,$D863,BT$129:BT$159)</f>
        <v>0</v>
      </c>
      <c r="BR863" s="9"/>
      <c r="BS863" s="10"/>
      <c r="BT863" s="11"/>
      <c r="BU863" s="6">
        <f>SUMIF(BV$129:BV$159,$D863,BX$129:BX$159)</f>
        <v>0</v>
      </c>
      <c r="BV863" s="9"/>
      <c r="BW863" s="10"/>
      <c r="BX863" s="11"/>
      <c r="BY863" s="6">
        <f>SUMIF(BZ$129:BZ$159,$D863,CB$129:CB$159)</f>
        <v>0</v>
      </c>
      <c r="BZ863" s="9"/>
      <c r="CA863" s="10"/>
      <c r="CB863" s="11"/>
      <c r="CC863" s="6">
        <f>SUMIF(CD$129:CD$159,$D863,CF$129:CF$159)</f>
        <v>0</v>
      </c>
      <c r="CD863" s="9"/>
      <c r="CE863" s="10"/>
      <c r="CF863" s="11"/>
      <c r="CG863" s="6">
        <f>SUMIF(CH$129:CH$159,$D863,CJ$129:CJ$159)</f>
        <v>0</v>
      </c>
      <c r="CH863" s="9"/>
      <c r="CI863" s="10"/>
      <c r="CJ863" s="11"/>
      <c r="CK863" s="6">
        <f>SUMIF(CL$129:CL$159,$D863,CN$129:CN$159)</f>
        <v>0</v>
      </c>
      <c r="CL863" s="9"/>
      <c r="CM863" s="10"/>
      <c r="CN863" s="11"/>
      <c r="CO863" s="6">
        <f>SUMIF(CP$129:CP$159,$D863,CR$129:CR$159)</f>
        <v>0</v>
      </c>
      <c r="CP863" s="9"/>
      <c r="CQ863" s="10"/>
      <c r="CR863" s="11"/>
      <c r="CS863" s="6">
        <f>SUMIF(CT$129:CT$159,$D863,CV$129:CV$159)</f>
        <v>0</v>
      </c>
      <c r="CT863" s="9"/>
      <c r="CU863" s="10"/>
      <c r="CV863" s="11"/>
      <c r="CW863" s="6">
        <f>SUMIF(CX$129:CX$159,$D863,CZ$129:CZ$159)</f>
        <v>0</v>
      </c>
      <c r="CX863" s="9"/>
      <c r="CY863" s="10"/>
      <c r="CZ863" s="11"/>
      <c r="DA863" s="6">
        <f>SUMIF(DB$129:DB$159,$D863,DD$129:DD$159)</f>
        <v>0</v>
      </c>
      <c r="DB863" s="9"/>
      <c r="DC863" s="10"/>
      <c r="DD863" s="11"/>
      <c r="DE863" s="6">
        <f>SUMIF(DF$129:DF$159,$D863,DH$129:DH$159)</f>
        <v>0</v>
      </c>
      <c r="DF863" s="9"/>
      <c r="DG863" s="10"/>
      <c r="DH863" s="11"/>
      <c r="DI863" s="6">
        <f>SUMIF(DJ$129:DJ$159,$D863,DL$129:DL$159)</f>
        <v>0</v>
      </c>
      <c r="DJ863" s="9"/>
      <c r="DK863" s="10"/>
      <c r="DL863" s="11"/>
      <c r="DM863" s="6">
        <f>SUMIF(DN$129:DN$159,$D863,DP$129:DP$159)</f>
        <v>0</v>
      </c>
      <c r="DN863" s="9"/>
      <c r="DO863" s="10"/>
      <c r="DP863" s="11"/>
      <c r="DQ863" s="6">
        <f>SUMIF(DR$129:DR$159,$D863,DT$129:DT$159)</f>
        <v>0</v>
      </c>
      <c r="DR863" s="9"/>
      <c r="DS863" s="10"/>
      <c r="DT863" s="11"/>
      <c r="DU863" s="6">
        <f>SUMIF(DV$129:DV$159,$D863,DX$129:DX$159)</f>
        <v>0</v>
      </c>
      <c r="DV863" s="9"/>
      <c r="DW863" s="10"/>
      <c r="DX863" s="11"/>
      <c r="DY863" s="6">
        <f>SUMIF(DZ$129:DZ$159,$D863,EB$129:EB$159)</f>
        <v>0</v>
      </c>
      <c r="DZ863" s="9"/>
      <c r="EA863" s="10"/>
      <c r="EB863" s="11"/>
      <c r="EC863" s="6">
        <f>SUMIF(ED$129:ED$159,$D863,EF$129:EF$159)</f>
        <v>0</v>
      </c>
      <c r="ED863" s="9"/>
      <c r="EE863" s="10"/>
      <c r="EF863" s="11"/>
      <c r="EG863" s="6">
        <f>SUMIF(EH$129:EH$159,$D863,EJ$129:EJ$159)</f>
        <v>0</v>
      </c>
      <c r="EH863" s="9"/>
      <c r="EI863" s="10"/>
      <c r="EJ863" s="11"/>
      <c r="EK863" s="6">
        <f>SUMIF(EL$129:EL$159,$D863,EN$129:EN$159)</f>
        <v>0</v>
      </c>
      <c r="EL863" s="9"/>
      <c r="EM863" s="10"/>
      <c r="EN863" s="11"/>
      <c r="EO863" s="6">
        <f>SUMIF(EP$129:EP$159,$D863,ER$129:ER$159)</f>
        <v>0</v>
      </c>
      <c r="EP863" s="9"/>
      <c r="EQ863" s="10"/>
      <c r="ER863" s="11"/>
      <c r="ES863" s="6">
        <f>SUMIF(ET$129:ET$159,$D863,EV$129:EV$159)</f>
        <v>0</v>
      </c>
      <c r="ET863" s="9"/>
      <c r="EU863" s="10"/>
      <c r="EV863" s="11"/>
      <c r="EW863" s="6">
        <f>SUMIF(EX$129:EX$159,$D863,EZ$129:EZ$159)</f>
        <v>0</v>
      </c>
      <c r="EX863" s="9"/>
      <c r="EY863" s="10"/>
      <c r="EZ863" s="11"/>
      <c r="FA863" s="6">
        <f>SUMIF(FB$129:FB$159,$D863,FD$129:FD$159)</f>
        <v>0</v>
      </c>
      <c r="FB863" s="9"/>
      <c r="FC863" s="10"/>
      <c r="FD863" s="11"/>
      <c r="FE863" s="6">
        <f>SUMIF(FF$129:FF$159,$D863,FH$129:FH$159)</f>
        <v>0</v>
      </c>
      <c r="FF863" s="9"/>
      <c r="FG863" s="10"/>
      <c r="FH863" s="11"/>
      <c r="FI863" s="6">
        <f>SUMIF(FJ$129:FJ$159,$D863,FL$129:FL$159)</f>
        <v>0</v>
      </c>
      <c r="FJ863" s="9"/>
      <c r="FK863" s="10"/>
      <c r="FL863" s="11"/>
      <c r="FM863" s="6">
        <f>SUMIF(FN$129:FN$159,$D863,FP$129:FP$159)</f>
        <v>0</v>
      </c>
      <c r="FN863" s="9"/>
      <c r="FO863" s="10"/>
      <c r="FP863" s="11"/>
      <c r="FQ863" s="6">
        <f>SUMIF(FR$129:FR$159,$D863,FT$129:FT$159)</f>
        <v>0</v>
      </c>
      <c r="FR863" s="9"/>
      <c r="FS863" s="10"/>
      <c r="FT863" s="11"/>
      <c r="FU863" s="6">
        <f>SUMIF(FV$129:FV$159,$D863,FX$129:FX$159)</f>
        <v>0</v>
      </c>
      <c r="FV863" s="9"/>
      <c r="FW863" s="10"/>
      <c r="FX863" s="11"/>
      <c r="FY863" s="6">
        <f>SUMIF(FZ$129:FZ$159,$D863,GB$129:GB$159)</f>
        <v>0</v>
      </c>
      <c r="FZ863" s="9"/>
      <c r="GA863" s="10"/>
      <c r="GB863" s="11"/>
      <c r="GC863" s="6">
        <f>SUMIF(GD$129:GD$159,$D863,GF$129:GF$159)</f>
        <v>0</v>
      </c>
      <c r="GD863" s="9"/>
      <c r="GE863" s="10"/>
      <c r="GF863" s="11"/>
      <c r="GG863" s="6">
        <f>SUMIF(GH$129:GH$159,$D863,GJ$129:GJ$159)</f>
        <v>0</v>
      </c>
      <c r="GH863" s="9"/>
      <c r="GI863" s="10"/>
      <c r="GJ863" s="11"/>
      <c r="GK863" s="6">
        <f>SUMIF(GL$129:GL$159,$D863,GN$129:GN$159)</f>
        <v>0</v>
      </c>
      <c r="GL863" s="9"/>
      <c r="GM863" s="10"/>
      <c r="GN863" s="11"/>
      <c r="GO863" s="6">
        <f>SUMIF(GP$129:GP$159,$D863,GR$129:GR$159)</f>
        <v>0</v>
      </c>
      <c r="GP863" s="9"/>
      <c r="GQ863" s="10"/>
      <c r="GR863" s="11"/>
      <c r="GS863" s="6">
        <f>SUMIF(GT$129:GT$159,$D863,GV$129:GV$159)</f>
        <v>0</v>
      </c>
      <c r="GT863" s="9"/>
      <c r="GU863" s="10"/>
      <c r="GV863" s="20"/>
      <c r="GW863" s="19">
        <f t="shared" si="18"/>
        <v>0</v>
      </c>
      <c r="GX863" s="472"/>
      <c r="GY863" s="473"/>
    </row>
    <row r="864" spans="1:207" ht="30.75" customHeight="1">
      <c r="A864" s="210" t="s">
        <v>80</v>
      </c>
      <c r="B864" s="496"/>
      <c r="C864" s="177" t="s">
        <v>393</v>
      </c>
      <c r="D864" s="194" t="s">
        <v>394</v>
      </c>
      <c r="E864" s="206">
        <f>SUMIF(F$160:F$190,$D864,H$160:H$190)</f>
        <v>0</v>
      </c>
      <c r="F864" s="9"/>
      <c r="G864" s="10"/>
      <c r="H864" s="11"/>
      <c r="I864" s="6">
        <f>SUMIF(J$160:J$190,$D864,L$160:L$190)</f>
        <v>0</v>
      </c>
      <c r="J864" s="9"/>
      <c r="K864" s="10"/>
      <c r="L864" s="11"/>
      <c r="M864" s="6">
        <f>SUMIF(N$160:N$190,$D864,P$160:P$190)</f>
        <v>0</v>
      </c>
      <c r="N864" s="9"/>
      <c r="O864" s="10"/>
      <c r="P864" s="11"/>
      <c r="Q864" s="6">
        <f>SUMIF(R$160:R$190,$D864,T$160:T$190)</f>
        <v>0</v>
      </c>
      <c r="R864" s="9"/>
      <c r="S864" s="10"/>
      <c r="T864" s="11"/>
      <c r="U864" s="6">
        <f>SUMIF(V$160:V$190,$D864,X$160:X$190)</f>
        <v>0</v>
      </c>
      <c r="V864" s="9"/>
      <c r="W864" s="10"/>
      <c r="X864" s="11"/>
      <c r="Y864" s="6">
        <f>SUMIF(Z$160:Z$190,$D864,AB$160:AB$190)</f>
        <v>0</v>
      </c>
      <c r="Z864" s="9"/>
      <c r="AA864" s="10"/>
      <c r="AB864" s="11"/>
      <c r="AC864" s="6">
        <f>SUMIF(AD$160:AD$190,$D864,AF$160:AF$190)</f>
        <v>0</v>
      </c>
      <c r="AD864" s="9"/>
      <c r="AE864" s="10"/>
      <c r="AF864" s="11"/>
      <c r="AG864" s="6">
        <f>SUMIF(AH$160:AH$190,$D864,AJ$160:AJ$190)</f>
        <v>0</v>
      </c>
      <c r="AH864" s="9"/>
      <c r="AI864" s="10"/>
      <c r="AJ864" s="11"/>
      <c r="AK864" s="6">
        <f>SUMIF(AL$160:AL$190,$D864,AN$160:AN$190)</f>
        <v>0</v>
      </c>
      <c r="AL864" s="9"/>
      <c r="AM864" s="10"/>
      <c r="AN864" s="11"/>
      <c r="AO864" s="6">
        <f>SUMIF(AP$160:AP$190,$D864,AR$160:AR$190)</f>
        <v>0</v>
      </c>
      <c r="AP864" s="9"/>
      <c r="AQ864" s="10"/>
      <c r="AR864" s="11"/>
      <c r="AS864" s="6">
        <f>SUMIF(AT$160:AT$190,$D864,AV$160:AV$190)</f>
        <v>0</v>
      </c>
      <c r="AT864" s="9"/>
      <c r="AU864" s="10"/>
      <c r="AV864" s="11"/>
      <c r="AW864" s="6">
        <f>SUMIF(AX$160:AX$190,$D864,AZ$160:AZ$190)</f>
        <v>0</v>
      </c>
      <c r="AX864" s="9"/>
      <c r="AY864" s="10"/>
      <c r="AZ864" s="11"/>
      <c r="BA864" s="6">
        <f>SUMIF(BB$160:BB$190,$D864,BD$160:BD$190)</f>
        <v>0</v>
      </c>
      <c r="BB864" s="9"/>
      <c r="BC864" s="10"/>
      <c r="BD864" s="11"/>
      <c r="BE864" s="6">
        <f>SUMIF(BF$160:BF$190,$D864,BH$160:BH$190)</f>
        <v>0</v>
      </c>
      <c r="BF864" s="9"/>
      <c r="BG864" s="10"/>
      <c r="BH864" s="11"/>
      <c r="BI864" s="6">
        <f>SUMIF(BJ$160:BJ$190,$D864,BL$160:BL$190)</f>
        <v>0</v>
      </c>
      <c r="BJ864" s="9"/>
      <c r="BK864" s="10"/>
      <c r="BL864" s="11"/>
      <c r="BM864" s="6">
        <f>SUMIF(BN$160:BN$190,$D864,BP$160:BP$190)</f>
        <v>0</v>
      </c>
      <c r="BN864" s="9"/>
      <c r="BO864" s="10"/>
      <c r="BP864" s="11"/>
      <c r="BQ864" s="6">
        <f>SUMIF(BR$160:BR$190,$D864,BT$160:BT$190)</f>
        <v>0</v>
      </c>
      <c r="BR864" s="9"/>
      <c r="BS864" s="10"/>
      <c r="BT864" s="11"/>
      <c r="BU864" s="6">
        <f>SUMIF(BV$160:BV$190,$D864,BX$160:BX$190)</f>
        <v>0</v>
      </c>
      <c r="BV864" s="9"/>
      <c r="BW864" s="10"/>
      <c r="BX864" s="11"/>
      <c r="BY864" s="6">
        <f>SUMIF(BZ$160:BZ$190,$D864,CB$160:CB$190)</f>
        <v>0</v>
      </c>
      <c r="BZ864" s="9"/>
      <c r="CA864" s="10"/>
      <c r="CB864" s="11"/>
      <c r="CC864" s="6">
        <f>SUMIF(CD$160:CD$190,$D864,CF$160:CF$190)</f>
        <v>0</v>
      </c>
      <c r="CD864" s="9"/>
      <c r="CE864" s="10"/>
      <c r="CF864" s="11"/>
      <c r="CG864" s="6">
        <f>SUMIF(CH$160:CH$190,$D864,CJ$160:CJ$190)</f>
        <v>0</v>
      </c>
      <c r="CH864" s="9"/>
      <c r="CI864" s="10"/>
      <c r="CJ864" s="11"/>
      <c r="CK864" s="6">
        <f>SUMIF(CL$160:CL$190,$D864,CN$160:CN$190)</f>
        <v>0</v>
      </c>
      <c r="CL864" s="9"/>
      <c r="CM864" s="10"/>
      <c r="CN864" s="11"/>
      <c r="CO864" s="6">
        <f>SUMIF(CP$160:CP$190,$D864,CR$160:CR$190)</f>
        <v>0</v>
      </c>
      <c r="CP864" s="9"/>
      <c r="CQ864" s="10"/>
      <c r="CR864" s="11"/>
      <c r="CS864" s="6">
        <f>SUMIF(CT$160:CT$190,$D864,CV$160:CV$190)</f>
        <v>0</v>
      </c>
      <c r="CT864" s="9"/>
      <c r="CU864" s="10"/>
      <c r="CV864" s="11"/>
      <c r="CW864" s="6">
        <f>SUMIF(CX$160:CX$190,$D864,CZ$160:CZ$190)</f>
        <v>0</v>
      </c>
      <c r="CX864" s="9"/>
      <c r="CY864" s="10"/>
      <c r="CZ864" s="11"/>
      <c r="DA864" s="6">
        <f>SUMIF(DB$160:DB$190,$D864,DD$160:DD$190)</f>
        <v>0</v>
      </c>
      <c r="DB864" s="9"/>
      <c r="DC864" s="10"/>
      <c r="DD864" s="11"/>
      <c r="DE864" s="6">
        <f>SUMIF(DF$160:DF$190,$D864,DH$160:DH$190)</f>
        <v>0</v>
      </c>
      <c r="DF864" s="9"/>
      <c r="DG864" s="10"/>
      <c r="DH864" s="11"/>
      <c r="DI864" s="6">
        <f>SUMIF(DJ$160:DJ$190,$D864,DL$160:DL$190)</f>
        <v>0</v>
      </c>
      <c r="DJ864" s="9"/>
      <c r="DK864" s="10"/>
      <c r="DL864" s="11"/>
      <c r="DM864" s="6">
        <f>SUMIF(DN$160:DN$190,$D864,DP$160:DP$190)</f>
        <v>0</v>
      </c>
      <c r="DN864" s="9"/>
      <c r="DO864" s="10"/>
      <c r="DP864" s="11"/>
      <c r="DQ864" s="6">
        <f>SUMIF(DR$160:DR$190,$D864,DT$160:DT$190)</f>
        <v>0</v>
      </c>
      <c r="DR864" s="9"/>
      <c r="DS864" s="10"/>
      <c r="DT864" s="11"/>
      <c r="DU864" s="6">
        <f>SUMIF(DV$160:DV$190,$D864,DX$160:DX$190)</f>
        <v>0</v>
      </c>
      <c r="DV864" s="9"/>
      <c r="DW864" s="10"/>
      <c r="DX864" s="11"/>
      <c r="DY864" s="6">
        <f>SUMIF(DZ$160:DZ$190,$D864,EB$160:EB$190)</f>
        <v>0</v>
      </c>
      <c r="DZ864" s="9"/>
      <c r="EA864" s="10"/>
      <c r="EB864" s="11"/>
      <c r="EC864" s="6">
        <f>SUMIF(ED$160:ED$190,$D864,EF$160:EF$190)</f>
        <v>0</v>
      </c>
      <c r="ED864" s="9"/>
      <c r="EE864" s="10"/>
      <c r="EF864" s="11"/>
      <c r="EG864" s="6">
        <f>SUMIF(EH$160:EH$190,$D864,EJ$160:EJ$190)</f>
        <v>0</v>
      </c>
      <c r="EH864" s="9"/>
      <c r="EI864" s="10"/>
      <c r="EJ864" s="11"/>
      <c r="EK864" s="6">
        <f>SUMIF(EL$160:EL$190,$D864,EN$160:EN$190)</f>
        <v>0</v>
      </c>
      <c r="EL864" s="9"/>
      <c r="EM864" s="10"/>
      <c r="EN864" s="11"/>
      <c r="EO864" s="6">
        <f>SUMIF(EP$160:EP$190,$D864,ER$160:ER$190)</f>
        <v>0</v>
      </c>
      <c r="EP864" s="9"/>
      <c r="EQ864" s="10"/>
      <c r="ER864" s="11"/>
      <c r="ES864" s="6">
        <f>SUMIF(ET$160:ET$190,$D864,EV$160:EV$190)</f>
        <v>0</v>
      </c>
      <c r="ET864" s="9"/>
      <c r="EU864" s="10"/>
      <c r="EV864" s="11"/>
      <c r="EW864" s="6">
        <f>SUMIF(EX$160:EX$190,$D864,EZ$160:EZ$190)</f>
        <v>0</v>
      </c>
      <c r="EX864" s="9"/>
      <c r="EY864" s="10"/>
      <c r="EZ864" s="11"/>
      <c r="FA864" s="6">
        <f>SUMIF(FB$160:FB$190,$D864,FD$160:FD$190)</f>
        <v>0</v>
      </c>
      <c r="FB864" s="9"/>
      <c r="FC864" s="10"/>
      <c r="FD864" s="11"/>
      <c r="FE864" s="6">
        <f>SUMIF(FF$160:FF$190,$D864,FH$160:FH$190)</f>
        <v>0</v>
      </c>
      <c r="FF864" s="9"/>
      <c r="FG864" s="10"/>
      <c r="FH864" s="11"/>
      <c r="FI864" s="6">
        <f>SUMIF(FJ$160:FJ$190,$D864,FL$160:FL$190)</f>
        <v>0</v>
      </c>
      <c r="FJ864" s="9"/>
      <c r="FK864" s="10"/>
      <c r="FL864" s="11"/>
      <c r="FM864" s="6">
        <f>SUMIF(FN$160:FN$190,$D864,FP$160:FP$190)</f>
        <v>0</v>
      </c>
      <c r="FN864" s="9"/>
      <c r="FO864" s="10"/>
      <c r="FP864" s="11"/>
      <c r="FQ864" s="6">
        <f>SUMIF(FR$160:FR$190,$D864,FT$160:FT$190)</f>
        <v>0</v>
      </c>
      <c r="FR864" s="9"/>
      <c r="FS864" s="10"/>
      <c r="FT864" s="11"/>
      <c r="FU864" s="6">
        <f>SUMIF(FV$160:FV$190,$D864,FX$160:FX$190)</f>
        <v>0</v>
      </c>
      <c r="FV864" s="9"/>
      <c r="FW864" s="10"/>
      <c r="FX864" s="11"/>
      <c r="FY864" s="6">
        <f>SUMIF(FZ$160:FZ$190,$D864,GB$160:GB$190)</f>
        <v>0</v>
      </c>
      <c r="FZ864" s="9"/>
      <c r="GA864" s="10"/>
      <c r="GB864" s="11"/>
      <c r="GC864" s="6">
        <f>SUMIF(GD$160:GD$190,$D864,GF$160:GF$190)</f>
        <v>0</v>
      </c>
      <c r="GD864" s="9"/>
      <c r="GE864" s="10"/>
      <c r="GF864" s="11"/>
      <c r="GG864" s="6">
        <f>SUMIF(GH$160:GH$190,$D864,GJ$160:GJ$190)</f>
        <v>0</v>
      </c>
      <c r="GH864" s="9"/>
      <c r="GI864" s="10"/>
      <c r="GJ864" s="11"/>
      <c r="GK864" s="6">
        <f>SUMIF(GL$160:GL$190,$D864,GN$160:GN$190)</f>
        <v>0</v>
      </c>
      <c r="GL864" s="9"/>
      <c r="GM864" s="10"/>
      <c r="GN864" s="11"/>
      <c r="GO864" s="6">
        <f>SUMIF(GP$160:GP$190,$D864,GR$160:GR$190)</f>
        <v>0</v>
      </c>
      <c r="GP864" s="9"/>
      <c r="GQ864" s="10"/>
      <c r="GR864" s="11"/>
      <c r="GS864" s="6">
        <f>SUMIF(GT$160:GT$190,$D864,GV$160:GV$190)</f>
        <v>0</v>
      </c>
      <c r="GT864" s="9"/>
      <c r="GU864" s="10"/>
      <c r="GV864" s="20"/>
      <c r="GW864" s="19">
        <f t="shared" si="18"/>
        <v>0</v>
      </c>
      <c r="GX864" s="472"/>
      <c r="GY864" s="473"/>
    </row>
    <row r="865" spans="1:207" ht="30.75" customHeight="1">
      <c r="A865" s="210" t="s">
        <v>81</v>
      </c>
      <c r="B865" s="496"/>
      <c r="C865" s="177" t="s">
        <v>393</v>
      </c>
      <c r="D865" s="194" t="s">
        <v>394</v>
      </c>
      <c r="E865" s="206">
        <f>SUMIF(F$191:F$221,$D865,H$191:H$221)</f>
        <v>0</v>
      </c>
      <c r="F865" s="9"/>
      <c r="G865" s="10"/>
      <c r="H865" s="11"/>
      <c r="I865" s="6">
        <f>SUMIF(J$191:J$221,$D865,L$191:L$221)</f>
        <v>0</v>
      </c>
      <c r="J865" s="9"/>
      <c r="K865" s="10"/>
      <c r="L865" s="11"/>
      <c r="M865" s="6">
        <f>SUMIF(N$191:N$221,$D865,P$191:P$221)</f>
        <v>0</v>
      </c>
      <c r="N865" s="9"/>
      <c r="O865" s="10"/>
      <c r="P865" s="11"/>
      <c r="Q865" s="6">
        <f>SUMIF(R$191:R$221,$D865,T$191:T$221)</f>
        <v>0</v>
      </c>
      <c r="R865" s="9"/>
      <c r="S865" s="10"/>
      <c r="T865" s="11"/>
      <c r="U865" s="6">
        <f>SUMIF(V$191:V$221,$D865,X$191:X$221)</f>
        <v>0</v>
      </c>
      <c r="V865" s="9"/>
      <c r="W865" s="10"/>
      <c r="X865" s="11"/>
      <c r="Y865" s="6">
        <f>SUMIF(Z$191:Z$221,$D865,AB$191:AB$221)</f>
        <v>0</v>
      </c>
      <c r="Z865" s="9"/>
      <c r="AA865" s="10"/>
      <c r="AB865" s="11"/>
      <c r="AC865" s="6">
        <f>SUMIF(AD$191:AD$221,$D865,AF$191:AF$221)</f>
        <v>0</v>
      </c>
      <c r="AD865" s="9"/>
      <c r="AE865" s="10"/>
      <c r="AF865" s="11"/>
      <c r="AG865" s="6">
        <f>SUMIF(AH$191:AH$221,$D865,AJ$191:AJ$221)</f>
        <v>0</v>
      </c>
      <c r="AH865" s="9"/>
      <c r="AI865" s="10"/>
      <c r="AJ865" s="11"/>
      <c r="AK865" s="6">
        <f>SUMIF(AL$191:AL$221,$D865,AN$191:AN$221)</f>
        <v>0</v>
      </c>
      <c r="AL865" s="9"/>
      <c r="AM865" s="10"/>
      <c r="AN865" s="11"/>
      <c r="AO865" s="6">
        <f>SUMIF(AP$191:AP$221,$D865,AR$191:AR$221)</f>
        <v>0</v>
      </c>
      <c r="AP865" s="9"/>
      <c r="AQ865" s="10"/>
      <c r="AR865" s="11"/>
      <c r="AS865" s="6">
        <f>SUMIF(AT$191:AT$221,$D865,AV$191:AV$221)</f>
        <v>0</v>
      </c>
      <c r="AT865" s="9"/>
      <c r="AU865" s="10"/>
      <c r="AV865" s="11"/>
      <c r="AW865" s="6">
        <f>SUMIF(AX$191:AX$221,$D865,AZ$191:AZ$221)</f>
        <v>0</v>
      </c>
      <c r="AX865" s="9"/>
      <c r="AY865" s="10"/>
      <c r="AZ865" s="11"/>
      <c r="BA865" s="6">
        <f>SUMIF(BB$191:BB$221,$D865,BD$191:BD$221)</f>
        <v>0</v>
      </c>
      <c r="BB865" s="9"/>
      <c r="BC865" s="10"/>
      <c r="BD865" s="11"/>
      <c r="BE865" s="6">
        <f>SUMIF(BF$191:BF$221,$D865,BH$191:BH$221)</f>
        <v>0</v>
      </c>
      <c r="BF865" s="9"/>
      <c r="BG865" s="10"/>
      <c r="BH865" s="11"/>
      <c r="BI865" s="6">
        <f>SUMIF(BJ$191:BJ$221,$D865,BL$191:BL$221)</f>
        <v>0</v>
      </c>
      <c r="BJ865" s="9"/>
      <c r="BK865" s="10"/>
      <c r="BL865" s="11"/>
      <c r="BM865" s="6">
        <f>SUMIF(BN$191:BN$221,$D865,BP$191:BP$221)</f>
        <v>0</v>
      </c>
      <c r="BN865" s="9"/>
      <c r="BO865" s="10"/>
      <c r="BP865" s="11"/>
      <c r="BQ865" s="6">
        <f>SUMIF(BR$191:BR$221,$D865,BT$191:BT$221)</f>
        <v>0</v>
      </c>
      <c r="BR865" s="9"/>
      <c r="BS865" s="10"/>
      <c r="BT865" s="11"/>
      <c r="BU865" s="6">
        <f>SUMIF(BV$191:BV$221,$D865,BX$191:BX$221)</f>
        <v>0</v>
      </c>
      <c r="BV865" s="9"/>
      <c r="BW865" s="10"/>
      <c r="BX865" s="11"/>
      <c r="BY865" s="6">
        <f>SUMIF(BZ$191:BZ$221,$D865,CB$191:CB$221)</f>
        <v>0</v>
      </c>
      <c r="BZ865" s="9"/>
      <c r="CA865" s="10"/>
      <c r="CB865" s="11"/>
      <c r="CC865" s="6">
        <f>SUMIF(CD$191:CD$221,$D865,CF$191:CF$221)</f>
        <v>0</v>
      </c>
      <c r="CD865" s="9"/>
      <c r="CE865" s="10"/>
      <c r="CF865" s="11"/>
      <c r="CG865" s="6">
        <f>SUMIF(CH$191:CH$221,$D865,CJ$191:CJ$221)</f>
        <v>0</v>
      </c>
      <c r="CH865" s="9"/>
      <c r="CI865" s="10"/>
      <c r="CJ865" s="11"/>
      <c r="CK865" s="6">
        <f>SUMIF(CL$191:CL$221,$D865,CN$191:CN$221)</f>
        <v>0</v>
      </c>
      <c r="CL865" s="9"/>
      <c r="CM865" s="10"/>
      <c r="CN865" s="11"/>
      <c r="CO865" s="6">
        <f>SUMIF(CP$191:CP$221,$D865,CR$191:CR$221)</f>
        <v>0</v>
      </c>
      <c r="CP865" s="9"/>
      <c r="CQ865" s="10"/>
      <c r="CR865" s="11"/>
      <c r="CS865" s="6">
        <f>SUMIF(CT$191:CT$221,$D865,CV$191:CV$221)</f>
        <v>0</v>
      </c>
      <c r="CT865" s="9"/>
      <c r="CU865" s="10"/>
      <c r="CV865" s="11"/>
      <c r="CW865" s="6">
        <f>SUMIF(CX$191:CX$221,$D865,CZ$191:CZ$221)</f>
        <v>0</v>
      </c>
      <c r="CX865" s="9"/>
      <c r="CY865" s="10"/>
      <c r="CZ865" s="11"/>
      <c r="DA865" s="6">
        <f>SUMIF(DB$191:DB$221,$D865,DD$191:DD$221)</f>
        <v>0</v>
      </c>
      <c r="DB865" s="9"/>
      <c r="DC865" s="10"/>
      <c r="DD865" s="11"/>
      <c r="DE865" s="6">
        <f>SUMIF(DF$191:DF$221,$D865,DH$191:DH$221)</f>
        <v>0</v>
      </c>
      <c r="DF865" s="9"/>
      <c r="DG865" s="10"/>
      <c r="DH865" s="11"/>
      <c r="DI865" s="6">
        <f>SUMIF(DJ$191:DJ$221,$D865,DL$191:DL$221)</f>
        <v>0</v>
      </c>
      <c r="DJ865" s="9"/>
      <c r="DK865" s="10"/>
      <c r="DL865" s="11"/>
      <c r="DM865" s="6">
        <f>SUMIF(DN$191:DN$221,$D865,DP$191:DP$221)</f>
        <v>0</v>
      </c>
      <c r="DN865" s="9"/>
      <c r="DO865" s="10"/>
      <c r="DP865" s="11"/>
      <c r="DQ865" s="6">
        <f>SUMIF(DR$191:DR$221,$D865,DT$191:DT$221)</f>
        <v>0</v>
      </c>
      <c r="DR865" s="9"/>
      <c r="DS865" s="10"/>
      <c r="DT865" s="11"/>
      <c r="DU865" s="6">
        <f>SUMIF(DV$191:DV$221,$D865,DX$191:DX$221)</f>
        <v>0</v>
      </c>
      <c r="DV865" s="9"/>
      <c r="DW865" s="10"/>
      <c r="DX865" s="11"/>
      <c r="DY865" s="6">
        <f>SUMIF(DZ$191:DZ$221,$D865,EB$191:EB$221)</f>
        <v>0</v>
      </c>
      <c r="DZ865" s="9"/>
      <c r="EA865" s="10"/>
      <c r="EB865" s="11"/>
      <c r="EC865" s="6">
        <f>SUMIF(ED$191:ED$221,$D865,EF$191:EF$221)</f>
        <v>0</v>
      </c>
      <c r="ED865" s="9"/>
      <c r="EE865" s="10"/>
      <c r="EF865" s="11"/>
      <c r="EG865" s="6">
        <f>SUMIF(EH$191:EH$221,$D865,EJ$191:EJ$221)</f>
        <v>0</v>
      </c>
      <c r="EH865" s="9"/>
      <c r="EI865" s="10"/>
      <c r="EJ865" s="11"/>
      <c r="EK865" s="6">
        <f>SUMIF(EL$191:EL$221,$D865,EN$191:EN$221)</f>
        <v>0</v>
      </c>
      <c r="EL865" s="9"/>
      <c r="EM865" s="10"/>
      <c r="EN865" s="11"/>
      <c r="EO865" s="6">
        <f>SUMIF(EP$191:EP$221,$D865,ER$191:ER$221)</f>
        <v>0</v>
      </c>
      <c r="EP865" s="9"/>
      <c r="EQ865" s="10"/>
      <c r="ER865" s="11"/>
      <c r="ES865" s="6">
        <f>SUMIF(ET$191:ET$221,$D865,EV$191:EV$221)</f>
        <v>0</v>
      </c>
      <c r="ET865" s="9"/>
      <c r="EU865" s="10"/>
      <c r="EV865" s="11"/>
      <c r="EW865" s="6">
        <f>SUMIF(EX$191:EX$221,$D865,EZ$191:EZ$221)</f>
        <v>0</v>
      </c>
      <c r="EX865" s="9"/>
      <c r="EY865" s="10"/>
      <c r="EZ865" s="11"/>
      <c r="FA865" s="6">
        <f>SUMIF(FB$191:FB$221,$D865,FD$191:FD$221)</f>
        <v>0</v>
      </c>
      <c r="FB865" s="9"/>
      <c r="FC865" s="10"/>
      <c r="FD865" s="11"/>
      <c r="FE865" s="6">
        <f>SUMIF(FF$191:FF$221,$D865,FH$191:FH$221)</f>
        <v>0</v>
      </c>
      <c r="FF865" s="9"/>
      <c r="FG865" s="10"/>
      <c r="FH865" s="11"/>
      <c r="FI865" s="6">
        <f>SUMIF(FJ$191:FJ$221,$D865,FL$191:FL$221)</f>
        <v>0</v>
      </c>
      <c r="FJ865" s="9"/>
      <c r="FK865" s="10"/>
      <c r="FL865" s="11"/>
      <c r="FM865" s="6">
        <f>SUMIF(FN$191:FN$221,$D865,FP$191:FP$221)</f>
        <v>0</v>
      </c>
      <c r="FN865" s="9"/>
      <c r="FO865" s="10"/>
      <c r="FP865" s="11"/>
      <c r="FQ865" s="6">
        <f>SUMIF(FR$191:FR$221,$D865,FT$191:FT$221)</f>
        <v>0</v>
      </c>
      <c r="FR865" s="9"/>
      <c r="FS865" s="10"/>
      <c r="FT865" s="11"/>
      <c r="FU865" s="6">
        <f>SUMIF(FV$191:FV$221,$D865,FX$191:FX$221)</f>
        <v>0</v>
      </c>
      <c r="FV865" s="9"/>
      <c r="FW865" s="10"/>
      <c r="FX865" s="11"/>
      <c r="FY865" s="6">
        <f>SUMIF(FZ$191:FZ$221,$D865,GB$191:GB$221)</f>
        <v>0</v>
      </c>
      <c r="FZ865" s="9"/>
      <c r="GA865" s="10"/>
      <c r="GB865" s="11"/>
      <c r="GC865" s="6">
        <f>SUMIF(GD$191:GD$221,$D865,GF$191:GF$221)</f>
        <v>0</v>
      </c>
      <c r="GD865" s="9"/>
      <c r="GE865" s="10"/>
      <c r="GF865" s="11"/>
      <c r="GG865" s="6">
        <f>SUMIF(GH$191:GH$221,$D865,GJ$191:GJ$221)</f>
        <v>0</v>
      </c>
      <c r="GH865" s="9"/>
      <c r="GI865" s="10"/>
      <c r="GJ865" s="11"/>
      <c r="GK865" s="6">
        <f>SUMIF(GL$191:GL$221,$D865,GN$191:GN$221)</f>
        <v>0</v>
      </c>
      <c r="GL865" s="9"/>
      <c r="GM865" s="10"/>
      <c r="GN865" s="11"/>
      <c r="GO865" s="6">
        <f>SUMIF(GP$191:GP$221,$D865,GR$191:GR$221)</f>
        <v>0</v>
      </c>
      <c r="GP865" s="9"/>
      <c r="GQ865" s="10"/>
      <c r="GR865" s="11"/>
      <c r="GS865" s="6">
        <f>SUMIF(GT$191:GT$221,$D865,GV$191:GV$221)</f>
        <v>0</v>
      </c>
      <c r="GT865" s="9"/>
      <c r="GU865" s="10"/>
      <c r="GV865" s="20"/>
      <c r="GW865" s="19">
        <f t="shared" si="18"/>
        <v>0</v>
      </c>
      <c r="GX865" s="472"/>
      <c r="GY865" s="473"/>
    </row>
    <row r="866" spans="1:207" ht="30.75" customHeight="1">
      <c r="A866" s="210" t="s">
        <v>82</v>
      </c>
      <c r="B866" s="496"/>
      <c r="C866" s="177" t="s">
        <v>393</v>
      </c>
      <c r="D866" s="194" t="s">
        <v>394</v>
      </c>
      <c r="E866" s="206">
        <f>SUMIF(F$222:F$252,$D866,H$222:H$252)</f>
        <v>0</v>
      </c>
      <c r="F866" s="9"/>
      <c r="G866" s="10"/>
      <c r="H866" s="11"/>
      <c r="I866" s="6">
        <f>SUMIF(J$222:J$252,$D866,L$222:L$252)</f>
        <v>0</v>
      </c>
      <c r="J866" s="9"/>
      <c r="K866" s="10"/>
      <c r="L866" s="11"/>
      <c r="M866" s="6">
        <f>SUMIF(N$222:N$252,$D866,P$222:P$252)</f>
        <v>0</v>
      </c>
      <c r="N866" s="9"/>
      <c r="O866" s="10"/>
      <c r="P866" s="11"/>
      <c r="Q866" s="6">
        <f>SUMIF(R$222:R$252,$D866,T$222:T$252)</f>
        <v>0</v>
      </c>
      <c r="R866" s="9"/>
      <c r="S866" s="10"/>
      <c r="T866" s="11"/>
      <c r="U866" s="6">
        <f>SUMIF(V$222:V$252,$D866,X$222:X$252)</f>
        <v>0</v>
      </c>
      <c r="V866" s="9"/>
      <c r="W866" s="10"/>
      <c r="X866" s="11"/>
      <c r="Y866" s="6">
        <f>SUMIF(Z$222:Z$252,$D866,AB$222:AB$252)</f>
        <v>0</v>
      </c>
      <c r="Z866" s="9"/>
      <c r="AA866" s="10"/>
      <c r="AB866" s="11"/>
      <c r="AC866" s="6">
        <f>SUMIF(AD$222:AD$252,$D866,AF$222:AF$252)</f>
        <v>0</v>
      </c>
      <c r="AD866" s="9"/>
      <c r="AE866" s="10"/>
      <c r="AF866" s="11"/>
      <c r="AG866" s="6">
        <f>SUMIF(AH$222:AH$252,$D866,AJ$222:AJ$252)</f>
        <v>0</v>
      </c>
      <c r="AH866" s="9"/>
      <c r="AI866" s="10"/>
      <c r="AJ866" s="11"/>
      <c r="AK866" s="6">
        <f>SUMIF(AL$222:AL$252,$D866,AN$222:AN$252)</f>
        <v>0</v>
      </c>
      <c r="AL866" s="9"/>
      <c r="AM866" s="10"/>
      <c r="AN866" s="11"/>
      <c r="AO866" s="6">
        <f>SUMIF(AP$222:AP$252,$D866,AR$222:AR$252)</f>
        <v>0</v>
      </c>
      <c r="AP866" s="9"/>
      <c r="AQ866" s="10"/>
      <c r="AR866" s="11"/>
      <c r="AS866" s="6">
        <f>SUMIF(AT$222:AT$252,$D866,AV$222:AV$252)</f>
        <v>0</v>
      </c>
      <c r="AT866" s="9"/>
      <c r="AU866" s="10"/>
      <c r="AV866" s="11"/>
      <c r="AW866" s="6">
        <f>SUMIF(AX$222:AX$252,$D866,AZ$222:AZ$252)</f>
        <v>0</v>
      </c>
      <c r="AX866" s="9"/>
      <c r="AY866" s="10"/>
      <c r="AZ866" s="11"/>
      <c r="BA866" s="6">
        <f>SUMIF(BB$222:BB$252,$D866,BD$222:BD$252)</f>
        <v>0</v>
      </c>
      <c r="BB866" s="9"/>
      <c r="BC866" s="10"/>
      <c r="BD866" s="11"/>
      <c r="BE866" s="6">
        <f>SUMIF(BF$222:BF$252,$D866,BH$222:BH$252)</f>
        <v>0</v>
      </c>
      <c r="BF866" s="9"/>
      <c r="BG866" s="10"/>
      <c r="BH866" s="11"/>
      <c r="BI866" s="6">
        <f>SUMIF(BJ$222:BJ$252,$D866,BL$222:BL$252)</f>
        <v>0</v>
      </c>
      <c r="BJ866" s="9"/>
      <c r="BK866" s="10"/>
      <c r="BL866" s="11"/>
      <c r="BM866" s="6">
        <f>SUMIF(BN$222:BN$252,$D866,BP$222:BP$252)</f>
        <v>0</v>
      </c>
      <c r="BN866" s="9"/>
      <c r="BO866" s="10"/>
      <c r="BP866" s="11"/>
      <c r="BQ866" s="6">
        <f>SUMIF(BR$222:BR$252,$D866,BT$222:BT$252)</f>
        <v>0</v>
      </c>
      <c r="BR866" s="9"/>
      <c r="BS866" s="10"/>
      <c r="BT866" s="11"/>
      <c r="BU866" s="6">
        <f>SUMIF(BV$222:BV$252,$D866,BX$222:BX$252)</f>
        <v>0</v>
      </c>
      <c r="BV866" s="9"/>
      <c r="BW866" s="10"/>
      <c r="BX866" s="11"/>
      <c r="BY866" s="6">
        <f>SUMIF(BZ$222:BZ$252,$D866,CB$222:CB$252)</f>
        <v>0</v>
      </c>
      <c r="BZ866" s="9"/>
      <c r="CA866" s="10"/>
      <c r="CB866" s="11"/>
      <c r="CC866" s="6">
        <f>SUMIF(CD$222:CD$252,$D866,CF$222:CF$252)</f>
        <v>0</v>
      </c>
      <c r="CD866" s="9"/>
      <c r="CE866" s="10"/>
      <c r="CF866" s="11"/>
      <c r="CG866" s="6">
        <f>SUMIF(CH$222:CH$252,$D866,CJ$222:CJ$252)</f>
        <v>0</v>
      </c>
      <c r="CH866" s="9"/>
      <c r="CI866" s="10"/>
      <c r="CJ866" s="11"/>
      <c r="CK866" s="6">
        <f>SUMIF(CL$222:CL$252,$D866,CN$222:CN$252)</f>
        <v>0</v>
      </c>
      <c r="CL866" s="9"/>
      <c r="CM866" s="10"/>
      <c r="CN866" s="11"/>
      <c r="CO866" s="6">
        <f>SUMIF(CP$222:CP$252,$D866,CR$222:CR$252)</f>
        <v>0</v>
      </c>
      <c r="CP866" s="9"/>
      <c r="CQ866" s="10"/>
      <c r="CR866" s="11"/>
      <c r="CS866" s="6">
        <f>SUMIF(CT$222:CT$252,$D866,CV$222:CV$252)</f>
        <v>0</v>
      </c>
      <c r="CT866" s="9"/>
      <c r="CU866" s="10"/>
      <c r="CV866" s="11"/>
      <c r="CW866" s="6">
        <f>SUMIF(CX$222:CX$252,$D866,CZ$222:CZ$252)</f>
        <v>0</v>
      </c>
      <c r="CX866" s="9"/>
      <c r="CY866" s="10"/>
      <c r="CZ866" s="11"/>
      <c r="DA866" s="6">
        <f>SUMIF(DB$222:DB$252,$D866,DD$222:DD$252)</f>
        <v>0</v>
      </c>
      <c r="DB866" s="9"/>
      <c r="DC866" s="10"/>
      <c r="DD866" s="11"/>
      <c r="DE866" s="6">
        <f>SUMIF(DF$222:DF$252,$D866,DH$222:DH$252)</f>
        <v>0</v>
      </c>
      <c r="DF866" s="9"/>
      <c r="DG866" s="10"/>
      <c r="DH866" s="11"/>
      <c r="DI866" s="6">
        <f>SUMIF(DJ$222:DJ$252,$D866,DL$222:DL$252)</f>
        <v>0</v>
      </c>
      <c r="DJ866" s="9"/>
      <c r="DK866" s="10"/>
      <c r="DL866" s="11"/>
      <c r="DM866" s="6">
        <f>SUMIF(DN$222:DN$252,$D866,DP$222:DP$252)</f>
        <v>0</v>
      </c>
      <c r="DN866" s="9"/>
      <c r="DO866" s="10"/>
      <c r="DP866" s="11"/>
      <c r="DQ866" s="6">
        <f>SUMIF(DR$222:DR$252,$D866,DT$222:DT$252)</f>
        <v>0</v>
      </c>
      <c r="DR866" s="9"/>
      <c r="DS866" s="10"/>
      <c r="DT866" s="11"/>
      <c r="DU866" s="6">
        <f>SUMIF(DV$222:DV$252,$D866,DX$222:DX$252)</f>
        <v>0</v>
      </c>
      <c r="DV866" s="9"/>
      <c r="DW866" s="10"/>
      <c r="DX866" s="11"/>
      <c r="DY866" s="6">
        <f>SUMIF(DZ$222:DZ$252,$D866,EB$222:EB$252)</f>
        <v>0</v>
      </c>
      <c r="DZ866" s="9"/>
      <c r="EA866" s="10"/>
      <c r="EB866" s="11"/>
      <c r="EC866" s="6">
        <f>SUMIF(ED$222:ED$252,$D866,EF$222:EF$252)</f>
        <v>0</v>
      </c>
      <c r="ED866" s="9"/>
      <c r="EE866" s="10"/>
      <c r="EF866" s="11"/>
      <c r="EG866" s="6">
        <f>SUMIF(EH$222:EH$252,$D866,EJ$222:EJ$252)</f>
        <v>0</v>
      </c>
      <c r="EH866" s="9"/>
      <c r="EI866" s="10"/>
      <c r="EJ866" s="11"/>
      <c r="EK866" s="6">
        <f>SUMIF(EL$222:EL$252,$D866,EN$222:EN$252)</f>
        <v>0</v>
      </c>
      <c r="EL866" s="9"/>
      <c r="EM866" s="10"/>
      <c r="EN866" s="11"/>
      <c r="EO866" s="6">
        <f>SUMIF(EP$222:EP$252,$D866,ER$222:ER$252)</f>
        <v>0</v>
      </c>
      <c r="EP866" s="9"/>
      <c r="EQ866" s="10"/>
      <c r="ER866" s="11"/>
      <c r="ES866" s="6">
        <f>SUMIF(ET$222:ET$252,$D866,EV$222:EV$252)</f>
        <v>0</v>
      </c>
      <c r="ET866" s="9"/>
      <c r="EU866" s="10"/>
      <c r="EV866" s="11"/>
      <c r="EW866" s="6">
        <f>SUMIF(EX$222:EX$252,$D866,EZ$222:EZ$252)</f>
        <v>0</v>
      </c>
      <c r="EX866" s="9"/>
      <c r="EY866" s="10"/>
      <c r="EZ866" s="11"/>
      <c r="FA866" s="6">
        <f>SUMIF(FB$222:FB$252,$D866,FD$222:FD$252)</f>
        <v>0</v>
      </c>
      <c r="FB866" s="9"/>
      <c r="FC866" s="10"/>
      <c r="FD866" s="11"/>
      <c r="FE866" s="6">
        <f>SUMIF(FF$222:FF$252,$D866,FH$222:FH$252)</f>
        <v>0</v>
      </c>
      <c r="FF866" s="9"/>
      <c r="FG866" s="10"/>
      <c r="FH866" s="11"/>
      <c r="FI866" s="6">
        <f>SUMIF(FJ$222:FJ$252,$D866,FL$222:FL$252)</f>
        <v>0</v>
      </c>
      <c r="FJ866" s="9"/>
      <c r="FK866" s="10"/>
      <c r="FL866" s="11"/>
      <c r="FM866" s="6">
        <f>SUMIF(FN$222:FN$252,$D866,FP$222:FP$252)</f>
        <v>0</v>
      </c>
      <c r="FN866" s="9"/>
      <c r="FO866" s="10"/>
      <c r="FP866" s="11"/>
      <c r="FQ866" s="6">
        <f>SUMIF(FR$222:FR$252,$D866,FT$222:FT$252)</f>
        <v>0</v>
      </c>
      <c r="FR866" s="9"/>
      <c r="FS866" s="10"/>
      <c r="FT866" s="11"/>
      <c r="FU866" s="6">
        <f>SUMIF(FV$222:FV$252,$D866,FX$222:FX$252)</f>
        <v>0</v>
      </c>
      <c r="FV866" s="9"/>
      <c r="FW866" s="10"/>
      <c r="FX866" s="11"/>
      <c r="FY866" s="6">
        <f>SUMIF(FZ$222:FZ$252,$D866,GB$222:GB$252)</f>
        <v>0</v>
      </c>
      <c r="FZ866" s="9"/>
      <c r="GA866" s="10"/>
      <c r="GB866" s="11"/>
      <c r="GC866" s="6">
        <f>SUMIF(GD$222:GD$252,$D866,GF$222:GF$252)</f>
        <v>0</v>
      </c>
      <c r="GD866" s="9"/>
      <c r="GE866" s="10"/>
      <c r="GF866" s="11"/>
      <c r="GG866" s="6">
        <f>SUMIF(GH$222:GH$252,$D866,GJ$222:GJ$252)</f>
        <v>0</v>
      </c>
      <c r="GH866" s="9"/>
      <c r="GI866" s="10"/>
      <c r="GJ866" s="11"/>
      <c r="GK866" s="6">
        <f>SUMIF(GL$222:GL$252,$D866,GN$222:GN$252)</f>
        <v>0</v>
      </c>
      <c r="GL866" s="9"/>
      <c r="GM866" s="10"/>
      <c r="GN866" s="11"/>
      <c r="GO866" s="6">
        <f>SUMIF(GP$222:GP$252,$D866,GR$222:GR$252)</f>
        <v>0</v>
      </c>
      <c r="GP866" s="9"/>
      <c r="GQ866" s="10"/>
      <c r="GR866" s="11"/>
      <c r="GS866" s="6">
        <f>SUMIF(GT$222:GT$252,$D866,GV$222:GV$252)</f>
        <v>0</v>
      </c>
      <c r="GT866" s="9"/>
      <c r="GU866" s="10"/>
      <c r="GV866" s="20"/>
      <c r="GW866" s="19">
        <f t="shared" si="18"/>
        <v>0</v>
      </c>
      <c r="GX866" s="472"/>
      <c r="GY866" s="473"/>
    </row>
    <row r="867" spans="1:207" ht="30.75" customHeight="1">
      <c r="A867" s="210" t="s">
        <v>83</v>
      </c>
      <c r="B867" s="496"/>
      <c r="C867" s="177" t="s">
        <v>393</v>
      </c>
      <c r="D867" s="194" t="s">
        <v>394</v>
      </c>
      <c r="E867" s="206">
        <f>SUMIF(F$253:F$283,$D867,H$253:H$283)</f>
        <v>0</v>
      </c>
      <c r="F867" s="9"/>
      <c r="G867" s="10"/>
      <c r="H867" s="11"/>
      <c r="I867" s="6">
        <f>SUMIF(J$253:J$283,$D867,L$253:L$283)</f>
        <v>0</v>
      </c>
      <c r="J867" s="9"/>
      <c r="K867" s="10"/>
      <c r="L867" s="11"/>
      <c r="M867" s="6">
        <f>SUMIF(N$253:N$283,$D867,P$253:P$283)</f>
        <v>0</v>
      </c>
      <c r="N867" s="9"/>
      <c r="O867" s="10"/>
      <c r="P867" s="11"/>
      <c r="Q867" s="6">
        <f>SUMIF(R$253:R$283,$D867,T$253:T$283)</f>
        <v>0</v>
      </c>
      <c r="R867" s="9"/>
      <c r="S867" s="10"/>
      <c r="T867" s="11"/>
      <c r="U867" s="6">
        <f>SUMIF(V$253:V$283,$D867,X$253:X$283)</f>
        <v>0</v>
      </c>
      <c r="V867" s="9"/>
      <c r="W867" s="10"/>
      <c r="X867" s="11"/>
      <c r="Y867" s="6">
        <f>SUMIF(Z$253:Z$283,$D867,AB$253:AB$283)</f>
        <v>0</v>
      </c>
      <c r="Z867" s="9"/>
      <c r="AA867" s="10"/>
      <c r="AB867" s="11"/>
      <c r="AC867" s="6">
        <f>SUMIF(AD$253:AD$283,$D867,AF$253:AF$283)</f>
        <v>0</v>
      </c>
      <c r="AD867" s="9"/>
      <c r="AE867" s="10"/>
      <c r="AF867" s="11"/>
      <c r="AG867" s="6">
        <f>SUMIF(AH$253:AH$283,$D867,AJ$253:AJ$283)</f>
        <v>0</v>
      </c>
      <c r="AH867" s="9"/>
      <c r="AI867" s="10"/>
      <c r="AJ867" s="11"/>
      <c r="AK867" s="6">
        <f>SUMIF(AL$253:AL$283,$D867,AN$253:AN$283)</f>
        <v>0</v>
      </c>
      <c r="AL867" s="9"/>
      <c r="AM867" s="10"/>
      <c r="AN867" s="11"/>
      <c r="AO867" s="6">
        <f>SUMIF(AP$253:AP$283,$D867,AR$253:AR$283)</f>
        <v>0</v>
      </c>
      <c r="AP867" s="9"/>
      <c r="AQ867" s="10"/>
      <c r="AR867" s="11"/>
      <c r="AS867" s="6">
        <f>SUMIF(AT$253:AT$283,$D867,AV$253:AV$283)</f>
        <v>0</v>
      </c>
      <c r="AT867" s="9"/>
      <c r="AU867" s="10"/>
      <c r="AV867" s="11"/>
      <c r="AW867" s="6">
        <f>SUMIF(AX$253:AX$283,$D867,AZ$253:AZ$283)</f>
        <v>0</v>
      </c>
      <c r="AX867" s="9"/>
      <c r="AY867" s="10"/>
      <c r="AZ867" s="11"/>
      <c r="BA867" s="6">
        <f>SUMIF(BB$253:BB$283,$D867,BD$253:BD$283)</f>
        <v>0</v>
      </c>
      <c r="BB867" s="9"/>
      <c r="BC867" s="10"/>
      <c r="BD867" s="11"/>
      <c r="BE867" s="6">
        <f>SUMIF(BF$253:BF$283,$D867,BH$253:BH$283)</f>
        <v>0</v>
      </c>
      <c r="BF867" s="9"/>
      <c r="BG867" s="10"/>
      <c r="BH867" s="11"/>
      <c r="BI867" s="6">
        <f>SUMIF(BJ$253:BJ$283,$D867,BL$253:BL$283)</f>
        <v>0</v>
      </c>
      <c r="BJ867" s="9"/>
      <c r="BK867" s="10"/>
      <c r="BL867" s="11"/>
      <c r="BM867" s="6">
        <f>SUMIF(BN$253:BN$283,$D867,BP$253:BP$283)</f>
        <v>0</v>
      </c>
      <c r="BN867" s="9"/>
      <c r="BO867" s="10"/>
      <c r="BP867" s="11"/>
      <c r="BQ867" s="6">
        <f>SUMIF(BR$253:BR$283,$D867,BT$253:BT$283)</f>
        <v>0</v>
      </c>
      <c r="BR867" s="9"/>
      <c r="BS867" s="10"/>
      <c r="BT867" s="11"/>
      <c r="BU867" s="6">
        <f>SUMIF(BV$253:BV$283,$D867,BX$253:BX$283)</f>
        <v>0</v>
      </c>
      <c r="BV867" s="9"/>
      <c r="BW867" s="10"/>
      <c r="BX867" s="11"/>
      <c r="BY867" s="6">
        <f>SUMIF(BZ$253:BZ$283,$D867,CB$253:CB$283)</f>
        <v>0</v>
      </c>
      <c r="BZ867" s="9"/>
      <c r="CA867" s="10"/>
      <c r="CB867" s="11"/>
      <c r="CC867" s="6">
        <f>SUMIF(CD$253:CD$283,$D867,CF$253:CF$283)</f>
        <v>0</v>
      </c>
      <c r="CD867" s="9"/>
      <c r="CE867" s="10"/>
      <c r="CF867" s="11"/>
      <c r="CG867" s="6">
        <f>SUMIF(CH$253:CH$283,$D867,CJ$253:CJ$283)</f>
        <v>0</v>
      </c>
      <c r="CH867" s="9"/>
      <c r="CI867" s="10"/>
      <c r="CJ867" s="11"/>
      <c r="CK867" s="6">
        <f>SUMIF(CL$253:CL$283,$D867,CN$253:CN$283)</f>
        <v>0</v>
      </c>
      <c r="CL867" s="9"/>
      <c r="CM867" s="10"/>
      <c r="CN867" s="11"/>
      <c r="CO867" s="6">
        <f>SUMIF(CP$253:CP$283,$D867,CR$253:CR$283)</f>
        <v>0</v>
      </c>
      <c r="CP867" s="9"/>
      <c r="CQ867" s="10"/>
      <c r="CR867" s="11"/>
      <c r="CS867" s="6">
        <f>SUMIF(CT$253:CT$283,$D867,CV$253:CV$283)</f>
        <v>0</v>
      </c>
      <c r="CT867" s="9"/>
      <c r="CU867" s="10"/>
      <c r="CV867" s="11"/>
      <c r="CW867" s="6">
        <f>SUMIF(CX$253:CX$283,$D867,CZ$253:CZ$283)</f>
        <v>0</v>
      </c>
      <c r="CX867" s="9"/>
      <c r="CY867" s="10"/>
      <c r="CZ867" s="11"/>
      <c r="DA867" s="6">
        <f>SUMIF(DB$253:DB$283,$D867,DD$253:DD$283)</f>
        <v>0</v>
      </c>
      <c r="DB867" s="9"/>
      <c r="DC867" s="10"/>
      <c r="DD867" s="11"/>
      <c r="DE867" s="6">
        <f>SUMIF(DF$253:DF$283,$D867,DH$253:DH$283)</f>
        <v>0</v>
      </c>
      <c r="DF867" s="9"/>
      <c r="DG867" s="10"/>
      <c r="DH867" s="11"/>
      <c r="DI867" s="6">
        <f>SUMIF(DJ$253:DJ$283,$D867,DL$253:DL$283)</f>
        <v>0</v>
      </c>
      <c r="DJ867" s="9"/>
      <c r="DK867" s="10"/>
      <c r="DL867" s="11"/>
      <c r="DM867" s="6">
        <f>SUMIF(DN$253:DN$283,$D867,DP$253:DP$283)</f>
        <v>0</v>
      </c>
      <c r="DN867" s="9"/>
      <c r="DO867" s="10"/>
      <c r="DP867" s="11"/>
      <c r="DQ867" s="6">
        <f>SUMIF(DR$253:DR$283,$D867,DT$253:DT$283)</f>
        <v>0</v>
      </c>
      <c r="DR867" s="9"/>
      <c r="DS867" s="10"/>
      <c r="DT867" s="11"/>
      <c r="DU867" s="6">
        <f>SUMIF(DV$253:DV$283,$D867,DX$253:DX$283)</f>
        <v>0</v>
      </c>
      <c r="DV867" s="9"/>
      <c r="DW867" s="10"/>
      <c r="DX867" s="11"/>
      <c r="DY867" s="6">
        <f>SUMIF(DZ$253:DZ$283,$D867,EB$253:EB$283)</f>
        <v>0</v>
      </c>
      <c r="DZ867" s="9"/>
      <c r="EA867" s="10"/>
      <c r="EB867" s="11"/>
      <c r="EC867" s="6">
        <f>SUMIF(ED$253:ED$283,$D867,EF$253:EF$283)</f>
        <v>0</v>
      </c>
      <c r="ED867" s="9"/>
      <c r="EE867" s="10"/>
      <c r="EF867" s="11"/>
      <c r="EG867" s="6">
        <f>SUMIF(EH$253:EH$283,$D867,EJ$253:EJ$283)</f>
        <v>0</v>
      </c>
      <c r="EH867" s="9"/>
      <c r="EI867" s="10"/>
      <c r="EJ867" s="11"/>
      <c r="EK867" s="6">
        <f>SUMIF(EL$253:EL$283,$D867,EN$253:EN$283)</f>
        <v>0</v>
      </c>
      <c r="EL867" s="9"/>
      <c r="EM867" s="10"/>
      <c r="EN867" s="11"/>
      <c r="EO867" s="6">
        <f>SUMIF(EP$253:EP$283,$D867,ER$253:ER$283)</f>
        <v>0</v>
      </c>
      <c r="EP867" s="9"/>
      <c r="EQ867" s="10"/>
      <c r="ER867" s="11"/>
      <c r="ES867" s="6">
        <f>SUMIF(ET$253:ET$283,$D867,EV$253:EV$283)</f>
        <v>0</v>
      </c>
      <c r="ET867" s="9"/>
      <c r="EU867" s="10"/>
      <c r="EV867" s="11"/>
      <c r="EW867" s="6">
        <f>SUMIF(EX$253:EX$283,$D867,EZ$253:EZ$283)</f>
        <v>0</v>
      </c>
      <c r="EX867" s="9"/>
      <c r="EY867" s="10"/>
      <c r="EZ867" s="11"/>
      <c r="FA867" s="6">
        <f>SUMIF(FB$253:FB$283,$D867,FD$253:FD$283)</f>
        <v>0</v>
      </c>
      <c r="FB867" s="9"/>
      <c r="FC867" s="10"/>
      <c r="FD867" s="11"/>
      <c r="FE867" s="6">
        <f>SUMIF(FF$253:FF$283,$D867,FH$253:FH$283)</f>
        <v>0</v>
      </c>
      <c r="FF867" s="9"/>
      <c r="FG867" s="10"/>
      <c r="FH867" s="11"/>
      <c r="FI867" s="6">
        <f>SUMIF(FJ$253:FJ$283,$D867,FL$253:FL$283)</f>
        <v>0</v>
      </c>
      <c r="FJ867" s="9"/>
      <c r="FK867" s="10"/>
      <c r="FL867" s="11"/>
      <c r="FM867" s="6">
        <f>SUMIF(FN$253:FN$283,$D867,FP$253:FP$283)</f>
        <v>0</v>
      </c>
      <c r="FN867" s="9"/>
      <c r="FO867" s="10"/>
      <c r="FP867" s="11"/>
      <c r="FQ867" s="6">
        <f>SUMIF(FR$253:FR$283,$D867,FT$253:FT$283)</f>
        <v>0</v>
      </c>
      <c r="FR867" s="9"/>
      <c r="FS867" s="10"/>
      <c r="FT867" s="11"/>
      <c r="FU867" s="6">
        <f>SUMIF(FV$253:FV$283,$D867,FX$253:FX$283)</f>
        <v>0</v>
      </c>
      <c r="FV867" s="9"/>
      <c r="FW867" s="10"/>
      <c r="FX867" s="11"/>
      <c r="FY867" s="6">
        <f>SUMIF(FZ$253:FZ$283,$D867,GB$253:GB$283)</f>
        <v>0</v>
      </c>
      <c r="FZ867" s="9"/>
      <c r="GA867" s="10"/>
      <c r="GB867" s="11"/>
      <c r="GC867" s="6">
        <f>SUMIF(GD$253:GD$283,$D867,GF$253:GF$283)</f>
        <v>0</v>
      </c>
      <c r="GD867" s="9"/>
      <c r="GE867" s="10"/>
      <c r="GF867" s="11"/>
      <c r="GG867" s="6">
        <f>SUMIF(GH$253:GH$283,$D867,GJ$253:GJ$283)</f>
        <v>0</v>
      </c>
      <c r="GH867" s="9"/>
      <c r="GI867" s="10"/>
      <c r="GJ867" s="11"/>
      <c r="GK867" s="6">
        <f>SUMIF(GL$253:GL$283,$D867,GN$253:GN$283)</f>
        <v>0</v>
      </c>
      <c r="GL867" s="9"/>
      <c r="GM867" s="10"/>
      <c r="GN867" s="11"/>
      <c r="GO867" s="6">
        <f>SUMIF(GP$253:GP$283,$D867,GR$253:GR$283)</f>
        <v>0</v>
      </c>
      <c r="GP867" s="9"/>
      <c r="GQ867" s="10"/>
      <c r="GR867" s="11"/>
      <c r="GS867" s="6">
        <f>SUMIF(GT$253:GT$283,$D867,GV$253:GV$283)</f>
        <v>0</v>
      </c>
      <c r="GT867" s="9"/>
      <c r="GU867" s="10"/>
      <c r="GV867" s="20"/>
      <c r="GW867" s="19">
        <f t="shared" si="18"/>
        <v>0</v>
      </c>
      <c r="GX867" s="472"/>
      <c r="GY867" s="473"/>
    </row>
    <row r="868" spans="1:207" ht="30.75" customHeight="1">
      <c r="A868" s="210" t="s">
        <v>84</v>
      </c>
      <c r="B868" s="496"/>
      <c r="C868" s="177" t="s">
        <v>393</v>
      </c>
      <c r="D868" s="194" t="s">
        <v>394</v>
      </c>
      <c r="E868" s="206">
        <f>SUMIF(F$284:F$314,$D868,H$284:H$314)</f>
        <v>0</v>
      </c>
      <c r="F868" s="9"/>
      <c r="G868" s="10"/>
      <c r="H868" s="11"/>
      <c r="I868" s="6">
        <f>SUMIF(J$284:J$314,$D868,L$284:L$314)</f>
        <v>0</v>
      </c>
      <c r="J868" s="9"/>
      <c r="K868" s="10"/>
      <c r="L868" s="11"/>
      <c r="M868" s="6">
        <f>SUMIF(N$284:N$314,$D868,P$284:P$314)</f>
        <v>0</v>
      </c>
      <c r="N868" s="9"/>
      <c r="O868" s="10"/>
      <c r="P868" s="11"/>
      <c r="Q868" s="6">
        <f>SUMIF(R$284:R$314,$D868,T$284:T$314)</f>
        <v>0</v>
      </c>
      <c r="R868" s="9"/>
      <c r="S868" s="10"/>
      <c r="T868" s="11"/>
      <c r="U868" s="6">
        <f>SUMIF(V$284:V$314,$D868,X$284:X$314)</f>
        <v>0</v>
      </c>
      <c r="V868" s="9"/>
      <c r="W868" s="10"/>
      <c r="X868" s="11"/>
      <c r="Y868" s="6">
        <f>SUMIF(Z$284:Z$314,$D868,AB$284:AB$314)</f>
        <v>0</v>
      </c>
      <c r="Z868" s="9"/>
      <c r="AA868" s="10"/>
      <c r="AB868" s="11"/>
      <c r="AC868" s="6">
        <f>SUMIF(AD$284:AD$314,$D868,AF$284:AF$314)</f>
        <v>0</v>
      </c>
      <c r="AD868" s="9"/>
      <c r="AE868" s="10"/>
      <c r="AF868" s="11"/>
      <c r="AG868" s="6">
        <f>SUMIF(AH$284:AH$314,$D868,AJ$284:AJ$314)</f>
        <v>0</v>
      </c>
      <c r="AH868" s="9"/>
      <c r="AI868" s="10"/>
      <c r="AJ868" s="11"/>
      <c r="AK868" s="6">
        <f>SUMIF(AL$284:AL$314,$D868,AN$284:AN$314)</f>
        <v>0</v>
      </c>
      <c r="AL868" s="9"/>
      <c r="AM868" s="10"/>
      <c r="AN868" s="11"/>
      <c r="AO868" s="6">
        <f>SUMIF(AP$284:AP$314,$D868,AR$284:AR$314)</f>
        <v>0</v>
      </c>
      <c r="AP868" s="9"/>
      <c r="AQ868" s="10"/>
      <c r="AR868" s="11"/>
      <c r="AS868" s="6">
        <f>SUMIF(AT$284:AT$314,$D868,AV$284:AV$314)</f>
        <v>0</v>
      </c>
      <c r="AT868" s="9"/>
      <c r="AU868" s="10"/>
      <c r="AV868" s="11"/>
      <c r="AW868" s="6">
        <f>SUMIF(AX$284:AX$314,$D868,AZ$284:AZ$314)</f>
        <v>0</v>
      </c>
      <c r="AX868" s="9"/>
      <c r="AY868" s="10"/>
      <c r="AZ868" s="11"/>
      <c r="BA868" s="6">
        <f>SUMIF(BB$284:BB$314,$D868,BD$284:BD$314)</f>
        <v>0</v>
      </c>
      <c r="BB868" s="9"/>
      <c r="BC868" s="10"/>
      <c r="BD868" s="11"/>
      <c r="BE868" s="6">
        <f>SUMIF(BF$284:BF$314,$D868,BH$284:BH$314)</f>
        <v>0</v>
      </c>
      <c r="BF868" s="9"/>
      <c r="BG868" s="10"/>
      <c r="BH868" s="11"/>
      <c r="BI868" s="6">
        <f>SUMIF(BJ$284:BJ$314,$D868,BL$284:BL$314)</f>
        <v>0</v>
      </c>
      <c r="BJ868" s="9"/>
      <c r="BK868" s="10"/>
      <c r="BL868" s="11"/>
      <c r="BM868" s="6">
        <f>SUMIF(BN$284:BN$314,$D868,BP$284:BP$314)</f>
        <v>0</v>
      </c>
      <c r="BN868" s="9"/>
      <c r="BO868" s="10"/>
      <c r="BP868" s="11"/>
      <c r="BQ868" s="6">
        <f>SUMIF(BR$284:BR$314,$D868,BT$284:BT$314)</f>
        <v>0</v>
      </c>
      <c r="BR868" s="9"/>
      <c r="BS868" s="10"/>
      <c r="BT868" s="11"/>
      <c r="BU868" s="6">
        <f>SUMIF(BV$284:BV$314,$D868,BX$284:BX$314)</f>
        <v>0</v>
      </c>
      <c r="BV868" s="9"/>
      <c r="BW868" s="10"/>
      <c r="BX868" s="11"/>
      <c r="BY868" s="6">
        <f>SUMIF(BZ$284:BZ$314,$D868,CB$284:CB$314)</f>
        <v>0</v>
      </c>
      <c r="BZ868" s="9"/>
      <c r="CA868" s="10"/>
      <c r="CB868" s="11"/>
      <c r="CC868" s="6">
        <f>SUMIF(CD$284:CD$314,$D868,CF$284:CF$314)</f>
        <v>0</v>
      </c>
      <c r="CD868" s="9"/>
      <c r="CE868" s="10"/>
      <c r="CF868" s="11"/>
      <c r="CG868" s="6">
        <f>SUMIF(CH$284:CH$314,$D868,CJ$284:CJ$314)</f>
        <v>0</v>
      </c>
      <c r="CH868" s="9"/>
      <c r="CI868" s="10"/>
      <c r="CJ868" s="11"/>
      <c r="CK868" s="6">
        <f>SUMIF(CL$284:CL$314,$D868,CN$284:CN$314)</f>
        <v>0</v>
      </c>
      <c r="CL868" s="9"/>
      <c r="CM868" s="10"/>
      <c r="CN868" s="11"/>
      <c r="CO868" s="6">
        <f>SUMIF(CP$284:CP$314,$D868,CR$284:CR$314)</f>
        <v>0</v>
      </c>
      <c r="CP868" s="9"/>
      <c r="CQ868" s="10"/>
      <c r="CR868" s="11"/>
      <c r="CS868" s="6">
        <f>SUMIF(CT$284:CT$314,$D868,CV$284:CV$314)</f>
        <v>0</v>
      </c>
      <c r="CT868" s="9"/>
      <c r="CU868" s="10"/>
      <c r="CV868" s="11"/>
      <c r="CW868" s="6">
        <f>SUMIF(CX$284:CX$314,$D868,CZ$284:CZ$314)</f>
        <v>0</v>
      </c>
      <c r="CX868" s="9"/>
      <c r="CY868" s="10"/>
      <c r="CZ868" s="11"/>
      <c r="DA868" s="6">
        <f>SUMIF(DB$284:DB$314,$D868,DD$284:DD$314)</f>
        <v>0</v>
      </c>
      <c r="DB868" s="9"/>
      <c r="DC868" s="10"/>
      <c r="DD868" s="11"/>
      <c r="DE868" s="6">
        <f>SUMIF(DF$284:DF$314,$D868,DH$284:DH$314)</f>
        <v>0</v>
      </c>
      <c r="DF868" s="9"/>
      <c r="DG868" s="10"/>
      <c r="DH868" s="11"/>
      <c r="DI868" s="6">
        <f>SUMIF(DJ$284:DJ$314,$D868,DL$284:DL$314)</f>
        <v>0</v>
      </c>
      <c r="DJ868" s="9"/>
      <c r="DK868" s="10"/>
      <c r="DL868" s="11"/>
      <c r="DM868" s="6">
        <f>SUMIF(DN$284:DN$314,$D868,DP$284:DP$314)</f>
        <v>0</v>
      </c>
      <c r="DN868" s="9"/>
      <c r="DO868" s="10"/>
      <c r="DP868" s="11"/>
      <c r="DQ868" s="6">
        <f>SUMIF(DR$284:DR$314,$D868,DT$284:DT$314)</f>
        <v>0</v>
      </c>
      <c r="DR868" s="9"/>
      <c r="DS868" s="10"/>
      <c r="DT868" s="11"/>
      <c r="DU868" s="6">
        <f>SUMIF(DV$284:DV$314,$D868,DX$284:DX$314)</f>
        <v>0</v>
      </c>
      <c r="DV868" s="9"/>
      <c r="DW868" s="10"/>
      <c r="DX868" s="11"/>
      <c r="DY868" s="6">
        <f>SUMIF(DZ$284:DZ$314,$D868,EB$284:EB$314)</f>
        <v>0</v>
      </c>
      <c r="DZ868" s="9"/>
      <c r="EA868" s="10"/>
      <c r="EB868" s="11"/>
      <c r="EC868" s="6">
        <f>SUMIF(ED$284:ED$314,$D868,EF$284:EF$314)</f>
        <v>0</v>
      </c>
      <c r="ED868" s="9"/>
      <c r="EE868" s="10"/>
      <c r="EF868" s="11"/>
      <c r="EG868" s="6">
        <f>SUMIF(EH$284:EH$314,$D868,EJ$284:EJ$314)</f>
        <v>0</v>
      </c>
      <c r="EH868" s="9"/>
      <c r="EI868" s="10"/>
      <c r="EJ868" s="11"/>
      <c r="EK868" s="6">
        <f>SUMIF(EL$284:EL$314,$D868,EN$284:EN$314)</f>
        <v>0</v>
      </c>
      <c r="EL868" s="9"/>
      <c r="EM868" s="10"/>
      <c r="EN868" s="11"/>
      <c r="EO868" s="6">
        <f>SUMIF(EP$284:EP$314,$D868,ER$284:ER$314)</f>
        <v>0</v>
      </c>
      <c r="EP868" s="9"/>
      <c r="EQ868" s="10"/>
      <c r="ER868" s="11"/>
      <c r="ES868" s="6">
        <f>SUMIF(ET$284:ET$314,$D868,EV$284:EV$314)</f>
        <v>0</v>
      </c>
      <c r="ET868" s="9"/>
      <c r="EU868" s="10"/>
      <c r="EV868" s="11"/>
      <c r="EW868" s="6">
        <f>SUMIF(EX$284:EX$314,$D868,EZ$284:EZ$314)</f>
        <v>0</v>
      </c>
      <c r="EX868" s="9"/>
      <c r="EY868" s="10"/>
      <c r="EZ868" s="11"/>
      <c r="FA868" s="6">
        <f>SUMIF(FB$284:FB$314,$D868,FD$284:FD$314)</f>
        <v>0</v>
      </c>
      <c r="FB868" s="9"/>
      <c r="FC868" s="10"/>
      <c r="FD868" s="11"/>
      <c r="FE868" s="6">
        <f>SUMIF(FF$284:FF$314,$D868,FH$284:FH$314)</f>
        <v>0</v>
      </c>
      <c r="FF868" s="9"/>
      <c r="FG868" s="10"/>
      <c r="FH868" s="11"/>
      <c r="FI868" s="6">
        <f>SUMIF(FJ$284:FJ$314,$D868,FL$284:FL$314)</f>
        <v>0</v>
      </c>
      <c r="FJ868" s="9"/>
      <c r="FK868" s="10"/>
      <c r="FL868" s="11"/>
      <c r="FM868" s="6">
        <f>SUMIF(FN$284:FN$314,$D868,FP$284:FP$314)</f>
        <v>0</v>
      </c>
      <c r="FN868" s="9"/>
      <c r="FO868" s="10"/>
      <c r="FP868" s="11"/>
      <c r="FQ868" s="6">
        <f>SUMIF(FR$284:FR$314,$D868,FT$284:FT$314)</f>
        <v>0</v>
      </c>
      <c r="FR868" s="9"/>
      <c r="FS868" s="10"/>
      <c r="FT868" s="11"/>
      <c r="FU868" s="6">
        <f>SUMIF(FV$284:FV$314,$D868,FX$284:FX$314)</f>
        <v>0</v>
      </c>
      <c r="FV868" s="9"/>
      <c r="FW868" s="10"/>
      <c r="FX868" s="11"/>
      <c r="FY868" s="6">
        <f>SUMIF(FZ$284:FZ$314,$D868,GB$284:GB$314)</f>
        <v>0</v>
      </c>
      <c r="FZ868" s="9"/>
      <c r="GA868" s="10"/>
      <c r="GB868" s="11"/>
      <c r="GC868" s="6">
        <f>SUMIF(GD$284:GD$314,$D868,GF$284:GF$314)</f>
        <v>0</v>
      </c>
      <c r="GD868" s="9"/>
      <c r="GE868" s="10"/>
      <c r="GF868" s="11"/>
      <c r="GG868" s="6">
        <f>SUMIF(GH$284:GH$314,$D868,GJ$284:GJ$314)</f>
        <v>0</v>
      </c>
      <c r="GH868" s="9"/>
      <c r="GI868" s="10"/>
      <c r="GJ868" s="11"/>
      <c r="GK868" s="6">
        <f>SUMIF(GL$284:GL$314,$D868,GN$284:GN$314)</f>
        <v>0</v>
      </c>
      <c r="GL868" s="9"/>
      <c r="GM868" s="10"/>
      <c r="GN868" s="11"/>
      <c r="GO868" s="6">
        <f>SUMIF(GP$284:GP$314,$D868,GR$284:GR$314)</f>
        <v>0</v>
      </c>
      <c r="GP868" s="9"/>
      <c r="GQ868" s="10"/>
      <c r="GR868" s="11"/>
      <c r="GS868" s="6">
        <f>SUMIF(GT$284:GT$314,$D868,GV$284:GV$314)</f>
        <v>0</v>
      </c>
      <c r="GT868" s="9"/>
      <c r="GU868" s="10"/>
      <c r="GV868" s="20"/>
      <c r="GW868" s="19">
        <f t="shared" si="18"/>
        <v>0</v>
      </c>
      <c r="GX868" s="472"/>
      <c r="GY868" s="473"/>
    </row>
    <row r="869" spans="1:207" ht="30.75" customHeight="1">
      <c r="A869" s="210" t="s">
        <v>85</v>
      </c>
      <c r="B869" s="496"/>
      <c r="C869" s="177" t="s">
        <v>393</v>
      </c>
      <c r="D869" s="194" t="s">
        <v>394</v>
      </c>
      <c r="E869" s="206">
        <f>SUMIF(F$315:F$345,$D869,H$315:H$345)</f>
        <v>0</v>
      </c>
      <c r="F869" s="9"/>
      <c r="G869" s="10"/>
      <c r="H869" s="11"/>
      <c r="I869" s="6">
        <f>SUMIF(J$315:J$345,$D869,L$315:L$345)</f>
        <v>0</v>
      </c>
      <c r="J869" s="9"/>
      <c r="K869" s="10"/>
      <c r="L869" s="11"/>
      <c r="M869" s="6">
        <f>SUMIF(N$315:N$345,$D869,P$315:P$345)</f>
        <v>0</v>
      </c>
      <c r="N869" s="9"/>
      <c r="O869" s="10"/>
      <c r="P869" s="11"/>
      <c r="Q869" s="6">
        <f>SUMIF(R$315:R$345,$D869,T$315:T$345)</f>
        <v>0</v>
      </c>
      <c r="R869" s="9"/>
      <c r="S869" s="10"/>
      <c r="T869" s="11"/>
      <c r="U869" s="6">
        <f>SUMIF(V$315:V$345,$D869,X$315:X$345)</f>
        <v>0</v>
      </c>
      <c r="V869" s="9"/>
      <c r="W869" s="10"/>
      <c r="X869" s="11"/>
      <c r="Y869" s="6">
        <f>SUMIF(Z$315:Z$345,$D869,AB$315:AB$345)</f>
        <v>0</v>
      </c>
      <c r="Z869" s="9"/>
      <c r="AA869" s="10"/>
      <c r="AB869" s="11"/>
      <c r="AC869" s="6">
        <f>SUMIF(AD$315:AD$345,$D869,AF$315:AF$345)</f>
        <v>0</v>
      </c>
      <c r="AD869" s="9"/>
      <c r="AE869" s="10"/>
      <c r="AF869" s="11"/>
      <c r="AG869" s="6">
        <f>SUMIF(AH$315:AH$345,$D869,AJ$315:AJ$345)</f>
        <v>0</v>
      </c>
      <c r="AH869" s="9"/>
      <c r="AI869" s="10"/>
      <c r="AJ869" s="11"/>
      <c r="AK869" s="6">
        <f>SUMIF(AL$315:AL$345,$D869,AN$315:AN$345)</f>
        <v>0</v>
      </c>
      <c r="AL869" s="9"/>
      <c r="AM869" s="10"/>
      <c r="AN869" s="11"/>
      <c r="AO869" s="6">
        <f>SUMIF(AP$315:AP$345,$D869,AR$315:AR$345)</f>
        <v>0</v>
      </c>
      <c r="AP869" s="9"/>
      <c r="AQ869" s="10"/>
      <c r="AR869" s="11"/>
      <c r="AS869" s="6">
        <f>SUMIF(AT$315:AT$345,$D869,AV$315:AV$345)</f>
        <v>0</v>
      </c>
      <c r="AT869" s="9"/>
      <c r="AU869" s="10"/>
      <c r="AV869" s="11"/>
      <c r="AW869" s="6">
        <f>SUMIF(AX$315:AX$345,$D869,AZ$315:AZ$345)</f>
        <v>0</v>
      </c>
      <c r="AX869" s="9"/>
      <c r="AY869" s="10"/>
      <c r="AZ869" s="11"/>
      <c r="BA869" s="6">
        <f>SUMIF(BB$315:BB$345,$D869,BD$315:BD$345)</f>
        <v>0</v>
      </c>
      <c r="BB869" s="9"/>
      <c r="BC869" s="10"/>
      <c r="BD869" s="11"/>
      <c r="BE869" s="6">
        <f>SUMIF(BF$315:BF$345,$D869,BH$315:BH$345)</f>
        <v>0</v>
      </c>
      <c r="BF869" s="9"/>
      <c r="BG869" s="10"/>
      <c r="BH869" s="11"/>
      <c r="BI869" s="6">
        <f>SUMIF(BJ$315:BJ$345,$D869,BL$315:BL$345)</f>
        <v>0</v>
      </c>
      <c r="BJ869" s="9"/>
      <c r="BK869" s="10"/>
      <c r="BL869" s="11"/>
      <c r="BM869" s="6">
        <f>SUMIF(BN$315:BN$345,$D869,BP$315:BP$345)</f>
        <v>0</v>
      </c>
      <c r="BN869" s="9"/>
      <c r="BO869" s="10"/>
      <c r="BP869" s="11"/>
      <c r="BQ869" s="6">
        <f>SUMIF(BR$315:BR$345,$D869,BT$315:BT$345)</f>
        <v>0</v>
      </c>
      <c r="BR869" s="9"/>
      <c r="BS869" s="10"/>
      <c r="BT869" s="11"/>
      <c r="BU869" s="6">
        <f>SUMIF(BV$315:BV$345,$D869,BX$315:BX$345)</f>
        <v>0</v>
      </c>
      <c r="BV869" s="9"/>
      <c r="BW869" s="10"/>
      <c r="BX869" s="11"/>
      <c r="BY869" s="6">
        <f>SUMIF(BZ$315:BZ$345,$D869,CB$315:CB$345)</f>
        <v>0</v>
      </c>
      <c r="BZ869" s="9"/>
      <c r="CA869" s="10"/>
      <c r="CB869" s="11"/>
      <c r="CC869" s="6">
        <f>SUMIF(CD$315:CD$345,$D869,CF$315:CF$345)</f>
        <v>0</v>
      </c>
      <c r="CD869" s="9"/>
      <c r="CE869" s="10"/>
      <c r="CF869" s="11"/>
      <c r="CG869" s="6">
        <f>SUMIF(CH$315:CH$345,$D869,CJ$315:CJ$345)</f>
        <v>0</v>
      </c>
      <c r="CH869" s="9"/>
      <c r="CI869" s="10"/>
      <c r="CJ869" s="11"/>
      <c r="CK869" s="6">
        <f>SUMIF(CL$315:CL$345,$D869,CN$315:CN$345)</f>
        <v>0</v>
      </c>
      <c r="CL869" s="9"/>
      <c r="CM869" s="10"/>
      <c r="CN869" s="11"/>
      <c r="CO869" s="6">
        <f>SUMIF(CP$315:CP$345,$D869,CR$315:CR$345)</f>
        <v>0</v>
      </c>
      <c r="CP869" s="9"/>
      <c r="CQ869" s="10"/>
      <c r="CR869" s="11"/>
      <c r="CS869" s="6">
        <f>SUMIF(CT$315:CT$345,$D869,CV$315:CV$345)</f>
        <v>0</v>
      </c>
      <c r="CT869" s="9"/>
      <c r="CU869" s="10"/>
      <c r="CV869" s="11"/>
      <c r="CW869" s="6">
        <f>SUMIF(CX$315:CX$345,$D869,CZ$315:CZ$345)</f>
        <v>0</v>
      </c>
      <c r="CX869" s="9"/>
      <c r="CY869" s="10"/>
      <c r="CZ869" s="11"/>
      <c r="DA869" s="6">
        <f>SUMIF(DB$315:DB$345,$D869,DD$315:DD$345)</f>
        <v>0</v>
      </c>
      <c r="DB869" s="9"/>
      <c r="DC869" s="10"/>
      <c r="DD869" s="11"/>
      <c r="DE869" s="6">
        <f>SUMIF(DF$315:DF$345,$D869,DH$315:DH$345)</f>
        <v>0</v>
      </c>
      <c r="DF869" s="9"/>
      <c r="DG869" s="10"/>
      <c r="DH869" s="11"/>
      <c r="DI869" s="6">
        <f>SUMIF(DJ$315:DJ$345,$D869,DL$315:DL$345)</f>
        <v>0</v>
      </c>
      <c r="DJ869" s="9"/>
      <c r="DK869" s="10"/>
      <c r="DL869" s="11"/>
      <c r="DM869" s="6">
        <f>SUMIF(DN$315:DN$345,$D869,DP$315:DP$345)</f>
        <v>0</v>
      </c>
      <c r="DN869" s="9"/>
      <c r="DO869" s="10"/>
      <c r="DP869" s="11"/>
      <c r="DQ869" s="6">
        <f>SUMIF(DR$315:DR$345,$D869,DT$315:DT$345)</f>
        <v>0</v>
      </c>
      <c r="DR869" s="9"/>
      <c r="DS869" s="10"/>
      <c r="DT869" s="11"/>
      <c r="DU869" s="6">
        <f>SUMIF(DV$315:DV$345,$D869,DX$315:DX$345)</f>
        <v>0</v>
      </c>
      <c r="DV869" s="9"/>
      <c r="DW869" s="10"/>
      <c r="DX869" s="11"/>
      <c r="DY869" s="6">
        <f>SUMIF(DZ$315:DZ$345,$D869,EB$315:EB$345)</f>
        <v>0</v>
      </c>
      <c r="DZ869" s="9"/>
      <c r="EA869" s="10"/>
      <c r="EB869" s="11"/>
      <c r="EC869" s="6">
        <f>SUMIF(ED$315:ED$345,$D869,EF$315:EF$345)</f>
        <v>0</v>
      </c>
      <c r="ED869" s="9"/>
      <c r="EE869" s="10"/>
      <c r="EF869" s="11"/>
      <c r="EG869" s="6">
        <f>SUMIF(EH$315:EH$345,$D869,EJ$315:EJ$345)</f>
        <v>0</v>
      </c>
      <c r="EH869" s="9"/>
      <c r="EI869" s="10"/>
      <c r="EJ869" s="11"/>
      <c r="EK869" s="6">
        <f>SUMIF(EL$315:EL$345,$D869,EN$315:EN$345)</f>
        <v>0</v>
      </c>
      <c r="EL869" s="9"/>
      <c r="EM869" s="10"/>
      <c r="EN869" s="11"/>
      <c r="EO869" s="6">
        <f>SUMIF(EP$315:EP$345,$D869,ER$315:ER$345)</f>
        <v>0</v>
      </c>
      <c r="EP869" s="9"/>
      <c r="EQ869" s="10"/>
      <c r="ER869" s="11"/>
      <c r="ES869" s="6">
        <f>SUMIF(ET$315:ET$345,$D869,EV$315:EV$345)</f>
        <v>0</v>
      </c>
      <c r="ET869" s="9"/>
      <c r="EU869" s="10"/>
      <c r="EV869" s="11"/>
      <c r="EW869" s="6">
        <f>SUMIF(EX$315:EX$345,$D869,EZ$315:EZ$345)</f>
        <v>0</v>
      </c>
      <c r="EX869" s="9"/>
      <c r="EY869" s="10"/>
      <c r="EZ869" s="11"/>
      <c r="FA869" s="6">
        <f>SUMIF(FB$315:FB$345,$D869,FD$315:FD$345)</f>
        <v>0</v>
      </c>
      <c r="FB869" s="9"/>
      <c r="FC869" s="10"/>
      <c r="FD869" s="11"/>
      <c r="FE869" s="6">
        <f>SUMIF(FF$315:FF$345,$D869,FH$315:FH$345)</f>
        <v>0</v>
      </c>
      <c r="FF869" s="9"/>
      <c r="FG869" s="10"/>
      <c r="FH869" s="11"/>
      <c r="FI869" s="6">
        <f>SUMIF(FJ$315:FJ$345,$D869,FL$315:FL$345)</f>
        <v>0</v>
      </c>
      <c r="FJ869" s="9"/>
      <c r="FK869" s="10"/>
      <c r="FL869" s="11"/>
      <c r="FM869" s="6">
        <f>SUMIF(FN$315:FN$345,$D869,FP$315:FP$345)</f>
        <v>0</v>
      </c>
      <c r="FN869" s="9"/>
      <c r="FO869" s="10"/>
      <c r="FP869" s="11"/>
      <c r="FQ869" s="6">
        <f>SUMIF(FR$315:FR$345,$D869,FT$315:FT$345)</f>
        <v>0</v>
      </c>
      <c r="FR869" s="9"/>
      <c r="FS869" s="10"/>
      <c r="FT869" s="11"/>
      <c r="FU869" s="6">
        <f>SUMIF(FV$315:FV$345,$D869,FX$315:FX$345)</f>
        <v>0</v>
      </c>
      <c r="FV869" s="9"/>
      <c r="FW869" s="10"/>
      <c r="FX869" s="11"/>
      <c r="FY869" s="6">
        <f>SUMIF(FZ$315:FZ$345,$D869,GB$315:GB$345)</f>
        <v>0</v>
      </c>
      <c r="FZ869" s="9"/>
      <c r="GA869" s="10"/>
      <c r="GB869" s="11"/>
      <c r="GC869" s="6">
        <f>SUMIF(GD$315:GD$345,$D869,GF$315:GF$345)</f>
        <v>0</v>
      </c>
      <c r="GD869" s="9"/>
      <c r="GE869" s="10"/>
      <c r="GF869" s="11"/>
      <c r="GG869" s="6">
        <f>SUMIF(GH$315:GH$345,$D869,GJ$315:GJ$345)</f>
        <v>0</v>
      </c>
      <c r="GH869" s="9"/>
      <c r="GI869" s="10"/>
      <c r="GJ869" s="11"/>
      <c r="GK869" s="6">
        <f>SUMIF(GL$315:GL$345,$D869,GN$315:GN$345)</f>
        <v>0</v>
      </c>
      <c r="GL869" s="9"/>
      <c r="GM869" s="10"/>
      <c r="GN869" s="11"/>
      <c r="GO869" s="6">
        <f>SUMIF(GP$315:GP$345,$D869,GR$315:GR$345)</f>
        <v>0</v>
      </c>
      <c r="GP869" s="9"/>
      <c r="GQ869" s="10"/>
      <c r="GR869" s="11"/>
      <c r="GS869" s="6">
        <f>SUMIF(GT$315:GT$345,$D869,GV$315:GV$345)</f>
        <v>0</v>
      </c>
      <c r="GT869" s="9"/>
      <c r="GU869" s="10"/>
      <c r="GV869" s="20"/>
      <c r="GW869" s="19">
        <f t="shared" si="18"/>
        <v>0</v>
      </c>
      <c r="GX869" s="472"/>
      <c r="GY869" s="473"/>
    </row>
    <row r="870" spans="1:207" ht="30.75" customHeight="1" thickBot="1">
      <c r="A870" s="212" t="s">
        <v>86</v>
      </c>
      <c r="B870" s="497"/>
      <c r="C870" s="177" t="s">
        <v>393</v>
      </c>
      <c r="D870" s="194" t="s">
        <v>394</v>
      </c>
      <c r="E870" s="206">
        <f>SUMIF(F$346:F$376,$D870,H$346:H$376)</f>
        <v>0</v>
      </c>
      <c r="F870" s="9"/>
      <c r="G870" s="10"/>
      <c r="H870" s="11"/>
      <c r="I870" s="6">
        <f>SUMIF(J$346:J$376,$D870,L$346:L$376)</f>
        <v>0</v>
      </c>
      <c r="J870" s="9"/>
      <c r="K870" s="10"/>
      <c r="L870" s="11"/>
      <c r="M870" s="6">
        <f>SUMIF(N$346:N$376,$D870,P$346:P$376)</f>
        <v>0</v>
      </c>
      <c r="N870" s="9"/>
      <c r="O870" s="10"/>
      <c r="P870" s="11"/>
      <c r="Q870" s="6">
        <f>SUMIF(R$346:R$376,$D870,T$346:T$376)</f>
        <v>0</v>
      </c>
      <c r="R870" s="9"/>
      <c r="S870" s="10"/>
      <c r="T870" s="11"/>
      <c r="U870" s="6">
        <f>SUMIF(V$346:V$376,$D870,X$346:X$376)</f>
        <v>0</v>
      </c>
      <c r="V870" s="9"/>
      <c r="W870" s="10"/>
      <c r="X870" s="11"/>
      <c r="Y870" s="6">
        <f>SUMIF(Z$346:Z$376,$D870,AB$346:AB$376)</f>
        <v>0</v>
      </c>
      <c r="Z870" s="9"/>
      <c r="AA870" s="10"/>
      <c r="AB870" s="11"/>
      <c r="AC870" s="6">
        <f>SUMIF(AD$346:AD$376,$D870,AF$346:AF$376)</f>
        <v>0</v>
      </c>
      <c r="AD870" s="9"/>
      <c r="AE870" s="10"/>
      <c r="AF870" s="11"/>
      <c r="AG870" s="6">
        <f>SUMIF(AH$346:AH$376,$D870,AJ$346:AJ$376)</f>
        <v>0</v>
      </c>
      <c r="AH870" s="9"/>
      <c r="AI870" s="10"/>
      <c r="AJ870" s="11"/>
      <c r="AK870" s="6">
        <f>SUMIF(AL$346:AL$376,$D870,AN$346:AN$376)</f>
        <v>0</v>
      </c>
      <c r="AL870" s="9"/>
      <c r="AM870" s="10"/>
      <c r="AN870" s="11"/>
      <c r="AO870" s="6">
        <f>SUMIF(AP$346:AP$376,$D870,AR$346:AR$376)</f>
        <v>0</v>
      </c>
      <c r="AP870" s="9"/>
      <c r="AQ870" s="10"/>
      <c r="AR870" s="11"/>
      <c r="AS870" s="6">
        <f>SUMIF(AT$346:AT$376,$D870,AV$346:AV$376)</f>
        <v>0</v>
      </c>
      <c r="AT870" s="9"/>
      <c r="AU870" s="10"/>
      <c r="AV870" s="11"/>
      <c r="AW870" s="6">
        <f>SUMIF(AX$346:AX$376,$D870,AZ$346:AZ$376)</f>
        <v>0</v>
      </c>
      <c r="AX870" s="9"/>
      <c r="AY870" s="10"/>
      <c r="AZ870" s="11"/>
      <c r="BA870" s="6">
        <f>SUMIF(BB$346:BB$376,$D870,BD$346:BD$376)</f>
        <v>0</v>
      </c>
      <c r="BB870" s="9"/>
      <c r="BC870" s="10"/>
      <c r="BD870" s="11"/>
      <c r="BE870" s="6">
        <f>SUMIF(BF$346:BF$376,$D870,BH$346:BH$376)</f>
        <v>0</v>
      </c>
      <c r="BF870" s="9"/>
      <c r="BG870" s="10"/>
      <c r="BH870" s="11"/>
      <c r="BI870" s="6">
        <f>SUMIF(BJ$346:BJ$376,$D870,BL$346:BL$376)</f>
        <v>0</v>
      </c>
      <c r="BJ870" s="9"/>
      <c r="BK870" s="10"/>
      <c r="BL870" s="11"/>
      <c r="BM870" s="6">
        <f>SUMIF(BN$346:BN$376,$D870,BP$346:BP$376)</f>
        <v>0</v>
      </c>
      <c r="BN870" s="9"/>
      <c r="BO870" s="10"/>
      <c r="BP870" s="11"/>
      <c r="BQ870" s="6">
        <f>SUMIF(BR$346:BR$376,$D870,BT$346:BT$376)</f>
        <v>0</v>
      </c>
      <c r="BR870" s="9"/>
      <c r="BS870" s="10"/>
      <c r="BT870" s="11"/>
      <c r="BU870" s="6">
        <f>SUMIF(BV$346:BV$376,$D870,BX$346:BX$376)</f>
        <v>0</v>
      </c>
      <c r="BV870" s="9"/>
      <c r="BW870" s="10"/>
      <c r="BX870" s="11"/>
      <c r="BY870" s="6">
        <f>SUMIF(BZ$346:BZ$376,$D870,CB$346:CB$376)</f>
        <v>0</v>
      </c>
      <c r="BZ870" s="9"/>
      <c r="CA870" s="10"/>
      <c r="CB870" s="11"/>
      <c r="CC870" s="6">
        <f>SUMIF(CD$346:CD$376,$D870,CF$346:CF$376)</f>
        <v>0</v>
      </c>
      <c r="CD870" s="9"/>
      <c r="CE870" s="10"/>
      <c r="CF870" s="11"/>
      <c r="CG870" s="6">
        <f>SUMIF(CH$346:CH$376,$D870,CJ$346:CJ$376)</f>
        <v>0</v>
      </c>
      <c r="CH870" s="9"/>
      <c r="CI870" s="10"/>
      <c r="CJ870" s="11"/>
      <c r="CK870" s="6">
        <f>SUMIF(CL$346:CL$376,$D870,CN$346:CN$376)</f>
        <v>0</v>
      </c>
      <c r="CL870" s="9"/>
      <c r="CM870" s="10"/>
      <c r="CN870" s="11"/>
      <c r="CO870" s="6">
        <f>SUMIF(CP$346:CP$376,$D870,CR$346:CR$376)</f>
        <v>0</v>
      </c>
      <c r="CP870" s="9"/>
      <c r="CQ870" s="10"/>
      <c r="CR870" s="11"/>
      <c r="CS870" s="6">
        <f>SUMIF(CT$346:CT$376,$D870,CV$346:CV$376)</f>
        <v>0</v>
      </c>
      <c r="CT870" s="9"/>
      <c r="CU870" s="10"/>
      <c r="CV870" s="11"/>
      <c r="CW870" s="6">
        <f>SUMIF(CX$346:CX$376,$D870,CZ$346:CZ$376)</f>
        <v>0</v>
      </c>
      <c r="CX870" s="9"/>
      <c r="CY870" s="10"/>
      <c r="CZ870" s="11"/>
      <c r="DA870" s="6">
        <f>SUMIF(DB$346:DB$376,$D870,DD$346:DD$376)</f>
        <v>0</v>
      </c>
      <c r="DB870" s="9"/>
      <c r="DC870" s="10"/>
      <c r="DD870" s="11"/>
      <c r="DE870" s="6">
        <f>SUMIF(DF$346:DF$376,$D870,DH$346:DH$376)</f>
        <v>0</v>
      </c>
      <c r="DF870" s="9"/>
      <c r="DG870" s="10"/>
      <c r="DH870" s="11"/>
      <c r="DI870" s="6">
        <f>SUMIF(DJ$346:DJ$376,$D870,DL$346:DL$376)</f>
        <v>0</v>
      </c>
      <c r="DJ870" s="9"/>
      <c r="DK870" s="10"/>
      <c r="DL870" s="11"/>
      <c r="DM870" s="6">
        <f>SUMIF(DN$346:DN$376,$D870,DP$346:DP$376)</f>
        <v>0</v>
      </c>
      <c r="DN870" s="9"/>
      <c r="DO870" s="10"/>
      <c r="DP870" s="11"/>
      <c r="DQ870" s="6">
        <f>SUMIF(DR$346:DR$376,$D870,DT$346:DT$376)</f>
        <v>0</v>
      </c>
      <c r="DR870" s="9"/>
      <c r="DS870" s="10"/>
      <c r="DT870" s="11"/>
      <c r="DU870" s="6">
        <f>SUMIF(DV$346:DV$376,$D870,DX$346:DX$376)</f>
        <v>0</v>
      </c>
      <c r="DV870" s="9"/>
      <c r="DW870" s="10"/>
      <c r="DX870" s="11"/>
      <c r="DY870" s="6">
        <f>SUMIF(DZ$346:DZ$376,$D870,EB$346:EB$376)</f>
        <v>0</v>
      </c>
      <c r="DZ870" s="9"/>
      <c r="EA870" s="10"/>
      <c r="EB870" s="11"/>
      <c r="EC870" s="6">
        <f>SUMIF(ED$346:ED$376,$D870,EF$346:EF$376)</f>
        <v>0</v>
      </c>
      <c r="ED870" s="9"/>
      <c r="EE870" s="10"/>
      <c r="EF870" s="11"/>
      <c r="EG870" s="6">
        <f>SUMIF(EH$346:EH$376,$D870,EJ$346:EJ$376)</f>
        <v>0</v>
      </c>
      <c r="EH870" s="9"/>
      <c r="EI870" s="10"/>
      <c r="EJ870" s="11"/>
      <c r="EK870" s="6">
        <f>SUMIF(EL$346:EL$376,$D870,EN$346:EN$376)</f>
        <v>0</v>
      </c>
      <c r="EL870" s="9"/>
      <c r="EM870" s="10"/>
      <c r="EN870" s="11"/>
      <c r="EO870" s="6">
        <f>SUMIF(EP$346:EP$376,$D870,ER$346:ER$376)</f>
        <v>0</v>
      </c>
      <c r="EP870" s="9"/>
      <c r="EQ870" s="10"/>
      <c r="ER870" s="11"/>
      <c r="ES870" s="6">
        <f>SUMIF(ET$346:ET$376,$D870,EV$346:EV$376)</f>
        <v>0</v>
      </c>
      <c r="ET870" s="9"/>
      <c r="EU870" s="10"/>
      <c r="EV870" s="11"/>
      <c r="EW870" s="6">
        <f>SUMIF(EX$346:EX$376,$D870,EZ$346:EZ$376)</f>
        <v>0</v>
      </c>
      <c r="EX870" s="9"/>
      <c r="EY870" s="10"/>
      <c r="EZ870" s="11"/>
      <c r="FA870" s="6">
        <f>SUMIF(FB$346:FB$376,$D870,FD$346:FD$376)</f>
        <v>0</v>
      </c>
      <c r="FB870" s="9"/>
      <c r="FC870" s="10"/>
      <c r="FD870" s="11"/>
      <c r="FE870" s="6">
        <f>SUMIF(FF$346:FF$376,$D870,FH$346:FH$376)</f>
        <v>0</v>
      </c>
      <c r="FF870" s="9"/>
      <c r="FG870" s="10"/>
      <c r="FH870" s="11"/>
      <c r="FI870" s="6">
        <f>SUMIF(FJ$346:FJ$376,$D870,FL$346:FL$376)</f>
        <v>0</v>
      </c>
      <c r="FJ870" s="9"/>
      <c r="FK870" s="10"/>
      <c r="FL870" s="11"/>
      <c r="FM870" s="6">
        <f>SUMIF(FN$346:FN$376,$D870,FP$346:FP$376)</f>
        <v>0</v>
      </c>
      <c r="FN870" s="9"/>
      <c r="FO870" s="10"/>
      <c r="FP870" s="11"/>
      <c r="FQ870" s="6">
        <f>SUMIF(FR$346:FR$376,$D870,FT$346:FT$376)</f>
        <v>0</v>
      </c>
      <c r="FR870" s="9"/>
      <c r="FS870" s="10"/>
      <c r="FT870" s="11"/>
      <c r="FU870" s="6">
        <f>SUMIF(FV$346:FV$376,$D870,FX$346:FX$376)</f>
        <v>0</v>
      </c>
      <c r="FV870" s="9"/>
      <c r="FW870" s="10"/>
      <c r="FX870" s="11"/>
      <c r="FY870" s="6">
        <f>SUMIF(FZ$346:FZ$376,$D870,GB$346:GB$376)</f>
        <v>0</v>
      </c>
      <c r="FZ870" s="9"/>
      <c r="GA870" s="10"/>
      <c r="GB870" s="11"/>
      <c r="GC870" s="6">
        <f>SUMIF(GD$346:GD$376,$D870,GF$346:GF$376)</f>
        <v>0</v>
      </c>
      <c r="GD870" s="9"/>
      <c r="GE870" s="10"/>
      <c r="GF870" s="11"/>
      <c r="GG870" s="6">
        <f>SUMIF(GH$346:GH$376,$D870,GJ$346:GJ$376)</f>
        <v>0</v>
      </c>
      <c r="GH870" s="9"/>
      <c r="GI870" s="10"/>
      <c r="GJ870" s="11"/>
      <c r="GK870" s="6">
        <f>SUMIF(GL$346:GL$376,$D870,GN$346:GN$376)</f>
        <v>0</v>
      </c>
      <c r="GL870" s="9"/>
      <c r="GM870" s="10"/>
      <c r="GN870" s="11"/>
      <c r="GO870" s="6">
        <f>SUMIF(GP$346:GP$376,$D870,GR$346:GR$376)</f>
        <v>0</v>
      </c>
      <c r="GP870" s="9"/>
      <c r="GQ870" s="10"/>
      <c r="GR870" s="11"/>
      <c r="GS870" s="6">
        <f>SUMIF(GT$346:GT$376,$D870,GV$346:GV$376)</f>
        <v>0</v>
      </c>
      <c r="GT870" s="9"/>
      <c r="GU870" s="10"/>
      <c r="GV870" s="20"/>
      <c r="GW870" s="19">
        <f t="shared" si="18"/>
        <v>0</v>
      </c>
      <c r="GX870" s="472"/>
      <c r="GY870" s="473"/>
    </row>
    <row r="871" spans="1:207" ht="30.75" customHeight="1">
      <c r="A871" s="208" t="s">
        <v>75</v>
      </c>
      <c r="B871" s="469">
        <v>39</v>
      </c>
      <c r="C871" s="449" t="s">
        <v>544</v>
      </c>
      <c r="D871" s="445" t="s">
        <v>493</v>
      </c>
      <c r="E871" s="206">
        <f>SUMIF(F$5:F$35,$D871,H$5:H$35)</f>
        <v>0</v>
      </c>
      <c r="F871" s="9"/>
      <c r="G871" s="10"/>
      <c r="H871" s="11"/>
      <c r="I871" s="6">
        <f>SUMIF(J$5:J$35,$D871,L$5:L$35)</f>
        <v>0</v>
      </c>
      <c r="J871" s="9"/>
      <c r="K871" s="10"/>
      <c r="L871" s="11"/>
      <c r="M871" s="6">
        <f>SUMIF(N$5:N$35,$D871,P$5:P$35)</f>
        <v>0</v>
      </c>
      <c r="N871" s="9"/>
      <c r="O871" s="10"/>
      <c r="P871" s="11"/>
      <c r="Q871" s="6">
        <f>SUMIF(R$5:R$35,$D871,T$5:T$35)</f>
        <v>0</v>
      </c>
      <c r="R871" s="9"/>
      <c r="S871" s="10"/>
      <c r="T871" s="11"/>
      <c r="U871" s="6">
        <f>SUMIF(V$5:V$35,$D871,X$5:X$35)</f>
        <v>0</v>
      </c>
      <c r="V871" s="9"/>
      <c r="W871" s="10"/>
      <c r="X871" s="11"/>
      <c r="Y871" s="6">
        <f>SUMIF(Z$5:Z$35,$D871,AB$5:AB$35)</f>
        <v>0</v>
      </c>
      <c r="Z871" s="9"/>
      <c r="AA871" s="10"/>
      <c r="AB871" s="11"/>
      <c r="AC871" s="6">
        <f>SUMIF(AD$5:AD$35,$D871,AF$5:AF$35)</f>
        <v>0</v>
      </c>
      <c r="AD871" s="9"/>
      <c r="AE871" s="10"/>
      <c r="AF871" s="11"/>
      <c r="AG871" s="6">
        <f>SUMIF(AH$5:AH$35,$D871,AJ$5:AJ$35)</f>
        <v>0</v>
      </c>
      <c r="AH871" s="9"/>
      <c r="AI871" s="10"/>
      <c r="AJ871" s="11"/>
      <c r="AK871" s="6">
        <f>SUMIF(AL$5:AL$35,$D871,AN$5:AN$35)</f>
        <v>0</v>
      </c>
      <c r="AL871" s="9"/>
      <c r="AM871" s="10"/>
      <c r="AN871" s="11"/>
      <c r="AO871" s="6">
        <f>SUMIF(AP$5:AP$35,$D871,AR$5:AR$35)</f>
        <v>0</v>
      </c>
      <c r="AP871" s="9"/>
      <c r="AQ871" s="10"/>
      <c r="AR871" s="11"/>
      <c r="AS871" s="6">
        <f>SUMIF(AT$5:AT$35,$D871,AV$5:AV$35)</f>
        <v>0</v>
      </c>
      <c r="AT871" s="9"/>
      <c r="AU871" s="10"/>
      <c r="AV871" s="11"/>
      <c r="AW871" s="6">
        <f>SUMIF(AX$5:AX$35,$D871,AZ$5:AZ$35)</f>
        <v>0</v>
      </c>
      <c r="AX871" s="9"/>
      <c r="AY871" s="10"/>
      <c r="AZ871" s="11"/>
      <c r="BA871" s="6">
        <f>SUMIF(BB$5:BB$35,$D871,BD$5:BD$35)</f>
        <v>0</v>
      </c>
      <c r="BB871" s="9"/>
      <c r="BC871" s="10"/>
      <c r="BD871" s="11"/>
      <c r="BE871" s="6">
        <f>SUMIF(BF$5:BF$35,$D871,BH$5:BH$35)</f>
        <v>0</v>
      </c>
      <c r="BF871" s="9"/>
      <c r="BG871" s="10"/>
      <c r="BH871" s="11"/>
      <c r="BI871" s="6">
        <f>SUMIF(BJ$5:BJ$35,$D871,BL$5:BL$35)</f>
        <v>0</v>
      </c>
      <c r="BJ871" s="9"/>
      <c r="BK871" s="10"/>
      <c r="BL871" s="11"/>
      <c r="BM871" s="6">
        <f>SUMIF(BN$5:BN$35,$D871,BP$5:BP$35)</f>
        <v>0</v>
      </c>
      <c r="BN871" s="9"/>
      <c r="BO871" s="10"/>
      <c r="BP871" s="11"/>
      <c r="BQ871" s="6">
        <f>SUMIF(BR$5:BR$35,$D871,BT$5:BT$35)</f>
        <v>0</v>
      </c>
      <c r="BR871" s="9"/>
      <c r="BS871" s="10"/>
      <c r="BT871" s="11"/>
      <c r="BU871" s="6">
        <f>SUMIF(BV$5:BV$35,$D871,BX$5:BX$35)</f>
        <v>0</v>
      </c>
      <c r="BV871" s="9"/>
      <c r="BW871" s="10"/>
      <c r="BX871" s="11"/>
      <c r="BY871" s="6">
        <f>SUMIF(BZ$5:BZ$35,$D871,CB$5:CB$35)</f>
        <v>0</v>
      </c>
      <c r="BZ871" s="9"/>
      <c r="CA871" s="10"/>
      <c r="CB871" s="11"/>
      <c r="CC871" s="6">
        <f>SUMIF(CD$5:CD$35,$D871,CF$5:CF$35)</f>
        <v>0</v>
      </c>
      <c r="CD871" s="9"/>
      <c r="CE871" s="10"/>
      <c r="CF871" s="11"/>
      <c r="CG871" s="6">
        <f>SUMIF(CH$5:CH$35,$D871,CJ$5:CJ$35)</f>
        <v>0</v>
      </c>
      <c r="CH871" s="9"/>
      <c r="CI871" s="10"/>
      <c r="CJ871" s="11"/>
      <c r="CK871" s="6">
        <f>SUMIF(CL$5:CL$35,$D871,CN$5:CN$35)</f>
        <v>0</v>
      </c>
      <c r="CL871" s="9"/>
      <c r="CM871" s="10"/>
      <c r="CN871" s="11"/>
      <c r="CO871" s="6">
        <f>SUMIF(CP$5:CP$35,$D871,CR$5:CR$35)</f>
        <v>0</v>
      </c>
      <c r="CP871" s="9"/>
      <c r="CQ871" s="10"/>
      <c r="CR871" s="11"/>
      <c r="CS871" s="6">
        <f>SUMIF(CT$5:CT$35,$D871,CV$5:CV$35)</f>
        <v>0</v>
      </c>
      <c r="CT871" s="9"/>
      <c r="CU871" s="10"/>
      <c r="CV871" s="11"/>
      <c r="CW871" s="6">
        <f>SUMIF(CX$5:CX$35,$D871,CZ$5:CZ$35)</f>
        <v>0</v>
      </c>
      <c r="CX871" s="9"/>
      <c r="CY871" s="10"/>
      <c r="CZ871" s="11"/>
      <c r="DA871" s="6">
        <f>SUMIF(DB$5:DB$35,$D871,DD$5:DD$35)</f>
        <v>0</v>
      </c>
      <c r="DB871" s="9"/>
      <c r="DC871" s="10"/>
      <c r="DD871" s="11"/>
      <c r="DE871" s="6">
        <f>SUMIF(DF$5:DF$35,$D871,DH$5:DH$35)</f>
        <v>0</v>
      </c>
      <c r="DF871" s="9"/>
      <c r="DG871" s="10"/>
      <c r="DH871" s="11"/>
      <c r="DI871" s="6">
        <f>SUMIF(DJ$5:DJ$35,$D871,DL$5:DL$35)</f>
        <v>0</v>
      </c>
      <c r="DJ871" s="9"/>
      <c r="DK871" s="10"/>
      <c r="DL871" s="11"/>
      <c r="DM871" s="6">
        <f>SUMIF(DN$5:DN$35,$D871,DP$5:DP$35)</f>
        <v>0</v>
      </c>
      <c r="DN871" s="9"/>
      <c r="DO871" s="10"/>
      <c r="DP871" s="11"/>
      <c r="DQ871" s="6">
        <f>SUMIF(DR$5:DR$35,$D871,DT$5:DT$35)</f>
        <v>0</v>
      </c>
      <c r="DR871" s="9"/>
      <c r="DS871" s="10"/>
      <c r="DT871" s="11"/>
      <c r="DU871" s="6">
        <f>SUMIF(DV$5:DV$35,$D871,DX$5:DX$35)</f>
        <v>0</v>
      </c>
      <c r="DV871" s="9"/>
      <c r="DW871" s="10"/>
      <c r="DX871" s="11"/>
      <c r="DY871" s="6">
        <f>SUMIF(DZ$5:DZ$35,$D871,EB$5:EB$35)</f>
        <v>0</v>
      </c>
      <c r="DZ871" s="9"/>
      <c r="EA871" s="10"/>
      <c r="EB871" s="11"/>
      <c r="EC871" s="6">
        <f>SUMIF(ED$5:ED$35,$D871,EF$5:EF$35)</f>
        <v>0</v>
      </c>
      <c r="ED871" s="9"/>
      <c r="EE871" s="10"/>
      <c r="EF871" s="11"/>
      <c r="EG871" s="6">
        <f>SUMIF(EH$5:EH$35,$D871,EJ$5:EJ$35)</f>
        <v>0</v>
      </c>
      <c r="EH871" s="9"/>
      <c r="EI871" s="10"/>
      <c r="EJ871" s="11"/>
      <c r="EK871" s="6">
        <f>SUMIF(EL$5:EL$35,$D871,EN$5:EN$35)</f>
        <v>0</v>
      </c>
      <c r="EL871" s="9"/>
      <c r="EM871" s="10"/>
      <c r="EN871" s="11"/>
      <c r="EO871" s="6">
        <f>SUMIF(EP$5:EP$35,$D871,ER$5:ER$35)</f>
        <v>0</v>
      </c>
      <c r="EP871" s="9"/>
      <c r="EQ871" s="10"/>
      <c r="ER871" s="11"/>
      <c r="ES871" s="6">
        <f>SUMIF(ET$5:ET$35,$D871,EV$5:EV$35)</f>
        <v>0</v>
      </c>
      <c r="ET871" s="9"/>
      <c r="EU871" s="10"/>
      <c r="EV871" s="11"/>
      <c r="EW871" s="6">
        <f>SUMIF(EX$5:EX$35,$D871,EZ$5:EZ$35)</f>
        <v>0</v>
      </c>
      <c r="EX871" s="9"/>
      <c r="EY871" s="10"/>
      <c r="EZ871" s="11"/>
      <c r="FA871" s="6">
        <f>SUMIF(FB$5:FB$35,$D871,FD$5:FD$35)</f>
        <v>0</v>
      </c>
      <c r="FB871" s="9"/>
      <c r="FC871" s="10"/>
      <c r="FD871" s="11"/>
      <c r="FE871" s="6">
        <f>SUMIF(FF$5:FF$35,$D871,FH$5:FH$35)</f>
        <v>0</v>
      </c>
      <c r="FF871" s="9"/>
      <c r="FG871" s="10"/>
      <c r="FH871" s="11"/>
      <c r="FI871" s="6">
        <f>SUMIF(FJ$5:FJ$35,$D871,FL$5:FL$35)</f>
        <v>0</v>
      </c>
      <c r="FJ871" s="9"/>
      <c r="FK871" s="10"/>
      <c r="FL871" s="11"/>
      <c r="FM871" s="6">
        <f>SUMIF(FN$5:FN$35,$D871,FP$5:FP$35)</f>
        <v>0</v>
      </c>
      <c r="FN871" s="9"/>
      <c r="FO871" s="10"/>
      <c r="FP871" s="11"/>
      <c r="FQ871" s="6">
        <f>SUMIF(FR$5:FR$35,$D871,FT$5:FT$35)</f>
        <v>0</v>
      </c>
      <c r="FR871" s="9"/>
      <c r="FS871" s="10"/>
      <c r="FT871" s="11"/>
      <c r="FU871" s="6">
        <f>SUMIF(FV$5:FV$35,$D871,FX$5:FX$35)</f>
        <v>0</v>
      </c>
      <c r="FV871" s="9"/>
      <c r="FW871" s="10"/>
      <c r="FX871" s="11"/>
      <c r="FY871" s="6">
        <f>SUMIF(FZ$5:FZ$35,$D871,GB$5:GB$35)</f>
        <v>0</v>
      </c>
      <c r="FZ871" s="9"/>
      <c r="GA871" s="10"/>
      <c r="GB871" s="11"/>
      <c r="GC871" s="6">
        <f>SUMIF(GD$5:GD$35,$D871,GF$5:GF$35)</f>
        <v>0</v>
      </c>
      <c r="GD871" s="9"/>
      <c r="GE871" s="10"/>
      <c r="GF871" s="11"/>
      <c r="GG871" s="6">
        <f>SUMIF(GH$5:GH$35,$D871,GJ$5:GJ$35)</f>
        <v>0</v>
      </c>
      <c r="GH871" s="9"/>
      <c r="GI871" s="10"/>
      <c r="GJ871" s="11"/>
      <c r="GK871" s="6">
        <f>SUMIF(GL$5:GL$35,$D871,GN$5:GN$35)</f>
        <v>0</v>
      </c>
      <c r="GL871" s="9"/>
      <c r="GM871" s="10"/>
      <c r="GN871" s="11"/>
      <c r="GO871" s="6">
        <f>SUMIF(GP$5:GP$35,$D871,GR$5:GR$35)</f>
        <v>0</v>
      </c>
      <c r="GP871" s="9"/>
      <c r="GQ871" s="10"/>
      <c r="GR871" s="11"/>
      <c r="GS871" s="6">
        <f>SUMIF(GT$5:GT$35,$D871,GV$5:GV$35)</f>
        <v>0</v>
      </c>
      <c r="GT871" s="9"/>
      <c r="GU871" s="10"/>
      <c r="GV871" s="20"/>
      <c r="GW871" s="19">
        <f t="shared" si="18"/>
        <v>0</v>
      </c>
      <c r="GX871" s="472">
        <f>SUM(GW871:GW882)</f>
        <v>0</v>
      </c>
      <c r="GY871" s="473" t="str">
        <f>D871</f>
        <v>TS15624/26</v>
      </c>
    </row>
    <row r="872" spans="1:207" ht="30.75" customHeight="1">
      <c r="A872" s="210" t="s">
        <v>76</v>
      </c>
      <c r="B872" s="470"/>
      <c r="C872" s="449" t="s">
        <v>544</v>
      </c>
      <c r="D872" s="445" t="s">
        <v>493</v>
      </c>
      <c r="E872" s="206">
        <f>SUMIF(F$36:F$66,$D872,H$36:H$66)</f>
        <v>0</v>
      </c>
      <c r="F872" s="9"/>
      <c r="G872" s="10"/>
      <c r="H872" s="11"/>
      <c r="I872" s="6">
        <f>SUMIF(J$36:J$66,$D872,L$36:L$66)</f>
        <v>0</v>
      </c>
      <c r="J872" s="9"/>
      <c r="K872" s="10"/>
      <c r="L872" s="11"/>
      <c r="M872" s="6">
        <f>SUMIF(N$36:N$66,$D872,P$36:P$66)</f>
        <v>0</v>
      </c>
      <c r="N872" s="9"/>
      <c r="O872" s="10"/>
      <c r="P872" s="11"/>
      <c r="Q872" s="6">
        <f>SUMIF(R$36:R$66,$D872,T$36:T$66)</f>
        <v>0</v>
      </c>
      <c r="R872" s="9"/>
      <c r="S872" s="10"/>
      <c r="T872" s="11"/>
      <c r="U872" s="6">
        <f>SUMIF(V$36:V$66,$D872,X$36:X$66)</f>
        <v>0</v>
      </c>
      <c r="V872" s="9"/>
      <c r="W872" s="10"/>
      <c r="X872" s="11"/>
      <c r="Y872" s="6">
        <f>SUMIF(Z$36:Z$66,$D872,AB$36:AB$66)</f>
        <v>0</v>
      </c>
      <c r="Z872" s="9"/>
      <c r="AA872" s="10"/>
      <c r="AB872" s="11"/>
      <c r="AC872" s="6">
        <f>SUMIF(AD$36:AD$66,$D872,AF$36:AF$66)</f>
        <v>0</v>
      </c>
      <c r="AD872" s="9"/>
      <c r="AE872" s="10"/>
      <c r="AF872" s="11"/>
      <c r="AG872" s="6">
        <f>SUMIF(AH$36:AH$66,$D872,AJ$36:AJ$66)</f>
        <v>0</v>
      </c>
      <c r="AH872" s="9"/>
      <c r="AI872" s="10"/>
      <c r="AJ872" s="11"/>
      <c r="AK872" s="6">
        <f>SUMIF(AL$36:AL$66,$D872,AN$36:AN$66)</f>
        <v>0</v>
      </c>
      <c r="AL872" s="9"/>
      <c r="AM872" s="10"/>
      <c r="AN872" s="11"/>
      <c r="AO872" s="6">
        <f>SUMIF(AP$36:AP$66,$D872,AR$36:AR$66)</f>
        <v>0</v>
      </c>
      <c r="AP872" s="9"/>
      <c r="AQ872" s="10"/>
      <c r="AR872" s="11"/>
      <c r="AS872" s="6">
        <f>SUMIF(AT$36:AT$66,$D872,AV$36:AV$66)</f>
        <v>0</v>
      </c>
      <c r="AT872" s="9"/>
      <c r="AU872" s="10"/>
      <c r="AV872" s="11"/>
      <c r="AW872" s="6">
        <f>SUMIF(AX$36:AX$66,$D872,AZ$36:AZ$66)</f>
        <v>0</v>
      </c>
      <c r="AX872" s="9"/>
      <c r="AY872" s="10"/>
      <c r="AZ872" s="11"/>
      <c r="BA872" s="6">
        <f>SUMIF(BB$36:BB$66,$D872,BD$36:BD$66)</f>
        <v>0</v>
      </c>
      <c r="BB872" s="9"/>
      <c r="BC872" s="10"/>
      <c r="BD872" s="11"/>
      <c r="BE872" s="6">
        <f>SUMIF(BF$36:BF$66,$D872,BH$36:BH$66)</f>
        <v>0</v>
      </c>
      <c r="BF872" s="9"/>
      <c r="BG872" s="10"/>
      <c r="BH872" s="11"/>
      <c r="BI872" s="6">
        <f>SUMIF(BJ$36:BJ$66,$D872,BL$36:BL$66)</f>
        <v>0</v>
      </c>
      <c r="BJ872" s="9"/>
      <c r="BK872" s="10"/>
      <c r="BL872" s="11"/>
      <c r="BM872" s="6">
        <f>SUMIF(BN$36:BN$66,$D872,BP$36:BP$66)</f>
        <v>0</v>
      </c>
      <c r="BN872" s="9"/>
      <c r="BO872" s="10"/>
      <c r="BP872" s="11"/>
      <c r="BQ872" s="6">
        <f>SUMIF(BR$36:BR$66,$D872,BT$36:BT$66)</f>
        <v>0</v>
      </c>
      <c r="BR872" s="9"/>
      <c r="BS872" s="10"/>
      <c r="BT872" s="11"/>
      <c r="BU872" s="6">
        <f>SUMIF(BV$36:BV$66,$D872,BX$36:BX$66)</f>
        <v>0</v>
      </c>
      <c r="BV872" s="9"/>
      <c r="BW872" s="10"/>
      <c r="BX872" s="11"/>
      <c r="BY872" s="6">
        <f>SUMIF(BZ$36:BZ$66,$D872,CB$36:CB$66)</f>
        <v>0</v>
      </c>
      <c r="BZ872" s="9"/>
      <c r="CA872" s="10"/>
      <c r="CB872" s="11"/>
      <c r="CC872" s="6">
        <f>SUMIF(CD$36:CD$66,$D872,CF$36:CF$66)</f>
        <v>0</v>
      </c>
      <c r="CD872" s="9"/>
      <c r="CE872" s="10"/>
      <c r="CF872" s="11"/>
      <c r="CG872" s="6">
        <f>SUMIF(CH$36:CH$66,$D872,CJ$36:CJ$66)</f>
        <v>0</v>
      </c>
      <c r="CH872" s="9"/>
      <c r="CI872" s="10"/>
      <c r="CJ872" s="11"/>
      <c r="CK872" s="6">
        <f>SUMIF(CL$36:CL$66,$D872,CN$36:CN$66)</f>
        <v>0</v>
      </c>
      <c r="CL872" s="9"/>
      <c r="CM872" s="10"/>
      <c r="CN872" s="11"/>
      <c r="CO872" s="6">
        <f>SUMIF(CP$36:CP$66,$D872,CR$36:CR$66)</f>
        <v>0</v>
      </c>
      <c r="CP872" s="9"/>
      <c r="CQ872" s="10"/>
      <c r="CR872" s="11"/>
      <c r="CS872" s="6">
        <f>SUMIF(CT$36:CT$66,$D872,CV$36:CV$66)</f>
        <v>0</v>
      </c>
      <c r="CT872" s="9"/>
      <c r="CU872" s="10"/>
      <c r="CV872" s="11"/>
      <c r="CW872" s="6">
        <f>SUMIF(CX$36:CX$66,$D872,CZ$36:CZ$66)</f>
        <v>0</v>
      </c>
      <c r="CX872" s="9"/>
      <c r="CY872" s="10"/>
      <c r="CZ872" s="11"/>
      <c r="DA872" s="6">
        <f>SUMIF(DB$36:DB$66,$D872,DD$36:DD$66)</f>
        <v>0</v>
      </c>
      <c r="DB872" s="9"/>
      <c r="DC872" s="10"/>
      <c r="DD872" s="11"/>
      <c r="DE872" s="6">
        <f>SUMIF(DF$36:DF$66,$D872,DH$36:DH$66)</f>
        <v>0</v>
      </c>
      <c r="DF872" s="9"/>
      <c r="DG872" s="10"/>
      <c r="DH872" s="11"/>
      <c r="DI872" s="6">
        <f>SUMIF(DJ$36:DJ$66,$D872,DL$36:DL$66)</f>
        <v>0</v>
      </c>
      <c r="DJ872" s="9"/>
      <c r="DK872" s="10"/>
      <c r="DL872" s="11"/>
      <c r="DM872" s="6">
        <f>SUMIF(DN$36:DN$66,$D872,DP$36:DP$66)</f>
        <v>0</v>
      </c>
      <c r="DN872" s="9"/>
      <c r="DO872" s="10"/>
      <c r="DP872" s="11"/>
      <c r="DQ872" s="6">
        <f>SUMIF(DR$36:DR$66,$D872,DT$36:DT$66)</f>
        <v>0</v>
      </c>
      <c r="DR872" s="9"/>
      <c r="DS872" s="10"/>
      <c r="DT872" s="11"/>
      <c r="DU872" s="6">
        <f>SUMIF(DV$36:DV$66,$D872,DX$36:DX$66)</f>
        <v>0</v>
      </c>
      <c r="DV872" s="9"/>
      <c r="DW872" s="10"/>
      <c r="DX872" s="11"/>
      <c r="DY872" s="6">
        <f>SUMIF(DZ$36:DZ$66,$D872,EB$36:EB$66)</f>
        <v>0</v>
      </c>
      <c r="DZ872" s="9"/>
      <c r="EA872" s="10"/>
      <c r="EB872" s="11"/>
      <c r="EC872" s="6">
        <f>SUMIF(ED$36:ED$66,$D872,EF$36:EF$66)</f>
        <v>0</v>
      </c>
      <c r="ED872" s="9"/>
      <c r="EE872" s="10"/>
      <c r="EF872" s="11"/>
      <c r="EG872" s="6">
        <f>SUMIF(EH$36:EH$66,$D872,EJ$36:EJ$66)</f>
        <v>0</v>
      </c>
      <c r="EH872" s="9"/>
      <c r="EI872" s="10"/>
      <c r="EJ872" s="11"/>
      <c r="EK872" s="6">
        <f>SUMIF(EL$36:EL$66,$D872,EN$36:EN$66)</f>
        <v>0</v>
      </c>
      <c r="EL872" s="9"/>
      <c r="EM872" s="10"/>
      <c r="EN872" s="11"/>
      <c r="EO872" s="6">
        <f>SUMIF(EP$36:EP$66,$D872,ER$36:ER$66)</f>
        <v>0</v>
      </c>
      <c r="EP872" s="9"/>
      <c r="EQ872" s="10"/>
      <c r="ER872" s="11"/>
      <c r="ES872" s="6">
        <f>SUMIF(ET$36:ET$66,$D872,EV$36:EV$66)</f>
        <v>0</v>
      </c>
      <c r="ET872" s="9"/>
      <c r="EU872" s="10"/>
      <c r="EV872" s="11"/>
      <c r="EW872" s="6">
        <f>SUMIF(EX$36:EX$66,$D872,EZ$36:EZ$66)</f>
        <v>0</v>
      </c>
      <c r="EX872" s="9"/>
      <c r="EY872" s="10"/>
      <c r="EZ872" s="11"/>
      <c r="FA872" s="6">
        <f>SUMIF(FB$36:FB$66,$D872,FD$36:FD$66)</f>
        <v>0</v>
      </c>
      <c r="FB872" s="9"/>
      <c r="FC872" s="10"/>
      <c r="FD872" s="11"/>
      <c r="FE872" s="6">
        <f>SUMIF(FF$36:FF$66,$D872,FH$36:FH$66)</f>
        <v>0</v>
      </c>
      <c r="FF872" s="9"/>
      <c r="FG872" s="10"/>
      <c r="FH872" s="11"/>
      <c r="FI872" s="6">
        <f>SUMIF(FJ$36:FJ$66,$D872,FL$36:FL$66)</f>
        <v>0</v>
      </c>
      <c r="FJ872" s="9"/>
      <c r="FK872" s="10"/>
      <c r="FL872" s="11"/>
      <c r="FM872" s="6">
        <f>SUMIF(FN$36:FN$66,$D872,FP$36:FP$66)</f>
        <v>0</v>
      </c>
      <c r="FN872" s="9"/>
      <c r="FO872" s="10"/>
      <c r="FP872" s="11"/>
      <c r="FQ872" s="6">
        <f>SUMIF(FR$36:FR$66,$D872,FT$36:FT$66)</f>
        <v>0</v>
      </c>
      <c r="FR872" s="9"/>
      <c r="FS872" s="10"/>
      <c r="FT872" s="11"/>
      <c r="FU872" s="6">
        <f>SUMIF(FV$36:FV$66,$D872,FX$36:FX$66)</f>
        <v>0</v>
      </c>
      <c r="FV872" s="9"/>
      <c r="FW872" s="10"/>
      <c r="FX872" s="11"/>
      <c r="FY872" s="6">
        <f>SUMIF(FZ$36:FZ$66,$D872,GB$36:GB$66)</f>
        <v>0</v>
      </c>
      <c r="FZ872" s="9"/>
      <c r="GA872" s="10"/>
      <c r="GB872" s="11"/>
      <c r="GC872" s="6">
        <f>SUMIF(GD$36:GD$66,$D872,GF$36:GF$66)</f>
        <v>0</v>
      </c>
      <c r="GD872" s="9"/>
      <c r="GE872" s="10"/>
      <c r="GF872" s="11"/>
      <c r="GG872" s="6">
        <f>SUMIF(GH$36:GH$66,$D872,GJ$36:GJ$66)</f>
        <v>0</v>
      </c>
      <c r="GH872" s="9"/>
      <c r="GI872" s="10"/>
      <c r="GJ872" s="11"/>
      <c r="GK872" s="6">
        <f>SUMIF(GL$36:GL$66,$D872,GN$36:GN$66)</f>
        <v>0</v>
      </c>
      <c r="GL872" s="9"/>
      <c r="GM872" s="10"/>
      <c r="GN872" s="11"/>
      <c r="GO872" s="6">
        <f>SUMIF(GP$36:GP$66,$D872,GR$36:GR$66)</f>
        <v>0</v>
      </c>
      <c r="GP872" s="9"/>
      <c r="GQ872" s="10"/>
      <c r="GR872" s="11"/>
      <c r="GS872" s="6">
        <f>SUMIF(GT$36:GT$66,$D872,GV$36:GV$66)</f>
        <v>0</v>
      </c>
      <c r="GT872" s="9"/>
      <c r="GU872" s="10"/>
      <c r="GV872" s="20"/>
      <c r="GW872" s="19">
        <f t="shared" si="18"/>
        <v>0</v>
      </c>
      <c r="GX872" s="472"/>
      <c r="GY872" s="473"/>
    </row>
    <row r="873" spans="1:207" ht="30.75" customHeight="1">
      <c r="A873" s="210" t="s">
        <v>77</v>
      </c>
      <c r="B873" s="470"/>
      <c r="C873" s="449" t="s">
        <v>544</v>
      </c>
      <c r="D873" s="445" t="s">
        <v>493</v>
      </c>
      <c r="E873" s="206">
        <f>SUMIF(F$67:F$97,$D873,H$67:H$97)</f>
        <v>0</v>
      </c>
      <c r="F873" s="9"/>
      <c r="G873" s="10"/>
      <c r="H873" s="11"/>
      <c r="I873" s="6">
        <f>SUMIF(J$67:J$97,$D873,L$67:L$97)</f>
        <v>0</v>
      </c>
      <c r="J873" s="9"/>
      <c r="K873" s="10"/>
      <c r="L873" s="11"/>
      <c r="M873" s="6">
        <f>SUMIF(N$67:N$97,$D873,P$67:P$97)</f>
        <v>0</v>
      </c>
      <c r="N873" s="9"/>
      <c r="O873" s="10"/>
      <c r="P873" s="11"/>
      <c r="Q873" s="6">
        <f>SUMIF(R$67:R$97,$D873,T$67:T$97)</f>
        <v>0</v>
      </c>
      <c r="R873" s="9"/>
      <c r="S873" s="10"/>
      <c r="T873" s="11"/>
      <c r="U873" s="6">
        <f>SUMIF(V$67:V$97,$D873,X$67:X$97)</f>
        <v>0</v>
      </c>
      <c r="V873" s="9"/>
      <c r="W873" s="10"/>
      <c r="X873" s="11"/>
      <c r="Y873" s="6">
        <f>SUMIF(Z$67:Z$97,$D873,AB$67:AB$97)</f>
        <v>0</v>
      </c>
      <c r="Z873" s="9"/>
      <c r="AA873" s="10"/>
      <c r="AB873" s="11"/>
      <c r="AC873" s="6">
        <f>SUMIF(AD$67:AD$97,$D873,AF$67:AF$97)</f>
        <v>0</v>
      </c>
      <c r="AD873" s="9"/>
      <c r="AE873" s="10"/>
      <c r="AF873" s="11"/>
      <c r="AG873" s="6">
        <f>SUMIF(AH$67:AH$97,$D873,AJ$67:AJ$97)</f>
        <v>0</v>
      </c>
      <c r="AH873" s="9"/>
      <c r="AI873" s="10"/>
      <c r="AJ873" s="11"/>
      <c r="AK873" s="6">
        <f>SUMIF(AL$67:AL$97,$D873,AN$67:AN$97)</f>
        <v>0</v>
      </c>
      <c r="AL873" s="9"/>
      <c r="AM873" s="10"/>
      <c r="AN873" s="11"/>
      <c r="AO873" s="6">
        <f>SUMIF(AP$67:AP$97,$D873,AR$67:AR$97)</f>
        <v>0</v>
      </c>
      <c r="AP873" s="9"/>
      <c r="AQ873" s="10"/>
      <c r="AR873" s="11"/>
      <c r="AS873" s="6">
        <f>SUMIF(AT$67:AT$97,$D873,AV$67:AV$97)</f>
        <v>0</v>
      </c>
      <c r="AT873" s="9"/>
      <c r="AU873" s="10"/>
      <c r="AV873" s="11"/>
      <c r="AW873" s="6">
        <f>SUMIF(AX$67:AX$97,$D873,AZ$67:AZ$97)</f>
        <v>0</v>
      </c>
      <c r="AX873" s="9"/>
      <c r="AY873" s="10"/>
      <c r="AZ873" s="11"/>
      <c r="BA873" s="6">
        <f>SUMIF(BB$67:BB$97,$D873,BD$67:BD$97)</f>
        <v>0</v>
      </c>
      <c r="BB873" s="9"/>
      <c r="BC873" s="10"/>
      <c r="BD873" s="11"/>
      <c r="BE873" s="6">
        <f>SUMIF(BF$67:BF$97,$D873,BH$67:BH$97)</f>
        <v>0</v>
      </c>
      <c r="BF873" s="9"/>
      <c r="BG873" s="10"/>
      <c r="BH873" s="11"/>
      <c r="BI873" s="6">
        <f>SUMIF(BJ$67:BJ$97,$D873,BL$67:BL$97)</f>
        <v>0</v>
      </c>
      <c r="BJ873" s="9"/>
      <c r="BK873" s="10"/>
      <c r="BL873" s="11"/>
      <c r="BM873" s="6">
        <f>SUMIF(BN$67:BN$97,$D873,BP$67:BP$97)</f>
        <v>0</v>
      </c>
      <c r="BN873" s="9"/>
      <c r="BO873" s="10"/>
      <c r="BP873" s="11"/>
      <c r="BQ873" s="6">
        <f>SUMIF(BR$67:BR$97,$D873,BT$67:BT$97)</f>
        <v>0</v>
      </c>
      <c r="BR873" s="9"/>
      <c r="BS873" s="10"/>
      <c r="BT873" s="11"/>
      <c r="BU873" s="6">
        <f>SUMIF(BV$67:BV$97,$D873,BX$67:BX$97)</f>
        <v>0</v>
      </c>
      <c r="BV873" s="9"/>
      <c r="BW873" s="10"/>
      <c r="BX873" s="11"/>
      <c r="BY873" s="6">
        <f>SUMIF(BZ$67:BZ$97,$D873,CB$67:CB$97)</f>
        <v>0</v>
      </c>
      <c r="BZ873" s="9"/>
      <c r="CA873" s="10"/>
      <c r="CB873" s="11"/>
      <c r="CC873" s="6">
        <f>SUMIF(CD$67:CD$97,$D873,CF$67:CF$97)</f>
        <v>0</v>
      </c>
      <c r="CD873" s="9"/>
      <c r="CE873" s="10"/>
      <c r="CF873" s="11"/>
      <c r="CG873" s="6">
        <f>SUMIF(CH$67:CH$97,$D873,CJ$67:CJ$97)</f>
        <v>0</v>
      </c>
      <c r="CH873" s="9"/>
      <c r="CI873" s="10"/>
      <c r="CJ873" s="11"/>
      <c r="CK873" s="6">
        <f>SUMIF(CL$67:CL$97,$D873,CN$67:CN$97)</f>
        <v>0</v>
      </c>
      <c r="CL873" s="9"/>
      <c r="CM873" s="10"/>
      <c r="CN873" s="11"/>
      <c r="CO873" s="6">
        <f>SUMIF(CP$67:CP$97,$D873,CR$67:CR$97)</f>
        <v>0</v>
      </c>
      <c r="CP873" s="9"/>
      <c r="CQ873" s="10"/>
      <c r="CR873" s="11"/>
      <c r="CS873" s="6">
        <f>SUMIF(CT$67:CT$97,$D873,CV$67:CV$97)</f>
        <v>0</v>
      </c>
      <c r="CT873" s="9"/>
      <c r="CU873" s="10"/>
      <c r="CV873" s="11"/>
      <c r="CW873" s="6">
        <f>SUMIF(CX$67:CX$97,$D873,CZ$67:CZ$97)</f>
        <v>0</v>
      </c>
      <c r="CX873" s="9"/>
      <c r="CY873" s="10"/>
      <c r="CZ873" s="11"/>
      <c r="DA873" s="6">
        <f>SUMIF(DB$67:DB$97,$D873,DD$67:DD$97)</f>
        <v>0</v>
      </c>
      <c r="DB873" s="9"/>
      <c r="DC873" s="10"/>
      <c r="DD873" s="11"/>
      <c r="DE873" s="6">
        <f>SUMIF(DF$67:DF$97,$D873,DH$67:DH$97)</f>
        <v>0</v>
      </c>
      <c r="DF873" s="9"/>
      <c r="DG873" s="10"/>
      <c r="DH873" s="11"/>
      <c r="DI873" s="6">
        <f>SUMIF(DJ$67:DJ$97,$D873,DL$67:DL$97)</f>
        <v>0</v>
      </c>
      <c r="DJ873" s="9"/>
      <c r="DK873" s="10"/>
      <c r="DL873" s="11"/>
      <c r="DM873" s="6">
        <f>SUMIF(DN$67:DN$97,$D873,DP$67:DP$97)</f>
        <v>0</v>
      </c>
      <c r="DN873" s="9"/>
      <c r="DO873" s="10"/>
      <c r="DP873" s="11"/>
      <c r="DQ873" s="6">
        <f>SUMIF(DR$67:DR$97,$D873,DT$67:DT$97)</f>
        <v>0</v>
      </c>
      <c r="DR873" s="9"/>
      <c r="DS873" s="10"/>
      <c r="DT873" s="11"/>
      <c r="DU873" s="6">
        <f>SUMIF(DV$67:DV$97,$D873,DX$67:DX$97)</f>
        <v>0</v>
      </c>
      <c r="DV873" s="9"/>
      <c r="DW873" s="10"/>
      <c r="DX873" s="11"/>
      <c r="DY873" s="6">
        <f>SUMIF(DZ$67:DZ$97,$D873,EB$67:EB$97)</f>
        <v>0</v>
      </c>
      <c r="DZ873" s="9"/>
      <c r="EA873" s="10"/>
      <c r="EB873" s="11"/>
      <c r="EC873" s="6">
        <f>SUMIF(ED$67:ED$97,$D873,EF$67:EF$97)</f>
        <v>0</v>
      </c>
      <c r="ED873" s="9"/>
      <c r="EE873" s="10"/>
      <c r="EF873" s="11"/>
      <c r="EG873" s="6">
        <f>SUMIF(EH$67:EH$97,$D873,EJ$67:EJ$97)</f>
        <v>0</v>
      </c>
      <c r="EH873" s="9"/>
      <c r="EI873" s="10"/>
      <c r="EJ873" s="11"/>
      <c r="EK873" s="6">
        <f>SUMIF(EL$67:EL$97,$D873,EN$67:EN$97)</f>
        <v>0</v>
      </c>
      <c r="EL873" s="9"/>
      <c r="EM873" s="10"/>
      <c r="EN873" s="11"/>
      <c r="EO873" s="6">
        <f>SUMIF(EP$67:EP$97,$D873,ER$67:ER$97)</f>
        <v>0</v>
      </c>
      <c r="EP873" s="9"/>
      <c r="EQ873" s="10"/>
      <c r="ER873" s="11"/>
      <c r="ES873" s="6">
        <f>SUMIF(ET$67:ET$97,$D873,EV$67:EV$97)</f>
        <v>0</v>
      </c>
      <c r="ET873" s="9"/>
      <c r="EU873" s="10"/>
      <c r="EV873" s="11"/>
      <c r="EW873" s="6">
        <f>SUMIF(EX$67:EX$97,$D873,EZ$67:EZ$97)</f>
        <v>0</v>
      </c>
      <c r="EX873" s="9"/>
      <c r="EY873" s="10"/>
      <c r="EZ873" s="11"/>
      <c r="FA873" s="6">
        <f>SUMIF(FB$67:FB$97,$D873,FD$67:FD$97)</f>
        <v>0</v>
      </c>
      <c r="FB873" s="9"/>
      <c r="FC873" s="10"/>
      <c r="FD873" s="11"/>
      <c r="FE873" s="6">
        <f>SUMIF(FF$67:FF$97,$D873,FH$67:FH$97)</f>
        <v>0</v>
      </c>
      <c r="FF873" s="9"/>
      <c r="FG873" s="10"/>
      <c r="FH873" s="11"/>
      <c r="FI873" s="6">
        <f>SUMIF(FJ$67:FJ$97,$D873,FL$67:FL$97)</f>
        <v>0</v>
      </c>
      <c r="FJ873" s="9"/>
      <c r="FK873" s="10"/>
      <c r="FL873" s="11"/>
      <c r="FM873" s="6">
        <f>SUMIF(FN$67:FN$97,$D873,FP$67:FP$97)</f>
        <v>0</v>
      </c>
      <c r="FN873" s="9"/>
      <c r="FO873" s="10"/>
      <c r="FP873" s="11"/>
      <c r="FQ873" s="6">
        <f>SUMIF(FR$67:FR$97,$D873,FT$67:FT$97)</f>
        <v>0</v>
      </c>
      <c r="FR873" s="9"/>
      <c r="FS873" s="10"/>
      <c r="FT873" s="11"/>
      <c r="FU873" s="6">
        <f>SUMIF(FV$67:FV$97,$D873,FX$67:FX$97)</f>
        <v>0</v>
      </c>
      <c r="FV873" s="9"/>
      <c r="FW873" s="10"/>
      <c r="FX873" s="11"/>
      <c r="FY873" s="6">
        <f>SUMIF(FZ$67:FZ$97,$D873,GB$67:GB$97)</f>
        <v>0</v>
      </c>
      <c r="FZ873" s="9"/>
      <c r="GA873" s="10"/>
      <c r="GB873" s="11"/>
      <c r="GC873" s="6">
        <f>SUMIF(GD$67:GD$97,$D873,GF$67:GF$97)</f>
        <v>0</v>
      </c>
      <c r="GD873" s="9"/>
      <c r="GE873" s="10"/>
      <c r="GF873" s="11"/>
      <c r="GG873" s="6">
        <f>SUMIF(GH$67:GH$97,$D873,GJ$67:GJ$97)</f>
        <v>0</v>
      </c>
      <c r="GH873" s="9"/>
      <c r="GI873" s="10"/>
      <c r="GJ873" s="11"/>
      <c r="GK873" s="6">
        <f>SUMIF(GL$67:GL$97,$D873,GN$67:GN$97)</f>
        <v>0</v>
      </c>
      <c r="GL873" s="9"/>
      <c r="GM873" s="10"/>
      <c r="GN873" s="11"/>
      <c r="GO873" s="6">
        <f>SUMIF(GP$67:GP$97,$D873,GR$67:GR$97)</f>
        <v>0</v>
      </c>
      <c r="GP873" s="9"/>
      <c r="GQ873" s="10"/>
      <c r="GR873" s="11"/>
      <c r="GS873" s="6">
        <f>SUMIF(GT$67:GT$97,$D873,GV$67:GV$97)</f>
        <v>0</v>
      </c>
      <c r="GT873" s="9"/>
      <c r="GU873" s="10"/>
      <c r="GV873" s="20"/>
      <c r="GW873" s="19">
        <f t="shared" si="18"/>
        <v>0</v>
      </c>
      <c r="GX873" s="472"/>
      <c r="GY873" s="473"/>
    </row>
    <row r="874" spans="1:207" ht="30.75" customHeight="1">
      <c r="A874" s="210" t="s">
        <v>78</v>
      </c>
      <c r="B874" s="470"/>
      <c r="C874" s="449" t="s">
        <v>544</v>
      </c>
      <c r="D874" s="445" t="s">
        <v>493</v>
      </c>
      <c r="E874" s="206">
        <f>SUMIF(F$98:F$128,$D874,H$98:H$128)</f>
        <v>0</v>
      </c>
      <c r="F874" s="9"/>
      <c r="G874" s="10"/>
      <c r="H874" s="11"/>
      <c r="I874" s="6">
        <f>SUMIF(J$98:J$128,$D874,L$98:L$128)</f>
        <v>0</v>
      </c>
      <c r="J874" s="9"/>
      <c r="K874" s="10"/>
      <c r="L874" s="11"/>
      <c r="M874" s="6">
        <f>SUMIF(N$98:N$128,$D874,P$98:P$128)</f>
        <v>0</v>
      </c>
      <c r="N874" s="9"/>
      <c r="O874" s="10"/>
      <c r="P874" s="11"/>
      <c r="Q874" s="6">
        <f>SUMIF(R$98:R$128,$D874,T$98:T$128)</f>
        <v>0</v>
      </c>
      <c r="R874" s="9"/>
      <c r="S874" s="10"/>
      <c r="T874" s="11"/>
      <c r="U874" s="6">
        <f>SUMIF(V$98:V$128,$D874,X$98:X$128)</f>
        <v>0</v>
      </c>
      <c r="V874" s="9"/>
      <c r="W874" s="10"/>
      <c r="X874" s="11"/>
      <c r="Y874" s="6">
        <f>SUMIF(Z$98:Z$128,$D874,AB$98:AB$128)</f>
        <v>0</v>
      </c>
      <c r="Z874" s="9"/>
      <c r="AA874" s="10"/>
      <c r="AB874" s="11"/>
      <c r="AC874" s="6">
        <f>SUMIF(AD$98:AD$128,$D874,AF$98:AF$128)</f>
        <v>0</v>
      </c>
      <c r="AD874" s="9"/>
      <c r="AE874" s="10"/>
      <c r="AF874" s="11"/>
      <c r="AG874" s="6">
        <f>SUMIF(AH$98:AH$128,$D874,AJ$98:AJ$128)</f>
        <v>0</v>
      </c>
      <c r="AH874" s="9"/>
      <c r="AI874" s="10"/>
      <c r="AJ874" s="11"/>
      <c r="AK874" s="6">
        <f>SUMIF(AL$98:AL$128,$D874,AN$98:AN$128)</f>
        <v>0</v>
      </c>
      <c r="AL874" s="9"/>
      <c r="AM874" s="10"/>
      <c r="AN874" s="11"/>
      <c r="AO874" s="6">
        <f>SUMIF(AP$98:AP$128,$D874,AR$98:AR$128)</f>
        <v>0</v>
      </c>
      <c r="AP874" s="9"/>
      <c r="AQ874" s="10"/>
      <c r="AR874" s="11"/>
      <c r="AS874" s="6">
        <f>SUMIF(AT$98:AT$128,$D874,AV$98:AV$128)</f>
        <v>0</v>
      </c>
      <c r="AT874" s="9"/>
      <c r="AU874" s="10"/>
      <c r="AV874" s="11"/>
      <c r="AW874" s="6">
        <f>SUMIF(AX$98:AX$128,$D874,AZ$98:AZ$128)</f>
        <v>0</v>
      </c>
      <c r="AX874" s="9"/>
      <c r="AY874" s="10"/>
      <c r="AZ874" s="11"/>
      <c r="BA874" s="6">
        <f>SUMIF(BB$98:BB$128,$D874,BD$98:BD$128)</f>
        <v>0</v>
      </c>
      <c r="BB874" s="9"/>
      <c r="BC874" s="10"/>
      <c r="BD874" s="11"/>
      <c r="BE874" s="6">
        <f>SUMIF(BF$98:BF$128,$D874,BH$98:BH$128)</f>
        <v>0</v>
      </c>
      <c r="BF874" s="9"/>
      <c r="BG874" s="10"/>
      <c r="BH874" s="11"/>
      <c r="BI874" s="6">
        <f>SUMIF(BJ$98:BJ$128,$D874,BL$98:BL$128)</f>
        <v>0</v>
      </c>
      <c r="BJ874" s="9"/>
      <c r="BK874" s="10"/>
      <c r="BL874" s="11"/>
      <c r="BM874" s="6">
        <f>SUMIF(BN$98:BN$128,$D874,BP$98:BP$128)</f>
        <v>0</v>
      </c>
      <c r="BN874" s="9"/>
      <c r="BO874" s="10"/>
      <c r="BP874" s="11"/>
      <c r="BQ874" s="6">
        <f>SUMIF(BR$98:BR$128,$D874,BT$98:BT$128)</f>
        <v>0</v>
      </c>
      <c r="BR874" s="9"/>
      <c r="BS874" s="10"/>
      <c r="BT874" s="11"/>
      <c r="BU874" s="6">
        <f>SUMIF(BV$98:BV$128,$D874,BX$98:BX$128)</f>
        <v>0</v>
      </c>
      <c r="BV874" s="9"/>
      <c r="BW874" s="10"/>
      <c r="BX874" s="11"/>
      <c r="BY874" s="6">
        <f>SUMIF(BZ$98:BZ$128,$D874,CB$98:CB$128)</f>
        <v>0</v>
      </c>
      <c r="BZ874" s="9"/>
      <c r="CA874" s="10"/>
      <c r="CB874" s="11"/>
      <c r="CC874" s="6">
        <f>SUMIF(CD$98:CD$128,$D874,CF$98:CF$128)</f>
        <v>0</v>
      </c>
      <c r="CD874" s="9"/>
      <c r="CE874" s="10"/>
      <c r="CF874" s="11"/>
      <c r="CG874" s="6">
        <f>SUMIF(CH$98:CH$128,$D874,CJ$98:CJ$128)</f>
        <v>0</v>
      </c>
      <c r="CH874" s="9"/>
      <c r="CI874" s="10"/>
      <c r="CJ874" s="11"/>
      <c r="CK874" s="6">
        <f>SUMIF(CL$98:CL$128,$D874,CN$98:CN$128)</f>
        <v>0</v>
      </c>
      <c r="CL874" s="9"/>
      <c r="CM874" s="10"/>
      <c r="CN874" s="11"/>
      <c r="CO874" s="6">
        <f>SUMIF(CP$98:CP$128,$D874,CR$98:CR$128)</f>
        <v>0</v>
      </c>
      <c r="CP874" s="9"/>
      <c r="CQ874" s="10"/>
      <c r="CR874" s="11"/>
      <c r="CS874" s="6">
        <f>SUMIF(CT$98:CT$128,$D874,CV$98:CV$128)</f>
        <v>0</v>
      </c>
      <c r="CT874" s="9"/>
      <c r="CU874" s="10"/>
      <c r="CV874" s="11"/>
      <c r="CW874" s="6">
        <f>SUMIF(CX$98:CX$128,$D874,CZ$98:CZ$128)</f>
        <v>0</v>
      </c>
      <c r="CX874" s="9"/>
      <c r="CY874" s="10"/>
      <c r="CZ874" s="11"/>
      <c r="DA874" s="6">
        <f>SUMIF(DB$98:DB$128,$D874,DD$98:DD$128)</f>
        <v>0</v>
      </c>
      <c r="DB874" s="9"/>
      <c r="DC874" s="10"/>
      <c r="DD874" s="11"/>
      <c r="DE874" s="6">
        <f>SUMIF(DF$98:DF$128,$D874,DH$98:DH$128)</f>
        <v>0</v>
      </c>
      <c r="DF874" s="9"/>
      <c r="DG874" s="10"/>
      <c r="DH874" s="11"/>
      <c r="DI874" s="6">
        <f>SUMIF(DJ$98:DJ$128,$D874,DL$98:DL$128)</f>
        <v>0</v>
      </c>
      <c r="DJ874" s="9"/>
      <c r="DK874" s="10"/>
      <c r="DL874" s="11"/>
      <c r="DM874" s="6">
        <f>SUMIF(DN$98:DN$128,$D874,DP$98:DP$128)</f>
        <v>0</v>
      </c>
      <c r="DN874" s="9"/>
      <c r="DO874" s="10"/>
      <c r="DP874" s="11"/>
      <c r="DQ874" s="6">
        <f>SUMIF(DR$98:DR$128,$D874,DT$98:DT$128)</f>
        <v>0</v>
      </c>
      <c r="DR874" s="9"/>
      <c r="DS874" s="10"/>
      <c r="DT874" s="11"/>
      <c r="DU874" s="6">
        <f>SUMIF(DV$98:DV$128,$D874,DX$98:DX$128)</f>
        <v>0</v>
      </c>
      <c r="DV874" s="9"/>
      <c r="DW874" s="10"/>
      <c r="DX874" s="11"/>
      <c r="DY874" s="6">
        <f>SUMIF(DZ$98:DZ$128,$D874,EB$98:EB$128)</f>
        <v>0</v>
      </c>
      <c r="DZ874" s="9"/>
      <c r="EA874" s="10"/>
      <c r="EB874" s="11"/>
      <c r="EC874" s="6">
        <f>SUMIF(ED$98:ED$128,$D874,EF$98:EF$128)</f>
        <v>0</v>
      </c>
      <c r="ED874" s="9"/>
      <c r="EE874" s="10"/>
      <c r="EF874" s="11"/>
      <c r="EG874" s="6">
        <f>SUMIF(EH$98:EH$128,$D874,EJ$98:EJ$128)</f>
        <v>0</v>
      </c>
      <c r="EH874" s="9"/>
      <c r="EI874" s="10"/>
      <c r="EJ874" s="11"/>
      <c r="EK874" s="6">
        <f>SUMIF(EL$98:EL$128,$D874,EN$98:EN$128)</f>
        <v>0</v>
      </c>
      <c r="EL874" s="9"/>
      <c r="EM874" s="10"/>
      <c r="EN874" s="11"/>
      <c r="EO874" s="6">
        <f>SUMIF(EP$98:EP$128,$D874,ER$98:ER$128)</f>
        <v>0</v>
      </c>
      <c r="EP874" s="9"/>
      <c r="EQ874" s="10"/>
      <c r="ER874" s="11"/>
      <c r="ES874" s="6">
        <f>SUMIF(ET$98:ET$128,$D874,EV$98:EV$128)</f>
        <v>0</v>
      </c>
      <c r="ET874" s="9"/>
      <c r="EU874" s="10"/>
      <c r="EV874" s="11"/>
      <c r="EW874" s="6">
        <f>SUMIF(EX$98:EX$128,$D874,EZ$98:EZ$128)</f>
        <v>0</v>
      </c>
      <c r="EX874" s="9"/>
      <c r="EY874" s="10"/>
      <c r="EZ874" s="11"/>
      <c r="FA874" s="6">
        <f>SUMIF(FB$98:FB$128,$D874,FD$98:FD$128)</f>
        <v>0</v>
      </c>
      <c r="FB874" s="9"/>
      <c r="FC874" s="10"/>
      <c r="FD874" s="11"/>
      <c r="FE874" s="6">
        <f>SUMIF(FF$98:FF$128,$D874,FH$98:FH$128)</f>
        <v>0</v>
      </c>
      <c r="FF874" s="9"/>
      <c r="FG874" s="10"/>
      <c r="FH874" s="11"/>
      <c r="FI874" s="6">
        <f>SUMIF(FJ$98:FJ$128,$D874,FL$98:FL$128)</f>
        <v>0</v>
      </c>
      <c r="FJ874" s="9"/>
      <c r="FK874" s="10"/>
      <c r="FL874" s="11"/>
      <c r="FM874" s="6">
        <f>SUMIF(FN$98:FN$128,$D874,FP$98:FP$128)</f>
        <v>0</v>
      </c>
      <c r="FN874" s="9"/>
      <c r="FO874" s="10"/>
      <c r="FP874" s="11"/>
      <c r="FQ874" s="6">
        <f>SUMIF(FR$98:FR$128,$D874,FT$98:FT$128)</f>
        <v>0</v>
      </c>
      <c r="FR874" s="9"/>
      <c r="FS874" s="10"/>
      <c r="FT874" s="11"/>
      <c r="FU874" s="6">
        <f>SUMIF(FV$98:FV$128,$D874,FX$98:FX$128)</f>
        <v>0</v>
      </c>
      <c r="FV874" s="9"/>
      <c r="FW874" s="10"/>
      <c r="FX874" s="11"/>
      <c r="FY874" s="6">
        <f>SUMIF(FZ$98:FZ$128,$D874,GB$98:GB$128)</f>
        <v>0</v>
      </c>
      <c r="FZ874" s="9"/>
      <c r="GA874" s="10"/>
      <c r="GB874" s="11"/>
      <c r="GC874" s="6">
        <f>SUMIF(GD$98:GD$128,$D874,GF$98:GF$128)</f>
        <v>0</v>
      </c>
      <c r="GD874" s="9"/>
      <c r="GE874" s="10"/>
      <c r="GF874" s="11"/>
      <c r="GG874" s="6">
        <f>SUMIF(GH$98:GH$128,$D874,GJ$98:GJ$128)</f>
        <v>0</v>
      </c>
      <c r="GH874" s="9"/>
      <c r="GI874" s="10"/>
      <c r="GJ874" s="11"/>
      <c r="GK874" s="6">
        <f>SUMIF(GL$98:GL$128,$D874,GN$98:GN$128)</f>
        <v>0</v>
      </c>
      <c r="GL874" s="9"/>
      <c r="GM874" s="10"/>
      <c r="GN874" s="11"/>
      <c r="GO874" s="6">
        <f>SUMIF(GP$98:GP$128,$D874,GR$98:GR$128)</f>
        <v>0</v>
      </c>
      <c r="GP874" s="9"/>
      <c r="GQ874" s="10"/>
      <c r="GR874" s="11"/>
      <c r="GS874" s="6">
        <f>SUMIF(GT$98:GT$128,$D874,GV$98:GV$128)</f>
        <v>0</v>
      </c>
      <c r="GT874" s="9"/>
      <c r="GU874" s="10"/>
      <c r="GV874" s="20"/>
      <c r="GW874" s="19">
        <f t="shared" si="18"/>
        <v>0</v>
      </c>
      <c r="GX874" s="472"/>
      <c r="GY874" s="473"/>
    </row>
    <row r="875" spans="1:207" ht="30.75" customHeight="1">
      <c r="A875" s="210" t="s">
        <v>79</v>
      </c>
      <c r="B875" s="470"/>
      <c r="C875" s="449" t="s">
        <v>544</v>
      </c>
      <c r="D875" s="445" t="s">
        <v>493</v>
      </c>
      <c r="E875" s="206">
        <f>SUMIF(F$129:F$159,$D875,H$129:H$159)</f>
        <v>0</v>
      </c>
      <c r="F875" s="9"/>
      <c r="G875" s="10"/>
      <c r="H875" s="11"/>
      <c r="I875" s="6">
        <f>SUMIF(J$129:J$159,$D875,L$129:L$159)</f>
        <v>0</v>
      </c>
      <c r="J875" s="9"/>
      <c r="K875" s="10"/>
      <c r="L875" s="11"/>
      <c r="M875" s="6">
        <f>SUMIF(N$129:N$159,$D875,P$129:P$159)</f>
        <v>0</v>
      </c>
      <c r="N875" s="9"/>
      <c r="O875" s="10"/>
      <c r="P875" s="11"/>
      <c r="Q875" s="6">
        <f>SUMIF(R$129:R$159,$D875,T$129:T$159)</f>
        <v>0</v>
      </c>
      <c r="R875" s="9"/>
      <c r="S875" s="10"/>
      <c r="T875" s="11"/>
      <c r="U875" s="6">
        <f>SUMIF(V$129:V$159,$D875,X$129:X$159)</f>
        <v>0</v>
      </c>
      <c r="V875" s="9"/>
      <c r="W875" s="10"/>
      <c r="X875" s="11"/>
      <c r="Y875" s="6">
        <f>SUMIF(Z$129:Z$159,$D875,AB$129:AB$159)</f>
        <v>0</v>
      </c>
      <c r="Z875" s="9"/>
      <c r="AA875" s="10"/>
      <c r="AB875" s="11"/>
      <c r="AC875" s="6">
        <f>SUMIF(AD$129:AD$159,$D875,AF$129:AF$159)</f>
        <v>0</v>
      </c>
      <c r="AD875" s="9"/>
      <c r="AE875" s="10"/>
      <c r="AF875" s="11"/>
      <c r="AG875" s="6">
        <f>SUMIF(AH$129:AH$159,$D875,AJ$129:AJ$159)</f>
        <v>0</v>
      </c>
      <c r="AH875" s="9"/>
      <c r="AI875" s="10"/>
      <c r="AJ875" s="11"/>
      <c r="AK875" s="6">
        <f>SUMIF(AL$129:AL$159,$D875,AN$129:AN$159)</f>
        <v>0</v>
      </c>
      <c r="AL875" s="9"/>
      <c r="AM875" s="10"/>
      <c r="AN875" s="11"/>
      <c r="AO875" s="6">
        <f>SUMIF(AP$129:AP$159,$D875,AR$129:AR$159)</f>
        <v>0</v>
      </c>
      <c r="AP875" s="9"/>
      <c r="AQ875" s="10"/>
      <c r="AR875" s="11"/>
      <c r="AS875" s="6">
        <f>SUMIF(AT$129:AT$159,$D875,AV$129:AV$159)</f>
        <v>0</v>
      </c>
      <c r="AT875" s="9"/>
      <c r="AU875" s="10"/>
      <c r="AV875" s="11"/>
      <c r="AW875" s="6">
        <f>SUMIF(AX$129:AX$159,$D875,AZ$129:AZ$159)</f>
        <v>0</v>
      </c>
      <c r="AX875" s="9"/>
      <c r="AY875" s="10"/>
      <c r="AZ875" s="11"/>
      <c r="BA875" s="6">
        <f>SUMIF(BB$129:BB$159,$D875,BD$129:BD$159)</f>
        <v>0</v>
      </c>
      <c r="BB875" s="9"/>
      <c r="BC875" s="10"/>
      <c r="BD875" s="11"/>
      <c r="BE875" s="6">
        <f>SUMIF(BF$129:BF$159,$D875,BH$129:BH$159)</f>
        <v>0</v>
      </c>
      <c r="BF875" s="9"/>
      <c r="BG875" s="10"/>
      <c r="BH875" s="11"/>
      <c r="BI875" s="6">
        <f>SUMIF(BJ$129:BJ$159,$D875,BL$129:BL$159)</f>
        <v>0</v>
      </c>
      <c r="BJ875" s="9"/>
      <c r="BK875" s="10"/>
      <c r="BL875" s="11"/>
      <c r="BM875" s="6">
        <f>SUMIF(BN$129:BN$159,$D875,BP$129:BP$159)</f>
        <v>0</v>
      </c>
      <c r="BN875" s="9"/>
      <c r="BO875" s="10"/>
      <c r="BP875" s="11"/>
      <c r="BQ875" s="6">
        <f>SUMIF(BR$129:BR$159,$D875,BT$129:BT$159)</f>
        <v>0</v>
      </c>
      <c r="BR875" s="9"/>
      <c r="BS875" s="10"/>
      <c r="BT875" s="11"/>
      <c r="BU875" s="6">
        <f>SUMIF(BV$129:BV$159,$D875,BX$129:BX$159)</f>
        <v>0</v>
      </c>
      <c r="BV875" s="9"/>
      <c r="BW875" s="10"/>
      <c r="BX875" s="11"/>
      <c r="BY875" s="6">
        <f>SUMIF(BZ$129:BZ$159,$D875,CB$129:CB$159)</f>
        <v>0</v>
      </c>
      <c r="BZ875" s="9"/>
      <c r="CA875" s="10"/>
      <c r="CB875" s="11"/>
      <c r="CC875" s="6">
        <f>SUMIF(CD$129:CD$159,$D875,CF$129:CF$159)</f>
        <v>0</v>
      </c>
      <c r="CD875" s="9"/>
      <c r="CE875" s="10"/>
      <c r="CF875" s="11"/>
      <c r="CG875" s="6">
        <f>SUMIF(CH$129:CH$159,$D875,CJ$129:CJ$159)</f>
        <v>0</v>
      </c>
      <c r="CH875" s="9"/>
      <c r="CI875" s="10"/>
      <c r="CJ875" s="11"/>
      <c r="CK875" s="6">
        <f>SUMIF(CL$129:CL$159,$D875,CN$129:CN$159)</f>
        <v>0</v>
      </c>
      <c r="CL875" s="9"/>
      <c r="CM875" s="10"/>
      <c r="CN875" s="11"/>
      <c r="CO875" s="6">
        <f>SUMIF(CP$129:CP$159,$D875,CR$129:CR$159)</f>
        <v>0</v>
      </c>
      <c r="CP875" s="9"/>
      <c r="CQ875" s="10"/>
      <c r="CR875" s="11"/>
      <c r="CS875" s="6">
        <f>SUMIF(CT$129:CT$159,$D875,CV$129:CV$159)</f>
        <v>0</v>
      </c>
      <c r="CT875" s="9"/>
      <c r="CU875" s="10"/>
      <c r="CV875" s="11"/>
      <c r="CW875" s="6">
        <f>SUMIF(CX$129:CX$159,$D875,CZ$129:CZ$159)</f>
        <v>0</v>
      </c>
      <c r="CX875" s="9"/>
      <c r="CY875" s="10"/>
      <c r="CZ875" s="11"/>
      <c r="DA875" s="6">
        <f>SUMIF(DB$129:DB$159,$D875,DD$129:DD$159)</f>
        <v>0</v>
      </c>
      <c r="DB875" s="9"/>
      <c r="DC875" s="10"/>
      <c r="DD875" s="11"/>
      <c r="DE875" s="6">
        <f>SUMIF(DF$129:DF$159,$D875,DH$129:DH$159)</f>
        <v>0</v>
      </c>
      <c r="DF875" s="9"/>
      <c r="DG875" s="10"/>
      <c r="DH875" s="11"/>
      <c r="DI875" s="6">
        <f>SUMIF(DJ$129:DJ$159,$D875,DL$129:DL$159)</f>
        <v>0</v>
      </c>
      <c r="DJ875" s="9"/>
      <c r="DK875" s="10"/>
      <c r="DL875" s="11"/>
      <c r="DM875" s="6">
        <f>SUMIF(DN$129:DN$159,$D875,DP$129:DP$159)</f>
        <v>0</v>
      </c>
      <c r="DN875" s="9"/>
      <c r="DO875" s="10"/>
      <c r="DP875" s="11"/>
      <c r="DQ875" s="6">
        <f>SUMIF(DR$129:DR$159,$D875,DT$129:DT$159)</f>
        <v>0</v>
      </c>
      <c r="DR875" s="9"/>
      <c r="DS875" s="10"/>
      <c r="DT875" s="11"/>
      <c r="DU875" s="6">
        <f>SUMIF(DV$129:DV$159,$D875,DX$129:DX$159)</f>
        <v>0</v>
      </c>
      <c r="DV875" s="9"/>
      <c r="DW875" s="10"/>
      <c r="DX875" s="11"/>
      <c r="DY875" s="6">
        <f>SUMIF(DZ$129:DZ$159,$D875,EB$129:EB$159)</f>
        <v>0</v>
      </c>
      <c r="DZ875" s="9"/>
      <c r="EA875" s="10"/>
      <c r="EB875" s="11"/>
      <c r="EC875" s="6">
        <f>SUMIF(ED$129:ED$159,$D875,EF$129:EF$159)</f>
        <v>0</v>
      </c>
      <c r="ED875" s="9"/>
      <c r="EE875" s="10"/>
      <c r="EF875" s="11"/>
      <c r="EG875" s="6">
        <f>SUMIF(EH$129:EH$159,$D875,EJ$129:EJ$159)</f>
        <v>0</v>
      </c>
      <c r="EH875" s="9"/>
      <c r="EI875" s="10"/>
      <c r="EJ875" s="11"/>
      <c r="EK875" s="6">
        <f>SUMIF(EL$129:EL$159,$D875,EN$129:EN$159)</f>
        <v>0</v>
      </c>
      <c r="EL875" s="9"/>
      <c r="EM875" s="10"/>
      <c r="EN875" s="11"/>
      <c r="EO875" s="6">
        <f>SUMIF(EP$129:EP$159,$D875,ER$129:ER$159)</f>
        <v>0</v>
      </c>
      <c r="EP875" s="9"/>
      <c r="EQ875" s="10"/>
      <c r="ER875" s="11"/>
      <c r="ES875" s="6">
        <f>SUMIF(ET$129:ET$159,$D875,EV$129:EV$159)</f>
        <v>0</v>
      </c>
      <c r="ET875" s="9"/>
      <c r="EU875" s="10"/>
      <c r="EV875" s="11"/>
      <c r="EW875" s="6">
        <f>SUMIF(EX$129:EX$159,$D875,EZ$129:EZ$159)</f>
        <v>0</v>
      </c>
      <c r="EX875" s="9"/>
      <c r="EY875" s="10"/>
      <c r="EZ875" s="11"/>
      <c r="FA875" s="6">
        <f>SUMIF(FB$129:FB$159,$D875,FD$129:FD$159)</f>
        <v>0</v>
      </c>
      <c r="FB875" s="9"/>
      <c r="FC875" s="10"/>
      <c r="FD875" s="11"/>
      <c r="FE875" s="6">
        <f>SUMIF(FF$129:FF$159,$D875,FH$129:FH$159)</f>
        <v>0</v>
      </c>
      <c r="FF875" s="9"/>
      <c r="FG875" s="10"/>
      <c r="FH875" s="11"/>
      <c r="FI875" s="6">
        <f>SUMIF(FJ$129:FJ$159,$D875,FL$129:FL$159)</f>
        <v>0</v>
      </c>
      <c r="FJ875" s="9"/>
      <c r="FK875" s="10"/>
      <c r="FL875" s="11"/>
      <c r="FM875" s="6">
        <f>SUMIF(FN$129:FN$159,$D875,FP$129:FP$159)</f>
        <v>0</v>
      </c>
      <c r="FN875" s="9"/>
      <c r="FO875" s="10"/>
      <c r="FP875" s="11"/>
      <c r="FQ875" s="6">
        <f>SUMIF(FR$129:FR$159,$D875,FT$129:FT$159)</f>
        <v>0</v>
      </c>
      <c r="FR875" s="9"/>
      <c r="FS875" s="10"/>
      <c r="FT875" s="11"/>
      <c r="FU875" s="6">
        <f>SUMIF(FV$129:FV$159,$D875,FX$129:FX$159)</f>
        <v>0</v>
      </c>
      <c r="FV875" s="9"/>
      <c r="FW875" s="10"/>
      <c r="FX875" s="11"/>
      <c r="FY875" s="6">
        <f>SUMIF(FZ$129:FZ$159,$D875,GB$129:GB$159)</f>
        <v>0</v>
      </c>
      <c r="FZ875" s="9"/>
      <c r="GA875" s="10"/>
      <c r="GB875" s="11"/>
      <c r="GC875" s="6">
        <f>SUMIF(GD$129:GD$159,$D875,GF$129:GF$159)</f>
        <v>0</v>
      </c>
      <c r="GD875" s="9"/>
      <c r="GE875" s="10"/>
      <c r="GF875" s="11"/>
      <c r="GG875" s="6">
        <f>SUMIF(GH$129:GH$159,$D875,GJ$129:GJ$159)</f>
        <v>0</v>
      </c>
      <c r="GH875" s="9"/>
      <c r="GI875" s="10"/>
      <c r="GJ875" s="11"/>
      <c r="GK875" s="6">
        <f>SUMIF(GL$129:GL$159,$D875,GN$129:GN$159)</f>
        <v>0</v>
      </c>
      <c r="GL875" s="9"/>
      <c r="GM875" s="10"/>
      <c r="GN875" s="11"/>
      <c r="GO875" s="6">
        <f>SUMIF(GP$129:GP$159,$D875,GR$129:GR$159)</f>
        <v>0</v>
      </c>
      <c r="GP875" s="9"/>
      <c r="GQ875" s="10"/>
      <c r="GR875" s="11"/>
      <c r="GS875" s="6">
        <f>SUMIF(GT$129:GT$159,$D875,GV$129:GV$159)</f>
        <v>0</v>
      </c>
      <c r="GT875" s="9"/>
      <c r="GU875" s="10"/>
      <c r="GV875" s="20"/>
      <c r="GW875" s="19">
        <f t="shared" si="18"/>
        <v>0</v>
      </c>
      <c r="GX875" s="472"/>
      <c r="GY875" s="473"/>
    </row>
    <row r="876" spans="1:207" ht="30.75" customHeight="1">
      <c r="A876" s="210" t="s">
        <v>80</v>
      </c>
      <c r="B876" s="470"/>
      <c r="C876" s="449" t="s">
        <v>544</v>
      </c>
      <c r="D876" s="445" t="s">
        <v>493</v>
      </c>
      <c r="E876" s="206">
        <f>SUMIF(F$160:F$190,$D876,H$160:H$190)</f>
        <v>0</v>
      </c>
      <c r="F876" s="9"/>
      <c r="G876" s="10"/>
      <c r="H876" s="11"/>
      <c r="I876" s="6">
        <f>SUMIF(J$160:J$190,$D876,L$160:L$190)</f>
        <v>0</v>
      </c>
      <c r="J876" s="9"/>
      <c r="K876" s="10"/>
      <c r="L876" s="11"/>
      <c r="M876" s="6">
        <f>SUMIF(N$160:N$190,$D876,P$160:P$190)</f>
        <v>0</v>
      </c>
      <c r="N876" s="9"/>
      <c r="O876" s="10"/>
      <c r="P876" s="11"/>
      <c r="Q876" s="6">
        <f>SUMIF(R$160:R$190,$D876,T$160:T$190)</f>
        <v>0</v>
      </c>
      <c r="R876" s="9"/>
      <c r="S876" s="10"/>
      <c r="T876" s="11"/>
      <c r="U876" s="6">
        <f>SUMIF(V$160:V$190,$D876,X$160:X$190)</f>
        <v>0</v>
      </c>
      <c r="V876" s="9"/>
      <c r="W876" s="10"/>
      <c r="X876" s="11"/>
      <c r="Y876" s="6">
        <f>SUMIF(Z$160:Z$190,$D876,AB$160:AB$190)</f>
        <v>0</v>
      </c>
      <c r="Z876" s="9"/>
      <c r="AA876" s="10"/>
      <c r="AB876" s="11"/>
      <c r="AC876" s="6">
        <f>SUMIF(AD$160:AD$190,$D876,AF$160:AF$190)</f>
        <v>0</v>
      </c>
      <c r="AD876" s="9"/>
      <c r="AE876" s="10"/>
      <c r="AF876" s="11"/>
      <c r="AG876" s="6">
        <f>SUMIF(AH$160:AH$190,$D876,AJ$160:AJ$190)</f>
        <v>0</v>
      </c>
      <c r="AH876" s="9"/>
      <c r="AI876" s="10"/>
      <c r="AJ876" s="11"/>
      <c r="AK876" s="6">
        <f>SUMIF(AL$160:AL$190,$D876,AN$160:AN$190)</f>
        <v>0</v>
      </c>
      <c r="AL876" s="9"/>
      <c r="AM876" s="10"/>
      <c r="AN876" s="11"/>
      <c r="AO876" s="6">
        <f>SUMIF(AP$160:AP$190,$D876,AR$160:AR$190)</f>
        <v>0</v>
      </c>
      <c r="AP876" s="9"/>
      <c r="AQ876" s="10"/>
      <c r="AR876" s="11"/>
      <c r="AS876" s="6">
        <f>SUMIF(AT$160:AT$190,$D876,AV$160:AV$190)</f>
        <v>0</v>
      </c>
      <c r="AT876" s="9"/>
      <c r="AU876" s="10"/>
      <c r="AV876" s="11"/>
      <c r="AW876" s="6">
        <f>SUMIF(AX$160:AX$190,$D876,AZ$160:AZ$190)</f>
        <v>0</v>
      </c>
      <c r="AX876" s="9"/>
      <c r="AY876" s="10"/>
      <c r="AZ876" s="11"/>
      <c r="BA876" s="6">
        <f>SUMIF(BB$160:BB$190,$D876,BD$160:BD$190)</f>
        <v>0</v>
      </c>
      <c r="BB876" s="9"/>
      <c r="BC876" s="10"/>
      <c r="BD876" s="11"/>
      <c r="BE876" s="6">
        <f>SUMIF(BF$160:BF$190,$D876,BH$160:BH$190)</f>
        <v>0</v>
      </c>
      <c r="BF876" s="9"/>
      <c r="BG876" s="10"/>
      <c r="BH876" s="11"/>
      <c r="BI876" s="6">
        <f>SUMIF(BJ$160:BJ$190,$D876,BL$160:BL$190)</f>
        <v>0</v>
      </c>
      <c r="BJ876" s="9"/>
      <c r="BK876" s="10"/>
      <c r="BL876" s="11"/>
      <c r="BM876" s="6">
        <f>SUMIF(BN$160:BN$190,$D876,BP$160:BP$190)</f>
        <v>0</v>
      </c>
      <c r="BN876" s="9"/>
      <c r="BO876" s="10"/>
      <c r="BP876" s="11"/>
      <c r="BQ876" s="6">
        <f>SUMIF(BR$160:BR$190,$D876,BT$160:BT$190)</f>
        <v>0</v>
      </c>
      <c r="BR876" s="9"/>
      <c r="BS876" s="10"/>
      <c r="BT876" s="11"/>
      <c r="BU876" s="6">
        <f>SUMIF(BV$160:BV$190,$D876,BX$160:BX$190)</f>
        <v>0</v>
      </c>
      <c r="BV876" s="9"/>
      <c r="BW876" s="10"/>
      <c r="BX876" s="11"/>
      <c r="BY876" s="6">
        <f>SUMIF(BZ$160:BZ$190,$D876,CB$160:CB$190)</f>
        <v>0</v>
      </c>
      <c r="BZ876" s="9"/>
      <c r="CA876" s="10"/>
      <c r="CB876" s="11"/>
      <c r="CC876" s="6">
        <f>SUMIF(CD$160:CD$190,$D876,CF$160:CF$190)</f>
        <v>0</v>
      </c>
      <c r="CD876" s="9"/>
      <c r="CE876" s="10"/>
      <c r="CF876" s="11"/>
      <c r="CG876" s="6">
        <f>SUMIF(CH$160:CH$190,$D876,CJ$160:CJ$190)</f>
        <v>0</v>
      </c>
      <c r="CH876" s="9"/>
      <c r="CI876" s="10"/>
      <c r="CJ876" s="11"/>
      <c r="CK876" s="6">
        <f>SUMIF(CL$160:CL$190,$D876,CN$160:CN$190)</f>
        <v>0</v>
      </c>
      <c r="CL876" s="9"/>
      <c r="CM876" s="10"/>
      <c r="CN876" s="11"/>
      <c r="CO876" s="6">
        <f>SUMIF(CP$160:CP$190,$D876,CR$160:CR$190)</f>
        <v>0</v>
      </c>
      <c r="CP876" s="9"/>
      <c r="CQ876" s="10"/>
      <c r="CR876" s="11"/>
      <c r="CS876" s="6">
        <f>SUMIF(CT$160:CT$190,$D876,CV$160:CV$190)</f>
        <v>0</v>
      </c>
      <c r="CT876" s="9"/>
      <c r="CU876" s="10"/>
      <c r="CV876" s="11"/>
      <c r="CW876" s="6">
        <f>SUMIF(CX$160:CX$190,$D876,CZ$160:CZ$190)</f>
        <v>0</v>
      </c>
      <c r="CX876" s="9"/>
      <c r="CY876" s="10"/>
      <c r="CZ876" s="11"/>
      <c r="DA876" s="6">
        <f>SUMIF(DB$160:DB$190,$D876,DD$160:DD$190)</f>
        <v>0</v>
      </c>
      <c r="DB876" s="9"/>
      <c r="DC876" s="10"/>
      <c r="DD876" s="11"/>
      <c r="DE876" s="6">
        <f>SUMIF(DF$160:DF$190,$D876,DH$160:DH$190)</f>
        <v>0</v>
      </c>
      <c r="DF876" s="9"/>
      <c r="DG876" s="10"/>
      <c r="DH876" s="11"/>
      <c r="DI876" s="6">
        <f>SUMIF(DJ$160:DJ$190,$D876,DL$160:DL$190)</f>
        <v>0</v>
      </c>
      <c r="DJ876" s="9"/>
      <c r="DK876" s="10"/>
      <c r="DL876" s="11"/>
      <c r="DM876" s="6">
        <f>SUMIF(DN$160:DN$190,$D876,DP$160:DP$190)</f>
        <v>0</v>
      </c>
      <c r="DN876" s="9"/>
      <c r="DO876" s="10"/>
      <c r="DP876" s="11"/>
      <c r="DQ876" s="6">
        <f>SUMIF(DR$160:DR$190,$D876,DT$160:DT$190)</f>
        <v>0</v>
      </c>
      <c r="DR876" s="9"/>
      <c r="DS876" s="10"/>
      <c r="DT876" s="11"/>
      <c r="DU876" s="6">
        <f>SUMIF(DV$160:DV$190,$D876,DX$160:DX$190)</f>
        <v>0</v>
      </c>
      <c r="DV876" s="9"/>
      <c r="DW876" s="10"/>
      <c r="DX876" s="11"/>
      <c r="DY876" s="6">
        <f>SUMIF(DZ$160:DZ$190,$D876,EB$160:EB$190)</f>
        <v>0</v>
      </c>
      <c r="DZ876" s="9"/>
      <c r="EA876" s="10"/>
      <c r="EB876" s="11"/>
      <c r="EC876" s="6">
        <f>SUMIF(ED$160:ED$190,$D876,EF$160:EF$190)</f>
        <v>0</v>
      </c>
      <c r="ED876" s="9"/>
      <c r="EE876" s="10"/>
      <c r="EF876" s="11"/>
      <c r="EG876" s="6">
        <f>SUMIF(EH$160:EH$190,$D876,EJ$160:EJ$190)</f>
        <v>0</v>
      </c>
      <c r="EH876" s="9"/>
      <c r="EI876" s="10"/>
      <c r="EJ876" s="11"/>
      <c r="EK876" s="6">
        <f>SUMIF(EL$160:EL$190,$D876,EN$160:EN$190)</f>
        <v>0</v>
      </c>
      <c r="EL876" s="9"/>
      <c r="EM876" s="10"/>
      <c r="EN876" s="11"/>
      <c r="EO876" s="6">
        <f>SUMIF(EP$160:EP$190,$D876,ER$160:ER$190)</f>
        <v>0</v>
      </c>
      <c r="EP876" s="9"/>
      <c r="EQ876" s="10"/>
      <c r="ER876" s="11"/>
      <c r="ES876" s="6">
        <f>SUMIF(ET$160:ET$190,$D876,EV$160:EV$190)</f>
        <v>0</v>
      </c>
      <c r="ET876" s="9"/>
      <c r="EU876" s="10"/>
      <c r="EV876" s="11"/>
      <c r="EW876" s="6">
        <f>SUMIF(EX$160:EX$190,$D876,EZ$160:EZ$190)</f>
        <v>0</v>
      </c>
      <c r="EX876" s="9"/>
      <c r="EY876" s="10"/>
      <c r="EZ876" s="11"/>
      <c r="FA876" s="6">
        <f>SUMIF(FB$160:FB$190,$D876,FD$160:FD$190)</f>
        <v>0</v>
      </c>
      <c r="FB876" s="9"/>
      <c r="FC876" s="10"/>
      <c r="FD876" s="11"/>
      <c r="FE876" s="6">
        <f>SUMIF(FF$160:FF$190,$D876,FH$160:FH$190)</f>
        <v>0</v>
      </c>
      <c r="FF876" s="9"/>
      <c r="FG876" s="10"/>
      <c r="FH876" s="11"/>
      <c r="FI876" s="6">
        <f>SUMIF(FJ$160:FJ$190,$D876,FL$160:FL$190)</f>
        <v>0</v>
      </c>
      <c r="FJ876" s="9"/>
      <c r="FK876" s="10"/>
      <c r="FL876" s="11"/>
      <c r="FM876" s="6">
        <f>SUMIF(FN$160:FN$190,$D876,FP$160:FP$190)</f>
        <v>0</v>
      </c>
      <c r="FN876" s="9"/>
      <c r="FO876" s="10"/>
      <c r="FP876" s="11"/>
      <c r="FQ876" s="6">
        <f>SUMIF(FR$160:FR$190,$D876,FT$160:FT$190)</f>
        <v>0</v>
      </c>
      <c r="FR876" s="9"/>
      <c r="FS876" s="10"/>
      <c r="FT876" s="11"/>
      <c r="FU876" s="6">
        <f>SUMIF(FV$160:FV$190,$D876,FX$160:FX$190)</f>
        <v>0</v>
      </c>
      <c r="FV876" s="9"/>
      <c r="FW876" s="10"/>
      <c r="FX876" s="11"/>
      <c r="FY876" s="6">
        <f>SUMIF(FZ$160:FZ$190,$D876,GB$160:GB$190)</f>
        <v>0</v>
      </c>
      <c r="FZ876" s="9"/>
      <c r="GA876" s="10"/>
      <c r="GB876" s="11"/>
      <c r="GC876" s="6">
        <f>SUMIF(GD$160:GD$190,$D876,GF$160:GF$190)</f>
        <v>0</v>
      </c>
      <c r="GD876" s="9"/>
      <c r="GE876" s="10"/>
      <c r="GF876" s="11"/>
      <c r="GG876" s="6">
        <f>SUMIF(GH$160:GH$190,$D876,GJ$160:GJ$190)</f>
        <v>0</v>
      </c>
      <c r="GH876" s="9"/>
      <c r="GI876" s="10"/>
      <c r="GJ876" s="11"/>
      <c r="GK876" s="6">
        <f>SUMIF(GL$160:GL$190,$D876,GN$160:GN$190)</f>
        <v>0</v>
      </c>
      <c r="GL876" s="9"/>
      <c r="GM876" s="10"/>
      <c r="GN876" s="11"/>
      <c r="GO876" s="6">
        <f>SUMIF(GP$160:GP$190,$D876,GR$160:GR$190)</f>
        <v>0</v>
      </c>
      <c r="GP876" s="9"/>
      <c r="GQ876" s="10"/>
      <c r="GR876" s="11"/>
      <c r="GS876" s="6">
        <f>SUMIF(GT$160:GT$190,$D876,GV$160:GV$190)</f>
        <v>0</v>
      </c>
      <c r="GT876" s="9"/>
      <c r="GU876" s="10"/>
      <c r="GV876" s="20"/>
      <c r="GW876" s="19">
        <f t="shared" si="18"/>
        <v>0</v>
      </c>
      <c r="GX876" s="472"/>
      <c r="GY876" s="473"/>
    </row>
    <row r="877" spans="1:207" ht="30.75" customHeight="1">
      <c r="A877" s="210" t="s">
        <v>81</v>
      </c>
      <c r="B877" s="470"/>
      <c r="C877" s="449" t="s">
        <v>544</v>
      </c>
      <c r="D877" s="445" t="s">
        <v>493</v>
      </c>
      <c r="E877" s="206">
        <f>SUMIF(F$191:F$221,$D877,H$191:H$221)</f>
        <v>0</v>
      </c>
      <c r="F877" s="9"/>
      <c r="G877" s="10"/>
      <c r="H877" s="11"/>
      <c r="I877" s="6">
        <f>SUMIF(J$191:J$221,$D877,L$191:L$221)</f>
        <v>0</v>
      </c>
      <c r="J877" s="9"/>
      <c r="K877" s="10"/>
      <c r="L877" s="11"/>
      <c r="M877" s="6">
        <f>SUMIF(N$191:N$221,$D877,P$191:P$221)</f>
        <v>0</v>
      </c>
      <c r="N877" s="9"/>
      <c r="O877" s="10"/>
      <c r="P877" s="11"/>
      <c r="Q877" s="6">
        <f>SUMIF(R$191:R$221,$D877,T$191:T$221)</f>
        <v>0</v>
      </c>
      <c r="R877" s="9"/>
      <c r="S877" s="10"/>
      <c r="T877" s="11"/>
      <c r="U877" s="6">
        <f>SUMIF(V$191:V$221,$D877,X$191:X$221)</f>
        <v>0</v>
      </c>
      <c r="V877" s="9"/>
      <c r="W877" s="10"/>
      <c r="X877" s="11"/>
      <c r="Y877" s="6">
        <f>SUMIF(Z$191:Z$221,$D877,AB$191:AB$221)</f>
        <v>0</v>
      </c>
      <c r="Z877" s="9"/>
      <c r="AA877" s="10"/>
      <c r="AB877" s="11"/>
      <c r="AC877" s="6">
        <f>SUMIF(AD$191:AD$221,$D877,AF$191:AF$221)</f>
        <v>0</v>
      </c>
      <c r="AD877" s="9"/>
      <c r="AE877" s="10"/>
      <c r="AF877" s="11"/>
      <c r="AG877" s="6">
        <f>SUMIF(AH$191:AH$221,$D877,AJ$191:AJ$221)</f>
        <v>0</v>
      </c>
      <c r="AH877" s="9"/>
      <c r="AI877" s="10"/>
      <c r="AJ877" s="11"/>
      <c r="AK877" s="6">
        <f>SUMIF(AL$191:AL$221,$D877,AN$191:AN$221)</f>
        <v>0</v>
      </c>
      <c r="AL877" s="9"/>
      <c r="AM877" s="10"/>
      <c r="AN877" s="11"/>
      <c r="AO877" s="6">
        <f>SUMIF(AP$191:AP$221,$D877,AR$191:AR$221)</f>
        <v>0</v>
      </c>
      <c r="AP877" s="9"/>
      <c r="AQ877" s="10"/>
      <c r="AR877" s="11"/>
      <c r="AS877" s="6">
        <f>SUMIF(AT$191:AT$221,$D877,AV$191:AV$221)</f>
        <v>0</v>
      </c>
      <c r="AT877" s="9"/>
      <c r="AU877" s="10"/>
      <c r="AV877" s="11"/>
      <c r="AW877" s="6">
        <f>SUMIF(AX$191:AX$221,$D877,AZ$191:AZ$221)</f>
        <v>0</v>
      </c>
      <c r="AX877" s="9"/>
      <c r="AY877" s="10"/>
      <c r="AZ877" s="11"/>
      <c r="BA877" s="6">
        <f>SUMIF(BB$191:BB$221,$D877,BD$191:BD$221)</f>
        <v>0</v>
      </c>
      <c r="BB877" s="9"/>
      <c r="BC877" s="10"/>
      <c r="BD877" s="11"/>
      <c r="BE877" s="6">
        <f>SUMIF(BF$191:BF$221,$D877,BH$191:BH$221)</f>
        <v>0</v>
      </c>
      <c r="BF877" s="9"/>
      <c r="BG877" s="10"/>
      <c r="BH877" s="11"/>
      <c r="BI877" s="6">
        <f>SUMIF(BJ$191:BJ$221,$D877,BL$191:BL$221)</f>
        <v>0</v>
      </c>
      <c r="BJ877" s="9"/>
      <c r="BK877" s="10"/>
      <c r="BL877" s="11"/>
      <c r="BM877" s="6">
        <f>SUMIF(BN$191:BN$221,$D877,BP$191:BP$221)</f>
        <v>0</v>
      </c>
      <c r="BN877" s="9"/>
      <c r="BO877" s="10"/>
      <c r="BP877" s="11"/>
      <c r="BQ877" s="6">
        <f>SUMIF(BR$191:BR$221,$D877,BT$191:BT$221)</f>
        <v>0</v>
      </c>
      <c r="BR877" s="9"/>
      <c r="BS877" s="10"/>
      <c r="BT877" s="11"/>
      <c r="BU877" s="6">
        <f>SUMIF(BV$191:BV$221,$D877,BX$191:BX$221)</f>
        <v>0</v>
      </c>
      <c r="BV877" s="9"/>
      <c r="BW877" s="10"/>
      <c r="BX877" s="11"/>
      <c r="BY877" s="6">
        <f>SUMIF(BZ$191:BZ$221,$D877,CB$191:CB$221)</f>
        <v>0</v>
      </c>
      <c r="BZ877" s="9"/>
      <c r="CA877" s="10"/>
      <c r="CB877" s="11"/>
      <c r="CC877" s="6">
        <f>SUMIF(CD$191:CD$221,$D877,CF$191:CF$221)</f>
        <v>0</v>
      </c>
      <c r="CD877" s="9"/>
      <c r="CE877" s="10"/>
      <c r="CF877" s="11"/>
      <c r="CG877" s="6">
        <f>SUMIF(CH$191:CH$221,$D877,CJ$191:CJ$221)</f>
        <v>0</v>
      </c>
      <c r="CH877" s="9"/>
      <c r="CI877" s="10"/>
      <c r="CJ877" s="11"/>
      <c r="CK877" s="6">
        <f>SUMIF(CL$191:CL$221,$D877,CN$191:CN$221)</f>
        <v>0</v>
      </c>
      <c r="CL877" s="9"/>
      <c r="CM877" s="10"/>
      <c r="CN877" s="11"/>
      <c r="CO877" s="6">
        <f>SUMIF(CP$191:CP$221,$D877,CR$191:CR$221)</f>
        <v>0</v>
      </c>
      <c r="CP877" s="9"/>
      <c r="CQ877" s="10"/>
      <c r="CR877" s="11"/>
      <c r="CS877" s="6">
        <f>SUMIF(CT$191:CT$221,$D877,CV$191:CV$221)</f>
        <v>0</v>
      </c>
      <c r="CT877" s="9"/>
      <c r="CU877" s="10"/>
      <c r="CV877" s="11"/>
      <c r="CW877" s="6">
        <f>SUMIF(CX$191:CX$221,$D877,CZ$191:CZ$221)</f>
        <v>0</v>
      </c>
      <c r="CX877" s="9"/>
      <c r="CY877" s="10"/>
      <c r="CZ877" s="11"/>
      <c r="DA877" s="6">
        <f>SUMIF(DB$191:DB$221,$D877,DD$191:DD$221)</f>
        <v>0</v>
      </c>
      <c r="DB877" s="9"/>
      <c r="DC877" s="10"/>
      <c r="DD877" s="11"/>
      <c r="DE877" s="6">
        <f>SUMIF(DF$191:DF$221,$D877,DH$191:DH$221)</f>
        <v>0</v>
      </c>
      <c r="DF877" s="9"/>
      <c r="DG877" s="10"/>
      <c r="DH877" s="11"/>
      <c r="DI877" s="6">
        <f>SUMIF(DJ$191:DJ$221,$D877,DL$191:DL$221)</f>
        <v>0</v>
      </c>
      <c r="DJ877" s="9"/>
      <c r="DK877" s="10"/>
      <c r="DL877" s="11"/>
      <c r="DM877" s="6">
        <f>SUMIF(DN$191:DN$221,$D877,DP$191:DP$221)</f>
        <v>0</v>
      </c>
      <c r="DN877" s="9"/>
      <c r="DO877" s="10"/>
      <c r="DP877" s="11"/>
      <c r="DQ877" s="6">
        <f>SUMIF(DR$191:DR$221,$D877,DT$191:DT$221)</f>
        <v>0</v>
      </c>
      <c r="DR877" s="9"/>
      <c r="DS877" s="10"/>
      <c r="DT877" s="11"/>
      <c r="DU877" s="6">
        <f>SUMIF(DV$191:DV$221,$D877,DX$191:DX$221)</f>
        <v>0</v>
      </c>
      <c r="DV877" s="9"/>
      <c r="DW877" s="10"/>
      <c r="DX877" s="11"/>
      <c r="DY877" s="6">
        <f>SUMIF(DZ$191:DZ$221,$D877,EB$191:EB$221)</f>
        <v>0</v>
      </c>
      <c r="DZ877" s="9"/>
      <c r="EA877" s="10"/>
      <c r="EB877" s="11"/>
      <c r="EC877" s="6">
        <f>SUMIF(ED$191:ED$221,$D877,EF$191:EF$221)</f>
        <v>0</v>
      </c>
      <c r="ED877" s="9"/>
      <c r="EE877" s="10"/>
      <c r="EF877" s="11"/>
      <c r="EG877" s="6">
        <f>SUMIF(EH$191:EH$221,$D877,EJ$191:EJ$221)</f>
        <v>0</v>
      </c>
      <c r="EH877" s="9"/>
      <c r="EI877" s="10"/>
      <c r="EJ877" s="11"/>
      <c r="EK877" s="6">
        <f>SUMIF(EL$191:EL$221,$D877,EN$191:EN$221)</f>
        <v>0</v>
      </c>
      <c r="EL877" s="9"/>
      <c r="EM877" s="10"/>
      <c r="EN877" s="11"/>
      <c r="EO877" s="6">
        <f>SUMIF(EP$191:EP$221,$D877,ER$191:ER$221)</f>
        <v>0</v>
      </c>
      <c r="EP877" s="9"/>
      <c r="EQ877" s="10"/>
      <c r="ER877" s="11"/>
      <c r="ES877" s="6">
        <f>SUMIF(ET$191:ET$221,$D877,EV$191:EV$221)</f>
        <v>0</v>
      </c>
      <c r="ET877" s="9"/>
      <c r="EU877" s="10"/>
      <c r="EV877" s="11"/>
      <c r="EW877" s="6">
        <f>SUMIF(EX$191:EX$221,$D877,EZ$191:EZ$221)</f>
        <v>0</v>
      </c>
      <c r="EX877" s="9"/>
      <c r="EY877" s="10"/>
      <c r="EZ877" s="11"/>
      <c r="FA877" s="6">
        <f>SUMIF(FB$191:FB$221,$D877,FD$191:FD$221)</f>
        <v>0</v>
      </c>
      <c r="FB877" s="9"/>
      <c r="FC877" s="10"/>
      <c r="FD877" s="11"/>
      <c r="FE877" s="6">
        <f>SUMIF(FF$191:FF$221,$D877,FH$191:FH$221)</f>
        <v>0</v>
      </c>
      <c r="FF877" s="9"/>
      <c r="FG877" s="10"/>
      <c r="FH877" s="11"/>
      <c r="FI877" s="6">
        <f>SUMIF(FJ$191:FJ$221,$D877,FL$191:FL$221)</f>
        <v>0</v>
      </c>
      <c r="FJ877" s="9"/>
      <c r="FK877" s="10"/>
      <c r="FL877" s="11"/>
      <c r="FM877" s="6">
        <f>SUMIF(FN$191:FN$221,$D877,FP$191:FP$221)</f>
        <v>0</v>
      </c>
      <c r="FN877" s="9"/>
      <c r="FO877" s="10"/>
      <c r="FP877" s="11"/>
      <c r="FQ877" s="6">
        <f>SUMIF(FR$191:FR$221,$D877,FT$191:FT$221)</f>
        <v>0</v>
      </c>
      <c r="FR877" s="9"/>
      <c r="FS877" s="10"/>
      <c r="FT877" s="11"/>
      <c r="FU877" s="6">
        <f>SUMIF(FV$191:FV$221,$D877,FX$191:FX$221)</f>
        <v>0</v>
      </c>
      <c r="FV877" s="9"/>
      <c r="FW877" s="10"/>
      <c r="FX877" s="11"/>
      <c r="FY877" s="6">
        <f>SUMIF(FZ$191:FZ$221,$D877,GB$191:GB$221)</f>
        <v>0</v>
      </c>
      <c r="FZ877" s="9"/>
      <c r="GA877" s="10"/>
      <c r="GB877" s="11"/>
      <c r="GC877" s="6">
        <f>SUMIF(GD$191:GD$221,$D877,GF$191:GF$221)</f>
        <v>0</v>
      </c>
      <c r="GD877" s="9"/>
      <c r="GE877" s="10"/>
      <c r="GF877" s="11"/>
      <c r="GG877" s="6">
        <f>SUMIF(GH$191:GH$221,$D877,GJ$191:GJ$221)</f>
        <v>0</v>
      </c>
      <c r="GH877" s="9"/>
      <c r="GI877" s="10"/>
      <c r="GJ877" s="11"/>
      <c r="GK877" s="6">
        <f>SUMIF(GL$191:GL$221,$D877,GN$191:GN$221)</f>
        <v>0</v>
      </c>
      <c r="GL877" s="9"/>
      <c r="GM877" s="10"/>
      <c r="GN877" s="11"/>
      <c r="GO877" s="6">
        <f>SUMIF(GP$191:GP$221,$D877,GR$191:GR$221)</f>
        <v>0</v>
      </c>
      <c r="GP877" s="9"/>
      <c r="GQ877" s="10"/>
      <c r="GR877" s="11"/>
      <c r="GS877" s="6">
        <f>SUMIF(GT$191:GT$221,$D877,GV$191:GV$221)</f>
        <v>0</v>
      </c>
      <c r="GT877" s="9"/>
      <c r="GU877" s="10"/>
      <c r="GV877" s="20"/>
      <c r="GW877" s="19">
        <f t="shared" si="18"/>
        <v>0</v>
      </c>
      <c r="GX877" s="472"/>
      <c r="GY877" s="473"/>
    </row>
    <row r="878" spans="1:207" ht="30.75" customHeight="1">
      <c r="A878" s="210" t="s">
        <v>82</v>
      </c>
      <c r="B878" s="470"/>
      <c r="C878" s="449" t="s">
        <v>544</v>
      </c>
      <c r="D878" s="445" t="s">
        <v>493</v>
      </c>
      <c r="E878" s="206">
        <f>SUMIF(F$222:F$252,$D878,H$222:H$252)</f>
        <v>0</v>
      </c>
      <c r="F878" s="9"/>
      <c r="G878" s="10"/>
      <c r="H878" s="11"/>
      <c r="I878" s="6">
        <f>SUMIF(J$222:J$252,$D878,L$222:L$252)</f>
        <v>0</v>
      </c>
      <c r="J878" s="9"/>
      <c r="K878" s="10"/>
      <c r="L878" s="11"/>
      <c r="M878" s="6">
        <f>SUMIF(N$222:N$252,$D878,P$222:P$252)</f>
        <v>0</v>
      </c>
      <c r="N878" s="9"/>
      <c r="O878" s="10"/>
      <c r="P878" s="11"/>
      <c r="Q878" s="6">
        <f>SUMIF(R$222:R$252,$D878,T$222:T$252)</f>
        <v>0</v>
      </c>
      <c r="R878" s="9"/>
      <c r="S878" s="10"/>
      <c r="T878" s="11"/>
      <c r="U878" s="6">
        <f>SUMIF(V$222:V$252,$D878,X$222:X$252)</f>
        <v>0</v>
      </c>
      <c r="V878" s="9"/>
      <c r="W878" s="10"/>
      <c r="X878" s="11"/>
      <c r="Y878" s="6">
        <f>SUMIF(Z$222:Z$252,$D878,AB$222:AB$252)</f>
        <v>0</v>
      </c>
      <c r="Z878" s="9"/>
      <c r="AA878" s="10"/>
      <c r="AB878" s="11"/>
      <c r="AC878" s="6">
        <f>SUMIF(AD$222:AD$252,$D878,AF$222:AF$252)</f>
        <v>0</v>
      </c>
      <c r="AD878" s="9"/>
      <c r="AE878" s="10"/>
      <c r="AF878" s="11"/>
      <c r="AG878" s="6">
        <f>SUMIF(AH$222:AH$252,$D878,AJ$222:AJ$252)</f>
        <v>0</v>
      </c>
      <c r="AH878" s="9"/>
      <c r="AI878" s="10"/>
      <c r="AJ878" s="11"/>
      <c r="AK878" s="6">
        <f>SUMIF(AL$222:AL$252,$D878,AN$222:AN$252)</f>
        <v>0</v>
      </c>
      <c r="AL878" s="9"/>
      <c r="AM878" s="10"/>
      <c r="AN878" s="11"/>
      <c r="AO878" s="6">
        <f>SUMIF(AP$222:AP$252,$D878,AR$222:AR$252)</f>
        <v>0</v>
      </c>
      <c r="AP878" s="9"/>
      <c r="AQ878" s="10"/>
      <c r="AR878" s="11"/>
      <c r="AS878" s="6">
        <f>SUMIF(AT$222:AT$252,$D878,AV$222:AV$252)</f>
        <v>0</v>
      </c>
      <c r="AT878" s="9"/>
      <c r="AU878" s="10"/>
      <c r="AV878" s="11"/>
      <c r="AW878" s="6">
        <f>SUMIF(AX$222:AX$252,$D878,AZ$222:AZ$252)</f>
        <v>0</v>
      </c>
      <c r="AX878" s="9"/>
      <c r="AY878" s="10"/>
      <c r="AZ878" s="11"/>
      <c r="BA878" s="6">
        <f>SUMIF(BB$222:BB$252,$D878,BD$222:BD$252)</f>
        <v>0</v>
      </c>
      <c r="BB878" s="9"/>
      <c r="BC878" s="10"/>
      <c r="BD878" s="11"/>
      <c r="BE878" s="6">
        <f>SUMIF(BF$222:BF$252,$D878,BH$222:BH$252)</f>
        <v>0</v>
      </c>
      <c r="BF878" s="9"/>
      <c r="BG878" s="10"/>
      <c r="BH878" s="11"/>
      <c r="BI878" s="6">
        <f>SUMIF(BJ$222:BJ$252,$D878,BL$222:BL$252)</f>
        <v>0</v>
      </c>
      <c r="BJ878" s="9"/>
      <c r="BK878" s="10"/>
      <c r="BL878" s="11"/>
      <c r="BM878" s="6">
        <f>SUMIF(BN$222:BN$252,$D878,BP$222:BP$252)</f>
        <v>0</v>
      </c>
      <c r="BN878" s="9"/>
      <c r="BO878" s="10"/>
      <c r="BP878" s="11"/>
      <c r="BQ878" s="6">
        <f>SUMIF(BR$222:BR$252,$D878,BT$222:BT$252)</f>
        <v>0</v>
      </c>
      <c r="BR878" s="9"/>
      <c r="BS878" s="10"/>
      <c r="BT878" s="11"/>
      <c r="BU878" s="6">
        <f>SUMIF(BV$222:BV$252,$D878,BX$222:BX$252)</f>
        <v>0</v>
      </c>
      <c r="BV878" s="9"/>
      <c r="BW878" s="10"/>
      <c r="BX878" s="11"/>
      <c r="BY878" s="6">
        <f>SUMIF(BZ$222:BZ$252,$D878,CB$222:CB$252)</f>
        <v>0</v>
      </c>
      <c r="BZ878" s="9"/>
      <c r="CA878" s="10"/>
      <c r="CB878" s="11"/>
      <c r="CC878" s="6">
        <f>SUMIF(CD$222:CD$252,$D878,CF$222:CF$252)</f>
        <v>0</v>
      </c>
      <c r="CD878" s="9"/>
      <c r="CE878" s="10"/>
      <c r="CF878" s="11"/>
      <c r="CG878" s="6">
        <f>SUMIF(CH$222:CH$252,$D878,CJ$222:CJ$252)</f>
        <v>0</v>
      </c>
      <c r="CH878" s="9"/>
      <c r="CI878" s="10"/>
      <c r="CJ878" s="11"/>
      <c r="CK878" s="6">
        <f>SUMIF(CL$222:CL$252,$D878,CN$222:CN$252)</f>
        <v>0</v>
      </c>
      <c r="CL878" s="9"/>
      <c r="CM878" s="10"/>
      <c r="CN878" s="11"/>
      <c r="CO878" s="6">
        <f>SUMIF(CP$222:CP$252,$D878,CR$222:CR$252)</f>
        <v>0</v>
      </c>
      <c r="CP878" s="9"/>
      <c r="CQ878" s="10"/>
      <c r="CR878" s="11"/>
      <c r="CS878" s="6">
        <f>SUMIF(CT$222:CT$252,$D878,CV$222:CV$252)</f>
        <v>0</v>
      </c>
      <c r="CT878" s="9"/>
      <c r="CU878" s="10"/>
      <c r="CV878" s="11"/>
      <c r="CW878" s="6">
        <f>SUMIF(CX$222:CX$252,$D878,CZ$222:CZ$252)</f>
        <v>0</v>
      </c>
      <c r="CX878" s="9"/>
      <c r="CY878" s="10"/>
      <c r="CZ878" s="11"/>
      <c r="DA878" s="6">
        <f>SUMIF(DB$222:DB$252,$D878,DD$222:DD$252)</f>
        <v>0</v>
      </c>
      <c r="DB878" s="9"/>
      <c r="DC878" s="10"/>
      <c r="DD878" s="11"/>
      <c r="DE878" s="6">
        <f>SUMIF(DF$222:DF$252,$D878,DH$222:DH$252)</f>
        <v>0</v>
      </c>
      <c r="DF878" s="9"/>
      <c r="DG878" s="10"/>
      <c r="DH878" s="11"/>
      <c r="DI878" s="6">
        <f>SUMIF(DJ$222:DJ$252,$D878,DL$222:DL$252)</f>
        <v>0</v>
      </c>
      <c r="DJ878" s="9"/>
      <c r="DK878" s="10"/>
      <c r="DL878" s="11"/>
      <c r="DM878" s="6">
        <f>SUMIF(DN$222:DN$252,$D878,DP$222:DP$252)</f>
        <v>0</v>
      </c>
      <c r="DN878" s="9"/>
      <c r="DO878" s="10"/>
      <c r="DP878" s="11"/>
      <c r="DQ878" s="6">
        <f>SUMIF(DR$222:DR$252,$D878,DT$222:DT$252)</f>
        <v>0</v>
      </c>
      <c r="DR878" s="9"/>
      <c r="DS878" s="10"/>
      <c r="DT878" s="11"/>
      <c r="DU878" s="6">
        <f>SUMIF(DV$222:DV$252,$D878,DX$222:DX$252)</f>
        <v>0</v>
      </c>
      <c r="DV878" s="9"/>
      <c r="DW878" s="10"/>
      <c r="DX878" s="11"/>
      <c r="DY878" s="6">
        <f>SUMIF(DZ$222:DZ$252,$D878,EB$222:EB$252)</f>
        <v>0</v>
      </c>
      <c r="DZ878" s="9"/>
      <c r="EA878" s="10"/>
      <c r="EB878" s="11"/>
      <c r="EC878" s="6">
        <f>SUMIF(ED$222:ED$252,$D878,EF$222:EF$252)</f>
        <v>0</v>
      </c>
      <c r="ED878" s="9"/>
      <c r="EE878" s="10"/>
      <c r="EF878" s="11"/>
      <c r="EG878" s="6">
        <f>SUMIF(EH$222:EH$252,$D878,EJ$222:EJ$252)</f>
        <v>0</v>
      </c>
      <c r="EH878" s="9"/>
      <c r="EI878" s="10"/>
      <c r="EJ878" s="11"/>
      <c r="EK878" s="6">
        <f>SUMIF(EL$222:EL$252,$D878,EN$222:EN$252)</f>
        <v>0</v>
      </c>
      <c r="EL878" s="9"/>
      <c r="EM878" s="10"/>
      <c r="EN878" s="11"/>
      <c r="EO878" s="6">
        <f>SUMIF(EP$222:EP$252,$D878,ER$222:ER$252)</f>
        <v>0</v>
      </c>
      <c r="EP878" s="9"/>
      <c r="EQ878" s="10"/>
      <c r="ER878" s="11"/>
      <c r="ES878" s="6">
        <f>SUMIF(ET$222:ET$252,$D878,EV$222:EV$252)</f>
        <v>0</v>
      </c>
      <c r="ET878" s="9"/>
      <c r="EU878" s="10"/>
      <c r="EV878" s="11"/>
      <c r="EW878" s="6">
        <f>SUMIF(EX$222:EX$252,$D878,EZ$222:EZ$252)</f>
        <v>0</v>
      </c>
      <c r="EX878" s="9"/>
      <c r="EY878" s="10"/>
      <c r="EZ878" s="11"/>
      <c r="FA878" s="6">
        <f>SUMIF(FB$222:FB$252,$D878,FD$222:FD$252)</f>
        <v>0</v>
      </c>
      <c r="FB878" s="9"/>
      <c r="FC878" s="10"/>
      <c r="FD878" s="11"/>
      <c r="FE878" s="6">
        <f>SUMIF(FF$222:FF$252,$D878,FH$222:FH$252)</f>
        <v>0</v>
      </c>
      <c r="FF878" s="9"/>
      <c r="FG878" s="10"/>
      <c r="FH878" s="11"/>
      <c r="FI878" s="6">
        <f>SUMIF(FJ$222:FJ$252,$D878,FL$222:FL$252)</f>
        <v>0</v>
      </c>
      <c r="FJ878" s="9"/>
      <c r="FK878" s="10"/>
      <c r="FL878" s="11"/>
      <c r="FM878" s="6">
        <f>SUMIF(FN$222:FN$252,$D878,FP$222:FP$252)</f>
        <v>0</v>
      </c>
      <c r="FN878" s="9"/>
      <c r="FO878" s="10"/>
      <c r="FP878" s="11"/>
      <c r="FQ878" s="6">
        <f>SUMIF(FR$222:FR$252,$D878,FT$222:FT$252)</f>
        <v>0</v>
      </c>
      <c r="FR878" s="9"/>
      <c r="FS878" s="10"/>
      <c r="FT878" s="11"/>
      <c r="FU878" s="6">
        <f>SUMIF(FV$222:FV$252,$D878,FX$222:FX$252)</f>
        <v>0</v>
      </c>
      <c r="FV878" s="9"/>
      <c r="FW878" s="10"/>
      <c r="FX878" s="11"/>
      <c r="FY878" s="6">
        <f>SUMIF(FZ$222:FZ$252,$D878,GB$222:GB$252)</f>
        <v>0</v>
      </c>
      <c r="FZ878" s="9"/>
      <c r="GA878" s="10"/>
      <c r="GB878" s="11"/>
      <c r="GC878" s="6">
        <f>SUMIF(GD$222:GD$252,$D878,GF$222:GF$252)</f>
        <v>0</v>
      </c>
      <c r="GD878" s="9"/>
      <c r="GE878" s="10"/>
      <c r="GF878" s="11"/>
      <c r="GG878" s="6">
        <f>SUMIF(GH$222:GH$252,$D878,GJ$222:GJ$252)</f>
        <v>0</v>
      </c>
      <c r="GH878" s="9"/>
      <c r="GI878" s="10"/>
      <c r="GJ878" s="11"/>
      <c r="GK878" s="6">
        <f>SUMIF(GL$222:GL$252,$D878,GN$222:GN$252)</f>
        <v>0</v>
      </c>
      <c r="GL878" s="9"/>
      <c r="GM878" s="10"/>
      <c r="GN878" s="11"/>
      <c r="GO878" s="6">
        <f>SUMIF(GP$222:GP$252,$D878,GR$222:GR$252)</f>
        <v>0</v>
      </c>
      <c r="GP878" s="9"/>
      <c r="GQ878" s="10"/>
      <c r="GR878" s="11"/>
      <c r="GS878" s="6">
        <f>SUMIF(GT$222:GT$252,$D878,GV$222:GV$252)</f>
        <v>0</v>
      </c>
      <c r="GT878" s="9"/>
      <c r="GU878" s="10"/>
      <c r="GV878" s="20"/>
      <c r="GW878" s="19">
        <f t="shared" si="18"/>
        <v>0</v>
      </c>
      <c r="GX878" s="472"/>
      <c r="GY878" s="473"/>
    </row>
    <row r="879" spans="1:207" ht="30.75" customHeight="1">
      <c r="A879" s="210" t="s">
        <v>83</v>
      </c>
      <c r="B879" s="470"/>
      <c r="C879" s="449" t="s">
        <v>544</v>
      </c>
      <c r="D879" s="445" t="s">
        <v>493</v>
      </c>
      <c r="E879" s="206">
        <f>SUMIF(F$253:F$283,$D879,H$253:H$283)</f>
        <v>0</v>
      </c>
      <c r="F879" s="9"/>
      <c r="G879" s="10"/>
      <c r="H879" s="11"/>
      <c r="I879" s="6">
        <f>SUMIF(J$253:J$283,$D879,L$253:L$283)</f>
        <v>0</v>
      </c>
      <c r="J879" s="9"/>
      <c r="K879" s="10"/>
      <c r="L879" s="11"/>
      <c r="M879" s="6">
        <f>SUMIF(N$253:N$283,$D879,P$253:P$283)</f>
        <v>0</v>
      </c>
      <c r="N879" s="9"/>
      <c r="O879" s="10"/>
      <c r="P879" s="11"/>
      <c r="Q879" s="6">
        <f>SUMIF(R$253:R$283,$D879,T$253:T$283)</f>
        <v>0</v>
      </c>
      <c r="R879" s="9"/>
      <c r="S879" s="10"/>
      <c r="T879" s="11"/>
      <c r="U879" s="6">
        <f>SUMIF(V$253:V$283,$D879,X$253:X$283)</f>
        <v>0</v>
      </c>
      <c r="V879" s="9"/>
      <c r="W879" s="10"/>
      <c r="X879" s="11"/>
      <c r="Y879" s="6">
        <f>SUMIF(Z$253:Z$283,$D879,AB$253:AB$283)</f>
        <v>0</v>
      </c>
      <c r="Z879" s="9"/>
      <c r="AA879" s="10"/>
      <c r="AB879" s="11"/>
      <c r="AC879" s="6">
        <f>SUMIF(AD$253:AD$283,$D879,AF$253:AF$283)</f>
        <v>0</v>
      </c>
      <c r="AD879" s="9"/>
      <c r="AE879" s="10"/>
      <c r="AF879" s="11"/>
      <c r="AG879" s="6">
        <f>SUMIF(AH$253:AH$283,$D879,AJ$253:AJ$283)</f>
        <v>0</v>
      </c>
      <c r="AH879" s="9"/>
      <c r="AI879" s="10"/>
      <c r="AJ879" s="11"/>
      <c r="AK879" s="6">
        <f>SUMIF(AL$253:AL$283,$D879,AN$253:AN$283)</f>
        <v>0</v>
      </c>
      <c r="AL879" s="9"/>
      <c r="AM879" s="10"/>
      <c r="AN879" s="11"/>
      <c r="AO879" s="6">
        <f>SUMIF(AP$253:AP$283,$D879,AR$253:AR$283)</f>
        <v>0</v>
      </c>
      <c r="AP879" s="9"/>
      <c r="AQ879" s="10"/>
      <c r="AR879" s="11"/>
      <c r="AS879" s="6">
        <f>SUMIF(AT$253:AT$283,$D879,AV$253:AV$283)</f>
        <v>0</v>
      </c>
      <c r="AT879" s="9"/>
      <c r="AU879" s="10"/>
      <c r="AV879" s="11"/>
      <c r="AW879" s="6">
        <f>SUMIF(AX$253:AX$283,$D879,AZ$253:AZ$283)</f>
        <v>0</v>
      </c>
      <c r="AX879" s="9"/>
      <c r="AY879" s="10"/>
      <c r="AZ879" s="11"/>
      <c r="BA879" s="6">
        <f>SUMIF(BB$253:BB$283,$D879,BD$253:BD$283)</f>
        <v>0</v>
      </c>
      <c r="BB879" s="9"/>
      <c r="BC879" s="10"/>
      <c r="BD879" s="11"/>
      <c r="BE879" s="6">
        <f>SUMIF(BF$253:BF$283,$D879,BH$253:BH$283)</f>
        <v>0</v>
      </c>
      <c r="BF879" s="9"/>
      <c r="BG879" s="10"/>
      <c r="BH879" s="11"/>
      <c r="BI879" s="6">
        <f>SUMIF(BJ$253:BJ$283,$D879,BL$253:BL$283)</f>
        <v>0</v>
      </c>
      <c r="BJ879" s="9"/>
      <c r="BK879" s="10"/>
      <c r="BL879" s="11"/>
      <c r="BM879" s="6">
        <f>SUMIF(BN$253:BN$283,$D879,BP$253:BP$283)</f>
        <v>0</v>
      </c>
      <c r="BN879" s="9"/>
      <c r="BO879" s="10"/>
      <c r="BP879" s="11"/>
      <c r="BQ879" s="6">
        <f>SUMIF(BR$253:BR$283,$D879,BT$253:BT$283)</f>
        <v>0</v>
      </c>
      <c r="BR879" s="9"/>
      <c r="BS879" s="10"/>
      <c r="BT879" s="11"/>
      <c r="BU879" s="6">
        <f>SUMIF(BV$253:BV$283,$D879,BX$253:BX$283)</f>
        <v>0</v>
      </c>
      <c r="BV879" s="9"/>
      <c r="BW879" s="10"/>
      <c r="BX879" s="11"/>
      <c r="BY879" s="6">
        <f>SUMIF(BZ$253:BZ$283,$D879,CB$253:CB$283)</f>
        <v>0</v>
      </c>
      <c r="BZ879" s="9"/>
      <c r="CA879" s="10"/>
      <c r="CB879" s="11"/>
      <c r="CC879" s="6">
        <f>SUMIF(CD$253:CD$283,$D879,CF$253:CF$283)</f>
        <v>0</v>
      </c>
      <c r="CD879" s="9"/>
      <c r="CE879" s="10"/>
      <c r="CF879" s="11"/>
      <c r="CG879" s="6">
        <f>SUMIF(CH$253:CH$283,$D879,CJ$253:CJ$283)</f>
        <v>0</v>
      </c>
      <c r="CH879" s="9"/>
      <c r="CI879" s="10"/>
      <c r="CJ879" s="11"/>
      <c r="CK879" s="6">
        <f>SUMIF(CL$253:CL$283,$D879,CN$253:CN$283)</f>
        <v>0</v>
      </c>
      <c r="CL879" s="9"/>
      <c r="CM879" s="10"/>
      <c r="CN879" s="11"/>
      <c r="CO879" s="6">
        <f>SUMIF(CP$253:CP$283,$D879,CR$253:CR$283)</f>
        <v>0</v>
      </c>
      <c r="CP879" s="9"/>
      <c r="CQ879" s="10"/>
      <c r="CR879" s="11"/>
      <c r="CS879" s="6">
        <f>SUMIF(CT$253:CT$283,$D879,CV$253:CV$283)</f>
        <v>0</v>
      </c>
      <c r="CT879" s="9"/>
      <c r="CU879" s="10"/>
      <c r="CV879" s="11"/>
      <c r="CW879" s="6">
        <f>SUMIF(CX$253:CX$283,$D879,CZ$253:CZ$283)</f>
        <v>0</v>
      </c>
      <c r="CX879" s="9"/>
      <c r="CY879" s="10"/>
      <c r="CZ879" s="11"/>
      <c r="DA879" s="6">
        <f>SUMIF(DB$253:DB$283,$D879,DD$253:DD$283)</f>
        <v>0</v>
      </c>
      <c r="DB879" s="9"/>
      <c r="DC879" s="10"/>
      <c r="DD879" s="11"/>
      <c r="DE879" s="6">
        <f>SUMIF(DF$253:DF$283,$D879,DH$253:DH$283)</f>
        <v>0</v>
      </c>
      <c r="DF879" s="9"/>
      <c r="DG879" s="10"/>
      <c r="DH879" s="11"/>
      <c r="DI879" s="6">
        <f>SUMIF(DJ$253:DJ$283,$D879,DL$253:DL$283)</f>
        <v>0</v>
      </c>
      <c r="DJ879" s="9"/>
      <c r="DK879" s="10"/>
      <c r="DL879" s="11"/>
      <c r="DM879" s="6">
        <f>SUMIF(DN$253:DN$283,$D879,DP$253:DP$283)</f>
        <v>0</v>
      </c>
      <c r="DN879" s="9"/>
      <c r="DO879" s="10"/>
      <c r="DP879" s="11"/>
      <c r="DQ879" s="6">
        <f>SUMIF(DR$253:DR$283,$D879,DT$253:DT$283)</f>
        <v>0</v>
      </c>
      <c r="DR879" s="9"/>
      <c r="DS879" s="10"/>
      <c r="DT879" s="11"/>
      <c r="DU879" s="6">
        <f>SUMIF(DV$253:DV$283,$D879,DX$253:DX$283)</f>
        <v>0</v>
      </c>
      <c r="DV879" s="9"/>
      <c r="DW879" s="10"/>
      <c r="DX879" s="11"/>
      <c r="DY879" s="6">
        <f>SUMIF(DZ$253:DZ$283,$D879,EB$253:EB$283)</f>
        <v>0</v>
      </c>
      <c r="DZ879" s="9"/>
      <c r="EA879" s="10"/>
      <c r="EB879" s="11"/>
      <c r="EC879" s="6">
        <f>SUMIF(ED$253:ED$283,$D879,EF$253:EF$283)</f>
        <v>0</v>
      </c>
      <c r="ED879" s="9"/>
      <c r="EE879" s="10"/>
      <c r="EF879" s="11"/>
      <c r="EG879" s="6">
        <f>SUMIF(EH$253:EH$283,$D879,EJ$253:EJ$283)</f>
        <v>0</v>
      </c>
      <c r="EH879" s="9"/>
      <c r="EI879" s="10"/>
      <c r="EJ879" s="11"/>
      <c r="EK879" s="6">
        <f>SUMIF(EL$253:EL$283,$D879,EN$253:EN$283)</f>
        <v>0</v>
      </c>
      <c r="EL879" s="9"/>
      <c r="EM879" s="10"/>
      <c r="EN879" s="11"/>
      <c r="EO879" s="6">
        <f>SUMIF(EP$253:EP$283,$D879,ER$253:ER$283)</f>
        <v>0</v>
      </c>
      <c r="EP879" s="9"/>
      <c r="EQ879" s="10"/>
      <c r="ER879" s="11"/>
      <c r="ES879" s="6">
        <f>SUMIF(ET$253:ET$283,$D879,EV$253:EV$283)</f>
        <v>0</v>
      </c>
      <c r="ET879" s="9"/>
      <c r="EU879" s="10"/>
      <c r="EV879" s="11"/>
      <c r="EW879" s="6">
        <f>SUMIF(EX$253:EX$283,$D879,EZ$253:EZ$283)</f>
        <v>0</v>
      </c>
      <c r="EX879" s="9"/>
      <c r="EY879" s="10"/>
      <c r="EZ879" s="11"/>
      <c r="FA879" s="6">
        <f>SUMIF(FB$253:FB$283,$D879,FD$253:FD$283)</f>
        <v>0</v>
      </c>
      <c r="FB879" s="9"/>
      <c r="FC879" s="10"/>
      <c r="FD879" s="11"/>
      <c r="FE879" s="6">
        <f>SUMIF(FF$253:FF$283,$D879,FH$253:FH$283)</f>
        <v>0</v>
      </c>
      <c r="FF879" s="9"/>
      <c r="FG879" s="10"/>
      <c r="FH879" s="11"/>
      <c r="FI879" s="6">
        <f>SUMIF(FJ$253:FJ$283,$D879,FL$253:FL$283)</f>
        <v>0</v>
      </c>
      <c r="FJ879" s="9"/>
      <c r="FK879" s="10"/>
      <c r="FL879" s="11"/>
      <c r="FM879" s="6">
        <f>SUMIF(FN$253:FN$283,$D879,FP$253:FP$283)</f>
        <v>0</v>
      </c>
      <c r="FN879" s="9"/>
      <c r="FO879" s="10"/>
      <c r="FP879" s="11"/>
      <c r="FQ879" s="6">
        <f>SUMIF(FR$253:FR$283,$D879,FT$253:FT$283)</f>
        <v>0</v>
      </c>
      <c r="FR879" s="9"/>
      <c r="FS879" s="10"/>
      <c r="FT879" s="11"/>
      <c r="FU879" s="6">
        <f>SUMIF(FV$253:FV$283,$D879,FX$253:FX$283)</f>
        <v>0</v>
      </c>
      <c r="FV879" s="9"/>
      <c r="FW879" s="10"/>
      <c r="FX879" s="11"/>
      <c r="FY879" s="6">
        <f>SUMIF(FZ$253:FZ$283,$D879,GB$253:GB$283)</f>
        <v>0</v>
      </c>
      <c r="FZ879" s="9"/>
      <c r="GA879" s="10"/>
      <c r="GB879" s="11"/>
      <c r="GC879" s="6">
        <f>SUMIF(GD$253:GD$283,$D879,GF$253:GF$283)</f>
        <v>0</v>
      </c>
      <c r="GD879" s="9"/>
      <c r="GE879" s="10"/>
      <c r="GF879" s="11"/>
      <c r="GG879" s="6">
        <f>SUMIF(GH$253:GH$283,$D879,GJ$253:GJ$283)</f>
        <v>0</v>
      </c>
      <c r="GH879" s="9"/>
      <c r="GI879" s="10"/>
      <c r="GJ879" s="11"/>
      <c r="GK879" s="6">
        <f>SUMIF(GL$253:GL$283,$D879,GN$253:GN$283)</f>
        <v>0</v>
      </c>
      <c r="GL879" s="9"/>
      <c r="GM879" s="10"/>
      <c r="GN879" s="11"/>
      <c r="GO879" s="6">
        <f>SUMIF(GP$253:GP$283,$D879,GR$253:GR$283)</f>
        <v>0</v>
      </c>
      <c r="GP879" s="9"/>
      <c r="GQ879" s="10"/>
      <c r="GR879" s="11"/>
      <c r="GS879" s="6">
        <f>SUMIF(GT$253:GT$283,$D879,GV$253:GV$283)</f>
        <v>0</v>
      </c>
      <c r="GT879" s="9"/>
      <c r="GU879" s="10"/>
      <c r="GV879" s="20"/>
      <c r="GW879" s="19">
        <f t="shared" si="18"/>
        <v>0</v>
      </c>
      <c r="GX879" s="472"/>
      <c r="GY879" s="473"/>
    </row>
    <row r="880" spans="1:207" ht="30.75" customHeight="1">
      <c r="A880" s="210" t="s">
        <v>84</v>
      </c>
      <c r="B880" s="470"/>
      <c r="C880" s="449" t="s">
        <v>544</v>
      </c>
      <c r="D880" s="445" t="s">
        <v>493</v>
      </c>
      <c r="E880" s="206">
        <f>SUMIF(F$284:F$314,$D880,H$284:H$314)</f>
        <v>0</v>
      </c>
      <c r="F880" s="9"/>
      <c r="G880" s="10"/>
      <c r="H880" s="11"/>
      <c r="I880" s="6">
        <f>SUMIF(J$284:J$314,$D880,L$284:L$314)</f>
        <v>0</v>
      </c>
      <c r="J880" s="9"/>
      <c r="K880" s="10"/>
      <c r="L880" s="11"/>
      <c r="M880" s="6">
        <f>SUMIF(N$284:N$314,$D880,P$284:P$314)</f>
        <v>0</v>
      </c>
      <c r="N880" s="9"/>
      <c r="O880" s="10"/>
      <c r="P880" s="11"/>
      <c r="Q880" s="6">
        <f>SUMIF(R$284:R$314,$D880,T$284:T$314)</f>
        <v>0</v>
      </c>
      <c r="R880" s="9"/>
      <c r="S880" s="10"/>
      <c r="T880" s="11"/>
      <c r="U880" s="6">
        <f>SUMIF(V$284:V$314,$D880,X$284:X$314)</f>
        <v>0</v>
      </c>
      <c r="V880" s="9"/>
      <c r="W880" s="10"/>
      <c r="X880" s="11"/>
      <c r="Y880" s="6">
        <f>SUMIF(Z$284:Z$314,$D880,AB$284:AB$314)</f>
        <v>0</v>
      </c>
      <c r="Z880" s="9"/>
      <c r="AA880" s="10"/>
      <c r="AB880" s="11"/>
      <c r="AC880" s="6">
        <f>SUMIF(AD$284:AD$314,$D880,AF$284:AF$314)</f>
        <v>0</v>
      </c>
      <c r="AD880" s="9"/>
      <c r="AE880" s="10"/>
      <c r="AF880" s="11"/>
      <c r="AG880" s="6">
        <f>SUMIF(AH$284:AH$314,$D880,AJ$284:AJ$314)</f>
        <v>0</v>
      </c>
      <c r="AH880" s="9"/>
      <c r="AI880" s="10"/>
      <c r="AJ880" s="11"/>
      <c r="AK880" s="6">
        <f>SUMIF(AL$284:AL$314,$D880,AN$284:AN$314)</f>
        <v>0</v>
      </c>
      <c r="AL880" s="9"/>
      <c r="AM880" s="10"/>
      <c r="AN880" s="11"/>
      <c r="AO880" s="6">
        <f>SUMIF(AP$284:AP$314,$D880,AR$284:AR$314)</f>
        <v>0</v>
      </c>
      <c r="AP880" s="9"/>
      <c r="AQ880" s="10"/>
      <c r="AR880" s="11"/>
      <c r="AS880" s="6">
        <f>SUMIF(AT$284:AT$314,$D880,AV$284:AV$314)</f>
        <v>0</v>
      </c>
      <c r="AT880" s="9"/>
      <c r="AU880" s="10"/>
      <c r="AV880" s="11"/>
      <c r="AW880" s="6">
        <f>SUMIF(AX$284:AX$314,$D880,AZ$284:AZ$314)</f>
        <v>0</v>
      </c>
      <c r="AX880" s="9"/>
      <c r="AY880" s="10"/>
      <c r="AZ880" s="11"/>
      <c r="BA880" s="6">
        <f>SUMIF(BB$284:BB$314,$D880,BD$284:BD$314)</f>
        <v>0</v>
      </c>
      <c r="BB880" s="9"/>
      <c r="BC880" s="10"/>
      <c r="BD880" s="11"/>
      <c r="BE880" s="6">
        <f>SUMIF(BF$284:BF$314,$D880,BH$284:BH$314)</f>
        <v>0</v>
      </c>
      <c r="BF880" s="9"/>
      <c r="BG880" s="10"/>
      <c r="BH880" s="11"/>
      <c r="BI880" s="6">
        <f>SUMIF(BJ$284:BJ$314,$D880,BL$284:BL$314)</f>
        <v>0</v>
      </c>
      <c r="BJ880" s="9"/>
      <c r="BK880" s="10"/>
      <c r="BL880" s="11"/>
      <c r="BM880" s="6">
        <f>SUMIF(BN$284:BN$314,$D880,BP$284:BP$314)</f>
        <v>0</v>
      </c>
      <c r="BN880" s="9"/>
      <c r="BO880" s="10"/>
      <c r="BP880" s="11"/>
      <c r="BQ880" s="6">
        <f>SUMIF(BR$284:BR$314,$D880,BT$284:BT$314)</f>
        <v>0</v>
      </c>
      <c r="BR880" s="9"/>
      <c r="BS880" s="10"/>
      <c r="BT880" s="11"/>
      <c r="BU880" s="6">
        <f>SUMIF(BV$284:BV$314,$D880,BX$284:BX$314)</f>
        <v>0</v>
      </c>
      <c r="BV880" s="9"/>
      <c r="BW880" s="10"/>
      <c r="BX880" s="11"/>
      <c r="BY880" s="6">
        <f>SUMIF(BZ$284:BZ$314,$D880,CB$284:CB$314)</f>
        <v>0</v>
      </c>
      <c r="BZ880" s="9"/>
      <c r="CA880" s="10"/>
      <c r="CB880" s="11"/>
      <c r="CC880" s="6">
        <f>SUMIF(CD$284:CD$314,$D880,CF$284:CF$314)</f>
        <v>0</v>
      </c>
      <c r="CD880" s="9"/>
      <c r="CE880" s="10"/>
      <c r="CF880" s="11"/>
      <c r="CG880" s="6">
        <f>SUMIF(CH$284:CH$314,$D880,CJ$284:CJ$314)</f>
        <v>0</v>
      </c>
      <c r="CH880" s="9"/>
      <c r="CI880" s="10"/>
      <c r="CJ880" s="11"/>
      <c r="CK880" s="6">
        <f>SUMIF(CL$284:CL$314,$D880,CN$284:CN$314)</f>
        <v>0</v>
      </c>
      <c r="CL880" s="9"/>
      <c r="CM880" s="10"/>
      <c r="CN880" s="11"/>
      <c r="CO880" s="6">
        <f>SUMIF(CP$284:CP$314,$D880,CR$284:CR$314)</f>
        <v>0</v>
      </c>
      <c r="CP880" s="9"/>
      <c r="CQ880" s="10"/>
      <c r="CR880" s="11"/>
      <c r="CS880" s="6">
        <f>SUMIF(CT$284:CT$314,$D880,CV$284:CV$314)</f>
        <v>0</v>
      </c>
      <c r="CT880" s="9"/>
      <c r="CU880" s="10"/>
      <c r="CV880" s="11"/>
      <c r="CW880" s="6">
        <f>SUMIF(CX$284:CX$314,$D880,CZ$284:CZ$314)</f>
        <v>0</v>
      </c>
      <c r="CX880" s="9"/>
      <c r="CY880" s="10"/>
      <c r="CZ880" s="11"/>
      <c r="DA880" s="6">
        <f>SUMIF(DB$284:DB$314,$D880,DD$284:DD$314)</f>
        <v>0</v>
      </c>
      <c r="DB880" s="9"/>
      <c r="DC880" s="10"/>
      <c r="DD880" s="11"/>
      <c r="DE880" s="6">
        <f>SUMIF(DF$284:DF$314,$D880,DH$284:DH$314)</f>
        <v>0</v>
      </c>
      <c r="DF880" s="9"/>
      <c r="DG880" s="10"/>
      <c r="DH880" s="11"/>
      <c r="DI880" s="6">
        <f>SUMIF(DJ$284:DJ$314,$D880,DL$284:DL$314)</f>
        <v>0</v>
      </c>
      <c r="DJ880" s="9"/>
      <c r="DK880" s="10"/>
      <c r="DL880" s="11"/>
      <c r="DM880" s="6">
        <f>SUMIF(DN$284:DN$314,$D880,DP$284:DP$314)</f>
        <v>0</v>
      </c>
      <c r="DN880" s="9"/>
      <c r="DO880" s="10"/>
      <c r="DP880" s="11"/>
      <c r="DQ880" s="6">
        <f>SUMIF(DR$284:DR$314,$D880,DT$284:DT$314)</f>
        <v>0</v>
      </c>
      <c r="DR880" s="9"/>
      <c r="DS880" s="10"/>
      <c r="DT880" s="11"/>
      <c r="DU880" s="6">
        <f>SUMIF(DV$284:DV$314,$D880,DX$284:DX$314)</f>
        <v>0</v>
      </c>
      <c r="DV880" s="9"/>
      <c r="DW880" s="10"/>
      <c r="DX880" s="11"/>
      <c r="DY880" s="6">
        <f>SUMIF(DZ$284:DZ$314,$D880,EB$284:EB$314)</f>
        <v>0</v>
      </c>
      <c r="DZ880" s="9"/>
      <c r="EA880" s="10"/>
      <c r="EB880" s="11"/>
      <c r="EC880" s="6">
        <f>SUMIF(ED$284:ED$314,$D880,EF$284:EF$314)</f>
        <v>0</v>
      </c>
      <c r="ED880" s="9"/>
      <c r="EE880" s="10"/>
      <c r="EF880" s="11"/>
      <c r="EG880" s="6">
        <f>SUMIF(EH$284:EH$314,$D880,EJ$284:EJ$314)</f>
        <v>0</v>
      </c>
      <c r="EH880" s="9"/>
      <c r="EI880" s="10"/>
      <c r="EJ880" s="11"/>
      <c r="EK880" s="6">
        <f>SUMIF(EL$284:EL$314,$D880,EN$284:EN$314)</f>
        <v>0</v>
      </c>
      <c r="EL880" s="9"/>
      <c r="EM880" s="10"/>
      <c r="EN880" s="11"/>
      <c r="EO880" s="6">
        <f>SUMIF(EP$284:EP$314,$D880,ER$284:ER$314)</f>
        <v>0</v>
      </c>
      <c r="EP880" s="9"/>
      <c r="EQ880" s="10"/>
      <c r="ER880" s="11"/>
      <c r="ES880" s="6">
        <f>SUMIF(ET$284:ET$314,$D880,EV$284:EV$314)</f>
        <v>0</v>
      </c>
      <c r="ET880" s="9"/>
      <c r="EU880" s="10"/>
      <c r="EV880" s="11"/>
      <c r="EW880" s="6">
        <f>SUMIF(EX$284:EX$314,$D880,EZ$284:EZ$314)</f>
        <v>0</v>
      </c>
      <c r="EX880" s="9"/>
      <c r="EY880" s="10"/>
      <c r="EZ880" s="11"/>
      <c r="FA880" s="6">
        <f>SUMIF(FB$284:FB$314,$D880,FD$284:FD$314)</f>
        <v>0</v>
      </c>
      <c r="FB880" s="9"/>
      <c r="FC880" s="10"/>
      <c r="FD880" s="11"/>
      <c r="FE880" s="6">
        <f>SUMIF(FF$284:FF$314,$D880,FH$284:FH$314)</f>
        <v>0</v>
      </c>
      <c r="FF880" s="9"/>
      <c r="FG880" s="10"/>
      <c r="FH880" s="11"/>
      <c r="FI880" s="6">
        <f>SUMIF(FJ$284:FJ$314,$D880,FL$284:FL$314)</f>
        <v>0</v>
      </c>
      <c r="FJ880" s="9"/>
      <c r="FK880" s="10"/>
      <c r="FL880" s="11"/>
      <c r="FM880" s="6">
        <f>SUMIF(FN$284:FN$314,$D880,FP$284:FP$314)</f>
        <v>0</v>
      </c>
      <c r="FN880" s="9"/>
      <c r="FO880" s="10"/>
      <c r="FP880" s="11"/>
      <c r="FQ880" s="6">
        <f>SUMIF(FR$284:FR$314,$D880,FT$284:FT$314)</f>
        <v>0</v>
      </c>
      <c r="FR880" s="9"/>
      <c r="FS880" s="10"/>
      <c r="FT880" s="11"/>
      <c r="FU880" s="6">
        <f>SUMIF(FV$284:FV$314,$D880,FX$284:FX$314)</f>
        <v>0</v>
      </c>
      <c r="FV880" s="9"/>
      <c r="FW880" s="10"/>
      <c r="FX880" s="11"/>
      <c r="FY880" s="6">
        <f>SUMIF(FZ$284:FZ$314,$D880,GB$284:GB$314)</f>
        <v>0</v>
      </c>
      <c r="FZ880" s="9"/>
      <c r="GA880" s="10"/>
      <c r="GB880" s="11"/>
      <c r="GC880" s="6">
        <f>SUMIF(GD$284:GD$314,$D880,GF$284:GF$314)</f>
        <v>0</v>
      </c>
      <c r="GD880" s="9"/>
      <c r="GE880" s="10"/>
      <c r="GF880" s="11"/>
      <c r="GG880" s="6">
        <f>SUMIF(GH$284:GH$314,$D880,GJ$284:GJ$314)</f>
        <v>0</v>
      </c>
      <c r="GH880" s="9"/>
      <c r="GI880" s="10"/>
      <c r="GJ880" s="11"/>
      <c r="GK880" s="6">
        <f>SUMIF(GL$284:GL$314,$D880,GN$284:GN$314)</f>
        <v>0</v>
      </c>
      <c r="GL880" s="9"/>
      <c r="GM880" s="10"/>
      <c r="GN880" s="11"/>
      <c r="GO880" s="6">
        <f>SUMIF(GP$284:GP$314,$D880,GR$284:GR$314)</f>
        <v>0</v>
      </c>
      <c r="GP880" s="9"/>
      <c r="GQ880" s="10"/>
      <c r="GR880" s="11"/>
      <c r="GS880" s="6">
        <f>SUMIF(GT$284:GT$314,$D880,GV$284:GV$314)</f>
        <v>0</v>
      </c>
      <c r="GT880" s="9"/>
      <c r="GU880" s="10"/>
      <c r="GV880" s="20"/>
      <c r="GW880" s="19">
        <f t="shared" si="18"/>
        <v>0</v>
      </c>
      <c r="GX880" s="472"/>
      <c r="GY880" s="473"/>
    </row>
    <row r="881" spans="1:207" ht="30.75" customHeight="1">
      <c r="A881" s="210" t="s">
        <v>85</v>
      </c>
      <c r="B881" s="470"/>
      <c r="C881" s="449" t="s">
        <v>544</v>
      </c>
      <c r="D881" s="445" t="s">
        <v>493</v>
      </c>
      <c r="E881" s="206">
        <f>SUMIF(F$315:F$345,$D881,H$315:H$345)</f>
        <v>0</v>
      </c>
      <c r="F881" s="9"/>
      <c r="G881" s="10"/>
      <c r="H881" s="11"/>
      <c r="I881" s="6">
        <f>SUMIF(J$315:J$345,$D881,L$315:L$345)</f>
        <v>0</v>
      </c>
      <c r="J881" s="9"/>
      <c r="K881" s="10"/>
      <c r="L881" s="11"/>
      <c r="M881" s="6">
        <f>SUMIF(N$315:N$345,$D881,P$315:P$345)</f>
        <v>0</v>
      </c>
      <c r="N881" s="9"/>
      <c r="O881" s="10"/>
      <c r="P881" s="11"/>
      <c r="Q881" s="6">
        <f>SUMIF(R$315:R$345,$D881,T$315:T$345)</f>
        <v>0</v>
      </c>
      <c r="R881" s="9"/>
      <c r="S881" s="10"/>
      <c r="T881" s="11"/>
      <c r="U881" s="6">
        <f>SUMIF(V$315:V$345,$D881,X$315:X$345)</f>
        <v>0</v>
      </c>
      <c r="V881" s="9"/>
      <c r="W881" s="10"/>
      <c r="X881" s="11"/>
      <c r="Y881" s="6">
        <f>SUMIF(Z$315:Z$345,$D881,AB$315:AB$345)</f>
        <v>0</v>
      </c>
      <c r="Z881" s="9"/>
      <c r="AA881" s="10"/>
      <c r="AB881" s="11"/>
      <c r="AC881" s="6">
        <f>SUMIF(AD$315:AD$345,$D881,AF$315:AF$345)</f>
        <v>0</v>
      </c>
      <c r="AD881" s="9"/>
      <c r="AE881" s="10"/>
      <c r="AF881" s="11"/>
      <c r="AG881" s="6">
        <f>SUMIF(AH$315:AH$345,$D881,AJ$315:AJ$345)</f>
        <v>0</v>
      </c>
      <c r="AH881" s="9"/>
      <c r="AI881" s="10"/>
      <c r="AJ881" s="11"/>
      <c r="AK881" s="6">
        <f>SUMIF(AL$315:AL$345,$D881,AN$315:AN$345)</f>
        <v>0</v>
      </c>
      <c r="AL881" s="9"/>
      <c r="AM881" s="10"/>
      <c r="AN881" s="11"/>
      <c r="AO881" s="6">
        <f>SUMIF(AP$315:AP$345,$D881,AR$315:AR$345)</f>
        <v>0</v>
      </c>
      <c r="AP881" s="9"/>
      <c r="AQ881" s="10"/>
      <c r="AR881" s="11"/>
      <c r="AS881" s="6">
        <f>SUMIF(AT$315:AT$345,$D881,AV$315:AV$345)</f>
        <v>0</v>
      </c>
      <c r="AT881" s="9"/>
      <c r="AU881" s="10"/>
      <c r="AV881" s="11"/>
      <c r="AW881" s="6">
        <f>SUMIF(AX$315:AX$345,$D881,AZ$315:AZ$345)</f>
        <v>0</v>
      </c>
      <c r="AX881" s="9"/>
      <c r="AY881" s="10"/>
      <c r="AZ881" s="11"/>
      <c r="BA881" s="6">
        <f>SUMIF(BB$315:BB$345,$D881,BD$315:BD$345)</f>
        <v>0</v>
      </c>
      <c r="BB881" s="9"/>
      <c r="BC881" s="10"/>
      <c r="BD881" s="11"/>
      <c r="BE881" s="6">
        <f>SUMIF(BF$315:BF$345,$D881,BH$315:BH$345)</f>
        <v>0</v>
      </c>
      <c r="BF881" s="9"/>
      <c r="BG881" s="10"/>
      <c r="BH881" s="11"/>
      <c r="BI881" s="6">
        <f>SUMIF(BJ$315:BJ$345,$D881,BL$315:BL$345)</f>
        <v>0</v>
      </c>
      <c r="BJ881" s="9"/>
      <c r="BK881" s="10"/>
      <c r="BL881" s="11"/>
      <c r="BM881" s="6">
        <f>SUMIF(BN$315:BN$345,$D881,BP$315:BP$345)</f>
        <v>0</v>
      </c>
      <c r="BN881" s="9"/>
      <c r="BO881" s="10"/>
      <c r="BP881" s="11"/>
      <c r="BQ881" s="6">
        <f>SUMIF(BR$315:BR$345,$D881,BT$315:BT$345)</f>
        <v>0</v>
      </c>
      <c r="BR881" s="9"/>
      <c r="BS881" s="10"/>
      <c r="BT881" s="11"/>
      <c r="BU881" s="6">
        <f>SUMIF(BV$315:BV$345,$D881,BX$315:BX$345)</f>
        <v>0</v>
      </c>
      <c r="BV881" s="9"/>
      <c r="BW881" s="10"/>
      <c r="BX881" s="11"/>
      <c r="BY881" s="6">
        <f>SUMIF(BZ$315:BZ$345,$D881,CB$315:CB$345)</f>
        <v>0</v>
      </c>
      <c r="BZ881" s="9"/>
      <c r="CA881" s="10"/>
      <c r="CB881" s="11"/>
      <c r="CC881" s="6">
        <f>SUMIF(CD$315:CD$345,$D881,CF$315:CF$345)</f>
        <v>0</v>
      </c>
      <c r="CD881" s="9"/>
      <c r="CE881" s="10"/>
      <c r="CF881" s="11"/>
      <c r="CG881" s="6">
        <f>SUMIF(CH$315:CH$345,$D881,CJ$315:CJ$345)</f>
        <v>0</v>
      </c>
      <c r="CH881" s="9"/>
      <c r="CI881" s="10"/>
      <c r="CJ881" s="11"/>
      <c r="CK881" s="6">
        <f>SUMIF(CL$315:CL$345,$D881,CN$315:CN$345)</f>
        <v>0</v>
      </c>
      <c r="CL881" s="9"/>
      <c r="CM881" s="10"/>
      <c r="CN881" s="11"/>
      <c r="CO881" s="6">
        <f>SUMIF(CP$315:CP$345,$D881,CR$315:CR$345)</f>
        <v>0</v>
      </c>
      <c r="CP881" s="9"/>
      <c r="CQ881" s="10"/>
      <c r="CR881" s="11"/>
      <c r="CS881" s="6">
        <f>SUMIF(CT$315:CT$345,$D881,CV$315:CV$345)</f>
        <v>0</v>
      </c>
      <c r="CT881" s="9"/>
      <c r="CU881" s="10"/>
      <c r="CV881" s="11"/>
      <c r="CW881" s="6">
        <f>SUMIF(CX$315:CX$345,$D881,CZ$315:CZ$345)</f>
        <v>0</v>
      </c>
      <c r="CX881" s="9"/>
      <c r="CY881" s="10"/>
      <c r="CZ881" s="11"/>
      <c r="DA881" s="6">
        <f>SUMIF(DB$315:DB$345,$D881,DD$315:DD$345)</f>
        <v>0</v>
      </c>
      <c r="DB881" s="9"/>
      <c r="DC881" s="10"/>
      <c r="DD881" s="11"/>
      <c r="DE881" s="6">
        <f>SUMIF(DF$315:DF$345,$D881,DH$315:DH$345)</f>
        <v>0</v>
      </c>
      <c r="DF881" s="9"/>
      <c r="DG881" s="10"/>
      <c r="DH881" s="11"/>
      <c r="DI881" s="6">
        <f>SUMIF(DJ$315:DJ$345,$D881,DL$315:DL$345)</f>
        <v>0</v>
      </c>
      <c r="DJ881" s="9"/>
      <c r="DK881" s="10"/>
      <c r="DL881" s="11"/>
      <c r="DM881" s="6">
        <f>SUMIF(DN$315:DN$345,$D881,DP$315:DP$345)</f>
        <v>0</v>
      </c>
      <c r="DN881" s="9"/>
      <c r="DO881" s="10"/>
      <c r="DP881" s="11"/>
      <c r="DQ881" s="6">
        <f>SUMIF(DR$315:DR$345,$D881,DT$315:DT$345)</f>
        <v>0</v>
      </c>
      <c r="DR881" s="9"/>
      <c r="DS881" s="10"/>
      <c r="DT881" s="11"/>
      <c r="DU881" s="6">
        <f>SUMIF(DV$315:DV$345,$D881,DX$315:DX$345)</f>
        <v>0</v>
      </c>
      <c r="DV881" s="9"/>
      <c r="DW881" s="10"/>
      <c r="DX881" s="11"/>
      <c r="DY881" s="6">
        <f>SUMIF(DZ$315:DZ$345,$D881,EB$315:EB$345)</f>
        <v>0</v>
      </c>
      <c r="DZ881" s="9"/>
      <c r="EA881" s="10"/>
      <c r="EB881" s="11"/>
      <c r="EC881" s="6">
        <f>SUMIF(ED$315:ED$345,$D881,EF$315:EF$345)</f>
        <v>0</v>
      </c>
      <c r="ED881" s="9"/>
      <c r="EE881" s="10"/>
      <c r="EF881" s="11"/>
      <c r="EG881" s="6">
        <f>SUMIF(EH$315:EH$345,$D881,EJ$315:EJ$345)</f>
        <v>0</v>
      </c>
      <c r="EH881" s="9"/>
      <c r="EI881" s="10"/>
      <c r="EJ881" s="11"/>
      <c r="EK881" s="6">
        <f>SUMIF(EL$315:EL$345,$D881,EN$315:EN$345)</f>
        <v>0</v>
      </c>
      <c r="EL881" s="9"/>
      <c r="EM881" s="10"/>
      <c r="EN881" s="11"/>
      <c r="EO881" s="6">
        <f>SUMIF(EP$315:EP$345,$D881,ER$315:ER$345)</f>
        <v>0</v>
      </c>
      <c r="EP881" s="9"/>
      <c r="EQ881" s="10"/>
      <c r="ER881" s="11"/>
      <c r="ES881" s="6">
        <f>SUMIF(ET$315:ET$345,$D881,EV$315:EV$345)</f>
        <v>0</v>
      </c>
      <c r="ET881" s="9"/>
      <c r="EU881" s="10"/>
      <c r="EV881" s="11"/>
      <c r="EW881" s="6">
        <f>SUMIF(EX$315:EX$345,$D881,EZ$315:EZ$345)</f>
        <v>0</v>
      </c>
      <c r="EX881" s="9"/>
      <c r="EY881" s="10"/>
      <c r="EZ881" s="11"/>
      <c r="FA881" s="6">
        <f>SUMIF(FB$315:FB$345,$D881,FD$315:FD$345)</f>
        <v>0</v>
      </c>
      <c r="FB881" s="9"/>
      <c r="FC881" s="10"/>
      <c r="FD881" s="11"/>
      <c r="FE881" s="6">
        <f>SUMIF(FF$315:FF$345,$D881,FH$315:FH$345)</f>
        <v>0</v>
      </c>
      <c r="FF881" s="9"/>
      <c r="FG881" s="10"/>
      <c r="FH881" s="11"/>
      <c r="FI881" s="6">
        <f>SUMIF(FJ$315:FJ$345,$D881,FL$315:FL$345)</f>
        <v>0</v>
      </c>
      <c r="FJ881" s="9"/>
      <c r="FK881" s="10"/>
      <c r="FL881" s="11"/>
      <c r="FM881" s="6">
        <f>SUMIF(FN$315:FN$345,$D881,FP$315:FP$345)</f>
        <v>0</v>
      </c>
      <c r="FN881" s="9"/>
      <c r="FO881" s="10"/>
      <c r="FP881" s="11"/>
      <c r="FQ881" s="6">
        <f>SUMIF(FR$315:FR$345,$D881,FT$315:FT$345)</f>
        <v>0</v>
      </c>
      <c r="FR881" s="9"/>
      <c r="FS881" s="10"/>
      <c r="FT881" s="11"/>
      <c r="FU881" s="6">
        <f>SUMIF(FV$315:FV$345,$D881,FX$315:FX$345)</f>
        <v>0</v>
      </c>
      <c r="FV881" s="9"/>
      <c r="FW881" s="10"/>
      <c r="FX881" s="11"/>
      <c r="FY881" s="6">
        <f>SUMIF(FZ$315:FZ$345,$D881,GB$315:GB$345)</f>
        <v>0</v>
      </c>
      <c r="FZ881" s="9"/>
      <c r="GA881" s="10"/>
      <c r="GB881" s="11"/>
      <c r="GC881" s="6">
        <f>SUMIF(GD$315:GD$345,$D881,GF$315:GF$345)</f>
        <v>0</v>
      </c>
      <c r="GD881" s="9"/>
      <c r="GE881" s="10"/>
      <c r="GF881" s="11"/>
      <c r="GG881" s="6">
        <f>SUMIF(GH$315:GH$345,$D881,GJ$315:GJ$345)</f>
        <v>0</v>
      </c>
      <c r="GH881" s="9"/>
      <c r="GI881" s="10"/>
      <c r="GJ881" s="11"/>
      <c r="GK881" s="6">
        <f>SUMIF(GL$315:GL$345,$D881,GN$315:GN$345)</f>
        <v>0</v>
      </c>
      <c r="GL881" s="9"/>
      <c r="GM881" s="10"/>
      <c r="GN881" s="11"/>
      <c r="GO881" s="6">
        <f>SUMIF(GP$315:GP$345,$D881,GR$315:GR$345)</f>
        <v>0</v>
      </c>
      <c r="GP881" s="9"/>
      <c r="GQ881" s="10"/>
      <c r="GR881" s="11"/>
      <c r="GS881" s="6">
        <f>SUMIF(GT$315:GT$345,$D881,GV$315:GV$345)</f>
        <v>0</v>
      </c>
      <c r="GT881" s="9"/>
      <c r="GU881" s="10"/>
      <c r="GV881" s="20"/>
      <c r="GW881" s="19">
        <f t="shared" si="18"/>
        <v>0</v>
      </c>
      <c r="GX881" s="472"/>
      <c r="GY881" s="473"/>
    </row>
    <row r="882" spans="1:207" ht="30.75" customHeight="1" thickBot="1">
      <c r="A882" s="212" t="s">
        <v>86</v>
      </c>
      <c r="B882" s="471"/>
      <c r="C882" s="449" t="s">
        <v>544</v>
      </c>
      <c r="D882" s="445" t="s">
        <v>493</v>
      </c>
      <c r="E882" s="206">
        <f>SUMIF(F$346:F$376,$D882,H$346:H$376)</f>
        <v>0</v>
      </c>
      <c r="F882" s="9"/>
      <c r="G882" s="10"/>
      <c r="H882" s="11"/>
      <c r="I882" s="6">
        <f>SUMIF(J$346:J$376,$D882,L$346:L$376)</f>
        <v>0</v>
      </c>
      <c r="J882" s="9"/>
      <c r="K882" s="10"/>
      <c r="L882" s="11"/>
      <c r="M882" s="6">
        <f>SUMIF(N$346:N$376,$D882,P$346:P$376)</f>
        <v>0</v>
      </c>
      <c r="N882" s="9"/>
      <c r="O882" s="10"/>
      <c r="P882" s="11"/>
      <c r="Q882" s="6">
        <f>SUMIF(R$346:R$376,$D882,T$346:T$376)</f>
        <v>0</v>
      </c>
      <c r="R882" s="9"/>
      <c r="S882" s="10"/>
      <c r="T882" s="11"/>
      <c r="U882" s="6">
        <f>SUMIF(V$346:V$376,$D882,X$346:X$376)</f>
        <v>0</v>
      </c>
      <c r="V882" s="9"/>
      <c r="W882" s="10"/>
      <c r="X882" s="11"/>
      <c r="Y882" s="6">
        <f>SUMIF(Z$346:Z$376,$D882,AB$346:AB$376)</f>
        <v>0</v>
      </c>
      <c r="Z882" s="9"/>
      <c r="AA882" s="10"/>
      <c r="AB882" s="11"/>
      <c r="AC882" s="6">
        <f>SUMIF(AD$346:AD$376,$D882,AF$346:AF$376)</f>
        <v>0</v>
      </c>
      <c r="AD882" s="9"/>
      <c r="AE882" s="10"/>
      <c r="AF882" s="11"/>
      <c r="AG882" s="6">
        <f>SUMIF(AH$346:AH$376,$D882,AJ$346:AJ$376)</f>
        <v>0</v>
      </c>
      <c r="AH882" s="9"/>
      <c r="AI882" s="10"/>
      <c r="AJ882" s="11"/>
      <c r="AK882" s="6">
        <f>SUMIF(AL$346:AL$376,$D882,AN$346:AN$376)</f>
        <v>0</v>
      </c>
      <c r="AL882" s="9"/>
      <c r="AM882" s="10"/>
      <c r="AN882" s="11"/>
      <c r="AO882" s="6">
        <f>SUMIF(AP$346:AP$376,$D882,AR$346:AR$376)</f>
        <v>0</v>
      </c>
      <c r="AP882" s="9"/>
      <c r="AQ882" s="10"/>
      <c r="AR882" s="11"/>
      <c r="AS882" s="6">
        <f>SUMIF(AT$346:AT$376,$D882,AV$346:AV$376)</f>
        <v>0</v>
      </c>
      <c r="AT882" s="9"/>
      <c r="AU882" s="10"/>
      <c r="AV882" s="11"/>
      <c r="AW882" s="6">
        <f>SUMIF(AX$346:AX$376,$D882,AZ$346:AZ$376)</f>
        <v>0</v>
      </c>
      <c r="AX882" s="9"/>
      <c r="AY882" s="10"/>
      <c r="AZ882" s="11"/>
      <c r="BA882" s="6">
        <f>SUMIF(BB$346:BB$376,$D882,BD$346:BD$376)</f>
        <v>0</v>
      </c>
      <c r="BB882" s="9"/>
      <c r="BC882" s="10"/>
      <c r="BD882" s="11"/>
      <c r="BE882" s="6">
        <f>SUMIF(BF$346:BF$376,$D882,BH$346:BH$376)</f>
        <v>0</v>
      </c>
      <c r="BF882" s="9"/>
      <c r="BG882" s="10"/>
      <c r="BH882" s="11"/>
      <c r="BI882" s="6">
        <f>SUMIF(BJ$346:BJ$376,$D882,BL$346:BL$376)</f>
        <v>0</v>
      </c>
      <c r="BJ882" s="9"/>
      <c r="BK882" s="10"/>
      <c r="BL882" s="11"/>
      <c r="BM882" s="6">
        <f>SUMIF(BN$346:BN$376,$D882,BP$346:BP$376)</f>
        <v>0</v>
      </c>
      <c r="BN882" s="9"/>
      <c r="BO882" s="10"/>
      <c r="BP882" s="11"/>
      <c r="BQ882" s="6">
        <f>SUMIF(BR$346:BR$376,$D882,BT$346:BT$376)</f>
        <v>0</v>
      </c>
      <c r="BR882" s="9"/>
      <c r="BS882" s="10"/>
      <c r="BT882" s="11"/>
      <c r="BU882" s="6">
        <f>SUMIF(BV$346:BV$376,$D882,BX$346:BX$376)</f>
        <v>0</v>
      </c>
      <c r="BV882" s="9"/>
      <c r="BW882" s="10"/>
      <c r="BX882" s="11"/>
      <c r="BY882" s="6">
        <f>SUMIF(BZ$346:BZ$376,$D882,CB$346:CB$376)</f>
        <v>0</v>
      </c>
      <c r="BZ882" s="9"/>
      <c r="CA882" s="10"/>
      <c r="CB882" s="11"/>
      <c r="CC882" s="6">
        <f>SUMIF(CD$346:CD$376,$D882,CF$346:CF$376)</f>
        <v>0</v>
      </c>
      <c r="CD882" s="9"/>
      <c r="CE882" s="10"/>
      <c r="CF882" s="11"/>
      <c r="CG882" s="6">
        <f>SUMIF(CH$346:CH$376,$D882,CJ$346:CJ$376)</f>
        <v>0</v>
      </c>
      <c r="CH882" s="9"/>
      <c r="CI882" s="10"/>
      <c r="CJ882" s="11"/>
      <c r="CK882" s="6">
        <f>SUMIF(CL$346:CL$376,$D882,CN$346:CN$376)</f>
        <v>0</v>
      </c>
      <c r="CL882" s="9"/>
      <c r="CM882" s="10"/>
      <c r="CN882" s="11"/>
      <c r="CO882" s="6">
        <f>SUMIF(CP$346:CP$376,$D882,CR$346:CR$376)</f>
        <v>0</v>
      </c>
      <c r="CP882" s="9"/>
      <c r="CQ882" s="10"/>
      <c r="CR882" s="11"/>
      <c r="CS882" s="6">
        <f>SUMIF(CT$346:CT$376,$D882,CV$346:CV$376)</f>
        <v>0</v>
      </c>
      <c r="CT882" s="9"/>
      <c r="CU882" s="10"/>
      <c r="CV882" s="11"/>
      <c r="CW882" s="6">
        <f>SUMIF(CX$346:CX$376,$D882,CZ$346:CZ$376)</f>
        <v>0</v>
      </c>
      <c r="CX882" s="9"/>
      <c r="CY882" s="10"/>
      <c r="CZ882" s="11"/>
      <c r="DA882" s="6">
        <f>SUMIF(DB$346:DB$376,$D882,DD$346:DD$376)</f>
        <v>0</v>
      </c>
      <c r="DB882" s="9"/>
      <c r="DC882" s="10"/>
      <c r="DD882" s="11"/>
      <c r="DE882" s="6">
        <f>SUMIF(DF$346:DF$376,$D882,DH$346:DH$376)</f>
        <v>0</v>
      </c>
      <c r="DF882" s="9"/>
      <c r="DG882" s="10"/>
      <c r="DH882" s="11"/>
      <c r="DI882" s="6">
        <f>SUMIF(DJ$346:DJ$376,$D882,DL$346:DL$376)</f>
        <v>0</v>
      </c>
      <c r="DJ882" s="9"/>
      <c r="DK882" s="10"/>
      <c r="DL882" s="11"/>
      <c r="DM882" s="6">
        <f>SUMIF(DN$346:DN$376,$D882,DP$346:DP$376)</f>
        <v>0</v>
      </c>
      <c r="DN882" s="9"/>
      <c r="DO882" s="10"/>
      <c r="DP882" s="11"/>
      <c r="DQ882" s="6">
        <f>SUMIF(DR$346:DR$376,$D882,DT$346:DT$376)</f>
        <v>0</v>
      </c>
      <c r="DR882" s="9"/>
      <c r="DS882" s="10"/>
      <c r="DT882" s="11"/>
      <c r="DU882" s="6">
        <f>SUMIF(DV$346:DV$376,$D882,DX$346:DX$376)</f>
        <v>0</v>
      </c>
      <c r="DV882" s="9"/>
      <c r="DW882" s="10"/>
      <c r="DX882" s="11"/>
      <c r="DY882" s="6">
        <f>SUMIF(DZ$346:DZ$376,$D882,EB$346:EB$376)</f>
        <v>0</v>
      </c>
      <c r="DZ882" s="9"/>
      <c r="EA882" s="10"/>
      <c r="EB882" s="11"/>
      <c r="EC882" s="6">
        <f>SUMIF(ED$346:ED$376,$D882,EF$346:EF$376)</f>
        <v>0</v>
      </c>
      <c r="ED882" s="9"/>
      <c r="EE882" s="10"/>
      <c r="EF882" s="11"/>
      <c r="EG882" s="6">
        <f>SUMIF(EH$346:EH$376,$D882,EJ$346:EJ$376)</f>
        <v>0</v>
      </c>
      <c r="EH882" s="9"/>
      <c r="EI882" s="10"/>
      <c r="EJ882" s="11"/>
      <c r="EK882" s="6">
        <f>SUMIF(EL$346:EL$376,$D882,EN$346:EN$376)</f>
        <v>0</v>
      </c>
      <c r="EL882" s="9"/>
      <c r="EM882" s="10"/>
      <c r="EN882" s="11"/>
      <c r="EO882" s="6">
        <f>SUMIF(EP$346:EP$376,$D882,ER$346:ER$376)</f>
        <v>0</v>
      </c>
      <c r="EP882" s="9"/>
      <c r="EQ882" s="10"/>
      <c r="ER882" s="11"/>
      <c r="ES882" s="6">
        <f>SUMIF(ET$346:ET$376,$D882,EV$346:EV$376)</f>
        <v>0</v>
      </c>
      <c r="ET882" s="9"/>
      <c r="EU882" s="10"/>
      <c r="EV882" s="11"/>
      <c r="EW882" s="6">
        <f>SUMIF(EX$346:EX$376,$D882,EZ$346:EZ$376)</f>
        <v>0</v>
      </c>
      <c r="EX882" s="9"/>
      <c r="EY882" s="10"/>
      <c r="EZ882" s="11"/>
      <c r="FA882" s="6">
        <f>SUMIF(FB$346:FB$376,$D882,FD$346:FD$376)</f>
        <v>0</v>
      </c>
      <c r="FB882" s="9"/>
      <c r="FC882" s="10"/>
      <c r="FD882" s="11"/>
      <c r="FE882" s="6">
        <f>SUMIF(FF$346:FF$376,$D882,FH$346:FH$376)</f>
        <v>0</v>
      </c>
      <c r="FF882" s="9"/>
      <c r="FG882" s="10"/>
      <c r="FH882" s="11"/>
      <c r="FI882" s="6">
        <f>SUMIF(FJ$346:FJ$376,$D882,FL$346:FL$376)</f>
        <v>0</v>
      </c>
      <c r="FJ882" s="9"/>
      <c r="FK882" s="10"/>
      <c r="FL882" s="11"/>
      <c r="FM882" s="6">
        <f>SUMIF(FN$346:FN$376,$D882,FP$346:FP$376)</f>
        <v>0</v>
      </c>
      <c r="FN882" s="9"/>
      <c r="FO882" s="10"/>
      <c r="FP882" s="11"/>
      <c r="FQ882" s="6">
        <f>SUMIF(FR$346:FR$376,$D882,FT$346:FT$376)</f>
        <v>0</v>
      </c>
      <c r="FR882" s="9"/>
      <c r="FS882" s="10"/>
      <c r="FT882" s="11"/>
      <c r="FU882" s="6">
        <f>SUMIF(FV$346:FV$376,$D882,FX$346:FX$376)</f>
        <v>0</v>
      </c>
      <c r="FV882" s="9"/>
      <c r="FW882" s="10"/>
      <c r="FX882" s="11"/>
      <c r="FY882" s="6">
        <f>SUMIF(FZ$346:FZ$376,$D882,GB$346:GB$376)</f>
        <v>0</v>
      </c>
      <c r="FZ882" s="9"/>
      <c r="GA882" s="10"/>
      <c r="GB882" s="11"/>
      <c r="GC882" s="6">
        <f>SUMIF(GD$346:GD$376,$D882,GF$346:GF$376)</f>
        <v>0</v>
      </c>
      <c r="GD882" s="9"/>
      <c r="GE882" s="10"/>
      <c r="GF882" s="11"/>
      <c r="GG882" s="6">
        <f>SUMIF(GH$346:GH$376,$D882,GJ$346:GJ$376)</f>
        <v>0</v>
      </c>
      <c r="GH882" s="9"/>
      <c r="GI882" s="10"/>
      <c r="GJ882" s="11"/>
      <c r="GK882" s="6">
        <f>SUMIF(GL$346:GL$376,$D882,GN$346:GN$376)</f>
        <v>0</v>
      </c>
      <c r="GL882" s="9"/>
      <c r="GM882" s="10"/>
      <c r="GN882" s="11"/>
      <c r="GO882" s="6">
        <f>SUMIF(GP$346:GP$376,$D882,GR$346:GR$376)</f>
        <v>0</v>
      </c>
      <c r="GP882" s="9"/>
      <c r="GQ882" s="10"/>
      <c r="GR882" s="11"/>
      <c r="GS882" s="6">
        <f>SUMIF(GT$346:GT$376,$D882,GV$346:GV$376)</f>
        <v>0</v>
      </c>
      <c r="GT882" s="9"/>
      <c r="GU882" s="10"/>
      <c r="GV882" s="20"/>
      <c r="GW882" s="19">
        <f t="shared" si="18"/>
        <v>0</v>
      </c>
      <c r="GX882" s="472"/>
      <c r="GY882" s="473"/>
    </row>
    <row r="883" spans="1:207" ht="30.75" customHeight="1">
      <c r="A883" s="208" t="s">
        <v>75</v>
      </c>
      <c r="B883" s="529">
        <v>39</v>
      </c>
      <c r="C883" s="177" t="s">
        <v>395</v>
      </c>
      <c r="D883" s="194" t="s">
        <v>396</v>
      </c>
      <c r="E883" s="206">
        <f>SUMIF(F$5:F$35,$D883,H$5:H$35)</f>
        <v>0</v>
      </c>
      <c r="F883" s="9"/>
      <c r="G883" s="10"/>
      <c r="H883" s="11"/>
      <c r="I883" s="6">
        <f>SUMIF(J$5:J$35,$D883,L$5:L$35)</f>
        <v>0</v>
      </c>
      <c r="J883" s="9"/>
      <c r="K883" s="10"/>
      <c r="L883" s="11"/>
      <c r="M883" s="6">
        <f>SUMIF(N$5:N$35,$D883,P$5:P$35)</f>
        <v>0</v>
      </c>
      <c r="N883" s="9"/>
      <c r="O883" s="10"/>
      <c r="P883" s="11"/>
      <c r="Q883" s="6">
        <f>SUMIF(R$5:R$35,$D883,T$5:T$35)</f>
        <v>0</v>
      </c>
      <c r="R883" s="9"/>
      <c r="S883" s="10"/>
      <c r="T883" s="11"/>
      <c r="U883" s="6">
        <f>SUMIF(V$5:V$35,$D883,X$5:X$35)</f>
        <v>0</v>
      </c>
      <c r="V883" s="9"/>
      <c r="W883" s="10"/>
      <c r="X883" s="11"/>
      <c r="Y883" s="6">
        <f>SUMIF(Z$5:Z$35,$D883,AB$5:AB$35)</f>
        <v>0</v>
      </c>
      <c r="Z883" s="9"/>
      <c r="AA883" s="10"/>
      <c r="AB883" s="11"/>
      <c r="AC883" s="6">
        <f>SUMIF(AD$5:AD$35,$D883,AF$5:AF$35)</f>
        <v>0</v>
      </c>
      <c r="AD883" s="9"/>
      <c r="AE883" s="10"/>
      <c r="AF883" s="11"/>
      <c r="AG883" s="6">
        <f>SUMIF(AH$5:AH$35,$D883,AJ$5:AJ$35)</f>
        <v>0</v>
      </c>
      <c r="AH883" s="9"/>
      <c r="AI883" s="10"/>
      <c r="AJ883" s="11"/>
      <c r="AK883" s="6">
        <f>SUMIF(AL$5:AL$35,$D883,AN$5:AN$35)</f>
        <v>0</v>
      </c>
      <c r="AL883" s="9"/>
      <c r="AM883" s="10"/>
      <c r="AN883" s="11"/>
      <c r="AO883" s="6">
        <f>SUMIF(AP$5:AP$35,$D883,AR$5:AR$35)</f>
        <v>0</v>
      </c>
      <c r="AP883" s="9"/>
      <c r="AQ883" s="10"/>
      <c r="AR883" s="11"/>
      <c r="AS883" s="6">
        <f>SUMIF(AT$5:AT$35,$D883,AV$5:AV$35)</f>
        <v>0</v>
      </c>
      <c r="AT883" s="9"/>
      <c r="AU883" s="10"/>
      <c r="AV883" s="11"/>
      <c r="AW883" s="6">
        <f>SUMIF(AX$5:AX$35,$D883,AZ$5:AZ$35)</f>
        <v>0</v>
      </c>
      <c r="AX883" s="9"/>
      <c r="AY883" s="10"/>
      <c r="AZ883" s="11"/>
      <c r="BA883" s="6">
        <f>SUMIF(BB$5:BB$35,$D883,BD$5:BD$35)</f>
        <v>0</v>
      </c>
      <c r="BB883" s="9"/>
      <c r="BC883" s="10"/>
      <c r="BD883" s="11"/>
      <c r="BE883" s="6">
        <f>SUMIF(BF$5:BF$35,$D883,BH$5:BH$35)</f>
        <v>0</v>
      </c>
      <c r="BF883" s="9"/>
      <c r="BG883" s="10"/>
      <c r="BH883" s="11"/>
      <c r="BI883" s="6">
        <f>SUMIF(BJ$5:BJ$35,$D883,BL$5:BL$35)</f>
        <v>0</v>
      </c>
      <c r="BJ883" s="9"/>
      <c r="BK883" s="10"/>
      <c r="BL883" s="11"/>
      <c r="BM883" s="6">
        <f>SUMIF(BN$5:BN$35,$D883,BP$5:BP$35)</f>
        <v>0</v>
      </c>
      <c r="BN883" s="9"/>
      <c r="BO883" s="10"/>
      <c r="BP883" s="11"/>
      <c r="BQ883" s="6">
        <f>SUMIF(BR$5:BR$35,$D883,BT$5:BT$35)</f>
        <v>0</v>
      </c>
      <c r="BR883" s="9"/>
      <c r="BS883" s="10"/>
      <c r="BT883" s="11"/>
      <c r="BU883" s="6">
        <f>SUMIF(BV$5:BV$35,$D883,BX$5:BX$35)</f>
        <v>0</v>
      </c>
      <c r="BV883" s="9"/>
      <c r="BW883" s="10"/>
      <c r="BX883" s="11"/>
      <c r="BY883" s="6">
        <f>SUMIF(BZ$5:BZ$35,$D883,CB$5:CB$35)</f>
        <v>0</v>
      </c>
      <c r="BZ883" s="9"/>
      <c r="CA883" s="10"/>
      <c r="CB883" s="11"/>
      <c r="CC883" s="6">
        <f>SUMIF(CD$5:CD$35,$D883,CF$5:CF$35)</f>
        <v>0</v>
      </c>
      <c r="CD883" s="9"/>
      <c r="CE883" s="10"/>
      <c r="CF883" s="11"/>
      <c r="CG883" s="6">
        <f>SUMIF(CH$5:CH$35,$D883,CJ$5:CJ$35)</f>
        <v>0</v>
      </c>
      <c r="CH883" s="9"/>
      <c r="CI883" s="10"/>
      <c r="CJ883" s="11"/>
      <c r="CK883" s="6">
        <f>SUMIF(CL$5:CL$35,$D883,CN$5:CN$35)</f>
        <v>0</v>
      </c>
      <c r="CL883" s="9"/>
      <c r="CM883" s="10"/>
      <c r="CN883" s="11"/>
      <c r="CO883" s="6">
        <f>SUMIF(CP$5:CP$35,$D883,CR$5:CR$35)</f>
        <v>0</v>
      </c>
      <c r="CP883" s="9"/>
      <c r="CQ883" s="10"/>
      <c r="CR883" s="11"/>
      <c r="CS883" s="6">
        <f>SUMIF(CT$5:CT$35,$D883,CV$5:CV$35)</f>
        <v>0</v>
      </c>
      <c r="CT883" s="9"/>
      <c r="CU883" s="10"/>
      <c r="CV883" s="11"/>
      <c r="CW883" s="6">
        <f>SUMIF(CX$5:CX$35,$D883,CZ$5:CZ$35)</f>
        <v>0</v>
      </c>
      <c r="CX883" s="9"/>
      <c r="CY883" s="10"/>
      <c r="CZ883" s="11"/>
      <c r="DA883" s="6">
        <f>SUMIF(DB$5:DB$35,$D883,DD$5:DD$35)</f>
        <v>0</v>
      </c>
      <c r="DB883" s="9"/>
      <c r="DC883" s="10"/>
      <c r="DD883" s="11"/>
      <c r="DE883" s="6">
        <f>SUMIF(DF$5:DF$35,$D883,DH$5:DH$35)</f>
        <v>0</v>
      </c>
      <c r="DF883" s="9"/>
      <c r="DG883" s="10"/>
      <c r="DH883" s="11"/>
      <c r="DI883" s="6">
        <f>SUMIF(DJ$5:DJ$35,$D883,DL$5:DL$35)</f>
        <v>0</v>
      </c>
      <c r="DJ883" s="9"/>
      <c r="DK883" s="10"/>
      <c r="DL883" s="11"/>
      <c r="DM883" s="6">
        <f>SUMIF(DN$5:DN$35,$D883,DP$5:DP$35)</f>
        <v>0</v>
      </c>
      <c r="DN883" s="9"/>
      <c r="DO883" s="10"/>
      <c r="DP883" s="11"/>
      <c r="DQ883" s="6">
        <f>SUMIF(DR$5:DR$35,$D883,DT$5:DT$35)</f>
        <v>0</v>
      </c>
      <c r="DR883" s="9"/>
      <c r="DS883" s="10"/>
      <c r="DT883" s="11"/>
      <c r="DU883" s="6">
        <f>SUMIF(DV$5:DV$35,$D883,DX$5:DX$35)</f>
        <v>0</v>
      </c>
      <c r="DV883" s="9"/>
      <c r="DW883" s="10"/>
      <c r="DX883" s="11"/>
      <c r="DY883" s="6">
        <f>SUMIF(DZ$5:DZ$35,$D883,EB$5:EB$35)</f>
        <v>0</v>
      </c>
      <c r="DZ883" s="9"/>
      <c r="EA883" s="10"/>
      <c r="EB883" s="11"/>
      <c r="EC883" s="6">
        <f>SUMIF(ED$5:ED$35,$D883,EF$5:EF$35)</f>
        <v>0</v>
      </c>
      <c r="ED883" s="9"/>
      <c r="EE883" s="10"/>
      <c r="EF883" s="11"/>
      <c r="EG883" s="6">
        <f>SUMIF(EH$5:EH$35,$D883,EJ$5:EJ$35)</f>
        <v>0</v>
      </c>
      <c r="EH883" s="9"/>
      <c r="EI883" s="10"/>
      <c r="EJ883" s="11"/>
      <c r="EK883" s="6">
        <f>SUMIF(EL$5:EL$35,$D883,EN$5:EN$35)</f>
        <v>0</v>
      </c>
      <c r="EL883" s="9"/>
      <c r="EM883" s="10"/>
      <c r="EN883" s="11"/>
      <c r="EO883" s="6">
        <f>SUMIF(EP$5:EP$35,$D883,ER$5:ER$35)</f>
        <v>0</v>
      </c>
      <c r="EP883" s="9"/>
      <c r="EQ883" s="10"/>
      <c r="ER883" s="11"/>
      <c r="ES883" s="6">
        <f>SUMIF(ET$5:ET$35,$D883,EV$5:EV$35)</f>
        <v>0</v>
      </c>
      <c r="ET883" s="9"/>
      <c r="EU883" s="10"/>
      <c r="EV883" s="11"/>
      <c r="EW883" s="6">
        <f>SUMIF(EX$5:EX$35,$D883,EZ$5:EZ$35)</f>
        <v>0</v>
      </c>
      <c r="EX883" s="9"/>
      <c r="EY883" s="10"/>
      <c r="EZ883" s="11"/>
      <c r="FA883" s="6">
        <f>SUMIF(FB$5:FB$35,$D883,FD$5:FD$35)</f>
        <v>0</v>
      </c>
      <c r="FB883" s="9"/>
      <c r="FC883" s="10"/>
      <c r="FD883" s="11"/>
      <c r="FE883" s="6">
        <f>SUMIF(FF$5:FF$35,$D883,FH$5:FH$35)</f>
        <v>0</v>
      </c>
      <c r="FF883" s="9"/>
      <c r="FG883" s="10"/>
      <c r="FH883" s="11"/>
      <c r="FI883" s="6">
        <f>SUMIF(FJ$5:FJ$35,$D883,FL$5:FL$35)</f>
        <v>0</v>
      </c>
      <c r="FJ883" s="9"/>
      <c r="FK883" s="10"/>
      <c r="FL883" s="11"/>
      <c r="FM883" s="6">
        <f>SUMIF(FN$5:FN$35,$D883,FP$5:FP$35)</f>
        <v>0</v>
      </c>
      <c r="FN883" s="9"/>
      <c r="FO883" s="10"/>
      <c r="FP883" s="11"/>
      <c r="FQ883" s="6">
        <f>SUMIF(FR$5:FR$35,$D883,FT$5:FT$35)</f>
        <v>0</v>
      </c>
      <c r="FR883" s="9"/>
      <c r="FS883" s="10"/>
      <c r="FT883" s="11"/>
      <c r="FU883" s="6">
        <f>SUMIF(FV$5:FV$35,$D883,FX$5:FX$35)</f>
        <v>0</v>
      </c>
      <c r="FV883" s="9"/>
      <c r="FW883" s="10"/>
      <c r="FX883" s="11"/>
      <c r="FY883" s="6">
        <f>SUMIF(FZ$5:FZ$35,$D883,GB$5:GB$35)</f>
        <v>0</v>
      </c>
      <c r="FZ883" s="9"/>
      <c r="GA883" s="10"/>
      <c r="GB883" s="11"/>
      <c r="GC883" s="6">
        <f>SUMIF(GD$5:GD$35,$D883,GF$5:GF$35)</f>
        <v>0</v>
      </c>
      <c r="GD883" s="9"/>
      <c r="GE883" s="10"/>
      <c r="GF883" s="11"/>
      <c r="GG883" s="6">
        <f>SUMIF(GH$5:GH$35,$D883,GJ$5:GJ$35)</f>
        <v>0</v>
      </c>
      <c r="GH883" s="9"/>
      <c r="GI883" s="10"/>
      <c r="GJ883" s="11"/>
      <c r="GK883" s="6">
        <f>SUMIF(GL$5:GL$35,$D883,GN$5:GN$35)</f>
        <v>0</v>
      </c>
      <c r="GL883" s="9"/>
      <c r="GM883" s="10"/>
      <c r="GN883" s="11"/>
      <c r="GO883" s="6">
        <f>SUMIF(GP$5:GP$35,$D883,GR$5:GR$35)</f>
        <v>0</v>
      </c>
      <c r="GP883" s="9"/>
      <c r="GQ883" s="10"/>
      <c r="GR883" s="11"/>
      <c r="GS883" s="6">
        <f>SUMIF(GT$5:GT$35,$D883,GV$5:GV$35)</f>
        <v>0</v>
      </c>
      <c r="GT883" s="9"/>
      <c r="GU883" s="10"/>
      <c r="GV883" s="20"/>
      <c r="GW883" s="19">
        <f t="shared" si="18"/>
        <v>0</v>
      </c>
      <c r="GX883" s="524">
        <f>SUM(GW883:GW894)</f>
        <v>0</v>
      </c>
      <c r="GY883" s="521" t="str">
        <f>D883</f>
        <v>TS15640/28</v>
      </c>
    </row>
    <row r="884" spans="1:207" ht="30.75" customHeight="1">
      <c r="A884" s="210" t="s">
        <v>76</v>
      </c>
      <c r="B884" s="530"/>
      <c r="C884" s="177" t="s">
        <v>395</v>
      </c>
      <c r="D884" s="194" t="s">
        <v>396</v>
      </c>
      <c r="E884" s="206">
        <f>SUMIF(F$36:F$66,$D884,H$36:H$66)</f>
        <v>0</v>
      </c>
      <c r="F884" s="9"/>
      <c r="G884" s="10"/>
      <c r="H884" s="11"/>
      <c r="I884" s="6">
        <f>SUMIF(J$36:J$66,$D884,L$36:L$66)</f>
        <v>0</v>
      </c>
      <c r="J884" s="9"/>
      <c r="K884" s="10"/>
      <c r="L884" s="11"/>
      <c r="M884" s="6">
        <f>SUMIF(N$36:N$66,$D884,P$36:P$66)</f>
        <v>0</v>
      </c>
      <c r="N884" s="9"/>
      <c r="O884" s="10"/>
      <c r="P884" s="11"/>
      <c r="Q884" s="6">
        <f>SUMIF(R$36:R$66,$D884,T$36:T$66)</f>
        <v>0</v>
      </c>
      <c r="R884" s="9"/>
      <c r="S884" s="10"/>
      <c r="T884" s="11"/>
      <c r="U884" s="6">
        <f>SUMIF(V$36:V$66,$D884,X$36:X$66)</f>
        <v>0</v>
      </c>
      <c r="V884" s="9"/>
      <c r="W884" s="10"/>
      <c r="X884" s="11"/>
      <c r="Y884" s="6">
        <f>SUMIF(Z$36:Z$66,$D884,AB$36:AB$66)</f>
        <v>0</v>
      </c>
      <c r="Z884" s="9"/>
      <c r="AA884" s="10"/>
      <c r="AB884" s="11"/>
      <c r="AC884" s="6">
        <f>SUMIF(AD$36:AD$66,$D884,AF$36:AF$66)</f>
        <v>0</v>
      </c>
      <c r="AD884" s="9"/>
      <c r="AE884" s="10"/>
      <c r="AF884" s="11"/>
      <c r="AG884" s="6">
        <f>SUMIF(AH$36:AH$66,$D884,AJ$36:AJ$66)</f>
        <v>0</v>
      </c>
      <c r="AH884" s="9"/>
      <c r="AI884" s="10"/>
      <c r="AJ884" s="11"/>
      <c r="AK884" s="6">
        <f>SUMIF(AL$36:AL$66,$D884,AN$36:AN$66)</f>
        <v>0</v>
      </c>
      <c r="AL884" s="9"/>
      <c r="AM884" s="10"/>
      <c r="AN884" s="11"/>
      <c r="AO884" s="6">
        <f>SUMIF(AP$36:AP$66,$D884,AR$36:AR$66)</f>
        <v>0</v>
      </c>
      <c r="AP884" s="9"/>
      <c r="AQ884" s="10"/>
      <c r="AR884" s="11"/>
      <c r="AS884" s="6">
        <f>SUMIF(AT$36:AT$66,$D884,AV$36:AV$66)</f>
        <v>0</v>
      </c>
      <c r="AT884" s="9"/>
      <c r="AU884" s="10"/>
      <c r="AV884" s="11"/>
      <c r="AW884" s="6">
        <f>SUMIF(AX$36:AX$66,$D884,AZ$36:AZ$66)</f>
        <v>0</v>
      </c>
      <c r="AX884" s="9"/>
      <c r="AY884" s="10"/>
      <c r="AZ884" s="11"/>
      <c r="BA884" s="6">
        <f>SUMIF(BB$36:BB$66,$D884,BD$36:BD$66)</f>
        <v>0</v>
      </c>
      <c r="BB884" s="9"/>
      <c r="BC884" s="10"/>
      <c r="BD884" s="11"/>
      <c r="BE884" s="6">
        <f>SUMIF(BF$36:BF$66,$D884,BH$36:BH$66)</f>
        <v>0</v>
      </c>
      <c r="BF884" s="9"/>
      <c r="BG884" s="10"/>
      <c r="BH884" s="11"/>
      <c r="BI884" s="6">
        <f>SUMIF(BJ$36:BJ$66,$D884,BL$36:BL$66)</f>
        <v>0</v>
      </c>
      <c r="BJ884" s="9"/>
      <c r="BK884" s="10"/>
      <c r="BL884" s="11"/>
      <c r="BM884" s="6">
        <f>SUMIF(BN$36:BN$66,$D884,BP$36:BP$66)</f>
        <v>0</v>
      </c>
      <c r="BN884" s="9"/>
      <c r="BO884" s="10"/>
      <c r="BP884" s="11"/>
      <c r="BQ884" s="6">
        <f>SUMIF(BR$36:BR$66,$D884,BT$36:BT$66)</f>
        <v>0</v>
      </c>
      <c r="BR884" s="9"/>
      <c r="BS884" s="10"/>
      <c r="BT884" s="11"/>
      <c r="BU884" s="6">
        <f>SUMIF(BV$36:BV$66,$D884,BX$36:BX$66)</f>
        <v>0</v>
      </c>
      <c r="BV884" s="9"/>
      <c r="BW884" s="10"/>
      <c r="BX884" s="11"/>
      <c r="BY884" s="6">
        <f>SUMIF(BZ$36:BZ$66,$D884,CB$36:CB$66)</f>
        <v>0</v>
      </c>
      <c r="BZ884" s="9"/>
      <c r="CA884" s="10"/>
      <c r="CB884" s="11"/>
      <c r="CC884" s="6">
        <f>SUMIF(CD$36:CD$66,$D884,CF$36:CF$66)</f>
        <v>0</v>
      </c>
      <c r="CD884" s="9"/>
      <c r="CE884" s="10"/>
      <c r="CF884" s="11"/>
      <c r="CG884" s="6">
        <f>SUMIF(CH$36:CH$66,$D884,CJ$36:CJ$66)</f>
        <v>0</v>
      </c>
      <c r="CH884" s="9"/>
      <c r="CI884" s="10"/>
      <c r="CJ884" s="11"/>
      <c r="CK884" s="6">
        <f>SUMIF(CL$36:CL$66,$D884,CN$36:CN$66)</f>
        <v>0</v>
      </c>
      <c r="CL884" s="9"/>
      <c r="CM884" s="10"/>
      <c r="CN884" s="11"/>
      <c r="CO884" s="6">
        <f>SUMIF(CP$36:CP$66,$D884,CR$36:CR$66)</f>
        <v>0</v>
      </c>
      <c r="CP884" s="9"/>
      <c r="CQ884" s="10"/>
      <c r="CR884" s="11"/>
      <c r="CS884" s="6">
        <f>SUMIF(CT$36:CT$66,$D884,CV$36:CV$66)</f>
        <v>0</v>
      </c>
      <c r="CT884" s="9"/>
      <c r="CU884" s="10"/>
      <c r="CV884" s="11"/>
      <c r="CW884" s="6">
        <f>SUMIF(CX$36:CX$66,$D884,CZ$36:CZ$66)</f>
        <v>0</v>
      </c>
      <c r="CX884" s="9"/>
      <c r="CY884" s="10"/>
      <c r="CZ884" s="11"/>
      <c r="DA884" s="6">
        <f>SUMIF(DB$36:DB$66,$D884,DD$36:DD$66)</f>
        <v>0</v>
      </c>
      <c r="DB884" s="9"/>
      <c r="DC884" s="10"/>
      <c r="DD884" s="11"/>
      <c r="DE884" s="6">
        <f>SUMIF(DF$36:DF$66,$D884,DH$36:DH$66)</f>
        <v>0</v>
      </c>
      <c r="DF884" s="9"/>
      <c r="DG884" s="10"/>
      <c r="DH884" s="11"/>
      <c r="DI884" s="6">
        <f>SUMIF(DJ$36:DJ$66,$D884,DL$36:DL$66)</f>
        <v>0</v>
      </c>
      <c r="DJ884" s="9"/>
      <c r="DK884" s="10"/>
      <c r="DL884" s="11"/>
      <c r="DM884" s="6">
        <f>SUMIF(DN$36:DN$66,$D884,DP$36:DP$66)</f>
        <v>0</v>
      </c>
      <c r="DN884" s="9"/>
      <c r="DO884" s="10"/>
      <c r="DP884" s="11"/>
      <c r="DQ884" s="6">
        <f>SUMIF(DR$36:DR$66,$D884,DT$36:DT$66)</f>
        <v>0</v>
      </c>
      <c r="DR884" s="9"/>
      <c r="DS884" s="10"/>
      <c r="DT884" s="11"/>
      <c r="DU884" s="6">
        <f>SUMIF(DV$36:DV$66,$D884,DX$36:DX$66)</f>
        <v>0</v>
      </c>
      <c r="DV884" s="9"/>
      <c r="DW884" s="10"/>
      <c r="DX884" s="11"/>
      <c r="DY884" s="6">
        <f>SUMIF(DZ$36:DZ$66,$D884,EB$36:EB$66)</f>
        <v>0</v>
      </c>
      <c r="DZ884" s="9"/>
      <c r="EA884" s="10"/>
      <c r="EB884" s="11"/>
      <c r="EC884" s="6">
        <f>SUMIF(ED$36:ED$66,$D884,EF$36:EF$66)</f>
        <v>0</v>
      </c>
      <c r="ED884" s="9"/>
      <c r="EE884" s="10"/>
      <c r="EF884" s="11"/>
      <c r="EG884" s="6">
        <f>SUMIF(EH$36:EH$66,$D884,EJ$36:EJ$66)</f>
        <v>0</v>
      </c>
      <c r="EH884" s="9"/>
      <c r="EI884" s="10"/>
      <c r="EJ884" s="11"/>
      <c r="EK884" s="6">
        <f>SUMIF(EL$36:EL$66,$D884,EN$36:EN$66)</f>
        <v>0</v>
      </c>
      <c r="EL884" s="9"/>
      <c r="EM884" s="10"/>
      <c r="EN884" s="11"/>
      <c r="EO884" s="6">
        <f>SUMIF(EP$36:EP$66,$D884,ER$36:ER$66)</f>
        <v>0</v>
      </c>
      <c r="EP884" s="9"/>
      <c r="EQ884" s="10"/>
      <c r="ER884" s="11"/>
      <c r="ES884" s="6">
        <f>SUMIF(ET$36:ET$66,$D884,EV$36:EV$66)</f>
        <v>0</v>
      </c>
      <c r="ET884" s="9"/>
      <c r="EU884" s="10"/>
      <c r="EV884" s="11"/>
      <c r="EW884" s="6">
        <f>SUMIF(EX$36:EX$66,$D884,EZ$36:EZ$66)</f>
        <v>0</v>
      </c>
      <c r="EX884" s="9"/>
      <c r="EY884" s="10"/>
      <c r="EZ884" s="11"/>
      <c r="FA884" s="6">
        <f>SUMIF(FB$36:FB$66,$D884,FD$36:FD$66)</f>
        <v>0</v>
      </c>
      <c r="FB884" s="9"/>
      <c r="FC884" s="10"/>
      <c r="FD884" s="11"/>
      <c r="FE884" s="6">
        <f>SUMIF(FF$36:FF$66,$D884,FH$36:FH$66)</f>
        <v>0</v>
      </c>
      <c r="FF884" s="9"/>
      <c r="FG884" s="10"/>
      <c r="FH884" s="11"/>
      <c r="FI884" s="6">
        <f>SUMIF(FJ$36:FJ$66,$D884,FL$36:FL$66)</f>
        <v>0</v>
      </c>
      <c r="FJ884" s="9"/>
      <c r="FK884" s="10"/>
      <c r="FL884" s="11"/>
      <c r="FM884" s="6">
        <f>SUMIF(FN$36:FN$66,$D884,FP$36:FP$66)</f>
        <v>0</v>
      </c>
      <c r="FN884" s="9"/>
      <c r="FO884" s="10"/>
      <c r="FP884" s="11"/>
      <c r="FQ884" s="6">
        <f>SUMIF(FR$36:FR$66,$D884,FT$36:FT$66)</f>
        <v>0</v>
      </c>
      <c r="FR884" s="9"/>
      <c r="FS884" s="10"/>
      <c r="FT884" s="11"/>
      <c r="FU884" s="6">
        <f>SUMIF(FV$36:FV$66,$D884,FX$36:FX$66)</f>
        <v>0</v>
      </c>
      <c r="FV884" s="9"/>
      <c r="FW884" s="10"/>
      <c r="FX884" s="11"/>
      <c r="FY884" s="6">
        <f>SUMIF(FZ$36:FZ$66,$D884,GB$36:GB$66)</f>
        <v>0</v>
      </c>
      <c r="FZ884" s="9"/>
      <c r="GA884" s="10"/>
      <c r="GB884" s="11"/>
      <c r="GC884" s="6">
        <f>SUMIF(GD$36:GD$66,$D884,GF$36:GF$66)</f>
        <v>0</v>
      </c>
      <c r="GD884" s="9"/>
      <c r="GE884" s="10"/>
      <c r="GF884" s="11"/>
      <c r="GG884" s="6">
        <f>SUMIF(GH$36:GH$66,$D884,GJ$36:GJ$66)</f>
        <v>0</v>
      </c>
      <c r="GH884" s="9"/>
      <c r="GI884" s="10"/>
      <c r="GJ884" s="11"/>
      <c r="GK884" s="6">
        <f>SUMIF(GL$36:GL$66,$D884,GN$36:GN$66)</f>
        <v>0</v>
      </c>
      <c r="GL884" s="9"/>
      <c r="GM884" s="10"/>
      <c r="GN884" s="11"/>
      <c r="GO884" s="6">
        <f>SUMIF(GP$36:GP$66,$D884,GR$36:GR$66)</f>
        <v>0</v>
      </c>
      <c r="GP884" s="9"/>
      <c r="GQ884" s="10"/>
      <c r="GR884" s="11"/>
      <c r="GS884" s="6">
        <f>SUMIF(GT$36:GT$66,$D884,GV$36:GV$66)</f>
        <v>0</v>
      </c>
      <c r="GT884" s="9"/>
      <c r="GU884" s="10"/>
      <c r="GV884" s="20"/>
      <c r="GW884" s="19">
        <f t="shared" si="18"/>
        <v>0</v>
      </c>
      <c r="GX884" s="525"/>
      <c r="GY884" s="522"/>
    </row>
    <row r="885" spans="1:207" ht="30.75" customHeight="1">
      <c r="A885" s="210" t="s">
        <v>77</v>
      </c>
      <c r="B885" s="530"/>
      <c r="C885" s="177" t="s">
        <v>395</v>
      </c>
      <c r="D885" s="194" t="s">
        <v>396</v>
      </c>
      <c r="E885" s="206">
        <f>SUMIF(F$67:F$97,$D885,H$67:H$97)</f>
        <v>0</v>
      </c>
      <c r="F885" s="9"/>
      <c r="G885" s="10"/>
      <c r="H885" s="11"/>
      <c r="I885" s="6">
        <f>SUMIF(J$67:J$97,$D885,L$67:L$97)</f>
        <v>0</v>
      </c>
      <c r="J885" s="9"/>
      <c r="K885" s="10"/>
      <c r="L885" s="11"/>
      <c r="M885" s="6">
        <f>SUMIF(N$67:N$97,$D885,P$67:P$97)</f>
        <v>0</v>
      </c>
      <c r="N885" s="9"/>
      <c r="O885" s="10"/>
      <c r="P885" s="11"/>
      <c r="Q885" s="6">
        <f>SUMIF(R$67:R$97,$D885,T$67:T$97)</f>
        <v>0</v>
      </c>
      <c r="R885" s="9"/>
      <c r="S885" s="10"/>
      <c r="T885" s="11"/>
      <c r="U885" s="6">
        <f>SUMIF(V$67:V$97,$D885,X$67:X$97)</f>
        <v>0</v>
      </c>
      <c r="V885" s="9"/>
      <c r="W885" s="10"/>
      <c r="X885" s="11"/>
      <c r="Y885" s="6">
        <f>SUMIF(Z$67:Z$97,$D885,AB$67:AB$97)</f>
        <v>0</v>
      </c>
      <c r="Z885" s="9"/>
      <c r="AA885" s="10"/>
      <c r="AB885" s="11"/>
      <c r="AC885" s="6">
        <f>SUMIF(AD$67:AD$97,$D885,AF$67:AF$97)</f>
        <v>0</v>
      </c>
      <c r="AD885" s="9"/>
      <c r="AE885" s="10"/>
      <c r="AF885" s="11"/>
      <c r="AG885" s="6">
        <f>SUMIF(AH$67:AH$97,$D885,AJ$67:AJ$97)</f>
        <v>0</v>
      </c>
      <c r="AH885" s="9"/>
      <c r="AI885" s="10"/>
      <c r="AJ885" s="11"/>
      <c r="AK885" s="6">
        <f>SUMIF(AL$67:AL$97,$D885,AN$67:AN$97)</f>
        <v>0</v>
      </c>
      <c r="AL885" s="9"/>
      <c r="AM885" s="10"/>
      <c r="AN885" s="11"/>
      <c r="AO885" s="6">
        <f>SUMIF(AP$67:AP$97,$D885,AR$67:AR$97)</f>
        <v>0</v>
      </c>
      <c r="AP885" s="9"/>
      <c r="AQ885" s="10"/>
      <c r="AR885" s="11"/>
      <c r="AS885" s="6">
        <f>SUMIF(AT$67:AT$97,$D885,AV$67:AV$97)</f>
        <v>0</v>
      </c>
      <c r="AT885" s="9"/>
      <c r="AU885" s="10"/>
      <c r="AV885" s="11"/>
      <c r="AW885" s="6">
        <f>SUMIF(AX$67:AX$97,$D885,AZ$67:AZ$97)</f>
        <v>0</v>
      </c>
      <c r="AX885" s="9"/>
      <c r="AY885" s="10"/>
      <c r="AZ885" s="11"/>
      <c r="BA885" s="6">
        <f>SUMIF(BB$67:BB$97,$D885,BD$67:BD$97)</f>
        <v>0</v>
      </c>
      <c r="BB885" s="9"/>
      <c r="BC885" s="10"/>
      <c r="BD885" s="11"/>
      <c r="BE885" s="6">
        <f>SUMIF(BF$67:BF$97,$D885,BH$67:BH$97)</f>
        <v>0</v>
      </c>
      <c r="BF885" s="9"/>
      <c r="BG885" s="10"/>
      <c r="BH885" s="11"/>
      <c r="BI885" s="6">
        <f>SUMIF(BJ$67:BJ$97,$D885,BL$67:BL$97)</f>
        <v>0</v>
      </c>
      <c r="BJ885" s="9"/>
      <c r="BK885" s="10"/>
      <c r="BL885" s="11"/>
      <c r="BM885" s="6">
        <f>SUMIF(BN$67:BN$97,$D885,BP$67:BP$97)</f>
        <v>0</v>
      </c>
      <c r="BN885" s="9"/>
      <c r="BO885" s="10"/>
      <c r="BP885" s="11"/>
      <c r="BQ885" s="6">
        <f>SUMIF(BR$67:BR$97,$D885,BT$67:BT$97)</f>
        <v>0</v>
      </c>
      <c r="BR885" s="9"/>
      <c r="BS885" s="10"/>
      <c r="BT885" s="11"/>
      <c r="BU885" s="6">
        <f>SUMIF(BV$67:BV$97,$D885,BX$67:BX$97)</f>
        <v>0</v>
      </c>
      <c r="BV885" s="9"/>
      <c r="BW885" s="10"/>
      <c r="BX885" s="11"/>
      <c r="BY885" s="6">
        <f>SUMIF(BZ$67:BZ$97,$D885,CB$67:CB$97)</f>
        <v>0</v>
      </c>
      <c r="BZ885" s="9"/>
      <c r="CA885" s="10"/>
      <c r="CB885" s="11"/>
      <c r="CC885" s="6">
        <f>SUMIF(CD$67:CD$97,$D885,CF$67:CF$97)</f>
        <v>0</v>
      </c>
      <c r="CD885" s="9"/>
      <c r="CE885" s="10"/>
      <c r="CF885" s="11"/>
      <c r="CG885" s="6">
        <f>SUMIF(CH$67:CH$97,$D885,CJ$67:CJ$97)</f>
        <v>0</v>
      </c>
      <c r="CH885" s="9"/>
      <c r="CI885" s="10"/>
      <c r="CJ885" s="11"/>
      <c r="CK885" s="6">
        <f>SUMIF(CL$67:CL$97,$D885,CN$67:CN$97)</f>
        <v>0</v>
      </c>
      <c r="CL885" s="9"/>
      <c r="CM885" s="10"/>
      <c r="CN885" s="11"/>
      <c r="CO885" s="6">
        <f>SUMIF(CP$67:CP$97,$D885,CR$67:CR$97)</f>
        <v>0</v>
      </c>
      <c r="CP885" s="9"/>
      <c r="CQ885" s="10"/>
      <c r="CR885" s="11"/>
      <c r="CS885" s="6">
        <f>SUMIF(CT$67:CT$97,$D885,CV$67:CV$97)</f>
        <v>0</v>
      </c>
      <c r="CT885" s="9"/>
      <c r="CU885" s="10"/>
      <c r="CV885" s="11"/>
      <c r="CW885" s="6">
        <f>SUMIF(CX$67:CX$97,$D885,CZ$67:CZ$97)</f>
        <v>0</v>
      </c>
      <c r="CX885" s="9"/>
      <c r="CY885" s="10"/>
      <c r="CZ885" s="11"/>
      <c r="DA885" s="6">
        <f>SUMIF(DB$67:DB$97,$D885,DD$67:DD$97)</f>
        <v>0</v>
      </c>
      <c r="DB885" s="9"/>
      <c r="DC885" s="10"/>
      <c r="DD885" s="11"/>
      <c r="DE885" s="6">
        <f>SUMIF(DF$67:DF$97,$D885,DH$67:DH$97)</f>
        <v>0</v>
      </c>
      <c r="DF885" s="9"/>
      <c r="DG885" s="10"/>
      <c r="DH885" s="11"/>
      <c r="DI885" s="6">
        <f>SUMIF(DJ$67:DJ$97,$D885,DL$67:DL$97)</f>
        <v>0</v>
      </c>
      <c r="DJ885" s="9"/>
      <c r="DK885" s="10"/>
      <c r="DL885" s="11"/>
      <c r="DM885" s="6">
        <f>SUMIF(DN$67:DN$97,$D885,DP$67:DP$97)</f>
        <v>0</v>
      </c>
      <c r="DN885" s="9"/>
      <c r="DO885" s="10"/>
      <c r="DP885" s="11"/>
      <c r="DQ885" s="6">
        <f>SUMIF(DR$67:DR$97,$D885,DT$67:DT$97)</f>
        <v>0</v>
      </c>
      <c r="DR885" s="9"/>
      <c r="DS885" s="10"/>
      <c r="DT885" s="11"/>
      <c r="DU885" s="6">
        <f>SUMIF(DV$67:DV$97,$D885,DX$67:DX$97)</f>
        <v>0</v>
      </c>
      <c r="DV885" s="9"/>
      <c r="DW885" s="10"/>
      <c r="DX885" s="11"/>
      <c r="DY885" s="6">
        <f>SUMIF(DZ$67:DZ$97,$D885,EB$67:EB$97)</f>
        <v>0</v>
      </c>
      <c r="DZ885" s="9"/>
      <c r="EA885" s="10"/>
      <c r="EB885" s="11"/>
      <c r="EC885" s="6">
        <f>SUMIF(ED$67:ED$97,$D885,EF$67:EF$97)</f>
        <v>0</v>
      </c>
      <c r="ED885" s="9"/>
      <c r="EE885" s="10"/>
      <c r="EF885" s="11"/>
      <c r="EG885" s="6">
        <f>SUMIF(EH$67:EH$97,$D885,EJ$67:EJ$97)</f>
        <v>0</v>
      </c>
      <c r="EH885" s="9"/>
      <c r="EI885" s="10"/>
      <c r="EJ885" s="11"/>
      <c r="EK885" s="6">
        <f>SUMIF(EL$67:EL$97,$D885,EN$67:EN$97)</f>
        <v>0</v>
      </c>
      <c r="EL885" s="9"/>
      <c r="EM885" s="10"/>
      <c r="EN885" s="11"/>
      <c r="EO885" s="6">
        <f>SUMIF(EP$67:EP$97,$D885,ER$67:ER$97)</f>
        <v>0</v>
      </c>
      <c r="EP885" s="9"/>
      <c r="EQ885" s="10"/>
      <c r="ER885" s="11"/>
      <c r="ES885" s="6">
        <f>SUMIF(ET$67:ET$97,$D885,EV$67:EV$97)</f>
        <v>0</v>
      </c>
      <c r="ET885" s="9"/>
      <c r="EU885" s="10"/>
      <c r="EV885" s="11"/>
      <c r="EW885" s="6">
        <f>SUMIF(EX$67:EX$97,$D885,EZ$67:EZ$97)</f>
        <v>0</v>
      </c>
      <c r="EX885" s="9"/>
      <c r="EY885" s="10"/>
      <c r="EZ885" s="11"/>
      <c r="FA885" s="6">
        <f>SUMIF(FB$67:FB$97,$D885,FD$67:FD$97)</f>
        <v>0</v>
      </c>
      <c r="FB885" s="9"/>
      <c r="FC885" s="10"/>
      <c r="FD885" s="11"/>
      <c r="FE885" s="6">
        <f>SUMIF(FF$67:FF$97,$D885,FH$67:FH$97)</f>
        <v>0</v>
      </c>
      <c r="FF885" s="9"/>
      <c r="FG885" s="10"/>
      <c r="FH885" s="11"/>
      <c r="FI885" s="6">
        <f>SUMIF(FJ$67:FJ$97,$D885,FL$67:FL$97)</f>
        <v>0</v>
      </c>
      <c r="FJ885" s="9"/>
      <c r="FK885" s="10"/>
      <c r="FL885" s="11"/>
      <c r="FM885" s="6">
        <f>SUMIF(FN$67:FN$97,$D885,FP$67:FP$97)</f>
        <v>0</v>
      </c>
      <c r="FN885" s="9"/>
      <c r="FO885" s="10"/>
      <c r="FP885" s="11"/>
      <c r="FQ885" s="6">
        <f>SUMIF(FR$67:FR$97,$D885,FT$67:FT$97)</f>
        <v>0</v>
      </c>
      <c r="FR885" s="9"/>
      <c r="FS885" s="10"/>
      <c r="FT885" s="11"/>
      <c r="FU885" s="6">
        <f>SUMIF(FV$67:FV$97,$D885,FX$67:FX$97)</f>
        <v>0</v>
      </c>
      <c r="FV885" s="9"/>
      <c r="FW885" s="10"/>
      <c r="FX885" s="11"/>
      <c r="FY885" s="6">
        <f>SUMIF(FZ$67:FZ$97,$D885,GB$67:GB$97)</f>
        <v>0</v>
      </c>
      <c r="FZ885" s="9"/>
      <c r="GA885" s="10"/>
      <c r="GB885" s="11"/>
      <c r="GC885" s="6">
        <f>SUMIF(GD$67:GD$97,$D885,GF$67:GF$97)</f>
        <v>0</v>
      </c>
      <c r="GD885" s="9"/>
      <c r="GE885" s="10"/>
      <c r="GF885" s="11"/>
      <c r="GG885" s="6">
        <f>SUMIF(GH$67:GH$97,$D885,GJ$67:GJ$97)</f>
        <v>0</v>
      </c>
      <c r="GH885" s="9"/>
      <c r="GI885" s="10"/>
      <c r="GJ885" s="11"/>
      <c r="GK885" s="6">
        <f>SUMIF(GL$67:GL$97,$D885,GN$67:GN$97)</f>
        <v>0</v>
      </c>
      <c r="GL885" s="9"/>
      <c r="GM885" s="10"/>
      <c r="GN885" s="11"/>
      <c r="GO885" s="6">
        <f>SUMIF(GP$67:GP$97,$D885,GR$67:GR$97)</f>
        <v>0</v>
      </c>
      <c r="GP885" s="9"/>
      <c r="GQ885" s="10"/>
      <c r="GR885" s="11"/>
      <c r="GS885" s="6">
        <f>SUMIF(GT$67:GT$97,$D885,GV$67:GV$97)</f>
        <v>0</v>
      </c>
      <c r="GT885" s="9"/>
      <c r="GU885" s="10"/>
      <c r="GV885" s="20"/>
      <c r="GW885" s="19">
        <f t="shared" si="18"/>
        <v>0</v>
      </c>
      <c r="GX885" s="525"/>
      <c r="GY885" s="522"/>
    </row>
    <row r="886" spans="1:207" ht="30.75" customHeight="1">
      <c r="A886" s="210" t="s">
        <v>78</v>
      </c>
      <c r="B886" s="530"/>
      <c r="C886" s="177" t="s">
        <v>395</v>
      </c>
      <c r="D886" s="194" t="s">
        <v>396</v>
      </c>
      <c r="E886" s="206">
        <f>SUMIF(F$98:F$128,$D886,H$98:H$128)</f>
        <v>0</v>
      </c>
      <c r="F886" s="9"/>
      <c r="G886" s="10"/>
      <c r="H886" s="11"/>
      <c r="I886" s="6">
        <f>SUMIF(J$98:J$128,$D886,L$98:L$128)</f>
        <v>0</v>
      </c>
      <c r="J886" s="9"/>
      <c r="K886" s="10"/>
      <c r="L886" s="11"/>
      <c r="M886" s="6">
        <f>SUMIF(N$98:N$128,$D886,P$98:P$128)</f>
        <v>0</v>
      </c>
      <c r="N886" s="9"/>
      <c r="O886" s="10"/>
      <c r="P886" s="11"/>
      <c r="Q886" s="6">
        <f>SUMIF(R$98:R$128,$D886,T$98:T$128)</f>
        <v>0</v>
      </c>
      <c r="R886" s="9"/>
      <c r="S886" s="10"/>
      <c r="T886" s="11"/>
      <c r="U886" s="6">
        <f>SUMIF(V$98:V$128,$D886,X$98:X$128)</f>
        <v>0</v>
      </c>
      <c r="V886" s="9"/>
      <c r="W886" s="10"/>
      <c r="X886" s="11"/>
      <c r="Y886" s="6">
        <f>SUMIF(Z$98:Z$128,$D886,AB$98:AB$128)</f>
        <v>0</v>
      </c>
      <c r="Z886" s="9"/>
      <c r="AA886" s="10"/>
      <c r="AB886" s="11"/>
      <c r="AC886" s="6">
        <f>SUMIF(AD$98:AD$128,$D886,AF$98:AF$128)</f>
        <v>0</v>
      </c>
      <c r="AD886" s="9"/>
      <c r="AE886" s="10"/>
      <c r="AF886" s="11"/>
      <c r="AG886" s="6">
        <f>SUMIF(AH$98:AH$128,$D886,AJ$98:AJ$128)</f>
        <v>0</v>
      </c>
      <c r="AH886" s="9"/>
      <c r="AI886" s="10"/>
      <c r="AJ886" s="11"/>
      <c r="AK886" s="6">
        <f>SUMIF(AL$98:AL$128,$D886,AN$98:AN$128)</f>
        <v>0</v>
      </c>
      <c r="AL886" s="9"/>
      <c r="AM886" s="10"/>
      <c r="AN886" s="11"/>
      <c r="AO886" s="6">
        <f>SUMIF(AP$98:AP$128,$D886,AR$98:AR$128)</f>
        <v>0</v>
      </c>
      <c r="AP886" s="9"/>
      <c r="AQ886" s="10"/>
      <c r="AR886" s="11"/>
      <c r="AS886" s="6">
        <f>SUMIF(AT$98:AT$128,$D886,AV$98:AV$128)</f>
        <v>0</v>
      </c>
      <c r="AT886" s="9"/>
      <c r="AU886" s="10"/>
      <c r="AV886" s="11"/>
      <c r="AW886" s="6">
        <f>SUMIF(AX$98:AX$128,$D886,AZ$98:AZ$128)</f>
        <v>0</v>
      </c>
      <c r="AX886" s="9"/>
      <c r="AY886" s="10"/>
      <c r="AZ886" s="11"/>
      <c r="BA886" s="6">
        <f>SUMIF(BB$98:BB$128,$D886,BD$98:BD$128)</f>
        <v>0</v>
      </c>
      <c r="BB886" s="9"/>
      <c r="BC886" s="10"/>
      <c r="BD886" s="11"/>
      <c r="BE886" s="6">
        <f>SUMIF(BF$98:BF$128,$D886,BH$98:BH$128)</f>
        <v>0</v>
      </c>
      <c r="BF886" s="9"/>
      <c r="BG886" s="10"/>
      <c r="BH886" s="11"/>
      <c r="BI886" s="6">
        <f>SUMIF(BJ$98:BJ$128,$D886,BL$98:BL$128)</f>
        <v>0</v>
      </c>
      <c r="BJ886" s="9"/>
      <c r="BK886" s="10"/>
      <c r="BL886" s="11"/>
      <c r="BM886" s="6">
        <f>SUMIF(BN$98:BN$128,$D886,BP$98:BP$128)</f>
        <v>0</v>
      </c>
      <c r="BN886" s="9"/>
      <c r="BO886" s="10"/>
      <c r="BP886" s="11"/>
      <c r="BQ886" s="6">
        <f>SUMIF(BR$98:BR$128,$D886,BT$98:BT$128)</f>
        <v>0</v>
      </c>
      <c r="BR886" s="9"/>
      <c r="BS886" s="10"/>
      <c r="BT886" s="11"/>
      <c r="BU886" s="6">
        <f>SUMIF(BV$98:BV$128,$D886,BX$98:BX$128)</f>
        <v>0</v>
      </c>
      <c r="BV886" s="9"/>
      <c r="BW886" s="10"/>
      <c r="BX886" s="11"/>
      <c r="BY886" s="6">
        <f>SUMIF(BZ$98:BZ$128,$D886,CB$98:CB$128)</f>
        <v>0</v>
      </c>
      <c r="BZ886" s="9"/>
      <c r="CA886" s="10"/>
      <c r="CB886" s="11"/>
      <c r="CC886" s="6">
        <f>SUMIF(CD$98:CD$128,$D886,CF$98:CF$128)</f>
        <v>0</v>
      </c>
      <c r="CD886" s="9"/>
      <c r="CE886" s="10"/>
      <c r="CF886" s="11"/>
      <c r="CG886" s="6">
        <f>SUMIF(CH$98:CH$128,$D886,CJ$98:CJ$128)</f>
        <v>0</v>
      </c>
      <c r="CH886" s="9"/>
      <c r="CI886" s="10"/>
      <c r="CJ886" s="11"/>
      <c r="CK886" s="6">
        <f>SUMIF(CL$98:CL$128,$D886,CN$98:CN$128)</f>
        <v>0</v>
      </c>
      <c r="CL886" s="9"/>
      <c r="CM886" s="10"/>
      <c r="CN886" s="11"/>
      <c r="CO886" s="6">
        <f>SUMIF(CP$98:CP$128,$D886,CR$98:CR$128)</f>
        <v>0</v>
      </c>
      <c r="CP886" s="9"/>
      <c r="CQ886" s="10"/>
      <c r="CR886" s="11"/>
      <c r="CS886" s="6">
        <f>SUMIF(CT$98:CT$128,$D886,CV$98:CV$128)</f>
        <v>0</v>
      </c>
      <c r="CT886" s="9"/>
      <c r="CU886" s="10"/>
      <c r="CV886" s="11"/>
      <c r="CW886" s="6">
        <f>SUMIF(CX$98:CX$128,$D886,CZ$98:CZ$128)</f>
        <v>0</v>
      </c>
      <c r="CX886" s="9"/>
      <c r="CY886" s="10"/>
      <c r="CZ886" s="11"/>
      <c r="DA886" s="6">
        <f>SUMIF(DB$98:DB$128,$D886,DD$98:DD$128)</f>
        <v>0</v>
      </c>
      <c r="DB886" s="9"/>
      <c r="DC886" s="10"/>
      <c r="DD886" s="11"/>
      <c r="DE886" s="6">
        <f>SUMIF(DF$98:DF$128,$D886,DH$98:DH$128)</f>
        <v>0</v>
      </c>
      <c r="DF886" s="9"/>
      <c r="DG886" s="10"/>
      <c r="DH886" s="11"/>
      <c r="DI886" s="6">
        <f>SUMIF(DJ$98:DJ$128,$D886,DL$98:DL$128)</f>
        <v>0</v>
      </c>
      <c r="DJ886" s="9"/>
      <c r="DK886" s="10"/>
      <c r="DL886" s="11"/>
      <c r="DM886" s="6">
        <f>SUMIF(DN$98:DN$128,$D886,DP$98:DP$128)</f>
        <v>0</v>
      </c>
      <c r="DN886" s="9"/>
      <c r="DO886" s="10"/>
      <c r="DP886" s="11"/>
      <c r="DQ886" s="6">
        <f>SUMIF(DR$98:DR$128,$D886,DT$98:DT$128)</f>
        <v>0</v>
      </c>
      <c r="DR886" s="9"/>
      <c r="DS886" s="10"/>
      <c r="DT886" s="11"/>
      <c r="DU886" s="6">
        <f>SUMIF(DV$98:DV$128,$D886,DX$98:DX$128)</f>
        <v>0</v>
      </c>
      <c r="DV886" s="9"/>
      <c r="DW886" s="10"/>
      <c r="DX886" s="11"/>
      <c r="DY886" s="6">
        <f>SUMIF(DZ$98:DZ$128,$D886,EB$98:EB$128)</f>
        <v>0</v>
      </c>
      <c r="DZ886" s="9"/>
      <c r="EA886" s="10"/>
      <c r="EB886" s="11"/>
      <c r="EC886" s="6">
        <f>SUMIF(ED$98:ED$128,$D886,EF$98:EF$128)</f>
        <v>0</v>
      </c>
      <c r="ED886" s="9"/>
      <c r="EE886" s="10"/>
      <c r="EF886" s="11"/>
      <c r="EG886" s="6">
        <f>SUMIF(EH$98:EH$128,$D886,EJ$98:EJ$128)</f>
        <v>0</v>
      </c>
      <c r="EH886" s="9"/>
      <c r="EI886" s="10"/>
      <c r="EJ886" s="11"/>
      <c r="EK886" s="6">
        <f>SUMIF(EL$98:EL$128,$D886,EN$98:EN$128)</f>
        <v>0</v>
      </c>
      <c r="EL886" s="9"/>
      <c r="EM886" s="10"/>
      <c r="EN886" s="11"/>
      <c r="EO886" s="6">
        <f>SUMIF(EP$98:EP$128,$D886,ER$98:ER$128)</f>
        <v>0</v>
      </c>
      <c r="EP886" s="9"/>
      <c r="EQ886" s="10"/>
      <c r="ER886" s="11"/>
      <c r="ES886" s="6">
        <f>SUMIF(ET$98:ET$128,$D886,EV$98:EV$128)</f>
        <v>0</v>
      </c>
      <c r="ET886" s="9"/>
      <c r="EU886" s="10"/>
      <c r="EV886" s="11"/>
      <c r="EW886" s="6">
        <f>SUMIF(EX$98:EX$128,$D886,EZ$98:EZ$128)</f>
        <v>0</v>
      </c>
      <c r="EX886" s="9"/>
      <c r="EY886" s="10"/>
      <c r="EZ886" s="11"/>
      <c r="FA886" s="6">
        <f>SUMIF(FB$98:FB$128,$D886,FD$98:FD$128)</f>
        <v>0</v>
      </c>
      <c r="FB886" s="9"/>
      <c r="FC886" s="10"/>
      <c r="FD886" s="11"/>
      <c r="FE886" s="6">
        <f>SUMIF(FF$98:FF$128,$D886,FH$98:FH$128)</f>
        <v>0</v>
      </c>
      <c r="FF886" s="9"/>
      <c r="FG886" s="10"/>
      <c r="FH886" s="11"/>
      <c r="FI886" s="6">
        <f>SUMIF(FJ$98:FJ$128,$D886,FL$98:FL$128)</f>
        <v>0</v>
      </c>
      <c r="FJ886" s="9"/>
      <c r="FK886" s="10"/>
      <c r="FL886" s="11"/>
      <c r="FM886" s="6">
        <f>SUMIF(FN$98:FN$128,$D886,FP$98:FP$128)</f>
        <v>0</v>
      </c>
      <c r="FN886" s="9"/>
      <c r="FO886" s="10"/>
      <c r="FP886" s="11"/>
      <c r="FQ886" s="6">
        <f>SUMIF(FR$98:FR$128,$D886,FT$98:FT$128)</f>
        <v>0</v>
      </c>
      <c r="FR886" s="9"/>
      <c r="FS886" s="10"/>
      <c r="FT886" s="11"/>
      <c r="FU886" s="6">
        <f>SUMIF(FV$98:FV$128,$D886,FX$98:FX$128)</f>
        <v>0</v>
      </c>
      <c r="FV886" s="9"/>
      <c r="FW886" s="10"/>
      <c r="FX886" s="11"/>
      <c r="FY886" s="6">
        <f>SUMIF(FZ$98:FZ$128,$D886,GB$98:GB$128)</f>
        <v>0</v>
      </c>
      <c r="FZ886" s="9"/>
      <c r="GA886" s="10"/>
      <c r="GB886" s="11"/>
      <c r="GC886" s="6">
        <f>SUMIF(GD$98:GD$128,$D886,GF$98:GF$128)</f>
        <v>0</v>
      </c>
      <c r="GD886" s="9"/>
      <c r="GE886" s="10"/>
      <c r="GF886" s="11"/>
      <c r="GG886" s="6">
        <f>SUMIF(GH$98:GH$128,$D886,GJ$98:GJ$128)</f>
        <v>0</v>
      </c>
      <c r="GH886" s="9"/>
      <c r="GI886" s="10"/>
      <c r="GJ886" s="11"/>
      <c r="GK886" s="6">
        <f>SUMIF(GL$98:GL$128,$D886,GN$98:GN$128)</f>
        <v>0</v>
      </c>
      <c r="GL886" s="9"/>
      <c r="GM886" s="10"/>
      <c r="GN886" s="11"/>
      <c r="GO886" s="6">
        <f>SUMIF(GP$98:GP$128,$D886,GR$98:GR$128)</f>
        <v>0</v>
      </c>
      <c r="GP886" s="9"/>
      <c r="GQ886" s="10"/>
      <c r="GR886" s="11"/>
      <c r="GS886" s="6">
        <f>SUMIF(GT$98:GT$128,$D886,GV$98:GV$128)</f>
        <v>0</v>
      </c>
      <c r="GT886" s="9"/>
      <c r="GU886" s="10"/>
      <c r="GV886" s="20"/>
      <c r="GW886" s="19">
        <f t="shared" si="18"/>
        <v>0</v>
      </c>
      <c r="GX886" s="525"/>
      <c r="GY886" s="522"/>
    </row>
    <row r="887" spans="1:207" ht="30.75" customHeight="1">
      <c r="A887" s="210" t="s">
        <v>79</v>
      </c>
      <c r="B887" s="530"/>
      <c r="C887" s="177" t="s">
        <v>395</v>
      </c>
      <c r="D887" s="194" t="s">
        <v>396</v>
      </c>
      <c r="E887" s="206">
        <f>SUMIF(F$129:F$159,$D887,H$129:H$159)</f>
        <v>0</v>
      </c>
      <c r="F887" s="9"/>
      <c r="G887" s="10"/>
      <c r="H887" s="11"/>
      <c r="I887" s="6">
        <f>SUMIF(J$129:J$159,$D887,L$129:L$159)</f>
        <v>0</v>
      </c>
      <c r="J887" s="9"/>
      <c r="K887" s="10"/>
      <c r="L887" s="11"/>
      <c r="M887" s="6">
        <f>SUMIF(N$129:N$159,$D887,P$129:P$159)</f>
        <v>0</v>
      </c>
      <c r="N887" s="9"/>
      <c r="O887" s="10"/>
      <c r="P887" s="11"/>
      <c r="Q887" s="6">
        <f>SUMIF(R$129:R$159,$D887,T$129:T$159)</f>
        <v>0</v>
      </c>
      <c r="R887" s="9"/>
      <c r="S887" s="10"/>
      <c r="T887" s="11"/>
      <c r="U887" s="6">
        <f>SUMIF(V$129:V$159,$D887,X$129:X$159)</f>
        <v>0</v>
      </c>
      <c r="V887" s="9"/>
      <c r="W887" s="10"/>
      <c r="X887" s="11"/>
      <c r="Y887" s="6">
        <f>SUMIF(Z$129:Z$159,$D887,AB$129:AB$159)</f>
        <v>0</v>
      </c>
      <c r="Z887" s="9"/>
      <c r="AA887" s="10"/>
      <c r="AB887" s="11"/>
      <c r="AC887" s="6">
        <f>SUMIF(AD$129:AD$159,$D887,AF$129:AF$159)</f>
        <v>0</v>
      </c>
      <c r="AD887" s="9"/>
      <c r="AE887" s="10"/>
      <c r="AF887" s="11"/>
      <c r="AG887" s="6">
        <f>SUMIF(AH$129:AH$159,$D887,AJ$129:AJ$159)</f>
        <v>0</v>
      </c>
      <c r="AH887" s="9"/>
      <c r="AI887" s="10"/>
      <c r="AJ887" s="11"/>
      <c r="AK887" s="6">
        <f>SUMIF(AL$129:AL$159,$D887,AN$129:AN$159)</f>
        <v>0</v>
      </c>
      <c r="AL887" s="9"/>
      <c r="AM887" s="10"/>
      <c r="AN887" s="11"/>
      <c r="AO887" s="6">
        <f>SUMIF(AP$129:AP$159,$D887,AR$129:AR$159)</f>
        <v>0</v>
      </c>
      <c r="AP887" s="9"/>
      <c r="AQ887" s="10"/>
      <c r="AR887" s="11"/>
      <c r="AS887" s="6">
        <f>SUMIF(AT$129:AT$159,$D887,AV$129:AV$159)</f>
        <v>0</v>
      </c>
      <c r="AT887" s="9"/>
      <c r="AU887" s="10"/>
      <c r="AV887" s="11"/>
      <c r="AW887" s="6">
        <f>SUMIF(AX$129:AX$159,$D887,AZ$129:AZ$159)</f>
        <v>0</v>
      </c>
      <c r="AX887" s="9"/>
      <c r="AY887" s="10"/>
      <c r="AZ887" s="11"/>
      <c r="BA887" s="6">
        <f>SUMIF(BB$129:BB$159,$D887,BD$129:BD$159)</f>
        <v>0</v>
      </c>
      <c r="BB887" s="9"/>
      <c r="BC887" s="10"/>
      <c r="BD887" s="11"/>
      <c r="BE887" s="6">
        <f>SUMIF(BF$129:BF$159,$D887,BH$129:BH$159)</f>
        <v>0</v>
      </c>
      <c r="BF887" s="9"/>
      <c r="BG887" s="10"/>
      <c r="BH887" s="11"/>
      <c r="BI887" s="6">
        <f>SUMIF(BJ$129:BJ$159,$D887,BL$129:BL$159)</f>
        <v>0</v>
      </c>
      <c r="BJ887" s="9"/>
      <c r="BK887" s="10"/>
      <c r="BL887" s="11"/>
      <c r="BM887" s="6">
        <f>SUMIF(BN$129:BN$159,$D887,BP$129:BP$159)</f>
        <v>0</v>
      </c>
      <c r="BN887" s="9"/>
      <c r="BO887" s="10"/>
      <c r="BP887" s="11"/>
      <c r="BQ887" s="6">
        <f>SUMIF(BR$129:BR$159,$D887,BT$129:BT$159)</f>
        <v>0</v>
      </c>
      <c r="BR887" s="9"/>
      <c r="BS887" s="10"/>
      <c r="BT887" s="11"/>
      <c r="BU887" s="6">
        <f>SUMIF(BV$129:BV$159,$D887,BX$129:BX$159)</f>
        <v>0</v>
      </c>
      <c r="BV887" s="9"/>
      <c r="BW887" s="10"/>
      <c r="BX887" s="11"/>
      <c r="BY887" s="6">
        <f>SUMIF(BZ$129:BZ$159,$D887,CB$129:CB$159)</f>
        <v>0</v>
      </c>
      <c r="BZ887" s="9"/>
      <c r="CA887" s="10"/>
      <c r="CB887" s="11"/>
      <c r="CC887" s="6">
        <f>SUMIF(CD$129:CD$159,$D887,CF$129:CF$159)</f>
        <v>0</v>
      </c>
      <c r="CD887" s="9"/>
      <c r="CE887" s="10"/>
      <c r="CF887" s="11"/>
      <c r="CG887" s="6">
        <f>SUMIF(CH$129:CH$159,$D887,CJ$129:CJ$159)</f>
        <v>0</v>
      </c>
      <c r="CH887" s="9"/>
      <c r="CI887" s="10"/>
      <c r="CJ887" s="11"/>
      <c r="CK887" s="6">
        <f>SUMIF(CL$129:CL$159,$D887,CN$129:CN$159)</f>
        <v>0</v>
      </c>
      <c r="CL887" s="9"/>
      <c r="CM887" s="10"/>
      <c r="CN887" s="11"/>
      <c r="CO887" s="6">
        <f>SUMIF(CP$129:CP$159,$D887,CR$129:CR$159)</f>
        <v>0</v>
      </c>
      <c r="CP887" s="9"/>
      <c r="CQ887" s="10"/>
      <c r="CR887" s="11"/>
      <c r="CS887" s="6">
        <f>SUMIF(CT$129:CT$159,$D887,CV$129:CV$159)</f>
        <v>0</v>
      </c>
      <c r="CT887" s="9"/>
      <c r="CU887" s="10"/>
      <c r="CV887" s="11"/>
      <c r="CW887" s="6">
        <f>SUMIF(CX$129:CX$159,$D887,CZ$129:CZ$159)</f>
        <v>0</v>
      </c>
      <c r="CX887" s="9"/>
      <c r="CY887" s="10"/>
      <c r="CZ887" s="11"/>
      <c r="DA887" s="6">
        <f>SUMIF(DB$129:DB$159,$D887,DD$129:DD$159)</f>
        <v>0</v>
      </c>
      <c r="DB887" s="9"/>
      <c r="DC887" s="10"/>
      <c r="DD887" s="11"/>
      <c r="DE887" s="6">
        <f>SUMIF(DF$129:DF$159,$D887,DH$129:DH$159)</f>
        <v>0</v>
      </c>
      <c r="DF887" s="9"/>
      <c r="DG887" s="10"/>
      <c r="DH887" s="11"/>
      <c r="DI887" s="6">
        <f>SUMIF(DJ$129:DJ$159,$D887,DL$129:DL$159)</f>
        <v>0</v>
      </c>
      <c r="DJ887" s="9"/>
      <c r="DK887" s="10"/>
      <c r="DL887" s="11"/>
      <c r="DM887" s="6">
        <f>SUMIF(DN$129:DN$159,$D887,DP$129:DP$159)</f>
        <v>0</v>
      </c>
      <c r="DN887" s="9"/>
      <c r="DO887" s="10"/>
      <c r="DP887" s="11"/>
      <c r="DQ887" s="6">
        <f>SUMIF(DR$129:DR$159,$D887,DT$129:DT$159)</f>
        <v>0</v>
      </c>
      <c r="DR887" s="9"/>
      <c r="DS887" s="10"/>
      <c r="DT887" s="11"/>
      <c r="DU887" s="6">
        <f>SUMIF(DV$129:DV$159,$D887,DX$129:DX$159)</f>
        <v>0</v>
      </c>
      <c r="DV887" s="9"/>
      <c r="DW887" s="10"/>
      <c r="DX887" s="11"/>
      <c r="DY887" s="6">
        <f>SUMIF(DZ$129:DZ$159,$D887,EB$129:EB$159)</f>
        <v>0</v>
      </c>
      <c r="DZ887" s="9"/>
      <c r="EA887" s="10"/>
      <c r="EB887" s="11"/>
      <c r="EC887" s="6">
        <f>SUMIF(ED$129:ED$159,$D887,EF$129:EF$159)</f>
        <v>0</v>
      </c>
      <c r="ED887" s="9"/>
      <c r="EE887" s="10"/>
      <c r="EF887" s="11"/>
      <c r="EG887" s="6">
        <f>SUMIF(EH$129:EH$159,$D887,EJ$129:EJ$159)</f>
        <v>0</v>
      </c>
      <c r="EH887" s="9"/>
      <c r="EI887" s="10"/>
      <c r="EJ887" s="11"/>
      <c r="EK887" s="6">
        <f>SUMIF(EL$129:EL$159,$D887,EN$129:EN$159)</f>
        <v>0</v>
      </c>
      <c r="EL887" s="9"/>
      <c r="EM887" s="10"/>
      <c r="EN887" s="11"/>
      <c r="EO887" s="6">
        <f>SUMIF(EP$129:EP$159,$D887,ER$129:ER$159)</f>
        <v>0</v>
      </c>
      <c r="EP887" s="9"/>
      <c r="EQ887" s="10"/>
      <c r="ER887" s="11"/>
      <c r="ES887" s="6">
        <f>SUMIF(ET$129:ET$159,$D887,EV$129:EV$159)</f>
        <v>0</v>
      </c>
      <c r="ET887" s="9"/>
      <c r="EU887" s="10"/>
      <c r="EV887" s="11"/>
      <c r="EW887" s="6">
        <f>SUMIF(EX$129:EX$159,$D887,EZ$129:EZ$159)</f>
        <v>0</v>
      </c>
      <c r="EX887" s="9"/>
      <c r="EY887" s="10"/>
      <c r="EZ887" s="11"/>
      <c r="FA887" s="6">
        <f>SUMIF(FB$129:FB$159,$D887,FD$129:FD$159)</f>
        <v>0</v>
      </c>
      <c r="FB887" s="9"/>
      <c r="FC887" s="10"/>
      <c r="FD887" s="11"/>
      <c r="FE887" s="6">
        <f>SUMIF(FF$129:FF$159,$D887,FH$129:FH$159)</f>
        <v>0</v>
      </c>
      <c r="FF887" s="9"/>
      <c r="FG887" s="10"/>
      <c r="FH887" s="11"/>
      <c r="FI887" s="6">
        <f>SUMIF(FJ$129:FJ$159,$D887,FL$129:FL$159)</f>
        <v>0</v>
      </c>
      <c r="FJ887" s="9"/>
      <c r="FK887" s="10"/>
      <c r="FL887" s="11"/>
      <c r="FM887" s="6">
        <f>SUMIF(FN$129:FN$159,$D887,FP$129:FP$159)</f>
        <v>0</v>
      </c>
      <c r="FN887" s="9"/>
      <c r="FO887" s="10"/>
      <c r="FP887" s="11"/>
      <c r="FQ887" s="6">
        <f>SUMIF(FR$129:FR$159,$D887,FT$129:FT$159)</f>
        <v>0</v>
      </c>
      <c r="FR887" s="9"/>
      <c r="FS887" s="10"/>
      <c r="FT887" s="11"/>
      <c r="FU887" s="6">
        <f>SUMIF(FV$129:FV$159,$D887,FX$129:FX$159)</f>
        <v>0</v>
      </c>
      <c r="FV887" s="9"/>
      <c r="FW887" s="10"/>
      <c r="FX887" s="11"/>
      <c r="FY887" s="6">
        <f>SUMIF(FZ$129:FZ$159,$D887,GB$129:GB$159)</f>
        <v>0</v>
      </c>
      <c r="FZ887" s="9"/>
      <c r="GA887" s="10"/>
      <c r="GB887" s="11"/>
      <c r="GC887" s="6">
        <f>SUMIF(GD$129:GD$159,$D887,GF$129:GF$159)</f>
        <v>0</v>
      </c>
      <c r="GD887" s="9"/>
      <c r="GE887" s="10"/>
      <c r="GF887" s="11"/>
      <c r="GG887" s="6">
        <f>SUMIF(GH$129:GH$159,$D887,GJ$129:GJ$159)</f>
        <v>0</v>
      </c>
      <c r="GH887" s="9"/>
      <c r="GI887" s="10"/>
      <c r="GJ887" s="11"/>
      <c r="GK887" s="6">
        <f>SUMIF(GL$129:GL$159,$D887,GN$129:GN$159)</f>
        <v>0</v>
      </c>
      <c r="GL887" s="9"/>
      <c r="GM887" s="10"/>
      <c r="GN887" s="11"/>
      <c r="GO887" s="6">
        <f>SUMIF(GP$129:GP$159,$D887,GR$129:GR$159)</f>
        <v>0</v>
      </c>
      <c r="GP887" s="9"/>
      <c r="GQ887" s="10"/>
      <c r="GR887" s="11"/>
      <c r="GS887" s="6">
        <f>SUMIF(GT$129:GT$159,$D887,GV$129:GV$159)</f>
        <v>0</v>
      </c>
      <c r="GT887" s="9"/>
      <c r="GU887" s="10"/>
      <c r="GV887" s="20"/>
      <c r="GW887" s="19">
        <f t="shared" ref="GW887:GW1010" si="21">SUM(E887:GV887)</f>
        <v>0</v>
      </c>
      <c r="GX887" s="525"/>
      <c r="GY887" s="522"/>
    </row>
    <row r="888" spans="1:207" ht="30.75" customHeight="1">
      <c r="A888" s="210" t="s">
        <v>80</v>
      </c>
      <c r="B888" s="530"/>
      <c r="C888" s="177" t="s">
        <v>395</v>
      </c>
      <c r="D888" s="194" t="s">
        <v>396</v>
      </c>
      <c r="E888" s="206">
        <f>SUMIF(F$160:F$190,$D888,H$160:H$190)</f>
        <v>0</v>
      </c>
      <c r="F888" s="9"/>
      <c r="G888" s="10"/>
      <c r="H888" s="11"/>
      <c r="I888" s="6">
        <f>SUMIF(J$160:J$190,$D888,L$160:L$190)</f>
        <v>0</v>
      </c>
      <c r="J888" s="9"/>
      <c r="K888" s="10"/>
      <c r="L888" s="11"/>
      <c r="M888" s="6">
        <f>SUMIF(N$160:N$190,$D888,P$160:P$190)</f>
        <v>0</v>
      </c>
      <c r="N888" s="9"/>
      <c r="O888" s="10"/>
      <c r="P888" s="11"/>
      <c r="Q888" s="6">
        <f>SUMIF(R$160:R$190,$D888,T$160:T$190)</f>
        <v>0</v>
      </c>
      <c r="R888" s="9"/>
      <c r="S888" s="10"/>
      <c r="T888" s="11"/>
      <c r="U888" s="6">
        <f>SUMIF(V$160:V$190,$D888,X$160:X$190)</f>
        <v>0</v>
      </c>
      <c r="V888" s="9"/>
      <c r="W888" s="10"/>
      <c r="X888" s="11"/>
      <c r="Y888" s="6">
        <f>SUMIF(Z$160:Z$190,$D888,AB$160:AB$190)</f>
        <v>0</v>
      </c>
      <c r="Z888" s="9"/>
      <c r="AA888" s="10"/>
      <c r="AB888" s="11"/>
      <c r="AC888" s="6">
        <f>SUMIF(AD$160:AD$190,$D888,AF$160:AF$190)</f>
        <v>0</v>
      </c>
      <c r="AD888" s="9"/>
      <c r="AE888" s="10"/>
      <c r="AF888" s="11"/>
      <c r="AG888" s="6">
        <f>SUMIF(AH$160:AH$190,$D888,AJ$160:AJ$190)</f>
        <v>0</v>
      </c>
      <c r="AH888" s="9"/>
      <c r="AI888" s="10"/>
      <c r="AJ888" s="11"/>
      <c r="AK888" s="6">
        <f>SUMIF(AL$160:AL$190,$D888,AN$160:AN$190)</f>
        <v>0</v>
      </c>
      <c r="AL888" s="9"/>
      <c r="AM888" s="10"/>
      <c r="AN888" s="11"/>
      <c r="AO888" s="6">
        <f>SUMIF(AP$160:AP$190,$D888,AR$160:AR$190)</f>
        <v>0</v>
      </c>
      <c r="AP888" s="9"/>
      <c r="AQ888" s="10"/>
      <c r="AR888" s="11"/>
      <c r="AS888" s="6">
        <f>SUMIF(AT$160:AT$190,$D888,AV$160:AV$190)</f>
        <v>0</v>
      </c>
      <c r="AT888" s="9"/>
      <c r="AU888" s="10"/>
      <c r="AV888" s="11"/>
      <c r="AW888" s="6">
        <f>SUMIF(AX$160:AX$190,$D888,AZ$160:AZ$190)</f>
        <v>0</v>
      </c>
      <c r="AX888" s="9"/>
      <c r="AY888" s="10"/>
      <c r="AZ888" s="11"/>
      <c r="BA888" s="6">
        <f>SUMIF(BB$160:BB$190,$D888,BD$160:BD$190)</f>
        <v>0</v>
      </c>
      <c r="BB888" s="9"/>
      <c r="BC888" s="10"/>
      <c r="BD888" s="11"/>
      <c r="BE888" s="6">
        <f>SUMIF(BF$160:BF$190,$D888,BH$160:BH$190)</f>
        <v>0</v>
      </c>
      <c r="BF888" s="9"/>
      <c r="BG888" s="10"/>
      <c r="BH888" s="11"/>
      <c r="BI888" s="6">
        <f>SUMIF(BJ$160:BJ$190,$D888,BL$160:BL$190)</f>
        <v>0</v>
      </c>
      <c r="BJ888" s="9"/>
      <c r="BK888" s="10"/>
      <c r="BL888" s="11"/>
      <c r="BM888" s="6">
        <f>SUMIF(BN$160:BN$190,$D888,BP$160:BP$190)</f>
        <v>0</v>
      </c>
      <c r="BN888" s="9"/>
      <c r="BO888" s="10"/>
      <c r="BP888" s="11"/>
      <c r="BQ888" s="6">
        <f>SUMIF(BR$160:BR$190,$D888,BT$160:BT$190)</f>
        <v>0</v>
      </c>
      <c r="BR888" s="9"/>
      <c r="BS888" s="10"/>
      <c r="BT888" s="11"/>
      <c r="BU888" s="6">
        <f>SUMIF(BV$160:BV$190,$D888,BX$160:BX$190)</f>
        <v>0</v>
      </c>
      <c r="BV888" s="9"/>
      <c r="BW888" s="10"/>
      <c r="BX888" s="11"/>
      <c r="BY888" s="6">
        <f>SUMIF(BZ$160:BZ$190,$D888,CB$160:CB$190)</f>
        <v>0</v>
      </c>
      <c r="BZ888" s="9"/>
      <c r="CA888" s="10"/>
      <c r="CB888" s="11"/>
      <c r="CC888" s="6">
        <f>SUMIF(CD$160:CD$190,$D888,CF$160:CF$190)</f>
        <v>0</v>
      </c>
      <c r="CD888" s="9"/>
      <c r="CE888" s="10"/>
      <c r="CF888" s="11"/>
      <c r="CG888" s="6">
        <f>SUMIF(CH$160:CH$190,$D888,CJ$160:CJ$190)</f>
        <v>0</v>
      </c>
      <c r="CH888" s="9"/>
      <c r="CI888" s="10"/>
      <c r="CJ888" s="11"/>
      <c r="CK888" s="6">
        <f>SUMIF(CL$160:CL$190,$D888,CN$160:CN$190)</f>
        <v>0</v>
      </c>
      <c r="CL888" s="9"/>
      <c r="CM888" s="10"/>
      <c r="CN888" s="11"/>
      <c r="CO888" s="6">
        <f>SUMIF(CP$160:CP$190,$D888,CR$160:CR$190)</f>
        <v>0</v>
      </c>
      <c r="CP888" s="9"/>
      <c r="CQ888" s="10"/>
      <c r="CR888" s="11"/>
      <c r="CS888" s="6">
        <f>SUMIF(CT$160:CT$190,$D888,CV$160:CV$190)</f>
        <v>0</v>
      </c>
      <c r="CT888" s="9"/>
      <c r="CU888" s="10"/>
      <c r="CV888" s="11"/>
      <c r="CW888" s="6">
        <f>SUMIF(CX$160:CX$190,$D888,CZ$160:CZ$190)</f>
        <v>0</v>
      </c>
      <c r="CX888" s="9"/>
      <c r="CY888" s="10"/>
      <c r="CZ888" s="11"/>
      <c r="DA888" s="6">
        <f>SUMIF(DB$160:DB$190,$D888,DD$160:DD$190)</f>
        <v>0</v>
      </c>
      <c r="DB888" s="9"/>
      <c r="DC888" s="10"/>
      <c r="DD888" s="11"/>
      <c r="DE888" s="6">
        <f>SUMIF(DF$160:DF$190,$D888,DH$160:DH$190)</f>
        <v>0</v>
      </c>
      <c r="DF888" s="9"/>
      <c r="DG888" s="10"/>
      <c r="DH888" s="11"/>
      <c r="DI888" s="6">
        <f>SUMIF(DJ$160:DJ$190,$D888,DL$160:DL$190)</f>
        <v>0</v>
      </c>
      <c r="DJ888" s="9"/>
      <c r="DK888" s="10"/>
      <c r="DL888" s="11"/>
      <c r="DM888" s="6">
        <f>SUMIF(DN$160:DN$190,$D888,DP$160:DP$190)</f>
        <v>0</v>
      </c>
      <c r="DN888" s="9"/>
      <c r="DO888" s="10"/>
      <c r="DP888" s="11"/>
      <c r="DQ888" s="6">
        <f>SUMIF(DR$160:DR$190,$D888,DT$160:DT$190)</f>
        <v>0</v>
      </c>
      <c r="DR888" s="9"/>
      <c r="DS888" s="10"/>
      <c r="DT888" s="11"/>
      <c r="DU888" s="6">
        <f>SUMIF(DV$160:DV$190,$D888,DX$160:DX$190)</f>
        <v>0</v>
      </c>
      <c r="DV888" s="9"/>
      <c r="DW888" s="10"/>
      <c r="DX888" s="11"/>
      <c r="DY888" s="6">
        <f>SUMIF(DZ$160:DZ$190,$D888,EB$160:EB$190)</f>
        <v>0</v>
      </c>
      <c r="DZ888" s="9"/>
      <c r="EA888" s="10"/>
      <c r="EB888" s="11"/>
      <c r="EC888" s="6">
        <f>SUMIF(ED$160:ED$190,$D888,EF$160:EF$190)</f>
        <v>0</v>
      </c>
      <c r="ED888" s="9"/>
      <c r="EE888" s="10"/>
      <c r="EF888" s="11"/>
      <c r="EG888" s="6">
        <f>SUMIF(EH$160:EH$190,$D888,EJ$160:EJ$190)</f>
        <v>0</v>
      </c>
      <c r="EH888" s="9"/>
      <c r="EI888" s="10"/>
      <c r="EJ888" s="11"/>
      <c r="EK888" s="6">
        <f>SUMIF(EL$160:EL$190,$D888,EN$160:EN$190)</f>
        <v>0</v>
      </c>
      <c r="EL888" s="9"/>
      <c r="EM888" s="10"/>
      <c r="EN888" s="11"/>
      <c r="EO888" s="6">
        <f>SUMIF(EP$160:EP$190,$D888,ER$160:ER$190)</f>
        <v>0</v>
      </c>
      <c r="EP888" s="9"/>
      <c r="EQ888" s="10"/>
      <c r="ER888" s="11"/>
      <c r="ES888" s="6">
        <f>SUMIF(ET$160:ET$190,$D888,EV$160:EV$190)</f>
        <v>0</v>
      </c>
      <c r="ET888" s="9"/>
      <c r="EU888" s="10"/>
      <c r="EV888" s="11"/>
      <c r="EW888" s="6">
        <f>SUMIF(EX$160:EX$190,$D888,EZ$160:EZ$190)</f>
        <v>0</v>
      </c>
      <c r="EX888" s="9"/>
      <c r="EY888" s="10"/>
      <c r="EZ888" s="11"/>
      <c r="FA888" s="6">
        <f>SUMIF(FB$160:FB$190,$D888,FD$160:FD$190)</f>
        <v>0</v>
      </c>
      <c r="FB888" s="9"/>
      <c r="FC888" s="10"/>
      <c r="FD888" s="11"/>
      <c r="FE888" s="6">
        <f>SUMIF(FF$160:FF$190,$D888,FH$160:FH$190)</f>
        <v>0</v>
      </c>
      <c r="FF888" s="9"/>
      <c r="FG888" s="10"/>
      <c r="FH888" s="11"/>
      <c r="FI888" s="6">
        <f>SUMIF(FJ$160:FJ$190,$D888,FL$160:FL$190)</f>
        <v>0</v>
      </c>
      <c r="FJ888" s="9"/>
      <c r="FK888" s="10"/>
      <c r="FL888" s="11"/>
      <c r="FM888" s="6">
        <f>SUMIF(FN$160:FN$190,$D888,FP$160:FP$190)</f>
        <v>0</v>
      </c>
      <c r="FN888" s="9"/>
      <c r="FO888" s="10"/>
      <c r="FP888" s="11"/>
      <c r="FQ888" s="6">
        <f>SUMIF(FR$160:FR$190,$D888,FT$160:FT$190)</f>
        <v>0</v>
      </c>
      <c r="FR888" s="9"/>
      <c r="FS888" s="10"/>
      <c r="FT888" s="11"/>
      <c r="FU888" s="6">
        <f>SUMIF(FV$160:FV$190,$D888,FX$160:FX$190)</f>
        <v>0</v>
      </c>
      <c r="FV888" s="9"/>
      <c r="FW888" s="10"/>
      <c r="FX888" s="11"/>
      <c r="FY888" s="6">
        <f>SUMIF(FZ$160:FZ$190,$D888,GB$160:GB$190)</f>
        <v>0</v>
      </c>
      <c r="FZ888" s="9"/>
      <c r="GA888" s="10"/>
      <c r="GB888" s="11"/>
      <c r="GC888" s="6">
        <f>SUMIF(GD$160:GD$190,$D888,GF$160:GF$190)</f>
        <v>0</v>
      </c>
      <c r="GD888" s="9"/>
      <c r="GE888" s="10"/>
      <c r="GF888" s="11"/>
      <c r="GG888" s="6">
        <f>SUMIF(GH$160:GH$190,$D888,GJ$160:GJ$190)</f>
        <v>0</v>
      </c>
      <c r="GH888" s="9"/>
      <c r="GI888" s="10"/>
      <c r="GJ888" s="11"/>
      <c r="GK888" s="6">
        <f>SUMIF(GL$160:GL$190,$D888,GN$160:GN$190)</f>
        <v>0</v>
      </c>
      <c r="GL888" s="9"/>
      <c r="GM888" s="10"/>
      <c r="GN888" s="11"/>
      <c r="GO888" s="6">
        <f>SUMIF(GP$160:GP$190,$D888,GR$160:GR$190)</f>
        <v>0</v>
      </c>
      <c r="GP888" s="9"/>
      <c r="GQ888" s="10"/>
      <c r="GR888" s="11"/>
      <c r="GS888" s="6">
        <f>SUMIF(GT$160:GT$190,$D888,GV$160:GV$190)</f>
        <v>0</v>
      </c>
      <c r="GT888" s="9"/>
      <c r="GU888" s="10"/>
      <c r="GV888" s="20"/>
      <c r="GW888" s="19">
        <f t="shared" si="21"/>
        <v>0</v>
      </c>
      <c r="GX888" s="525"/>
      <c r="GY888" s="522"/>
    </row>
    <row r="889" spans="1:207" ht="30.75" customHeight="1">
      <c r="A889" s="210" t="s">
        <v>81</v>
      </c>
      <c r="B889" s="530"/>
      <c r="C889" s="177" t="s">
        <v>395</v>
      </c>
      <c r="D889" s="194" t="s">
        <v>396</v>
      </c>
      <c r="E889" s="206">
        <f>SUMIF(F$191:F$221,$D889,H$191:H$221)</f>
        <v>0</v>
      </c>
      <c r="F889" s="9"/>
      <c r="G889" s="10"/>
      <c r="H889" s="11"/>
      <c r="I889" s="6">
        <f>SUMIF(J$191:J$221,$D889,L$191:L$221)</f>
        <v>0</v>
      </c>
      <c r="J889" s="9"/>
      <c r="K889" s="10"/>
      <c r="L889" s="11"/>
      <c r="M889" s="6">
        <f>SUMIF(N$191:N$221,$D889,P$191:P$221)</f>
        <v>0</v>
      </c>
      <c r="N889" s="9"/>
      <c r="O889" s="10"/>
      <c r="P889" s="11"/>
      <c r="Q889" s="6">
        <f>SUMIF(R$191:R$221,$D889,T$191:T$221)</f>
        <v>0</v>
      </c>
      <c r="R889" s="9"/>
      <c r="S889" s="10"/>
      <c r="T889" s="11"/>
      <c r="U889" s="6">
        <f>SUMIF(V$191:V$221,$D889,X$191:X$221)</f>
        <v>0</v>
      </c>
      <c r="V889" s="9"/>
      <c r="W889" s="10"/>
      <c r="X889" s="11"/>
      <c r="Y889" s="6">
        <f>SUMIF(Z$191:Z$221,$D889,AB$191:AB$221)</f>
        <v>0</v>
      </c>
      <c r="Z889" s="9"/>
      <c r="AA889" s="10"/>
      <c r="AB889" s="11"/>
      <c r="AC889" s="6">
        <f>SUMIF(AD$191:AD$221,$D889,AF$191:AF$221)</f>
        <v>0</v>
      </c>
      <c r="AD889" s="9"/>
      <c r="AE889" s="10"/>
      <c r="AF889" s="11"/>
      <c r="AG889" s="6">
        <f>SUMIF(AH$191:AH$221,$D889,AJ$191:AJ$221)</f>
        <v>0</v>
      </c>
      <c r="AH889" s="9"/>
      <c r="AI889" s="10"/>
      <c r="AJ889" s="11"/>
      <c r="AK889" s="6">
        <f>SUMIF(AL$191:AL$221,$D889,AN$191:AN$221)</f>
        <v>0</v>
      </c>
      <c r="AL889" s="9"/>
      <c r="AM889" s="10"/>
      <c r="AN889" s="11"/>
      <c r="AO889" s="6">
        <f>SUMIF(AP$191:AP$221,$D889,AR$191:AR$221)</f>
        <v>0</v>
      </c>
      <c r="AP889" s="9"/>
      <c r="AQ889" s="10"/>
      <c r="AR889" s="11"/>
      <c r="AS889" s="6">
        <f>SUMIF(AT$191:AT$221,$D889,AV$191:AV$221)</f>
        <v>0</v>
      </c>
      <c r="AT889" s="9"/>
      <c r="AU889" s="10"/>
      <c r="AV889" s="11"/>
      <c r="AW889" s="6">
        <f>SUMIF(AX$191:AX$221,$D889,AZ$191:AZ$221)</f>
        <v>0</v>
      </c>
      <c r="AX889" s="9"/>
      <c r="AY889" s="10"/>
      <c r="AZ889" s="11"/>
      <c r="BA889" s="6">
        <f>SUMIF(BB$191:BB$221,$D889,BD$191:BD$221)</f>
        <v>0</v>
      </c>
      <c r="BB889" s="9"/>
      <c r="BC889" s="10"/>
      <c r="BD889" s="11"/>
      <c r="BE889" s="6">
        <f>SUMIF(BF$191:BF$221,$D889,BH$191:BH$221)</f>
        <v>0</v>
      </c>
      <c r="BF889" s="9"/>
      <c r="BG889" s="10"/>
      <c r="BH889" s="11"/>
      <c r="BI889" s="6">
        <f>SUMIF(BJ$191:BJ$221,$D889,BL$191:BL$221)</f>
        <v>0</v>
      </c>
      <c r="BJ889" s="9"/>
      <c r="BK889" s="10"/>
      <c r="BL889" s="11"/>
      <c r="BM889" s="6">
        <f>SUMIF(BN$191:BN$221,$D889,BP$191:BP$221)</f>
        <v>0</v>
      </c>
      <c r="BN889" s="9"/>
      <c r="BO889" s="10"/>
      <c r="BP889" s="11"/>
      <c r="BQ889" s="6">
        <f>SUMIF(BR$191:BR$221,$D889,BT$191:BT$221)</f>
        <v>0</v>
      </c>
      <c r="BR889" s="9"/>
      <c r="BS889" s="10"/>
      <c r="BT889" s="11"/>
      <c r="BU889" s="6">
        <f>SUMIF(BV$191:BV$221,$D889,BX$191:BX$221)</f>
        <v>0</v>
      </c>
      <c r="BV889" s="9"/>
      <c r="BW889" s="10"/>
      <c r="BX889" s="11"/>
      <c r="BY889" s="6">
        <f>SUMIF(BZ$191:BZ$221,$D889,CB$191:CB$221)</f>
        <v>0</v>
      </c>
      <c r="BZ889" s="9"/>
      <c r="CA889" s="10"/>
      <c r="CB889" s="11"/>
      <c r="CC889" s="6">
        <f>SUMIF(CD$191:CD$221,$D889,CF$191:CF$221)</f>
        <v>0</v>
      </c>
      <c r="CD889" s="9"/>
      <c r="CE889" s="10"/>
      <c r="CF889" s="11"/>
      <c r="CG889" s="6">
        <f>SUMIF(CH$191:CH$221,$D889,CJ$191:CJ$221)</f>
        <v>0</v>
      </c>
      <c r="CH889" s="9"/>
      <c r="CI889" s="10"/>
      <c r="CJ889" s="11"/>
      <c r="CK889" s="6">
        <f>SUMIF(CL$191:CL$221,$D889,CN$191:CN$221)</f>
        <v>0</v>
      </c>
      <c r="CL889" s="9"/>
      <c r="CM889" s="10"/>
      <c r="CN889" s="11"/>
      <c r="CO889" s="6">
        <f>SUMIF(CP$191:CP$221,$D889,CR$191:CR$221)</f>
        <v>0</v>
      </c>
      <c r="CP889" s="9"/>
      <c r="CQ889" s="10"/>
      <c r="CR889" s="11"/>
      <c r="CS889" s="6">
        <f>SUMIF(CT$191:CT$221,$D889,CV$191:CV$221)</f>
        <v>0</v>
      </c>
      <c r="CT889" s="9"/>
      <c r="CU889" s="10"/>
      <c r="CV889" s="11"/>
      <c r="CW889" s="6">
        <f>SUMIF(CX$191:CX$221,$D889,CZ$191:CZ$221)</f>
        <v>0</v>
      </c>
      <c r="CX889" s="9"/>
      <c r="CY889" s="10"/>
      <c r="CZ889" s="11"/>
      <c r="DA889" s="6">
        <f>SUMIF(DB$191:DB$221,$D889,DD$191:DD$221)</f>
        <v>0</v>
      </c>
      <c r="DB889" s="9"/>
      <c r="DC889" s="10"/>
      <c r="DD889" s="11"/>
      <c r="DE889" s="6">
        <f>SUMIF(DF$191:DF$221,$D889,DH$191:DH$221)</f>
        <v>0</v>
      </c>
      <c r="DF889" s="9"/>
      <c r="DG889" s="10"/>
      <c r="DH889" s="11"/>
      <c r="DI889" s="6">
        <f>SUMIF(DJ$191:DJ$221,$D889,DL$191:DL$221)</f>
        <v>0</v>
      </c>
      <c r="DJ889" s="9"/>
      <c r="DK889" s="10"/>
      <c r="DL889" s="11"/>
      <c r="DM889" s="6">
        <f>SUMIF(DN$191:DN$221,$D889,DP$191:DP$221)</f>
        <v>0</v>
      </c>
      <c r="DN889" s="9"/>
      <c r="DO889" s="10"/>
      <c r="DP889" s="11"/>
      <c r="DQ889" s="6">
        <f>SUMIF(DR$191:DR$221,$D889,DT$191:DT$221)</f>
        <v>0</v>
      </c>
      <c r="DR889" s="9"/>
      <c r="DS889" s="10"/>
      <c r="DT889" s="11"/>
      <c r="DU889" s="6">
        <f>SUMIF(DV$191:DV$221,$D889,DX$191:DX$221)</f>
        <v>0</v>
      </c>
      <c r="DV889" s="9"/>
      <c r="DW889" s="10"/>
      <c r="DX889" s="11"/>
      <c r="DY889" s="6">
        <f>SUMIF(DZ$191:DZ$221,$D889,EB$191:EB$221)</f>
        <v>0</v>
      </c>
      <c r="DZ889" s="9"/>
      <c r="EA889" s="10"/>
      <c r="EB889" s="11"/>
      <c r="EC889" s="6">
        <f>SUMIF(ED$191:ED$221,$D889,EF$191:EF$221)</f>
        <v>0</v>
      </c>
      <c r="ED889" s="9"/>
      <c r="EE889" s="10"/>
      <c r="EF889" s="11"/>
      <c r="EG889" s="6">
        <f>SUMIF(EH$191:EH$221,$D889,EJ$191:EJ$221)</f>
        <v>0</v>
      </c>
      <c r="EH889" s="9"/>
      <c r="EI889" s="10"/>
      <c r="EJ889" s="11"/>
      <c r="EK889" s="6">
        <f>SUMIF(EL$191:EL$221,$D889,EN$191:EN$221)</f>
        <v>0</v>
      </c>
      <c r="EL889" s="9"/>
      <c r="EM889" s="10"/>
      <c r="EN889" s="11"/>
      <c r="EO889" s="6">
        <f>SUMIF(EP$191:EP$221,$D889,ER$191:ER$221)</f>
        <v>0</v>
      </c>
      <c r="EP889" s="9"/>
      <c r="EQ889" s="10"/>
      <c r="ER889" s="11"/>
      <c r="ES889" s="6">
        <f>SUMIF(ET$191:ET$221,$D889,EV$191:EV$221)</f>
        <v>0</v>
      </c>
      <c r="ET889" s="9"/>
      <c r="EU889" s="10"/>
      <c r="EV889" s="11"/>
      <c r="EW889" s="6">
        <f>SUMIF(EX$191:EX$221,$D889,EZ$191:EZ$221)</f>
        <v>0</v>
      </c>
      <c r="EX889" s="9"/>
      <c r="EY889" s="10"/>
      <c r="EZ889" s="11"/>
      <c r="FA889" s="6">
        <f>SUMIF(FB$191:FB$221,$D889,FD$191:FD$221)</f>
        <v>0</v>
      </c>
      <c r="FB889" s="9"/>
      <c r="FC889" s="10"/>
      <c r="FD889" s="11"/>
      <c r="FE889" s="6">
        <f>SUMIF(FF$191:FF$221,$D889,FH$191:FH$221)</f>
        <v>0</v>
      </c>
      <c r="FF889" s="9"/>
      <c r="FG889" s="10"/>
      <c r="FH889" s="11"/>
      <c r="FI889" s="6">
        <f>SUMIF(FJ$191:FJ$221,$D889,FL$191:FL$221)</f>
        <v>0</v>
      </c>
      <c r="FJ889" s="9"/>
      <c r="FK889" s="10"/>
      <c r="FL889" s="11"/>
      <c r="FM889" s="6">
        <f>SUMIF(FN$191:FN$221,$D889,FP$191:FP$221)</f>
        <v>0</v>
      </c>
      <c r="FN889" s="9"/>
      <c r="FO889" s="10"/>
      <c r="FP889" s="11"/>
      <c r="FQ889" s="6">
        <f>SUMIF(FR$191:FR$221,$D889,FT$191:FT$221)</f>
        <v>0</v>
      </c>
      <c r="FR889" s="9"/>
      <c r="FS889" s="10"/>
      <c r="FT889" s="11"/>
      <c r="FU889" s="6">
        <f>SUMIF(FV$191:FV$221,$D889,FX$191:FX$221)</f>
        <v>0</v>
      </c>
      <c r="FV889" s="9"/>
      <c r="FW889" s="10"/>
      <c r="FX889" s="11"/>
      <c r="FY889" s="6">
        <f>SUMIF(FZ$191:FZ$221,$D889,GB$191:GB$221)</f>
        <v>0</v>
      </c>
      <c r="FZ889" s="9"/>
      <c r="GA889" s="10"/>
      <c r="GB889" s="11"/>
      <c r="GC889" s="6">
        <f>SUMIF(GD$191:GD$221,$D889,GF$191:GF$221)</f>
        <v>0</v>
      </c>
      <c r="GD889" s="9"/>
      <c r="GE889" s="10"/>
      <c r="GF889" s="11"/>
      <c r="GG889" s="6">
        <f>SUMIF(GH$191:GH$221,$D889,GJ$191:GJ$221)</f>
        <v>0</v>
      </c>
      <c r="GH889" s="9"/>
      <c r="GI889" s="10"/>
      <c r="GJ889" s="11"/>
      <c r="GK889" s="6">
        <f>SUMIF(GL$191:GL$221,$D889,GN$191:GN$221)</f>
        <v>0</v>
      </c>
      <c r="GL889" s="9"/>
      <c r="GM889" s="10"/>
      <c r="GN889" s="11"/>
      <c r="GO889" s="6">
        <f>SUMIF(GP$191:GP$221,$D889,GR$191:GR$221)</f>
        <v>0</v>
      </c>
      <c r="GP889" s="9"/>
      <c r="GQ889" s="10"/>
      <c r="GR889" s="11"/>
      <c r="GS889" s="6">
        <f>SUMIF(GT$191:GT$221,$D889,GV$191:GV$221)</f>
        <v>0</v>
      </c>
      <c r="GT889" s="9"/>
      <c r="GU889" s="10"/>
      <c r="GV889" s="20"/>
      <c r="GW889" s="19">
        <f t="shared" si="21"/>
        <v>0</v>
      </c>
      <c r="GX889" s="525"/>
      <c r="GY889" s="522"/>
    </row>
    <row r="890" spans="1:207" ht="30.75" customHeight="1">
      <c r="A890" s="210" t="s">
        <v>82</v>
      </c>
      <c r="B890" s="530"/>
      <c r="C890" s="177" t="s">
        <v>395</v>
      </c>
      <c r="D890" s="194" t="s">
        <v>396</v>
      </c>
      <c r="E890" s="206">
        <f>SUMIF(F$222:F$252,$D890,H$222:H$252)</f>
        <v>0</v>
      </c>
      <c r="F890" s="9"/>
      <c r="G890" s="10"/>
      <c r="H890" s="11"/>
      <c r="I890" s="6">
        <f>SUMIF(J$222:J$252,$D890,L$222:L$252)</f>
        <v>0</v>
      </c>
      <c r="J890" s="9"/>
      <c r="K890" s="10"/>
      <c r="L890" s="11"/>
      <c r="M890" s="6">
        <f>SUMIF(N$222:N$252,$D890,P$222:P$252)</f>
        <v>0</v>
      </c>
      <c r="N890" s="9"/>
      <c r="O890" s="10"/>
      <c r="P890" s="11"/>
      <c r="Q890" s="6">
        <f>SUMIF(R$222:R$252,$D890,T$222:T$252)</f>
        <v>0</v>
      </c>
      <c r="R890" s="9"/>
      <c r="S890" s="10"/>
      <c r="T890" s="11"/>
      <c r="U890" s="6">
        <f>SUMIF(V$222:V$252,$D890,X$222:X$252)</f>
        <v>0</v>
      </c>
      <c r="V890" s="9"/>
      <c r="W890" s="10"/>
      <c r="X890" s="11"/>
      <c r="Y890" s="6">
        <f>SUMIF(Z$222:Z$252,$D890,AB$222:AB$252)</f>
        <v>0</v>
      </c>
      <c r="Z890" s="9"/>
      <c r="AA890" s="10"/>
      <c r="AB890" s="11"/>
      <c r="AC890" s="6">
        <f>SUMIF(AD$222:AD$252,$D890,AF$222:AF$252)</f>
        <v>0</v>
      </c>
      <c r="AD890" s="9"/>
      <c r="AE890" s="10"/>
      <c r="AF890" s="11"/>
      <c r="AG890" s="6">
        <f>SUMIF(AH$222:AH$252,$D890,AJ$222:AJ$252)</f>
        <v>0</v>
      </c>
      <c r="AH890" s="9"/>
      <c r="AI890" s="10"/>
      <c r="AJ890" s="11"/>
      <c r="AK890" s="6">
        <f>SUMIF(AL$222:AL$252,$D890,AN$222:AN$252)</f>
        <v>0</v>
      </c>
      <c r="AL890" s="9"/>
      <c r="AM890" s="10"/>
      <c r="AN890" s="11"/>
      <c r="AO890" s="6">
        <f>SUMIF(AP$222:AP$252,$D890,AR$222:AR$252)</f>
        <v>0</v>
      </c>
      <c r="AP890" s="9"/>
      <c r="AQ890" s="10"/>
      <c r="AR890" s="11"/>
      <c r="AS890" s="6">
        <f>SUMIF(AT$222:AT$252,$D890,AV$222:AV$252)</f>
        <v>0</v>
      </c>
      <c r="AT890" s="9"/>
      <c r="AU890" s="10"/>
      <c r="AV890" s="11"/>
      <c r="AW890" s="6">
        <f>SUMIF(AX$222:AX$252,$D890,AZ$222:AZ$252)</f>
        <v>0</v>
      </c>
      <c r="AX890" s="9"/>
      <c r="AY890" s="10"/>
      <c r="AZ890" s="11"/>
      <c r="BA890" s="6">
        <f>SUMIF(BB$222:BB$252,$D890,BD$222:BD$252)</f>
        <v>0</v>
      </c>
      <c r="BB890" s="9"/>
      <c r="BC890" s="10"/>
      <c r="BD890" s="11"/>
      <c r="BE890" s="6">
        <f>SUMIF(BF$222:BF$252,$D890,BH$222:BH$252)</f>
        <v>0</v>
      </c>
      <c r="BF890" s="9"/>
      <c r="BG890" s="10"/>
      <c r="BH890" s="11"/>
      <c r="BI890" s="6">
        <f>SUMIF(BJ$222:BJ$252,$D890,BL$222:BL$252)</f>
        <v>0</v>
      </c>
      <c r="BJ890" s="9"/>
      <c r="BK890" s="10"/>
      <c r="BL890" s="11"/>
      <c r="BM890" s="6">
        <f>SUMIF(BN$222:BN$252,$D890,BP$222:BP$252)</f>
        <v>0</v>
      </c>
      <c r="BN890" s="9"/>
      <c r="BO890" s="10"/>
      <c r="BP890" s="11"/>
      <c r="BQ890" s="6">
        <f>SUMIF(BR$222:BR$252,$D890,BT$222:BT$252)</f>
        <v>0</v>
      </c>
      <c r="BR890" s="9"/>
      <c r="BS890" s="10"/>
      <c r="BT890" s="11"/>
      <c r="BU890" s="6">
        <f>SUMIF(BV$222:BV$252,$D890,BX$222:BX$252)</f>
        <v>0</v>
      </c>
      <c r="BV890" s="9"/>
      <c r="BW890" s="10"/>
      <c r="BX890" s="11"/>
      <c r="BY890" s="6">
        <f>SUMIF(BZ$222:BZ$252,$D890,CB$222:CB$252)</f>
        <v>0</v>
      </c>
      <c r="BZ890" s="9"/>
      <c r="CA890" s="10"/>
      <c r="CB890" s="11"/>
      <c r="CC890" s="6">
        <f>SUMIF(CD$222:CD$252,$D890,CF$222:CF$252)</f>
        <v>0</v>
      </c>
      <c r="CD890" s="9"/>
      <c r="CE890" s="10"/>
      <c r="CF890" s="11"/>
      <c r="CG890" s="6">
        <f>SUMIF(CH$222:CH$252,$D890,CJ$222:CJ$252)</f>
        <v>0</v>
      </c>
      <c r="CH890" s="9"/>
      <c r="CI890" s="10"/>
      <c r="CJ890" s="11"/>
      <c r="CK890" s="6">
        <f>SUMIF(CL$222:CL$252,$D890,CN$222:CN$252)</f>
        <v>0</v>
      </c>
      <c r="CL890" s="9"/>
      <c r="CM890" s="10"/>
      <c r="CN890" s="11"/>
      <c r="CO890" s="6">
        <f>SUMIF(CP$222:CP$252,$D890,CR$222:CR$252)</f>
        <v>0</v>
      </c>
      <c r="CP890" s="9"/>
      <c r="CQ890" s="10"/>
      <c r="CR890" s="11"/>
      <c r="CS890" s="6">
        <f>SUMIF(CT$222:CT$252,$D890,CV$222:CV$252)</f>
        <v>0</v>
      </c>
      <c r="CT890" s="9"/>
      <c r="CU890" s="10"/>
      <c r="CV890" s="11"/>
      <c r="CW890" s="6">
        <f>SUMIF(CX$222:CX$252,$D890,CZ$222:CZ$252)</f>
        <v>0</v>
      </c>
      <c r="CX890" s="9"/>
      <c r="CY890" s="10"/>
      <c r="CZ890" s="11"/>
      <c r="DA890" s="6">
        <f>SUMIF(DB$222:DB$252,$D890,DD$222:DD$252)</f>
        <v>0</v>
      </c>
      <c r="DB890" s="9"/>
      <c r="DC890" s="10"/>
      <c r="DD890" s="11"/>
      <c r="DE890" s="6">
        <f>SUMIF(DF$222:DF$252,$D890,DH$222:DH$252)</f>
        <v>0</v>
      </c>
      <c r="DF890" s="9"/>
      <c r="DG890" s="10"/>
      <c r="DH890" s="11"/>
      <c r="DI890" s="6">
        <f>SUMIF(DJ$222:DJ$252,$D890,DL$222:DL$252)</f>
        <v>0</v>
      </c>
      <c r="DJ890" s="9"/>
      <c r="DK890" s="10"/>
      <c r="DL890" s="11"/>
      <c r="DM890" s="6">
        <f>SUMIF(DN$222:DN$252,$D890,DP$222:DP$252)</f>
        <v>0</v>
      </c>
      <c r="DN890" s="9"/>
      <c r="DO890" s="10"/>
      <c r="DP890" s="11"/>
      <c r="DQ890" s="6">
        <f>SUMIF(DR$222:DR$252,$D890,DT$222:DT$252)</f>
        <v>0</v>
      </c>
      <c r="DR890" s="9"/>
      <c r="DS890" s="10"/>
      <c r="DT890" s="11"/>
      <c r="DU890" s="6">
        <f>SUMIF(DV$222:DV$252,$D890,DX$222:DX$252)</f>
        <v>0</v>
      </c>
      <c r="DV890" s="9"/>
      <c r="DW890" s="10"/>
      <c r="DX890" s="11"/>
      <c r="DY890" s="6">
        <f>SUMIF(DZ$222:DZ$252,$D890,EB$222:EB$252)</f>
        <v>0</v>
      </c>
      <c r="DZ890" s="9"/>
      <c r="EA890" s="10"/>
      <c r="EB890" s="11"/>
      <c r="EC890" s="6">
        <f>SUMIF(ED$222:ED$252,$D890,EF$222:EF$252)</f>
        <v>0</v>
      </c>
      <c r="ED890" s="9"/>
      <c r="EE890" s="10"/>
      <c r="EF890" s="11"/>
      <c r="EG890" s="6">
        <f>SUMIF(EH$222:EH$252,$D890,EJ$222:EJ$252)</f>
        <v>0</v>
      </c>
      <c r="EH890" s="9"/>
      <c r="EI890" s="10"/>
      <c r="EJ890" s="11"/>
      <c r="EK890" s="6">
        <f>SUMIF(EL$222:EL$252,$D890,EN$222:EN$252)</f>
        <v>0</v>
      </c>
      <c r="EL890" s="9"/>
      <c r="EM890" s="10"/>
      <c r="EN890" s="11"/>
      <c r="EO890" s="6">
        <f>SUMIF(EP$222:EP$252,$D890,ER$222:ER$252)</f>
        <v>0</v>
      </c>
      <c r="EP890" s="9"/>
      <c r="EQ890" s="10"/>
      <c r="ER890" s="11"/>
      <c r="ES890" s="6">
        <f>SUMIF(ET$222:ET$252,$D890,EV$222:EV$252)</f>
        <v>0</v>
      </c>
      <c r="ET890" s="9"/>
      <c r="EU890" s="10"/>
      <c r="EV890" s="11"/>
      <c r="EW890" s="6">
        <f>SUMIF(EX$222:EX$252,$D890,EZ$222:EZ$252)</f>
        <v>0</v>
      </c>
      <c r="EX890" s="9"/>
      <c r="EY890" s="10"/>
      <c r="EZ890" s="11"/>
      <c r="FA890" s="6">
        <f>SUMIF(FB$222:FB$252,$D890,FD$222:FD$252)</f>
        <v>0</v>
      </c>
      <c r="FB890" s="9"/>
      <c r="FC890" s="10"/>
      <c r="FD890" s="11"/>
      <c r="FE890" s="6">
        <f>SUMIF(FF$222:FF$252,$D890,FH$222:FH$252)</f>
        <v>0</v>
      </c>
      <c r="FF890" s="9"/>
      <c r="FG890" s="10"/>
      <c r="FH890" s="11"/>
      <c r="FI890" s="6">
        <f>SUMIF(FJ$222:FJ$252,$D890,FL$222:FL$252)</f>
        <v>0</v>
      </c>
      <c r="FJ890" s="9"/>
      <c r="FK890" s="10"/>
      <c r="FL890" s="11"/>
      <c r="FM890" s="6">
        <f>SUMIF(FN$222:FN$252,$D890,FP$222:FP$252)</f>
        <v>0</v>
      </c>
      <c r="FN890" s="9"/>
      <c r="FO890" s="10"/>
      <c r="FP890" s="11"/>
      <c r="FQ890" s="6">
        <f>SUMIF(FR$222:FR$252,$D890,FT$222:FT$252)</f>
        <v>0</v>
      </c>
      <c r="FR890" s="9"/>
      <c r="FS890" s="10"/>
      <c r="FT890" s="11"/>
      <c r="FU890" s="6">
        <f>SUMIF(FV$222:FV$252,$D890,FX$222:FX$252)</f>
        <v>0</v>
      </c>
      <c r="FV890" s="9"/>
      <c r="FW890" s="10"/>
      <c r="FX890" s="11"/>
      <c r="FY890" s="6">
        <f>SUMIF(FZ$222:FZ$252,$D890,GB$222:GB$252)</f>
        <v>0</v>
      </c>
      <c r="FZ890" s="9"/>
      <c r="GA890" s="10"/>
      <c r="GB890" s="11"/>
      <c r="GC890" s="6">
        <f>SUMIF(GD$222:GD$252,$D890,GF$222:GF$252)</f>
        <v>0</v>
      </c>
      <c r="GD890" s="9"/>
      <c r="GE890" s="10"/>
      <c r="GF890" s="11"/>
      <c r="GG890" s="6">
        <f>SUMIF(GH$222:GH$252,$D890,GJ$222:GJ$252)</f>
        <v>0</v>
      </c>
      <c r="GH890" s="9"/>
      <c r="GI890" s="10"/>
      <c r="GJ890" s="11"/>
      <c r="GK890" s="6">
        <f>SUMIF(GL$222:GL$252,$D890,GN$222:GN$252)</f>
        <v>0</v>
      </c>
      <c r="GL890" s="9"/>
      <c r="GM890" s="10"/>
      <c r="GN890" s="11"/>
      <c r="GO890" s="6">
        <f>SUMIF(GP$222:GP$252,$D890,GR$222:GR$252)</f>
        <v>0</v>
      </c>
      <c r="GP890" s="9"/>
      <c r="GQ890" s="10"/>
      <c r="GR890" s="11"/>
      <c r="GS890" s="6">
        <f>SUMIF(GT$222:GT$252,$D890,GV$222:GV$252)</f>
        <v>0</v>
      </c>
      <c r="GT890" s="9"/>
      <c r="GU890" s="10"/>
      <c r="GV890" s="20"/>
      <c r="GW890" s="19">
        <f t="shared" si="21"/>
        <v>0</v>
      </c>
      <c r="GX890" s="525"/>
      <c r="GY890" s="522"/>
    </row>
    <row r="891" spans="1:207" ht="30.75" customHeight="1">
      <c r="A891" s="210" t="s">
        <v>83</v>
      </c>
      <c r="B891" s="530"/>
      <c r="C891" s="177" t="s">
        <v>395</v>
      </c>
      <c r="D891" s="194" t="s">
        <v>396</v>
      </c>
      <c r="E891" s="206">
        <f>SUMIF(F$253:F$283,$D891,H$253:H$283)</f>
        <v>0</v>
      </c>
      <c r="F891" s="9"/>
      <c r="G891" s="10"/>
      <c r="H891" s="11"/>
      <c r="I891" s="6">
        <f>SUMIF(J$253:J$283,$D891,L$253:L$283)</f>
        <v>0</v>
      </c>
      <c r="J891" s="9"/>
      <c r="K891" s="10"/>
      <c r="L891" s="11"/>
      <c r="M891" s="6">
        <f>SUMIF(N$253:N$283,$D891,P$253:P$283)</f>
        <v>0</v>
      </c>
      <c r="N891" s="9"/>
      <c r="O891" s="10"/>
      <c r="P891" s="11"/>
      <c r="Q891" s="6">
        <f>SUMIF(R$253:R$283,$D891,T$253:T$283)</f>
        <v>0</v>
      </c>
      <c r="R891" s="9"/>
      <c r="S891" s="10"/>
      <c r="T891" s="11"/>
      <c r="U891" s="6">
        <f>SUMIF(V$253:V$283,$D891,X$253:X$283)</f>
        <v>0</v>
      </c>
      <c r="V891" s="9"/>
      <c r="W891" s="10"/>
      <c r="X891" s="11"/>
      <c r="Y891" s="6">
        <f>SUMIF(Z$253:Z$283,$D891,AB$253:AB$283)</f>
        <v>0</v>
      </c>
      <c r="Z891" s="9"/>
      <c r="AA891" s="10"/>
      <c r="AB891" s="11"/>
      <c r="AC891" s="6">
        <f>SUMIF(AD$253:AD$283,$D891,AF$253:AF$283)</f>
        <v>0</v>
      </c>
      <c r="AD891" s="9"/>
      <c r="AE891" s="10"/>
      <c r="AF891" s="11"/>
      <c r="AG891" s="6">
        <f>SUMIF(AH$253:AH$283,$D891,AJ$253:AJ$283)</f>
        <v>0</v>
      </c>
      <c r="AH891" s="9"/>
      <c r="AI891" s="10"/>
      <c r="AJ891" s="11"/>
      <c r="AK891" s="6">
        <f>SUMIF(AL$253:AL$283,$D891,AN$253:AN$283)</f>
        <v>0</v>
      </c>
      <c r="AL891" s="9"/>
      <c r="AM891" s="10"/>
      <c r="AN891" s="11"/>
      <c r="AO891" s="6">
        <f>SUMIF(AP$253:AP$283,$D891,AR$253:AR$283)</f>
        <v>0</v>
      </c>
      <c r="AP891" s="9"/>
      <c r="AQ891" s="10"/>
      <c r="AR891" s="11"/>
      <c r="AS891" s="6">
        <f>SUMIF(AT$253:AT$283,$D891,AV$253:AV$283)</f>
        <v>0</v>
      </c>
      <c r="AT891" s="9"/>
      <c r="AU891" s="10"/>
      <c r="AV891" s="11"/>
      <c r="AW891" s="6">
        <f>SUMIF(AX$253:AX$283,$D891,AZ$253:AZ$283)</f>
        <v>0</v>
      </c>
      <c r="AX891" s="9"/>
      <c r="AY891" s="10"/>
      <c r="AZ891" s="11"/>
      <c r="BA891" s="6">
        <f>SUMIF(BB$253:BB$283,$D891,BD$253:BD$283)</f>
        <v>0</v>
      </c>
      <c r="BB891" s="9"/>
      <c r="BC891" s="10"/>
      <c r="BD891" s="11"/>
      <c r="BE891" s="6">
        <f>SUMIF(BF$253:BF$283,$D891,BH$253:BH$283)</f>
        <v>0</v>
      </c>
      <c r="BF891" s="9"/>
      <c r="BG891" s="10"/>
      <c r="BH891" s="11"/>
      <c r="BI891" s="6">
        <f>SUMIF(BJ$253:BJ$283,$D891,BL$253:BL$283)</f>
        <v>0</v>
      </c>
      <c r="BJ891" s="9"/>
      <c r="BK891" s="10"/>
      <c r="BL891" s="11"/>
      <c r="BM891" s="6">
        <f>SUMIF(BN$253:BN$283,$D891,BP$253:BP$283)</f>
        <v>0</v>
      </c>
      <c r="BN891" s="9"/>
      <c r="BO891" s="10"/>
      <c r="BP891" s="11"/>
      <c r="BQ891" s="6">
        <f>SUMIF(BR$253:BR$283,$D891,BT$253:BT$283)</f>
        <v>0</v>
      </c>
      <c r="BR891" s="9"/>
      <c r="BS891" s="10"/>
      <c r="BT891" s="11"/>
      <c r="BU891" s="6">
        <f>SUMIF(BV$253:BV$283,$D891,BX$253:BX$283)</f>
        <v>0</v>
      </c>
      <c r="BV891" s="9"/>
      <c r="BW891" s="10"/>
      <c r="BX891" s="11"/>
      <c r="BY891" s="6">
        <f>SUMIF(BZ$253:BZ$283,$D891,CB$253:CB$283)</f>
        <v>0</v>
      </c>
      <c r="BZ891" s="9"/>
      <c r="CA891" s="10"/>
      <c r="CB891" s="11"/>
      <c r="CC891" s="6">
        <f>SUMIF(CD$253:CD$283,$D891,CF$253:CF$283)</f>
        <v>0</v>
      </c>
      <c r="CD891" s="9"/>
      <c r="CE891" s="10"/>
      <c r="CF891" s="11"/>
      <c r="CG891" s="6">
        <f>SUMIF(CH$253:CH$283,$D891,CJ$253:CJ$283)</f>
        <v>0</v>
      </c>
      <c r="CH891" s="9"/>
      <c r="CI891" s="10"/>
      <c r="CJ891" s="11"/>
      <c r="CK891" s="6">
        <f>SUMIF(CL$253:CL$283,$D891,CN$253:CN$283)</f>
        <v>0</v>
      </c>
      <c r="CL891" s="9"/>
      <c r="CM891" s="10"/>
      <c r="CN891" s="11"/>
      <c r="CO891" s="6">
        <f>SUMIF(CP$253:CP$283,$D891,CR$253:CR$283)</f>
        <v>0</v>
      </c>
      <c r="CP891" s="9"/>
      <c r="CQ891" s="10"/>
      <c r="CR891" s="11"/>
      <c r="CS891" s="6">
        <f>SUMIF(CT$253:CT$283,$D891,CV$253:CV$283)</f>
        <v>0</v>
      </c>
      <c r="CT891" s="9"/>
      <c r="CU891" s="10"/>
      <c r="CV891" s="11"/>
      <c r="CW891" s="6">
        <f>SUMIF(CX$253:CX$283,$D891,CZ$253:CZ$283)</f>
        <v>0</v>
      </c>
      <c r="CX891" s="9"/>
      <c r="CY891" s="10"/>
      <c r="CZ891" s="11"/>
      <c r="DA891" s="6">
        <f>SUMIF(DB$253:DB$283,$D891,DD$253:DD$283)</f>
        <v>0</v>
      </c>
      <c r="DB891" s="9"/>
      <c r="DC891" s="10"/>
      <c r="DD891" s="11"/>
      <c r="DE891" s="6">
        <f>SUMIF(DF$253:DF$283,$D891,DH$253:DH$283)</f>
        <v>0</v>
      </c>
      <c r="DF891" s="9"/>
      <c r="DG891" s="10"/>
      <c r="DH891" s="11"/>
      <c r="DI891" s="6">
        <f>SUMIF(DJ$253:DJ$283,$D891,DL$253:DL$283)</f>
        <v>0</v>
      </c>
      <c r="DJ891" s="9"/>
      <c r="DK891" s="10"/>
      <c r="DL891" s="11"/>
      <c r="DM891" s="6">
        <f>SUMIF(DN$253:DN$283,$D891,DP$253:DP$283)</f>
        <v>0</v>
      </c>
      <c r="DN891" s="9"/>
      <c r="DO891" s="10"/>
      <c r="DP891" s="11"/>
      <c r="DQ891" s="6">
        <f>SUMIF(DR$253:DR$283,$D891,DT$253:DT$283)</f>
        <v>0</v>
      </c>
      <c r="DR891" s="9"/>
      <c r="DS891" s="10"/>
      <c r="DT891" s="11"/>
      <c r="DU891" s="6">
        <f>SUMIF(DV$253:DV$283,$D891,DX$253:DX$283)</f>
        <v>0</v>
      </c>
      <c r="DV891" s="9"/>
      <c r="DW891" s="10"/>
      <c r="DX891" s="11"/>
      <c r="DY891" s="6">
        <f>SUMIF(DZ$253:DZ$283,$D891,EB$253:EB$283)</f>
        <v>0</v>
      </c>
      <c r="DZ891" s="9"/>
      <c r="EA891" s="10"/>
      <c r="EB891" s="11"/>
      <c r="EC891" s="6">
        <f>SUMIF(ED$253:ED$283,$D891,EF$253:EF$283)</f>
        <v>0</v>
      </c>
      <c r="ED891" s="9"/>
      <c r="EE891" s="10"/>
      <c r="EF891" s="11"/>
      <c r="EG891" s="6">
        <f>SUMIF(EH$253:EH$283,$D891,EJ$253:EJ$283)</f>
        <v>0</v>
      </c>
      <c r="EH891" s="9"/>
      <c r="EI891" s="10"/>
      <c r="EJ891" s="11"/>
      <c r="EK891" s="6">
        <f>SUMIF(EL$253:EL$283,$D891,EN$253:EN$283)</f>
        <v>0</v>
      </c>
      <c r="EL891" s="9"/>
      <c r="EM891" s="10"/>
      <c r="EN891" s="11"/>
      <c r="EO891" s="6">
        <f>SUMIF(EP$253:EP$283,$D891,ER$253:ER$283)</f>
        <v>0</v>
      </c>
      <c r="EP891" s="9"/>
      <c r="EQ891" s="10"/>
      <c r="ER891" s="11"/>
      <c r="ES891" s="6">
        <f>SUMIF(ET$253:ET$283,$D891,EV$253:EV$283)</f>
        <v>0</v>
      </c>
      <c r="ET891" s="9"/>
      <c r="EU891" s="10"/>
      <c r="EV891" s="11"/>
      <c r="EW891" s="6">
        <f>SUMIF(EX$253:EX$283,$D891,EZ$253:EZ$283)</f>
        <v>0</v>
      </c>
      <c r="EX891" s="9"/>
      <c r="EY891" s="10"/>
      <c r="EZ891" s="11"/>
      <c r="FA891" s="6">
        <f>SUMIF(FB$253:FB$283,$D891,FD$253:FD$283)</f>
        <v>0</v>
      </c>
      <c r="FB891" s="9"/>
      <c r="FC891" s="10"/>
      <c r="FD891" s="11"/>
      <c r="FE891" s="6">
        <f>SUMIF(FF$253:FF$283,$D891,FH$253:FH$283)</f>
        <v>0</v>
      </c>
      <c r="FF891" s="9"/>
      <c r="FG891" s="10"/>
      <c r="FH891" s="11"/>
      <c r="FI891" s="6">
        <f>SUMIF(FJ$253:FJ$283,$D891,FL$253:FL$283)</f>
        <v>0</v>
      </c>
      <c r="FJ891" s="9"/>
      <c r="FK891" s="10"/>
      <c r="FL891" s="11"/>
      <c r="FM891" s="6">
        <f>SUMIF(FN$253:FN$283,$D891,FP$253:FP$283)</f>
        <v>0</v>
      </c>
      <c r="FN891" s="9"/>
      <c r="FO891" s="10"/>
      <c r="FP891" s="11"/>
      <c r="FQ891" s="6">
        <f>SUMIF(FR$253:FR$283,$D891,FT$253:FT$283)</f>
        <v>0</v>
      </c>
      <c r="FR891" s="9"/>
      <c r="FS891" s="10"/>
      <c r="FT891" s="11"/>
      <c r="FU891" s="6">
        <f>SUMIF(FV$253:FV$283,$D891,FX$253:FX$283)</f>
        <v>0</v>
      </c>
      <c r="FV891" s="9"/>
      <c r="FW891" s="10"/>
      <c r="FX891" s="11"/>
      <c r="FY891" s="6">
        <f>SUMIF(FZ$253:FZ$283,$D891,GB$253:GB$283)</f>
        <v>0</v>
      </c>
      <c r="FZ891" s="9"/>
      <c r="GA891" s="10"/>
      <c r="GB891" s="11"/>
      <c r="GC891" s="6">
        <f>SUMIF(GD$253:GD$283,$D891,GF$253:GF$283)</f>
        <v>0</v>
      </c>
      <c r="GD891" s="9"/>
      <c r="GE891" s="10"/>
      <c r="GF891" s="11"/>
      <c r="GG891" s="6">
        <f>SUMIF(GH$253:GH$283,$D891,GJ$253:GJ$283)</f>
        <v>0</v>
      </c>
      <c r="GH891" s="9"/>
      <c r="GI891" s="10"/>
      <c r="GJ891" s="11"/>
      <c r="GK891" s="6">
        <f>SUMIF(GL$253:GL$283,$D891,GN$253:GN$283)</f>
        <v>0</v>
      </c>
      <c r="GL891" s="9"/>
      <c r="GM891" s="10"/>
      <c r="GN891" s="11"/>
      <c r="GO891" s="6">
        <f>SUMIF(GP$253:GP$283,$D891,GR$253:GR$283)</f>
        <v>0</v>
      </c>
      <c r="GP891" s="9"/>
      <c r="GQ891" s="10"/>
      <c r="GR891" s="11"/>
      <c r="GS891" s="6">
        <f>SUMIF(GT$253:GT$283,$D891,GV$253:GV$283)</f>
        <v>0</v>
      </c>
      <c r="GT891" s="9"/>
      <c r="GU891" s="10"/>
      <c r="GV891" s="20"/>
      <c r="GW891" s="19">
        <f t="shared" si="21"/>
        <v>0</v>
      </c>
      <c r="GX891" s="525"/>
      <c r="GY891" s="522"/>
    </row>
    <row r="892" spans="1:207" ht="30.75" customHeight="1">
      <c r="A892" s="210" t="s">
        <v>84</v>
      </c>
      <c r="B892" s="530"/>
      <c r="C892" s="177" t="s">
        <v>395</v>
      </c>
      <c r="D892" s="194" t="s">
        <v>396</v>
      </c>
      <c r="E892" s="206">
        <f>SUMIF(F$284:F$314,$D892,H$284:H$314)</f>
        <v>0</v>
      </c>
      <c r="F892" s="9"/>
      <c r="G892" s="10"/>
      <c r="H892" s="11"/>
      <c r="I892" s="6">
        <f>SUMIF(J$284:J$314,$D892,L$284:L$314)</f>
        <v>0</v>
      </c>
      <c r="J892" s="9"/>
      <c r="K892" s="10"/>
      <c r="L892" s="11"/>
      <c r="M892" s="6">
        <f>SUMIF(N$284:N$314,$D892,P$284:P$314)</f>
        <v>0</v>
      </c>
      <c r="N892" s="9"/>
      <c r="O892" s="10"/>
      <c r="P892" s="11"/>
      <c r="Q892" s="6">
        <f>SUMIF(R$284:R$314,$D892,T$284:T$314)</f>
        <v>0</v>
      </c>
      <c r="R892" s="9"/>
      <c r="S892" s="10"/>
      <c r="T892" s="11"/>
      <c r="U892" s="6">
        <f>SUMIF(V$284:V$314,$D892,X$284:X$314)</f>
        <v>0</v>
      </c>
      <c r="V892" s="9"/>
      <c r="W892" s="10"/>
      <c r="X892" s="11"/>
      <c r="Y892" s="6">
        <f>SUMIF(Z$284:Z$314,$D892,AB$284:AB$314)</f>
        <v>0</v>
      </c>
      <c r="Z892" s="9"/>
      <c r="AA892" s="10"/>
      <c r="AB892" s="11"/>
      <c r="AC892" s="6">
        <f>SUMIF(AD$284:AD$314,$D892,AF$284:AF$314)</f>
        <v>0</v>
      </c>
      <c r="AD892" s="9"/>
      <c r="AE892" s="10"/>
      <c r="AF892" s="11"/>
      <c r="AG892" s="6">
        <f>SUMIF(AH$284:AH$314,$D892,AJ$284:AJ$314)</f>
        <v>0</v>
      </c>
      <c r="AH892" s="9"/>
      <c r="AI892" s="10"/>
      <c r="AJ892" s="11"/>
      <c r="AK892" s="6">
        <f>SUMIF(AL$284:AL$314,$D892,AN$284:AN$314)</f>
        <v>0</v>
      </c>
      <c r="AL892" s="9"/>
      <c r="AM892" s="10"/>
      <c r="AN892" s="11"/>
      <c r="AO892" s="6">
        <f>SUMIF(AP$284:AP$314,$D892,AR$284:AR$314)</f>
        <v>0</v>
      </c>
      <c r="AP892" s="9"/>
      <c r="AQ892" s="10"/>
      <c r="AR892" s="11"/>
      <c r="AS892" s="6">
        <f>SUMIF(AT$284:AT$314,$D892,AV$284:AV$314)</f>
        <v>0</v>
      </c>
      <c r="AT892" s="9"/>
      <c r="AU892" s="10"/>
      <c r="AV892" s="11"/>
      <c r="AW892" s="6">
        <f>SUMIF(AX$284:AX$314,$D892,AZ$284:AZ$314)</f>
        <v>0</v>
      </c>
      <c r="AX892" s="9"/>
      <c r="AY892" s="10"/>
      <c r="AZ892" s="11"/>
      <c r="BA892" s="6">
        <f>SUMIF(BB$284:BB$314,$D892,BD$284:BD$314)</f>
        <v>0</v>
      </c>
      <c r="BB892" s="9"/>
      <c r="BC892" s="10"/>
      <c r="BD892" s="11"/>
      <c r="BE892" s="6">
        <f>SUMIF(BF$284:BF$314,$D892,BH$284:BH$314)</f>
        <v>0</v>
      </c>
      <c r="BF892" s="9"/>
      <c r="BG892" s="10"/>
      <c r="BH892" s="11"/>
      <c r="BI892" s="6">
        <f>SUMIF(BJ$284:BJ$314,$D892,BL$284:BL$314)</f>
        <v>0</v>
      </c>
      <c r="BJ892" s="9"/>
      <c r="BK892" s="10"/>
      <c r="BL892" s="11"/>
      <c r="BM892" s="6">
        <f>SUMIF(BN$284:BN$314,$D892,BP$284:BP$314)</f>
        <v>0</v>
      </c>
      <c r="BN892" s="9"/>
      <c r="BO892" s="10"/>
      <c r="BP892" s="11"/>
      <c r="BQ892" s="6">
        <f>SUMIF(BR$284:BR$314,$D892,BT$284:BT$314)</f>
        <v>0</v>
      </c>
      <c r="BR892" s="9"/>
      <c r="BS892" s="10"/>
      <c r="BT892" s="11"/>
      <c r="BU892" s="6">
        <f>SUMIF(BV$284:BV$314,$D892,BX$284:BX$314)</f>
        <v>0</v>
      </c>
      <c r="BV892" s="9"/>
      <c r="BW892" s="10"/>
      <c r="BX892" s="11"/>
      <c r="BY892" s="6">
        <f>SUMIF(BZ$284:BZ$314,$D892,CB$284:CB$314)</f>
        <v>0</v>
      </c>
      <c r="BZ892" s="9"/>
      <c r="CA892" s="10"/>
      <c r="CB892" s="11"/>
      <c r="CC892" s="6">
        <f>SUMIF(CD$284:CD$314,$D892,CF$284:CF$314)</f>
        <v>0</v>
      </c>
      <c r="CD892" s="9"/>
      <c r="CE892" s="10"/>
      <c r="CF892" s="11"/>
      <c r="CG892" s="6">
        <f>SUMIF(CH$284:CH$314,$D892,CJ$284:CJ$314)</f>
        <v>0</v>
      </c>
      <c r="CH892" s="9"/>
      <c r="CI892" s="10"/>
      <c r="CJ892" s="11"/>
      <c r="CK892" s="6">
        <f>SUMIF(CL$284:CL$314,$D892,CN$284:CN$314)</f>
        <v>0</v>
      </c>
      <c r="CL892" s="9"/>
      <c r="CM892" s="10"/>
      <c r="CN892" s="11"/>
      <c r="CO892" s="6">
        <f>SUMIF(CP$284:CP$314,$D892,CR$284:CR$314)</f>
        <v>0</v>
      </c>
      <c r="CP892" s="9"/>
      <c r="CQ892" s="10"/>
      <c r="CR892" s="11"/>
      <c r="CS892" s="6">
        <f>SUMIF(CT$284:CT$314,$D892,CV$284:CV$314)</f>
        <v>0</v>
      </c>
      <c r="CT892" s="9"/>
      <c r="CU892" s="10"/>
      <c r="CV892" s="11"/>
      <c r="CW892" s="6">
        <f>SUMIF(CX$284:CX$314,$D892,CZ$284:CZ$314)</f>
        <v>0</v>
      </c>
      <c r="CX892" s="9"/>
      <c r="CY892" s="10"/>
      <c r="CZ892" s="11"/>
      <c r="DA892" s="6">
        <f>SUMIF(DB$284:DB$314,$D892,DD$284:DD$314)</f>
        <v>0</v>
      </c>
      <c r="DB892" s="9"/>
      <c r="DC892" s="10"/>
      <c r="DD892" s="11"/>
      <c r="DE892" s="6">
        <f>SUMIF(DF$284:DF$314,$D892,DH$284:DH$314)</f>
        <v>0</v>
      </c>
      <c r="DF892" s="9"/>
      <c r="DG892" s="10"/>
      <c r="DH892" s="11"/>
      <c r="DI892" s="6">
        <f>SUMIF(DJ$284:DJ$314,$D892,DL$284:DL$314)</f>
        <v>0</v>
      </c>
      <c r="DJ892" s="9"/>
      <c r="DK892" s="10"/>
      <c r="DL892" s="11"/>
      <c r="DM892" s="6">
        <f>SUMIF(DN$284:DN$314,$D892,DP$284:DP$314)</f>
        <v>0</v>
      </c>
      <c r="DN892" s="9"/>
      <c r="DO892" s="10"/>
      <c r="DP892" s="11"/>
      <c r="DQ892" s="6">
        <f>SUMIF(DR$284:DR$314,$D892,DT$284:DT$314)</f>
        <v>0</v>
      </c>
      <c r="DR892" s="9"/>
      <c r="DS892" s="10"/>
      <c r="DT892" s="11"/>
      <c r="DU892" s="6">
        <f>SUMIF(DV$284:DV$314,$D892,DX$284:DX$314)</f>
        <v>0</v>
      </c>
      <c r="DV892" s="9"/>
      <c r="DW892" s="10"/>
      <c r="DX892" s="11"/>
      <c r="DY892" s="6">
        <f>SUMIF(DZ$284:DZ$314,$D892,EB$284:EB$314)</f>
        <v>0</v>
      </c>
      <c r="DZ892" s="9"/>
      <c r="EA892" s="10"/>
      <c r="EB892" s="11"/>
      <c r="EC892" s="6">
        <f>SUMIF(ED$284:ED$314,$D892,EF$284:EF$314)</f>
        <v>0</v>
      </c>
      <c r="ED892" s="9"/>
      <c r="EE892" s="10"/>
      <c r="EF892" s="11"/>
      <c r="EG892" s="6">
        <f>SUMIF(EH$284:EH$314,$D892,EJ$284:EJ$314)</f>
        <v>0</v>
      </c>
      <c r="EH892" s="9"/>
      <c r="EI892" s="10"/>
      <c r="EJ892" s="11"/>
      <c r="EK892" s="6">
        <f>SUMIF(EL$284:EL$314,$D892,EN$284:EN$314)</f>
        <v>0</v>
      </c>
      <c r="EL892" s="9"/>
      <c r="EM892" s="10"/>
      <c r="EN892" s="11"/>
      <c r="EO892" s="6">
        <f>SUMIF(EP$284:EP$314,$D892,ER$284:ER$314)</f>
        <v>0</v>
      </c>
      <c r="EP892" s="9"/>
      <c r="EQ892" s="10"/>
      <c r="ER892" s="11"/>
      <c r="ES892" s="6">
        <f>SUMIF(ET$284:ET$314,$D892,EV$284:EV$314)</f>
        <v>0</v>
      </c>
      <c r="ET892" s="9"/>
      <c r="EU892" s="10"/>
      <c r="EV892" s="11"/>
      <c r="EW892" s="6">
        <f>SUMIF(EX$284:EX$314,$D892,EZ$284:EZ$314)</f>
        <v>0</v>
      </c>
      <c r="EX892" s="9"/>
      <c r="EY892" s="10"/>
      <c r="EZ892" s="11"/>
      <c r="FA892" s="6">
        <f>SUMIF(FB$284:FB$314,$D892,FD$284:FD$314)</f>
        <v>0</v>
      </c>
      <c r="FB892" s="9"/>
      <c r="FC892" s="10"/>
      <c r="FD892" s="11"/>
      <c r="FE892" s="6">
        <f>SUMIF(FF$284:FF$314,$D892,FH$284:FH$314)</f>
        <v>0</v>
      </c>
      <c r="FF892" s="9"/>
      <c r="FG892" s="10"/>
      <c r="FH892" s="11"/>
      <c r="FI892" s="6">
        <f>SUMIF(FJ$284:FJ$314,$D892,FL$284:FL$314)</f>
        <v>0</v>
      </c>
      <c r="FJ892" s="9"/>
      <c r="FK892" s="10"/>
      <c r="FL892" s="11"/>
      <c r="FM892" s="6">
        <f>SUMIF(FN$284:FN$314,$D892,FP$284:FP$314)</f>
        <v>0</v>
      </c>
      <c r="FN892" s="9"/>
      <c r="FO892" s="10"/>
      <c r="FP892" s="11"/>
      <c r="FQ892" s="6">
        <f>SUMIF(FR$284:FR$314,$D892,FT$284:FT$314)</f>
        <v>0</v>
      </c>
      <c r="FR892" s="9"/>
      <c r="FS892" s="10"/>
      <c r="FT892" s="11"/>
      <c r="FU892" s="6">
        <f>SUMIF(FV$284:FV$314,$D892,FX$284:FX$314)</f>
        <v>0</v>
      </c>
      <c r="FV892" s="9"/>
      <c r="FW892" s="10"/>
      <c r="FX892" s="11"/>
      <c r="FY892" s="6">
        <f>SUMIF(FZ$284:FZ$314,$D892,GB$284:GB$314)</f>
        <v>0</v>
      </c>
      <c r="FZ892" s="9"/>
      <c r="GA892" s="10"/>
      <c r="GB892" s="11"/>
      <c r="GC892" s="6">
        <f>SUMIF(GD$284:GD$314,$D892,GF$284:GF$314)</f>
        <v>0</v>
      </c>
      <c r="GD892" s="9"/>
      <c r="GE892" s="10"/>
      <c r="GF892" s="11"/>
      <c r="GG892" s="6">
        <f>SUMIF(GH$284:GH$314,$D892,GJ$284:GJ$314)</f>
        <v>0</v>
      </c>
      <c r="GH892" s="9"/>
      <c r="GI892" s="10"/>
      <c r="GJ892" s="11"/>
      <c r="GK892" s="6">
        <f>SUMIF(GL$284:GL$314,$D892,GN$284:GN$314)</f>
        <v>0</v>
      </c>
      <c r="GL892" s="9"/>
      <c r="GM892" s="10"/>
      <c r="GN892" s="11"/>
      <c r="GO892" s="6">
        <f>SUMIF(GP$284:GP$314,$D892,GR$284:GR$314)</f>
        <v>0</v>
      </c>
      <c r="GP892" s="9"/>
      <c r="GQ892" s="10"/>
      <c r="GR892" s="11"/>
      <c r="GS892" s="6">
        <f>SUMIF(GT$284:GT$314,$D892,GV$284:GV$314)</f>
        <v>0</v>
      </c>
      <c r="GT892" s="9"/>
      <c r="GU892" s="10"/>
      <c r="GV892" s="20"/>
      <c r="GW892" s="19">
        <f t="shared" si="21"/>
        <v>0</v>
      </c>
      <c r="GX892" s="525"/>
      <c r="GY892" s="522"/>
    </row>
    <row r="893" spans="1:207" ht="30.75" customHeight="1">
      <c r="A893" s="210" t="s">
        <v>85</v>
      </c>
      <c r="B893" s="530"/>
      <c r="C893" s="177" t="s">
        <v>395</v>
      </c>
      <c r="D893" s="194" t="s">
        <v>396</v>
      </c>
      <c r="E893" s="206">
        <f>SUMIF(F$315:F$345,$D893,H$315:H$345)</f>
        <v>0</v>
      </c>
      <c r="F893" s="9"/>
      <c r="G893" s="10"/>
      <c r="H893" s="11"/>
      <c r="I893" s="6">
        <f>SUMIF(J$315:J$345,$D893,L$315:L$345)</f>
        <v>0</v>
      </c>
      <c r="J893" s="9"/>
      <c r="K893" s="10"/>
      <c r="L893" s="11"/>
      <c r="M893" s="6">
        <f>SUMIF(N$315:N$345,$D893,P$315:P$345)</f>
        <v>0</v>
      </c>
      <c r="N893" s="9"/>
      <c r="O893" s="10"/>
      <c r="P893" s="11"/>
      <c r="Q893" s="6">
        <f>SUMIF(R$315:R$345,$D893,T$315:T$345)</f>
        <v>0</v>
      </c>
      <c r="R893" s="9"/>
      <c r="S893" s="10"/>
      <c r="T893" s="11"/>
      <c r="U893" s="6">
        <f>SUMIF(V$315:V$345,$D893,X$315:X$345)</f>
        <v>0</v>
      </c>
      <c r="V893" s="9"/>
      <c r="W893" s="10"/>
      <c r="X893" s="11"/>
      <c r="Y893" s="6">
        <f>SUMIF(Z$315:Z$345,$D893,AB$315:AB$345)</f>
        <v>0</v>
      </c>
      <c r="Z893" s="9"/>
      <c r="AA893" s="10"/>
      <c r="AB893" s="11"/>
      <c r="AC893" s="6">
        <f>SUMIF(AD$315:AD$345,$D893,AF$315:AF$345)</f>
        <v>0</v>
      </c>
      <c r="AD893" s="9"/>
      <c r="AE893" s="10"/>
      <c r="AF893" s="11"/>
      <c r="AG893" s="6">
        <f>SUMIF(AH$315:AH$345,$D893,AJ$315:AJ$345)</f>
        <v>0</v>
      </c>
      <c r="AH893" s="9"/>
      <c r="AI893" s="10"/>
      <c r="AJ893" s="11"/>
      <c r="AK893" s="6">
        <f>SUMIF(AL$315:AL$345,$D893,AN$315:AN$345)</f>
        <v>0</v>
      </c>
      <c r="AL893" s="9"/>
      <c r="AM893" s="10"/>
      <c r="AN893" s="11"/>
      <c r="AO893" s="6">
        <f>SUMIF(AP$315:AP$345,$D893,AR$315:AR$345)</f>
        <v>0</v>
      </c>
      <c r="AP893" s="9"/>
      <c r="AQ893" s="10"/>
      <c r="AR893" s="11"/>
      <c r="AS893" s="6">
        <f>SUMIF(AT$315:AT$345,$D893,AV$315:AV$345)</f>
        <v>0</v>
      </c>
      <c r="AT893" s="9"/>
      <c r="AU893" s="10"/>
      <c r="AV893" s="11"/>
      <c r="AW893" s="6">
        <f>SUMIF(AX$315:AX$345,$D893,AZ$315:AZ$345)</f>
        <v>0</v>
      </c>
      <c r="AX893" s="9"/>
      <c r="AY893" s="10"/>
      <c r="AZ893" s="11"/>
      <c r="BA893" s="6">
        <f>SUMIF(BB$315:BB$345,$D893,BD$315:BD$345)</f>
        <v>0</v>
      </c>
      <c r="BB893" s="9"/>
      <c r="BC893" s="10"/>
      <c r="BD893" s="11"/>
      <c r="BE893" s="6">
        <f>SUMIF(BF$315:BF$345,$D893,BH$315:BH$345)</f>
        <v>0</v>
      </c>
      <c r="BF893" s="9"/>
      <c r="BG893" s="10"/>
      <c r="BH893" s="11"/>
      <c r="BI893" s="6">
        <f>SUMIF(BJ$315:BJ$345,$D893,BL$315:BL$345)</f>
        <v>0</v>
      </c>
      <c r="BJ893" s="9"/>
      <c r="BK893" s="10"/>
      <c r="BL893" s="11"/>
      <c r="BM893" s="6">
        <f>SUMIF(BN$315:BN$345,$D893,BP$315:BP$345)</f>
        <v>0</v>
      </c>
      <c r="BN893" s="9"/>
      <c r="BO893" s="10"/>
      <c r="BP893" s="11"/>
      <c r="BQ893" s="6">
        <f>SUMIF(BR$315:BR$345,$D893,BT$315:BT$345)</f>
        <v>0</v>
      </c>
      <c r="BR893" s="9"/>
      <c r="BS893" s="10"/>
      <c r="BT893" s="11"/>
      <c r="BU893" s="6">
        <f>SUMIF(BV$315:BV$345,$D893,BX$315:BX$345)</f>
        <v>0</v>
      </c>
      <c r="BV893" s="9"/>
      <c r="BW893" s="10"/>
      <c r="BX893" s="11"/>
      <c r="BY893" s="6">
        <f>SUMIF(BZ$315:BZ$345,$D893,CB$315:CB$345)</f>
        <v>0</v>
      </c>
      <c r="BZ893" s="9"/>
      <c r="CA893" s="10"/>
      <c r="CB893" s="11"/>
      <c r="CC893" s="6">
        <f>SUMIF(CD$315:CD$345,$D893,CF$315:CF$345)</f>
        <v>0</v>
      </c>
      <c r="CD893" s="9"/>
      <c r="CE893" s="10"/>
      <c r="CF893" s="11"/>
      <c r="CG893" s="6">
        <f>SUMIF(CH$315:CH$345,$D893,CJ$315:CJ$345)</f>
        <v>0</v>
      </c>
      <c r="CH893" s="9"/>
      <c r="CI893" s="10"/>
      <c r="CJ893" s="11"/>
      <c r="CK893" s="6">
        <f>SUMIF(CL$315:CL$345,$D893,CN$315:CN$345)</f>
        <v>0</v>
      </c>
      <c r="CL893" s="9"/>
      <c r="CM893" s="10"/>
      <c r="CN893" s="11"/>
      <c r="CO893" s="6">
        <f>SUMIF(CP$315:CP$345,$D893,CR$315:CR$345)</f>
        <v>0</v>
      </c>
      <c r="CP893" s="9"/>
      <c r="CQ893" s="10"/>
      <c r="CR893" s="11"/>
      <c r="CS893" s="6">
        <f>SUMIF(CT$315:CT$345,$D893,CV$315:CV$345)</f>
        <v>0</v>
      </c>
      <c r="CT893" s="9"/>
      <c r="CU893" s="10"/>
      <c r="CV893" s="11"/>
      <c r="CW893" s="6">
        <f>SUMIF(CX$315:CX$345,$D893,CZ$315:CZ$345)</f>
        <v>0</v>
      </c>
      <c r="CX893" s="9"/>
      <c r="CY893" s="10"/>
      <c r="CZ893" s="11"/>
      <c r="DA893" s="6">
        <f>SUMIF(DB$315:DB$345,$D893,DD$315:DD$345)</f>
        <v>0</v>
      </c>
      <c r="DB893" s="9"/>
      <c r="DC893" s="10"/>
      <c r="DD893" s="11"/>
      <c r="DE893" s="6">
        <f>SUMIF(DF$315:DF$345,$D893,DH$315:DH$345)</f>
        <v>0</v>
      </c>
      <c r="DF893" s="9"/>
      <c r="DG893" s="10"/>
      <c r="DH893" s="11"/>
      <c r="DI893" s="6">
        <f>SUMIF(DJ$315:DJ$345,$D893,DL$315:DL$345)</f>
        <v>0</v>
      </c>
      <c r="DJ893" s="9"/>
      <c r="DK893" s="10"/>
      <c r="DL893" s="11"/>
      <c r="DM893" s="6">
        <f>SUMIF(DN$315:DN$345,$D893,DP$315:DP$345)</f>
        <v>0</v>
      </c>
      <c r="DN893" s="9"/>
      <c r="DO893" s="10"/>
      <c r="DP893" s="11"/>
      <c r="DQ893" s="6">
        <f>SUMIF(DR$315:DR$345,$D893,DT$315:DT$345)</f>
        <v>0</v>
      </c>
      <c r="DR893" s="9"/>
      <c r="DS893" s="10"/>
      <c r="DT893" s="11"/>
      <c r="DU893" s="6">
        <f>SUMIF(DV$315:DV$345,$D893,DX$315:DX$345)</f>
        <v>0</v>
      </c>
      <c r="DV893" s="9"/>
      <c r="DW893" s="10"/>
      <c r="DX893" s="11"/>
      <c r="DY893" s="6">
        <f>SUMIF(DZ$315:DZ$345,$D893,EB$315:EB$345)</f>
        <v>0</v>
      </c>
      <c r="DZ893" s="9"/>
      <c r="EA893" s="10"/>
      <c r="EB893" s="11"/>
      <c r="EC893" s="6">
        <f>SUMIF(ED$315:ED$345,$D893,EF$315:EF$345)</f>
        <v>0</v>
      </c>
      <c r="ED893" s="9"/>
      <c r="EE893" s="10"/>
      <c r="EF893" s="11"/>
      <c r="EG893" s="6">
        <f>SUMIF(EH$315:EH$345,$D893,EJ$315:EJ$345)</f>
        <v>0</v>
      </c>
      <c r="EH893" s="9"/>
      <c r="EI893" s="10"/>
      <c r="EJ893" s="11"/>
      <c r="EK893" s="6">
        <f>SUMIF(EL$315:EL$345,$D893,EN$315:EN$345)</f>
        <v>0</v>
      </c>
      <c r="EL893" s="9"/>
      <c r="EM893" s="10"/>
      <c r="EN893" s="11"/>
      <c r="EO893" s="6">
        <f>SUMIF(EP$315:EP$345,$D893,ER$315:ER$345)</f>
        <v>0</v>
      </c>
      <c r="EP893" s="9"/>
      <c r="EQ893" s="10"/>
      <c r="ER893" s="11"/>
      <c r="ES893" s="6">
        <f>SUMIF(ET$315:ET$345,$D893,EV$315:EV$345)</f>
        <v>0</v>
      </c>
      <c r="ET893" s="9"/>
      <c r="EU893" s="10"/>
      <c r="EV893" s="11"/>
      <c r="EW893" s="6">
        <f>SUMIF(EX$315:EX$345,$D893,EZ$315:EZ$345)</f>
        <v>0</v>
      </c>
      <c r="EX893" s="9"/>
      <c r="EY893" s="10"/>
      <c r="EZ893" s="11"/>
      <c r="FA893" s="6">
        <f>SUMIF(FB$315:FB$345,$D893,FD$315:FD$345)</f>
        <v>0</v>
      </c>
      <c r="FB893" s="9"/>
      <c r="FC893" s="10"/>
      <c r="FD893" s="11"/>
      <c r="FE893" s="6">
        <f>SUMIF(FF$315:FF$345,$D893,FH$315:FH$345)</f>
        <v>0</v>
      </c>
      <c r="FF893" s="9"/>
      <c r="FG893" s="10"/>
      <c r="FH893" s="11"/>
      <c r="FI893" s="6">
        <f>SUMIF(FJ$315:FJ$345,$D893,FL$315:FL$345)</f>
        <v>0</v>
      </c>
      <c r="FJ893" s="9"/>
      <c r="FK893" s="10"/>
      <c r="FL893" s="11"/>
      <c r="FM893" s="6">
        <f>SUMIF(FN$315:FN$345,$D893,FP$315:FP$345)</f>
        <v>0</v>
      </c>
      <c r="FN893" s="9"/>
      <c r="FO893" s="10"/>
      <c r="FP893" s="11"/>
      <c r="FQ893" s="6">
        <f>SUMIF(FR$315:FR$345,$D893,FT$315:FT$345)</f>
        <v>0</v>
      </c>
      <c r="FR893" s="9"/>
      <c r="FS893" s="10"/>
      <c r="FT893" s="11"/>
      <c r="FU893" s="6">
        <f>SUMIF(FV$315:FV$345,$D893,FX$315:FX$345)</f>
        <v>0</v>
      </c>
      <c r="FV893" s="9"/>
      <c r="FW893" s="10"/>
      <c r="FX893" s="11"/>
      <c r="FY893" s="6">
        <f>SUMIF(FZ$315:FZ$345,$D893,GB$315:GB$345)</f>
        <v>0</v>
      </c>
      <c r="FZ893" s="9"/>
      <c r="GA893" s="10"/>
      <c r="GB893" s="11"/>
      <c r="GC893" s="6">
        <f>SUMIF(GD$315:GD$345,$D893,GF$315:GF$345)</f>
        <v>0</v>
      </c>
      <c r="GD893" s="9"/>
      <c r="GE893" s="10"/>
      <c r="GF893" s="11"/>
      <c r="GG893" s="6">
        <f>SUMIF(GH$315:GH$345,$D893,GJ$315:GJ$345)</f>
        <v>0</v>
      </c>
      <c r="GH893" s="9"/>
      <c r="GI893" s="10"/>
      <c r="GJ893" s="11"/>
      <c r="GK893" s="6">
        <f>SUMIF(GL$315:GL$345,$D893,GN$315:GN$345)</f>
        <v>0</v>
      </c>
      <c r="GL893" s="9"/>
      <c r="GM893" s="10"/>
      <c r="GN893" s="11"/>
      <c r="GO893" s="6">
        <f>SUMIF(GP$315:GP$345,$D893,GR$315:GR$345)</f>
        <v>0</v>
      </c>
      <c r="GP893" s="9"/>
      <c r="GQ893" s="10"/>
      <c r="GR893" s="11"/>
      <c r="GS893" s="6">
        <f>SUMIF(GT$315:GT$345,$D893,GV$315:GV$345)</f>
        <v>0</v>
      </c>
      <c r="GT893" s="9"/>
      <c r="GU893" s="10"/>
      <c r="GV893" s="20"/>
      <c r="GW893" s="19">
        <f t="shared" si="21"/>
        <v>0</v>
      </c>
      <c r="GX893" s="525"/>
      <c r="GY893" s="522"/>
    </row>
    <row r="894" spans="1:207" ht="30.75" customHeight="1" thickBot="1">
      <c r="A894" s="212" t="s">
        <v>86</v>
      </c>
      <c r="B894" s="531"/>
      <c r="C894" s="177" t="s">
        <v>395</v>
      </c>
      <c r="D894" s="194" t="s">
        <v>396</v>
      </c>
      <c r="E894" s="206">
        <f>SUMIF(F$346:F$376,$D894,H$346:H$376)</f>
        <v>0</v>
      </c>
      <c r="F894" s="9"/>
      <c r="G894" s="10"/>
      <c r="H894" s="11"/>
      <c r="I894" s="6">
        <f>SUMIF(J$346:J$376,$D894,L$346:L$376)</f>
        <v>0</v>
      </c>
      <c r="J894" s="9"/>
      <c r="K894" s="10"/>
      <c r="L894" s="11"/>
      <c r="M894" s="6">
        <f>SUMIF(N$346:N$376,$D894,P$346:P$376)</f>
        <v>0</v>
      </c>
      <c r="N894" s="9"/>
      <c r="O894" s="10"/>
      <c r="P894" s="11"/>
      <c r="Q894" s="6">
        <f>SUMIF(R$346:R$376,$D894,T$346:T$376)</f>
        <v>0</v>
      </c>
      <c r="R894" s="9"/>
      <c r="S894" s="10"/>
      <c r="T894" s="11"/>
      <c r="U894" s="6">
        <f>SUMIF(V$346:V$376,$D894,X$346:X$376)</f>
        <v>0</v>
      </c>
      <c r="V894" s="9"/>
      <c r="W894" s="10"/>
      <c r="X894" s="11"/>
      <c r="Y894" s="6">
        <f>SUMIF(Z$346:Z$376,$D894,AB$346:AB$376)</f>
        <v>0</v>
      </c>
      <c r="Z894" s="9"/>
      <c r="AA894" s="10"/>
      <c r="AB894" s="11"/>
      <c r="AC894" s="6">
        <f>SUMIF(AD$346:AD$376,$D894,AF$346:AF$376)</f>
        <v>0</v>
      </c>
      <c r="AD894" s="9"/>
      <c r="AE894" s="10"/>
      <c r="AF894" s="11"/>
      <c r="AG894" s="6">
        <f>SUMIF(AH$346:AH$376,$D894,AJ$346:AJ$376)</f>
        <v>0</v>
      </c>
      <c r="AH894" s="9"/>
      <c r="AI894" s="10"/>
      <c r="AJ894" s="11"/>
      <c r="AK894" s="6">
        <f>SUMIF(AL$346:AL$376,$D894,AN$346:AN$376)</f>
        <v>0</v>
      </c>
      <c r="AL894" s="9"/>
      <c r="AM894" s="10"/>
      <c r="AN894" s="11"/>
      <c r="AO894" s="6">
        <f>SUMIF(AP$346:AP$376,$D894,AR$346:AR$376)</f>
        <v>0</v>
      </c>
      <c r="AP894" s="9"/>
      <c r="AQ894" s="10"/>
      <c r="AR894" s="11"/>
      <c r="AS894" s="6">
        <f>SUMIF(AT$346:AT$376,$D894,AV$346:AV$376)</f>
        <v>0</v>
      </c>
      <c r="AT894" s="9"/>
      <c r="AU894" s="10"/>
      <c r="AV894" s="11"/>
      <c r="AW894" s="6">
        <f>SUMIF(AX$346:AX$376,$D894,AZ$346:AZ$376)</f>
        <v>0</v>
      </c>
      <c r="AX894" s="9"/>
      <c r="AY894" s="10"/>
      <c r="AZ894" s="11"/>
      <c r="BA894" s="6">
        <f>SUMIF(BB$346:BB$376,$D894,BD$346:BD$376)</f>
        <v>0</v>
      </c>
      <c r="BB894" s="9"/>
      <c r="BC894" s="10"/>
      <c r="BD894" s="11"/>
      <c r="BE894" s="6">
        <f>SUMIF(BF$346:BF$376,$D894,BH$346:BH$376)</f>
        <v>0</v>
      </c>
      <c r="BF894" s="9"/>
      <c r="BG894" s="10"/>
      <c r="BH894" s="11"/>
      <c r="BI894" s="6">
        <f>SUMIF(BJ$346:BJ$376,$D894,BL$346:BL$376)</f>
        <v>0</v>
      </c>
      <c r="BJ894" s="9"/>
      <c r="BK894" s="10"/>
      <c r="BL894" s="11"/>
      <c r="BM894" s="6">
        <f>SUMIF(BN$346:BN$376,$D894,BP$346:BP$376)</f>
        <v>0</v>
      </c>
      <c r="BN894" s="9"/>
      <c r="BO894" s="10"/>
      <c r="BP894" s="11"/>
      <c r="BQ894" s="6">
        <f>SUMIF(BR$346:BR$376,$D894,BT$346:BT$376)</f>
        <v>0</v>
      </c>
      <c r="BR894" s="9"/>
      <c r="BS894" s="10"/>
      <c r="BT894" s="11"/>
      <c r="BU894" s="6">
        <f>SUMIF(BV$346:BV$376,$D894,BX$346:BX$376)</f>
        <v>0</v>
      </c>
      <c r="BV894" s="9"/>
      <c r="BW894" s="10"/>
      <c r="BX894" s="11"/>
      <c r="BY894" s="6">
        <f>SUMIF(BZ$346:BZ$376,$D894,CB$346:CB$376)</f>
        <v>0</v>
      </c>
      <c r="BZ894" s="9"/>
      <c r="CA894" s="10"/>
      <c r="CB894" s="11"/>
      <c r="CC894" s="6">
        <f>SUMIF(CD$346:CD$376,$D894,CF$346:CF$376)</f>
        <v>0</v>
      </c>
      <c r="CD894" s="9"/>
      <c r="CE894" s="10"/>
      <c r="CF894" s="11"/>
      <c r="CG894" s="6">
        <f>SUMIF(CH$346:CH$376,$D894,CJ$346:CJ$376)</f>
        <v>0</v>
      </c>
      <c r="CH894" s="9"/>
      <c r="CI894" s="10"/>
      <c r="CJ894" s="11"/>
      <c r="CK894" s="6">
        <f>SUMIF(CL$346:CL$376,$D894,CN$346:CN$376)</f>
        <v>0</v>
      </c>
      <c r="CL894" s="9"/>
      <c r="CM894" s="10"/>
      <c r="CN894" s="11"/>
      <c r="CO894" s="6">
        <f>SUMIF(CP$346:CP$376,$D894,CR$346:CR$376)</f>
        <v>0</v>
      </c>
      <c r="CP894" s="9"/>
      <c r="CQ894" s="10"/>
      <c r="CR894" s="11"/>
      <c r="CS894" s="6">
        <f>SUMIF(CT$346:CT$376,$D894,CV$346:CV$376)</f>
        <v>0</v>
      </c>
      <c r="CT894" s="9"/>
      <c r="CU894" s="10"/>
      <c r="CV894" s="11"/>
      <c r="CW894" s="6">
        <f>SUMIF(CX$346:CX$376,$D894,CZ$346:CZ$376)</f>
        <v>0</v>
      </c>
      <c r="CX894" s="9"/>
      <c r="CY894" s="10"/>
      <c r="CZ894" s="11"/>
      <c r="DA894" s="6">
        <f>SUMIF(DB$346:DB$376,$D894,DD$346:DD$376)</f>
        <v>0</v>
      </c>
      <c r="DB894" s="9"/>
      <c r="DC894" s="10"/>
      <c r="DD894" s="11"/>
      <c r="DE894" s="6">
        <f>SUMIF(DF$346:DF$376,$D894,DH$346:DH$376)</f>
        <v>0</v>
      </c>
      <c r="DF894" s="9"/>
      <c r="DG894" s="10"/>
      <c r="DH894" s="11"/>
      <c r="DI894" s="6">
        <f>SUMIF(DJ$346:DJ$376,$D894,DL$346:DL$376)</f>
        <v>0</v>
      </c>
      <c r="DJ894" s="9"/>
      <c r="DK894" s="10"/>
      <c r="DL894" s="11"/>
      <c r="DM894" s="6">
        <f>SUMIF(DN$346:DN$376,$D894,DP$346:DP$376)</f>
        <v>0</v>
      </c>
      <c r="DN894" s="9"/>
      <c r="DO894" s="10"/>
      <c r="DP894" s="11"/>
      <c r="DQ894" s="6">
        <f>SUMIF(DR$346:DR$376,$D894,DT$346:DT$376)</f>
        <v>0</v>
      </c>
      <c r="DR894" s="9"/>
      <c r="DS894" s="10"/>
      <c r="DT894" s="11"/>
      <c r="DU894" s="6">
        <f>SUMIF(DV$346:DV$376,$D894,DX$346:DX$376)</f>
        <v>0</v>
      </c>
      <c r="DV894" s="9"/>
      <c r="DW894" s="10"/>
      <c r="DX894" s="11"/>
      <c r="DY894" s="6">
        <f>SUMIF(DZ$346:DZ$376,$D894,EB$346:EB$376)</f>
        <v>0</v>
      </c>
      <c r="DZ894" s="9"/>
      <c r="EA894" s="10"/>
      <c r="EB894" s="11"/>
      <c r="EC894" s="6">
        <f>SUMIF(ED$346:ED$376,$D894,EF$346:EF$376)</f>
        <v>0</v>
      </c>
      <c r="ED894" s="9"/>
      <c r="EE894" s="10"/>
      <c r="EF894" s="11"/>
      <c r="EG894" s="6">
        <f>SUMIF(EH$346:EH$376,$D894,EJ$346:EJ$376)</f>
        <v>0</v>
      </c>
      <c r="EH894" s="9"/>
      <c r="EI894" s="10"/>
      <c r="EJ894" s="11"/>
      <c r="EK894" s="6">
        <f>SUMIF(EL$346:EL$376,$D894,EN$346:EN$376)</f>
        <v>0</v>
      </c>
      <c r="EL894" s="9"/>
      <c r="EM894" s="10"/>
      <c r="EN894" s="11"/>
      <c r="EO894" s="6">
        <f>SUMIF(EP$346:EP$376,$D894,ER$346:ER$376)</f>
        <v>0</v>
      </c>
      <c r="EP894" s="9"/>
      <c r="EQ894" s="10"/>
      <c r="ER894" s="11"/>
      <c r="ES894" s="6">
        <f>SUMIF(ET$346:ET$376,$D894,EV$346:EV$376)</f>
        <v>0</v>
      </c>
      <c r="ET894" s="9"/>
      <c r="EU894" s="10"/>
      <c r="EV894" s="11"/>
      <c r="EW894" s="6">
        <f>SUMIF(EX$346:EX$376,$D894,EZ$346:EZ$376)</f>
        <v>0</v>
      </c>
      <c r="EX894" s="9"/>
      <c r="EY894" s="10"/>
      <c r="EZ894" s="11"/>
      <c r="FA894" s="6">
        <f>SUMIF(FB$346:FB$376,$D894,FD$346:FD$376)</f>
        <v>0</v>
      </c>
      <c r="FB894" s="9"/>
      <c r="FC894" s="10"/>
      <c r="FD894" s="11"/>
      <c r="FE894" s="6">
        <f>SUMIF(FF$346:FF$376,$D894,FH$346:FH$376)</f>
        <v>0</v>
      </c>
      <c r="FF894" s="9"/>
      <c r="FG894" s="10"/>
      <c r="FH894" s="11"/>
      <c r="FI894" s="6">
        <f>SUMIF(FJ$346:FJ$376,$D894,FL$346:FL$376)</f>
        <v>0</v>
      </c>
      <c r="FJ894" s="9"/>
      <c r="FK894" s="10"/>
      <c r="FL894" s="11"/>
      <c r="FM894" s="6">
        <f>SUMIF(FN$346:FN$376,$D894,FP$346:FP$376)</f>
        <v>0</v>
      </c>
      <c r="FN894" s="9"/>
      <c r="FO894" s="10"/>
      <c r="FP894" s="11"/>
      <c r="FQ894" s="6">
        <f>SUMIF(FR$346:FR$376,$D894,FT$346:FT$376)</f>
        <v>0</v>
      </c>
      <c r="FR894" s="9"/>
      <c r="FS894" s="10"/>
      <c r="FT894" s="11"/>
      <c r="FU894" s="6">
        <f>SUMIF(FV$346:FV$376,$D894,FX$346:FX$376)</f>
        <v>0</v>
      </c>
      <c r="FV894" s="9"/>
      <c r="FW894" s="10"/>
      <c r="FX894" s="11"/>
      <c r="FY894" s="6">
        <f>SUMIF(FZ$346:FZ$376,$D894,GB$346:GB$376)</f>
        <v>0</v>
      </c>
      <c r="FZ894" s="9"/>
      <c r="GA894" s="10"/>
      <c r="GB894" s="11"/>
      <c r="GC894" s="6">
        <f>SUMIF(GD$346:GD$376,$D894,GF$346:GF$376)</f>
        <v>0</v>
      </c>
      <c r="GD894" s="9"/>
      <c r="GE894" s="10"/>
      <c r="GF894" s="11"/>
      <c r="GG894" s="6">
        <f>SUMIF(GH$346:GH$376,$D894,GJ$346:GJ$376)</f>
        <v>0</v>
      </c>
      <c r="GH894" s="9"/>
      <c r="GI894" s="10"/>
      <c r="GJ894" s="11"/>
      <c r="GK894" s="6">
        <f>SUMIF(GL$346:GL$376,$D894,GN$346:GN$376)</f>
        <v>0</v>
      </c>
      <c r="GL894" s="9"/>
      <c r="GM894" s="10"/>
      <c r="GN894" s="11"/>
      <c r="GO894" s="6">
        <f>SUMIF(GP$346:GP$376,$D894,GR$346:GR$376)</f>
        <v>0</v>
      </c>
      <c r="GP894" s="9"/>
      <c r="GQ894" s="10"/>
      <c r="GR894" s="11"/>
      <c r="GS894" s="6">
        <f>SUMIF(GT$346:GT$376,$D894,GV$346:GV$376)</f>
        <v>0</v>
      </c>
      <c r="GT894" s="9"/>
      <c r="GU894" s="10"/>
      <c r="GV894" s="20"/>
      <c r="GW894" s="19">
        <f t="shared" si="21"/>
        <v>0</v>
      </c>
      <c r="GX894" s="526"/>
      <c r="GY894" s="523"/>
    </row>
    <row r="895" spans="1:207" ht="30.75" customHeight="1">
      <c r="A895" s="208" t="s">
        <v>75</v>
      </c>
      <c r="B895" s="469">
        <v>40</v>
      </c>
      <c r="C895" s="449" t="s">
        <v>543</v>
      </c>
      <c r="D895" s="445" t="s">
        <v>494</v>
      </c>
      <c r="E895" s="206">
        <f>SUMIF(F$5:F$35,$D895,H$5:H$35)</f>
        <v>0</v>
      </c>
      <c r="F895" s="9"/>
      <c r="G895" s="10"/>
      <c r="H895" s="11"/>
      <c r="I895" s="6">
        <f>SUMIF(J$5:J$35,$D895,L$5:L$35)</f>
        <v>0</v>
      </c>
      <c r="J895" s="9"/>
      <c r="K895" s="10"/>
      <c r="L895" s="11"/>
      <c r="M895" s="6">
        <f>SUMIF(N$5:N$35,$D895,P$5:P$35)</f>
        <v>0</v>
      </c>
      <c r="N895" s="9"/>
      <c r="O895" s="10"/>
      <c r="P895" s="11"/>
      <c r="Q895" s="6">
        <f>SUMIF(R$5:R$35,$D895,T$5:T$35)</f>
        <v>0</v>
      </c>
      <c r="R895" s="9"/>
      <c r="S895" s="10"/>
      <c r="T895" s="11"/>
      <c r="U895" s="6">
        <f>SUMIF(V$5:V$35,$D895,X$5:X$35)</f>
        <v>0</v>
      </c>
      <c r="V895" s="9"/>
      <c r="W895" s="10"/>
      <c r="X895" s="11"/>
      <c r="Y895" s="6">
        <f>SUMIF(Z$5:Z$35,$D895,AB$5:AB$35)</f>
        <v>0</v>
      </c>
      <c r="Z895" s="9"/>
      <c r="AA895" s="10"/>
      <c r="AB895" s="11"/>
      <c r="AC895" s="6">
        <f>SUMIF(AD$5:AD$35,$D895,AF$5:AF$35)</f>
        <v>0</v>
      </c>
      <c r="AD895" s="9"/>
      <c r="AE895" s="10"/>
      <c r="AF895" s="11"/>
      <c r="AG895" s="6">
        <f>SUMIF(AH$5:AH$35,$D895,AJ$5:AJ$35)</f>
        <v>0</v>
      </c>
      <c r="AH895" s="9"/>
      <c r="AI895" s="10"/>
      <c r="AJ895" s="11"/>
      <c r="AK895" s="6">
        <f>SUMIF(AL$5:AL$35,$D895,AN$5:AN$35)</f>
        <v>0</v>
      </c>
      <c r="AL895" s="9"/>
      <c r="AM895" s="10"/>
      <c r="AN895" s="11"/>
      <c r="AO895" s="6">
        <f>SUMIF(AP$5:AP$35,$D895,AR$5:AR$35)</f>
        <v>0</v>
      </c>
      <c r="AP895" s="9"/>
      <c r="AQ895" s="10"/>
      <c r="AR895" s="11"/>
      <c r="AS895" s="6">
        <f>SUMIF(AT$5:AT$35,$D895,AV$5:AV$35)</f>
        <v>0</v>
      </c>
      <c r="AT895" s="9"/>
      <c r="AU895" s="10"/>
      <c r="AV895" s="11"/>
      <c r="AW895" s="6">
        <f>SUMIF(AX$5:AX$35,$D895,AZ$5:AZ$35)</f>
        <v>0</v>
      </c>
      <c r="AX895" s="9"/>
      <c r="AY895" s="10"/>
      <c r="AZ895" s="11"/>
      <c r="BA895" s="6">
        <f>SUMIF(BB$5:BB$35,$D895,BD$5:BD$35)</f>
        <v>0</v>
      </c>
      <c r="BB895" s="9"/>
      <c r="BC895" s="10"/>
      <c r="BD895" s="11"/>
      <c r="BE895" s="6">
        <f>SUMIF(BF$5:BF$35,$D895,BH$5:BH$35)</f>
        <v>0</v>
      </c>
      <c r="BF895" s="9"/>
      <c r="BG895" s="10"/>
      <c r="BH895" s="11"/>
      <c r="BI895" s="6">
        <f>SUMIF(BJ$5:BJ$35,$D895,BL$5:BL$35)</f>
        <v>0</v>
      </c>
      <c r="BJ895" s="9"/>
      <c r="BK895" s="10"/>
      <c r="BL895" s="11"/>
      <c r="BM895" s="6">
        <f>SUMIF(BN$5:BN$35,$D895,BP$5:BP$35)</f>
        <v>0</v>
      </c>
      <c r="BN895" s="9"/>
      <c r="BO895" s="10"/>
      <c r="BP895" s="11"/>
      <c r="BQ895" s="6">
        <f>SUMIF(BR$5:BR$35,$D895,BT$5:BT$35)</f>
        <v>0</v>
      </c>
      <c r="BR895" s="9"/>
      <c r="BS895" s="10"/>
      <c r="BT895" s="11"/>
      <c r="BU895" s="6">
        <f>SUMIF(BV$5:BV$35,$D895,BX$5:BX$35)</f>
        <v>0</v>
      </c>
      <c r="BV895" s="9"/>
      <c r="BW895" s="10"/>
      <c r="BX895" s="11"/>
      <c r="BY895" s="6">
        <f>SUMIF(BZ$5:BZ$35,$D895,CB$5:CB$35)</f>
        <v>0</v>
      </c>
      <c r="BZ895" s="9"/>
      <c r="CA895" s="10"/>
      <c r="CB895" s="11"/>
      <c r="CC895" s="6">
        <f>SUMIF(CD$5:CD$35,$D895,CF$5:CF$35)</f>
        <v>0</v>
      </c>
      <c r="CD895" s="9"/>
      <c r="CE895" s="10"/>
      <c r="CF895" s="11"/>
      <c r="CG895" s="6">
        <f>SUMIF(CH$5:CH$35,$D895,CJ$5:CJ$35)</f>
        <v>0</v>
      </c>
      <c r="CH895" s="9"/>
      <c r="CI895" s="10"/>
      <c r="CJ895" s="11"/>
      <c r="CK895" s="6">
        <f>SUMIF(CL$5:CL$35,$D895,CN$5:CN$35)</f>
        <v>0</v>
      </c>
      <c r="CL895" s="9"/>
      <c r="CM895" s="10"/>
      <c r="CN895" s="11"/>
      <c r="CO895" s="6">
        <f>SUMIF(CP$5:CP$35,$D895,CR$5:CR$35)</f>
        <v>0</v>
      </c>
      <c r="CP895" s="9"/>
      <c r="CQ895" s="10"/>
      <c r="CR895" s="11"/>
      <c r="CS895" s="6">
        <f>SUMIF(CT$5:CT$35,$D895,CV$5:CV$35)</f>
        <v>0</v>
      </c>
      <c r="CT895" s="9"/>
      <c r="CU895" s="10"/>
      <c r="CV895" s="11"/>
      <c r="CW895" s="6">
        <f>SUMIF(CX$5:CX$35,$D895,CZ$5:CZ$35)</f>
        <v>0</v>
      </c>
      <c r="CX895" s="9"/>
      <c r="CY895" s="10"/>
      <c r="CZ895" s="11"/>
      <c r="DA895" s="6">
        <f>SUMIF(DB$5:DB$35,$D895,DD$5:DD$35)</f>
        <v>0</v>
      </c>
      <c r="DB895" s="9"/>
      <c r="DC895" s="10"/>
      <c r="DD895" s="11"/>
      <c r="DE895" s="6">
        <f>SUMIF(DF$5:DF$35,$D895,DH$5:DH$35)</f>
        <v>0</v>
      </c>
      <c r="DF895" s="9"/>
      <c r="DG895" s="10"/>
      <c r="DH895" s="11"/>
      <c r="DI895" s="6">
        <f>SUMIF(DJ$5:DJ$35,$D895,DL$5:DL$35)</f>
        <v>0</v>
      </c>
      <c r="DJ895" s="9"/>
      <c r="DK895" s="10"/>
      <c r="DL895" s="11"/>
      <c r="DM895" s="6">
        <f>SUMIF(DN$5:DN$35,$D895,DP$5:DP$35)</f>
        <v>0</v>
      </c>
      <c r="DN895" s="9"/>
      <c r="DO895" s="10"/>
      <c r="DP895" s="11"/>
      <c r="DQ895" s="6">
        <f>SUMIF(DR$5:DR$35,$D895,DT$5:DT$35)</f>
        <v>0</v>
      </c>
      <c r="DR895" s="9"/>
      <c r="DS895" s="10"/>
      <c r="DT895" s="11"/>
      <c r="DU895" s="6">
        <f>SUMIF(DV$5:DV$35,$D895,DX$5:DX$35)</f>
        <v>0</v>
      </c>
      <c r="DV895" s="9"/>
      <c r="DW895" s="10"/>
      <c r="DX895" s="11"/>
      <c r="DY895" s="6">
        <f>SUMIF(DZ$5:DZ$35,$D895,EB$5:EB$35)</f>
        <v>0</v>
      </c>
      <c r="DZ895" s="9"/>
      <c r="EA895" s="10"/>
      <c r="EB895" s="11"/>
      <c r="EC895" s="6">
        <f>SUMIF(ED$5:ED$35,$D895,EF$5:EF$35)</f>
        <v>0</v>
      </c>
      <c r="ED895" s="9"/>
      <c r="EE895" s="10"/>
      <c r="EF895" s="11"/>
      <c r="EG895" s="6">
        <f>SUMIF(EH$5:EH$35,$D895,EJ$5:EJ$35)</f>
        <v>0</v>
      </c>
      <c r="EH895" s="9"/>
      <c r="EI895" s="10"/>
      <c r="EJ895" s="11"/>
      <c r="EK895" s="6">
        <f>SUMIF(EL$5:EL$35,$D895,EN$5:EN$35)</f>
        <v>0</v>
      </c>
      <c r="EL895" s="9"/>
      <c r="EM895" s="10"/>
      <c r="EN895" s="11"/>
      <c r="EO895" s="6">
        <f>SUMIF(EP$5:EP$35,$D895,ER$5:ER$35)</f>
        <v>0</v>
      </c>
      <c r="EP895" s="9"/>
      <c r="EQ895" s="10"/>
      <c r="ER895" s="11"/>
      <c r="ES895" s="6">
        <f>SUMIF(ET$5:ET$35,$D895,EV$5:EV$35)</f>
        <v>0</v>
      </c>
      <c r="ET895" s="9"/>
      <c r="EU895" s="10"/>
      <c r="EV895" s="11"/>
      <c r="EW895" s="6">
        <f>SUMIF(EX$5:EX$35,$D895,EZ$5:EZ$35)</f>
        <v>0</v>
      </c>
      <c r="EX895" s="9"/>
      <c r="EY895" s="10"/>
      <c r="EZ895" s="11"/>
      <c r="FA895" s="6">
        <f>SUMIF(FB$5:FB$35,$D895,FD$5:FD$35)</f>
        <v>0</v>
      </c>
      <c r="FB895" s="9"/>
      <c r="FC895" s="10"/>
      <c r="FD895" s="11"/>
      <c r="FE895" s="6">
        <f>SUMIF(FF$5:FF$35,$D895,FH$5:FH$35)</f>
        <v>0</v>
      </c>
      <c r="FF895" s="9"/>
      <c r="FG895" s="10"/>
      <c r="FH895" s="11"/>
      <c r="FI895" s="6">
        <f>SUMIF(FJ$5:FJ$35,$D895,FL$5:FL$35)</f>
        <v>0</v>
      </c>
      <c r="FJ895" s="9"/>
      <c r="FK895" s="10"/>
      <c r="FL895" s="11"/>
      <c r="FM895" s="6">
        <f>SUMIF(FN$5:FN$35,$D895,FP$5:FP$35)</f>
        <v>0</v>
      </c>
      <c r="FN895" s="9"/>
      <c r="FO895" s="10"/>
      <c r="FP895" s="11"/>
      <c r="FQ895" s="6">
        <f>SUMIF(FR$5:FR$35,$D895,FT$5:FT$35)</f>
        <v>0</v>
      </c>
      <c r="FR895" s="9"/>
      <c r="FS895" s="10"/>
      <c r="FT895" s="11"/>
      <c r="FU895" s="6">
        <f>SUMIF(FV$5:FV$35,$D895,FX$5:FX$35)</f>
        <v>0</v>
      </c>
      <c r="FV895" s="9"/>
      <c r="FW895" s="10"/>
      <c r="FX895" s="11"/>
      <c r="FY895" s="6">
        <f>SUMIF(FZ$5:FZ$35,$D895,GB$5:GB$35)</f>
        <v>0</v>
      </c>
      <c r="FZ895" s="9"/>
      <c r="GA895" s="10"/>
      <c r="GB895" s="11"/>
      <c r="GC895" s="6">
        <f>SUMIF(GD$5:GD$35,$D895,GF$5:GF$35)</f>
        <v>0</v>
      </c>
      <c r="GD895" s="9"/>
      <c r="GE895" s="10"/>
      <c r="GF895" s="11"/>
      <c r="GG895" s="6">
        <f>SUMIF(GH$5:GH$35,$D895,GJ$5:GJ$35)</f>
        <v>0</v>
      </c>
      <c r="GH895" s="9"/>
      <c r="GI895" s="10"/>
      <c r="GJ895" s="11"/>
      <c r="GK895" s="6">
        <f>SUMIF(GL$5:GL$35,$D895,GN$5:GN$35)</f>
        <v>0</v>
      </c>
      <c r="GL895" s="9"/>
      <c r="GM895" s="10"/>
      <c r="GN895" s="11"/>
      <c r="GO895" s="6">
        <f>SUMIF(GP$5:GP$35,$D895,GR$5:GR$35)</f>
        <v>0</v>
      </c>
      <c r="GP895" s="9"/>
      <c r="GQ895" s="10"/>
      <c r="GR895" s="11"/>
      <c r="GS895" s="6">
        <f>SUMIF(GT$5:GT$35,$D895,GV$5:GV$35)</f>
        <v>0</v>
      </c>
      <c r="GT895" s="9"/>
      <c r="GU895" s="10"/>
      <c r="GV895" s="20"/>
      <c r="GW895" s="19">
        <f t="shared" si="21"/>
        <v>0</v>
      </c>
      <c r="GX895" s="472">
        <f>SUM(GW895:GW906)</f>
        <v>0</v>
      </c>
      <c r="GY895" s="473" t="str">
        <f>D895</f>
        <v>TS15624/28</v>
      </c>
    </row>
    <row r="896" spans="1:207" ht="30.75" customHeight="1">
      <c r="A896" s="210" t="s">
        <v>76</v>
      </c>
      <c r="B896" s="470"/>
      <c r="C896" s="449" t="s">
        <v>543</v>
      </c>
      <c r="D896" s="445" t="s">
        <v>494</v>
      </c>
      <c r="E896" s="206">
        <f>SUMIF(F$36:F$66,$D896,H$36:H$66)</f>
        <v>0</v>
      </c>
      <c r="F896" s="9"/>
      <c r="G896" s="10"/>
      <c r="H896" s="11"/>
      <c r="I896" s="6">
        <f>SUMIF(J$36:J$66,$D896,L$36:L$66)</f>
        <v>0</v>
      </c>
      <c r="J896" s="9"/>
      <c r="K896" s="10"/>
      <c r="L896" s="11"/>
      <c r="M896" s="6">
        <f>SUMIF(N$36:N$66,$D896,P$36:P$66)</f>
        <v>0</v>
      </c>
      <c r="N896" s="9"/>
      <c r="O896" s="10"/>
      <c r="P896" s="11"/>
      <c r="Q896" s="6">
        <f>SUMIF(R$36:R$66,$D896,T$36:T$66)</f>
        <v>0</v>
      </c>
      <c r="R896" s="9"/>
      <c r="S896" s="10"/>
      <c r="T896" s="11"/>
      <c r="U896" s="6">
        <f>SUMIF(V$36:V$66,$D896,X$36:X$66)</f>
        <v>0</v>
      </c>
      <c r="V896" s="9"/>
      <c r="W896" s="10"/>
      <c r="X896" s="11"/>
      <c r="Y896" s="6">
        <f>SUMIF(Z$36:Z$66,$D896,AB$36:AB$66)</f>
        <v>0</v>
      </c>
      <c r="Z896" s="9"/>
      <c r="AA896" s="10"/>
      <c r="AB896" s="11"/>
      <c r="AC896" s="6">
        <f>SUMIF(AD$36:AD$66,$D896,AF$36:AF$66)</f>
        <v>0</v>
      </c>
      <c r="AD896" s="9"/>
      <c r="AE896" s="10"/>
      <c r="AF896" s="11"/>
      <c r="AG896" s="6">
        <f>SUMIF(AH$36:AH$66,$D896,AJ$36:AJ$66)</f>
        <v>0</v>
      </c>
      <c r="AH896" s="9"/>
      <c r="AI896" s="10"/>
      <c r="AJ896" s="11"/>
      <c r="AK896" s="6">
        <f>SUMIF(AL$36:AL$66,$D896,AN$36:AN$66)</f>
        <v>0</v>
      </c>
      <c r="AL896" s="9"/>
      <c r="AM896" s="10"/>
      <c r="AN896" s="11"/>
      <c r="AO896" s="6">
        <f>SUMIF(AP$36:AP$66,$D896,AR$36:AR$66)</f>
        <v>0</v>
      </c>
      <c r="AP896" s="9"/>
      <c r="AQ896" s="10"/>
      <c r="AR896" s="11"/>
      <c r="AS896" s="6">
        <f>SUMIF(AT$36:AT$66,$D896,AV$36:AV$66)</f>
        <v>0</v>
      </c>
      <c r="AT896" s="9"/>
      <c r="AU896" s="10"/>
      <c r="AV896" s="11"/>
      <c r="AW896" s="6">
        <f>SUMIF(AX$36:AX$66,$D896,AZ$36:AZ$66)</f>
        <v>0</v>
      </c>
      <c r="AX896" s="9"/>
      <c r="AY896" s="10"/>
      <c r="AZ896" s="11"/>
      <c r="BA896" s="6">
        <f>SUMIF(BB$36:BB$66,$D896,BD$36:BD$66)</f>
        <v>0</v>
      </c>
      <c r="BB896" s="9"/>
      <c r="BC896" s="10"/>
      <c r="BD896" s="11"/>
      <c r="BE896" s="6">
        <f>SUMIF(BF$36:BF$66,$D896,BH$36:BH$66)</f>
        <v>0</v>
      </c>
      <c r="BF896" s="9"/>
      <c r="BG896" s="10"/>
      <c r="BH896" s="11"/>
      <c r="BI896" s="6">
        <f>SUMIF(BJ$36:BJ$66,$D896,BL$36:BL$66)</f>
        <v>0</v>
      </c>
      <c r="BJ896" s="9"/>
      <c r="BK896" s="10"/>
      <c r="BL896" s="11"/>
      <c r="BM896" s="6">
        <f>SUMIF(BN$36:BN$66,$D896,BP$36:BP$66)</f>
        <v>0</v>
      </c>
      <c r="BN896" s="9"/>
      <c r="BO896" s="10"/>
      <c r="BP896" s="11"/>
      <c r="BQ896" s="6">
        <f>SUMIF(BR$36:BR$66,$D896,BT$36:BT$66)</f>
        <v>0</v>
      </c>
      <c r="BR896" s="9"/>
      <c r="BS896" s="10"/>
      <c r="BT896" s="11"/>
      <c r="BU896" s="6">
        <f>SUMIF(BV$36:BV$66,$D896,BX$36:BX$66)</f>
        <v>0</v>
      </c>
      <c r="BV896" s="9"/>
      <c r="BW896" s="10"/>
      <c r="BX896" s="11"/>
      <c r="BY896" s="6">
        <f>SUMIF(BZ$36:BZ$66,$D896,CB$36:CB$66)</f>
        <v>0</v>
      </c>
      <c r="BZ896" s="9"/>
      <c r="CA896" s="10"/>
      <c r="CB896" s="11"/>
      <c r="CC896" s="6">
        <f>SUMIF(CD$36:CD$66,$D896,CF$36:CF$66)</f>
        <v>0</v>
      </c>
      <c r="CD896" s="9"/>
      <c r="CE896" s="10"/>
      <c r="CF896" s="11"/>
      <c r="CG896" s="6">
        <f>SUMIF(CH$36:CH$66,$D896,CJ$36:CJ$66)</f>
        <v>0</v>
      </c>
      <c r="CH896" s="9"/>
      <c r="CI896" s="10"/>
      <c r="CJ896" s="11"/>
      <c r="CK896" s="6">
        <f>SUMIF(CL$36:CL$66,$D896,CN$36:CN$66)</f>
        <v>0</v>
      </c>
      <c r="CL896" s="9"/>
      <c r="CM896" s="10"/>
      <c r="CN896" s="11"/>
      <c r="CO896" s="6">
        <f>SUMIF(CP$36:CP$66,$D896,CR$36:CR$66)</f>
        <v>0</v>
      </c>
      <c r="CP896" s="9"/>
      <c r="CQ896" s="10"/>
      <c r="CR896" s="11"/>
      <c r="CS896" s="6">
        <f>SUMIF(CT$36:CT$66,$D896,CV$36:CV$66)</f>
        <v>0</v>
      </c>
      <c r="CT896" s="9"/>
      <c r="CU896" s="10"/>
      <c r="CV896" s="11"/>
      <c r="CW896" s="6">
        <f>SUMIF(CX$36:CX$66,$D896,CZ$36:CZ$66)</f>
        <v>0</v>
      </c>
      <c r="CX896" s="9"/>
      <c r="CY896" s="10"/>
      <c r="CZ896" s="11"/>
      <c r="DA896" s="6">
        <f>SUMIF(DB$36:DB$66,$D896,DD$36:DD$66)</f>
        <v>0</v>
      </c>
      <c r="DB896" s="9"/>
      <c r="DC896" s="10"/>
      <c r="DD896" s="11"/>
      <c r="DE896" s="6">
        <f>SUMIF(DF$36:DF$66,$D896,DH$36:DH$66)</f>
        <v>0</v>
      </c>
      <c r="DF896" s="9"/>
      <c r="DG896" s="10"/>
      <c r="DH896" s="11"/>
      <c r="DI896" s="6">
        <f>SUMIF(DJ$36:DJ$66,$D896,DL$36:DL$66)</f>
        <v>0</v>
      </c>
      <c r="DJ896" s="9"/>
      <c r="DK896" s="10"/>
      <c r="DL896" s="11"/>
      <c r="DM896" s="6">
        <f>SUMIF(DN$36:DN$66,$D896,DP$36:DP$66)</f>
        <v>0</v>
      </c>
      <c r="DN896" s="9"/>
      <c r="DO896" s="10"/>
      <c r="DP896" s="11"/>
      <c r="DQ896" s="6">
        <f>SUMIF(DR$36:DR$66,$D896,DT$36:DT$66)</f>
        <v>0</v>
      </c>
      <c r="DR896" s="9"/>
      <c r="DS896" s="10"/>
      <c r="DT896" s="11"/>
      <c r="DU896" s="6">
        <f>SUMIF(DV$36:DV$66,$D896,DX$36:DX$66)</f>
        <v>0</v>
      </c>
      <c r="DV896" s="9"/>
      <c r="DW896" s="10"/>
      <c r="DX896" s="11"/>
      <c r="DY896" s="6">
        <f>SUMIF(DZ$36:DZ$66,$D896,EB$36:EB$66)</f>
        <v>0</v>
      </c>
      <c r="DZ896" s="9"/>
      <c r="EA896" s="10"/>
      <c r="EB896" s="11"/>
      <c r="EC896" s="6">
        <f>SUMIF(ED$36:ED$66,$D896,EF$36:EF$66)</f>
        <v>0</v>
      </c>
      <c r="ED896" s="9"/>
      <c r="EE896" s="10"/>
      <c r="EF896" s="11"/>
      <c r="EG896" s="6">
        <f>SUMIF(EH$36:EH$66,$D896,EJ$36:EJ$66)</f>
        <v>0</v>
      </c>
      <c r="EH896" s="9"/>
      <c r="EI896" s="10"/>
      <c r="EJ896" s="11"/>
      <c r="EK896" s="6">
        <f>SUMIF(EL$36:EL$66,$D896,EN$36:EN$66)</f>
        <v>0</v>
      </c>
      <c r="EL896" s="9"/>
      <c r="EM896" s="10"/>
      <c r="EN896" s="11"/>
      <c r="EO896" s="6">
        <f>SUMIF(EP$36:EP$66,$D896,ER$36:ER$66)</f>
        <v>0</v>
      </c>
      <c r="EP896" s="9"/>
      <c r="EQ896" s="10"/>
      <c r="ER896" s="11"/>
      <c r="ES896" s="6">
        <f>SUMIF(ET$36:ET$66,$D896,EV$36:EV$66)</f>
        <v>0</v>
      </c>
      <c r="ET896" s="9"/>
      <c r="EU896" s="10"/>
      <c r="EV896" s="11"/>
      <c r="EW896" s="6">
        <f>SUMIF(EX$36:EX$66,$D896,EZ$36:EZ$66)</f>
        <v>0</v>
      </c>
      <c r="EX896" s="9"/>
      <c r="EY896" s="10"/>
      <c r="EZ896" s="11"/>
      <c r="FA896" s="6">
        <f>SUMIF(FB$36:FB$66,$D896,FD$36:FD$66)</f>
        <v>0</v>
      </c>
      <c r="FB896" s="9"/>
      <c r="FC896" s="10"/>
      <c r="FD896" s="11"/>
      <c r="FE896" s="6">
        <f>SUMIF(FF$36:FF$66,$D896,FH$36:FH$66)</f>
        <v>0</v>
      </c>
      <c r="FF896" s="9"/>
      <c r="FG896" s="10"/>
      <c r="FH896" s="11"/>
      <c r="FI896" s="6">
        <f>SUMIF(FJ$36:FJ$66,$D896,FL$36:FL$66)</f>
        <v>0</v>
      </c>
      <c r="FJ896" s="9"/>
      <c r="FK896" s="10"/>
      <c r="FL896" s="11"/>
      <c r="FM896" s="6">
        <f>SUMIF(FN$36:FN$66,$D896,FP$36:FP$66)</f>
        <v>0</v>
      </c>
      <c r="FN896" s="9"/>
      <c r="FO896" s="10"/>
      <c r="FP896" s="11"/>
      <c r="FQ896" s="6">
        <f>SUMIF(FR$36:FR$66,$D896,FT$36:FT$66)</f>
        <v>0</v>
      </c>
      <c r="FR896" s="9"/>
      <c r="FS896" s="10"/>
      <c r="FT896" s="11"/>
      <c r="FU896" s="6">
        <f>SUMIF(FV$36:FV$66,$D896,FX$36:FX$66)</f>
        <v>0</v>
      </c>
      <c r="FV896" s="9"/>
      <c r="FW896" s="10"/>
      <c r="FX896" s="11"/>
      <c r="FY896" s="6">
        <f>SUMIF(FZ$36:FZ$66,$D896,GB$36:GB$66)</f>
        <v>0</v>
      </c>
      <c r="FZ896" s="9"/>
      <c r="GA896" s="10"/>
      <c r="GB896" s="11"/>
      <c r="GC896" s="6">
        <f>SUMIF(GD$36:GD$66,$D896,GF$36:GF$66)</f>
        <v>0</v>
      </c>
      <c r="GD896" s="9"/>
      <c r="GE896" s="10"/>
      <c r="GF896" s="11"/>
      <c r="GG896" s="6">
        <f>SUMIF(GH$36:GH$66,$D896,GJ$36:GJ$66)</f>
        <v>0</v>
      </c>
      <c r="GH896" s="9"/>
      <c r="GI896" s="10"/>
      <c r="GJ896" s="11"/>
      <c r="GK896" s="6">
        <f>SUMIF(GL$36:GL$66,$D896,GN$36:GN$66)</f>
        <v>0</v>
      </c>
      <c r="GL896" s="9"/>
      <c r="GM896" s="10"/>
      <c r="GN896" s="11"/>
      <c r="GO896" s="6">
        <f>SUMIF(GP$36:GP$66,$D896,GR$36:GR$66)</f>
        <v>0</v>
      </c>
      <c r="GP896" s="9"/>
      <c r="GQ896" s="10"/>
      <c r="GR896" s="11"/>
      <c r="GS896" s="6">
        <f>SUMIF(GT$36:GT$66,$D896,GV$36:GV$66)</f>
        <v>0</v>
      </c>
      <c r="GT896" s="9"/>
      <c r="GU896" s="10"/>
      <c r="GV896" s="20"/>
      <c r="GW896" s="19">
        <f t="shared" si="21"/>
        <v>0</v>
      </c>
      <c r="GX896" s="472"/>
      <c r="GY896" s="473"/>
    </row>
    <row r="897" spans="1:207" ht="30.75" customHeight="1">
      <c r="A897" s="210" t="s">
        <v>77</v>
      </c>
      <c r="B897" s="470"/>
      <c r="C897" s="449" t="s">
        <v>543</v>
      </c>
      <c r="D897" s="445" t="s">
        <v>494</v>
      </c>
      <c r="E897" s="206">
        <f>SUMIF(F$67:F$97,$D897,H$67:H$97)</f>
        <v>0</v>
      </c>
      <c r="F897" s="9"/>
      <c r="G897" s="10"/>
      <c r="H897" s="11"/>
      <c r="I897" s="6">
        <f>SUMIF(J$67:J$97,$D897,L$67:L$97)</f>
        <v>0</v>
      </c>
      <c r="J897" s="9"/>
      <c r="K897" s="10"/>
      <c r="L897" s="11"/>
      <c r="M897" s="6">
        <f>SUMIF(N$67:N$97,$D897,P$67:P$97)</f>
        <v>0</v>
      </c>
      <c r="N897" s="9"/>
      <c r="O897" s="10"/>
      <c r="P897" s="11"/>
      <c r="Q897" s="6">
        <f>SUMIF(R$67:R$97,$D897,T$67:T$97)</f>
        <v>0</v>
      </c>
      <c r="R897" s="9"/>
      <c r="S897" s="10"/>
      <c r="T897" s="11"/>
      <c r="U897" s="6">
        <f>SUMIF(V$67:V$97,$D897,X$67:X$97)</f>
        <v>0</v>
      </c>
      <c r="V897" s="9"/>
      <c r="W897" s="10"/>
      <c r="X897" s="11"/>
      <c r="Y897" s="6">
        <f>SUMIF(Z$67:Z$97,$D897,AB$67:AB$97)</f>
        <v>0</v>
      </c>
      <c r="Z897" s="9"/>
      <c r="AA897" s="10"/>
      <c r="AB897" s="11"/>
      <c r="AC897" s="6">
        <f>SUMIF(AD$67:AD$97,$D897,AF$67:AF$97)</f>
        <v>0</v>
      </c>
      <c r="AD897" s="9"/>
      <c r="AE897" s="10"/>
      <c r="AF897" s="11"/>
      <c r="AG897" s="6">
        <f>SUMIF(AH$67:AH$97,$D897,AJ$67:AJ$97)</f>
        <v>0</v>
      </c>
      <c r="AH897" s="9"/>
      <c r="AI897" s="10"/>
      <c r="AJ897" s="11"/>
      <c r="AK897" s="6">
        <f>SUMIF(AL$67:AL$97,$D897,AN$67:AN$97)</f>
        <v>0</v>
      </c>
      <c r="AL897" s="9"/>
      <c r="AM897" s="10"/>
      <c r="AN897" s="11"/>
      <c r="AO897" s="6">
        <f>SUMIF(AP$67:AP$97,$D897,AR$67:AR$97)</f>
        <v>0</v>
      </c>
      <c r="AP897" s="9"/>
      <c r="AQ897" s="10"/>
      <c r="AR897" s="11"/>
      <c r="AS897" s="6">
        <f>SUMIF(AT$67:AT$97,$D897,AV$67:AV$97)</f>
        <v>0</v>
      </c>
      <c r="AT897" s="9"/>
      <c r="AU897" s="10"/>
      <c r="AV897" s="11"/>
      <c r="AW897" s="6">
        <f>SUMIF(AX$67:AX$97,$D897,AZ$67:AZ$97)</f>
        <v>0</v>
      </c>
      <c r="AX897" s="9"/>
      <c r="AY897" s="10"/>
      <c r="AZ897" s="11"/>
      <c r="BA897" s="6">
        <f>SUMIF(BB$67:BB$97,$D897,BD$67:BD$97)</f>
        <v>0</v>
      </c>
      <c r="BB897" s="9"/>
      <c r="BC897" s="10"/>
      <c r="BD897" s="11"/>
      <c r="BE897" s="6">
        <f>SUMIF(BF$67:BF$97,$D897,BH$67:BH$97)</f>
        <v>0</v>
      </c>
      <c r="BF897" s="9"/>
      <c r="BG897" s="10"/>
      <c r="BH897" s="11"/>
      <c r="BI897" s="6">
        <f>SUMIF(BJ$67:BJ$97,$D897,BL$67:BL$97)</f>
        <v>0</v>
      </c>
      <c r="BJ897" s="9"/>
      <c r="BK897" s="10"/>
      <c r="BL897" s="11"/>
      <c r="BM897" s="6">
        <f>SUMIF(BN$67:BN$97,$D897,BP$67:BP$97)</f>
        <v>0</v>
      </c>
      <c r="BN897" s="9"/>
      <c r="BO897" s="10"/>
      <c r="BP897" s="11"/>
      <c r="BQ897" s="6">
        <f>SUMIF(BR$67:BR$97,$D897,BT$67:BT$97)</f>
        <v>0</v>
      </c>
      <c r="BR897" s="9"/>
      <c r="BS897" s="10"/>
      <c r="BT897" s="11"/>
      <c r="BU897" s="6">
        <f>SUMIF(BV$67:BV$97,$D897,BX$67:BX$97)</f>
        <v>0</v>
      </c>
      <c r="BV897" s="9"/>
      <c r="BW897" s="10"/>
      <c r="BX897" s="11"/>
      <c r="BY897" s="6">
        <f>SUMIF(BZ$67:BZ$97,$D897,CB$67:CB$97)</f>
        <v>0</v>
      </c>
      <c r="BZ897" s="9"/>
      <c r="CA897" s="10"/>
      <c r="CB897" s="11"/>
      <c r="CC897" s="6">
        <f>SUMIF(CD$67:CD$97,$D897,CF$67:CF$97)</f>
        <v>0</v>
      </c>
      <c r="CD897" s="9"/>
      <c r="CE897" s="10"/>
      <c r="CF897" s="11"/>
      <c r="CG897" s="6">
        <f>SUMIF(CH$67:CH$97,$D897,CJ$67:CJ$97)</f>
        <v>0</v>
      </c>
      <c r="CH897" s="9"/>
      <c r="CI897" s="10"/>
      <c r="CJ897" s="11"/>
      <c r="CK897" s="6">
        <f>SUMIF(CL$67:CL$97,$D897,CN$67:CN$97)</f>
        <v>0</v>
      </c>
      <c r="CL897" s="9"/>
      <c r="CM897" s="10"/>
      <c r="CN897" s="11"/>
      <c r="CO897" s="6">
        <f>SUMIF(CP$67:CP$97,$D897,CR$67:CR$97)</f>
        <v>0</v>
      </c>
      <c r="CP897" s="9"/>
      <c r="CQ897" s="10"/>
      <c r="CR897" s="11"/>
      <c r="CS897" s="6">
        <f>SUMIF(CT$67:CT$97,$D897,CV$67:CV$97)</f>
        <v>0</v>
      </c>
      <c r="CT897" s="9"/>
      <c r="CU897" s="10"/>
      <c r="CV897" s="11"/>
      <c r="CW897" s="6">
        <f>SUMIF(CX$67:CX$97,$D897,CZ$67:CZ$97)</f>
        <v>0</v>
      </c>
      <c r="CX897" s="9"/>
      <c r="CY897" s="10"/>
      <c r="CZ897" s="11"/>
      <c r="DA897" s="6">
        <f>SUMIF(DB$67:DB$97,$D897,DD$67:DD$97)</f>
        <v>0</v>
      </c>
      <c r="DB897" s="9"/>
      <c r="DC897" s="10"/>
      <c r="DD897" s="11"/>
      <c r="DE897" s="6">
        <f>SUMIF(DF$67:DF$97,$D897,DH$67:DH$97)</f>
        <v>0</v>
      </c>
      <c r="DF897" s="9"/>
      <c r="DG897" s="10"/>
      <c r="DH897" s="11"/>
      <c r="DI897" s="6">
        <f>SUMIF(DJ$67:DJ$97,$D897,DL$67:DL$97)</f>
        <v>0</v>
      </c>
      <c r="DJ897" s="9"/>
      <c r="DK897" s="10"/>
      <c r="DL897" s="11"/>
      <c r="DM897" s="6">
        <f>SUMIF(DN$67:DN$97,$D897,DP$67:DP$97)</f>
        <v>0</v>
      </c>
      <c r="DN897" s="9"/>
      <c r="DO897" s="10"/>
      <c r="DP897" s="11"/>
      <c r="DQ897" s="6">
        <f>SUMIF(DR$67:DR$97,$D897,DT$67:DT$97)</f>
        <v>0</v>
      </c>
      <c r="DR897" s="9"/>
      <c r="DS897" s="10"/>
      <c r="DT897" s="11"/>
      <c r="DU897" s="6">
        <f>SUMIF(DV$67:DV$97,$D897,DX$67:DX$97)</f>
        <v>0</v>
      </c>
      <c r="DV897" s="9"/>
      <c r="DW897" s="10"/>
      <c r="DX897" s="11"/>
      <c r="DY897" s="6">
        <f>SUMIF(DZ$67:DZ$97,$D897,EB$67:EB$97)</f>
        <v>0</v>
      </c>
      <c r="DZ897" s="9"/>
      <c r="EA897" s="10"/>
      <c r="EB897" s="11"/>
      <c r="EC897" s="6">
        <f>SUMIF(ED$67:ED$97,$D897,EF$67:EF$97)</f>
        <v>0</v>
      </c>
      <c r="ED897" s="9"/>
      <c r="EE897" s="10"/>
      <c r="EF897" s="11"/>
      <c r="EG897" s="6">
        <f>SUMIF(EH$67:EH$97,$D897,EJ$67:EJ$97)</f>
        <v>0</v>
      </c>
      <c r="EH897" s="9"/>
      <c r="EI897" s="10"/>
      <c r="EJ897" s="11"/>
      <c r="EK897" s="6">
        <f>SUMIF(EL$67:EL$97,$D897,EN$67:EN$97)</f>
        <v>0</v>
      </c>
      <c r="EL897" s="9"/>
      <c r="EM897" s="10"/>
      <c r="EN897" s="11"/>
      <c r="EO897" s="6">
        <f>SUMIF(EP$67:EP$97,$D897,ER$67:ER$97)</f>
        <v>0</v>
      </c>
      <c r="EP897" s="9"/>
      <c r="EQ897" s="10"/>
      <c r="ER897" s="11"/>
      <c r="ES897" s="6">
        <f>SUMIF(ET$67:ET$97,$D897,EV$67:EV$97)</f>
        <v>0</v>
      </c>
      <c r="ET897" s="9"/>
      <c r="EU897" s="10"/>
      <c r="EV897" s="11"/>
      <c r="EW897" s="6">
        <f>SUMIF(EX$67:EX$97,$D897,EZ$67:EZ$97)</f>
        <v>0</v>
      </c>
      <c r="EX897" s="9"/>
      <c r="EY897" s="10"/>
      <c r="EZ897" s="11"/>
      <c r="FA897" s="6">
        <f>SUMIF(FB$67:FB$97,$D897,FD$67:FD$97)</f>
        <v>0</v>
      </c>
      <c r="FB897" s="9"/>
      <c r="FC897" s="10"/>
      <c r="FD897" s="11"/>
      <c r="FE897" s="6">
        <f>SUMIF(FF$67:FF$97,$D897,FH$67:FH$97)</f>
        <v>0</v>
      </c>
      <c r="FF897" s="9"/>
      <c r="FG897" s="10"/>
      <c r="FH897" s="11"/>
      <c r="FI897" s="6">
        <f>SUMIF(FJ$67:FJ$97,$D897,FL$67:FL$97)</f>
        <v>0</v>
      </c>
      <c r="FJ897" s="9"/>
      <c r="FK897" s="10"/>
      <c r="FL897" s="11"/>
      <c r="FM897" s="6">
        <f>SUMIF(FN$67:FN$97,$D897,FP$67:FP$97)</f>
        <v>0</v>
      </c>
      <c r="FN897" s="9"/>
      <c r="FO897" s="10"/>
      <c r="FP897" s="11"/>
      <c r="FQ897" s="6">
        <f>SUMIF(FR$67:FR$97,$D897,FT$67:FT$97)</f>
        <v>0</v>
      </c>
      <c r="FR897" s="9"/>
      <c r="FS897" s="10"/>
      <c r="FT897" s="11"/>
      <c r="FU897" s="6">
        <f>SUMIF(FV$67:FV$97,$D897,FX$67:FX$97)</f>
        <v>0</v>
      </c>
      <c r="FV897" s="9"/>
      <c r="FW897" s="10"/>
      <c r="FX897" s="11"/>
      <c r="FY897" s="6">
        <f>SUMIF(FZ$67:FZ$97,$D897,GB$67:GB$97)</f>
        <v>0</v>
      </c>
      <c r="FZ897" s="9"/>
      <c r="GA897" s="10"/>
      <c r="GB897" s="11"/>
      <c r="GC897" s="6">
        <f>SUMIF(GD$67:GD$97,$D897,GF$67:GF$97)</f>
        <v>0</v>
      </c>
      <c r="GD897" s="9"/>
      <c r="GE897" s="10"/>
      <c r="GF897" s="11"/>
      <c r="GG897" s="6">
        <f>SUMIF(GH$67:GH$97,$D897,GJ$67:GJ$97)</f>
        <v>0</v>
      </c>
      <c r="GH897" s="9"/>
      <c r="GI897" s="10"/>
      <c r="GJ897" s="11"/>
      <c r="GK897" s="6">
        <f>SUMIF(GL$67:GL$97,$D897,GN$67:GN$97)</f>
        <v>0</v>
      </c>
      <c r="GL897" s="9"/>
      <c r="GM897" s="10"/>
      <c r="GN897" s="11"/>
      <c r="GO897" s="6">
        <f>SUMIF(GP$67:GP$97,$D897,GR$67:GR$97)</f>
        <v>0</v>
      </c>
      <c r="GP897" s="9"/>
      <c r="GQ897" s="10"/>
      <c r="GR897" s="11"/>
      <c r="GS897" s="6">
        <f>SUMIF(GT$67:GT$97,$D897,GV$67:GV$97)</f>
        <v>0</v>
      </c>
      <c r="GT897" s="9"/>
      <c r="GU897" s="10"/>
      <c r="GV897" s="20"/>
      <c r="GW897" s="19">
        <f t="shared" si="21"/>
        <v>0</v>
      </c>
      <c r="GX897" s="472"/>
      <c r="GY897" s="473"/>
    </row>
    <row r="898" spans="1:207" ht="30.75" customHeight="1">
      <c r="A898" s="210" t="s">
        <v>78</v>
      </c>
      <c r="B898" s="470"/>
      <c r="C898" s="449" t="s">
        <v>543</v>
      </c>
      <c r="D898" s="445" t="s">
        <v>494</v>
      </c>
      <c r="E898" s="206">
        <f>SUMIF(F$98:F$128,$D898,H$98:H$128)</f>
        <v>0</v>
      </c>
      <c r="F898" s="9"/>
      <c r="G898" s="10"/>
      <c r="H898" s="11"/>
      <c r="I898" s="6">
        <f>SUMIF(J$98:J$128,$D898,L$98:L$128)</f>
        <v>0</v>
      </c>
      <c r="J898" s="9"/>
      <c r="K898" s="10"/>
      <c r="L898" s="11"/>
      <c r="M898" s="6">
        <f>SUMIF(N$98:N$128,$D898,P$98:P$128)</f>
        <v>0</v>
      </c>
      <c r="N898" s="9"/>
      <c r="O898" s="10"/>
      <c r="P898" s="11"/>
      <c r="Q898" s="6">
        <f>SUMIF(R$98:R$128,$D898,T$98:T$128)</f>
        <v>0</v>
      </c>
      <c r="R898" s="9"/>
      <c r="S898" s="10"/>
      <c r="T898" s="11"/>
      <c r="U898" s="6">
        <f>SUMIF(V$98:V$128,$D898,X$98:X$128)</f>
        <v>0</v>
      </c>
      <c r="V898" s="9"/>
      <c r="W898" s="10"/>
      <c r="X898" s="11"/>
      <c r="Y898" s="6">
        <f>SUMIF(Z$98:Z$128,$D898,AB$98:AB$128)</f>
        <v>0</v>
      </c>
      <c r="Z898" s="9"/>
      <c r="AA898" s="10"/>
      <c r="AB898" s="11"/>
      <c r="AC898" s="6">
        <f>SUMIF(AD$98:AD$128,$D898,AF$98:AF$128)</f>
        <v>0</v>
      </c>
      <c r="AD898" s="9"/>
      <c r="AE898" s="10"/>
      <c r="AF898" s="11"/>
      <c r="AG898" s="6">
        <f>SUMIF(AH$98:AH$128,$D898,AJ$98:AJ$128)</f>
        <v>0</v>
      </c>
      <c r="AH898" s="9"/>
      <c r="AI898" s="10"/>
      <c r="AJ898" s="11"/>
      <c r="AK898" s="6">
        <f>SUMIF(AL$98:AL$128,$D898,AN$98:AN$128)</f>
        <v>0</v>
      </c>
      <c r="AL898" s="9"/>
      <c r="AM898" s="10"/>
      <c r="AN898" s="11"/>
      <c r="AO898" s="6">
        <f>SUMIF(AP$98:AP$128,$D898,AR$98:AR$128)</f>
        <v>0</v>
      </c>
      <c r="AP898" s="9"/>
      <c r="AQ898" s="10"/>
      <c r="AR898" s="11"/>
      <c r="AS898" s="6">
        <f>SUMIF(AT$98:AT$128,$D898,AV$98:AV$128)</f>
        <v>0</v>
      </c>
      <c r="AT898" s="9"/>
      <c r="AU898" s="10"/>
      <c r="AV898" s="11"/>
      <c r="AW898" s="6">
        <f>SUMIF(AX$98:AX$128,$D898,AZ$98:AZ$128)</f>
        <v>0</v>
      </c>
      <c r="AX898" s="9"/>
      <c r="AY898" s="10"/>
      <c r="AZ898" s="11"/>
      <c r="BA898" s="6">
        <f>SUMIF(BB$98:BB$128,$D898,BD$98:BD$128)</f>
        <v>0</v>
      </c>
      <c r="BB898" s="9"/>
      <c r="BC898" s="10"/>
      <c r="BD898" s="11"/>
      <c r="BE898" s="6">
        <f>SUMIF(BF$98:BF$128,$D898,BH$98:BH$128)</f>
        <v>0</v>
      </c>
      <c r="BF898" s="9"/>
      <c r="BG898" s="10"/>
      <c r="BH898" s="11"/>
      <c r="BI898" s="6">
        <f>SUMIF(BJ$98:BJ$128,$D898,BL$98:BL$128)</f>
        <v>0</v>
      </c>
      <c r="BJ898" s="9"/>
      <c r="BK898" s="10"/>
      <c r="BL898" s="11"/>
      <c r="BM898" s="6">
        <f>SUMIF(BN$98:BN$128,$D898,BP$98:BP$128)</f>
        <v>0</v>
      </c>
      <c r="BN898" s="9"/>
      <c r="BO898" s="10"/>
      <c r="BP898" s="11"/>
      <c r="BQ898" s="6">
        <f>SUMIF(BR$98:BR$128,$D898,BT$98:BT$128)</f>
        <v>0</v>
      </c>
      <c r="BR898" s="9"/>
      <c r="BS898" s="10"/>
      <c r="BT898" s="11"/>
      <c r="BU898" s="6">
        <f>SUMIF(BV$98:BV$128,$D898,BX$98:BX$128)</f>
        <v>0</v>
      </c>
      <c r="BV898" s="9"/>
      <c r="BW898" s="10"/>
      <c r="BX898" s="11"/>
      <c r="BY898" s="6">
        <f>SUMIF(BZ$98:BZ$128,$D898,CB$98:CB$128)</f>
        <v>0</v>
      </c>
      <c r="BZ898" s="9"/>
      <c r="CA898" s="10"/>
      <c r="CB898" s="11"/>
      <c r="CC898" s="6">
        <f>SUMIF(CD$98:CD$128,$D898,CF$98:CF$128)</f>
        <v>0</v>
      </c>
      <c r="CD898" s="9"/>
      <c r="CE898" s="10"/>
      <c r="CF898" s="11"/>
      <c r="CG898" s="6">
        <f>SUMIF(CH$98:CH$128,$D898,CJ$98:CJ$128)</f>
        <v>0</v>
      </c>
      <c r="CH898" s="9"/>
      <c r="CI898" s="10"/>
      <c r="CJ898" s="11"/>
      <c r="CK898" s="6">
        <f>SUMIF(CL$98:CL$128,$D898,CN$98:CN$128)</f>
        <v>0</v>
      </c>
      <c r="CL898" s="9"/>
      <c r="CM898" s="10"/>
      <c r="CN898" s="11"/>
      <c r="CO898" s="6">
        <f>SUMIF(CP$98:CP$128,$D898,CR$98:CR$128)</f>
        <v>0</v>
      </c>
      <c r="CP898" s="9"/>
      <c r="CQ898" s="10"/>
      <c r="CR898" s="11"/>
      <c r="CS898" s="6">
        <f>SUMIF(CT$98:CT$128,$D898,CV$98:CV$128)</f>
        <v>0</v>
      </c>
      <c r="CT898" s="9"/>
      <c r="CU898" s="10"/>
      <c r="CV898" s="11"/>
      <c r="CW898" s="6">
        <f>SUMIF(CX$98:CX$128,$D898,CZ$98:CZ$128)</f>
        <v>0</v>
      </c>
      <c r="CX898" s="9"/>
      <c r="CY898" s="10"/>
      <c r="CZ898" s="11"/>
      <c r="DA898" s="6">
        <f>SUMIF(DB$98:DB$128,$D898,DD$98:DD$128)</f>
        <v>0</v>
      </c>
      <c r="DB898" s="9"/>
      <c r="DC898" s="10"/>
      <c r="DD898" s="11"/>
      <c r="DE898" s="6">
        <f>SUMIF(DF$98:DF$128,$D898,DH$98:DH$128)</f>
        <v>0</v>
      </c>
      <c r="DF898" s="9"/>
      <c r="DG898" s="10"/>
      <c r="DH898" s="11"/>
      <c r="DI898" s="6">
        <f>SUMIF(DJ$98:DJ$128,$D898,DL$98:DL$128)</f>
        <v>0</v>
      </c>
      <c r="DJ898" s="9"/>
      <c r="DK898" s="10"/>
      <c r="DL898" s="11"/>
      <c r="DM898" s="6">
        <f>SUMIF(DN$98:DN$128,$D898,DP$98:DP$128)</f>
        <v>0</v>
      </c>
      <c r="DN898" s="9"/>
      <c r="DO898" s="10"/>
      <c r="DP898" s="11"/>
      <c r="DQ898" s="6">
        <f>SUMIF(DR$98:DR$128,$D898,DT$98:DT$128)</f>
        <v>0</v>
      </c>
      <c r="DR898" s="9"/>
      <c r="DS898" s="10"/>
      <c r="DT898" s="11"/>
      <c r="DU898" s="6">
        <f>SUMIF(DV$98:DV$128,$D898,DX$98:DX$128)</f>
        <v>0</v>
      </c>
      <c r="DV898" s="9"/>
      <c r="DW898" s="10"/>
      <c r="DX898" s="11"/>
      <c r="DY898" s="6">
        <f>SUMIF(DZ$98:DZ$128,$D898,EB$98:EB$128)</f>
        <v>0</v>
      </c>
      <c r="DZ898" s="9"/>
      <c r="EA898" s="10"/>
      <c r="EB898" s="11"/>
      <c r="EC898" s="6">
        <f>SUMIF(ED$98:ED$128,$D898,EF$98:EF$128)</f>
        <v>0</v>
      </c>
      <c r="ED898" s="9"/>
      <c r="EE898" s="10"/>
      <c r="EF898" s="11"/>
      <c r="EG898" s="6">
        <f>SUMIF(EH$98:EH$128,$D898,EJ$98:EJ$128)</f>
        <v>0</v>
      </c>
      <c r="EH898" s="9"/>
      <c r="EI898" s="10"/>
      <c r="EJ898" s="11"/>
      <c r="EK898" s="6">
        <f>SUMIF(EL$98:EL$128,$D898,EN$98:EN$128)</f>
        <v>0</v>
      </c>
      <c r="EL898" s="9"/>
      <c r="EM898" s="10"/>
      <c r="EN898" s="11"/>
      <c r="EO898" s="6">
        <f>SUMIF(EP$98:EP$128,$D898,ER$98:ER$128)</f>
        <v>0</v>
      </c>
      <c r="EP898" s="9"/>
      <c r="EQ898" s="10"/>
      <c r="ER898" s="11"/>
      <c r="ES898" s="6">
        <f>SUMIF(ET$98:ET$128,$D898,EV$98:EV$128)</f>
        <v>0</v>
      </c>
      <c r="ET898" s="9"/>
      <c r="EU898" s="10"/>
      <c r="EV898" s="11"/>
      <c r="EW898" s="6">
        <f>SUMIF(EX$98:EX$128,$D898,EZ$98:EZ$128)</f>
        <v>0</v>
      </c>
      <c r="EX898" s="9"/>
      <c r="EY898" s="10"/>
      <c r="EZ898" s="11"/>
      <c r="FA898" s="6">
        <f>SUMIF(FB$98:FB$128,$D898,FD$98:FD$128)</f>
        <v>0</v>
      </c>
      <c r="FB898" s="9"/>
      <c r="FC898" s="10"/>
      <c r="FD898" s="11"/>
      <c r="FE898" s="6">
        <f>SUMIF(FF$98:FF$128,$D898,FH$98:FH$128)</f>
        <v>0</v>
      </c>
      <c r="FF898" s="9"/>
      <c r="FG898" s="10"/>
      <c r="FH898" s="11"/>
      <c r="FI898" s="6">
        <f>SUMIF(FJ$98:FJ$128,$D898,FL$98:FL$128)</f>
        <v>0</v>
      </c>
      <c r="FJ898" s="9"/>
      <c r="FK898" s="10"/>
      <c r="FL898" s="11"/>
      <c r="FM898" s="6">
        <f>SUMIF(FN$98:FN$128,$D898,FP$98:FP$128)</f>
        <v>0</v>
      </c>
      <c r="FN898" s="9"/>
      <c r="FO898" s="10"/>
      <c r="FP898" s="11"/>
      <c r="FQ898" s="6">
        <f>SUMIF(FR$98:FR$128,$D898,FT$98:FT$128)</f>
        <v>0</v>
      </c>
      <c r="FR898" s="9"/>
      <c r="FS898" s="10"/>
      <c r="FT898" s="11"/>
      <c r="FU898" s="6">
        <f>SUMIF(FV$98:FV$128,$D898,FX$98:FX$128)</f>
        <v>0</v>
      </c>
      <c r="FV898" s="9"/>
      <c r="FW898" s="10"/>
      <c r="FX898" s="11"/>
      <c r="FY898" s="6">
        <f>SUMIF(FZ$98:FZ$128,$D898,GB$98:GB$128)</f>
        <v>0</v>
      </c>
      <c r="FZ898" s="9"/>
      <c r="GA898" s="10"/>
      <c r="GB898" s="11"/>
      <c r="GC898" s="6">
        <f>SUMIF(GD$98:GD$128,$D898,GF$98:GF$128)</f>
        <v>0</v>
      </c>
      <c r="GD898" s="9"/>
      <c r="GE898" s="10"/>
      <c r="GF898" s="11"/>
      <c r="GG898" s="6">
        <f>SUMIF(GH$98:GH$128,$D898,GJ$98:GJ$128)</f>
        <v>0</v>
      </c>
      <c r="GH898" s="9"/>
      <c r="GI898" s="10"/>
      <c r="GJ898" s="11"/>
      <c r="GK898" s="6">
        <f>SUMIF(GL$98:GL$128,$D898,GN$98:GN$128)</f>
        <v>0</v>
      </c>
      <c r="GL898" s="9"/>
      <c r="GM898" s="10"/>
      <c r="GN898" s="11"/>
      <c r="GO898" s="6">
        <f>SUMIF(GP$98:GP$128,$D898,GR$98:GR$128)</f>
        <v>0</v>
      </c>
      <c r="GP898" s="9"/>
      <c r="GQ898" s="10"/>
      <c r="GR898" s="11"/>
      <c r="GS898" s="6">
        <f>SUMIF(GT$98:GT$128,$D898,GV$98:GV$128)</f>
        <v>0</v>
      </c>
      <c r="GT898" s="9"/>
      <c r="GU898" s="10"/>
      <c r="GV898" s="20"/>
      <c r="GW898" s="19">
        <f t="shared" si="21"/>
        <v>0</v>
      </c>
      <c r="GX898" s="472"/>
      <c r="GY898" s="473"/>
    </row>
    <row r="899" spans="1:207" ht="30.75" customHeight="1">
      <c r="A899" s="210" t="s">
        <v>79</v>
      </c>
      <c r="B899" s="470"/>
      <c r="C899" s="449" t="s">
        <v>543</v>
      </c>
      <c r="D899" s="445" t="s">
        <v>494</v>
      </c>
      <c r="E899" s="206">
        <f>SUMIF(F$129:F$159,$D899,H$129:H$159)</f>
        <v>0</v>
      </c>
      <c r="F899" s="9"/>
      <c r="G899" s="10"/>
      <c r="H899" s="11"/>
      <c r="I899" s="6">
        <f>SUMIF(J$129:J$159,$D899,L$129:L$159)</f>
        <v>0</v>
      </c>
      <c r="J899" s="9"/>
      <c r="K899" s="10"/>
      <c r="L899" s="11"/>
      <c r="M899" s="6">
        <f>SUMIF(N$129:N$159,$D899,P$129:P$159)</f>
        <v>0</v>
      </c>
      <c r="N899" s="9"/>
      <c r="O899" s="10"/>
      <c r="P899" s="11"/>
      <c r="Q899" s="6">
        <f>SUMIF(R$129:R$159,$D899,T$129:T$159)</f>
        <v>0</v>
      </c>
      <c r="R899" s="9"/>
      <c r="S899" s="10"/>
      <c r="T899" s="11"/>
      <c r="U899" s="6">
        <f>SUMIF(V$129:V$159,$D899,X$129:X$159)</f>
        <v>0</v>
      </c>
      <c r="V899" s="9"/>
      <c r="W899" s="10"/>
      <c r="X899" s="11"/>
      <c r="Y899" s="6">
        <f>SUMIF(Z$129:Z$159,$D899,AB$129:AB$159)</f>
        <v>0</v>
      </c>
      <c r="Z899" s="9"/>
      <c r="AA899" s="10"/>
      <c r="AB899" s="11"/>
      <c r="AC899" s="6">
        <f>SUMIF(AD$129:AD$159,$D899,AF$129:AF$159)</f>
        <v>0</v>
      </c>
      <c r="AD899" s="9"/>
      <c r="AE899" s="10"/>
      <c r="AF899" s="11"/>
      <c r="AG899" s="6">
        <f>SUMIF(AH$129:AH$159,$D899,AJ$129:AJ$159)</f>
        <v>0</v>
      </c>
      <c r="AH899" s="9"/>
      <c r="AI899" s="10"/>
      <c r="AJ899" s="11"/>
      <c r="AK899" s="6">
        <f>SUMIF(AL$129:AL$159,$D899,AN$129:AN$159)</f>
        <v>0</v>
      </c>
      <c r="AL899" s="9"/>
      <c r="AM899" s="10"/>
      <c r="AN899" s="11"/>
      <c r="AO899" s="6">
        <f>SUMIF(AP$129:AP$159,$D899,AR$129:AR$159)</f>
        <v>0</v>
      </c>
      <c r="AP899" s="9"/>
      <c r="AQ899" s="10"/>
      <c r="AR899" s="11"/>
      <c r="AS899" s="6">
        <f>SUMIF(AT$129:AT$159,$D899,AV$129:AV$159)</f>
        <v>0</v>
      </c>
      <c r="AT899" s="9"/>
      <c r="AU899" s="10"/>
      <c r="AV899" s="11"/>
      <c r="AW899" s="6">
        <f>SUMIF(AX$129:AX$159,$D899,AZ$129:AZ$159)</f>
        <v>0</v>
      </c>
      <c r="AX899" s="9"/>
      <c r="AY899" s="10"/>
      <c r="AZ899" s="11"/>
      <c r="BA899" s="6">
        <f>SUMIF(BB$129:BB$159,$D899,BD$129:BD$159)</f>
        <v>0</v>
      </c>
      <c r="BB899" s="9"/>
      <c r="BC899" s="10"/>
      <c r="BD899" s="11"/>
      <c r="BE899" s="6">
        <f>SUMIF(BF$129:BF$159,$D899,BH$129:BH$159)</f>
        <v>0</v>
      </c>
      <c r="BF899" s="9"/>
      <c r="BG899" s="10"/>
      <c r="BH899" s="11"/>
      <c r="BI899" s="6">
        <f>SUMIF(BJ$129:BJ$159,$D899,BL$129:BL$159)</f>
        <v>0</v>
      </c>
      <c r="BJ899" s="9"/>
      <c r="BK899" s="10"/>
      <c r="BL899" s="11"/>
      <c r="BM899" s="6">
        <f>SUMIF(BN$129:BN$159,$D899,BP$129:BP$159)</f>
        <v>0</v>
      </c>
      <c r="BN899" s="9"/>
      <c r="BO899" s="10"/>
      <c r="BP899" s="11"/>
      <c r="BQ899" s="6">
        <f>SUMIF(BR$129:BR$159,$D899,BT$129:BT$159)</f>
        <v>0</v>
      </c>
      <c r="BR899" s="9"/>
      <c r="BS899" s="10"/>
      <c r="BT899" s="11"/>
      <c r="BU899" s="6">
        <f>SUMIF(BV$129:BV$159,$D899,BX$129:BX$159)</f>
        <v>0</v>
      </c>
      <c r="BV899" s="9"/>
      <c r="BW899" s="10"/>
      <c r="BX899" s="11"/>
      <c r="BY899" s="6">
        <f>SUMIF(BZ$129:BZ$159,$D899,CB$129:CB$159)</f>
        <v>0</v>
      </c>
      <c r="BZ899" s="9"/>
      <c r="CA899" s="10"/>
      <c r="CB899" s="11"/>
      <c r="CC899" s="6">
        <f>SUMIF(CD$129:CD$159,$D899,CF$129:CF$159)</f>
        <v>0</v>
      </c>
      <c r="CD899" s="9"/>
      <c r="CE899" s="10"/>
      <c r="CF899" s="11"/>
      <c r="CG899" s="6">
        <f>SUMIF(CH$129:CH$159,$D899,CJ$129:CJ$159)</f>
        <v>0</v>
      </c>
      <c r="CH899" s="9"/>
      <c r="CI899" s="10"/>
      <c r="CJ899" s="11"/>
      <c r="CK899" s="6">
        <f>SUMIF(CL$129:CL$159,$D899,CN$129:CN$159)</f>
        <v>0</v>
      </c>
      <c r="CL899" s="9"/>
      <c r="CM899" s="10"/>
      <c r="CN899" s="11"/>
      <c r="CO899" s="6">
        <f>SUMIF(CP$129:CP$159,$D899,CR$129:CR$159)</f>
        <v>0</v>
      </c>
      <c r="CP899" s="9"/>
      <c r="CQ899" s="10"/>
      <c r="CR899" s="11"/>
      <c r="CS899" s="6">
        <f>SUMIF(CT$129:CT$159,$D899,CV$129:CV$159)</f>
        <v>0</v>
      </c>
      <c r="CT899" s="9"/>
      <c r="CU899" s="10"/>
      <c r="CV899" s="11"/>
      <c r="CW899" s="6">
        <f>SUMIF(CX$129:CX$159,$D899,CZ$129:CZ$159)</f>
        <v>0</v>
      </c>
      <c r="CX899" s="9"/>
      <c r="CY899" s="10"/>
      <c r="CZ899" s="11"/>
      <c r="DA899" s="6">
        <f>SUMIF(DB$129:DB$159,$D899,DD$129:DD$159)</f>
        <v>0</v>
      </c>
      <c r="DB899" s="9"/>
      <c r="DC899" s="10"/>
      <c r="DD899" s="11"/>
      <c r="DE899" s="6">
        <f>SUMIF(DF$129:DF$159,$D899,DH$129:DH$159)</f>
        <v>0</v>
      </c>
      <c r="DF899" s="9"/>
      <c r="DG899" s="10"/>
      <c r="DH899" s="11"/>
      <c r="DI899" s="6">
        <f>SUMIF(DJ$129:DJ$159,$D899,DL$129:DL$159)</f>
        <v>0</v>
      </c>
      <c r="DJ899" s="9"/>
      <c r="DK899" s="10"/>
      <c r="DL899" s="11"/>
      <c r="DM899" s="6">
        <f>SUMIF(DN$129:DN$159,$D899,DP$129:DP$159)</f>
        <v>0</v>
      </c>
      <c r="DN899" s="9"/>
      <c r="DO899" s="10"/>
      <c r="DP899" s="11"/>
      <c r="DQ899" s="6">
        <f>SUMIF(DR$129:DR$159,$D899,DT$129:DT$159)</f>
        <v>0</v>
      </c>
      <c r="DR899" s="9"/>
      <c r="DS899" s="10"/>
      <c r="DT899" s="11"/>
      <c r="DU899" s="6">
        <f>SUMIF(DV$129:DV$159,$D899,DX$129:DX$159)</f>
        <v>0</v>
      </c>
      <c r="DV899" s="9"/>
      <c r="DW899" s="10"/>
      <c r="DX899" s="11"/>
      <c r="DY899" s="6">
        <f>SUMIF(DZ$129:DZ$159,$D899,EB$129:EB$159)</f>
        <v>0</v>
      </c>
      <c r="DZ899" s="9"/>
      <c r="EA899" s="10"/>
      <c r="EB899" s="11"/>
      <c r="EC899" s="6">
        <f>SUMIF(ED$129:ED$159,$D899,EF$129:EF$159)</f>
        <v>0</v>
      </c>
      <c r="ED899" s="9"/>
      <c r="EE899" s="10"/>
      <c r="EF899" s="11"/>
      <c r="EG899" s="6">
        <f>SUMIF(EH$129:EH$159,$D899,EJ$129:EJ$159)</f>
        <v>0</v>
      </c>
      <c r="EH899" s="9"/>
      <c r="EI899" s="10"/>
      <c r="EJ899" s="11"/>
      <c r="EK899" s="6">
        <f>SUMIF(EL$129:EL$159,$D899,EN$129:EN$159)</f>
        <v>0</v>
      </c>
      <c r="EL899" s="9"/>
      <c r="EM899" s="10"/>
      <c r="EN899" s="11"/>
      <c r="EO899" s="6">
        <f>SUMIF(EP$129:EP$159,$D899,ER$129:ER$159)</f>
        <v>0</v>
      </c>
      <c r="EP899" s="9"/>
      <c r="EQ899" s="10"/>
      <c r="ER899" s="11"/>
      <c r="ES899" s="6">
        <f>SUMIF(ET$129:ET$159,$D899,EV$129:EV$159)</f>
        <v>0</v>
      </c>
      <c r="ET899" s="9"/>
      <c r="EU899" s="10"/>
      <c r="EV899" s="11"/>
      <c r="EW899" s="6">
        <f>SUMIF(EX$129:EX$159,$D899,EZ$129:EZ$159)</f>
        <v>0</v>
      </c>
      <c r="EX899" s="9"/>
      <c r="EY899" s="10"/>
      <c r="EZ899" s="11"/>
      <c r="FA899" s="6">
        <f>SUMIF(FB$129:FB$159,$D899,FD$129:FD$159)</f>
        <v>0</v>
      </c>
      <c r="FB899" s="9"/>
      <c r="FC899" s="10"/>
      <c r="FD899" s="11"/>
      <c r="FE899" s="6">
        <f>SUMIF(FF$129:FF$159,$D899,FH$129:FH$159)</f>
        <v>0</v>
      </c>
      <c r="FF899" s="9"/>
      <c r="FG899" s="10"/>
      <c r="FH899" s="11"/>
      <c r="FI899" s="6">
        <f>SUMIF(FJ$129:FJ$159,$D899,FL$129:FL$159)</f>
        <v>0</v>
      </c>
      <c r="FJ899" s="9"/>
      <c r="FK899" s="10"/>
      <c r="FL899" s="11"/>
      <c r="FM899" s="6">
        <f>SUMIF(FN$129:FN$159,$D899,FP$129:FP$159)</f>
        <v>0</v>
      </c>
      <c r="FN899" s="9"/>
      <c r="FO899" s="10"/>
      <c r="FP899" s="11"/>
      <c r="FQ899" s="6">
        <f>SUMIF(FR$129:FR$159,$D899,FT$129:FT$159)</f>
        <v>0</v>
      </c>
      <c r="FR899" s="9"/>
      <c r="FS899" s="10"/>
      <c r="FT899" s="11"/>
      <c r="FU899" s="6">
        <f>SUMIF(FV$129:FV$159,$D899,FX$129:FX$159)</f>
        <v>0</v>
      </c>
      <c r="FV899" s="9"/>
      <c r="FW899" s="10"/>
      <c r="FX899" s="11"/>
      <c r="FY899" s="6">
        <f>SUMIF(FZ$129:FZ$159,$D899,GB$129:GB$159)</f>
        <v>0</v>
      </c>
      <c r="FZ899" s="9"/>
      <c r="GA899" s="10"/>
      <c r="GB899" s="11"/>
      <c r="GC899" s="6">
        <f>SUMIF(GD$129:GD$159,$D899,GF$129:GF$159)</f>
        <v>0</v>
      </c>
      <c r="GD899" s="9"/>
      <c r="GE899" s="10"/>
      <c r="GF899" s="11"/>
      <c r="GG899" s="6">
        <f>SUMIF(GH$129:GH$159,$D899,GJ$129:GJ$159)</f>
        <v>0</v>
      </c>
      <c r="GH899" s="9"/>
      <c r="GI899" s="10"/>
      <c r="GJ899" s="11"/>
      <c r="GK899" s="6">
        <f>SUMIF(GL$129:GL$159,$D899,GN$129:GN$159)</f>
        <v>0</v>
      </c>
      <c r="GL899" s="9"/>
      <c r="GM899" s="10"/>
      <c r="GN899" s="11"/>
      <c r="GO899" s="6">
        <f>SUMIF(GP$129:GP$159,$D899,GR$129:GR$159)</f>
        <v>0</v>
      </c>
      <c r="GP899" s="9"/>
      <c r="GQ899" s="10"/>
      <c r="GR899" s="11"/>
      <c r="GS899" s="6">
        <f>SUMIF(GT$129:GT$159,$D899,GV$129:GV$159)</f>
        <v>0</v>
      </c>
      <c r="GT899" s="9"/>
      <c r="GU899" s="10"/>
      <c r="GV899" s="20"/>
      <c r="GW899" s="19">
        <f t="shared" si="21"/>
        <v>0</v>
      </c>
      <c r="GX899" s="472"/>
      <c r="GY899" s="473"/>
    </row>
    <row r="900" spans="1:207" ht="30.75" customHeight="1">
      <c r="A900" s="210" t="s">
        <v>80</v>
      </c>
      <c r="B900" s="470"/>
      <c r="C900" s="449" t="s">
        <v>543</v>
      </c>
      <c r="D900" s="445" t="s">
        <v>494</v>
      </c>
      <c r="E900" s="206">
        <f>SUMIF(F$160:F$190,$D900,H$160:H$190)</f>
        <v>0</v>
      </c>
      <c r="F900" s="9"/>
      <c r="G900" s="10"/>
      <c r="H900" s="11"/>
      <c r="I900" s="6">
        <f>SUMIF(J$160:J$190,$D900,L$160:L$190)</f>
        <v>0</v>
      </c>
      <c r="J900" s="9"/>
      <c r="K900" s="10"/>
      <c r="L900" s="11"/>
      <c r="M900" s="6">
        <f>SUMIF(N$160:N$190,$D900,P$160:P$190)</f>
        <v>0</v>
      </c>
      <c r="N900" s="9"/>
      <c r="O900" s="10"/>
      <c r="P900" s="11"/>
      <c r="Q900" s="6">
        <f>SUMIF(R$160:R$190,$D900,T$160:T$190)</f>
        <v>0</v>
      </c>
      <c r="R900" s="9"/>
      <c r="S900" s="10"/>
      <c r="T900" s="11"/>
      <c r="U900" s="6">
        <f>SUMIF(V$160:V$190,$D900,X$160:X$190)</f>
        <v>0</v>
      </c>
      <c r="V900" s="9"/>
      <c r="W900" s="10"/>
      <c r="X900" s="11"/>
      <c r="Y900" s="6">
        <f>SUMIF(Z$160:Z$190,$D900,AB$160:AB$190)</f>
        <v>0</v>
      </c>
      <c r="Z900" s="9"/>
      <c r="AA900" s="10"/>
      <c r="AB900" s="11"/>
      <c r="AC900" s="6">
        <f>SUMIF(AD$160:AD$190,$D900,AF$160:AF$190)</f>
        <v>0</v>
      </c>
      <c r="AD900" s="9"/>
      <c r="AE900" s="10"/>
      <c r="AF900" s="11"/>
      <c r="AG900" s="6">
        <f>SUMIF(AH$160:AH$190,$D900,AJ$160:AJ$190)</f>
        <v>0</v>
      </c>
      <c r="AH900" s="9"/>
      <c r="AI900" s="10"/>
      <c r="AJ900" s="11"/>
      <c r="AK900" s="6">
        <f>SUMIF(AL$160:AL$190,$D900,AN$160:AN$190)</f>
        <v>0</v>
      </c>
      <c r="AL900" s="9"/>
      <c r="AM900" s="10"/>
      <c r="AN900" s="11"/>
      <c r="AO900" s="6">
        <f>SUMIF(AP$160:AP$190,$D900,AR$160:AR$190)</f>
        <v>0</v>
      </c>
      <c r="AP900" s="9"/>
      <c r="AQ900" s="10"/>
      <c r="AR900" s="11"/>
      <c r="AS900" s="6">
        <f>SUMIF(AT$160:AT$190,$D900,AV$160:AV$190)</f>
        <v>0</v>
      </c>
      <c r="AT900" s="9"/>
      <c r="AU900" s="10"/>
      <c r="AV900" s="11"/>
      <c r="AW900" s="6">
        <f>SUMIF(AX$160:AX$190,$D900,AZ$160:AZ$190)</f>
        <v>0</v>
      </c>
      <c r="AX900" s="9"/>
      <c r="AY900" s="10"/>
      <c r="AZ900" s="11"/>
      <c r="BA900" s="6">
        <f>SUMIF(BB$160:BB$190,$D900,BD$160:BD$190)</f>
        <v>0</v>
      </c>
      <c r="BB900" s="9"/>
      <c r="BC900" s="10"/>
      <c r="BD900" s="11"/>
      <c r="BE900" s="6">
        <f>SUMIF(BF$160:BF$190,$D900,BH$160:BH$190)</f>
        <v>0</v>
      </c>
      <c r="BF900" s="9"/>
      <c r="BG900" s="10"/>
      <c r="BH900" s="11"/>
      <c r="BI900" s="6">
        <f>SUMIF(BJ$160:BJ$190,$D900,BL$160:BL$190)</f>
        <v>0</v>
      </c>
      <c r="BJ900" s="9"/>
      <c r="BK900" s="10"/>
      <c r="BL900" s="11"/>
      <c r="BM900" s="6">
        <f>SUMIF(BN$160:BN$190,$D900,BP$160:BP$190)</f>
        <v>0</v>
      </c>
      <c r="BN900" s="9"/>
      <c r="BO900" s="10"/>
      <c r="BP900" s="11"/>
      <c r="BQ900" s="6">
        <f>SUMIF(BR$160:BR$190,$D900,BT$160:BT$190)</f>
        <v>0</v>
      </c>
      <c r="BR900" s="9"/>
      <c r="BS900" s="10"/>
      <c r="BT900" s="11"/>
      <c r="BU900" s="6">
        <f>SUMIF(BV$160:BV$190,$D900,BX$160:BX$190)</f>
        <v>0</v>
      </c>
      <c r="BV900" s="9"/>
      <c r="BW900" s="10"/>
      <c r="BX900" s="11"/>
      <c r="BY900" s="6">
        <f>SUMIF(BZ$160:BZ$190,$D900,CB$160:CB$190)</f>
        <v>0</v>
      </c>
      <c r="BZ900" s="9"/>
      <c r="CA900" s="10"/>
      <c r="CB900" s="11"/>
      <c r="CC900" s="6">
        <f>SUMIF(CD$160:CD$190,$D900,CF$160:CF$190)</f>
        <v>0</v>
      </c>
      <c r="CD900" s="9"/>
      <c r="CE900" s="10"/>
      <c r="CF900" s="11"/>
      <c r="CG900" s="6">
        <f>SUMIF(CH$160:CH$190,$D900,CJ$160:CJ$190)</f>
        <v>0</v>
      </c>
      <c r="CH900" s="9"/>
      <c r="CI900" s="10"/>
      <c r="CJ900" s="11"/>
      <c r="CK900" s="6">
        <f>SUMIF(CL$160:CL$190,$D900,CN$160:CN$190)</f>
        <v>0</v>
      </c>
      <c r="CL900" s="9"/>
      <c r="CM900" s="10"/>
      <c r="CN900" s="11"/>
      <c r="CO900" s="6">
        <f>SUMIF(CP$160:CP$190,$D900,CR$160:CR$190)</f>
        <v>0</v>
      </c>
      <c r="CP900" s="9"/>
      <c r="CQ900" s="10"/>
      <c r="CR900" s="11"/>
      <c r="CS900" s="6">
        <f>SUMIF(CT$160:CT$190,$D900,CV$160:CV$190)</f>
        <v>0</v>
      </c>
      <c r="CT900" s="9"/>
      <c r="CU900" s="10"/>
      <c r="CV900" s="11"/>
      <c r="CW900" s="6">
        <f>SUMIF(CX$160:CX$190,$D900,CZ$160:CZ$190)</f>
        <v>0</v>
      </c>
      <c r="CX900" s="9"/>
      <c r="CY900" s="10"/>
      <c r="CZ900" s="11"/>
      <c r="DA900" s="6">
        <f>SUMIF(DB$160:DB$190,$D900,DD$160:DD$190)</f>
        <v>0</v>
      </c>
      <c r="DB900" s="9"/>
      <c r="DC900" s="10"/>
      <c r="DD900" s="11"/>
      <c r="DE900" s="6">
        <f>SUMIF(DF$160:DF$190,$D900,DH$160:DH$190)</f>
        <v>0</v>
      </c>
      <c r="DF900" s="9"/>
      <c r="DG900" s="10"/>
      <c r="DH900" s="11"/>
      <c r="DI900" s="6">
        <f>SUMIF(DJ$160:DJ$190,$D900,DL$160:DL$190)</f>
        <v>0</v>
      </c>
      <c r="DJ900" s="9"/>
      <c r="DK900" s="10"/>
      <c r="DL900" s="11"/>
      <c r="DM900" s="6">
        <f>SUMIF(DN$160:DN$190,$D900,DP$160:DP$190)</f>
        <v>0</v>
      </c>
      <c r="DN900" s="9"/>
      <c r="DO900" s="10"/>
      <c r="DP900" s="11"/>
      <c r="DQ900" s="6">
        <f>SUMIF(DR$160:DR$190,$D900,DT$160:DT$190)</f>
        <v>0</v>
      </c>
      <c r="DR900" s="9"/>
      <c r="DS900" s="10"/>
      <c r="DT900" s="11"/>
      <c r="DU900" s="6">
        <f>SUMIF(DV$160:DV$190,$D900,DX$160:DX$190)</f>
        <v>0</v>
      </c>
      <c r="DV900" s="9"/>
      <c r="DW900" s="10"/>
      <c r="DX900" s="11"/>
      <c r="DY900" s="6">
        <f>SUMIF(DZ$160:DZ$190,$D900,EB$160:EB$190)</f>
        <v>0</v>
      </c>
      <c r="DZ900" s="9"/>
      <c r="EA900" s="10"/>
      <c r="EB900" s="11"/>
      <c r="EC900" s="6">
        <f>SUMIF(ED$160:ED$190,$D900,EF$160:EF$190)</f>
        <v>0</v>
      </c>
      <c r="ED900" s="9"/>
      <c r="EE900" s="10"/>
      <c r="EF900" s="11"/>
      <c r="EG900" s="6">
        <f>SUMIF(EH$160:EH$190,$D900,EJ$160:EJ$190)</f>
        <v>0</v>
      </c>
      <c r="EH900" s="9"/>
      <c r="EI900" s="10"/>
      <c r="EJ900" s="11"/>
      <c r="EK900" s="6">
        <f>SUMIF(EL$160:EL$190,$D900,EN$160:EN$190)</f>
        <v>0</v>
      </c>
      <c r="EL900" s="9"/>
      <c r="EM900" s="10"/>
      <c r="EN900" s="11"/>
      <c r="EO900" s="6">
        <f>SUMIF(EP$160:EP$190,$D900,ER$160:ER$190)</f>
        <v>0</v>
      </c>
      <c r="EP900" s="9"/>
      <c r="EQ900" s="10"/>
      <c r="ER900" s="11"/>
      <c r="ES900" s="6">
        <f>SUMIF(ET$160:ET$190,$D900,EV$160:EV$190)</f>
        <v>0</v>
      </c>
      <c r="ET900" s="9"/>
      <c r="EU900" s="10"/>
      <c r="EV900" s="11"/>
      <c r="EW900" s="6">
        <f>SUMIF(EX$160:EX$190,$D900,EZ$160:EZ$190)</f>
        <v>0</v>
      </c>
      <c r="EX900" s="9"/>
      <c r="EY900" s="10"/>
      <c r="EZ900" s="11"/>
      <c r="FA900" s="6">
        <f>SUMIF(FB$160:FB$190,$D900,FD$160:FD$190)</f>
        <v>0</v>
      </c>
      <c r="FB900" s="9"/>
      <c r="FC900" s="10"/>
      <c r="FD900" s="11"/>
      <c r="FE900" s="6">
        <f>SUMIF(FF$160:FF$190,$D900,FH$160:FH$190)</f>
        <v>0</v>
      </c>
      <c r="FF900" s="9"/>
      <c r="FG900" s="10"/>
      <c r="FH900" s="11"/>
      <c r="FI900" s="6">
        <f>SUMIF(FJ$160:FJ$190,$D900,FL$160:FL$190)</f>
        <v>0</v>
      </c>
      <c r="FJ900" s="9"/>
      <c r="FK900" s="10"/>
      <c r="FL900" s="11"/>
      <c r="FM900" s="6">
        <f>SUMIF(FN$160:FN$190,$D900,FP$160:FP$190)</f>
        <v>0</v>
      </c>
      <c r="FN900" s="9"/>
      <c r="FO900" s="10"/>
      <c r="FP900" s="11"/>
      <c r="FQ900" s="6">
        <f>SUMIF(FR$160:FR$190,$D900,FT$160:FT$190)</f>
        <v>0</v>
      </c>
      <c r="FR900" s="9"/>
      <c r="FS900" s="10"/>
      <c r="FT900" s="11"/>
      <c r="FU900" s="6">
        <f>SUMIF(FV$160:FV$190,$D900,FX$160:FX$190)</f>
        <v>0</v>
      </c>
      <c r="FV900" s="9"/>
      <c r="FW900" s="10"/>
      <c r="FX900" s="11"/>
      <c r="FY900" s="6">
        <f>SUMIF(FZ$160:FZ$190,$D900,GB$160:GB$190)</f>
        <v>0</v>
      </c>
      <c r="FZ900" s="9"/>
      <c r="GA900" s="10"/>
      <c r="GB900" s="11"/>
      <c r="GC900" s="6">
        <f>SUMIF(GD$160:GD$190,$D900,GF$160:GF$190)</f>
        <v>0</v>
      </c>
      <c r="GD900" s="9"/>
      <c r="GE900" s="10"/>
      <c r="GF900" s="11"/>
      <c r="GG900" s="6">
        <f>SUMIF(GH$160:GH$190,$D900,GJ$160:GJ$190)</f>
        <v>0</v>
      </c>
      <c r="GH900" s="9"/>
      <c r="GI900" s="10"/>
      <c r="GJ900" s="11"/>
      <c r="GK900" s="6">
        <f>SUMIF(GL$160:GL$190,$D900,GN$160:GN$190)</f>
        <v>0</v>
      </c>
      <c r="GL900" s="9"/>
      <c r="GM900" s="10"/>
      <c r="GN900" s="11"/>
      <c r="GO900" s="6">
        <f>SUMIF(GP$160:GP$190,$D900,GR$160:GR$190)</f>
        <v>0</v>
      </c>
      <c r="GP900" s="9"/>
      <c r="GQ900" s="10"/>
      <c r="GR900" s="11"/>
      <c r="GS900" s="6">
        <f>SUMIF(GT$160:GT$190,$D900,GV$160:GV$190)</f>
        <v>0</v>
      </c>
      <c r="GT900" s="9"/>
      <c r="GU900" s="10"/>
      <c r="GV900" s="20"/>
      <c r="GW900" s="19">
        <f t="shared" si="21"/>
        <v>0</v>
      </c>
      <c r="GX900" s="472"/>
      <c r="GY900" s="473"/>
    </row>
    <row r="901" spans="1:207" ht="30.75" customHeight="1">
      <c r="A901" s="210" t="s">
        <v>81</v>
      </c>
      <c r="B901" s="470"/>
      <c r="C901" s="449" t="s">
        <v>543</v>
      </c>
      <c r="D901" s="445" t="s">
        <v>494</v>
      </c>
      <c r="E901" s="206">
        <f>SUMIF(F$191:F$221,$D901,H$191:H$221)</f>
        <v>0</v>
      </c>
      <c r="F901" s="9"/>
      <c r="G901" s="10"/>
      <c r="H901" s="11"/>
      <c r="I901" s="6">
        <f>SUMIF(J$191:J$221,$D901,L$191:L$221)</f>
        <v>0</v>
      </c>
      <c r="J901" s="9"/>
      <c r="K901" s="10"/>
      <c r="L901" s="11"/>
      <c r="M901" s="6">
        <f>SUMIF(N$191:N$221,$D901,P$191:P$221)</f>
        <v>0</v>
      </c>
      <c r="N901" s="9"/>
      <c r="O901" s="10"/>
      <c r="P901" s="11"/>
      <c r="Q901" s="6">
        <f>SUMIF(R$191:R$221,$D901,T$191:T$221)</f>
        <v>0</v>
      </c>
      <c r="R901" s="9"/>
      <c r="S901" s="10"/>
      <c r="T901" s="11"/>
      <c r="U901" s="6">
        <f>SUMIF(V$191:V$221,$D901,X$191:X$221)</f>
        <v>0</v>
      </c>
      <c r="V901" s="9"/>
      <c r="W901" s="10"/>
      <c r="X901" s="11"/>
      <c r="Y901" s="6">
        <f>SUMIF(Z$191:Z$221,$D901,AB$191:AB$221)</f>
        <v>0</v>
      </c>
      <c r="Z901" s="9"/>
      <c r="AA901" s="10"/>
      <c r="AB901" s="11"/>
      <c r="AC901" s="6">
        <f>SUMIF(AD$191:AD$221,$D901,AF$191:AF$221)</f>
        <v>0</v>
      </c>
      <c r="AD901" s="9"/>
      <c r="AE901" s="10"/>
      <c r="AF901" s="11"/>
      <c r="AG901" s="6">
        <f>SUMIF(AH$191:AH$221,$D901,AJ$191:AJ$221)</f>
        <v>0</v>
      </c>
      <c r="AH901" s="9"/>
      <c r="AI901" s="10"/>
      <c r="AJ901" s="11"/>
      <c r="AK901" s="6">
        <f>SUMIF(AL$191:AL$221,$D901,AN$191:AN$221)</f>
        <v>0</v>
      </c>
      <c r="AL901" s="9"/>
      <c r="AM901" s="10"/>
      <c r="AN901" s="11"/>
      <c r="AO901" s="6">
        <f>SUMIF(AP$191:AP$221,$D901,AR$191:AR$221)</f>
        <v>0</v>
      </c>
      <c r="AP901" s="9"/>
      <c r="AQ901" s="10"/>
      <c r="AR901" s="11"/>
      <c r="AS901" s="6">
        <f>SUMIF(AT$191:AT$221,$D901,AV$191:AV$221)</f>
        <v>0</v>
      </c>
      <c r="AT901" s="9"/>
      <c r="AU901" s="10"/>
      <c r="AV901" s="11"/>
      <c r="AW901" s="6">
        <f>SUMIF(AX$191:AX$221,$D901,AZ$191:AZ$221)</f>
        <v>0</v>
      </c>
      <c r="AX901" s="9"/>
      <c r="AY901" s="10"/>
      <c r="AZ901" s="11"/>
      <c r="BA901" s="6">
        <f>SUMIF(BB$191:BB$221,$D901,BD$191:BD$221)</f>
        <v>0</v>
      </c>
      <c r="BB901" s="9"/>
      <c r="BC901" s="10"/>
      <c r="BD901" s="11"/>
      <c r="BE901" s="6">
        <f>SUMIF(BF$191:BF$221,$D901,BH$191:BH$221)</f>
        <v>0</v>
      </c>
      <c r="BF901" s="9"/>
      <c r="BG901" s="10"/>
      <c r="BH901" s="11"/>
      <c r="BI901" s="6">
        <f>SUMIF(BJ$191:BJ$221,$D901,BL$191:BL$221)</f>
        <v>0</v>
      </c>
      <c r="BJ901" s="9"/>
      <c r="BK901" s="10"/>
      <c r="BL901" s="11"/>
      <c r="BM901" s="6">
        <f>SUMIF(BN$191:BN$221,$D901,BP$191:BP$221)</f>
        <v>0</v>
      </c>
      <c r="BN901" s="9"/>
      <c r="BO901" s="10"/>
      <c r="BP901" s="11"/>
      <c r="BQ901" s="6">
        <f>SUMIF(BR$191:BR$221,$D901,BT$191:BT$221)</f>
        <v>0</v>
      </c>
      <c r="BR901" s="9"/>
      <c r="BS901" s="10"/>
      <c r="BT901" s="11"/>
      <c r="BU901" s="6">
        <f>SUMIF(BV$191:BV$221,$D901,BX$191:BX$221)</f>
        <v>0</v>
      </c>
      <c r="BV901" s="9"/>
      <c r="BW901" s="10"/>
      <c r="BX901" s="11"/>
      <c r="BY901" s="6">
        <f>SUMIF(BZ$191:BZ$221,$D901,CB$191:CB$221)</f>
        <v>0</v>
      </c>
      <c r="BZ901" s="9"/>
      <c r="CA901" s="10"/>
      <c r="CB901" s="11"/>
      <c r="CC901" s="6">
        <f>SUMIF(CD$191:CD$221,$D901,CF$191:CF$221)</f>
        <v>0</v>
      </c>
      <c r="CD901" s="9"/>
      <c r="CE901" s="10"/>
      <c r="CF901" s="11"/>
      <c r="CG901" s="6">
        <f>SUMIF(CH$191:CH$221,$D901,CJ$191:CJ$221)</f>
        <v>0</v>
      </c>
      <c r="CH901" s="9"/>
      <c r="CI901" s="10"/>
      <c r="CJ901" s="11"/>
      <c r="CK901" s="6">
        <f>SUMIF(CL$191:CL$221,$D901,CN$191:CN$221)</f>
        <v>0</v>
      </c>
      <c r="CL901" s="9"/>
      <c r="CM901" s="10"/>
      <c r="CN901" s="11"/>
      <c r="CO901" s="6">
        <f>SUMIF(CP$191:CP$221,$D901,CR$191:CR$221)</f>
        <v>0</v>
      </c>
      <c r="CP901" s="9"/>
      <c r="CQ901" s="10"/>
      <c r="CR901" s="11"/>
      <c r="CS901" s="6">
        <f>SUMIF(CT$191:CT$221,$D901,CV$191:CV$221)</f>
        <v>0</v>
      </c>
      <c r="CT901" s="9"/>
      <c r="CU901" s="10"/>
      <c r="CV901" s="11"/>
      <c r="CW901" s="6">
        <f>SUMIF(CX$191:CX$221,$D901,CZ$191:CZ$221)</f>
        <v>0</v>
      </c>
      <c r="CX901" s="9"/>
      <c r="CY901" s="10"/>
      <c r="CZ901" s="11"/>
      <c r="DA901" s="6">
        <f>SUMIF(DB$191:DB$221,$D901,DD$191:DD$221)</f>
        <v>0</v>
      </c>
      <c r="DB901" s="9"/>
      <c r="DC901" s="10"/>
      <c r="DD901" s="11"/>
      <c r="DE901" s="6">
        <f>SUMIF(DF$191:DF$221,$D901,DH$191:DH$221)</f>
        <v>0</v>
      </c>
      <c r="DF901" s="9"/>
      <c r="DG901" s="10"/>
      <c r="DH901" s="11"/>
      <c r="DI901" s="6">
        <f>SUMIF(DJ$191:DJ$221,$D901,DL$191:DL$221)</f>
        <v>0</v>
      </c>
      <c r="DJ901" s="9"/>
      <c r="DK901" s="10"/>
      <c r="DL901" s="11"/>
      <c r="DM901" s="6">
        <f>SUMIF(DN$191:DN$221,$D901,DP$191:DP$221)</f>
        <v>0</v>
      </c>
      <c r="DN901" s="9"/>
      <c r="DO901" s="10"/>
      <c r="DP901" s="11"/>
      <c r="DQ901" s="6">
        <f>SUMIF(DR$191:DR$221,$D901,DT$191:DT$221)</f>
        <v>0</v>
      </c>
      <c r="DR901" s="9"/>
      <c r="DS901" s="10"/>
      <c r="DT901" s="11"/>
      <c r="DU901" s="6">
        <f>SUMIF(DV$191:DV$221,$D901,DX$191:DX$221)</f>
        <v>0</v>
      </c>
      <c r="DV901" s="9"/>
      <c r="DW901" s="10"/>
      <c r="DX901" s="11"/>
      <c r="DY901" s="6">
        <f>SUMIF(DZ$191:DZ$221,$D901,EB$191:EB$221)</f>
        <v>0</v>
      </c>
      <c r="DZ901" s="9"/>
      <c r="EA901" s="10"/>
      <c r="EB901" s="11"/>
      <c r="EC901" s="6">
        <f>SUMIF(ED$191:ED$221,$D901,EF$191:EF$221)</f>
        <v>0</v>
      </c>
      <c r="ED901" s="9"/>
      <c r="EE901" s="10"/>
      <c r="EF901" s="11"/>
      <c r="EG901" s="6">
        <f>SUMIF(EH$191:EH$221,$D901,EJ$191:EJ$221)</f>
        <v>0</v>
      </c>
      <c r="EH901" s="9"/>
      <c r="EI901" s="10"/>
      <c r="EJ901" s="11"/>
      <c r="EK901" s="6">
        <f>SUMIF(EL$191:EL$221,$D901,EN$191:EN$221)</f>
        <v>0</v>
      </c>
      <c r="EL901" s="9"/>
      <c r="EM901" s="10"/>
      <c r="EN901" s="11"/>
      <c r="EO901" s="6">
        <f>SUMIF(EP$191:EP$221,$D901,ER$191:ER$221)</f>
        <v>0</v>
      </c>
      <c r="EP901" s="9"/>
      <c r="EQ901" s="10"/>
      <c r="ER901" s="11"/>
      <c r="ES901" s="6">
        <f>SUMIF(ET$191:ET$221,$D901,EV$191:EV$221)</f>
        <v>0</v>
      </c>
      <c r="ET901" s="9"/>
      <c r="EU901" s="10"/>
      <c r="EV901" s="11"/>
      <c r="EW901" s="6">
        <f>SUMIF(EX$191:EX$221,$D901,EZ$191:EZ$221)</f>
        <v>0</v>
      </c>
      <c r="EX901" s="9"/>
      <c r="EY901" s="10"/>
      <c r="EZ901" s="11"/>
      <c r="FA901" s="6">
        <f>SUMIF(FB$191:FB$221,$D901,FD$191:FD$221)</f>
        <v>0</v>
      </c>
      <c r="FB901" s="9"/>
      <c r="FC901" s="10"/>
      <c r="FD901" s="11"/>
      <c r="FE901" s="6">
        <f>SUMIF(FF$191:FF$221,$D901,FH$191:FH$221)</f>
        <v>0</v>
      </c>
      <c r="FF901" s="9"/>
      <c r="FG901" s="10"/>
      <c r="FH901" s="11"/>
      <c r="FI901" s="6">
        <f>SUMIF(FJ$191:FJ$221,$D901,FL$191:FL$221)</f>
        <v>0</v>
      </c>
      <c r="FJ901" s="9"/>
      <c r="FK901" s="10"/>
      <c r="FL901" s="11"/>
      <c r="FM901" s="6">
        <f>SUMIF(FN$191:FN$221,$D901,FP$191:FP$221)</f>
        <v>0</v>
      </c>
      <c r="FN901" s="9"/>
      <c r="FO901" s="10"/>
      <c r="FP901" s="11"/>
      <c r="FQ901" s="6">
        <f>SUMIF(FR$191:FR$221,$D901,FT$191:FT$221)</f>
        <v>0</v>
      </c>
      <c r="FR901" s="9"/>
      <c r="FS901" s="10"/>
      <c r="FT901" s="11"/>
      <c r="FU901" s="6">
        <f>SUMIF(FV$191:FV$221,$D901,FX$191:FX$221)</f>
        <v>0</v>
      </c>
      <c r="FV901" s="9"/>
      <c r="FW901" s="10"/>
      <c r="FX901" s="11"/>
      <c r="FY901" s="6">
        <f>SUMIF(FZ$191:FZ$221,$D901,GB$191:GB$221)</f>
        <v>0</v>
      </c>
      <c r="FZ901" s="9"/>
      <c r="GA901" s="10"/>
      <c r="GB901" s="11"/>
      <c r="GC901" s="6">
        <f>SUMIF(GD$191:GD$221,$D901,GF$191:GF$221)</f>
        <v>0</v>
      </c>
      <c r="GD901" s="9"/>
      <c r="GE901" s="10"/>
      <c r="GF901" s="11"/>
      <c r="GG901" s="6">
        <f>SUMIF(GH$191:GH$221,$D901,GJ$191:GJ$221)</f>
        <v>0</v>
      </c>
      <c r="GH901" s="9"/>
      <c r="GI901" s="10"/>
      <c r="GJ901" s="11"/>
      <c r="GK901" s="6">
        <f>SUMIF(GL$191:GL$221,$D901,GN$191:GN$221)</f>
        <v>0</v>
      </c>
      <c r="GL901" s="9"/>
      <c r="GM901" s="10"/>
      <c r="GN901" s="11"/>
      <c r="GO901" s="6">
        <f>SUMIF(GP$191:GP$221,$D901,GR$191:GR$221)</f>
        <v>0</v>
      </c>
      <c r="GP901" s="9"/>
      <c r="GQ901" s="10"/>
      <c r="GR901" s="11"/>
      <c r="GS901" s="6">
        <f>SUMIF(GT$191:GT$221,$D901,GV$191:GV$221)</f>
        <v>0</v>
      </c>
      <c r="GT901" s="9"/>
      <c r="GU901" s="10"/>
      <c r="GV901" s="20"/>
      <c r="GW901" s="19">
        <f t="shared" si="21"/>
        <v>0</v>
      </c>
      <c r="GX901" s="472"/>
      <c r="GY901" s="473"/>
    </row>
    <row r="902" spans="1:207" ht="30.75" customHeight="1">
      <c r="A902" s="210" t="s">
        <v>82</v>
      </c>
      <c r="B902" s="470"/>
      <c r="C902" s="449" t="s">
        <v>543</v>
      </c>
      <c r="D902" s="445" t="s">
        <v>494</v>
      </c>
      <c r="E902" s="206">
        <f>SUMIF(F$222:F$252,$D902,H$222:H$252)</f>
        <v>0</v>
      </c>
      <c r="F902" s="9"/>
      <c r="G902" s="10"/>
      <c r="H902" s="11"/>
      <c r="I902" s="6">
        <f>SUMIF(J$222:J$252,$D902,L$222:L$252)</f>
        <v>0</v>
      </c>
      <c r="J902" s="9"/>
      <c r="K902" s="10"/>
      <c r="L902" s="11"/>
      <c r="M902" s="6">
        <f>SUMIF(N$222:N$252,$D902,P$222:P$252)</f>
        <v>0</v>
      </c>
      <c r="N902" s="9"/>
      <c r="O902" s="10"/>
      <c r="P902" s="11"/>
      <c r="Q902" s="6">
        <f>SUMIF(R$222:R$252,$D902,T$222:T$252)</f>
        <v>0</v>
      </c>
      <c r="R902" s="9"/>
      <c r="S902" s="10"/>
      <c r="T902" s="11"/>
      <c r="U902" s="6">
        <f>SUMIF(V$222:V$252,$D902,X$222:X$252)</f>
        <v>0</v>
      </c>
      <c r="V902" s="9"/>
      <c r="W902" s="10"/>
      <c r="X902" s="11"/>
      <c r="Y902" s="6">
        <f>SUMIF(Z$222:Z$252,$D902,AB$222:AB$252)</f>
        <v>0</v>
      </c>
      <c r="Z902" s="9"/>
      <c r="AA902" s="10"/>
      <c r="AB902" s="11"/>
      <c r="AC902" s="6">
        <f>SUMIF(AD$222:AD$252,$D902,AF$222:AF$252)</f>
        <v>0</v>
      </c>
      <c r="AD902" s="9"/>
      <c r="AE902" s="10"/>
      <c r="AF902" s="11"/>
      <c r="AG902" s="6">
        <f>SUMIF(AH$222:AH$252,$D902,AJ$222:AJ$252)</f>
        <v>0</v>
      </c>
      <c r="AH902" s="9"/>
      <c r="AI902" s="10"/>
      <c r="AJ902" s="11"/>
      <c r="AK902" s="6">
        <f>SUMIF(AL$222:AL$252,$D902,AN$222:AN$252)</f>
        <v>0</v>
      </c>
      <c r="AL902" s="9"/>
      <c r="AM902" s="10"/>
      <c r="AN902" s="11"/>
      <c r="AO902" s="6">
        <f>SUMIF(AP$222:AP$252,$D902,AR$222:AR$252)</f>
        <v>0</v>
      </c>
      <c r="AP902" s="9"/>
      <c r="AQ902" s="10"/>
      <c r="AR902" s="11"/>
      <c r="AS902" s="6">
        <f>SUMIF(AT$222:AT$252,$D902,AV$222:AV$252)</f>
        <v>0</v>
      </c>
      <c r="AT902" s="9"/>
      <c r="AU902" s="10"/>
      <c r="AV902" s="11"/>
      <c r="AW902" s="6">
        <f>SUMIF(AX$222:AX$252,$D902,AZ$222:AZ$252)</f>
        <v>0</v>
      </c>
      <c r="AX902" s="9"/>
      <c r="AY902" s="10"/>
      <c r="AZ902" s="11"/>
      <c r="BA902" s="6">
        <f>SUMIF(BB$222:BB$252,$D902,BD$222:BD$252)</f>
        <v>0</v>
      </c>
      <c r="BB902" s="9"/>
      <c r="BC902" s="10"/>
      <c r="BD902" s="11"/>
      <c r="BE902" s="6">
        <f>SUMIF(BF$222:BF$252,$D902,BH$222:BH$252)</f>
        <v>0</v>
      </c>
      <c r="BF902" s="9"/>
      <c r="BG902" s="10"/>
      <c r="BH902" s="11"/>
      <c r="BI902" s="6">
        <f>SUMIF(BJ$222:BJ$252,$D902,BL$222:BL$252)</f>
        <v>0</v>
      </c>
      <c r="BJ902" s="9"/>
      <c r="BK902" s="10"/>
      <c r="BL902" s="11"/>
      <c r="BM902" s="6">
        <f>SUMIF(BN$222:BN$252,$D902,BP$222:BP$252)</f>
        <v>0</v>
      </c>
      <c r="BN902" s="9"/>
      <c r="BO902" s="10"/>
      <c r="BP902" s="11"/>
      <c r="BQ902" s="6">
        <f>SUMIF(BR$222:BR$252,$D902,BT$222:BT$252)</f>
        <v>0</v>
      </c>
      <c r="BR902" s="9"/>
      <c r="BS902" s="10"/>
      <c r="BT902" s="11"/>
      <c r="BU902" s="6">
        <f>SUMIF(BV$222:BV$252,$D902,BX$222:BX$252)</f>
        <v>0</v>
      </c>
      <c r="BV902" s="9"/>
      <c r="BW902" s="10"/>
      <c r="BX902" s="11"/>
      <c r="BY902" s="6">
        <f>SUMIF(BZ$222:BZ$252,$D902,CB$222:CB$252)</f>
        <v>0</v>
      </c>
      <c r="BZ902" s="9"/>
      <c r="CA902" s="10"/>
      <c r="CB902" s="11"/>
      <c r="CC902" s="6">
        <f>SUMIF(CD$222:CD$252,$D902,CF$222:CF$252)</f>
        <v>0</v>
      </c>
      <c r="CD902" s="9"/>
      <c r="CE902" s="10"/>
      <c r="CF902" s="11"/>
      <c r="CG902" s="6">
        <f>SUMIF(CH$222:CH$252,$D902,CJ$222:CJ$252)</f>
        <v>0</v>
      </c>
      <c r="CH902" s="9"/>
      <c r="CI902" s="10"/>
      <c r="CJ902" s="11"/>
      <c r="CK902" s="6">
        <f>SUMIF(CL$222:CL$252,$D902,CN$222:CN$252)</f>
        <v>0</v>
      </c>
      <c r="CL902" s="9"/>
      <c r="CM902" s="10"/>
      <c r="CN902" s="11"/>
      <c r="CO902" s="6">
        <f>SUMIF(CP$222:CP$252,$D902,CR$222:CR$252)</f>
        <v>0</v>
      </c>
      <c r="CP902" s="9"/>
      <c r="CQ902" s="10"/>
      <c r="CR902" s="11"/>
      <c r="CS902" s="6">
        <f>SUMIF(CT$222:CT$252,$D902,CV$222:CV$252)</f>
        <v>0</v>
      </c>
      <c r="CT902" s="9"/>
      <c r="CU902" s="10"/>
      <c r="CV902" s="11"/>
      <c r="CW902" s="6">
        <f>SUMIF(CX$222:CX$252,$D902,CZ$222:CZ$252)</f>
        <v>0</v>
      </c>
      <c r="CX902" s="9"/>
      <c r="CY902" s="10"/>
      <c r="CZ902" s="11"/>
      <c r="DA902" s="6">
        <f>SUMIF(DB$222:DB$252,$D902,DD$222:DD$252)</f>
        <v>0</v>
      </c>
      <c r="DB902" s="9"/>
      <c r="DC902" s="10"/>
      <c r="DD902" s="11"/>
      <c r="DE902" s="6">
        <f>SUMIF(DF$222:DF$252,$D902,DH$222:DH$252)</f>
        <v>0</v>
      </c>
      <c r="DF902" s="9"/>
      <c r="DG902" s="10"/>
      <c r="DH902" s="11"/>
      <c r="DI902" s="6">
        <f>SUMIF(DJ$222:DJ$252,$D902,DL$222:DL$252)</f>
        <v>0</v>
      </c>
      <c r="DJ902" s="9"/>
      <c r="DK902" s="10"/>
      <c r="DL902" s="11"/>
      <c r="DM902" s="6">
        <f>SUMIF(DN$222:DN$252,$D902,DP$222:DP$252)</f>
        <v>0</v>
      </c>
      <c r="DN902" s="9"/>
      <c r="DO902" s="10"/>
      <c r="DP902" s="11"/>
      <c r="DQ902" s="6">
        <f>SUMIF(DR$222:DR$252,$D902,DT$222:DT$252)</f>
        <v>0</v>
      </c>
      <c r="DR902" s="9"/>
      <c r="DS902" s="10"/>
      <c r="DT902" s="11"/>
      <c r="DU902" s="6">
        <f>SUMIF(DV$222:DV$252,$D902,DX$222:DX$252)</f>
        <v>0</v>
      </c>
      <c r="DV902" s="9"/>
      <c r="DW902" s="10"/>
      <c r="DX902" s="11"/>
      <c r="DY902" s="6">
        <f>SUMIF(DZ$222:DZ$252,$D902,EB$222:EB$252)</f>
        <v>0</v>
      </c>
      <c r="DZ902" s="9"/>
      <c r="EA902" s="10"/>
      <c r="EB902" s="11"/>
      <c r="EC902" s="6">
        <f>SUMIF(ED$222:ED$252,$D902,EF$222:EF$252)</f>
        <v>0</v>
      </c>
      <c r="ED902" s="9"/>
      <c r="EE902" s="10"/>
      <c r="EF902" s="11"/>
      <c r="EG902" s="6">
        <f>SUMIF(EH$222:EH$252,$D902,EJ$222:EJ$252)</f>
        <v>0</v>
      </c>
      <c r="EH902" s="9"/>
      <c r="EI902" s="10"/>
      <c r="EJ902" s="11"/>
      <c r="EK902" s="6">
        <f>SUMIF(EL$222:EL$252,$D902,EN$222:EN$252)</f>
        <v>0</v>
      </c>
      <c r="EL902" s="9"/>
      <c r="EM902" s="10"/>
      <c r="EN902" s="11"/>
      <c r="EO902" s="6">
        <f>SUMIF(EP$222:EP$252,$D902,ER$222:ER$252)</f>
        <v>0</v>
      </c>
      <c r="EP902" s="9"/>
      <c r="EQ902" s="10"/>
      <c r="ER902" s="11"/>
      <c r="ES902" s="6">
        <f>SUMIF(ET$222:ET$252,$D902,EV$222:EV$252)</f>
        <v>0</v>
      </c>
      <c r="ET902" s="9"/>
      <c r="EU902" s="10"/>
      <c r="EV902" s="11"/>
      <c r="EW902" s="6">
        <f>SUMIF(EX$222:EX$252,$D902,EZ$222:EZ$252)</f>
        <v>0</v>
      </c>
      <c r="EX902" s="9"/>
      <c r="EY902" s="10"/>
      <c r="EZ902" s="11"/>
      <c r="FA902" s="6">
        <f>SUMIF(FB$222:FB$252,$D902,FD$222:FD$252)</f>
        <v>0</v>
      </c>
      <c r="FB902" s="9"/>
      <c r="FC902" s="10"/>
      <c r="FD902" s="11"/>
      <c r="FE902" s="6">
        <f>SUMIF(FF$222:FF$252,$D902,FH$222:FH$252)</f>
        <v>0</v>
      </c>
      <c r="FF902" s="9"/>
      <c r="FG902" s="10"/>
      <c r="FH902" s="11"/>
      <c r="FI902" s="6">
        <f>SUMIF(FJ$222:FJ$252,$D902,FL$222:FL$252)</f>
        <v>0</v>
      </c>
      <c r="FJ902" s="9"/>
      <c r="FK902" s="10"/>
      <c r="FL902" s="11"/>
      <c r="FM902" s="6">
        <f>SUMIF(FN$222:FN$252,$D902,FP$222:FP$252)</f>
        <v>0</v>
      </c>
      <c r="FN902" s="9"/>
      <c r="FO902" s="10"/>
      <c r="FP902" s="11"/>
      <c r="FQ902" s="6">
        <f>SUMIF(FR$222:FR$252,$D902,FT$222:FT$252)</f>
        <v>0</v>
      </c>
      <c r="FR902" s="9"/>
      <c r="FS902" s="10"/>
      <c r="FT902" s="11"/>
      <c r="FU902" s="6">
        <f>SUMIF(FV$222:FV$252,$D902,FX$222:FX$252)</f>
        <v>0</v>
      </c>
      <c r="FV902" s="9"/>
      <c r="FW902" s="10"/>
      <c r="FX902" s="11"/>
      <c r="FY902" s="6">
        <f>SUMIF(FZ$222:FZ$252,$D902,GB$222:GB$252)</f>
        <v>0</v>
      </c>
      <c r="FZ902" s="9"/>
      <c r="GA902" s="10"/>
      <c r="GB902" s="11"/>
      <c r="GC902" s="6">
        <f>SUMIF(GD$222:GD$252,$D902,GF$222:GF$252)</f>
        <v>0</v>
      </c>
      <c r="GD902" s="9"/>
      <c r="GE902" s="10"/>
      <c r="GF902" s="11"/>
      <c r="GG902" s="6">
        <f>SUMIF(GH$222:GH$252,$D902,GJ$222:GJ$252)</f>
        <v>0</v>
      </c>
      <c r="GH902" s="9"/>
      <c r="GI902" s="10"/>
      <c r="GJ902" s="11"/>
      <c r="GK902" s="6">
        <f>SUMIF(GL$222:GL$252,$D902,GN$222:GN$252)</f>
        <v>0</v>
      </c>
      <c r="GL902" s="9"/>
      <c r="GM902" s="10"/>
      <c r="GN902" s="11"/>
      <c r="GO902" s="6">
        <f>SUMIF(GP$222:GP$252,$D902,GR$222:GR$252)</f>
        <v>0</v>
      </c>
      <c r="GP902" s="9"/>
      <c r="GQ902" s="10"/>
      <c r="GR902" s="11"/>
      <c r="GS902" s="6">
        <f>SUMIF(GT$222:GT$252,$D902,GV$222:GV$252)</f>
        <v>0</v>
      </c>
      <c r="GT902" s="9"/>
      <c r="GU902" s="10"/>
      <c r="GV902" s="20"/>
      <c r="GW902" s="19">
        <f t="shared" si="21"/>
        <v>0</v>
      </c>
      <c r="GX902" s="472"/>
      <c r="GY902" s="473"/>
    </row>
    <row r="903" spans="1:207" ht="30.75" customHeight="1">
      <c r="A903" s="210" t="s">
        <v>83</v>
      </c>
      <c r="B903" s="470"/>
      <c r="C903" s="449" t="s">
        <v>543</v>
      </c>
      <c r="D903" s="445" t="s">
        <v>494</v>
      </c>
      <c r="E903" s="206">
        <f>SUMIF(F$253:F$283,$D903,H$253:H$283)</f>
        <v>0</v>
      </c>
      <c r="F903" s="9"/>
      <c r="G903" s="10"/>
      <c r="H903" s="11"/>
      <c r="I903" s="6">
        <f>SUMIF(J$253:J$283,$D903,L$253:L$283)</f>
        <v>0</v>
      </c>
      <c r="J903" s="9"/>
      <c r="K903" s="10"/>
      <c r="L903" s="11"/>
      <c r="M903" s="6">
        <f>SUMIF(N$253:N$283,$D903,P$253:P$283)</f>
        <v>0</v>
      </c>
      <c r="N903" s="9"/>
      <c r="O903" s="10"/>
      <c r="P903" s="11"/>
      <c r="Q903" s="6">
        <f>SUMIF(R$253:R$283,$D903,T$253:T$283)</f>
        <v>0</v>
      </c>
      <c r="R903" s="9"/>
      <c r="S903" s="10"/>
      <c r="T903" s="11"/>
      <c r="U903" s="6">
        <f>SUMIF(V$253:V$283,$D903,X$253:X$283)</f>
        <v>0</v>
      </c>
      <c r="V903" s="9"/>
      <c r="W903" s="10"/>
      <c r="X903" s="11"/>
      <c r="Y903" s="6">
        <f>SUMIF(Z$253:Z$283,$D903,AB$253:AB$283)</f>
        <v>0</v>
      </c>
      <c r="Z903" s="9"/>
      <c r="AA903" s="10"/>
      <c r="AB903" s="11"/>
      <c r="AC903" s="6">
        <f>SUMIF(AD$253:AD$283,$D903,AF$253:AF$283)</f>
        <v>0</v>
      </c>
      <c r="AD903" s="9"/>
      <c r="AE903" s="10"/>
      <c r="AF903" s="11"/>
      <c r="AG903" s="6">
        <f>SUMIF(AH$253:AH$283,$D903,AJ$253:AJ$283)</f>
        <v>0</v>
      </c>
      <c r="AH903" s="9"/>
      <c r="AI903" s="10"/>
      <c r="AJ903" s="11"/>
      <c r="AK903" s="6">
        <f>SUMIF(AL$253:AL$283,$D903,AN$253:AN$283)</f>
        <v>0</v>
      </c>
      <c r="AL903" s="9"/>
      <c r="AM903" s="10"/>
      <c r="AN903" s="11"/>
      <c r="AO903" s="6">
        <f>SUMIF(AP$253:AP$283,$D903,AR$253:AR$283)</f>
        <v>0</v>
      </c>
      <c r="AP903" s="9"/>
      <c r="AQ903" s="10"/>
      <c r="AR903" s="11"/>
      <c r="AS903" s="6">
        <f>SUMIF(AT$253:AT$283,$D903,AV$253:AV$283)</f>
        <v>0</v>
      </c>
      <c r="AT903" s="9"/>
      <c r="AU903" s="10"/>
      <c r="AV903" s="11"/>
      <c r="AW903" s="6">
        <f>SUMIF(AX$253:AX$283,$D903,AZ$253:AZ$283)</f>
        <v>0</v>
      </c>
      <c r="AX903" s="9"/>
      <c r="AY903" s="10"/>
      <c r="AZ903" s="11"/>
      <c r="BA903" s="6">
        <f>SUMIF(BB$253:BB$283,$D903,BD$253:BD$283)</f>
        <v>0</v>
      </c>
      <c r="BB903" s="9"/>
      <c r="BC903" s="10"/>
      <c r="BD903" s="11"/>
      <c r="BE903" s="6">
        <f>SUMIF(BF$253:BF$283,$D903,BH$253:BH$283)</f>
        <v>0</v>
      </c>
      <c r="BF903" s="9"/>
      <c r="BG903" s="10"/>
      <c r="BH903" s="11"/>
      <c r="BI903" s="6">
        <f>SUMIF(BJ$253:BJ$283,$D903,BL$253:BL$283)</f>
        <v>0</v>
      </c>
      <c r="BJ903" s="9"/>
      <c r="BK903" s="10"/>
      <c r="BL903" s="11"/>
      <c r="BM903" s="6">
        <f>SUMIF(BN$253:BN$283,$D903,BP$253:BP$283)</f>
        <v>0</v>
      </c>
      <c r="BN903" s="9"/>
      <c r="BO903" s="10"/>
      <c r="BP903" s="11"/>
      <c r="BQ903" s="6">
        <f>SUMIF(BR$253:BR$283,$D903,BT$253:BT$283)</f>
        <v>0</v>
      </c>
      <c r="BR903" s="9"/>
      <c r="BS903" s="10"/>
      <c r="BT903" s="11"/>
      <c r="BU903" s="6">
        <f>SUMIF(BV$253:BV$283,$D903,BX$253:BX$283)</f>
        <v>0</v>
      </c>
      <c r="BV903" s="9"/>
      <c r="BW903" s="10"/>
      <c r="BX903" s="11"/>
      <c r="BY903" s="6">
        <f>SUMIF(BZ$253:BZ$283,$D903,CB$253:CB$283)</f>
        <v>0</v>
      </c>
      <c r="BZ903" s="9"/>
      <c r="CA903" s="10"/>
      <c r="CB903" s="11"/>
      <c r="CC903" s="6">
        <f>SUMIF(CD$253:CD$283,$D903,CF$253:CF$283)</f>
        <v>0</v>
      </c>
      <c r="CD903" s="9"/>
      <c r="CE903" s="10"/>
      <c r="CF903" s="11"/>
      <c r="CG903" s="6">
        <f>SUMIF(CH$253:CH$283,$D903,CJ$253:CJ$283)</f>
        <v>0</v>
      </c>
      <c r="CH903" s="9"/>
      <c r="CI903" s="10"/>
      <c r="CJ903" s="11"/>
      <c r="CK903" s="6">
        <f>SUMIF(CL$253:CL$283,$D903,CN$253:CN$283)</f>
        <v>0</v>
      </c>
      <c r="CL903" s="9"/>
      <c r="CM903" s="10"/>
      <c r="CN903" s="11"/>
      <c r="CO903" s="6">
        <f>SUMIF(CP$253:CP$283,$D903,CR$253:CR$283)</f>
        <v>0</v>
      </c>
      <c r="CP903" s="9"/>
      <c r="CQ903" s="10"/>
      <c r="CR903" s="11"/>
      <c r="CS903" s="6">
        <f>SUMIF(CT$253:CT$283,$D903,CV$253:CV$283)</f>
        <v>0</v>
      </c>
      <c r="CT903" s="9"/>
      <c r="CU903" s="10"/>
      <c r="CV903" s="11"/>
      <c r="CW903" s="6">
        <f>SUMIF(CX$253:CX$283,$D903,CZ$253:CZ$283)</f>
        <v>0</v>
      </c>
      <c r="CX903" s="9"/>
      <c r="CY903" s="10"/>
      <c r="CZ903" s="11"/>
      <c r="DA903" s="6">
        <f>SUMIF(DB$253:DB$283,$D903,DD$253:DD$283)</f>
        <v>0</v>
      </c>
      <c r="DB903" s="9"/>
      <c r="DC903" s="10"/>
      <c r="DD903" s="11"/>
      <c r="DE903" s="6">
        <f>SUMIF(DF$253:DF$283,$D903,DH$253:DH$283)</f>
        <v>0</v>
      </c>
      <c r="DF903" s="9"/>
      <c r="DG903" s="10"/>
      <c r="DH903" s="11"/>
      <c r="DI903" s="6">
        <f>SUMIF(DJ$253:DJ$283,$D903,DL$253:DL$283)</f>
        <v>0</v>
      </c>
      <c r="DJ903" s="9"/>
      <c r="DK903" s="10"/>
      <c r="DL903" s="11"/>
      <c r="DM903" s="6">
        <f>SUMIF(DN$253:DN$283,$D903,DP$253:DP$283)</f>
        <v>0</v>
      </c>
      <c r="DN903" s="9"/>
      <c r="DO903" s="10"/>
      <c r="DP903" s="11"/>
      <c r="DQ903" s="6">
        <f>SUMIF(DR$253:DR$283,$D903,DT$253:DT$283)</f>
        <v>0</v>
      </c>
      <c r="DR903" s="9"/>
      <c r="DS903" s="10"/>
      <c r="DT903" s="11"/>
      <c r="DU903" s="6">
        <f>SUMIF(DV$253:DV$283,$D903,DX$253:DX$283)</f>
        <v>0</v>
      </c>
      <c r="DV903" s="9"/>
      <c r="DW903" s="10"/>
      <c r="DX903" s="11"/>
      <c r="DY903" s="6">
        <f>SUMIF(DZ$253:DZ$283,$D903,EB$253:EB$283)</f>
        <v>0</v>
      </c>
      <c r="DZ903" s="9"/>
      <c r="EA903" s="10"/>
      <c r="EB903" s="11"/>
      <c r="EC903" s="6">
        <f>SUMIF(ED$253:ED$283,$D903,EF$253:EF$283)</f>
        <v>0</v>
      </c>
      <c r="ED903" s="9"/>
      <c r="EE903" s="10"/>
      <c r="EF903" s="11"/>
      <c r="EG903" s="6">
        <f>SUMIF(EH$253:EH$283,$D903,EJ$253:EJ$283)</f>
        <v>0</v>
      </c>
      <c r="EH903" s="9"/>
      <c r="EI903" s="10"/>
      <c r="EJ903" s="11"/>
      <c r="EK903" s="6">
        <f>SUMIF(EL$253:EL$283,$D903,EN$253:EN$283)</f>
        <v>0</v>
      </c>
      <c r="EL903" s="9"/>
      <c r="EM903" s="10"/>
      <c r="EN903" s="11"/>
      <c r="EO903" s="6">
        <f>SUMIF(EP$253:EP$283,$D903,ER$253:ER$283)</f>
        <v>0</v>
      </c>
      <c r="EP903" s="9"/>
      <c r="EQ903" s="10"/>
      <c r="ER903" s="11"/>
      <c r="ES903" s="6">
        <f>SUMIF(ET$253:ET$283,$D903,EV$253:EV$283)</f>
        <v>0</v>
      </c>
      <c r="ET903" s="9"/>
      <c r="EU903" s="10"/>
      <c r="EV903" s="11"/>
      <c r="EW903" s="6">
        <f>SUMIF(EX$253:EX$283,$D903,EZ$253:EZ$283)</f>
        <v>0</v>
      </c>
      <c r="EX903" s="9"/>
      <c r="EY903" s="10"/>
      <c r="EZ903" s="11"/>
      <c r="FA903" s="6">
        <f>SUMIF(FB$253:FB$283,$D903,FD$253:FD$283)</f>
        <v>0</v>
      </c>
      <c r="FB903" s="9"/>
      <c r="FC903" s="10"/>
      <c r="FD903" s="11"/>
      <c r="FE903" s="6">
        <f>SUMIF(FF$253:FF$283,$D903,FH$253:FH$283)</f>
        <v>0</v>
      </c>
      <c r="FF903" s="9"/>
      <c r="FG903" s="10"/>
      <c r="FH903" s="11"/>
      <c r="FI903" s="6">
        <f>SUMIF(FJ$253:FJ$283,$D903,FL$253:FL$283)</f>
        <v>0</v>
      </c>
      <c r="FJ903" s="9"/>
      <c r="FK903" s="10"/>
      <c r="FL903" s="11"/>
      <c r="FM903" s="6">
        <f>SUMIF(FN$253:FN$283,$D903,FP$253:FP$283)</f>
        <v>0</v>
      </c>
      <c r="FN903" s="9"/>
      <c r="FO903" s="10"/>
      <c r="FP903" s="11"/>
      <c r="FQ903" s="6">
        <f>SUMIF(FR$253:FR$283,$D903,FT$253:FT$283)</f>
        <v>0</v>
      </c>
      <c r="FR903" s="9"/>
      <c r="FS903" s="10"/>
      <c r="FT903" s="11"/>
      <c r="FU903" s="6">
        <f>SUMIF(FV$253:FV$283,$D903,FX$253:FX$283)</f>
        <v>0</v>
      </c>
      <c r="FV903" s="9"/>
      <c r="FW903" s="10"/>
      <c r="FX903" s="11"/>
      <c r="FY903" s="6">
        <f>SUMIF(FZ$253:FZ$283,$D903,GB$253:GB$283)</f>
        <v>0</v>
      </c>
      <c r="FZ903" s="9"/>
      <c r="GA903" s="10"/>
      <c r="GB903" s="11"/>
      <c r="GC903" s="6">
        <f>SUMIF(GD$253:GD$283,$D903,GF$253:GF$283)</f>
        <v>0</v>
      </c>
      <c r="GD903" s="9"/>
      <c r="GE903" s="10"/>
      <c r="GF903" s="11"/>
      <c r="GG903" s="6">
        <f>SUMIF(GH$253:GH$283,$D903,GJ$253:GJ$283)</f>
        <v>0</v>
      </c>
      <c r="GH903" s="9"/>
      <c r="GI903" s="10"/>
      <c r="GJ903" s="11"/>
      <c r="GK903" s="6">
        <f>SUMIF(GL$253:GL$283,$D903,GN$253:GN$283)</f>
        <v>0</v>
      </c>
      <c r="GL903" s="9"/>
      <c r="GM903" s="10"/>
      <c r="GN903" s="11"/>
      <c r="GO903" s="6">
        <f>SUMIF(GP$253:GP$283,$D903,GR$253:GR$283)</f>
        <v>0</v>
      </c>
      <c r="GP903" s="9"/>
      <c r="GQ903" s="10"/>
      <c r="GR903" s="11"/>
      <c r="GS903" s="6">
        <f>SUMIF(GT$253:GT$283,$D903,GV$253:GV$283)</f>
        <v>0</v>
      </c>
      <c r="GT903" s="9"/>
      <c r="GU903" s="10"/>
      <c r="GV903" s="20"/>
      <c r="GW903" s="19">
        <f t="shared" si="21"/>
        <v>0</v>
      </c>
      <c r="GX903" s="472"/>
      <c r="GY903" s="473"/>
    </row>
    <row r="904" spans="1:207" ht="30.75" customHeight="1">
      <c r="A904" s="210" t="s">
        <v>84</v>
      </c>
      <c r="B904" s="470"/>
      <c r="C904" s="449" t="s">
        <v>543</v>
      </c>
      <c r="D904" s="445" t="s">
        <v>494</v>
      </c>
      <c r="E904" s="206">
        <f>SUMIF(F$284:F$314,$D904,H$284:H$314)</f>
        <v>0</v>
      </c>
      <c r="F904" s="9"/>
      <c r="G904" s="10"/>
      <c r="H904" s="11"/>
      <c r="I904" s="6">
        <f>SUMIF(J$284:J$314,$D904,L$284:L$314)</f>
        <v>0</v>
      </c>
      <c r="J904" s="9"/>
      <c r="K904" s="10"/>
      <c r="L904" s="11"/>
      <c r="M904" s="6">
        <f>SUMIF(N$284:N$314,$D904,P$284:P$314)</f>
        <v>0</v>
      </c>
      <c r="N904" s="9"/>
      <c r="O904" s="10"/>
      <c r="P904" s="11"/>
      <c r="Q904" s="6">
        <f>SUMIF(R$284:R$314,$D904,T$284:T$314)</f>
        <v>0</v>
      </c>
      <c r="R904" s="9"/>
      <c r="S904" s="10"/>
      <c r="T904" s="11"/>
      <c r="U904" s="6">
        <f>SUMIF(V$284:V$314,$D904,X$284:X$314)</f>
        <v>0</v>
      </c>
      <c r="V904" s="9"/>
      <c r="W904" s="10"/>
      <c r="X904" s="11"/>
      <c r="Y904" s="6">
        <f>SUMIF(Z$284:Z$314,$D904,AB$284:AB$314)</f>
        <v>0</v>
      </c>
      <c r="Z904" s="9"/>
      <c r="AA904" s="10"/>
      <c r="AB904" s="11"/>
      <c r="AC904" s="6">
        <f>SUMIF(AD$284:AD$314,$D904,AF$284:AF$314)</f>
        <v>0</v>
      </c>
      <c r="AD904" s="9"/>
      <c r="AE904" s="10"/>
      <c r="AF904" s="11"/>
      <c r="AG904" s="6">
        <f>SUMIF(AH$284:AH$314,$D904,AJ$284:AJ$314)</f>
        <v>0</v>
      </c>
      <c r="AH904" s="9"/>
      <c r="AI904" s="10"/>
      <c r="AJ904" s="11"/>
      <c r="AK904" s="6">
        <f>SUMIF(AL$284:AL$314,$D904,AN$284:AN$314)</f>
        <v>0</v>
      </c>
      <c r="AL904" s="9"/>
      <c r="AM904" s="10"/>
      <c r="AN904" s="11"/>
      <c r="AO904" s="6">
        <f>SUMIF(AP$284:AP$314,$D904,AR$284:AR$314)</f>
        <v>0</v>
      </c>
      <c r="AP904" s="9"/>
      <c r="AQ904" s="10"/>
      <c r="AR904" s="11"/>
      <c r="AS904" s="6">
        <f>SUMIF(AT$284:AT$314,$D904,AV$284:AV$314)</f>
        <v>0</v>
      </c>
      <c r="AT904" s="9"/>
      <c r="AU904" s="10"/>
      <c r="AV904" s="11"/>
      <c r="AW904" s="6">
        <f>SUMIF(AX$284:AX$314,$D904,AZ$284:AZ$314)</f>
        <v>0</v>
      </c>
      <c r="AX904" s="9"/>
      <c r="AY904" s="10"/>
      <c r="AZ904" s="11"/>
      <c r="BA904" s="6">
        <f>SUMIF(BB$284:BB$314,$D904,BD$284:BD$314)</f>
        <v>0</v>
      </c>
      <c r="BB904" s="9"/>
      <c r="BC904" s="10"/>
      <c r="BD904" s="11"/>
      <c r="BE904" s="6">
        <f>SUMIF(BF$284:BF$314,$D904,BH$284:BH$314)</f>
        <v>0</v>
      </c>
      <c r="BF904" s="9"/>
      <c r="BG904" s="10"/>
      <c r="BH904" s="11"/>
      <c r="BI904" s="6">
        <f>SUMIF(BJ$284:BJ$314,$D904,BL$284:BL$314)</f>
        <v>0</v>
      </c>
      <c r="BJ904" s="9"/>
      <c r="BK904" s="10"/>
      <c r="BL904" s="11"/>
      <c r="BM904" s="6">
        <f>SUMIF(BN$284:BN$314,$D904,BP$284:BP$314)</f>
        <v>0</v>
      </c>
      <c r="BN904" s="9"/>
      <c r="BO904" s="10"/>
      <c r="BP904" s="11"/>
      <c r="BQ904" s="6">
        <f>SUMIF(BR$284:BR$314,$D904,BT$284:BT$314)</f>
        <v>0</v>
      </c>
      <c r="BR904" s="9"/>
      <c r="BS904" s="10"/>
      <c r="BT904" s="11"/>
      <c r="BU904" s="6">
        <f>SUMIF(BV$284:BV$314,$D904,BX$284:BX$314)</f>
        <v>0</v>
      </c>
      <c r="BV904" s="9"/>
      <c r="BW904" s="10"/>
      <c r="BX904" s="11"/>
      <c r="BY904" s="6">
        <f>SUMIF(BZ$284:BZ$314,$D904,CB$284:CB$314)</f>
        <v>0</v>
      </c>
      <c r="BZ904" s="9"/>
      <c r="CA904" s="10"/>
      <c r="CB904" s="11"/>
      <c r="CC904" s="6">
        <f>SUMIF(CD$284:CD$314,$D904,CF$284:CF$314)</f>
        <v>0</v>
      </c>
      <c r="CD904" s="9"/>
      <c r="CE904" s="10"/>
      <c r="CF904" s="11"/>
      <c r="CG904" s="6">
        <f>SUMIF(CH$284:CH$314,$D904,CJ$284:CJ$314)</f>
        <v>0</v>
      </c>
      <c r="CH904" s="9"/>
      <c r="CI904" s="10"/>
      <c r="CJ904" s="11"/>
      <c r="CK904" s="6">
        <f>SUMIF(CL$284:CL$314,$D904,CN$284:CN$314)</f>
        <v>0</v>
      </c>
      <c r="CL904" s="9"/>
      <c r="CM904" s="10"/>
      <c r="CN904" s="11"/>
      <c r="CO904" s="6">
        <f>SUMIF(CP$284:CP$314,$D904,CR$284:CR$314)</f>
        <v>0</v>
      </c>
      <c r="CP904" s="9"/>
      <c r="CQ904" s="10"/>
      <c r="CR904" s="11"/>
      <c r="CS904" s="6">
        <f>SUMIF(CT$284:CT$314,$D904,CV$284:CV$314)</f>
        <v>0</v>
      </c>
      <c r="CT904" s="9"/>
      <c r="CU904" s="10"/>
      <c r="CV904" s="11"/>
      <c r="CW904" s="6">
        <f>SUMIF(CX$284:CX$314,$D904,CZ$284:CZ$314)</f>
        <v>0</v>
      </c>
      <c r="CX904" s="9"/>
      <c r="CY904" s="10"/>
      <c r="CZ904" s="11"/>
      <c r="DA904" s="6">
        <f>SUMIF(DB$284:DB$314,$D904,DD$284:DD$314)</f>
        <v>0</v>
      </c>
      <c r="DB904" s="9"/>
      <c r="DC904" s="10"/>
      <c r="DD904" s="11"/>
      <c r="DE904" s="6">
        <f>SUMIF(DF$284:DF$314,$D904,DH$284:DH$314)</f>
        <v>0</v>
      </c>
      <c r="DF904" s="9"/>
      <c r="DG904" s="10"/>
      <c r="DH904" s="11"/>
      <c r="DI904" s="6">
        <f>SUMIF(DJ$284:DJ$314,$D904,DL$284:DL$314)</f>
        <v>0</v>
      </c>
      <c r="DJ904" s="9"/>
      <c r="DK904" s="10"/>
      <c r="DL904" s="11"/>
      <c r="DM904" s="6">
        <f>SUMIF(DN$284:DN$314,$D904,DP$284:DP$314)</f>
        <v>0</v>
      </c>
      <c r="DN904" s="9"/>
      <c r="DO904" s="10"/>
      <c r="DP904" s="11"/>
      <c r="DQ904" s="6">
        <f>SUMIF(DR$284:DR$314,$D904,DT$284:DT$314)</f>
        <v>0</v>
      </c>
      <c r="DR904" s="9"/>
      <c r="DS904" s="10"/>
      <c r="DT904" s="11"/>
      <c r="DU904" s="6">
        <f>SUMIF(DV$284:DV$314,$D904,DX$284:DX$314)</f>
        <v>0</v>
      </c>
      <c r="DV904" s="9"/>
      <c r="DW904" s="10"/>
      <c r="DX904" s="11"/>
      <c r="DY904" s="6">
        <f>SUMIF(DZ$284:DZ$314,$D904,EB$284:EB$314)</f>
        <v>0</v>
      </c>
      <c r="DZ904" s="9"/>
      <c r="EA904" s="10"/>
      <c r="EB904" s="11"/>
      <c r="EC904" s="6">
        <f>SUMIF(ED$284:ED$314,$D904,EF$284:EF$314)</f>
        <v>0</v>
      </c>
      <c r="ED904" s="9"/>
      <c r="EE904" s="10"/>
      <c r="EF904" s="11"/>
      <c r="EG904" s="6">
        <f>SUMIF(EH$284:EH$314,$D904,EJ$284:EJ$314)</f>
        <v>0</v>
      </c>
      <c r="EH904" s="9"/>
      <c r="EI904" s="10"/>
      <c r="EJ904" s="11"/>
      <c r="EK904" s="6">
        <f>SUMIF(EL$284:EL$314,$D904,EN$284:EN$314)</f>
        <v>0</v>
      </c>
      <c r="EL904" s="9"/>
      <c r="EM904" s="10"/>
      <c r="EN904" s="11"/>
      <c r="EO904" s="6">
        <f>SUMIF(EP$284:EP$314,$D904,ER$284:ER$314)</f>
        <v>0</v>
      </c>
      <c r="EP904" s="9"/>
      <c r="EQ904" s="10"/>
      <c r="ER904" s="11"/>
      <c r="ES904" s="6">
        <f>SUMIF(ET$284:ET$314,$D904,EV$284:EV$314)</f>
        <v>0</v>
      </c>
      <c r="ET904" s="9"/>
      <c r="EU904" s="10"/>
      <c r="EV904" s="11"/>
      <c r="EW904" s="6">
        <f>SUMIF(EX$284:EX$314,$D904,EZ$284:EZ$314)</f>
        <v>0</v>
      </c>
      <c r="EX904" s="9"/>
      <c r="EY904" s="10"/>
      <c r="EZ904" s="11"/>
      <c r="FA904" s="6">
        <f>SUMIF(FB$284:FB$314,$D904,FD$284:FD$314)</f>
        <v>0</v>
      </c>
      <c r="FB904" s="9"/>
      <c r="FC904" s="10"/>
      <c r="FD904" s="11"/>
      <c r="FE904" s="6">
        <f>SUMIF(FF$284:FF$314,$D904,FH$284:FH$314)</f>
        <v>0</v>
      </c>
      <c r="FF904" s="9"/>
      <c r="FG904" s="10"/>
      <c r="FH904" s="11"/>
      <c r="FI904" s="6">
        <f>SUMIF(FJ$284:FJ$314,$D904,FL$284:FL$314)</f>
        <v>0</v>
      </c>
      <c r="FJ904" s="9"/>
      <c r="FK904" s="10"/>
      <c r="FL904" s="11"/>
      <c r="FM904" s="6">
        <f>SUMIF(FN$284:FN$314,$D904,FP$284:FP$314)</f>
        <v>0</v>
      </c>
      <c r="FN904" s="9"/>
      <c r="FO904" s="10"/>
      <c r="FP904" s="11"/>
      <c r="FQ904" s="6">
        <f>SUMIF(FR$284:FR$314,$D904,FT$284:FT$314)</f>
        <v>0</v>
      </c>
      <c r="FR904" s="9"/>
      <c r="FS904" s="10"/>
      <c r="FT904" s="11"/>
      <c r="FU904" s="6">
        <f>SUMIF(FV$284:FV$314,$D904,FX$284:FX$314)</f>
        <v>0</v>
      </c>
      <c r="FV904" s="9"/>
      <c r="FW904" s="10"/>
      <c r="FX904" s="11"/>
      <c r="FY904" s="6">
        <f>SUMIF(FZ$284:FZ$314,$D904,GB$284:GB$314)</f>
        <v>0</v>
      </c>
      <c r="FZ904" s="9"/>
      <c r="GA904" s="10"/>
      <c r="GB904" s="11"/>
      <c r="GC904" s="6">
        <f>SUMIF(GD$284:GD$314,$D904,GF$284:GF$314)</f>
        <v>0</v>
      </c>
      <c r="GD904" s="9"/>
      <c r="GE904" s="10"/>
      <c r="GF904" s="11"/>
      <c r="GG904" s="6">
        <f>SUMIF(GH$284:GH$314,$D904,GJ$284:GJ$314)</f>
        <v>0</v>
      </c>
      <c r="GH904" s="9"/>
      <c r="GI904" s="10"/>
      <c r="GJ904" s="11"/>
      <c r="GK904" s="6">
        <f>SUMIF(GL$284:GL$314,$D904,GN$284:GN$314)</f>
        <v>0</v>
      </c>
      <c r="GL904" s="9"/>
      <c r="GM904" s="10"/>
      <c r="GN904" s="11"/>
      <c r="GO904" s="6">
        <f>SUMIF(GP$284:GP$314,$D904,GR$284:GR$314)</f>
        <v>0</v>
      </c>
      <c r="GP904" s="9"/>
      <c r="GQ904" s="10"/>
      <c r="GR904" s="11"/>
      <c r="GS904" s="6">
        <f>SUMIF(GT$284:GT$314,$D904,GV$284:GV$314)</f>
        <v>0</v>
      </c>
      <c r="GT904" s="9"/>
      <c r="GU904" s="10"/>
      <c r="GV904" s="20"/>
      <c r="GW904" s="19">
        <f t="shared" si="21"/>
        <v>0</v>
      </c>
      <c r="GX904" s="472"/>
      <c r="GY904" s="473"/>
    </row>
    <row r="905" spans="1:207" ht="30.75" customHeight="1">
      <c r="A905" s="210" t="s">
        <v>85</v>
      </c>
      <c r="B905" s="470"/>
      <c r="C905" s="449" t="s">
        <v>543</v>
      </c>
      <c r="D905" s="445" t="s">
        <v>494</v>
      </c>
      <c r="E905" s="206">
        <f>SUMIF(F$315:F$345,$D905,H$315:H$345)</f>
        <v>0</v>
      </c>
      <c r="F905" s="9"/>
      <c r="G905" s="10"/>
      <c r="H905" s="11"/>
      <c r="I905" s="6">
        <f>SUMIF(J$315:J$345,$D905,L$315:L$345)</f>
        <v>0</v>
      </c>
      <c r="J905" s="9"/>
      <c r="K905" s="10"/>
      <c r="L905" s="11"/>
      <c r="M905" s="6">
        <f>SUMIF(N$315:N$345,$D905,P$315:P$345)</f>
        <v>0</v>
      </c>
      <c r="N905" s="9"/>
      <c r="O905" s="10"/>
      <c r="P905" s="11"/>
      <c r="Q905" s="6">
        <f>SUMIF(R$315:R$345,$D905,T$315:T$345)</f>
        <v>0</v>
      </c>
      <c r="R905" s="9"/>
      <c r="S905" s="10"/>
      <c r="T905" s="11"/>
      <c r="U905" s="6">
        <f>SUMIF(V$315:V$345,$D905,X$315:X$345)</f>
        <v>0</v>
      </c>
      <c r="V905" s="9"/>
      <c r="W905" s="10"/>
      <c r="X905" s="11"/>
      <c r="Y905" s="6">
        <f>SUMIF(Z$315:Z$345,$D905,AB$315:AB$345)</f>
        <v>0</v>
      </c>
      <c r="Z905" s="9"/>
      <c r="AA905" s="10"/>
      <c r="AB905" s="11"/>
      <c r="AC905" s="6">
        <f>SUMIF(AD$315:AD$345,$D905,AF$315:AF$345)</f>
        <v>0</v>
      </c>
      <c r="AD905" s="9"/>
      <c r="AE905" s="10"/>
      <c r="AF905" s="11"/>
      <c r="AG905" s="6">
        <f>SUMIF(AH$315:AH$345,$D905,AJ$315:AJ$345)</f>
        <v>0</v>
      </c>
      <c r="AH905" s="9"/>
      <c r="AI905" s="10"/>
      <c r="AJ905" s="11"/>
      <c r="AK905" s="6">
        <f>SUMIF(AL$315:AL$345,$D905,AN$315:AN$345)</f>
        <v>0</v>
      </c>
      <c r="AL905" s="9"/>
      <c r="AM905" s="10"/>
      <c r="AN905" s="11"/>
      <c r="AO905" s="6">
        <f>SUMIF(AP$315:AP$345,$D905,AR$315:AR$345)</f>
        <v>0</v>
      </c>
      <c r="AP905" s="9"/>
      <c r="AQ905" s="10"/>
      <c r="AR905" s="11"/>
      <c r="AS905" s="6">
        <f>SUMIF(AT$315:AT$345,$D905,AV$315:AV$345)</f>
        <v>0</v>
      </c>
      <c r="AT905" s="9"/>
      <c r="AU905" s="10"/>
      <c r="AV905" s="11"/>
      <c r="AW905" s="6">
        <f>SUMIF(AX$315:AX$345,$D905,AZ$315:AZ$345)</f>
        <v>0</v>
      </c>
      <c r="AX905" s="9"/>
      <c r="AY905" s="10"/>
      <c r="AZ905" s="11"/>
      <c r="BA905" s="6">
        <f>SUMIF(BB$315:BB$345,$D905,BD$315:BD$345)</f>
        <v>0</v>
      </c>
      <c r="BB905" s="9"/>
      <c r="BC905" s="10"/>
      <c r="BD905" s="11"/>
      <c r="BE905" s="6">
        <f>SUMIF(BF$315:BF$345,$D905,BH$315:BH$345)</f>
        <v>0</v>
      </c>
      <c r="BF905" s="9"/>
      <c r="BG905" s="10"/>
      <c r="BH905" s="11"/>
      <c r="BI905" s="6">
        <f>SUMIF(BJ$315:BJ$345,$D905,BL$315:BL$345)</f>
        <v>0</v>
      </c>
      <c r="BJ905" s="9"/>
      <c r="BK905" s="10"/>
      <c r="BL905" s="11"/>
      <c r="BM905" s="6">
        <f>SUMIF(BN$315:BN$345,$D905,BP$315:BP$345)</f>
        <v>0</v>
      </c>
      <c r="BN905" s="9"/>
      <c r="BO905" s="10"/>
      <c r="BP905" s="11"/>
      <c r="BQ905" s="6">
        <f>SUMIF(BR$315:BR$345,$D905,BT$315:BT$345)</f>
        <v>0</v>
      </c>
      <c r="BR905" s="9"/>
      <c r="BS905" s="10"/>
      <c r="BT905" s="11"/>
      <c r="BU905" s="6">
        <f>SUMIF(BV$315:BV$345,$D905,BX$315:BX$345)</f>
        <v>0</v>
      </c>
      <c r="BV905" s="9"/>
      <c r="BW905" s="10"/>
      <c r="BX905" s="11"/>
      <c r="BY905" s="6">
        <f>SUMIF(BZ$315:BZ$345,$D905,CB$315:CB$345)</f>
        <v>0</v>
      </c>
      <c r="BZ905" s="9"/>
      <c r="CA905" s="10"/>
      <c r="CB905" s="11"/>
      <c r="CC905" s="6">
        <f>SUMIF(CD$315:CD$345,$D905,CF$315:CF$345)</f>
        <v>0</v>
      </c>
      <c r="CD905" s="9"/>
      <c r="CE905" s="10"/>
      <c r="CF905" s="11"/>
      <c r="CG905" s="6">
        <f>SUMIF(CH$315:CH$345,$D905,CJ$315:CJ$345)</f>
        <v>0</v>
      </c>
      <c r="CH905" s="9"/>
      <c r="CI905" s="10"/>
      <c r="CJ905" s="11"/>
      <c r="CK905" s="6">
        <f>SUMIF(CL$315:CL$345,$D905,CN$315:CN$345)</f>
        <v>0</v>
      </c>
      <c r="CL905" s="9"/>
      <c r="CM905" s="10"/>
      <c r="CN905" s="11"/>
      <c r="CO905" s="6">
        <f>SUMIF(CP$315:CP$345,$D905,CR$315:CR$345)</f>
        <v>0</v>
      </c>
      <c r="CP905" s="9"/>
      <c r="CQ905" s="10"/>
      <c r="CR905" s="11"/>
      <c r="CS905" s="6">
        <f>SUMIF(CT$315:CT$345,$D905,CV$315:CV$345)</f>
        <v>0</v>
      </c>
      <c r="CT905" s="9"/>
      <c r="CU905" s="10"/>
      <c r="CV905" s="11"/>
      <c r="CW905" s="6">
        <f>SUMIF(CX$315:CX$345,$D905,CZ$315:CZ$345)</f>
        <v>0</v>
      </c>
      <c r="CX905" s="9"/>
      <c r="CY905" s="10"/>
      <c r="CZ905" s="11"/>
      <c r="DA905" s="6">
        <f>SUMIF(DB$315:DB$345,$D905,DD$315:DD$345)</f>
        <v>0</v>
      </c>
      <c r="DB905" s="9"/>
      <c r="DC905" s="10"/>
      <c r="DD905" s="11"/>
      <c r="DE905" s="6">
        <f>SUMIF(DF$315:DF$345,$D905,DH$315:DH$345)</f>
        <v>0</v>
      </c>
      <c r="DF905" s="9"/>
      <c r="DG905" s="10"/>
      <c r="DH905" s="11"/>
      <c r="DI905" s="6">
        <f>SUMIF(DJ$315:DJ$345,$D905,DL$315:DL$345)</f>
        <v>0</v>
      </c>
      <c r="DJ905" s="9"/>
      <c r="DK905" s="10"/>
      <c r="DL905" s="11"/>
      <c r="DM905" s="6">
        <f>SUMIF(DN$315:DN$345,$D905,DP$315:DP$345)</f>
        <v>0</v>
      </c>
      <c r="DN905" s="9"/>
      <c r="DO905" s="10"/>
      <c r="DP905" s="11"/>
      <c r="DQ905" s="6">
        <f>SUMIF(DR$315:DR$345,$D905,DT$315:DT$345)</f>
        <v>0</v>
      </c>
      <c r="DR905" s="9"/>
      <c r="DS905" s="10"/>
      <c r="DT905" s="11"/>
      <c r="DU905" s="6">
        <f>SUMIF(DV$315:DV$345,$D905,DX$315:DX$345)</f>
        <v>0</v>
      </c>
      <c r="DV905" s="9"/>
      <c r="DW905" s="10"/>
      <c r="DX905" s="11"/>
      <c r="DY905" s="6">
        <f>SUMIF(DZ$315:DZ$345,$D905,EB$315:EB$345)</f>
        <v>0</v>
      </c>
      <c r="DZ905" s="9"/>
      <c r="EA905" s="10"/>
      <c r="EB905" s="11"/>
      <c r="EC905" s="6">
        <f>SUMIF(ED$315:ED$345,$D905,EF$315:EF$345)</f>
        <v>0</v>
      </c>
      <c r="ED905" s="9"/>
      <c r="EE905" s="10"/>
      <c r="EF905" s="11"/>
      <c r="EG905" s="6">
        <f>SUMIF(EH$315:EH$345,$D905,EJ$315:EJ$345)</f>
        <v>0</v>
      </c>
      <c r="EH905" s="9"/>
      <c r="EI905" s="10"/>
      <c r="EJ905" s="11"/>
      <c r="EK905" s="6">
        <f>SUMIF(EL$315:EL$345,$D905,EN$315:EN$345)</f>
        <v>0</v>
      </c>
      <c r="EL905" s="9"/>
      <c r="EM905" s="10"/>
      <c r="EN905" s="11"/>
      <c r="EO905" s="6">
        <f>SUMIF(EP$315:EP$345,$D905,ER$315:ER$345)</f>
        <v>0</v>
      </c>
      <c r="EP905" s="9"/>
      <c r="EQ905" s="10"/>
      <c r="ER905" s="11"/>
      <c r="ES905" s="6">
        <f>SUMIF(ET$315:ET$345,$D905,EV$315:EV$345)</f>
        <v>0</v>
      </c>
      <c r="ET905" s="9"/>
      <c r="EU905" s="10"/>
      <c r="EV905" s="11"/>
      <c r="EW905" s="6">
        <f>SUMIF(EX$315:EX$345,$D905,EZ$315:EZ$345)</f>
        <v>0</v>
      </c>
      <c r="EX905" s="9"/>
      <c r="EY905" s="10"/>
      <c r="EZ905" s="11"/>
      <c r="FA905" s="6">
        <f>SUMIF(FB$315:FB$345,$D905,FD$315:FD$345)</f>
        <v>0</v>
      </c>
      <c r="FB905" s="9"/>
      <c r="FC905" s="10"/>
      <c r="FD905" s="11"/>
      <c r="FE905" s="6">
        <f>SUMIF(FF$315:FF$345,$D905,FH$315:FH$345)</f>
        <v>0</v>
      </c>
      <c r="FF905" s="9"/>
      <c r="FG905" s="10"/>
      <c r="FH905" s="11"/>
      <c r="FI905" s="6">
        <f>SUMIF(FJ$315:FJ$345,$D905,FL$315:FL$345)</f>
        <v>0</v>
      </c>
      <c r="FJ905" s="9"/>
      <c r="FK905" s="10"/>
      <c r="FL905" s="11"/>
      <c r="FM905" s="6">
        <f>SUMIF(FN$315:FN$345,$D905,FP$315:FP$345)</f>
        <v>0</v>
      </c>
      <c r="FN905" s="9"/>
      <c r="FO905" s="10"/>
      <c r="FP905" s="11"/>
      <c r="FQ905" s="6">
        <f>SUMIF(FR$315:FR$345,$D905,FT$315:FT$345)</f>
        <v>0</v>
      </c>
      <c r="FR905" s="9"/>
      <c r="FS905" s="10"/>
      <c r="FT905" s="11"/>
      <c r="FU905" s="6">
        <f>SUMIF(FV$315:FV$345,$D905,FX$315:FX$345)</f>
        <v>0</v>
      </c>
      <c r="FV905" s="9"/>
      <c r="FW905" s="10"/>
      <c r="FX905" s="11"/>
      <c r="FY905" s="6">
        <f>SUMIF(FZ$315:FZ$345,$D905,GB$315:GB$345)</f>
        <v>0</v>
      </c>
      <c r="FZ905" s="9"/>
      <c r="GA905" s="10"/>
      <c r="GB905" s="11"/>
      <c r="GC905" s="6">
        <f>SUMIF(GD$315:GD$345,$D905,GF$315:GF$345)</f>
        <v>0</v>
      </c>
      <c r="GD905" s="9"/>
      <c r="GE905" s="10"/>
      <c r="GF905" s="11"/>
      <c r="GG905" s="6">
        <f>SUMIF(GH$315:GH$345,$D905,GJ$315:GJ$345)</f>
        <v>0</v>
      </c>
      <c r="GH905" s="9"/>
      <c r="GI905" s="10"/>
      <c r="GJ905" s="11"/>
      <c r="GK905" s="6">
        <f>SUMIF(GL$315:GL$345,$D905,GN$315:GN$345)</f>
        <v>0</v>
      </c>
      <c r="GL905" s="9"/>
      <c r="GM905" s="10"/>
      <c r="GN905" s="11"/>
      <c r="GO905" s="6">
        <f>SUMIF(GP$315:GP$345,$D905,GR$315:GR$345)</f>
        <v>0</v>
      </c>
      <c r="GP905" s="9"/>
      <c r="GQ905" s="10"/>
      <c r="GR905" s="11"/>
      <c r="GS905" s="6">
        <f>SUMIF(GT$315:GT$345,$D905,GV$315:GV$345)</f>
        <v>0</v>
      </c>
      <c r="GT905" s="9"/>
      <c r="GU905" s="10"/>
      <c r="GV905" s="20"/>
      <c r="GW905" s="19">
        <f t="shared" si="21"/>
        <v>0</v>
      </c>
      <c r="GX905" s="472"/>
      <c r="GY905" s="473"/>
    </row>
    <row r="906" spans="1:207" ht="30.75" customHeight="1" thickBot="1">
      <c r="A906" s="212" t="s">
        <v>86</v>
      </c>
      <c r="B906" s="471"/>
      <c r="C906" s="449" t="s">
        <v>543</v>
      </c>
      <c r="D906" s="445" t="s">
        <v>494</v>
      </c>
      <c r="E906" s="206">
        <f>SUMIF(F$346:F$376,$D906,H$346:H$376)</f>
        <v>0</v>
      </c>
      <c r="F906" s="9"/>
      <c r="G906" s="10"/>
      <c r="H906" s="11"/>
      <c r="I906" s="6">
        <f>SUMIF(J$346:J$376,$D906,L$346:L$376)</f>
        <v>0</v>
      </c>
      <c r="J906" s="9"/>
      <c r="K906" s="10"/>
      <c r="L906" s="11"/>
      <c r="M906" s="6">
        <f>SUMIF(N$346:N$376,$D906,P$346:P$376)</f>
        <v>0</v>
      </c>
      <c r="N906" s="9"/>
      <c r="O906" s="10"/>
      <c r="P906" s="11"/>
      <c r="Q906" s="6">
        <f>SUMIF(R$346:R$376,$D906,T$346:T$376)</f>
        <v>0</v>
      </c>
      <c r="R906" s="9"/>
      <c r="S906" s="10"/>
      <c r="T906" s="11"/>
      <c r="U906" s="6">
        <f>SUMIF(V$346:V$376,$D906,X$346:X$376)</f>
        <v>0</v>
      </c>
      <c r="V906" s="9"/>
      <c r="W906" s="10"/>
      <c r="X906" s="11"/>
      <c r="Y906" s="6">
        <f>SUMIF(Z$346:Z$376,$D906,AB$346:AB$376)</f>
        <v>0</v>
      </c>
      <c r="Z906" s="9"/>
      <c r="AA906" s="10"/>
      <c r="AB906" s="11"/>
      <c r="AC906" s="6">
        <f>SUMIF(AD$346:AD$376,$D906,AF$346:AF$376)</f>
        <v>0</v>
      </c>
      <c r="AD906" s="9"/>
      <c r="AE906" s="10"/>
      <c r="AF906" s="11"/>
      <c r="AG906" s="6">
        <f>SUMIF(AH$346:AH$376,$D906,AJ$346:AJ$376)</f>
        <v>0</v>
      </c>
      <c r="AH906" s="9"/>
      <c r="AI906" s="10"/>
      <c r="AJ906" s="11"/>
      <c r="AK906" s="6">
        <f>SUMIF(AL$346:AL$376,$D906,AN$346:AN$376)</f>
        <v>0</v>
      </c>
      <c r="AL906" s="9"/>
      <c r="AM906" s="10"/>
      <c r="AN906" s="11"/>
      <c r="AO906" s="6">
        <f>SUMIF(AP$346:AP$376,$D906,AR$346:AR$376)</f>
        <v>0</v>
      </c>
      <c r="AP906" s="9"/>
      <c r="AQ906" s="10"/>
      <c r="AR906" s="11"/>
      <c r="AS906" s="6">
        <f>SUMIF(AT$346:AT$376,$D906,AV$346:AV$376)</f>
        <v>0</v>
      </c>
      <c r="AT906" s="9"/>
      <c r="AU906" s="10"/>
      <c r="AV906" s="11"/>
      <c r="AW906" s="6">
        <f>SUMIF(AX$346:AX$376,$D906,AZ$346:AZ$376)</f>
        <v>0</v>
      </c>
      <c r="AX906" s="9"/>
      <c r="AY906" s="10"/>
      <c r="AZ906" s="11"/>
      <c r="BA906" s="6">
        <f>SUMIF(BB$346:BB$376,$D906,BD$346:BD$376)</f>
        <v>0</v>
      </c>
      <c r="BB906" s="9"/>
      <c r="BC906" s="10"/>
      <c r="BD906" s="11"/>
      <c r="BE906" s="6">
        <f>SUMIF(BF$346:BF$376,$D906,BH$346:BH$376)</f>
        <v>0</v>
      </c>
      <c r="BF906" s="9"/>
      <c r="BG906" s="10"/>
      <c r="BH906" s="11"/>
      <c r="BI906" s="6">
        <f>SUMIF(BJ$346:BJ$376,$D906,BL$346:BL$376)</f>
        <v>0</v>
      </c>
      <c r="BJ906" s="9"/>
      <c r="BK906" s="10"/>
      <c r="BL906" s="11"/>
      <c r="BM906" s="6">
        <f>SUMIF(BN$346:BN$376,$D906,BP$346:BP$376)</f>
        <v>0</v>
      </c>
      <c r="BN906" s="9"/>
      <c r="BO906" s="10"/>
      <c r="BP906" s="11"/>
      <c r="BQ906" s="6">
        <f>SUMIF(BR$346:BR$376,$D906,BT$346:BT$376)</f>
        <v>0</v>
      </c>
      <c r="BR906" s="9"/>
      <c r="BS906" s="10"/>
      <c r="BT906" s="11"/>
      <c r="BU906" s="6">
        <f>SUMIF(BV$346:BV$376,$D906,BX$346:BX$376)</f>
        <v>0</v>
      </c>
      <c r="BV906" s="9"/>
      <c r="BW906" s="10"/>
      <c r="BX906" s="11"/>
      <c r="BY906" s="6">
        <f>SUMIF(BZ$346:BZ$376,$D906,CB$346:CB$376)</f>
        <v>0</v>
      </c>
      <c r="BZ906" s="9"/>
      <c r="CA906" s="10"/>
      <c r="CB906" s="11"/>
      <c r="CC906" s="6">
        <f>SUMIF(CD$346:CD$376,$D906,CF$346:CF$376)</f>
        <v>0</v>
      </c>
      <c r="CD906" s="9"/>
      <c r="CE906" s="10"/>
      <c r="CF906" s="11"/>
      <c r="CG906" s="6">
        <f>SUMIF(CH$346:CH$376,$D906,CJ$346:CJ$376)</f>
        <v>0</v>
      </c>
      <c r="CH906" s="9"/>
      <c r="CI906" s="10"/>
      <c r="CJ906" s="11"/>
      <c r="CK906" s="6">
        <f>SUMIF(CL$346:CL$376,$D906,CN$346:CN$376)</f>
        <v>0</v>
      </c>
      <c r="CL906" s="9"/>
      <c r="CM906" s="10"/>
      <c r="CN906" s="11"/>
      <c r="CO906" s="6">
        <f>SUMIF(CP$346:CP$376,$D906,CR$346:CR$376)</f>
        <v>0</v>
      </c>
      <c r="CP906" s="9"/>
      <c r="CQ906" s="10"/>
      <c r="CR906" s="11"/>
      <c r="CS906" s="6">
        <f>SUMIF(CT$346:CT$376,$D906,CV$346:CV$376)</f>
        <v>0</v>
      </c>
      <c r="CT906" s="9"/>
      <c r="CU906" s="10"/>
      <c r="CV906" s="11"/>
      <c r="CW906" s="6">
        <f>SUMIF(CX$346:CX$376,$D906,CZ$346:CZ$376)</f>
        <v>0</v>
      </c>
      <c r="CX906" s="9"/>
      <c r="CY906" s="10"/>
      <c r="CZ906" s="11"/>
      <c r="DA906" s="6">
        <f>SUMIF(DB$346:DB$376,$D906,DD$346:DD$376)</f>
        <v>0</v>
      </c>
      <c r="DB906" s="9"/>
      <c r="DC906" s="10"/>
      <c r="DD906" s="11"/>
      <c r="DE906" s="6">
        <f>SUMIF(DF$346:DF$376,$D906,DH$346:DH$376)</f>
        <v>0</v>
      </c>
      <c r="DF906" s="9"/>
      <c r="DG906" s="10"/>
      <c r="DH906" s="11"/>
      <c r="DI906" s="6">
        <f>SUMIF(DJ$346:DJ$376,$D906,DL$346:DL$376)</f>
        <v>0</v>
      </c>
      <c r="DJ906" s="9"/>
      <c r="DK906" s="10"/>
      <c r="DL906" s="11"/>
      <c r="DM906" s="6">
        <f>SUMIF(DN$346:DN$376,$D906,DP$346:DP$376)</f>
        <v>0</v>
      </c>
      <c r="DN906" s="9"/>
      <c r="DO906" s="10"/>
      <c r="DP906" s="11"/>
      <c r="DQ906" s="6">
        <f>SUMIF(DR$346:DR$376,$D906,DT$346:DT$376)</f>
        <v>0</v>
      </c>
      <c r="DR906" s="9"/>
      <c r="DS906" s="10"/>
      <c r="DT906" s="11"/>
      <c r="DU906" s="6">
        <f>SUMIF(DV$346:DV$376,$D906,DX$346:DX$376)</f>
        <v>0</v>
      </c>
      <c r="DV906" s="9"/>
      <c r="DW906" s="10"/>
      <c r="DX906" s="11"/>
      <c r="DY906" s="6">
        <f>SUMIF(DZ$346:DZ$376,$D906,EB$346:EB$376)</f>
        <v>0</v>
      </c>
      <c r="DZ906" s="9"/>
      <c r="EA906" s="10"/>
      <c r="EB906" s="11"/>
      <c r="EC906" s="6">
        <f>SUMIF(ED$346:ED$376,$D906,EF$346:EF$376)</f>
        <v>0</v>
      </c>
      <c r="ED906" s="9"/>
      <c r="EE906" s="10"/>
      <c r="EF906" s="11"/>
      <c r="EG906" s="6">
        <f>SUMIF(EH$346:EH$376,$D906,EJ$346:EJ$376)</f>
        <v>0</v>
      </c>
      <c r="EH906" s="9"/>
      <c r="EI906" s="10"/>
      <c r="EJ906" s="11"/>
      <c r="EK906" s="6">
        <f>SUMIF(EL$346:EL$376,$D906,EN$346:EN$376)</f>
        <v>0</v>
      </c>
      <c r="EL906" s="9"/>
      <c r="EM906" s="10"/>
      <c r="EN906" s="11"/>
      <c r="EO906" s="6">
        <f>SUMIF(EP$346:EP$376,$D906,ER$346:ER$376)</f>
        <v>0</v>
      </c>
      <c r="EP906" s="9"/>
      <c r="EQ906" s="10"/>
      <c r="ER906" s="11"/>
      <c r="ES906" s="6">
        <f>SUMIF(ET$346:ET$376,$D906,EV$346:EV$376)</f>
        <v>0</v>
      </c>
      <c r="ET906" s="9"/>
      <c r="EU906" s="10"/>
      <c r="EV906" s="11"/>
      <c r="EW906" s="6">
        <f>SUMIF(EX$346:EX$376,$D906,EZ$346:EZ$376)</f>
        <v>0</v>
      </c>
      <c r="EX906" s="9"/>
      <c r="EY906" s="10"/>
      <c r="EZ906" s="11"/>
      <c r="FA906" s="6">
        <f>SUMIF(FB$346:FB$376,$D906,FD$346:FD$376)</f>
        <v>0</v>
      </c>
      <c r="FB906" s="9"/>
      <c r="FC906" s="10"/>
      <c r="FD906" s="11"/>
      <c r="FE906" s="6">
        <f>SUMIF(FF$346:FF$376,$D906,FH$346:FH$376)</f>
        <v>0</v>
      </c>
      <c r="FF906" s="9"/>
      <c r="FG906" s="10"/>
      <c r="FH906" s="11"/>
      <c r="FI906" s="6">
        <f>SUMIF(FJ$346:FJ$376,$D906,FL$346:FL$376)</f>
        <v>0</v>
      </c>
      <c r="FJ906" s="9"/>
      <c r="FK906" s="10"/>
      <c r="FL906" s="11"/>
      <c r="FM906" s="6">
        <f>SUMIF(FN$346:FN$376,$D906,FP$346:FP$376)</f>
        <v>0</v>
      </c>
      <c r="FN906" s="9"/>
      <c r="FO906" s="10"/>
      <c r="FP906" s="11"/>
      <c r="FQ906" s="6">
        <f>SUMIF(FR$346:FR$376,$D906,FT$346:FT$376)</f>
        <v>0</v>
      </c>
      <c r="FR906" s="9"/>
      <c r="FS906" s="10"/>
      <c r="FT906" s="11"/>
      <c r="FU906" s="6">
        <f>SUMIF(FV$346:FV$376,$D906,FX$346:FX$376)</f>
        <v>0</v>
      </c>
      <c r="FV906" s="9"/>
      <c r="FW906" s="10"/>
      <c r="FX906" s="11"/>
      <c r="FY906" s="6">
        <f>SUMIF(FZ$346:FZ$376,$D906,GB$346:GB$376)</f>
        <v>0</v>
      </c>
      <c r="FZ906" s="9"/>
      <c r="GA906" s="10"/>
      <c r="GB906" s="11"/>
      <c r="GC906" s="6">
        <f>SUMIF(GD$346:GD$376,$D906,GF$346:GF$376)</f>
        <v>0</v>
      </c>
      <c r="GD906" s="9"/>
      <c r="GE906" s="10"/>
      <c r="GF906" s="11"/>
      <c r="GG906" s="6">
        <f>SUMIF(GH$346:GH$376,$D906,GJ$346:GJ$376)</f>
        <v>0</v>
      </c>
      <c r="GH906" s="9"/>
      <c r="GI906" s="10"/>
      <c r="GJ906" s="11"/>
      <c r="GK906" s="6">
        <f>SUMIF(GL$346:GL$376,$D906,GN$346:GN$376)</f>
        <v>0</v>
      </c>
      <c r="GL906" s="9"/>
      <c r="GM906" s="10"/>
      <c r="GN906" s="11"/>
      <c r="GO906" s="6">
        <f>SUMIF(GP$346:GP$376,$D906,GR$346:GR$376)</f>
        <v>0</v>
      </c>
      <c r="GP906" s="9"/>
      <c r="GQ906" s="10"/>
      <c r="GR906" s="11"/>
      <c r="GS906" s="6">
        <f>SUMIF(GT$346:GT$376,$D906,GV$346:GV$376)</f>
        <v>0</v>
      </c>
      <c r="GT906" s="9"/>
      <c r="GU906" s="10"/>
      <c r="GV906" s="20"/>
      <c r="GW906" s="19">
        <f t="shared" si="21"/>
        <v>0</v>
      </c>
      <c r="GX906" s="472"/>
      <c r="GY906" s="473"/>
    </row>
    <row r="907" spans="1:207" ht="30.75" customHeight="1">
      <c r="A907" s="163" t="s">
        <v>75</v>
      </c>
      <c r="B907" s="469">
        <v>40</v>
      </c>
      <c r="C907" s="177" t="s">
        <v>397</v>
      </c>
      <c r="D907" s="194" t="s">
        <v>398</v>
      </c>
      <c r="E907" s="6">
        <f>SUMIF(F$5:F$35,$D907,H$5:H$35)</f>
        <v>0</v>
      </c>
      <c r="F907" s="9"/>
      <c r="G907" s="10"/>
      <c r="H907" s="11"/>
      <c r="I907" s="6">
        <f>SUMIF(J$5:J$35,$D907,L$5:L$35)</f>
        <v>0</v>
      </c>
      <c r="J907" s="9"/>
      <c r="K907" s="10"/>
      <c r="L907" s="11"/>
      <c r="M907" s="6">
        <f>SUMIF(N$5:N$35,$D907,P$5:P$35)</f>
        <v>0</v>
      </c>
      <c r="N907" s="9"/>
      <c r="O907" s="10"/>
      <c r="P907" s="11"/>
      <c r="Q907" s="6">
        <f>SUMIF(R$5:R$35,$D907,T$5:T$35)</f>
        <v>0</v>
      </c>
      <c r="R907" s="9"/>
      <c r="S907" s="10"/>
      <c r="T907" s="11"/>
      <c r="U907" s="6">
        <f>SUMIF(V$5:V$35,$D907,X$5:X$35)</f>
        <v>0</v>
      </c>
      <c r="V907" s="9"/>
      <c r="W907" s="10"/>
      <c r="X907" s="11"/>
      <c r="Y907" s="6">
        <f>SUMIF(Z$5:Z$35,$D907,AB$5:AB$35)</f>
        <v>0</v>
      </c>
      <c r="Z907" s="9"/>
      <c r="AA907" s="10"/>
      <c r="AB907" s="11"/>
      <c r="AC907" s="6">
        <f>SUMIF(AD$5:AD$35,$D907,AF$5:AF$35)</f>
        <v>0</v>
      </c>
      <c r="AD907" s="9"/>
      <c r="AE907" s="10"/>
      <c r="AF907" s="11"/>
      <c r="AG907" s="6">
        <f>SUMIF(AH$5:AH$35,$D907,AJ$5:AJ$35)</f>
        <v>0</v>
      </c>
      <c r="AH907" s="9"/>
      <c r="AI907" s="10"/>
      <c r="AJ907" s="11"/>
      <c r="AK907" s="6">
        <f>SUMIF(AL$5:AL$35,$D907,AN$5:AN$35)</f>
        <v>0</v>
      </c>
      <c r="AL907" s="9"/>
      <c r="AM907" s="10"/>
      <c r="AN907" s="11"/>
      <c r="AO907" s="6">
        <f>SUMIF(AP$5:AP$35,$D907,AR$5:AR$35)</f>
        <v>0</v>
      </c>
      <c r="AP907" s="9"/>
      <c r="AQ907" s="10"/>
      <c r="AR907" s="11"/>
      <c r="AS907" s="6">
        <f>SUMIF(AT$5:AT$35,$D907,AV$5:AV$35)</f>
        <v>0</v>
      </c>
      <c r="AT907" s="9"/>
      <c r="AU907" s="10"/>
      <c r="AV907" s="11"/>
      <c r="AW907" s="6">
        <f>SUMIF(AX$5:AX$35,$D907,AZ$5:AZ$35)</f>
        <v>0</v>
      </c>
      <c r="AX907" s="9"/>
      <c r="AY907" s="10"/>
      <c r="AZ907" s="11"/>
      <c r="BA907" s="6">
        <f>SUMIF(BB$5:BB$35,$D907,BD$5:BD$35)</f>
        <v>0</v>
      </c>
      <c r="BB907" s="9"/>
      <c r="BC907" s="10"/>
      <c r="BD907" s="11"/>
      <c r="BE907" s="6">
        <f>SUMIF(BF$5:BF$35,$D907,BH$5:BH$35)</f>
        <v>0</v>
      </c>
      <c r="BF907" s="9"/>
      <c r="BG907" s="10"/>
      <c r="BH907" s="11"/>
      <c r="BI907" s="6">
        <f>SUMIF(BJ$5:BJ$35,$D907,BL$5:BL$35)</f>
        <v>0</v>
      </c>
      <c r="BJ907" s="9"/>
      <c r="BK907" s="10"/>
      <c r="BL907" s="11"/>
      <c r="BM907" s="6">
        <f>SUMIF(BN$5:BN$35,$D907,BP$5:BP$35)</f>
        <v>0</v>
      </c>
      <c r="BN907" s="9"/>
      <c r="BO907" s="10"/>
      <c r="BP907" s="11"/>
      <c r="BQ907" s="6">
        <f>SUMIF(BR$5:BR$35,$D907,BT$5:BT$35)</f>
        <v>0</v>
      </c>
      <c r="BR907" s="9"/>
      <c r="BS907" s="10"/>
      <c r="BT907" s="11"/>
      <c r="BU907" s="6">
        <f>SUMIF(BV$5:BV$35,$D907,BX$5:BX$35)</f>
        <v>0</v>
      </c>
      <c r="BV907" s="9"/>
      <c r="BW907" s="10"/>
      <c r="BX907" s="11"/>
      <c r="BY907" s="6">
        <f>SUMIF(BZ$5:BZ$35,$D907,CB$5:CB$35)</f>
        <v>0</v>
      </c>
      <c r="BZ907" s="9"/>
      <c r="CA907" s="10"/>
      <c r="CB907" s="11"/>
      <c r="CC907" s="6">
        <f>SUMIF(CD$5:CD$35,$D907,CF$5:CF$35)</f>
        <v>0</v>
      </c>
      <c r="CD907" s="9"/>
      <c r="CE907" s="10"/>
      <c r="CF907" s="11"/>
      <c r="CG907" s="6">
        <f>SUMIF(CH$5:CH$35,$D907,CJ$5:CJ$35)</f>
        <v>0</v>
      </c>
      <c r="CH907" s="9"/>
      <c r="CI907" s="10"/>
      <c r="CJ907" s="11"/>
      <c r="CK907" s="6">
        <f>SUMIF(CL$5:CL$35,$D907,CN$5:CN$35)</f>
        <v>0</v>
      </c>
      <c r="CL907" s="9"/>
      <c r="CM907" s="10"/>
      <c r="CN907" s="11"/>
      <c r="CO907" s="6">
        <f>SUMIF(CP$5:CP$35,$D907,CR$5:CR$35)</f>
        <v>0</v>
      </c>
      <c r="CP907" s="9"/>
      <c r="CQ907" s="10"/>
      <c r="CR907" s="11"/>
      <c r="CS907" s="6">
        <f>SUMIF(CT$5:CT$35,$D907,CV$5:CV$35)</f>
        <v>0</v>
      </c>
      <c r="CT907" s="9"/>
      <c r="CU907" s="10"/>
      <c r="CV907" s="11"/>
      <c r="CW907" s="6">
        <f>SUMIF(CX$5:CX$35,$D907,CZ$5:CZ$35)</f>
        <v>0</v>
      </c>
      <c r="CX907" s="9"/>
      <c r="CY907" s="10"/>
      <c r="CZ907" s="11"/>
      <c r="DA907" s="6">
        <f>SUMIF(DB$5:DB$35,$D907,DD$5:DD$35)</f>
        <v>0</v>
      </c>
      <c r="DB907" s="9"/>
      <c r="DC907" s="10"/>
      <c r="DD907" s="11"/>
      <c r="DE907" s="6">
        <f>SUMIF(DF$5:DF$35,$D907,DH$5:DH$35)</f>
        <v>0</v>
      </c>
      <c r="DF907" s="9"/>
      <c r="DG907" s="10"/>
      <c r="DH907" s="11"/>
      <c r="DI907" s="6">
        <f>SUMIF(DJ$5:DJ$35,$D907,DL$5:DL$35)</f>
        <v>0</v>
      </c>
      <c r="DJ907" s="9"/>
      <c r="DK907" s="10"/>
      <c r="DL907" s="11"/>
      <c r="DM907" s="6">
        <f>SUMIF(DN$5:DN$35,$D907,DP$5:DP$35)</f>
        <v>0</v>
      </c>
      <c r="DN907" s="9"/>
      <c r="DO907" s="10"/>
      <c r="DP907" s="11"/>
      <c r="DQ907" s="6">
        <f>SUMIF(DR$5:DR$35,$D907,DT$5:DT$35)</f>
        <v>0</v>
      </c>
      <c r="DR907" s="9"/>
      <c r="DS907" s="10"/>
      <c r="DT907" s="11"/>
      <c r="DU907" s="6">
        <f>SUMIF(DV$5:DV$35,$D907,DX$5:DX$35)</f>
        <v>0</v>
      </c>
      <c r="DV907" s="9"/>
      <c r="DW907" s="10"/>
      <c r="DX907" s="11"/>
      <c r="DY907" s="6">
        <f>SUMIF(DZ$5:DZ$35,$D907,EB$5:EB$35)</f>
        <v>0</v>
      </c>
      <c r="DZ907" s="9"/>
      <c r="EA907" s="10"/>
      <c r="EB907" s="11"/>
      <c r="EC907" s="6">
        <f>SUMIF(ED$5:ED$35,$D907,EF$5:EF$35)</f>
        <v>0</v>
      </c>
      <c r="ED907" s="9"/>
      <c r="EE907" s="10"/>
      <c r="EF907" s="11"/>
      <c r="EG907" s="6">
        <f>SUMIF(EH$5:EH$35,$D907,EJ$5:EJ$35)</f>
        <v>0</v>
      </c>
      <c r="EH907" s="9"/>
      <c r="EI907" s="10"/>
      <c r="EJ907" s="11"/>
      <c r="EK907" s="6">
        <f>SUMIF(EL$5:EL$35,$D907,EN$5:EN$35)</f>
        <v>0</v>
      </c>
      <c r="EL907" s="9"/>
      <c r="EM907" s="10"/>
      <c r="EN907" s="11"/>
      <c r="EO907" s="6">
        <f>SUMIF(EP$5:EP$35,$D907,ER$5:ER$35)</f>
        <v>0</v>
      </c>
      <c r="EP907" s="9"/>
      <c r="EQ907" s="10"/>
      <c r="ER907" s="11"/>
      <c r="ES907" s="6">
        <f>SUMIF(ET$5:ET$35,$D907,EV$5:EV$35)</f>
        <v>0</v>
      </c>
      <c r="ET907" s="9"/>
      <c r="EU907" s="10"/>
      <c r="EV907" s="11"/>
      <c r="EW907" s="6">
        <f>SUMIF(EX$5:EX$35,$D907,EZ$5:EZ$35)</f>
        <v>0</v>
      </c>
      <c r="EX907" s="9"/>
      <c r="EY907" s="10"/>
      <c r="EZ907" s="11"/>
      <c r="FA907" s="6">
        <f>SUMIF(FB$5:FB$35,$D907,FD$5:FD$35)</f>
        <v>0</v>
      </c>
      <c r="FB907" s="9"/>
      <c r="FC907" s="10"/>
      <c r="FD907" s="11"/>
      <c r="FE907" s="6">
        <f>SUMIF(FF$5:FF$35,$D907,FH$5:FH$35)</f>
        <v>0</v>
      </c>
      <c r="FF907" s="9"/>
      <c r="FG907" s="10"/>
      <c r="FH907" s="11"/>
      <c r="FI907" s="6">
        <f>SUMIF(FJ$5:FJ$35,$D907,FL$5:FL$35)</f>
        <v>0</v>
      </c>
      <c r="FJ907" s="9"/>
      <c r="FK907" s="10"/>
      <c r="FL907" s="11"/>
      <c r="FM907" s="6">
        <f>SUMIF(FN$5:FN$35,$D907,FP$5:FP$35)</f>
        <v>0</v>
      </c>
      <c r="FN907" s="9"/>
      <c r="FO907" s="10"/>
      <c r="FP907" s="11"/>
      <c r="FQ907" s="6">
        <f>SUMIF(FR$5:FR$35,$D907,FT$5:FT$35)</f>
        <v>0</v>
      </c>
      <c r="FR907" s="9"/>
      <c r="FS907" s="10"/>
      <c r="FT907" s="11"/>
      <c r="FU907" s="6">
        <f>SUMIF(FV$5:FV$35,$D907,FX$5:FX$35)</f>
        <v>0</v>
      </c>
      <c r="FV907" s="9"/>
      <c r="FW907" s="10"/>
      <c r="FX907" s="11"/>
      <c r="FY907" s="6">
        <f>SUMIF(FZ$5:FZ$35,$D907,GB$5:GB$35)</f>
        <v>0</v>
      </c>
      <c r="FZ907" s="9"/>
      <c r="GA907" s="10"/>
      <c r="GB907" s="11"/>
      <c r="GC907" s="6">
        <f>SUMIF(GD$5:GD$35,$D907,GF$5:GF$35)</f>
        <v>0</v>
      </c>
      <c r="GD907" s="9"/>
      <c r="GE907" s="10"/>
      <c r="GF907" s="11"/>
      <c r="GG907" s="6">
        <f>SUMIF(GH$5:GH$35,$D907,GJ$5:GJ$35)</f>
        <v>0</v>
      </c>
      <c r="GH907" s="9"/>
      <c r="GI907" s="10"/>
      <c r="GJ907" s="11"/>
      <c r="GK907" s="6">
        <f>SUMIF(GL$5:GL$35,$D907,GN$5:GN$35)</f>
        <v>0</v>
      </c>
      <c r="GL907" s="9"/>
      <c r="GM907" s="10"/>
      <c r="GN907" s="11"/>
      <c r="GO907" s="6">
        <f>SUMIF(GP$5:GP$35,$D907,GR$5:GR$35)</f>
        <v>0</v>
      </c>
      <c r="GP907" s="9"/>
      <c r="GQ907" s="10"/>
      <c r="GR907" s="11"/>
      <c r="GS907" s="6">
        <f>SUMIF(GT$5:GT$35,$D907,GV$5:GV$35)</f>
        <v>0</v>
      </c>
      <c r="GT907" s="9"/>
      <c r="GU907" s="10"/>
      <c r="GV907" s="20"/>
      <c r="GW907" s="19">
        <f t="shared" si="21"/>
        <v>0</v>
      </c>
      <c r="GX907" s="472">
        <f>SUM(GW907:GW918)</f>
        <v>0</v>
      </c>
      <c r="GY907" s="473" t="str">
        <f>D907</f>
        <v>TS15640/29</v>
      </c>
    </row>
    <row r="908" spans="1:207" ht="30.75" customHeight="1">
      <c r="A908" s="47" t="s">
        <v>76</v>
      </c>
      <c r="B908" s="470"/>
      <c r="C908" s="177" t="s">
        <v>397</v>
      </c>
      <c r="D908" s="194" t="s">
        <v>398</v>
      </c>
      <c r="E908" s="6">
        <f>SUMIF(F$36:F$66,$D908,H$36:H$66)</f>
        <v>0</v>
      </c>
      <c r="F908" s="9"/>
      <c r="G908" s="10"/>
      <c r="H908" s="11"/>
      <c r="I908" s="6">
        <f>SUMIF(J$36:J$66,$D908,L$36:L$66)</f>
        <v>0</v>
      </c>
      <c r="J908" s="9"/>
      <c r="K908" s="10"/>
      <c r="L908" s="11"/>
      <c r="M908" s="6">
        <f>SUMIF(N$36:N$66,$D908,P$36:P$66)</f>
        <v>0</v>
      </c>
      <c r="N908" s="9"/>
      <c r="O908" s="10"/>
      <c r="P908" s="11"/>
      <c r="Q908" s="6">
        <f>SUMIF(R$36:R$66,$D908,T$36:T$66)</f>
        <v>0</v>
      </c>
      <c r="R908" s="9"/>
      <c r="S908" s="10"/>
      <c r="T908" s="11"/>
      <c r="U908" s="6">
        <f>SUMIF(V$36:V$66,$D908,X$36:X$66)</f>
        <v>0</v>
      </c>
      <c r="V908" s="9"/>
      <c r="W908" s="10"/>
      <c r="X908" s="11"/>
      <c r="Y908" s="6">
        <f>SUMIF(Z$36:Z$66,$D908,AB$36:AB$66)</f>
        <v>0</v>
      </c>
      <c r="Z908" s="9"/>
      <c r="AA908" s="10"/>
      <c r="AB908" s="11"/>
      <c r="AC908" s="6">
        <f>SUMIF(AD$36:AD$66,$D908,AF$36:AF$66)</f>
        <v>0</v>
      </c>
      <c r="AD908" s="9"/>
      <c r="AE908" s="10"/>
      <c r="AF908" s="11"/>
      <c r="AG908" s="6">
        <f>SUMIF(AH$36:AH$66,$D908,AJ$36:AJ$66)</f>
        <v>0</v>
      </c>
      <c r="AH908" s="9"/>
      <c r="AI908" s="10"/>
      <c r="AJ908" s="11"/>
      <c r="AK908" s="6">
        <f>SUMIF(AL$36:AL$66,$D908,AN$36:AN$66)</f>
        <v>0</v>
      </c>
      <c r="AL908" s="9"/>
      <c r="AM908" s="10"/>
      <c r="AN908" s="11"/>
      <c r="AO908" s="6">
        <f>SUMIF(AP$36:AP$66,$D908,AR$36:AR$66)</f>
        <v>0</v>
      </c>
      <c r="AP908" s="9"/>
      <c r="AQ908" s="10"/>
      <c r="AR908" s="11"/>
      <c r="AS908" s="6">
        <f>SUMIF(AT$36:AT$66,$D908,AV$36:AV$66)</f>
        <v>0</v>
      </c>
      <c r="AT908" s="9"/>
      <c r="AU908" s="10"/>
      <c r="AV908" s="11"/>
      <c r="AW908" s="6">
        <f>SUMIF(AX$36:AX$66,$D908,AZ$36:AZ$66)</f>
        <v>0</v>
      </c>
      <c r="AX908" s="9"/>
      <c r="AY908" s="10"/>
      <c r="AZ908" s="11"/>
      <c r="BA908" s="6">
        <f>SUMIF(BB$36:BB$66,$D908,BD$36:BD$66)</f>
        <v>0</v>
      </c>
      <c r="BB908" s="9"/>
      <c r="BC908" s="10"/>
      <c r="BD908" s="11"/>
      <c r="BE908" s="6">
        <f>SUMIF(BF$36:BF$66,$D908,BH$36:BH$66)</f>
        <v>0</v>
      </c>
      <c r="BF908" s="9"/>
      <c r="BG908" s="10"/>
      <c r="BH908" s="11"/>
      <c r="BI908" s="6">
        <f>SUMIF(BJ$36:BJ$66,$D908,BL$36:BL$66)</f>
        <v>0</v>
      </c>
      <c r="BJ908" s="9"/>
      <c r="BK908" s="10"/>
      <c r="BL908" s="11"/>
      <c r="BM908" s="6">
        <f>SUMIF(BN$36:BN$66,$D908,BP$36:BP$66)</f>
        <v>0</v>
      </c>
      <c r="BN908" s="9"/>
      <c r="BO908" s="10"/>
      <c r="BP908" s="11"/>
      <c r="BQ908" s="6">
        <f>SUMIF(BR$36:BR$66,$D908,BT$36:BT$66)</f>
        <v>0</v>
      </c>
      <c r="BR908" s="9"/>
      <c r="BS908" s="10"/>
      <c r="BT908" s="11"/>
      <c r="BU908" s="6">
        <f>SUMIF(BV$36:BV$66,$D908,BX$36:BX$66)</f>
        <v>0</v>
      </c>
      <c r="BV908" s="9"/>
      <c r="BW908" s="10"/>
      <c r="BX908" s="11"/>
      <c r="BY908" s="6">
        <f>SUMIF(BZ$36:BZ$66,$D908,CB$36:CB$66)</f>
        <v>0</v>
      </c>
      <c r="BZ908" s="9"/>
      <c r="CA908" s="10"/>
      <c r="CB908" s="11"/>
      <c r="CC908" s="6">
        <f>SUMIF(CD$36:CD$66,$D908,CF$36:CF$66)</f>
        <v>0</v>
      </c>
      <c r="CD908" s="9"/>
      <c r="CE908" s="10"/>
      <c r="CF908" s="11"/>
      <c r="CG908" s="6">
        <f>SUMIF(CH$36:CH$66,$D908,CJ$36:CJ$66)</f>
        <v>0</v>
      </c>
      <c r="CH908" s="9"/>
      <c r="CI908" s="10"/>
      <c r="CJ908" s="11"/>
      <c r="CK908" s="6">
        <f>SUMIF(CL$36:CL$66,$D908,CN$36:CN$66)</f>
        <v>0</v>
      </c>
      <c r="CL908" s="9"/>
      <c r="CM908" s="10"/>
      <c r="CN908" s="11"/>
      <c r="CO908" s="6">
        <f>SUMIF(CP$36:CP$66,$D908,CR$36:CR$66)</f>
        <v>0</v>
      </c>
      <c r="CP908" s="9"/>
      <c r="CQ908" s="10"/>
      <c r="CR908" s="11"/>
      <c r="CS908" s="6">
        <f>SUMIF(CT$36:CT$66,$D908,CV$36:CV$66)</f>
        <v>0</v>
      </c>
      <c r="CT908" s="9"/>
      <c r="CU908" s="10"/>
      <c r="CV908" s="11"/>
      <c r="CW908" s="6">
        <f>SUMIF(CX$36:CX$66,$D908,CZ$36:CZ$66)</f>
        <v>0</v>
      </c>
      <c r="CX908" s="9"/>
      <c r="CY908" s="10"/>
      <c r="CZ908" s="11"/>
      <c r="DA908" s="6">
        <f>SUMIF(DB$36:DB$66,$D908,DD$36:DD$66)</f>
        <v>0</v>
      </c>
      <c r="DB908" s="9"/>
      <c r="DC908" s="10"/>
      <c r="DD908" s="11"/>
      <c r="DE908" s="6">
        <f>SUMIF(DF$36:DF$66,$D908,DH$36:DH$66)</f>
        <v>0</v>
      </c>
      <c r="DF908" s="9"/>
      <c r="DG908" s="10"/>
      <c r="DH908" s="11"/>
      <c r="DI908" s="6">
        <f>SUMIF(DJ$36:DJ$66,$D908,DL$36:DL$66)</f>
        <v>0</v>
      </c>
      <c r="DJ908" s="9"/>
      <c r="DK908" s="10"/>
      <c r="DL908" s="11"/>
      <c r="DM908" s="6">
        <f>SUMIF(DN$36:DN$66,$D908,DP$36:DP$66)</f>
        <v>0</v>
      </c>
      <c r="DN908" s="9"/>
      <c r="DO908" s="10"/>
      <c r="DP908" s="11"/>
      <c r="DQ908" s="6">
        <f>SUMIF(DR$36:DR$66,$D908,DT$36:DT$66)</f>
        <v>0</v>
      </c>
      <c r="DR908" s="9"/>
      <c r="DS908" s="10"/>
      <c r="DT908" s="11"/>
      <c r="DU908" s="6">
        <f>SUMIF(DV$36:DV$66,$D908,DX$36:DX$66)</f>
        <v>0</v>
      </c>
      <c r="DV908" s="9"/>
      <c r="DW908" s="10"/>
      <c r="DX908" s="11"/>
      <c r="DY908" s="6">
        <f>SUMIF(DZ$36:DZ$66,$D908,EB$36:EB$66)</f>
        <v>0</v>
      </c>
      <c r="DZ908" s="9"/>
      <c r="EA908" s="10"/>
      <c r="EB908" s="11"/>
      <c r="EC908" s="6">
        <f>SUMIF(ED$36:ED$66,$D908,EF$36:EF$66)</f>
        <v>0</v>
      </c>
      <c r="ED908" s="9"/>
      <c r="EE908" s="10"/>
      <c r="EF908" s="11"/>
      <c r="EG908" s="6">
        <f>SUMIF(EH$36:EH$66,$D908,EJ$36:EJ$66)</f>
        <v>0</v>
      </c>
      <c r="EH908" s="9"/>
      <c r="EI908" s="10"/>
      <c r="EJ908" s="11"/>
      <c r="EK908" s="6">
        <f>SUMIF(EL$36:EL$66,$D908,EN$36:EN$66)</f>
        <v>0</v>
      </c>
      <c r="EL908" s="9"/>
      <c r="EM908" s="10"/>
      <c r="EN908" s="11"/>
      <c r="EO908" s="6">
        <f>SUMIF(EP$36:EP$66,$D908,ER$36:ER$66)</f>
        <v>0</v>
      </c>
      <c r="EP908" s="9"/>
      <c r="EQ908" s="10"/>
      <c r="ER908" s="11"/>
      <c r="ES908" s="6">
        <f>SUMIF(ET$36:ET$66,$D908,EV$36:EV$66)</f>
        <v>0</v>
      </c>
      <c r="ET908" s="9"/>
      <c r="EU908" s="10"/>
      <c r="EV908" s="11"/>
      <c r="EW908" s="6">
        <f>SUMIF(EX$36:EX$66,$D908,EZ$36:EZ$66)</f>
        <v>0</v>
      </c>
      <c r="EX908" s="9"/>
      <c r="EY908" s="10"/>
      <c r="EZ908" s="11"/>
      <c r="FA908" s="6">
        <f>SUMIF(FB$36:FB$66,$D908,FD$36:FD$66)</f>
        <v>0</v>
      </c>
      <c r="FB908" s="9"/>
      <c r="FC908" s="10"/>
      <c r="FD908" s="11"/>
      <c r="FE908" s="6">
        <f>SUMIF(FF$36:FF$66,$D908,FH$36:FH$66)</f>
        <v>0</v>
      </c>
      <c r="FF908" s="9"/>
      <c r="FG908" s="10"/>
      <c r="FH908" s="11"/>
      <c r="FI908" s="6">
        <f>SUMIF(FJ$36:FJ$66,$D908,FL$36:FL$66)</f>
        <v>0</v>
      </c>
      <c r="FJ908" s="9"/>
      <c r="FK908" s="10"/>
      <c r="FL908" s="11"/>
      <c r="FM908" s="6">
        <f>SUMIF(FN$36:FN$66,$D908,FP$36:FP$66)</f>
        <v>0</v>
      </c>
      <c r="FN908" s="9"/>
      <c r="FO908" s="10"/>
      <c r="FP908" s="11"/>
      <c r="FQ908" s="6">
        <f>SUMIF(FR$36:FR$66,$D908,FT$36:FT$66)</f>
        <v>0</v>
      </c>
      <c r="FR908" s="9"/>
      <c r="FS908" s="10"/>
      <c r="FT908" s="11"/>
      <c r="FU908" s="6">
        <f>SUMIF(FV$36:FV$66,$D908,FX$36:FX$66)</f>
        <v>0</v>
      </c>
      <c r="FV908" s="9"/>
      <c r="FW908" s="10"/>
      <c r="FX908" s="11"/>
      <c r="FY908" s="6">
        <f>SUMIF(FZ$36:FZ$66,$D908,GB$36:GB$66)</f>
        <v>0</v>
      </c>
      <c r="FZ908" s="9"/>
      <c r="GA908" s="10"/>
      <c r="GB908" s="11"/>
      <c r="GC908" s="6">
        <f>SUMIF(GD$36:GD$66,$D908,GF$36:GF$66)</f>
        <v>0</v>
      </c>
      <c r="GD908" s="9"/>
      <c r="GE908" s="10"/>
      <c r="GF908" s="11"/>
      <c r="GG908" s="6">
        <f>SUMIF(GH$36:GH$66,$D908,GJ$36:GJ$66)</f>
        <v>0</v>
      </c>
      <c r="GH908" s="9"/>
      <c r="GI908" s="10"/>
      <c r="GJ908" s="11"/>
      <c r="GK908" s="6">
        <f>SUMIF(GL$36:GL$66,$D908,GN$36:GN$66)</f>
        <v>0</v>
      </c>
      <c r="GL908" s="9"/>
      <c r="GM908" s="10"/>
      <c r="GN908" s="11"/>
      <c r="GO908" s="6">
        <f>SUMIF(GP$36:GP$66,$D908,GR$36:GR$66)</f>
        <v>0</v>
      </c>
      <c r="GP908" s="9"/>
      <c r="GQ908" s="10"/>
      <c r="GR908" s="11"/>
      <c r="GS908" s="6">
        <f>SUMIF(GT$36:GT$66,$D908,GV$36:GV$66)</f>
        <v>0</v>
      </c>
      <c r="GT908" s="9"/>
      <c r="GU908" s="10"/>
      <c r="GV908" s="20"/>
      <c r="GW908" s="19">
        <f t="shared" si="21"/>
        <v>0</v>
      </c>
      <c r="GX908" s="472"/>
      <c r="GY908" s="473"/>
    </row>
    <row r="909" spans="1:207" ht="30.75" customHeight="1">
      <c r="A909" s="47" t="s">
        <v>77</v>
      </c>
      <c r="B909" s="470"/>
      <c r="C909" s="177" t="s">
        <v>397</v>
      </c>
      <c r="D909" s="194" t="s">
        <v>398</v>
      </c>
      <c r="E909" s="6">
        <f>SUMIF(F$67:F$97,$D909,H$67:H$97)</f>
        <v>0</v>
      </c>
      <c r="F909" s="9"/>
      <c r="G909" s="10"/>
      <c r="H909" s="11"/>
      <c r="I909" s="6">
        <f>SUMIF(J$67:J$97,$D909,L$67:L$97)</f>
        <v>0</v>
      </c>
      <c r="J909" s="9"/>
      <c r="K909" s="10"/>
      <c r="L909" s="11"/>
      <c r="M909" s="6">
        <f>SUMIF(N$67:N$97,$D909,P$67:P$97)</f>
        <v>0</v>
      </c>
      <c r="N909" s="9"/>
      <c r="O909" s="10"/>
      <c r="P909" s="11"/>
      <c r="Q909" s="6">
        <f>SUMIF(R$67:R$97,$D909,T$67:T$97)</f>
        <v>0</v>
      </c>
      <c r="R909" s="9"/>
      <c r="S909" s="10"/>
      <c r="T909" s="11"/>
      <c r="U909" s="6">
        <f>SUMIF(V$67:V$97,$D909,X$67:X$97)</f>
        <v>0</v>
      </c>
      <c r="V909" s="9"/>
      <c r="W909" s="10"/>
      <c r="X909" s="11"/>
      <c r="Y909" s="6">
        <f>SUMIF(Z$67:Z$97,$D909,AB$67:AB$97)</f>
        <v>0</v>
      </c>
      <c r="Z909" s="9"/>
      <c r="AA909" s="10"/>
      <c r="AB909" s="11"/>
      <c r="AC909" s="6">
        <f>SUMIF(AD$67:AD$97,$D909,AF$67:AF$97)</f>
        <v>0</v>
      </c>
      <c r="AD909" s="9"/>
      <c r="AE909" s="10"/>
      <c r="AF909" s="11"/>
      <c r="AG909" s="6">
        <f>SUMIF(AH$67:AH$97,$D909,AJ$67:AJ$97)</f>
        <v>0</v>
      </c>
      <c r="AH909" s="9"/>
      <c r="AI909" s="10"/>
      <c r="AJ909" s="11"/>
      <c r="AK909" s="6">
        <f>SUMIF(AL$67:AL$97,$D909,AN$67:AN$97)</f>
        <v>0</v>
      </c>
      <c r="AL909" s="9"/>
      <c r="AM909" s="10"/>
      <c r="AN909" s="11"/>
      <c r="AO909" s="6">
        <f>SUMIF(AP$67:AP$97,$D909,AR$67:AR$97)</f>
        <v>0</v>
      </c>
      <c r="AP909" s="9"/>
      <c r="AQ909" s="10"/>
      <c r="AR909" s="11"/>
      <c r="AS909" s="6">
        <f>SUMIF(AT$67:AT$97,$D909,AV$67:AV$97)</f>
        <v>0</v>
      </c>
      <c r="AT909" s="9"/>
      <c r="AU909" s="10"/>
      <c r="AV909" s="11"/>
      <c r="AW909" s="6">
        <f>SUMIF(AX$67:AX$97,$D909,AZ$67:AZ$97)</f>
        <v>0</v>
      </c>
      <c r="AX909" s="9"/>
      <c r="AY909" s="10"/>
      <c r="AZ909" s="11"/>
      <c r="BA909" s="6">
        <f>SUMIF(BB$67:BB$97,$D909,BD$67:BD$97)</f>
        <v>0</v>
      </c>
      <c r="BB909" s="9"/>
      <c r="BC909" s="10"/>
      <c r="BD909" s="11"/>
      <c r="BE909" s="6">
        <f>SUMIF(BF$67:BF$97,$D909,BH$67:BH$97)</f>
        <v>0</v>
      </c>
      <c r="BF909" s="9"/>
      <c r="BG909" s="10"/>
      <c r="BH909" s="11"/>
      <c r="BI909" s="6">
        <f>SUMIF(BJ$67:BJ$97,$D909,BL$67:BL$97)</f>
        <v>0</v>
      </c>
      <c r="BJ909" s="9"/>
      <c r="BK909" s="10"/>
      <c r="BL909" s="11"/>
      <c r="BM909" s="6">
        <f>SUMIF(BN$67:BN$97,$D909,BP$67:BP$97)</f>
        <v>0</v>
      </c>
      <c r="BN909" s="9"/>
      <c r="BO909" s="10"/>
      <c r="BP909" s="11"/>
      <c r="BQ909" s="6">
        <f>SUMIF(BR$67:BR$97,$D909,BT$67:BT$97)</f>
        <v>0</v>
      </c>
      <c r="BR909" s="9"/>
      <c r="BS909" s="10"/>
      <c r="BT909" s="11"/>
      <c r="BU909" s="6">
        <f>SUMIF(BV$67:BV$97,$D909,BX$67:BX$97)</f>
        <v>0</v>
      </c>
      <c r="BV909" s="9"/>
      <c r="BW909" s="10"/>
      <c r="BX909" s="11"/>
      <c r="BY909" s="6">
        <f>SUMIF(BZ$67:BZ$97,$D909,CB$67:CB$97)</f>
        <v>0</v>
      </c>
      <c r="BZ909" s="9"/>
      <c r="CA909" s="10"/>
      <c r="CB909" s="11"/>
      <c r="CC909" s="6">
        <f>SUMIF(CD$67:CD$97,$D909,CF$67:CF$97)</f>
        <v>0</v>
      </c>
      <c r="CD909" s="9"/>
      <c r="CE909" s="10"/>
      <c r="CF909" s="11"/>
      <c r="CG909" s="6">
        <f>SUMIF(CH$67:CH$97,$D909,CJ$67:CJ$97)</f>
        <v>0</v>
      </c>
      <c r="CH909" s="9"/>
      <c r="CI909" s="10"/>
      <c r="CJ909" s="11"/>
      <c r="CK909" s="6">
        <f>SUMIF(CL$67:CL$97,$D909,CN$67:CN$97)</f>
        <v>0</v>
      </c>
      <c r="CL909" s="9"/>
      <c r="CM909" s="10"/>
      <c r="CN909" s="11"/>
      <c r="CO909" s="6">
        <f>SUMIF(CP$67:CP$97,$D909,CR$67:CR$97)</f>
        <v>0</v>
      </c>
      <c r="CP909" s="9"/>
      <c r="CQ909" s="10"/>
      <c r="CR909" s="11"/>
      <c r="CS909" s="6">
        <f>SUMIF(CT$67:CT$97,$D909,CV$67:CV$97)</f>
        <v>0</v>
      </c>
      <c r="CT909" s="9"/>
      <c r="CU909" s="10"/>
      <c r="CV909" s="11"/>
      <c r="CW909" s="6">
        <f>SUMIF(CX$67:CX$97,$D909,CZ$67:CZ$97)</f>
        <v>0</v>
      </c>
      <c r="CX909" s="9"/>
      <c r="CY909" s="10"/>
      <c r="CZ909" s="11"/>
      <c r="DA909" s="6">
        <f>SUMIF(DB$67:DB$97,$D909,DD$67:DD$97)</f>
        <v>0</v>
      </c>
      <c r="DB909" s="9"/>
      <c r="DC909" s="10"/>
      <c r="DD909" s="11"/>
      <c r="DE909" s="6">
        <f>SUMIF(DF$67:DF$97,$D909,DH$67:DH$97)</f>
        <v>0</v>
      </c>
      <c r="DF909" s="9"/>
      <c r="DG909" s="10"/>
      <c r="DH909" s="11"/>
      <c r="DI909" s="6">
        <f>SUMIF(DJ$67:DJ$97,$D909,DL$67:DL$97)</f>
        <v>0</v>
      </c>
      <c r="DJ909" s="9"/>
      <c r="DK909" s="10"/>
      <c r="DL909" s="11"/>
      <c r="DM909" s="6">
        <f>SUMIF(DN$67:DN$97,$D909,DP$67:DP$97)</f>
        <v>0</v>
      </c>
      <c r="DN909" s="9"/>
      <c r="DO909" s="10"/>
      <c r="DP909" s="11"/>
      <c r="DQ909" s="6">
        <f>SUMIF(DR$67:DR$97,$D909,DT$67:DT$97)</f>
        <v>0</v>
      </c>
      <c r="DR909" s="9"/>
      <c r="DS909" s="10"/>
      <c r="DT909" s="11"/>
      <c r="DU909" s="6">
        <f>SUMIF(DV$67:DV$97,$D909,DX$67:DX$97)</f>
        <v>0</v>
      </c>
      <c r="DV909" s="9"/>
      <c r="DW909" s="10"/>
      <c r="DX909" s="11"/>
      <c r="DY909" s="6">
        <f>SUMIF(DZ$67:DZ$97,$D909,EB$67:EB$97)</f>
        <v>0</v>
      </c>
      <c r="DZ909" s="9"/>
      <c r="EA909" s="10"/>
      <c r="EB909" s="11"/>
      <c r="EC909" s="6">
        <f>SUMIF(ED$67:ED$97,$D909,EF$67:EF$97)</f>
        <v>0</v>
      </c>
      <c r="ED909" s="9"/>
      <c r="EE909" s="10"/>
      <c r="EF909" s="11"/>
      <c r="EG909" s="6">
        <f>SUMIF(EH$67:EH$97,$D909,EJ$67:EJ$97)</f>
        <v>0</v>
      </c>
      <c r="EH909" s="9"/>
      <c r="EI909" s="10"/>
      <c r="EJ909" s="11"/>
      <c r="EK909" s="6">
        <f>SUMIF(EL$67:EL$97,$D909,EN$67:EN$97)</f>
        <v>0</v>
      </c>
      <c r="EL909" s="9"/>
      <c r="EM909" s="10"/>
      <c r="EN909" s="11"/>
      <c r="EO909" s="6">
        <f>SUMIF(EP$67:EP$97,$D909,ER$67:ER$97)</f>
        <v>0</v>
      </c>
      <c r="EP909" s="9"/>
      <c r="EQ909" s="10"/>
      <c r="ER909" s="11"/>
      <c r="ES909" s="6">
        <f>SUMIF(ET$67:ET$97,$D909,EV$67:EV$97)</f>
        <v>0</v>
      </c>
      <c r="ET909" s="9"/>
      <c r="EU909" s="10"/>
      <c r="EV909" s="11"/>
      <c r="EW909" s="6">
        <f>SUMIF(EX$67:EX$97,$D909,EZ$67:EZ$97)</f>
        <v>0</v>
      </c>
      <c r="EX909" s="9"/>
      <c r="EY909" s="10"/>
      <c r="EZ909" s="11"/>
      <c r="FA909" s="6">
        <f>SUMIF(FB$67:FB$97,$D909,FD$67:FD$97)</f>
        <v>0</v>
      </c>
      <c r="FB909" s="9"/>
      <c r="FC909" s="10"/>
      <c r="FD909" s="11"/>
      <c r="FE909" s="6">
        <f>SUMIF(FF$67:FF$97,$D909,FH$67:FH$97)</f>
        <v>0</v>
      </c>
      <c r="FF909" s="9"/>
      <c r="FG909" s="10"/>
      <c r="FH909" s="11"/>
      <c r="FI909" s="6">
        <f>SUMIF(FJ$67:FJ$97,$D909,FL$67:FL$97)</f>
        <v>0</v>
      </c>
      <c r="FJ909" s="9"/>
      <c r="FK909" s="10"/>
      <c r="FL909" s="11"/>
      <c r="FM909" s="6">
        <f>SUMIF(FN$67:FN$97,$D909,FP$67:FP$97)</f>
        <v>0</v>
      </c>
      <c r="FN909" s="9"/>
      <c r="FO909" s="10"/>
      <c r="FP909" s="11"/>
      <c r="FQ909" s="6">
        <f>SUMIF(FR$67:FR$97,$D909,FT$67:FT$97)</f>
        <v>0</v>
      </c>
      <c r="FR909" s="9"/>
      <c r="FS909" s="10"/>
      <c r="FT909" s="11"/>
      <c r="FU909" s="6">
        <f>SUMIF(FV$67:FV$97,$D909,FX$67:FX$97)</f>
        <v>0</v>
      </c>
      <c r="FV909" s="9"/>
      <c r="FW909" s="10"/>
      <c r="FX909" s="11"/>
      <c r="FY909" s="6">
        <f>SUMIF(FZ$67:FZ$97,$D909,GB$67:GB$97)</f>
        <v>0</v>
      </c>
      <c r="FZ909" s="9"/>
      <c r="GA909" s="10"/>
      <c r="GB909" s="11"/>
      <c r="GC909" s="6">
        <f>SUMIF(GD$67:GD$97,$D909,GF$67:GF$97)</f>
        <v>0</v>
      </c>
      <c r="GD909" s="9"/>
      <c r="GE909" s="10"/>
      <c r="GF909" s="11"/>
      <c r="GG909" s="6">
        <f>SUMIF(GH$67:GH$97,$D909,GJ$67:GJ$97)</f>
        <v>0</v>
      </c>
      <c r="GH909" s="9"/>
      <c r="GI909" s="10"/>
      <c r="GJ909" s="11"/>
      <c r="GK909" s="6">
        <f>SUMIF(GL$67:GL$97,$D909,GN$67:GN$97)</f>
        <v>0</v>
      </c>
      <c r="GL909" s="9"/>
      <c r="GM909" s="10"/>
      <c r="GN909" s="11"/>
      <c r="GO909" s="6">
        <f>SUMIF(GP$67:GP$97,$D909,GR$67:GR$97)</f>
        <v>0</v>
      </c>
      <c r="GP909" s="9"/>
      <c r="GQ909" s="10"/>
      <c r="GR909" s="11"/>
      <c r="GS909" s="6">
        <f>SUMIF(GT$67:GT$97,$D909,GV$67:GV$97)</f>
        <v>0</v>
      </c>
      <c r="GT909" s="9"/>
      <c r="GU909" s="10"/>
      <c r="GV909" s="20"/>
      <c r="GW909" s="19">
        <f t="shared" si="21"/>
        <v>0</v>
      </c>
      <c r="GX909" s="472"/>
      <c r="GY909" s="473"/>
    </row>
    <row r="910" spans="1:207" ht="30.75" customHeight="1">
      <c r="A910" s="47" t="s">
        <v>78</v>
      </c>
      <c r="B910" s="470"/>
      <c r="C910" s="177" t="s">
        <v>397</v>
      </c>
      <c r="D910" s="194" t="s">
        <v>398</v>
      </c>
      <c r="E910" s="6">
        <f>SUMIF(F$98:F$128,$D910,H$98:H$128)</f>
        <v>0</v>
      </c>
      <c r="F910" s="9"/>
      <c r="G910" s="10"/>
      <c r="H910" s="11"/>
      <c r="I910" s="6">
        <f>SUMIF(J$98:J$128,$D910,L$98:L$128)</f>
        <v>0</v>
      </c>
      <c r="J910" s="9"/>
      <c r="K910" s="10"/>
      <c r="L910" s="11"/>
      <c r="M910" s="6">
        <f>SUMIF(N$98:N$128,$D910,P$98:P$128)</f>
        <v>0</v>
      </c>
      <c r="N910" s="9"/>
      <c r="O910" s="10"/>
      <c r="P910" s="11"/>
      <c r="Q910" s="6">
        <f>SUMIF(R$98:R$128,$D910,T$98:T$128)</f>
        <v>0</v>
      </c>
      <c r="R910" s="9"/>
      <c r="S910" s="10"/>
      <c r="T910" s="11"/>
      <c r="U910" s="6">
        <f>SUMIF(V$98:V$128,$D910,X$98:X$128)</f>
        <v>0</v>
      </c>
      <c r="V910" s="9"/>
      <c r="W910" s="10"/>
      <c r="X910" s="11"/>
      <c r="Y910" s="6">
        <f>SUMIF(Z$98:Z$128,$D910,AB$98:AB$128)</f>
        <v>0</v>
      </c>
      <c r="Z910" s="9"/>
      <c r="AA910" s="10"/>
      <c r="AB910" s="11"/>
      <c r="AC910" s="6">
        <f>SUMIF(AD$98:AD$128,$D910,AF$98:AF$128)</f>
        <v>0</v>
      </c>
      <c r="AD910" s="9"/>
      <c r="AE910" s="10"/>
      <c r="AF910" s="11"/>
      <c r="AG910" s="6">
        <f>SUMIF(AH$98:AH$128,$D910,AJ$98:AJ$128)</f>
        <v>0</v>
      </c>
      <c r="AH910" s="9"/>
      <c r="AI910" s="10"/>
      <c r="AJ910" s="11"/>
      <c r="AK910" s="6">
        <f>SUMIF(AL$98:AL$128,$D910,AN$98:AN$128)</f>
        <v>0</v>
      </c>
      <c r="AL910" s="9"/>
      <c r="AM910" s="10"/>
      <c r="AN910" s="11"/>
      <c r="AO910" s="6">
        <f>SUMIF(AP$98:AP$128,$D910,AR$98:AR$128)</f>
        <v>0</v>
      </c>
      <c r="AP910" s="9"/>
      <c r="AQ910" s="10"/>
      <c r="AR910" s="11"/>
      <c r="AS910" s="6">
        <f>SUMIF(AT$98:AT$128,$D910,AV$98:AV$128)</f>
        <v>0</v>
      </c>
      <c r="AT910" s="9"/>
      <c r="AU910" s="10"/>
      <c r="AV910" s="11"/>
      <c r="AW910" s="6">
        <f>SUMIF(AX$98:AX$128,$D910,AZ$98:AZ$128)</f>
        <v>0</v>
      </c>
      <c r="AX910" s="9"/>
      <c r="AY910" s="10"/>
      <c r="AZ910" s="11"/>
      <c r="BA910" s="6">
        <f>SUMIF(BB$98:BB$128,$D910,BD$98:BD$128)</f>
        <v>0</v>
      </c>
      <c r="BB910" s="9"/>
      <c r="BC910" s="10"/>
      <c r="BD910" s="11"/>
      <c r="BE910" s="6">
        <f>SUMIF(BF$98:BF$128,$D910,BH$98:BH$128)</f>
        <v>0</v>
      </c>
      <c r="BF910" s="9"/>
      <c r="BG910" s="10"/>
      <c r="BH910" s="11"/>
      <c r="BI910" s="6">
        <f>SUMIF(BJ$98:BJ$128,$D910,BL$98:BL$128)</f>
        <v>0</v>
      </c>
      <c r="BJ910" s="9"/>
      <c r="BK910" s="10"/>
      <c r="BL910" s="11"/>
      <c r="BM910" s="6">
        <f>SUMIF(BN$98:BN$128,$D910,BP$98:BP$128)</f>
        <v>0</v>
      </c>
      <c r="BN910" s="9"/>
      <c r="BO910" s="10"/>
      <c r="BP910" s="11"/>
      <c r="BQ910" s="6">
        <f>SUMIF(BR$98:BR$128,$D910,BT$98:BT$128)</f>
        <v>0</v>
      </c>
      <c r="BR910" s="9"/>
      <c r="BS910" s="10"/>
      <c r="BT910" s="11"/>
      <c r="BU910" s="6">
        <f>SUMIF(BV$98:BV$128,$D910,BX$98:BX$128)</f>
        <v>0</v>
      </c>
      <c r="BV910" s="9"/>
      <c r="BW910" s="10"/>
      <c r="BX910" s="11"/>
      <c r="BY910" s="6">
        <f>SUMIF(BZ$98:BZ$128,$D910,CB$98:CB$128)</f>
        <v>0</v>
      </c>
      <c r="BZ910" s="9"/>
      <c r="CA910" s="10"/>
      <c r="CB910" s="11"/>
      <c r="CC910" s="6">
        <f>SUMIF(CD$98:CD$128,$D910,CF$98:CF$128)</f>
        <v>0</v>
      </c>
      <c r="CD910" s="9"/>
      <c r="CE910" s="10"/>
      <c r="CF910" s="11"/>
      <c r="CG910" s="6">
        <f>SUMIF(CH$98:CH$128,$D910,CJ$98:CJ$128)</f>
        <v>0</v>
      </c>
      <c r="CH910" s="9"/>
      <c r="CI910" s="10"/>
      <c r="CJ910" s="11"/>
      <c r="CK910" s="6">
        <f>SUMIF(CL$98:CL$128,$D910,CN$98:CN$128)</f>
        <v>0</v>
      </c>
      <c r="CL910" s="9"/>
      <c r="CM910" s="10"/>
      <c r="CN910" s="11"/>
      <c r="CO910" s="6">
        <f>SUMIF(CP$98:CP$128,$D910,CR$98:CR$128)</f>
        <v>0</v>
      </c>
      <c r="CP910" s="9"/>
      <c r="CQ910" s="10"/>
      <c r="CR910" s="11"/>
      <c r="CS910" s="6">
        <f>SUMIF(CT$98:CT$128,$D910,CV$98:CV$128)</f>
        <v>0</v>
      </c>
      <c r="CT910" s="9"/>
      <c r="CU910" s="10"/>
      <c r="CV910" s="11"/>
      <c r="CW910" s="6">
        <f>SUMIF(CX$98:CX$128,$D910,CZ$98:CZ$128)</f>
        <v>0</v>
      </c>
      <c r="CX910" s="9"/>
      <c r="CY910" s="10"/>
      <c r="CZ910" s="11"/>
      <c r="DA910" s="6">
        <f>SUMIF(DB$98:DB$128,$D910,DD$98:DD$128)</f>
        <v>0</v>
      </c>
      <c r="DB910" s="9"/>
      <c r="DC910" s="10"/>
      <c r="DD910" s="11"/>
      <c r="DE910" s="6">
        <f>SUMIF(DF$98:DF$128,$D910,DH$98:DH$128)</f>
        <v>0</v>
      </c>
      <c r="DF910" s="9"/>
      <c r="DG910" s="10"/>
      <c r="DH910" s="11"/>
      <c r="DI910" s="6">
        <f>SUMIF(DJ$98:DJ$128,$D910,DL$98:DL$128)</f>
        <v>0</v>
      </c>
      <c r="DJ910" s="9"/>
      <c r="DK910" s="10"/>
      <c r="DL910" s="11"/>
      <c r="DM910" s="6">
        <f>SUMIF(DN$98:DN$128,$D910,DP$98:DP$128)</f>
        <v>0</v>
      </c>
      <c r="DN910" s="9"/>
      <c r="DO910" s="10"/>
      <c r="DP910" s="11"/>
      <c r="DQ910" s="6">
        <f>SUMIF(DR$98:DR$128,$D910,DT$98:DT$128)</f>
        <v>0</v>
      </c>
      <c r="DR910" s="9"/>
      <c r="DS910" s="10"/>
      <c r="DT910" s="11"/>
      <c r="DU910" s="6">
        <f>SUMIF(DV$98:DV$128,$D910,DX$98:DX$128)</f>
        <v>0</v>
      </c>
      <c r="DV910" s="9"/>
      <c r="DW910" s="10"/>
      <c r="DX910" s="11"/>
      <c r="DY910" s="6">
        <f>SUMIF(DZ$98:DZ$128,$D910,EB$98:EB$128)</f>
        <v>0</v>
      </c>
      <c r="DZ910" s="9"/>
      <c r="EA910" s="10"/>
      <c r="EB910" s="11"/>
      <c r="EC910" s="6">
        <f>SUMIF(ED$98:ED$128,$D910,EF$98:EF$128)</f>
        <v>0</v>
      </c>
      <c r="ED910" s="9"/>
      <c r="EE910" s="10"/>
      <c r="EF910" s="11"/>
      <c r="EG910" s="6">
        <f>SUMIF(EH$98:EH$128,$D910,EJ$98:EJ$128)</f>
        <v>0</v>
      </c>
      <c r="EH910" s="9"/>
      <c r="EI910" s="10"/>
      <c r="EJ910" s="11"/>
      <c r="EK910" s="6">
        <f>SUMIF(EL$98:EL$128,$D910,EN$98:EN$128)</f>
        <v>0</v>
      </c>
      <c r="EL910" s="9"/>
      <c r="EM910" s="10"/>
      <c r="EN910" s="11"/>
      <c r="EO910" s="6">
        <f>SUMIF(EP$98:EP$128,$D910,ER$98:ER$128)</f>
        <v>0</v>
      </c>
      <c r="EP910" s="9"/>
      <c r="EQ910" s="10"/>
      <c r="ER910" s="11"/>
      <c r="ES910" s="6">
        <f>SUMIF(ET$98:ET$128,$D910,EV$98:EV$128)</f>
        <v>0</v>
      </c>
      <c r="ET910" s="9"/>
      <c r="EU910" s="10"/>
      <c r="EV910" s="11"/>
      <c r="EW910" s="6">
        <f>SUMIF(EX$98:EX$128,$D910,EZ$98:EZ$128)</f>
        <v>0</v>
      </c>
      <c r="EX910" s="9"/>
      <c r="EY910" s="10"/>
      <c r="EZ910" s="11"/>
      <c r="FA910" s="6">
        <f>SUMIF(FB$98:FB$128,$D910,FD$98:FD$128)</f>
        <v>0</v>
      </c>
      <c r="FB910" s="9"/>
      <c r="FC910" s="10"/>
      <c r="FD910" s="11"/>
      <c r="FE910" s="6">
        <f>SUMIF(FF$98:FF$128,$D910,FH$98:FH$128)</f>
        <v>0</v>
      </c>
      <c r="FF910" s="9"/>
      <c r="FG910" s="10"/>
      <c r="FH910" s="11"/>
      <c r="FI910" s="6">
        <f>SUMIF(FJ$98:FJ$128,$D910,FL$98:FL$128)</f>
        <v>0</v>
      </c>
      <c r="FJ910" s="9"/>
      <c r="FK910" s="10"/>
      <c r="FL910" s="11"/>
      <c r="FM910" s="6">
        <f>SUMIF(FN$98:FN$128,$D910,FP$98:FP$128)</f>
        <v>0</v>
      </c>
      <c r="FN910" s="9"/>
      <c r="FO910" s="10"/>
      <c r="FP910" s="11"/>
      <c r="FQ910" s="6">
        <f>SUMIF(FR$98:FR$128,$D910,FT$98:FT$128)</f>
        <v>0</v>
      </c>
      <c r="FR910" s="9"/>
      <c r="FS910" s="10"/>
      <c r="FT910" s="11"/>
      <c r="FU910" s="6">
        <f>SUMIF(FV$98:FV$128,$D910,FX$98:FX$128)</f>
        <v>0</v>
      </c>
      <c r="FV910" s="9"/>
      <c r="FW910" s="10"/>
      <c r="FX910" s="11"/>
      <c r="FY910" s="6">
        <f>SUMIF(FZ$98:FZ$128,$D910,GB$98:GB$128)</f>
        <v>0</v>
      </c>
      <c r="FZ910" s="9"/>
      <c r="GA910" s="10"/>
      <c r="GB910" s="11"/>
      <c r="GC910" s="6">
        <f>SUMIF(GD$98:GD$128,$D910,GF$98:GF$128)</f>
        <v>0</v>
      </c>
      <c r="GD910" s="9"/>
      <c r="GE910" s="10"/>
      <c r="GF910" s="11"/>
      <c r="GG910" s="6">
        <f>SUMIF(GH$98:GH$128,$D910,GJ$98:GJ$128)</f>
        <v>0</v>
      </c>
      <c r="GH910" s="9"/>
      <c r="GI910" s="10"/>
      <c r="GJ910" s="11"/>
      <c r="GK910" s="6">
        <f>SUMIF(GL$98:GL$128,$D910,GN$98:GN$128)</f>
        <v>0</v>
      </c>
      <c r="GL910" s="9"/>
      <c r="GM910" s="10"/>
      <c r="GN910" s="11"/>
      <c r="GO910" s="6">
        <f>SUMIF(GP$98:GP$128,$D910,GR$98:GR$128)</f>
        <v>0</v>
      </c>
      <c r="GP910" s="9"/>
      <c r="GQ910" s="10"/>
      <c r="GR910" s="11"/>
      <c r="GS910" s="6">
        <f>SUMIF(GT$98:GT$128,$D910,GV$98:GV$128)</f>
        <v>0</v>
      </c>
      <c r="GT910" s="9"/>
      <c r="GU910" s="10"/>
      <c r="GV910" s="20"/>
      <c r="GW910" s="19">
        <f t="shared" si="21"/>
        <v>0</v>
      </c>
      <c r="GX910" s="472"/>
      <c r="GY910" s="473"/>
    </row>
    <row r="911" spans="1:207" ht="30.75" customHeight="1">
      <c r="A911" s="47" t="s">
        <v>79</v>
      </c>
      <c r="B911" s="470"/>
      <c r="C911" s="177" t="s">
        <v>397</v>
      </c>
      <c r="D911" s="194" t="s">
        <v>398</v>
      </c>
      <c r="E911" s="6">
        <f>SUMIF(F$129:F$159,$D911,H$129:H$159)</f>
        <v>0</v>
      </c>
      <c r="F911" s="9"/>
      <c r="G911" s="10"/>
      <c r="H911" s="11"/>
      <c r="I911" s="6">
        <f>SUMIF(J$129:J$159,$D911,L$129:L$159)</f>
        <v>0</v>
      </c>
      <c r="J911" s="9"/>
      <c r="K911" s="10"/>
      <c r="L911" s="11"/>
      <c r="M911" s="6">
        <f>SUMIF(N$129:N$159,$D911,P$129:P$159)</f>
        <v>0</v>
      </c>
      <c r="N911" s="9"/>
      <c r="O911" s="10"/>
      <c r="P911" s="11"/>
      <c r="Q911" s="6">
        <f>SUMIF(R$129:R$159,$D911,T$129:T$159)</f>
        <v>0</v>
      </c>
      <c r="R911" s="9"/>
      <c r="S911" s="10"/>
      <c r="T911" s="11"/>
      <c r="U911" s="6">
        <f>SUMIF(V$129:V$159,$D911,X$129:X$159)</f>
        <v>0</v>
      </c>
      <c r="V911" s="9"/>
      <c r="W911" s="10"/>
      <c r="X911" s="11"/>
      <c r="Y911" s="6">
        <f>SUMIF(Z$129:Z$159,$D911,AB$129:AB$159)</f>
        <v>0</v>
      </c>
      <c r="Z911" s="9"/>
      <c r="AA911" s="10"/>
      <c r="AB911" s="11"/>
      <c r="AC911" s="6">
        <f>SUMIF(AD$129:AD$159,$D911,AF$129:AF$159)</f>
        <v>0</v>
      </c>
      <c r="AD911" s="9"/>
      <c r="AE911" s="10"/>
      <c r="AF911" s="11"/>
      <c r="AG911" s="6">
        <f>SUMIF(AH$129:AH$159,$D911,AJ$129:AJ$159)</f>
        <v>0</v>
      </c>
      <c r="AH911" s="9"/>
      <c r="AI911" s="10"/>
      <c r="AJ911" s="11"/>
      <c r="AK911" s="6">
        <f>SUMIF(AL$129:AL$159,$D911,AN$129:AN$159)</f>
        <v>0</v>
      </c>
      <c r="AL911" s="9"/>
      <c r="AM911" s="10"/>
      <c r="AN911" s="11"/>
      <c r="AO911" s="6">
        <f>SUMIF(AP$129:AP$159,$D911,AR$129:AR$159)</f>
        <v>0</v>
      </c>
      <c r="AP911" s="9"/>
      <c r="AQ911" s="10"/>
      <c r="AR911" s="11"/>
      <c r="AS911" s="6">
        <f>SUMIF(AT$129:AT$159,$D911,AV$129:AV$159)</f>
        <v>0</v>
      </c>
      <c r="AT911" s="9"/>
      <c r="AU911" s="10"/>
      <c r="AV911" s="11"/>
      <c r="AW911" s="6">
        <f>SUMIF(AX$129:AX$159,$D911,AZ$129:AZ$159)</f>
        <v>0</v>
      </c>
      <c r="AX911" s="9"/>
      <c r="AY911" s="10"/>
      <c r="AZ911" s="11"/>
      <c r="BA911" s="6">
        <f>SUMIF(BB$129:BB$159,$D911,BD$129:BD$159)</f>
        <v>0</v>
      </c>
      <c r="BB911" s="9"/>
      <c r="BC911" s="10"/>
      <c r="BD911" s="11"/>
      <c r="BE911" s="6">
        <f>SUMIF(BF$129:BF$159,$D911,BH$129:BH$159)</f>
        <v>0</v>
      </c>
      <c r="BF911" s="9"/>
      <c r="BG911" s="10"/>
      <c r="BH911" s="11"/>
      <c r="BI911" s="6">
        <f>SUMIF(BJ$129:BJ$159,$D911,BL$129:BL$159)</f>
        <v>0</v>
      </c>
      <c r="BJ911" s="9"/>
      <c r="BK911" s="10"/>
      <c r="BL911" s="11"/>
      <c r="BM911" s="6">
        <f>SUMIF(BN$129:BN$159,$D911,BP$129:BP$159)</f>
        <v>0</v>
      </c>
      <c r="BN911" s="9"/>
      <c r="BO911" s="10"/>
      <c r="BP911" s="11"/>
      <c r="BQ911" s="6">
        <f>SUMIF(BR$129:BR$159,$D911,BT$129:BT$159)</f>
        <v>0</v>
      </c>
      <c r="BR911" s="9"/>
      <c r="BS911" s="10"/>
      <c r="BT911" s="11"/>
      <c r="BU911" s="6">
        <f>SUMIF(BV$129:BV$159,$D911,BX$129:BX$159)</f>
        <v>0</v>
      </c>
      <c r="BV911" s="9"/>
      <c r="BW911" s="10"/>
      <c r="BX911" s="11"/>
      <c r="BY911" s="6">
        <f>SUMIF(BZ$129:BZ$159,$D911,CB$129:CB$159)</f>
        <v>0</v>
      </c>
      <c r="BZ911" s="9"/>
      <c r="CA911" s="10"/>
      <c r="CB911" s="11"/>
      <c r="CC911" s="6">
        <f>SUMIF(CD$129:CD$159,$D911,CF$129:CF$159)</f>
        <v>0</v>
      </c>
      <c r="CD911" s="9"/>
      <c r="CE911" s="10"/>
      <c r="CF911" s="11"/>
      <c r="CG911" s="6">
        <f>SUMIF(CH$129:CH$159,$D911,CJ$129:CJ$159)</f>
        <v>0</v>
      </c>
      <c r="CH911" s="9"/>
      <c r="CI911" s="10"/>
      <c r="CJ911" s="11"/>
      <c r="CK911" s="6">
        <f>SUMIF(CL$129:CL$159,$D911,CN$129:CN$159)</f>
        <v>0</v>
      </c>
      <c r="CL911" s="9"/>
      <c r="CM911" s="10"/>
      <c r="CN911" s="11"/>
      <c r="CO911" s="6">
        <f>SUMIF(CP$129:CP$159,$D911,CR$129:CR$159)</f>
        <v>0</v>
      </c>
      <c r="CP911" s="9"/>
      <c r="CQ911" s="10"/>
      <c r="CR911" s="11"/>
      <c r="CS911" s="6">
        <f>SUMIF(CT$129:CT$159,$D911,CV$129:CV$159)</f>
        <v>0</v>
      </c>
      <c r="CT911" s="9"/>
      <c r="CU911" s="10"/>
      <c r="CV911" s="11"/>
      <c r="CW911" s="6">
        <f>SUMIF(CX$129:CX$159,$D911,CZ$129:CZ$159)</f>
        <v>0</v>
      </c>
      <c r="CX911" s="9"/>
      <c r="CY911" s="10"/>
      <c r="CZ911" s="11"/>
      <c r="DA911" s="6">
        <f>SUMIF(DB$129:DB$159,$D911,DD$129:DD$159)</f>
        <v>0</v>
      </c>
      <c r="DB911" s="9"/>
      <c r="DC911" s="10"/>
      <c r="DD911" s="11"/>
      <c r="DE911" s="6">
        <f>SUMIF(DF$129:DF$159,$D911,DH$129:DH$159)</f>
        <v>0</v>
      </c>
      <c r="DF911" s="9"/>
      <c r="DG911" s="10"/>
      <c r="DH911" s="11"/>
      <c r="DI911" s="6">
        <f>SUMIF(DJ$129:DJ$159,$D911,DL$129:DL$159)</f>
        <v>0</v>
      </c>
      <c r="DJ911" s="9"/>
      <c r="DK911" s="10"/>
      <c r="DL911" s="11"/>
      <c r="DM911" s="6">
        <f>SUMIF(DN$129:DN$159,$D911,DP$129:DP$159)</f>
        <v>0</v>
      </c>
      <c r="DN911" s="9"/>
      <c r="DO911" s="10"/>
      <c r="DP911" s="11"/>
      <c r="DQ911" s="6">
        <f>SUMIF(DR$129:DR$159,$D911,DT$129:DT$159)</f>
        <v>0</v>
      </c>
      <c r="DR911" s="9"/>
      <c r="DS911" s="10"/>
      <c r="DT911" s="11"/>
      <c r="DU911" s="6">
        <f>SUMIF(DV$129:DV$159,$D911,DX$129:DX$159)</f>
        <v>0</v>
      </c>
      <c r="DV911" s="9"/>
      <c r="DW911" s="10"/>
      <c r="DX911" s="11"/>
      <c r="DY911" s="6">
        <f>SUMIF(DZ$129:DZ$159,$D911,EB$129:EB$159)</f>
        <v>0</v>
      </c>
      <c r="DZ911" s="9"/>
      <c r="EA911" s="10"/>
      <c r="EB911" s="11"/>
      <c r="EC911" s="6">
        <f>SUMIF(ED$129:ED$159,$D911,EF$129:EF$159)</f>
        <v>0</v>
      </c>
      <c r="ED911" s="9"/>
      <c r="EE911" s="10"/>
      <c r="EF911" s="11"/>
      <c r="EG911" s="6">
        <f>SUMIF(EH$129:EH$159,$D911,EJ$129:EJ$159)</f>
        <v>0</v>
      </c>
      <c r="EH911" s="9"/>
      <c r="EI911" s="10"/>
      <c r="EJ911" s="11"/>
      <c r="EK911" s="6">
        <f>SUMIF(EL$129:EL$159,$D911,EN$129:EN$159)</f>
        <v>0</v>
      </c>
      <c r="EL911" s="9"/>
      <c r="EM911" s="10"/>
      <c r="EN911" s="11"/>
      <c r="EO911" s="6">
        <f>SUMIF(EP$129:EP$159,$D911,ER$129:ER$159)</f>
        <v>0</v>
      </c>
      <c r="EP911" s="9"/>
      <c r="EQ911" s="10"/>
      <c r="ER911" s="11"/>
      <c r="ES911" s="6">
        <f>SUMIF(ET$129:ET$159,$D911,EV$129:EV$159)</f>
        <v>0</v>
      </c>
      <c r="ET911" s="9"/>
      <c r="EU911" s="10"/>
      <c r="EV911" s="11"/>
      <c r="EW911" s="6">
        <f>SUMIF(EX$129:EX$159,$D911,EZ$129:EZ$159)</f>
        <v>0</v>
      </c>
      <c r="EX911" s="9"/>
      <c r="EY911" s="10"/>
      <c r="EZ911" s="11"/>
      <c r="FA911" s="6">
        <f>SUMIF(FB$129:FB$159,$D911,FD$129:FD$159)</f>
        <v>0</v>
      </c>
      <c r="FB911" s="9"/>
      <c r="FC911" s="10"/>
      <c r="FD911" s="11"/>
      <c r="FE911" s="6">
        <f>SUMIF(FF$129:FF$159,$D911,FH$129:FH$159)</f>
        <v>0</v>
      </c>
      <c r="FF911" s="9"/>
      <c r="FG911" s="10"/>
      <c r="FH911" s="11"/>
      <c r="FI911" s="6">
        <f>SUMIF(FJ$129:FJ$159,$D911,FL$129:FL$159)</f>
        <v>0</v>
      </c>
      <c r="FJ911" s="9"/>
      <c r="FK911" s="10"/>
      <c r="FL911" s="11"/>
      <c r="FM911" s="6">
        <f>SUMIF(FN$129:FN$159,$D911,FP$129:FP$159)</f>
        <v>0</v>
      </c>
      <c r="FN911" s="9"/>
      <c r="FO911" s="10"/>
      <c r="FP911" s="11"/>
      <c r="FQ911" s="6">
        <f>SUMIF(FR$129:FR$159,$D911,FT$129:FT$159)</f>
        <v>0</v>
      </c>
      <c r="FR911" s="9"/>
      <c r="FS911" s="10"/>
      <c r="FT911" s="11"/>
      <c r="FU911" s="6">
        <f>SUMIF(FV$129:FV$159,$D911,FX$129:FX$159)</f>
        <v>0</v>
      </c>
      <c r="FV911" s="9"/>
      <c r="FW911" s="10"/>
      <c r="FX911" s="11"/>
      <c r="FY911" s="6">
        <f>SUMIF(FZ$129:FZ$159,$D911,GB$129:GB$159)</f>
        <v>0</v>
      </c>
      <c r="FZ911" s="9"/>
      <c r="GA911" s="10"/>
      <c r="GB911" s="11"/>
      <c r="GC911" s="6">
        <f>SUMIF(GD$129:GD$159,$D911,GF$129:GF$159)</f>
        <v>0</v>
      </c>
      <c r="GD911" s="9"/>
      <c r="GE911" s="10"/>
      <c r="GF911" s="11"/>
      <c r="GG911" s="6">
        <f>SUMIF(GH$129:GH$159,$D911,GJ$129:GJ$159)</f>
        <v>0</v>
      </c>
      <c r="GH911" s="9"/>
      <c r="GI911" s="10"/>
      <c r="GJ911" s="11"/>
      <c r="GK911" s="6">
        <f>SUMIF(GL$129:GL$159,$D911,GN$129:GN$159)</f>
        <v>0</v>
      </c>
      <c r="GL911" s="9"/>
      <c r="GM911" s="10"/>
      <c r="GN911" s="11"/>
      <c r="GO911" s="6">
        <f>SUMIF(GP$129:GP$159,$D911,GR$129:GR$159)</f>
        <v>0</v>
      </c>
      <c r="GP911" s="9"/>
      <c r="GQ911" s="10"/>
      <c r="GR911" s="11"/>
      <c r="GS911" s="6">
        <f>SUMIF(GT$129:GT$159,$D911,GV$129:GV$159)</f>
        <v>0</v>
      </c>
      <c r="GT911" s="9"/>
      <c r="GU911" s="10"/>
      <c r="GV911" s="20"/>
      <c r="GW911" s="19">
        <f t="shared" si="21"/>
        <v>0</v>
      </c>
      <c r="GX911" s="472"/>
      <c r="GY911" s="473"/>
    </row>
    <row r="912" spans="1:207" ht="30.75" customHeight="1">
      <c r="A912" s="47" t="s">
        <v>80</v>
      </c>
      <c r="B912" s="470"/>
      <c r="C912" s="177" t="s">
        <v>397</v>
      </c>
      <c r="D912" s="194" t="s">
        <v>398</v>
      </c>
      <c r="E912" s="6">
        <f>SUMIF(F$160:F$190,$D912,H$160:H$190)</f>
        <v>0</v>
      </c>
      <c r="F912" s="9"/>
      <c r="G912" s="10"/>
      <c r="H912" s="11"/>
      <c r="I912" s="6">
        <f>SUMIF(J$160:J$190,$D912,L$160:L$190)</f>
        <v>0</v>
      </c>
      <c r="J912" s="9"/>
      <c r="K912" s="10"/>
      <c r="L912" s="11"/>
      <c r="M912" s="6">
        <f>SUMIF(N$160:N$190,$D912,P$160:P$190)</f>
        <v>0</v>
      </c>
      <c r="N912" s="9"/>
      <c r="O912" s="10"/>
      <c r="P912" s="11"/>
      <c r="Q912" s="6">
        <f>SUMIF(R$160:R$190,$D912,T$160:T$190)</f>
        <v>0</v>
      </c>
      <c r="R912" s="9"/>
      <c r="S912" s="10"/>
      <c r="T912" s="11"/>
      <c r="U912" s="6">
        <f>SUMIF(V$160:V$190,$D912,X$160:X$190)</f>
        <v>0</v>
      </c>
      <c r="V912" s="9"/>
      <c r="W912" s="10"/>
      <c r="X912" s="11"/>
      <c r="Y912" s="6">
        <f>SUMIF(Z$160:Z$190,$D912,AB$160:AB$190)</f>
        <v>0</v>
      </c>
      <c r="Z912" s="9"/>
      <c r="AA912" s="10"/>
      <c r="AB912" s="11"/>
      <c r="AC912" s="6">
        <f>SUMIF(AD$160:AD$190,$D912,AF$160:AF$190)</f>
        <v>0</v>
      </c>
      <c r="AD912" s="9"/>
      <c r="AE912" s="10"/>
      <c r="AF912" s="11"/>
      <c r="AG912" s="6">
        <f>SUMIF(AH$160:AH$190,$D912,AJ$160:AJ$190)</f>
        <v>0</v>
      </c>
      <c r="AH912" s="9"/>
      <c r="AI912" s="10"/>
      <c r="AJ912" s="11"/>
      <c r="AK912" s="6">
        <f>SUMIF(AL$160:AL$190,$D912,AN$160:AN$190)</f>
        <v>0</v>
      </c>
      <c r="AL912" s="9"/>
      <c r="AM912" s="10"/>
      <c r="AN912" s="11"/>
      <c r="AO912" s="6">
        <f>SUMIF(AP$160:AP$190,$D912,AR$160:AR$190)</f>
        <v>0</v>
      </c>
      <c r="AP912" s="9"/>
      <c r="AQ912" s="10"/>
      <c r="AR912" s="11"/>
      <c r="AS912" s="6">
        <f>SUMIF(AT$160:AT$190,$D912,AV$160:AV$190)</f>
        <v>0</v>
      </c>
      <c r="AT912" s="9"/>
      <c r="AU912" s="10"/>
      <c r="AV912" s="11"/>
      <c r="AW912" s="6">
        <f>SUMIF(AX$160:AX$190,$D912,AZ$160:AZ$190)</f>
        <v>0</v>
      </c>
      <c r="AX912" s="9"/>
      <c r="AY912" s="10"/>
      <c r="AZ912" s="11"/>
      <c r="BA912" s="6">
        <f>SUMIF(BB$160:BB$190,$D912,BD$160:BD$190)</f>
        <v>0</v>
      </c>
      <c r="BB912" s="9"/>
      <c r="BC912" s="10"/>
      <c r="BD912" s="11"/>
      <c r="BE912" s="6">
        <f>SUMIF(BF$160:BF$190,$D912,BH$160:BH$190)</f>
        <v>0</v>
      </c>
      <c r="BF912" s="9"/>
      <c r="BG912" s="10"/>
      <c r="BH912" s="11"/>
      <c r="BI912" s="6">
        <f>SUMIF(BJ$160:BJ$190,$D912,BL$160:BL$190)</f>
        <v>0</v>
      </c>
      <c r="BJ912" s="9"/>
      <c r="BK912" s="10"/>
      <c r="BL912" s="11"/>
      <c r="BM912" s="6">
        <f>SUMIF(BN$160:BN$190,$D912,BP$160:BP$190)</f>
        <v>0</v>
      </c>
      <c r="BN912" s="9"/>
      <c r="BO912" s="10"/>
      <c r="BP912" s="11"/>
      <c r="BQ912" s="6">
        <f>SUMIF(BR$160:BR$190,$D912,BT$160:BT$190)</f>
        <v>0</v>
      </c>
      <c r="BR912" s="9"/>
      <c r="BS912" s="10"/>
      <c r="BT912" s="11"/>
      <c r="BU912" s="6">
        <f>SUMIF(BV$160:BV$190,$D912,BX$160:BX$190)</f>
        <v>0</v>
      </c>
      <c r="BV912" s="9"/>
      <c r="BW912" s="10"/>
      <c r="BX912" s="11"/>
      <c r="BY912" s="6">
        <f>SUMIF(BZ$160:BZ$190,$D912,CB$160:CB$190)</f>
        <v>0</v>
      </c>
      <c r="BZ912" s="9"/>
      <c r="CA912" s="10"/>
      <c r="CB912" s="11"/>
      <c r="CC912" s="6">
        <f>SUMIF(CD$160:CD$190,$D912,CF$160:CF$190)</f>
        <v>0</v>
      </c>
      <c r="CD912" s="9"/>
      <c r="CE912" s="10"/>
      <c r="CF912" s="11"/>
      <c r="CG912" s="6">
        <f>SUMIF(CH$160:CH$190,$D912,CJ$160:CJ$190)</f>
        <v>0</v>
      </c>
      <c r="CH912" s="9"/>
      <c r="CI912" s="10"/>
      <c r="CJ912" s="11"/>
      <c r="CK912" s="6">
        <f>SUMIF(CL$160:CL$190,$D912,CN$160:CN$190)</f>
        <v>0</v>
      </c>
      <c r="CL912" s="9"/>
      <c r="CM912" s="10"/>
      <c r="CN912" s="11"/>
      <c r="CO912" s="6">
        <f>SUMIF(CP$160:CP$190,$D912,CR$160:CR$190)</f>
        <v>0</v>
      </c>
      <c r="CP912" s="9"/>
      <c r="CQ912" s="10"/>
      <c r="CR912" s="11"/>
      <c r="CS912" s="6">
        <f>SUMIF(CT$160:CT$190,$D912,CV$160:CV$190)</f>
        <v>0</v>
      </c>
      <c r="CT912" s="9"/>
      <c r="CU912" s="10"/>
      <c r="CV912" s="11"/>
      <c r="CW912" s="6">
        <f>SUMIF(CX$160:CX$190,$D912,CZ$160:CZ$190)</f>
        <v>0</v>
      </c>
      <c r="CX912" s="9"/>
      <c r="CY912" s="10"/>
      <c r="CZ912" s="11"/>
      <c r="DA912" s="6">
        <f>SUMIF(DB$160:DB$190,$D912,DD$160:DD$190)</f>
        <v>0</v>
      </c>
      <c r="DB912" s="9"/>
      <c r="DC912" s="10"/>
      <c r="DD912" s="11"/>
      <c r="DE912" s="6">
        <f>SUMIF(DF$160:DF$190,$D912,DH$160:DH$190)</f>
        <v>0</v>
      </c>
      <c r="DF912" s="9"/>
      <c r="DG912" s="10"/>
      <c r="DH912" s="11"/>
      <c r="DI912" s="6">
        <f>SUMIF(DJ$160:DJ$190,$D912,DL$160:DL$190)</f>
        <v>0</v>
      </c>
      <c r="DJ912" s="9"/>
      <c r="DK912" s="10"/>
      <c r="DL912" s="11"/>
      <c r="DM912" s="6">
        <f>SUMIF(DN$160:DN$190,$D912,DP$160:DP$190)</f>
        <v>0</v>
      </c>
      <c r="DN912" s="9"/>
      <c r="DO912" s="10"/>
      <c r="DP912" s="11"/>
      <c r="DQ912" s="6">
        <f>SUMIF(DR$160:DR$190,$D912,DT$160:DT$190)</f>
        <v>0</v>
      </c>
      <c r="DR912" s="9"/>
      <c r="DS912" s="10"/>
      <c r="DT912" s="11"/>
      <c r="DU912" s="6">
        <f>SUMIF(DV$160:DV$190,$D912,DX$160:DX$190)</f>
        <v>0</v>
      </c>
      <c r="DV912" s="9"/>
      <c r="DW912" s="10"/>
      <c r="DX912" s="11"/>
      <c r="DY912" s="6">
        <f>SUMIF(DZ$160:DZ$190,$D912,EB$160:EB$190)</f>
        <v>0</v>
      </c>
      <c r="DZ912" s="9"/>
      <c r="EA912" s="10"/>
      <c r="EB912" s="11"/>
      <c r="EC912" s="6">
        <f>SUMIF(ED$160:ED$190,$D912,EF$160:EF$190)</f>
        <v>0</v>
      </c>
      <c r="ED912" s="9"/>
      <c r="EE912" s="10"/>
      <c r="EF912" s="11"/>
      <c r="EG912" s="6">
        <f>SUMIF(EH$160:EH$190,$D912,EJ$160:EJ$190)</f>
        <v>0</v>
      </c>
      <c r="EH912" s="9"/>
      <c r="EI912" s="10"/>
      <c r="EJ912" s="11"/>
      <c r="EK912" s="6">
        <f>SUMIF(EL$160:EL$190,$D912,EN$160:EN$190)</f>
        <v>0</v>
      </c>
      <c r="EL912" s="9"/>
      <c r="EM912" s="10"/>
      <c r="EN912" s="11"/>
      <c r="EO912" s="6">
        <f>SUMIF(EP$160:EP$190,$D912,ER$160:ER$190)</f>
        <v>0</v>
      </c>
      <c r="EP912" s="9"/>
      <c r="EQ912" s="10"/>
      <c r="ER912" s="11"/>
      <c r="ES912" s="6">
        <f>SUMIF(ET$160:ET$190,$D912,EV$160:EV$190)</f>
        <v>0</v>
      </c>
      <c r="ET912" s="9"/>
      <c r="EU912" s="10"/>
      <c r="EV912" s="11"/>
      <c r="EW912" s="6">
        <f>SUMIF(EX$160:EX$190,$D912,EZ$160:EZ$190)</f>
        <v>0</v>
      </c>
      <c r="EX912" s="9"/>
      <c r="EY912" s="10"/>
      <c r="EZ912" s="11"/>
      <c r="FA912" s="6">
        <f>SUMIF(FB$160:FB$190,$D912,FD$160:FD$190)</f>
        <v>0</v>
      </c>
      <c r="FB912" s="9"/>
      <c r="FC912" s="10"/>
      <c r="FD912" s="11"/>
      <c r="FE912" s="6">
        <f>SUMIF(FF$160:FF$190,$D912,FH$160:FH$190)</f>
        <v>0</v>
      </c>
      <c r="FF912" s="9"/>
      <c r="FG912" s="10"/>
      <c r="FH912" s="11"/>
      <c r="FI912" s="6">
        <f>SUMIF(FJ$160:FJ$190,$D912,FL$160:FL$190)</f>
        <v>0</v>
      </c>
      <c r="FJ912" s="9"/>
      <c r="FK912" s="10"/>
      <c r="FL912" s="11"/>
      <c r="FM912" s="6">
        <f>SUMIF(FN$160:FN$190,$D912,FP$160:FP$190)</f>
        <v>0</v>
      </c>
      <c r="FN912" s="9"/>
      <c r="FO912" s="10"/>
      <c r="FP912" s="11"/>
      <c r="FQ912" s="6">
        <f>SUMIF(FR$160:FR$190,$D912,FT$160:FT$190)</f>
        <v>0</v>
      </c>
      <c r="FR912" s="9"/>
      <c r="FS912" s="10"/>
      <c r="FT912" s="11"/>
      <c r="FU912" s="6">
        <f>SUMIF(FV$160:FV$190,$D912,FX$160:FX$190)</f>
        <v>0</v>
      </c>
      <c r="FV912" s="9"/>
      <c r="FW912" s="10"/>
      <c r="FX912" s="11"/>
      <c r="FY912" s="6">
        <f>SUMIF(FZ$160:FZ$190,$D912,GB$160:GB$190)</f>
        <v>0</v>
      </c>
      <c r="FZ912" s="9"/>
      <c r="GA912" s="10"/>
      <c r="GB912" s="11"/>
      <c r="GC912" s="6">
        <f>SUMIF(GD$160:GD$190,$D912,GF$160:GF$190)</f>
        <v>0</v>
      </c>
      <c r="GD912" s="9"/>
      <c r="GE912" s="10"/>
      <c r="GF912" s="11"/>
      <c r="GG912" s="6">
        <f>SUMIF(GH$160:GH$190,$D912,GJ$160:GJ$190)</f>
        <v>0</v>
      </c>
      <c r="GH912" s="9"/>
      <c r="GI912" s="10"/>
      <c r="GJ912" s="11"/>
      <c r="GK912" s="6">
        <f>SUMIF(GL$160:GL$190,$D912,GN$160:GN$190)</f>
        <v>0</v>
      </c>
      <c r="GL912" s="9"/>
      <c r="GM912" s="10"/>
      <c r="GN912" s="11"/>
      <c r="GO912" s="6">
        <f>SUMIF(GP$160:GP$190,$D912,GR$160:GR$190)</f>
        <v>0</v>
      </c>
      <c r="GP912" s="9"/>
      <c r="GQ912" s="10"/>
      <c r="GR912" s="11"/>
      <c r="GS912" s="6">
        <f>SUMIF(GT$160:GT$190,$D912,GV$160:GV$190)</f>
        <v>0</v>
      </c>
      <c r="GT912" s="9"/>
      <c r="GU912" s="10"/>
      <c r="GV912" s="20"/>
      <c r="GW912" s="19">
        <f t="shared" si="21"/>
        <v>0</v>
      </c>
      <c r="GX912" s="472"/>
      <c r="GY912" s="473"/>
    </row>
    <row r="913" spans="1:207" ht="30.75" customHeight="1">
      <c r="A913" s="47" t="s">
        <v>81</v>
      </c>
      <c r="B913" s="470"/>
      <c r="C913" s="177" t="s">
        <v>397</v>
      </c>
      <c r="D913" s="194" t="s">
        <v>398</v>
      </c>
      <c r="E913" s="6">
        <f>SUMIF(F$191:F$221,$D913,H$191:H$221)</f>
        <v>0</v>
      </c>
      <c r="F913" s="9"/>
      <c r="G913" s="10"/>
      <c r="H913" s="11"/>
      <c r="I913" s="6">
        <f>SUMIF(J$191:J$221,$D913,L$191:L$221)</f>
        <v>0</v>
      </c>
      <c r="J913" s="9"/>
      <c r="K913" s="10"/>
      <c r="L913" s="11"/>
      <c r="M913" s="6">
        <f>SUMIF(N$191:N$221,$D913,P$191:P$221)</f>
        <v>0</v>
      </c>
      <c r="N913" s="9"/>
      <c r="O913" s="10"/>
      <c r="P913" s="11"/>
      <c r="Q913" s="6">
        <f>SUMIF(R$191:R$221,$D913,T$191:T$221)</f>
        <v>0</v>
      </c>
      <c r="R913" s="9"/>
      <c r="S913" s="10"/>
      <c r="T913" s="11"/>
      <c r="U913" s="6">
        <f>SUMIF(V$191:V$221,$D913,X$191:X$221)</f>
        <v>0</v>
      </c>
      <c r="V913" s="9"/>
      <c r="W913" s="10"/>
      <c r="X913" s="11"/>
      <c r="Y913" s="6">
        <f>SUMIF(Z$191:Z$221,$D913,AB$191:AB$221)</f>
        <v>0</v>
      </c>
      <c r="Z913" s="9"/>
      <c r="AA913" s="10"/>
      <c r="AB913" s="11"/>
      <c r="AC913" s="6">
        <f>SUMIF(AD$191:AD$221,$D913,AF$191:AF$221)</f>
        <v>0</v>
      </c>
      <c r="AD913" s="9"/>
      <c r="AE913" s="10"/>
      <c r="AF913" s="11"/>
      <c r="AG913" s="6">
        <f>SUMIF(AH$191:AH$221,$D913,AJ$191:AJ$221)</f>
        <v>0</v>
      </c>
      <c r="AH913" s="9"/>
      <c r="AI913" s="10"/>
      <c r="AJ913" s="11"/>
      <c r="AK913" s="6">
        <f>SUMIF(AL$191:AL$221,$D913,AN$191:AN$221)</f>
        <v>0</v>
      </c>
      <c r="AL913" s="9"/>
      <c r="AM913" s="10"/>
      <c r="AN913" s="11"/>
      <c r="AO913" s="6">
        <f>SUMIF(AP$191:AP$221,$D913,AR$191:AR$221)</f>
        <v>0</v>
      </c>
      <c r="AP913" s="9"/>
      <c r="AQ913" s="10"/>
      <c r="AR913" s="11"/>
      <c r="AS913" s="6">
        <f>SUMIF(AT$191:AT$221,$D913,AV$191:AV$221)</f>
        <v>0</v>
      </c>
      <c r="AT913" s="9"/>
      <c r="AU913" s="10"/>
      <c r="AV913" s="11"/>
      <c r="AW913" s="6">
        <f>SUMIF(AX$191:AX$221,$D913,AZ$191:AZ$221)</f>
        <v>0</v>
      </c>
      <c r="AX913" s="9"/>
      <c r="AY913" s="10"/>
      <c r="AZ913" s="11"/>
      <c r="BA913" s="6">
        <f>SUMIF(BB$191:BB$221,$D913,BD$191:BD$221)</f>
        <v>0</v>
      </c>
      <c r="BB913" s="9"/>
      <c r="BC913" s="10"/>
      <c r="BD913" s="11"/>
      <c r="BE913" s="6">
        <f>SUMIF(BF$191:BF$221,$D913,BH$191:BH$221)</f>
        <v>0</v>
      </c>
      <c r="BF913" s="9"/>
      <c r="BG913" s="10"/>
      <c r="BH913" s="11"/>
      <c r="BI913" s="6">
        <f>SUMIF(BJ$191:BJ$221,$D913,BL$191:BL$221)</f>
        <v>0</v>
      </c>
      <c r="BJ913" s="9"/>
      <c r="BK913" s="10"/>
      <c r="BL913" s="11"/>
      <c r="BM913" s="6">
        <f>SUMIF(BN$191:BN$221,$D913,BP$191:BP$221)</f>
        <v>0</v>
      </c>
      <c r="BN913" s="9"/>
      <c r="BO913" s="10"/>
      <c r="BP913" s="11"/>
      <c r="BQ913" s="6">
        <f>SUMIF(BR$191:BR$221,$D913,BT$191:BT$221)</f>
        <v>0</v>
      </c>
      <c r="BR913" s="9"/>
      <c r="BS913" s="10"/>
      <c r="BT913" s="11"/>
      <c r="BU913" s="6">
        <f>SUMIF(BV$191:BV$221,$D913,BX$191:BX$221)</f>
        <v>0</v>
      </c>
      <c r="BV913" s="9"/>
      <c r="BW913" s="10"/>
      <c r="BX913" s="11"/>
      <c r="BY913" s="6">
        <f>SUMIF(BZ$191:BZ$221,$D913,CB$191:CB$221)</f>
        <v>0</v>
      </c>
      <c r="BZ913" s="9"/>
      <c r="CA913" s="10"/>
      <c r="CB913" s="11"/>
      <c r="CC913" s="6">
        <f>SUMIF(CD$191:CD$221,$D913,CF$191:CF$221)</f>
        <v>0</v>
      </c>
      <c r="CD913" s="9"/>
      <c r="CE913" s="10"/>
      <c r="CF913" s="11"/>
      <c r="CG913" s="6">
        <f>SUMIF(CH$191:CH$221,$D913,CJ$191:CJ$221)</f>
        <v>0</v>
      </c>
      <c r="CH913" s="9"/>
      <c r="CI913" s="10"/>
      <c r="CJ913" s="11"/>
      <c r="CK913" s="6">
        <f>SUMIF(CL$191:CL$221,$D913,CN$191:CN$221)</f>
        <v>0</v>
      </c>
      <c r="CL913" s="9"/>
      <c r="CM913" s="10"/>
      <c r="CN913" s="11"/>
      <c r="CO913" s="6">
        <f>SUMIF(CP$191:CP$221,$D913,CR$191:CR$221)</f>
        <v>0</v>
      </c>
      <c r="CP913" s="9"/>
      <c r="CQ913" s="10"/>
      <c r="CR913" s="11"/>
      <c r="CS913" s="6">
        <f>SUMIF(CT$191:CT$221,$D913,CV$191:CV$221)</f>
        <v>0</v>
      </c>
      <c r="CT913" s="9"/>
      <c r="CU913" s="10"/>
      <c r="CV913" s="11"/>
      <c r="CW913" s="6">
        <f>SUMIF(CX$191:CX$221,$D913,CZ$191:CZ$221)</f>
        <v>0</v>
      </c>
      <c r="CX913" s="9"/>
      <c r="CY913" s="10"/>
      <c r="CZ913" s="11"/>
      <c r="DA913" s="6">
        <f>SUMIF(DB$191:DB$221,$D913,DD$191:DD$221)</f>
        <v>0</v>
      </c>
      <c r="DB913" s="9"/>
      <c r="DC913" s="10"/>
      <c r="DD913" s="11"/>
      <c r="DE913" s="6">
        <f>SUMIF(DF$191:DF$221,$D913,DH$191:DH$221)</f>
        <v>0</v>
      </c>
      <c r="DF913" s="9"/>
      <c r="DG913" s="10"/>
      <c r="DH913" s="11"/>
      <c r="DI913" s="6">
        <f>SUMIF(DJ$191:DJ$221,$D913,DL$191:DL$221)</f>
        <v>0</v>
      </c>
      <c r="DJ913" s="9"/>
      <c r="DK913" s="10"/>
      <c r="DL913" s="11"/>
      <c r="DM913" s="6">
        <f>SUMIF(DN$191:DN$221,$D913,DP$191:DP$221)</f>
        <v>0</v>
      </c>
      <c r="DN913" s="9"/>
      <c r="DO913" s="10"/>
      <c r="DP913" s="11"/>
      <c r="DQ913" s="6">
        <f>SUMIF(DR$191:DR$221,$D913,DT$191:DT$221)</f>
        <v>0</v>
      </c>
      <c r="DR913" s="9"/>
      <c r="DS913" s="10"/>
      <c r="DT913" s="11"/>
      <c r="DU913" s="6">
        <f>SUMIF(DV$191:DV$221,$D913,DX$191:DX$221)</f>
        <v>0</v>
      </c>
      <c r="DV913" s="9"/>
      <c r="DW913" s="10"/>
      <c r="DX913" s="11"/>
      <c r="DY913" s="6">
        <f>SUMIF(DZ$191:DZ$221,$D913,EB$191:EB$221)</f>
        <v>0</v>
      </c>
      <c r="DZ913" s="9"/>
      <c r="EA913" s="10"/>
      <c r="EB913" s="11"/>
      <c r="EC913" s="6">
        <f>SUMIF(ED$191:ED$221,$D913,EF$191:EF$221)</f>
        <v>0</v>
      </c>
      <c r="ED913" s="9"/>
      <c r="EE913" s="10"/>
      <c r="EF913" s="11"/>
      <c r="EG913" s="6">
        <f>SUMIF(EH$191:EH$221,$D913,EJ$191:EJ$221)</f>
        <v>0</v>
      </c>
      <c r="EH913" s="9"/>
      <c r="EI913" s="10"/>
      <c r="EJ913" s="11"/>
      <c r="EK913" s="6">
        <f>SUMIF(EL$191:EL$221,$D913,EN$191:EN$221)</f>
        <v>0</v>
      </c>
      <c r="EL913" s="9"/>
      <c r="EM913" s="10"/>
      <c r="EN913" s="11"/>
      <c r="EO913" s="6">
        <f>SUMIF(EP$191:EP$221,$D913,ER$191:ER$221)</f>
        <v>0</v>
      </c>
      <c r="EP913" s="9"/>
      <c r="EQ913" s="10"/>
      <c r="ER913" s="11"/>
      <c r="ES913" s="6">
        <f>SUMIF(ET$191:ET$221,$D913,EV$191:EV$221)</f>
        <v>0</v>
      </c>
      <c r="ET913" s="9"/>
      <c r="EU913" s="10"/>
      <c r="EV913" s="11"/>
      <c r="EW913" s="6">
        <f>SUMIF(EX$191:EX$221,$D913,EZ$191:EZ$221)</f>
        <v>0</v>
      </c>
      <c r="EX913" s="9"/>
      <c r="EY913" s="10"/>
      <c r="EZ913" s="11"/>
      <c r="FA913" s="6">
        <f>SUMIF(FB$191:FB$221,$D913,FD$191:FD$221)</f>
        <v>0</v>
      </c>
      <c r="FB913" s="9"/>
      <c r="FC913" s="10"/>
      <c r="FD913" s="11"/>
      <c r="FE913" s="6">
        <f>SUMIF(FF$191:FF$221,$D913,FH$191:FH$221)</f>
        <v>0</v>
      </c>
      <c r="FF913" s="9"/>
      <c r="FG913" s="10"/>
      <c r="FH913" s="11"/>
      <c r="FI913" s="6">
        <f>SUMIF(FJ$191:FJ$221,$D913,FL$191:FL$221)</f>
        <v>0</v>
      </c>
      <c r="FJ913" s="9"/>
      <c r="FK913" s="10"/>
      <c r="FL913" s="11"/>
      <c r="FM913" s="6">
        <f>SUMIF(FN$191:FN$221,$D913,FP$191:FP$221)</f>
        <v>0</v>
      </c>
      <c r="FN913" s="9"/>
      <c r="FO913" s="10"/>
      <c r="FP913" s="11"/>
      <c r="FQ913" s="6">
        <f>SUMIF(FR$191:FR$221,$D913,FT$191:FT$221)</f>
        <v>0</v>
      </c>
      <c r="FR913" s="9"/>
      <c r="FS913" s="10"/>
      <c r="FT913" s="11"/>
      <c r="FU913" s="6">
        <f>SUMIF(FV$191:FV$221,$D913,FX$191:FX$221)</f>
        <v>0</v>
      </c>
      <c r="FV913" s="9"/>
      <c r="FW913" s="10"/>
      <c r="FX913" s="11"/>
      <c r="FY913" s="6">
        <f>SUMIF(FZ$191:FZ$221,$D913,GB$191:GB$221)</f>
        <v>0</v>
      </c>
      <c r="FZ913" s="9"/>
      <c r="GA913" s="10"/>
      <c r="GB913" s="11"/>
      <c r="GC913" s="6">
        <f>SUMIF(GD$191:GD$221,$D913,GF$191:GF$221)</f>
        <v>0</v>
      </c>
      <c r="GD913" s="9"/>
      <c r="GE913" s="10"/>
      <c r="GF913" s="11"/>
      <c r="GG913" s="6">
        <f>SUMIF(GH$191:GH$221,$D913,GJ$191:GJ$221)</f>
        <v>0</v>
      </c>
      <c r="GH913" s="9"/>
      <c r="GI913" s="10"/>
      <c r="GJ913" s="11"/>
      <c r="GK913" s="6">
        <f>SUMIF(GL$191:GL$221,$D913,GN$191:GN$221)</f>
        <v>0</v>
      </c>
      <c r="GL913" s="9"/>
      <c r="GM913" s="10"/>
      <c r="GN913" s="11"/>
      <c r="GO913" s="6">
        <f>SUMIF(GP$191:GP$221,$D913,GR$191:GR$221)</f>
        <v>0</v>
      </c>
      <c r="GP913" s="9"/>
      <c r="GQ913" s="10"/>
      <c r="GR913" s="11"/>
      <c r="GS913" s="6">
        <f>SUMIF(GT$191:GT$221,$D913,GV$191:GV$221)</f>
        <v>0</v>
      </c>
      <c r="GT913" s="9"/>
      <c r="GU913" s="10"/>
      <c r="GV913" s="20"/>
      <c r="GW913" s="19">
        <f t="shared" si="21"/>
        <v>0</v>
      </c>
      <c r="GX913" s="472"/>
      <c r="GY913" s="473"/>
    </row>
    <row r="914" spans="1:207" ht="30.75" customHeight="1">
      <c r="A914" s="47" t="s">
        <v>82</v>
      </c>
      <c r="B914" s="470"/>
      <c r="C914" s="177" t="s">
        <v>397</v>
      </c>
      <c r="D914" s="194" t="s">
        <v>398</v>
      </c>
      <c r="E914" s="6">
        <f>SUMIF(F$222:F$252,$D914,H$222:H$252)</f>
        <v>0</v>
      </c>
      <c r="F914" s="9"/>
      <c r="G914" s="10"/>
      <c r="H914" s="11"/>
      <c r="I914" s="6">
        <f>SUMIF(J$222:J$252,$D914,L$222:L$252)</f>
        <v>0</v>
      </c>
      <c r="J914" s="9"/>
      <c r="K914" s="10"/>
      <c r="L914" s="11"/>
      <c r="M914" s="6">
        <f>SUMIF(N$222:N$252,$D914,P$222:P$252)</f>
        <v>0</v>
      </c>
      <c r="N914" s="9"/>
      <c r="O914" s="10"/>
      <c r="P914" s="11"/>
      <c r="Q914" s="6">
        <f>SUMIF(R$222:R$252,$D914,T$222:T$252)</f>
        <v>0</v>
      </c>
      <c r="R914" s="9"/>
      <c r="S914" s="10"/>
      <c r="T914" s="11"/>
      <c r="U914" s="6">
        <f>SUMIF(V$222:V$252,$D914,X$222:X$252)</f>
        <v>0</v>
      </c>
      <c r="V914" s="9"/>
      <c r="W914" s="10"/>
      <c r="X914" s="11"/>
      <c r="Y914" s="6">
        <f>SUMIF(Z$222:Z$252,$D914,AB$222:AB$252)</f>
        <v>0</v>
      </c>
      <c r="Z914" s="9"/>
      <c r="AA914" s="10"/>
      <c r="AB914" s="11"/>
      <c r="AC914" s="6">
        <f>SUMIF(AD$222:AD$252,$D914,AF$222:AF$252)</f>
        <v>0</v>
      </c>
      <c r="AD914" s="9"/>
      <c r="AE914" s="10"/>
      <c r="AF914" s="11"/>
      <c r="AG914" s="6">
        <f>SUMIF(AH$222:AH$252,$D914,AJ$222:AJ$252)</f>
        <v>0</v>
      </c>
      <c r="AH914" s="9"/>
      <c r="AI914" s="10"/>
      <c r="AJ914" s="11"/>
      <c r="AK914" s="6">
        <f>SUMIF(AL$222:AL$252,$D914,AN$222:AN$252)</f>
        <v>0</v>
      </c>
      <c r="AL914" s="9"/>
      <c r="AM914" s="10"/>
      <c r="AN914" s="11"/>
      <c r="AO914" s="6">
        <f>SUMIF(AP$222:AP$252,$D914,AR$222:AR$252)</f>
        <v>0</v>
      </c>
      <c r="AP914" s="9"/>
      <c r="AQ914" s="10"/>
      <c r="AR914" s="11"/>
      <c r="AS914" s="6">
        <f>SUMIF(AT$222:AT$252,$D914,AV$222:AV$252)</f>
        <v>0</v>
      </c>
      <c r="AT914" s="9"/>
      <c r="AU914" s="10"/>
      <c r="AV914" s="11"/>
      <c r="AW914" s="6">
        <f>SUMIF(AX$222:AX$252,$D914,AZ$222:AZ$252)</f>
        <v>0</v>
      </c>
      <c r="AX914" s="9"/>
      <c r="AY914" s="10"/>
      <c r="AZ914" s="11"/>
      <c r="BA914" s="6">
        <f>SUMIF(BB$222:BB$252,$D914,BD$222:BD$252)</f>
        <v>0</v>
      </c>
      <c r="BB914" s="9"/>
      <c r="BC914" s="10"/>
      <c r="BD914" s="11"/>
      <c r="BE914" s="6">
        <f>SUMIF(BF$222:BF$252,$D914,BH$222:BH$252)</f>
        <v>0</v>
      </c>
      <c r="BF914" s="9"/>
      <c r="BG914" s="10"/>
      <c r="BH914" s="11"/>
      <c r="BI914" s="6">
        <f>SUMIF(BJ$222:BJ$252,$D914,BL$222:BL$252)</f>
        <v>0</v>
      </c>
      <c r="BJ914" s="9"/>
      <c r="BK914" s="10"/>
      <c r="BL914" s="11"/>
      <c r="BM914" s="6">
        <f>SUMIF(BN$222:BN$252,$D914,BP$222:BP$252)</f>
        <v>0</v>
      </c>
      <c r="BN914" s="9"/>
      <c r="BO914" s="10"/>
      <c r="BP914" s="11"/>
      <c r="BQ914" s="6">
        <f>SUMIF(BR$222:BR$252,$D914,BT$222:BT$252)</f>
        <v>0</v>
      </c>
      <c r="BR914" s="9"/>
      <c r="BS914" s="10"/>
      <c r="BT914" s="11"/>
      <c r="BU914" s="6">
        <f>SUMIF(BV$222:BV$252,$D914,BX$222:BX$252)</f>
        <v>0</v>
      </c>
      <c r="BV914" s="9"/>
      <c r="BW914" s="10"/>
      <c r="BX914" s="11"/>
      <c r="BY914" s="6">
        <f>SUMIF(BZ$222:BZ$252,$D914,CB$222:CB$252)</f>
        <v>0</v>
      </c>
      <c r="BZ914" s="9"/>
      <c r="CA914" s="10"/>
      <c r="CB914" s="11"/>
      <c r="CC914" s="6">
        <f>SUMIF(CD$222:CD$252,$D914,CF$222:CF$252)</f>
        <v>0</v>
      </c>
      <c r="CD914" s="9"/>
      <c r="CE914" s="10"/>
      <c r="CF914" s="11"/>
      <c r="CG914" s="6">
        <f>SUMIF(CH$222:CH$252,$D914,CJ$222:CJ$252)</f>
        <v>0</v>
      </c>
      <c r="CH914" s="9"/>
      <c r="CI914" s="10"/>
      <c r="CJ914" s="11"/>
      <c r="CK914" s="6">
        <f>SUMIF(CL$222:CL$252,$D914,CN$222:CN$252)</f>
        <v>0</v>
      </c>
      <c r="CL914" s="9"/>
      <c r="CM914" s="10"/>
      <c r="CN914" s="11"/>
      <c r="CO914" s="6">
        <f>SUMIF(CP$222:CP$252,$D914,CR$222:CR$252)</f>
        <v>0</v>
      </c>
      <c r="CP914" s="9"/>
      <c r="CQ914" s="10"/>
      <c r="CR914" s="11"/>
      <c r="CS914" s="6">
        <f>SUMIF(CT$222:CT$252,$D914,CV$222:CV$252)</f>
        <v>0</v>
      </c>
      <c r="CT914" s="9"/>
      <c r="CU914" s="10"/>
      <c r="CV914" s="11"/>
      <c r="CW914" s="6">
        <f>SUMIF(CX$222:CX$252,$D914,CZ$222:CZ$252)</f>
        <v>0</v>
      </c>
      <c r="CX914" s="9"/>
      <c r="CY914" s="10"/>
      <c r="CZ914" s="11"/>
      <c r="DA914" s="6">
        <f>SUMIF(DB$222:DB$252,$D914,DD$222:DD$252)</f>
        <v>0</v>
      </c>
      <c r="DB914" s="9"/>
      <c r="DC914" s="10"/>
      <c r="DD914" s="11"/>
      <c r="DE914" s="6">
        <f>SUMIF(DF$222:DF$252,$D914,DH$222:DH$252)</f>
        <v>0</v>
      </c>
      <c r="DF914" s="9"/>
      <c r="DG914" s="10"/>
      <c r="DH914" s="11"/>
      <c r="DI914" s="6">
        <f>SUMIF(DJ$222:DJ$252,$D914,DL$222:DL$252)</f>
        <v>0</v>
      </c>
      <c r="DJ914" s="9"/>
      <c r="DK914" s="10"/>
      <c r="DL914" s="11"/>
      <c r="DM914" s="6">
        <f>SUMIF(DN$222:DN$252,$D914,DP$222:DP$252)</f>
        <v>0</v>
      </c>
      <c r="DN914" s="9"/>
      <c r="DO914" s="10"/>
      <c r="DP914" s="11"/>
      <c r="DQ914" s="6">
        <f>SUMIF(DR$222:DR$252,$D914,DT$222:DT$252)</f>
        <v>0</v>
      </c>
      <c r="DR914" s="9"/>
      <c r="DS914" s="10"/>
      <c r="DT914" s="11"/>
      <c r="DU914" s="6">
        <f>SUMIF(DV$222:DV$252,$D914,DX$222:DX$252)</f>
        <v>0</v>
      </c>
      <c r="DV914" s="9"/>
      <c r="DW914" s="10"/>
      <c r="DX914" s="11"/>
      <c r="DY914" s="6">
        <f>SUMIF(DZ$222:DZ$252,$D914,EB$222:EB$252)</f>
        <v>0</v>
      </c>
      <c r="DZ914" s="9"/>
      <c r="EA914" s="10"/>
      <c r="EB914" s="11"/>
      <c r="EC914" s="6">
        <f>SUMIF(ED$222:ED$252,$D914,EF$222:EF$252)</f>
        <v>0</v>
      </c>
      <c r="ED914" s="9"/>
      <c r="EE914" s="10"/>
      <c r="EF914" s="11"/>
      <c r="EG914" s="6">
        <f>SUMIF(EH$222:EH$252,$D914,EJ$222:EJ$252)</f>
        <v>0</v>
      </c>
      <c r="EH914" s="9"/>
      <c r="EI914" s="10"/>
      <c r="EJ914" s="11"/>
      <c r="EK914" s="6">
        <f>SUMIF(EL$222:EL$252,$D914,EN$222:EN$252)</f>
        <v>0</v>
      </c>
      <c r="EL914" s="9"/>
      <c r="EM914" s="10"/>
      <c r="EN914" s="11"/>
      <c r="EO914" s="6">
        <f>SUMIF(EP$222:EP$252,$D914,ER$222:ER$252)</f>
        <v>0</v>
      </c>
      <c r="EP914" s="9"/>
      <c r="EQ914" s="10"/>
      <c r="ER914" s="11"/>
      <c r="ES914" s="6">
        <f>SUMIF(ET$222:ET$252,$D914,EV$222:EV$252)</f>
        <v>0</v>
      </c>
      <c r="ET914" s="9"/>
      <c r="EU914" s="10"/>
      <c r="EV914" s="11"/>
      <c r="EW914" s="6">
        <f>SUMIF(EX$222:EX$252,$D914,EZ$222:EZ$252)</f>
        <v>0</v>
      </c>
      <c r="EX914" s="9"/>
      <c r="EY914" s="10"/>
      <c r="EZ914" s="11"/>
      <c r="FA914" s="6">
        <f>SUMIF(FB$222:FB$252,$D914,FD$222:FD$252)</f>
        <v>0</v>
      </c>
      <c r="FB914" s="9"/>
      <c r="FC914" s="10"/>
      <c r="FD914" s="11"/>
      <c r="FE914" s="6">
        <f>SUMIF(FF$222:FF$252,$D914,FH$222:FH$252)</f>
        <v>0</v>
      </c>
      <c r="FF914" s="9"/>
      <c r="FG914" s="10"/>
      <c r="FH914" s="11"/>
      <c r="FI914" s="6">
        <f>SUMIF(FJ$222:FJ$252,$D914,FL$222:FL$252)</f>
        <v>0</v>
      </c>
      <c r="FJ914" s="9"/>
      <c r="FK914" s="10"/>
      <c r="FL914" s="11"/>
      <c r="FM914" s="6">
        <f>SUMIF(FN$222:FN$252,$D914,FP$222:FP$252)</f>
        <v>0</v>
      </c>
      <c r="FN914" s="9"/>
      <c r="FO914" s="10"/>
      <c r="FP914" s="11"/>
      <c r="FQ914" s="6">
        <f>SUMIF(FR$222:FR$252,$D914,FT$222:FT$252)</f>
        <v>0</v>
      </c>
      <c r="FR914" s="9"/>
      <c r="FS914" s="10"/>
      <c r="FT914" s="11"/>
      <c r="FU914" s="6">
        <f>SUMIF(FV$222:FV$252,$D914,FX$222:FX$252)</f>
        <v>0</v>
      </c>
      <c r="FV914" s="9"/>
      <c r="FW914" s="10"/>
      <c r="FX914" s="11"/>
      <c r="FY914" s="6">
        <f>SUMIF(FZ$222:FZ$252,$D914,GB$222:GB$252)</f>
        <v>0</v>
      </c>
      <c r="FZ914" s="9"/>
      <c r="GA914" s="10"/>
      <c r="GB914" s="11"/>
      <c r="GC914" s="6">
        <f>SUMIF(GD$222:GD$252,$D914,GF$222:GF$252)</f>
        <v>0</v>
      </c>
      <c r="GD914" s="9"/>
      <c r="GE914" s="10"/>
      <c r="GF914" s="11"/>
      <c r="GG914" s="6">
        <f>SUMIF(GH$222:GH$252,$D914,GJ$222:GJ$252)</f>
        <v>0</v>
      </c>
      <c r="GH914" s="9"/>
      <c r="GI914" s="10"/>
      <c r="GJ914" s="11"/>
      <c r="GK914" s="6">
        <f>SUMIF(GL$222:GL$252,$D914,GN$222:GN$252)</f>
        <v>0</v>
      </c>
      <c r="GL914" s="9"/>
      <c r="GM914" s="10"/>
      <c r="GN914" s="11"/>
      <c r="GO914" s="6">
        <f>SUMIF(GP$222:GP$252,$D914,GR$222:GR$252)</f>
        <v>0</v>
      </c>
      <c r="GP914" s="9"/>
      <c r="GQ914" s="10"/>
      <c r="GR914" s="11"/>
      <c r="GS914" s="6">
        <f>SUMIF(GT$222:GT$252,$D914,GV$222:GV$252)</f>
        <v>0</v>
      </c>
      <c r="GT914" s="9"/>
      <c r="GU914" s="10"/>
      <c r="GV914" s="20"/>
      <c r="GW914" s="19">
        <f t="shared" si="21"/>
        <v>0</v>
      </c>
      <c r="GX914" s="472"/>
      <c r="GY914" s="473"/>
    </row>
    <row r="915" spans="1:207" ht="30.75" customHeight="1">
      <c r="A915" s="47" t="s">
        <v>83</v>
      </c>
      <c r="B915" s="470"/>
      <c r="C915" s="177" t="s">
        <v>397</v>
      </c>
      <c r="D915" s="194" t="s">
        <v>398</v>
      </c>
      <c r="E915" s="6">
        <f>SUMIF(F$253:F$283,$D915,H$253:H$283)</f>
        <v>0</v>
      </c>
      <c r="F915" s="9"/>
      <c r="G915" s="10"/>
      <c r="H915" s="11"/>
      <c r="I915" s="6">
        <f>SUMIF(J$253:J$283,$D915,L$253:L$283)</f>
        <v>0</v>
      </c>
      <c r="J915" s="9"/>
      <c r="K915" s="10"/>
      <c r="L915" s="11"/>
      <c r="M915" s="6">
        <f>SUMIF(N$253:N$283,$D915,P$253:P$283)</f>
        <v>0</v>
      </c>
      <c r="N915" s="9"/>
      <c r="O915" s="10"/>
      <c r="P915" s="11"/>
      <c r="Q915" s="6">
        <f>SUMIF(R$253:R$283,$D915,T$253:T$283)</f>
        <v>0</v>
      </c>
      <c r="R915" s="9"/>
      <c r="S915" s="10"/>
      <c r="T915" s="11"/>
      <c r="U915" s="6">
        <f>SUMIF(V$253:V$283,$D915,X$253:X$283)</f>
        <v>0</v>
      </c>
      <c r="V915" s="9"/>
      <c r="W915" s="10"/>
      <c r="X915" s="11"/>
      <c r="Y915" s="6">
        <f>SUMIF(Z$253:Z$283,$D915,AB$253:AB$283)</f>
        <v>0</v>
      </c>
      <c r="Z915" s="9"/>
      <c r="AA915" s="10"/>
      <c r="AB915" s="11"/>
      <c r="AC915" s="6">
        <f>SUMIF(AD$253:AD$283,$D915,AF$253:AF$283)</f>
        <v>0</v>
      </c>
      <c r="AD915" s="9"/>
      <c r="AE915" s="10"/>
      <c r="AF915" s="11"/>
      <c r="AG915" s="6">
        <f>SUMIF(AH$253:AH$283,$D915,AJ$253:AJ$283)</f>
        <v>0</v>
      </c>
      <c r="AH915" s="9"/>
      <c r="AI915" s="10"/>
      <c r="AJ915" s="11"/>
      <c r="AK915" s="6">
        <f>SUMIF(AL$253:AL$283,$D915,AN$253:AN$283)</f>
        <v>0</v>
      </c>
      <c r="AL915" s="9"/>
      <c r="AM915" s="10"/>
      <c r="AN915" s="11"/>
      <c r="AO915" s="6">
        <f>SUMIF(AP$253:AP$283,$D915,AR$253:AR$283)</f>
        <v>0</v>
      </c>
      <c r="AP915" s="9"/>
      <c r="AQ915" s="10"/>
      <c r="AR915" s="11"/>
      <c r="AS915" s="6">
        <f>SUMIF(AT$253:AT$283,$D915,AV$253:AV$283)</f>
        <v>0</v>
      </c>
      <c r="AT915" s="9"/>
      <c r="AU915" s="10"/>
      <c r="AV915" s="11"/>
      <c r="AW915" s="6">
        <f>SUMIF(AX$253:AX$283,$D915,AZ$253:AZ$283)</f>
        <v>0</v>
      </c>
      <c r="AX915" s="9"/>
      <c r="AY915" s="10"/>
      <c r="AZ915" s="11"/>
      <c r="BA915" s="6">
        <f>SUMIF(BB$253:BB$283,$D915,BD$253:BD$283)</f>
        <v>0</v>
      </c>
      <c r="BB915" s="9"/>
      <c r="BC915" s="10"/>
      <c r="BD915" s="11"/>
      <c r="BE915" s="6">
        <f>SUMIF(BF$253:BF$283,$D915,BH$253:BH$283)</f>
        <v>0</v>
      </c>
      <c r="BF915" s="9"/>
      <c r="BG915" s="10"/>
      <c r="BH915" s="11"/>
      <c r="BI915" s="6">
        <f>SUMIF(BJ$253:BJ$283,$D915,BL$253:BL$283)</f>
        <v>0</v>
      </c>
      <c r="BJ915" s="9"/>
      <c r="BK915" s="10"/>
      <c r="BL915" s="11"/>
      <c r="BM915" s="6">
        <f>SUMIF(BN$253:BN$283,$D915,BP$253:BP$283)</f>
        <v>0</v>
      </c>
      <c r="BN915" s="9"/>
      <c r="BO915" s="10"/>
      <c r="BP915" s="11"/>
      <c r="BQ915" s="6">
        <f>SUMIF(BR$253:BR$283,$D915,BT$253:BT$283)</f>
        <v>0</v>
      </c>
      <c r="BR915" s="9"/>
      <c r="BS915" s="10"/>
      <c r="BT915" s="11"/>
      <c r="BU915" s="6">
        <f>SUMIF(BV$253:BV$283,$D915,BX$253:BX$283)</f>
        <v>0</v>
      </c>
      <c r="BV915" s="9"/>
      <c r="BW915" s="10"/>
      <c r="BX915" s="11"/>
      <c r="BY915" s="6">
        <f>SUMIF(BZ$253:BZ$283,$D915,CB$253:CB$283)</f>
        <v>0</v>
      </c>
      <c r="BZ915" s="9"/>
      <c r="CA915" s="10"/>
      <c r="CB915" s="11"/>
      <c r="CC915" s="6">
        <f>SUMIF(CD$253:CD$283,$D915,CF$253:CF$283)</f>
        <v>0</v>
      </c>
      <c r="CD915" s="9"/>
      <c r="CE915" s="10"/>
      <c r="CF915" s="11"/>
      <c r="CG915" s="6">
        <f>SUMIF(CH$253:CH$283,$D915,CJ$253:CJ$283)</f>
        <v>0</v>
      </c>
      <c r="CH915" s="9"/>
      <c r="CI915" s="10"/>
      <c r="CJ915" s="11"/>
      <c r="CK915" s="6">
        <f>SUMIF(CL$253:CL$283,$D915,CN$253:CN$283)</f>
        <v>0</v>
      </c>
      <c r="CL915" s="9"/>
      <c r="CM915" s="10"/>
      <c r="CN915" s="11"/>
      <c r="CO915" s="6">
        <f>SUMIF(CP$253:CP$283,$D915,CR$253:CR$283)</f>
        <v>0</v>
      </c>
      <c r="CP915" s="9"/>
      <c r="CQ915" s="10"/>
      <c r="CR915" s="11"/>
      <c r="CS915" s="6">
        <f>SUMIF(CT$253:CT$283,$D915,CV$253:CV$283)</f>
        <v>0</v>
      </c>
      <c r="CT915" s="9"/>
      <c r="CU915" s="10"/>
      <c r="CV915" s="11"/>
      <c r="CW915" s="6">
        <f>SUMIF(CX$253:CX$283,$D915,CZ$253:CZ$283)</f>
        <v>0</v>
      </c>
      <c r="CX915" s="9"/>
      <c r="CY915" s="10"/>
      <c r="CZ915" s="11"/>
      <c r="DA915" s="6">
        <f>SUMIF(DB$253:DB$283,$D915,DD$253:DD$283)</f>
        <v>0</v>
      </c>
      <c r="DB915" s="9"/>
      <c r="DC915" s="10"/>
      <c r="DD915" s="11"/>
      <c r="DE915" s="6">
        <f>SUMIF(DF$253:DF$283,$D915,DH$253:DH$283)</f>
        <v>0</v>
      </c>
      <c r="DF915" s="9"/>
      <c r="DG915" s="10"/>
      <c r="DH915" s="11"/>
      <c r="DI915" s="6">
        <f>SUMIF(DJ$253:DJ$283,$D915,DL$253:DL$283)</f>
        <v>0</v>
      </c>
      <c r="DJ915" s="9"/>
      <c r="DK915" s="10"/>
      <c r="DL915" s="11"/>
      <c r="DM915" s="6">
        <f>SUMIF(DN$253:DN$283,$D915,DP$253:DP$283)</f>
        <v>0</v>
      </c>
      <c r="DN915" s="9"/>
      <c r="DO915" s="10"/>
      <c r="DP915" s="11"/>
      <c r="DQ915" s="6">
        <f>SUMIF(DR$253:DR$283,$D915,DT$253:DT$283)</f>
        <v>0</v>
      </c>
      <c r="DR915" s="9"/>
      <c r="DS915" s="10"/>
      <c r="DT915" s="11"/>
      <c r="DU915" s="6">
        <f>SUMIF(DV$253:DV$283,$D915,DX$253:DX$283)</f>
        <v>0</v>
      </c>
      <c r="DV915" s="9"/>
      <c r="DW915" s="10"/>
      <c r="DX915" s="11"/>
      <c r="DY915" s="6">
        <f>SUMIF(DZ$253:DZ$283,$D915,EB$253:EB$283)</f>
        <v>0</v>
      </c>
      <c r="DZ915" s="9"/>
      <c r="EA915" s="10"/>
      <c r="EB915" s="11"/>
      <c r="EC915" s="6">
        <f>SUMIF(ED$253:ED$283,$D915,EF$253:EF$283)</f>
        <v>0</v>
      </c>
      <c r="ED915" s="9"/>
      <c r="EE915" s="10"/>
      <c r="EF915" s="11"/>
      <c r="EG915" s="6">
        <f>SUMIF(EH$253:EH$283,$D915,EJ$253:EJ$283)</f>
        <v>0</v>
      </c>
      <c r="EH915" s="9"/>
      <c r="EI915" s="10"/>
      <c r="EJ915" s="11"/>
      <c r="EK915" s="6">
        <f>SUMIF(EL$253:EL$283,$D915,EN$253:EN$283)</f>
        <v>0</v>
      </c>
      <c r="EL915" s="9"/>
      <c r="EM915" s="10"/>
      <c r="EN915" s="11"/>
      <c r="EO915" s="6">
        <f>SUMIF(EP$253:EP$283,$D915,ER$253:ER$283)</f>
        <v>0</v>
      </c>
      <c r="EP915" s="9"/>
      <c r="EQ915" s="10"/>
      <c r="ER915" s="11"/>
      <c r="ES915" s="6">
        <f>SUMIF(ET$253:ET$283,$D915,EV$253:EV$283)</f>
        <v>0</v>
      </c>
      <c r="ET915" s="9"/>
      <c r="EU915" s="10"/>
      <c r="EV915" s="11"/>
      <c r="EW915" s="6">
        <f>SUMIF(EX$253:EX$283,$D915,EZ$253:EZ$283)</f>
        <v>0</v>
      </c>
      <c r="EX915" s="9"/>
      <c r="EY915" s="10"/>
      <c r="EZ915" s="11"/>
      <c r="FA915" s="6">
        <f>SUMIF(FB$253:FB$283,$D915,FD$253:FD$283)</f>
        <v>0</v>
      </c>
      <c r="FB915" s="9"/>
      <c r="FC915" s="10"/>
      <c r="FD915" s="11"/>
      <c r="FE915" s="6">
        <f>SUMIF(FF$253:FF$283,$D915,FH$253:FH$283)</f>
        <v>0</v>
      </c>
      <c r="FF915" s="9"/>
      <c r="FG915" s="10"/>
      <c r="FH915" s="11"/>
      <c r="FI915" s="6">
        <f>SUMIF(FJ$253:FJ$283,$D915,FL$253:FL$283)</f>
        <v>0</v>
      </c>
      <c r="FJ915" s="9"/>
      <c r="FK915" s="10"/>
      <c r="FL915" s="11"/>
      <c r="FM915" s="6">
        <f>SUMIF(FN$253:FN$283,$D915,FP$253:FP$283)</f>
        <v>0</v>
      </c>
      <c r="FN915" s="9"/>
      <c r="FO915" s="10"/>
      <c r="FP915" s="11"/>
      <c r="FQ915" s="6">
        <f>SUMIF(FR$253:FR$283,$D915,FT$253:FT$283)</f>
        <v>0</v>
      </c>
      <c r="FR915" s="9"/>
      <c r="FS915" s="10"/>
      <c r="FT915" s="11"/>
      <c r="FU915" s="6">
        <f>SUMIF(FV$253:FV$283,$D915,FX$253:FX$283)</f>
        <v>0</v>
      </c>
      <c r="FV915" s="9"/>
      <c r="FW915" s="10"/>
      <c r="FX915" s="11"/>
      <c r="FY915" s="6">
        <f>SUMIF(FZ$253:FZ$283,$D915,GB$253:GB$283)</f>
        <v>0</v>
      </c>
      <c r="FZ915" s="9"/>
      <c r="GA915" s="10"/>
      <c r="GB915" s="11"/>
      <c r="GC915" s="6">
        <f>SUMIF(GD$253:GD$283,$D915,GF$253:GF$283)</f>
        <v>0</v>
      </c>
      <c r="GD915" s="9"/>
      <c r="GE915" s="10"/>
      <c r="GF915" s="11"/>
      <c r="GG915" s="6">
        <f>SUMIF(GH$253:GH$283,$D915,GJ$253:GJ$283)</f>
        <v>0</v>
      </c>
      <c r="GH915" s="9"/>
      <c r="GI915" s="10"/>
      <c r="GJ915" s="11"/>
      <c r="GK915" s="6">
        <f>SUMIF(GL$253:GL$283,$D915,GN$253:GN$283)</f>
        <v>0</v>
      </c>
      <c r="GL915" s="9"/>
      <c r="GM915" s="10"/>
      <c r="GN915" s="11"/>
      <c r="GO915" s="6">
        <f>SUMIF(GP$253:GP$283,$D915,GR$253:GR$283)</f>
        <v>0</v>
      </c>
      <c r="GP915" s="9"/>
      <c r="GQ915" s="10"/>
      <c r="GR915" s="11"/>
      <c r="GS915" s="6">
        <f>SUMIF(GT$253:GT$283,$D915,GV$253:GV$283)</f>
        <v>0</v>
      </c>
      <c r="GT915" s="9"/>
      <c r="GU915" s="10"/>
      <c r="GV915" s="20"/>
      <c r="GW915" s="19">
        <f t="shared" si="21"/>
        <v>0</v>
      </c>
      <c r="GX915" s="472"/>
      <c r="GY915" s="473"/>
    </row>
    <row r="916" spans="1:207" ht="30.75" customHeight="1">
      <c r="A916" s="47" t="s">
        <v>84</v>
      </c>
      <c r="B916" s="470"/>
      <c r="C916" s="177" t="s">
        <v>397</v>
      </c>
      <c r="D916" s="194" t="s">
        <v>398</v>
      </c>
      <c r="E916" s="6">
        <f>SUMIF(F$284:F$314,$D916,H$284:H$314)</f>
        <v>0</v>
      </c>
      <c r="F916" s="9"/>
      <c r="G916" s="10"/>
      <c r="H916" s="11"/>
      <c r="I916" s="6">
        <f>SUMIF(J$284:J$314,$D916,L$284:L$314)</f>
        <v>0</v>
      </c>
      <c r="J916" s="9"/>
      <c r="K916" s="10"/>
      <c r="L916" s="11"/>
      <c r="M916" s="6">
        <f>SUMIF(N$284:N$314,$D916,P$284:P$314)</f>
        <v>0</v>
      </c>
      <c r="N916" s="9"/>
      <c r="O916" s="10"/>
      <c r="P916" s="11"/>
      <c r="Q916" s="6">
        <f>SUMIF(R$284:R$314,$D916,T$284:T$314)</f>
        <v>0</v>
      </c>
      <c r="R916" s="9"/>
      <c r="S916" s="10"/>
      <c r="T916" s="11"/>
      <c r="U916" s="6">
        <f>SUMIF(V$284:V$314,$D916,X$284:X$314)</f>
        <v>0</v>
      </c>
      <c r="V916" s="9"/>
      <c r="W916" s="10"/>
      <c r="X916" s="11"/>
      <c r="Y916" s="6">
        <f>SUMIF(Z$284:Z$314,$D916,AB$284:AB$314)</f>
        <v>0</v>
      </c>
      <c r="Z916" s="9"/>
      <c r="AA916" s="10"/>
      <c r="AB916" s="11"/>
      <c r="AC916" s="6">
        <f>SUMIF(AD$284:AD$314,$D916,AF$284:AF$314)</f>
        <v>0</v>
      </c>
      <c r="AD916" s="9"/>
      <c r="AE916" s="10"/>
      <c r="AF916" s="11"/>
      <c r="AG916" s="6">
        <f>SUMIF(AH$284:AH$314,$D916,AJ$284:AJ$314)</f>
        <v>0</v>
      </c>
      <c r="AH916" s="9"/>
      <c r="AI916" s="10"/>
      <c r="AJ916" s="11"/>
      <c r="AK916" s="6">
        <f>SUMIF(AL$284:AL$314,$D916,AN$284:AN$314)</f>
        <v>0</v>
      </c>
      <c r="AL916" s="9"/>
      <c r="AM916" s="10"/>
      <c r="AN916" s="11"/>
      <c r="AO916" s="6">
        <f>SUMIF(AP$284:AP$314,$D916,AR$284:AR$314)</f>
        <v>0</v>
      </c>
      <c r="AP916" s="9"/>
      <c r="AQ916" s="10"/>
      <c r="AR916" s="11"/>
      <c r="AS916" s="6">
        <f>SUMIF(AT$284:AT$314,$D916,AV$284:AV$314)</f>
        <v>0</v>
      </c>
      <c r="AT916" s="9"/>
      <c r="AU916" s="10"/>
      <c r="AV916" s="11"/>
      <c r="AW916" s="6">
        <f>SUMIF(AX$284:AX$314,$D916,AZ$284:AZ$314)</f>
        <v>0</v>
      </c>
      <c r="AX916" s="9"/>
      <c r="AY916" s="10"/>
      <c r="AZ916" s="11"/>
      <c r="BA916" s="6">
        <f>SUMIF(BB$284:BB$314,$D916,BD$284:BD$314)</f>
        <v>0</v>
      </c>
      <c r="BB916" s="9"/>
      <c r="BC916" s="10"/>
      <c r="BD916" s="11"/>
      <c r="BE916" s="6">
        <f>SUMIF(BF$284:BF$314,$D916,BH$284:BH$314)</f>
        <v>0</v>
      </c>
      <c r="BF916" s="9"/>
      <c r="BG916" s="10"/>
      <c r="BH916" s="11"/>
      <c r="BI916" s="6">
        <f>SUMIF(BJ$284:BJ$314,$D916,BL$284:BL$314)</f>
        <v>0</v>
      </c>
      <c r="BJ916" s="9"/>
      <c r="BK916" s="10"/>
      <c r="BL916" s="11"/>
      <c r="BM916" s="6">
        <f>SUMIF(BN$284:BN$314,$D916,BP$284:BP$314)</f>
        <v>0</v>
      </c>
      <c r="BN916" s="9"/>
      <c r="BO916" s="10"/>
      <c r="BP916" s="11"/>
      <c r="BQ916" s="6">
        <f>SUMIF(BR$284:BR$314,$D916,BT$284:BT$314)</f>
        <v>0</v>
      </c>
      <c r="BR916" s="9"/>
      <c r="BS916" s="10"/>
      <c r="BT916" s="11"/>
      <c r="BU916" s="6">
        <f>SUMIF(BV$284:BV$314,$D916,BX$284:BX$314)</f>
        <v>0</v>
      </c>
      <c r="BV916" s="9"/>
      <c r="BW916" s="10"/>
      <c r="BX916" s="11"/>
      <c r="BY916" s="6">
        <f>SUMIF(BZ$284:BZ$314,$D916,CB$284:CB$314)</f>
        <v>0</v>
      </c>
      <c r="BZ916" s="9"/>
      <c r="CA916" s="10"/>
      <c r="CB916" s="11"/>
      <c r="CC916" s="6">
        <f>SUMIF(CD$284:CD$314,$D916,CF$284:CF$314)</f>
        <v>0</v>
      </c>
      <c r="CD916" s="9"/>
      <c r="CE916" s="10"/>
      <c r="CF916" s="11"/>
      <c r="CG916" s="6">
        <f>SUMIF(CH$284:CH$314,$D916,CJ$284:CJ$314)</f>
        <v>0</v>
      </c>
      <c r="CH916" s="9"/>
      <c r="CI916" s="10"/>
      <c r="CJ916" s="11"/>
      <c r="CK916" s="6">
        <f>SUMIF(CL$284:CL$314,$D916,CN$284:CN$314)</f>
        <v>0</v>
      </c>
      <c r="CL916" s="9"/>
      <c r="CM916" s="10"/>
      <c r="CN916" s="11"/>
      <c r="CO916" s="6">
        <f>SUMIF(CP$284:CP$314,$D916,CR$284:CR$314)</f>
        <v>0</v>
      </c>
      <c r="CP916" s="9"/>
      <c r="CQ916" s="10"/>
      <c r="CR916" s="11"/>
      <c r="CS916" s="6">
        <f>SUMIF(CT$284:CT$314,$D916,CV$284:CV$314)</f>
        <v>0</v>
      </c>
      <c r="CT916" s="9"/>
      <c r="CU916" s="10"/>
      <c r="CV916" s="11"/>
      <c r="CW916" s="6">
        <f>SUMIF(CX$284:CX$314,$D916,CZ$284:CZ$314)</f>
        <v>0</v>
      </c>
      <c r="CX916" s="9"/>
      <c r="CY916" s="10"/>
      <c r="CZ916" s="11"/>
      <c r="DA916" s="6">
        <f>SUMIF(DB$284:DB$314,$D916,DD$284:DD$314)</f>
        <v>0</v>
      </c>
      <c r="DB916" s="9"/>
      <c r="DC916" s="10"/>
      <c r="DD916" s="11"/>
      <c r="DE916" s="6">
        <f>SUMIF(DF$284:DF$314,$D916,DH$284:DH$314)</f>
        <v>0</v>
      </c>
      <c r="DF916" s="9"/>
      <c r="DG916" s="10"/>
      <c r="DH916" s="11"/>
      <c r="DI916" s="6">
        <f>SUMIF(DJ$284:DJ$314,$D916,DL$284:DL$314)</f>
        <v>0</v>
      </c>
      <c r="DJ916" s="9"/>
      <c r="DK916" s="10"/>
      <c r="DL916" s="11"/>
      <c r="DM916" s="6">
        <f>SUMIF(DN$284:DN$314,$D916,DP$284:DP$314)</f>
        <v>0</v>
      </c>
      <c r="DN916" s="9"/>
      <c r="DO916" s="10"/>
      <c r="DP916" s="11"/>
      <c r="DQ916" s="6">
        <f>SUMIF(DR$284:DR$314,$D916,DT$284:DT$314)</f>
        <v>0</v>
      </c>
      <c r="DR916" s="9"/>
      <c r="DS916" s="10"/>
      <c r="DT916" s="11"/>
      <c r="DU916" s="6">
        <f>SUMIF(DV$284:DV$314,$D916,DX$284:DX$314)</f>
        <v>0</v>
      </c>
      <c r="DV916" s="9"/>
      <c r="DW916" s="10"/>
      <c r="DX916" s="11"/>
      <c r="DY916" s="6">
        <f>SUMIF(DZ$284:DZ$314,$D916,EB$284:EB$314)</f>
        <v>0</v>
      </c>
      <c r="DZ916" s="9"/>
      <c r="EA916" s="10"/>
      <c r="EB916" s="11"/>
      <c r="EC916" s="6">
        <f>SUMIF(ED$284:ED$314,$D916,EF$284:EF$314)</f>
        <v>0</v>
      </c>
      <c r="ED916" s="9"/>
      <c r="EE916" s="10"/>
      <c r="EF916" s="11"/>
      <c r="EG916" s="6">
        <f>SUMIF(EH$284:EH$314,$D916,EJ$284:EJ$314)</f>
        <v>0</v>
      </c>
      <c r="EH916" s="9"/>
      <c r="EI916" s="10"/>
      <c r="EJ916" s="11"/>
      <c r="EK916" s="6">
        <f>SUMIF(EL$284:EL$314,$D916,EN$284:EN$314)</f>
        <v>0</v>
      </c>
      <c r="EL916" s="9"/>
      <c r="EM916" s="10"/>
      <c r="EN916" s="11"/>
      <c r="EO916" s="6">
        <f>SUMIF(EP$284:EP$314,$D916,ER$284:ER$314)</f>
        <v>0</v>
      </c>
      <c r="EP916" s="9"/>
      <c r="EQ916" s="10"/>
      <c r="ER916" s="11"/>
      <c r="ES916" s="6">
        <f>SUMIF(ET$284:ET$314,$D916,EV$284:EV$314)</f>
        <v>0</v>
      </c>
      <c r="ET916" s="9"/>
      <c r="EU916" s="10"/>
      <c r="EV916" s="11"/>
      <c r="EW916" s="6">
        <f>SUMIF(EX$284:EX$314,$D916,EZ$284:EZ$314)</f>
        <v>0</v>
      </c>
      <c r="EX916" s="9"/>
      <c r="EY916" s="10"/>
      <c r="EZ916" s="11"/>
      <c r="FA916" s="6">
        <f>SUMIF(FB$284:FB$314,$D916,FD$284:FD$314)</f>
        <v>0</v>
      </c>
      <c r="FB916" s="9"/>
      <c r="FC916" s="10"/>
      <c r="FD916" s="11"/>
      <c r="FE916" s="6">
        <f>SUMIF(FF$284:FF$314,$D916,FH$284:FH$314)</f>
        <v>0</v>
      </c>
      <c r="FF916" s="9"/>
      <c r="FG916" s="10"/>
      <c r="FH916" s="11"/>
      <c r="FI916" s="6">
        <f>SUMIF(FJ$284:FJ$314,$D916,FL$284:FL$314)</f>
        <v>0</v>
      </c>
      <c r="FJ916" s="9"/>
      <c r="FK916" s="10"/>
      <c r="FL916" s="11"/>
      <c r="FM916" s="6">
        <f>SUMIF(FN$284:FN$314,$D916,FP$284:FP$314)</f>
        <v>0</v>
      </c>
      <c r="FN916" s="9"/>
      <c r="FO916" s="10"/>
      <c r="FP916" s="11"/>
      <c r="FQ916" s="6">
        <f>SUMIF(FR$284:FR$314,$D916,FT$284:FT$314)</f>
        <v>0</v>
      </c>
      <c r="FR916" s="9"/>
      <c r="FS916" s="10"/>
      <c r="FT916" s="11"/>
      <c r="FU916" s="6">
        <f>SUMIF(FV$284:FV$314,$D916,FX$284:FX$314)</f>
        <v>0</v>
      </c>
      <c r="FV916" s="9"/>
      <c r="FW916" s="10"/>
      <c r="FX916" s="11"/>
      <c r="FY916" s="6">
        <f>SUMIF(FZ$284:FZ$314,$D916,GB$284:GB$314)</f>
        <v>0</v>
      </c>
      <c r="FZ916" s="9"/>
      <c r="GA916" s="10"/>
      <c r="GB916" s="11"/>
      <c r="GC916" s="6">
        <f>SUMIF(GD$284:GD$314,$D916,GF$284:GF$314)</f>
        <v>0</v>
      </c>
      <c r="GD916" s="9"/>
      <c r="GE916" s="10"/>
      <c r="GF916" s="11"/>
      <c r="GG916" s="6">
        <f>SUMIF(GH$284:GH$314,$D916,GJ$284:GJ$314)</f>
        <v>0</v>
      </c>
      <c r="GH916" s="9"/>
      <c r="GI916" s="10"/>
      <c r="GJ916" s="11"/>
      <c r="GK916" s="6">
        <f>SUMIF(GL$284:GL$314,$D916,GN$284:GN$314)</f>
        <v>0</v>
      </c>
      <c r="GL916" s="9"/>
      <c r="GM916" s="10"/>
      <c r="GN916" s="11"/>
      <c r="GO916" s="6">
        <f>SUMIF(GP$284:GP$314,$D916,GR$284:GR$314)</f>
        <v>0</v>
      </c>
      <c r="GP916" s="9"/>
      <c r="GQ916" s="10"/>
      <c r="GR916" s="11"/>
      <c r="GS916" s="6">
        <f>SUMIF(GT$284:GT$314,$D916,GV$284:GV$314)</f>
        <v>0</v>
      </c>
      <c r="GT916" s="9"/>
      <c r="GU916" s="10"/>
      <c r="GV916" s="20"/>
      <c r="GW916" s="19">
        <f t="shared" si="21"/>
        <v>0</v>
      </c>
      <c r="GX916" s="472"/>
      <c r="GY916" s="473"/>
    </row>
    <row r="917" spans="1:207" ht="30.75" customHeight="1">
      <c r="A917" s="47" t="s">
        <v>85</v>
      </c>
      <c r="B917" s="470"/>
      <c r="C917" s="177" t="s">
        <v>397</v>
      </c>
      <c r="D917" s="194" t="s">
        <v>398</v>
      </c>
      <c r="E917" s="6">
        <f>SUMIF(F$315:F$345,$D917,H$315:H$345)</f>
        <v>0</v>
      </c>
      <c r="F917" s="9"/>
      <c r="G917" s="10"/>
      <c r="H917" s="11"/>
      <c r="I917" s="6">
        <f>SUMIF(J$315:J$345,$D917,L$315:L$345)</f>
        <v>0</v>
      </c>
      <c r="J917" s="9"/>
      <c r="K917" s="10"/>
      <c r="L917" s="11"/>
      <c r="M917" s="6">
        <f>SUMIF(N$315:N$345,$D917,P$315:P$345)</f>
        <v>0</v>
      </c>
      <c r="N917" s="9"/>
      <c r="O917" s="10"/>
      <c r="P917" s="11"/>
      <c r="Q917" s="6">
        <f>SUMIF(R$315:R$345,$D917,T$315:T$345)</f>
        <v>0</v>
      </c>
      <c r="R917" s="9"/>
      <c r="S917" s="10"/>
      <c r="T917" s="11"/>
      <c r="U917" s="6">
        <f>SUMIF(V$315:V$345,$D917,X$315:X$345)</f>
        <v>0</v>
      </c>
      <c r="V917" s="9"/>
      <c r="W917" s="10"/>
      <c r="X917" s="11"/>
      <c r="Y917" s="6">
        <f>SUMIF(Z$315:Z$345,$D917,AB$315:AB$345)</f>
        <v>0</v>
      </c>
      <c r="Z917" s="9"/>
      <c r="AA917" s="10"/>
      <c r="AB917" s="11"/>
      <c r="AC917" s="6">
        <f>SUMIF(AD$315:AD$345,$D917,AF$315:AF$345)</f>
        <v>0</v>
      </c>
      <c r="AD917" s="9"/>
      <c r="AE917" s="10"/>
      <c r="AF917" s="11"/>
      <c r="AG917" s="6">
        <f>SUMIF(AH$315:AH$345,$D917,AJ$315:AJ$345)</f>
        <v>0</v>
      </c>
      <c r="AH917" s="9"/>
      <c r="AI917" s="10"/>
      <c r="AJ917" s="11"/>
      <c r="AK917" s="6">
        <f>SUMIF(AL$315:AL$345,$D917,AN$315:AN$345)</f>
        <v>0</v>
      </c>
      <c r="AL917" s="9"/>
      <c r="AM917" s="10"/>
      <c r="AN917" s="11"/>
      <c r="AO917" s="6">
        <f>SUMIF(AP$315:AP$345,$D917,AR$315:AR$345)</f>
        <v>0</v>
      </c>
      <c r="AP917" s="9"/>
      <c r="AQ917" s="10"/>
      <c r="AR917" s="11"/>
      <c r="AS917" s="6">
        <f>SUMIF(AT$315:AT$345,$D917,AV$315:AV$345)</f>
        <v>0</v>
      </c>
      <c r="AT917" s="9"/>
      <c r="AU917" s="10"/>
      <c r="AV917" s="11"/>
      <c r="AW917" s="6">
        <f>SUMIF(AX$315:AX$345,$D917,AZ$315:AZ$345)</f>
        <v>0</v>
      </c>
      <c r="AX917" s="9"/>
      <c r="AY917" s="10"/>
      <c r="AZ917" s="11"/>
      <c r="BA917" s="6">
        <f>SUMIF(BB$315:BB$345,$D917,BD$315:BD$345)</f>
        <v>0</v>
      </c>
      <c r="BB917" s="9"/>
      <c r="BC917" s="10"/>
      <c r="BD917" s="11"/>
      <c r="BE917" s="6">
        <f>SUMIF(BF$315:BF$345,$D917,BH$315:BH$345)</f>
        <v>0</v>
      </c>
      <c r="BF917" s="9"/>
      <c r="BG917" s="10"/>
      <c r="BH917" s="11"/>
      <c r="BI917" s="6">
        <f>SUMIF(BJ$315:BJ$345,$D917,BL$315:BL$345)</f>
        <v>0</v>
      </c>
      <c r="BJ917" s="9"/>
      <c r="BK917" s="10"/>
      <c r="BL917" s="11"/>
      <c r="BM917" s="6">
        <f>SUMIF(BN$315:BN$345,$D917,BP$315:BP$345)</f>
        <v>0</v>
      </c>
      <c r="BN917" s="9"/>
      <c r="BO917" s="10"/>
      <c r="BP917" s="11"/>
      <c r="BQ917" s="6">
        <f>SUMIF(BR$315:BR$345,$D917,BT$315:BT$345)</f>
        <v>0</v>
      </c>
      <c r="BR917" s="9"/>
      <c r="BS917" s="10"/>
      <c r="BT917" s="11"/>
      <c r="BU917" s="6">
        <f>SUMIF(BV$315:BV$345,$D917,BX$315:BX$345)</f>
        <v>0</v>
      </c>
      <c r="BV917" s="9"/>
      <c r="BW917" s="10"/>
      <c r="BX917" s="11"/>
      <c r="BY917" s="6">
        <f>SUMIF(BZ$315:BZ$345,$D917,CB$315:CB$345)</f>
        <v>0</v>
      </c>
      <c r="BZ917" s="9"/>
      <c r="CA917" s="10"/>
      <c r="CB917" s="11"/>
      <c r="CC917" s="6">
        <f>SUMIF(CD$315:CD$345,$D917,CF$315:CF$345)</f>
        <v>0</v>
      </c>
      <c r="CD917" s="9"/>
      <c r="CE917" s="10"/>
      <c r="CF917" s="11"/>
      <c r="CG917" s="6">
        <f>SUMIF(CH$315:CH$345,$D917,CJ$315:CJ$345)</f>
        <v>0</v>
      </c>
      <c r="CH917" s="9"/>
      <c r="CI917" s="10"/>
      <c r="CJ917" s="11"/>
      <c r="CK917" s="6">
        <f>SUMIF(CL$315:CL$345,$D917,CN$315:CN$345)</f>
        <v>0</v>
      </c>
      <c r="CL917" s="9"/>
      <c r="CM917" s="10"/>
      <c r="CN917" s="11"/>
      <c r="CO917" s="6">
        <f>SUMIF(CP$315:CP$345,$D917,CR$315:CR$345)</f>
        <v>0</v>
      </c>
      <c r="CP917" s="9"/>
      <c r="CQ917" s="10"/>
      <c r="CR917" s="11"/>
      <c r="CS917" s="6">
        <f>SUMIF(CT$315:CT$345,$D917,CV$315:CV$345)</f>
        <v>0</v>
      </c>
      <c r="CT917" s="9"/>
      <c r="CU917" s="10"/>
      <c r="CV917" s="11"/>
      <c r="CW917" s="6">
        <f>SUMIF(CX$315:CX$345,$D917,CZ$315:CZ$345)</f>
        <v>0</v>
      </c>
      <c r="CX917" s="9"/>
      <c r="CY917" s="10"/>
      <c r="CZ917" s="11"/>
      <c r="DA917" s="6">
        <f>SUMIF(DB$315:DB$345,$D917,DD$315:DD$345)</f>
        <v>0</v>
      </c>
      <c r="DB917" s="9"/>
      <c r="DC917" s="10"/>
      <c r="DD917" s="11"/>
      <c r="DE917" s="6">
        <f>SUMIF(DF$315:DF$345,$D917,DH$315:DH$345)</f>
        <v>0</v>
      </c>
      <c r="DF917" s="9"/>
      <c r="DG917" s="10"/>
      <c r="DH917" s="11"/>
      <c r="DI917" s="6">
        <f>SUMIF(DJ$315:DJ$345,$D917,DL$315:DL$345)</f>
        <v>0</v>
      </c>
      <c r="DJ917" s="9"/>
      <c r="DK917" s="10"/>
      <c r="DL917" s="11"/>
      <c r="DM917" s="6">
        <f>SUMIF(DN$315:DN$345,$D917,DP$315:DP$345)</f>
        <v>0</v>
      </c>
      <c r="DN917" s="9"/>
      <c r="DO917" s="10"/>
      <c r="DP917" s="11"/>
      <c r="DQ917" s="6">
        <f>SUMIF(DR$315:DR$345,$D917,DT$315:DT$345)</f>
        <v>0</v>
      </c>
      <c r="DR917" s="9"/>
      <c r="DS917" s="10"/>
      <c r="DT917" s="11"/>
      <c r="DU917" s="6">
        <f>SUMIF(DV$315:DV$345,$D917,DX$315:DX$345)</f>
        <v>0</v>
      </c>
      <c r="DV917" s="9"/>
      <c r="DW917" s="10"/>
      <c r="DX917" s="11"/>
      <c r="DY917" s="6">
        <f>SUMIF(DZ$315:DZ$345,$D917,EB$315:EB$345)</f>
        <v>0</v>
      </c>
      <c r="DZ917" s="9"/>
      <c r="EA917" s="10"/>
      <c r="EB917" s="11"/>
      <c r="EC917" s="6">
        <f>SUMIF(ED$315:ED$345,$D917,EF$315:EF$345)</f>
        <v>0</v>
      </c>
      <c r="ED917" s="9"/>
      <c r="EE917" s="10"/>
      <c r="EF917" s="11"/>
      <c r="EG917" s="6">
        <f>SUMIF(EH$315:EH$345,$D917,EJ$315:EJ$345)</f>
        <v>0</v>
      </c>
      <c r="EH917" s="9"/>
      <c r="EI917" s="10"/>
      <c r="EJ917" s="11"/>
      <c r="EK917" s="6">
        <f>SUMIF(EL$315:EL$345,$D917,EN$315:EN$345)</f>
        <v>0</v>
      </c>
      <c r="EL917" s="9"/>
      <c r="EM917" s="10"/>
      <c r="EN917" s="11"/>
      <c r="EO917" s="6">
        <f>SUMIF(EP$315:EP$345,$D917,ER$315:ER$345)</f>
        <v>0</v>
      </c>
      <c r="EP917" s="9"/>
      <c r="EQ917" s="10"/>
      <c r="ER917" s="11"/>
      <c r="ES917" s="6">
        <f>SUMIF(ET$315:ET$345,$D917,EV$315:EV$345)</f>
        <v>0</v>
      </c>
      <c r="ET917" s="9"/>
      <c r="EU917" s="10"/>
      <c r="EV917" s="11"/>
      <c r="EW917" s="6">
        <f>SUMIF(EX$315:EX$345,$D917,EZ$315:EZ$345)</f>
        <v>0</v>
      </c>
      <c r="EX917" s="9"/>
      <c r="EY917" s="10"/>
      <c r="EZ917" s="11"/>
      <c r="FA917" s="6">
        <f>SUMIF(FB$315:FB$345,$D917,FD$315:FD$345)</f>
        <v>0</v>
      </c>
      <c r="FB917" s="9"/>
      <c r="FC917" s="10"/>
      <c r="FD917" s="11"/>
      <c r="FE917" s="6">
        <f>SUMIF(FF$315:FF$345,$D917,FH$315:FH$345)</f>
        <v>0</v>
      </c>
      <c r="FF917" s="9"/>
      <c r="FG917" s="10"/>
      <c r="FH917" s="11"/>
      <c r="FI917" s="6">
        <f>SUMIF(FJ$315:FJ$345,$D917,FL$315:FL$345)</f>
        <v>0</v>
      </c>
      <c r="FJ917" s="9"/>
      <c r="FK917" s="10"/>
      <c r="FL917" s="11"/>
      <c r="FM917" s="6">
        <f>SUMIF(FN$315:FN$345,$D917,FP$315:FP$345)</f>
        <v>0</v>
      </c>
      <c r="FN917" s="9"/>
      <c r="FO917" s="10"/>
      <c r="FP917" s="11"/>
      <c r="FQ917" s="6">
        <f>SUMIF(FR$315:FR$345,$D917,FT$315:FT$345)</f>
        <v>0</v>
      </c>
      <c r="FR917" s="9"/>
      <c r="FS917" s="10"/>
      <c r="FT917" s="11"/>
      <c r="FU917" s="6">
        <f>SUMIF(FV$315:FV$345,$D917,FX$315:FX$345)</f>
        <v>0</v>
      </c>
      <c r="FV917" s="9"/>
      <c r="FW917" s="10"/>
      <c r="FX917" s="11"/>
      <c r="FY917" s="6">
        <f>SUMIF(FZ$315:FZ$345,$D917,GB$315:GB$345)</f>
        <v>0</v>
      </c>
      <c r="FZ917" s="9"/>
      <c r="GA917" s="10"/>
      <c r="GB917" s="11"/>
      <c r="GC917" s="6">
        <f>SUMIF(GD$315:GD$345,$D917,GF$315:GF$345)</f>
        <v>0</v>
      </c>
      <c r="GD917" s="9"/>
      <c r="GE917" s="10"/>
      <c r="GF917" s="11"/>
      <c r="GG917" s="6">
        <f>SUMIF(GH$315:GH$345,$D917,GJ$315:GJ$345)</f>
        <v>0</v>
      </c>
      <c r="GH917" s="9"/>
      <c r="GI917" s="10"/>
      <c r="GJ917" s="11"/>
      <c r="GK917" s="6">
        <f>SUMIF(GL$315:GL$345,$D917,GN$315:GN$345)</f>
        <v>0</v>
      </c>
      <c r="GL917" s="9"/>
      <c r="GM917" s="10"/>
      <c r="GN917" s="11"/>
      <c r="GO917" s="6">
        <f>SUMIF(GP$315:GP$345,$D917,GR$315:GR$345)</f>
        <v>0</v>
      </c>
      <c r="GP917" s="9"/>
      <c r="GQ917" s="10"/>
      <c r="GR917" s="11"/>
      <c r="GS917" s="6">
        <f>SUMIF(GT$315:GT$345,$D917,GV$315:GV$345)</f>
        <v>0</v>
      </c>
      <c r="GT917" s="9"/>
      <c r="GU917" s="10"/>
      <c r="GV917" s="20"/>
      <c r="GW917" s="19">
        <f t="shared" si="21"/>
        <v>0</v>
      </c>
      <c r="GX917" s="472"/>
      <c r="GY917" s="473"/>
    </row>
    <row r="918" spans="1:207" ht="30.75" customHeight="1" thickBot="1">
      <c r="A918" s="47" t="s">
        <v>86</v>
      </c>
      <c r="B918" s="471"/>
      <c r="C918" s="177" t="s">
        <v>397</v>
      </c>
      <c r="D918" s="194" t="s">
        <v>398</v>
      </c>
      <c r="E918" s="6">
        <f>SUMIF(F$346:F$376,$D918,H$346:H$376)</f>
        <v>0</v>
      </c>
      <c r="F918" s="9"/>
      <c r="G918" s="10"/>
      <c r="H918" s="11"/>
      <c r="I918" s="6">
        <f>SUMIF(J$346:J$376,$D918,L$346:L$376)</f>
        <v>0</v>
      </c>
      <c r="J918" s="9"/>
      <c r="K918" s="10"/>
      <c r="L918" s="11"/>
      <c r="M918" s="6">
        <f>SUMIF(N$346:N$376,$D918,P$346:P$376)</f>
        <v>0</v>
      </c>
      <c r="N918" s="9"/>
      <c r="O918" s="10"/>
      <c r="P918" s="11"/>
      <c r="Q918" s="6">
        <f>SUMIF(R$346:R$376,$D918,T$346:T$376)</f>
        <v>0</v>
      </c>
      <c r="R918" s="9"/>
      <c r="S918" s="10"/>
      <c r="T918" s="11"/>
      <c r="U918" s="6">
        <f>SUMIF(V$346:V$376,$D918,X$346:X$376)</f>
        <v>0</v>
      </c>
      <c r="V918" s="9"/>
      <c r="W918" s="10"/>
      <c r="X918" s="11"/>
      <c r="Y918" s="6">
        <f>SUMIF(Z$346:Z$376,$D918,AB$346:AB$376)</f>
        <v>0</v>
      </c>
      <c r="Z918" s="9"/>
      <c r="AA918" s="10"/>
      <c r="AB918" s="11"/>
      <c r="AC918" s="6">
        <f>SUMIF(AD$346:AD$376,$D918,AF$346:AF$376)</f>
        <v>0</v>
      </c>
      <c r="AD918" s="9"/>
      <c r="AE918" s="10"/>
      <c r="AF918" s="11"/>
      <c r="AG918" s="6">
        <f>SUMIF(AH$346:AH$376,$D918,AJ$346:AJ$376)</f>
        <v>0</v>
      </c>
      <c r="AH918" s="9"/>
      <c r="AI918" s="10"/>
      <c r="AJ918" s="11"/>
      <c r="AK918" s="6">
        <f>SUMIF(AL$346:AL$376,$D918,AN$346:AN$376)</f>
        <v>0</v>
      </c>
      <c r="AL918" s="9"/>
      <c r="AM918" s="10"/>
      <c r="AN918" s="11"/>
      <c r="AO918" s="6">
        <f>SUMIF(AP$346:AP$376,$D918,AR$346:AR$376)</f>
        <v>0</v>
      </c>
      <c r="AP918" s="9"/>
      <c r="AQ918" s="10"/>
      <c r="AR918" s="11"/>
      <c r="AS918" s="6">
        <f>SUMIF(AT$346:AT$376,$D918,AV$346:AV$376)</f>
        <v>0</v>
      </c>
      <c r="AT918" s="9"/>
      <c r="AU918" s="10"/>
      <c r="AV918" s="11"/>
      <c r="AW918" s="6">
        <f>SUMIF(AX$346:AX$376,$D918,AZ$346:AZ$376)</f>
        <v>0</v>
      </c>
      <c r="AX918" s="9"/>
      <c r="AY918" s="10"/>
      <c r="AZ918" s="11"/>
      <c r="BA918" s="6">
        <f>SUMIF(BB$346:BB$376,$D918,BD$346:BD$376)</f>
        <v>0</v>
      </c>
      <c r="BB918" s="9"/>
      <c r="BC918" s="10"/>
      <c r="BD918" s="11"/>
      <c r="BE918" s="6">
        <f>SUMIF(BF$346:BF$376,$D918,BH$346:BH$376)</f>
        <v>0</v>
      </c>
      <c r="BF918" s="9"/>
      <c r="BG918" s="10"/>
      <c r="BH918" s="11"/>
      <c r="BI918" s="6">
        <f>SUMIF(BJ$346:BJ$376,$D918,BL$346:BL$376)</f>
        <v>0</v>
      </c>
      <c r="BJ918" s="9"/>
      <c r="BK918" s="10"/>
      <c r="BL918" s="11"/>
      <c r="BM918" s="6">
        <f>SUMIF(BN$346:BN$376,$D918,BP$346:BP$376)</f>
        <v>0</v>
      </c>
      <c r="BN918" s="9"/>
      <c r="BO918" s="10"/>
      <c r="BP918" s="11"/>
      <c r="BQ918" s="6">
        <f>SUMIF(BR$346:BR$376,$D918,BT$346:BT$376)</f>
        <v>0</v>
      </c>
      <c r="BR918" s="9"/>
      <c r="BS918" s="10"/>
      <c r="BT918" s="11"/>
      <c r="BU918" s="6">
        <f>SUMIF(BV$346:BV$376,$D918,BX$346:BX$376)</f>
        <v>0</v>
      </c>
      <c r="BV918" s="9"/>
      <c r="BW918" s="10"/>
      <c r="BX918" s="11"/>
      <c r="BY918" s="6">
        <f>SUMIF(BZ$346:BZ$376,$D918,CB$346:CB$376)</f>
        <v>0</v>
      </c>
      <c r="BZ918" s="9"/>
      <c r="CA918" s="10"/>
      <c r="CB918" s="11"/>
      <c r="CC918" s="6">
        <f>SUMIF(CD$346:CD$376,$D918,CF$346:CF$376)</f>
        <v>0</v>
      </c>
      <c r="CD918" s="9"/>
      <c r="CE918" s="10"/>
      <c r="CF918" s="11"/>
      <c r="CG918" s="6">
        <f>SUMIF(CH$346:CH$376,$D918,CJ$346:CJ$376)</f>
        <v>0</v>
      </c>
      <c r="CH918" s="9"/>
      <c r="CI918" s="10"/>
      <c r="CJ918" s="11"/>
      <c r="CK918" s="6">
        <f>SUMIF(CL$346:CL$376,$D918,CN$346:CN$376)</f>
        <v>0</v>
      </c>
      <c r="CL918" s="9"/>
      <c r="CM918" s="10"/>
      <c r="CN918" s="11"/>
      <c r="CO918" s="6">
        <f>SUMIF(CP$346:CP$376,$D918,CR$346:CR$376)</f>
        <v>0</v>
      </c>
      <c r="CP918" s="9"/>
      <c r="CQ918" s="10"/>
      <c r="CR918" s="11"/>
      <c r="CS918" s="6">
        <f>SUMIF(CT$346:CT$376,$D918,CV$346:CV$376)</f>
        <v>0</v>
      </c>
      <c r="CT918" s="9"/>
      <c r="CU918" s="10"/>
      <c r="CV918" s="11"/>
      <c r="CW918" s="6">
        <f>SUMIF(CX$346:CX$376,$D918,CZ$346:CZ$376)</f>
        <v>0</v>
      </c>
      <c r="CX918" s="9"/>
      <c r="CY918" s="10"/>
      <c r="CZ918" s="11"/>
      <c r="DA918" s="6">
        <f>SUMIF(DB$346:DB$376,$D918,DD$346:DD$376)</f>
        <v>0</v>
      </c>
      <c r="DB918" s="9"/>
      <c r="DC918" s="10"/>
      <c r="DD918" s="11"/>
      <c r="DE918" s="6">
        <f>SUMIF(DF$346:DF$376,$D918,DH$346:DH$376)</f>
        <v>0</v>
      </c>
      <c r="DF918" s="9"/>
      <c r="DG918" s="10"/>
      <c r="DH918" s="11"/>
      <c r="DI918" s="6">
        <f>SUMIF(DJ$346:DJ$376,$D918,DL$346:DL$376)</f>
        <v>0</v>
      </c>
      <c r="DJ918" s="9"/>
      <c r="DK918" s="10"/>
      <c r="DL918" s="11"/>
      <c r="DM918" s="6">
        <f>SUMIF(DN$346:DN$376,$D918,DP$346:DP$376)</f>
        <v>0</v>
      </c>
      <c r="DN918" s="9"/>
      <c r="DO918" s="10"/>
      <c r="DP918" s="11"/>
      <c r="DQ918" s="6">
        <f>SUMIF(DR$346:DR$376,$D918,DT$346:DT$376)</f>
        <v>0</v>
      </c>
      <c r="DR918" s="9"/>
      <c r="DS918" s="10"/>
      <c r="DT918" s="11"/>
      <c r="DU918" s="6">
        <f>SUMIF(DV$346:DV$376,$D918,DX$346:DX$376)</f>
        <v>0</v>
      </c>
      <c r="DV918" s="9"/>
      <c r="DW918" s="10"/>
      <c r="DX918" s="11"/>
      <c r="DY918" s="6">
        <f>SUMIF(DZ$346:DZ$376,$D918,EB$346:EB$376)</f>
        <v>0</v>
      </c>
      <c r="DZ918" s="9"/>
      <c r="EA918" s="10"/>
      <c r="EB918" s="11"/>
      <c r="EC918" s="6">
        <f>SUMIF(ED$346:ED$376,$D918,EF$346:EF$376)</f>
        <v>0</v>
      </c>
      <c r="ED918" s="9"/>
      <c r="EE918" s="10"/>
      <c r="EF918" s="11"/>
      <c r="EG918" s="6">
        <f>SUMIF(EH$346:EH$376,$D918,EJ$346:EJ$376)</f>
        <v>0</v>
      </c>
      <c r="EH918" s="9"/>
      <c r="EI918" s="10"/>
      <c r="EJ918" s="11"/>
      <c r="EK918" s="6">
        <f>SUMIF(EL$346:EL$376,$D918,EN$346:EN$376)</f>
        <v>0</v>
      </c>
      <c r="EL918" s="9"/>
      <c r="EM918" s="10"/>
      <c r="EN918" s="11"/>
      <c r="EO918" s="6">
        <f>SUMIF(EP$346:EP$376,$D918,ER$346:ER$376)</f>
        <v>0</v>
      </c>
      <c r="EP918" s="9"/>
      <c r="EQ918" s="10"/>
      <c r="ER918" s="11"/>
      <c r="ES918" s="6">
        <f>SUMIF(ET$346:ET$376,$D918,EV$346:EV$376)</f>
        <v>0</v>
      </c>
      <c r="ET918" s="9"/>
      <c r="EU918" s="10"/>
      <c r="EV918" s="11"/>
      <c r="EW918" s="6">
        <f>SUMIF(EX$346:EX$376,$D918,EZ$346:EZ$376)</f>
        <v>0</v>
      </c>
      <c r="EX918" s="9"/>
      <c r="EY918" s="10"/>
      <c r="EZ918" s="11"/>
      <c r="FA918" s="6">
        <f>SUMIF(FB$346:FB$376,$D918,FD$346:FD$376)</f>
        <v>0</v>
      </c>
      <c r="FB918" s="9"/>
      <c r="FC918" s="10"/>
      <c r="FD918" s="11"/>
      <c r="FE918" s="6">
        <f>SUMIF(FF$346:FF$376,$D918,FH$346:FH$376)</f>
        <v>0</v>
      </c>
      <c r="FF918" s="9"/>
      <c r="FG918" s="10"/>
      <c r="FH918" s="11"/>
      <c r="FI918" s="6">
        <f>SUMIF(FJ$346:FJ$376,$D918,FL$346:FL$376)</f>
        <v>0</v>
      </c>
      <c r="FJ918" s="9"/>
      <c r="FK918" s="10"/>
      <c r="FL918" s="11"/>
      <c r="FM918" s="6">
        <f>SUMIF(FN$346:FN$376,$D918,FP$346:FP$376)</f>
        <v>0</v>
      </c>
      <c r="FN918" s="9"/>
      <c r="FO918" s="10"/>
      <c r="FP918" s="11"/>
      <c r="FQ918" s="6">
        <f>SUMIF(FR$346:FR$376,$D918,FT$346:FT$376)</f>
        <v>0</v>
      </c>
      <c r="FR918" s="9"/>
      <c r="FS918" s="10"/>
      <c r="FT918" s="11"/>
      <c r="FU918" s="6">
        <f>SUMIF(FV$346:FV$376,$D918,FX$346:FX$376)</f>
        <v>0</v>
      </c>
      <c r="FV918" s="9"/>
      <c r="FW918" s="10"/>
      <c r="FX918" s="11"/>
      <c r="FY918" s="6">
        <f>SUMIF(FZ$346:FZ$376,$D918,GB$346:GB$376)</f>
        <v>0</v>
      </c>
      <c r="FZ918" s="9"/>
      <c r="GA918" s="10"/>
      <c r="GB918" s="11"/>
      <c r="GC918" s="6">
        <f>SUMIF(GD$346:GD$376,$D918,GF$346:GF$376)</f>
        <v>0</v>
      </c>
      <c r="GD918" s="9"/>
      <c r="GE918" s="10"/>
      <c r="GF918" s="11"/>
      <c r="GG918" s="6">
        <f>SUMIF(GH$346:GH$376,$D918,GJ$346:GJ$376)</f>
        <v>0</v>
      </c>
      <c r="GH918" s="9"/>
      <c r="GI918" s="10"/>
      <c r="GJ918" s="11"/>
      <c r="GK918" s="6">
        <f>SUMIF(GL$346:GL$376,$D918,GN$346:GN$376)</f>
        <v>0</v>
      </c>
      <c r="GL918" s="9"/>
      <c r="GM918" s="10"/>
      <c r="GN918" s="11"/>
      <c r="GO918" s="6">
        <f>SUMIF(GP$346:GP$376,$D918,GR$346:GR$376)</f>
        <v>0</v>
      </c>
      <c r="GP918" s="9"/>
      <c r="GQ918" s="10"/>
      <c r="GR918" s="11"/>
      <c r="GS918" s="6">
        <f>SUMIF(GT$346:GT$376,$D918,GV$346:GV$376)</f>
        <v>0</v>
      </c>
      <c r="GT918" s="9"/>
      <c r="GU918" s="10"/>
      <c r="GV918" s="20"/>
      <c r="GW918" s="19">
        <f t="shared" si="21"/>
        <v>0</v>
      </c>
      <c r="GX918" s="472"/>
      <c r="GY918" s="473"/>
    </row>
    <row r="919" spans="1:207" ht="30.75" customHeight="1">
      <c r="A919" s="208" t="s">
        <v>75</v>
      </c>
      <c r="B919" s="469">
        <v>41</v>
      </c>
      <c r="C919" s="449" t="s">
        <v>542</v>
      </c>
      <c r="D919" s="445" t="s">
        <v>495</v>
      </c>
      <c r="E919" s="206">
        <f>SUMIF(F$5:F$35,$D919,H$5:H$35)</f>
        <v>0</v>
      </c>
      <c r="F919" s="9"/>
      <c r="G919" s="10"/>
      <c r="H919" s="11"/>
      <c r="I919" s="6">
        <f>SUMIF(J$5:J$35,$D919,L$5:L$35)</f>
        <v>0</v>
      </c>
      <c r="J919" s="9"/>
      <c r="K919" s="10"/>
      <c r="L919" s="11"/>
      <c r="M919" s="6">
        <f>SUMIF(N$5:N$35,$D919,P$5:P$35)</f>
        <v>0</v>
      </c>
      <c r="N919" s="9"/>
      <c r="O919" s="10"/>
      <c r="P919" s="11"/>
      <c r="Q919" s="6">
        <f>SUMIF(R$5:R$35,$D919,T$5:T$35)</f>
        <v>0</v>
      </c>
      <c r="R919" s="9"/>
      <c r="S919" s="10"/>
      <c r="T919" s="11"/>
      <c r="U919" s="6">
        <f>SUMIF(V$5:V$35,$D919,X$5:X$35)</f>
        <v>0</v>
      </c>
      <c r="V919" s="9"/>
      <c r="W919" s="10"/>
      <c r="X919" s="11"/>
      <c r="Y919" s="6">
        <f>SUMIF(Z$5:Z$35,$D919,AB$5:AB$35)</f>
        <v>0</v>
      </c>
      <c r="Z919" s="9"/>
      <c r="AA919" s="10"/>
      <c r="AB919" s="11"/>
      <c r="AC919" s="6">
        <f>SUMIF(AD$5:AD$35,$D919,AF$5:AF$35)</f>
        <v>0</v>
      </c>
      <c r="AD919" s="9"/>
      <c r="AE919" s="10"/>
      <c r="AF919" s="11"/>
      <c r="AG919" s="6">
        <f>SUMIF(AH$5:AH$35,$D919,AJ$5:AJ$35)</f>
        <v>0</v>
      </c>
      <c r="AH919" s="9"/>
      <c r="AI919" s="10"/>
      <c r="AJ919" s="11"/>
      <c r="AK919" s="6">
        <f>SUMIF(AL$5:AL$35,$D919,AN$5:AN$35)</f>
        <v>0</v>
      </c>
      <c r="AL919" s="9"/>
      <c r="AM919" s="10"/>
      <c r="AN919" s="11"/>
      <c r="AO919" s="6">
        <f>SUMIF(AP$5:AP$35,$D919,AR$5:AR$35)</f>
        <v>0</v>
      </c>
      <c r="AP919" s="9"/>
      <c r="AQ919" s="10"/>
      <c r="AR919" s="11"/>
      <c r="AS919" s="6">
        <f>SUMIF(AT$5:AT$35,$D919,AV$5:AV$35)</f>
        <v>0</v>
      </c>
      <c r="AT919" s="9"/>
      <c r="AU919" s="10"/>
      <c r="AV919" s="11"/>
      <c r="AW919" s="6">
        <f>SUMIF(AX$5:AX$35,$D919,AZ$5:AZ$35)</f>
        <v>0</v>
      </c>
      <c r="AX919" s="9"/>
      <c r="AY919" s="10"/>
      <c r="AZ919" s="11"/>
      <c r="BA919" s="6">
        <f>SUMIF(BB$5:BB$35,$D919,BD$5:BD$35)</f>
        <v>0</v>
      </c>
      <c r="BB919" s="9"/>
      <c r="BC919" s="10"/>
      <c r="BD919" s="11"/>
      <c r="BE919" s="6">
        <f>SUMIF(BF$5:BF$35,$D919,BH$5:BH$35)</f>
        <v>0</v>
      </c>
      <c r="BF919" s="9"/>
      <c r="BG919" s="10"/>
      <c r="BH919" s="11"/>
      <c r="BI919" s="6">
        <f>SUMIF(BJ$5:BJ$35,$D919,BL$5:BL$35)</f>
        <v>0</v>
      </c>
      <c r="BJ919" s="9"/>
      <c r="BK919" s="10"/>
      <c r="BL919" s="11"/>
      <c r="BM919" s="6">
        <f>SUMIF(BN$5:BN$35,$D919,BP$5:BP$35)</f>
        <v>0</v>
      </c>
      <c r="BN919" s="9"/>
      <c r="BO919" s="10"/>
      <c r="BP919" s="11"/>
      <c r="BQ919" s="6">
        <f>SUMIF(BR$5:BR$35,$D919,BT$5:BT$35)</f>
        <v>0</v>
      </c>
      <c r="BR919" s="9"/>
      <c r="BS919" s="10"/>
      <c r="BT919" s="11"/>
      <c r="BU919" s="6">
        <f>SUMIF(BV$5:BV$35,$D919,BX$5:BX$35)</f>
        <v>0</v>
      </c>
      <c r="BV919" s="9"/>
      <c r="BW919" s="10"/>
      <c r="BX919" s="11"/>
      <c r="BY919" s="6">
        <f>SUMIF(BZ$5:BZ$35,$D919,CB$5:CB$35)</f>
        <v>0</v>
      </c>
      <c r="BZ919" s="9"/>
      <c r="CA919" s="10"/>
      <c r="CB919" s="11"/>
      <c r="CC919" s="6">
        <f>SUMIF(CD$5:CD$35,$D919,CF$5:CF$35)</f>
        <v>0</v>
      </c>
      <c r="CD919" s="9"/>
      <c r="CE919" s="10"/>
      <c r="CF919" s="11"/>
      <c r="CG919" s="6">
        <f>SUMIF(CH$5:CH$35,$D919,CJ$5:CJ$35)</f>
        <v>0</v>
      </c>
      <c r="CH919" s="9"/>
      <c r="CI919" s="10"/>
      <c r="CJ919" s="11"/>
      <c r="CK919" s="6">
        <f>SUMIF(CL$5:CL$35,$D919,CN$5:CN$35)</f>
        <v>0</v>
      </c>
      <c r="CL919" s="9"/>
      <c r="CM919" s="10"/>
      <c r="CN919" s="11"/>
      <c r="CO919" s="6">
        <f>SUMIF(CP$5:CP$35,$D919,CR$5:CR$35)</f>
        <v>0</v>
      </c>
      <c r="CP919" s="9"/>
      <c r="CQ919" s="10"/>
      <c r="CR919" s="11"/>
      <c r="CS919" s="6">
        <f>SUMIF(CT$5:CT$35,$D919,CV$5:CV$35)</f>
        <v>0</v>
      </c>
      <c r="CT919" s="9"/>
      <c r="CU919" s="10"/>
      <c r="CV919" s="11"/>
      <c r="CW919" s="6">
        <f>SUMIF(CX$5:CX$35,$D919,CZ$5:CZ$35)</f>
        <v>0</v>
      </c>
      <c r="CX919" s="9"/>
      <c r="CY919" s="10"/>
      <c r="CZ919" s="11"/>
      <c r="DA919" s="6">
        <f>SUMIF(DB$5:DB$35,$D919,DD$5:DD$35)</f>
        <v>0</v>
      </c>
      <c r="DB919" s="9"/>
      <c r="DC919" s="10"/>
      <c r="DD919" s="11"/>
      <c r="DE919" s="6">
        <f>SUMIF(DF$5:DF$35,$D919,DH$5:DH$35)</f>
        <v>0</v>
      </c>
      <c r="DF919" s="9"/>
      <c r="DG919" s="10"/>
      <c r="DH919" s="11"/>
      <c r="DI919" s="6">
        <f>SUMIF(DJ$5:DJ$35,$D919,DL$5:DL$35)</f>
        <v>0</v>
      </c>
      <c r="DJ919" s="9"/>
      <c r="DK919" s="10"/>
      <c r="DL919" s="11"/>
      <c r="DM919" s="6">
        <f>SUMIF(DN$5:DN$35,$D919,DP$5:DP$35)</f>
        <v>0</v>
      </c>
      <c r="DN919" s="9"/>
      <c r="DO919" s="10"/>
      <c r="DP919" s="11"/>
      <c r="DQ919" s="6">
        <f>SUMIF(DR$5:DR$35,$D919,DT$5:DT$35)</f>
        <v>0</v>
      </c>
      <c r="DR919" s="9"/>
      <c r="DS919" s="10"/>
      <c r="DT919" s="11"/>
      <c r="DU919" s="6">
        <f>SUMIF(DV$5:DV$35,$D919,DX$5:DX$35)</f>
        <v>0</v>
      </c>
      <c r="DV919" s="9"/>
      <c r="DW919" s="10"/>
      <c r="DX919" s="11"/>
      <c r="DY919" s="6">
        <f>SUMIF(DZ$5:DZ$35,$D919,EB$5:EB$35)</f>
        <v>0</v>
      </c>
      <c r="DZ919" s="9"/>
      <c r="EA919" s="10"/>
      <c r="EB919" s="11"/>
      <c r="EC919" s="6">
        <f>SUMIF(ED$5:ED$35,$D919,EF$5:EF$35)</f>
        <v>0</v>
      </c>
      <c r="ED919" s="9"/>
      <c r="EE919" s="10"/>
      <c r="EF919" s="11"/>
      <c r="EG919" s="6">
        <f>SUMIF(EH$5:EH$35,$D919,EJ$5:EJ$35)</f>
        <v>0</v>
      </c>
      <c r="EH919" s="9"/>
      <c r="EI919" s="10"/>
      <c r="EJ919" s="11"/>
      <c r="EK919" s="6">
        <f>SUMIF(EL$5:EL$35,$D919,EN$5:EN$35)</f>
        <v>0</v>
      </c>
      <c r="EL919" s="9"/>
      <c r="EM919" s="10"/>
      <c r="EN919" s="11"/>
      <c r="EO919" s="6">
        <f>SUMIF(EP$5:EP$35,$D919,ER$5:ER$35)</f>
        <v>0</v>
      </c>
      <c r="EP919" s="9"/>
      <c r="EQ919" s="10"/>
      <c r="ER919" s="11"/>
      <c r="ES919" s="6">
        <f>SUMIF(ET$5:ET$35,$D919,EV$5:EV$35)</f>
        <v>0</v>
      </c>
      <c r="ET919" s="9"/>
      <c r="EU919" s="10"/>
      <c r="EV919" s="11"/>
      <c r="EW919" s="6">
        <f>SUMIF(EX$5:EX$35,$D919,EZ$5:EZ$35)</f>
        <v>0</v>
      </c>
      <c r="EX919" s="9"/>
      <c r="EY919" s="10"/>
      <c r="EZ919" s="11"/>
      <c r="FA919" s="6">
        <f>SUMIF(FB$5:FB$35,$D919,FD$5:FD$35)</f>
        <v>0</v>
      </c>
      <c r="FB919" s="9"/>
      <c r="FC919" s="10"/>
      <c r="FD919" s="11"/>
      <c r="FE919" s="6">
        <f>SUMIF(FF$5:FF$35,$D919,FH$5:FH$35)</f>
        <v>0</v>
      </c>
      <c r="FF919" s="9"/>
      <c r="FG919" s="10"/>
      <c r="FH919" s="11"/>
      <c r="FI919" s="6">
        <f>SUMIF(FJ$5:FJ$35,$D919,FL$5:FL$35)</f>
        <v>0</v>
      </c>
      <c r="FJ919" s="9"/>
      <c r="FK919" s="10"/>
      <c r="FL919" s="11"/>
      <c r="FM919" s="6">
        <f>SUMIF(FN$5:FN$35,$D919,FP$5:FP$35)</f>
        <v>0</v>
      </c>
      <c r="FN919" s="9"/>
      <c r="FO919" s="10"/>
      <c r="FP919" s="11"/>
      <c r="FQ919" s="6">
        <f>SUMIF(FR$5:FR$35,$D919,FT$5:FT$35)</f>
        <v>0</v>
      </c>
      <c r="FR919" s="9"/>
      <c r="FS919" s="10"/>
      <c r="FT919" s="11"/>
      <c r="FU919" s="6">
        <f>SUMIF(FV$5:FV$35,$D919,FX$5:FX$35)</f>
        <v>0</v>
      </c>
      <c r="FV919" s="9"/>
      <c r="FW919" s="10"/>
      <c r="FX919" s="11"/>
      <c r="FY919" s="6">
        <f>SUMIF(FZ$5:FZ$35,$D919,GB$5:GB$35)</f>
        <v>0</v>
      </c>
      <c r="FZ919" s="9"/>
      <c r="GA919" s="10"/>
      <c r="GB919" s="11"/>
      <c r="GC919" s="6">
        <f>SUMIF(GD$5:GD$35,$D919,GF$5:GF$35)</f>
        <v>0</v>
      </c>
      <c r="GD919" s="9"/>
      <c r="GE919" s="10"/>
      <c r="GF919" s="11"/>
      <c r="GG919" s="6">
        <f>SUMIF(GH$5:GH$35,$D919,GJ$5:GJ$35)</f>
        <v>0</v>
      </c>
      <c r="GH919" s="9"/>
      <c r="GI919" s="10"/>
      <c r="GJ919" s="11"/>
      <c r="GK919" s="6">
        <f>SUMIF(GL$5:GL$35,$D919,GN$5:GN$35)</f>
        <v>0</v>
      </c>
      <c r="GL919" s="9"/>
      <c r="GM919" s="10"/>
      <c r="GN919" s="11"/>
      <c r="GO919" s="6">
        <f>SUMIF(GP$5:GP$35,$D919,GR$5:GR$35)</f>
        <v>0</v>
      </c>
      <c r="GP919" s="9"/>
      <c r="GQ919" s="10"/>
      <c r="GR919" s="11"/>
      <c r="GS919" s="6">
        <f>SUMIF(GT$5:GT$35,$D919,GV$5:GV$35)</f>
        <v>0</v>
      </c>
      <c r="GT919" s="9"/>
      <c r="GU919" s="10"/>
      <c r="GV919" s="20"/>
      <c r="GW919" s="19">
        <f t="shared" ref="GW919:GW930" si="22">SUM(E919:GV919)</f>
        <v>0</v>
      </c>
      <c r="GX919" s="472">
        <f>SUM(GW919:GW930)</f>
        <v>0</v>
      </c>
      <c r="GY919" s="473" t="str">
        <f>D919</f>
        <v>TS15624/29</v>
      </c>
    </row>
    <row r="920" spans="1:207" ht="30.75" customHeight="1">
      <c r="A920" s="210" t="s">
        <v>76</v>
      </c>
      <c r="B920" s="470"/>
      <c r="C920" s="449" t="s">
        <v>542</v>
      </c>
      <c r="D920" s="445" t="s">
        <v>495</v>
      </c>
      <c r="E920" s="206">
        <f>SUMIF(F$36:F$66,$D920,H$36:H$66)</f>
        <v>0</v>
      </c>
      <c r="F920" s="9"/>
      <c r="G920" s="10"/>
      <c r="H920" s="11"/>
      <c r="I920" s="6">
        <f>SUMIF(J$36:J$66,$D920,L$36:L$66)</f>
        <v>0</v>
      </c>
      <c r="J920" s="9"/>
      <c r="K920" s="10"/>
      <c r="L920" s="11"/>
      <c r="M920" s="6">
        <f>SUMIF(N$36:N$66,$D920,P$36:P$66)</f>
        <v>0</v>
      </c>
      <c r="N920" s="9"/>
      <c r="O920" s="10"/>
      <c r="P920" s="11"/>
      <c r="Q920" s="6">
        <f>SUMIF(R$36:R$66,$D920,T$36:T$66)</f>
        <v>0</v>
      </c>
      <c r="R920" s="9"/>
      <c r="S920" s="10"/>
      <c r="T920" s="11"/>
      <c r="U920" s="6">
        <f>SUMIF(V$36:V$66,$D920,X$36:X$66)</f>
        <v>0</v>
      </c>
      <c r="V920" s="9"/>
      <c r="W920" s="10"/>
      <c r="X920" s="11"/>
      <c r="Y920" s="6">
        <f>SUMIF(Z$36:Z$66,$D920,AB$36:AB$66)</f>
        <v>0</v>
      </c>
      <c r="Z920" s="9"/>
      <c r="AA920" s="10"/>
      <c r="AB920" s="11"/>
      <c r="AC920" s="6">
        <f>SUMIF(AD$36:AD$66,$D920,AF$36:AF$66)</f>
        <v>0</v>
      </c>
      <c r="AD920" s="9"/>
      <c r="AE920" s="10"/>
      <c r="AF920" s="11"/>
      <c r="AG920" s="6">
        <f>SUMIF(AH$36:AH$66,$D920,AJ$36:AJ$66)</f>
        <v>0</v>
      </c>
      <c r="AH920" s="9"/>
      <c r="AI920" s="10"/>
      <c r="AJ920" s="11"/>
      <c r="AK920" s="6">
        <f>SUMIF(AL$36:AL$66,$D920,AN$36:AN$66)</f>
        <v>0</v>
      </c>
      <c r="AL920" s="9"/>
      <c r="AM920" s="10"/>
      <c r="AN920" s="11"/>
      <c r="AO920" s="6">
        <f>SUMIF(AP$36:AP$66,$D920,AR$36:AR$66)</f>
        <v>0</v>
      </c>
      <c r="AP920" s="9"/>
      <c r="AQ920" s="10"/>
      <c r="AR920" s="11"/>
      <c r="AS920" s="6">
        <f>SUMIF(AT$36:AT$66,$D920,AV$36:AV$66)</f>
        <v>0</v>
      </c>
      <c r="AT920" s="9"/>
      <c r="AU920" s="10"/>
      <c r="AV920" s="11"/>
      <c r="AW920" s="6">
        <f>SUMIF(AX$36:AX$66,$D920,AZ$36:AZ$66)</f>
        <v>0</v>
      </c>
      <c r="AX920" s="9"/>
      <c r="AY920" s="10"/>
      <c r="AZ920" s="11"/>
      <c r="BA920" s="6">
        <f>SUMIF(BB$36:BB$66,$D920,BD$36:BD$66)</f>
        <v>0</v>
      </c>
      <c r="BB920" s="9"/>
      <c r="BC920" s="10"/>
      <c r="BD920" s="11"/>
      <c r="BE920" s="6">
        <f>SUMIF(BF$36:BF$66,$D920,BH$36:BH$66)</f>
        <v>0</v>
      </c>
      <c r="BF920" s="9"/>
      <c r="BG920" s="10"/>
      <c r="BH920" s="11"/>
      <c r="BI920" s="6">
        <f>SUMIF(BJ$36:BJ$66,$D920,BL$36:BL$66)</f>
        <v>0</v>
      </c>
      <c r="BJ920" s="9"/>
      <c r="BK920" s="10"/>
      <c r="BL920" s="11"/>
      <c r="BM920" s="6">
        <f>SUMIF(BN$36:BN$66,$D920,BP$36:BP$66)</f>
        <v>0</v>
      </c>
      <c r="BN920" s="9"/>
      <c r="BO920" s="10"/>
      <c r="BP920" s="11"/>
      <c r="BQ920" s="6">
        <f>SUMIF(BR$36:BR$66,$D920,BT$36:BT$66)</f>
        <v>0</v>
      </c>
      <c r="BR920" s="9"/>
      <c r="BS920" s="10"/>
      <c r="BT920" s="11"/>
      <c r="BU920" s="6">
        <f>SUMIF(BV$36:BV$66,$D920,BX$36:BX$66)</f>
        <v>0</v>
      </c>
      <c r="BV920" s="9"/>
      <c r="BW920" s="10"/>
      <c r="BX920" s="11"/>
      <c r="BY920" s="6">
        <f>SUMIF(BZ$36:BZ$66,$D920,CB$36:CB$66)</f>
        <v>0</v>
      </c>
      <c r="BZ920" s="9"/>
      <c r="CA920" s="10"/>
      <c r="CB920" s="11"/>
      <c r="CC920" s="6">
        <f>SUMIF(CD$36:CD$66,$D920,CF$36:CF$66)</f>
        <v>0</v>
      </c>
      <c r="CD920" s="9"/>
      <c r="CE920" s="10"/>
      <c r="CF920" s="11"/>
      <c r="CG920" s="6">
        <f>SUMIF(CH$36:CH$66,$D920,CJ$36:CJ$66)</f>
        <v>0</v>
      </c>
      <c r="CH920" s="9"/>
      <c r="CI920" s="10"/>
      <c r="CJ920" s="11"/>
      <c r="CK920" s="6">
        <f>SUMIF(CL$36:CL$66,$D920,CN$36:CN$66)</f>
        <v>0</v>
      </c>
      <c r="CL920" s="9"/>
      <c r="CM920" s="10"/>
      <c r="CN920" s="11"/>
      <c r="CO920" s="6">
        <f>SUMIF(CP$36:CP$66,$D920,CR$36:CR$66)</f>
        <v>0</v>
      </c>
      <c r="CP920" s="9"/>
      <c r="CQ920" s="10"/>
      <c r="CR920" s="11"/>
      <c r="CS920" s="6">
        <f>SUMIF(CT$36:CT$66,$D920,CV$36:CV$66)</f>
        <v>0</v>
      </c>
      <c r="CT920" s="9"/>
      <c r="CU920" s="10"/>
      <c r="CV920" s="11"/>
      <c r="CW920" s="6">
        <f>SUMIF(CX$36:CX$66,$D920,CZ$36:CZ$66)</f>
        <v>0</v>
      </c>
      <c r="CX920" s="9"/>
      <c r="CY920" s="10"/>
      <c r="CZ920" s="11"/>
      <c r="DA920" s="6">
        <f>SUMIF(DB$36:DB$66,$D920,DD$36:DD$66)</f>
        <v>0</v>
      </c>
      <c r="DB920" s="9"/>
      <c r="DC920" s="10"/>
      <c r="DD920" s="11"/>
      <c r="DE920" s="6">
        <f>SUMIF(DF$36:DF$66,$D920,DH$36:DH$66)</f>
        <v>0</v>
      </c>
      <c r="DF920" s="9"/>
      <c r="DG920" s="10"/>
      <c r="DH920" s="11"/>
      <c r="DI920" s="6">
        <f>SUMIF(DJ$36:DJ$66,$D920,DL$36:DL$66)</f>
        <v>0</v>
      </c>
      <c r="DJ920" s="9"/>
      <c r="DK920" s="10"/>
      <c r="DL920" s="11"/>
      <c r="DM920" s="6">
        <f>SUMIF(DN$36:DN$66,$D920,DP$36:DP$66)</f>
        <v>0</v>
      </c>
      <c r="DN920" s="9"/>
      <c r="DO920" s="10"/>
      <c r="DP920" s="11"/>
      <c r="DQ920" s="6">
        <f>SUMIF(DR$36:DR$66,$D920,DT$36:DT$66)</f>
        <v>0</v>
      </c>
      <c r="DR920" s="9"/>
      <c r="DS920" s="10"/>
      <c r="DT920" s="11"/>
      <c r="DU920" s="6">
        <f>SUMIF(DV$36:DV$66,$D920,DX$36:DX$66)</f>
        <v>0</v>
      </c>
      <c r="DV920" s="9"/>
      <c r="DW920" s="10"/>
      <c r="DX920" s="11"/>
      <c r="DY920" s="6">
        <f>SUMIF(DZ$36:DZ$66,$D920,EB$36:EB$66)</f>
        <v>0</v>
      </c>
      <c r="DZ920" s="9"/>
      <c r="EA920" s="10"/>
      <c r="EB920" s="11"/>
      <c r="EC920" s="6">
        <f>SUMIF(ED$36:ED$66,$D920,EF$36:EF$66)</f>
        <v>0</v>
      </c>
      <c r="ED920" s="9"/>
      <c r="EE920" s="10"/>
      <c r="EF920" s="11"/>
      <c r="EG920" s="6">
        <f>SUMIF(EH$36:EH$66,$D920,EJ$36:EJ$66)</f>
        <v>0</v>
      </c>
      <c r="EH920" s="9"/>
      <c r="EI920" s="10"/>
      <c r="EJ920" s="11"/>
      <c r="EK920" s="6">
        <f>SUMIF(EL$36:EL$66,$D920,EN$36:EN$66)</f>
        <v>0</v>
      </c>
      <c r="EL920" s="9"/>
      <c r="EM920" s="10"/>
      <c r="EN920" s="11"/>
      <c r="EO920" s="6">
        <f>SUMIF(EP$36:EP$66,$D920,ER$36:ER$66)</f>
        <v>0</v>
      </c>
      <c r="EP920" s="9"/>
      <c r="EQ920" s="10"/>
      <c r="ER920" s="11"/>
      <c r="ES920" s="6">
        <f>SUMIF(ET$36:ET$66,$D920,EV$36:EV$66)</f>
        <v>0</v>
      </c>
      <c r="ET920" s="9"/>
      <c r="EU920" s="10"/>
      <c r="EV920" s="11"/>
      <c r="EW920" s="6">
        <f>SUMIF(EX$36:EX$66,$D920,EZ$36:EZ$66)</f>
        <v>0</v>
      </c>
      <c r="EX920" s="9"/>
      <c r="EY920" s="10"/>
      <c r="EZ920" s="11"/>
      <c r="FA920" s="6">
        <f>SUMIF(FB$36:FB$66,$D920,FD$36:FD$66)</f>
        <v>0</v>
      </c>
      <c r="FB920" s="9"/>
      <c r="FC920" s="10"/>
      <c r="FD920" s="11"/>
      <c r="FE920" s="6">
        <f>SUMIF(FF$36:FF$66,$D920,FH$36:FH$66)</f>
        <v>0</v>
      </c>
      <c r="FF920" s="9"/>
      <c r="FG920" s="10"/>
      <c r="FH920" s="11"/>
      <c r="FI920" s="6">
        <f>SUMIF(FJ$36:FJ$66,$D920,FL$36:FL$66)</f>
        <v>0</v>
      </c>
      <c r="FJ920" s="9"/>
      <c r="FK920" s="10"/>
      <c r="FL920" s="11"/>
      <c r="FM920" s="6">
        <f>SUMIF(FN$36:FN$66,$D920,FP$36:FP$66)</f>
        <v>0</v>
      </c>
      <c r="FN920" s="9"/>
      <c r="FO920" s="10"/>
      <c r="FP920" s="11"/>
      <c r="FQ920" s="6">
        <f>SUMIF(FR$36:FR$66,$D920,FT$36:FT$66)</f>
        <v>0</v>
      </c>
      <c r="FR920" s="9"/>
      <c r="FS920" s="10"/>
      <c r="FT920" s="11"/>
      <c r="FU920" s="6">
        <f>SUMIF(FV$36:FV$66,$D920,FX$36:FX$66)</f>
        <v>0</v>
      </c>
      <c r="FV920" s="9"/>
      <c r="FW920" s="10"/>
      <c r="FX920" s="11"/>
      <c r="FY920" s="6">
        <f>SUMIF(FZ$36:FZ$66,$D920,GB$36:GB$66)</f>
        <v>0</v>
      </c>
      <c r="FZ920" s="9"/>
      <c r="GA920" s="10"/>
      <c r="GB920" s="11"/>
      <c r="GC920" s="6">
        <f>SUMIF(GD$36:GD$66,$D920,GF$36:GF$66)</f>
        <v>0</v>
      </c>
      <c r="GD920" s="9"/>
      <c r="GE920" s="10"/>
      <c r="GF920" s="11"/>
      <c r="GG920" s="6">
        <f>SUMIF(GH$36:GH$66,$D920,GJ$36:GJ$66)</f>
        <v>0</v>
      </c>
      <c r="GH920" s="9"/>
      <c r="GI920" s="10"/>
      <c r="GJ920" s="11"/>
      <c r="GK920" s="6">
        <f>SUMIF(GL$36:GL$66,$D920,GN$36:GN$66)</f>
        <v>0</v>
      </c>
      <c r="GL920" s="9"/>
      <c r="GM920" s="10"/>
      <c r="GN920" s="11"/>
      <c r="GO920" s="6">
        <f>SUMIF(GP$36:GP$66,$D920,GR$36:GR$66)</f>
        <v>0</v>
      </c>
      <c r="GP920" s="9"/>
      <c r="GQ920" s="10"/>
      <c r="GR920" s="11"/>
      <c r="GS920" s="6">
        <f>SUMIF(GT$36:GT$66,$D920,GV$36:GV$66)</f>
        <v>0</v>
      </c>
      <c r="GT920" s="9"/>
      <c r="GU920" s="10"/>
      <c r="GV920" s="20"/>
      <c r="GW920" s="19">
        <f t="shared" si="22"/>
        <v>0</v>
      </c>
      <c r="GX920" s="472"/>
      <c r="GY920" s="473"/>
    </row>
    <row r="921" spans="1:207" ht="30.75" customHeight="1">
      <c r="A921" s="210" t="s">
        <v>77</v>
      </c>
      <c r="B921" s="470"/>
      <c r="C921" s="449" t="s">
        <v>542</v>
      </c>
      <c r="D921" s="445" t="s">
        <v>495</v>
      </c>
      <c r="E921" s="206">
        <f>SUMIF(F$67:F$97,$D921,H$67:H$97)</f>
        <v>0</v>
      </c>
      <c r="F921" s="9"/>
      <c r="G921" s="10"/>
      <c r="H921" s="11"/>
      <c r="I921" s="6">
        <f>SUMIF(J$67:J$97,$D921,L$67:L$97)</f>
        <v>0</v>
      </c>
      <c r="J921" s="9"/>
      <c r="K921" s="10"/>
      <c r="L921" s="11"/>
      <c r="M921" s="6">
        <f>SUMIF(N$67:N$97,$D921,P$67:P$97)</f>
        <v>0</v>
      </c>
      <c r="N921" s="9"/>
      <c r="O921" s="10"/>
      <c r="P921" s="11"/>
      <c r="Q921" s="6">
        <f>SUMIF(R$67:R$97,$D921,T$67:T$97)</f>
        <v>0</v>
      </c>
      <c r="R921" s="9"/>
      <c r="S921" s="10"/>
      <c r="T921" s="11"/>
      <c r="U921" s="6">
        <f>SUMIF(V$67:V$97,$D921,X$67:X$97)</f>
        <v>0</v>
      </c>
      <c r="V921" s="9"/>
      <c r="W921" s="10"/>
      <c r="X921" s="11"/>
      <c r="Y921" s="6">
        <f>SUMIF(Z$67:Z$97,$D921,AB$67:AB$97)</f>
        <v>0</v>
      </c>
      <c r="Z921" s="9"/>
      <c r="AA921" s="10"/>
      <c r="AB921" s="11"/>
      <c r="AC921" s="6">
        <f>SUMIF(AD$67:AD$97,$D921,AF$67:AF$97)</f>
        <v>0</v>
      </c>
      <c r="AD921" s="9"/>
      <c r="AE921" s="10"/>
      <c r="AF921" s="11"/>
      <c r="AG921" s="6">
        <f>SUMIF(AH$67:AH$97,$D921,AJ$67:AJ$97)</f>
        <v>0</v>
      </c>
      <c r="AH921" s="9"/>
      <c r="AI921" s="10"/>
      <c r="AJ921" s="11"/>
      <c r="AK921" s="6">
        <f>SUMIF(AL$67:AL$97,$D921,AN$67:AN$97)</f>
        <v>0</v>
      </c>
      <c r="AL921" s="9"/>
      <c r="AM921" s="10"/>
      <c r="AN921" s="11"/>
      <c r="AO921" s="6">
        <f>SUMIF(AP$67:AP$97,$D921,AR$67:AR$97)</f>
        <v>0</v>
      </c>
      <c r="AP921" s="9"/>
      <c r="AQ921" s="10"/>
      <c r="AR921" s="11"/>
      <c r="AS921" s="6">
        <f>SUMIF(AT$67:AT$97,$D921,AV$67:AV$97)</f>
        <v>0</v>
      </c>
      <c r="AT921" s="9"/>
      <c r="AU921" s="10"/>
      <c r="AV921" s="11"/>
      <c r="AW921" s="6">
        <f>SUMIF(AX$67:AX$97,$D921,AZ$67:AZ$97)</f>
        <v>0</v>
      </c>
      <c r="AX921" s="9"/>
      <c r="AY921" s="10"/>
      <c r="AZ921" s="11"/>
      <c r="BA921" s="6">
        <f>SUMIF(BB$67:BB$97,$D921,BD$67:BD$97)</f>
        <v>0</v>
      </c>
      <c r="BB921" s="9"/>
      <c r="BC921" s="10"/>
      <c r="BD921" s="11"/>
      <c r="BE921" s="6">
        <f>SUMIF(BF$67:BF$97,$D921,BH$67:BH$97)</f>
        <v>0</v>
      </c>
      <c r="BF921" s="9"/>
      <c r="BG921" s="10"/>
      <c r="BH921" s="11"/>
      <c r="BI921" s="6">
        <f>SUMIF(BJ$67:BJ$97,$D921,BL$67:BL$97)</f>
        <v>0</v>
      </c>
      <c r="BJ921" s="9"/>
      <c r="BK921" s="10"/>
      <c r="BL921" s="11"/>
      <c r="BM921" s="6">
        <f>SUMIF(BN$67:BN$97,$D921,BP$67:BP$97)</f>
        <v>0</v>
      </c>
      <c r="BN921" s="9"/>
      <c r="BO921" s="10"/>
      <c r="BP921" s="11"/>
      <c r="BQ921" s="6">
        <f>SUMIF(BR$67:BR$97,$D921,BT$67:BT$97)</f>
        <v>0</v>
      </c>
      <c r="BR921" s="9"/>
      <c r="BS921" s="10"/>
      <c r="BT921" s="11"/>
      <c r="BU921" s="6">
        <f>SUMIF(BV$67:BV$97,$D921,BX$67:BX$97)</f>
        <v>0</v>
      </c>
      <c r="BV921" s="9"/>
      <c r="BW921" s="10"/>
      <c r="BX921" s="11"/>
      <c r="BY921" s="6">
        <f>SUMIF(BZ$67:BZ$97,$D921,CB$67:CB$97)</f>
        <v>0</v>
      </c>
      <c r="BZ921" s="9"/>
      <c r="CA921" s="10"/>
      <c r="CB921" s="11"/>
      <c r="CC921" s="6">
        <f>SUMIF(CD$67:CD$97,$D921,CF$67:CF$97)</f>
        <v>0</v>
      </c>
      <c r="CD921" s="9"/>
      <c r="CE921" s="10"/>
      <c r="CF921" s="11"/>
      <c r="CG921" s="6">
        <f>SUMIF(CH$67:CH$97,$D921,CJ$67:CJ$97)</f>
        <v>0</v>
      </c>
      <c r="CH921" s="9"/>
      <c r="CI921" s="10"/>
      <c r="CJ921" s="11"/>
      <c r="CK921" s="6">
        <f>SUMIF(CL$67:CL$97,$D921,CN$67:CN$97)</f>
        <v>0</v>
      </c>
      <c r="CL921" s="9"/>
      <c r="CM921" s="10"/>
      <c r="CN921" s="11"/>
      <c r="CO921" s="6">
        <f>SUMIF(CP$67:CP$97,$D921,CR$67:CR$97)</f>
        <v>0</v>
      </c>
      <c r="CP921" s="9"/>
      <c r="CQ921" s="10"/>
      <c r="CR921" s="11"/>
      <c r="CS921" s="6">
        <f>SUMIF(CT$67:CT$97,$D921,CV$67:CV$97)</f>
        <v>0</v>
      </c>
      <c r="CT921" s="9"/>
      <c r="CU921" s="10"/>
      <c r="CV921" s="11"/>
      <c r="CW921" s="6">
        <f>SUMIF(CX$67:CX$97,$D921,CZ$67:CZ$97)</f>
        <v>0</v>
      </c>
      <c r="CX921" s="9"/>
      <c r="CY921" s="10"/>
      <c r="CZ921" s="11"/>
      <c r="DA921" s="6">
        <f>SUMIF(DB$67:DB$97,$D921,DD$67:DD$97)</f>
        <v>0</v>
      </c>
      <c r="DB921" s="9"/>
      <c r="DC921" s="10"/>
      <c r="DD921" s="11"/>
      <c r="DE921" s="6">
        <f>SUMIF(DF$67:DF$97,$D921,DH$67:DH$97)</f>
        <v>0</v>
      </c>
      <c r="DF921" s="9"/>
      <c r="DG921" s="10"/>
      <c r="DH921" s="11"/>
      <c r="DI921" s="6">
        <f>SUMIF(DJ$67:DJ$97,$D921,DL$67:DL$97)</f>
        <v>0</v>
      </c>
      <c r="DJ921" s="9"/>
      <c r="DK921" s="10"/>
      <c r="DL921" s="11"/>
      <c r="DM921" s="6">
        <f>SUMIF(DN$67:DN$97,$D921,DP$67:DP$97)</f>
        <v>0</v>
      </c>
      <c r="DN921" s="9"/>
      <c r="DO921" s="10"/>
      <c r="DP921" s="11"/>
      <c r="DQ921" s="6">
        <f>SUMIF(DR$67:DR$97,$D921,DT$67:DT$97)</f>
        <v>0</v>
      </c>
      <c r="DR921" s="9"/>
      <c r="DS921" s="10"/>
      <c r="DT921" s="11"/>
      <c r="DU921" s="6">
        <f>SUMIF(DV$67:DV$97,$D921,DX$67:DX$97)</f>
        <v>0</v>
      </c>
      <c r="DV921" s="9"/>
      <c r="DW921" s="10"/>
      <c r="DX921" s="11"/>
      <c r="DY921" s="6">
        <f>SUMIF(DZ$67:DZ$97,$D921,EB$67:EB$97)</f>
        <v>0</v>
      </c>
      <c r="DZ921" s="9"/>
      <c r="EA921" s="10"/>
      <c r="EB921" s="11"/>
      <c r="EC921" s="6">
        <f>SUMIF(ED$67:ED$97,$D921,EF$67:EF$97)</f>
        <v>0</v>
      </c>
      <c r="ED921" s="9"/>
      <c r="EE921" s="10"/>
      <c r="EF921" s="11"/>
      <c r="EG921" s="6">
        <f>SUMIF(EH$67:EH$97,$D921,EJ$67:EJ$97)</f>
        <v>0</v>
      </c>
      <c r="EH921" s="9"/>
      <c r="EI921" s="10"/>
      <c r="EJ921" s="11"/>
      <c r="EK921" s="6">
        <f>SUMIF(EL$67:EL$97,$D921,EN$67:EN$97)</f>
        <v>0</v>
      </c>
      <c r="EL921" s="9"/>
      <c r="EM921" s="10"/>
      <c r="EN921" s="11"/>
      <c r="EO921" s="6">
        <f>SUMIF(EP$67:EP$97,$D921,ER$67:ER$97)</f>
        <v>0</v>
      </c>
      <c r="EP921" s="9"/>
      <c r="EQ921" s="10"/>
      <c r="ER921" s="11"/>
      <c r="ES921" s="6">
        <f>SUMIF(ET$67:ET$97,$D921,EV$67:EV$97)</f>
        <v>0</v>
      </c>
      <c r="ET921" s="9"/>
      <c r="EU921" s="10"/>
      <c r="EV921" s="11"/>
      <c r="EW921" s="6">
        <f>SUMIF(EX$67:EX$97,$D921,EZ$67:EZ$97)</f>
        <v>0</v>
      </c>
      <c r="EX921" s="9"/>
      <c r="EY921" s="10"/>
      <c r="EZ921" s="11"/>
      <c r="FA921" s="6">
        <f>SUMIF(FB$67:FB$97,$D921,FD$67:FD$97)</f>
        <v>0</v>
      </c>
      <c r="FB921" s="9"/>
      <c r="FC921" s="10"/>
      <c r="FD921" s="11"/>
      <c r="FE921" s="6">
        <f>SUMIF(FF$67:FF$97,$D921,FH$67:FH$97)</f>
        <v>0</v>
      </c>
      <c r="FF921" s="9"/>
      <c r="FG921" s="10"/>
      <c r="FH921" s="11"/>
      <c r="FI921" s="6">
        <f>SUMIF(FJ$67:FJ$97,$D921,FL$67:FL$97)</f>
        <v>0</v>
      </c>
      <c r="FJ921" s="9"/>
      <c r="FK921" s="10"/>
      <c r="FL921" s="11"/>
      <c r="FM921" s="6">
        <f>SUMIF(FN$67:FN$97,$D921,FP$67:FP$97)</f>
        <v>0</v>
      </c>
      <c r="FN921" s="9"/>
      <c r="FO921" s="10"/>
      <c r="FP921" s="11"/>
      <c r="FQ921" s="6">
        <f>SUMIF(FR$67:FR$97,$D921,FT$67:FT$97)</f>
        <v>0</v>
      </c>
      <c r="FR921" s="9"/>
      <c r="FS921" s="10"/>
      <c r="FT921" s="11"/>
      <c r="FU921" s="6">
        <f>SUMIF(FV$67:FV$97,$D921,FX$67:FX$97)</f>
        <v>0</v>
      </c>
      <c r="FV921" s="9"/>
      <c r="FW921" s="10"/>
      <c r="FX921" s="11"/>
      <c r="FY921" s="6">
        <f>SUMIF(FZ$67:FZ$97,$D921,GB$67:GB$97)</f>
        <v>0</v>
      </c>
      <c r="FZ921" s="9"/>
      <c r="GA921" s="10"/>
      <c r="GB921" s="11"/>
      <c r="GC921" s="6">
        <f>SUMIF(GD$67:GD$97,$D921,GF$67:GF$97)</f>
        <v>0</v>
      </c>
      <c r="GD921" s="9"/>
      <c r="GE921" s="10"/>
      <c r="GF921" s="11"/>
      <c r="GG921" s="6">
        <f>SUMIF(GH$67:GH$97,$D921,GJ$67:GJ$97)</f>
        <v>0</v>
      </c>
      <c r="GH921" s="9"/>
      <c r="GI921" s="10"/>
      <c r="GJ921" s="11"/>
      <c r="GK921" s="6">
        <f>SUMIF(GL$67:GL$97,$D921,GN$67:GN$97)</f>
        <v>0</v>
      </c>
      <c r="GL921" s="9"/>
      <c r="GM921" s="10"/>
      <c r="GN921" s="11"/>
      <c r="GO921" s="6">
        <f>SUMIF(GP$67:GP$97,$D921,GR$67:GR$97)</f>
        <v>0</v>
      </c>
      <c r="GP921" s="9"/>
      <c r="GQ921" s="10"/>
      <c r="GR921" s="11"/>
      <c r="GS921" s="6">
        <f>SUMIF(GT$67:GT$97,$D921,GV$67:GV$97)</f>
        <v>0</v>
      </c>
      <c r="GT921" s="9"/>
      <c r="GU921" s="10"/>
      <c r="GV921" s="20"/>
      <c r="GW921" s="19">
        <f t="shared" si="22"/>
        <v>0</v>
      </c>
      <c r="GX921" s="472"/>
      <c r="GY921" s="473"/>
    </row>
    <row r="922" spans="1:207" ht="30.75" customHeight="1">
      <c r="A922" s="210" t="s">
        <v>78</v>
      </c>
      <c r="B922" s="470"/>
      <c r="C922" s="449" t="s">
        <v>542</v>
      </c>
      <c r="D922" s="445" t="s">
        <v>495</v>
      </c>
      <c r="E922" s="206">
        <f>SUMIF(F$98:F$128,$D922,H$98:H$128)</f>
        <v>0</v>
      </c>
      <c r="F922" s="9"/>
      <c r="G922" s="10"/>
      <c r="H922" s="11"/>
      <c r="I922" s="6">
        <f>SUMIF(J$98:J$128,$D922,L$98:L$128)</f>
        <v>0</v>
      </c>
      <c r="J922" s="9"/>
      <c r="K922" s="10"/>
      <c r="L922" s="11"/>
      <c r="M922" s="6">
        <f>SUMIF(N$98:N$128,$D922,P$98:P$128)</f>
        <v>0</v>
      </c>
      <c r="N922" s="9"/>
      <c r="O922" s="10"/>
      <c r="P922" s="11"/>
      <c r="Q922" s="6">
        <f>SUMIF(R$98:R$128,$D922,T$98:T$128)</f>
        <v>0</v>
      </c>
      <c r="R922" s="9"/>
      <c r="S922" s="10"/>
      <c r="T922" s="11"/>
      <c r="U922" s="6">
        <f>SUMIF(V$98:V$128,$D922,X$98:X$128)</f>
        <v>0</v>
      </c>
      <c r="V922" s="9"/>
      <c r="W922" s="10"/>
      <c r="X922" s="11"/>
      <c r="Y922" s="6">
        <f>SUMIF(Z$98:Z$128,$D922,AB$98:AB$128)</f>
        <v>0</v>
      </c>
      <c r="Z922" s="9"/>
      <c r="AA922" s="10"/>
      <c r="AB922" s="11"/>
      <c r="AC922" s="6">
        <f>SUMIF(AD$98:AD$128,$D922,AF$98:AF$128)</f>
        <v>0</v>
      </c>
      <c r="AD922" s="9"/>
      <c r="AE922" s="10"/>
      <c r="AF922" s="11"/>
      <c r="AG922" s="6">
        <f>SUMIF(AH$98:AH$128,$D922,AJ$98:AJ$128)</f>
        <v>0</v>
      </c>
      <c r="AH922" s="9"/>
      <c r="AI922" s="10"/>
      <c r="AJ922" s="11"/>
      <c r="AK922" s="6">
        <f>SUMIF(AL$98:AL$128,$D922,AN$98:AN$128)</f>
        <v>0</v>
      </c>
      <c r="AL922" s="9"/>
      <c r="AM922" s="10"/>
      <c r="AN922" s="11"/>
      <c r="AO922" s="6">
        <f>SUMIF(AP$98:AP$128,$D922,AR$98:AR$128)</f>
        <v>0</v>
      </c>
      <c r="AP922" s="9"/>
      <c r="AQ922" s="10"/>
      <c r="AR922" s="11"/>
      <c r="AS922" s="6">
        <f>SUMIF(AT$98:AT$128,$D922,AV$98:AV$128)</f>
        <v>0</v>
      </c>
      <c r="AT922" s="9"/>
      <c r="AU922" s="10"/>
      <c r="AV922" s="11"/>
      <c r="AW922" s="6">
        <f>SUMIF(AX$98:AX$128,$D922,AZ$98:AZ$128)</f>
        <v>0</v>
      </c>
      <c r="AX922" s="9"/>
      <c r="AY922" s="10"/>
      <c r="AZ922" s="11"/>
      <c r="BA922" s="6">
        <f>SUMIF(BB$98:BB$128,$D922,BD$98:BD$128)</f>
        <v>0</v>
      </c>
      <c r="BB922" s="9"/>
      <c r="BC922" s="10"/>
      <c r="BD922" s="11"/>
      <c r="BE922" s="6">
        <f>SUMIF(BF$98:BF$128,$D922,BH$98:BH$128)</f>
        <v>0</v>
      </c>
      <c r="BF922" s="9"/>
      <c r="BG922" s="10"/>
      <c r="BH922" s="11"/>
      <c r="BI922" s="6">
        <f>SUMIF(BJ$98:BJ$128,$D922,BL$98:BL$128)</f>
        <v>0</v>
      </c>
      <c r="BJ922" s="9"/>
      <c r="BK922" s="10"/>
      <c r="BL922" s="11"/>
      <c r="BM922" s="6">
        <f>SUMIF(BN$98:BN$128,$D922,BP$98:BP$128)</f>
        <v>0</v>
      </c>
      <c r="BN922" s="9"/>
      <c r="BO922" s="10"/>
      <c r="BP922" s="11"/>
      <c r="BQ922" s="6">
        <f>SUMIF(BR$98:BR$128,$D922,BT$98:BT$128)</f>
        <v>0</v>
      </c>
      <c r="BR922" s="9"/>
      <c r="BS922" s="10"/>
      <c r="BT922" s="11"/>
      <c r="BU922" s="6">
        <f>SUMIF(BV$98:BV$128,$D922,BX$98:BX$128)</f>
        <v>0</v>
      </c>
      <c r="BV922" s="9"/>
      <c r="BW922" s="10"/>
      <c r="BX922" s="11"/>
      <c r="BY922" s="6">
        <f>SUMIF(BZ$98:BZ$128,$D922,CB$98:CB$128)</f>
        <v>0</v>
      </c>
      <c r="BZ922" s="9"/>
      <c r="CA922" s="10"/>
      <c r="CB922" s="11"/>
      <c r="CC922" s="6">
        <f>SUMIF(CD$98:CD$128,$D922,CF$98:CF$128)</f>
        <v>0</v>
      </c>
      <c r="CD922" s="9"/>
      <c r="CE922" s="10"/>
      <c r="CF922" s="11"/>
      <c r="CG922" s="6">
        <f>SUMIF(CH$98:CH$128,$D922,CJ$98:CJ$128)</f>
        <v>0</v>
      </c>
      <c r="CH922" s="9"/>
      <c r="CI922" s="10"/>
      <c r="CJ922" s="11"/>
      <c r="CK922" s="6">
        <f>SUMIF(CL$98:CL$128,$D922,CN$98:CN$128)</f>
        <v>0</v>
      </c>
      <c r="CL922" s="9"/>
      <c r="CM922" s="10"/>
      <c r="CN922" s="11"/>
      <c r="CO922" s="6">
        <f>SUMIF(CP$98:CP$128,$D922,CR$98:CR$128)</f>
        <v>0</v>
      </c>
      <c r="CP922" s="9"/>
      <c r="CQ922" s="10"/>
      <c r="CR922" s="11"/>
      <c r="CS922" s="6">
        <f>SUMIF(CT$98:CT$128,$D922,CV$98:CV$128)</f>
        <v>0</v>
      </c>
      <c r="CT922" s="9"/>
      <c r="CU922" s="10"/>
      <c r="CV922" s="11"/>
      <c r="CW922" s="6">
        <f>SUMIF(CX$98:CX$128,$D922,CZ$98:CZ$128)</f>
        <v>0</v>
      </c>
      <c r="CX922" s="9"/>
      <c r="CY922" s="10"/>
      <c r="CZ922" s="11"/>
      <c r="DA922" s="6">
        <f>SUMIF(DB$98:DB$128,$D922,DD$98:DD$128)</f>
        <v>0</v>
      </c>
      <c r="DB922" s="9"/>
      <c r="DC922" s="10"/>
      <c r="DD922" s="11"/>
      <c r="DE922" s="6">
        <f>SUMIF(DF$98:DF$128,$D922,DH$98:DH$128)</f>
        <v>0</v>
      </c>
      <c r="DF922" s="9"/>
      <c r="DG922" s="10"/>
      <c r="DH922" s="11"/>
      <c r="DI922" s="6">
        <f>SUMIF(DJ$98:DJ$128,$D922,DL$98:DL$128)</f>
        <v>0</v>
      </c>
      <c r="DJ922" s="9"/>
      <c r="DK922" s="10"/>
      <c r="DL922" s="11"/>
      <c r="DM922" s="6">
        <f>SUMIF(DN$98:DN$128,$D922,DP$98:DP$128)</f>
        <v>0</v>
      </c>
      <c r="DN922" s="9"/>
      <c r="DO922" s="10"/>
      <c r="DP922" s="11"/>
      <c r="DQ922" s="6">
        <f>SUMIF(DR$98:DR$128,$D922,DT$98:DT$128)</f>
        <v>0</v>
      </c>
      <c r="DR922" s="9"/>
      <c r="DS922" s="10"/>
      <c r="DT922" s="11"/>
      <c r="DU922" s="6">
        <f>SUMIF(DV$98:DV$128,$D922,DX$98:DX$128)</f>
        <v>0</v>
      </c>
      <c r="DV922" s="9"/>
      <c r="DW922" s="10"/>
      <c r="DX922" s="11"/>
      <c r="DY922" s="6">
        <f>SUMIF(DZ$98:DZ$128,$D922,EB$98:EB$128)</f>
        <v>0</v>
      </c>
      <c r="DZ922" s="9"/>
      <c r="EA922" s="10"/>
      <c r="EB922" s="11"/>
      <c r="EC922" s="6">
        <f>SUMIF(ED$98:ED$128,$D922,EF$98:EF$128)</f>
        <v>0</v>
      </c>
      <c r="ED922" s="9"/>
      <c r="EE922" s="10"/>
      <c r="EF922" s="11"/>
      <c r="EG922" s="6">
        <f>SUMIF(EH$98:EH$128,$D922,EJ$98:EJ$128)</f>
        <v>0</v>
      </c>
      <c r="EH922" s="9"/>
      <c r="EI922" s="10"/>
      <c r="EJ922" s="11"/>
      <c r="EK922" s="6">
        <f>SUMIF(EL$98:EL$128,$D922,EN$98:EN$128)</f>
        <v>0</v>
      </c>
      <c r="EL922" s="9"/>
      <c r="EM922" s="10"/>
      <c r="EN922" s="11"/>
      <c r="EO922" s="6">
        <f>SUMIF(EP$98:EP$128,$D922,ER$98:ER$128)</f>
        <v>0</v>
      </c>
      <c r="EP922" s="9"/>
      <c r="EQ922" s="10"/>
      <c r="ER922" s="11"/>
      <c r="ES922" s="6">
        <f>SUMIF(ET$98:ET$128,$D922,EV$98:EV$128)</f>
        <v>0</v>
      </c>
      <c r="ET922" s="9"/>
      <c r="EU922" s="10"/>
      <c r="EV922" s="11"/>
      <c r="EW922" s="6">
        <f>SUMIF(EX$98:EX$128,$D922,EZ$98:EZ$128)</f>
        <v>0</v>
      </c>
      <c r="EX922" s="9"/>
      <c r="EY922" s="10"/>
      <c r="EZ922" s="11"/>
      <c r="FA922" s="6">
        <f>SUMIF(FB$98:FB$128,$D922,FD$98:FD$128)</f>
        <v>0</v>
      </c>
      <c r="FB922" s="9"/>
      <c r="FC922" s="10"/>
      <c r="FD922" s="11"/>
      <c r="FE922" s="6">
        <f>SUMIF(FF$98:FF$128,$D922,FH$98:FH$128)</f>
        <v>0</v>
      </c>
      <c r="FF922" s="9"/>
      <c r="FG922" s="10"/>
      <c r="FH922" s="11"/>
      <c r="FI922" s="6">
        <f>SUMIF(FJ$98:FJ$128,$D922,FL$98:FL$128)</f>
        <v>0</v>
      </c>
      <c r="FJ922" s="9"/>
      <c r="FK922" s="10"/>
      <c r="FL922" s="11"/>
      <c r="FM922" s="6">
        <f>SUMIF(FN$98:FN$128,$D922,FP$98:FP$128)</f>
        <v>0</v>
      </c>
      <c r="FN922" s="9"/>
      <c r="FO922" s="10"/>
      <c r="FP922" s="11"/>
      <c r="FQ922" s="6">
        <f>SUMIF(FR$98:FR$128,$D922,FT$98:FT$128)</f>
        <v>0</v>
      </c>
      <c r="FR922" s="9"/>
      <c r="FS922" s="10"/>
      <c r="FT922" s="11"/>
      <c r="FU922" s="6">
        <f>SUMIF(FV$98:FV$128,$D922,FX$98:FX$128)</f>
        <v>0</v>
      </c>
      <c r="FV922" s="9"/>
      <c r="FW922" s="10"/>
      <c r="FX922" s="11"/>
      <c r="FY922" s="6">
        <f>SUMIF(FZ$98:FZ$128,$D922,GB$98:GB$128)</f>
        <v>0</v>
      </c>
      <c r="FZ922" s="9"/>
      <c r="GA922" s="10"/>
      <c r="GB922" s="11"/>
      <c r="GC922" s="6">
        <f>SUMIF(GD$98:GD$128,$D922,GF$98:GF$128)</f>
        <v>0</v>
      </c>
      <c r="GD922" s="9"/>
      <c r="GE922" s="10"/>
      <c r="GF922" s="11"/>
      <c r="GG922" s="6">
        <f>SUMIF(GH$98:GH$128,$D922,GJ$98:GJ$128)</f>
        <v>0</v>
      </c>
      <c r="GH922" s="9"/>
      <c r="GI922" s="10"/>
      <c r="GJ922" s="11"/>
      <c r="GK922" s="6">
        <f>SUMIF(GL$98:GL$128,$D922,GN$98:GN$128)</f>
        <v>0</v>
      </c>
      <c r="GL922" s="9"/>
      <c r="GM922" s="10"/>
      <c r="GN922" s="11"/>
      <c r="GO922" s="6">
        <f>SUMIF(GP$98:GP$128,$D922,GR$98:GR$128)</f>
        <v>0</v>
      </c>
      <c r="GP922" s="9"/>
      <c r="GQ922" s="10"/>
      <c r="GR922" s="11"/>
      <c r="GS922" s="6">
        <f>SUMIF(GT$98:GT$128,$D922,GV$98:GV$128)</f>
        <v>0</v>
      </c>
      <c r="GT922" s="9"/>
      <c r="GU922" s="10"/>
      <c r="GV922" s="20"/>
      <c r="GW922" s="19">
        <f t="shared" si="22"/>
        <v>0</v>
      </c>
      <c r="GX922" s="472"/>
      <c r="GY922" s="473"/>
    </row>
    <row r="923" spans="1:207" ht="30.75" customHeight="1">
      <c r="A923" s="210" t="s">
        <v>79</v>
      </c>
      <c r="B923" s="470"/>
      <c r="C923" s="449" t="s">
        <v>542</v>
      </c>
      <c r="D923" s="445" t="s">
        <v>495</v>
      </c>
      <c r="E923" s="206">
        <f>SUMIF(F$129:F$159,$D923,H$129:H$159)</f>
        <v>0</v>
      </c>
      <c r="F923" s="9"/>
      <c r="G923" s="10"/>
      <c r="H923" s="11"/>
      <c r="I923" s="6">
        <f>SUMIF(J$129:J$159,$D923,L$129:L$159)</f>
        <v>0</v>
      </c>
      <c r="J923" s="9"/>
      <c r="K923" s="10"/>
      <c r="L923" s="11"/>
      <c r="M923" s="6">
        <f>SUMIF(N$129:N$159,$D923,P$129:P$159)</f>
        <v>0</v>
      </c>
      <c r="N923" s="9"/>
      <c r="O923" s="10"/>
      <c r="P923" s="11"/>
      <c r="Q923" s="6">
        <f>SUMIF(R$129:R$159,$D923,T$129:T$159)</f>
        <v>0</v>
      </c>
      <c r="R923" s="9"/>
      <c r="S923" s="10"/>
      <c r="T923" s="11"/>
      <c r="U923" s="6">
        <f>SUMIF(V$129:V$159,$D923,X$129:X$159)</f>
        <v>0</v>
      </c>
      <c r="V923" s="9"/>
      <c r="W923" s="10"/>
      <c r="X923" s="11"/>
      <c r="Y923" s="6">
        <f>SUMIF(Z$129:Z$159,$D923,AB$129:AB$159)</f>
        <v>0</v>
      </c>
      <c r="Z923" s="9"/>
      <c r="AA923" s="10"/>
      <c r="AB923" s="11"/>
      <c r="AC923" s="6">
        <f>SUMIF(AD$129:AD$159,$D923,AF$129:AF$159)</f>
        <v>0</v>
      </c>
      <c r="AD923" s="9"/>
      <c r="AE923" s="10"/>
      <c r="AF923" s="11"/>
      <c r="AG923" s="6">
        <f>SUMIF(AH$129:AH$159,$D923,AJ$129:AJ$159)</f>
        <v>0</v>
      </c>
      <c r="AH923" s="9"/>
      <c r="AI923" s="10"/>
      <c r="AJ923" s="11"/>
      <c r="AK923" s="6">
        <f>SUMIF(AL$129:AL$159,$D923,AN$129:AN$159)</f>
        <v>0</v>
      </c>
      <c r="AL923" s="9"/>
      <c r="AM923" s="10"/>
      <c r="AN923" s="11"/>
      <c r="AO923" s="6">
        <f>SUMIF(AP$129:AP$159,$D923,AR$129:AR$159)</f>
        <v>0</v>
      </c>
      <c r="AP923" s="9"/>
      <c r="AQ923" s="10"/>
      <c r="AR923" s="11"/>
      <c r="AS923" s="6">
        <f>SUMIF(AT$129:AT$159,$D923,AV$129:AV$159)</f>
        <v>0</v>
      </c>
      <c r="AT923" s="9"/>
      <c r="AU923" s="10"/>
      <c r="AV923" s="11"/>
      <c r="AW923" s="6">
        <f>SUMIF(AX$129:AX$159,$D923,AZ$129:AZ$159)</f>
        <v>0</v>
      </c>
      <c r="AX923" s="9"/>
      <c r="AY923" s="10"/>
      <c r="AZ923" s="11"/>
      <c r="BA923" s="6">
        <f>SUMIF(BB$129:BB$159,$D923,BD$129:BD$159)</f>
        <v>0</v>
      </c>
      <c r="BB923" s="9"/>
      <c r="BC923" s="10"/>
      <c r="BD923" s="11"/>
      <c r="BE923" s="6">
        <f>SUMIF(BF$129:BF$159,$D923,BH$129:BH$159)</f>
        <v>0</v>
      </c>
      <c r="BF923" s="9"/>
      <c r="BG923" s="10"/>
      <c r="BH923" s="11"/>
      <c r="BI923" s="6">
        <f>SUMIF(BJ$129:BJ$159,$D923,BL$129:BL$159)</f>
        <v>0</v>
      </c>
      <c r="BJ923" s="9"/>
      <c r="BK923" s="10"/>
      <c r="BL923" s="11"/>
      <c r="BM923" s="6">
        <f>SUMIF(BN$129:BN$159,$D923,BP$129:BP$159)</f>
        <v>0</v>
      </c>
      <c r="BN923" s="9"/>
      <c r="BO923" s="10"/>
      <c r="BP923" s="11"/>
      <c r="BQ923" s="6">
        <f>SUMIF(BR$129:BR$159,$D923,BT$129:BT$159)</f>
        <v>0</v>
      </c>
      <c r="BR923" s="9"/>
      <c r="BS923" s="10"/>
      <c r="BT923" s="11"/>
      <c r="BU923" s="6">
        <f>SUMIF(BV$129:BV$159,$D923,BX$129:BX$159)</f>
        <v>0</v>
      </c>
      <c r="BV923" s="9"/>
      <c r="BW923" s="10"/>
      <c r="BX923" s="11"/>
      <c r="BY923" s="6">
        <f>SUMIF(BZ$129:BZ$159,$D923,CB$129:CB$159)</f>
        <v>0</v>
      </c>
      <c r="BZ923" s="9"/>
      <c r="CA923" s="10"/>
      <c r="CB923" s="11"/>
      <c r="CC923" s="6">
        <f>SUMIF(CD$129:CD$159,$D923,CF$129:CF$159)</f>
        <v>0</v>
      </c>
      <c r="CD923" s="9"/>
      <c r="CE923" s="10"/>
      <c r="CF923" s="11"/>
      <c r="CG923" s="6">
        <f>SUMIF(CH$129:CH$159,$D923,CJ$129:CJ$159)</f>
        <v>0</v>
      </c>
      <c r="CH923" s="9"/>
      <c r="CI923" s="10"/>
      <c r="CJ923" s="11"/>
      <c r="CK923" s="6">
        <f>SUMIF(CL$129:CL$159,$D923,CN$129:CN$159)</f>
        <v>0</v>
      </c>
      <c r="CL923" s="9"/>
      <c r="CM923" s="10"/>
      <c r="CN923" s="11"/>
      <c r="CO923" s="6">
        <f>SUMIF(CP$129:CP$159,$D923,CR$129:CR$159)</f>
        <v>0</v>
      </c>
      <c r="CP923" s="9"/>
      <c r="CQ923" s="10"/>
      <c r="CR923" s="11"/>
      <c r="CS923" s="6">
        <f>SUMIF(CT$129:CT$159,$D923,CV$129:CV$159)</f>
        <v>0</v>
      </c>
      <c r="CT923" s="9"/>
      <c r="CU923" s="10"/>
      <c r="CV923" s="11"/>
      <c r="CW923" s="6">
        <f>SUMIF(CX$129:CX$159,$D923,CZ$129:CZ$159)</f>
        <v>0</v>
      </c>
      <c r="CX923" s="9"/>
      <c r="CY923" s="10"/>
      <c r="CZ923" s="11"/>
      <c r="DA923" s="6">
        <f>SUMIF(DB$129:DB$159,$D923,DD$129:DD$159)</f>
        <v>0</v>
      </c>
      <c r="DB923" s="9"/>
      <c r="DC923" s="10"/>
      <c r="DD923" s="11"/>
      <c r="DE923" s="6">
        <f>SUMIF(DF$129:DF$159,$D923,DH$129:DH$159)</f>
        <v>0</v>
      </c>
      <c r="DF923" s="9"/>
      <c r="DG923" s="10"/>
      <c r="DH923" s="11"/>
      <c r="DI923" s="6">
        <f>SUMIF(DJ$129:DJ$159,$D923,DL$129:DL$159)</f>
        <v>0</v>
      </c>
      <c r="DJ923" s="9"/>
      <c r="DK923" s="10"/>
      <c r="DL923" s="11"/>
      <c r="DM923" s="6">
        <f>SUMIF(DN$129:DN$159,$D923,DP$129:DP$159)</f>
        <v>0</v>
      </c>
      <c r="DN923" s="9"/>
      <c r="DO923" s="10"/>
      <c r="DP923" s="11"/>
      <c r="DQ923" s="6">
        <f>SUMIF(DR$129:DR$159,$D923,DT$129:DT$159)</f>
        <v>0</v>
      </c>
      <c r="DR923" s="9"/>
      <c r="DS923" s="10"/>
      <c r="DT923" s="11"/>
      <c r="DU923" s="6">
        <f>SUMIF(DV$129:DV$159,$D923,DX$129:DX$159)</f>
        <v>0</v>
      </c>
      <c r="DV923" s="9"/>
      <c r="DW923" s="10"/>
      <c r="DX923" s="11"/>
      <c r="DY923" s="6">
        <f>SUMIF(DZ$129:DZ$159,$D923,EB$129:EB$159)</f>
        <v>0</v>
      </c>
      <c r="DZ923" s="9"/>
      <c r="EA923" s="10"/>
      <c r="EB923" s="11"/>
      <c r="EC923" s="6">
        <f>SUMIF(ED$129:ED$159,$D923,EF$129:EF$159)</f>
        <v>0</v>
      </c>
      <c r="ED923" s="9"/>
      <c r="EE923" s="10"/>
      <c r="EF923" s="11"/>
      <c r="EG923" s="6">
        <f>SUMIF(EH$129:EH$159,$D923,EJ$129:EJ$159)</f>
        <v>0</v>
      </c>
      <c r="EH923" s="9"/>
      <c r="EI923" s="10"/>
      <c r="EJ923" s="11"/>
      <c r="EK923" s="6">
        <f>SUMIF(EL$129:EL$159,$D923,EN$129:EN$159)</f>
        <v>0</v>
      </c>
      <c r="EL923" s="9"/>
      <c r="EM923" s="10"/>
      <c r="EN923" s="11"/>
      <c r="EO923" s="6">
        <f>SUMIF(EP$129:EP$159,$D923,ER$129:ER$159)</f>
        <v>0</v>
      </c>
      <c r="EP923" s="9"/>
      <c r="EQ923" s="10"/>
      <c r="ER923" s="11"/>
      <c r="ES923" s="6">
        <f>SUMIF(ET$129:ET$159,$D923,EV$129:EV$159)</f>
        <v>0</v>
      </c>
      <c r="ET923" s="9"/>
      <c r="EU923" s="10"/>
      <c r="EV923" s="11"/>
      <c r="EW923" s="6">
        <f>SUMIF(EX$129:EX$159,$D923,EZ$129:EZ$159)</f>
        <v>0</v>
      </c>
      <c r="EX923" s="9"/>
      <c r="EY923" s="10"/>
      <c r="EZ923" s="11"/>
      <c r="FA923" s="6">
        <f>SUMIF(FB$129:FB$159,$D923,FD$129:FD$159)</f>
        <v>0</v>
      </c>
      <c r="FB923" s="9"/>
      <c r="FC923" s="10"/>
      <c r="FD923" s="11"/>
      <c r="FE923" s="6">
        <f>SUMIF(FF$129:FF$159,$D923,FH$129:FH$159)</f>
        <v>0</v>
      </c>
      <c r="FF923" s="9"/>
      <c r="FG923" s="10"/>
      <c r="FH923" s="11"/>
      <c r="FI923" s="6">
        <f>SUMIF(FJ$129:FJ$159,$D923,FL$129:FL$159)</f>
        <v>0</v>
      </c>
      <c r="FJ923" s="9"/>
      <c r="FK923" s="10"/>
      <c r="FL923" s="11"/>
      <c r="FM923" s="6">
        <f>SUMIF(FN$129:FN$159,$D923,FP$129:FP$159)</f>
        <v>0</v>
      </c>
      <c r="FN923" s="9"/>
      <c r="FO923" s="10"/>
      <c r="FP923" s="11"/>
      <c r="FQ923" s="6">
        <f>SUMIF(FR$129:FR$159,$D923,FT$129:FT$159)</f>
        <v>0</v>
      </c>
      <c r="FR923" s="9"/>
      <c r="FS923" s="10"/>
      <c r="FT923" s="11"/>
      <c r="FU923" s="6">
        <f>SUMIF(FV$129:FV$159,$D923,FX$129:FX$159)</f>
        <v>0</v>
      </c>
      <c r="FV923" s="9"/>
      <c r="FW923" s="10"/>
      <c r="FX923" s="11"/>
      <c r="FY923" s="6">
        <f>SUMIF(FZ$129:FZ$159,$D923,GB$129:GB$159)</f>
        <v>0</v>
      </c>
      <c r="FZ923" s="9"/>
      <c r="GA923" s="10"/>
      <c r="GB923" s="11"/>
      <c r="GC923" s="6">
        <f>SUMIF(GD$129:GD$159,$D923,GF$129:GF$159)</f>
        <v>0</v>
      </c>
      <c r="GD923" s="9"/>
      <c r="GE923" s="10"/>
      <c r="GF923" s="11"/>
      <c r="GG923" s="6">
        <f>SUMIF(GH$129:GH$159,$D923,GJ$129:GJ$159)</f>
        <v>0</v>
      </c>
      <c r="GH923" s="9"/>
      <c r="GI923" s="10"/>
      <c r="GJ923" s="11"/>
      <c r="GK923" s="6">
        <f>SUMIF(GL$129:GL$159,$D923,GN$129:GN$159)</f>
        <v>0</v>
      </c>
      <c r="GL923" s="9"/>
      <c r="GM923" s="10"/>
      <c r="GN923" s="11"/>
      <c r="GO923" s="6">
        <f>SUMIF(GP$129:GP$159,$D923,GR$129:GR$159)</f>
        <v>0</v>
      </c>
      <c r="GP923" s="9"/>
      <c r="GQ923" s="10"/>
      <c r="GR923" s="11"/>
      <c r="GS923" s="6">
        <f>SUMIF(GT$129:GT$159,$D923,GV$129:GV$159)</f>
        <v>0</v>
      </c>
      <c r="GT923" s="9"/>
      <c r="GU923" s="10"/>
      <c r="GV923" s="20"/>
      <c r="GW923" s="19">
        <f t="shared" si="22"/>
        <v>0</v>
      </c>
      <c r="GX923" s="472"/>
      <c r="GY923" s="473"/>
    </row>
    <row r="924" spans="1:207" ht="30.75" customHeight="1">
      <c r="A924" s="210" t="s">
        <v>80</v>
      </c>
      <c r="B924" s="470"/>
      <c r="C924" s="449" t="s">
        <v>542</v>
      </c>
      <c r="D924" s="445" t="s">
        <v>495</v>
      </c>
      <c r="E924" s="206">
        <f>SUMIF(F$160:F$190,$D924,H$160:H$190)</f>
        <v>0</v>
      </c>
      <c r="F924" s="9"/>
      <c r="G924" s="10"/>
      <c r="H924" s="11"/>
      <c r="I924" s="6">
        <f>SUMIF(J$160:J$190,$D924,L$160:L$190)</f>
        <v>0</v>
      </c>
      <c r="J924" s="9"/>
      <c r="K924" s="10"/>
      <c r="L924" s="11"/>
      <c r="M924" s="6">
        <f>SUMIF(N$160:N$190,$D924,P$160:P$190)</f>
        <v>0</v>
      </c>
      <c r="N924" s="9"/>
      <c r="O924" s="10"/>
      <c r="P924" s="11"/>
      <c r="Q924" s="6">
        <f>SUMIF(R$160:R$190,$D924,T$160:T$190)</f>
        <v>0</v>
      </c>
      <c r="R924" s="9"/>
      <c r="S924" s="10"/>
      <c r="T924" s="11"/>
      <c r="U924" s="6">
        <f>SUMIF(V$160:V$190,$D924,X$160:X$190)</f>
        <v>0</v>
      </c>
      <c r="V924" s="9"/>
      <c r="W924" s="10"/>
      <c r="X924" s="11"/>
      <c r="Y924" s="6">
        <f>SUMIF(Z$160:Z$190,$D924,AB$160:AB$190)</f>
        <v>0</v>
      </c>
      <c r="Z924" s="9"/>
      <c r="AA924" s="10"/>
      <c r="AB924" s="11"/>
      <c r="AC924" s="6">
        <f>SUMIF(AD$160:AD$190,$D924,AF$160:AF$190)</f>
        <v>0</v>
      </c>
      <c r="AD924" s="9"/>
      <c r="AE924" s="10"/>
      <c r="AF924" s="11"/>
      <c r="AG924" s="6">
        <f>SUMIF(AH$160:AH$190,$D924,AJ$160:AJ$190)</f>
        <v>0</v>
      </c>
      <c r="AH924" s="9"/>
      <c r="AI924" s="10"/>
      <c r="AJ924" s="11"/>
      <c r="AK924" s="6">
        <f>SUMIF(AL$160:AL$190,$D924,AN$160:AN$190)</f>
        <v>0</v>
      </c>
      <c r="AL924" s="9"/>
      <c r="AM924" s="10"/>
      <c r="AN924" s="11"/>
      <c r="AO924" s="6">
        <f>SUMIF(AP$160:AP$190,$D924,AR$160:AR$190)</f>
        <v>0</v>
      </c>
      <c r="AP924" s="9"/>
      <c r="AQ924" s="10"/>
      <c r="AR924" s="11"/>
      <c r="AS924" s="6">
        <f>SUMIF(AT$160:AT$190,$D924,AV$160:AV$190)</f>
        <v>0</v>
      </c>
      <c r="AT924" s="9"/>
      <c r="AU924" s="10"/>
      <c r="AV924" s="11"/>
      <c r="AW924" s="6">
        <f>SUMIF(AX$160:AX$190,$D924,AZ$160:AZ$190)</f>
        <v>0</v>
      </c>
      <c r="AX924" s="9"/>
      <c r="AY924" s="10"/>
      <c r="AZ924" s="11"/>
      <c r="BA924" s="6">
        <f>SUMIF(BB$160:BB$190,$D924,BD$160:BD$190)</f>
        <v>0</v>
      </c>
      <c r="BB924" s="9"/>
      <c r="BC924" s="10"/>
      <c r="BD924" s="11"/>
      <c r="BE924" s="6">
        <f>SUMIF(BF$160:BF$190,$D924,BH$160:BH$190)</f>
        <v>0</v>
      </c>
      <c r="BF924" s="9"/>
      <c r="BG924" s="10"/>
      <c r="BH924" s="11"/>
      <c r="BI924" s="6">
        <f>SUMIF(BJ$160:BJ$190,$D924,BL$160:BL$190)</f>
        <v>0</v>
      </c>
      <c r="BJ924" s="9"/>
      <c r="BK924" s="10"/>
      <c r="BL924" s="11"/>
      <c r="BM924" s="6">
        <f>SUMIF(BN$160:BN$190,$D924,BP$160:BP$190)</f>
        <v>0</v>
      </c>
      <c r="BN924" s="9"/>
      <c r="BO924" s="10"/>
      <c r="BP924" s="11"/>
      <c r="BQ924" s="6">
        <f>SUMIF(BR$160:BR$190,$D924,BT$160:BT$190)</f>
        <v>0</v>
      </c>
      <c r="BR924" s="9"/>
      <c r="BS924" s="10"/>
      <c r="BT924" s="11"/>
      <c r="BU924" s="6">
        <f>SUMIF(BV$160:BV$190,$D924,BX$160:BX$190)</f>
        <v>0</v>
      </c>
      <c r="BV924" s="9"/>
      <c r="BW924" s="10"/>
      <c r="BX924" s="11"/>
      <c r="BY924" s="6">
        <f>SUMIF(BZ$160:BZ$190,$D924,CB$160:CB$190)</f>
        <v>0</v>
      </c>
      <c r="BZ924" s="9"/>
      <c r="CA924" s="10"/>
      <c r="CB924" s="11"/>
      <c r="CC924" s="6">
        <f>SUMIF(CD$160:CD$190,$D924,CF$160:CF$190)</f>
        <v>0</v>
      </c>
      <c r="CD924" s="9"/>
      <c r="CE924" s="10"/>
      <c r="CF924" s="11"/>
      <c r="CG924" s="6">
        <f>SUMIF(CH$160:CH$190,$D924,CJ$160:CJ$190)</f>
        <v>0</v>
      </c>
      <c r="CH924" s="9"/>
      <c r="CI924" s="10"/>
      <c r="CJ924" s="11"/>
      <c r="CK924" s="6">
        <f>SUMIF(CL$160:CL$190,$D924,CN$160:CN$190)</f>
        <v>0</v>
      </c>
      <c r="CL924" s="9"/>
      <c r="CM924" s="10"/>
      <c r="CN924" s="11"/>
      <c r="CO924" s="6">
        <f>SUMIF(CP$160:CP$190,$D924,CR$160:CR$190)</f>
        <v>0</v>
      </c>
      <c r="CP924" s="9"/>
      <c r="CQ924" s="10"/>
      <c r="CR924" s="11"/>
      <c r="CS924" s="6">
        <f>SUMIF(CT$160:CT$190,$D924,CV$160:CV$190)</f>
        <v>0</v>
      </c>
      <c r="CT924" s="9"/>
      <c r="CU924" s="10"/>
      <c r="CV924" s="11"/>
      <c r="CW924" s="6">
        <f>SUMIF(CX$160:CX$190,$D924,CZ$160:CZ$190)</f>
        <v>0</v>
      </c>
      <c r="CX924" s="9"/>
      <c r="CY924" s="10"/>
      <c r="CZ924" s="11"/>
      <c r="DA924" s="6">
        <f>SUMIF(DB$160:DB$190,$D924,DD$160:DD$190)</f>
        <v>0</v>
      </c>
      <c r="DB924" s="9"/>
      <c r="DC924" s="10"/>
      <c r="DD924" s="11"/>
      <c r="DE924" s="6">
        <f>SUMIF(DF$160:DF$190,$D924,DH$160:DH$190)</f>
        <v>0</v>
      </c>
      <c r="DF924" s="9"/>
      <c r="DG924" s="10"/>
      <c r="DH924" s="11"/>
      <c r="DI924" s="6">
        <f>SUMIF(DJ$160:DJ$190,$D924,DL$160:DL$190)</f>
        <v>0</v>
      </c>
      <c r="DJ924" s="9"/>
      <c r="DK924" s="10"/>
      <c r="DL924" s="11"/>
      <c r="DM924" s="6">
        <f>SUMIF(DN$160:DN$190,$D924,DP$160:DP$190)</f>
        <v>0</v>
      </c>
      <c r="DN924" s="9"/>
      <c r="DO924" s="10"/>
      <c r="DP924" s="11"/>
      <c r="DQ924" s="6">
        <f>SUMIF(DR$160:DR$190,$D924,DT$160:DT$190)</f>
        <v>0</v>
      </c>
      <c r="DR924" s="9"/>
      <c r="DS924" s="10"/>
      <c r="DT924" s="11"/>
      <c r="DU924" s="6">
        <f>SUMIF(DV$160:DV$190,$D924,DX$160:DX$190)</f>
        <v>0</v>
      </c>
      <c r="DV924" s="9"/>
      <c r="DW924" s="10"/>
      <c r="DX924" s="11"/>
      <c r="DY924" s="6">
        <f>SUMIF(DZ$160:DZ$190,$D924,EB$160:EB$190)</f>
        <v>0</v>
      </c>
      <c r="DZ924" s="9"/>
      <c r="EA924" s="10"/>
      <c r="EB924" s="11"/>
      <c r="EC924" s="6">
        <f>SUMIF(ED$160:ED$190,$D924,EF$160:EF$190)</f>
        <v>0</v>
      </c>
      <c r="ED924" s="9"/>
      <c r="EE924" s="10"/>
      <c r="EF924" s="11"/>
      <c r="EG924" s="6">
        <f>SUMIF(EH$160:EH$190,$D924,EJ$160:EJ$190)</f>
        <v>0</v>
      </c>
      <c r="EH924" s="9"/>
      <c r="EI924" s="10"/>
      <c r="EJ924" s="11"/>
      <c r="EK924" s="6">
        <f>SUMIF(EL$160:EL$190,$D924,EN$160:EN$190)</f>
        <v>0</v>
      </c>
      <c r="EL924" s="9"/>
      <c r="EM924" s="10"/>
      <c r="EN924" s="11"/>
      <c r="EO924" s="6">
        <f>SUMIF(EP$160:EP$190,$D924,ER$160:ER$190)</f>
        <v>0</v>
      </c>
      <c r="EP924" s="9"/>
      <c r="EQ924" s="10"/>
      <c r="ER924" s="11"/>
      <c r="ES924" s="6">
        <f>SUMIF(ET$160:ET$190,$D924,EV$160:EV$190)</f>
        <v>0</v>
      </c>
      <c r="ET924" s="9"/>
      <c r="EU924" s="10"/>
      <c r="EV924" s="11"/>
      <c r="EW924" s="6">
        <f>SUMIF(EX$160:EX$190,$D924,EZ$160:EZ$190)</f>
        <v>0</v>
      </c>
      <c r="EX924" s="9"/>
      <c r="EY924" s="10"/>
      <c r="EZ924" s="11"/>
      <c r="FA924" s="6">
        <f>SUMIF(FB$160:FB$190,$D924,FD$160:FD$190)</f>
        <v>0</v>
      </c>
      <c r="FB924" s="9"/>
      <c r="FC924" s="10"/>
      <c r="FD924" s="11"/>
      <c r="FE924" s="6">
        <f>SUMIF(FF$160:FF$190,$D924,FH$160:FH$190)</f>
        <v>0</v>
      </c>
      <c r="FF924" s="9"/>
      <c r="FG924" s="10"/>
      <c r="FH924" s="11"/>
      <c r="FI924" s="6">
        <f>SUMIF(FJ$160:FJ$190,$D924,FL$160:FL$190)</f>
        <v>0</v>
      </c>
      <c r="FJ924" s="9"/>
      <c r="FK924" s="10"/>
      <c r="FL924" s="11"/>
      <c r="FM924" s="6">
        <f>SUMIF(FN$160:FN$190,$D924,FP$160:FP$190)</f>
        <v>0</v>
      </c>
      <c r="FN924" s="9"/>
      <c r="FO924" s="10"/>
      <c r="FP924" s="11"/>
      <c r="FQ924" s="6">
        <f>SUMIF(FR$160:FR$190,$D924,FT$160:FT$190)</f>
        <v>0</v>
      </c>
      <c r="FR924" s="9"/>
      <c r="FS924" s="10"/>
      <c r="FT924" s="11"/>
      <c r="FU924" s="6">
        <f>SUMIF(FV$160:FV$190,$D924,FX$160:FX$190)</f>
        <v>0</v>
      </c>
      <c r="FV924" s="9"/>
      <c r="FW924" s="10"/>
      <c r="FX924" s="11"/>
      <c r="FY924" s="6">
        <f>SUMIF(FZ$160:FZ$190,$D924,GB$160:GB$190)</f>
        <v>0</v>
      </c>
      <c r="FZ924" s="9"/>
      <c r="GA924" s="10"/>
      <c r="GB924" s="11"/>
      <c r="GC924" s="6">
        <f>SUMIF(GD$160:GD$190,$D924,GF$160:GF$190)</f>
        <v>0</v>
      </c>
      <c r="GD924" s="9"/>
      <c r="GE924" s="10"/>
      <c r="GF924" s="11"/>
      <c r="GG924" s="6">
        <f>SUMIF(GH$160:GH$190,$D924,GJ$160:GJ$190)</f>
        <v>0</v>
      </c>
      <c r="GH924" s="9"/>
      <c r="GI924" s="10"/>
      <c r="GJ924" s="11"/>
      <c r="GK924" s="6">
        <f>SUMIF(GL$160:GL$190,$D924,GN$160:GN$190)</f>
        <v>0</v>
      </c>
      <c r="GL924" s="9"/>
      <c r="GM924" s="10"/>
      <c r="GN924" s="11"/>
      <c r="GO924" s="6">
        <f>SUMIF(GP$160:GP$190,$D924,GR$160:GR$190)</f>
        <v>0</v>
      </c>
      <c r="GP924" s="9"/>
      <c r="GQ924" s="10"/>
      <c r="GR924" s="11"/>
      <c r="GS924" s="6">
        <f>SUMIF(GT$160:GT$190,$D924,GV$160:GV$190)</f>
        <v>0</v>
      </c>
      <c r="GT924" s="9"/>
      <c r="GU924" s="10"/>
      <c r="GV924" s="20"/>
      <c r="GW924" s="19">
        <f t="shared" si="22"/>
        <v>0</v>
      </c>
      <c r="GX924" s="472"/>
      <c r="GY924" s="473"/>
    </row>
    <row r="925" spans="1:207" ht="30.75" customHeight="1">
      <c r="A925" s="210" t="s">
        <v>81</v>
      </c>
      <c r="B925" s="470"/>
      <c r="C925" s="449" t="s">
        <v>542</v>
      </c>
      <c r="D925" s="445" t="s">
        <v>495</v>
      </c>
      <c r="E925" s="206">
        <f>SUMIF(F$191:F$221,$D925,H$191:H$221)</f>
        <v>0</v>
      </c>
      <c r="F925" s="9"/>
      <c r="G925" s="10"/>
      <c r="H925" s="11"/>
      <c r="I925" s="6">
        <f>SUMIF(J$191:J$221,$D925,L$191:L$221)</f>
        <v>0</v>
      </c>
      <c r="J925" s="9"/>
      <c r="K925" s="10"/>
      <c r="L925" s="11"/>
      <c r="M925" s="6">
        <f>SUMIF(N$191:N$221,$D925,P$191:P$221)</f>
        <v>0</v>
      </c>
      <c r="N925" s="9"/>
      <c r="O925" s="10"/>
      <c r="P925" s="11"/>
      <c r="Q925" s="6">
        <f>SUMIF(R$191:R$221,$D925,T$191:T$221)</f>
        <v>0</v>
      </c>
      <c r="R925" s="9"/>
      <c r="S925" s="10"/>
      <c r="T925" s="11"/>
      <c r="U925" s="6">
        <f>SUMIF(V$191:V$221,$D925,X$191:X$221)</f>
        <v>0</v>
      </c>
      <c r="V925" s="9"/>
      <c r="W925" s="10"/>
      <c r="X925" s="11"/>
      <c r="Y925" s="6">
        <f>SUMIF(Z$191:Z$221,$D925,AB$191:AB$221)</f>
        <v>0</v>
      </c>
      <c r="Z925" s="9"/>
      <c r="AA925" s="10"/>
      <c r="AB925" s="11"/>
      <c r="AC925" s="6">
        <f>SUMIF(AD$191:AD$221,$D925,AF$191:AF$221)</f>
        <v>0</v>
      </c>
      <c r="AD925" s="9"/>
      <c r="AE925" s="10"/>
      <c r="AF925" s="11"/>
      <c r="AG925" s="6">
        <f>SUMIF(AH$191:AH$221,$D925,AJ$191:AJ$221)</f>
        <v>0</v>
      </c>
      <c r="AH925" s="9"/>
      <c r="AI925" s="10"/>
      <c r="AJ925" s="11"/>
      <c r="AK925" s="6">
        <f>SUMIF(AL$191:AL$221,$D925,AN$191:AN$221)</f>
        <v>0</v>
      </c>
      <c r="AL925" s="9"/>
      <c r="AM925" s="10"/>
      <c r="AN925" s="11"/>
      <c r="AO925" s="6">
        <f>SUMIF(AP$191:AP$221,$D925,AR$191:AR$221)</f>
        <v>0</v>
      </c>
      <c r="AP925" s="9"/>
      <c r="AQ925" s="10"/>
      <c r="AR925" s="11"/>
      <c r="AS925" s="6">
        <f>SUMIF(AT$191:AT$221,$D925,AV$191:AV$221)</f>
        <v>0</v>
      </c>
      <c r="AT925" s="9"/>
      <c r="AU925" s="10"/>
      <c r="AV925" s="11"/>
      <c r="AW925" s="6">
        <f>SUMIF(AX$191:AX$221,$D925,AZ$191:AZ$221)</f>
        <v>0</v>
      </c>
      <c r="AX925" s="9"/>
      <c r="AY925" s="10"/>
      <c r="AZ925" s="11"/>
      <c r="BA925" s="6">
        <f>SUMIF(BB$191:BB$221,$D925,BD$191:BD$221)</f>
        <v>0</v>
      </c>
      <c r="BB925" s="9"/>
      <c r="BC925" s="10"/>
      <c r="BD925" s="11"/>
      <c r="BE925" s="6">
        <f>SUMIF(BF$191:BF$221,$D925,BH$191:BH$221)</f>
        <v>0</v>
      </c>
      <c r="BF925" s="9"/>
      <c r="BG925" s="10"/>
      <c r="BH925" s="11"/>
      <c r="BI925" s="6">
        <f>SUMIF(BJ$191:BJ$221,$D925,BL$191:BL$221)</f>
        <v>0</v>
      </c>
      <c r="BJ925" s="9"/>
      <c r="BK925" s="10"/>
      <c r="BL925" s="11"/>
      <c r="BM925" s="6">
        <f>SUMIF(BN$191:BN$221,$D925,BP$191:BP$221)</f>
        <v>0</v>
      </c>
      <c r="BN925" s="9"/>
      <c r="BO925" s="10"/>
      <c r="BP925" s="11"/>
      <c r="BQ925" s="6">
        <f>SUMIF(BR$191:BR$221,$D925,BT$191:BT$221)</f>
        <v>0</v>
      </c>
      <c r="BR925" s="9"/>
      <c r="BS925" s="10"/>
      <c r="BT925" s="11"/>
      <c r="BU925" s="6">
        <f>SUMIF(BV$191:BV$221,$D925,BX$191:BX$221)</f>
        <v>0</v>
      </c>
      <c r="BV925" s="9"/>
      <c r="BW925" s="10"/>
      <c r="BX925" s="11"/>
      <c r="BY925" s="6">
        <f>SUMIF(BZ$191:BZ$221,$D925,CB$191:CB$221)</f>
        <v>0</v>
      </c>
      <c r="BZ925" s="9"/>
      <c r="CA925" s="10"/>
      <c r="CB925" s="11"/>
      <c r="CC925" s="6">
        <f>SUMIF(CD$191:CD$221,$D925,CF$191:CF$221)</f>
        <v>0</v>
      </c>
      <c r="CD925" s="9"/>
      <c r="CE925" s="10"/>
      <c r="CF925" s="11"/>
      <c r="CG925" s="6">
        <f>SUMIF(CH$191:CH$221,$D925,CJ$191:CJ$221)</f>
        <v>0</v>
      </c>
      <c r="CH925" s="9"/>
      <c r="CI925" s="10"/>
      <c r="CJ925" s="11"/>
      <c r="CK925" s="6">
        <f>SUMIF(CL$191:CL$221,$D925,CN$191:CN$221)</f>
        <v>0</v>
      </c>
      <c r="CL925" s="9"/>
      <c r="CM925" s="10"/>
      <c r="CN925" s="11"/>
      <c r="CO925" s="6">
        <f>SUMIF(CP$191:CP$221,$D925,CR$191:CR$221)</f>
        <v>0</v>
      </c>
      <c r="CP925" s="9"/>
      <c r="CQ925" s="10"/>
      <c r="CR925" s="11"/>
      <c r="CS925" s="6">
        <f>SUMIF(CT$191:CT$221,$D925,CV$191:CV$221)</f>
        <v>0</v>
      </c>
      <c r="CT925" s="9"/>
      <c r="CU925" s="10"/>
      <c r="CV925" s="11"/>
      <c r="CW925" s="6">
        <f>SUMIF(CX$191:CX$221,$D925,CZ$191:CZ$221)</f>
        <v>0</v>
      </c>
      <c r="CX925" s="9"/>
      <c r="CY925" s="10"/>
      <c r="CZ925" s="11"/>
      <c r="DA925" s="6">
        <f>SUMIF(DB$191:DB$221,$D925,DD$191:DD$221)</f>
        <v>0</v>
      </c>
      <c r="DB925" s="9"/>
      <c r="DC925" s="10"/>
      <c r="DD925" s="11"/>
      <c r="DE925" s="6">
        <f>SUMIF(DF$191:DF$221,$D925,DH$191:DH$221)</f>
        <v>0</v>
      </c>
      <c r="DF925" s="9"/>
      <c r="DG925" s="10"/>
      <c r="DH925" s="11"/>
      <c r="DI925" s="6">
        <f>SUMIF(DJ$191:DJ$221,$D925,DL$191:DL$221)</f>
        <v>0</v>
      </c>
      <c r="DJ925" s="9"/>
      <c r="DK925" s="10"/>
      <c r="DL925" s="11"/>
      <c r="DM925" s="6">
        <f>SUMIF(DN$191:DN$221,$D925,DP$191:DP$221)</f>
        <v>0</v>
      </c>
      <c r="DN925" s="9"/>
      <c r="DO925" s="10"/>
      <c r="DP925" s="11"/>
      <c r="DQ925" s="6">
        <f>SUMIF(DR$191:DR$221,$D925,DT$191:DT$221)</f>
        <v>0</v>
      </c>
      <c r="DR925" s="9"/>
      <c r="DS925" s="10"/>
      <c r="DT925" s="11"/>
      <c r="DU925" s="6">
        <f>SUMIF(DV$191:DV$221,$D925,DX$191:DX$221)</f>
        <v>0</v>
      </c>
      <c r="DV925" s="9"/>
      <c r="DW925" s="10"/>
      <c r="DX925" s="11"/>
      <c r="DY925" s="6">
        <f>SUMIF(DZ$191:DZ$221,$D925,EB$191:EB$221)</f>
        <v>0</v>
      </c>
      <c r="DZ925" s="9"/>
      <c r="EA925" s="10"/>
      <c r="EB925" s="11"/>
      <c r="EC925" s="6">
        <f>SUMIF(ED$191:ED$221,$D925,EF$191:EF$221)</f>
        <v>0</v>
      </c>
      <c r="ED925" s="9"/>
      <c r="EE925" s="10"/>
      <c r="EF925" s="11"/>
      <c r="EG925" s="6">
        <f>SUMIF(EH$191:EH$221,$D925,EJ$191:EJ$221)</f>
        <v>0</v>
      </c>
      <c r="EH925" s="9"/>
      <c r="EI925" s="10"/>
      <c r="EJ925" s="11"/>
      <c r="EK925" s="6">
        <f>SUMIF(EL$191:EL$221,$D925,EN$191:EN$221)</f>
        <v>0</v>
      </c>
      <c r="EL925" s="9"/>
      <c r="EM925" s="10"/>
      <c r="EN925" s="11"/>
      <c r="EO925" s="6">
        <f>SUMIF(EP$191:EP$221,$D925,ER$191:ER$221)</f>
        <v>0</v>
      </c>
      <c r="EP925" s="9"/>
      <c r="EQ925" s="10"/>
      <c r="ER925" s="11"/>
      <c r="ES925" s="6">
        <f>SUMIF(ET$191:ET$221,$D925,EV$191:EV$221)</f>
        <v>0</v>
      </c>
      <c r="ET925" s="9"/>
      <c r="EU925" s="10"/>
      <c r="EV925" s="11"/>
      <c r="EW925" s="6">
        <f>SUMIF(EX$191:EX$221,$D925,EZ$191:EZ$221)</f>
        <v>0</v>
      </c>
      <c r="EX925" s="9"/>
      <c r="EY925" s="10"/>
      <c r="EZ925" s="11"/>
      <c r="FA925" s="6">
        <f>SUMIF(FB$191:FB$221,$D925,FD$191:FD$221)</f>
        <v>0</v>
      </c>
      <c r="FB925" s="9"/>
      <c r="FC925" s="10"/>
      <c r="FD925" s="11"/>
      <c r="FE925" s="6">
        <f>SUMIF(FF$191:FF$221,$D925,FH$191:FH$221)</f>
        <v>0</v>
      </c>
      <c r="FF925" s="9"/>
      <c r="FG925" s="10"/>
      <c r="FH925" s="11"/>
      <c r="FI925" s="6">
        <f>SUMIF(FJ$191:FJ$221,$D925,FL$191:FL$221)</f>
        <v>0</v>
      </c>
      <c r="FJ925" s="9"/>
      <c r="FK925" s="10"/>
      <c r="FL925" s="11"/>
      <c r="FM925" s="6">
        <f>SUMIF(FN$191:FN$221,$D925,FP$191:FP$221)</f>
        <v>0</v>
      </c>
      <c r="FN925" s="9"/>
      <c r="FO925" s="10"/>
      <c r="FP925" s="11"/>
      <c r="FQ925" s="6">
        <f>SUMIF(FR$191:FR$221,$D925,FT$191:FT$221)</f>
        <v>0</v>
      </c>
      <c r="FR925" s="9"/>
      <c r="FS925" s="10"/>
      <c r="FT925" s="11"/>
      <c r="FU925" s="6">
        <f>SUMIF(FV$191:FV$221,$D925,FX$191:FX$221)</f>
        <v>0</v>
      </c>
      <c r="FV925" s="9"/>
      <c r="FW925" s="10"/>
      <c r="FX925" s="11"/>
      <c r="FY925" s="6">
        <f>SUMIF(FZ$191:FZ$221,$D925,GB$191:GB$221)</f>
        <v>0</v>
      </c>
      <c r="FZ925" s="9"/>
      <c r="GA925" s="10"/>
      <c r="GB925" s="11"/>
      <c r="GC925" s="6">
        <f>SUMIF(GD$191:GD$221,$D925,GF$191:GF$221)</f>
        <v>0</v>
      </c>
      <c r="GD925" s="9"/>
      <c r="GE925" s="10"/>
      <c r="GF925" s="11"/>
      <c r="GG925" s="6">
        <f>SUMIF(GH$191:GH$221,$D925,GJ$191:GJ$221)</f>
        <v>0</v>
      </c>
      <c r="GH925" s="9"/>
      <c r="GI925" s="10"/>
      <c r="GJ925" s="11"/>
      <c r="GK925" s="6">
        <f>SUMIF(GL$191:GL$221,$D925,GN$191:GN$221)</f>
        <v>0</v>
      </c>
      <c r="GL925" s="9"/>
      <c r="GM925" s="10"/>
      <c r="GN925" s="11"/>
      <c r="GO925" s="6">
        <f>SUMIF(GP$191:GP$221,$D925,GR$191:GR$221)</f>
        <v>0</v>
      </c>
      <c r="GP925" s="9"/>
      <c r="GQ925" s="10"/>
      <c r="GR925" s="11"/>
      <c r="GS925" s="6">
        <f>SUMIF(GT$191:GT$221,$D925,GV$191:GV$221)</f>
        <v>0</v>
      </c>
      <c r="GT925" s="9"/>
      <c r="GU925" s="10"/>
      <c r="GV925" s="20"/>
      <c r="GW925" s="19">
        <f t="shared" si="22"/>
        <v>0</v>
      </c>
      <c r="GX925" s="472"/>
      <c r="GY925" s="473"/>
    </row>
    <row r="926" spans="1:207" ht="30.75" customHeight="1">
      <c r="A926" s="210" t="s">
        <v>82</v>
      </c>
      <c r="B926" s="470"/>
      <c r="C926" s="449" t="s">
        <v>542</v>
      </c>
      <c r="D926" s="445" t="s">
        <v>495</v>
      </c>
      <c r="E926" s="206">
        <f>SUMIF(F$222:F$252,$D926,H$222:H$252)</f>
        <v>0</v>
      </c>
      <c r="F926" s="9"/>
      <c r="G926" s="10"/>
      <c r="H926" s="11"/>
      <c r="I926" s="6">
        <f>SUMIF(J$222:J$252,$D926,L$222:L$252)</f>
        <v>0</v>
      </c>
      <c r="J926" s="9"/>
      <c r="K926" s="10"/>
      <c r="L926" s="11"/>
      <c r="M926" s="6">
        <f>SUMIF(N$222:N$252,$D926,P$222:P$252)</f>
        <v>0</v>
      </c>
      <c r="N926" s="9"/>
      <c r="O926" s="10"/>
      <c r="P926" s="11"/>
      <c r="Q926" s="6">
        <f>SUMIF(R$222:R$252,$D926,T$222:T$252)</f>
        <v>0</v>
      </c>
      <c r="R926" s="9"/>
      <c r="S926" s="10"/>
      <c r="T926" s="11"/>
      <c r="U926" s="6">
        <f>SUMIF(V$222:V$252,$D926,X$222:X$252)</f>
        <v>0</v>
      </c>
      <c r="V926" s="9"/>
      <c r="W926" s="10"/>
      <c r="X926" s="11"/>
      <c r="Y926" s="6">
        <f>SUMIF(Z$222:Z$252,$D926,AB$222:AB$252)</f>
        <v>0</v>
      </c>
      <c r="Z926" s="9"/>
      <c r="AA926" s="10"/>
      <c r="AB926" s="11"/>
      <c r="AC926" s="6">
        <f>SUMIF(AD$222:AD$252,$D926,AF$222:AF$252)</f>
        <v>0</v>
      </c>
      <c r="AD926" s="9"/>
      <c r="AE926" s="10"/>
      <c r="AF926" s="11"/>
      <c r="AG926" s="6">
        <f>SUMIF(AH$222:AH$252,$D926,AJ$222:AJ$252)</f>
        <v>0</v>
      </c>
      <c r="AH926" s="9"/>
      <c r="AI926" s="10"/>
      <c r="AJ926" s="11"/>
      <c r="AK926" s="6">
        <f>SUMIF(AL$222:AL$252,$D926,AN$222:AN$252)</f>
        <v>0</v>
      </c>
      <c r="AL926" s="9"/>
      <c r="AM926" s="10"/>
      <c r="AN926" s="11"/>
      <c r="AO926" s="6">
        <f>SUMIF(AP$222:AP$252,$D926,AR$222:AR$252)</f>
        <v>0</v>
      </c>
      <c r="AP926" s="9"/>
      <c r="AQ926" s="10"/>
      <c r="AR926" s="11"/>
      <c r="AS926" s="6">
        <f>SUMIF(AT$222:AT$252,$D926,AV$222:AV$252)</f>
        <v>0</v>
      </c>
      <c r="AT926" s="9"/>
      <c r="AU926" s="10"/>
      <c r="AV926" s="11"/>
      <c r="AW926" s="6">
        <f>SUMIF(AX$222:AX$252,$D926,AZ$222:AZ$252)</f>
        <v>0</v>
      </c>
      <c r="AX926" s="9"/>
      <c r="AY926" s="10"/>
      <c r="AZ926" s="11"/>
      <c r="BA926" s="6">
        <f>SUMIF(BB$222:BB$252,$D926,BD$222:BD$252)</f>
        <v>0</v>
      </c>
      <c r="BB926" s="9"/>
      <c r="BC926" s="10"/>
      <c r="BD926" s="11"/>
      <c r="BE926" s="6">
        <f>SUMIF(BF$222:BF$252,$D926,BH$222:BH$252)</f>
        <v>0</v>
      </c>
      <c r="BF926" s="9"/>
      <c r="BG926" s="10"/>
      <c r="BH926" s="11"/>
      <c r="BI926" s="6">
        <f>SUMIF(BJ$222:BJ$252,$D926,BL$222:BL$252)</f>
        <v>0</v>
      </c>
      <c r="BJ926" s="9"/>
      <c r="BK926" s="10"/>
      <c r="BL926" s="11"/>
      <c r="BM926" s="6">
        <f>SUMIF(BN$222:BN$252,$D926,BP$222:BP$252)</f>
        <v>0</v>
      </c>
      <c r="BN926" s="9"/>
      <c r="BO926" s="10"/>
      <c r="BP926" s="11"/>
      <c r="BQ926" s="6">
        <f>SUMIF(BR$222:BR$252,$D926,BT$222:BT$252)</f>
        <v>0</v>
      </c>
      <c r="BR926" s="9"/>
      <c r="BS926" s="10"/>
      <c r="BT926" s="11"/>
      <c r="BU926" s="6">
        <f>SUMIF(BV$222:BV$252,$D926,BX$222:BX$252)</f>
        <v>0</v>
      </c>
      <c r="BV926" s="9"/>
      <c r="BW926" s="10"/>
      <c r="BX926" s="11"/>
      <c r="BY926" s="6">
        <f>SUMIF(BZ$222:BZ$252,$D926,CB$222:CB$252)</f>
        <v>0</v>
      </c>
      <c r="BZ926" s="9"/>
      <c r="CA926" s="10"/>
      <c r="CB926" s="11"/>
      <c r="CC926" s="6">
        <f>SUMIF(CD$222:CD$252,$D926,CF$222:CF$252)</f>
        <v>0</v>
      </c>
      <c r="CD926" s="9"/>
      <c r="CE926" s="10"/>
      <c r="CF926" s="11"/>
      <c r="CG926" s="6">
        <f>SUMIF(CH$222:CH$252,$D926,CJ$222:CJ$252)</f>
        <v>0</v>
      </c>
      <c r="CH926" s="9"/>
      <c r="CI926" s="10"/>
      <c r="CJ926" s="11"/>
      <c r="CK926" s="6">
        <f>SUMIF(CL$222:CL$252,$D926,CN$222:CN$252)</f>
        <v>0</v>
      </c>
      <c r="CL926" s="9"/>
      <c r="CM926" s="10"/>
      <c r="CN926" s="11"/>
      <c r="CO926" s="6">
        <f>SUMIF(CP$222:CP$252,$D926,CR$222:CR$252)</f>
        <v>0</v>
      </c>
      <c r="CP926" s="9"/>
      <c r="CQ926" s="10"/>
      <c r="CR926" s="11"/>
      <c r="CS926" s="6">
        <f>SUMIF(CT$222:CT$252,$D926,CV$222:CV$252)</f>
        <v>0</v>
      </c>
      <c r="CT926" s="9"/>
      <c r="CU926" s="10"/>
      <c r="CV926" s="11"/>
      <c r="CW926" s="6">
        <f>SUMIF(CX$222:CX$252,$D926,CZ$222:CZ$252)</f>
        <v>0</v>
      </c>
      <c r="CX926" s="9"/>
      <c r="CY926" s="10"/>
      <c r="CZ926" s="11"/>
      <c r="DA926" s="6">
        <f>SUMIF(DB$222:DB$252,$D926,DD$222:DD$252)</f>
        <v>0</v>
      </c>
      <c r="DB926" s="9"/>
      <c r="DC926" s="10"/>
      <c r="DD926" s="11"/>
      <c r="DE926" s="6">
        <f>SUMIF(DF$222:DF$252,$D926,DH$222:DH$252)</f>
        <v>0</v>
      </c>
      <c r="DF926" s="9"/>
      <c r="DG926" s="10"/>
      <c r="DH926" s="11"/>
      <c r="DI926" s="6">
        <f>SUMIF(DJ$222:DJ$252,$D926,DL$222:DL$252)</f>
        <v>0</v>
      </c>
      <c r="DJ926" s="9"/>
      <c r="DK926" s="10"/>
      <c r="DL926" s="11"/>
      <c r="DM926" s="6">
        <f>SUMIF(DN$222:DN$252,$D926,DP$222:DP$252)</f>
        <v>0</v>
      </c>
      <c r="DN926" s="9"/>
      <c r="DO926" s="10"/>
      <c r="DP926" s="11"/>
      <c r="DQ926" s="6">
        <f>SUMIF(DR$222:DR$252,$D926,DT$222:DT$252)</f>
        <v>0</v>
      </c>
      <c r="DR926" s="9"/>
      <c r="DS926" s="10"/>
      <c r="DT926" s="11"/>
      <c r="DU926" s="6">
        <f>SUMIF(DV$222:DV$252,$D926,DX$222:DX$252)</f>
        <v>0</v>
      </c>
      <c r="DV926" s="9"/>
      <c r="DW926" s="10"/>
      <c r="DX926" s="11"/>
      <c r="DY926" s="6">
        <f>SUMIF(DZ$222:DZ$252,$D926,EB$222:EB$252)</f>
        <v>0</v>
      </c>
      <c r="DZ926" s="9"/>
      <c r="EA926" s="10"/>
      <c r="EB926" s="11"/>
      <c r="EC926" s="6">
        <f>SUMIF(ED$222:ED$252,$D926,EF$222:EF$252)</f>
        <v>0</v>
      </c>
      <c r="ED926" s="9"/>
      <c r="EE926" s="10"/>
      <c r="EF926" s="11"/>
      <c r="EG926" s="6">
        <f>SUMIF(EH$222:EH$252,$D926,EJ$222:EJ$252)</f>
        <v>0</v>
      </c>
      <c r="EH926" s="9"/>
      <c r="EI926" s="10"/>
      <c r="EJ926" s="11"/>
      <c r="EK926" s="6">
        <f>SUMIF(EL$222:EL$252,$D926,EN$222:EN$252)</f>
        <v>0</v>
      </c>
      <c r="EL926" s="9"/>
      <c r="EM926" s="10"/>
      <c r="EN926" s="11"/>
      <c r="EO926" s="6">
        <f>SUMIF(EP$222:EP$252,$D926,ER$222:ER$252)</f>
        <v>0</v>
      </c>
      <c r="EP926" s="9"/>
      <c r="EQ926" s="10"/>
      <c r="ER926" s="11"/>
      <c r="ES926" s="6">
        <f>SUMIF(ET$222:ET$252,$D926,EV$222:EV$252)</f>
        <v>0</v>
      </c>
      <c r="ET926" s="9"/>
      <c r="EU926" s="10"/>
      <c r="EV926" s="11"/>
      <c r="EW926" s="6">
        <f>SUMIF(EX$222:EX$252,$D926,EZ$222:EZ$252)</f>
        <v>0</v>
      </c>
      <c r="EX926" s="9"/>
      <c r="EY926" s="10"/>
      <c r="EZ926" s="11"/>
      <c r="FA926" s="6">
        <f>SUMIF(FB$222:FB$252,$D926,FD$222:FD$252)</f>
        <v>0</v>
      </c>
      <c r="FB926" s="9"/>
      <c r="FC926" s="10"/>
      <c r="FD926" s="11"/>
      <c r="FE926" s="6">
        <f>SUMIF(FF$222:FF$252,$D926,FH$222:FH$252)</f>
        <v>0</v>
      </c>
      <c r="FF926" s="9"/>
      <c r="FG926" s="10"/>
      <c r="FH926" s="11"/>
      <c r="FI926" s="6">
        <f>SUMIF(FJ$222:FJ$252,$D926,FL$222:FL$252)</f>
        <v>0</v>
      </c>
      <c r="FJ926" s="9"/>
      <c r="FK926" s="10"/>
      <c r="FL926" s="11"/>
      <c r="FM926" s="6">
        <f>SUMIF(FN$222:FN$252,$D926,FP$222:FP$252)</f>
        <v>0</v>
      </c>
      <c r="FN926" s="9"/>
      <c r="FO926" s="10"/>
      <c r="FP926" s="11"/>
      <c r="FQ926" s="6">
        <f>SUMIF(FR$222:FR$252,$D926,FT$222:FT$252)</f>
        <v>0</v>
      </c>
      <c r="FR926" s="9"/>
      <c r="FS926" s="10"/>
      <c r="FT926" s="11"/>
      <c r="FU926" s="6">
        <f>SUMIF(FV$222:FV$252,$D926,FX$222:FX$252)</f>
        <v>0</v>
      </c>
      <c r="FV926" s="9"/>
      <c r="FW926" s="10"/>
      <c r="FX926" s="11"/>
      <c r="FY926" s="6">
        <f>SUMIF(FZ$222:FZ$252,$D926,GB$222:GB$252)</f>
        <v>0</v>
      </c>
      <c r="FZ926" s="9"/>
      <c r="GA926" s="10"/>
      <c r="GB926" s="11"/>
      <c r="GC926" s="6">
        <f>SUMIF(GD$222:GD$252,$D926,GF$222:GF$252)</f>
        <v>0</v>
      </c>
      <c r="GD926" s="9"/>
      <c r="GE926" s="10"/>
      <c r="GF926" s="11"/>
      <c r="GG926" s="6">
        <f>SUMIF(GH$222:GH$252,$D926,GJ$222:GJ$252)</f>
        <v>0</v>
      </c>
      <c r="GH926" s="9"/>
      <c r="GI926" s="10"/>
      <c r="GJ926" s="11"/>
      <c r="GK926" s="6">
        <f>SUMIF(GL$222:GL$252,$D926,GN$222:GN$252)</f>
        <v>0</v>
      </c>
      <c r="GL926" s="9"/>
      <c r="GM926" s="10"/>
      <c r="GN926" s="11"/>
      <c r="GO926" s="6">
        <f>SUMIF(GP$222:GP$252,$D926,GR$222:GR$252)</f>
        <v>0</v>
      </c>
      <c r="GP926" s="9"/>
      <c r="GQ926" s="10"/>
      <c r="GR926" s="11"/>
      <c r="GS926" s="6">
        <f>SUMIF(GT$222:GT$252,$D926,GV$222:GV$252)</f>
        <v>0</v>
      </c>
      <c r="GT926" s="9"/>
      <c r="GU926" s="10"/>
      <c r="GV926" s="20"/>
      <c r="GW926" s="19">
        <f t="shared" si="22"/>
        <v>0</v>
      </c>
      <c r="GX926" s="472"/>
      <c r="GY926" s="473"/>
    </row>
    <row r="927" spans="1:207" ht="30.75" customHeight="1">
      <c r="A927" s="210" t="s">
        <v>83</v>
      </c>
      <c r="B927" s="470"/>
      <c r="C927" s="449" t="s">
        <v>542</v>
      </c>
      <c r="D927" s="445" t="s">
        <v>495</v>
      </c>
      <c r="E927" s="206">
        <f>SUMIF(F$253:F$283,$D927,H$253:H$283)</f>
        <v>0</v>
      </c>
      <c r="F927" s="9"/>
      <c r="G927" s="10"/>
      <c r="H927" s="11"/>
      <c r="I927" s="6">
        <f>SUMIF(J$253:J$283,$D927,L$253:L$283)</f>
        <v>0</v>
      </c>
      <c r="J927" s="9"/>
      <c r="K927" s="10"/>
      <c r="L927" s="11"/>
      <c r="M927" s="6">
        <f>SUMIF(N$253:N$283,$D927,P$253:P$283)</f>
        <v>0</v>
      </c>
      <c r="N927" s="9"/>
      <c r="O927" s="10"/>
      <c r="P927" s="11"/>
      <c r="Q927" s="6">
        <f>SUMIF(R$253:R$283,$D927,T$253:T$283)</f>
        <v>0</v>
      </c>
      <c r="R927" s="9"/>
      <c r="S927" s="10"/>
      <c r="T927" s="11"/>
      <c r="U927" s="6">
        <f>SUMIF(V$253:V$283,$D927,X$253:X$283)</f>
        <v>0</v>
      </c>
      <c r="V927" s="9"/>
      <c r="W927" s="10"/>
      <c r="X927" s="11"/>
      <c r="Y927" s="6">
        <f>SUMIF(Z$253:Z$283,$D927,AB$253:AB$283)</f>
        <v>0</v>
      </c>
      <c r="Z927" s="9"/>
      <c r="AA927" s="10"/>
      <c r="AB927" s="11"/>
      <c r="AC927" s="6">
        <f>SUMIF(AD$253:AD$283,$D927,AF$253:AF$283)</f>
        <v>0</v>
      </c>
      <c r="AD927" s="9"/>
      <c r="AE927" s="10"/>
      <c r="AF927" s="11"/>
      <c r="AG927" s="6">
        <f>SUMIF(AH$253:AH$283,$D927,AJ$253:AJ$283)</f>
        <v>0</v>
      </c>
      <c r="AH927" s="9"/>
      <c r="AI927" s="10"/>
      <c r="AJ927" s="11"/>
      <c r="AK927" s="6">
        <f>SUMIF(AL$253:AL$283,$D927,AN$253:AN$283)</f>
        <v>0</v>
      </c>
      <c r="AL927" s="9"/>
      <c r="AM927" s="10"/>
      <c r="AN927" s="11"/>
      <c r="AO927" s="6">
        <f>SUMIF(AP$253:AP$283,$D927,AR$253:AR$283)</f>
        <v>0</v>
      </c>
      <c r="AP927" s="9"/>
      <c r="AQ927" s="10"/>
      <c r="AR927" s="11"/>
      <c r="AS927" s="6">
        <f>SUMIF(AT$253:AT$283,$D927,AV$253:AV$283)</f>
        <v>0</v>
      </c>
      <c r="AT927" s="9"/>
      <c r="AU927" s="10"/>
      <c r="AV927" s="11"/>
      <c r="AW927" s="6">
        <f>SUMIF(AX$253:AX$283,$D927,AZ$253:AZ$283)</f>
        <v>0</v>
      </c>
      <c r="AX927" s="9"/>
      <c r="AY927" s="10"/>
      <c r="AZ927" s="11"/>
      <c r="BA927" s="6">
        <f>SUMIF(BB$253:BB$283,$D927,BD$253:BD$283)</f>
        <v>0</v>
      </c>
      <c r="BB927" s="9"/>
      <c r="BC927" s="10"/>
      <c r="BD927" s="11"/>
      <c r="BE927" s="6">
        <f>SUMIF(BF$253:BF$283,$D927,BH$253:BH$283)</f>
        <v>0</v>
      </c>
      <c r="BF927" s="9"/>
      <c r="BG927" s="10"/>
      <c r="BH927" s="11"/>
      <c r="BI927" s="6">
        <f>SUMIF(BJ$253:BJ$283,$D927,BL$253:BL$283)</f>
        <v>0</v>
      </c>
      <c r="BJ927" s="9"/>
      <c r="BK927" s="10"/>
      <c r="BL927" s="11"/>
      <c r="BM927" s="6">
        <f>SUMIF(BN$253:BN$283,$D927,BP$253:BP$283)</f>
        <v>0</v>
      </c>
      <c r="BN927" s="9"/>
      <c r="BO927" s="10"/>
      <c r="BP927" s="11"/>
      <c r="BQ927" s="6">
        <f>SUMIF(BR$253:BR$283,$D927,BT$253:BT$283)</f>
        <v>0</v>
      </c>
      <c r="BR927" s="9"/>
      <c r="BS927" s="10"/>
      <c r="BT927" s="11"/>
      <c r="BU927" s="6">
        <f>SUMIF(BV$253:BV$283,$D927,BX$253:BX$283)</f>
        <v>0</v>
      </c>
      <c r="BV927" s="9"/>
      <c r="BW927" s="10"/>
      <c r="BX927" s="11"/>
      <c r="BY927" s="6">
        <f>SUMIF(BZ$253:BZ$283,$D927,CB$253:CB$283)</f>
        <v>0</v>
      </c>
      <c r="BZ927" s="9"/>
      <c r="CA927" s="10"/>
      <c r="CB927" s="11"/>
      <c r="CC927" s="6">
        <f>SUMIF(CD$253:CD$283,$D927,CF$253:CF$283)</f>
        <v>0</v>
      </c>
      <c r="CD927" s="9"/>
      <c r="CE927" s="10"/>
      <c r="CF927" s="11"/>
      <c r="CG927" s="6">
        <f>SUMIF(CH$253:CH$283,$D927,CJ$253:CJ$283)</f>
        <v>0</v>
      </c>
      <c r="CH927" s="9"/>
      <c r="CI927" s="10"/>
      <c r="CJ927" s="11"/>
      <c r="CK927" s="6">
        <f>SUMIF(CL$253:CL$283,$D927,CN$253:CN$283)</f>
        <v>0</v>
      </c>
      <c r="CL927" s="9"/>
      <c r="CM927" s="10"/>
      <c r="CN927" s="11"/>
      <c r="CO927" s="6">
        <f>SUMIF(CP$253:CP$283,$D927,CR$253:CR$283)</f>
        <v>0</v>
      </c>
      <c r="CP927" s="9"/>
      <c r="CQ927" s="10"/>
      <c r="CR927" s="11"/>
      <c r="CS927" s="6">
        <f>SUMIF(CT$253:CT$283,$D927,CV$253:CV$283)</f>
        <v>0</v>
      </c>
      <c r="CT927" s="9"/>
      <c r="CU927" s="10"/>
      <c r="CV927" s="11"/>
      <c r="CW927" s="6">
        <f>SUMIF(CX$253:CX$283,$D927,CZ$253:CZ$283)</f>
        <v>0</v>
      </c>
      <c r="CX927" s="9"/>
      <c r="CY927" s="10"/>
      <c r="CZ927" s="11"/>
      <c r="DA927" s="6">
        <f>SUMIF(DB$253:DB$283,$D927,DD$253:DD$283)</f>
        <v>0</v>
      </c>
      <c r="DB927" s="9"/>
      <c r="DC927" s="10"/>
      <c r="DD927" s="11"/>
      <c r="DE927" s="6">
        <f>SUMIF(DF$253:DF$283,$D927,DH$253:DH$283)</f>
        <v>0</v>
      </c>
      <c r="DF927" s="9"/>
      <c r="DG927" s="10"/>
      <c r="DH927" s="11"/>
      <c r="DI927" s="6">
        <f>SUMIF(DJ$253:DJ$283,$D927,DL$253:DL$283)</f>
        <v>0</v>
      </c>
      <c r="DJ927" s="9"/>
      <c r="DK927" s="10"/>
      <c r="DL927" s="11"/>
      <c r="DM927" s="6">
        <f>SUMIF(DN$253:DN$283,$D927,DP$253:DP$283)</f>
        <v>0</v>
      </c>
      <c r="DN927" s="9"/>
      <c r="DO927" s="10"/>
      <c r="DP927" s="11"/>
      <c r="DQ927" s="6">
        <f>SUMIF(DR$253:DR$283,$D927,DT$253:DT$283)</f>
        <v>0</v>
      </c>
      <c r="DR927" s="9"/>
      <c r="DS927" s="10"/>
      <c r="DT927" s="11"/>
      <c r="DU927" s="6">
        <f>SUMIF(DV$253:DV$283,$D927,DX$253:DX$283)</f>
        <v>0</v>
      </c>
      <c r="DV927" s="9"/>
      <c r="DW927" s="10"/>
      <c r="DX927" s="11"/>
      <c r="DY927" s="6">
        <f>SUMIF(DZ$253:DZ$283,$D927,EB$253:EB$283)</f>
        <v>0</v>
      </c>
      <c r="DZ927" s="9"/>
      <c r="EA927" s="10"/>
      <c r="EB927" s="11"/>
      <c r="EC927" s="6">
        <f>SUMIF(ED$253:ED$283,$D927,EF$253:EF$283)</f>
        <v>0</v>
      </c>
      <c r="ED927" s="9"/>
      <c r="EE927" s="10"/>
      <c r="EF927" s="11"/>
      <c r="EG927" s="6">
        <f>SUMIF(EH$253:EH$283,$D927,EJ$253:EJ$283)</f>
        <v>0</v>
      </c>
      <c r="EH927" s="9"/>
      <c r="EI927" s="10"/>
      <c r="EJ927" s="11"/>
      <c r="EK927" s="6">
        <f>SUMIF(EL$253:EL$283,$D927,EN$253:EN$283)</f>
        <v>0</v>
      </c>
      <c r="EL927" s="9"/>
      <c r="EM927" s="10"/>
      <c r="EN927" s="11"/>
      <c r="EO927" s="6">
        <f>SUMIF(EP$253:EP$283,$D927,ER$253:ER$283)</f>
        <v>0</v>
      </c>
      <c r="EP927" s="9"/>
      <c r="EQ927" s="10"/>
      <c r="ER927" s="11"/>
      <c r="ES927" s="6">
        <f>SUMIF(ET$253:ET$283,$D927,EV$253:EV$283)</f>
        <v>0</v>
      </c>
      <c r="ET927" s="9"/>
      <c r="EU927" s="10"/>
      <c r="EV927" s="11"/>
      <c r="EW927" s="6">
        <f>SUMIF(EX$253:EX$283,$D927,EZ$253:EZ$283)</f>
        <v>0</v>
      </c>
      <c r="EX927" s="9"/>
      <c r="EY927" s="10"/>
      <c r="EZ927" s="11"/>
      <c r="FA927" s="6">
        <f>SUMIF(FB$253:FB$283,$D927,FD$253:FD$283)</f>
        <v>0</v>
      </c>
      <c r="FB927" s="9"/>
      <c r="FC927" s="10"/>
      <c r="FD927" s="11"/>
      <c r="FE927" s="6">
        <f>SUMIF(FF$253:FF$283,$D927,FH$253:FH$283)</f>
        <v>0</v>
      </c>
      <c r="FF927" s="9"/>
      <c r="FG927" s="10"/>
      <c r="FH927" s="11"/>
      <c r="FI927" s="6">
        <f>SUMIF(FJ$253:FJ$283,$D927,FL$253:FL$283)</f>
        <v>0</v>
      </c>
      <c r="FJ927" s="9"/>
      <c r="FK927" s="10"/>
      <c r="FL927" s="11"/>
      <c r="FM927" s="6">
        <f>SUMIF(FN$253:FN$283,$D927,FP$253:FP$283)</f>
        <v>0</v>
      </c>
      <c r="FN927" s="9"/>
      <c r="FO927" s="10"/>
      <c r="FP927" s="11"/>
      <c r="FQ927" s="6">
        <f>SUMIF(FR$253:FR$283,$D927,FT$253:FT$283)</f>
        <v>0</v>
      </c>
      <c r="FR927" s="9"/>
      <c r="FS927" s="10"/>
      <c r="FT927" s="11"/>
      <c r="FU927" s="6">
        <f>SUMIF(FV$253:FV$283,$D927,FX$253:FX$283)</f>
        <v>0</v>
      </c>
      <c r="FV927" s="9"/>
      <c r="FW927" s="10"/>
      <c r="FX927" s="11"/>
      <c r="FY927" s="6">
        <f>SUMIF(FZ$253:FZ$283,$D927,GB$253:GB$283)</f>
        <v>0</v>
      </c>
      <c r="FZ927" s="9"/>
      <c r="GA927" s="10"/>
      <c r="GB927" s="11"/>
      <c r="GC927" s="6">
        <f>SUMIF(GD$253:GD$283,$D927,GF$253:GF$283)</f>
        <v>0</v>
      </c>
      <c r="GD927" s="9"/>
      <c r="GE927" s="10"/>
      <c r="GF927" s="11"/>
      <c r="GG927" s="6">
        <f>SUMIF(GH$253:GH$283,$D927,GJ$253:GJ$283)</f>
        <v>0</v>
      </c>
      <c r="GH927" s="9"/>
      <c r="GI927" s="10"/>
      <c r="GJ927" s="11"/>
      <c r="GK927" s="6">
        <f>SUMIF(GL$253:GL$283,$D927,GN$253:GN$283)</f>
        <v>0</v>
      </c>
      <c r="GL927" s="9"/>
      <c r="GM927" s="10"/>
      <c r="GN927" s="11"/>
      <c r="GO927" s="6">
        <f>SUMIF(GP$253:GP$283,$D927,GR$253:GR$283)</f>
        <v>0</v>
      </c>
      <c r="GP927" s="9"/>
      <c r="GQ927" s="10"/>
      <c r="GR927" s="11"/>
      <c r="GS927" s="6">
        <f>SUMIF(GT$253:GT$283,$D927,GV$253:GV$283)</f>
        <v>0</v>
      </c>
      <c r="GT927" s="9"/>
      <c r="GU927" s="10"/>
      <c r="GV927" s="20"/>
      <c r="GW927" s="19">
        <f t="shared" si="22"/>
        <v>0</v>
      </c>
      <c r="GX927" s="472"/>
      <c r="GY927" s="473"/>
    </row>
    <row r="928" spans="1:207" ht="30.75" customHeight="1">
      <c r="A928" s="210" t="s">
        <v>84</v>
      </c>
      <c r="B928" s="470"/>
      <c r="C928" s="449" t="s">
        <v>542</v>
      </c>
      <c r="D928" s="445" t="s">
        <v>495</v>
      </c>
      <c r="E928" s="206">
        <f>SUMIF(F$284:F$314,$D928,H$284:H$314)</f>
        <v>0</v>
      </c>
      <c r="F928" s="9"/>
      <c r="G928" s="10"/>
      <c r="H928" s="11"/>
      <c r="I928" s="6">
        <f>SUMIF(J$284:J$314,$D928,L$284:L$314)</f>
        <v>0</v>
      </c>
      <c r="J928" s="9"/>
      <c r="K928" s="10"/>
      <c r="L928" s="11"/>
      <c r="M928" s="6">
        <f>SUMIF(N$284:N$314,$D928,P$284:P$314)</f>
        <v>0</v>
      </c>
      <c r="N928" s="9"/>
      <c r="O928" s="10"/>
      <c r="P928" s="11"/>
      <c r="Q928" s="6">
        <f>SUMIF(R$284:R$314,$D928,T$284:T$314)</f>
        <v>0</v>
      </c>
      <c r="R928" s="9"/>
      <c r="S928" s="10"/>
      <c r="T928" s="11"/>
      <c r="U928" s="6">
        <f>SUMIF(V$284:V$314,$D928,X$284:X$314)</f>
        <v>0</v>
      </c>
      <c r="V928" s="9"/>
      <c r="W928" s="10"/>
      <c r="X928" s="11"/>
      <c r="Y928" s="6">
        <f>SUMIF(Z$284:Z$314,$D928,AB$284:AB$314)</f>
        <v>0</v>
      </c>
      <c r="Z928" s="9"/>
      <c r="AA928" s="10"/>
      <c r="AB928" s="11"/>
      <c r="AC928" s="6">
        <f>SUMIF(AD$284:AD$314,$D928,AF$284:AF$314)</f>
        <v>0</v>
      </c>
      <c r="AD928" s="9"/>
      <c r="AE928" s="10"/>
      <c r="AF928" s="11"/>
      <c r="AG928" s="6">
        <f>SUMIF(AH$284:AH$314,$D928,AJ$284:AJ$314)</f>
        <v>0</v>
      </c>
      <c r="AH928" s="9"/>
      <c r="AI928" s="10"/>
      <c r="AJ928" s="11"/>
      <c r="AK928" s="6">
        <f>SUMIF(AL$284:AL$314,$D928,AN$284:AN$314)</f>
        <v>0</v>
      </c>
      <c r="AL928" s="9"/>
      <c r="AM928" s="10"/>
      <c r="AN928" s="11"/>
      <c r="AO928" s="6">
        <f>SUMIF(AP$284:AP$314,$D928,AR$284:AR$314)</f>
        <v>0</v>
      </c>
      <c r="AP928" s="9"/>
      <c r="AQ928" s="10"/>
      <c r="AR928" s="11"/>
      <c r="AS928" s="6">
        <f>SUMIF(AT$284:AT$314,$D928,AV$284:AV$314)</f>
        <v>0</v>
      </c>
      <c r="AT928" s="9"/>
      <c r="AU928" s="10"/>
      <c r="AV928" s="11"/>
      <c r="AW928" s="6">
        <f>SUMIF(AX$284:AX$314,$D928,AZ$284:AZ$314)</f>
        <v>0</v>
      </c>
      <c r="AX928" s="9"/>
      <c r="AY928" s="10"/>
      <c r="AZ928" s="11"/>
      <c r="BA928" s="6">
        <f>SUMIF(BB$284:BB$314,$D928,BD$284:BD$314)</f>
        <v>0</v>
      </c>
      <c r="BB928" s="9"/>
      <c r="BC928" s="10"/>
      <c r="BD928" s="11"/>
      <c r="BE928" s="6">
        <f>SUMIF(BF$284:BF$314,$D928,BH$284:BH$314)</f>
        <v>0</v>
      </c>
      <c r="BF928" s="9"/>
      <c r="BG928" s="10"/>
      <c r="BH928" s="11"/>
      <c r="BI928" s="6">
        <f>SUMIF(BJ$284:BJ$314,$D928,BL$284:BL$314)</f>
        <v>0</v>
      </c>
      <c r="BJ928" s="9"/>
      <c r="BK928" s="10"/>
      <c r="BL928" s="11"/>
      <c r="BM928" s="6">
        <f>SUMIF(BN$284:BN$314,$D928,BP$284:BP$314)</f>
        <v>0</v>
      </c>
      <c r="BN928" s="9"/>
      <c r="BO928" s="10"/>
      <c r="BP928" s="11"/>
      <c r="BQ928" s="6">
        <f>SUMIF(BR$284:BR$314,$D928,BT$284:BT$314)</f>
        <v>0</v>
      </c>
      <c r="BR928" s="9"/>
      <c r="BS928" s="10"/>
      <c r="BT928" s="11"/>
      <c r="BU928" s="6">
        <f>SUMIF(BV$284:BV$314,$D928,BX$284:BX$314)</f>
        <v>0</v>
      </c>
      <c r="BV928" s="9"/>
      <c r="BW928" s="10"/>
      <c r="BX928" s="11"/>
      <c r="BY928" s="6">
        <f>SUMIF(BZ$284:BZ$314,$D928,CB$284:CB$314)</f>
        <v>0</v>
      </c>
      <c r="BZ928" s="9"/>
      <c r="CA928" s="10"/>
      <c r="CB928" s="11"/>
      <c r="CC928" s="6">
        <f>SUMIF(CD$284:CD$314,$D928,CF$284:CF$314)</f>
        <v>0</v>
      </c>
      <c r="CD928" s="9"/>
      <c r="CE928" s="10"/>
      <c r="CF928" s="11"/>
      <c r="CG928" s="6">
        <f>SUMIF(CH$284:CH$314,$D928,CJ$284:CJ$314)</f>
        <v>0</v>
      </c>
      <c r="CH928" s="9"/>
      <c r="CI928" s="10"/>
      <c r="CJ928" s="11"/>
      <c r="CK928" s="6">
        <f>SUMIF(CL$284:CL$314,$D928,CN$284:CN$314)</f>
        <v>0</v>
      </c>
      <c r="CL928" s="9"/>
      <c r="CM928" s="10"/>
      <c r="CN928" s="11"/>
      <c r="CO928" s="6">
        <f>SUMIF(CP$284:CP$314,$D928,CR$284:CR$314)</f>
        <v>0</v>
      </c>
      <c r="CP928" s="9"/>
      <c r="CQ928" s="10"/>
      <c r="CR928" s="11"/>
      <c r="CS928" s="6">
        <f>SUMIF(CT$284:CT$314,$D928,CV$284:CV$314)</f>
        <v>0</v>
      </c>
      <c r="CT928" s="9"/>
      <c r="CU928" s="10"/>
      <c r="CV928" s="11"/>
      <c r="CW928" s="6">
        <f>SUMIF(CX$284:CX$314,$D928,CZ$284:CZ$314)</f>
        <v>0</v>
      </c>
      <c r="CX928" s="9"/>
      <c r="CY928" s="10"/>
      <c r="CZ928" s="11"/>
      <c r="DA928" s="6">
        <f>SUMIF(DB$284:DB$314,$D928,DD$284:DD$314)</f>
        <v>0</v>
      </c>
      <c r="DB928" s="9"/>
      <c r="DC928" s="10"/>
      <c r="DD928" s="11"/>
      <c r="DE928" s="6">
        <f>SUMIF(DF$284:DF$314,$D928,DH$284:DH$314)</f>
        <v>0</v>
      </c>
      <c r="DF928" s="9"/>
      <c r="DG928" s="10"/>
      <c r="DH928" s="11"/>
      <c r="DI928" s="6">
        <f>SUMIF(DJ$284:DJ$314,$D928,DL$284:DL$314)</f>
        <v>0</v>
      </c>
      <c r="DJ928" s="9"/>
      <c r="DK928" s="10"/>
      <c r="DL928" s="11"/>
      <c r="DM928" s="6">
        <f>SUMIF(DN$284:DN$314,$D928,DP$284:DP$314)</f>
        <v>0</v>
      </c>
      <c r="DN928" s="9"/>
      <c r="DO928" s="10"/>
      <c r="DP928" s="11"/>
      <c r="DQ928" s="6">
        <f>SUMIF(DR$284:DR$314,$D928,DT$284:DT$314)</f>
        <v>0</v>
      </c>
      <c r="DR928" s="9"/>
      <c r="DS928" s="10"/>
      <c r="DT928" s="11"/>
      <c r="DU928" s="6">
        <f>SUMIF(DV$284:DV$314,$D928,DX$284:DX$314)</f>
        <v>0</v>
      </c>
      <c r="DV928" s="9"/>
      <c r="DW928" s="10"/>
      <c r="DX928" s="11"/>
      <c r="DY928" s="6">
        <f>SUMIF(DZ$284:DZ$314,$D928,EB$284:EB$314)</f>
        <v>0</v>
      </c>
      <c r="DZ928" s="9"/>
      <c r="EA928" s="10"/>
      <c r="EB928" s="11"/>
      <c r="EC928" s="6">
        <f>SUMIF(ED$284:ED$314,$D928,EF$284:EF$314)</f>
        <v>0</v>
      </c>
      <c r="ED928" s="9"/>
      <c r="EE928" s="10"/>
      <c r="EF928" s="11"/>
      <c r="EG928" s="6">
        <f>SUMIF(EH$284:EH$314,$D928,EJ$284:EJ$314)</f>
        <v>0</v>
      </c>
      <c r="EH928" s="9"/>
      <c r="EI928" s="10"/>
      <c r="EJ928" s="11"/>
      <c r="EK928" s="6">
        <f>SUMIF(EL$284:EL$314,$D928,EN$284:EN$314)</f>
        <v>0</v>
      </c>
      <c r="EL928" s="9"/>
      <c r="EM928" s="10"/>
      <c r="EN928" s="11"/>
      <c r="EO928" s="6">
        <f>SUMIF(EP$284:EP$314,$D928,ER$284:ER$314)</f>
        <v>0</v>
      </c>
      <c r="EP928" s="9"/>
      <c r="EQ928" s="10"/>
      <c r="ER928" s="11"/>
      <c r="ES928" s="6">
        <f>SUMIF(ET$284:ET$314,$D928,EV$284:EV$314)</f>
        <v>0</v>
      </c>
      <c r="ET928" s="9"/>
      <c r="EU928" s="10"/>
      <c r="EV928" s="11"/>
      <c r="EW928" s="6">
        <f>SUMIF(EX$284:EX$314,$D928,EZ$284:EZ$314)</f>
        <v>0</v>
      </c>
      <c r="EX928" s="9"/>
      <c r="EY928" s="10"/>
      <c r="EZ928" s="11"/>
      <c r="FA928" s="6">
        <f>SUMIF(FB$284:FB$314,$D928,FD$284:FD$314)</f>
        <v>0</v>
      </c>
      <c r="FB928" s="9"/>
      <c r="FC928" s="10"/>
      <c r="FD928" s="11"/>
      <c r="FE928" s="6">
        <f>SUMIF(FF$284:FF$314,$D928,FH$284:FH$314)</f>
        <v>0</v>
      </c>
      <c r="FF928" s="9"/>
      <c r="FG928" s="10"/>
      <c r="FH928" s="11"/>
      <c r="FI928" s="6">
        <f>SUMIF(FJ$284:FJ$314,$D928,FL$284:FL$314)</f>
        <v>0</v>
      </c>
      <c r="FJ928" s="9"/>
      <c r="FK928" s="10"/>
      <c r="FL928" s="11"/>
      <c r="FM928" s="6">
        <f>SUMIF(FN$284:FN$314,$D928,FP$284:FP$314)</f>
        <v>0</v>
      </c>
      <c r="FN928" s="9"/>
      <c r="FO928" s="10"/>
      <c r="FP928" s="11"/>
      <c r="FQ928" s="6">
        <f>SUMIF(FR$284:FR$314,$D928,FT$284:FT$314)</f>
        <v>0</v>
      </c>
      <c r="FR928" s="9"/>
      <c r="FS928" s="10"/>
      <c r="FT928" s="11"/>
      <c r="FU928" s="6">
        <f>SUMIF(FV$284:FV$314,$D928,FX$284:FX$314)</f>
        <v>0</v>
      </c>
      <c r="FV928" s="9"/>
      <c r="FW928" s="10"/>
      <c r="FX928" s="11"/>
      <c r="FY928" s="6">
        <f>SUMIF(FZ$284:FZ$314,$D928,GB$284:GB$314)</f>
        <v>0</v>
      </c>
      <c r="FZ928" s="9"/>
      <c r="GA928" s="10"/>
      <c r="GB928" s="11"/>
      <c r="GC928" s="6">
        <f>SUMIF(GD$284:GD$314,$D928,GF$284:GF$314)</f>
        <v>0</v>
      </c>
      <c r="GD928" s="9"/>
      <c r="GE928" s="10"/>
      <c r="GF928" s="11"/>
      <c r="GG928" s="6">
        <f>SUMIF(GH$284:GH$314,$D928,GJ$284:GJ$314)</f>
        <v>0</v>
      </c>
      <c r="GH928" s="9"/>
      <c r="GI928" s="10"/>
      <c r="GJ928" s="11"/>
      <c r="GK928" s="6">
        <f>SUMIF(GL$284:GL$314,$D928,GN$284:GN$314)</f>
        <v>0</v>
      </c>
      <c r="GL928" s="9"/>
      <c r="GM928" s="10"/>
      <c r="GN928" s="11"/>
      <c r="GO928" s="6">
        <f>SUMIF(GP$284:GP$314,$D928,GR$284:GR$314)</f>
        <v>0</v>
      </c>
      <c r="GP928" s="9"/>
      <c r="GQ928" s="10"/>
      <c r="GR928" s="11"/>
      <c r="GS928" s="6">
        <f>SUMIF(GT$284:GT$314,$D928,GV$284:GV$314)</f>
        <v>0</v>
      </c>
      <c r="GT928" s="9"/>
      <c r="GU928" s="10"/>
      <c r="GV928" s="20"/>
      <c r="GW928" s="19">
        <f t="shared" si="22"/>
        <v>0</v>
      </c>
      <c r="GX928" s="472"/>
      <c r="GY928" s="473"/>
    </row>
    <row r="929" spans="1:207" ht="30.75" customHeight="1">
      <c r="A929" s="210" t="s">
        <v>85</v>
      </c>
      <c r="B929" s="470"/>
      <c r="C929" s="449" t="s">
        <v>542</v>
      </c>
      <c r="D929" s="445" t="s">
        <v>495</v>
      </c>
      <c r="E929" s="206">
        <f>SUMIF(F$315:F$345,$D929,H$315:H$345)</f>
        <v>0</v>
      </c>
      <c r="F929" s="9"/>
      <c r="G929" s="10"/>
      <c r="H929" s="11"/>
      <c r="I929" s="6">
        <f>SUMIF(J$315:J$345,$D929,L$315:L$345)</f>
        <v>0</v>
      </c>
      <c r="J929" s="9"/>
      <c r="K929" s="10"/>
      <c r="L929" s="11"/>
      <c r="M929" s="6">
        <f>SUMIF(N$315:N$345,$D929,P$315:P$345)</f>
        <v>0</v>
      </c>
      <c r="N929" s="9"/>
      <c r="O929" s="10"/>
      <c r="P929" s="11"/>
      <c r="Q929" s="6">
        <f>SUMIF(R$315:R$345,$D929,T$315:T$345)</f>
        <v>0</v>
      </c>
      <c r="R929" s="9"/>
      <c r="S929" s="10"/>
      <c r="T929" s="11"/>
      <c r="U929" s="6">
        <f>SUMIF(V$315:V$345,$D929,X$315:X$345)</f>
        <v>0</v>
      </c>
      <c r="V929" s="9"/>
      <c r="W929" s="10"/>
      <c r="X929" s="11"/>
      <c r="Y929" s="6">
        <f>SUMIF(Z$315:Z$345,$D929,AB$315:AB$345)</f>
        <v>0</v>
      </c>
      <c r="Z929" s="9"/>
      <c r="AA929" s="10"/>
      <c r="AB929" s="11"/>
      <c r="AC929" s="6">
        <f>SUMIF(AD$315:AD$345,$D929,AF$315:AF$345)</f>
        <v>0</v>
      </c>
      <c r="AD929" s="9"/>
      <c r="AE929" s="10"/>
      <c r="AF929" s="11"/>
      <c r="AG929" s="6">
        <f>SUMIF(AH$315:AH$345,$D929,AJ$315:AJ$345)</f>
        <v>0</v>
      </c>
      <c r="AH929" s="9"/>
      <c r="AI929" s="10"/>
      <c r="AJ929" s="11"/>
      <c r="AK929" s="6">
        <f>SUMIF(AL$315:AL$345,$D929,AN$315:AN$345)</f>
        <v>0</v>
      </c>
      <c r="AL929" s="9"/>
      <c r="AM929" s="10"/>
      <c r="AN929" s="11"/>
      <c r="AO929" s="6">
        <f>SUMIF(AP$315:AP$345,$D929,AR$315:AR$345)</f>
        <v>0</v>
      </c>
      <c r="AP929" s="9"/>
      <c r="AQ929" s="10"/>
      <c r="AR929" s="11"/>
      <c r="AS929" s="6">
        <f>SUMIF(AT$315:AT$345,$D929,AV$315:AV$345)</f>
        <v>0</v>
      </c>
      <c r="AT929" s="9"/>
      <c r="AU929" s="10"/>
      <c r="AV929" s="11"/>
      <c r="AW929" s="6">
        <f>SUMIF(AX$315:AX$345,$D929,AZ$315:AZ$345)</f>
        <v>0</v>
      </c>
      <c r="AX929" s="9"/>
      <c r="AY929" s="10"/>
      <c r="AZ929" s="11"/>
      <c r="BA929" s="6">
        <f>SUMIF(BB$315:BB$345,$D929,BD$315:BD$345)</f>
        <v>0</v>
      </c>
      <c r="BB929" s="9"/>
      <c r="BC929" s="10"/>
      <c r="BD929" s="11"/>
      <c r="BE929" s="6">
        <f>SUMIF(BF$315:BF$345,$D929,BH$315:BH$345)</f>
        <v>0</v>
      </c>
      <c r="BF929" s="9"/>
      <c r="BG929" s="10"/>
      <c r="BH929" s="11"/>
      <c r="BI929" s="6">
        <f>SUMIF(BJ$315:BJ$345,$D929,BL$315:BL$345)</f>
        <v>0</v>
      </c>
      <c r="BJ929" s="9"/>
      <c r="BK929" s="10"/>
      <c r="BL929" s="11"/>
      <c r="BM929" s="6">
        <f>SUMIF(BN$315:BN$345,$D929,BP$315:BP$345)</f>
        <v>0</v>
      </c>
      <c r="BN929" s="9"/>
      <c r="BO929" s="10"/>
      <c r="BP929" s="11"/>
      <c r="BQ929" s="6">
        <f>SUMIF(BR$315:BR$345,$D929,BT$315:BT$345)</f>
        <v>0</v>
      </c>
      <c r="BR929" s="9"/>
      <c r="BS929" s="10"/>
      <c r="BT929" s="11"/>
      <c r="BU929" s="6">
        <f>SUMIF(BV$315:BV$345,$D929,BX$315:BX$345)</f>
        <v>0</v>
      </c>
      <c r="BV929" s="9"/>
      <c r="BW929" s="10"/>
      <c r="BX929" s="11"/>
      <c r="BY929" s="6">
        <f>SUMIF(BZ$315:BZ$345,$D929,CB$315:CB$345)</f>
        <v>0</v>
      </c>
      <c r="BZ929" s="9"/>
      <c r="CA929" s="10"/>
      <c r="CB929" s="11"/>
      <c r="CC929" s="6">
        <f>SUMIF(CD$315:CD$345,$D929,CF$315:CF$345)</f>
        <v>0</v>
      </c>
      <c r="CD929" s="9"/>
      <c r="CE929" s="10"/>
      <c r="CF929" s="11"/>
      <c r="CG929" s="6">
        <f>SUMIF(CH$315:CH$345,$D929,CJ$315:CJ$345)</f>
        <v>0</v>
      </c>
      <c r="CH929" s="9"/>
      <c r="CI929" s="10"/>
      <c r="CJ929" s="11"/>
      <c r="CK929" s="6">
        <f>SUMIF(CL$315:CL$345,$D929,CN$315:CN$345)</f>
        <v>0</v>
      </c>
      <c r="CL929" s="9"/>
      <c r="CM929" s="10"/>
      <c r="CN929" s="11"/>
      <c r="CO929" s="6">
        <f>SUMIF(CP$315:CP$345,$D929,CR$315:CR$345)</f>
        <v>0</v>
      </c>
      <c r="CP929" s="9"/>
      <c r="CQ929" s="10"/>
      <c r="CR929" s="11"/>
      <c r="CS929" s="6">
        <f>SUMIF(CT$315:CT$345,$D929,CV$315:CV$345)</f>
        <v>0</v>
      </c>
      <c r="CT929" s="9"/>
      <c r="CU929" s="10"/>
      <c r="CV929" s="11"/>
      <c r="CW929" s="6">
        <f>SUMIF(CX$315:CX$345,$D929,CZ$315:CZ$345)</f>
        <v>0</v>
      </c>
      <c r="CX929" s="9"/>
      <c r="CY929" s="10"/>
      <c r="CZ929" s="11"/>
      <c r="DA929" s="6">
        <f>SUMIF(DB$315:DB$345,$D929,DD$315:DD$345)</f>
        <v>0</v>
      </c>
      <c r="DB929" s="9"/>
      <c r="DC929" s="10"/>
      <c r="DD929" s="11"/>
      <c r="DE929" s="6">
        <f>SUMIF(DF$315:DF$345,$D929,DH$315:DH$345)</f>
        <v>0</v>
      </c>
      <c r="DF929" s="9"/>
      <c r="DG929" s="10"/>
      <c r="DH929" s="11"/>
      <c r="DI929" s="6">
        <f>SUMIF(DJ$315:DJ$345,$D929,DL$315:DL$345)</f>
        <v>0</v>
      </c>
      <c r="DJ929" s="9"/>
      <c r="DK929" s="10"/>
      <c r="DL929" s="11"/>
      <c r="DM929" s="6">
        <f>SUMIF(DN$315:DN$345,$D929,DP$315:DP$345)</f>
        <v>0</v>
      </c>
      <c r="DN929" s="9"/>
      <c r="DO929" s="10"/>
      <c r="DP929" s="11"/>
      <c r="DQ929" s="6">
        <f>SUMIF(DR$315:DR$345,$D929,DT$315:DT$345)</f>
        <v>0</v>
      </c>
      <c r="DR929" s="9"/>
      <c r="DS929" s="10"/>
      <c r="DT929" s="11"/>
      <c r="DU929" s="6">
        <f>SUMIF(DV$315:DV$345,$D929,DX$315:DX$345)</f>
        <v>0</v>
      </c>
      <c r="DV929" s="9"/>
      <c r="DW929" s="10"/>
      <c r="DX929" s="11"/>
      <c r="DY929" s="6">
        <f>SUMIF(DZ$315:DZ$345,$D929,EB$315:EB$345)</f>
        <v>0</v>
      </c>
      <c r="DZ929" s="9"/>
      <c r="EA929" s="10"/>
      <c r="EB929" s="11"/>
      <c r="EC929" s="6">
        <f>SUMIF(ED$315:ED$345,$D929,EF$315:EF$345)</f>
        <v>0</v>
      </c>
      <c r="ED929" s="9"/>
      <c r="EE929" s="10"/>
      <c r="EF929" s="11"/>
      <c r="EG929" s="6">
        <f>SUMIF(EH$315:EH$345,$D929,EJ$315:EJ$345)</f>
        <v>0</v>
      </c>
      <c r="EH929" s="9"/>
      <c r="EI929" s="10"/>
      <c r="EJ929" s="11"/>
      <c r="EK929" s="6">
        <f>SUMIF(EL$315:EL$345,$D929,EN$315:EN$345)</f>
        <v>0</v>
      </c>
      <c r="EL929" s="9"/>
      <c r="EM929" s="10"/>
      <c r="EN929" s="11"/>
      <c r="EO929" s="6">
        <f>SUMIF(EP$315:EP$345,$D929,ER$315:ER$345)</f>
        <v>0</v>
      </c>
      <c r="EP929" s="9"/>
      <c r="EQ929" s="10"/>
      <c r="ER929" s="11"/>
      <c r="ES929" s="6">
        <f>SUMIF(ET$315:ET$345,$D929,EV$315:EV$345)</f>
        <v>0</v>
      </c>
      <c r="ET929" s="9"/>
      <c r="EU929" s="10"/>
      <c r="EV929" s="11"/>
      <c r="EW929" s="6">
        <f>SUMIF(EX$315:EX$345,$D929,EZ$315:EZ$345)</f>
        <v>0</v>
      </c>
      <c r="EX929" s="9"/>
      <c r="EY929" s="10"/>
      <c r="EZ929" s="11"/>
      <c r="FA929" s="6">
        <f>SUMIF(FB$315:FB$345,$D929,FD$315:FD$345)</f>
        <v>0</v>
      </c>
      <c r="FB929" s="9"/>
      <c r="FC929" s="10"/>
      <c r="FD929" s="11"/>
      <c r="FE929" s="6">
        <f>SUMIF(FF$315:FF$345,$D929,FH$315:FH$345)</f>
        <v>0</v>
      </c>
      <c r="FF929" s="9"/>
      <c r="FG929" s="10"/>
      <c r="FH929" s="11"/>
      <c r="FI929" s="6">
        <f>SUMIF(FJ$315:FJ$345,$D929,FL$315:FL$345)</f>
        <v>0</v>
      </c>
      <c r="FJ929" s="9"/>
      <c r="FK929" s="10"/>
      <c r="FL929" s="11"/>
      <c r="FM929" s="6">
        <f>SUMIF(FN$315:FN$345,$D929,FP$315:FP$345)</f>
        <v>0</v>
      </c>
      <c r="FN929" s="9"/>
      <c r="FO929" s="10"/>
      <c r="FP929" s="11"/>
      <c r="FQ929" s="6">
        <f>SUMIF(FR$315:FR$345,$D929,FT$315:FT$345)</f>
        <v>0</v>
      </c>
      <c r="FR929" s="9"/>
      <c r="FS929" s="10"/>
      <c r="FT929" s="11"/>
      <c r="FU929" s="6">
        <f>SUMIF(FV$315:FV$345,$D929,FX$315:FX$345)</f>
        <v>0</v>
      </c>
      <c r="FV929" s="9"/>
      <c r="FW929" s="10"/>
      <c r="FX929" s="11"/>
      <c r="FY929" s="6">
        <f>SUMIF(FZ$315:FZ$345,$D929,GB$315:GB$345)</f>
        <v>0</v>
      </c>
      <c r="FZ929" s="9"/>
      <c r="GA929" s="10"/>
      <c r="GB929" s="11"/>
      <c r="GC929" s="6">
        <f>SUMIF(GD$315:GD$345,$D929,GF$315:GF$345)</f>
        <v>0</v>
      </c>
      <c r="GD929" s="9"/>
      <c r="GE929" s="10"/>
      <c r="GF929" s="11"/>
      <c r="GG929" s="6">
        <f>SUMIF(GH$315:GH$345,$D929,GJ$315:GJ$345)</f>
        <v>0</v>
      </c>
      <c r="GH929" s="9"/>
      <c r="GI929" s="10"/>
      <c r="GJ929" s="11"/>
      <c r="GK929" s="6">
        <f>SUMIF(GL$315:GL$345,$D929,GN$315:GN$345)</f>
        <v>0</v>
      </c>
      <c r="GL929" s="9"/>
      <c r="GM929" s="10"/>
      <c r="GN929" s="11"/>
      <c r="GO929" s="6">
        <f>SUMIF(GP$315:GP$345,$D929,GR$315:GR$345)</f>
        <v>0</v>
      </c>
      <c r="GP929" s="9"/>
      <c r="GQ929" s="10"/>
      <c r="GR929" s="11"/>
      <c r="GS929" s="6">
        <f>SUMIF(GT$315:GT$345,$D929,GV$315:GV$345)</f>
        <v>0</v>
      </c>
      <c r="GT929" s="9"/>
      <c r="GU929" s="10"/>
      <c r="GV929" s="20"/>
      <c r="GW929" s="19">
        <f t="shared" si="22"/>
        <v>0</v>
      </c>
      <c r="GX929" s="472"/>
      <c r="GY929" s="473"/>
    </row>
    <row r="930" spans="1:207" ht="30.75" customHeight="1" thickBot="1">
      <c r="A930" s="212" t="s">
        <v>86</v>
      </c>
      <c r="B930" s="471"/>
      <c r="C930" s="449" t="s">
        <v>542</v>
      </c>
      <c r="D930" s="445" t="s">
        <v>495</v>
      </c>
      <c r="E930" s="206">
        <f>SUMIF(F$346:F$376,$D930,H$346:H$376)</f>
        <v>0</v>
      </c>
      <c r="F930" s="9"/>
      <c r="G930" s="10"/>
      <c r="H930" s="11"/>
      <c r="I930" s="6">
        <f>SUMIF(J$346:J$376,$D930,L$346:L$376)</f>
        <v>0</v>
      </c>
      <c r="J930" s="9"/>
      <c r="K930" s="10"/>
      <c r="L930" s="11"/>
      <c r="M930" s="6">
        <f>SUMIF(N$346:N$376,$D930,P$346:P$376)</f>
        <v>0</v>
      </c>
      <c r="N930" s="9"/>
      <c r="O930" s="10"/>
      <c r="P930" s="11"/>
      <c r="Q930" s="6">
        <f>SUMIF(R$346:R$376,$D930,T$346:T$376)</f>
        <v>0</v>
      </c>
      <c r="R930" s="9"/>
      <c r="S930" s="10"/>
      <c r="T930" s="11"/>
      <c r="U930" s="6">
        <f>SUMIF(V$346:V$376,$D930,X$346:X$376)</f>
        <v>0</v>
      </c>
      <c r="V930" s="9"/>
      <c r="W930" s="10"/>
      <c r="X930" s="11"/>
      <c r="Y930" s="6">
        <f>SUMIF(Z$346:Z$376,$D930,AB$346:AB$376)</f>
        <v>0</v>
      </c>
      <c r="Z930" s="9"/>
      <c r="AA930" s="10"/>
      <c r="AB930" s="11"/>
      <c r="AC930" s="6">
        <f>SUMIF(AD$346:AD$376,$D930,AF$346:AF$376)</f>
        <v>0</v>
      </c>
      <c r="AD930" s="9"/>
      <c r="AE930" s="10"/>
      <c r="AF930" s="11"/>
      <c r="AG930" s="6">
        <f>SUMIF(AH$346:AH$376,$D930,AJ$346:AJ$376)</f>
        <v>0</v>
      </c>
      <c r="AH930" s="9"/>
      <c r="AI930" s="10"/>
      <c r="AJ930" s="11"/>
      <c r="AK930" s="6">
        <f>SUMIF(AL$346:AL$376,$D930,AN$346:AN$376)</f>
        <v>0</v>
      </c>
      <c r="AL930" s="9"/>
      <c r="AM930" s="10"/>
      <c r="AN930" s="11"/>
      <c r="AO930" s="6">
        <f>SUMIF(AP$346:AP$376,$D930,AR$346:AR$376)</f>
        <v>0</v>
      </c>
      <c r="AP930" s="9"/>
      <c r="AQ930" s="10"/>
      <c r="AR930" s="11"/>
      <c r="AS930" s="6">
        <f>SUMIF(AT$346:AT$376,$D930,AV$346:AV$376)</f>
        <v>0</v>
      </c>
      <c r="AT930" s="9"/>
      <c r="AU930" s="10"/>
      <c r="AV930" s="11"/>
      <c r="AW930" s="6">
        <f>SUMIF(AX$346:AX$376,$D930,AZ$346:AZ$376)</f>
        <v>0</v>
      </c>
      <c r="AX930" s="9"/>
      <c r="AY930" s="10"/>
      <c r="AZ930" s="11"/>
      <c r="BA930" s="6">
        <f>SUMIF(BB$346:BB$376,$D930,BD$346:BD$376)</f>
        <v>0</v>
      </c>
      <c r="BB930" s="9"/>
      <c r="BC930" s="10"/>
      <c r="BD930" s="11"/>
      <c r="BE930" s="6">
        <f>SUMIF(BF$346:BF$376,$D930,BH$346:BH$376)</f>
        <v>0</v>
      </c>
      <c r="BF930" s="9"/>
      <c r="BG930" s="10"/>
      <c r="BH930" s="11"/>
      <c r="BI930" s="6">
        <f>SUMIF(BJ$346:BJ$376,$D930,BL$346:BL$376)</f>
        <v>0</v>
      </c>
      <c r="BJ930" s="9"/>
      <c r="BK930" s="10"/>
      <c r="BL930" s="11"/>
      <c r="BM930" s="6">
        <f>SUMIF(BN$346:BN$376,$D930,BP$346:BP$376)</f>
        <v>0</v>
      </c>
      <c r="BN930" s="9"/>
      <c r="BO930" s="10"/>
      <c r="BP930" s="11"/>
      <c r="BQ930" s="6">
        <f>SUMIF(BR$346:BR$376,$D930,BT$346:BT$376)</f>
        <v>0</v>
      </c>
      <c r="BR930" s="9"/>
      <c r="BS930" s="10"/>
      <c r="BT930" s="11"/>
      <c r="BU930" s="6">
        <f>SUMIF(BV$346:BV$376,$D930,BX$346:BX$376)</f>
        <v>0</v>
      </c>
      <c r="BV930" s="9"/>
      <c r="BW930" s="10"/>
      <c r="BX930" s="11"/>
      <c r="BY930" s="6">
        <f>SUMIF(BZ$346:BZ$376,$D930,CB$346:CB$376)</f>
        <v>0</v>
      </c>
      <c r="BZ930" s="9"/>
      <c r="CA930" s="10"/>
      <c r="CB930" s="11"/>
      <c r="CC930" s="6">
        <f>SUMIF(CD$346:CD$376,$D930,CF$346:CF$376)</f>
        <v>0</v>
      </c>
      <c r="CD930" s="9"/>
      <c r="CE930" s="10"/>
      <c r="CF930" s="11"/>
      <c r="CG930" s="6">
        <f>SUMIF(CH$346:CH$376,$D930,CJ$346:CJ$376)</f>
        <v>0</v>
      </c>
      <c r="CH930" s="9"/>
      <c r="CI930" s="10"/>
      <c r="CJ930" s="11"/>
      <c r="CK930" s="6">
        <f>SUMIF(CL$346:CL$376,$D930,CN$346:CN$376)</f>
        <v>0</v>
      </c>
      <c r="CL930" s="9"/>
      <c r="CM930" s="10"/>
      <c r="CN930" s="11"/>
      <c r="CO930" s="6">
        <f>SUMIF(CP$346:CP$376,$D930,CR$346:CR$376)</f>
        <v>0</v>
      </c>
      <c r="CP930" s="9"/>
      <c r="CQ930" s="10"/>
      <c r="CR930" s="11"/>
      <c r="CS930" s="6">
        <f>SUMIF(CT$346:CT$376,$D930,CV$346:CV$376)</f>
        <v>0</v>
      </c>
      <c r="CT930" s="9"/>
      <c r="CU930" s="10"/>
      <c r="CV930" s="11"/>
      <c r="CW930" s="6">
        <f>SUMIF(CX$346:CX$376,$D930,CZ$346:CZ$376)</f>
        <v>0</v>
      </c>
      <c r="CX930" s="9"/>
      <c r="CY930" s="10"/>
      <c r="CZ930" s="11"/>
      <c r="DA930" s="6">
        <f>SUMIF(DB$346:DB$376,$D930,DD$346:DD$376)</f>
        <v>0</v>
      </c>
      <c r="DB930" s="9"/>
      <c r="DC930" s="10"/>
      <c r="DD930" s="11"/>
      <c r="DE930" s="6">
        <f>SUMIF(DF$346:DF$376,$D930,DH$346:DH$376)</f>
        <v>0</v>
      </c>
      <c r="DF930" s="9"/>
      <c r="DG930" s="10"/>
      <c r="DH930" s="11"/>
      <c r="DI930" s="6">
        <f>SUMIF(DJ$346:DJ$376,$D930,DL$346:DL$376)</f>
        <v>0</v>
      </c>
      <c r="DJ930" s="9"/>
      <c r="DK930" s="10"/>
      <c r="DL930" s="11"/>
      <c r="DM930" s="6">
        <f>SUMIF(DN$346:DN$376,$D930,DP$346:DP$376)</f>
        <v>0</v>
      </c>
      <c r="DN930" s="9"/>
      <c r="DO930" s="10"/>
      <c r="DP930" s="11"/>
      <c r="DQ930" s="6">
        <f>SUMIF(DR$346:DR$376,$D930,DT$346:DT$376)</f>
        <v>0</v>
      </c>
      <c r="DR930" s="9"/>
      <c r="DS930" s="10"/>
      <c r="DT930" s="11"/>
      <c r="DU930" s="6">
        <f>SUMIF(DV$346:DV$376,$D930,DX$346:DX$376)</f>
        <v>0</v>
      </c>
      <c r="DV930" s="9"/>
      <c r="DW930" s="10"/>
      <c r="DX930" s="11"/>
      <c r="DY930" s="6">
        <f>SUMIF(DZ$346:DZ$376,$D930,EB$346:EB$376)</f>
        <v>0</v>
      </c>
      <c r="DZ930" s="9"/>
      <c r="EA930" s="10"/>
      <c r="EB930" s="11"/>
      <c r="EC930" s="6">
        <f>SUMIF(ED$346:ED$376,$D930,EF$346:EF$376)</f>
        <v>0</v>
      </c>
      <c r="ED930" s="9"/>
      <c r="EE930" s="10"/>
      <c r="EF930" s="11"/>
      <c r="EG930" s="6">
        <f>SUMIF(EH$346:EH$376,$D930,EJ$346:EJ$376)</f>
        <v>0</v>
      </c>
      <c r="EH930" s="9"/>
      <c r="EI930" s="10"/>
      <c r="EJ930" s="11"/>
      <c r="EK930" s="6">
        <f>SUMIF(EL$346:EL$376,$D930,EN$346:EN$376)</f>
        <v>0</v>
      </c>
      <c r="EL930" s="9"/>
      <c r="EM930" s="10"/>
      <c r="EN930" s="11"/>
      <c r="EO930" s="6">
        <f>SUMIF(EP$346:EP$376,$D930,ER$346:ER$376)</f>
        <v>0</v>
      </c>
      <c r="EP930" s="9"/>
      <c r="EQ930" s="10"/>
      <c r="ER930" s="11"/>
      <c r="ES930" s="6">
        <f>SUMIF(ET$346:ET$376,$D930,EV$346:EV$376)</f>
        <v>0</v>
      </c>
      <c r="ET930" s="9"/>
      <c r="EU930" s="10"/>
      <c r="EV930" s="11"/>
      <c r="EW930" s="6">
        <f>SUMIF(EX$346:EX$376,$D930,EZ$346:EZ$376)</f>
        <v>0</v>
      </c>
      <c r="EX930" s="9"/>
      <c r="EY930" s="10"/>
      <c r="EZ930" s="11"/>
      <c r="FA930" s="6">
        <f>SUMIF(FB$346:FB$376,$D930,FD$346:FD$376)</f>
        <v>0</v>
      </c>
      <c r="FB930" s="9"/>
      <c r="FC930" s="10"/>
      <c r="FD930" s="11"/>
      <c r="FE930" s="6">
        <f>SUMIF(FF$346:FF$376,$D930,FH$346:FH$376)</f>
        <v>0</v>
      </c>
      <c r="FF930" s="9"/>
      <c r="FG930" s="10"/>
      <c r="FH930" s="11"/>
      <c r="FI930" s="6">
        <f>SUMIF(FJ$346:FJ$376,$D930,FL$346:FL$376)</f>
        <v>0</v>
      </c>
      <c r="FJ930" s="9"/>
      <c r="FK930" s="10"/>
      <c r="FL930" s="11"/>
      <c r="FM930" s="6">
        <f>SUMIF(FN$346:FN$376,$D930,FP$346:FP$376)</f>
        <v>0</v>
      </c>
      <c r="FN930" s="9"/>
      <c r="FO930" s="10"/>
      <c r="FP930" s="11"/>
      <c r="FQ930" s="6">
        <f>SUMIF(FR$346:FR$376,$D930,FT$346:FT$376)</f>
        <v>0</v>
      </c>
      <c r="FR930" s="9"/>
      <c r="FS930" s="10"/>
      <c r="FT930" s="11"/>
      <c r="FU930" s="6">
        <f>SUMIF(FV$346:FV$376,$D930,FX$346:FX$376)</f>
        <v>0</v>
      </c>
      <c r="FV930" s="9"/>
      <c r="FW930" s="10"/>
      <c r="FX930" s="11"/>
      <c r="FY930" s="6">
        <f>SUMIF(FZ$346:FZ$376,$D930,GB$346:GB$376)</f>
        <v>0</v>
      </c>
      <c r="FZ930" s="9"/>
      <c r="GA930" s="10"/>
      <c r="GB930" s="11"/>
      <c r="GC930" s="6">
        <f>SUMIF(GD$346:GD$376,$D930,GF$346:GF$376)</f>
        <v>0</v>
      </c>
      <c r="GD930" s="9"/>
      <c r="GE930" s="10"/>
      <c r="GF930" s="11"/>
      <c r="GG930" s="6">
        <f>SUMIF(GH$346:GH$376,$D930,GJ$346:GJ$376)</f>
        <v>0</v>
      </c>
      <c r="GH930" s="9"/>
      <c r="GI930" s="10"/>
      <c r="GJ930" s="11"/>
      <c r="GK930" s="6">
        <f>SUMIF(GL$346:GL$376,$D930,GN$346:GN$376)</f>
        <v>0</v>
      </c>
      <c r="GL930" s="9"/>
      <c r="GM930" s="10"/>
      <c r="GN930" s="11"/>
      <c r="GO930" s="6">
        <f>SUMIF(GP$346:GP$376,$D930,GR$346:GR$376)</f>
        <v>0</v>
      </c>
      <c r="GP930" s="9"/>
      <c r="GQ930" s="10"/>
      <c r="GR930" s="11"/>
      <c r="GS930" s="6">
        <f>SUMIF(GT$346:GT$376,$D930,GV$346:GV$376)</f>
        <v>0</v>
      </c>
      <c r="GT930" s="9"/>
      <c r="GU930" s="10"/>
      <c r="GV930" s="20"/>
      <c r="GW930" s="19">
        <f t="shared" si="22"/>
        <v>0</v>
      </c>
      <c r="GX930" s="472"/>
      <c r="GY930" s="473"/>
    </row>
    <row r="931" spans="1:207" ht="30.75" customHeight="1">
      <c r="A931" s="244" t="s">
        <v>75</v>
      </c>
      <c r="B931" s="469">
        <v>41</v>
      </c>
      <c r="C931" s="177" t="s">
        <v>399</v>
      </c>
      <c r="D931" s="194" t="s">
        <v>400</v>
      </c>
      <c r="E931" s="206">
        <f>SUMIF(F$5:F$35,$D931,H$5:H$35)</f>
        <v>0</v>
      </c>
      <c r="F931" s="9"/>
      <c r="G931" s="10"/>
      <c r="H931" s="11"/>
      <c r="I931" s="6">
        <f>SUMIF(J$5:J$35,$D931,L$5:L$35)</f>
        <v>0</v>
      </c>
      <c r="J931" s="9"/>
      <c r="K931" s="10"/>
      <c r="L931" s="11"/>
      <c r="M931" s="6">
        <f>SUMIF(N$5:N$35,$D931,P$5:P$35)</f>
        <v>0</v>
      </c>
      <c r="N931" s="9"/>
      <c r="O931" s="10"/>
      <c r="P931" s="11"/>
      <c r="Q931" s="6">
        <f>SUMIF(R$5:R$35,$D931,T$5:T$35)</f>
        <v>0</v>
      </c>
      <c r="R931" s="9"/>
      <c r="S931" s="10"/>
      <c r="T931" s="11"/>
      <c r="U931" s="6">
        <f>SUMIF(V$5:V$35,$D931,X$5:X$35)</f>
        <v>0</v>
      </c>
      <c r="V931" s="9"/>
      <c r="W931" s="10"/>
      <c r="X931" s="11"/>
      <c r="Y931" s="6">
        <f>SUMIF(Z$5:Z$35,$D931,AB$5:AB$35)</f>
        <v>0</v>
      </c>
      <c r="Z931" s="9"/>
      <c r="AA931" s="10"/>
      <c r="AB931" s="11"/>
      <c r="AC931" s="6">
        <f>SUMIF(AD$5:AD$35,$D931,AF$5:AF$35)</f>
        <v>0</v>
      </c>
      <c r="AD931" s="9"/>
      <c r="AE931" s="10"/>
      <c r="AF931" s="11"/>
      <c r="AG931" s="6">
        <f>SUMIF(AH$5:AH$35,$D931,AJ$5:AJ$35)</f>
        <v>0</v>
      </c>
      <c r="AH931" s="9"/>
      <c r="AI931" s="10"/>
      <c r="AJ931" s="11"/>
      <c r="AK931" s="6">
        <f>SUMIF(AL$5:AL$35,$D931,AN$5:AN$35)</f>
        <v>0</v>
      </c>
      <c r="AL931" s="9"/>
      <c r="AM931" s="10"/>
      <c r="AN931" s="11"/>
      <c r="AO931" s="6">
        <f>SUMIF(AP$5:AP$35,$D931,AR$5:AR$35)</f>
        <v>0</v>
      </c>
      <c r="AP931" s="9"/>
      <c r="AQ931" s="10"/>
      <c r="AR931" s="11"/>
      <c r="AS931" s="6">
        <f>SUMIF(AT$5:AT$35,$D931,AV$5:AV$35)</f>
        <v>0</v>
      </c>
      <c r="AT931" s="9"/>
      <c r="AU931" s="10"/>
      <c r="AV931" s="11"/>
      <c r="AW931" s="6">
        <f>SUMIF(AX$5:AX$35,$D931,AZ$5:AZ$35)</f>
        <v>0</v>
      </c>
      <c r="AX931" s="9"/>
      <c r="AY931" s="10"/>
      <c r="AZ931" s="11"/>
      <c r="BA931" s="6">
        <f>SUMIF(BB$5:BB$35,$D931,BD$5:BD$35)</f>
        <v>0</v>
      </c>
      <c r="BB931" s="9"/>
      <c r="BC931" s="10"/>
      <c r="BD931" s="11"/>
      <c r="BE931" s="6">
        <f>SUMIF(BF$5:BF$35,$D931,BH$5:BH$35)</f>
        <v>0</v>
      </c>
      <c r="BF931" s="9"/>
      <c r="BG931" s="10"/>
      <c r="BH931" s="11"/>
      <c r="BI931" s="6">
        <f>SUMIF(BJ$5:BJ$35,$D931,BL$5:BL$35)</f>
        <v>0</v>
      </c>
      <c r="BJ931" s="9"/>
      <c r="BK931" s="10"/>
      <c r="BL931" s="11"/>
      <c r="BM931" s="6">
        <f>SUMIF(BN$5:BN$35,$D931,BP$5:BP$35)</f>
        <v>0</v>
      </c>
      <c r="BN931" s="9"/>
      <c r="BO931" s="10"/>
      <c r="BP931" s="11"/>
      <c r="BQ931" s="6">
        <f>SUMIF(BR$5:BR$35,$D931,BT$5:BT$35)</f>
        <v>0</v>
      </c>
      <c r="BR931" s="9"/>
      <c r="BS931" s="10"/>
      <c r="BT931" s="11"/>
      <c r="BU931" s="6">
        <f>SUMIF(BV$5:BV$35,$D931,BX$5:BX$35)</f>
        <v>0</v>
      </c>
      <c r="BV931" s="9"/>
      <c r="BW931" s="10"/>
      <c r="BX931" s="11"/>
      <c r="BY931" s="6">
        <f>SUMIF(BZ$5:BZ$35,$D931,CB$5:CB$35)</f>
        <v>0</v>
      </c>
      <c r="BZ931" s="9"/>
      <c r="CA931" s="10"/>
      <c r="CB931" s="11"/>
      <c r="CC931" s="6">
        <f>SUMIF(CD$5:CD$35,$D931,CF$5:CF$35)</f>
        <v>0</v>
      </c>
      <c r="CD931" s="9"/>
      <c r="CE931" s="10"/>
      <c r="CF931" s="11"/>
      <c r="CG931" s="6">
        <f>SUMIF(CH$5:CH$35,$D931,CJ$5:CJ$35)</f>
        <v>0</v>
      </c>
      <c r="CH931" s="9"/>
      <c r="CI931" s="10"/>
      <c r="CJ931" s="11"/>
      <c r="CK931" s="6">
        <f>SUMIF(CL$5:CL$35,$D931,CN$5:CN$35)</f>
        <v>0</v>
      </c>
      <c r="CL931" s="9"/>
      <c r="CM931" s="10"/>
      <c r="CN931" s="11"/>
      <c r="CO931" s="6">
        <f>SUMIF(CP$5:CP$35,$D931,CR$5:CR$35)</f>
        <v>0</v>
      </c>
      <c r="CP931" s="9"/>
      <c r="CQ931" s="10"/>
      <c r="CR931" s="11"/>
      <c r="CS931" s="6">
        <f>SUMIF(CT$5:CT$35,$D931,CV$5:CV$35)</f>
        <v>0</v>
      </c>
      <c r="CT931" s="9"/>
      <c r="CU931" s="10"/>
      <c r="CV931" s="11"/>
      <c r="CW931" s="6">
        <f>SUMIF(CX$5:CX$35,$D931,CZ$5:CZ$35)</f>
        <v>0</v>
      </c>
      <c r="CX931" s="9"/>
      <c r="CY931" s="10"/>
      <c r="CZ931" s="11"/>
      <c r="DA931" s="6">
        <f>SUMIF(DB$5:DB$35,$D931,DD$5:DD$35)</f>
        <v>0</v>
      </c>
      <c r="DB931" s="9"/>
      <c r="DC931" s="10"/>
      <c r="DD931" s="11"/>
      <c r="DE931" s="6">
        <f>SUMIF(DF$5:DF$35,$D931,DH$5:DH$35)</f>
        <v>0</v>
      </c>
      <c r="DF931" s="9"/>
      <c r="DG931" s="10"/>
      <c r="DH931" s="11"/>
      <c r="DI931" s="6">
        <f>SUMIF(DJ$5:DJ$35,$D931,DL$5:DL$35)</f>
        <v>0</v>
      </c>
      <c r="DJ931" s="9"/>
      <c r="DK931" s="10"/>
      <c r="DL931" s="11"/>
      <c r="DM931" s="6">
        <f>SUMIF(DN$5:DN$35,$D931,DP$5:DP$35)</f>
        <v>0</v>
      </c>
      <c r="DN931" s="9"/>
      <c r="DO931" s="10"/>
      <c r="DP931" s="11"/>
      <c r="DQ931" s="6">
        <f>SUMIF(DR$5:DR$35,$D931,DT$5:DT$35)</f>
        <v>0</v>
      </c>
      <c r="DR931" s="9"/>
      <c r="DS931" s="10"/>
      <c r="DT931" s="11"/>
      <c r="DU931" s="6">
        <f>SUMIF(DV$5:DV$35,$D931,DX$5:DX$35)</f>
        <v>0</v>
      </c>
      <c r="DV931" s="9"/>
      <c r="DW931" s="10"/>
      <c r="DX931" s="11"/>
      <c r="DY931" s="6">
        <f>SUMIF(DZ$5:DZ$35,$D931,EB$5:EB$35)</f>
        <v>0</v>
      </c>
      <c r="DZ931" s="9"/>
      <c r="EA931" s="10"/>
      <c r="EB931" s="11"/>
      <c r="EC931" s="6">
        <f>SUMIF(ED$5:ED$35,$D931,EF$5:EF$35)</f>
        <v>0</v>
      </c>
      <c r="ED931" s="9"/>
      <c r="EE931" s="10"/>
      <c r="EF931" s="11"/>
      <c r="EG931" s="6">
        <f>SUMIF(EH$5:EH$35,$D931,EJ$5:EJ$35)</f>
        <v>0</v>
      </c>
      <c r="EH931" s="9"/>
      <c r="EI931" s="10"/>
      <c r="EJ931" s="11"/>
      <c r="EK931" s="6">
        <f>SUMIF(EL$5:EL$35,$D931,EN$5:EN$35)</f>
        <v>0</v>
      </c>
      <c r="EL931" s="9"/>
      <c r="EM931" s="10"/>
      <c r="EN931" s="11"/>
      <c r="EO931" s="6">
        <f>SUMIF(EP$5:EP$35,$D931,ER$5:ER$35)</f>
        <v>0</v>
      </c>
      <c r="EP931" s="9"/>
      <c r="EQ931" s="10"/>
      <c r="ER931" s="11"/>
      <c r="ES931" s="6">
        <f>SUMIF(ET$5:ET$35,$D931,EV$5:EV$35)</f>
        <v>0</v>
      </c>
      <c r="ET931" s="9"/>
      <c r="EU931" s="10"/>
      <c r="EV931" s="11"/>
      <c r="EW931" s="6">
        <f>SUMIF(EX$5:EX$35,$D931,EZ$5:EZ$35)</f>
        <v>0</v>
      </c>
      <c r="EX931" s="9"/>
      <c r="EY931" s="10"/>
      <c r="EZ931" s="11"/>
      <c r="FA931" s="6">
        <f>SUMIF(FB$5:FB$35,$D931,FD$5:FD$35)</f>
        <v>0</v>
      </c>
      <c r="FB931" s="9"/>
      <c r="FC931" s="10"/>
      <c r="FD931" s="11"/>
      <c r="FE931" s="6">
        <f>SUMIF(FF$5:FF$35,$D931,FH$5:FH$35)</f>
        <v>0</v>
      </c>
      <c r="FF931" s="9"/>
      <c r="FG931" s="10"/>
      <c r="FH931" s="11"/>
      <c r="FI931" s="6">
        <f>SUMIF(FJ$5:FJ$35,$D931,FL$5:FL$35)</f>
        <v>0</v>
      </c>
      <c r="FJ931" s="9"/>
      <c r="FK931" s="10"/>
      <c r="FL931" s="11"/>
      <c r="FM931" s="6">
        <f>SUMIF(FN$5:FN$35,$D931,FP$5:FP$35)</f>
        <v>0</v>
      </c>
      <c r="FN931" s="9"/>
      <c r="FO931" s="10"/>
      <c r="FP931" s="11"/>
      <c r="FQ931" s="6">
        <f>SUMIF(FR$5:FR$35,$D931,FT$5:FT$35)</f>
        <v>0</v>
      </c>
      <c r="FR931" s="9"/>
      <c r="FS931" s="10"/>
      <c r="FT931" s="11"/>
      <c r="FU931" s="6">
        <f>SUMIF(FV$5:FV$35,$D931,FX$5:FX$35)</f>
        <v>0</v>
      </c>
      <c r="FV931" s="9"/>
      <c r="FW931" s="10"/>
      <c r="FX931" s="11"/>
      <c r="FY931" s="6">
        <f>SUMIF(FZ$5:FZ$35,$D931,GB$5:GB$35)</f>
        <v>0</v>
      </c>
      <c r="FZ931" s="9"/>
      <c r="GA931" s="10"/>
      <c r="GB931" s="11"/>
      <c r="GC931" s="6">
        <f>SUMIF(GD$5:GD$35,$D931,GF$5:GF$35)</f>
        <v>0</v>
      </c>
      <c r="GD931" s="9"/>
      <c r="GE931" s="10"/>
      <c r="GF931" s="11"/>
      <c r="GG931" s="6">
        <f>SUMIF(GH$5:GH$35,$D931,GJ$5:GJ$35)</f>
        <v>0</v>
      </c>
      <c r="GH931" s="9"/>
      <c r="GI931" s="10"/>
      <c r="GJ931" s="11"/>
      <c r="GK931" s="6">
        <f>SUMIF(GL$5:GL$35,$D931,GN$5:GN$35)</f>
        <v>0</v>
      </c>
      <c r="GL931" s="9"/>
      <c r="GM931" s="10"/>
      <c r="GN931" s="11"/>
      <c r="GO931" s="6">
        <f>SUMIF(GP$5:GP$35,$D931,GR$5:GR$35)</f>
        <v>0</v>
      </c>
      <c r="GP931" s="9"/>
      <c r="GQ931" s="10"/>
      <c r="GR931" s="11"/>
      <c r="GS931" s="6">
        <f>SUMIF(GT$5:GT$35,$D931,GV$5:GV$35)</f>
        <v>0</v>
      </c>
      <c r="GT931" s="9"/>
      <c r="GU931" s="10"/>
      <c r="GV931" s="20"/>
      <c r="GW931" s="19">
        <f t="shared" si="21"/>
        <v>0</v>
      </c>
      <c r="GX931" s="472">
        <f>SUM(GW931:GW942)</f>
        <v>0</v>
      </c>
      <c r="GY931" s="473" t="str">
        <f>D931</f>
        <v>TS15640/30</v>
      </c>
    </row>
    <row r="932" spans="1:207" ht="30.75" customHeight="1">
      <c r="A932" s="244" t="s">
        <v>76</v>
      </c>
      <c r="B932" s="470"/>
      <c r="C932" s="177" t="s">
        <v>399</v>
      </c>
      <c r="D932" s="194" t="s">
        <v>400</v>
      </c>
      <c r="E932" s="206">
        <f>SUMIF(F$36:F$66,$D932,H$36:H$66)</f>
        <v>0</v>
      </c>
      <c r="F932" s="9"/>
      <c r="G932" s="10"/>
      <c r="H932" s="11"/>
      <c r="I932" s="6">
        <f>SUMIF(J$36:J$66,$D932,L$36:L$66)</f>
        <v>0</v>
      </c>
      <c r="J932" s="9"/>
      <c r="K932" s="10"/>
      <c r="L932" s="11"/>
      <c r="M932" s="6">
        <f>SUMIF(N$36:N$66,$D932,P$36:P$66)</f>
        <v>0</v>
      </c>
      <c r="N932" s="9"/>
      <c r="O932" s="10"/>
      <c r="P932" s="11"/>
      <c r="Q932" s="6">
        <f>SUMIF(R$36:R$66,$D932,T$36:T$66)</f>
        <v>0</v>
      </c>
      <c r="R932" s="9"/>
      <c r="S932" s="10"/>
      <c r="T932" s="11"/>
      <c r="U932" s="6">
        <f>SUMIF(V$36:V$66,$D932,X$36:X$66)</f>
        <v>0</v>
      </c>
      <c r="V932" s="9"/>
      <c r="W932" s="10"/>
      <c r="X932" s="11"/>
      <c r="Y932" s="6">
        <f>SUMIF(Z$36:Z$66,$D932,AB$36:AB$66)</f>
        <v>0</v>
      </c>
      <c r="Z932" s="9"/>
      <c r="AA932" s="10"/>
      <c r="AB932" s="11"/>
      <c r="AC932" s="6">
        <f>SUMIF(AD$36:AD$66,$D932,AF$36:AF$66)</f>
        <v>0</v>
      </c>
      <c r="AD932" s="9"/>
      <c r="AE932" s="10"/>
      <c r="AF932" s="11"/>
      <c r="AG932" s="6">
        <f>SUMIF(AH$36:AH$66,$D932,AJ$36:AJ$66)</f>
        <v>0</v>
      </c>
      <c r="AH932" s="9"/>
      <c r="AI932" s="10"/>
      <c r="AJ932" s="11"/>
      <c r="AK932" s="6">
        <f>SUMIF(AL$36:AL$66,$D932,AN$36:AN$66)</f>
        <v>0</v>
      </c>
      <c r="AL932" s="9"/>
      <c r="AM932" s="10"/>
      <c r="AN932" s="11"/>
      <c r="AO932" s="6">
        <f>SUMIF(AP$36:AP$66,$D932,AR$36:AR$66)</f>
        <v>0</v>
      </c>
      <c r="AP932" s="9"/>
      <c r="AQ932" s="10"/>
      <c r="AR932" s="11"/>
      <c r="AS932" s="6">
        <f>SUMIF(AT$36:AT$66,$D932,AV$36:AV$66)</f>
        <v>0</v>
      </c>
      <c r="AT932" s="9"/>
      <c r="AU932" s="10"/>
      <c r="AV932" s="11"/>
      <c r="AW932" s="6">
        <f>SUMIF(AX$36:AX$66,$D932,AZ$36:AZ$66)</f>
        <v>0</v>
      </c>
      <c r="AX932" s="9"/>
      <c r="AY932" s="10"/>
      <c r="AZ932" s="11"/>
      <c r="BA932" s="6">
        <f>SUMIF(BB$36:BB$66,$D932,BD$36:BD$66)</f>
        <v>0</v>
      </c>
      <c r="BB932" s="9"/>
      <c r="BC932" s="10"/>
      <c r="BD932" s="11"/>
      <c r="BE932" s="6">
        <f>SUMIF(BF$36:BF$66,$D932,BH$36:BH$66)</f>
        <v>0</v>
      </c>
      <c r="BF932" s="9"/>
      <c r="BG932" s="10"/>
      <c r="BH932" s="11"/>
      <c r="BI932" s="6">
        <f>SUMIF(BJ$36:BJ$66,$D932,BL$36:BL$66)</f>
        <v>0</v>
      </c>
      <c r="BJ932" s="9"/>
      <c r="BK932" s="10"/>
      <c r="BL932" s="11"/>
      <c r="BM932" s="6">
        <f>SUMIF(BN$36:BN$66,$D932,BP$36:BP$66)</f>
        <v>0</v>
      </c>
      <c r="BN932" s="9"/>
      <c r="BO932" s="10"/>
      <c r="BP932" s="11"/>
      <c r="BQ932" s="6">
        <f>SUMIF(BR$36:BR$66,$D932,BT$36:BT$66)</f>
        <v>0</v>
      </c>
      <c r="BR932" s="9"/>
      <c r="BS932" s="10"/>
      <c r="BT932" s="11"/>
      <c r="BU932" s="6">
        <f>SUMIF(BV$36:BV$66,$D932,BX$36:BX$66)</f>
        <v>0</v>
      </c>
      <c r="BV932" s="9"/>
      <c r="BW932" s="10"/>
      <c r="BX932" s="11"/>
      <c r="BY932" s="6">
        <f>SUMIF(BZ$36:BZ$66,$D932,CB$36:CB$66)</f>
        <v>0</v>
      </c>
      <c r="BZ932" s="9"/>
      <c r="CA932" s="10"/>
      <c r="CB932" s="11"/>
      <c r="CC932" s="6">
        <f>SUMIF(CD$36:CD$66,$D932,CF$36:CF$66)</f>
        <v>0</v>
      </c>
      <c r="CD932" s="9"/>
      <c r="CE932" s="10"/>
      <c r="CF932" s="11"/>
      <c r="CG932" s="6">
        <f>SUMIF(CH$36:CH$66,$D932,CJ$36:CJ$66)</f>
        <v>0</v>
      </c>
      <c r="CH932" s="9"/>
      <c r="CI932" s="10"/>
      <c r="CJ932" s="11"/>
      <c r="CK932" s="6">
        <f>SUMIF(CL$36:CL$66,$D932,CN$36:CN$66)</f>
        <v>0</v>
      </c>
      <c r="CL932" s="9"/>
      <c r="CM932" s="10"/>
      <c r="CN932" s="11"/>
      <c r="CO932" s="6">
        <f>SUMIF(CP$36:CP$66,$D932,CR$36:CR$66)</f>
        <v>0</v>
      </c>
      <c r="CP932" s="9"/>
      <c r="CQ932" s="10"/>
      <c r="CR932" s="11"/>
      <c r="CS932" s="6">
        <f>SUMIF(CT$36:CT$66,$D932,CV$36:CV$66)</f>
        <v>0</v>
      </c>
      <c r="CT932" s="9"/>
      <c r="CU932" s="10"/>
      <c r="CV932" s="11"/>
      <c r="CW932" s="6">
        <f>SUMIF(CX$36:CX$66,$D932,CZ$36:CZ$66)</f>
        <v>0</v>
      </c>
      <c r="CX932" s="9"/>
      <c r="CY932" s="10"/>
      <c r="CZ932" s="11"/>
      <c r="DA932" s="6">
        <f>SUMIF(DB$36:DB$66,$D932,DD$36:DD$66)</f>
        <v>0</v>
      </c>
      <c r="DB932" s="9"/>
      <c r="DC932" s="10"/>
      <c r="DD932" s="11"/>
      <c r="DE932" s="6">
        <f>SUMIF(DF$36:DF$66,$D932,DH$36:DH$66)</f>
        <v>0</v>
      </c>
      <c r="DF932" s="9"/>
      <c r="DG932" s="10"/>
      <c r="DH932" s="11"/>
      <c r="DI932" s="6">
        <f>SUMIF(DJ$36:DJ$66,$D932,DL$36:DL$66)</f>
        <v>0</v>
      </c>
      <c r="DJ932" s="9"/>
      <c r="DK932" s="10"/>
      <c r="DL932" s="11"/>
      <c r="DM932" s="6">
        <f>SUMIF(DN$36:DN$66,$D932,DP$36:DP$66)</f>
        <v>0</v>
      </c>
      <c r="DN932" s="9"/>
      <c r="DO932" s="10"/>
      <c r="DP932" s="11"/>
      <c r="DQ932" s="6">
        <f>SUMIF(DR$36:DR$66,$D932,DT$36:DT$66)</f>
        <v>0</v>
      </c>
      <c r="DR932" s="9"/>
      <c r="DS932" s="10"/>
      <c r="DT932" s="11"/>
      <c r="DU932" s="6">
        <f>SUMIF(DV$36:DV$66,$D932,DX$36:DX$66)</f>
        <v>0</v>
      </c>
      <c r="DV932" s="9"/>
      <c r="DW932" s="10"/>
      <c r="DX932" s="11"/>
      <c r="DY932" s="6">
        <f>SUMIF(DZ$36:DZ$66,$D932,EB$36:EB$66)</f>
        <v>0</v>
      </c>
      <c r="DZ932" s="9"/>
      <c r="EA932" s="10"/>
      <c r="EB932" s="11"/>
      <c r="EC932" s="6">
        <f>SUMIF(ED$36:ED$66,$D932,EF$36:EF$66)</f>
        <v>0</v>
      </c>
      <c r="ED932" s="9"/>
      <c r="EE932" s="10"/>
      <c r="EF932" s="11"/>
      <c r="EG932" s="6">
        <f>SUMIF(EH$36:EH$66,$D932,EJ$36:EJ$66)</f>
        <v>0</v>
      </c>
      <c r="EH932" s="9"/>
      <c r="EI932" s="10"/>
      <c r="EJ932" s="11"/>
      <c r="EK932" s="6">
        <f>SUMIF(EL$36:EL$66,$D932,EN$36:EN$66)</f>
        <v>0</v>
      </c>
      <c r="EL932" s="9"/>
      <c r="EM932" s="10"/>
      <c r="EN932" s="11"/>
      <c r="EO932" s="6">
        <f>SUMIF(EP$36:EP$66,$D932,ER$36:ER$66)</f>
        <v>0</v>
      </c>
      <c r="EP932" s="9"/>
      <c r="EQ932" s="10"/>
      <c r="ER932" s="11"/>
      <c r="ES932" s="6">
        <f>SUMIF(ET$36:ET$66,$D932,EV$36:EV$66)</f>
        <v>0</v>
      </c>
      <c r="ET932" s="9"/>
      <c r="EU932" s="10"/>
      <c r="EV932" s="11"/>
      <c r="EW932" s="6">
        <f>SUMIF(EX$36:EX$66,$D932,EZ$36:EZ$66)</f>
        <v>0</v>
      </c>
      <c r="EX932" s="9"/>
      <c r="EY932" s="10"/>
      <c r="EZ932" s="11"/>
      <c r="FA932" s="6">
        <f>SUMIF(FB$36:FB$66,$D932,FD$36:FD$66)</f>
        <v>0</v>
      </c>
      <c r="FB932" s="9"/>
      <c r="FC932" s="10"/>
      <c r="FD932" s="11"/>
      <c r="FE932" s="6">
        <f>SUMIF(FF$36:FF$66,$D932,FH$36:FH$66)</f>
        <v>0</v>
      </c>
      <c r="FF932" s="9"/>
      <c r="FG932" s="10"/>
      <c r="FH932" s="11"/>
      <c r="FI932" s="6">
        <f>SUMIF(FJ$36:FJ$66,$D932,FL$36:FL$66)</f>
        <v>0</v>
      </c>
      <c r="FJ932" s="9"/>
      <c r="FK932" s="10"/>
      <c r="FL932" s="11"/>
      <c r="FM932" s="6">
        <f>SUMIF(FN$36:FN$66,$D932,FP$36:FP$66)</f>
        <v>0</v>
      </c>
      <c r="FN932" s="9"/>
      <c r="FO932" s="10"/>
      <c r="FP932" s="11"/>
      <c r="FQ932" s="6">
        <f>SUMIF(FR$36:FR$66,$D932,FT$36:FT$66)</f>
        <v>0</v>
      </c>
      <c r="FR932" s="9"/>
      <c r="FS932" s="10"/>
      <c r="FT932" s="11"/>
      <c r="FU932" s="6">
        <f>SUMIF(FV$36:FV$66,$D932,FX$36:FX$66)</f>
        <v>0</v>
      </c>
      <c r="FV932" s="9"/>
      <c r="FW932" s="10"/>
      <c r="FX932" s="11"/>
      <c r="FY932" s="6">
        <f>SUMIF(FZ$36:FZ$66,$D932,GB$36:GB$66)</f>
        <v>0</v>
      </c>
      <c r="FZ932" s="9"/>
      <c r="GA932" s="10"/>
      <c r="GB932" s="11"/>
      <c r="GC932" s="6">
        <f>SUMIF(GD$36:GD$66,$D932,GF$36:GF$66)</f>
        <v>0</v>
      </c>
      <c r="GD932" s="9"/>
      <c r="GE932" s="10"/>
      <c r="GF932" s="11"/>
      <c r="GG932" s="6">
        <f>SUMIF(GH$36:GH$66,$D932,GJ$36:GJ$66)</f>
        <v>0</v>
      </c>
      <c r="GH932" s="9"/>
      <c r="GI932" s="10"/>
      <c r="GJ932" s="11"/>
      <c r="GK932" s="6">
        <f>SUMIF(GL$36:GL$66,$D932,GN$36:GN$66)</f>
        <v>0</v>
      </c>
      <c r="GL932" s="9"/>
      <c r="GM932" s="10"/>
      <c r="GN932" s="11"/>
      <c r="GO932" s="6">
        <f>SUMIF(GP$36:GP$66,$D932,GR$36:GR$66)</f>
        <v>0</v>
      </c>
      <c r="GP932" s="9"/>
      <c r="GQ932" s="10"/>
      <c r="GR932" s="11"/>
      <c r="GS932" s="6">
        <f>SUMIF(GT$36:GT$66,$D932,GV$36:GV$66)</f>
        <v>0</v>
      </c>
      <c r="GT932" s="9"/>
      <c r="GU932" s="10"/>
      <c r="GV932" s="20"/>
      <c r="GW932" s="19">
        <f t="shared" si="21"/>
        <v>0</v>
      </c>
      <c r="GX932" s="472"/>
      <c r="GY932" s="473"/>
    </row>
    <row r="933" spans="1:207" ht="30.75" customHeight="1">
      <c r="A933" s="244" t="s">
        <v>77</v>
      </c>
      <c r="B933" s="470"/>
      <c r="C933" s="177" t="s">
        <v>399</v>
      </c>
      <c r="D933" s="194" t="s">
        <v>400</v>
      </c>
      <c r="E933" s="206">
        <f>SUMIF(F$67:F$97,$D933,H$67:H$97)</f>
        <v>0</v>
      </c>
      <c r="F933" s="9"/>
      <c r="G933" s="10"/>
      <c r="H933" s="11"/>
      <c r="I933" s="6">
        <f>SUMIF(J$67:J$97,$D933,L$67:L$97)</f>
        <v>0</v>
      </c>
      <c r="J933" s="9"/>
      <c r="K933" s="10"/>
      <c r="L933" s="11"/>
      <c r="M933" s="6">
        <f>SUMIF(N$67:N$97,$D933,P$67:P$97)</f>
        <v>0</v>
      </c>
      <c r="N933" s="9"/>
      <c r="O933" s="10"/>
      <c r="P933" s="11"/>
      <c r="Q933" s="6">
        <f>SUMIF(R$67:R$97,$D933,T$67:T$97)</f>
        <v>0</v>
      </c>
      <c r="R933" s="9"/>
      <c r="S933" s="10"/>
      <c r="T933" s="11"/>
      <c r="U933" s="6">
        <f>SUMIF(V$67:V$97,$D933,X$67:X$97)</f>
        <v>0</v>
      </c>
      <c r="V933" s="9"/>
      <c r="W933" s="10"/>
      <c r="X933" s="11"/>
      <c r="Y933" s="6">
        <f>SUMIF(Z$67:Z$97,$D933,AB$67:AB$97)</f>
        <v>0</v>
      </c>
      <c r="Z933" s="9"/>
      <c r="AA933" s="10"/>
      <c r="AB933" s="11"/>
      <c r="AC933" s="6">
        <f>SUMIF(AD$67:AD$97,$D933,AF$67:AF$97)</f>
        <v>0</v>
      </c>
      <c r="AD933" s="9"/>
      <c r="AE933" s="10"/>
      <c r="AF933" s="11"/>
      <c r="AG933" s="6">
        <f>SUMIF(AH$67:AH$97,$D933,AJ$67:AJ$97)</f>
        <v>0</v>
      </c>
      <c r="AH933" s="9"/>
      <c r="AI933" s="10"/>
      <c r="AJ933" s="11"/>
      <c r="AK933" s="6">
        <f>SUMIF(AL$67:AL$97,$D933,AN$67:AN$97)</f>
        <v>0</v>
      </c>
      <c r="AL933" s="9"/>
      <c r="AM933" s="10"/>
      <c r="AN933" s="11"/>
      <c r="AO933" s="6">
        <f>SUMIF(AP$67:AP$97,$D933,AR$67:AR$97)</f>
        <v>0</v>
      </c>
      <c r="AP933" s="9"/>
      <c r="AQ933" s="10"/>
      <c r="AR933" s="11"/>
      <c r="AS933" s="6">
        <f>SUMIF(AT$67:AT$97,$D933,AV$67:AV$97)</f>
        <v>0</v>
      </c>
      <c r="AT933" s="9"/>
      <c r="AU933" s="10"/>
      <c r="AV933" s="11"/>
      <c r="AW933" s="6">
        <f>SUMIF(AX$67:AX$97,$D933,AZ$67:AZ$97)</f>
        <v>0</v>
      </c>
      <c r="AX933" s="9"/>
      <c r="AY933" s="10"/>
      <c r="AZ933" s="11"/>
      <c r="BA933" s="6">
        <f>SUMIF(BB$67:BB$97,$D933,BD$67:BD$97)</f>
        <v>0</v>
      </c>
      <c r="BB933" s="9"/>
      <c r="BC933" s="10"/>
      <c r="BD933" s="11"/>
      <c r="BE933" s="6">
        <f>SUMIF(BF$67:BF$97,$D933,BH$67:BH$97)</f>
        <v>0</v>
      </c>
      <c r="BF933" s="9"/>
      <c r="BG933" s="10"/>
      <c r="BH933" s="11"/>
      <c r="BI933" s="6">
        <f>SUMIF(BJ$67:BJ$97,$D933,BL$67:BL$97)</f>
        <v>0</v>
      </c>
      <c r="BJ933" s="9"/>
      <c r="BK933" s="10"/>
      <c r="BL933" s="11"/>
      <c r="BM933" s="6">
        <f>SUMIF(BN$67:BN$97,$D933,BP$67:BP$97)</f>
        <v>0</v>
      </c>
      <c r="BN933" s="9"/>
      <c r="BO933" s="10"/>
      <c r="BP933" s="11"/>
      <c r="BQ933" s="6">
        <f>SUMIF(BR$67:BR$97,$D933,BT$67:BT$97)</f>
        <v>0</v>
      </c>
      <c r="BR933" s="9"/>
      <c r="BS933" s="10"/>
      <c r="BT933" s="11"/>
      <c r="BU933" s="6">
        <f>SUMIF(BV$67:BV$97,$D933,BX$67:BX$97)</f>
        <v>0</v>
      </c>
      <c r="BV933" s="9"/>
      <c r="BW933" s="10"/>
      <c r="BX933" s="11"/>
      <c r="BY933" s="6">
        <f>SUMIF(BZ$67:BZ$97,$D933,CB$67:CB$97)</f>
        <v>0</v>
      </c>
      <c r="BZ933" s="9"/>
      <c r="CA933" s="10"/>
      <c r="CB933" s="11"/>
      <c r="CC933" s="6">
        <f>SUMIF(CD$67:CD$97,$D933,CF$67:CF$97)</f>
        <v>0</v>
      </c>
      <c r="CD933" s="9"/>
      <c r="CE933" s="10"/>
      <c r="CF933" s="11"/>
      <c r="CG933" s="6">
        <f>SUMIF(CH$67:CH$97,$D933,CJ$67:CJ$97)</f>
        <v>0</v>
      </c>
      <c r="CH933" s="9"/>
      <c r="CI933" s="10"/>
      <c r="CJ933" s="11"/>
      <c r="CK933" s="6">
        <f>SUMIF(CL$67:CL$97,$D933,CN$67:CN$97)</f>
        <v>0</v>
      </c>
      <c r="CL933" s="9"/>
      <c r="CM933" s="10"/>
      <c r="CN933" s="11"/>
      <c r="CO933" s="6">
        <f>SUMIF(CP$67:CP$97,$D933,CR$67:CR$97)</f>
        <v>0</v>
      </c>
      <c r="CP933" s="9"/>
      <c r="CQ933" s="10"/>
      <c r="CR933" s="11"/>
      <c r="CS933" s="6">
        <f>SUMIF(CT$67:CT$97,$D933,CV$67:CV$97)</f>
        <v>0</v>
      </c>
      <c r="CT933" s="9"/>
      <c r="CU933" s="10"/>
      <c r="CV933" s="11"/>
      <c r="CW933" s="6">
        <f>SUMIF(CX$67:CX$97,$D933,CZ$67:CZ$97)</f>
        <v>0</v>
      </c>
      <c r="CX933" s="9"/>
      <c r="CY933" s="10"/>
      <c r="CZ933" s="11"/>
      <c r="DA933" s="6">
        <f>SUMIF(DB$67:DB$97,$D933,DD$67:DD$97)</f>
        <v>0</v>
      </c>
      <c r="DB933" s="9"/>
      <c r="DC933" s="10"/>
      <c r="DD933" s="11"/>
      <c r="DE933" s="6">
        <f>SUMIF(DF$67:DF$97,$D933,DH$67:DH$97)</f>
        <v>0</v>
      </c>
      <c r="DF933" s="9"/>
      <c r="DG933" s="10"/>
      <c r="DH933" s="11"/>
      <c r="DI933" s="6">
        <f>SUMIF(DJ$67:DJ$97,$D933,DL$67:DL$97)</f>
        <v>0</v>
      </c>
      <c r="DJ933" s="9"/>
      <c r="DK933" s="10"/>
      <c r="DL933" s="11"/>
      <c r="DM933" s="6">
        <f>SUMIF(DN$67:DN$97,$D933,DP$67:DP$97)</f>
        <v>0</v>
      </c>
      <c r="DN933" s="9"/>
      <c r="DO933" s="10"/>
      <c r="DP933" s="11"/>
      <c r="DQ933" s="6">
        <f>SUMIF(DR$67:DR$97,$D933,DT$67:DT$97)</f>
        <v>0</v>
      </c>
      <c r="DR933" s="9"/>
      <c r="DS933" s="10"/>
      <c r="DT933" s="11"/>
      <c r="DU933" s="6">
        <f>SUMIF(DV$67:DV$97,$D933,DX$67:DX$97)</f>
        <v>0</v>
      </c>
      <c r="DV933" s="9"/>
      <c r="DW933" s="10"/>
      <c r="DX933" s="11"/>
      <c r="DY933" s="6">
        <f>SUMIF(DZ$67:DZ$97,$D933,EB$67:EB$97)</f>
        <v>0</v>
      </c>
      <c r="DZ933" s="9"/>
      <c r="EA933" s="10"/>
      <c r="EB933" s="11"/>
      <c r="EC933" s="6">
        <f>SUMIF(ED$67:ED$97,$D933,EF$67:EF$97)</f>
        <v>0</v>
      </c>
      <c r="ED933" s="9"/>
      <c r="EE933" s="10"/>
      <c r="EF933" s="11"/>
      <c r="EG933" s="6">
        <f>SUMIF(EH$67:EH$97,$D933,EJ$67:EJ$97)</f>
        <v>0</v>
      </c>
      <c r="EH933" s="9"/>
      <c r="EI933" s="10"/>
      <c r="EJ933" s="11"/>
      <c r="EK933" s="6">
        <f>SUMIF(EL$67:EL$97,$D933,EN$67:EN$97)</f>
        <v>0</v>
      </c>
      <c r="EL933" s="9"/>
      <c r="EM933" s="10"/>
      <c r="EN933" s="11"/>
      <c r="EO933" s="6">
        <f>SUMIF(EP$67:EP$97,$D933,ER$67:ER$97)</f>
        <v>0</v>
      </c>
      <c r="EP933" s="9"/>
      <c r="EQ933" s="10"/>
      <c r="ER933" s="11"/>
      <c r="ES933" s="6">
        <f>SUMIF(ET$67:ET$97,$D933,EV$67:EV$97)</f>
        <v>0</v>
      </c>
      <c r="ET933" s="9"/>
      <c r="EU933" s="10"/>
      <c r="EV933" s="11"/>
      <c r="EW933" s="6">
        <f>SUMIF(EX$67:EX$97,$D933,EZ$67:EZ$97)</f>
        <v>0</v>
      </c>
      <c r="EX933" s="9"/>
      <c r="EY933" s="10"/>
      <c r="EZ933" s="11"/>
      <c r="FA933" s="6">
        <f>SUMIF(FB$67:FB$97,$D933,FD$67:FD$97)</f>
        <v>0</v>
      </c>
      <c r="FB933" s="9"/>
      <c r="FC933" s="10"/>
      <c r="FD933" s="11"/>
      <c r="FE933" s="6">
        <f>SUMIF(FF$67:FF$97,$D933,FH$67:FH$97)</f>
        <v>0</v>
      </c>
      <c r="FF933" s="9"/>
      <c r="FG933" s="10"/>
      <c r="FH933" s="11"/>
      <c r="FI933" s="6">
        <f>SUMIF(FJ$67:FJ$97,$D933,FL$67:FL$97)</f>
        <v>0</v>
      </c>
      <c r="FJ933" s="9"/>
      <c r="FK933" s="10"/>
      <c r="FL933" s="11"/>
      <c r="FM933" s="6">
        <f>SUMIF(FN$67:FN$97,$D933,FP$67:FP$97)</f>
        <v>0</v>
      </c>
      <c r="FN933" s="9"/>
      <c r="FO933" s="10"/>
      <c r="FP933" s="11"/>
      <c r="FQ933" s="6">
        <f>SUMIF(FR$67:FR$97,$D933,FT$67:FT$97)</f>
        <v>0</v>
      </c>
      <c r="FR933" s="9"/>
      <c r="FS933" s="10"/>
      <c r="FT933" s="11"/>
      <c r="FU933" s="6">
        <f>SUMIF(FV$67:FV$97,$D933,FX$67:FX$97)</f>
        <v>0</v>
      </c>
      <c r="FV933" s="9"/>
      <c r="FW933" s="10"/>
      <c r="FX933" s="11"/>
      <c r="FY933" s="6">
        <f>SUMIF(FZ$67:FZ$97,$D933,GB$67:GB$97)</f>
        <v>0</v>
      </c>
      <c r="FZ933" s="9"/>
      <c r="GA933" s="10"/>
      <c r="GB933" s="11"/>
      <c r="GC933" s="6">
        <f>SUMIF(GD$67:GD$97,$D933,GF$67:GF$97)</f>
        <v>0</v>
      </c>
      <c r="GD933" s="9"/>
      <c r="GE933" s="10"/>
      <c r="GF933" s="11"/>
      <c r="GG933" s="6">
        <f>SUMIF(GH$67:GH$97,$D933,GJ$67:GJ$97)</f>
        <v>0</v>
      </c>
      <c r="GH933" s="9"/>
      <c r="GI933" s="10"/>
      <c r="GJ933" s="11"/>
      <c r="GK933" s="6">
        <f>SUMIF(GL$67:GL$97,$D933,GN$67:GN$97)</f>
        <v>0</v>
      </c>
      <c r="GL933" s="9"/>
      <c r="GM933" s="10"/>
      <c r="GN933" s="11"/>
      <c r="GO933" s="6">
        <f>SUMIF(GP$67:GP$97,$D933,GR$67:GR$97)</f>
        <v>0</v>
      </c>
      <c r="GP933" s="9"/>
      <c r="GQ933" s="10"/>
      <c r="GR933" s="11"/>
      <c r="GS933" s="6">
        <f>SUMIF(GT$67:GT$97,$D933,GV$67:GV$97)</f>
        <v>0</v>
      </c>
      <c r="GT933" s="9"/>
      <c r="GU933" s="10"/>
      <c r="GV933" s="20"/>
      <c r="GW933" s="19">
        <f t="shared" si="21"/>
        <v>0</v>
      </c>
      <c r="GX933" s="472"/>
      <c r="GY933" s="473"/>
    </row>
    <row r="934" spans="1:207" ht="30.75" customHeight="1">
      <c r="A934" s="244" t="s">
        <v>78</v>
      </c>
      <c r="B934" s="470"/>
      <c r="C934" s="177" t="s">
        <v>399</v>
      </c>
      <c r="D934" s="194" t="s">
        <v>400</v>
      </c>
      <c r="E934" s="206">
        <f>SUMIF(F$98:F$128,$D934,H$98:H$128)</f>
        <v>0</v>
      </c>
      <c r="F934" s="9"/>
      <c r="G934" s="10"/>
      <c r="H934" s="11"/>
      <c r="I934" s="6">
        <f>SUMIF(J$98:J$128,$D934,L$98:L$128)</f>
        <v>0</v>
      </c>
      <c r="J934" s="9"/>
      <c r="K934" s="10"/>
      <c r="L934" s="11"/>
      <c r="M934" s="6">
        <f>SUMIF(N$98:N$128,$D934,P$98:P$128)</f>
        <v>0</v>
      </c>
      <c r="N934" s="9"/>
      <c r="O934" s="10"/>
      <c r="P934" s="11"/>
      <c r="Q934" s="6">
        <f>SUMIF(R$98:R$128,$D934,T$98:T$128)</f>
        <v>0</v>
      </c>
      <c r="R934" s="9"/>
      <c r="S934" s="10"/>
      <c r="T934" s="11"/>
      <c r="U934" s="6">
        <f>SUMIF(V$98:V$128,$D934,X$98:X$128)</f>
        <v>0</v>
      </c>
      <c r="V934" s="9"/>
      <c r="W934" s="10"/>
      <c r="X934" s="11"/>
      <c r="Y934" s="6">
        <f>SUMIF(Z$98:Z$128,$D934,AB$98:AB$128)</f>
        <v>0</v>
      </c>
      <c r="Z934" s="9"/>
      <c r="AA934" s="10"/>
      <c r="AB934" s="11"/>
      <c r="AC934" s="6">
        <f>SUMIF(AD$98:AD$128,$D934,AF$98:AF$128)</f>
        <v>0</v>
      </c>
      <c r="AD934" s="9"/>
      <c r="AE934" s="10"/>
      <c r="AF934" s="11"/>
      <c r="AG934" s="6">
        <f>SUMIF(AH$98:AH$128,$D934,AJ$98:AJ$128)</f>
        <v>0</v>
      </c>
      <c r="AH934" s="9"/>
      <c r="AI934" s="10"/>
      <c r="AJ934" s="11"/>
      <c r="AK934" s="6">
        <f>SUMIF(AL$98:AL$128,$D934,AN$98:AN$128)</f>
        <v>0</v>
      </c>
      <c r="AL934" s="9"/>
      <c r="AM934" s="10"/>
      <c r="AN934" s="11"/>
      <c r="AO934" s="6">
        <f>SUMIF(AP$98:AP$128,$D934,AR$98:AR$128)</f>
        <v>0</v>
      </c>
      <c r="AP934" s="9"/>
      <c r="AQ934" s="10"/>
      <c r="AR934" s="11"/>
      <c r="AS934" s="6">
        <f>SUMIF(AT$98:AT$128,$D934,AV$98:AV$128)</f>
        <v>0</v>
      </c>
      <c r="AT934" s="9"/>
      <c r="AU934" s="10"/>
      <c r="AV934" s="11"/>
      <c r="AW934" s="6">
        <f>SUMIF(AX$98:AX$128,$D934,AZ$98:AZ$128)</f>
        <v>0</v>
      </c>
      <c r="AX934" s="9"/>
      <c r="AY934" s="10"/>
      <c r="AZ934" s="11"/>
      <c r="BA934" s="6">
        <f>SUMIF(BB$98:BB$128,$D934,BD$98:BD$128)</f>
        <v>0</v>
      </c>
      <c r="BB934" s="9"/>
      <c r="BC934" s="10"/>
      <c r="BD934" s="11"/>
      <c r="BE934" s="6">
        <f>SUMIF(BF$98:BF$128,$D934,BH$98:BH$128)</f>
        <v>0</v>
      </c>
      <c r="BF934" s="9"/>
      <c r="BG934" s="10"/>
      <c r="BH934" s="11"/>
      <c r="BI934" s="6">
        <f>SUMIF(BJ$98:BJ$128,$D934,BL$98:BL$128)</f>
        <v>0</v>
      </c>
      <c r="BJ934" s="9"/>
      <c r="BK934" s="10"/>
      <c r="BL934" s="11"/>
      <c r="BM934" s="6">
        <f>SUMIF(BN$98:BN$128,$D934,BP$98:BP$128)</f>
        <v>0</v>
      </c>
      <c r="BN934" s="9"/>
      <c r="BO934" s="10"/>
      <c r="BP934" s="11"/>
      <c r="BQ934" s="6">
        <f>SUMIF(BR$98:BR$128,$D934,BT$98:BT$128)</f>
        <v>0</v>
      </c>
      <c r="BR934" s="9"/>
      <c r="BS934" s="10"/>
      <c r="BT934" s="11"/>
      <c r="BU934" s="6">
        <f>SUMIF(BV$98:BV$128,$D934,BX$98:BX$128)</f>
        <v>0</v>
      </c>
      <c r="BV934" s="9"/>
      <c r="BW934" s="10"/>
      <c r="BX934" s="11"/>
      <c r="BY934" s="6">
        <f>SUMIF(BZ$98:BZ$128,$D934,CB$98:CB$128)</f>
        <v>0</v>
      </c>
      <c r="BZ934" s="9"/>
      <c r="CA934" s="10"/>
      <c r="CB934" s="11"/>
      <c r="CC934" s="6">
        <f>SUMIF(CD$98:CD$128,$D934,CF$98:CF$128)</f>
        <v>0</v>
      </c>
      <c r="CD934" s="9"/>
      <c r="CE934" s="10"/>
      <c r="CF934" s="11"/>
      <c r="CG934" s="6">
        <f>SUMIF(CH$98:CH$128,$D934,CJ$98:CJ$128)</f>
        <v>0</v>
      </c>
      <c r="CH934" s="9"/>
      <c r="CI934" s="10"/>
      <c r="CJ934" s="11"/>
      <c r="CK934" s="6">
        <f>SUMIF(CL$98:CL$128,$D934,CN$98:CN$128)</f>
        <v>0</v>
      </c>
      <c r="CL934" s="9"/>
      <c r="CM934" s="10"/>
      <c r="CN934" s="11"/>
      <c r="CO934" s="6">
        <f>SUMIF(CP$98:CP$128,$D934,CR$98:CR$128)</f>
        <v>0</v>
      </c>
      <c r="CP934" s="9"/>
      <c r="CQ934" s="10"/>
      <c r="CR934" s="11"/>
      <c r="CS934" s="6">
        <f>SUMIF(CT$98:CT$128,$D934,CV$98:CV$128)</f>
        <v>0</v>
      </c>
      <c r="CT934" s="9"/>
      <c r="CU934" s="10"/>
      <c r="CV934" s="11"/>
      <c r="CW934" s="6">
        <f>SUMIF(CX$98:CX$128,$D934,CZ$98:CZ$128)</f>
        <v>0</v>
      </c>
      <c r="CX934" s="9"/>
      <c r="CY934" s="10"/>
      <c r="CZ934" s="11"/>
      <c r="DA934" s="6">
        <f>SUMIF(DB$98:DB$128,$D934,DD$98:DD$128)</f>
        <v>0</v>
      </c>
      <c r="DB934" s="9"/>
      <c r="DC934" s="10"/>
      <c r="DD934" s="11"/>
      <c r="DE934" s="6">
        <f>SUMIF(DF$98:DF$128,$D934,DH$98:DH$128)</f>
        <v>0</v>
      </c>
      <c r="DF934" s="9"/>
      <c r="DG934" s="10"/>
      <c r="DH934" s="11"/>
      <c r="DI934" s="6">
        <f>SUMIF(DJ$98:DJ$128,$D934,DL$98:DL$128)</f>
        <v>0</v>
      </c>
      <c r="DJ934" s="9"/>
      <c r="DK934" s="10"/>
      <c r="DL934" s="11"/>
      <c r="DM934" s="6">
        <f>SUMIF(DN$98:DN$128,$D934,DP$98:DP$128)</f>
        <v>0</v>
      </c>
      <c r="DN934" s="9"/>
      <c r="DO934" s="10"/>
      <c r="DP934" s="11"/>
      <c r="DQ934" s="6">
        <f>SUMIF(DR$98:DR$128,$D934,DT$98:DT$128)</f>
        <v>0</v>
      </c>
      <c r="DR934" s="9"/>
      <c r="DS934" s="10"/>
      <c r="DT934" s="11"/>
      <c r="DU934" s="6">
        <f>SUMIF(DV$98:DV$128,$D934,DX$98:DX$128)</f>
        <v>0</v>
      </c>
      <c r="DV934" s="9"/>
      <c r="DW934" s="10"/>
      <c r="DX934" s="11"/>
      <c r="DY934" s="6">
        <f>SUMIF(DZ$98:DZ$128,$D934,EB$98:EB$128)</f>
        <v>0</v>
      </c>
      <c r="DZ934" s="9"/>
      <c r="EA934" s="10"/>
      <c r="EB934" s="11"/>
      <c r="EC934" s="6">
        <f>SUMIF(ED$98:ED$128,$D934,EF$98:EF$128)</f>
        <v>0</v>
      </c>
      <c r="ED934" s="9"/>
      <c r="EE934" s="10"/>
      <c r="EF934" s="11"/>
      <c r="EG934" s="6">
        <f>SUMIF(EH$98:EH$128,$D934,EJ$98:EJ$128)</f>
        <v>0</v>
      </c>
      <c r="EH934" s="9"/>
      <c r="EI934" s="10"/>
      <c r="EJ934" s="11"/>
      <c r="EK934" s="6">
        <f>SUMIF(EL$98:EL$128,$D934,EN$98:EN$128)</f>
        <v>0</v>
      </c>
      <c r="EL934" s="9"/>
      <c r="EM934" s="10"/>
      <c r="EN934" s="11"/>
      <c r="EO934" s="6">
        <f>SUMIF(EP$98:EP$128,$D934,ER$98:ER$128)</f>
        <v>0</v>
      </c>
      <c r="EP934" s="9"/>
      <c r="EQ934" s="10"/>
      <c r="ER934" s="11"/>
      <c r="ES934" s="6">
        <f>SUMIF(ET$98:ET$128,$D934,EV$98:EV$128)</f>
        <v>0</v>
      </c>
      <c r="ET934" s="9"/>
      <c r="EU934" s="10"/>
      <c r="EV934" s="11"/>
      <c r="EW934" s="6">
        <f>SUMIF(EX$98:EX$128,$D934,EZ$98:EZ$128)</f>
        <v>0</v>
      </c>
      <c r="EX934" s="9"/>
      <c r="EY934" s="10"/>
      <c r="EZ934" s="11"/>
      <c r="FA934" s="6">
        <f>SUMIF(FB$98:FB$128,$D934,FD$98:FD$128)</f>
        <v>0</v>
      </c>
      <c r="FB934" s="9"/>
      <c r="FC934" s="10"/>
      <c r="FD934" s="11"/>
      <c r="FE934" s="6">
        <f>SUMIF(FF$98:FF$128,$D934,FH$98:FH$128)</f>
        <v>0</v>
      </c>
      <c r="FF934" s="9"/>
      <c r="FG934" s="10"/>
      <c r="FH934" s="11"/>
      <c r="FI934" s="6">
        <f>SUMIF(FJ$98:FJ$128,$D934,FL$98:FL$128)</f>
        <v>0</v>
      </c>
      <c r="FJ934" s="9"/>
      <c r="FK934" s="10"/>
      <c r="FL934" s="11"/>
      <c r="FM934" s="6">
        <f>SUMIF(FN$98:FN$128,$D934,FP$98:FP$128)</f>
        <v>0</v>
      </c>
      <c r="FN934" s="9"/>
      <c r="FO934" s="10"/>
      <c r="FP934" s="11"/>
      <c r="FQ934" s="6">
        <f>SUMIF(FR$98:FR$128,$D934,FT$98:FT$128)</f>
        <v>0</v>
      </c>
      <c r="FR934" s="9"/>
      <c r="FS934" s="10"/>
      <c r="FT934" s="11"/>
      <c r="FU934" s="6">
        <f>SUMIF(FV$98:FV$128,$D934,FX$98:FX$128)</f>
        <v>0</v>
      </c>
      <c r="FV934" s="9"/>
      <c r="FW934" s="10"/>
      <c r="FX934" s="11"/>
      <c r="FY934" s="6">
        <f>SUMIF(FZ$98:FZ$128,$D934,GB$98:GB$128)</f>
        <v>0</v>
      </c>
      <c r="FZ934" s="9"/>
      <c r="GA934" s="10"/>
      <c r="GB934" s="11"/>
      <c r="GC934" s="6">
        <f>SUMIF(GD$98:GD$128,$D934,GF$98:GF$128)</f>
        <v>0</v>
      </c>
      <c r="GD934" s="9"/>
      <c r="GE934" s="10"/>
      <c r="GF934" s="11"/>
      <c r="GG934" s="6">
        <f>SUMIF(GH$98:GH$128,$D934,GJ$98:GJ$128)</f>
        <v>0</v>
      </c>
      <c r="GH934" s="9"/>
      <c r="GI934" s="10"/>
      <c r="GJ934" s="11"/>
      <c r="GK934" s="6">
        <f>SUMIF(GL$98:GL$128,$D934,GN$98:GN$128)</f>
        <v>0</v>
      </c>
      <c r="GL934" s="9"/>
      <c r="GM934" s="10"/>
      <c r="GN934" s="11"/>
      <c r="GO934" s="6">
        <f>SUMIF(GP$98:GP$128,$D934,GR$98:GR$128)</f>
        <v>0</v>
      </c>
      <c r="GP934" s="9"/>
      <c r="GQ934" s="10"/>
      <c r="GR934" s="11"/>
      <c r="GS934" s="6">
        <f>SUMIF(GT$98:GT$128,$D934,GV$98:GV$128)</f>
        <v>0</v>
      </c>
      <c r="GT934" s="9"/>
      <c r="GU934" s="10"/>
      <c r="GV934" s="20"/>
      <c r="GW934" s="19">
        <f t="shared" si="21"/>
        <v>0</v>
      </c>
      <c r="GX934" s="472"/>
      <c r="GY934" s="473"/>
    </row>
    <row r="935" spans="1:207" ht="30.75" customHeight="1">
      <c r="A935" s="244" t="s">
        <v>79</v>
      </c>
      <c r="B935" s="470"/>
      <c r="C935" s="177" t="s">
        <v>399</v>
      </c>
      <c r="D935" s="194" t="s">
        <v>400</v>
      </c>
      <c r="E935" s="206">
        <f>SUMIF(F$129:F$159,$D935,H$129:H$159)</f>
        <v>0</v>
      </c>
      <c r="F935" s="9"/>
      <c r="G935" s="10"/>
      <c r="H935" s="11"/>
      <c r="I935" s="6">
        <f>SUMIF(J$129:J$159,$D935,L$129:L$159)</f>
        <v>0</v>
      </c>
      <c r="J935" s="9"/>
      <c r="K935" s="10"/>
      <c r="L935" s="11"/>
      <c r="M935" s="6">
        <f>SUMIF(N$129:N$159,$D935,P$129:P$159)</f>
        <v>0</v>
      </c>
      <c r="N935" s="9"/>
      <c r="O935" s="10"/>
      <c r="P935" s="11"/>
      <c r="Q935" s="6">
        <f>SUMIF(R$129:R$159,$D935,T$129:T$159)</f>
        <v>0</v>
      </c>
      <c r="R935" s="9"/>
      <c r="S935" s="10"/>
      <c r="T935" s="11"/>
      <c r="U935" s="6">
        <f>SUMIF(V$129:V$159,$D935,X$129:X$159)</f>
        <v>0</v>
      </c>
      <c r="V935" s="9"/>
      <c r="W935" s="10"/>
      <c r="X935" s="11"/>
      <c r="Y935" s="6">
        <f>SUMIF(Z$129:Z$159,$D935,AB$129:AB$159)</f>
        <v>0</v>
      </c>
      <c r="Z935" s="9"/>
      <c r="AA935" s="10"/>
      <c r="AB935" s="11"/>
      <c r="AC935" s="6">
        <f>SUMIF(AD$129:AD$159,$D935,AF$129:AF$159)</f>
        <v>0</v>
      </c>
      <c r="AD935" s="9"/>
      <c r="AE935" s="10"/>
      <c r="AF935" s="11"/>
      <c r="AG935" s="6">
        <f>SUMIF(AH$129:AH$159,$D935,AJ$129:AJ$159)</f>
        <v>0</v>
      </c>
      <c r="AH935" s="9"/>
      <c r="AI935" s="10"/>
      <c r="AJ935" s="11"/>
      <c r="AK935" s="6">
        <f>SUMIF(AL$129:AL$159,$D935,AN$129:AN$159)</f>
        <v>0</v>
      </c>
      <c r="AL935" s="9"/>
      <c r="AM935" s="10"/>
      <c r="AN935" s="11"/>
      <c r="AO935" s="6">
        <f>SUMIF(AP$129:AP$159,$D935,AR$129:AR$159)</f>
        <v>0</v>
      </c>
      <c r="AP935" s="9"/>
      <c r="AQ935" s="10"/>
      <c r="AR935" s="11"/>
      <c r="AS935" s="6">
        <f>SUMIF(AT$129:AT$159,$D935,AV$129:AV$159)</f>
        <v>0</v>
      </c>
      <c r="AT935" s="9"/>
      <c r="AU935" s="10"/>
      <c r="AV935" s="11"/>
      <c r="AW935" s="6">
        <f>SUMIF(AX$129:AX$159,$D935,AZ$129:AZ$159)</f>
        <v>0</v>
      </c>
      <c r="AX935" s="9"/>
      <c r="AY935" s="10"/>
      <c r="AZ935" s="11"/>
      <c r="BA935" s="6">
        <f>SUMIF(BB$129:BB$159,$D935,BD$129:BD$159)</f>
        <v>0</v>
      </c>
      <c r="BB935" s="9"/>
      <c r="BC935" s="10"/>
      <c r="BD935" s="11"/>
      <c r="BE935" s="6">
        <f>SUMIF(BF$129:BF$159,$D935,BH$129:BH$159)</f>
        <v>0</v>
      </c>
      <c r="BF935" s="9"/>
      <c r="BG935" s="10"/>
      <c r="BH935" s="11"/>
      <c r="BI935" s="6">
        <f>SUMIF(BJ$129:BJ$159,$D935,BL$129:BL$159)</f>
        <v>0</v>
      </c>
      <c r="BJ935" s="9"/>
      <c r="BK935" s="10"/>
      <c r="BL935" s="11"/>
      <c r="BM935" s="6">
        <f>SUMIF(BN$129:BN$159,$D935,BP$129:BP$159)</f>
        <v>0</v>
      </c>
      <c r="BN935" s="9"/>
      <c r="BO935" s="10"/>
      <c r="BP935" s="11"/>
      <c r="BQ935" s="6">
        <f>SUMIF(BR$129:BR$159,$D935,BT$129:BT$159)</f>
        <v>0</v>
      </c>
      <c r="BR935" s="9"/>
      <c r="BS935" s="10"/>
      <c r="BT935" s="11"/>
      <c r="BU935" s="6">
        <f>SUMIF(BV$129:BV$159,$D935,BX$129:BX$159)</f>
        <v>0</v>
      </c>
      <c r="BV935" s="9"/>
      <c r="BW935" s="10"/>
      <c r="BX935" s="11"/>
      <c r="BY935" s="6">
        <f>SUMIF(BZ$129:BZ$159,$D935,CB$129:CB$159)</f>
        <v>0</v>
      </c>
      <c r="BZ935" s="9"/>
      <c r="CA935" s="10"/>
      <c r="CB935" s="11"/>
      <c r="CC935" s="6">
        <f>SUMIF(CD$129:CD$159,$D935,CF$129:CF$159)</f>
        <v>0</v>
      </c>
      <c r="CD935" s="9"/>
      <c r="CE935" s="10"/>
      <c r="CF935" s="11"/>
      <c r="CG935" s="6">
        <f>SUMIF(CH$129:CH$159,$D935,CJ$129:CJ$159)</f>
        <v>0</v>
      </c>
      <c r="CH935" s="9"/>
      <c r="CI935" s="10"/>
      <c r="CJ935" s="11"/>
      <c r="CK935" s="6">
        <f>SUMIF(CL$129:CL$159,$D935,CN$129:CN$159)</f>
        <v>0</v>
      </c>
      <c r="CL935" s="9"/>
      <c r="CM935" s="10"/>
      <c r="CN935" s="11"/>
      <c r="CO935" s="6">
        <f>SUMIF(CP$129:CP$159,$D935,CR$129:CR$159)</f>
        <v>0</v>
      </c>
      <c r="CP935" s="9"/>
      <c r="CQ935" s="10"/>
      <c r="CR935" s="11"/>
      <c r="CS935" s="6">
        <f>SUMIF(CT$129:CT$159,$D935,CV$129:CV$159)</f>
        <v>0</v>
      </c>
      <c r="CT935" s="9"/>
      <c r="CU935" s="10"/>
      <c r="CV935" s="11"/>
      <c r="CW935" s="6">
        <f>SUMIF(CX$129:CX$159,$D935,CZ$129:CZ$159)</f>
        <v>0</v>
      </c>
      <c r="CX935" s="9"/>
      <c r="CY935" s="10"/>
      <c r="CZ935" s="11"/>
      <c r="DA935" s="6">
        <f>SUMIF(DB$129:DB$159,$D935,DD$129:DD$159)</f>
        <v>0</v>
      </c>
      <c r="DB935" s="9"/>
      <c r="DC935" s="10"/>
      <c r="DD935" s="11"/>
      <c r="DE935" s="6">
        <f>SUMIF(DF$129:DF$159,$D935,DH$129:DH$159)</f>
        <v>0</v>
      </c>
      <c r="DF935" s="9"/>
      <c r="DG935" s="10"/>
      <c r="DH935" s="11"/>
      <c r="DI935" s="6">
        <f>SUMIF(DJ$129:DJ$159,$D935,DL$129:DL$159)</f>
        <v>0</v>
      </c>
      <c r="DJ935" s="9"/>
      <c r="DK935" s="10"/>
      <c r="DL935" s="11"/>
      <c r="DM935" s="6">
        <f>SUMIF(DN$129:DN$159,$D935,DP$129:DP$159)</f>
        <v>0</v>
      </c>
      <c r="DN935" s="9"/>
      <c r="DO935" s="10"/>
      <c r="DP935" s="11"/>
      <c r="DQ935" s="6">
        <f>SUMIF(DR$129:DR$159,$D935,DT$129:DT$159)</f>
        <v>0</v>
      </c>
      <c r="DR935" s="9"/>
      <c r="DS935" s="10"/>
      <c r="DT935" s="11"/>
      <c r="DU935" s="6">
        <f>SUMIF(DV$129:DV$159,$D935,DX$129:DX$159)</f>
        <v>0</v>
      </c>
      <c r="DV935" s="9"/>
      <c r="DW935" s="10"/>
      <c r="DX935" s="11"/>
      <c r="DY935" s="6">
        <f>SUMIF(DZ$129:DZ$159,$D935,EB$129:EB$159)</f>
        <v>0</v>
      </c>
      <c r="DZ935" s="9"/>
      <c r="EA935" s="10"/>
      <c r="EB935" s="11"/>
      <c r="EC935" s="6">
        <f>SUMIF(ED$129:ED$159,$D935,EF$129:EF$159)</f>
        <v>0</v>
      </c>
      <c r="ED935" s="9"/>
      <c r="EE935" s="10"/>
      <c r="EF935" s="11"/>
      <c r="EG935" s="6">
        <f>SUMIF(EH$129:EH$159,$D935,EJ$129:EJ$159)</f>
        <v>0</v>
      </c>
      <c r="EH935" s="9"/>
      <c r="EI935" s="10"/>
      <c r="EJ935" s="11"/>
      <c r="EK935" s="6">
        <f>SUMIF(EL$129:EL$159,$D935,EN$129:EN$159)</f>
        <v>0</v>
      </c>
      <c r="EL935" s="9"/>
      <c r="EM935" s="10"/>
      <c r="EN935" s="11"/>
      <c r="EO935" s="6">
        <f>SUMIF(EP$129:EP$159,$D935,ER$129:ER$159)</f>
        <v>0</v>
      </c>
      <c r="EP935" s="9"/>
      <c r="EQ935" s="10"/>
      <c r="ER935" s="11"/>
      <c r="ES935" s="6">
        <f>SUMIF(ET$129:ET$159,$D935,EV$129:EV$159)</f>
        <v>0</v>
      </c>
      <c r="ET935" s="9"/>
      <c r="EU935" s="10"/>
      <c r="EV935" s="11"/>
      <c r="EW935" s="6">
        <f>SUMIF(EX$129:EX$159,$D935,EZ$129:EZ$159)</f>
        <v>0</v>
      </c>
      <c r="EX935" s="9"/>
      <c r="EY935" s="10"/>
      <c r="EZ935" s="11"/>
      <c r="FA935" s="6">
        <f>SUMIF(FB$129:FB$159,$D935,FD$129:FD$159)</f>
        <v>0</v>
      </c>
      <c r="FB935" s="9"/>
      <c r="FC935" s="10"/>
      <c r="FD935" s="11"/>
      <c r="FE935" s="6">
        <f>SUMIF(FF$129:FF$159,$D935,FH$129:FH$159)</f>
        <v>0</v>
      </c>
      <c r="FF935" s="9"/>
      <c r="FG935" s="10"/>
      <c r="FH935" s="11"/>
      <c r="FI935" s="6">
        <f>SUMIF(FJ$129:FJ$159,$D935,FL$129:FL$159)</f>
        <v>0</v>
      </c>
      <c r="FJ935" s="9"/>
      <c r="FK935" s="10"/>
      <c r="FL935" s="11"/>
      <c r="FM935" s="6">
        <f>SUMIF(FN$129:FN$159,$D935,FP$129:FP$159)</f>
        <v>0</v>
      </c>
      <c r="FN935" s="9"/>
      <c r="FO935" s="10"/>
      <c r="FP935" s="11"/>
      <c r="FQ935" s="6">
        <f>SUMIF(FR$129:FR$159,$D935,FT$129:FT$159)</f>
        <v>0</v>
      </c>
      <c r="FR935" s="9"/>
      <c r="FS935" s="10"/>
      <c r="FT935" s="11"/>
      <c r="FU935" s="6">
        <f>SUMIF(FV$129:FV$159,$D935,FX$129:FX$159)</f>
        <v>0</v>
      </c>
      <c r="FV935" s="9"/>
      <c r="FW935" s="10"/>
      <c r="FX935" s="11"/>
      <c r="FY935" s="6">
        <f>SUMIF(FZ$129:FZ$159,$D935,GB$129:GB$159)</f>
        <v>0</v>
      </c>
      <c r="FZ935" s="9"/>
      <c r="GA935" s="10"/>
      <c r="GB935" s="11"/>
      <c r="GC935" s="6">
        <f>SUMIF(GD$129:GD$159,$D935,GF$129:GF$159)</f>
        <v>0</v>
      </c>
      <c r="GD935" s="9"/>
      <c r="GE935" s="10"/>
      <c r="GF935" s="11"/>
      <c r="GG935" s="6">
        <f>SUMIF(GH$129:GH$159,$D935,GJ$129:GJ$159)</f>
        <v>0</v>
      </c>
      <c r="GH935" s="9"/>
      <c r="GI935" s="10"/>
      <c r="GJ935" s="11"/>
      <c r="GK935" s="6">
        <f>SUMIF(GL$129:GL$159,$D935,GN$129:GN$159)</f>
        <v>0</v>
      </c>
      <c r="GL935" s="9"/>
      <c r="GM935" s="10"/>
      <c r="GN935" s="11"/>
      <c r="GO935" s="6">
        <f>SUMIF(GP$129:GP$159,$D935,GR$129:GR$159)</f>
        <v>0</v>
      </c>
      <c r="GP935" s="9"/>
      <c r="GQ935" s="10"/>
      <c r="GR935" s="11"/>
      <c r="GS935" s="6">
        <f>SUMIF(GT$129:GT$159,$D935,GV$129:GV$159)</f>
        <v>0</v>
      </c>
      <c r="GT935" s="9"/>
      <c r="GU935" s="10"/>
      <c r="GV935" s="20"/>
      <c r="GW935" s="19">
        <f t="shared" si="21"/>
        <v>0</v>
      </c>
      <c r="GX935" s="472"/>
      <c r="GY935" s="473"/>
    </row>
    <row r="936" spans="1:207" ht="30.75" customHeight="1">
      <c r="A936" s="244" t="s">
        <v>80</v>
      </c>
      <c r="B936" s="470"/>
      <c r="C936" s="177" t="s">
        <v>399</v>
      </c>
      <c r="D936" s="194" t="s">
        <v>400</v>
      </c>
      <c r="E936" s="206">
        <f>SUMIF(F$160:F$190,$D936,H$160:H$190)</f>
        <v>0</v>
      </c>
      <c r="F936" s="9"/>
      <c r="G936" s="10"/>
      <c r="H936" s="11"/>
      <c r="I936" s="6">
        <f>SUMIF(J$160:J$190,$D936,L$160:L$190)</f>
        <v>0</v>
      </c>
      <c r="J936" s="9"/>
      <c r="K936" s="10"/>
      <c r="L936" s="11"/>
      <c r="M936" s="6">
        <f>SUMIF(N$160:N$190,$D936,P$160:P$190)</f>
        <v>0</v>
      </c>
      <c r="N936" s="9"/>
      <c r="O936" s="10"/>
      <c r="P936" s="11"/>
      <c r="Q936" s="6">
        <f>SUMIF(R$160:R$190,$D936,T$160:T$190)</f>
        <v>0</v>
      </c>
      <c r="R936" s="9"/>
      <c r="S936" s="10"/>
      <c r="T936" s="11"/>
      <c r="U936" s="6">
        <f>SUMIF(V$160:V$190,$D936,X$160:X$190)</f>
        <v>0</v>
      </c>
      <c r="V936" s="9"/>
      <c r="W936" s="10"/>
      <c r="X936" s="11"/>
      <c r="Y936" s="6">
        <f>SUMIF(Z$160:Z$190,$D936,AB$160:AB$190)</f>
        <v>0</v>
      </c>
      <c r="Z936" s="9"/>
      <c r="AA936" s="10"/>
      <c r="AB936" s="11"/>
      <c r="AC936" s="6">
        <f>SUMIF(AD$160:AD$190,$D936,AF$160:AF$190)</f>
        <v>0</v>
      </c>
      <c r="AD936" s="9"/>
      <c r="AE936" s="10"/>
      <c r="AF936" s="11"/>
      <c r="AG936" s="6">
        <f>SUMIF(AH$160:AH$190,$D936,AJ$160:AJ$190)</f>
        <v>0</v>
      </c>
      <c r="AH936" s="9"/>
      <c r="AI936" s="10"/>
      <c r="AJ936" s="11"/>
      <c r="AK936" s="6">
        <f>SUMIF(AL$160:AL$190,$D936,AN$160:AN$190)</f>
        <v>0</v>
      </c>
      <c r="AL936" s="9"/>
      <c r="AM936" s="10"/>
      <c r="AN936" s="11"/>
      <c r="AO936" s="6">
        <f>SUMIF(AP$160:AP$190,$D936,AR$160:AR$190)</f>
        <v>0</v>
      </c>
      <c r="AP936" s="9"/>
      <c r="AQ936" s="10"/>
      <c r="AR936" s="11"/>
      <c r="AS936" s="6">
        <f>SUMIF(AT$160:AT$190,$D936,AV$160:AV$190)</f>
        <v>0</v>
      </c>
      <c r="AT936" s="9"/>
      <c r="AU936" s="10"/>
      <c r="AV936" s="11"/>
      <c r="AW936" s="6">
        <f>SUMIF(AX$160:AX$190,$D936,AZ$160:AZ$190)</f>
        <v>0</v>
      </c>
      <c r="AX936" s="9"/>
      <c r="AY936" s="10"/>
      <c r="AZ936" s="11"/>
      <c r="BA936" s="6">
        <f>SUMIF(BB$160:BB$190,$D936,BD$160:BD$190)</f>
        <v>0</v>
      </c>
      <c r="BB936" s="9"/>
      <c r="BC936" s="10"/>
      <c r="BD936" s="11"/>
      <c r="BE936" s="6">
        <f>SUMIF(BF$160:BF$190,$D936,BH$160:BH$190)</f>
        <v>0</v>
      </c>
      <c r="BF936" s="9"/>
      <c r="BG936" s="10"/>
      <c r="BH936" s="11"/>
      <c r="BI936" s="6">
        <f>SUMIF(BJ$160:BJ$190,$D936,BL$160:BL$190)</f>
        <v>0</v>
      </c>
      <c r="BJ936" s="9"/>
      <c r="BK936" s="10"/>
      <c r="BL936" s="11"/>
      <c r="BM936" s="6">
        <f>SUMIF(BN$160:BN$190,$D936,BP$160:BP$190)</f>
        <v>0</v>
      </c>
      <c r="BN936" s="9"/>
      <c r="BO936" s="10"/>
      <c r="BP936" s="11"/>
      <c r="BQ936" s="6">
        <f>SUMIF(BR$160:BR$190,$D936,BT$160:BT$190)</f>
        <v>0</v>
      </c>
      <c r="BR936" s="9"/>
      <c r="BS936" s="10"/>
      <c r="BT936" s="11"/>
      <c r="BU936" s="6">
        <f>SUMIF(BV$160:BV$190,$D936,BX$160:BX$190)</f>
        <v>0</v>
      </c>
      <c r="BV936" s="9"/>
      <c r="BW936" s="10"/>
      <c r="BX936" s="11"/>
      <c r="BY936" s="6">
        <f>SUMIF(BZ$160:BZ$190,$D936,CB$160:CB$190)</f>
        <v>0</v>
      </c>
      <c r="BZ936" s="9"/>
      <c r="CA936" s="10"/>
      <c r="CB936" s="11"/>
      <c r="CC936" s="6">
        <f>SUMIF(CD$160:CD$190,$D936,CF$160:CF$190)</f>
        <v>0</v>
      </c>
      <c r="CD936" s="9"/>
      <c r="CE936" s="10"/>
      <c r="CF936" s="11"/>
      <c r="CG936" s="6">
        <f>SUMIF(CH$160:CH$190,$D936,CJ$160:CJ$190)</f>
        <v>0</v>
      </c>
      <c r="CH936" s="9"/>
      <c r="CI936" s="10"/>
      <c r="CJ936" s="11"/>
      <c r="CK936" s="6">
        <f>SUMIF(CL$160:CL$190,$D936,CN$160:CN$190)</f>
        <v>0</v>
      </c>
      <c r="CL936" s="9"/>
      <c r="CM936" s="10"/>
      <c r="CN936" s="11"/>
      <c r="CO936" s="6">
        <f>SUMIF(CP$160:CP$190,$D936,CR$160:CR$190)</f>
        <v>0</v>
      </c>
      <c r="CP936" s="9"/>
      <c r="CQ936" s="10"/>
      <c r="CR936" s="11"/>
      <c r="CS936" s="6">
        <f>SUMIF(CT$160:CT$190,$D936,CV$160:CV$190)</f>
        <v>0</v>
      </c>
      <c r="CT936" s="9"/>
      <c r="CU936" s="10"/>
      <c r="CV936" s="11"/>
      <c r="CW936" s="6">
        <f>SUMIF(CX$160:CX$190,$D936,CZ$160:CZ$190)</f>
        <v>0</v>
      </c>
      <c r="CX936" s="9"/>
      <c r="CY936" s="10"/>
      <c r="CZ936" s="11"/>
      <c r="DA936" s="6">
        <f>SUMIF(DB$160:DB$190,$D936,DD$160:DD$190)</f>
        <v>0</v>
      </c>
      <c r="DB936" s="9"/>
      <c r="DC936" s="10"/>
      <c r="DD936" s="11"/>
      <c r="DE936" s="6">
        <f>SUMIF(DF$160:DF$190,$D936,DH$160:DH$190)</f>
        <v>0</v>
      </c>
      <c r="DF936" s="9"/>
      <c r="DG936" s="10"/>
      <c r="DH936" s="11"/>
      <c r="DI936" s="6">
        <f>SUMIF(DJ$160:DJ$190,$D936,DL$160:DL$190)</f>
        <v>0</v>
      </c>
      <c r="DJ936" s="9"/>
      <c r="DK936" s="10"/>
      <c r="DL936" s="11"/>
      <c r="DM936" s="6">
        <f>SUMIF(DN$160:DN$190,$D936,DP$160:DP$190)</f>
        <v>0</v>
      </c>
      <c r="DN936" s="9"/>
      <c r="DO936" s="10"/>
      <c r="DP936" s="11"/>
      <c r="DQ936" s="6">
        <f>SUMIF(DR$160:DR$190,$D936,DT$160:DT$190)</f>
        <v>0</v>
      </c>
      <c r="DR936" s="9"/>
      <c r="DS936" s="10"/>
      <c r="DT936" s="11"/>
      <c r="DU936" s="6">
        <f>SUMIF(DV$160:DV$190,$D936,DX$160:DX$190)</f>
        <v>0</v>
      </c>
      <c r="DV936" s="9"/>
      <c r="DW936" s="10"/>
      <c r="DX936" s="11"/>
      <c r="DY936" s="6">
        <f>SUMIF(DZ$160:DZ$190,$D936,EB$160:EB$190)</f>
        <v>0</v>
      </c>
      <c r="DZ936" s="9"/>
      <c r="EA936" s="10"/>
      <c r="EB936" s="11"/>
      <c r="EC936" s="6">
        <f>SUMIF(ED$160:ED$190,$D936,EF$160:EF$190)</f>
        <v>0</v>
      </c>
      <c r="ED936" s="9"/>
      <c r="EE936" s="10"/>
      <c r="EF936" s="11"/>
      <c r="EG936" s="6">
        <f>SUMIF(EH$160:EH$190,$D936,EJ$160:EJ$190)</f>
        <v>0</v>
      </c>
      <c r="EH936" s="9"/>
      <c r="EI936" s="10"/>
      <c r="EJ936" s="11"/>
      <c r="EK936" s="6">
        <f>SUMIF(EL$160:EL$190,$D936,EN$160:EN$190)</f>
        <v>0</v>
      </c>
      <c r="EL936" s="9"/>
      <c r="EM936" s="10"/>
      <c r="EN936" s="11"/>
      <c r="EO936" s="6">
        <f>SUMIF(EP$160:EP$190,$D936,ER$160:ER$190)</f>
        <v>0</v>
      </c>
      <c r="EP936" s="9"/>
      <c r="EQ936" s="10"/>
      <c r="ER936" s="11"/>
      <c r="ES936" s="6">
        <f>SUMIF(ET$160:ET$190,$D936,EV$160:EV$190)</f>
        <v>0</v>
      </c>
      <c r="ET936" s="9"/>
      <c r="EU936" s="10"/>
      <c r="EV936" s="11"/>
      <c r="EW936" s="6">
        <f>SUMIF(EX$160:EX$190,$D936,EZ$160:EZ$190)</f>
        <v>0</v>
      </c>
      <c r="EX936" s="9"/>
      <c r="EY936" s="10"/>
      <c r="EZ936" s="11"/>
      <c r="FA936" s="6">
        <f>SUMIF(FB$160:FB$190,$D936,FD$160:FD$190)</f>
        <v>0</v>
      </c>
      <c r="FB936" s="9"/>
      <c r="FC936" s="10"/>
      <c r="FD936" s="11"/>
      <c r="FE936" s="6">
        <f>SUMIF(FF$160:FF$190,$D936,FH$160:FH$190)</f>
        <v>0</v>
      </c>
      <c r="FF936" s="9"/>
      <c r="FG936" s="10"/>
      <c r="FH936" s="11"/>
      <c r="FI936" s="6">
        <f>SUMIF(FJ$160:FJ$190,$D936,FL$160:FL$190)</f>
        <v>0</v>
      </c>
      <c r="FJ936" s="9"/>
      <c r="FK936" s="10"/>
      <c r="FL936" s="11"/>
      <c r="FM936" s="6">
        <f>SUMIF(FN$160:FN$190,$D936,FP$160:FP$190)</f>
        <v>0</v>
      </c>
      <c r="FN936" s="9"/>
      <c r="FO936" s="10"/>
      <c r="FP936" s="11"/>
      <c r="FQ936" s="6">
        <f>SUMIF(FR$160:FR$190,$D936,FT$160:FT$190)</f>
        <v>0</v>
      </c>
      <c r="FR936" s="9"/>
      <c r="FS936" s="10"/>
      <c r="FT936" s="11"/>
      <c r="FU936" s="6">
        <f>SUMIF(FV$160:FV$190,$D936,FX$160:FX$190)</f>
        <v>0</v>
      </c>
      <c r="FV936" s="9"/>
      <c r="FW936" s="10"/>
      <c r="FX936" s="11"/>
      <c r="FY936" s="6">
        <f>SUMIF(FZ$160:FZ$190,$D936,GB$160:GB$190)</f>
        <v>0</v>
      </c>
      <c r="FZ936" s="9"/>
      <c r="GA936" s="10"/>
      <c r="GB936" s="11"/>
      <c r="GC936" s="6">
        <f>SUMIF(GD$160:GD$190,$D936,GF$160:GF$190)</f>
        <v>0</v>
      </c>
      <c r="GD936" s="9"/>
      <c r="GE936" s="10"/>
      <c r="GF936" s="11"/>
      <c r="GG936" s="6">
        <f>SUMIF(GH$160:GH$190,$D936,GJ$160:GJ$190)</f>
        <v>0</v>
      </c>
      <c r="GH936" s="9"/>
      <c r="GI936" s="10"/>
      <c r="GJ936" s="11"/>
      <c r="GK936" s="6">
        <f>SUMIF(GL$160:GL$190,$D936,GN$160:GN$190)</f>
        <v>0</v>
      </c>
      <c r="GL936" s="9"/>
      <c r="GM936" s="10"/>
      <c r="GN936" s="11"/>
      <c r="GO936" s="6">
        <f>SUMIF(GP$160:GP$190,$D936,GR$160:GR$190)</f>
        <v>0</v>
      </c>
      <c r="GP936" s="9"/>
      <c r="GQ936" s="10"/>
      <c r="GR936" s="11"/>
      <c r="GS936" s="6">
        <f>SUMIF(GT$160:GT$190,$D936,GV$160:GV$190)</f>
        <v>0</v>
      </c>
      <c r="GT936" s="9"/>
      <c r="GU936" s="10"/>
      <c r="GV936" s="20"/>
      <c r="GW936" s="19">
        <f t="shared" si="21"/>
        <v>0</v>
      </c>
      <c r="GX936" s="472"/>
      <c r="GY936" s="473"/>
    </row>
    <row r="937" spans="1:207" ht="30.75" customHeight="1">
      <c r="A937" s="244" t="s">
        <v>81</v>
      </c>
      <c r="B937" s="470"/>
      <c r="C937" s="177" t="s">
        <v>399</v>
      </c>
      <c r="D937" s="194" t="s">
        <v>400</v>
      </c>
      <c r="E937" s="206">
        <f>SUMIF(F$191:F$221,$D937,H$191:H$221)</f>
        <v>0</v>
      </c>
      <c r="F937" s="9"/>
      <c r="G937" s="10"/>
      <c r="H937" s="11"/>
      <c r="I937" s="6">
        <f>SUMIF(J$191:J$221,$D937,L$191:L$221)</f>
        <v>0</v>
      </c>
      <c r="J937" s="9"/>
      <c r="K937" s="10"/>
      <c r="L937" s="11"/>
      <c r="M937" s="6">
        <f>SUMIF(N$191:N$221,$D937,P$191:P$221)</f>
        <v>0</v>
      </c>
      <c r="N937" s="9"/>
      <c r="O937" s="10"/>
      <c r="P937" s="11"/>
      <c r="Q937" s="6">
        <f>SUMIF(R$191:R$221,$D937,T$191:T$221)</f>
        <v>0</v>
      </c>
      <c r="R937" s="9"/>
      <c r="S937" s="10"/>
      <c r="T937" s="11"/>
      <c r="U937" s="6">
        <f>SUMIF(V$191:V$221,$D937,X$191:X$221)</f>
        <v>0</v>
      </c>
      <c r="V937" s="9"/>
      <c r="W937" s="10"/>
      <c r="X937" s="11"/>
      <c r="Y937" s="6">
        <f>SUMIF(Z$191:Z$221,$D937,AB$191:AB$221)</f>
        <v>0</v>
      </c>
      <c r="Z937" s="9"/>
      <c r="AA937" s="10"/>
      <c r="AB937" s="11"/>
      <c r="AC937" s="6">
        <f>SUMIF(AD$191:AD$221,$D937,AF$191:AF$221)</f>
        <v>0</v>
      </c>
      <c r="AD937" s="9"/>
      <c r="AE937" s="10"/>
      <c r="AF937" s="11"/>
      <c r="AG937" s="6">
        <f>SUMIF(AH$191:AH$221,$D937,AJ$191:AJ$221)</f>
        <v>0</v>
      </c>
      <c r="AH937" s="9"/>
      <c r="AI937" s="10"/>
      <c r="AJ937" s="11"/>
      <c r="AK937" s="6">
        <f>SUMIF(AL$191:AL$221,$D937,AN$191:AN$221)</f>
        <v>0</v>
      </c>
      <c r="AL937" s="9"/>
      <c r="AM937" s="10"/>
      <c r="AN937" s="11"/>
      <c r="AO937" s="6">
        <f>SUMIF(AP$191:AP$221,$D937,AR$191:AR$221)</f>
        <v>0</v>
      </c>
      <c r="AP937" s="9"/>
      <c r="AQ937" s="10"/>
      <c r="AR937" s="11"/>
      <c r="AS937" s="6">
        <f>SUMIF(AT$191:AT$221,$D937,AV$191:AV$221)</f>
        <v>0</v>
      </c>
      <c r="AT937" s="9"/>
      <c r="AU937" s="10"/>
      <c r="AV937" s="11"/>
      <c r="AW937" s="6">
        <f>SUMIF(AX$191:AX$221,$D937,AZ$191:AZ$221)</f>
        <v>0</v>
      </c>
      <c r="AX937" s="9"/>
      <c r="AY937" s="10"/>
      <c r="AZ937" s="11"/>
      <c r="BA937" s="6">
        <f>SUMIF(BB$191:BB$221,$D937,BD$191:BD$221)</f>
        <v>0</v>
      </c>
      <c r="BB937" s="9"/>
      <c r="BC937" s="10"/>
      <c r="BD937" s="11"/>
      <c r="BE937" s="6">
        <f>SUMIF(BF$191:BF$221,$D937,BH$191:BH$221)</f>
        <v>0</v>
      </c>
      <c r="BF937" s="9"/>
      <c r="BG937" s="10"/>
      <c r="BH937" s="11"/>
      <c r="BI937" s="6">
        <f>SUMIF(BJ$191:BJ$221,$D937,BL$191:BL$221)</f>
        <v>0</v>
      </c>
      <c r="BJ937" s="9"/>
      <c r="BK937" s="10"/>
      <c r="BL937" s="11"/>
      <c r="BM937" s="6">
        <f>SUMIF(BN$191:BN$221,$D937,BP$191:BP$221)</f>
        <v>0</v>
      </c>
      <c r="BN937" s="9"/>
      <c r="BO937" s="10"/>
      <c r="BP937" s="11"/>
      <c r="BQ937" s="6">
        <f>SUMIF(BR$191:BR$221,$D937,BT$191:BT$221)</f>
        <v>0</v>
      </c>
      <c r="BR937" s="9"/>
      <c r="BS937" s="10"/>
      <c r="BT937" s="11"/>
      <c r="BU937" s="6">
        <f>SUMIF(BV$191:BV$221,$D937,BX$191:BX$221)</f>
        <v>0</v>
      </c>
      <c r="BV937" s="9"/>
      <c r="BW937" s="10"/>
      <c r="BX937" s="11"/>
      <c r="BY937" s="6">
        <f>SUMIF(BZ$191:BZ$221,$D937,CB$191:CB$221)</f>
        <v>0</v>
      </c>
      <c r="BZ937" s="9"/>
      <c r="CA937" s="10"/>
      <c r="CB937" s="11"/>
      <c r="CC937" s="6">
        <f>SUMIF(CD$191:CD$221,$D937,CF$191:CF$221)</f>
        <v>0</v>
      </c>
      <c r="CD937" s="9"/>
      <c r="CE937" s="10"/>
      <c r="CF937" s="11"/>
      <c r="CG937" s="6">
        <f>SUMIF(CH$191:CH$221,$D937,CJ$191:CJ$221)</f>
        <v>0</v>
      </c>
      <c r="CH937" s="9"/>
      <c r="CI937" s="10"/>
      <c r="CJ937" s="11"/>
      <c r="CK937" s="6">
        <f>SUMIF(CL$191:CL$221,$D937,CN$191:CN$221)</f>
        <v>0</v>
      </c>
      <c r="CL937" s="9"/>
      <c r="CM937" s="10"/>
      <c r="CN937" s="11"/>
      <c r="CO937" s="6">
        <f>SUMIF(CP$191:CP$221,$D937,CR$191:CR$221)</f>
        <v>0</v>
      </c>
      <c r="CP937" s="9"/>
      <c r="CQ937" s="10"/>
      <c r="CR937" s="11"/>
      <c r="CS937" s="6">
        <f>SUMIF(CT$191:CT$221,$D937,CV$191:CV$221)</f>
        <v>0</v>
      </c>
      <c r="CT937" s="9"/>
      <c r="CU937" s="10"/>
      <c r="CV937" s="11"/>
      <c r="CW937" s="6">
        <f>SUMIF(CX$191:CX$221,$D937,CZ$191:CZ$221)</f>
        <v>0</v>
      </c>
      <c r="CX937" s="9"/>
      <c r="CY937" s="10"/>
      <c r="CZ937" s="11"/>
      <c r="DA937" s="6">
        <f>SUMIF(DB$191:DB$221,$D937,DD$191:DD$221)</f>
        <v>0</v>
      </c>
      <c r="DB937" s="9"/>
      <c r="DC937" s="10"/>
      <c r="DD937" s="11"/>
      <c r="DE937" s="6">
        <f>SUMIF(DF$191:DF$221,$D937,DH$191:DH$221)</f>
        <v>0</v>
      </c>
      <c r="DF937" s="9"/>
      <c r="DG937" s="10"/>
      <c r="DH937" s="11"/>
      <c r="DI937" s="6">
        <f>SUMIF(DJ$191:DJ$221,$D937,DL$191:DL$221)</f>
        <v>0</v>
      </c>
      <c r="DJ937" s="9"/>
      <c r="DK937" s="10"/>
      <c r="DL937" s="11"/>
      <c r="DM937" s="6">
        <f>SUMIF(DN$191:DN$221,$D937,DP$191:DP$221)</f>
        <v>0</v>
      </c>
      <c r="DN937" s="9"/>
      <c r="DO937" s="10"/>
      <c r="DP937" s="11"/>
      <c r="DQ937" s="6">
        <f>SUMIF(DR$191:DR$221,$D937,DT$191:DT$221)</f>
        <v>0</v>
      </c>
      <c r="DR937" s="9"/>
      <c r="DS937" s="10"/>
      <c r="DT937" s="11"/>
      <c r="DU937" s="6">
        <f>SUMIF(DV$191:DV$221,$D937,DX$191:DX$221)</f>
        <v>0</v>
      </c>
      <c r="DV937" s="9"/>
      <c r="DW937" s="10"/>
      <c r="DX937" s="11"/>
      <c r="DY937" s="6">
        <f>SUMIF(DZ$191:DZ$221,$D937,EB$191:EB$221)</f>
        <v>0</v>
      </c>
      <c r="DZ937" s="9"/>
      <c r="EA937" s="10"/>
      <c r="EB937" s="11"/>
      <c r="EC937" s="6">
        <f>SUMIF(ED$191:ED$221,$D937,EF$191:EF$221)</f>
        <v>0</v>
      </c>
      <c r="ED937" s="9"/>
      <c r="EE937" s="10"/>
      <c r="EF937" s="11"/>
      <c r="EG937" s="6">
        <f>SUMIF(EH$191:EH$221,$D937,EJ$191:EJ$221)</f>
        <v>0</v>
      </c>
      <c r="EH937" s="9"/>
      <c r="EI937" s="10"/>
      <c r="EJ937" s="11"/>
      <c r="EK937" s="6">
        <f>SUMIF(EL$191:EL$221,$D937,EN$191:EN$221)</f>
        <v>0</v>
      </c>
      <c r="EL937" s="9"/>
      <c r="EM937" s="10"/>
      <c r="EN937" s="11"/>
      <c r="EO937" s="6">
        <f>SUMIF(EP$191:EP$221,$D937,ER$191:ER$221)</f>
        <v>0</v>
      </c>
      <c r="EP937" s="9"/>
      <c r="EQ937" s="10"/>
      <c r="ER937" s="11"/>
      <c r="ES937" s="6">
        <f>SUMIF(ET$191:ET$221,$D937,EV$191:EV$221)</f>
        <v>0</v>
      </c>
      <c r="ET937" s="9"/>
      <c r="EU937" s="10"/>
      <c r="EV937" s="11"/>
      <c r="EW937" s="6">
        <f>SUMIF(EX$191:EX$221,$D937,EZ$191:EZ$221)</f>
        <v>0</v>
      </c>
      <c r="EX937" s="9"/>
      <c r="EY937" s="10"/>
      <c r="EZ937" s="11"/>
      <c r="FA937" s="6">
        <f>SUMIF(FB$191:FB$221,$D937,FD$191:FD$221)</f>
        <v>0</v>
      </c>
      <c r="FB937" s="9"/>
      <c r="FC937" s="10"/>
      <c r="FD937" s="11"/>
      <c r="FE937" s="6">
        <f>SUMIF(FF$191:FF$221,$D937,FH$191:FH$221)</f>
        <v>0</v>
      </c>
      <c r="FF937" s="9"/>
      <c r="FG937" s="10"/>
      <c r="FH937" s="11"/>
      <c r="FI937" s="6">
        <f>SUMIF(FJ$191:FJ$221,$D937,FL$191:FL$221)</f>
        <v>0</v>
      </c>
      <c r="FJ937" s="9"/>
      <c r="FK937" s="10"/>
      <c r="FL937" s="11"/>
      <c r="FM937" s="6">
        <f>SUMIF(FN$191:FN$221,$D937,FP$191:FP$221)</f>
        <v>0</v>
      </c>
      <c r="FN937" s="9"/>
      <c r="FO937" s="10"/>
      <c r="FP937" s="11"/>
      <c r="FQ937" s="6">
        <f>SUMIF(FR$191:FR$221,$D937,FT$191:FT$221)</f>
        <v>0</v>
      </c>
      <c r="FR937" s="9"/>
      <c r="FS937" s="10"/>
      <c r="FT937" s="11"/>
      <c r="FU937" s="6">
        <f>SUMIF(FV$191:FV$221,$D937,FX$191:FX$221)</f>
        <v>0</v>
      </c>
      <c r="FV937" s="9"/>
      <c r="FW937" s="10"/>
      <c r="FX937" s="11"/>
      <c r="FY937" s="6">
        <f>SUMIF(FZ$191:FZ$221,$D937,GB$191:GB$221)</f>
        <v>0</v>
      </c>
      <c r="FZ937" s="9"/>
      <c r="GA937" s="10"/>
      <c r="GB937" s="11"/>
      <c r="GC937" s="6">
        <f>SUMIF(GD$191:GD$221,$D937,GF$191:GF$221)</f>
        <v>0</v>
      </c>
      <c r="GD937" s="9"/>
      <c r="GE937" s="10"/>
      <c r="GF937" s="11"/>
      <c r="GG937" s="6">
        <f>SUMIF(GH$191:GH$221,$D937,GJ$191:GJ$221)</f>
        <v>0</v>
      </c>
      <c r="GH937" s="9"/>
      <c r="GI937" s="10"/>
      <c r="GJ937" s="11"/>
      <c r="GK937" s="6">
        <f>SUMIF(GL$191:GL$221,$D937,GN$191:GN$221)</f>
        <v>0</v>
      </c>
      <c r="GL937" s="9"/>
      <c r="GM937" s="10"/>
      <c r="GN937" s="11"/>
      <c r="GO937" s="6">
        <f>SUMIF(GP$191:GP$221,$D937,GR$191:GR$221)</f>
        <v>0</v>
      </c>
      <c r="GP937" s="9"/>
      <c r="GQ937" s="10"/>
      <c r="GR937" s="11"/>
      <c r="GS937" s="6">
        <f>SUMIF(GT$191:GT$221,$D937,GV$191:GV$221)</f>
        <v>0</v>
      </c>
      <c r="GT937" s="9"/>
      <c r="GU937" s="10"/>
      <c r="GV937" s="20"/>
      <c r="GW937" s="19">
        <f t="shared" si="21"/>
        <v>0</v>
      </c>
      <c r="GX937" s="472"/>
      <c r="GY937" s="473"/>
    </row>
    <row r="938" spans="1:207" ht="30.75" customHeight="1">
      <c r="A938" s="244" t="s">
        <v>82</v>
      </c>
      <c r="B938" s="470"/>
      <c r="C938" s="177" t="s">
        <v>399</v>
      </c>
      <c r="D938" s="194" t="s">
        <v>400</v>
      </c>
      <c r="E938" s="206">
        <f>SUMIF(F$222:F$252,$D938,H$222:H$252)</f>
        <v>0</v>
      </c>
      <c r="F938" s="9"/>
      <c r="G938" s="10"/>
      <c r="H938" s="11"/>
      <c r="I938" s="6">
        <f>SUMIF(J$222:J$252,$D938,L$222:L$252)</f>
        <v>0</v>
      </c>
      <c r="J938" s="9"/>
      <c r="K938" s="10"/>
      <c r="L938" s="11"/>
      <c r="M938" s="6">
        <f>SUMIF(N$222:N$252,$D938,P$222:P$252)</f>
        <v>0</v>
      </c>
      <c r="N938" s="9"/>
      <c r="O938" s="10"/>
      <c r="P938" s="11"/>
      <c r="Q938" s="6">
        <f>SUMIF(R$222:R$252,$D938,T$222:T$252)</f>
        <v>0</v>
      </c>
      <c r="R938" s="9"/>
      <c r="S938" s="10"/>
      <c r="T938" s="11"/>
      <c r="U938" s="6">
        <f>SUMIF(V$222:V$252,$D938,X$222:X$252)</f>
        <v>0</v>
      </c>
      <c r="V938" s="9"/>
      <c r="W938" s="10"/>
      <c r="X938" s="11"/>
      <c r="Y938" s="6">
        <f>SUMIF(Z$222:Z$252,$D938,AB$222:AB$252)</f>
        <v>0</v>
      </c>
      <c r="Z938" s="9"/>
      <c r="AA938" s="10"/>
      <c r="AB938" s="11"/>
      <c r="AC938" s="6">
        <f>SUMIF(AD$222:AD$252,$D938,AF$222:AF$252)</f>
        <v>0</v>
      </c>
      <c r="AD938" s="9"/>
      <c r="AE938" s="10"/>
      <c r="AF938" s="11"/>
      <c r="AG938" s="6">
        <f>SUMIF(AH$222:AH$252,$D938,AJ$222:AJ$252)</f>
        <v>0</v>
      </c>
      <c r="AH938" s="9"/>
      <c r="AI938" s="10"/>
      <c r="AJ938" s="11"/>
      <c r="AK938" s="6">
        <f>SUMIF(AL$222:AL$252,$D938,AN$222:AN$252)</f>
        <v>0</v>
      </c>
      <c r="AL938" s="9"/>
      <c r="AM938" s="10"/>
      <c r="AN938" s="11"/>
      <c r="AO938" s="6">
        <f>SUMIF(AP$222:AP$252,$D938,AR$222:AR$252)</f>
        <v>0</v>
      </c>
      <c r="AP938" s="9"/>
      <c r="AQ938" s="10"/>
      <c r="AR938" s="11"/>
      <c r="AS938" s="6">
        <f>SUMIF(AT$222:AT$252,$D938,AV$222:AV$252)</f>
        <v>0</v>
      </c>
      <c r="AT938" s="9"/>
      <c r="AU938" s="10"/>
      <c r="AV938" s="11"/>
      <c r="AW938" s="6">
        <f>SUMIF(AX$222:AX$252,$D938,AZ$222:AZ$252)</f>
        <v>0</v>
      </c>
      <c r="AX938" s="9"/>
      <c r="AY938" s="10"/>
      <c r="AZ938" s="11"/>
      <c r="BA938" s="6">
        <f>SUMIF(BB$222:BB$252,$D938,BD$222:BD$252)</f>
        <v>0</v>
      </c>
      <c r="BB938" s="9"/>
      <c r="BC938" s="10"/>
      <c r="BD938" s="11"/>
      <c r="BE938" s="6">
        <f>SUMIF(BF$222:BF$252,$D938,BH$222:BH$252)</f>
        <v>0</v>
      </c>
      <c r="BF938" s="9"/>
      <c r="BG938" s="10"/>
      <c r="BH938" s="11"/>
      <c r="BI938" s="6">
        <f>SUMIF(BJ$222:BJ$252,$D938,BL$222:BL$252)</f>
        <v>0</v>
      </c>
      <c r="BJ938" s="9"/>
      <c r="BK938" s="10"/>
      <c r="BL938" s="11"/>
      <c r="BM938" s="6">
        <f>SUMIF(BN$222:BN$252,$D938,BP$222:BP$252)</f>
        <v>0</v>
      </c>
      <c r="BN938" s="9"/>
      <c r="BO938" s="10"/>
      <c r="BP938" s="11"/>
      <c r="BQ938" s="6">
        <f>SUMIF(BR$222:BR$252,$D938,BT$222:BT$252)</f>
        <v>0</v>
      </c>
      <c r="BR938" s="9"/>
      <c r="BS938" s="10"/>
      <c r="BT938" s="11"/>
      <c r="BU938" s="6">
        <f>SUMIF(BV$222:BV$252,$D938,BX$222:BX$252)</f>
        <v>0</v>
      </c>
      <c r="BV938" s="9"/>
      <c r="BW938" s="10"/>
      <c r="BX938" s="11"/>
      <c r="BY938" s="6">
        <f>SUMIF(BZ$222:BZ$252,$D938,CB$222:CB$252)</f>
        <v>0</v>
      </c>
      <c r="BZ938" s="9"/>
      <c r="CA938" s="10"/>
      <c r="CB938" s="11"/>
      <c r="CC938" s="6">
        <f>SUMIF(CD$222:CD$252,$D938,CF$222:CF$252)</f>
        <v>0</v>
      </c>
      <c r="CD938" s="9"/>
      <c r="CE938" s="10"/>
      <c r="CF938" s="11"/>
      <c r="CG938" s="6">
        <f>SUMIF(CH$222:CH$252,$D938,CJ$222:CJ$252)</f>
        <v>0</v>
      </c>
      <c r="CH938" s="9"/>
      <c r="CI938" s="10"/>
      <c r="CJ938" s="11"/>
      <c r="CK938" s="6">
        <f>SUMIF(CL$222:CL$252,$D938,CN$222:CN$252)</f>
        <v>0</v>
      </c>
      <c r="CL938" s="9"/>
      <c r="CM938" s="10"/>
      <c r="CN938" s="11"/>
      <c r="CO938" s="6">
        <f>SUMIF(CP$222:CP$252,$D938,CR$222:CR$252)</f>
        <v>0</v>
      </c>
      <c r="CP938" s="9"/>
      <c r="CQ938" s="10"/>
      <c r="CR938" s="11"/>
      <c r="CS938" s="6">
        <f>SUMIF(CT$222:CT$252,$D938,CV$222:CV$252)</f>
        <v>0</v>
      </c>
      <c r="CT938" s="9"/>
      <c r="CU938" s="10"/>
      <c r="CV938" s="11"/>
      <c r="CW938" s="6">
        <f>SUMIF(CX$222:CX$252,$D938,CZ$222:CZ$252)</f>
        <v>0</v>
      </c>
      <c r="CX938" s="9"/>
      <c r="CY938" s="10"/>
      <c r="CZ938" s="11"/>
      <c r="DA938" s="6">
        <f>SUMIF(DB$222:DB$252,$D938,DD$222:DD$252)</f>
        <v>0</v>
      </c>
      <c r="DB938" s="9"/>
      <c r="DC938" s="10"/>
      <c r="DD938" s="11"/>
      <c r="DE938" s="6">
        <f>SUMIF(DF$222:DF$252,$D938,DH$222:DH$252)</f>
        <v>0</v>
      </c>
      <c r="DF938" s="9"/>
      <c r="DG938" s="10"/>
      <c r="DH938" s="11"/>
      <c r="DI938" s="6">
        <f>SUMIF(DJ$222:DJ$252,$D938,DL$222:DL$252)</f>
        <v>0</v>
      </c>
      <c r="DJ938" s="9"/>
      <c r="DK938" s="10"/>
      <c r="DL938" s="11"/>
      <c r="DM938" s="6">
        <f>SUMIF(DN$222:DN$252,$D938,DP$222:DP$252)</f>
        <v>0</v>
      </c>
      <c r="DN938" s="9"/>
      <c r="DO938" s="10"/>
      <c r="DP938" s="11"/>
      <c r="DQ938" s="6">
        <f>SUMIF(DR$222:DR$252,$D938,DT$222:DT$252)</f>
        <v>0</v>
      </c>
      <c r="DR938" s="9"/>
      <c r="DS938" s="10"/>
      <c r="DT938" s="11"/>
      <c r="DU938" s="6">
        <f>SUMIF(DV$222:DV$252,$D938,DX$222:DX$252)</f>
        <v>0</v>
      </c>
      <c r="DV938" s="9"/>
      <c r="DW938" s="10"/>
      <c r="DX938" s="11"/>
      <c r="DY938" s="6">
        <f>SUMIF(DZ$222:DZ$252,$D938,EB$222:EB$252)</f>
        <v>0</v>
      </c>
      <c r="DZ938" s="9"/>
      <c r="EA938" s="10"/>
      <c r="EB938" s="11"/>
      <c r="EC938" s="6">
        <f>SUMIF(ED$222:ED$252,$D938,EF$222:EF$252)</f>
        <v>0</v>
      </c>
      <c r="ED938" s="9"/>
      <c r="EE938" s="10"/>
      <c r="EF938" s="11"/>
      <c r="EG938" s="6">
        <f>SUMIF(EH$222:EH$252,$D938,EJ$222:EJ$252)</f>
        <v>0</v>
      </c>
      <c r="EH938" s="9"/>
      <c r="EI938" s="10"/>
      <c r="EJ938" s="11"/>
      <c r="EK938" s="6">
        <f>SUMIF(EL$222:EL$252,$D938,EN$222:EN$252)</f>
        <v>0</v>
      </c>
      <c r="EL938" s="9"/>
      <c r="EM938" s="10"/>
      <c r="EN938" s="11"/>
      <c r="EO938" s="6">
        <f>SUMIF(EP$222:EP$252,$D938,ER$222:ER$252)</f>
        <v>0</v>
      </c>
      <c r="EP938" s="9"/>
      <c r="EQ938" s="10"/>
      <c r="ER938" s="11"/>
      <c r="ES938" s="6">
        <f>SUMIF(ET$222:ET$252,$D938,EV$222:EV$252)</f>
        <v>0</v>
      </c>
      <c r="ET938" s="9"/>
      <c r="EU938" s="10"/>
      <c r="EV938" s="11"/>
      <c r="EW938" s="6">
        <f>SUMIF(EX$222:EX$252,$D938,EZ$222:EZ$252)</f>
        <v>0</v>
      </c>
      <c r="EX938" s="9"/>
      <c r="EY938" s="10"/>
      <c r="EZ938" s="11"/>
      <c r="FA938" s="6">
        <f>SUMIF(FB$222:FB$252,$D938,FD$222:FD$252)</f>
        <v>0</v>
      </c>
      <c r="FB938" s="9"/>
      <c r="FC938" s="10"/>
      <c r="FD938" s="11"/>
      <c r="FE938" s="6">
        <f>SUMIF(FF$222:FF$252,$D938,FH$222:FH$252)</f>
        <v>0</v>
      </c>
      <c r="FF938" s="9"/>
      <c r="FG938" s="10"/>
      <c r="FH938" s="11"/>
      <c r="FI938" s="6">
        <f>SUMIF(FJ$222:FJ$252,$D938,FL$222:FL$252)</f>
        <v>0</v>
      </c>
      <c r="FJ938" s="9"/>
      <c r="FK938" s="10"/>
      <c r="FL938" s="11"/>
      <c r="FM938" s="6">
        <f>SUMIF(FN$222:FN$252,$D938,FP$222:FP$252)</f>
        <v>0</v>
      </c>
      <c r="FN938" s="9"/>
      <c r="FO938" s="10"/>
      <c r="FP938" s="11"/>
      <c r="FQ938" s="6">
        <f>SUMIF(FR$222:FR$252,$D938,FT$222:FT$252)</f>
        <v>0</v>
      </c>
      <c r="FR938" s="9"/>
      <c r="FS938" s="10"/>
      <c r="FT938" s="11"/>
      <c r="FU938" s="6">
        <f>SUMIF(FV$222:FV$252,$D938,FX$222:FX$252)</f>
        <v>0</v>
      </c>
      <c r="FV938" s="9"/>
      <c r="FW938" s="10"/>
      <c r="FX938" s="11"/>
      <c r="FY938" s="6">
        <f>SUMIF(FZ$222:FZ$252,$D938,GB$222:GB$252)</f>
        <v>0</v>
      </c>
      <c r="FZ938" s="9"/>
      <c r="GA938" s="10"/>
      <c r="GB938" s="11"/>
      <c r="GC938" s="6">
        <f>SUMIF(GD$222:GD$252,$D938,GF$222:GF$252)</f>
        <v>0</v>
      </c>
      <c r="GD938" s="9"/>
      <c r="GE938" s="10"/>
      <c r="GF938" s="11"/>
      <c r="GG938" s="6">
        <f>SUMIF(GH$222:GH$252,$D938,GJ$222:GJ$252)</f>
        <v>0</v>
      </c>
      <c r="GH938" s="9"/>
      <c r="GI938" s="10"/>
      <c r="GJ938" s="11"/>
      <c r="GK938" s="6">
        <f>SUMIF(GL$222:GL$252,$D938,GN$222:GN$252)</f>
        <v>0</v>
      </c>
      <c r="GL938" s="9"/>
      <c r="GM938" s="10"/>
      <c r="GN938" s="11"/>
      <c r="GO938" s="6">
        <f>SUMIF(GP$222:GP$252,$D938,GR$222:GR$252)</f>
        <v>0</v>
      </c>
      <c r="GP938" s="9"/>
      <c r="GQ938" s="10"/>
      <c r="GR938" s="11"/>
      <c r="GS938" s="6">
        <f>SUMIF(GT$222:GT$252,$D938,GV$222:GV$252)</f>
        <v>0</v>
      </c>
      <c r="GT938" s="9"/>
      <c r="GU938" s="10"/>
      <c r="GV938" s="20"/>
      <c r="GW938" s="19">
        <f t="shared" si="21"/>
        <v>0</v>
      </c>
      <c r="GX938" s="472"/>
      <c r="GY938" s="473"/>
    </row>
    <row r="939" spans="1:207" ht="30.75" customHeight="1">
      <c r="A939" s="244" t="s">
        <v>83</v>
      </c>
      <c r="B939" s="470"/>
      <c r="C939" s="177" t="s">
        <v>399</v>
      </c>
      <c r="D939" s="194" t="s">
        <v>400</v>
      </c>
      <c r="E939" s="206">
        <f>SUMIF(F$253:F$283,$D939,H$253:H$283)</f>
        <v>0</v>
      </c>
      <c r="F939" s="9"/>
      <c r="G939" s="10"/>
      <c r="H939" s="11"/>
      <c r="I939" s="6">
        <f>SUMIF(J$253:J$283,$D939,L$253:L$283)</f>
        <v>0</v>
      </c>
      <c r="J939" s="9"/>
      <c r="K939" s="10"/>
      <c r="L939" s="11"/>
      <c r="M939" s="6">
        <f>SUMIF(N$253:N$283,$D939,P$253:P$283)</f>
        <v>0</v>
      </c>
      <c r="N939" s="9"/>
      <c r="O939" s="10"/>
      <c r="P939" s="11"/>
      <c r="Q939" s="6">
        <f>SUMIF(R$253:R$283,$D939,T$253:T$283)</f>
        <v>0</v>
      </c>
      <c r="R939" s="9"/>
      <c r="S939" s="10"/>
      <c r="T939" s="11"/>
      <c r="U939" s="6">
        <f>SUMIF(V$253:V$283,$D939,X$253:X$283)</f>
        <v>0</v>
      </c>
      <c r="V939" s="9"/>
      <c r="W939" s="10"/>
      <c r="X939" s="11"/>
      <c r="Y939" s="6">
        <f>SUMIF(Z$253:Z$283,$D939,AB$253:AB$283)</f>
        <v>0</v>
      </c>
      <c r="Z939" s="9"/>
      <c r="AA939" s="10"/>
      <c r="AB939" s="11"/>
      <c r="AC939" s="6">
        <f>SUMIF(AD$253:AD$283,$D939,AF$253:AF$283)</f>
        <v>0</v>
      </c>
      <c r="AD939" s="9"/>
      <c r="AE939" s="10"/>
      <c r="AF939" s="11"/>
      <c r="AG939" s="6">
        <f>SUMIF(AH$253:AH$283,$D939,AJ$253:AJ$283)</f>
        <v>0</v>
      </c>
      <c r="AH939" s="9"/>
      <c r="AI939" s="10"/>
      <c r="AJ939" s="11"/>
      <c r="AK939" s="6">
        <f>SUMIF(AL$253:AL$283,$D939,AN$253:AN$283)</f>
        <v>0</v>
      </c>
      <c r="AL939" s="9"/>
      <c r="AM939" s="10"/>
      <c r="AN939" s="11"/>
      <c r="AO939" s="6">
        <f>SUMIF(AP$253:AP$283,$D939,AR$253:AR$283)</f>
        <v>0</v>
      </c>
      <c r="AP939" s="9"/>
      <c r="AQ939" s="10"/>
      <c r="AR939" s="11"/>
      <c r="AS939" s="6">
        <f>SUMIF(AT$253:AT$283,$D939,AV$253:AV$283)</f>
        <v>0</v>
      </c>
      <c r="AT939" s="9"/>
      <c r="AU939" s="10"/>
      <c r="AV939" s="11"/>
      <c r="AW939" s="6">
        <f>SUMIF(AX$253:AX$283,$D939,AZ$253:AZ$283)</f>
        <v>0</v>
      </c>
      <c r="AX939" s="9"/>
      <c r="AY939" s="10"/>
      <c r="AZ939" s="11"/>
      <c r="BA939" s="6">
        <f>SUMIF(BB$253:BB$283,$D939,BD$253:BD$283)</f>
        <v>0</v>
      </c>
      <c r="BB939" s="9"/>
      <c r="BC939" s="10"/>
      <c r="BD939" s="11"/>
      <c r="BE939" s="6">
        <f>SUMIF(BF$253:BF$283,$D939,BH$253:BH$283)</f>
        <v>0</v>
      </c>
      <c r="BF939" s="9"/>
      <c r="BG939" s="10"/>
      <c r="BH939" s="11"/>
      <c r="BI939" s="6">
        <f>SUMIF(BJ$253:BJ$283,$D939,BL$253:BL$283)</f>
        <v>0</v>
      </c>
      <c r="BJ939" s="9"/>
      <c r="BK939" s="10"/>
      <c r="BL939" s="11"/>
      <c r="BM939" s="6">
        <f>SUMIF(BN$253:BN$283,$D939,BP$253:BP$283)</f>
        <v>0</v>
      </c>
      <c r="BN939" s="9"/>
      <c r="BO939" s="10"/>
      <c r="BP939" s="11"/>
      <c r="BQ939" s="6">
        <f>SUMIF(BR$253:BR$283,$D939,BT$253:BT$283)</f>
        <v>0</v>
      </c>
      <c r="BR939" s="9"/>
      <c r="BS939" s="10"/>
      <c r="BT939" s="11"/>
      <c r="BU939" s="6">
        <f>SUMIF(BV$253:BV$283,$D939,BX$253:BX$283)</f>
        <v>0</v>
      </c>
      <c r="BV939" s="9"/>
      <c r="BW939" s="10"/>
      <c r="BX939" s="11"/>
      <c r="BY939" s="6">
        <f>SUMIF(BZ$253:BZ$283,$D939,CB$253:CB$283)</f>
        <v>0</v>
      </c>
      <c r="BZ939" s="9"/>
      <c r="CA939" s="10"/>
      <c r="CB939" s="11"/>
      <c r="CC939" s="6">
        <f>SUMIF(CD$253:CD$283,$D939,CF$253:CF$283)</f>
        <v>0</v>
      </c>
      <c r="CD939" s="9"/>
      <c r="CE939" s="10"/>
      <c r="CF939" s="11"/>
      <c r="CG939" s="6">
        <f>SUMIF(CH$253:CH$283,$D939,CJ$253:CJ$283)</f>
        <v>0</v>
      </c>
      <c r="CH939" s="9"/>
      <c r="CI939" s="10"/>
      <c r="CJ939" s="11"/>
      <c r="CK939" s="6">
        <f>SUMIF(CL$253:CL$283,$D939,CN$253:CN$283)</f>
        <v>0</v>
      </c>
      <c r="CL939" s="9"/>
      <c r="CM939" s="10"/>
      <c r="CN939" s="11"/>
      <c r="CO939" s="6">
        <f>SUMIF(CP$253:CP$283,$D939,CR$253:CR$283)</f>
        <v>0</v>
      </c>
      <c r="CP939" s="9"/>
      <c r="CQ939" s="10"/>
      <c r="CR939" s="11"/>
      <c r="CS939" s="6">
        <f>SUMIF(CT$253:CT$283,$D939,CV$253:CV$283)</f>
        <v>0</v>
      </c>
      <c r="CT939" s="9"/>
      <c r="CU939" s="10"/>
      <c r="CV939" s="11"/>
      <c r="CW939" s="6">
        <f>SUMIF(CX$253:CX$283,$D939,CZ$253:CZ$283)</f>
        <v>0</v>
      </c>
      <c r="CX939" s="9"/>
      <c r="CY939" s="10"/>
      <c r="CZ939" s="11"/>
      <c r="DA939" s="6">
        <f>SUMIF(DB$253:DB$283,$D939,DD$253:DD$283)</f>
        <v>0</v>
      </c>
      <c r="DB939" s="9"/>
      <c r="DC939" s="10"/>
      <c r="DD939" s="11"/>
      <c r="DE939" s="6">
        <f>SUMIF(DF$253:DF$283,$D939,DH$253:DH$283)</f>
        <v>0</v>
      </c>
      <c r="DF939" s="9"/>
      <c r="DG939" s="10"/>
      <c r="DH939" s="11"/>
      <c r="DI939" s="6">
        <f>SUMIF(DJ$253:DJ$283,$D939,DL$253:DL$283)</f>
        <v>0</v>
      </c>
      <c r="DJ939" s="9"/>
      <c r="DK939" s="10"/>
      <c r="DL939" s="11"/>
      <c r="DM939" s="6">
        <f>SUMIF(DN$253:DN$283,$D939,DP$253:DP$283)</f>
        <v>0</v>
      </c>
      <c r="DN939" s="9"/>
      <c r="DO939" s="10"/>
      <c r="DP939" s="11"/>
      <c r="DQ939" s="6">
        <f>SUMIF(DR$253:DR$283,$D939,DT$253:DT$283)</f>
        <v>0</v>
      </c>
      <c r="DR939" s="9"/>
      <c r="DS939" s="10"/>
      <c r="DT939" s="11"/>
      <c r="DU939" s="6">
        <f>SUMIF(DV$253:DV$283,$D939,DX$253:DX$283)</f>
        <v>0</v>
      </c>
      <c r="DV939" s="9"/>
      <c r="DW939" s="10"/>
      <c r="DX939" s="11"/>
      <c r="DY939" s="6">
        <f>SUMIF(DZ$253:DZ$283,$D939,EB$253:EB$283)</f>
        <v>0</v>
      </c>
      <c r="DZ939" s="9"/>
      <c r="EA939" s="10"/>
      <c r="EB939" s="11"/>
      <c r="EC939" s="6">
        <f>SUMIF(ED$253:ED$283,$D939,EF$253:EF$283)</f>
        <v>0</v>
      </c>
      <c r="ED939" s="9"/>
      <c r="EE939" s="10"/>
      <c r="EF939" s="11"/>
      <c r="EG939" s="6">
        <f>SUMIF(EH$253:EH$283,$D939,EJ$253:EJ$283)</f>
        <v>0</v>
      </c>
      <c r="EH939" s="9"/>
      <c r="EI939" s="10"/>
      <c r="EJ939" s="11"/>
      <c r="EK939" s="6">
        <f>SUMIF(EL$253:EL$283,$D939,EN$253:EN$283)</f>
        <v>0</v>
      </c>
      <c r="EL939" s="9"/>
      <c r="EM939" s="10"/>
      <c r="EN939" s="11"/>
      <c r="EO939" s="6">
        <f>SUMIF(EP$253:EP$283,$D939,ER$253:ER$283)</f>
        <v>0</v>
      </c>
      <c r="EP939" s="9"/>
      <c r="EQ939" s="10"/>
      <c r="ER939" s="11"/>
      <c r="ES939" s="6">
        <f>SUMIF(ET$253:ET$283,$D939,EV$253:EV$283)</f>
        <v>0</v>
      </c>
      <c r="ET939" s="9"/>
      <c r="EU939" s="10"/>
      <c r="EV939" s="11"/>
      <c r="EW939" s="6">
        <f>SUMIF(EX$253:EX$283,$D939,EZ$253:EZ$283)</f>
        <v>0</v>
      </c>
      <c r="EX939" s="9"/>
      <c r="EY939" s="10"/>
      <c r="EZ939" s="11"/>
      <c r="FA939" s="6">
        <f>SUMIF(FB$253:FB$283,$D939,FD$253:FD$283)</f>
        <v>0</v>
      </c>
      <c r="FB939" s="9"/>
      <c r="FC939" s="10"/>
      <c r="FD939" s="11"/>
      <c r="FE939" s="6">
        <f>SUMIF(FF$253:FF$283,$D939,FH$253:FH$283)</f>
        <v>0</v>
      </c>
      <c r="FF939" s="9"/>
      <c r="FG939" s="10"/>
      <c r="FH939" s="11"/>
      <c r="FI939" s="6">
        <f>SUMIF(FJ$253:FJ$283,$D939,FL$253:FL$283)</f>
        <v>0</v>
      </c>
      <c r="FJ939" s="9"/>
      <c r="FK939" s="10"/>
      <c r="FL939" s="11"/>
      <c r="FM939" s="6">
        <f>SUMIF(FN$253:FN$283,$D939,FP$253:FP$283)</f>
        <v>0</v>
      </c>
      <c r="FN939" s="9"/>
      <c r="FO939" s="10"/>
      <c r="FP939" s="11"/>
      <c r="FQ939" s="6">
        <f>SUMIF(FR$253:FR$283,$D939,FT$253:FT$283)</f>
        <v>0</v>
      </c>
      <c r="FR939" s="9"/>
      <c r="FS939" s="10"/>
      <c r="FT939" s="11"/>
      <c r="FU939" s="6">
        <f>SUMIF(FV$253:FV$283,$D939,FX$253:FX$283)</f>
        <v>0</v>
      </c>
      <c r="FV939" s="9"/>
      <c r="FW939" s="10"/>
      <c r="FX939" s="11"/>
      <c r="FY939" s="6">
        <f>SUMIF(FZ$253:FZ$283,$D939,GB$253:GB$283)</f>
        <v>0</v>
      </c>
      <c r="FZ939" s="9"/>
      <c r="GA939" s="10"/>
      <c r="GB939" s="11"/>
      <c r="GC939" s="6">
        <f>SUMIF(GD$253:GD$283,$D939,GF$253:GF$283)</f>
        <v>0</v>
      </c>
      <c r="GD939" s="9"/>
      <c r="GE939" s="10"/>
      <c r="GF939" s="11"/>
      <c r="GG939" s="6">
        <f>SUMIF(GH$253:GH$283,$D939,GJ$253:GJ$283)</f>
        <v>0</v>
      </c>
      <c r="GH939" s="9"/>
      <c r="GI939" s="10"/>
      <c r="GJ939" s="11"/>
      <c r="GK939" s="6">
        <f>SUMIF(GL$253:GL$283,$D939,GN$253:GN$283)</f>
        <v>0</v>
      </c>
      <c r="GL939" s="9"/>
      <c r="GM939" s="10"/>
      <c r="GN939" s="11"/>
      <c r="GO939" s="6">
        <f>SUMIF(GP$253:GP$283,$D939,GR$253:GR$283)</f>
        <v>0</v>
      </c>
      <c r="GP939" s="9"/>
      <c r="GQ939" s="10"/>
      <c r="GR939" s="11"/>
      <c r="GS939" s="6">
        <f>SUMIF(GT$253:GT$283,$D939,GV$253:GV$283)</f>
        <v>0</v>
      </c>
      <c r="GT939" s="9"/>
      <c r="GU939" s="10"/>
      <c r="GV939" s="20"/>
      <c r="GW939" s="19">
        <f t="shared" si="21"/>
        <v>0</v>
      </c>
      <c r="GX939" s="472"/>
      <c r="GY939" s="473"/>
    </row>
    <row r="940" spans="1:207" ht="30.75" customHeight="1">
      <c r="A940" s="244" t="s">
        <v>84</v>
      </c>
      <c r="B940" s="470"/>
      <c r="C940" s="177" t="s">
        <v>399</v>
      </c>
      <c r="D940" s="194" t="s">
        <v>400</v>
      </c>
      <c r="E940" s="206">
        <f>SUMIF(F$284:F$314,$D940,H$284:H$314)</f>
        <v>0</v>
      </c>
      <c r="F940" s="9"/>
      <c r="G940" s="10"/>
      <c r="H940" s="11"/>
      <c r="I940" s="6">
        <f>SUMIF(J$284:J$314,$D940,L$284:L$314)</f>
        <v>0</v>
      </c>
      <c r="J940" s="9"/>
      <c r="K940" s="10"/>
      <c r="L940" s="11"/>
      <c r="M940" s="6">
        <f>SUMIF(N$284:N$314,$D940,P$284:P$314)</f>
        <v>0</v>
      </c>
      <c r="N940" s="9"/>
      <c r="O940" s="10"/>
      <c r="P940" s="11"/>
      <c r="Q940" s="6">
        <f>SUMIF(R$284:R$314,$D940,T$284:T$314)</f>
        <v>0</v>
      </c>
      <c r="R940" s="9"/>
      <c r="S940" s="10"/>
      <c r="T940" s="11"/>
      <c r="U940" s="6">
        <f>SUMIF(V$284:V$314,$D940,X$284:X$314)</f>
        <v>0</v>
      </c>
      <c r="V940" s="9"/>
      <c r="W940" s="10"/>
      <c r="X940" s="11"/>
      <c r="Y940" s="6">
        <f>SUMIF(Z$284:Z$314,$D940,AB$284:AB$314)</f>
        <v>0</v>
      </c>
      <c r="Z940" s="9"/>
      <c r="AA940" s="10"/>
      <c r="AB940" s="11"/>
      <c r="AC940" s="6">
        <f>SUMIF(AD$284:AD$314,$D940,AF$284:AF$314)</f>
        <v>0</v>
      </c>
      <c r="AD940" s="9"/>
      <c r="AE940" s="10"/>
      <c r="AF940" s="11"/>
      <c r="AG940" s="6">
        <f>SUMIF(AH$284:AH$314,$D940,AJ$284:AJ$314)</f>
        <v>0</v>
      </c>
      <c r="AH940" s="9"/>
      <c r="AI940" s="10"/>
      <c r="AJ940" s="11"/>
      <c r="AK940" s="6">
        <f>SUMIF(AL$284:AL$314,$D940,AN$284:AN$314)</f>
        <v>0</v>
      </c>
      <c r="AL940" s="9"/>
      <c r="AM940" s="10"/>
      <c r="AN940" s="11"/>
      <c r="AO940" s="6">
        <f>SUMIF(AP$284:AP$314,$D940,AR$284:AR$314)</f>
        <v>0</v>
      </c>
      <c r="AP940" s="9"/>
      <c r="AQ940" s="10"/>
      <c r="AR940" s="11"/>
      <c r="AS940" s="6">
        <f>SUMIF(AT$284:AT$314,$D940,AV$284:AV$314)</f>
        <v>0</v>
      </c>
      <c r="AT940" s="9"/>
      <c r="AU940" s="10"/>
      <c r="AV940" s="11"/>
      <c r="AW940" s="6">
        <f>SUMIF(AX$284:AX$314,$D940,AZ$284:AZ$314)</f>
        <v>0</v>
      </c>
      <c r="AX940" s="9"/>
      <c r="AY940" s="10"/>
      <c r="AZ940" s="11"/>
      <c r="BA940" s="6">
        <f>SUMIF(BB$284:BB$314,$D940,BD$284:BD$314)</f>
        <v>0</v>
      </c>
      <c r="BB940" s="9"/>
      <c r="BC940" s="10"/>
      <c r="BD940" s="11"/>
      <c r="BE940" s="6">
        <f>SUMIF(BF$284:BF$314,$D940,BH$284:BH$314)</f>
        <v>0</v>
      </c>
      <c r="BF940" s="9"/>
      <c r="BG940" s="10"/>
      <c r="BH940" s="11"/>
      <c r="BI940" s="6">
        <f>SUMIF(BJ$284:BJ$314,$D940,BL$284:BL$314)</f>
        <v>0</v>
      </c>
      <c r="BJ940" s="9"/>
      <c r="BK940" s="10"/>
      <c r="BL940" s="11"/>
      <c r="BM940" s="6">
        <f>SUMIF(BN$284:BN$314,$D940,BP$284:BP$314)</f>
        <v>0</v>
      </c>
      <c r="BN940" s="9"/>
      <c r="BO940" s="10"/>
      <c r="BP940" s="11"/>
      <c r="BQ940" s="6">
        <f>SUMIF(BR$284:BR$314,$D940,BT$284:BT$314)</f>
        <v>0</v>
      </c>
      <c r="BR940" s="9"/>
      <c r="BS940" s="10"/>
      <c r="BT940" s="11"/>
      <c r="BU940" s="6">
        <f>SUMIF(BV$284:BV$314,$D940,BX$284:BX$314)</f>
        <v>0</v>
      </c>
      <c r="BV940" s="9"/>
      <c r="BW940" s="10"/>
      <c r="BX940" s="11"/>
      <c r="BY940" s="6">
        <f>SUMIF(BZ$284:BZ$314,$D940,CB$284:CB$314)</f>
        <v>0</v>
      </c>
      <c r="BZ940" s="9"/>
      <c r="CA940" s="10"/>
      <c r="CB940" s="11"/>
      <c r="CC940" s="6">
        <f>SUMIF(CD$284:CD$314,$D940,CF$284:CF$314)</f>
        <v>0</v>
      </c>
      <c r="CD940" s="9"/>
      <c r="CE940" s="10"/>
      <c r="CF940" s="11"/>
      <c r="CG940" s="6">
        <f>SUMIF(CH$284:CH$314,$D940,CJ$284:CJ$314)</f>
        <v>0</v>
      </c>
      <c r="CH940" s="9"/>
      <c r="CI940" s="10"/>
      <c r="CJ940" s="11"/>
      <c r="CK940" s="6">
        <f>SUMIF(CL$284:CL$314,$D940,CN$284:CN$314)</f>
        <v>0</v>
      </c>
      <c r="CL940" s="9"/>
      <c r="CM940" s="10"/>
      <c r="CN940" s="11"/>
      <c r="CO940" s="6">
        <f>SUMIF(CP$284:CP$314,$D940,CR$284:CR$314)</f>
        <v>0</v>
      </c>
      <c r="CP940" s="9"/>
      <c r="CQ940" s="10"/>
      <c r="CR940" s="11"/>
      <c r="CS940" s="6">
        <f>SUMIF(CT$284:CT$314,$D940,CV$284:CV$314)</f>
        <v>0</v>
      </c>
      <c r="CT940" s="9"/>
      <c r="CU940" s="10"/>
      <c r="CV940" s="11"/>
      <c r="CW940" s="6">
        <f>SUMIF(CX$284:CX$314,$D940,CZ$284:CZ$314)</f>
        <v>0</v>
      </c>
      <c r="CX940" s="9"/>
      <c r="CY940" s="10"/>
      <c r="CZ940" s="11"/>
      <c r="DA940" s="6">
        <f>SUMIF(DB$284:DB$314,$D940,DD$284:DD$314)</f>
        <v>0</v>
      </c>
      <c r="DB940" s="9"/>
      <c r="DC940" s="10"/>
      <c r="DD940" s="11"/>
      <c r="DE940" s="6">
        <f>SUMIF(DF$284:DF$314,$D940,DH$284:DH$314)</f>
        <v>0</v>
      </c>
      <c r="DF940" s="9"/>
      <c r="DG940" s="10"/>
      <c r="DH940" s="11"/>
      <c r="DI940" s="6">
        <f>SUMIF(DJ$284:DJ$314,$D940,DL$284:DL$314)</f>
        <v>0</v>
      </c>
      <c r="DJ940" s="9"/>
      <c r="DK940" s="10"/>
      <c r="DL940" s="11"/>
      <c r="DM940" s="6">
        <f>SUMIF(DN$284:DN$314,$D940,DP$284:DP$314)</f>
        <v>0</v>
      </c>
      <c r="DN940" s="9"/>
      <c r="DO940" s="10"/>
      <c r="DP940" s="11"/>
      <c r="DQ940" s="6">
        <f>SUMIF(DR$284:DR$314,$D940,DT$284:DT$314)</f>
        <v>0</v>
      </c>
      <c r="DR940" s="9"/>
      <c r="DS940" s="10"/>
      <c r="DT940" s="11"/>
      <c r="DU940" s="6">
        <f>SUMIF(DV$284:DV$314,$D940,DX$284:DX$314)</f>
        <v>0</v>
      </c>
      <c r="DV940" s="9"/>
      <c r="DW940" s="10"/>
      <c r="DX940" s="11"/>
      <c r="DY940" s="6">
        <f>SUMIF(DZ$284:DZ$314,$D940,EB$284:EB$314)</f>
        <v>0</v>
      </c>
      <c r="DZ940" s="9"/>
      <c r="EA940" s="10"/>
      <c r="EB940" s="11"/>
      <c r="EC940" s="6">
        <f>SUMIF(ED$284:ED$314,$D940,EF$284:EF$314)</f>
        <v>0</v>
      </c>
      <c r="ED940" s="9"/>
      <c r="EE940" s="10"/>
      <c r="EF940" s="11"/>
      <c r="EG940" s="6">
        <f>SUMIF(EH$284:EH$314,$D940,EJ$284:EJ$314)</f>
        <v>0</v>
      </c>
      <c r="EH940" s="9"/>
      <c r="EI940" s="10"/>
      <c r="EJ940" s="11"/>
      <c r="EK940" s="6">
        <f>SUMIF(EL$284:EL$314,$D940,EN$284:EN$314)</f>
        <v>0</v>
      </c>
      <c r="EL940" s="9"/>
      <c r="EM940" s="10"/>
      <c r="EN940" s="11"/>
      <c r="EO940" s="6">
        <f>SUMIF(EP$284:EP$314,$D940,ER$284:ER$314)</f>
        <v>0</v>
      </c>
      <c r="EP940" s="9"/>
      <c r="EQ940" s="10"/>
      <c r="ER940" s="11"/>
      <c r="ES940" s="6">
        <f>SUMIF(ET$284:ET$314,$D940,EV$284:EV$314)</f>
        <v>0</v>
      </c>
      <c r="ET940" s="9"/>
      <c r="EU940" s="10"/>
      <c r="EV940" s="11"/>
      <c r="EW940" s="6">
        <f>SUMIF(EX$284:EX$314,$D940,EZ$284:EZ$314)</f>
        <v>0</v>
      </c>
      <c r="EX940" s="9"/>
      <c r="EY940" s="10"/>
      <c r="EZ940" s="11"/>
      <c r="FA940" s="6">
        <f>SUMIF(FB$284:FB$314,$D940,FD$284:FD$314)</f>
        <v>0</v>
      </c>
      <c r="FB940" s="9"/>
      <c r="FC940" s="10"/>
      <c r="FD940" s="11"/>
      <c r="FE940" s="6">
        <f>SUMIF(FF$284:FF$314,$D940,FH$284:FH$314)</f>
        <v>0</v>
      </c>
      <c r="FF940" s="9"/>
      <c r="FG940" s="10"/>
      <c r="FH940" s="11"/>
      <c r="FI940" s="6">
        <f>SUMIF(FJ$284:FJ$314,$D940,FL$284:FL$314)</f>
        <v>0</v>
      </c>
      <c r="FJ940" s="9"/>
      <c r="FK940" s="10"/>
      <c r="FL940" s="11"/>
      <c r="FM940" s="6">
        <f>SUMIF(FN$284:FN$314,$D940,FP$284:FP$314)</f>
        <v>0</v>
      </c>
      <c r="FN940" s="9"/>
      <c r="FO940" s="10"/>
      <c r="FP940" s="11"/>
      <c r="FQ940" s="6">
        <f>SUMIF(FR$284:FR$314,$D940,FT$284:FT$314)</f>
        <v>0</v>
      </c>
      <c r="FR940" s="9"/>
      <c r="FS940" s="10"/>
      <c r="FT940" s="11"/>
      <c r="FU940" s="6">
        <f>SUMIF(FV$284:FV$314,$D940,FX$284:FX$314)</f>
        <v>0</v>
      </c>
      <c r="FV940" s="9"/>
      <c r="FW940" s="10"/>
      <c r="FX940" s="11"/>
      <c r="FY940" s="6">
        <f>SUMIF(FZ$284:FZ$314,$D940,GB$284:GB$314)</f>
        <v>0</v>
      </c>
      <c r="FZ940" s="9"/>
      <c r="GA940" s="10"/>
      <c r="GB940" s="11"/>
      <c r="GC940" s="6">
        <f>SUMIF(GD$284:GD$314,$D940,GF$284:GF$314)</f>
        <v>0</v>
      </c>
      <c r="GD940" s="9"/>
      <c r="GE940" s="10"/>
      <c r="GF940" s="11"/>
      <c r="GG940" s="6">
        <f>SUMIF(GH$284:GH$314,$D940,GJ$284:GJ$314)</f>
        <v>0</v>
      </c>
      <c r="GH940" s="9"/>
      <c r="GI940" s="10"/>
      <c r="GJ940" s="11"/>
      <c r="GK940" s="6">
        <f>SUMIF(GL$284:GL$314,$D940,GN$284:GN$314)</f>
        <v>0</v>
      </c>
      <c r="GL940" s="9"/>
      <c r="GM940" s="10"/>
      <c r="GN940" s="11"/>
      <c r="GO940" s="6">
        <f>SUMIF(GP$284:GP$314,$D940,GR$284:GR$314)</f>
        <v>0</v>
      </c>
      <c r="GP940" s="9"/>
      <c r="GQ940" s="10"/>
      <c r="GR940" s="11"/>
      <c r="GS940" s="6">
        <f>SUMIF(GT$284:GT$314,$D940,GV$284:GV$314)</f>
        <v>0</v>
      </c>
      <c r="GT940" s="9"/>
      <c r="GU940" s="10"/>
      <c r="GV940" s="20"/>
      <c r="GW940" s="19">
        <f t="shared" si="21"/>
        <v>0</v>
      </c>
      <c r="GX940" s="472"/>
      <c r="GY940" s="473"/>
    </row>
    <row r="941" spans="1:207" ht="30.75" customHeight="1">
      <c r="A941" s="244" t="s">
        <v>85</v>
      </c>
      <c r="B941" s="470"/>
      <c r="C941" s="177" t="s">
        <v>399</v>
      </c>
      <c r="D941" s="194" t="s">
        <v>400</v>
      </c>
      <c r="E941" s="206">
        <f>SUMIF(F$315:F$345,$D941,H$315:H$345)</f>
        <v>0</v>
      </c>
      <c r="F941" s="9"/>
      <c r="G941" s="10"/>
      <c r="H941" s="11"/>
      <c r="I941" s="6">
        <f>SUMIF(J$315:J$345,$D941,L$315:L$345)</f>
        <v>0</v>
      </c>
      <c r="J941" s="9"/>
      <c r="K941" s="10"/>
      <c r="L941" s="11"/>
      <c r="M941" s="6">
        <f>SUMIF(N$315:N$345,$D941,P$315:P$345)</f>
        <v>0</v>
      </c>
      <c r="N941" s="9"/>
      <c r="O941" s="10"/>
      <c r="P941" s="11"/>
      <c r="Q941" s="6">
        <f>SUMIF(R$315:R$345,$D941,T$315:T$345)</f>
        <v>0</v>
      </c>
      <c r="R941" s="9"/>
      <c r="S941" s="10"/>
      <c r="T941" s="11"/>
      <c r="U941" s="6">
        <f>SUMIF(V$315:V$345,$D941,X$315:X$345)</f>
        <v>0</v>
      </c>
      <c r="V941" s="9"/>
      <c r="W941" s="10"/>
      <c r="X941" s="11"/>
      <c r="Y941" s="6">
        <f>SUMIF(Z$315:Z$345,$D941,AB$315:AB$345)</f>
        <v>0</v>
      </c>
      <c r="Z941" s="9"/>
      <c r="AA941" s="10"/>
      <c r="AB941" s="11"/>
      <c r="AC941" s="6">
        <f>SUMIF(AD$315:AD$345,$D940,AF$315:AF$345)</f>
        <v>0</v>
      </c>
      <c r="AD941" s="9"/>
      <c r="AE941" s="10"/>
      <c r="AF941" s="11"/>
      <c r="AG941" s="6">
        <f>SUMIF(AH$315:AH$345,$D941,AJ$315:AJ$345)</f>
        <v>0</v>
      </c>
      <c r="AH941" s="9"/>
      <c r="AI941" s="10"/>
      <c r="AJ941" s="11"/>
      <c r="AK941" s="6">
        <f>SUMIF(AL$315:AL$345,$D941,AN$315:AN$345)</f>
        <v>0</v>
      </c>
      <c r="AL941" s="9"/>
      <c r="AM941" s="10"/>
      <c r="AN941" s="11"/>
      <c r="AO941" s="6">
        <f>SUMIF(AP$315:AP$345,$D941,AR$315:AR$345)</f>
        <v>0</v>
      </c>
      <c r="AP941" s="9"/>
      <c r="AQ941" s="10"/>
      <c r="AR941" s="11"/>
      <c r="AS941" s="6">
        <f>SUMIF(AT$315:AT$345,$D941,AV$315:AV$345)</f>
        <v>0</v>
      </c>
      <c r="AT941" s="9"/>
      <c r="AU941" s="10"/>
      <c r="AV941" s="11"/>
      <c r="AW941" s="6">
        <f>SUMIF(AX$315:AX$345,$D941,AZ$315:AZ$345)</f>
        <v>0</v>
      </c>
      <c r="AX941" s="9"/>
      <c r="AY941" s="10"/>
      <c r="AZ941" s="11"/>
      <c r="BA941" s="6">
        <f>SUMIF(BB$315:BB$345,$D941,BD$315:BD$345)</f>
        <v>0</v>
      </c>
      <c r="BB941" s="9"/>
      <c r="BC941" s="10"/>
      <c r="BD941" s="11"/>
      <c r="BE941" s="6">
        <f>SUMIF(BF$315:BF$345,$D941,BH$315:BH$345)</f>
        <v>0</v>
      </c>
      <c r="BF941" s="9"/>
      <c r="BG941" s="10"/>
      <c r="BH941" s="11"/>
      <c r="BI941" s="6">
        <f>SUMIF(BJ$315:BJ$345,$D941,BL$315:BL$345)</f>
        <v>0</v>
      </c>
      <c r="BJ941" s="9"/>
      <c r="BK941" s="10"/>
      <c r="BL941" s="11"/>
      <c r="BM941" s="6">
        <f>SUMIF(BN$315:BN$345,$D941,BP$315:BP$345)</f>
        <v>0</v>
      </c>
      <c r="BN941" s="9"/>
      <c r="BO941" s="10"/>
      <c r="BP941" s="11"/>
      <c r="BQ941" s="6">
        <f>SUMIF(BR$315:BR$345,$D941,BT$315:BT$345)</f>
        <v>0</v>
      </c>
      <c r="BR941" s="9"/>
      <c r="BS941" s="10"/>
      <c r="BT941" s="11"/>
      <c r="BU941" s="6">
        <f>SUMIF(BV$315:BV$345,$D941,BX$315:BX$345)</f>
        <v>0</v>
      </c>
      <c r="BV941" s="9"/>
      <c r="BW941" s="10"/>
      <c r="BX941" s="11"/>
      <c r="BY941" s="6">
        <f>SUMIF(BZ$315:BZ$345,$D941,CB$315:CB$345)</f>
        <v>0</v>
      </c>
      <c r="BZ941" s="9"/>
      <c r="CA941" s="10"/>
      <c r="CB941" s="11"/>
      <c r="CC941" s="6">
        <f>SUMIF(CD$315:CD$345,$D941,CF$315:CF$345)</f>
        <v>0</v>
      </c>
      <c r="CD941" s="9"/>
      <c r="CE941" s="10"/>
      <c r="CF941" s="11"/>
      <c r="CG941" s="6">
        <f>SUMIF(CH$315:CH$345,$D941,CJ$315:CJ$345)</f>
        <v>0</v>
      </c>
      <c r="CH941" s="9"/>
      <c r="CI941" s="10"/>
      <c r="CJ941" s="11"/>
      <c r="CK941" s="6">
        <f>SUMIF(CL$315:CL$345,$D941,CN$315:CN$345)</f>
        <v>0</v>
      </c>
      <c r="CL941" s="9"/>
      <c r="CM941" s="10"/>
      <c r="CN941" s="11"/>
      <c r="CO941" s="6">
        <f>SUMIF(CP$315:CP$345,$D941,CR$315:CR$345)</f>
        <v>0</v>
      </c>
      <c r="CP941" s="9"/>
      <c r="CQ941" s="10"/>
      <c r="CR941" s="11"/>
      <c r="CS941" s="6">
        <f>SUMIF(CT$315:CT$345,$D941,CV$315:CV$345)</f>
        <v>0</v>
      </c>
      <c r="CT941" s="9"/>
      <c r="CU941" s="10"/>
      <c r="CV941" s="11"/>
      <c r="CW941" s="6">
        <f>SUMIF(CX$315:CX$345,$D941,CZ$315:CZ$345)</f>
        <v>0</v>
      </c>
      <c r="CX941" s="9"/>
      <c r="CY941" s="10"/>
      <c r="CZ941" s="11"/>
      <c r="DA941" s="6">
        <f>SUMIF(DB$315:DB$345,$D941,DD$315:DD$345)</f>
        <v>0</v>
      </c>
      <c r="DB941" s="9"/>
      <c r="DC941" s="10"/>
      <c r="DD941" s="11"/>
      <c r="DE941" s="6">
        <f>SUMIF(DF$315:DF$345,$D941,DH$315:DH$345)</f>
        <v>0</v>
      </c>
      <c r="DF941" s="9"/>
      <c r="DG941" s="10"/>
      <c r="DH941" s="11"/>
      <c r="DI941" s="6">
        <f>SUMIF(DJ$315:DJ$345,$D941,DL$315:DL$345)</f>
        <v>0</v>
      </c>
      <c r="DJ941" s="9"/>
      <c r="DK941" s="10"/>
      <c r="DL941" s="11"/>
      <c r="DM941" s="6">
        <f>SUMIF(DN$315:DN$345,$D941,DP$315:DP$345)</f>
        <v>0</v>
      </c>
      <c r="DN941" s="9"/>
      <c r="DO941" s="10"/>
      <c r="DP941" s="11"/>
      <c r="DQ941" s="6">
        <f>SUMIF(DR$315:DR$345,$D941,DT$315:DT$345)</f>
        <v>0</v>
      </c>
      <c r="DR941" s="9"/>
      <c r="DS941" s="10"/>
      <c r="DT941" s="11"/>
      <c r="DU941" s="6">
        <f>SUMIF(DV$315:DV$345,$D941,DX$315:DX$345)</f>
        <v>0</v>
      </c>
      <c r="DV941" s="9"/>
      <c r="DW941" s="10"/>
      <c r="DX941" s="11"/>
      <c r="DY941" s="6">
        <f>SUMIF(DZ$315:DZ$345,$D941,EB$315:EB$345)</f>
        <v>0</v>
      </c>
      <c r="DZ941" s="9"/>
      <c r="EA941" s="10"/>
      <c r="EB941" s="11"/>
      <c r="EC941" s="6">
        <f>SUMIF(ED$315:ED$345,$D941,EF$315:EF$345)</f>
        <v>0</v>
      </c>
      <c r="ED941" s="9"/>
      <c r="EE941" s="10"/>
      <c r="EF941" s="11"/>
      <c r="EG941" s="6">
        <f>SUMIF(EH$315:EH$345,$D941,EJ$315:EJ$345)</f>
        <v>0</v>
      </c>
      <c r="EH941" s="9"/>
      <c r="EI941" s="10"/>
      <c r="EJ941" s="11"/>
      <c r="EK941" s="6">
        <f>SUMIF(EL$315:EL$345,$D941,EN$315:EN$345)</f>
        <v>0</v>
      </c>
      <c r="EL941" s="9"/>
      <c r="EM941" s="10"/>
      <c r="EN941" s="11"/>
      <c r="EO941" s="6">
        <f>SUMIF(EP$315:EP$345,$D941,ER$315:ER$345)</f>
        <v>0</v>
      </c>
      <c r="EP941" s="9"/>
      <c r="EQ941" s="10"/>
      <c r="ER941" s="11"/>
      <c r="ES941" s="6">
        <f>SUMIF(ET$315:ET$345,$D941,EV$315:EV$345)</f>
        <v>0</v>
      </c>
      <c r="ET941" s="9"/>
      <c r="EU941" s="10"/>
      <c r="EV941" s="11"/>
      <c r="EW941" s="6">
        <f>SUMIF(EX$315:EX$345,$D941,EZ$315:EZ$345)</f>
        <v>0</v>
      </c>
      <c r="EX941" s="9"/>
      <c r="EY941" s="10"/>
      <c r="EZ941" s="11"/>
      <c r="FA941" s="6">
        <f>SUMIF(FB$315:FB$345,$D941,FD$315:FD$345)</f>
        <v>0</v>
      </c>
      <c r="FB941" s="9"/>
      <c r="FC941" s="10"/>
      <c r="FD941" s="11"/>
      <c r="FE941" s="6">
        <f>SUMIF(FF$315:FF$345,$D941,FH$315:FH$345)</f>
        <v>0</v>
      </c>
      <c r="FF941" s="9"/>
      <c r="FG941" s="10"/>
      <c r="FH941" s="11"/>
      <c r="FI941" s="6">
        <f>SUMIF(FJ$315:FJ$345,$D941,FL$315:FL$345)</f>
        <v>0</v>
      </c>
      <c r="FJ941" s="9"/>
      <c r="FK941" s="10"/>
      <c r="FL941" s="11"/>
      <c r="FM941" s="6">
        <f>SUMIF(FN$315:FN$345,$D941,FP$315:FP$345)</f>
        <v>0</v>
      </c>
      <c r="FN941" s="9"/>
      <c r="FO941" s="10"/>
      <c r="FP941" s="11"/>
      <c r="FQ941" s="6">
        <f>SUMIF(FR$315:FR$345,$D941,FT$315:FT$345)</f>
        <v>0</v>
      </c>
      <c r="FR941" s="9"/>
      <c r="FS941" s="10"/>
      <c r="FT941" s="11"/>
      <c r="FU941" s="6">
        <f>SUMIF(FV$315:FV$345,$D941,FX$315:FX$345)</f>
        <v>0</v>
      </c>
      <c r="FV941" s="9"/>
      <c r="FW941" s="10"/>
      <c r="FX941" s="11"/>
      <c r="FY941" s="6">
        <f>SUMIF(FZ$315:FZ$345,$D941,GB$315:GB$345)</f>
        <v>0</v>
      </c>
      <c r="FZ941" s="9"/>
      <c r="GA941" s="10"/>
      <c r="GB941" s="11"/>
      <c r="GC941" s="6">
        <f>SUMIF(GD$315:GD$345,$D941,GF$315:GF$345)</f>
        <v>0</v>
      </c>
      <c r="GD941" s="9"/>
      <c r="GE941" s="10"/>
      <c r="GF941" s="11"/>
      <c r="GG941" s="6">
        <f>SUMIF(GH$315:GH$345,$D941,GJ$315:GJ$345)</f>
        <v>0</v>
      </c>
      <c r="GH941" s="9"/>
      <c r="GI941" s="10"/>
      <c r="GJ941" s="11"/>
      <c r="GK941" s="6">
        <f>SUMIF(GL$315:GL$345,$D941,GN$315:GN$345)</f>
        <v>0</v>
      </c>
      <c r="GL941" s="9"/>
      <c r="GM941" s="10"/>
      <c r="GN941" s="11"/>
      <c r="GO941" s="6">
        <f>SUMIF(GP$315:GP$345,$D941,GR$315:GR$345)</f>
        <v>0</v>
      </c>
      <c r="GP941" s="9"/>
      <c r="GQ941" s="10"/>
      <c r="GR941" s="11"/>
      <c r="GS941" s="6">
        <f>SUMIF(GT$315:GT$345,$D941,GV$315:GV$345)</f>
        <v>0</v>
      </c>
      <c r="GT941" s="9"/>
      <c r="GU941" s="10"/>
      <c r="GV941" s="20"/>
      <c r="GW941" s="19">
        <f t="shared" si="21"/>
        <v>0</v>
      </c>
      <c r="GX941" s="472"/>
      <c r="GY941" s="473"/>
    </row>
    <row r="942" spans="1:207" ht="30.75" customHeight="1" thickBot="1">
      <c r="A942" s="244" t="s">
        <v>86</v>
      </c>
      <c r="B942" s="471"/>
      <c r="C942" s="177" t="s">
        <v>399</v>
      </c>
      <c r="D942" s="194" t="s">
        <v>400</v>
      </c>
      <c r="E942" s="206">
        <f>SUMIF(F$346:F$376,$D942,H$346:H$376)</f>
        <v>0</v>
      </c>
      <c r="F942" s="9"/>
      <c r="G942" s="10"/>
      <c r="H942" s="11"/>
      <c r="I942" s="6">
        <f>SUMIF(J$346:J$376,$D942,L$346:L$376)</f>
        <v>0</v>
      </c>
      <c r="J942" s="9"/>
      <c r="K942" s="10"/>
      <c r="L942" s="11"/>
      <c r="M942" s="6">
        <f>SUMIF(N$346:N$376,$D942,P$346:P$376)</f>
        <v>0</v>
      </c>
      <c r="N942" s="9"/>
      <c r="O942" s="10"/>
      <c r="P942" s="11"/>
      <c r="Q942" s="6">
        <f>SUMIF(R$346:R$376,$D942,T$346:T$376)</f>
        <v>0</v>
      </c>
      <c r="R942" s="9"/>
      <c r="S942" s="10"/>
      <c r="T942" s="11"/>
      <c r="U942" s="6">
        <f>SUMIF(V$346:V$376,$D942,X$346:X$376)</f>
        <v>0</v>
      </c>
      <c r="V942" s="9"/>
      <c r="W942" s="10"/>
      <c r="X942" s="11"/>
      <c r="Y942" s="6">
        <f>SUMIF(Z$346:Z$376,$D942,AB$346:AB$376)</f>
        <v>0</v>
      </c>
      <c r="Z942" s="9"/>
      <c r="AA942" s="10"/>
      <c r="AB942" s="11"/>
      <c r="AC942" s="6">
        <f>SUMIF(AD$346:AD$376,$D942,AF$346:AF$376)</f>
        <v>0</v>
      </c>
      <c r="AD942" s="9"/>
      <c r="AE942" s="10"/>
      <c r="AF942" s="11"/>
      <c r="AG942" s="6">
        <f>SUMIF(AH$346:AH$376,$D942,AJ$346:AJ$376)</f>
        <v>0</v>
      </c>
      <c r="AH942" s="9"/>
      <c r="AI942" s="10"/>
      <c r="AJ942" s="11"/>
      <c r="AK942" s="6">
        <f>SUMIF(AL$346:AL$376,$D942,AN$346:AN$376)</f>
        <v>0</v>
      </c>
      <c r="AL942" s="9"/>
      <c r="AM942" s="10"/>
      <c r="AN942" s="11"/>
      <c r="AO942" s="6">
        <f>SUMIF(AP$346:AP$376,$D942,AR$346:AR$376)</f>
        <v>0</v>
      </c>
      <c r="AP942" s="9"/>
      <c r="AQ942" s="10"/>
      <c r="AR942" s="11"/>
      <c r="AS942" s="6">
        <f>SUMIF(AT$346:AT$376,$D942,AV$346:AV$376)</f>
        <v>0</v>
      </c>
      <c r="AT942" s="9"/>
      <c r="AU942" s="10"/>
      <c r="AV942" s="11"/>
      <c r="AW942" s="6">
        <f>SUMIF(AX$346:AX$376,$D942,AZ$346:AZ$376)</f>
        <v>0</v>
      </c>
      <c r="AX942" s="9"/>
      <c r="AY942" s="10"/>
      <c r="AZ942" s="11"/>
      <c r="BA942" s="6">
        <f>SUMIF(BB$346:BB$376,$D942,BD$346:BD$376)</f>
        <v>0</v>
      </c>
      <c r="BB942" s="9"/>
      <c r="BC942" s="10"/>
      <c r="BD942" s="11"/>
      <c r="BE942" s="6">
        <f>SUMIF(BF$346:BF$376,$D942,BH$346:BH$376)</f>
        <v>0</v>
      </c>
      <c r="BF942" s="9"/>
      <c r="BG942" s="10"/>
      <c r="BH942" s="11"/>
      <c r="BI942" s="6">
        <f>SUMIF(BJ$346:BJ$376,$D942,BL$346:BL$376)</f>
        <v>0</v>
      </c>
      <c r="BJ942" s="9"/>
      <c r="BK942" s="10"/>
      <c r="BL942" s="11"/>
      <c r="BM942" s="6">
        <f>SUMIF(BN$346:BN$376,$D942,BP$346:BP$376)</f>
        <v>0</v>
      </c>
      <c r="BN942" s="9"/>
      <c r="BO942" s="10"/>
      <c r="BP942" s="11"/>
      <c r="BQ942" s="6">
        <f>SUMIF(BR$346:BR$376,$D942,BT$346:BT$376)</f>
        <v>0</v>
      </c>
      <c r="BR942" s="9"/>
      <c r="BS942" s="10"/>
      <c r="BT942" s="11"/>
      <c r="BU942" s="6">
        <f>SUMIF(BV$346:BV$376,$D942,BX$346:BX$376)</f>
        <v>0</v>
      </c>
      <c r="BV942" s="9"/>
      <c r="BW942" s="10"/>
      <c r="BX942" s="11"/>
      <c r="BY942" s="6">
        <f>SUMIF(BZ$346:BZ$376,$D942,CB$346:CB$376)</f>
        <v>0</v>
      </c>
      <c r="BZ942" s="9"/>
      <c r="CA942" s="10"/>
      <c r="CB942" s="11"/>
      <c r="CC942" s="6">
        <f>SUMIF(CD$346:CD$376,$D942,CF$346:CF$376)</f>
        <v>0</v>
      </c>
      <c r="CD942" s="9"/>
      <c r="CE942" s="10"/>
      <c r="CF942" s="11"/>
      <c r="CG942" s="6">
        <f>SUMIF(CH$346:CH$376,$D942,CJ$346:CJ$376)</f>
        <v>0</v>
      </c>
      <c r="CH942" s="9"/>
      <c r="CI942" s="10"/>
      <c r="CJ942" s="11"/>
      <c r="CK942" s="6">
        <f>SUMIF(CL$346:CL$376,$D942,CN$346:CN$376)</f>
        <v>0</v>
      </c>
      <c r="CL942" s="9"/>
      <c r="CM942" s="10"/>
      <c r="CN942" s="11"/>
      <c r="CO942" s="6">
        <f>SUMIF(CP$346:CP$376,$D942,CR$346:CR$376)</f>
        <v>0</v>
      </c>
      <c r="CP942" s="9"/>
      <c r="CQ942" s="10"/>
      <c r="CR942" s="11"/>
      <c r="CS942" s="6">
        <f>SUMIF(CT$346:CT$376,$D942,CV$346:CV$376)</f>
        <v>0</v>
      </c>
      <c r="CT942" s="9"/>
      <c r="CU942" s="10"/>
      <c r="CV942" s="11"/>
      <c r="CW942" s="6">
        <f>SUMIF(CX$346:CX$376,$D942,CZ$346:CZ$376)</f>
        <v>0</v>
      </c>
      <c r="CX942" s="9"/>
      <c r="CY942" s="10"/>
      <c r="CZ942" s="11"/>
      <c r="DA942" s="6">
        <f>SUMIF(DB$346:DB$376,$D942,DD$346:DD$376)</f>
        <v>0</v>
      </c>
      <c r="DB942" s="9"/>
      <c r="DC942" s="10"/>
      <c r="DD942" s="11"/>
      <c r="DE942" s="6">
        <f>SUMIF(DF$346:DF$376,$D942,DH$346:DH$376)</f>
        <v>0</v>
      </c>
      <c r="DF942" s="9"/>
      <c r="DG942" s="10"/>
      <c r="DH942" s="11"/>
      <c r="DI942" s="6">
        <f>SUMIF(DJ$346:DJ$376,$D942,DL$346:DL$376)</f>
        <v>0</v>
      </c>
      <c r="DJ942" s="9"/>
      <c r="DK942" s="10"/>
      <c r="DL942" s="11"/>
      <c r="DM942" s="6">
        <f>SUMIF(DN$346:DN$376,$D942,DP$346:DP$376)</f>
        <v>0</v>
      </c>
      <c r="DN942" s="9"/>
      <c r="DO942" s="10"/>
      <c r="DP942" s="11"/>
      <c r="DQ942" s="6">
        <f>SUMIF(DR$346:DR$376,$D942,DT$346:DT$376)</f>
        <v>0</v>
      </c>
      <c r="DR942" s="9"/>
      <c r="DS942" s="10"/>
      <c r="DT942" s="11"/>
      <c r="DU942" s="6">
        <f>SUMIF(DV$346:DV$376,$D942,DX$346:DX$376)</f>
        <v>0</v>
      </c>
      <c r="DV942" s="9"/>
      <c r="DW942" s="10"/>
      <c r="DX942" s="11"/>
      <c r="DY942" s="6">
        <f>SUMIF(DZ$346:DZ$376,$D942,EB$346:EB$376)</f>
        <v>0</v>
      </c>
      <c r="DZ942" s="9"/>
      <c r="EA942" s="10"/>
      <c r="EB942" s="11"/>
      <c r="EC942" s="6">
        <f>SUMIF(ED$346:ED$376,$D942,EF$346:EF$376)</f>
        <v>0</v>
      </c>
      <c r="ED942" s="9"/>
      <c r="EE942" s="10"/>
      <c r="EF942" s="11"/>
      <c r="EG942" s="6">
        <f>SUMIF(EH$346:EH$376,$D942,EJ$346:EJ$376)</f>
        <v>0</v>
      </c>
      <c r="EH942" s="9"/>
      <c r="EI942" s="10"/>
      <c r="EJ942" s="11"/>
      <c r="EK942" s="6">
        <f>SUMIF(EL$346:EL$376,$D942,EN$346:EN$376)</f>
        <v>0</v>
      </c>
      <c r="EL942" s="9"/>
      <c r="EM942" s="10"/>
      <c r="EN942" s="11"/>
      <c r="EO942" s="6">
        <f>SUMIF(EP$346:EP$376,$D942,ER$346:ER$376)</f>
        <v>0</v>
      </c>
      <c r="EP942" s="9"/>
      <c r="EQ942" s="10"/>
      <c r="ER942" s="11"/>
      <c r="ES942" s="6">
        <f>SUMIF(ET$346:ET$376,$D942,EV$346:EV$376)</f>
        <v>0</v>
      </c>
      <c r="ET942" s="9"/>
      <c r="EU942" s="10"/>
      <c r="EV942" s="11"/>
      <c r="EW942" s="6">
        <f>SUMIF(EX$346:EX$376,$D942,EZ$346:EZ$376)</f>
        <v>0</v>
      </c>
      <c r="EX942" s="9"/>
      <c r="EY942" s="10"/>
      <c r="EZ942" s="11"/>
      <c r="FA942" s="6">
        <f>SUMIF(FB$346:FB$376,$D942,FD$346:FD$376)</f>
        <v>0</v>
      </c>
      <c r="FB942" s="9"/>
      <c r="FC942" s="10"/>
      <c r="FD942" s="11"/>
      <c r="FE942" s="6">
        <f>SUMIF(FF$346:FF$376,$D942,FH$346:FH$376)</f>
        <v>0</v>
      </c>
      <c r="FF942" s="9"/>
      <c r="FG942" s="10"/>
      <c r="FH942" s="11"/>
      <c r="FI942" s="6">
        <f>SUMIF(FJ$346:FJ$376,$D942,FL$346:FL$376)</f>
        <v>0</v>
      </c>
      <c r="FJ942" s="9"/>
      <c r="FK942" s="10"/>
      <c r="FL942" s="11"/>
      <c r="FM942" s="6">
        <f>SUMIF(FN$346:FN$376,$D942,FP$346:FP$376)</f>
        <v>0</v>
      </c>
      <c r="FN942" s="9"/>
      <c r="FO942" s="10"/>
      <c r="FP942" s="11"/>
      <c r="FQ942" s="6">
        <f>SUMIF(FR$346:FR$376,$D942,FT$346:FT$376)</f>
        <v>0</v>
      </c>
      <c r="FR942" s="9"/>
      <c r="FS942" s="10"/>
      <c r="FT942" s="11"/>
      <c r="FU942" s="6">
        <f>SUMIF(FV$346:FV$376,$D942,FX$346:FX$376)</f>
        <v>0</v>
      </c>
      <c r="FV942" s="9"/>
      <c r="FW942" s="10"/>
      <c r="FX942" s="11"/>
      <c r="FY942" s="6">
        <f>SUMIF(FZ$346:FZ$376,$D942,GB$346:GB$376)</f>
        <v>0</v>
      </c>
      <c r="FZ942" s="9"/>
      <c r="GA942" s="10"/>
      <c r="GB942" s="11"/>
      <c r="GC942" s="6">
        <f>SUMIF(GD$346:GD$376,$D942,GF$346:GF$376)</f>
        <v>0</v>
      </c>
      <c r="GD942" s="9"/>
      <c r="GE942" s="10"/>
      <c r="GF942" s="11"/>
      <c r="GG942" s="6">
        <f>SUMIF(GH$346:GH$376,$D942,GJ$346:GJ$376)</f>
        <v>0</v>
      </c>
      <c r="GH942" s="9"/>
      <c r="GI942" s="10"/>
      <c r="GJ942" s="11"/>
      <c r="GK942" s="6">
        <f>SUMIF(GL$346:GL$376,$D942,GN$346:GN$376)</f>
        <v>0</v>
      </c>
      <c r="GL942" s="9"/>
      <c r="GM942" s="10"/>
      <c r="GN942" s="11"/>
      <c r="GO942" s="6">
        <f>SUMIF(GP$346:GP$376,$D942,GR$346:GR$376)</f>
        <v>0</v>
      </c>
      <c r="GP942" s="9"/>
      <c r="GQ942" s="10"/>
      <c r="GR942" s="11"/>
      <c r="GS942" s="6">
        <f>SUMIF(GT$346:GT$376,$D942,GV$346:GV$376)</f>
        <v>0</v>
      </c>
      <c r="GT942" s="9"/>
      <c r="GU942" s="10"/>
      <c r="GV942" s="20"/>
      <c r="GW942" s="19">
        <f t="shared" si="21"/>
        <v>0</v>
      </c>
      <c r="GX942" s="472"/>
      <c r="GY942" s="473"/>
    </row>
    <row r="943" spans="1:207" ht="30.75" customHeight="1">
      <c r="A943" s="208" t="s">
        <v>75</v>
      </c>
      <c r="B943" s="469">
        <v>41</v>
      </c>
      <c r="C943" s="449" t="s">
        <v>541</v>
      </c>
      <c r="D943" s="445" t="s">
        <v>496</v>
      </c>
      <c r="E943" s="206">
        <f>SUMIF(F$5:F$35,$D943,H$5:H$35)</f>
        <v>0</v>
      </c>
      <c r="F943" s="9"/>
      <c r="G943" s="10"/>
      <c r="H943" s="11"/>
      <c r="I943" s="6">
        <f>SUMIF(J$5:J$35,$D943,L$5:L$35)</f>
        <v>0</v>
      </c>
      <c r="J943" s="9"/>
      <c r="K943" s="10"/>
      <c r="L943" s="11"/>
      <c r="M943" s="6">
        <f>SUMIF(N$5:N$35,$D943,P$5:P$35)</f>
        <v>0</v>
      </c>
      <c r="N943" s="9"/>
      <c r="O943" s="10"/>
      <c r="P943" s="11"/>
      <c r="Q943" s="6">
        <f>SUMIF(R$5:R$35,$D943,T$5:T$35)</f>
        <v>0</v>
      </c>
      <c r="R943" s="9"/>
      <c r="S943" s="10"/>
      <c r="T943" s="11"/>
      <c r="U943" s="6">
        <f>SUMIF(V$5:V$35,$D943,X$5:X$35)</f>
        <v>0</v>
      </c>
      <c r="V943" s="9"/>
      <c r="W943" s="10"/>
      <c r="X943" s="11"/>
      <c r="Y943" s="6">
        <f>SUMIF(Z$5:Z$35,$D943,AB$5:AB$35)</f>
        <v>0</v>
      </c>
      <c r="Z943" s="9"/>
      <c r="AA943" s="10"/>
      <c r="AB943" s="11"/>
      <c r="AC943" s="6">
        <f>SUMIF(AD$5:AD$35,$D943,AF$5:AF$35)</f>
        <v>0</v>
      </c>
      <c r="AD943" s="9"/>
      <c r="AE943" s="10"/>
      <c r="AF943" s="11"/>
      <c r="AG943" s="6">
        <f>SUMIF(AH$5:AH$35,$D943,AJ$5:AJ$35)</f>
        <v>0</v>
      </c>
      <c r="AH943" s="9"/>
      <c r="AI943" s="10"/>
      <c r="AJ943" s="11"/>
      <c r="AK943" s="6">
        <f>SUMIF(AL$5:AL$35,$D943,AN$5:AN$35)</f>
        <v>0</v>
      </c>
      <c r="AL943" s="9"/>
      <c r="AM943" s="10"/>
      <c r="AN943" s="11"/>
      <c r="AO943" s="6">
        <f>SUMIF(AP$5:AP$35,$D943,AR$5:AR$35)</f>
        <v>0</v>
      </c>
      <c r="AP943" s="9"/>
      <c r="AQ943" s="10"/>
      <c r="AR943" s="11"/>
      <c r="AS943" s="6">
        <f>SUMIF(AT$5:AT$35,$D943,AV$5:AV$35)</f>
        <v>0</v>
      </c>
      <c r="AT943" s="9"/>
      <c r="AU943" s="10"/>
      <c r="AV943" s="11"/>
      <c r="AW943" s="6">
        <f>SUMIF(AX$5:AX$35,$D943,AZ$5:AZ$35)</f>
        <v>0</v>
      </c>
      <c r="AX943" s="9"/>
      <c r="AY943" s="10"/>
      <c r="AZ943" s="11"/>
      <c r="BA943" s="6">
        <f>SUMIF(BB$5:BB$35,$D943,BD$5:BD$35)</f>
        <v>0</v>
      </c>
      <c r="BB943" s="9"/>
      <c r="BC943" s="10"/>
      <c r="BD943" s="11"/>
      <c r="BE943" s="6">
        <f>SUMIF(BF$5:BF$35,$D943,BH$5:BH$35)</f>
        <v>0</v>
      </c>
      <c r="BF943" s="9"/>
      <c r="BG943" s="10"/>
      <c r="BH943" s="11"/>
      <c r="BI943" s="6">
        <f>SUMIF(BJ$5:BJ$35,$D943,BL$5:BL$35)</f>
        <v>0</v>
      </c>
      <c r="BJ943" s="9"/>
      <c r="BK943" s="10"/>
      <c r="BL943" s="11"/>
      <c r="BM943" s="6">
        <f>SUMIF(BN$5:BN$35,$D943,BP$5:BP$35)</f>
        <v>0</v>
      </c>
      <c r="BN943" s="9"/>
      <c r="BO943" s="10"/>
      <c r="BP943" s="11"/>
      <c r="BQ943" s="6">
        <f>SUMIF(BR$5:BR$35,$D943,BT$5:BT$35)</f>
        <v>0</v>
      </c>
      <c r="BR943" s="9"/>
      <c r="BS943" s="10"/>
      <c r="BT943" s="11"/>
      <c r="BU943" s="6">
        <f>SUMIF(BV$5:BV$35,$D943,BX$5:BX$35)</f>
        <v>0</v>
      </c>
      <c r="BV943" s="9"/>
      <c r="BW943" s="10"/>
      <c r="BX943" s="11"/>
      <c r="BY943" s="6">
        <f>SUMIF(BZ$5:BZ$35,$D943,CB$5:CB$35)</f>
        <v>0</v>
      </c>
      <c r="BZ943" s="9"/>
      <c r="CA943" s="10"/>
      <c r="CB943" s="11"/>
      <c r="CC943" s="6">
        <f>SUMIF(CD$5:CD$35,$D943,CF$5:CF$35)</f>
        <v>0</v>
      </c>
      <c r="CD943" s="9"/>
      <c r="CE943" s="10"/>
      <c r="CF943" s="11"/>
      <c r="CG943" s="6">
        <f>SUMIF(CH$5:CH$35,$D943,CJ$5:CJ$35)</f>
        <v>0</v>
      </c>
      <c r="CH943" s="9"/>
      <c r="CI943" s="10"/>
      <c r="CJ943" s="11"/>
      <c r="CK943" s="6">
        <f>SUMIF(CL$5:CL$35,$D943,CN$5:CN$35)</f>
        <v>0</v>
      </c>
      <c r="CL943" s="9"/>
      <c r="CM943" s="10"/>
      <c r="CN943" s="11"/>
      <c r="CO943" s="6">
        <f>SUMIF(CP$5:CP$35,$D943,CR$5:CR$35)</f>
        <v>0</v>
      </c>
      <c r="CP943" s="9"/>
      <c r="CQ943" s="10"/>
      <c r="CR943" s="11"/>
      <c r="CS943" s="6">
        <f>SUMIF(CT$5:CT$35,$D943,CV$5:CV$35)</f>
        <v>0</v>
      </c>
      <c r="CT943" s="9"/>
      <c r="CU943" s="10"/>
      <c r="CV943" s="11"/>
      <c r="CW943" s="6">
        <f>SUMIF(CX$5:CX$35,$D943,CZ$5:CZ$35)</f>
        <v>0</v>
      </c>
      <c r="CX943" s="9"/>
      <c r="CY943" s="10"/>
      <c r="CZ943" s="11"/>
      <c r="DA943" s="6">
        <f>SUMIF(DB$5:DB$35,$D943,DD$5:DD$35)</f>
        <v>0</v>
      </c>
      <c r="DB943" s="9"/>
      <c r="DC943" s="10"/>
      <c r="DD943" s="11"/>
      <c r="DE943" s="6">
        <f>SUMIF(DF$5:DF$35,$D943,DH$5:DH$35)</f>
        <v>0</v>
      </c>
      <c r="DF943" s="9"/>
      <c r="DG943" s="10"/>
      <c r="DH943" s="11"/>
      <c r="DI943" s="6">
        <f>SUMIF(DJ$5:DJ$35,$D943,DL$5:DL$35)</f>
        <v>0</v>
      </c>
      <c r="DJ943" s="9"/>
      <c r="DK943" s="10"/>
      <c r="DL943" s="11"/>
      <c r="DM943" s="6">
        <f>SUMIF(DN$5:DN$35,$D943,DP$5:DP$35)</f>
        <v>0</v>
      </c>
      <c r="DN943" s="9"/>
      <c r="DO943" s="10"/>
      <c r="DP943" s="11"/>
      <c r="DQ943" s="6">
        <f>SUMIF(DR$5:DR$35,$D943,DT$5:DT$35)</f>
        <v>0</v>
      </c>
      <c r="DR943" s="9"/>
      <c r="DS943" s="10"/>
      <c r="DT943" s="11"/>
      <c r="DU943" s="6">
        <f>SUMIF(DV$5:DV$35,$D943,DX$5:DX$35)</f>
        <v>0</v>
      </c>
      <c r="DV943" s="9"/>
      <c r="DW943" s="10"/>
      <c r="DX943" s="11"/>
      <c r="DY943" s="6">
        <f>SUMIF(DZ$5:DZ$35,$D943,EB$5:EB$35)</f>
        <v>0</v>
      </c>
      <c r="DZ943" s="9"/>
      <c r="EA943" s="10"/>
      <c r="EB943" s="11"/>
      <c r="EC943" s="6">
        <f>SUMIF(ED$5:ED$35,$D943,EF$5:EF$35)</f>
        <v>0</v>
      </c>
      <c r="ED943" s="9"/>
      <c r="EE943" s="10"/>
      <c r="EF943" s="11"/>
      <c r="EG943" s="6">
        <f>SUMIF(EH$5:EH$35,$D943,EJ$5:EJ$35)</f>
        <v>0</v>
      </c>
      <c r="EH943" s="9"/>
      <c r="EI943" s="10"/>
      <c r="EJ943" s="11"/>
      <c r="EK943" s="6">
        <f>SUMIF(EL$5:EL$35,$D943,EN$5:EN$35)</f>
        <v>0</v>
      </c>
      <c r="EL943" s="9"/>
      <c r="EM943" s="10"/>
      <c r="EN943" s="11"/>
      <c r="EO943" s="6">
        <f>SUMIF(EP$5:EP$35,$D943,ER$5:ER$35)</f>
        <v>0</v>
      </c>
      <c r="EP943" s="9"/>
      <c r="EQ943" s="10"/>
      <c r="ER943" s="11"/>
      <c r="ES943" s="6">
        <f>SUMIF(ET$5:ET$35,$D943,EV$5:EV$35)</f>
        <v>0</v>
      </c>
      <c r="ET943" s="9"/>
      <c r="EU943" s="10"/>
      <c r="EV943" s="11"/>
      <c r="EW943" s="6">
        <f>SUMIF(EX$5:EX$35,$D943,EZ$5:EZ$35)</f>
        <v>0</v>
      </c>
      <c r="EX943" s="9"/>
      <c r="EY943" s="10"/>
      <c r="EZ943" s="11"/>
      <c r="FA943" s="6">
        <f>SUMIF(FB$5:FB$35,$D943,FD$5:FD$35)</f>
        <v>0</v>
      </c>
      <c r="FB943" s="9"/>
      <c r="FC943" s="10"/>
      <c r="FD943" s="11"/>
      <c r="FE943" s="6">
        <f>SUMIF(FF$5:FF$35,$D943,FH$5:FH$35)</f>
        <v>0</v>
      </c>
      <c r="FF943" s="9"/>
      <c r="FG943" s="10"/>
      <c r="FH943" s="11"/>
      <c r="FI943" s="6">
        <f>SUMIF(FJ$5:FJ$35,$D943,FL$5:FL$35)</f>
        <v>0</v>
      </c>
      <c r="FJ943" s="9"/>
      <c r="FK943" s="10"/>
      <c r="FL943" s="11"/>
      <c r="FM943" s="6">
        <f>SUMIF(FN$5:FN$35,$D943,FP$5:FP$35)</f>
        <v>0</v>
      </c>
      <c r="FN943" s="9"/>
      <c r="FO943" s="10"/>
      <c r="FP943" s="11"/>
      <c r="FQ943" s="6">
        <f>SUMIF(FR$5:FR$35,$D943,FT$5:FT$35)</f>
        <v>0</v>
      </c>
      <c r="FR943" s="9"/>
      <c r="FS943" s="10"/>
      <c r="FT943" s="11"/>
      <c r="FU943" s="6">
        <f>SUMIF(FV$5:FV$35,$D943,FX$5:FX$35)</f>
        <v>0</v>
      </c>
      <c r="FV943" s="9"/>
      <c r="FW943" s="10"/>
      <c r="FX943" s="11"/>
      <c r="FY943" s="6">
        <f>SUMIF(FZ$5:FZ$35,$D943,GB$5:GB$35)</f>
        <v>0</v>
      </c>
      <c r="FZ943" s="9"/>
      <c r="GA943" s="10"/>
      <c r="GB943" s="11"/>
      <c r="GC943" s="6">
        <f>SUMIF(GD$5:GD$35,$D943,GF$5:GF$35)</f>
        <v>0</v>
      </c>
      <c r="GD943" s="9"/>
      <c r="GE943" s="10"/>
      <c r="GF943" s="11"/>
      <c r="GG943" s="6">
        <f>SUMIF(GH$5:GH$35,$D943,GJ$5:GJ$35)</f>
        <v>0</v>
      </c>
      <c r="GH943" s="9"/>
      <c r="GI943" s="10"/>
      <c r="GJ943" s="11"/>
      <c r="GK943" s="6">
        <f>SUMIF(GL$5:GL$35,$D943,GN$5:GN$35)</f>
        <v>0</v>
      </c>
      <c r="GL943" s="9"/>
      <c r="GM943" s="10"/>
      <c r="GN943" s="11"/>
      <c r="GO943" s="6">
        <f>SUMIF(GP$5:GP$35,$D943,GR$5:GR$35)</f>
        <v>0</v>
      </c>
      <c r="GP943" s="9"/>
      <c r="GQ943" s="10"/>
      <c r="GR943" s="11"/>
      <c r="GS943" s="6">
        <f>SUMIF(GT$5:GT$35,$D943,GV$5:GV$35)</f>
        <v>0</v>
      </c>
      <c r="GT943" s="9"/>
      <c r="GU943" s="10"/>
      <c r="GV943" s="20"/>
      <c r="GW943" s="19">
        <f t="shared" si="21"/>
        <v>0</v>
      </c>
      <c r="GX943" s="472">
        <f>SUM(GW943:GW954)</f>
        <v>0</v>
      </c>
      <c r="GY943" s="473" t="str">
        <f>D943</f>
        <v>TS15624/30</v>
      </c>
    </row>
    <row r="944" spans="1:207" ht="30.75" customHeight="1">
      <c r="A944" s="210" t="s">
        <v>76</v>
      </c>
      <c r="B944" s="470"/>
      <c r="C944" s="449" t="s">
        <v>541</v>
      </c>
      <c r="D944" s="445" t="s">
        <v>496</v>
      </c>
      <c r="E944" s="206">
        <f>SUMIF(F$36:F$66,$D944,H$36:H$66)</f>
        <v>0</v>
      </c>
      <c r="F944" s="9"/>
      <c r="G944" s="10"/>
      <c r="H944" s="11"/>
      <c r="I944" s="6">
        <f>SUMIF(J$36:J$66,$D944,L$36:L$66)</f>
        <v>0</v>
      </c>
      <c r="J944" s="9"/>
      <c r="K944" s="10"/>
      <c r="L944" s="11"/>
      <c r="M944" s="6">
        <f>SUMIF(N$36:N$66,$D944,P$36:P$66)</f>
        <v>0</v>
      </c>
      <c r="N944" s="9"/>
      <c r="O944" s="10"/>
      <c r="P944" s="11"/>
      <c r="Q944" s="6">
        <f>SUMIF(R$36:R$66,$D944,T$36:T$66)</f>
        <v>0</v>
      </c>
      <c r="R944" s="9"/>
      <c r="S944" s="10"/>
      <c r="T944" s="11"/>
      <c r="U944" s="6">
        <f>SUMIF(V$36:V$66,$D944,X$36:X$66)</f>
        <v>0</v>
      </c>
      <c r="V944" s="9"/>
      <c r="W944" s="10"/>
      <c r="X944" s="11"/>
      <c r="Y944" s="6">
        <f>SUMIF(Z$36:Z$66,$D944,AB$36:AB$66)</f>
        <v>0</v>
      </c>
      <c r="Z944" s="9"/>
      <c r="AA944" s="10"/>
      <c r="AB944" s="11"/>
      <c r="AC944" s="6">
        <f>SUMIF(AD$36:AD$66,$D944,AF$36:AF$66)</f>
        <v>0</v>
      </c>
      <c r="AD944" s="9"/>
      <c r="AE944" s="10"/>
      <c r="AF944" s="11"/>
      <c r="AG944" s="6">
        <f>SUMIF(AH$36:AH$66,$D944,AJ$36:AJ$66)</f>
        <v>0</v>
      </c>
      <c r="AH944" s="9"/>
      <c r="AI944" s="10"/>
      <c r="AJ944" s="11"/>
      <c r="AK944" s="6">
        <f>SUMIF(AL$36:AL$66,$D944,AN$36:AN$66)</f>
        <v>0</v>
      </c>
      <c r="AL944" s="9"/>
      <c r="AM944" s="10"/>
      <c r="AN944" s="11"/>
      <c r="AO944" s="6">
        <f>SUMIF(AP$36:AP$66,$D944,AR$36:AR$66)</f>
        <v>0</v>
      </c>
      <c r="AP944" s="9"/>
      <c r="AQ944" s="10"/>
      <c r="AR944" s="11"/>
      <c r="AS944" s="6">
        <f>SUMIF(AT$36:AT$66,$D944,AV$36:AV$66)</f>
        <v>0</v>
      </c>
      <c r="AT944" s="9"/>
      <c r="AU944" s="10"/>
      <c r="AV944" s="11"/>
      <c r="AW944" s="6">
        <f>SUMIF(AX$36:AX$66,$D944,AZ$36:AZ$66)</f>
        <v>0</v>
      </c>
      <c r="AX944" s="9"/>
      <c r="AY944" s="10"/>
      <c r="AZ944" s="11"/>
      <c r="BA944" s="6">
        <f>SUMIF(BB$36:BB$66,$D944,BD$36:BD$66)</f>
        <v>0</v>
      </c>
      <c r="BB944" s="9"/>
      <c r="BC944" s="10"/>
      <c r="BD944" s="11"/>
      <c r="BE944" s="6">
        <f>SUMIF(BF$36:BF$66,$D944,BH$36:BH$66)</f>
        <v>0</v>
      </c>
      <c r="BF944" s="9"/>
      <c r="BG944" s="10"/>
      <c r="BH944" s="11"/>
      <c r="BI944" s="6">
        <f>SUMIF(BJ$36:BJ$66,$D944,BL$36:BL$66)</f>
        <v>0</v>
      </c>
      <c r="BJ944" s="9"/>
      <c r="BK944" s="10"/>
      <c r="BL944" s="11"/>
      <c r="BM944" s="6">
        <f>SUMIF(BN$36:BN$66,$D944,BP$36:BP$66)</f>
        <v>0</v>
      </c>
      <c r="BN944" s="9"/>
      <c r="BO944" s="10"/>
      <c r="BP944" s="11"/>
      <c r="BQ944" s="6">
        <f>SUMIF(BR$36:BR$66,$D944,BT$36:BT$66)</f>
        <v>0</v>
      </c>
      <c r="BR944" s="9"/>
      <c r="BS944" s="10"/>
      <c r="BT944" s="11"/>
      <c r="BU944" s="6">
        <f>SUMIF(BV$36:BV$66,$D944,BX$36:BX$66)</f>
        <v>0</v>
      </c>
      <c r="BV944" s="9"/>
      <c r="BW944" s="10"/>
      <c r="BX944" s="11"/>
      <c r="BY944" s="6">
        <f>SUMIF(BZ$36:BZ$66,$D944,CB$36:CB$66)</f>
        <v>0</v>
      </c>
      <c r="BZ944" s="9"/>
      <c r="CA944" s="10"/>
      <c r="CB944" s="11"/>
      <c r="CC944" s="6">
        <f>SUMIF(CD$36:CD$66,$D944,CF$36:CF$66)</f>
        <v>0</v>
      </c>
      <c r="CD944" s="9"/>
      <c r="CE944" s="10"/>
      <c r="CF944" s="11"/>
      <c r="CG944" s="6">
        <f>SUMIF(CH$36:CH$66,$D944,CJ$36:CJ$66)</f>
        <v>0</v>
      </c>
      <c r="CH944" s="9"/>
      <c r="CI944" s="10"/>
      <c r="CJ944" s="11"/>
      <c r="CK944" s="6">
        <f>SUMIF(CL$36:CL$66,$D944,CN$36:CN$66)</f>
        <v>0</v>
      </c>
      <c r="CL944" s="9"/>
      <c r="CM944" s="10"/>
      <c r="CN944" s="11"/>
      <c r="CO944" s="6">
        <f>SUMIF(CP$36:CP$66,$D944,CR$36:CR$66)</f>
        <v>0</v>
      </c>
      <c r="CP944" s="9"/>
      <c r="CQ944" s="10"/>
      <c r="CR944" s="11"/>
      <c r="CS944" s="6">
        <f>SUMIF(CT$36:CT$66,$D944,CV$36:CV$66)</f>
        <v>0</v>
      </c>
      <c r="CT944" s="9"/>
      <c r="CU944" s="10"/>
      <c r="CV944" s="11"/>
      <c r="CW944" s="6">
        <f>SUMIF(CX$36:CX$66,$D944,CZ$36:CZ$66)</f>
        <v>0</v>
      </c>
      <c r="CX944" s="9"/>
      <c r="CY944" s="10"/>
      <c r="CZ944" s="11"/>
      <c r="DA944" s="6">
        <f>SUMIF(DB$36:DB$66,$D944,DD$36:DD$66)</f>
        <v>0</v>
      </c>
      <c r="DB944" s="9"/>
      <c r="DC944" s="10"/>
      <c r="DD944" s="11"/>
      <c r="DE944" s="6">
        <f>SUMIF(DF$36:DF$66,$D944,DH$36:DH$66)</f>
        <v>0</v>
      </c>
      <c r="DF944" s="9"/>
      <c r="DG944" s="10"/>
      <c r="DH944" s="11"/>
      <c r="DI944" s="6">
        <f>SUMIF(DJ$36:DJ$66,$D944,DL$36:DL$66)</f>
        <v>0</v>
      </c>
      <c r="DJ944" s="9"/>
      <c r="DK944" s="10"/>
      <c r="DL944" s="11"/>
      <c r="DM944" s="6">
        <f>SUMIF(DN$36:DN$66,$D944,DP$36:DP$66)</f>
        <v>0</v>
      </c>
      <c r="DN944" s="9"/>
      <c r="DO944" s="10"/>
      <c r="DP944" s="11"/>
      <c r="DQ944" s="6">
        <f>SUMIF(DR$36:DR$66,$D944,DT$36:DT$66)</f>
        <v>0</v>
      </c>
      <c r="DR944" s="9"/>
      <c r="DS944" s="10"/>
      <c r="DT944" s="11"/>
      <c r="DU944" s="6">
        <f>SUMIF(DV$36:DV$66,$D944,DX$36:DX$66)</f>
        <v>0</v>
      </c>
      <c r="DV944" s="9"/>
      <c r="DW944" s="10"/>
      <c r="DX944" s="11"/>
      <c r="DY944" s="6">
        <f>SUMIF(DZ$36:DZ$66,$D944,EB$36:EB$66)</f>
        <v>0</v>
      </c>
      <c r="DZ944" s="9"/>
      <c r="EA944" s="10"/>
      <c r="EB944" s="11"/>
      <c r="EC944" s="6">
        <f>SUMIF(ED$36:ED$66,$D944,EF$36:EF$66)</f>
        <v>0</v>
      </c>
      <c r="ED944" s="9"/>
      <c r="EE944" s="10"/>
      <c r="EF944" s="11"/>
      <c r="EG944" s="6">
        <f>SUMIF(EH$36:EH$66,$D944,EJ$36:EJ$66)</f>
        <v>0</v>
      </c>
      <c r="EH944" s="9"/>
      <c r="EI944" s="10"/>
      <c r="EJ944" s="11"/>
      <c r="EK944" s="6">
        <f>SUMIF(EL$36:EL$66,$D944,EN$36:EN$66)</f>
        <v>0</v>
      </c>
      <c r="EL944" s="9"/>
      <c r="EM944" s="10"/>
      <c r="EN944" s="11"/>
      <c r="EO944" s="6">
        <f>SUMIF(EP$36:EP$66,$D944,ER$36:ER$66)</f>
        <v>0</v>
      </c>
      <c r="EP944" s="9"/>
      <c r="EQ944" s="10"/>
      <c r="ER944" s="11"/>
      <c r="ES944" s="6">
        <f>SUMIF(ET$36:ET$66,$D944,EV$36:EV$66)</f>
        <v>0</v>
      </c>
      <c r="ET944" s="9"/>
      <c r="EU944" s="10"/>
      <c r="EV944" s="11"/>
      <c r="EW944" s="6">
        <f>SUMIF(EX$36:EX$66,$D944,EZ$36:EZ$66)</f>
        <v>0</v>
      </c>
      <c r="EX944" s="9"/>
      <c r="EY944" s="10"/>
      <c r="EZ944" s="11"/>
      <c r="FA944" s="6">
        <f>SUMIF(FB$36:FB$66,$D944,FD$36:FD$66)</f>
        <v>0</v>
      </c>
      <c r="FB944" s="9"/>
      <c r="FC944" s="10"/>
      <c r="FD944" s="11"/>
      <c r="FE944" s="6">
        <f>SUMIF(FF$36:FF$66,$D944,FH$36:FH$66)</f>
        <v>0</v>
      </c>
      <c r="FF944" s="9"/>
      <c r="FG944" s="10"/>
      <c r="FH944" s="11"/>
      <c r="FI944" s="6">
        <f>SUMIF(FJ$36:FJ$66,$D944,FL$36:FL$66)</f>
        <v>0</v>
      </c>
      <c r="FJ944" s="9"/>
      <c r="FK944" s="10"/>
      <c r="FL944" s="11"/>
      <c r="FM944" s="6">
        <f>SUMIF(FN$36:FN$66,$D944,FP$36:FP$66)</f>
        <v>0</v>
      </c>
      <c r="FN944" s="9"/>
      <c r="FO944" s="10"/>
      <c r="FP944" s="11"/>
      <c r="FQ944" s="6">
        <f>SUMIF(FR$36:FR$66,$D944,FT$36:FT$66)</f>
        <v>0</v>
      </c>
      <c r="FR944" s="9"/>
      <c r="FS944" s="10"/>
      <c r="FT944" s="11"/>
      <c r="FU944" s="6">
        <f>SUMIF(FV$36:FV$66,$D944,FX$36:FX$66)</f>
        <v>0</v>
      </c>
      <c r="FV944" s="9"/>
      <c r="FW944" s="10"/>
      <c r="FX944" s="11"/>
      <c r="FY944" s="6">
        <f>SUMIF(FZ$36:FZ$66,$D944,GB$36:GB$66)</f>
        <v>0</v>
      </c>
      <c r="FZ944" s="9"/>
      <c r="GA944" s="10"/>
      <c r="GB944" s="11"/>
      <c r="GC944" s="6">
        <f>SUMIF(GD$36:GD$66,$D944,GF$36:GF$66)</f>
        <v>0</v>
      </c>
      <c r="GD944" s="9"/>
      <c r="GE944" s="10"/>
      <c r="GF944" s="11"/>
      <c r="GG944" s="6">
        <f>SUMIF(GH$36:GH$66,$D944,GJ$36:GJ$66)</f>
        <v>0</v>
      </c>
      <c r="GH944" s="9"/>
      <c r="GI944" s="10"/>
      <c r="GJ944" s="11"/>
      <c r="GK944" s="6">
        <f>SUMIF(GL$36:GL$66,$D944,GN$36:GN$66)</f>
        <v>0</v>
      </c>
      <c r="GL944" s="9"/>
      <c r="GM944" s="10"/>
      <c r="GN944" s="11"/>
      <c r="GO944" s="6">
        <f>SUMIF(GP$36:GP$66,$D944,GR$36:GR$66)</f>
        <v>0</v>
      </c>
      <c r="GP944" s="9"/>
      <c r="GQ944" s="10"/>
      <c r="GR944" s="11"/>
      <c r="GS944" s="6">
        <f>SUMIF(GT$36:GT$66,$D944,GV$36:GV$66)</f>
        <v>0</v>
      </c>
      <c r="GT944" s="9"/>
      <c r="GU944" s="10"/>
      <c r="GV944" s="20"/>
      <c r="GW944" s="19">
        <f t="shared" si="21"/>
        <v>0</v>
      </c>
      <c r="GX944" s="472"/>
      <c r="GY944" s="473"/>
    </row>
    <row r="945" spans="1:207" ht="30.75" customHeight="1">
      <c r="A945" s="210" t="s">
        <v>77</v>
      </c>
      <c r="B945" s="470"/>
      <c r="C945" s="449" t="s">
        <v>541</v>
      </c>
      <c r="D945" s="445" t="s">
        <v>496</v>
      </c>
      <c r="E945" s="206">
        <f>SUMIF(F$67:F$97,$D945,H$67:H$97)</f>
        <v>0</v>
      </c>
      <c r="F945" s="9"/>
      <c r="G945" s="10"/>
      <c r="H945" s="11"/>
      <c r="I945" s="6">
        <f>SUMIF(J$67:J$97,$D945,L$67:L$97)</f>
        <v>0</v>
      </c>
      <c r="J945" s="9"/>
      <c r="K945" s="10"/>
      <c r="L945" s="11"/>
      <c r="M945" s="6">
        <f>SUMIF(N$67:N$97,$D945,P$67:P$97)</f>
        <v>0</v>
      </c>
      <c r="N945" s="9"/>
      <c r="O945" s="10"/>
      <c r="P945" s="11"/>
      <c r="Q945" s="6">
        <f>SUMIF(R$67:R$97,$D945,T$67:T$97)</f>
        <v>0</v>
      </c>
      <c r="R945" s="9"/>
      <c r="S945" s="10"/>
      <c r="T945" s="11"/>
      <c r="U945" s="6">
        <f>SUMIF(V$67:V$97,$D945,X$67:X$97)</f>
        <v>0</v>
      </c>
      <c r="V945" s="9"/>
      <c r="W945" s="10"/>
      <c r="X945" s="11"/>
      <c r="Y945" s="6">
        <f>SUMIF(Z$67:Z$97,$D945,AB$67:AB$97)</f>
        <v>0</v>
      </c>
      <c r="Z945" s="9"/>
      <c r="AA945" s="10"/>
      <c r="AB945" s="11"/>
      <c r="AC945" s="6">
        <f>SUMIF(AD$67:AD$97,$D945,AF$67:AF$97)</f>
        <v>0</v>
      </c>
      <c r="AD945" s="9"/>
      <c r="AE945" s="10"/>
      <c r="AF945" s="11"/>
      <c r="AG945" s="6">
        <f>SUMIF(AH$67:AH$97,$D945,AJ$67:AJ$97)</f>
        <v>0</v>
      </c>
      <c r="AH945" s="9"/>
      <c r="AI945" s="10"/>
      <c r="AJ945" s="11"/>
      <c r="AK945" s="6">
        <f>SUMIF(AL$67:AL$97,$D945,AN$67:AN$97)</f>
        <v>0</v>
      </c>
      <c r="AL945" s="9"/>
      <c r="AM945" s="10"/>
      <c r="AN945" s="11"/>
      <c r="AO945" s="6">
        <f>SUMIF(AP$67:AP$97,$D945,AR$67:AR$97)</f>
        <v>0</v>
      </c>
      <c r="AP945" s="9"/>
      <c r="AQ945" s="10"/>
      <c r="AR945" s="11"/>
      <c r="AS945" s="6">
        <f>SUMIF(AT$67:AT$97,$D945,AV$67:AV$97)</f>
        <v>0</v>
      </c>
      <c r="AT945" s="9"/>
      <c r="AU945" s="10"/>
      <c r="AV945" s="11"/>
      <c r="AW945" s="6">
        <f>SUMIF(AX$67:AX$97,$D945,AZ$67:AZ$97)</f>
        <v>0</v>
      </c>
      <c r="AX945" s="9"/>
      <c r="AY945" s="10"/>
      <c r="AZ945" s="11"/>
      <c r="BA945" s="6">
        <f>SUMIF(BB$67:BB$97,$D945,BD$67:BD$97)</f>
        <v>0</v>
      </c>
      <c r="BB945" s="9"/>
      <c r="BC945" s="10"/>
      <c r="BD945" s="11"/>
      <c r="BE945" s="6">
        <f>SUMIF(BF$67:BF$97,$D945,BH$67:BH$97)</f>
        <v>0</v>
      </c>
      <c r="BF945" s="9"/>
      <c r="BG945" s="10"/>
      <c r="BH945" s="11"/>
      <c r="BI945" s="6">
        <f>SUMIF(BJ$67:BJ$97,$D945,BL$67:BL$97)</f>
        <v>0</v>
      </c>
      <c r="BJ945" s="9"/>
      <c r="BK945" s="10"/>
      <c r="BL945" s="11"/>
      <c r="BM945" s="6">
        <f>SUMIF(BN$67:BN$97,$D945,BP$67:BP$97)</f>
        <v>0</v>
      </c>
      <c r="BN945" s="9"/>
      <c r="BO945" s="10"/>
      <c r="BP945" s="11"/>
      <c r="BQ945" s="6">
        <f>SUMIF(BR$67:BR$97,$D945,BT$67:BT$97)</f>
        <v>0</v>
      </c>
      <c r="BR945" s="9"/>
      <c r="BS945" s="10"/>
      <c r="BT945" s="11"/>
      <c r="BU945" s="6">
        <f>SUMIF(BV$67:BV$97,$D945,BX$67:BX$97)</f>
        <v>0</v>
      </c>
      <c r="BV945" s="9"/>
      <c r="BW945" s="10"/>
      <c r="BX945" s="11"/>
      <c r="BY945" s="6">
        <f>SUMIF(BZ$67:BZ$97,$D945,CB$67:CB$97)</f>
        <v>0</v>
      </c>
      <c r="BZ945" s="9"/>
      <c r="CA945" s="10"/>
      <c r="CB945" s="11"/>
      <c r="CC945" s="6">
        <f>SUMIF(CD$67:CD$97,$D945,CF$67:CF$97)</f>
        <v>0</v>
      </c>
      <c r="CD945" s="9"/>
      <c r="CE945" s="10"/>
      <c r="CF945" s="11"/>
      <c r="CG945" s="6">
        <f>SUMIF(CH$67:CH$97,$D945,CJ$67:CJ$97)</f>
        <v>0</v>
      </c>
      <c r="CH945" s="9"/>
      <c r="CI945" s="10"/>
      <c r="CJ945" s="11"/>
      <c r="CK945" s="6">
        <f>SUMIF(CL$67:CL$97,$D945,CN$67:CN$97)</f>
        <v>0</v>
      </c>
      <c r="CL945" s="9"/>
      <c r="CM945" s="10"/>
      <c r="CN945" s="11"/>
      <c r="CO945" s="6">
        <f>SUMIF(CP$67:CP$97,$D945,CR$67:CR$97)</f>
        <v>0</v>
      </c>
      <c r="CP945" s="9"/>
      <c r="CQ945" s="10"/>
      <c r="CR945" s="11"/>
      <c r="CS945" s="6">
        <f>SUMIF(CT$67:CT$97,$D945,CV$67:CV$97)</f>
        <v>0</v>
      </c>
      <c r="CT945" s="9"/>
      <c r="CU945" s="10"/>
      <c r="CV945" s="11"/>
      <c r="CW945" s="6">
        <f>SUMIF(CX$67:CX$97,$D945,CZ$67:CZ$97)</f>
        <v>0</v>
      </c>
      <c r="CX945" s="9"/>
      <c r="CY945" s="10"/>
      <c r="CZ945" s="11"/>
      <c r="DA945" s="6">
        <f>SUMIF(DB$67:DB$97,$D945,DD$67:DD$97)</f>
        <v>0</v>
      </c>
      <c r="DB945" s="9"/>
      <c r="DC945" s="10"/>
      <c r="DD945" s="11"/>
      <c r="DE945" s="6">
        <f>SUMIF(DF$67:DF$97,$D945,DH$67:DH$97)</f>
        <v>0</v>
      </c>
      <c r="DF945" s="9"/>
      <c r="DG945" s="10"/>
      <c r="DH945" s="11"/>
      <c r="DI945" s="6">
        <f>SUMIF(DJ$67:DJ$97,$D945,DL$67:DL$97)</f>
        <v>0</v>
      </c>
      <c r="DJ945" s="9"/>
      <c r="DK945" s="10"/>
      <c r="DL945" s="11"/>
      <c r="DM945" s="6">
        <f>SUMIF(DN$67:DN$97,$D945,DP$67:DP$97)</f>
        <v>0</v>
      </c>
      <c r="DN945" s="9"/>
      <c r="DO945" s="10"/>
      <c r="DP945" s="11"/>
      <c r="DQ945" s="6">
        <f>SUMIF(DR$67:DR$97,$D945,DT$67:DT$97)</f>
        <v>0</v>
      </c>
      <c r="DR945" s="9"/>
      <c r="DS945" s="10"/>
      <c r="DT945" s="11"/>
      <c r="DU945" s="6">
        <f>SUMIF(DV$67:DV$97,$D945,DX$67:DX$97)</f>
        <v>0</v>
      </c>
      <c r="DV945" s="9"/>
      <c r="DW945" s="10"/>
      <c r="DX945" s="11"/>
      <c r="DY945" s="6">
        <f>SUMIF(DZ$67:DZ$97,$D945,EB$67:EB$97)</f>
        <v>0</v>
      </c>
      <c r="DZ945" s="9"/>
      <c r="EA945" s="10"/>
      <c r="EB945" s="11"/>
      <c r="EC945" s="6">
        <f>SUMIF(ED$67:ED$97,$D945,EF$67:EF$97)</f>
        <v>0</v>
      </c>
      <c r="ED945" s="9"/>
      <c r="EE945" s="10"/>
      <c r="EF945" s="11"/>
      <c r="EG945" s="6">
        <f>SUMIF(EH$67:EH$97,$D945,EJ$67:EJ$97)</f>
        <v>0</v>
      </c>
      <c r="EH945" s="9"/>
      <c r="EI945" s="10"/>
      <c r="EJ945" s="11"/>
      <c r="EK945" s="6">
        <f>SUMIF(EL$67:EL$97,$D945,EN$67:EN$97)</f>
        <v>0</v>
      </c>
      <c r="EL945" s="9"/>
      <c r="EM945" s="10"/>
      <c r="EN945" s="11"/>
      <c r="EO945" s="6">
        <f>SUMIF(EP$67:EP$97,$D945,ER$67:ER$97)</f>
        <v>0</v>
      </c>
      <c r="EP945" s="9"/>
      <c r="EQ945" s="10"/>
      <c r="ER945" s="11"/>
      <c r="ES945" s="6">
        <f>SUMIF(ET$67:ET$97,$D945,EV$67:EV$97)</f>
        <v>0</v>
      </c>
      <c r="ET945" s="9"/>
      <c r="EU945" s="10"/>
      <c r="EV945" s="11"/>
      <c r="EW945" s="6">
        <f>SUMIF(EX$67:EX$97,$D945,EZ$67:EZ$97)</f>
        <v>0</v>
      </c>
      <c r="EX945" s="9"/>
      <c r="EY945" s="10"/>
      <c r="EZ945" s="11"/>
      <c r="FA945" s="6">
        <f>SUMIF(FB$67:FB$97,$D945,FD$67:FD$97)</f>
        <v>0</v>
      </c>
      <c r="FB945" s="9"/>
      <c r="FC945" s="10"/>
      <c r="FD945" s="11"/>
      <c r="FE945" s="6">
        <f>SUMIF(FF$67:FF$97,$D945,FH$67:FH$97)</f>
        <v>0</v>
      </c>
      <c r="FF945" s="9"/>
      <c r="FG945" s="10"/>
      <c r="FH945" s="11"/>
      <c r="FI945" s="6">
        <f>SUMIF(FJ$67:FJ$97,$D945,FL$67:FL$97)</f>
        <v>0</v>
      </c>
      <c r="FJ945" s="9"/>
      <c r="FK945" s="10"/>
      <c r="FL945" s="11"/>
      <c r="FM945" s="6">
        <f>SUMIF(FN$67:FN$97,$D945,FP$67:FP$97)</f>
        <v>0</v>
      </c>
      <c r="FN945" s="9"/>
      <c r="FO945" s="10"/>
      <c r="FP945" s="11"/>
      <c r="FQ945" s="6">
        <f>SUMIF(FR$67:FR$97,$D945,FT$67:FT$97)</f>
        <v>0</v>
      </c>
      <c r="FR945" s="9"/>
      <c r="FS945" s="10"/>
      <c r="FT945" s="11"/>
      <c r="FU945" s="6">
        <f>SUMIF(FV$67:FV$97,$D945,FX$67:FX$97)</f>
        <v>0</v>
      </c>
      <c r="FV945" s="9"/>
      <c r="FW945" s="10"/>
      <c r="FX945" s="11"/>
      <c r="FY945" s="6">
        <f>SUMIF(FZ$67:FZ$97,$D945,GB$67:GB$97)</f>
        <v>0</v>
      </c>
      <c r="FZ945" s="9"/>
      <c r="GA945" s="10"/>
      <c r="GB945" s="11"/>
      <c r="GC945" s="6">
        <f>SUMIF(GD$67:GD$97,$D945,GF$67:GF$97)</f>
        <v>0</v>
      </c>
      <c r="GD945" s="9"/>
      <c r="GE945" s="10"/>
      <c r="GF945" s="11"/>
      <c r="GG945" s="6">
        <f>SUMIF(GH$67:GH$97,$D945,GJ$67:GJ$97)</f>
        <v>0</v>
      </c>
      <c r="GH945" s="9"/>
      <c r="GI945" s="10"/>
      <c r="GJ945" s="11"/>
      <c r="GK945" s="6">
        <f>SUMIF(GL$67:GL$97,$D945,GN$67:GN$97)</f>
        <v>0</v>
      </c>
      <c r="GL945" s="9"/>
      <c r="GM945" s="10"/>
      <c r="GN945" s="11"/>
      <c r="GO945" s="6">
        <f>SUMIF(GP$67:GP$97,$D945,GR$67:GR$97)</f>
        <v>0</v>
      </c>
      <c r="GP945" s="9"/>
      <c r="GQ945" s="10"/>
      <c r="GR945" s="11"/>
      <c r="GS945" s="6">
        <f>SUMIF(GT$67:GT$97,$D945,GV$67:GV$97)</f>
        <v>0</v>
      </c>
      <c r="GT945" s="9"/>
      <c r="GU945" s="10"/>
      <c r="GV945" s="20"/>
      <c r="GW945" s="19">
        <f t="shared" si="21"/>
        <v>0</v>
      </c>
      <c r="GX945" s="472"/>
      <c r="GY945" s="473"/>
    </row>
    <row r="946" spans="1:207" ht="30.75" customHeight="1">
      <c r="A946" s="210" t="s">
        <v>78</v>
      </c>
      <c r="B946" s="470"/>
      <c r="C946" s="449" t="s">
        <v>541</v>
      </c>
      <c r="D946" s="445" t="s">
        <v>496</v>
      </c>
      <c r="E946" s="206">
        <f>SUMIF(F$98:F$128,$D946,H$98:H$128)</f>
        <v>0</v>
      </c>
      <c r="F946" s="9"/>
      <c r="G946" s="10"/>
      <c r="H946" s="11"/>
      <c r="I946" s="6">
        <f>SUMIF(J$98:J$128,$D946,L$98:L$128)</f>
        <v>0</v>
      </c>
      <c r="J946" s="9"/>
      <c r="K946" s="10"/>
      <c r="L946" s="11"/>
      <c r="M946" s="6">
        <f>SUMIF(N$98:N$128,$D946,P$98:P$128)</f>
        <v>0</v>
      </c>
      <c r="N946" s="9"/>
      <c r="O946" s="10"/>
      <c r="P946" s="11"/>
      <c r="Q946" s="6">
        <f>SUMIF(R$98:R$128,$D946,T$98:T$128)</f>
        <v>0</v>
      </c>
      <c r="R946" s="9"/>
      <c r="S946" s="10"/>
      <c r="T946" s="11"/>
      <c r="U946" s="6">
        <f>SUMIF(V$98:V$128,$D946,X$98:X$128)</f>
        <v>0</v>
      </c>
      <c r="V946" s="9"/>
      <c r="W946" s="10"/>
      <c r="X946" s="11"/>
      <c r="Y946" s="6">
        <f>SUMIF(Z$98:Z$128,$D946,AB$98:AB$128)</f>
        <v>0</v>
      </c>
      <c r="Z946" s="9"/>
      <c r="AA946" s="10"/>
      <c r="AB946" s="11"/>
      <c r="AC946" s="6">
        <f>SUMIF(AD$98:AD$128,$D946,AF$98:AF$128)</f>
        <v>0</v>
      </c>
      <c r="AD946" s="9"/>
      <c r="AE946" s="10"/>
      <c r="AF946" s="11"/>
      <c r="AG946" s="6">
        <f>SUMIF(AH$98:AH$128,$D946,AJ$98:AJ$128)</f>
        <v>0</v>
      </c>
      <c r="AH946" s="9"/>
      <c r="AI946" s="10"/>
      <c r="AJ946" s="11"/>
      <c r="AK946" s="6">
        <f>SUMIF(AL$98:AL$128,$D946,AN$98:AN$128)</f>
        <v>0</v>
      </c>
      <c r="AL946" s="9"/>
      <c r="AM946" s="10"/>
      <c r="AN946" s="11"/>
      <c r="AO946" s="6">
        <f>SUMIF(AP$98:AP$128,$D946,AR$98:AR$128)</f>
        <v>0</v>
      </c>
      <c r="AP946" s="9"/>
      <c r="AQ946" s="10"/>
      <c r="AR946" s="11"/>
      <c r="AS946" s="6">
        <f>SUMIF(AT$98:AT$128,$D946,AV$98:AV$128)</f>
        <v>0</v>
      </c>
      <c r="AT946" s="9"/>
      <c r="AU946" s="10"/>
      <c r="AV946" s="11"/>
      <c r="AW946" s="6">
        <f>SUMIF(AX$98:AX$128,$D946,AZ$98:AZ$128)</f>
        <v>0</v>
      </c>
      <c r="AX946" s="9"/>
      <c r="AY946" s="10"/>
      <c r="AZ946" s="11"/>
      <c r="BA946" s="6">
        <f>SUMIF(BB$98:BB$128,$D946,BD$98:BD$128)</f>
        <v>0</v>
      </c>
      <c r="BB946" s="9"/>
      <c r="BC946" s="10"/>
      <c r="BD946" s="11"/>
      <c r="BE946" s="6">
        <f>SUMIF(BF$98:BF$128,$D946,BH$98:BH$128)</f>
        <v>0</v>
      </c>
      <c r="BF946" s="9"/>
      <c r="BG946" s="10"/>
      <c r="BH946" s="11"/>
      <c r="BI946" s="6">
        <f>SUMIF(BJ$98:BJ$128,$D946,BL$98:BL$128)</f>
        <v>0</v>
      </c>
      <c r="BJ946" s="9"/>
      <c r="BK946" s="10"/>
      <c r="BL946" s="11"/>
      <c r="BM946" s="6">
        <f>SUMIF(BN$98:BN$128,$D946,BP$98:BP$128)</f>
        <v>0</v>
      </c>
      <c r="BN946" s="9"/>
      <c r="BO946" s="10"/>
      <c r="BP946" s="11"/>
      <c r="BQ946" s="6">
        <f>SUMIF(BR$98:BR$128,$D946,BT$98:BT$128)</f>
        <v>0</v>
      </c>
      <c r="BR946" s="9"/>
      <c r="BS946" s="10"/>
      <c r="BT946" s="11"/>
      <c r="BU946" s="6">
        <f>SUMIF(BV$98:BV$128,$D946,BX$98:BX$128)</f>
        <v>0</v>
      </c>
      <c r="BV946" s="9"/>
      <c r="BW946" s="10"/>
      <c r="BX946" s="11"/>
      <c r="BY946" s="6">
        <f>SUMIF(BZ$98:BZ$128,$D946,CB$98:CB$128)</f>
        <v>0</v>
      </c>
      <c r="BZ946" s="9"/>
      <c r="CA946" s="10"/>
      <c r="CB946" s="11"/>
      <c r="CC946" s="6">
        <f>SUMIF(CD$98:CD$128,$D946,CF$98:CF$128)</f>
        <v>0</v>
      </c>
      <c r="CD946" s="9"/>
      <c r="CE946" s="10"/>
      <c r="CF946" s="11"/>
      <c r="CG946" s="6">
        <f>SUMIF(CH$98:CH$128,$D946,CJ$98:CJ$128)</f>
        <v>0</v>
      </c>
      <c r="CH946" s="9"/>
      <c r="CI946" s="10"/>
      <c r="CJ946" s="11"/>
      <c r="CK946" s="6">
        <f>SUMIF(CL$98:CL$128,$D946,CN$98:CN$128)</f>
        <v>0</v>
      </c>
      <c r="CL946" s="9"/>
      <c r="CM946" s="10"/>
      <c r="CN946" s="11"/>
      <c r="CO946" s="6">
        <f>SUMIF(CP$98:CP$128,$D946,CR$98:CR$128)</f>
        <v>0</v>
      </c>
      <c r="CP946" s="9"/>
      <c r="CQ946" s="10"/>
      <c r="CR946" s="11"/>
      <c r="CS946" s="6">
        <f>SUMIF(CT$98:CT$128,$D946,CV$98:CV$128)</f>
        <v>0</v>
      </c>
      <c r="CT946" s="9"/>
      <c r="CU946" s="10"/>
      <c r="CV946" s="11"/>
      <c r="CW946" s="6">
        <f>SUMIF(CX$98:CX$128,$D946,CZ$98:CZ$128)</f>
        <v>0</v>
      </c>
      <c r="CX946" s="9"/>
      <c r="CY946" s="10"/>
      <c r="CZ946" s="11"/>
      <c r="DA946" s="6">
        <f>SUMIF(DB$98:DB$128,$D946,DD$98:DD$128)</f>
        <v>0</v>
      </c>
      <c r="DB946" s="9"/>
      <c r="DC946" s="10"/>
      <c r="DD946" s="11"/>
      <c r="DE946" s="6">
        <f>SUMIF(DF$98:DF$128,$D946,DH$98:DH$128)</f>
        <v>0</v>
      </c>
      <c r="DF946" s="9"/>
      <c r="DG946" s="10"/>
      <c r="DH946" s="11"/>
      <c r="DI946" s="6">
        <f>SUMIF(DJ$98:DJ$128,$D946,DL$98:DL$128)</f>
        <v>0</v>
      </c>
      <c r="DJ946" s="9"/>
      <c r="DK946" s="10"/>
      <c r="DL946" s="11"/>
      <c r="DM946" s="6">
        <f>SUMIF(DN$98:DN$128,$D946,DP$98:DP$128)</f>
        <v>0</v>
      </c>
      <c r="DN946" s="9"/>
      <c r="DO946" s="10"/>
      <c r="DP946" s="11"/>
      <c r="DQ946" s="6">
        <f>SUMIF(DR$98:DR$128,$D946,DT$98:DT$128)</f>
        <v>0</v>
      </c>
      <c r="DR946" s="9"/>
      <c r="DS946" s="10"/>
      <c r="DT946" s="11"/>
      <c r="DU946" s="6">
        <f>SUMIF(DV$98:DV$128,$D946,DX$98:DX$128)</f>
        <v>0</v>
      </c>
      <c r="DV946" s="9"/>
      <c r="DW946" s="10"/>
      <c r="DX946" s="11"/>
      <c r="DY946" s="6">
        <f>SUMIF(DZ$98:DZ$128,$D946,EB$98:EB$128)</f>
        <v>0</v>
      </c>
      <c r="DZ946" s="9"/>
      <c r="EA946" s="10"/>
      <c r="EB946" s="11"/>
      <c r="EC946" s="6">
        <f>SUMIF(ED$98:ED$128,$D946,EF$98:EF$128)</f>
        <v>0</v>
      </c>
      <c r="ED946" s="9"/>
      <c r="EE946" s="10"/>
      <c r="EF946" s="11"/>
      <c r="EG946" s="6">
        <f>SUMIF(EH$98:EH$128,$D946,EJ$98:EJ$128)</f>
        <v>0</v>
      </c>
      <c r="EH946" s="9"/>
      <c r="EI946" s="10"/>
      <c r="EJ946" s="11"/>
      <c r="EK946" s="6">
        <f>SUMIF(EL$98:EL$128,$D946,EN$98:EN$128)</f>
        <v>0</v>
      </c>
      <c r="EL946" s="9"/>
      <c r="EM946" s="10"/>
      <c r="EN946" s="11"/>
      <c r="EO946" s="6">
        <f>SUMIF(EP$98:EP$128,$D946,ER$98:ER$128)</f>
        <v>0</v>
      </c>
      <c r="EP946" s="9"/>
      <c r="EQ946" s="10"/>
      <c r="ER946" s="11"/>
      <c r="ES946" s="6">
        <f>SUMIF(ET$98:ET$128,$D946,EV$98:EV$128)</f>
        <v>0</v>
      </c>
      <c r="ET946" s="9"/>
      <c r="EU946" s="10"/>
      <c r="EV946" s="11"/>
      <c r="EW946" s="6">
        <f>SUMIF(EX$98:EX$128,$D946,EZ$98:EZ$128)</f>
        <v>0</v>
      </c>
      <c r="EX946" s="9"/>
      <c r="EY946" s="10"/>
      <c r="EZ946" s="11"/>
      <c r="FA946" s="6">
        <f>SUMIF(FB$98:FB$128,$D946,FD$98:FD$128)</f>
        <v>0</v>
      </c>
      <c r="FB946" s="9"/>
      <c r="FC946" s="10"/>
      <c r="FD946" s="11"/>
      <c r="FE946" s="6">
        <f>SUMIF(FF$98:FF$128,$D946,FH$98:FH$128)</f>
        <v>0</v>
      </c>
      <c r="FF946" s="9"/>
      <c r="FG946" s="10"/>
      <c r="FH946" s="11"/>
      <c r="FI946" s="6">
        <f>SUMIF(FJ$98:FJ$128,$D946,FL$98:FL$128)</f>
        <v>0</v>
      </c>
      <c r="FJ946" s="9"/>
      <c r="FK946" s="10"/>
      <c r="FL946" s="11"/>
      <c r="FM946" s="6">
        <f>SUMIF(FN$98:FN$128,$D946,FP$98:FP$128)</f>
        <v>0</v>
      </c>
      <c r="FN946" s="9"/>
      <c r="FO946" s="10"/>
      <c r="FP946" s="11"/>
      <c r="FQ946" s="6">
        <f>SUMIF(FR$98:FR$128,$D946,FT$98:FT$128)</f>
        <v>0</v>
      </c>
      <c r="FR946" s="9"/>
      <c r="FS946" s="10"/>
      <c r="FT946" s="11"/>
      <c r="FU946" s="6">
        <f>SUMIF(FV$98:FV$128,$D946,FX$98:FX$128)</f>
        <v>0</v>
      </c>
      <c r="FV946" s="9"/>
      <c r="FW946" s="10"/>
      <c r="FX946" s="11"/>
      <c r="FY946" s="6">
        <f>SUMIF(FZ$98:FZ$128,$D946,GB$98:GB$128)</f>
        <v>0</v>
      </c>
      <c r="FZ946" s="9"/>
      <c r="GA946" s="10"/>
      <c r="GB946" s="11"/>
      <c r="GC946" s="6">
        <f>SUMIF(GD$98:GD$128,$D946,GF$98:GF$128)</f>
        <v>0</v>
      </c>
      <c r="GD946" s="9"/>
      <c r="GE946" s="10"/>
      <c r="GF946" s="11"/>
      <c r="GG946" s="6">
        <f>SUMIF(GH$98:GH$128,$D946,GJ$98:GJ$128)</f>
        <v>0</v>
      </c>
      <c r="GH946" s="9"/>
      <c r="GI946" s="10"/>
      <c r="GJ946" s="11"/>
      <c r="GK946" s="6">
        <f>SUMIF(GL$98:GL$128,$D946,GN$98:GN$128)</f>
        <v>0</v>
      </c>
      <c r="GL946" s="9"/>
      <c r="GM946" s="10"/>
      <c r="GN946" s="11"/>
      <c r="GO946" s="6">
        <f>SUMIF(GP$98:GP$128,$D946,GR$98:GR$128)</f>
        <v>0</v>
      </c>
      <c r="GP946" s="9"/>
      <c r="GQ946" s="10"/>
      <c r="GR946" s="11"/>
      <c r="GS946" s="6">
        <f>SUMIF(GT$98:GT$128,$D946,GV$98:GV$128)</f>
        <v>0</v>
      </c>
      <c r="GT946" s="9"/>
      <c r="GU946" s="10"/>
      <c r="GV946" s="20"/>
      <c r="GW946" s="19">
        <f t="shared" si="21"/>
        <v>0</v>
      </c>
      <c r="GX946" s="472"/>
      <c r="GY946" s="473"/>
    </row>
    <row r="947" spans="1:207" ht="30.75" customHeight="1">
      <c r="A947" s="210" t="s">
        <v>79</v>
      </c>
      <c r="B947" s="470"/>
      <c r="C947" s="449" t="s">
        <v>541</v>
      </c>
      <c r="D947" s="445" t="s">
        <v>496</v>
      </c>
      <c r="E947" s="206">
        <f>SUMIF(F$129:F$159,$D947,H$129:H$159)</f>
        <v>0</v>
      </c>
      <c r="F947" s="9"/>
      <c r="G947" s="10"/>
      <c r="H947" s="11"/>
      <c r="I947" s="6">
        <f>SUMIF(J$129:J$159,$D947,L$129:L$159)</f>
        <v>0</v>
      </c>
      <c r="J947" s="9"/>
      <c r="K947" s="10"/>
      <c r="L947" s="11"/>
      <c r="M947" s="6">
        <f>SUMIF(N$129:N$159,$D947,P$129:P$159)</f>
        <v>0</v>
      </c>
      <c r="N947" s="9"/>
      <c r="O947" s="10"/>
      <c r="P947" s="11"/>
      <c r="Q947" s="6">
        <f>SUMIF(R$129:R$159,$D947,T$129:T$159)</f>
        <v>0</v>
      </c>
      <c r="R947" s="9"/>
      <c r="S947" s="10"/>
      <c r="T947" s="11"/>
      <c r="U947" s="6">
        <f>SUMIF(V$129:V$159,$D947,X$129:X$159)</f>
        <v>0</v>
      </c>
      <c r="V947" s="9"/>
      <c r="W947" s="10"/>
      <c r="X947" s="11"/>
      <c r="Y947" s="6">
        <f>SUMIF(Z$129:Z$159,$D947,AB$129:AB$159)</f>
        <v>0</v>
      </c>
      <c r="Z947" s="9"/>
      <c r="AA947" s="10"/>
      <c r="AB947" s="11"/>
      <c r="AC947" s="6">
        <f>SUMIF(AD$129:AD$159,$D947,AF$129:AF$159)</f>
        <v>0</v>
      </c>
      <c r="AD947" s="9"/>
      <c r="AE947" s="10"/>
      <c r="AF947" s="11"/>
      <c r="AG947" s="6">
        <f>SUMIF(AH$129:AH$159,$D947,AJ$129:AJ$159)</f>
        <v>0</v>
      </c>
      <c r="AH947" s="9"/>
      <c r="AI947" s="10"/>
      <c r="AJ947" s="11"/>
      <c r="AK947" s="6">
        <f>SUMIF(AL$129:AL$159,$D947,AN$129:AN$159)</f>
        <v>0</v>
      </c>
      <c r="AL947" s="9"/>
      <c r="AM947" s="10"/>
      <c r="AN947" s="11"/>
      <c r="AO947" s="6">
        <f>SUMIF(AP$129:AP$159,$D947,AR$129:AR$159)</f>
        <v>0</v>
      </c>
      <c r="AP947" s="9"/>
      <c r="AQ947" s="10"/>
      <c r="AR947" s="11"/>
      <c r="AS947" s="6">
        <f>SUMIF(AT$129:AT$159,$D947,AV$129:AV$159)</f>
        <v>0</v>
      </c>
      <c r="AT947" s="9"/>
      <c r="AU947" s="10"/>
      <c r="AV947" s="11"/>
      <c r="AW947" s="6">
        <f>SUMIF(AX$129:AX$159,$D947,AZ$129:AZ$159)</f>
        <v>0</v>
      </c>
      <c r="AX947" s="9"/>
      <c r="AY947" s="10"/>
      <c r="AZ947" s="11"/>
      <c r="BA947" s="6">
        <f>SUMIF(BB$129:BB$159,$D947,BD$129:BD$159)</f>
        <v>0</v>
      </c>
      <c r="BB947" s="9"/>
      <c r="BC947" s="10"/>
      <c r="BD947" s="11"/>
      <c r="BE947" s="6">
        <f>SUMIF(BF$129:BF$159,$D947,BH$129:BH$159)</f>
        <v>0</v>
      </c>
      <c r="BF947" s="9"/>
      <c r="BG947" s="10"/>
      <c r="BH947" s="11"/>
      <c r="BI947" s="6">
        <f>SUMIF(BJ$129:BJ$159,$D947,BL$129:BL$159)</f>
        <v>0</v>
      </c>
      <c r="BJ947" s="9"/>
      <c r="BK947" s="10"/>
      <c r="BL947" s="11"/>
      <c r="BM947" s="6">
        <f>SUMIF(BN$129:BN$159,$D947,BP$129:BP$159)</f>
        <v>0</v>
      </c>
      <c r="BN947" s="9"/>
      <c r="BO947" s="10"/>
      <c r="BP947" s="11"/>
      <c r="BQ947" s="6">
        <f>SUMIF(BR$129:BR$159,$D947,BT$129:BT$159)</f>
        <v>0</v>
      </c>
      <c r="BR947" s="9"/>
      <c r="BS947" s="10"/>
      <c r="BT947" s="11"/>
      <c r="BU947" s="6">
        <f>SUMIF(BV$129:BV$159,$D947,BX$129:BX$159)</f>
        <v>0</v>
      </c>
      <c r="BV947" s="9"/>
      <c r="BW947" s="10"/>
      <c r="BX947" s="11"/>
      <c r="BY947" s="6">
        <f>SUMIF(BZ$129:BZ$159,$D947,CB$129:CB$159)</f>
        <v>0</v>
      </c>
      <c r="BZ947" s="9"/>
      <c r="CA947" s="10"/>
      <c r="CB947" s="11"/>
      <c r="CC947" s="6">
        <f>SUMIF(CD$129:CD$159,$D947,CF$129:CF$159)</f>
        <v>0</v>
      </c>
      <c r="CD947" s="9"/>
      <c r="CE947" s="10"/>
      <c r="CF947" s="11"/>
      <c r="CG947" s="6">
        <f>SUMIF(CH$129:CH$159,$D947,CJ$129:CJ$159)</f>
        <v>0</v>
      </c>
      <c r="CH947" s="9"/>
      <c r="CI947" s="10"/>
      <c r="CJ947" s="11"/>
      <c r="CK947" s="6">
        <f>SUMIF(CL$129:CL$159,$D947,CN$129:CN$159)</f>
        <v>0</v>
      </c>
      <c r="CL947" s="9"/>
      <c r="CM947" s="10"/>
      <c r="CN947" s="11"/>
      <c r="CO947" s="6">
        <f>SUMIF(CP$129:CP$159,$D947,CR$129:CR$159)</f>
        <v>0</v>
      </c>
      <c r="CP947" s="9"/>
      <c r="CQ947" s="10"/>
      <c r="CR947" s="11"/>
      <c r="CS947" s="6">
        <f>SUMIF(CT$129:CT$159,$D947,CV$129:CV$159)</f>
        <v>0</v>
      </c>
      <c r="CT947" s="9"/>
      <c r="CU947" s="10"/>
      <c r="CV947" s="11"/>
      <c r="CW947" s="6">
        <f>SUMIF(CX$129:CX$159,$D947,CZ$129:CZ$159)</f>
        <v>0</v>
      </c>
      <c r="CX947" s="9"/>
      <c r="CY947" s="10"/>
      <c r="CZ947" s="11"/>
      <c r="DA947" s="6">
        <f>SUMIF(DB$129:DB$159,$D947,DD$129:DD$159)</f>
        <v>0</v>
      </c>
      <c r="DB947" s="9"/>
      <c r="DC947" s="10"/>
      <c r="DD947" s="11"/>
      <c r="DE947" s="6">
        <f>SUMIF(DF$129:DF$159,$D947,DH$129:DH$159)</f>
        <v>0</v>
      </c>
      <c r="DF947" s="9"/>
      <c r="DG947" s="10"/>
      <c r="DH947" s="11"/>
      <c r="DI947" s="6">
        <f>SUMIF(DJ$129:DJ$159,$D947,DL$129:DL$159)</f>
        <v>0</v>
      </c>
      <c r="DJ947" s="9"/>
      <c r="DK947" s="10"/>
      <c r="DL947" s="11"/>
      <c r="DM947" s="6">
        <f>SUMIF(DN$129:DN$159,$D947,DP$129:DP$159)</f>
        <v>0</v>
      </c>
      <c r="DN947" s="9"/>
      <c r="DO947" s="10"/>
      <c r="DP947" s="11"/>
      <c r="DQ947" s="6">
        <f>SUMIF(DR$129:DR$159,$D947,DT$129:DT$159)</f>
        <v>0</v>
      </c>
      <c r="DR947" s="9"/>
      <c r="DS947" s="10"/>
      <c r="DT947" s="11"/>
      <c r="DU947" s="6">
        <f>SUMIF(DV$129:DV$159,$D947,DX$129:DX$159)</f>
        <v>0</v>
      </c>
      <c r="DV947" s="9"/>
      <c r="DW947" s="10"/>
      <c r="DX947" s="11"/>
      <c r="DY947" s="6">
        <f>SUMIF(DZ$129:DZ$159,$D947,EB$129:EB$159)</f>
        <v>0</v>
      </c>
      <c r="DZ947" s="9"/>
      <c r="EA947" s="10"/>
      <c r="EB947" s="11"/>
      <c r="EC947" s="6">
        <f>SUMIF(ED$129:ED$159,$D947,EF$129:EF$159)</f>
        <v>0</v>
      </c>
      <c r="ED947" s="9"/>
      <c r="EE947" s="10"/>
      <c r="EF947" s="11"/>
      <c r="EG947" s="6">
        <f>SUMIF(EH$129:EH$159,$D947,EJ$129:EJ$159)</f>
        <v>0</v>
      </c>
      <c r="EH947" s="9"/>
      <c r="EI947" s="10"/>
      <c r="EJ947" s="11"/>
      <c r="EK947" s="6">
        <f>SUMIF(EL$129:EL$159,$D947,EN$129:EN$159)</f>
        <v>0</v>
      </c>
      <c r="EL947" s="9"/>
      <c r="EM947" s="10"/>
      <c r="EN947" s="11"/>
      <c r="EO947" s="6">
        <f>SUMIF(EP$129:EP$159,$D947,ER$129:ER$159)</f>
        <v>0</v>
      </c>
      <c r="EP947" s="9"/>
      <c r="EQ947" s="10"/>
      <c r="ER947" s="11"/>
      <c r="ES947" s="6">
        <f>SUMIF(ET$129:ET$159,$D947,EV$129:EV$159)</f>
        <v>0</v>
      </c>
      <c r="ET947" s="9"/>
      <c r="EU947" s="10"/>
      <c r="EV947" s="11"/>
      <c r="EW947" s="6">
        <f>SUMIF(EX$129:EX$159,$D947,EZ$129:EZ$159)</f>
        <v>0</v>
      </c>
      <c r="EX947" s="9"/>
      <c r="EY947" s="10"/>
      <c r="EZ947" s="11"/>
      <c r="FA947" s="6">
        <f>SUMIF(FB$129:FB$159,$D947,FD$129:FD$159)</f>
        <v>0</v>
      </c>
      <c r="FB947" s="9"/>
      <c r="FC947" s="10"/>
      <c r="FD947" s="11"/>
      <c r="FE947" s="6">
        <f>SUMIF(FF$129:FF$159,$D947,FH$129:FH$159)</f>
        <v>0</v>
      </c>
      <c r="FF947" s="9"/>
      <c r="FG947" s="10"/>
      <c r="FH947" s="11"/>
      <c r="FI947" s="6">
        <f>SUMIF(FJ$129:FJ$159,$D947,FL$129:FL$159)</f>
        <v>0</v>
      </c>
      <c r="FJ947" s="9"/>
      <c r="FK947" s="10"/>
      <c r="FL947" s="11"/>
      <c r="FM947" s="6">
        <f>SUMIF(FN$129:FN$159,$D947,FP$129:FP$159)</f>
        <v>0</v>
      </c>
      <c r="FN947" s="9"/>
      <c r="FO947" s="10"/>
      <c r="FP947" s="11"/>
      <c r="FQ947" s="6">
        <f>SUMIF(FR$129:FR$159,$D947,FT$129:FT$159)</f>
        <v>0</v>
      </c>
      <c r="FR947" s="9"/>
      <c r="FS947" s="10"/>
      <c r="FT947" s="11"/>
      <c r="FU947" s="6">
        <f>SUMIF(FV$129:FV$159,$D947,FX$129:FX$159)</f>
        <v>0</v>
      </c>
      <c r="FV947" s="9"/>
      <c r="FW947" s="10"/>
      <c r="FX947" s="11"/>
      <c r="FY947" s="6">
        <f>SUMIF(FZ$129:FZ$159,$D947,GB$129:GB$159)</f>
        <v>0</v>
      </c>
      <c r="FZ947" s="9"/>
      <c r="GA947" s="10"/>
      <c r="GB947" s="11"/>
      <c r="GC947" s="6">
        <f>SUMIF(GD$129:GD$159,$D947,GF$129:GF$159)</f>
        <v>0</v>
      </c>
      <c r="GD947" s="9"/>
      <c r="GE947" s="10"/>
      <c r="GF947" s="11"/>
      <c r="GG947" s="6">
        <f>SUMIF(GH$129:GH$159,$D947,GJ$129:GJ$159)</f>
        <v>0</v>
      </c>
      <c r="GH947" s="9"/>
      <c r="GI947" s="10"/>
      <c r="GJ947" s="11"/>
      <c r="GK947" s="6">
        <f>SUMIF(GL$129:GL$159,$D947,GN$129:GN$159)</f>
        <v>0</v>
      </c>
      <c r="GL947" s="9"/>
      <c r="GM947" s="10"/>
      <c r="GN947" s="11"/>
      <c r="GO947" s="6">
        <f>SUMIF(GP$129:GP$159,$D947,GR$129:GR$159)</f>
        <v>0</v>
      </c>
      <c r="GP947" s="9"/>
      <c r="GQ947" s="10"/>
      <c r="GR947" s="11"/>
      <c r="GS947" s="6">
        <f>SUMIF(GT$129:GT$159,$D947,GV$129:GV$159)</f>
        <v>0</v>
      </c>
      <c r="GT947" s="9"/>
      <c r="GU947" s="10"/>
      <c r="GV947" s="20"/>
      <c r="GW947" s="19">
        <f t="shared" si="21"/>
        <v>0</v>
      </c>
      <c r="GX947" s="472"/>
      <c r="GY947" s="473"/>
    </row>
    <row r="948" spans="1:207" ht="30.75" customHeight="1">
      <c r="A948" s="210" t="s">
        <v>80</v>
      </c>
      <c r="B948" s="470"/>
      <c r="C948" s="449" t="s">
        <v>541</v>
      </c>
      <c r="D948" s="445" t="s">
        <v>496</v>
      </c>
      <c r="E948" s="206">
        <f>SUMIF(F$160:F$190,$D948,H$160:H$190)</f>
        <v>0</v>
      </c>
      <c r="F948" s="9"/>
      <c r="G948" s="10"/>
      <c r="H948" s="11"/>
      <c r="I948" s="6">
        <f>SUMIF(J$160:J$190,$D948,L$160:L$190)</f>
        <v>0</v>
      </c>
      <c r="J948" s="9"/>
      <c r="K948" s="10"/>
      <c r="L948" s="11"/>
      <c r="M948" s="6">
        <f>SUMIF(N$160:N$190,$D948,P$160:P$190)</f>
        <v>0</v>
      </c>
      <c r="N948" s="9"/>
      <c r="O948" s="10"/>
      <c r="P948" s="11"/>
      <c r="Q948" s="6">
        <f>SUMIF(R$160:R$190,$D948,T$160:T$190)</f>
        <v>0</v>
      </c>
      <c r="R948" s="9"/>
      <c r="S948" s="10"/>
      <c r="T948" s="11"/>
      <c r="U948" s="6">
        <f>SUMIF(V$160:V$190,$D948,X$160:X$190)</f>
        <v>0</v>
      </c>
      <c r="V948" s="9"/>
      <c r="W948" s="10"/>
      <c r="X948" s="11"/>
      <c r="Y948" s="6">
        <f>SUMIF(Z$160:Z$190,$D948,AB$160:AB$190)</f>
        <v>0</v>
      </c>
      <c r="Z948" s="9"/>
      <c r="AA948" s="10"/>
      <c r="AB948" s="11"/>
      <c r="AC948" s="6">
        <f>SUMIF(AD$160:AD$190,$D948,AF$160:AF$190)</f>
        <v>0</v>
      </c>
      <c r="AD948" s="9"/>
      <c r="AE948" s="10"/>
      <c r="AF948" s="11"/>
      <c r="AG948" s="6">
        <f>SUMIF(AH$160:AH$190,$D948,AJ$160:AJ$190)</f>
        <v>0</v>
      </c>
      <c r="AH948" s="9"/>
      <c r="AI948" s="10"/>
      <c r="AJ948" s="11"/>
      <c r="AK948" s="6">
        <f>SUMIF(AL$160:AL$190,$D948,AN$160:AN$190)</f>
        <v>0</v>
      </c>
      <c r="AL948" s="9"/>
      <c r="AM948" s="10"/>
      <c r="AN948" s="11"/>
      <c r="AO948" s="6">
        <f>SUMIF(AP$160:AP$190,$D948,AR$160:AR$190)</f>
        <v>0</v>
      </c>
      <c r="AP948" s="9"/>
      <c r="AQ948" s="10"/>
      <c r="AR948" s="11"/>
      <c r="AS948" s="6">
        <f>SUMIF(AT$160:AT$190,$D948,AV$160:AV$190)</f>
        <v>0</v>
      </c>
      <c r="AT948" s="9"/>
      <c r="AU948" s="10"/>
      <c r="AV948" s="11"/>
      <c r="AW948" s="6">
        <f>SUMIF(AX$160:AX$190,$D948,AZ$160:AZ$190)</f>
        <v>0</v>
      </c>
      <c r="AX948" s="9"/>
      <c r="AY948" s="10"/>
      <c r="AZ948" s="11"/>
      <c r="BA948" s="6">
        <f>SUMIF(BB$160:BB$190,$D948,BD$160:BD$190)</f>
        <v>0</v>
      </c>
      <c r="BB948" s="9"/>
      <c r="BC948" s="10"/>
      <c r="BD948" s="11"/>
      <c r="BE948" s="6">
        <f>SUMIF(BF$160:BF$190,$D948,BH$160:BH$190)</f>
        <v>0</v>
      </c>
      <c r="BF948" s="9"/>
      <c r="BG948" s="10"/>
      <c r="BH948" s="11"/>
      <c r="BI948" s="6">
        <f>SUMIF(BJ$160:BJ$190,$D948,BL$160:BL$190)</f>
        <v>0</v>
      </c>
      <c r="BJ948" s="9"/>
      <c r="BK948" s="10"/>
      <c r="BL948" s="11"/>
      <c r="BM948" s="6">
        <f>SUMIF(BN$160:BN$190,$D948,BP$160:BP$190)</f>
        <v>0</v>
      </c>
      <c r="BN948" s="9"/>
      <c r="BO948" s="10"/>
      <c r="BP948" s="11"/>
      <c r="BQ948" s="6">
        <f>SUMIF(BR$160:BR$190,$D948,BT$160:BT$190)</f>
        <v>0</v>
      </c>
      <c r="BR948" s="9"/>
      <c r="BS948" s="10"/>
      <c r="BT948" s="11"/>
      <c r="BU948" s="6">
        <f>SUMIF(BV$160:BV$190,$D948,BX$160:BX$190)</f>
        <v>0</v>
      </c>
      <c r="BV948" s="9"/>
      <c r="BW948" s="10"/>
      <c r="BX948" s="11"/>
      <c r="BY948" s="6">
        <f>SUMIF(BZ$160:BZ$190,$D948,CB$160:CB$190)</f>
        <v>0</v>
      </c>
      <c r="BZ948" s="9"/>
      <c r="CA948" s="10"/>
      <c r="CB948" s="11"/>
      <c r="CC948" s="6">
        <f>SUMIF(CD$160:CD$190,$D948,CF$160:CF$190)</f>
        <v>0</v>
      </c>
      <c r="CD948" s="9"/>
      <c r="CE948" s="10"/>
      <c r="CF948" s="11"/>
      <c r="CG948" s="6">
        <f>SUMIF(CH$160:CH$190,$D948,CJ$160:CJ$190)</f>
        <v>0</v>
      </c>
      <c r="CH948" s="9"/>
      <c r="CI948" s="10"/>
      <c r="CJ948" s="11"/>
      <c r="CK948" s="6">
        <f>SUMIF(CL$160:CL$190,$D948,CN$160:CN$190)</f>
        <v>0</v>
      </c>
      <c r="CL948" s="9"/>
      <c r="CM948" s="10"/>
      <c r="CN948" s="11"/>
      <c r="CO948" s="6">
        <f>SUMIF(CP$160:CP$190,$D948,CR$160:CR$190)</f>
        <v>0</v>
      </c>
      <c r="CP948" s="9"/>
      <c r="CQ948" s="10"/>
      <c r="CR948" s="11"/>
      <c r="CS948" s="6">
        <f>SUMIF(CT$160:CT$190,$D948,CV$160:CV$190)</f>
        <v>0</v>
      </c>
      <c r="CT948" s="9"/>
      <c r="CU948" s="10"/>
      <c r="CV948" s="11"/>
      <c r="CW948" s="6">
        <f>SUMIF(CX$160:CX$190,$D948,CZ$160:CZ$190)</f>
        <v>0</v>
      </c>
      <c r="CX948" s="9"/>
      <c r="CY948" s="10"/>
      <c r="CZ948" s="11"/>
      <c r="DA948" s="6">
        <f>SUMIF(DB$160:DB$190,$D948,DD$160:DD$190)</f>
        <v>0</v>
      </c>
      <c r="DB948" s="9"/>
      <c r="DC948" s="10"/>
      <c r="DD948" s="11"/>
      <c r="DE948" s="6">
        <f>SUMIF(DF$160:DF$190,$D948,DH$160:DH$190)</f>
        <v>0</v>
      </c>
      <c r="DF948" s="9"/>
      <c r="DG948" s="10"/>
      <c r="DH948" s="11"/>
      <c r="DI948" s="6">
        <f>SUMIF(DJ$160:DJ$190,$D948,DL$160:DL$190)</f>
        <v>0</v>
      </c>
      <c r="DJ948" s="9"/>
      <c r="DK948" s="10"/>
      <c r="DL948" s="11"/>
      <c r="DM948" s="6">
        <f>SUMIF(DN$160:DN$190,$D948,DP$160:DP$190)</f>
        <v>0</v>
      </c>
      <c r="DN948" s="9"/>
      <c r="DO948" s="10"/>
      <c r="DP948" s="11"/>
      <c r="DQ948" s="6">
        <f>SUMIF(DR$160:DR$190,$D948,DT$160:DT$190)</f>
        <v>0</v>
      </c>
      <c r="DR948" s="9"/>
      <c r="DS948" s="10"/>
      <c r="DT948" s="11"/>
      <c r="DU948" s="6">
        <f>SUMIF(DV$160:DV$190,$D948,DX$160:DX$190)</f>
        <v>0</v>
      </c>
      <c r="DV948" s="9"/>
      <c r="DW948" s="10"/>
      <c r="DX948" s="11"/>
      <c r="DY948" s="6">
        <f>SUMIF(DZ$160:DZ$190,$D948,EB$160:EB$190)</f>
        <v>0</v>
      </c>
      <c r="DZ948" s="9"/>
      <c r="EA948" s="10"/>
      <c r="EB948" s="11"/>
      <c r="EC948" s="6">
        <f>SUMIF(ED$160:ED$190,$D948,EF$160:EF$190)</f>
        <v>0</v>
      </c>
      <c r="ED948" s="9"/>
      <c r="EE948" s="10"/>
      <c r="EF948" s="11"/>
      <c r="EG948" s="6">
        <f>SUMIF(EH$160:EH$190,$D948,EJ$160:EJ$190)</f>
        <v>0</v>
      </c>
      <c r="EH948" s="9"/>
      <c r="EI948" s="10"/>
      <c r="EJ948" s="11"/>
      <c r="EK948" s="6">
        <f>SUMIF(EL$160:EL$190,$D948,EN$160:EN$190)</f>
        <v>0</v>
      </c>
      <c r="EL948" s="9"/>
      <c r="EM948" s="10"/>
      <c r="EN948" s="11"/>
      <c r="EO948" s="6">
        <f>SUMIF(EP$160:EP$190,$D948,ER$160:ER$190)</f>
        <v>0</v>
      </c>
      <c r="EP948" s="9"/>
      <c r="EQ948" s="10"/>
      <c r="ER948" s="11"/>
      <c r="ES948" s="6">
        <f>SUMIF(ET$160:ET$190,$D948,EV$160:EV$190)</f>
        <v>0</v>
      </c>
      <c r="ET948" s="9"/>
      <c r="EU948" s="10"/>
      <c r="EV948" s="11"/>
      <c r="EW948" s="6">
        <f>SUMIF(EX$160:EX$190,$D948,EZ$160:EZ$190)</f>
        <v>0</v>
      </c>
      <c r="EX948" s="9"/>
      <c r="EY948" s="10"/>
      <c r="EZ948" s="11"/>
      <c r="FA948" s="6">
        <f>SUMIF(FB$160:FB$190,$D948,FD$160:FD$190)</f>
        <v>0</v>
      </c>
      <c r="FB948" s="9"/>
      <c r="FC948" s="10"/>
      <c r="FD948" s="11"/>
      <c r="FE948" s="6">
        <f>SUMIF(FF$160:FF$190,$D948,FH$160:FH$190)</f>
        <v>0</v>
      </c>
      <c r="FF948" s="9"/>
      <c r="FG948" s="10"/>
      <c r="FH948" s="11"/>
      <c r="FI948" s="6">
        <f>SUMIF(FJ$160:FJ$190,$D948,FL$160:FL$190)</f>
        <v>0</v>
      </c>
      <c r="FJ948" s="9"/>
      <c r="FK948" s="10"/>
      <c r="FL948" s="11"/>
      <c r="FM948" s="6">
        <f>SUMIF(FN$160:FN$190,$D948,FP$160:FP$190)</f>
        <v>0</v>
      </c>
      <c r="FN948" s="9"/>
      <c r="FO948" s="10"/>
      <c r="FP948" s="11"/>
      <c r="FQ948" s="6">
        <f>SUMIF(FR$160:FR$190,$D948,FT$160:FT$190)</f>
        <v>0</v>
      </c>
      <c r="FR948" s="9"/>
      <c r="FS948" s="10"/>
      <c r="FT948" s="11"/>
      <c r="FU948" s="6">
        <f>SUMIF(FV$160:FV$190,$D948,FX$160:FX$190)</f>
        <v>0</v>
      </c>
      <c r="FV948" s="9"/>
      <c r="FW948" s="10"/>
      <c r="FX948" s="11"/>
      <c r="FY948" s="6">
        <f>SUMIF(FZ$160:FZ$190,$D948,GB$160:GB$190)</f>
        <v>0</v>
      </c>
      <c r="FZ948" s="9"/>
      <c r="GA948" s="10"/>
      <c r="GB948" s="11"/>
      <c r="GC948" s="6">
        <f>SUMIF(GD$160:GD$190,$D948,GF$160:GF$190)</f>
        <v>0</v>
      </c>
      <c r="GD948" s="9"/>
      <c r="GE948" s="10"/>
      <c r="GF948" s="11"/>
      <c r="GG948" s="6">
        <f>SUMIF(GH$160:GH$190,$D948,GJ$160:GJ$190)</f>
        <v>0</v>
      </c>
      <c r="GH948" s="9"/>
      <c r="GI948" s="10"/>
      <c r="GJ948" s="11"/>
      <c r="GK948" s="6">
        <f>SUMIF(GL$160:GL$190,$D948,GN$160:GN$190)</f>
        <v>0</v>
      </c>
      <c r="GL948" s="9"/>
      <c r="GM948" s="10"/>
      <c r="GN948" s="11"/>
      <c r="GO948" s="6">
        <f>SUMIF(GP$160:GP$190,$D948,GR$160:GR$190)</f>
        <v>0</v>
      </c>
      <c r="GP948" s="9"/>
      <c r="GQ948" s="10"/>
      <c r="GR948" s="11"/>
      <c r="GS948" s="6">
        <f>SUMIF(GT$160:GT$190,$D948,GV$160:GV$190)</f>
        <v>0</v>
      </c>
      <c r="GT948" s="9"/>
      <c r="GU948" s="10"/>
      <c r="GV948" s="20"/>
      <c r="GW948" s="19">
        <f t="shared" si="21"/>
        <v>0</v>
      </c>
      <c r="GX948" s="472"/>
      <c r="GY948" s="473"/>
    </row>
    <row r="949" spans="1:207" ht="30.75" customHeight="1">
      <c r="A949" s="210" t="s">
        <v>81</v>
      </c>
      <c r="B949" s="470"/>
      <c r="C949" s="449" t="s">
        <v>541</v>
      </c>
      <c r="D949" s="445" t="s">
        <v>496</v>
      </c>
      <c r="E949" s="206">
        <f>SUMIF(F$191:F$221,$D949,H$191:H$221)</f>
        <v>0</v>
      </c>
      <c r="F949" s="9"/>
      <c r="G949" s="10"/>
      <c r="H949" s="11"/>
      <c r="I949" s="6">
        <f>SUMIF(J$191:J$221,$D949,L$191:L$221)</f>
        <v>0</v>
      </c>
      <c r="J949" s="9"/>
      <c r="K949" s="10"/>
      <c r="L949" s="11"/>
      <c r="M949" s="6">
        <f>SUMIF(N$191:N$221,$D949,P$191:P$221)</f>
        <v>0</v>
      </c>
      <c r="N949" s="9"/>
      <c r="O949" s="10"/>
      <c r="P949" s="11"/>
      <c r="Q949" s="6">
        <f>SUMIF(R$191:R$221,$D949,T$191:T$221)</f>
        <v>0</v>
      </c>
      <c r="R949" s="9"/>
      <c r="S949" s="10"/>
      <c r="T949" s="11"/>
      <c r="U949" s="6">
        <f>SUMIF(V$191:V$221,$D949,X$191:X$221)</f>
        <v>0</v>
      </c>
      <c r="V949" s="9"/>
      <c r="W949" s="10"/>
      <c r="X949" s="11"/>
      <c r="Y949" s="6">
        <f>SUMIF(Z$191:Z$221,$D949,AB$191:AB$221)</f>
        <v>0</v>
      </c>
      <c r="Z949" s="9"/>
      <c r="AA949" s="10"/>
      <c r="AB949" s="11"/>
      <c r="AC949" s="6">
        <f>SUMIF(AD$191:AD$221,$D949,AF$191:AF$221)</f>
        <v>0</v>
      </c>
      <c r="AD949" s="9"/>
      <c r="AE949" s="10"/>
      <c r="AF949" s="11"/>
      <c r="AG949" s="6">
        <f>SUMIF(AH$191:AH$221,$D949,AJ$191:AJ$221)</f>
        <v>0</v>
      </c>
      <c r="AH949" s="9"/>
      <c r="AI949" s="10"/>
      <c r="AJ949" s="11"/>
      <c r="AK949" s="6">
        <f>SUMIF(AL$191:AL$221,$D949,AN$191:AN$221)</f>
        <v>0</v>
      </c>
      <c r="AL949" s="9"/>
      <c r="AM949" s="10"/>
      <c r="AN949" s="11"/>
      <c r="AO949" s="6">
        <f>SUMIF(AP$191:AP$221,$D949,AR$191:AR$221)</f>
        <v>0</v>
      </c>
      <c r="AP949" s="9"/>
      <c r="AQ949" s="10"/>
      <c r="AR949" s="11"/>
      <c r="AS949" s="6">
        <f>SUMIF(AT$191:AT$221,$D949,AV$191:AV$221)</f>
        <v>0</v>
      </c>
      <c r="AT949" s="9"/>
      <c r="AU949" s="10"/>
      <c r="AV949" s="11"/>
      <c r="AW949" s="6">
        <f>SUMIF(AX$191:AX$221,$D949,AZ$191:AZ$221)</f>
        <v>0</v>
      </c>
      <c r="AX949" s="9"/>
      <c r="AY949" s="10"/>
      <c r="AZ949" s="11"/>
      <c r="BA949" s="6">
        <f>SUMIF(BB$191:BB$221,$D949,BD$191:BD$221)</f>
        <v>0</v>
      </c>
      <c r="BB949" s="9"/>
      <c r="BC949" s="10"/>
      <c r="BD949" s="11"/>
      <c r="BE949" s="6">
        <f>SUMIF(BF$191:BF$221,$D949,BH$191:BH$221)</f>
        <v>0</v>
      </c>
      <c r="BF949" s="9"/>
      <c r="BG949" s="10"/>
      <c r="BH949" s="11"/>
      <c r="BI949" s="6">
        <f>SUMIF(BJ$191:BJ$221,$D949,BL$191:BL$221)</f>
        <v>0</v>
      </c>
      <c r="BJ949" s="9"/>
      <c r="BK949" s="10"/>
      <c r="BL949" s="11"/>
      <c r="BM949" s="6">
        <f>SUMIF(BN$191:BN$221,$D949,BP$191:BP$221)</f>
        <v>0</v>
      </c>
      <c r="BN949" s="9"/>
      <c r="BO949" s="10"/>
      <c r="BP949" s="11"/>
      <c r="BQ949" s="6">
        <f>SUMIF(BR$191:BR$221,$D949,BT$191:BT$221)</f>
        <v>0</v>
      </c>
      <c r="BR949" s="9"/>
      <c r="BS949" s="10"/>
      <c r="BT949" s="11"/>
      <c r="BU949" s="6">
        <f>SUMIF(BV$191:BV$221,$D949,BX$191:BX$221)</f>
        <v>0</v>
      </c>
      <c r="BV949" s="9"/>
      <c r="BW949" s="10"/>
      <c r="BX949" s="11"/>
      <c r="BY949" s="6">
        <f>SUMIF(BZ$191:BZ$221,$D949,CB$191:CB$221)</f>
        <v>0</v>
      </c>
      <c r="BZ949" s="9"/>
      <c r="CA949" s="10"/>
      <c r="CB949" s="11"/>
      <c r="CC949" s="6">
        <f>SUMIF(CD$191:CD$221,$D949,CF$191:CF$221)</f>
        <v>0</v>
      </c>
      <c r="CD949" s="9"/>
      <c r="CE949" s="10"/>
      <c r="CF949" s="11"/>
      <c r="CG949" s="6">
        <f>SUMIF(CH$191:CH$221,$D949,CJ$191:CJ$221)</f>
        <v>0</v>
      </c>
      <c r="CH949" s="9"/>
      <c r="CI949" s="10"/>
      <c r="CJ949" s="11"/>
      <c r="CK949" s="6">
        <f>SUMIF(CL$191:CL$221,$D949,CN$191:CN$221)</f>
        <v>0</v>
      </c>
      <c r="CL949" s="9"/>
      <c r="CM949" s="10"/>
      <c r="CN949" s="11"/>
      <c r="CO949" s="6">
        <f>SUMIF(CP$191:CP$221,$D949,CR$191:CR$221)</f>
        <v>0</v>
      </c>
      <c r="CP949" s="9"/>
      <c r="CQ949" s="10"/>
      <c r="CR949" s="11"/>
      <c r="CS949" s="6">
        <f>SUMIF(CT$191:CT$221,$D949,CV$191:CV$221)</f>
        <v>0</v>
      </c>
      <c r="CT949" s="9"/>
      <c r="CU949" s="10"/>
      <c r="CV949" s="11"/>
      <c r="CW949" s="6">
        <f>SUMIF(CX$191:CX$221,$D949,CZ$191:CZ$221)</f>
        <v>0</v>
      </c>
      <c r="CX949" s="9"/>
      <c r="CY949" s="10"/>
      <c r="CZ949" s="11"/>
      <c r="DA949" s="6">
        <f>SUMIF(DB$191:DB$221,$D949,DD$191:DD$221)</f>
        <v>0</v>
      </c>
      <c r="DB949" s="9"/>
      <c r="DC949" s="10"/>
      <c r="DD949" s="11"/>
      <c r="DE949" s="6">
        <f>SUMIF(DF$191:DF$221,$D949,DH$191:DH$221)</f>
        <v>0</v>
      </c>
      <c r="DF949" s="9"/>
      <c r="DG949" s="10"/>
      <c r="DH949" s="11"/>
      <c r="DI949" s="6">
        <f>SUMIF(DJ$191:DJ$221,$D949,DL$191:DL$221)</f>
        <v>0</v>
      </c>
      <c r="DJ949" s="9"/>
      <c r="DK949" s="10"/>
      <c r="DL949" s="11"/>
      <c r="DM949" s="6">
        <f>SUMIF(DN$191:DN$221,$D949,DP$191:DP$221)</f>
        <v>0</v>
      </c>
      <c r="DN949" s="9"/>
      <c r="DO949" s="10"/>
      <c r="DP949" s="11"/>
      <c r="DQ949" s="6">
        <f>SUMIF(DR$191:DR$221,$D949,DT$191:DT$221)</f>
        <v>0</v>
      </c>
      <c r="DR949" s="9"/>
      <c r="DS949" s="10"/>
      <c r="DT949" s="11"/>
      <c r="DU949" s="6">
        <f>SUMIF(DV$191:DV$221,$D949,DX$191:DX$221)</f>
        <v>0</v>
      </c>
      <c r="DV949" s="9"/>
      <c r="DW949" s="10"/>
      <c r="DX949" s="11"/>
      <c r="DY949" s="6">
        <f>SUMIF(DZ$191:DZ$221,$D949,EB$191:EB$221)</f>
        <v>0</v>
      </c>
      <c r="DZ949" s="9"/>
      <c r="EA949" s="10"/>
      <c r="EB949" s="11"/>
      <c r="EC949" s="6">
        <f>SUMIF(ED$191:ED$221,$D949,EF$191:EF$221)</f>
        <v>0</v>
      </c>
      <c r="ED949" s="9"/>
      <c r="EE949" s="10"/>
      <c r="EF949" s="11"/>
      <c r="EG949" s="6">
        <f>SUMIF(EH$191:EH$221,$D949,EJ$191:EJ$221)</f>
        <v>0</v>
      </c>
      <c r="EH949" s="9"/>
      <c r="EI949" s="10"/>
      <c r="EJ949" s="11"/>
      <c r="EK949" s="6">
        <f>SUMIF(EL$191:EL$221,$D949,EN$191:EN$221)</f>
        <v>0</v>
      </c>
      <c r="EL949" s="9"/>
      <c r="EM949" s="10"/>
      <c r="EN949" s="11"/>
      <c r="EO949" s="6">
        <f>SUMIF(EP$191:EP$221,$D949,ER$191:ER$221)</f>
        <v>0</v>
      </c>
      <c r="EP949" s="9"/>
      <c r="EQ949" s="10"/>
      <c r="ER949" s="11"/>
      <c r="ES949" s="6">
        <f>SUMIF(ET$191:ET$221,$D949,EV$191:EV$221)</f>
        <v>0</v>
      </c>
      <c r="ET949" s="9"/>
      <c r="EU949" s="10"/>
      <c r="EV949" s="11"/>
      <c r="EW949" s="6">
        <f>SUMIF(EX$191:EX$221,$D949,EZ$191:EZ$221)</f>
        <v>0</v>
      </c>
      <c r="EX949" s="9"/>
      <c r="EY949" s="10"/>
      <c r="EZ949" s="11"/>
      <c r="FA949" s="6">
        <f>SUMIF(FB$191:FB$221,$D949,FD$191:FD$221)</f>
        <v>0</v>
      </c>
      <c r="FB949" s="9"/>
      <c r="FC949" s="10"/>
      <c r="FD949" s="11"/>
      <c r="FE949" s="6">
        <f>SUMIF(FF$191:FF$221,$D949,FH$191:FH$221)</f>
        <v>0</v>
      </c>
      <c r="FF949" s="9"/>
      <c r="FG949" s="10"/>
      <c r="FH949" s="11"/>
      <c r="FI949" s="6">
        <f>SUMIF(FJ$191:FJ$221,$D949,FL$191:FL$221)</f>
        <v>0</v>
      </c>
      <c r="FJ949" s="9"/>
      <c r="FK949" s="10"/>
      <c r="FL949" s="11"/>
      <c r="FM949" s="6">
        <f>SUMIF(FN$191:FN$221,$D949,FP$191:FP$221)</f>
        <v>0</v>
      </c>
      <c r="FN949" s="9"/>
      <c r="FO949" s="10"/>
      <c r="FP949" s="11"/>
      <c r="FQ949" s="6">
        <f>SUMIF(FR$191:FR$221,$D949,FT$191:FT$221)</f>
        <v>0</v>
      </c>
      <c r="FR949" s="9"/>
      <c r="FS949" s="10"/>
      <c r="FT949" s="11"/>
      <c r="FU949" s="6">
        <f>SUMIF(FV$191:FV$221,$D949,FX$191:FX$221)</f>
        <v>0</v>
      </c>
      <c r="FV949" s="9"/>
      <c r="FW949" s="10"/>
      <c r="FX949" s="11"/>
      <c r="FY949" s="6">
        <f>SUMIF(FZ$191:FZ$221,$D949,GB$191:GB$221)</f>
        <v>0</v>
      </c>
      <c r="FZ949" s="9"/>
      <c r="GA949" s="10"/>
      <c r="GB949" s="11"/>
      <c r="GC949" s="6">
        <f>SUMIF(GD$191:GD$221,$D949,GF$191:GF$221)</f>
        <v>0</v>
      </c>
      <c r="GD949" s="9"/>
      <c r="GE949" s="10"/>
      <c r="GF949" s="11"/>
      <c r="GG949" s="6">
        <f>SUMIF(GH$191:GH$221,$D949,GJ$191:GJ$221)</f>
        <v>0</v>
      </c>
      <c r="GH949" s="9"/>
      <c r="GI949" s="10"/>
      <c r="GJ949" s="11"/>
      <c r="GK949" s="6">
        <f>SUMIF(GL$191:GL$221,$D949,GN$191:GN$221)</f>
        <v>0</v>
      </c>
      <c r="GL949" s="9"/>
      <c r="GM949" s="10"/>
      <c r="GN949" s="11"/>
      <c r="GO949" s="6">
        <f>SUMIF(GP$191:GP$221,$D949,GR$191:GR$221)</f>
        <v>0</v>
      </c>
      <c r="GP949" s="9"/>
      <c r="GQ949" s="10"/>
      <c r="GR949" s="11"/>
      <c r="GS949" s="6">
        <f>SUMIF(GT$191:GT$221,$D949,GV$191:GV$221)</f>
        <v>0</v>
      </c>
      <c r="GT949" s="9"/>
      <c r="GU949" s="10"/>
      <c r="GV949" s="20"/>
      <c r="GW949" s="19">
        <f t="shared" si="21"/>
        <v>0</v>
      </c>
      <c r="GX949" s="472"/>
      <c r="GY949" s="473"/>
    </row>
    <row r="950" spans="1:207" ht="30.75" customHeight="1">
      <c r="A950" s="210" t="s">
        <v>82</v>
      </c>
      <c r="B950" s="470"/>
      <c r="C950" s="449" t="s">
        <v>541</v>
      </c>
      <c r="D950" s="445" t="s">
        <v>496</v>
      </c>
      <c r="E950" s="206">
        <f>SUMIF(F$222:F$252,$D950,H$222:H$252)</f>
        <v>0</v>
      </c>
      <c r="F950" s="9"/>
      <c r="G950" s="10"/>
      <c r="H950" s="11"/>
      <c r="I950" s="6">
        <f>SUMIF(J$222:J$252,$D950,L$222:L$252)</f>
        <v>0</v>
      </c>
      <c r="J950" s="9"/>
      <c r="K950" s="10"/>
      <c r="L950" s="11"/>
      <c r="M950" s="6">
        <f>SUMIF(N$222:N$252,$D950,P$222:P$252)</f>
        <v>0</v>
      </c>
      <c r="N950" s="9"/>
      <c r="O950" s="10"/>
      <c r="P950" s="11"/>
      <c r="Q950" s="6">
        <f>SUMIF(R$222:R$252,$D950,T$222:T$252)</f>
        <v>0</v>
      </c>
      <c r="R950" s="9"/>
      <c r="S950" s="10"/>
      <c r="T950" s="11"/>
      <c r="U950" s="6">
        <f>SUMIF(V$222:V$252,$D950,X$222:X$252)</f>
        <v>0</v>
      </c>
      <c r="V950" s="9"/>
      <c r="W950" s="10"/>
      <c r="X950" s="11"/>
      <c r="Y950" s="6">
        <f>SUMIF(Z$222:Z$252,$D950,AB$222:AB$252)</f>
        <v>0</v>
      </c>
      <c r="Z950" s="9"/>
      <c r="AA950" s="10"/>
      <c r="AB950" s="11"/>
      <c r="AC950" s="6">
        <f>SUMIF(AD$222:AD$252,$D950,AF$222:AF$252)</f>
        <v>0</v>
      </c>
      <c r="AD950" s="9"/>
      <c r="AE950" s="10"/>
      <c r="AF950" s="11"/>
      <c r="AG950" s="6">
        <f>SUMIF(AH$222:AH$252,$D950,AJ$222:AJ$252)</f>
        <v>0</v>
      </c>
      <c r="AH950" s="9"/>
      <c r="AI950" s="10"/>
      <c r="AJ950" s="11"/>
      <c r="AK950" s="6">
        <f>SUMIF(AL$222:AL$252,$D950,AN$222:AN$252)</f>
        <v>0</v>
      </c>
      <c r="AL950" s="9"/>
      <c r="AM950" s="10"/>
      <c r="AN950" s="11"/>
      <c r="AO950" s="6">
        <f>SUMIF(AP$222:AP$252,$D950,AR$222:AR$252)</f>
        <v>0</v>
      </c>
      <c r="AP950" s="9"/>
      <c r="AQ950" s="10"/>
      <c r="AR950" s="11"/>
      <c r="AS950" s="6">
        <f>SUMIF(AT$222:AT$252,$D950,AV$222:AV$252)</f>
        <v>0</v>
      </c>
      <c r="AT950" s="9"/>
      <c r="AU950" s="10"/>
      <c r="AV950" s="11"/>
      <c r="AW950" s="6">
        <f>SUMIF(AX$222:AX$252,$D950,AZ$222:AZ$252)</f>
        <v>0</v>
      </c>
      <c r="AX950" s="9"/>
      <c r="AY950" s="10"/>
      <c r="AZ950" s="11"/>
      <c r="BA950" s="6">
        <f>SUMIF(BB$222:BB$252,$D950,BD$222:BD$252)</f>
        <v>0</v>
      </c>
      <c r="BB950" s="9"/>
      <c r="BC950" s="10"/>
      <c r="BD950" s="11"/>
      <c r="BE950" s="6">
        <f>SUMIF(BF$222:BF$252,$D950,BH$222:BH$252)</f>
        <v>0</v>
      </c>
      <c r="BF950" s="9"/>
      <c r="BG950" s="10"/>
      <c r="BH950" s="11"/>
      <c r="BI950" s="6">
        <f>SUMIF(BJ$222:BJ$252,$D950,BL$222:BL$252)</f>
        <v>0</v>
      </c>
      <c r="BJ950" s="9"/>
      <c r="BK950" s="10"/>
      <c r="BL950" s="11"/>
      <c r="BM950" s="6">
        <f>SUMIF(BN$222:BN$252,$D950,BP$222:BP$252)</f>
        <v>0</v>
      </c>
      <c r="BN950" s="9"/>
      <c r="BO950" s="10"/>
      <c r="BP950" s="11"/>
      <c r="BQ950" s="6">
        <f>SUMIF(BR$222:BR$252,$D950,BT$222:BT$252)</f>
        <v>0</v>
      </c>
      <c r="BR950" s="9"/>
      <c r="BS950" s="10"/>
      <c r="BT950" s="11"/>
      <c r="BU950" s="6">
        <f>SUMIF(BV$222:BV$252,$D950,BX$222:BX$252)</f>
        <v>0</v>
      </c>
      <c r="BV950" s="9"/>
      <c r="BW950" s="10"/>
      <c r="BX950" s="11"/>
      <c r="BY950" s="6">
        <f>SUMIF(BZ$222:BZ$252,$D950,CB$222:CB$252)</f>
        <v>0</v>
      </c>
      <c r="BZ950" s="9"/>
      <c r="CA950" s="10"/>
      <c r="CB950" s="11"/>
      <c r="CC950" s="6">
        <f>SUMIF(CD$222:CD$252,$D950,CF$222:CF$252)</f>
        <v>0</v>
      </c>
      <c r="CD950" s="9"/>
      <c r="CE950" s="10"/>
      <c r="CF950" s="11"/>
      <c r="CG950" s="6">
        <f>SUMIF(CH$222:CH$252,$D950,CJ$222:CJ$252)</f>
        <v>0</v>
      </c>
      <c r="CH950" s="9"/>
      <c r="CI950" s="10"/>
      <c r="CJ950" s="11"/>
      <c r="CK950" s="6">
        <f>SUMIF(CL$222:CL$252,$D950,CN$222:CN$252)</f>
        <v>0</v>
      </c>
      <c r="CL950" s="9"/>
      <c r="CM950" s="10"/>
      <c r="CN950" s="11"/>
      <c r="CO950" s="6">
        <f>SUMIF(CP$222:CP$252,$D950,CR$222:CR$252)</f>
        <v>0</v>
      </c>
      <c r="CP950" s="9"/>
      <c r="CQ950" s="10"/>
      <c r="CR950" s="11"/>
      <c r="CS950" s="6">
        <f>SUMIF(CT$222:CT$252,$D950,CV$222:CV$252)</f>
        <v>0</v>
      </c>
      <c r="CT950" s="9"/>
      <c r="CU950" s="10"/>
      <c r="CV950" s="11"/>
      <c r="CW950" s="6">
        <f>SUMIF(CX$222:CX$252,$D950,CZ$222:CZ$252)</f>
        <v>0</v>
      </c>
      <c r="CX950" s="9"/>
      <c r="CY950" s="10"/>
      <c r="CZ950" s="11"/>
      <c r="DA950" s="6">
        <f>SUMIF(DB$222:DB$252,$D950,DD$222:DD$252)</f>
        <v>0</v>
      </c>
      <c r="DB950" s="9"/>
      <c r="DC950" s="10"/>
      <c r="DD950" s="11"/>
      <c r="DE950" s="6">
        <f>SUMIF(DF$222:DF$252,$D950,DH$222:DH$252)</f>
        <v>0</v>
      </c>
      <c r="DF950" s="9"/>
      <c r="DG950" s="10"/>
      <c r="DH950" s="11"/>
      <c r="DI950" s="6">
        <f>SUMIF(DJ$222:DJ$252,$D950,DL$222:DL$252)</f>
        <v>0</v>
      </c>
      <c r="DJ950" s="9"/>
      <c r="DK950" s="10"/>
      <c r="DL950" s="11"/>
      <c r="DM950" s="6">
        <f>SUMIF(DN$222:DN$252,$D950,DP$222:DP$252)</f>
        <v>0</v>
      </c>
      <c r="DN950" s="9"/>
      <c r="DO950" s="10"/>
      <c r="DP950" s="11"/>
      <c r="DQ950" s="6">
        <f>SUMIF(DR$222:DR$252,$D950,DT$222:DT$252)</f>
        <v>0</v>
      </c>
      <c r="DR950" s="9"/>
      <c r="DS950" s="10"/>
      <c r="DT950" s="11"/>
      <c r="DU950" s="6">
        <f>SUMIF(DV$222:DV$252,$D950,DX$222:DX$252)</f>
        <v>0</v>
      </c>
      <c r="DV950" s="9"/>
      <c r="DW950" s="10"/>
      <c r="DX950" s="11"/>
      <c r="DY950" s="6">
        <f>SUMIF(DZ$222:DZ$252,$D950,EB$222:EB$252)</f>
        <v>0</v>
      </c>
      <c r="DZ950" s="9"/>
      <c r="EA950" s="10"/>
      <c r="EB950" s="11"/>
      <c r="EC950" s="6">
        <f>SUMIF(ED$222:ED$252,$D950,EF$222:EF$252)</f>
        <v>0</v>
      </c>
      <c r="ED950" s="9"/>
      <c r="EE950" s="10"/>
      <c r="EF950" s="11"/>
      <c r="EG950" s="6">
        <f>SUMIF(EH$222:EH$252,$D950,EJ$222:EJ$252)</f>
        <v>0</v>
      </c>
      <c r="EH950" s="9"/>
      <c r="EI950" s="10"/>
      <c r="EJ950" s="11"/>
      <c r="EK950" s="6">
        <f>SUMIF(EL$222:EL$252,$D950,EN$222:EN$252)</f>
        <v>0</v>
      </c>
      <c r="EL950" s="9"/>
      <c r="EM950" s="10"/>
      <c r="EN950" s="11"/>
      <c r="EO950" s="6">
        <f>SUMIF(EP$222:EP$252,$D950,ER$222:ER$252)</f>
        <v>0</v>
      </c>
      <c r="EP950" s="9"/>
      <c r="EQ950" s="10"/>
      <c r="ER950" s="11"/>
      <c r="ES950" s="6">
        <f>SUMIF(ET$222:ET$252,$D950,EV$222:EV$252)</f>
        <v>0</v>
      </c>
      <c r="ET950" s="9"/>
      <c r="EU950" s="10"/>
      <c r="EV950" s="11"/>
      <c r="EW950" s="6">
        <f>SUMIF(EX$222:EX$252,$D950,EZ$222:EZ$252)</f>
        <v>0</v>
      </c>
      <c r="EX950" s="9"/>
      <c r="EY950" s="10"/>
      <c r="EZ950" s="11"/>
      <c r="FA950" s="6">
        <f>SUMIF(FB$222:FB$252,$D950,FD$222:FD$252)</f>
        <v>0</v>
      </c>
      <c r="FB950" s="9"/>
      <c r="FC950" s="10"/>
      <c r="FD950" s="11"/>
      <c r="FE950" s="6">
        <f>SUMIF(FF$222:FF$252,$D950,FH$222:FH$252)</f>
        <v>0</v>
      </c>
      <c r="FF950" s="9"/>
      <c r="FG950" s="10"/>
      <c r="FH950" s="11"/>
      <c r="FI950" s="6">
        <f>SUMIF(FJ$222:FJ$252,$D950,FL$222:FL$252)</f>
        <v>0</v>
      </c>
      <c r="FJ950" s="9"/>
      <c r="FK950" s="10"/>
      <c r="FL950" s="11"/>
      <c r="FM950" s="6">
        <f>SUMIF(FN$222:FN$252,$D950,FP$222:FP$252)</f>
        <v>0</v>
      </c>
      <c r="FN950" s="9"/>
      <c r="FO950" s="10"/>
      <c r="FP950" s="11"/>
      <c r="FQ950" s="6">
        <f>SUMIF(FR$222:FR$252,$D950,FT$222:FT$252)</f>
        <v>0</v>
      </c>
      <c r="FR950" s="9"/>
      <c r="FS950" s="10"/>
      <c r="FT950" s="11"/>
      <c r="FU950" s="6">
        <f>SUMIF(FV$222:FV$252,$D950,FX$222:FX$252)</f>
        <v>0</v>
      </c>
      <c r="FV950" s="9"/>
      <c r="FW950" s="10"/>
      <c r="FX950" s="11"/>
      <c r="FY950" s="6">
        <f>SUMIF(FZ$222:FZ$252,$D950,GB$222:GB$252)</f>
        <v>0</v>
      </c>
      <c r="FZ950" s="9"/>
      <c r="GA950" s="10"/>
      <c r="GB950" s="11"/>
      <c r="GC950" s="6">
        <f>SUMIF(GD$222:GD$252,$D950,GF$222:GF$252)</f>
        <v>0</v>
      </c>
      <c r="GD950" s="9"/>
      <c r="GE950" s="10"/>
      <c r="GF950" s="11"/>
      <c r="GG950" s="6">
        <f>SUMIF(GH$222:GH$252,$D950,GJ$222:GJ$252)</f>
        <v>0</v>
      </c>
      <c r="GH950" s="9"/>
      <c r="GI950" s="10"/>
      <c r="GJ950" s="11"/>
      <c r="GK950" s="6">
        <f>SUMIF(GL$222:GL$252,$D950,GN$222:GN$252)</f>
        <v>0</v>
      </c>
      <c r="GL950" s="9"/>
      <c r="GM950" s="10"/>
      <c r="GN950" s="11"/>
      <c r="GO950" s="6">
        <f>SUMIF(GP$222:GP$252,$D950,GR$222:GR$252)</f>
        <v>0</v>
      </c>
      <c r="GP950" s="9"/>
      <c r="GQ950" s="10"/>
      <c r="GR950" s="11"/>
      <c r="GS950" s="6">
        <f>SUMIF(GT$222:GT$252,$D950,GV$222:GV$252)</f>
        <v>0</v>
      </c>
      <c r="GT950" s="9"/>
      <c r="GU950" s="10"/>
      <c r="GV950" s="20"/>
      <c r="GW950" s="19">
        <f t="shared" si="21"/>
        <v>0</v>
      </c>
      <c r="GX950" s="472"/>
      <c r="GY950" s="473"/>
    </row>
    <row r="951" spans="1:207" ht="30.75" customHeight="1">
      <c r="A951" s="210" t="s">
        <v>83</v>
      </c>
      <c r="B951" s="470"/>
      <c r="C951" s="449" t="s">
        <v>541</v>
      </c>
      <c r="D951" s="445" t="s">
        <v>496</v>
      </c>
      <c r="E951" s="206">
        <f>SUMIF(F$253:F$283,$D951,H$253:H$283)</f>
        <v>0</v>
      </c>
      <c r="F951" s="9"/>
      <c r="G951" s="10"/>
      <c r="H951" s="11"/>
      <c r="I951" s="6">
        <f>SUMIF(J$253:J$283,$D951,L$253:L$283)</f>
        <v>0</v>
      </c>
      <c r="J951" s="9"/>
      <c r="K951" s="10"/>
      <c r="L951" s="11"/>
      <c r="M951" s="6">
        <f>SUMIF(N$253:N$283,$D951,P$253:P$283)</f>
        <v>0</v>
      </c>
      <c r="N951" s="9"/>
      <c r="O951" s="10"/>
      <c r="P951" s="11"/>
      <c r="Q951" s="6">
        <f>SUMIF(R$253:R$283,$D951,T$253:T$283)</f>
        <v>0</v>
      </c>
      <c r="R951" s="9"/>
      <c r="S951" s="10"/>
      <c r="T951" s="11"/>
      <c r="U951" s="6">
        <f>SUMIF(V$253:V$283,$D951,X$253:X$283)</f>
        <v>0</v>
      </c>
      <c r="V951" s="9"/>
      <c r="W951" s="10"/>
      <c r="X951" s="11"/>
      <c r="Y951" s="6">
        <f>SUMIF(Z$253:Z$283,$D951,AB$253:AB$283)</f>
        <v>0</v>
      </c>
      <c r="Z951" s="9"/>
      <c r="AA951" s="10"/>
      <c r="AB951" s="11"/>
      <c r="AC951" s="6">
        <f>SUMIF(AD$253:AD$283,$D951,AF$253:AF$283)</f>
        <v>0</v>
      </c>
      <c r="AD951" s="9"/>
      <c r="AE951" s="10"/>
      <c r="AF951" s="11"/>
      <c r="AG951" s="6">
        <f>SUMIF(AH$253:AH$283,$D951,AJ$253:AJ$283)</f>
        <v>0</v>
      </c>
      <c r="AH951" s="9"/>
      <c r="AI951" s="10"/>
      <c r="AJ951" s="11"/>
      <c r="AK951" s="6">
        <f>SUMIF(AL$253:AL$283,$D951,AN$253:AN$283)</f>
        <v>0</v>
      </c>
      <c r="AL951" s="9"/>
      <c r="AM951" s="10"/>
      <c r="AN951" s="11"/>
      <c r="AO951" s="6">
        <f>SUMIF(AP$253:AP$283,$D951,AR$253:AR$283)</f>
        <v>0</v>
      </c>
      <c r="AP951" s="9"/>
      <c r="AQ951" s="10"/>
      <c r="AR951" s="11"/>
      <c r="AS951" s="6">
        <f>SUMIF(AT$253:AT$283,$D951,AV$253:AV$283)</f>
        <v>0</v>
      </c>
      <c r="AT951" s="9"/>
      <c r="AU951" s="10"/>
      <c r="AV951" s="11"/>
      <c r="AW951" s="6">
        <f>SUMIF(AX$253:AX$283,$D951,AZ$253:AZ$283)</f>
        <v>0</v>
      </c>
      <c r="AX951" s="9"/>
      <c r="AY951" s="10"/>
      <c r="AZ951" s="11"/>
      <c r="BA951" s="6">
        <f>SUMIF(BB$253:BB$283,$D951,BD$253:BD$283)</f>
        <v>0</v>
      </c>
      <c r="BB951" s="9"/>
      <c r="BC951" s="10"/>
      <c r="BD951" s="11"/>
      <c r="BE951" s="6">
        <f>SUMIF(BF$253:BF$283,$D951,BH$253:BH$283)</f>
        <v>0</v>
      </c>
      <c r="BF951" s="9"/>
      <c r="BG951" s="10"/>
      <c r="BH951" s="11"/>
      <c r="BI951" s="6">
        <f>SUMIF(BJ$253:BJ$283,$D951,BL$253:BL$283)</f>
        <v>0</v>
      </c>
      <c r="BJ951" s="9"/>
      <c r="BK951" s="10"/>
      <c r="BL951" s="11"/>
      <c r="BM951" s="6">
        <f>SUMIF(BN$253:BN$283,$D951,BP$253:BP$283)</f>
        <v>0</v>
      </c>
      <c r="BN951" s="9"/>
      <c r="BO951" s="10"/>
      <c r="BP951" s="11"/>
      <c r="BQ951" s="6">
        <f>SUMIF(BR$253:BR$283,$D951,BT$253:BT$283)</f>
        <v>0</v>
      </c>
      <c r="BR951" s="9"/>
      <c r="BS951" s="10"/>
      <c r="BT951" s="11"/>
      <c r="BU951" s="6">
        <f>SUMIF(BV$253:BV$283,$D951,BX$253:BX$283)</f>
        <v>0</v>
      </c>
      <c r="BV951" s="9"/>
      <c r="BW951" s="10"/>
      <c r="BX951" s="11"/>
      <c r="BY951" s="6">
        <f>SUMIF(BZ$253:BZ$283,$D951,CB$253:CB$283)</f>
        <v>0</v>
      </c>
      <c r="BZ951" s="9"/>
      <c r="CA951" s="10"/>
      <c r="CB951" s="11"/>
      <c r="CC951" s="6">
        <f>SUMIF(CD$253:CD$283,$D951,CF$253:CF$283)</f>
        <v>0</v>
      </c>
      <c r="CD951" s="9"/>
      <c r="CE951" s="10"/>
      <c r="CF951" s="11"/>
      <c r="CG951" s="6">
        <f>SUMIF(CH$253:CH$283,$D951,CJ$253:CJ$283)</f>
        <v>0</v>
      </c>
      <c r="CH951" s="9"/>
      <c r="CI951" s="10"/>
      <c r="CJ951" s="11"/>
      <c r="CK951" s="6">
        <f>SUMIF(CL$253:CL$283,$D951,CN$253:CN$283)</f>
        <v>0</v>
      </c>
      <c r="CL951" s="9"/>
      <c r="CM951" s="10"/>
      <c r="CN951" s="11"/>
      <c r="CO951" s="6">
        <f>SUMIF(CP$253:CP$283,$D951,CR$253:CR$283)</f>
        <v>0</v>
      </c>
      <c r="CP951" s="9"/>
      <c r="CQ951" s="10"/>
      <c r="CR951" s="11"/>
      <c r="CS951" s="6">
        <f>SUMIF(CT$253:CT$283,$D951,CV$253:CV$283)</f>
        <v>0</v>
      </c>
      <c r="CT951" s="9"/>
      <c r="CU951" s="10"/>
      <c r="CV951" s="11"/>
      <c r="CW951" s="6">
        <f>SUMIF(CX$253:CX$283,$D951,CZ$253:CZ$283)</f>
        <v>0</v>
      </c>
      <c r="CX951" s="9"/>
      <c r="CY951" s="10"/>
      <c r="CZ951" s="11"/>
      <c r="DA951" s="6">
        <f>SUMIF(DB$253:DB$283,$D951,DD$253:DD$283)</f>
        <v>0</v>
      </c>
      <c r="DB951" s="9"/>
      <c r="DC951" s="10"/>
      <c r="DD951" s="11"/>
      <c r="DE951" s="6">
        <f>SUMIF(DF$253:DF$283,$D951,DH$253:DH$283)</f>
        <v>0</v>
      </c>
      <c r="DF951" s="9"/>
      <c r="DG951" s="10"/>
      <c r="DH951" s="11"/>
      <c r="DI951" s="6">
        <f>SUMIF(DJ$253:DJ$283,$D951,DL$253:DL$283)</f>
        <v>0</v>
      </c>
      <c r="DJ951" s="9"/>
      <c r="DK951" s="10"/>
      <c r="DL951" s="11"/>
      <c r="DM951" s="6">
        <f>SUMIF(DN$253:DN$283,$D951,DP$253:DP$283)</f>
        <v>0</v>
      </c>
      <c r="DN951" s="9"/>
      <c r="DO951" s="10"/>
      <c r="DP951" s="11"/>
      <c r="DQ951" s="6">
        <f>SUMIF(DR$253:DR$283,$D951,DT$253:DT$283)</f>
        <v>0</v>
      </c>
      <c r="DR951" s="9"/>
      <c r="DS951" s="10"/>
      <c r="DT951" s="11"/>
      <c r="DU951" s="6">
        <f>SUMIF(DV$253:DV$283,$D951,DX$253:DX$283)</f>
        <v>0</v>
      </c>
      <c r="DV951" s="9"/>
      <c r="DW951" s="10"/>
      <c r="DX951" s="11"/>
      <c r="DY951" s="6">
        <f>SUMIF(DZ$253:DZ$283,$D951,EB$253:EB$283)</f>
        <v>0</v>
      </c>
      <c r="DZ951" s="9"/>
      <c r="EA951" s="10"/>
      <c r="EB951" s="11"/>
      <c r="EC951" s="6">
        <f>SUMIF(ED$253:ED$283,$D951,EF$253:EF$283)</f>
        <v>0</v>
      </c>
      <c r="ED951" s="9"/>
      <c r="EE951" s="10"/>
      <c r="EF951" s="11"/>
      <c r="EG951" s="6">
        <f>SUMIF(EH$253:EH$283,$D951,EJ$253:EJ$283)</f>
        <v>0</v>
      </c>
      <c r="EH951" s="9"/>
      <c r="EI951" s="10"/>
      <c r="EJ951" s="11"/>
      <c r="EK951" s="6">
        <f>SUMIF(EL$253:EL$283,$D951,EN$253:EN$283)</f>
        <v>0</v>
      </c>
      <c r="EL951" s="9"/>
      <c r="EM951" s="10"/>
      <c r="EN951" s="11"/>
      <c r="EO951" s="6">
        <f>SUMIF(EP$253:EP$283,$D951,ER$253:ER$283)</f>
        <v>0</v>
      </c>
      <c r="EP951" s="9"/>
      <c r="EQ951" s="10"/>
      <c r="ER951" s="11"/>
      <c r="ES951" s="6">
        <f>SUMIF(ET$253:ET$283,$D951,EV$253:EV$283)</f>
        <v>0</v>
      </c>
      <c r="ET951" s="9"/>
      <c r="EU951" s="10"/>
      <c r="EV951" s="11"/>
      <c r="EW951" s="6">
        <f>SUMIF(EX$253:EX$283,$D951,EZ$253:EZ$283)</f>
        <v>0</v>
      </c>
      <c r="EX951" s="9"/>
      <c r="EY951" s="10"/>
      <c r="EZ951" s="11"/>
      <c r="FA951" s="6">
        <f>SUMIF(FB$253:FB$283,$D951,FD$253:FD$283)</f>
        <v>0</v>
      </c>
      <c r="FB951" s="9"/>
      <c r="FC951" s="10"/>
      <c r="FD951" s="11"/>
      <c r="FE951" s="6">
        <f>SUMIF(FF$253:FF$283,$D951,FH$253:FH$283)</f>
        <v>0</v>
      </c>
      <c r="FF951" s="9"/>
      <c r="FG951" s="10"/>
      <c r="FH951" s="11"/>
      <c r="FI951" s="6">
        <f>SUMIF(FJ$253:FJ$283,$D951,FL$253:FL$283)</f>
        <v>0</v>
      </c>
      <c r="FJ951" s="9"/>
      <c r="FK951" s="10"/>
      <c r="FL951" s="11"/>
      <c r="FM951" s="6">
        <f>SUMIF(FN$253:FN$283,$D951,FP$253:FP$283)</f>
        <v>0</v>
      </c>
      <c r="FN951" s="9"/>
      <c r="FO951" s="10"/>
      <c r="FP951" s="11"/>
      <c r="FQ951" s="6">
        <f>SUMIF(FR$253:FR$283,$D951,FT$253:FT$283)</f>
        <v>0</v>
      </c>
      <c r="FR951" s="9"/>
      <c r="FS951" s="10"/>
      <c r="FT951" s="11"/>
      <c r="FU951" s="6">
        <f>SUMIF(FV$253:FV$283,$D951,FX$253:FX$283)</f>
        <v>0</v>
      </c>
      <c r="FV951" s="9"/>
      <c r="FW951" s="10"/>
      <c r="FX951" s="11"/>
      <c r="FY951" s="6">
        <f>SUMIF(FZ$253:FZ$283,$D951,GB$253:GB$283)</f>
        <v>0</v>
      </c>
      <c r="FZ951" s="9"/>
      <c r="GA951" s="10"/>
      <c r="GB951" s="11"/>
      <c r="GC951" s="6">
        <f>SUMIF(GD$253:GD$283,$D951,GF$253:GF$283)</f>
        <v>0</v>
      </c>
      <c r="GD951" s="9"/>
      <c r="GE951" s="10"/>
      <c r="GF951" s="11"/>
      <c r="GG951" s="6">
        <f>SUMIF(GH$253:GH$283,$D951,GJ$253:GJ$283)</f>
        <v>0</v>
      </c>
      <c r="GH951" s="9"/>
      <c r="GI951" s="10"/>
      <c r="GJ951" s="11"/>
      <c r="GK951" s="6">
        <f>SUMIF(GL$253:GL$283,$D951,GN$253:GN$283)</f>
        <v>0</v>
      </c>
      <c r="GL951" s="9"/>
      <c r="GM951" s="10"/>
      <c r="GN951" s="11"/>
      <c r="GO951" s="6">
        <f>SUMIF(GP$253:GP$283,$D951,GR$253:GR$283)</f>
        <v>0</v>
      </c>
      <c r="GP951" s="9"/>
      <c r="GQ951" s="10"/>
      <c r="GR951" s="11"/>
      <c r="GS951" s="6">
        <f>SUMIF(GT$253:GT$283,$D951,GV$253:GV$283)</f>
        <v>0</v>
      </c>
      <c r="GT951" s="9"/>
      <c r="GU951" s="10"/>
      <c r="GV951" s="20"/>
      <c r="GW951" s="19">
        <f t="shared" si="21"/>
        <v>0</v>
      </c>
      <c r="GX951" s="472"/>
      <c r="GY951" s="473"/>
    </row>
    <row r="952" spans="1:207" ht="30.75" customHeight="1">
      <c r="A952" s="210" t="s">
        <v>84</v>
      </c>
      <c r="B952" s="470"/>
      <c r="C952" s="449" t="s">
        <v>541</v>
      </c>
      <c r="D952" s="445" t="s">
        <v>496</v>
      </c>
      <c r="E952" s="206">
        <f>SUMIF(F$284:F$314,$D952,H$284:H$314)</f>
        <v>0</v>
      </c>
      <c r="F952" s="9"/>
      <c r="G952" s="10"/>
      <c r="H952" s="11"/>
      <c r="I952" s="6">
        <f>SUMIF(J$284:J$314,$D952,L$284:L$314)</f>
        <v>0</v>
      </c>
      <c r="J952" s="9"/>
      <c r="K952" s="10"/>
      <c r="L952" s="11"/>
      <c r="M952" s="6">
        <f>SUMIF(N$284:N$314,$D952,P$284:P$314)</f>
        <v>0</v>
      </c>
      <c r="N952" s="9"/>
      <c r="O952" s="10"/>
      <c r="P952" s="11"/>
      <c r="Q952" s="6">
        <f>SUMIF(R$284:R$314,$D952,T$284:T$314)</f>
        <v>0</v>
      </c>
      <c r="R952" s="9"/>
      <c r="S952" s="10"/>
      <c r="T952" s="11"/>
      <c r="U952" s="6">
        <f>SUMIF(V$284:V$314,$D952,X$284:X$314)</f>
        <v>0</v>
      </c>
      <c r="V952" s="9"/>
      <c r="W952" s="10"/>
      <c r="X952" s="11"/>
      <c r="Y952" s="6">
        <f>SUMIF(Z$284:Z$314,$D952,AB$284:AB$314)</f>
        <v>0</v>
      </c>
      <c r="Z952" s="9"/>
      <c r="AA952" s="10"/>
      <c r="AB952" s="11"/>
      <c r="AC952" s="6">
        <f>SUMIF(AD$284:AD$314,$D952,AF$284:AF$314)</f>
        <v>0</v>
      </c>
      <c r="AD952" s="9"/>
      <c r="AE952" s="10"/>
      <c r="AF952" s="11"/>
      <c r="AG952" s="6">
        <f>SUMIF(AH$284:AH$314,$D952,AJ$284:AJ$314)</f>
        <v>0</v>
      </c>
      <c r="AH952" s="9"/>
      <c r="AI952" s="10"/>
      <c r="AJ952" s="11"/>
      <c r="AK952" s="6">
        <f>SUMIF(AL$284:AL$314,$D952,AN$284:AN$314)</f>
        <v>0</v>
      </c>
      <c r="AL952" s="9"/>
      <c r="AM952" s="10"/>
      <c r="AN952" s="11"/>
      <c r="AO952" s="6">
        <f>SUMIF(AP$284:AP$314,$D952,AR$284:AR$314)</f>
        <v>0</v>
      </c>
      <c r="AP952" s="9"/>
      <c r="AQ952" s="10"/>
      <c r="AR952" s="11"/>
      <c r="AS952" s="6">
        <f>SUMIF(AT$284:AT$314,$D952,AV$284:AV$314)</f>
        <v>0</v>
      </c>
      <c r="AT952" s="9"/>
      <c r="AU952" s="10"/>
      <c r="AV952" s="11"/>
      <c r="AW952" s="6">
        <f>SUMIF(AX$284:AX$314,$D952,AZ$284:AZ$314)</f>
        <v>0</v>
      </c>
      <c r="AX952" s="9"/>
      <c r="AY952" s="10"/>
      <c r="AZ952" s="11"/>
      <c r="BA952" s="6">
        <f>SUMIF(BB$284:BB$314,$D952,BD$284:BD$314)</f>
        <v>0</v>
      </c>
      <c r="BB952" s="9"/>
      <c r="BC952" s="10"/>
      <c r="BD952" s="11"/>
      <c r="BE952" s="6">
        <f>SUMIF(BF$284:BF$314,$D952,BH$284:BH$314)</f>
        <v>0</v>
      </c>
      <c r="BF952" s="9"/>
      <c r="BG952" s="10"/>
      <c r="BH952" s="11"/>
      <c r="BI952" s="6">
        <f>SUMIF(BJ$284:BJ$314,$D952,BL$284:BL$314)</f>
        <v>0</v>
      </c>
      <c r="BJ952" s="9"/>
      <c r="BK952" s="10"/>
      <c r="BL952" s="11"/>
      <c r="BM952" s="6">
        <f>SUMIF(BN$284:BN$314,$D952,BP$284:BP$314)</f>
        <v>0</v>
      </c>
      <c r="BN952" s="9"/>
      <c r="BO952" s="10"/>
      <c r="BP952" s="11"/>
      <c r="BQ952" s="6">
        <f>SUMIF(BR$284:BR$314,$D952,BT$284:BT$314)</f>
        <v>0</v>
      </c>
      <c r="BR952" s="9"/>
      <c r="BS952" s="10"/>
      <c r="BT952" s="11"/>
      <c r="BU952" s="6">
        <f>SUMIF(BV$284:BV$314,$D952,BX$284:BX$314)</f>
        <v>0</v>
      </c>
      <c r="BV952" s="9"/>
      <c r="BW952" s="10"/>
      <c r="BX952" s="11"/>
      <c r="BY952" s="6">
        <f>SUMIF(BZ$284:BZ$314,$D952,CB$284:CB$314)</f>
        <v>0</v>
      </c>
      <c r="BZ952" s="9"/>
      <c r="CA952" s="10"/>
      <c r="CB952" s="11"/>
      <c r="CC952" s="6">
        <f>SUMIF(CD$284:CD$314,$D952,CF$284:CF$314)</f>
        <v>0</v>
      </c>
      <c r="CD952" s="9"/>
      <c r="CE952" s="10"/>
      <c r="CF952" s="11"/>
      <c r="CG952" s="6">
        <f>SUMIF(CH$284:CH$314,$D952,CJ$284:CJ$314)</f>
        <v>0</v>
      </c>
      <c r="CH952" s="9"/>
      <c r="CI952" s="10"/>
      <c r="CJ952" s="11"/>
      <c r="CK952" s="6">
        <f>SUMIF(CL$284:CL$314,$D952,CN$284:CN$314)</f>
        <v>0</v>
      </c>
      <c r="CL952" s="9"/>
      <c r="CM952" s="10"/>
      <c r="CN952" s="11"/>
      <c r="CO952" s="6">
        <f>SUMIF(CP$284:CP$314,$D952,CR$284:CR$314)</f>
        <v>0</v>
      </c>
      <c r="CP952" s="9"/>
      <c r="CQ952" s="10"/>
      <c r="CR952" s="11"/>
      <c r="CS952" s="6">
        <f>SUMIF(CT$284:CT$314,$D952,CV$284:CV$314)</f>
        <v>0</v>
      </c>
      <c r="CT952" s="9"/>
      <c r="CU952" s="10"/>
      <c r="CV952" s="11"/>
      <c r="CW952" s="6">
        <f>SUMIF(CX$284:CX$314,$D952,CZ$284:CZ$314)</f>
        <v>0</v>
      </c>
      <c r="CX952" s="9"/>
      <c r="CY952" s="10"/>
      <c r="CZ952" s="11"/>
      <c r="DA952" s="6">
        <f>SUMIF(DB$284:DB$314,$D952,DD$284:DD$314)</f>
        <v>0</v>
      </c>
      <c r="DB952" s="9"/>
      <c r="DC952" s="10"/>
      <c r="DD952" s="11"/>
      <c r="DE952" s="6">
        <f>SUMIF(DF$284:DF$314,$D952,DH$284:DH$314)</f>
        <v>0</v>
      </c>
      <c r="DF952" s="9"/>
      <c r="DG952" s="10"/>
      <c r="DH952" s="11"/>
      <c r="DI952" s="6">
        <f>SUMIF(DJ$284:DJ$314,$D952,DL$284:DL$314)</f>
        <v>0</v>
      </c>
      <c r="DJ952" s="9"/>
      <c r="DK952" s="10"/>
      <c r="DL952" s="11"/>
      <c r="DM952" s="6">
        <f>SUMIF(DN$284:DN$314,$D952,DP$284:DP$314)</f>
        <v>0</v>
      </c>
      <c r="DN952" s="9"/>
      <c r="DO952" s="10"/>
      <c r="DP952" s="11"/>
      <c r="DQ952" s="6">
        <f>SUMIF(DR$284:DR$314,$D952,DT$284:DT$314)</f>
        <v>0</v>
      </c>
      <c r="DR952" s="9"/>
      <c r="DS952" s="10"/>
      <c r="DT952" s="11"/>
      <c r="DU952" s="6">
        <f>SUMIF(DV$284:DV$314,$D952,DX$284:DX$314)</f>
        <v>0</v>
      </c>
      <c r="DV952" s="9"/>
      <c r="DW952" s="10"/>
      <c r="DX952" s="11"/>
      <c r="DY952" s="6">
        <f>SUMIF(DZ$284:DZ$314,$D952,EB$284:EB$314)</f>
        <v>0</v>
      </c>
      <c r="DZ952" s="9"/>
      <c r="EA952" s="10"/>
      <c r="EB952" s="11"/>
      <c r="EC952" s="6">
        <f>SUMIF(ED$284:ED$314,$D952,EF$284:EF$314)</f>
        <v>0</v>
      </c>
      <c r="ED952" s="9"/>
      <c r="EE952" s="10"/>
      <c r="EF952" s="11"/>
      <c r="EG952" s="6">
        <f>SUMIF(EH$284:EH$314,$D952,EJ$284:EJ$314)</f>
        <v>0</v>
      </c>
      <c r="EH952" s="9"/>
      <c r="EI952" s="10"/>
      <c r="EJ952" s="11"/>
      <c r="EK952" s="6">
        <f>SUMIF(EL$284:EL$314,$D952,EN$284:EN$314)</f>
        <v>0</v>
      </c>
      <c r="EL952" s="9"/>
      <c r="EM952" s="10"/>
      <c r="EN952" s="11"/>
      <c r="EO952" s="6">
        <f>SUMIF(EP$284:EP$314,$D952,ER$284:ER$314)</f>
        <v>0</v>
      </c>
      <c r="EP952" s="9"/>
      <c r="EQ952" s="10"/>
      <c r="ER952" s="11"/>
      <c r="ES952" s="6">
        <f>SUMIF(ET$284:ET$314,$D952,EV$284:EV$314)</f>
        <v>0</v>
      </c>
      <c r="ET952" s="9"/>
      <c r="EU952" s="10"/>
      <c r="EV952" s="11"/>
      <c r="EW952" s="6">
        <f>SUMIF(EX$284:EX$314,$D952,EZ$284:EZ$314)</f>
        <v>0</v>
      </c>
      <c r="EX952" s="9"/>
      <c r="EY952" s="10"/>
      <c r="EZ952" s="11"/>
      <c r="FA952" s="6">
        <f>SUMIF(FB$284:FB$314,$D952,FD$284:FD$314)</f>
        <v>0</v>
      </c>
      <c r="FB952" s="9"/>
      <c r="FC952" s="10"/>
      <c r="FD952" s="11"/>
      <c r="FE952" s="6">
        <f>SUMIF(FF$284:FF$314,$D952,FH$284:FH$314)</f>
        <v>0</v>
      </c>
      <c r="FF952" s="9"/>
      <c r="FG952" s="10"/>
      <c r="FH952" s="11"/>
      <c r="FI952" s="6">
        <f>SUMIF(FJ$284:FJ$314,$D952,FL$284:FL$314)</f>
        <v>0</v>
      </c>
      <c r="FJ952" s="9"/>
      <c r="FK952" s="10"/>
      <c r="FL952" s="11"/>
      <c r="FM952" s="6">
        <f>SUMIF(FN$284:FN$314,$D952,FP$284:FP$314)</f>
        <v>0</v>
      </c>
      <c r="FN952" s="9"/>
      <c r="FO952" s="10"/>
      <c r="FP952" s="11"/>
      <c r="FQ952" s="6">
        <f>SUMIF(FR$284:FR$314,$D952,FT$284:FT$314)</f>
        <v>0</v>
      </c>
      <c r="FR952" s="9"/>
      <c r="FS952" s="10"/>
      <c r="FT952" s="11"/>
      <c r="FU952" s="6">
        <f>SUMIF(FV$284:FV$314,$D952,FX$284:FX$314)</f>
        <v>0</v>
      </c>
      <c r="FV952" s="9"/>
      <c r="FW952" s="10"/>
      <c r="FX952" s="11"/>
      <c r="FY952" s="6">
        <f>SUMIF(FZ$284:FZ$314,$D952,GB$284:GB$314)</f>
        <v>0</v>
      </c>
      <c r="FZ952" s="9"/>
      <c r="GA952" s="10"/>
      <c r="GB952" s="11"/>
      <c r="GC952" s="6">
        <f>SUMIF(GD$284:GD$314,$D952,GF$284:GF$314)</f>
        <v>0</v>
      </c>
      <c r="GD952" s="9"/>
      <c r="GE952" s="10"/>
      <c r="GF952" s="11"/>
      <c r="GG952" s="6">
        <f>SUMIF(GH$284:GH$314,$D952,GJ$284:GJ$314)</f>
        <v>0</v>
      </c>
      <c r="GH952" s="9"/>
      <c r="GI952" s="10"/>
      <c r="GJ952" s="11"/>
      <c r="GK952" s="6">
        <f>SUMIF(GL$284:GL$314,$D952,GN$284:GN$314)</f>
        <v>0</v>
      </c>
      <c r="GL952" s="9"/>
      <c r="GM952" s="10"/>
      <c r="GN952" s="11"/>
      <c r="GO952" s="6">
        <f>SUMIF(GP$284:GP$314,$D952,GR$284:GR$314)</f>
        <v>0</v>
      </c>
      <c r="GP952" s="9"/>
      <c r="GQ952" s="10"/>
      <c r="GR952" s="11"/>
      <c r="GS952" s="6">
        <f>SUMIF(GT$284:GT$314,$D952,GV$284:GV$314)</f>
        <v>0</v>
      </c>
      <c r="GT952" s="9"/>
      <c r="GU952" s="10"/>
      <c r="GV952" s="20"/>
      <c r="GW952" s="19">
        <f t="shared" si="21"/>
        <v>0</v>
      </c>
      <c r="GX952" s="472"/>
      <c r="GY952" s="473"/>
    </row>
    <row r="953" spans="1:207" ht="30.75" customHeight="1">
      <c r="A953" s="210" t="s">
        <v>85</v>
      </c>
      <c r="B953" s="470"/>
      <c r="C953" s="449" t="s">
        <v>541</v>
      </c>
      <c r="D953" s="445" t="s">
        <v>496</v>
      </c>
      <c r="E953" s="206">
        <f>SUMIF(F$315:F$345,$D953,H$315:H$345)</f>
        <v>0</v>
      </c>
      <c r="F953" s="9"/>
      <c r="G953" s="10"/>
      <c r="H953" s="11"/>
      <c r="I953" s="6">
        <f>SUMIF(J$315:J$345,$D953,L$315:L$345)</f>
        <v>0</v>
      </c>
      <c r="J953" s="9"/>
      <c r="K953" s="10"/>
      <c r="L953" s="11"/>
      <c r="M953" s="6">
        <f>SUMIF(N$315:N$345,$D953,P$315:P$345)</f>
        <v>0</v>
      </c>
      <c r="N953" s="9"/>
      <c r="O953" s="10"/>
      <c r="P953" s="11"/>
      <c r="Q953" s="6">
        <f>SUMIF(R$315:R$345,$D953,T$315:T$345)</f>
        <v>0</v>
      </c>
      <c r="R953" s="9"/>
      <c r="S953" s="10"/>
      <c r="T953" s="11"/>
      <c r="U953" s="6">
        <f>SUMIF(V$315:V$345,$D953,X$315:X$345)</f>
        <v>0</v>
      </c>
      <c r="V953" s="9"/>
      <c r="W953" s="10"/>
      <c r="X953" s="11"/>
      <c r="Y953" s="6">
        <f>SUMIF(Z$315:Z$345,$D953,AB$315:AB$345)</f>
        <v>0</v>
      </c>
      <c r="Z953" s="9"/>
      <c r="AA953" s="10"/>
      <c r="AB953" s="11"/>
      <c r="AC953" s="6">
        <f>SUMIF(AD$315:AD$345,$D953,AF$315:AF$345)</f>
        <v>0</v>
      </c>
      <c r="AD953" s="9"/>
      <c r="AE953" s="10"/>
      <c r="AF953" s="11"/>
      <c r="AG953" s="6">
        <f>SUMIF(AH$315:AH$345,$D953,AJ$315:AJ$345)</f>
        <v>0</v>
      </c>
      <c r="AH953" s="9"/>
      <c r="AI953" s="10"/>
      <c r="AJ953" s="11"/>
      <c r="AK953" s="6">
        <f>SUMIF(AL$315:AL$345,$D953,AN$315:AN$345)</f>
        <v>0</v>
      </c>
      <c r="AL953" s="9"/>
      <c r="AM953" s="10"/>
      <c r="AN953" s="11"/>
      <c r="AO953" s="6">
        <f>SUMIF(AP$315:AP$345,$D953,AR$315:AR$345)</f>
        <v>0</v>
      </c>
      <c r="AP953" s="9"/>
      <c r="AQ953" s="10"/>
      <c r="AR953" s="11"/>
      <c r="AS953" s="6">
        <f>SUMIF(AT$315:AT$345,$D953,AV$315:AV$345)</f>
        <v>0</v>
      </c>
      <c r="AT953" s="9"/>
      <c r="AU953" s="10"/>
      <c r="AV953" s="11"/>
      <c r="AW953" s="6">
        <f>SUMIF(AX$315:AX$345,$D953,AZ$315:AZ$345)</f>
        <v>0</v>
      </c>
      <c r="AX953" s="9"/>
      <c r="AY953" s="10"/>
      <c r="AZ953" s="11"/>
      <c r="BA953" s="6">
        <f>SUMIF(BB$315:BB$345,$D953,BD$315:BD$345)</f>
        <v>0</v>
      </c>
      <c r="BB953" s="9"/>
      <c r="BC953" s="10"/>
      <c r="BD953" s="11"/>
      <c r="BE953" s="6">
        <f>SUMIF(BF$315:BF$345,$D953,BH$315:BH$345)</f>
        <v>0</v>
      </c>
      <c r="BF953" s="9"/>
      <c r="BG953" s="10"/>
      <c r="BH953" s="11"/>
      <c r="BI953" s="6">
        <f>SUMIF(BJ$315:BJ$345,$D953,BL$315:BL$345)</f>
        <v>0</v>
      </c>
      <c r="BJ953" s="9"/>
      <c r="BK953" s="10"/>
      <c r="BL953" s="11"/>
      <c r="BM953" s="6">
        <f>SUMIF(BN$315:BN$345,$D953,BP$315:BP$345)</f>
        <v>0</v>
      </c>
      <c r="BN953" s="9"/>
      <c r="BO953" s="10"/>
      <c r="BP953" s="11"/>
      <c r="BQ953" s="6">
        <f>SUMIF(BR$315:BR$345,$D953,BT$315:BT$345)</f>
        <v>0</v>
      </c>
      <c r="BR953" s="9"/>
      <c r="BS953" s="10"/>
      <c r="BT953" s="11"/>
      <c r="BU953" s="6">
        <f>SUMIF(BV$315:BV$345,$D953,BX$315:BX$345)</f>
        <v>0</v>
      </c>
      <c r="BV953" s="9"/>
      <c r="BW953" s="10"/>
      <c r="BX953" s="11"/>
      <c r="BY953" s="6">
        <f>SUMIF(BZ$315:BZ$345,$D953,CB$315:CB$345)</f>
        <v>0</v>
      </c>
      <c r="BZ953" s="9"/>
      <c r="CA953" s="10"/>
      <c r="CB953" s="11"/>
      <c r="CC953" s="6">
        <f>SUMIF(CD$315:CD$345,$D953,CF$315:CF$345)</f>
        <v>0</v>
      </c>
      <c r="CD953" s="9"/>
      <c r="CE953" s="10"/>
      <c r="CF953" s="11"/>
      <c r="CG953" s="6">
        <f>SUMIF(CH$315:CH$345,$D953,CJ$315:CJ$345)</f>
        <v>0</v>
      </c>
      <c r="CH953" s="9"/>
      <c r="CI953" s="10"/>
      <c r="CJ953" s="11"/>
      <c r="CK953" s="6">
        <f>SUMIF(CL$315:CL$345,$D953,CN$315:CN$345)</f>
        <v>0</v>
      </c>
      <c r="CL953" s="9"/>
      <c r="CM953" s="10"/>
      <c r="CN953" s="11"/>
      <c r="CO953" s="6">
        <f>SUMIF(CP$315:CP$345,$D953,CR$315:CR$345)</f>
        <v>0</v>
      </c>
      <c r="CP953" s="9"/>
      <c r="CQ953" s="10"/>
      <c r="CR953" s="11"/>
      <c r="CS953" s="6">
        <f>SUMIF(CT$315:CT$345,$D953,CV$315:CV$345)</f>
        <v>0</v>
      </c>
      <c r="CT953" s="9"/>
      <c r="CU953" s="10"/>
      <c r="CV953" s="11"/>
      <c r="CW953" s="6">
        <f>SUMIF(CX$315:CX$345,$D953,CZ$315:CZ$345)</f>
        <v>0</v>
      </c>
      <c r="CX953" s="9"/>
      <c r="CY953" s="10"/>
      <c r="CZ953" s="11"/>
      <c r="DA953" s="6">
        <f>SUMIF(DB$315:DB$345,$D953,DD$315:DD$345)</f>
        <v>0</v>
      </c>
      <c r="DB953" s="9"/>
      <c r="DC953" s="10"/>
      <c r="DD953" s="11"/>
      <c r="DE953" s="6">
        <f>SUMIF(DF$315:DF$345,$D953,DH$315:DH$345)</f>
        <v>0</v>
      </c>
      <c r="DF953" s="9"/>
      <c r="DG953" s="10"/>
      <c r="DH953" s="11"/>
      <c r="DI953" s="6">
        <f>SUMIF(DJ$315:DJ$345,$D953,DL$315:DL$345)</f>
        <v>0</v>
      </c>
      <c r="DJ953" s="9"/>
      <c r="DK953" s="10"/>
      <c r="DL953" s="11"/>
      <c r="DM953" s="6">
        <f>SUMIF(DN$315:DN$345,$D953,DP$315:DP$345)</f>
        <v>0</v>
      </c>
      <c r="DN953" s="9"/>
      <c r="DO953" s="10"/>
      <c r="DP953" s="11"/>
      <c r="DQ953" s="6">
        <f>SUMIF(DR$315:DR$345,$D953,DT$315:DT$345)</f>
        <v>0</v>
      </c>
      <c r="DR953" s="9"/>
      <c r="DS953" s="10"/>
      <c r="DT953" s="11"/>
      <c r="DU953" s="6">
        <f>SUMIF(DV$315:DV$345,$D953,DX$315:DX$345)</f>
        <v>0</v>
      </c>
      <c r="DV953" s="9"/>
      <c r="DW953" s="10"/>
      <c r="DX953" s="11"/>
      <c r="DY953" s="6">
        <f>SUMIF(DZ$315:DZ$345,$D953,EB$315:EB$345)</f>
        <v>0</v>
      </c>
      <c r="DZ953" s="9"/>
      <c r="EA953" s="10"/>
      <c r="EB953" s="11"/>
      <c r="EC953" s="6">
        <f>SUMIF(ED$315:ED$345,$D953,EF$315:EF$345)</f>
        <v>0</v>
      </c>
      <c r="ED953" s="9"/>
      <c r="EE953" s="10"/>
      <c r="EF953" s="11"/>
      <c r="EG953" s="6">
        <f>SUMIF(EH$315:EH$345,$D953,EJ$315:EJ$345)</f>
        <v>0</v>
      </c>
      <c r="EH953" s="9"/>
      <c r="EI953" s="10"/>
      <c r="EJ953" s="11"/>
      <c r="EK953" s="6">
        <f>SUMIF(EL$315:EL$345,$D953,EN$315:EN$345)</f>
        <v>0</v>
      </c>
      <c r="EL953" s="9"/>
      <c r="EM953" s="10"/>
      <c r="EN953" s="11"/>
      <c r="EO953" s="6">
        <f>SUMIF(EP$315:EP$345,$D953,ER$315:ER$345)</f>
        <v>0</v>
      </c>
      <c r="EP953" s="9"/>
      <c r="EQ953" s="10"/>
      <c r="ER953" s="11"/>
      <c r="ES953" s="6">
        <f>SUMIF(ET$315:ET$345,$D953,EV$315:EV$345)</f>
        <v>0</v>
      </c>
      <c r="ET953" s="9"/>
      <c r="EU953" s="10"/>
      <c r="EV953" s="11"/>
      <c r="EW953" s="6">
        <f>SUMIF(EX$315:EX$345,$D953,EZ$315:EZ$345)</f>
        <v>0</v>
      </c>
      <c r="EX953" s="9"/>
      <c r="EY953" s="10"/>
      <c r="EZ953" s="11"/>
      <c r="FA953" s="6">
        <f>SUMIF(FB$315:FB$345,$D953,FD$315:FD$345)</f>
        <v>0</v>
      </c>
      <c r="FB953" s="9"/>
      <c r="FC953" s="10"/>
      <c r="FD953" s="11"/>
      <c r="FE953" s="6">
        <f>SUMIF(FF$315:FF$345,$D953,FH$315:FH$345)</f>
        <v>0</v>
      </c>
      <c r="FF953" s="9"/>
      <c r="FG953" s="10"/>
      <c r="FH953" s="11"/>
      <c r="FI953" s="6">
        <f>SUMIF(FJ$315:FJ$345,$D953,FL$315:FL$345)</f>
        <v>0</v>
      </c>
      <c r="FJ953" s="9"/>
      <c r="FK953" s="10"/>
      <c r="FL953" s="11"/>
      <c r="FM953" s="6">
        <f>SUMIF(FN$315:FN$345,$D953,FP$315:FP$345)</f>
        <v>0</v>
      </c>
      <c r="FN953" s="9"/>
      <c r="FO953" s="10"/>
      <c r="FP953" s="11"/>
      <c r="FQ953" s="6">
        <f>SUMIF(FR$315:FR$345,$D953,FT$315:FT$345)</f>
        <v>0</v>
      </c>
      <c r="FR953" s="9"/>
      <c r="FS953" s="10"/>
      <c r="FT953" s="11"/>
      <c r="FU953" s="6">
        <f>SUMIF(FV$315:FV$345,$D953,FX$315:FX$345)</f>
        <v>0</v>
      </c>
      <c r="FV953" s="9"/>
      <c r="FW953" s="10"/>
      <c r="FX953" s="11"/>
      <c r="FY953" s="6">
        <f>SUMIF(FZ$315:FZ$345,$D953,GB$315:GB$345)</f>
        <v>0</v>
      </c>
      <c r="FZ953" s="9"/>
      <c r="GA953" s="10"/>
      <c r="GB953" s="11"/>
      <c r="GC953" s="6">
        <f>SUMIF(GD$315:GD$345,$D953,GF$315:GF$345)</f>
        <v>0</v>
      </c>
      <c r="GD953" s="9"/>
      <c r="GE953" s="10"/>
      <c r="GF953" s="11"/>
      <c r="GG953" s="6">
        <f>SUMIF(GH$315:GH$345,$D953,GJ$315:GJ$345)</f>
        <v>0</v>
      </c>
      <c r="GH953" s="9"/>
      <c r="GI953" s="10"/>
      <c r="GJ953" s="11"/>
      <c r="GK953" s="6">
        <f>SUMIF(GL$315:GL$345,$D953,GN$315:GN$345)</f>
        <v>0</v>
      </c>
      <c r="GL953" s="9"/>
      <c r="GM953" s="10"/>
      <c r="GN953" s="11"/>
      <c r="GO953" s="6">
        <f>SUMIF(GP$315:GP$345,$D953,GR$315:GR$345)</f>
        <v>0</v>
      </c>
      <c r="GP953" s="9"/>
      <c r="GQ953" s="10"/>
      <c r="GR953" s="11"/>
      <c r="GS953" s="6">
        <f>SUMIF(GT$315:GT$345,$D953,GV$315:GV$345)</f>
        <v>0</v>
      </c>
      <c r="GT953" s="9"/>
      <c r="GU953" s="10"/>
      <c r="GV953" s="20"/>
      <c r="GW953" s="19">
        <f t="shared" si="21"/>
        <v>0</v>
      </c>
      <c r="GX953" s="472"/>
      <c r="GY953" s="473"/>
    </row>
    <row r="954" spans="1:207" ht="30.75" customHeight="1" thickBot="1">
      <c r="A954" s="212" t="s">
        <v>86</v>
      </c>
      <c r="B954" s="471"/>
      <c r="C954" s="449" t="s">
        <v>541</v>
      </c>
      <c r="D954" s="445" t="s">
        <v>496</v>
      </c>
      <c r="E954" s="206">
        <f>SUMIF(F$346:F$376,$D954,H$346:H$376)</f>
        <v>0</v>
      </c>
      <c r="F954" s="9"/>
      <c r="G954" s="10"/>
      <c r="H954" s="11"/>
      <c r="I954" s="6">
        <f>SUMIF(J$346:J$376,$D954,L$346:L$376)</f>
        <v>0</v>
      </c>
      <c r="J954" s="9"/>
      <c r="K954" s="10"/>
      <c r="L954" s="11"/>
      <c r="M954" s="6">
        <f>SUMIF(N$346:N$376,$D954,P$346:P$376)</f>
        <v>0</v>
      </c>
      <c r="N954" s="9"/>
      <c r="O954" s="10"/>
      <c r="P954" s="11"/>
      <c r="Q954" s="6">
        <f>SUMIF(R$346:R$376,$D954,T$346:T$376)</f>
        <v>0</v>
      </c>
      <c r="R954" s="9"/>
      <c r="S954" s="10"/>
      <c r="T954" s="11"/>
      <c r="U954" s="6">
        <f>SUMIF(V$346:V$376,$D954,X$346:X$376)</f>
        <v>0</v>
      </c>
      <c r="V954" s="9"/>
      <c r="W954" s="10"/>
      <c r="X954" s="11"/>
      <c r="Y954" s="6">
        <f>SUMIF(Z$346:Z$376,$D954,AB$346:AB$376)</f>
        <v>0</v>
      </c>
      <c r="Z954" s="9"/>
      <c r="AA954" s="10"/>
      <c r="AB954" s="11"/>
      <c r="AC954" s="6">
        <f>SUMIF(AD$346:AD$376,$D954,AF$346:AF$376)</f>
        <v>0</v>
      </c>
      <c r="AD954" s="9"/>
      <c r="AE954" s="10"/>
      <c r="AF954" s="11"/>
      <c r="AG954" s="6">
        <f>SUMIF(AH$346:AH$376,$D954,AJ$346:AJ$376)</f>
        <v>0</v>
      </c>
      <c r="AH954" s="9"/>
      <c r="AI954" s="10"/>
      <c r="AJ954" s="11"/>
      <c r="AK954" s="6">
        <f>SUMIF(AL$346:AL$376,$D954,AN$346:AN$376)</f>
        <v>0</v>
      </c>
      <c r="AL954" s="9"/>
      <c r="AM954" s="10"/>
      <c r="AN954" s="11"/>
      <c r="AO954" s="6">
        <f>SUMIF(AP$346:AP$376,$D954,AR$346:AR$376)</f>
        <v>0</v>
      </c>
      <c r="AP954" s="9"/>
      <c r="AQ954" s="10"/>
      <c r="AR954" s="11"/>
      <c r="AS954" s="6">
        <f>SUMIF(AT$346:AT$376,$D954,AV$346:AV$376)</f>
        <v>0</v>
      </c>
      <c r="AT954" s="9"/>
      <c r="AU954" s="10"/>
      <c r="AV954" s="11"/>
      <c r="AW954" s="6">
        <f>SUMIF(AX$346:AX$376,$D954,AZ$346:AZ$376)</f>
        <v>0</v>
      </c>
      <c r="AX954" s="9"/>
      <c r="AY954" s="10"/>
      <c r="AZ954" s="11"/>
      <c r="BA954" s="6">
        <f>SUMIF(BB$346:BB$376,$D954,BD$346:BD$376)</f>
        <v>0</v>
      </c>
      <c r="BB954" s="9"/>
      <c r="BC954" s="10"/>
      <c r="BD954" s="11"/>
      <c r="BE954" s="6">
        <f>SUMIF(BF$346:BF$376,$D954,BH$346:BH$376)</f>
        <v>0</v>
      </c>
      <c r="BF954" s="9"/>
      <c r="BG954" s="10"/>
      <c r="BH954" s="11"/>
      <c r="BI954" s="6">
        <f>SUMIF(BJ$346:BJ$376,$D954,BL$346:BL$376)</f>
        <v>0</v>
      </c>
      <c r="BJ954" s="9"/>
      <c r="BK954" s="10"/>
      <c r="BL954" s="11"/>
      <c r="BM954" s="6">
        <f>SUMIF(BN$346:BN$376,$D954,BP$346:BP$376)</f>
        <v>0</v>
      </c>
      <c r="BN954" s="9"/>
      <c r="BO954" s="10"/>
      <c r="BP954" s="11"/>
      <c r="BQ954" s="6">
        <f>SUMIF(BR$346:BR$376,$D954,BT$346:BT$376)</f>
        <v>0</v>
      </c>
      <c r="BR954" s="9"/>
      <c r="BS954" s="10"/>
      <c r="BT954" s="11"/>
      <c r="BU954" s="6">
        <f>SUMIF(BV$346:BV$376,$D954,BX$346:BX$376)</f>
        <v>0</v>
      </c>
      <c r="BV954" s="9"/>
      <c r="BW954" s="10"/>
      <c r="BX954" s="11"/>
      <c r="BY954" s="6">
        <f>SUMIF(BZ$346:BZ$376,$D954,CB$346:CB$376)</f>
        <v>0</v>
      </c>
      <c r="BZ954" s="9"/>
      <c r="CA954" s="10"/>
      <c r="CB954" s="11"/>
      <c r="CC954" s="6">
        <f>SUMIF(CD$346:CD$376,$D954,CF$346:CF$376)</f>
        <v>0</v>
      </c>
      <c r="CD954" s="9"/>
      <c r="CE954" s="10"/>
      <c r="CF954" s="11"/>
      <c r="CG954" s="6">
        <f>SUMIF(CH$346:CH$376,$D954,CJ$346:CJ$376)</f>
        <v>0</v>
      </c>
      <c r="CH954" s="9"/>
      <c r="CI954" s="10"/>
      <c r="CJ954" s="11"/>
      <c r="CK954" s="6">
        <f>SUMIF(CL$346:CL$376,$D954,CN$346:CN$376)</f>
        <v>0</v>
      </c>
      <c r="CL954" s="9"/>
      <c r="CM954" s="10"/>
      <c r="CN954" s="11"/>
      <c r="CO954" s="6">
        <f>SUMIF(CP$346:CP$376,$D954,CR$346:CR$376)</f>
        <v>0</v>
      </c>
      <c r="CP954" s="9"/>
      <c r="CQ954" s="10"/>
      <c r="CR954" s="11"/>
      <c r="CS954" s="6">
        <f>SUMIF(CT$346:CT$376,$D954,CV$346:CV$376)</f>
        <v>0</v>
      </c>
      <c r="CT954" s="9"/>
      <c r="CU954" s="10"/>
      <c r="CV954" s="11"/>
      <c r="CW954" s="6">
        <f>SUMIF(CX$346:CX$376,$D954,CZ$346:CZ$376)</f>
        <v>0</v>
      </c>
      <c r="CX954" s="9"/>
      <c r="CY954" s="10"/>
      <c r="CZ954" s="11"/>
      <c r="DA954" s="6">
        <f>SUMIF(DB$346:DB$376,$D954,DD$346:DD$376)</f>
        <v>0</v>
      </c>
      <c r="DB954" s="9"/>
      <c r="DC954" s="10"/>
      <c r="DD954" s="11"/>
      <c r="DE954" s="6">
        <f>SUMIF(DF$346:DF$376,$D954,DH$346:DH$376)</f>
        <v>0</v>
      </c>
      <c r="DF954" s="9"/>
      <c r="DG954" s="10"/>
      <c r="DH954" s="11"/>
      <c r="DI954" s="6">
        <f>SUMIF(DJ$346:DJ$376,$D954,DL$346:DL$376)</f>
        <v>0</v>
      </c>
      <c r="DJ954" s="9"/>
      <c r="DK954" s="10"/>
      <c r="DL954" s="11"/>
      <c r="DM954" s="6">
        <f>SUMIF(DN$346:DN$376,$D954,DP$346:DP$376)</f>
        <v>0</v>
      </c>
      <c r="DN954" s="9"/>
      <c r="DO954" s="10"/>
      <c r="DP954" s="11"/>
      <c r="DQ954" s="6">
        <f>SUMIF(DR$346:DR$376,$D954,DT$346:DT$376)</f>
        <v>0</v>
      </c>
      <c r="DR954" s="9"/>
      <c r="DS954" s="10"/>
      <c r="DT954" s="11"/>
      <c r="DU954" s="6">
        <f>SUMIF(DV$346:DV$376,$D954,DX$346:DX$376)</f>
        <v>0</v>
      </c>
      <c r="DV954" s="9"/>
      <c r="DW954" s="10"/>
      <c r="DX954" s="11"/>
      <c r="DY954" s="6">
        <f>SUMIF(DZ$346:DZ$376,$D954,EB$346:EB$376)</f>
        <v>0</v>
      </c>
      <c r="DZ954" s="9"/>
      <c r="EA954" s="10"/>
      <c r="EB954" s="11"/>
      <c r="EC954" s="6">
        <f>SUMIF(ED$346:ED$376,$D954,EF$346:EF$376)</f>
        <v>0</v>
      </c>
      <c r="ED954" s="9"/>
      <c r="EE954" s="10"/>
      <c r="EF954" s="11"/>
      <c r="EG954" s="6">
        <f>SUMIF(EH$346:EH$376,$D954,EJ$346:EJ$376)</f>
        <v>0</v>
      </c>
      <c r="EH954" s="9"/>
      <c r="EI954" s="10"/>
      <c r="EJ954" s="11"/>
      <c r="EK954" s="6">
        <f>SUMIF(EL$346:EL$376,$D954,EN$346:EN$376)</f>
        <v>0</v>
      </c>
      <c r="EL954" s="9"/>
      <c r="EM954" s="10"/>
      <c r="EN954" s="11"/>
      <c r="EO954" s="6">
        <f>SUMIF(EP$346:EP$376,$D954,ER$346:ER$376)</f>
        <v>0</v>
      </c>
      <c r="EP954" s="9"/>
      <c r="EQ954" s="10"/>
      <c r="ER954" s="11"/>
      <c r="ES954" s="6">
        <f>SUMIF(ET$346:ET$376,$D954,EV$346:EV$376)</f>
        <v>0</v>
      </c>
      <c r="ET954" s="9"/>
      <c r="EU954" s="10"/>
      <c r="EV954" s="11"/>
      <c r="EW954" s="6">
        <f>SUMIF(EX$346:EX$376,$D954,EZ$346:EZ$376)</f>
        <v>0</v>
      </c>
      <c r="EX954" s="9"/>
      <c r="EY954" s="10"/>
      <c r="EZ954" s="11"/>
      <c r="FA954" s="6">
        <f>SUMIF(FB$346:FB$376,$D954,FD$346:FD$376)</f>
        <v>0</v>
      </c>
      <c r="FB954" s="9"/>
      <c r="FC954" s="10"/>
      <c r="FD954" s="11"/>
      <c r="FE954" s="6">
        <f>SUMIF(FF$346:FF$376,$D954,FH$346:FH$376)</f>
        <v>0</v>
      </c>
      <c r="FF954" s="9"/>
      <c r="FG954" s="10"/>
      <c r="FH954" s="11"/>
      <c r="FI954" s="6">
        <f>SUMIF(FJ$346:FJ$376,$D954,FL$346:FL$376)</f>
        <v>0</v>
      </c>
      <c r="FJ954" s="9"/>
      <c r="FK954" s="10"/>
      <c r="FL954" s="11"/>
      <c r="FM954" s="6">
        <f>SUMIF(FN$346:FN$376,$D954,FP$346:FP$376)</f>
        <v>0</v>
      </c>
      <c r="FN954" s="9"/>
      <c r="FO954" s="10"/>
      <c r="FP954" s="11"/>
      <c r="FQ954" s="6">
        <f>SUMIF(FR$346:FR$376,$D954,FT$346:FT$376)</f>
        <v>0</v>
      </c>
      <c r="FR954" s="9"/>
      <c r="FS954" s="10"/>
      <c r="FT954" s="11"/>
      <c r="FU954" s="6">
        <f>SUMIF(FV$346:FV$376,$D954,FX$346:FX$376)</f>
        <v>0</v>
      </c>
      <c r="FV954" s="9"/>
      <c r="FW954" s="10"/>
      <c r="FX954" s="11"/>
      <c r="FY954" s="6">
        <f>SUMIF(FZ$346:FZ$376,$D954,GB$346:GB$376)</f>
        <v>0</v>
      </c>
      <c r="FZ954" s="9"/>
      <c r="GA954" s="10"/>
      <c r="GB954" s="11"/>
      <c r="GC954" s="6">
        <f>SUMIF(GD$346:GD$376,$D954,GF$346:GF$376)</f>
        <v>0</v>
      </c>
      <c r="GD954" s="9"/>
      <c r="GE954" s="10"/>
      <c r="GF954" s="11"/>
      <c r="GG954" s="6">
        <f>SUMIF(GH$346:GH$376,$D954,GJ$346:GJ$376)</f>
        <v>0</v>
      </c>
      <c r="GH954" s="9"/>
      <c r="GI954" s="10"/>
      <c r="GJ954" s="11"/>
      <c r="GK954" s="6">
        <f>SUMIF(GL$346:GL$376,$D954,GN$346:GN$376)</f>
        <v>0</v>
      </c>
      <c r="GL954" s="9"/>
      <c r="GM954" s="10"/>
      <c r="GN954" s="11"/>
      <c r="GO954" s="6">
        <f>SUMIF(GP$346:GP$376,$D954,GR$346:GR$376)</f>
        <v>0</v>
      </c>
      <c r="GP954" s="9"/>
      <c r="GQ954" s="10"/>
      <c r="GR954" s="11"/>
      <c r="GS954" s="6">
        <f>SUMIF(GT$346:GT$376,$D954,GV$346:GV$376)</f>
        <v>0</v>
      </c>
      <c r="GT954" s="9"/>
      <c r="GU954" s="10"/>
      <c r="GV954" s="20"/>
      <c r="GW954" s="19">
        <f t="shared" si="21"/>
        <v>0</v>
      </c>
      <c r="GX954" s="472"/>
      <c r="GY954" s="473"/>
    </row>
    <row r="955" spans="1:207" ht="30" customHeight="1">
      <c r="A955" s="244" t="s">
        <v>75</v>
      </c>
      <c r="B955" s="469">
        <v>42</v>
      </c>
      <c r="C955" s="177" t="s">
        <v>401</v>
      </c>
      <c r="D955" s="194" t="s">
        <v>402</v>
      </c>
      <c r="E955" s="6">
        <f>SUMIF(F$5:F$35,$D955,H$5:H$35)</f>
        <v>0</v>
      </c>
      <c r="F955" s="9"/>
      <c r="G955" s="10"/>
      <c r="H955" s="11"/>
      <c r="I955" s="6">
        <f>SUMIF(J$5:J$35,$D955,L$5:L$35)</f>
        <v>0</v>
      </c>
      <c r="J955" s="9"/>
      <c r="K955" s="10"/>
      <c r="L955" s="11"/>
      <c r="M955" s="6">
        <f>SUMIF(N$5:N$35,$D955,P$5:P$35)</f>
        <v>0</v>
      </c>
      <c r="N955" s="9"/>
      <c r="O955" s="10"/>
      <c r="P955" s="11"/>
      <c r="Q955" s="6">
        <f>SUMIF(R$5:R$35,$D955,T$5:T$35)</f>
        <v>0</v>
      </c>
      <c r="R955" s="9"/>
      <c r="S955" s="10"/>
      <c r="T955" s="11"/>
      <c r="U955" s="6">
        <f>SUMIF(V$5:V$35,$D955,X$5:X$35)</f>
        <v>0</v>
      </c>
      <c r="V955" s="9"/>
      <c r="W955" s="10"/>
      <c r="X955" s="11"/>
      <c r="Y955" s="6">
        <f>SUMIF(Z$5:Z$35,$D955,AB$5:AB$35)</f>
        <v>0</v>
      </c>
      <c r="Z955" s="9"/>
      <c r="AA955" s="10"/>
      <c r="AB955" s="11"/>
      <c r="AC955" s="6">
        <f>SUMIF(AD$5:AD$35,$D955,AF$5:AF$35)</f>
        <v>0</v>
      </c>
      <c r="AD955" s="9"/>
      <c r="AE955" s="10"/>
      <c r="AF955" s="11"/>
      <c r="AG955" s="6">
        <f>SUMIF(AH$5:AH$35,$D955,AJ$5:AJ$35)</f>
        <v>0</v>
      </c>
      <c r="AH955" s="9"/>
      <c r="AI955" s="10"/>
      <c r="AJ955" s="11"/>
      <c r="AK955" s="6">
        <f>SUMIF(AL$5:AL$35,$D955,AN$5:AN$35)</f>
        <v>0</v>
      </c>
      <c r="AL955" s="9"/>
      <c r="AM955" s="10"/>
      <c r="AN955" s="11"/>
      <c r="AO955" s="6">
        <f>SUMIF(AP$5:AP$35,$D955,AR$5:AR$35)</f>
        <v>0</v>
      </c>
      <c r="AP955" s="9"/>
      <c r="AQ955" s="10"/>
      <c r="AR955" s="11"/>
      <c r="AS955" s="6">
        <f>SUMIF(AT$5:AT$35,$D955,AV$5:AV$35)</f>
        <v>0</v>
      </c>
      <c r="AT955" s="9"/>
      <c r="AU955" s="10"/>
      <c r="AV955" s="11"/>
      <c r="AW955" s="6">
        <f>SUMIF(AX$5:AX$35,$D955,AZ$5:AZ$35)</f>
        <v>0</v>
      </c>
      <c r="AX955" s="9"/>
      <c r="AY955" s="10"/>
      <c r="AZ955" s="11"/>
      <c r="BA955" s="6">
        <f>SUMIF(BB$5:BB$35,$D955,BD$5:BD$35)</f>
        <v>0</v>
      </c>
      <c r="BB955" s="9"/>
      <c r="BC955" s="10"/>
      <c r="BD955" s="11"/>
      <c r="BE955" s="6">
        <f>SUMIF(BF$5:BF$35,$D955,BH$5:BH$35)</f>
        <v>0</v>
      </c>
      <c r="BF955" s="9"/>
      <c r="BG955" s="10"/>
      <c r="BH955" s="11"/>
      <c r="BI955" s="6">
        <f>SUMIF(BJ$5:BJ$35,$D955,BL$5:BL$35)</f>
        <v>0</v>
      </c>
      <c r="BJ955" s="9"/>
      <c r="BK955" s="10"/>
      <c r="BL955" s="11"/>
      <c r="BM955" s="6">
        <f>SUMIF(BN$5:BN$35,$D955,BP$5:BP$35)</f>
        <v>0</v>
      </c>
      <c r="BN955" s="9"/>
      <c r="BO955" s="10"/>
      <c r="BP955" s="11"/>
      <c r="BQ955" s="6">
        <f>SUMIF(BR$5:BR$35,$D955,BT$5:BT$35)</f>
        <v>0</v>
      </c>
      <c r="BR955" s="9"/>
      <c r="BS955" s="10"/>
      <c r="BT955" s="11"/>
      <c r="BU955" s="6">
        <f>SUMIF(BV$5:BV$35,$D955,BX$5:BX$35)</f>
        <v>0</v>
      </c>
      <c r="BV955" s="9"/>
      <c r="BW955" s="10"/>
      <c r="BX955" s="11"/>
      <c r="BY955" s="6">
        <f>SUMIF(BZ$5:BZ$35,$D955,CB$5:CB$35)</f>
        <v>0</v>
      </c>
      <c r="BZ955" s="9"/>
      <c r="CA955" s="10"/>
      <c r="CB955" s="11"/>
      <c r="CC955" s="6">
        <f>SUMIF(CD$5:CD$35,$D955,CF$5:CF$35)</f>
        <v>0</v>
      </c>
      <c r="CD955" s="9"/>
      <c r="CE955" s="10"/>
      <c r="CF955" s="11"/>
      <c r="CG955" s="6">
        <f>SUMIF(CH$5:CH$35,$D955,CJ$5:CJ$35)</f>
        <v>0</v>
      </c>
      <c r="CH955" s="9"/>
      <c r="CI955" s="10"/>
      <c r="CJ955" s="11"/>
      <c r="CK955" s="6">
        <f>SUMIF(CL$5:CL$35,$D955,CN$5:CN$35)</f>
        <v>0</v>
      </c>
      <c r="CL955" s="9"/>
      <c r="CM955" s="10"/>
      <c r="CN955" s="11"/>
      <c r="CO955" s="6">
        <f>SUMIF(CP$5:CP$35,$D955,CR$5:CR$35)</f>
        <v>0</v>
      </c>
      <c r="CP955" s="9"/>
      <c r="CQ955" s="10"/>
      <c r="CR955" s="11"/>
      <c r="CS955" s="6">
        <f>SUMIF(CT$5:CT$35,$D955,CV$5:CV$35)</f>
        <v>0</v>
      </c>
      <c r="CT955" s="9"/>
      <c r="CU955" s="10"/>
      <c r="CV955" s="11"/>
      <c r="CW955" s="6">
        <f>SUMIF(CX$5:CX$35,$D955,CZ$5:CZ$35)</f>
        <v>0</v>
      </c>
      <c r="CX955" s="9"/>
      <c r="CY955" s="10"/>
      <c r="CZ955" s="11"/>
      <c r="DA955" s="6">
        <f>SUMIF(DB$5:DB$35,$D955,DD$5:DD$35)</f>
        <v>0</v>
      </c>
      <c r="DB955" s="9"/>
      <c r="DC955" s="10"/>
      <c r="DD955" s="11"/>
      <c r="DE955" s="6">
        <f>SUMIF(DF$5:DF$35,$D955,DH$5:DH$35)</f>
        <v>0</v>
      </c>
      <c r="DF955" s="9"/>
      <c r="DG955" s="10"/>
      <c r="DH955" s="11"/>
      <c r="DI955" s="6">
        <f>SUMIF(DJ$5:DJ$35,$D955,DL$5:DL$35)</f>
        <v>0</v>
      </c>
      <c r="DJ955" s="9"/>
      <c r="DK955" s="10"/>
      <c r="DL955" s="11"/>
      <c r="DM955" s="6">
        <f>SUMIF(DN$5:DN$35,$D955,DP$5:DP$35)</f>
        <v>0</v>
      </c>
      <c r="DN955" s="9"/>
      <c r="DO955" s="10"/>
      <c r="DP955" s="11"/>
      <c r="DQ955" s="6">
        <f>SUMIF(DR$5:DR$35,$D955,DT$5:DT$35)</f>
        <v>0</v>
      </c>
      <c r="DR955" s="9"/>
      <c r="DS955" s="10"/>
      <c r="DT955" s="11"/>
      <c r="DU955" s="6">
        <f>SUMIF(DV$5:DV$35,$D955,DX$5:DX$35)</f>
        <v>0</v>
      </c>
      <c r="DV955" s="9"/>
      <c r="DW955" s="10"/>
      <c r="DX955" s="11"/>
      <c r="DY955" s="6">
        <f>SUMIF(DZ$5:DZ$35,$D955,EB$5:EB$35)</f>
        <v>0</v>
      </c>
      <c r="DZ955" s="9"/>
      <c r="EA955" s="10"/>
      <c r="EB955" s="11"/>
      <c r="EC955" s="6">
        <f>SUMIF(ED$5:ED$35,$D955,EF$5:EF$35)</f>
        <v>0</v>
      </c>
      <c r="ED955" s="9"/>
      <c r="EE955" s="10"/>
      <c r="EF955" s="11"/>
      <c r="EG955" s="6">
        <f>SUMIF(EH$5:EH$35,$D955,EJ$5:EJ$35)</f>
        <v>0</v>
      </c>
      <c r="EH955" s="9"/>
      <c r="EI955" s="10"/>
      <c r="EJ955" s="11"/>
      <c r="EK955" s="6">
        <f>SUMIF(EL$5:EL$35,$D955,EN$5:EN$35)</f>
        <v>0</v>
      </c>
      <c r="EL955" s="9"/>
      <c r="EM955" s="10"/>
      <c r="EN955" s="11"/>
      <c r="EO955" s="6">
        <f>SUMIF(EP$5:EP$35,$D955,ER$5:ER$35)</f>
        <v>0</v>
      </c>
      <c r="EP955" s="9"/>
      <c r="EQ955" s="10"/>
      <c r="ER955" s="11"/>
      <c r="ES955" s="6">
        <f>SUMIF(ET$5:ET$35,$D955,EV$5:EV$35)</f>
        <v>0</v>
      </c>
      <c r="ET955" s="9"/>
      <c r="EU955" s="10"/>
      <c r="EV955" s="11"/>
      <c r="EW955" s="6">
        <f>SUMIF(EX$5:EX$35,$D955,EZ$5:EZ$35)</f>
        <v>0</v>
      </c>
      <c r="EX955" s="9"/>
      <c r="EY955" s="10"/>
      <c r="EZ955" s="11"/>
      <c r="FA955" s="6">
        <f>SUMIF(FB$5:FB$35,$D955,FD$5:FD$35)</f>
        <v>0</v>
      </c>
      <c r="FB955" s="9"/>
      <c r="FC955" s="10"/>
      <c r="FD955" s="11"/>
      <c r="FE955" s="6">
        <f>SUMIF(FF$5:FF$35,$D955,FH$5:FH$35)</f>
        <v>0</v>
      </c>
      <c r="FF955" s="9"/>
      <c r="FG955" s="10"/>
      <c r="FH955" s="11"/>
      <c r="FI955" s="6">
        <f>SUMIF(FJ$5:FJ$35,$D955,FL$5:FL$35)</f>
        <v>0</v>
      </c>
      <c r="FJ955" s="9"/>
      <c r="FK955" s="10"/>
      <c r="FL955" s="11"/>
      <c r="FM955" s="6">
        <f>SUMIF(FN$5:FN$35,$D955,FP$5:FP$35)</f>
        <v>0</v>
      </c>
      <c r="FN955" s="9"/>
      <c r="FO955" s="10"/>
      <c r="FP955" s="11"/>
      <c r="FQ955" s="6">
        <f>SUMIF(FR$5:FR$35,$D955,FT$5:FT$35)</f>
        <v>0</v>
      </c>
      <c r="FR955" s="9"/>
      <c r="FS955" s="10"/>
      <c r="FT955" s="11"/>
      <c r="FU955" s="6">
        <f>SUMIF(FV$5:FV$35,$D955,FX$5:FX$35)</f>
        <v>0</v>
      </c>
      <c r="FV955" s="9"/>
      <c r="FW955" s="10"/>
      <c r="FX955" s="11"/>
      <c r="FY955" s="6">
        <f>SUMIF(FZ$5:FZ$35,$D955,GB$5:GB$35)</f>
        <v>0</v>
      </c>
      <c r="FZ955" s="9"/>
      <c r="GA955" s="10"/>
      <c r="GB955" s="11"/>
      <c r="GC955" s="6">
        <f>SUMIF(GD$5:GD$35,$D955,GF$5:GF$35)</f>
        <v>0</v>
      </c>
      <c r="GD955" s="9"/>
      <c r="GE955" s="10"/>
      <c r="GF955" s="11"/>
      <c r="GG955" s="6">
        <f>SUMIF(GH$5:GH$35,$D955,GJ$5:GJ$35)</f>
        <v>0</v>
      </c>
      <c r="GH955" s="9"/>
      <c r="GI955" s="10"/>
      <c r="GJ955" s="11"/>
      <c r="GK955" s="6">
        <f>SUMIF(GL$5:GL$35,$D955,GN$5:GN$35)</f>
        <v>0</v>
      </c>
      <c r="GL955" s="9"/>
      <c r="GM955" s="10"/>
      <c r="GN955" s="11"/>
      <c r="GO955" s="6">
        <f>SUMIF(GP$5:GP$35,$D955,GR$5:GR$35)</f>
        <v>0</v>
      </c>
      <c r="GP955" s="9"/>
      <c r="GQ955" s="10"/>
      <c r="GR955" s="11"/>
      <c r="GS955" s="6">
        <f>SUMIF(GT$5:GT$35,$D955,GV$5:GV$35)</f>
        <v>0</v>
      </c>
      <c r="GT955" s="9"/>
      <c r="GU955" s="10"/>
      <c r="GV955" s="20"/>
      <c r="GW955" s="19">
        <f t="shared" si="21"/>
        <v>0</v>
      </c>
      <c r="GX955" s="472">
        <f>SUM(GW955:GW966)</f>
        <v>0</v>
      </c>
      <c r="GY955" s="473" t="str">
        <f>D955</f>
        <v>TS15640/34</v>
      </c>
    </row>
    <row r="956" spans="1:207" ht="30">
      <c r="A956" s="244" t="s">
        <v>76</v>
      </c>
      <c r="B956" s="470"/>
      <c r="C956" s="177" t="s">
        <v>401</v>
      </c>
      <c r="D956" s="194" t="s">
        <v>402</v>
      </c>
      <c r="E956" s="6">
        <f>SUMIF(F$36:F$66,$D956,H$36:H$66)</f>
        <v>0</v>
      </c>
      <c r="F956" s="9"/>
      <c r="G956" s="10"/>
      <c r="H956" s="11"/>
      <c r="I956" s="6">
        <f>SUMIF(J$36:J$66,$D956,L$36:L$66)</f>
        <v>0</v>
      </c>
      <c r="J956" s="9"/>
      <c r="K956" s="10"/>
      <c r="L956" s="11"/>
      <c r="M956" s="6">
        <f>SUMIF(N$36:N$66,$D956,P$36:P$66)</f>
        <v>0</v>
      </c>
      <c r="N956" s="9"/>
      <c r="O956" s="10"/>
      <c r="P956" s="11"/>
      <c r="Q956" s="6">
        <f>SUMIF(R$36:R$66,$D956,T$36:T$66)</f>
        <v>0</v>
      </c>
      <c r="R956" s="9"/>
      <c r="S956" s="10"/>
      <c r="T956" s="11"/>
      <c r="U956" s="6">
        <f>SUMIF(V$36:V$66,$D956,X$36:X$66)</f>
        <v>0</v>
      </c>
      <c r="V956" s="9"/>
      <c r="W956" s="10"/>
      <c r="X956" s="11"/>
      <c r="Y956" s="6">
        <f>SUMIF(Z$36:Z$66,$D956,AB$36:AB$66)</f>
        <v>0</v>
      </c>
      <c r="Z956" s="9"/>
      <c r="AA956" s="10"/>
      <c r="AB956" s="11"/>
      <c r="AC956" s="6">
        <f>SUMIF(AD$36:AD$66,$D956,AF$36:AF$66)</f>
        <v>0</v>
      </c>
      <c r="AD956" s="9"/>
      <c r="AE956" s="10"/>
      <c r="AF956" s="11"/>
      <c r="AG956" s="6">
        <f>SUMIF(AH$36:AH$66,$D956,AJ$36:AJ$66)</f>
        <v>0</v>
      </c>
      <c r="AH956" s="9"/>
      <c r="AI956" s="10"/>
      <c r="AJ956" s="11"/>
      <c r="AK956" s="6">
        <f>SUMIF(AL$36:AL$66,$D956,AN$36:AN$66)</f>
        <v>0</v>
      </c>
      <c r="AL956" s="9"/>
      <c r="AM956" s="10"/>
      <c r="AN956" s="11"/>
      <c r="AO956" s="6">
        <f>SUMIF(AP$36:AP$66,$D956,AR$36:AR$66)</f>
        <v>0</v>
      </c>
      <c r="AP956" s="9"/>
      <c r="AQ956" s="10"/>
      <c r="AR956" s="11"/>
      <c r="AS956" s="6">
        <f>SUMIF(AT$36:AT$66,$D956,AV$36:AV$66)</f>
        <v>0</v>
      </c>
      <c r="AT956" s="9"/>
      <c r="AU956" s="10"/>
      <c r="AV956" s="11"/>
      <c r="AW956" s="6">
        <f>SUMIF(AX$36:AX$66,$D956,AZ$36:AZ$66)</f>
        <v>0</v>
      </c>
      <c r="AX956" s="9"/>
      <c r="AY956" s="10"/>
      <c r="AZ956" s="11"/>
      <c r="BA956" s="6">
        <f>SUMIF(BB$36:BB$66,$D956,BD$36:BD$66)</f>
        <v>0</v>
      </c>
      <c r="BB956" s="9"/>
      <c r="BC956" s="10"/>
      <c r="BD956" s="11"/>
      <c r="BE956" s="6">
        <f>SUMIF(BF$36:BF$66,$D956,BH$36:BH$66)</f>
        <v>0</v>
      </c>
      <c r="BF956" s="9"/>
      <c r="BG956" s="10"/>
      <c r="BH956" s="11"/>
      <c r="BI956" s="6">
        <f>SUMIF(BJ$36:BJ$66,$D956,BL$36:BL$66)</f>
        <v>0</v>
      </c>
      <c r="BJ956" s="9"/>
      <c r="BK956" s="10"/>
      <c r="BL956" s="11"/>
      <c r="BM956" s="6">
        <f>SUMIF(BN$36:BN$66,$D956,BP$36:BP$66)</f>
        <v>0</v>
      </c>
      <c r="BN956" s="9"/>
      <c r="BO956" s="10"/>
      <c r="BP956" s="11"/>
      <c r="BQ956" s="6">
        <f>SUMIF(BR$36:BR$66,$D956,BT$36:BT$66)</f>
        <v>0</v>
      </c>
      <c r="BR956" s="9"/>
      <c r="BS956" s="10"/>
      <c r="BT956" s="11"/>
      <c r="BU956" s="6">
        <f>SUMIF(BV$36:BV$66,$D956,BX$36:BX$66)</f>
        <v>0</v>
      </c>
      <c r="BV956" s="9"/>
      <c r="BW956" s="10"/>
      <c r="BX956" s="11"/>
      <c r="BY956" s="6">
        <f>SUMIF(BZ$36:BZ$66,$D956,CB$36:CB$66)</f>
        <v>0</v>
      </c>
      <c r="BZ956" s="9"/>
      <c r="CA956" s="10"/>
      <c r="CB956" s="11"/>
      <c r="CC956" s="6">
        <f>SUMIF(CD$36:CD$66,$D956,CF$36:CF$66)</f>
        <v>0</v>
      </c>
      <c r="CD956" s="9"/>
      <c r="CE956" s="10"/>
      <c r="CF956" s="11"/>
      <c r="CG956" s="6">
        <f>SUMIF(CH$36:CH$66,$D956,CJ$36:CJ$66)</f>
        <v>0</v>
      </c>
      <c r="CH956" s="9"/>
      <c r="CI956" s="10"/>
      <c r="CJ956" s="11"/>
      <c r="CK956" s="6">
        <f>SUMIF(CL$36:CL$66,$D956,CN$36:CN$66)</f>
        <v>0</v>
      </c>
      <c r="CL956" s="9"/>
      <c r="CM956" s="10"/>
      <c r="CN956" s="11"/>
      <c r="CO956" s="6">
        <f>SUMIF(CP$36:CP$66,$D956,CR$36:CR$66)</f>
        <v>0</v>
      </c>
      <c r="CP956" s="9"/>
      <c r="CQ956" s="10"/>
      <c r="CR956" s="11"/>
      <c r="CS956" s="6">
        <f>SUMIF(CT$36:CT$66,$D956,CV$36:CV$66)</f>
        <v>0</v>
      </c>
      <c r="CT956" s="9"/>
      <c r="CU956" s="10"/>
      <c r="CV956" s="11"/>
      <c r="CW956" s="6">
        <f>SUMIF(CX$36:CX$66,$D956,CZ$36:CZ$66)</f>
        <v>0</v>
      </c>
      <c r="CX956" s="9"/>
      <c r="CY956" s="10"/>
      <c r="CZ956" s="11"/>
      <c r="DA956" s="6">
        <f>SUMIF(DB$36:DB$66,$D956,DD$36:DD$66)</f>
        <v>0</v>
      </c>
      <c r="DB956" s="9"/>
      <c r="DC956" s="10"/>
      <c r="DD956" s="11"/>
      <c r="DE956" s="6">
        <f>SUMIF(DF$36:DF$66,$D956,DH$36:DH$66)</f>
        <v>0</v>
      </c>
      <c r="DF956" s="9"/>
      <c r="DG956" s="10"/>
      <c r="DH956" s="11"/>
      <c r="DI956" s="6">
        <f>SUMIF(DJ$36:DJ$66,$D956,DL$36:DL$66)</f>
        <v>0</v>
      </c>
      <c r="DJ956" s="9"/>
      <c r="DK956" s="10"/>
      <c r="DL956" s="11"/>
      <c r="DM956" s="6">
        <f>SUMIF(DN$36:DN$66,$D956,DP$36:DP$66)</f>
        <v>0</v>
      </c>
      <c r="DN956" s="9"/>
      <c r="DO956" s="10"/>
      <c r="DP956" s="11"/>
      <c r="DQ956" s="6">
        <f>SUMIF(DR$36:DR$66,$D956,DT$36:DT$66)</f>
        <v>0</v>
      </c>
      <c r="DR956" s="9"/>
      <c r="DS956" s="10"/>
      <c r="DT956" s="11"/>
      <c r="DU956" s="6">
        <f>SUMIF(DV$36:DV$66,$D956,DX$36:DX$66)</f>
        <v>0</v>
      </c>
      <c r="DV956" s="9"/>
      <c r="DW956" s="10"/>
      <c r="DX956" s="11"/>
      <c r="DY956" s="6">
        <f>SUMIF(DZ$36:DZ$66,$D956,EB$36:EB$66)</f>
        <v>0</v>
      </c>
      <c r="DZ956" s="9"/>
      <c r="EA956" s="10"/>
      <c r="EB956" s="11"/>
      <c r="EC956" s="6">
        <f>SUMIF(ED$36:ED$66,$D956,EF$36:EF$66)</f>
        <v>0</v>
      </c>
      <c r="ED956" s="9"/>
      <c r="EE956" s="10"/>
      <c r="EF956" s="11"/>
      <c r="EG956" s="6">
        <f>SUMIF(EH$36:EH$66,$D956,EJ$36:EJ$66)</f>
        <v>0</v>
      </c>
      <c r="EH956" s="9"/>
      <c r="EI956" s="10"/>
      <c r="EJ956" s="11"/>
      <c r="EK956" s="6">
        <f>SUMIF(EL$36:EL$66,$D956,EN$36:EN$66)</f>
        <v>0</v>
      </c>
      <c r="EL956" s="9"/>
      <c r="EM956" s="10"/>
      <c r="EN956" s="11"/>
      <c r="EO956" s="6">
        <f>SUMIF(EP$36:EP$66,$D956,ER$36:ER$66)</f>
        <v>0</v>
      </c>
      <c r="EP956" s="9"/>
      <c r="EQ956" s="10"/>
      <c r="ER956" s="11"/>
      <c r="ES956" s="6">
        <f>SUMIF(ET$36:ET$66,$D956,EV$36:EV$66)</f>
        <v>0</v>
      </c>
      <c r="ET956" s="9"/>
      <c r="EU956" s="10"/>
      <c r="EV956" s="11"/>
      <c r="EW956" s="6">
        <f>SUMIF(EX$36:EX$66,$D956,EZ$36:EZ$66)</f>
        <v>0</v>
      </c>
      <c r="EX956" s="9"/>
      <c r="EY956" s="10"/>
      <c r="EZ956" s="11"/>
      <c r="FA956" s="6">
        <f>SUMIF(FB$36:FB$66,$D956,FD$36:FD$66)</f>
        <v>0</v>
      </c>
      <c r="FB956" s="9"/>
      <c r="FC956" s="10"/>
      <c r="FD956" s="11"/>
      <c r="FE956" s="6">
        <f>SUMIF(FF$36:FF$66,$D956,FH$36:FH$66)</f>
        <v>0</v>
      </c>
      <c r="FF956" s="9"/>
      <c r="FG956" s="10"/>
      <c r="FH956" s="11"/>
      <c r="FI956" s="6">
        <f>SUMIF(FJ$36:FJ$66,$D956,FL$36:FL$66)</f>
        <v>0</v>
      </c>
      <c r="FJ956" s="9"/>
      <c r="FK956" s="10"/>
      <c r="FL956" s="11"/>
      <c r="FM956" s="6">
        <f>SUMIF(FN$36:FN$66,$D956,FP$36:FP$66)</f>
        <v>0</v>
      </c>
      <c r="FN956" s="9"/>
      <c r="FO956" s="10"/>
      <c r="FP956" s="11"/>
      <c r="FQ956" s="6">
        <f>SUMIF(FR$36:FR$66,$D956,FT$36:FT$66)</f>
        <v>0</v>
      </c>
      <c r="FR956" s="9"/>
      <c r="FS956" s="10"/>
      <c r="FT956" s="11"/>
      <c r="FU956" s="6">
        <f>SUMIF(FV$36:FV$66,$D956,FX$36:FX$66)</f>
        <v>0</v>
      </c>
      <c r="FV956" s="9"/>
      <c r="FW956" s="10"/>
      <c r="FX956" s="11"/>
      <c r="FY956" s="6">
        <f>SUMIF(FZ$36:FZ$66,$D956,GB$36:GB$66)</f>
        <v>0</v>
      </c>
      <c r="FZ956" s="9"/>
      <c r="GA956" s="10"/>
      <c r="GB956" s="11"/>
      <c r="GC956" s="6">
        <f>SUMIF(GD$36:GD$66,$D956,GF$36:GF$66)</f>
        <v>0</v>
      </c>
      <c r="GD956" s="9"/>
      <c r="GE956" s="10"/>
      <c r="GF956" s="11"/>
      <c r="GG956" s="6">
        <f>SUMIF(GH$36:GH$66,$D956,GJ$36:GJ$66)</f>
        <v>0</v>
      </c>
      <c r="GH956" s="9"/>
      <c r="GI956" s="10"/>
      <c r="GJ956" s="11"/>
      <c r="GK956" s="6">
        <f>SUMIF(GL$36:GL$66,$D956,GN$36:GN$66)</f>
        <v>0</v>
      </c>
      <c r="GL956" s="9"/>
      <c r="GM956" s="10"/>
      <c r="GN956" s="11"/>
      <c r="GO956" s="6">
        <f>SUMIF(GP$36:GP$66,$D956,GR$36:GR$66)</f>
        <v>0</v>
      </c>
      <c r="GP956" s="9"/>
      <c r="GQ956" s="10"/>
      <c r="GR956" s="11"/>
      <c r="GS956" s="6">
        <f>SUMIF(GT$36:GT$66,$D956,GV$36:GV$66)</f>
        <v>0</v>
      </c>
      <c r="GT956" s="9"/>
      <c r="GU956" s="10"/>
      <c r="GV956" s="20"/>
      <c r="GW956" s="19">
        <f t="shared" si="21"/>
        <v>0</v>
      </c>
      <c r="GX956" s="472"/>
      <c r="GY956" s="473"/>
    </row>
    <row r="957" spans="1:207" ht="30">
      <c r="A957" s="244" t="s">
        <v>77</v>
      </c>
      <c r="B957" s="470"/>
      <c r="C957" s="177" t="s">
        <v>401</v>
      </c>
      <c r="D957" s="194" t="s">
        <v>402</v>
      </c>
      <c r="E957" s="6">
        <f>SUMIF(F$67:F$97,$D957,H$67:H$97)</f>
        <v>0</v>
      </c>
      <c r="F957" s="9"/>
      <c r="G957" s="10"/>
      <c r="H957" s="11"/>
      <c r="I957" s="6">
        <f>SUMIF(J$67:J$97,$D957,L$67:L$97)</f>
        <v>0</v>
      </c>
      <c r="J957" s="9"/>
      <c r="K957" s="10"/>
      <c r="L957" s="11"/>
      <c r="M957" s="6">
        <f>SUMIF(N$67:N$97,$D957,P$67:P$97)</f>
        <v>0</v>
      </c>
      <c r="N957" s="9"/>
      <c r="O957" s="10"/>
      <c r="P957" s="11"/>
      <c r="Q957" s="6">
        <f>SUMIF(R$67:R$97,$D957,T$67:T$97)</f>
        <v>0</v>
      </c>
      <c r="R957" s="9"/>
      <c r="S957" s="10"/>
      <c r="T957" s="11"/>
      <c r="U957" s="6">
        <f>SUMIF(V$67:V$97,$D957,X$67:X$97)</f>
        <v>0</v>
      </c>
      <c r="V957" s="9"/>
      <c r="W957" s="10"/>
      <c r="X957" s="11"/>
      <c r="Y957" s="6">
        <f>SUMIF(Z$67:Z$97,$D957,AB$67:AB$97)</f>
        <v>0</v>
      </c>
      <c r="Z957" s="9"/>
      <c r="AA957" s="10"/>
      <c r="AB957" s="11"/>
      <c r="AC957" s="6">
        <f>SUMIF(AD$67:AD$97,$D957,AF$67:AF$97)</f>
        <v>0</v>
      </c>
      <c r="AD957" s="9"/>
      <c r="AE957" s="10"/>
      <c r="AF957" s="11"/>
      <c r="AG957" s="6">
        <f>SUMIF(AH$67:AH$97,$D957,AJ$67:AJ$97)</f>
        <v>0</v>
      </c>
      <c r="AH957" s="9"/>
      <c r="AI957" s="10"/>
      <c r="AJ957" s="11"/>
      <c r="AK957" s="6">
        <f>SUMIF(AL$67:AL$97,$D957,AN$67:AN$97)</f>
        <v>0</v>
      </c>
      <c r="AL957" s="9"/>
      <c r="AM957" s="10"/>
      <c r="AN957" s="11"/>
      <c r="AO957" s="6">
        <f>SUMIF(AP$67:AP$97,$D957,AR$67:AR$97)</f>
        <v>0</v>
      </c>
      <c r="AP957" s="9"/>
      <c r="AQ957" s="10"/>
      <c r="AR957" s="11"/>
      <c r="AS957" s="6">
        <f>SUMIF(AT$67:AT$97,$D957,AV$67:AV$97)</f>
        <v>0</v>
      </c>
      <c r="AT957" s="9"/>
      <c r="AU957" s="10"/>
      <c r="AV957" s="11"/>
      <c r="AW957" s="6">
        <f>SUMIF(AX$67:AX$97,$D957,AZ$67:AZ$97)</f>
        <v>0</v>
      </c>
      <c r="AX957" s="9"/>
      <c r="AY957" s="10"/>
      <c r="AZ957" s="11"/>
      <c r="BA957" s="6">
        <f>SUMIF(BB$67:BB$97,$D957,BD$67:BD$97)</f>
        <v>0</v>
      </c>
      <c r="BB957" s="9"/>
      <c r="BC957" s="10"/>
      <c r="BD957" s="11"/>
      <c r="BE957" s="6">
        <f>SUMIF(BF$67:BF$97,$D957,BH$67:BH$97)</f>
        <v>0</v>
      </c>
      <c r="BF957" s="9"/>
      <c r="BG957" s="10"/>
      <c r="BH957" s="11"/>
      <c r="BI957" s="6">
        <f>SUMIF(BJ$67:BJ$97,$D957,BL$67:BL$97)</f>
        <v>0</v>
      </c>
      <c r="BJ957" s="9"/>
      <c r="BK957" s="10"/>
      <c r="BL957" s="11"/>
      <c r="BM957" s="6">
        <f>SUMIF(BN$67:BN$97,$D957,BP$67:BP$97)</f>
        <v>0</v>
      </c>
      <c r="BN957" s="9"/>
      <c r="BO957" s="10"/>
      <c r="BP957" s="11"/>
      <c r="BQ957" s="6">
        <f>SUMIF(BR$67:BR$97,$D957,BT$67:BT$97)</f>
        <v>0</v>
      </c>
      <c r="BR957" s="9"/>
      <c r="BS957" s="10"/>
      <c r="BT957" s="11"/>
      <c r="BU957" s="6">
        <f>SUMIF(BV$67:BV$97,$D957,BX$67:BX$97)</f>
        <v>0</v>
      </c>
      <c r="BV957" s="9"/>
      <c r="BW957" s="10"/>
      <c r="BX957" s="11"/>
      <c r="BY957" s="6">
        <f>SUMIF(BZ$67:BZ$97,$D957,CB$67:CB$97)</f>
        <v>0</v>
      </c>
      <c r="BZ957" s="9"/>
      <c r="CA957" s="10"/>
      <c r="CB957" s="11"/>
      <c r="CC957" s="6">
        <f>SUMIF(CD$67:CD$97,$D957,CF$67:CF$97)</f>
        <v>0</v>
      </c>
      <c r="CD957" s="9"/>
      <c r="CE957" s="10"/>
      <c r="CF957" s="11"/>
      <c r="CG957" s="6">
        <f>SUMIF(CH$67:CH$97,$D957,CJ$67:CJ$97)</f>
        <v>0</v>
      </c>
      <c r="CH957" s="9"/>
      <c r="CI957" s="10"/>
      <c r="CJ957" s="11"/>
      <c r="CK957" s="6">
        <f>SUMIF(CL$67:CL$97,$D957,CN$67:CN$97)</f>
        <v>0</v>
      </c>
      <c r="CL957" s="9"/>
      <c r="CM957" s="10"/>
      <c r="CN957" s="11"/>
      <c r="CO957" s="6">
        <f>SUMIF(CP$67:CP$97,$D957,CR$67:CR$97)</f>
        <v>0</v>
      </c>
      <c r="CP957" s="9"/>
      <c r="CQ957" s="10"/>
      <c r="CR957" s="11"/>
      <c r="CS957" s="6">
        <f>SUMIF(CT$67:CT$97,$D957,CV$67:CV$97)</f>
        <v>0</v>
      </c>
      <c r="CT957" s="9"/>
      <c r="CU957" s="10"/>
      <c r="CV957" s="11"/>
      <c r="CW957" s="6">
        <f>SUMIF(CX$67:CX$97,$D957,CZ$67:CZ$97)</f>
        <v>0</v>
      </c>
      <c r="CX957" s="9"/>
      <c r="CY957" s="10"/>
      <c r="CZ957" s="11"/>
      <c r="DA957" s="6">
        <f>SUMIF(DB$67:DB$97,$D957,DD$67:DD$97)</f>
        <v>0</v>
      </c>
      <c r="DB957" s="9"/>
      <c r="DC957" s="10"/>
      <c r="DD957" s="11"/>
      <c r="DE957" s="6">
        <f>SUMIF(DF$67:DF$97,$D957,DH$67:DH$97)</f>
        <v>0</v>
      </c>
      <c r="DF957" s="9"/>
      <c r="DG957" s="10"/>
      <c r="DH957" s="11"/>
      <c r="DI957" s="6">
        <f>SUMIF(DJ$67:DJ$97,$D957,DL$67:DL$97)</f>
        <v>0</v>
      </c>
      <c r="DJ957" s="9"/>
      <c r="DK957" s="10"/>
      <c r="DL957" s="11"/>
      <c r="DM957" s="6">
        <f>SUMIF(DN$67:DN$97,$D957,DP$67:DP$97)</f>
        <v>0</v>
      </c>
      <c r="DN957" s="9"/>
      <c r="DO957" s="10"/>
      <c r="DP957" s="11"/>
      <c r="DQ957" s="6">
        <f>SUMIF(DR$67:DR$97,$D957,DT$67:DT$97)</f>
        <v>0</v>
      </c>
      <c r="DR957" s="9"/>
      <c r="DS957" s="10"/>
      <c r="DT957" s="11"/>
      <c r="DU957" s="6">
        <f>SUMIF(DV$67:DV$97,$D957,DX$67:DX$97)</f>
        <v>0</v>
      </c>
      <c r="DV957" s="9"/>
      <c r="DW957" s="10"/>
      <c r="DX957" s="11"/>
      <c r="DY957" s="6">
        <f>SUMIF(DZ$67:DZ$97,$D957,EB$67:EB$97)</f>
        <v>0</v>
      </c>
      <c r="DZ957" s="9"/>
      <c r="EA957" s="10"/>
      <c r="EB957" s="11"/>
      <c r="EC957" s="6">
        <f>SUMIF(ED$67:ED$97,$D957,EF$67:EF$97)</f>
        <v>0</v>
      </c>
      <c r="ED957" s="9"/>
      <c r="EE957" s="10"/>
      <c r="EF957" s="11"/>
      <c r="EG957" s="6">
        <f>SUMIF(EH$67:EH$97,$D957,EJ$67:EJ$97)</f>
        <v>0</v>
      </c>
      <c r="EH957" s="9"/>
      <c r="EI957" s="10"/>
      <c r="EJ957" s="11"/>
      <c r="EK957" s="6">
        <f>SUMIF(EL$67:EL$97,$D957,EN$67:EN$97)</f>
        <v>0</v>
      </c>
      <c r="EL957" s="9"/>
      <c r="EM957" s="10"/>
      <c r="EN957" s="11"/>
      <c r="EO957" s="6">
        <f>SUMIF(EP$67:EP$97,$D957,ER$67:ER$97)</f>
        <v>0</v>
      </c>
      <c r="EP957" s="9"/>
      <c r="EQ957" s="10"/>
      <c r="ER957" s="11"/>
      <c r="ES957" s="6">
        <f>SUMIF(ET$67:ET$97,$D957,EV$67:EV$97)</f>
        <v>0</v>
      </c>
      <c r="ET957" s="9"/>
      <c r="EU957" s="10"/>
      <c r="EV957" s="11"/>
      <c r="EW957" s="6">
        <f>SUMIF(EX$67:EX$97,$D957,EZ$67:EZ$97)</f>
        <v>0</v>
      </c>
      <c r="EX957" s="9"/>
      <c r="EY957" s="10"/>
      <c r="EZ957" s="11"/>
      <c r="FA957" s="6">
        <f>SUMIF(FB$67:FB$97,$D957,FD$67:FD$97)</f>
        <v>0</v>
      </c>
      <c r="FB957" s="9"/>
      <c r="FC957" s="10"/>
      <c r="FD957" s="11"/>
      <c r="FE957" s="6">
        <f>SUMIF(FF$67:FF$97,$D957,FH$67:FH$97)</f>
        <v>0</v>
      </c>
      <c r="FF957" s="9"/>
      <c r="FG957" s="10"/>
      <c r="FH957" s="11"/>
      <c r="FI957" s="6">
        <f>SUMIF(FJ$67:FJ$97,$D957,FL$67:FL$97)</f>
        <v>0</v>
      </c>
      <c r="FJ957" s="9"/>
      <c r="FK957" s="10"/>
      <c r="FL957" s="11"/>
      <c r="FM957" s="6">
        <f>SUMIF(FN$67:FN$97,$D957,FP$67:FP$97)</f>
        <v>0</v>
      </c>
      <c r="FN957" s="9"/>
      <c r="FO957" s="10"/>
      <c r="FP957" s="11"/>
      <c r="FQ957" s="6">
        <f>SUMIF(FR$67:FR$97,$D957,FT$67:FT$97)</f>
        <v>0</v>
      </c>
      <c r="FR957" s="9"/>
      <c r="FS957" s="10"/>
      <c r="FT957" s="11"/>
      <c r="FU957" s="6">
        <f>SUMIF(FV$67:FV$97,$D957,FX$67:FX$97)</f>
        <v>0</v>
      </c>
      <c r="FV957" s="9"/>
      <c r="FW957" s="10"/>
      <c r="FX957" s="11"/>
      <c r="FY957" s="6">
        <f>SUMIF(FZ$67:FZ$97,$D957,GB$67:GB$97)</f>
        <v>0</v>
      </c>
      <c r="FZ957" s="9"/>
      <c r="GA957" s="10"/>
      <c r="GB957" s="11"/>
      <c r="GC957" s="6">
        <f>SUMIF(GD$67:GD$97,$D957,GF$67:GF$97)</f>
        <v>0</v>
      </c>
      <c r="GD957" s="9"/>
      <c r="GE957" s="10"/>
      <c r="GF957" s="11"/>
      <c r="GG957" s="6">
        <f>SUMIF(GH$67:GH$97,$D957,GJ$67:GJ$97)</f>
        <v>0</v>
      </c>
      <c r="GH957" s="9"/>
      <c r="GI957" s="10"/>
      <c r="GJ957" s="11"/>
      <c r="GK957" s="6">
        <f>SUMIF(GL$67:GL$97,$D957,GN$67:GN$97)</f>
        <v>0</v>
      </c>
      <c r="GL957" s="9"/>
      <c r="GM957" s="10"/>
      <c r="GN957" s="11"/>
      <c r="GO957" s="6">
        <f>SUMIF(GP$67:GP$97,$D957,GR$67:GR$97)</f>
        <v>0</v>
      </c>
      <c r="GP957" s="9"/>
      <c r="GQ957" s="10"/>
      <c r="GR957" s="11"/>
      <c r="GS957" s="6">
        <f>SUMIF(GT$67:GT$97,$D957,GV$67:GV$97)</f>
        <v>0</v>
      </c>
      <c r="GT957" s="9"/>
      <c r="GU957" s="10"/>
      <c r="GV957" s="20"/>
      <c r="GW957" s="19">
        <f t="shared" si="21"/>
        <v>0</v>
      </c>
      <c r="GX957" s="472"/>
      <c r="GY957" s="473"/>
    </row>
    <row r="958" spans="1:207" ht="30">
      <c r="A958" s="244" t="s">
        <v>78</v>
      </c>
      <c r="B958" s="470"/>
      <c r="C958" s="177" t="s">
        <v>401</v>
      </c>
      <c r="D958" s="194" t="s">
        <v>402</v>
      </c>
      <c r="E958" s="6">
        <f>SUMIF(F$98:F$128,$D958,H$98:H$128)</f>
        <v>0</v>
      </c>
      <c r="F958" s="9"/>
      <c r="G958" s="10"/>
      <c r="H958" s="11"/>
      <c r="I958" s="6">
        <f>SUMIF(J$98:J$128,$D958,L$98:L$128)</f>
        <v>0</v>
      </c>
      <c r="J958" s="9"/>
      <c r="K958" s="10"/>
      <c r="L958" s="11"/>
      <c r="M958" s="6">
        <f>SUMIF(N$98:N$128,$D958,P$98:P$128)</f>
        <v>0</v>
      </c>
      <c r="N958" s="9"/>
      <c r="O958" s="10"/>
      <c r="P958" s="11"/>
      <c r="Q958" s="6">
        <f>SUMIF(R$98:R$128,$D958,T$98:T$128)</f>
        <v>0</v>
      </c>
      <c r="R958" s="9"/>
      <c r="S958" s="10"/>
      <c r="T958" s="11"/>
      <c r="U958" s="6">
        <f>SUMIF(V$98:V$128,$D958,X$98:X$128)</f>
        <v>0</v>
      </c>
      <c r="V958" s="9"/>
      <c r="W958" s="10"/>
      <c r="X958" s="11"/>
      <c r="Y958" s="6">
        <f>SUMIF(Z$98:Z$128,$D958,AB$98:AB$128)</f>
        <v>0</v>
      </c>
      <c r="Z958" s="9"/>
      <c r="AA958" s="10"/>
      <c r="AB958" s="11"/>
      <c r="AC958" s="6">
        <f>SUMIF(AD$98:AD$128,$D958,AF$98:AF$128)</f>
        <v>0</v>
      </c>
      <c r="AD958" s="9"/>
      <c r="AE958" s="10"/>
      <c r="AF958" s="11"/>
      <c r="AG958" s="6">
        <f>SUMIF(AH$98:AH$128,$D958,AJ$98:AJ$128)</f>
        <v>0</v>
      </c>
      <c r="AH958" s="9"/>
      <c r="AI958" s="10"/>
      <c r="AJ958" s="11"/>
      <c r="AK958" s="6">
        <f>SUMIF(AL$98:AL$128,$D958,AN$98:AN$128)</f>
        <v>0</v>
      </c>
      <c r="AL958" s="9"/>
      <c r="AM958" s="10"/>
      <c r="AN958" s="11"/>
      <c r="AO958" s="6">
        <f>SUMIF(AP$98:AP$128,$D958,AR$98:AR$128)</f>
        <v>0</v>
      </c>
      <c r="AP958" s="9"/>
      <c r="AQ958" s="10"/>
      <c r="AR958" s="11"/>
      <c r="AS958" s="6">
        <f>SUMIF(AT$98:AT$128,$D958,AV$98:AV$128)</f>
        <v>0</v>
      </c>
      <c r="AT958" s="9"/>
      <c r="AU958" s="10"/>
      <c r="AV958" s="11"/>
      <c r="AW958" s="6">
        <f>SUMIF(AX$98:AX$128,$D958,AZ$98:AZ$128)</f>
        <v>0</v>
      </c>
      <c r="AX958" s="9"/>
      <c r="AY958" s="10"/>
      <c r="AZ958" s="11"/>
      <c r="BA958" s="6">
        <f>SUMIF(BB$98:BB$128,$D958,BD$98:BD$128)</f>
        <v>0</v>
      </c>
      <c r="BB958" s="9"/>
      <c r="BC958" s="10"/>
      <c r="BD958" s="11"/>
      <c r="BE958" s="6">
        <f>SUMIF(BF$98:BF$128,$D958,BH$98:BH$128)</f>
        <v>0</v>
      </c>
      <c r="BF958" s="9"/>
      <c r="BG958" s="10"/>
      <c r="BH958" s="11"/>
      <c r="BI958" s="6">
        <f>SUMIF(BJ$98:BJ$128,$D958,BL$98:BL$128)</f>
        <v>0</v>
      </c>
      <c r="BJ958" s="9"/>
      <c r="BK958" s="10"/>
      <c r="BL958" s="11"/>
      <c r="BM958" s="6">
        <f>SUMIF(BN$98:BN$128,$D958,BP$98:BP$128)</f>
        <v>0</v>
      </c>
      <c r="BN958" s="9"/>
      <c r="BO958" s="10"/>
      <c r="BP958" s="11"/>
      <c r="BQ958" s="6">
        <f>SUMIF(BR$98:BR$128,$D958,BT$98:BT$128)</f>
        <v>0</v>
      </c>
      <c r="BR958" s="9"/>
      <c r="BS958" s="10"/>
      <c r="BT958" s="11"/>
      <c r="BU958" s="6">
        <f>SUMIF(BV$98:BV$128,$D958,BX$98:BX$128)</f>
        <v>0</v>
      </c>
      <c r="BV958" s="9"/>
      <c r="BW958" s="10"/>
      <c r="BX958" s="11"/>
      <c r="BY958" s="6">
        <f>SUMIF(BZ$98:BZ$128,$D958,CB$98:CB$128)</f>
        <v>0</v>
      </c>
      <c r="BZ958" s="9"/>
      <c r="CA958" s="10"/>
      <c r="CB958" s="11"/>
      <c r="CC958" s="6">
        <f>SUMIF(CD$98:CD$128,$D958,CF$98:CF$128)</f>
        <v>0</v>
      </c>
      <c r="CD958" s="9"/>
      <c r="CE958" s="10"/>
      <c r="CF958" s="11"/>
      <c r="CG958" s="6">
        <f>SUMIF(CH$98:CH$128,$D958,CJ$98:CJ$128)</f>
        <v>0</v>
      </c>
      <c r="CH958" s="9"/>
      <c r="CI958" s="10"/>
      <c r="CJ958" s="11"/>
      <c r="CK958" s="6">
        <f>SUMIF(CL$98:CL$128,$D958,CN$98:CN$128)</f>
        <v>0</v>
      </c>
      <c r="CL958" s="9"/>
      <c r="CM958" s="10"/>
      <c r="CN958" s="11"/>
      <c r="CO958" s="6">
        <f>SUMIF(CP$98:CP$128,$D958,CR$98:CR$128)</f>
        <v>0</v>
      </c>
      <c r="CP958" s="9"/>
      <c r="CQ958" s="10"/>
      <c r="CR958" s="11"/>
      <c r="CS958" s="6">
        <f>SUMIF(CT$98:CT$128,$D958,CV$98:CV$128)</f>
        <v>0</v>
      </c>
      <c r="CT958" s="9"/>
      <c r="CU958" s="10"/>
      <c r="CV958" s="11"/>
      <c r="CW958" s="6">
        <f>SUMIF(CX$98:CX$128,$D958,CZ$98:CZ$128)</f>
        <v>0</v>
      </c>
      <c r="CX958" s="9"/>
      <c r="CY958" s="10"/>
      <c r="CZ958" s="11"/>
      <c r="DA958" s="6">
        <f>SUMIF(DB$98:DB$128,$D958,DD$98:DD$128)</f>
        <v>0</v>
      </c>
      <c r="DB958" s="9"/>
      <c r="DC958" s="10"/>
      <c r="DD958" s="11"/>
      <c r="DE958" s="6">
        <f>SUMIF(DF$98:DF$128,$D958,DH$98:DH$128)</f>
        <v>0</v>
      </c>
      <c r="DF958" s="9"/>
      <c r="DG958" s="10"/>
      <c r="DH958" s="11"/>
      <c r="DI958" s="6">
        <f>SUMIF(DJ$98:DJ$128,$D958,DL$98:DL$128)</f>
        <v>0</v>
      </c>
      <c r="DJ958" s="9"/>
      <c r="DK958" s="10"/>
      <c r="DL958" s="11"/>
      <c r="DM958" s="6">
        <f>SUMIF(DN$98:DN$128,$D958,DP$98:DP$128)</f>
        <v>0</v>
      </c>
      <c r="DN958" s="9"/>
      <c r="DO958" s="10"/>
      <c r="DP958" s="11"/>
      <c r="DQ958" s="6">
        <f>SUMIF(DR$98:DR$128,$D958,DT$98:DT$128)</f>
        <v>0</v>
      </c>
      <c r="DR958" s="9"/>
      <c r="DS958" s="10"/>
      <c r="DT958" s="11"/>
      <c r="DU958" s="6">
        <f>SUMIF(DV$98:DV$128,$D958,DX$98:DX$128)</f>
        <v>0</v>
      </c>
      <c r="DV958" s="9"/>
      <c r="DW958" s="10"/>
      <c r="DX958" s="11"/>
      <c r="DY958" s="6">
        <f>SUMIF(DZ$98:DZ$128,$D958,EB$98:EB$128)</f>
        <v>0</v>
      </c>
      <c r="DZ958" s="9"/>
      <c r="EA958" s="10"/>
      <c r="EB958" s="11"/>
      <c r="EC958" s="6">
        <f>SUMIF(ED$98:ED$128,$D958,EF$98:EF$128)</f>
        <v>0</v>
      </c>
      <c r="ED958" s="9"/>
      <c r="EE958" s="10"/>
      <c r="EF958" s="11"/>
      <c r="EG958" s="6">
        <f>SUMIF(EH$98:EH$128,$D958,EJ$98:EJ$128)</f>
        <v>0</v>
      </c>
      <c r="EH958" s="9"/>
      <c r="EI958" s="10"/>
      <c r="EJ958" s="11"/>
      <c r="EK958" s="6">
        <f>SUMIF(EL$98:EL$128,$D958,EN$98:EN$128)</f>
        <v>0</v>
      </c>
      <c r="EL958" s="9"/>
      <c r="EM958" s="10"/>
      <c r="EN958" s="11"/>
      <c r="EO958" s="6">
        <f>SUMIF(EP$98:EP$128,$D958,ER$98:ER$128)</f>
        <v>0</v>
      </c>
      <c r="EP958" s="9"/>
      <c r="EQ958" s="10"/>
      <c r="ER958" s="11"/>
      <c r="ES958" s="6">
        <f>SUMIF(ET$98:ET$128,$D958,EV$98:EV$128)</f>
        <v>0</v>
      </c>
      <c r="ET958" s="9"/>
      <c r="EU958" s="10"/>
      <c r="EV958" s="11"/>
      <c r="EW958" s="6">
        <f>SUMIF(EX$98:EX$128,$D958,EZ$98:EZ$128)</f>
        <v>0</v>
      </c>
      <c r="EX958" s="9"/>
      <c r="EY958" s="10"/>
      <c r="EZ958" s="11"/>
      <c r="FA958" s="6">
        <f>SUMIF(FB$98:FB$128,$D958,FD$98:FD$128)</f>
        <v>0</v>
      </c>
      <c r="FB958" s="9"/>
      <c r="FC958" s="10"/>
      <c r="FD958" s="11"/>
      <c r="FE958" s="6">
        <f>SUMIF(FF$98:FF$128,$D958,FH$98:FH$128)</f>
        <v>0</v>
      </c>
      <c r="FF958" s="9"/>
      <c r="FG958" s="10"/>
      <c r="FH958" s="11"/>
      <c r="FI958" s="6">
        <f>SUMIF(FJ$98:FJ$128,$D958,FL$98:FL$128)</f>
        <v>0</v>
      </c>
      <c r="FJ958" s="9"/>
      <c r="FK958" s="10"/>
      <c r="FL958" s="11"/>
      <c r="FM958" s="6">
        <f>SUMIF(FN$98:FN$128,$D958,FP$98:FP$128)</f>
        <v>0</v>
      </c>
      <c r="FN958" s="9"/>
      <c r="FO958" s="10"/>
      <c r="FP958" s="11"/>
      <c r="FQ958" s="6">
        <f>SUMIF(FR$98:FR$128,$D958,FT$98:FT$128)</f>
        <v>0</v>
      </c>
      <c r="FR958" s="9"/>
      <c r="FS958" s="10"/>
      <c r="FT958" s="11"/>
      <c r="FU958" s="6">
        <f>SUMIF(FV$98:FV$128,$D958,FX$98:FX$128)</f>
        <v>0</v>
      </c>
      <c r="FV958" s="9"/>
      <c r="FW958" s="10"/>
      <c r="FX958" s="11"/>
      <c r="FY958" s="6">
        <f>SUMIF(FZ$98:FZ$128,$D958,GB$98:GB$128)</f>
        <v>0</v>
      </c>
      <c r="FZ958" s="9"/>
      <c r="GA958" s="10"/>
      <c r="GB958" s="11"/>
      <c r="GC958" s="6">
        <f>SUMIF(GD$98:GD$128,$D958,GF$98:GF$128)</f>
        <v>0</v>
      </c>
      <c r="GD958" s="9"/>
      <c r="GE958" s="10"/>
      <c r="GF958" s="11"/>
      <c r="GG958" s="6">
        <f>SUMIF(GH$98:GH$128,$D958,GJ$98:GJ$128)</f>
        <v>0</v>
      </c>
      <c r="GH958" s="9"/>
      <c r="GI958" s="10"/>
      <c r="GJ958" s="11"/>
      <c r="GK958" s="6">
        <f>SUMIF(GL$98:GL$128,$D958,GN$98:GN$128)</f>
        <v>0</v>
      </c>
      <c r="GL958" s="9"/>
      <c r="GM958" s="10"/>
      <c r="GN958" s="11"/>
      <c r="GO958" s="6">
        <f>SUMIF(GP$98:GP$128,$D958,GR$98:GR$128)</f>
        <v>0</v>
      </c>
      <c r="GP958" s="9"/>
      <c r="GQ958" s="10"/>
      <c r="GR958" s="11"/>
      <c r="GS958" s="6">
        <f>SUMIF(GT$98:GT$128,$D958,GV$98:GV$128)</f>
        <v>0</v>
      </c>
      <c r="GT958" s="9"/>
      <c r="GU958" s="10"/>
      <c r="GV958" s="20"/>
      <c r="GW958" s="19">
        <f t="shared" si="21"/>
        <v>0</v>
      </c>
      <c r="GX958" s="472"/>
      <c r="GY958" s="473"/>
    </row>
    <row r="959" spans="1:207" ht="30">
      <c r="A959" s="244" t="s">
        <v>79</v>
      </c>
      <c r="B959" s="470"/>
      <c r="C959" s="177" t="s">
        <v>401</v>
      </c>
      <c r="D959" s="194" t="s">
        <v>402</v>
      </c>
      <c r="E959" s="6">
        <f>SUMIF(F$129:F$159,$D959,H$129:H$159)</f>
        <v>0</v>
      </c>
      <c r="F959" s="9"/>
      <c r="G959" s="10"/>
      <c r="H959" s="11"/>
      <c r="I959" s="6">
        <f>SUMIF(J$129:J$159,$D959,L$129:L$159)</f>
        <v>0</v>
      </c>
      <c r="J959" s="9"/>
      <c r="K959" s="10"/>
      <c r="L959" s="11"/>
      <c r="M959" s="6">
        <f>SUMIF(N$129:N$159,$D959,P$129:P$159)</f>
        <v>0</v>
      </c>
      <c r="N959" s="9"/>
      <c r="O959" s="10"/>
      <c r="P959" s="11"/>
      <c r="Q959" s="6">
        <f>SUMIF(R$129:R$159,$D959,T$129:T$159)</f>
        <v>0</v>
      </c>
      <c r="R959" s="9"/>
      <c r="S959" s="10"/>
      <c r="T959" s="11"/>
      <c r="U959" s="6">
        <f>SUMIF(V$129:V$159,$D959,X$129:X$159)</f>
        <v>0</v>
      </c>
      <c r="V959" s="9"/>
      <c r="W959" s="10"/>
      <c r="X959" s="11"/>
      <c r="Y959" s="6">
        <f>SUMIF(Z$129:Z$159,$D959,AB$129:AB$159)</f>
        <v>0</v>
      </c>
      <c r="Z959" s="9"/>
      <c r="AA959" s="10"/>
      <c r="AB959" s="11"/>
      <c r="AC959" s="6">
        <f>SUMIF(AD$129:AD$159,$D959,AF$129:AF$159)</f>
        <v>0</v>
      </c>
      <c r="AD959" s="9"/>
      <c r="AE959" s="10"/>
      <c r="AF959" s="11"/>
      <c r="AG959" s="6">
        <f>SUMIF(AH$129:AH$159,$D959,AJ$129:AJ$159)</f>
        <v>0</v>
      </c>
      <c r="AH959" s="9"/>
      <c r="AI959" s="10"/>
      <c r="AJ959" s="11"/>
      <c r="AK959" s="6">
        <f>SUMIF(AL$129:AL$159,$D959,AN$129:AN$159)</f>
        <v>0</v>
      </c>
      <c r="AL959" s="9"/>
      <c r="AM959" s="10"/>
      <c r="AN959" s="11"/>
      <c r="AO959" s="6">
        <f>SUMIF(AP$129:AP$159,$D959,AR$129:AR$159)</f>
        <v>0</v>
      </c>
      <c r="AP959" s="9"/>
      <c r="AQ959" s="10"/>
      <c r="AR959" s="11"/>
      <c r="AS959" s="6">
        <f>SUMIF(AT$129:AT$159,$D959,AV$129:AV$159)</f>
        <v>0</v>
      </c>
      <c r="AT959" s="9"/>
      <c r="AU959" s="10"/>
      <c r="AV959" s="11"/>
      <c r="AW959" s="6">
        <f>SUMIF(AX$129:AX$159,$D959,AZ$129:AZ$159)</f>
        <v>0</v>
      </c>
      <c r="AX959" s="9"/>
      <c r="AY959" s="10"/>
      <c r="AZ959" s="11"/>
      <c r="BA959" s="6">
        <f>SUMIF(BB$129:BB$159,$D959,BD$129:BD$159)</f>
        <v>0</v>
      </c>
      <c r="BB959" s="9"/>
      <c r="BC959" s="10"/>
      <c r="BD959" s="11"/>
      <c r="BE959" s="6">
        <f>SUMIF(BF$129:BF$159,$D959,BH$129:BH$159)</f>
        <v>0</v>
      </c>
      <c r="BF959" s="9"/>
      <c r="BG959" s="10"/>
      <c r="BH959" s="11"/>
      <c r="BI959" s="6">
        <f>SUMIF(BJ$129:BJ$159,$D959,BL$129:BL$159)</f>
        <v>0</v>
      </c>
      <c r="BJ959" s="9"/>
      <c r="BK959" s="10"/>
      <c r="BL959" s="11"/>
      <c r="BM959" s="6">
        <f>SUMIF(BN$129:BN$159,$D959,BP$129:BP$159)</f>
        <v>0</v>
      </c>
      <c r="BN959" s="9"/>
      <c r="BO959" s="10"/>
      <c r="BP959" s="11"/>
      <c r="BQ959" s="6">
        <f>SUMIF(BR$129:BR$159,$D959,BT$129:BT$159)</f>
        <v>0</v>
      </c>
      <c r="BR959" s="9"/>
      <c r="BS959" s="10"/>
      <c r="BT959" s="11"/>
      <c r="BU959" s="6">
        <f>SUMIF(BV$129:BV$159,$D959,BX$129:BX$159)</f>
        <v>0</v>
      </c>
      <c r="BV959" s="9"/>
      <c r="BW959" s="10"/>
      <c r="BX959" s="11"/>
      <c r="BY959" s="6">
        <f>SUMIF(BZ$129:BZ$159,$D959,CB$129:CB$159)</f>
        <v>0</v>
      </c>
      <c r="BZ959" s="9"/>
      <c r="CA959" s="10"/>
      <c r="CB959" s="11"/>
      <c r="CC959" s="6">
        <f>SUMIF(CD$129:CD$159,$D959,CF$129:CF$159)</f>
        <v>0</v>
      </c>
      <c r="CD959" s="9"/>
      <c r="CE959" s="10"/>
      <c r="CF959" s="11"/>
      <c r="CG959" s="6">
        <f>SUMIF(CH$129:CH$159,$D959,CJ$129:CJ$159)</f>
        <v>0</v>
      </c>
      <c r="CH959" s="9"/>
      <c r="CI959" s="10"/>
      <c r="CJ959" s="11"/>
      <c r="CK959" s="6">
        <f>SUMIF(CL$129:CL$159,$D959,CN$129:CN$159)</f>
        <v>0</v>
      </c>
      <c r="CL959" s="9"/>
      <c r="CM959" s="10"/>
      <c r="CN959" s="11"/>
      <c r="CO959" s="6">
        <f>SUMIF(CP$129:CP$159,$D959,CR$129:CR$159)</f>
        <v>0</v>
      </c>
      <c r="CP959" s="9"/>
      <c r="CQ959" s="10"/>
      <c r="CR959" s="11"/>
      <c r="CS959" s="6">
        <f>SUMIF(CT$129:CT$159,$D959,CV$129:CV$159)</f>
        <v>0</v>
      </c>
      <c r="CT959" s="9"/>
      <c r="CU959" s="10"/>
      <c r="CV959" s="11"/>
      <c r="CW959" s="6">
        <f>SUMIF(CX$129:CX$159,$D959,CZ$129:CZ$159)</f>
        <v>0</v>
      </c>
      <c r="CX959" s="9"/>
      <c r="CY959" s="10"/>
      <c r="CZ959" s="11"/>
      <c r="DA959" s="6">
        <f>SUMIF(DB$129:DB$159,$D959,DD$129:DD$159)</f>
        <v>0</v>
      </c>
      <c r="DB959" s="9"/>
      <c r="DC959" s="10"/>
      <c r="DD959" s="11"/>
      <c r="DE959" s="6">
        <f>SUMIF(DF$129:DF$159,$D959,DH$129:DH$159)</f>
        <v>0</v>
      </c>
      <c r="DF959" s="9"/>
      <c r="DG959" s="10"/>
      <c r="DH959" s="11"/>
      <c r="DI959" s="6">
        <f>SUMIF(DJ$129:DJ$159,$D959,DL$129:DL$159)</f>
        <v>0</v>
      </c>
      <c r="DJ959" s="9"/>
      <c r="DK959" s="10"/>
      <c r="DL959" s="11"/>
      <c r="DM959" s="6">
        <f>SUMIF(DN$129:DN$159,$D959,DP$129:DP$159)</f>
        <v>0</v>
      </c>
      <c r="DN959" s="9"/>
      <c r="DO959" s="10"/>
      <c r="DP959" s="11"/>
      <c r="DQ959" s="6">
        <f>SUMIF(DR$129:DR$159,$D959,DT$129:DT$159)</f>
        <v>0</v>
      </c>
      <c r="DR959" s="9"/>
      <c r="DS959" s="10"/>
      <c r="DT959" s="11"/>
      <c r="DU959" s="6">
        <f>SUMIF(DV$129:DV$159,$D959,DX$129:DX$159)</f>
        <v>0</v>
      </c>
      <c r="DV959" s="9"/>
      <c r="DW959" s="10"/>
      <c r="DX959" s="11"/>
      <c r="DY959" s="6">
        <f>SUMIF(DZ$129:DZ$159,$D959,EB$129:EB$159)</f>
        <v>0</v>
      </c>
      <c r="DZ959" s="9"/>
      <c r="EA959" s="10"/>
      <c r="EB959" s="11"/>
      <c r="EC959" s="6">
        <f>SUMIF(ED$129:ED$159,$D959,EF$129:EF$159)</f>
        <v>0</v>
      </c>
      <c r="ED959" s="9"/>
      <c r="EE959" s="10"/>
      <c r="EF959" s="11"/>
      <c r="EG959" s="6">
        <f>SUMIF(EH$129:EH$159,$D959,EJ$129:EJ$159)</f>
        <v>0</v>
      </c>
      <c r="EH959" s="9"/>
      <c r="EI959" s="10"/>
      <c r="EJ959" s="11"/>
      <c r="EK959" s="6">
        <f>SUMIF(EL$129:EL$159,$D959,EN$129:EN$159)</f>
        <v>0</v>
      </c>
      <c r="EL959" s="9"/>
      <c r="EM959" s="10"/>
      <c r="EN959" s="11"/>
      <c r="EO959" s="6">
        <f>SUMIF(EP$129:EP$159,$D959,ER$129:ER$159)</f>
        <v>0</v>
      </c>
      <c r="EP959" s="9"/>
      <c r="EQ959" s="10"/>
      <c r="ER959" s="11"/>
      <c r="ES959" s="6">
        <f>SUMIF(ET$129:ET$159,$D959,EV$129:EV$159)</f>
        <v>0</v>
      </c>
      <c r="ET959" s="9"/>
      <c r="EU959" s="10"/>
      <c r="EV959" s="11"/>
      <c r="EW959" s="6">
        <f>SUMIF(EX$129:EX$159,$D959,EZ$129:EZ$159)</f>
        <v>0</v>
      </c>
      <c r="EX959" s="9"/>
      <c r="EY959" s="10"/>
      <c r="EZ959" s="11"/>
      <c r="FA959" s="6">
        <f>SUMIF(FB$129:FB$159,$D959,FD$129:FD$159)</f>
        <v>0</v>
      </c>
      <c r="FB959" s="9"/>
      <c r="FC959" s="10"/>
      <c r="FD959" s="11"/>
      <c r="FE959" s="6">
        <f>SUMIF(FF$129:FF$159,$D959,FH$129:FH$159)</f>
        <v>0</v>
      </c>
      <c r="FF959" s="9"/>
      <c r="FG959" s="10"/>
      <c r="FH959" s="11"/>
      <c r="FI959" s="6">
        <f>SUMIF(FJ$129:FJ$159,$D959,FL$129:FL$159)</f>
        <v>0</v>
      </c>
      <c r="FJ959" s="9"/>
      <c r="FK959" s="10"/>
      <c r="FL959" s="11"/>
      <c r="FM959" s="6">
        <f>SUMIF(FN$129:FN$159,$D959,FP$129:FP$159)</f>
        <v>0</v>
      </c>
      <c r="FN959" s="9"/>
      <c r="FO959" s="10"/>
      <c r="FP959" s="11"/>
      <c r="FQ959" s="6">
        <f>SUMIF(FR$129:FR$159,$D959,FT$129:FT$159)</f>
        <v>0</v>
      </c>
      <c r="FR959" s="9"/>
      <c r="FS959" s="10"/>
      <c r="FT959" s="11"/>
      <c r="FU959" s="6">
        <f>SUMIF(FV$129:FV$159,$D959,FX$129:FX$159)</f>
        <v>0</v>
      </c>
      <c r="FV959" s="9"/>
      <c r="FW959" s="10"/>
      <c r="FX959" s="11"/>
      <c r="FY959" s="6">
        <f>SUMIF(FZ$129:FZ$159,$D959,GB$129:GB$159)</f>
        <v>0</v>
      </c>
      <c r="FZ959" s="9"/>
      <c r="GA959" s="10"/>
      <c r="GB959" s="11"/>
      <c r="GC959" s="6">
        <f>SUMIF(GD$129:GD$159,$D959,GF$129:GF$159)</f>
        <v>0</v>
      </c>
      <c r="GD959" s="9"/>
      <c r="GE959" s="10"/>
      <c r="GF959" s="11"/>
      <c r="GG959" s="6">
        <f>SUMIF(GH$129:GH$159,$D959,GJ$129:GJ$159)</f>
        <v>0</v>
      </c>
      <c r="GH959" s="9"/>
      <c r="GI959" s="10"/>
      <c r="GJ959" s="11"/>
      <c r="GK959" s="6">
        <f>SUMIF(GL$129:GL$159,$D959,GN$129:GN$159)</f>
        <v>0</v>
      </c>
      <c r="GL959" s="9"/>
      <c r="GM959" s="10"/>
      <c r="GN959" s="11"/>
      <c r="GO959" s="6">
        <f>SUMIF(GP$129:GP$159,$D959,GR$129:GR$159)</f>
        <v>0</v>
      </c>
      <c r="GP959" s="9"/>
      <c r="GQ959" s="10"/>
      <c r="GR959" s="11"/>
      <c r="GS959" s="6">
        <f>SUMIF(GT$129:GT$159,$D959,GV$129:GV$159)</f>
        <v>0</v>
      </c>
      <c r="GT959" s="9"/>
      <c r="GU959" s="10"/>
      <c r="GV959" s="20"/>
      <c r="GW959" s="19">
        <f t="shared" si="21"/>
        <v>0</v>
      </c>
      <c r="GX959" s="472"/>
      <c r="GY959" s="473"/>
    </row>
    <row r="960" spans="1:207" ht="30">
      <c r="A960" s="244" t="s">
        <v>80</v>
      </c>
      <c r="B960" s="470"/>
      <c r="C960" s="177" t="s">
        <v>401</v>
      </c>
      <c r="D960" s="194" t="s">
        <v>402</v>
      </c>
      <c r="E960" s="6">
        <f>SUMIF(F$160:F$190,$D960,H$160:H$190)</f>
        <v>0</v>
      </c>
      <c r="F960" s="9"/>
      <c r="G960" s="10"/>
      <c r="H960" s="11"/>
      <c r="I960" s="6">
        <f>SUMIF(J$160:J$190,$D960,L$160:L$190)</f>
        <v>0</v>
      </c>
      <c r="J960" s="9"/>
      <c r="K960" s="10"/>
      <c r="L960" s="11"/>
      <c r="M960" s="6">
        <f>SUMIF(N$160:N$190,$D960,P$160:P$190)</f>
        <v>0</v>
      </c>
      <c r="N960" s="9"/>
      <c r="O960" s="10"/>
      <c r="P960" s="11"/>
      <c r="Q960" s="6">
        <f>SUMIF(R$160:R$190,$D960,T$160:T$190)</f>
        <v>0</v>
      </c>
      <c r="R960" s="9"/>
      <c r="S960" s="10"/>
      <c r="T960" s="11"/>
      <c r="U960" s="6">
        <f>SUMIF(V$160:V$190,$D960,X$160:X$190)</f>
        <v>0</v>
      </c>
      <c r="V960" s="9"/>
      <c r="W960" s="10"/>
      <c r="X960" s="11"/>
      <c r="Y960" s="6">
        <f>SUMIF(Z$160:Z$190,$D960,AB$160:AB$190)</f>
        <v>0</v>
      </c>
      <c r="Z960" s="9"/>
      <c r="AA960" s="10"/>
      <c r="AB960" s="11"/>
      <c r="AC960" s="6">
        <f>SUMIF(AD$160:AD$190,$D960,AF$160:AF$190)</f>
        <v>0</v>
      </c>
      <c r="AD960" s="9"/>
      <c r="AE960" s="10"/>
      <c r="AF960" s="11"/>
      <c r="AG960" s="6">
        <f>SUMIF(AH$160:AH$190,$D960,AJ$160:AJ$190)</f>
        <v>0</v>
      </c>
      <c r="AH960" s="9"/>
      <c r="AI960" s="10"/>
      <c r="AJ960" s="11"/>
      <c r="AK960" s="6">
        <f>SUMIF(AL$160:AL$190,$D960,AN$160:AN$190)</f>
        <v>0</v>
      </c>
      <c r="AL960" s="9"/>
      <c r="AM960" s="10"/>
      <c r="AN960" s="11"/>
      <c r="AO960" s="6">
        <f>SUMIF(AP$160:AP$190,$D960,AR$160:AR$190)</f>
        <v>0</v>
      </c>
      <c r="AP960" s="9"/>
      <c r="AQ960" s="10"/>
      <c r="AR960" s="11"/>
      <c r="AS960" s="6">
        <f>SUMIF(AT$160:AT$190,$D960,AV$160:AV$190)</f>
        <v>0</v>
      </c>
      <c r="AT960" s="9"/>
      <c r="AU960" s="10"/>
      <c r="AV960" s="11"/>
      <c r="AW960" s="6">
        <f>SUMIF(AX$160:AX$190,$D960,AZ$160:AZ$190)</f>
        <v>0</v>
      </c>
      <c r="AX960" s="9"/>
      <c r="AY960" s="10"/>
      <c r="AZ960" s="11"/>
      <c r="BA960" s="6">
        <f>SUMIF(BB$160:BB$190,$D960,BD$160:BD$190)</f>
        <v>0</v>
      </c>
      <c r="BB960" s="9"/>
      <c r="BC960" s="10"/>
      <c r="BD960" s="11"/>
      <c r="BE960" s="6">
        <f>SUMIF(BF$160:BF$190,$D960,BH$160:BH$190)</f>
        <v>0</v>
      </c>
      <c r="BF960" s="9"/>
      <c r="BG960" s="10"/>
      <c r="BH960" s="11"/>
      <c r="BI960" s="6">
        <f>SUMIF(BJ$160:BJ$190,$D960,BL$160:BL$190)</f>
        <v>0</v>
      </c>
      <c r="BJ960" s="9"/>
      <c r="BK960" s="10"/>
      <c r="BL960" s="11"/>
      <c r="BM960" s="6">
        <f>SUMIF(BN$160:BN$190,$D960,BP$160:BP$190)</f>
        <v>0</v>
      </c>
      <c r="BN960" s="9"/>
      <c r="BO960" s="10"/>
      <c r="BP960" s="11"/>
      <c r="BQ960" s="6">
        <f>SUMIF(BR$160:BR$190,$D960,BT$160:BT$190)</f>
        <v>0</v>
      </c>
      <c r="BR960" s="9"/>
      <c r="BS960" s="10"/>
      <c r="BT960" s="11"/>
      <c r="BU960" s="6">
        <f>SUMIF(BV$160:BV$190,$D960,BX$160:BX$190)</f>
        <v>0</v>
      </c>
      <c r="BV960" s="9"/>
      <c r="BW960" s="10"/>
      <c r="BX960" s="11"/>
      <c r="BY960" s="6">
        <f>SUMIF(BZ$160:BZ$190,$D960,CB$160:CB$190)</f>
        <v>0</v>
      </c>
      <c r="BZ960" s="9"/>
      <c r="CA960" s="10"/>
      <c r="CB960" s="11"/>
      <c r="CC960" s="6">
        <f>SUMIF(CD$160:CD$190,$D960,CF$160:CF$190)</f>
        <v>0</v>
      </c>
      <c r="CD960" s="9"/>
      <c r="CE960" s="10"/>
      <c r="CF960" s="11"/>
      <c r="CG960" s="6">
        <f>SUMIF(CH$160:CH$190,$D960,CJ$160:CJ$190)</f>
        <v>0</v>
      </c>
      <c r="CH960" s="9"/>
      <c r="CI960" s="10"/>
      <c r="CJ960" s="11"/>
      <c r="CK960" s="6">
        <f>SUMIF(CL$160:CL$190,$D960,CN$160:CN$190)</f>
        <v>0</v>
      </c>
      <c r="CL960" s="9"/>
      <c r="CM960" s="10"/>
      <c r="CN960" s="11"/>
      <c r="CO960" s="6">
        <f>SUMIF(CP$160:CP$190,$D960,CR$160:CR$190)</f>
        <v>0</v>
      </c>
      <c r="CP960" s="9"/>
      <c r="CQ960" s="10"/>
      <c r="CR960" s="11"/>
      <c r="CS960" s="6">
        <f>SUMIF(CT$160:CT$190,$D960,CV$160:CV$190)</f>
        <v>0</v>
      </c>
      <c r="CT960" s="9"/>
      <c r="CU960" s="10"/>
      <c r="CV960" s="11"/>
      <c r="CW960" s="6">
        <f>SUMIF(CX$160:CX$190,$D960,CZ$160:CZ$190)</f>
        <v>0</v>
      </c>
      <c r="CX960" s="9"/>
      <c r="CY960" s="10"/>
      <c r="CZ960" s="11"/>
      <c r="DA960" s="6">
        <f>SUMIF(DB$160:DB$190,$D960,DD$160:DD$190)</f>
        <v>0</v>
      </c>
      <c r="DB960" s="9"/>
      <c r="DC960" s="10"/>
      <c r="DD960" s="11"/>
      <c r="DE960" s="6">
        <f>SUMIF(DF$160:DF$190,$D960,DH$160:DH$190)</f>
        <v>0</v>
      </c>
      <c r="DF960" s="9"/>
      <c r="DG960" s="10"/>
      <c r="DH960" s="11"/>
      <c r="DI960" s="6">
        <f>SUMIF(DJ$160:DJ$190,$D960,DL$160:DL$190)</f>
        <v>0</v>
      </c>
      <c r="DJ960" s="9"/>
      <c r="DK960" s="10"/>
      <c r="DL960" s="11"/>
      <c r="DM960" s="6">
        <f>SUMIF(DN$160:DN$190,$D960,DP$160:DP$190)</f>
        <v>0</v>
      </c>
      <c r="DN960" s="9"/>
      <c r="DO960" s="10"/>
      <c r="DP960" s="11"/>
      <c r="DQ960" s="6">
        <f>SUMIF(DR$160:DR$190,$D960,DT$160:DT$190)</f>
        <v>0</v>
      </c>
      <c r="DR960" s="9"/>
      <c r="DS960" s="10"/>
      <c r="DT960" s="11"/>
      <c r="DU960" s="6">
        <f>SUMIF(DV$160:DV$190,$D960,DX$160:DX$190)</f>
        <v>0</v>
      </c>
      <c r="DV960" s="9"/>
      <c r="DW960" s="10"/>
      <c r="DX960" s="11"/>
      <c r="DY960" s="6">
        <f>SUMIF(DZ$160:DZ$190,$D960,EB$160:EB$190)</f>
        <v>0</v>
      </c>
      <c r="DZ960" s="9"/>
      <c r="EA960" s="10"/>
      <c r="EB960" s="11"/>
      <c r="EC960" s="6">
        <f>SUMIF(ED$160:ED$190,$D960,EF$160:EF$190)</f>
        <v>0</v>
      </c>
      <c r="ED960" s="9"/>
      <c r="EE960" s="10"/>
      <c r="EF960" s="11"/>
      <c r="EG960" s="6">
        <f>SUMIF(EH$160:EH$190,$D960,EJ$160:EJ$190)</f>
        <v>0</v>
      </c>
      <c r="EH960" s="9"/>
      <c r="EI960" s="10"/>
      <c r="EJ960" s="11"/>
      <c r="EK960" s="6">
        <f>SUMIF(EL$160:EL$190,$D960,EN$160:EN$190)</f>
        <v>0</v>
      </c>
      <c r="EL960" s="9"/>
      <c r="EM960" s="10"/>
      <c r="EN960" s="11"/>
      <c r="EO960" s="6">
        <f>SUMIF(EP$160:EP$190,$D960,ER$160:ER$190)</f>
        <v>0</v>
      </c>
      <c r="EP960" s="9"/>
      <c r="EQ960" s="10"/>
      <c r="ER960" s="11"/>
      <c r="ES960" s="6">
        <f>SUMIF(ET$160:ET$190,$D960,EV$160:EV$190)</f>
        <v>0</v>
      </c>
      <c r="ET960" s="9"/>
      <c r="EU960" s="10"/>
      <c r="EV960" s="11"/>
      <c r="EW960" s="6">
        <f>SUMIF(EX$160:EX$190,$D960,EZ$160:EZ$190)</f>
        <v>0</v>
      </c>
      <c r="EX960" s="9"/>
      <c r="EY960" s="10"/>
      <c r="EZ960" s="11"/>
      <c r="FA960" s="6">
        <f>SUMIF(FB$160:FB$190,$D960,FD$160:FD$190)</f>
        <v>0</v>
      </c>
      <c r="FB960" s="9"/>
      <c r="FC960" s="10"/>
      <c r="FD960" s="11"/>
      <c r="FE960" s="6">
        <f>SUMIF(FF$160:FF$190,$D960,FH$160:FH$190)</f>
        <v>0</v>
      </c>
      <c r="FF960" s="9"/>
      <c r="FG960" s="10"/>
      <c r="FH960" s="11"/>
      <c r="FI960" s="6">
        <f>SUMIF(FJ$160:FJ$190,$D960,FL$160:FL$190)</f>
        <v>0</v>
      </c>
      <c r="FJ960" s="9"/>
      <c r="FK960" s="10"/>
      <c r="FL960" s="11"/>
      <c r="FM960" s="6">
        <f>SUMIF(FN$160:FN$190,$D960,FP$160:FP$190)</f>
        <v>0</v>
      </c>
      <c r="FN960" s="9"/>
      <c r="FO960" s="10"/>
      <c r="FP960" s="11"/>
      <c r="FQ960" s="6">
        <f>SUMIF(FR$160:FR$190,$D960,FT$160:FT$190)</f>
        <v>0</v>
      </c>
      <c r="FR960" s="9"/>
      <c r="FS960" s="10"/>
      <c r="FT960" s="11"/>
      <c r="FU960" s="6">
        <f>SUMIF(FV$160:FV$190,$D960,FX$160:FX$190)</f>
        <v>0</v>
      </c>
      <c r="FV960" s="9"/>
      <c r="FW960" s="10"/>
      <c r="FX960" s="11"/>
      <c r="FY960" s="6">
        <f>SUMIF(FZ$160:FZ$190,$D960,GB$160:GB$190)</f>
        <v>0</v>
      </c>
      <c r="FZ960" s="9"/>
      <c r="GA960" s="10"/>
      <c r="GB960" s="11"/>
      <c r="GC960" s="6">
        <f>SUMIF(GD$160:GD$190,$D960,GF$160:GF$190)</f>
        <v>0</v>
      </c>
      <c r="GD960" s="9"/>
      <c r="GE960" s="10"/>
      <c r="GF960" s="11"/>
      <c r="GG960" s="6">
        <f>SUMIF(GH$160:GH$190,$D960,GJ$160:GJ$190)</f>
        <v>0</v>
      </c>
      <c r="GH960" s="9"/>
      <c r="GI960" s="10"/>
      <c r="GJ960" s="11"/>
      <c r="GK960" s="6">
        <f>SUMIF(GL$160:GL$190,$D960,GN$160:GN$190)</f>
        <v>0</v>
      </c>
      <c r="GL960" s="9"/>
      <c r="GM960" s="10"/>
      <c r="GN960" s="11"/>
      <c r="GO960" s="6">
        <f>SUMIF(GP$160:GP$190,$D960,GR$160:GR$190)</f>
        <v>0</v>
      </c>
      <c r="GP960" s="9"/>
      <c r="GQ960" s="10"/>
      <c r="GR960" s="11"/>
      <c r="GS960" s="6">
        <f>SUMIF(GT$160:GT$190,$D960,GV$160:GV$190)</f>
        <v>0</v>
      </c>
      <c r="GT960" s="9"/>
      <c r="GU960" s="10"/>
      <c r="GV960" s="20"/>
      <c r="GW960" s="19">
        <f t="shared" si="21"/>
        <v>0</v>
      </c>
      <c r="GX960" s="472"/>
      <c r="GY960" s="473"/>
    </row>
    <row r="961" spans="1:207" ht="30">
      <c r="A961" s="244" t="s">
        <v>81</v>
      </c>
      <c r="B961" s="470"/>
      <c r="C961" s="177" t="s">
        <v>401</v>
      </c>
      <c r="D961" s="194" t="s">
        <v>402</v>
      </c>
      <c r="E961" s="6">
        <f>SUMIF(F$191:F$221,$D961,H$191:H$221)</f>
        <v>0</v>
      </c>
      <c r="F961" s="9"/>
      <c r="G961" s="10"/>
      <c r="H961" s="11"/>
      <c r="I961" s="6">
        <f>SUMIF(J$191:J$221,$D961,L$191:L$221)</f>
        <v>0</v>
      </c>
      <c r="J961" s="9"/>
      <c r="K961" s="10"/>
      <c r="L961" s="11"/>
      <c r="M961" s="6">
        <f>SUMIF(N$191:N$221,$D961,P$191:P$221)</f>
        <v>0</v>
      </c>
      <c r="N961" s="9"/>
      <c r="O961" s="10"/>
      <c r="P961" s="11"/>
      <c r="Q961" s="6">
        <f>SUMIF(R$191:R$221,$D961,T$191:T$221)</f>
        <v>0</v>
      </c>
      <c r="R961" s="9"/>
      <c r="S961" s="10"/>
      <c r="T961" s="11"/>
      <c r="U961" s="6">
        <f>SUMIF(V$191:V$221,$D961,X$191:X$221)</f>
        <v>0</v>
      </c>
      <c r="V961" s="9"/>
      <c r="W961" s="10"/>
      <c r="X961" s="11"/>
      <c r="Y961" s="6">
        <f>SUMIF(Z$191:Z$221,$D961,AB$191:AB$221)</f>
        <v>0</v>
      </c>
      <c r="Z961" s="9"/>
      <c r="AA961" s="10"/>
      <c r="AB961" s="11"/>
      <c r="AC961" s="6">
        <f>SUMIF(AD$191:AD$221,$D961,AF$191:AF$221)</f>
        <v>0</v>
      </c>
      <c r="AD961" s="9"/>
      <c r="AE961" s="10"/>
      <c r="AF961" s="11"/>
      <c r="AG961" s="6">
        <f>SUMIF(AH$191:AH$221,$D961,AJ$191:AJ$221)</f>
        <v>0</v>
      </c>
      <c r="AH961" s="9"/>
      <c r="AI961" s="10"/>
      <c r="AJ961" s="11"/>
      <c r="AK961" s="6">
        <f>SUMIF(AL$191:AL$221,$D961,AN$191:AN$221)</f>
        <v>0</v>
      </c>
      <c r="AL961" s="9"/>
      <c r="AM961" s="10"/>
      <c r="AN961" s="11"/>
      <c r="AO961" s="6">
        <f>SUMIF(AP$191:AP$221,$D961,AR$191:AR$221)</f>
        <v>0</v>
      </c>
      <c r="AP961" s="9"/>
      <c r="AQ961" s="10"/>
      <c r="AR961" s="11"/>
      <c r="AS961" s="6">
        <f>SUMIF(AT$191:AT$221,$D961,AV$191:AV$221)</f>
        <v>0</v>
      </c>
      <c r="AT961" s="9"/>
      <c r="AU961" s="10"/>
      <c r="AV961" s="11"/>
      <c r="AW961" s="6">
        <f>SUMIF(AX$191:AX$221,$D961,AZ$191:AZ$221)</f>
        <v>0</v>
      </c>
      <c r="AX961" s="9"/>
      <c r="AY961" s="10"/>
      <c r="AZ961" s="11"/>
      <c r="BA961" s="6">
        <f>SUMIF(BB$191:BB$221,$D961,BD$191:BD$221)</f>
        <v>0</v>
      </c>
      <c r="BB961" s="9"/>
      <c r="BC961" s="10"/>
      <c r="BD961" s="11"/>
      <c r="BE961" s="6">
        <f>SUMIF(BF$191:BF$221,$D961,BH$191:BH$221)</f>
        <v>0</v>
      </c>
      <c r="BF961" s="9"/>
      <c r="BG961" s="10"/>
      <c r="BH961" s="11"/>
      <c r="BI961" s="6">
        <f>SUMIF(BJ$191:BJ$221,$D961,BL$191:BL$221)</f>
        <v>0</v>
      </c>
      <c r="BJ961" s="9"/>
      <c r="BK961" s="10"/>
      <c r="BL961" s="11"/>
      <c r="BM961" s="6">
        <f>SUMIF(BN$191:BN$221,$D961,BP$191:BP$221)</f>
        <v>0</v>
      </c>
      <c r="BN961" s="9"/>
      <c r="BO961" s="10"/>
      <c r="BP961" s="11"/>
      <c r="BQ961" s="6">
        <f>SUMIF(BR$191:BR$221,$D961,BT$191:BT$221)</f>
        <v>0</v>
      </c>
      <c r="BR961" s="9"/>
      <c r="BS961" s="10"/>
      <c r="BT961" s="11"/>
      <c r="BU961" s="6">
        <f>SUMIF(BV$191:BV$221,$D961,BX$191:BX$221)</f>
        <v>0</v>
      </c>
      <c r="BV961" s="9"/>
      <c r="BW961" s="10"/>
      <c r="BX961" s="11"/>
      <c r="BY961" s="6">
        <f>SUMIF(BZ$191:BZ$221,$D961,CB$191:CB$221)</f>
        <v>0</v>
      </c>
      <c r="BZ961" s="9"/>
      <c r="CA961" s="10"/>
      <c r="CB961" s="11"/>
      <c r="CC961" s="6">
        <f>SUMIF(CD$191:CD$221,$D961,CF$191:CF$221)</f>
        <v>0</v>
      </c>
      <c r="CD961" s="9"/>
      <c r="CE961" s="10"/>
      <c r="CF961" s="11"/>
      <c r="CG961" s="6">
        <f>SUMIF(CH$191:CH$221,$D961,CJ$191:CJ$221)</f>
        <v>0</v>
      </c>
      <c r="CH961" s="9"/>
      <c r="CI961" s="10"/>
      <c r="CJ961" s="11"/>
      <c r="CK961" s="6">
        <f>SUMIF(CL$191:CL$221,$D961,CN$191:CN$221)</f>
        <v>0</v>
      </c>
      <c r="CL961" s="9"/>
      <c r="CM961" s="10"/>
      <c r="CN961" s="11"/>
      <c r="CO961" s="6">
        <f>SUMIF(CP$191:CP$221,$D961,CR$191:CR$221)</f>
        <v>0</v>
      </c>
      <c r="CP961" s="9"/>
      <c r="CQ961" s="10"/>
      <c r="CR961" s="11"/>
      <c r="CS961" s="6">
        <f>SUMIF(CT$191:CT$221,$D961,CV$191:CV$221)</f>
        <v>0</v>
      </c>
      <c r="CT961" s="9"/>
      <c r="CU961" s="10"/>
      <c r="CV961" s="11"/>
      <c r="CW961" s="6">
        <f>SUMIF(CX$191:CX$221,$D961,CZ$191:CZ$221)</f>
        <v>0</v>
      </c>
      <c r="CX961" s="9"/>
      <c r="CY961" s="10"/>
      <c r="CZ961" s="11"/>
      <c r="DA961" s="6">
        <f>SUMIF(DB$191:DB$221,$D961,DD$191:DD$221)</f>
        <v>0</v>
      </c>
      <c r="DB961" s="9"/>
      <c r="DC961" s="10"/>
      <c r="DD961" s="11"/>
      <c r="DE961" s="6">
        <f>SUMIF(DF$191:DF$221,$D961,DH$191:DH$221)</f>
        <v>0</v>
      </c>
      <c r="DF961" s="9"/>
      <c r="DG961" s="10"/>
      <c r="DH961" s="11"/>
      <c r="DI961" s="6">
        <f>SUMIF(DJ$191:DJ$221,$D961,DL$191:DL$221)</f>
        <v>0</v>
      </c>
      <c r="DJ961" s="9"/>
      <c r="DK961" s="10"/>
      <c r="DL961" s="11"/>
      <c r="DM961" s="6">
        <f>SUMIF(DN$191:DN$221,$D961,DP$191:DP$221)</f>
        <v>0</v>
      </c>
      <c r="DN961" s="9"/>
      <c r="DO961" s="10"/>
      <c r="DP961" s="11"/>
      <c r="DQ961" s="6">
        <f>SUMIF(DR$191:DR$221,$D961,DT$191:DT$221)</f>
        <v>0</v>
      </c>
      <c r="DR961" s="9"/>
      <c r="DS961" s="10"/>
      <c r="DT961" s="11"/>
      <c r="DU961" s="6">
        <f>SUMIF(DV$191:DV$221,$D961,DX$191:DX$221)</f>
        <v>0</v>
      </c>
      <c r="DV961" s="9"/>
      <c r="DW961" s="10"/>
      <c r="DX961" s="11"/>
      <c r="DY961" s="6">
        <f>SUMIF(DZ$191:DZ$221,$D961,EB$191:EB$221)</f>
        <v>0</v>
      </c>
      <c r="DZ961" s="9"/>
      <c r="EA961" s="10"/>
      <c r="EB961" s="11"/>
      <c r="EC961" s="6">
        <f>SUMIF(ED$191:ED$221,$D961,EF$191:EF$221)</f>
        <v>0</v>
      </c>
      <c r="ED961" s="9"/>
      <c r="EE961" s="10"/>
      <c r="EF961" s="11"/>
      <c r="EG961" s="6">
        <f>SUMIF(EH$191:EH$221,$D961,EJ$191:EJ$221)</f>
        <v>0</v>
      </c>
      <c r="EH961" s="9"/>
      <c r="EI961" s="10"/>
      <c r="EJ961" s="11"/>
      <c r="EK961" s="6">
        <f>SUMIF(EL$191:EL$221,$D961,EN$191:EN$221)</f>
        <v>0</v>
      </c>
      <c r="EL961" s="9"/>
      <c r="EM961" s="10"/>
      <c r="EN961" s="11"/>
      <c r="EO961" s="6">
        <f>SUMIF(EP$191:EP$221,$D961,ER$191:ER$221)</f>
        <v>0</v>
      </c>
      <c r="EP961" s="9"/>
      <c r="EQ961" s="10"/>
      <c r="ER961" s="11"/>
      <c r="ES961" s="6">
        <f>SUMIF(ET$191:ET$221,$D961,EV$191:EV$221)</f>
        <v>0</v>
      </c>
      <c r="ET961" s="9"/>
      <c r="EU961" s="10"/>
      <c r="EV961" s="11"/>
      <c r="EW961" s="6">
        <f>SUMIF(EX$191:EX$221,$D961,EZ$191:EZ$221)</f>
        <v>0</v>
      </c>
      <c r="EX961" s="9"/>
      <c r="EY961" s="10"/>
      <c r="EZ961" s="11"/>
      <c r="FA961" s="6">
        <f>SUMIF(FB$191:FB$221,$D961,FD$191:FD$221)</f>
        <v>0</v>
      </c>
      <c r="FB961" s="9"/>
      <c r="FC961" s="10"/>
      <c r="FD961" s="11"/>
      <c r="FE961" s="6">
        <f>SUMIF(FF$191:FF$221,$D961,FH$191:FH$221)</f>
        <v>0</v>
      </c>
      <c r="FF961" s="9"/>
      <c r="FG961" s="10"/>
      <c r="FH961" s="11"/>
      <c r="FI961" s="6">
        <f>SUMIF(FJ$191:FJ$221,$D961,FL$191:FL$221)</f>
        <v>0</v>
      </c>
      <c r="FJ961" s="9"/>
      <c r="FK961" s="10"/>
      <c r="FL961" s="11"/>
      <c r="FM961" s="6">
        <f>SUMIF(FN$191:FN$221,$D961,FP$191:FP$221)</f>
        <v>0</v>
      </c>
      <c r="FN961" s="9"/>
      <c r="FO961" s="10"/>
      <c r="FP961" s="11"/>
      <c r="FQ961" s="6">
        <f>SUMIF(FR$191:FR$221,$D961,FT$191:FT$221)</f>
        <v>0</v>
      </c>
      <c r="FR961" s="9"/>
      <c r="FS961" s="10"/>
      <c r="FT961" s="11"/>
      <c r="FU961" s="6">
        <f>SUMIF(FV$191:FV$221,$D961,FX$191:FX$221)</f>
        <v>0</v>
      </c>
      <c r="FV961" s="9"/>
      <c r="FW961" s="10"/>
      <c r="FX961" s="11"/>
      <c r="FY961" s="6">
        <f>SUMIF(FZ$191:FZ$221,$D961,GB$191:GB$221)</f>
        <v>0</v>
      </c>
      <c r="FZ961" s="9"/>
      <c r="GA961" s="10"/>
      <c r="GB961" s="11"/>
      <c r="GC961" s="6">
        <f>SUMIF(GD$191:GD$221,$D961,GF$191:GF$221)</f>
        <v>0</v>
      </c>
      <c r="GD961" s="9"/>
      <c r="GE961" s="10"/>
      <c r="GF961" s="11"/>
      <c r="GG961" s="6">
        <f>SUMIF(GH$191:GH$221,$D961,GJ$191:GJ$221)</f>
        <v>0</v>
      </c>
      <c r="GH961" s="9"/>
      <c r="GI961" s="10"/>
      <c r="GJ961" s="11"/>
      <c r="GK961" s="6">
        <f>SUMIF(GL$191:GL$221,$D961,GN$191:GN$221)</f>
        <v>0</v>
      </c>
      <c r="GL961" s="9"/>
      <c r="GM961" s="10"/>
      <c r="GN961" s="11"/>
      <c r="GO961" s="6">
        <f>SUMIF(GP$191:GP$221,$D961,GR$191:GR$221)</f>
        <v>0</v>
      </c>
      <c r="GP961" s="9"/>
      <c r="GQ961" s="10"/>
      <c r="GR961" s="11"/>
      <c r="GS961" s="6">
        <f>SUMIF(GT$191:GT$221,$D961,GV$191:GV$221)</f>
        <v>0</v>
      </c>
      <c r="GT961" s="9"/>
      <c r="GU961" s="10"/>
      <c r="GV961" s="20"/>
      <c r="GW961" s="19">
        <f t="shared" si="21"/>
        <v>0</v>
      </c>
      <c r="GX961" s="472"/>
      <c r="GY961" s="473"/>
    </row>
    <row r="962" spans="1:207" ht="30">
      <c r="A962" s="244" t="s">
        <v>82</v>
      </c>
      <c r="B962" s="470"/>
      <c r="C962" s="177" t="s">
        <v>401</v>
      </c>
      <c r="D962" s="194" t="s">
        <v>402</v>
      </c>
      <c r="E962" s="6">
        <f>SUMIF(F$222:F$252,$D962,H$222:H$252)</f>
        <v>0</v>
      </c>
      <c r="F962" s="9"/>
      <c r="G962" s="10"/>
      <c r="H962" s="11"/>
      <c r="I962" s="6">
        <f>SUMIF(J$222:J$252,$D962,L$222:L$252)</f>
        <v>0</v>
      </c>
      <c r="J962" s="9"/>
      <c r="K962" s="10"/>
      <c r="L962" s="11"/>
      <c r="M962" s="6">
        <f>SUMIF(N$222:N$252,$D962,P$222:P$252)</f>
        <v>0</v>
      </c>
      <c r="N962" s="9"/>
      <c r="O962" s="10"/>
      <c r="P962" s="11"/>
      <c r="Q962" s="6">
        <f>SUMIF(R$222:R$252,$D962,T$222:T$252)</f>
        <v>0</v>
      </c>
      <c r="R962" s="9"/>
      <c r="S962" s="10"/>
      <c r="T962" s="11"/>
      <c r="U962" s="6">
        <f>SUMIF(V$222:V$252,$D962,X$222:X$252)</f>
        <v>0</v>
      </c>
      <c r="V962" s="9"/>
      <c r="W962" s="10"/>
      <c r="X962" s="11"/>
      <c r="Y962" s="6">
        <f>SUMIF(Z$222:Z$252,$D962,AB$222:AB$252)</f>
        <v>0</v>
      </c>
      <c r="Z962" s="9"/>
      <c r="AA962" s="10"/>
      <c r="AB962" s="11"/>
      <c r="AC962" s="6">
        <f>SUMIF(AD$222:AD$252,$D962,AF$222:AF$252)</f>
        <v>0</v>
      </c>
      <c r="AD962" s="9"/>
      <c r="AE962" s="10"/>
      <c r="AF962" s="11"/>
      <c r="AG962" s="6">
        <f>SUMIF(AH$222:AH$252,$D962,AJ$222:AJ$252)</f>
        <v>0</v>
      </c>
      <c r="AH962" s="9"/>
      <c r="AI962" s="10"/>
      <c r="AJ962" s="11"/>
      <c r="AK962" s="6">
        <f>SUMIF(AL$222:AL$252,$D962,AN$222:AN$252)</f>
        <v>0</v>
      </c>
      <c r="AL962" s="9"/>
      <c r="AM962" s="10"/>
      <c r="AN962" s="11"/>
      <c r="AO962" s="6">
        <f>SUMIF(AP$222:AP$252,$D962,AR$222:AR$252)</f>
        <v>0</v>
      </c>
      <c r="AP962" s="9"/>
      <c r="AQ962" s="10"/>
      <c r="AR962" s="11"/>
      <c r="AS962" s="6">
        <f>SUMIF(AT$222:AT$252,$D962,AV$222:AV$252)</f>
        <v>0</v>
      </c>
      <c r="AT962" s="9"/>
      <c r="AU962" s="10"/>
      <c r="AV962" s="11"/>
      <c r="AW962" s="6">
        <f>SUMIF(AX$222:AX$252,$D962,AZ$222:AZ$252)</f>
        <v>0</v>
      </c>
      <c r="AX962" s="9"/>
      <c r="AY962" s="10"/>
      <c r="AZ962" s="11"/>
      <c r="BA962" s="6">
        <f>SUMIF(BB$222:BB$252,$D962,BD$222:BD$252)</f>
        <v>0</v>
      </c>
      <c r="BB962" s="9"/>
      <c r="BC962" s="10"/>
      <c r="BD962" s="11"/>
      <c r="BE962" s="6">
        <f>SUMIF(BF$222:BF$252,$D962,BH$222:BH$252)</f>
        <v>0</v>
      </c>
      <c r="BF962" s="9"/>
      <c r="BG962" s="10"/>
      <c r="BH962" s="11"/>
      <c r="BI962" s="6">
        <f>SUMIF(BJ$222:BJ$252,$D962,BL$222:BL$252)</f>
        <v>0</v>
      </c>
      <c r="BJ962" s="9"/>
      <c r="BK962" s="10"/>
      <c r="BL962" s="11"/>
      <c r="BM962" s="6">
        <f>SUMIF(BN$222:BN$252,$D962,BP$222:BP$252)</f>
        <v>0</v>
      </c>
      <c r="BN962" s="9"/>
      <c r="BO962" s="10"/>
      <c r="BP962" s="11"/>
      <c r="BQ962" s="6">
        <f>SUMIF(BR$222:BR$252,$D962,BT$222:BT$252)</f>
        <v>0</v>
      </c>
      <c r="BR962" s="9"/>
      <c r="BS962" s="10"/>
      <c r="BT962" s="11"/>
      <c r="BU962" s="6">
        <f>SUMIF(BV$222:BV$252,$D962,BX$222:BX$252)</f>
        <v>0</v>
      </c>
      <c r="BV962" s="9"/>
      <c r="BW962" s="10"/>
      <c r="BX962" s="11"/>
      <c r="BY962" s="6">
        <f>SUMIF(BZ$222:BZ$252,$D962,CB$222:CB$252)</f>
        <v>0</v>
      </c>
      <c r="BZ962" s="9"/>
      <c r="CA962" s="10"/>
      <c r="CB962" s="11"/>
      <c r="CC962" s="6">
        <f>SUMIF(CD$222:CD$252,$D962,CF$222:CF$252)</f>
        <v>0</v>
      </c>
      <c r="CD962" s="9"/>
      <c r="CE962" s="10"/>
      <c r="CF962" s="11"/>
      <c r="CG962" s="6">
        <f>SUMIF(CH$222:CH$252,$D962,CJ$222:CJ$252)</f>
        <v>0</v>
      </c>
      <c r="CH962" s="9"/>
      <c r="CI962" s="10"/>
      <c r="CJ962" s="11"/>
      <c r="CK962" s="6">
        <f>SUMIF(CL$222:CL$252,$D962,CN$222:CN$252)</f>
        <v>0</v>
      </c>
      <c r="CL962" s="9"/>
      <c r="CM962" s="10"/>
      <c r="CN962" s="11"/>
      <c r="CO962" s="6">
        <f>SUMIF(CP$222:CP$252,$D962,CR$222:CR$252)</f>
        <v>0</v>
      </c>
      <c r="CP962" s="9"/>
      <c r="CQ962" s="10"/>
      <c r="CR962" s="11"/>
      <c r="CS962" s="6">
        <f>SUMIF(CT$222:CT$252,$D962,CV$222:CV$252)</f>
        <v>0</v>
      </c>
      <c r="CT962" s="9"/>
      <c r="CU962" s="10"/>
      <c r="CV962" s="11"/>
      <c r="CW962" s="6">
        <f>SUMIF(CX$222:CX$252,$D962,CZ$222:CZ$252)</f>
        <v>0</v>
      </c>
      <c r="CX962" s="9"/>
      <c r="CY962" s="10"/>
      <c r="CZ962" s="11"/>
      <c r="DA962" s="6">
        <f>SUMIF(DB$222:DB$252,$D962,DD$222:DD$252)</f>
        <v>0</v>
      </c>
      <c r="DB962" s="9"/>
      <c r="DC962" s="10"/>
      <c r="DD962" s="11"/>
      <c r="DE962" s="6">
        <f>SUMIF(DF$222:DF$252,$D962,DH$222:DH$252)</f>
        <v>0</v>
      </c>
      <c r="DF962" s="9"/>
      <c r="DG962" s="10"/>
      <c r="DH962" s="11"/>
      <c r="DI962" s="6">
        <f>SUMIF(DJ$222:DJ$252,$D962,DL$222:DL$252)</f>
        <v>0</v>
      </c>
      <c r="DJ962" s="9"/>
      <c r="DK962" s="10"/>
      <c r="DL962" s="11"/>
      <c r="DM962" s="6">
        <f>SUMIF(DN$222:DN$252,$D962,DP$222:DP$252)</f>
        <v>0</v>
      </c>
      <c r="DN962" s="9"/>
      <c r="DO962" s="10"/>
      <c r="DP962" s="11"/>
      <c r="DQ962" s="6">
        <f>SUMIF(DR$222:DR$252,$D962,DT$222:DT$252)</f>
        <v>0</v>
      </c>
      <c r="DR962" s="9"/>
      <c r="DS962" s="10"/>
      <c r="DT962" s="11"/>
      <c r="DU962" s="6">
        <f>SUMIF(DV$222:DV$252,$D962,DX$222:DX$252)</f>
        <v>0</v>
      </c>
      <c r="DV962" s="9"/>
      <c r="DW962" s="10"/>
      <c r="DX962" s="11"/>
      <c r="DY962" s="6">
        <f>SUMIF(DZ$222:DZ$252,$D962,EB$222:EB$252)</f>
        <v>0</v>
      </c>
      <c r="DZ962" s="9"/>
      <c r="EA962" s="10"/>
      <c r="EB962" s="11"/>
      <c r="EC962" s="6">
        <f>SUMIF(ED$222:ED$252,$D962,EF$222:EF$252)</f>
        <v>0</v>
      </c>
      <c r="ED962" s="9"/>
      <c r="EE962" s="10"/>
      <c r="EF962" s="11"/>
      <c r="EG962" s="6">
        <f>SUMIF(EH$222:EH$252,$D962,EJ$222:EJ$252)</f>
        <v>0</v>
      </c>
      <c r="EH962" s="9"/>
      <c r="EI962" s="10"/>
      <c r="EJ962" s="11"/>
      <c r="EK962" s="6">
        <f>SUMIF(EL$222:EL$252,$D962,EN$222:EN$252)</f>
        <v>0</v>
      </c>
      <c r="EL962" s="9"/>
      <c r="EM962" s="10"/>
      <c r="EN962" s="11"/>
      <c r="EO962" s="6">
        <f>SUMIF(EP$222:EP$252,$D962,ER$222:ER$252)</f>
        <v>0</v>
      </c>
      <c r="EP962" s="9"/>
      <c r="EQ962" s="10"/>
      <c r="ER962" s="11"/>
      <c r="ES962" s="6">
        <f>SUMIF(ET$222:ET$252,$D962,EV$222:EV$252)</f>
        <v>0</v>
      </c>
      <c r="ET962" s="9"/>
      <c r="EU962" s="10"/>
      <c r="EV962" s="11"/>
      <c r="EW962" s="6">
        <f>SUMIF(EX$222:EX$252,$D962,EZ$222:EZ$252)</f>
        <v>0</v>
      </c>
      <c r="EX962" s="9"/>
      <c r="EY962" s="10"/>
      <c r="EZ962" s="11"/>
      <c r="FA962" s="6">
        <f>SUMIF(FB$222:FB$252,$D962,FD$222:FD$252)</f>
        <v>0</v>
      </c>
      <c r="FB962" s="9"/>
      <c r="FC962" s="10"/>
      <c r="FD962" s="11"/>
      <c r="FE962" s="6">
        <f>SUMIF(FF$222:FF$252,$D962,FH$222:FH$252)</f>
        <v>0</v>
      </c>
      <c r="FF962" s="9"/>
      <c r="FG962" s="10"/>
      <c r="FH962" s="11"/>
      <c r="FI962" s="6">
        <f>SUMIF(FJ$222:FJ$252,$D962,FL$222:FL$252)</f>
        <v>0</v>
      </c>
      <c r="FJ962" s="9"/>
      <c r="FK962" s="10"/>
      <c r="FL962" s="11"/>
      <c r="FM962" s="6">
        <f>SUMIF(FN$222:FN$252,$D962,FP$222:FP$252)</f>
        <v>0</v>
      </c>
      <c r="FN962" s="9"/>
      <c r="FO962" s="10"/>
      <c r="FP962" s="11"/>
      <c r="FQ962" s="6">
        <f>SUMIF(FR$222:FR$252,$D962,FT$222:FT$252)</f>
        <v>0</v>
      </c>
      <c r="FR962" s="9"/>
      <c r="FS962" s="10"/>
      <c r="FT962" s="11"/>
      <c r="FU962" s="6">
        <f>SUMIF(FV$222:FV$252,$D962,FX$222:FX$252)</f>
        <v>0</v>
      </c>
      <c r="FV962" s="9"/>
      <c r="FW962" s="10"/>
      <c r="FX962" s="11"/>
      <c r="FY962" s="6">
        <f>SUMIF(FZ$222:FZ$252,$D962,GB$222:GB$252)</f>
        <v>0</v>
      </c>
      <c r="FZ962" s="9"/>
      <c r="GA962" s="10"/>
      <c r="GB962" s="11"/>
      <c r="GC962" s="6">
        <f>SUMIF(GD$222:GD$252,$D962,GF$222:GF$252)</f>
        <v>0</v>
      </c>
      <c r="GD962" s="9"/>
      <c r="GE962" s="10"/>
      <c r="GF962" s="11"/>
      <c r="GG962" s="6">
        <f>SUMIF(GH$222:GH$252,$D962,GJ$222:GJ$252)</f>
        <v>0</v>
      </c>
      <c r="GH962" s="9"/>
      <c r="GI962" s="10"/>
      <c r="GJ962" s="11"/>
      <c r="GK962" s="6">
        <f>SUMIF(GL$222:GL$252,$D962,GN$222:GN$252)</f>
        <v>0</v>
      </c>
      <c r="GL962" s="9"/>
      <c r="GM962" s="10"/>
      <c r="GN962" s="11"/>
      <c r="GO962" s="6">
        <f>SUMIF(GP$222:GP$252,$D962,GR$222:GR$252)</f>
        <v>0</v>
      </c>
      <c r="GP962" s="9"/>
      <c r="GQ962" s="10"/>
      <c r="GR962" s="11"/>
      <c r="GS962" s="6">
        <f>SUMIF(GT$222:GT$252,$D962,GV$222:GV$252)</f>
        <v>0</v>
      </c>
      <c r="GT962" s="9"/>
      <c r="GU962" s="10"/>
      <c r="GV962" s="20"/>
      <c r="GW962" s="19">
        <f t="shared" si="21"/>
        <v>0</v>
      </c>
      <c r="GX962" s="472"/>
      <c r="GY962" s="473"/>
    </row>
    <row r="963" spans="1:207" ht="30">
      <c r="A963" s="244" t="s">
        <v>83</v>
      </c>
      <c r="B963" s="470"/>
      <c r="C963" s="177" t="s">
        <v>401</v>
      </c>
      <c r="D963" s="194" t="s">
        <v>402</v>
      </c>
      <c r="E963" s="6">
        <f>SUMIF(F$253:F$283,$D963,H$253:H$283)</f>
        <v>0</v>
      </c>
      <c r="F963" s="9"/>
      <c r="G963" s="10"/>
      <c r="H963" s="11"/>
      <c r="I963" s="6">
        <f>SUMIF(J$253:J$283,$D963,L$253:L$283)</f>
        <v>0</v>
      </c>
      <c r="J963" s="9"/>
      <c r="K963" s="10"/>
      <c r="L963" s="11"/>
      <c r="M963" s="6">
        <f>SUMIF(N$253:N$283,$D963,P$253:P$283)</f>
        <v>0</v>
      </c>
      <c r="N963" s="9"/>
      <c r="O963" s="10"/>
      <c r="P963" s="11"/>
      <c r="Q963" s="6">
        <f>SUMIF(R$253:R$283,$D963,T$253:T$283)</f>
        <v>0</v>
      </c>
      <c r="R963" s="9"/>
      <c r="S963" s="10"/>
      <c r="T963" s="11"/>
      <c r="U963" s="6">
        <f>SUMIF(V$253:V$283,$D963,X$253:X$283)</f>
        <v>0</v>
      </c>
      <c r="V963" s="9"/>
      <c r="W963" s="10"/>
      <c r="X963" s="11"/>
      <c r="Y963" s="6">
        <f>SUMIF(Z$253:Z$283,$D963,AB$253:AB$283)</f>
        <v>0</v>
      </c>
      <c r="Z963" s="9"/>
      <c r="AA963" s="10"/>
      <c r="AB963" s="11"/>
      <c r="AC963" s="6">
        <f>SUMIF(AD$253:AD$283,$D963,AF$253:AF$283)</f>
        <v>0</v>
      </c>
      <c r="AD963" s="9"/>
      <c r="AE963" s="10"/>
      <c r="AF963" s="11"/>
      <c r="AG963" s="6">
        <f>SUMIF(AH$253:AH$283,$D963,AJ$253:AJ$283)</f>
        <v>0</v>
      </c>
      <c r="AH963" s="9"/>
      <c r="AI963" s="10"/>
      <c r="AJ963" s="11"/>
      <c r="AK963" s="6">
        <f>SUMIF(AL$253:AL$283,$D963,AN$253:AN$283)</f>
        <v>0</v>
      </c>
      <c r="AL963" s="9"/>
      <c r="AM963" s="10"/>
      <c r="AN963" s="11"/>
      <c r="AO963" s="6">
        <f>SUMIF(AP$253:AP$283,$D963,AR$253:AR$283)</f>
        <v>0</v>
      </c>
      <c r="AP963" s="9"/>
      <c r="AQ963" s="10"/>
      <c r="AR963" s="11"/>
      <c r="AS963" s="6">
        <f>SUMIF(AT$253:AT$283,$D963,AV$253:AV$283)</f>
        <v>0</v>
      </c>
      <c r="AT963" s="9"/>
      <c r="AU963" s="10"/>
      <c r="AV963" s="11"/>
      <c r="AW963" s="6">
        <f>SUMIF(AX$253:AX$283,$D963,AZ$253:AZ$283)</f>
        <v>0</v>
      </c>
      <c r="AX963" s="9"/>
      <c r="AY963" s="10"/>
      <c r="AZ963" s="11"/>
      <c r="BA963" s="6">
        <f>SUMIF(BB$253:BB$283,$D963,BD$253:BD$283)</f>
        <v>0</v>
      </c>
      <c r="BB963" s="9"/>
      <c r="BC963" s="10"/>
      <c r="BD963" s="11"/>
      <c r="BE963" s="6">
        <f>SUMIF(BF$253:BF$283,$D963,BH$253:BH$283)</f>
        <v>0</v>
      </c>
      <c r="BF963" s="9"/>
      <c r="BG963" s="10"/>
      <c r="BH963" s="11"/>
      <c r="BI963" s="6">
        <f>SUMIF(BJ$253:BJ$283,$D963,BL$253:BL$283)</f>
        <v>0</v>
      </c>
      <c r="BJ963" s="9"/>
      <c r="BK963" s="10"/>
      <c r="BL963" s="11"/>
      <c r="BM963" s="6">
        <f>SUMIF(BN$253:BN$283,$D963,BP$253:BP$283)</f>
        <v>0</v>
      </c>
      <c r="BN963" s="9"/>
      <c r="BO963" s="10"/>
      <c r="BP963" s="11"/>
      <c r="BQ963" s="6">
        <f>SUMIF(BR$253:BR$283,$D963,BT$253:BT$283)</f>
        <v>0</v>
      </c>
      <c r="BR963" s="9"/>
      <c r="BS963" s="10"/>
      <c r="BT963" s="11"/>
      <c r="BU963" s="6">
        <f>SUMIF(BV$253:BV$283,$D963,BX$253:BX$283)</f>
        <v>0</v>
      </c>
      <c r="BV963" s="9"/>
      <c r="BW963" s="10"/>
      <c r="BX963" s="11"/>
      <c r="BY963" s="6">
        <f>SUMIF(BZ$253:BZ$283,$D963,CB$253:CB$283)</f>
        <v>0</v>
      </c>
      <c r="BZ963" s="9"/>
      <c r="CA963" s="10"/>
      <c r="CB963" s="11"/>
      <c r="CC963" s="6">
        <f>SUMIF(CD$253:CD$283,$D963,CF$253:CF$283)</f>
        <v>0</v>
      </c>
      <c r="CD963" s="9"/>
      <c r="CE963" s="10"/>
      <c r="CF963" s="11"/>
      <c r="CG963" s="6">
        <f>SUMIF(CH$253:CH$283,$D963,CJ$253:CJ$283)</f>
        <v>0</v>
      </c>
      <c r="CH963" s="9"/>
      <c r="CI963" s="10"/>
      <c r="CJ963" s="11"/>
      <c r="CK963" s="6">
        <f>SUMIF(CL$253:CL$283,$D963,CN$253:CN$283)</f>
        <v>0</v>
      </c>
      <c r="CL963" s="9"/>
      <c r="CM963" s="10"/>
      <c r="CN963" s="11"/>
      <c r="CO963" s="6">
        <f>SUMIF(CP$253:CP$283,$D963,CR$253:CR$283)</f>
        <v>0</v>
      </c>
      <c r="CP963" s="9"/>
      <c r="CQ963" s="10"/>
      <c r="CR963" s="11"/>
      <c r="CS963" s="6">
        <f>SUMIF(CT$253:CT$283,$D963,CV$253:CV$283)</f>
        <v>0</v>
      </c>
      <c r="CT963" s="9"/>
      <c r="CU963" s="10"/>
      <c r="CV963" s="11"/>
      <c r="CW963" s="6">
        <f>SUMIF(CX$253:CX$283,$D963,CZ$253:CZ$283)</f>
        <v>0</v>
      </c>
      <c r="CX963" s="9"/>
      <c r="CY963" s="10"/>
      <c r="CZ963" s="11"/>
      <c r="DA963" s="6">
        <f>SUMIF(DB$253:DB$283,$D963,DD$253:DD$283)</f>
        <v>0</v>
      </c>
      <c r="DB963" s="9"/>
      <c r="DC963" s="10"/>
      <c r="DD963" s="11"/>
      <c r="DE963" s="6">
        <f>SUMIF(DF$253:DF$283,$D963,DH$253:DH$283)</f>
        <v>0</v>
      </c>
      <c r="DF963" s="9"/>
      <c r="DG963" s="10"/>
      <c r="DH963" s="11"/>
      <c r="DI963" s="6">
        <f>SUMIF(DJ$253:DJ$283,$D963,DL$253:DL$283)</f>
        <v>0</v>
      </c>
      <c r="DJ963" s="9"/>
      <c r="DK963" s="10"/>
      <c r="DL963" s="11"/>
      <c r="DM963" s="6">
        <f>SUMIF(DN$253:DN$283,$D963,DP$253:DP$283)</f>
        <v>0</v>
      </c>
      <c r="DN963" s="9"/>
      <c r="DO963" s="10"/>
      <c r="DP963" s="11"/>
      <c r="DQ963" s="6">
        <f>SUMIF(DR$253:DR$283,$D963,DT$253:DT$283)</f>
        <v>0</v>
      </c>
      <c r="DR963" s="9"/>
      <c r="DS963" s="10"/>
      <c r="DT963" s="11"/>
      <c r="DU963" s="6">
        <f>SUMIF(DV$253:DV$283,$D963,DX$253:DX$283)</f>
        <v>0</v>
      </c>
      <c r="DV963" s="9"/>
      <c r="DW963" s="10"/>
      <c r="DX963" s="11"/>
      <c r="DY963" s="6">
        <f>SUMIF(DZ$253:DZ$283,$D963,EB$253:EB$283)</f>
        <v>0</v>
      </c>
      <c r="DZ963" s="9"/>
      <c r="EA963" s="10"/>
      <c r="EB963" s="11"/>
      <c r="EC963" s="6">
        <f>SUMIF(ED$253:ED$283,$D963,EF$253:EF$283)</f>
        <v>0</v>
      </c>
      <c r="ED963" s="9"/>
      <c r="EE963" s="10"/>
      <c r="EF963" s="11"/>
      <c r="EG963" s="6">
        <f>SUMIF(EH$253:EH$283,$D963,EJ$253:EJ$283)</f>
        <v>0</v>
      </c>
      <c r="EH963" s="9"/>
      <c r="EI963" s="10"/>
      <c r="EJ963" s="11"/>
      <c r="EK963" s="6">
        <f>SUMIF(EL$253:EL$283,$D963,EN$253:EN$283)</f>
        <v>0</v>
      </c>
      <c r="EL963" s="9"/>
      <c r="EM963" s="10"/>
      <c r="EN963" s="11"/>
      <c r="EO963" s="6">
        <f>SUMIF(EP$253:EP$283,$D963,ER$253:ER$283)</f>
        <v>0</v>
      </c>
      <c r="EP963" s="9"/>
      <c r="EQ963" s="10"/>
      <c r="ER963" s="11"/>
      <c r="ES963" s="6">
        <f>SUMIF(ET$253:ET$283,$D963,EV$253:EV$283)</f>
        <v>0</v>
      </c>
      <c r="ET963" s="9"/>
      <c r="EU963" s="10"/>
      <c r="EV963" s="11"/>
      <c r="EW963" s="6">
        <f>SUMIF(EX$253:EX$283,$D963,EZ$253:EZ$283)</f>
        <v>0</v>
      </c>
      <c r="EX963" s="9"/>
      <c r="EY963" s="10"/>
      <c r="EZ963" s="11"/>
      <c r="FA963" s="6">
        <f>SUMIF(FB$253:FB$283,$D963,FD$253:FD$283)</f>
        <v>0</v>
      </c>
      <c r="FB963" s="9"/>
      <c r="FC963" s="10"/>
      <c r="FD963" s="11"/>
      <c r="FE963" s="6">
        <f>SUMIF(FF$253:FF$283,$D963,FH$253:FH$283)</f>
        <v>0</v>
      </c>
      <c r="FF963" s="9"/>
      <c r="FG963" s="10"/>
      <c r="FH963" s="11"/>
      <c r="FI963" s="6">
        <f>SUMIF(FJ$253:FJ$283,$D963,FL$253:FL$283)</f>
        <v>0</v>
      </c>
      <c r="FJ963" s="9"/>
      <c r="FK963" s="10"/>
      <c r="FL963" s="11"/>
      <c r="FM963" s="6">
        <f>SUMIF(FN$253:FN$283,$D963,FP$253:FP$283)</f>
        <v>0</v>
      </c>
      <c r="FN963" s="9"/>
      <c r="FO963" s="10"/>
      <c r="FP963" s="11"/>
      <c r="FQ963" s="6">
        <f>SUMIF(FR$253:FR$283,$D963,FT$253:FT$283)</f>
        <v>0</v>
      </c>
      <c r="FR963" s="9"/>
      <c r="FS963" s="10"/>
      <c r="FT963" s="11"/>
      <c r="FU963" s="6">
        <f>SUMIF(FV$253:FV$283,$D963,FX$253:FX$283)</f>
        <v>0</v>
      </c>
      <c r="FV963" s="9"/>
      <c r="FW963" s="10"/>
      <c r="FX963" s="11"/>
      <c r="FY963" s="6">
        <f>SUMIF(FZ$253:FZ$283,$D963,GB$253:GB$283)</f>
        <v>0</v>
      </c>
      <c r="FZ963" s="9"/>
      <c r="GA963" s="10"/>
      <c r="GB963" s="11"/>
      <c r="GC963" s="6">
        <f>SUMIF(GD$253:GD$283,$D963,GF$253:GF$283)</f>
        <v>0</v>
      </c>
      <c r="GD963" s="9"/>
      <c r="GE963" s="10"/>
      <c r="GF963" s="11"/>
      <c r="GG963" s="6">
        <f>SUMIF(GH$253:GH$283,$D963,GJ$253:GJ$283)</f>
        <v>0</v>
      </c>
      <c r="GH963" s="9"/>
      <c r="GI963" s="10"/>
      <c r="GJ963" s="11"/>
      <c r="GK963" s="6">
        <f>SUMIF(GL$253:GL$283,$D963,GN$253:GN$283)</f>
        <v>0</v>
      </c>
      <c r="GL963" s="9"/>
      <c r="GM963" s="10"/>
      <c r="GN963" s="11"/>
      <c r="GO963" s="6">
        <f>SUMIF(GP$253:GP$283,$D963,GR$253:GR$283)</f>
        <v>0</v>
      </c>
      <c r="GP963" s="9"/>
      <c r="GQ963" s="10"/>
      <c r="GR963" s="11"/>
      <c r="GS963" s="6">
        <f>SUMIF(GT$253:GT$283,$D963,GV$253:GV$283)</f>
        <v>0</v>
      </c>
      <c r="GT963" s="9"/>
      <c r="GU963" s="10"/>
      <c r="GV963" s="20"/>
      <c r="GW963" s="19">
        <f t="shared" si="21"/>
        <v>0</v>
      </c>
      <c r="GX963" s="472"/>
      <c r="GY963" s="473"/>
    </row>
    <row r="964" spans="1:207" ht="30">
      <c r="A964" s="244" t="s">
        <v>84</v>
      </c>
      <c r="B964" s="470"/>
      <c r="C964" s="177" t="s">
        <v>401</v>
      </c>
      <c r="D964" s="194" t="s">
        <v>402</v>
      </c>
      <c r="E964" s="6">
        <f>SUMIF(F$284:F$314,$D964,H$284:H$314)</f>
        <v>0</v>
      </c>
      <c r="F964" s="9"/>
      <c r="G964" s="10"/>
      <c r="H964" s="11"/>
      <c r="I964" s="6">
        <f>SUMIF(J$284:J$314,$D964,L$284:L$314)</f>
        <v>0</v>
      </c>
      <c r="J964" s="9"/>
      <c r="K964" s="10"/>
      <c r="L964" s="11"/>
      <c r="M964" s="6">
        <f>SUMIF(N$284:N$314,$D964,P$284:P$314)</f>
        <v>0</v>
      </c>
      <c r="N964" s="9"/>
      <c r="O964" s="10"/>
      <c r="P964" s="11"/>
      <c r="Q964" s="6">
        <f>SUMIF(R$284:R$314,$D964,T$284:T$314)</f>
        <v>0</v>
      </c>
      <c r="R964" s="9"/>
      <c r="S964" s="10"/>
      <c r="T964" s="11"/>
      <c r="U964" s="6">
        <f>SUMIF(V$284:V$314,$D964,X$284:X$314)</f>
        <v>0</v>
      </c>
      <c r="V964" s="9"/>
      <c r="W964" s="10"/>
      <c r="X964" s="11"/>
      <c r="Y964" s="6">
        <f>SUMIF(Z$284:Z$314,$D964,AB$284:AB$314)</f>
        <v>0</v>
      </c>
      <c r="Z964" s="9"/>
      <c r="AA964" s="10"/>
      <c r="AB964" s="11"/>
      <c r="AC964" s="6">
        <f>SUMIF(AD$284:AD$314,$D964,AF$284:AF$314)</f>
        <v>0</v>
      </c>
      <c r="AD964" s="9"/>
      <c r="AE964" s="10"/>
      <c r="AF964" s="11"/>
      <c r="AG964" s="6">
        <f>SUMIF(AH$284:AH$314,$D964,AJ$284:AJ$314)</f>
        <v>0</v>
      </c>
      <c r="AH964" s="9"/>
      <c r="AI964" s="10"/>
      <c r="AJ964" s="11"/>
      <c r="AK964" s="6">
        <f>SUMIF(AL$284:AL$314,$D964,AN$284:AN$314)</f>
        <v>0</v>
      </c>
      <c r="AL964" s="9"/>
      <c r="AM964" s="10"/>
      <c r="AN964" s="11"/>
      <c r="AO964" s="6">
        <f>SUMIF(AP$284:AP$314,$D964,AR$284:AR$314)</f>
        <v>0</v>
      </c>
      <c r="AP964" s="9"/>
      <c r="AQ964" s="10"/>
      <c r="AR964" s="11"/>
      <c r="AS964" s="6">
        <f>SUMIF(AT$284:AT$314,$D964,AV$284:AV$314)</f>
        <v>0</v>
      </c>
      <c r="AT964" s="9"/>
      <c r="AU964" s="10"/>
      <c r="AV964" s="11"/>
      <c r="AW964" s="6">
        <f>SUMIF(AX$284:AX$314,$D964,AZ$284:AZ$314)</f>
        <v>0</v>
      </c>
      <c r="AX964" s="9"/>
      <c r="AY964" s="10"/>
      <c r="AZ964" s="11"/>
      <c r="BA964" s="6">
        <f>SUMIF(BB$284:BB$314,$D964,BD$284:BD$314)</f>
        <v>0</v>
      </c>
      <c r="BB964" s="9"/>
      <c r="BC964" s="10"/>
      <c r="BD964" s="11"/>
      <c r="BE964" s="6">
        <f>SUMIF(BF$284:BF$314,$D964,BH$284:BH$314)</f>
        <v>0</v>
      </c>
      <c r="BF964" s="9"/>
      <c r="BG964" s="10"/>
      <c r="BH964" s="11"/>
      <c r="BI964" s="6">
        <f>SUMIF(BJ$284:BJ$314,$D964,BL$284:BL$314)</f>
        <v>0</v>
      </c>
      <c r="BJ964" s="9"/>
      <c r="BK964" s="10"/>
      <c r="BL964" s="11"/>
      <c r="BM964" s="6">
        <f>SUMIF(BN$284:BN$314,$D964,BP$284:BP$314)</f>
        <v>0</v>
      </c>
      <c r="BN964" s="9"/>
      <c r="BO964" s="10"/>
      <c r="BP964" s="11"/>
      <c r="BQ964" s="6">
        <f>SUMIF(BR$284:BR$314,$D964,BT$284:BT$314)</f>
        <v>0</v>
      </c>
      <c r="BR964" s="9"/>
      <c r="BS964" s="10"/>
      <c r="BT964" s="11"/>
      <c r="BU964" s="6">
        <f>SUMIF(BV$284:BV$314,$D964,BX$284:BX$314)</f>
        <v>0</v>
      </c>
      <c r="BV964" s="9"/>
      <c r="BW964" s="10"/>
      <c r="BX964" s="11"/>
      <c r="BY964" s="6">
        <f>SUMIF(BZ$284:BZ$314,$D964,CB$284:CB$314)</f>
        <v>0</v>
      </c>
      <c r="BZ964" s="9"/>
      <c r="CA964" s="10"/>
      <c r="CB964" s="11"/>
      <c r="CC964" s="6">
        <f>SUMIF(CD$284:CD$314,$D964,CF$284:CF$314)</f>
        <v>0</v>
      </c>
      <c r="CD964" s="9"/>
      <c r="CE964" s="10"/>
      <c r="CF964" s="11"/>
      <c r="CG964" s="6">
        <f>SUMIF(CH$284:CH$314,$D964,CJ$284:CJ$314)</f>
        <v>0</v>
      </c>
      <c r="CH964" s="9"/>
      <c r="CI964" s="10"/>
      <c r="CJ964" s="11"/>
      <c r="CK964" s="6">
        <f>SUMIF(CL$284:CL$314,$D964,CN$284:CN$314)</f>
        <v>0</v>
      </c>
      <c r="CL964" s="9"/>
      <c r="CM964" s="10"/>
      <c r="CN964" s="11"/>
      <c r="CO964" s="6">
        <f>SUMIF(CP$284:CP$314,$D964,CR$284:CR$314)</f>
        <v>0</v>
      </c>
      <c r="CP964" s="9"/>
      <c r="CQ964" s="10"/>
      <c r="CR964" s="11"/>
      <c r="CS964" s="6">
        <f>SUMIF(CT$284:CT$314,$D964,CV$284:CV$314)</f>
        <v>0</v>
      </c>
      <c r="CT964" s="9"/>
      <c r="CU964" s="10"/>
      <c r="CV964" s="11"/>
      <c r="CW964" s="6">
        <f>SUMIF(CX$284:CX$314,$D964,CZ$284:CZ$314)</f>
        <v>0</v>
      </c>
      <c r="CX964" s="9"/>
      <c r="CY964" s="10"/>
      <c r="CZ964" s="11"/>
      <c r="DA964" s="6">
        <f>SUMIF(DB$284:DB$314,$D964,DD$284:DD$314)</f>
        <v>0</v>
      </c>
      <c r="DB964" s="9"/>
      <c r="DC964" s="10"/>
      <c r="DD964" s="11"/>
      <c r="DE964" s="6">
        <f>SUMIF(DF$284:DF$314,$D964,DH$284:DH$314)</f>
        <v>0</v>
      </c>
      <c r="DF964" s="9"/>
      <c r="DG964" s="10"/>
      <c r="DH964" s="11"/>
      <c r="DI964" s="6">
        <f>SUMIF(DJ$284:DJ$314,$D964,DL$284:DL$314)</f>
        <v>0</v>
      </c>
      <c r="DJ964" s="9"/>
      <c r="DK964" s="10"/>
      <c r="DL964" s="11"/>
      <c r="DM964" s="6">
        <f>SUMIF(DN$284:DN$314,$D964,DP$284:DP$314)</f>
        <v>0</v>
      </c>
      <c r="DN964" s="9"/>
      <c r="DO964" s="10"/>
      <c r="DP964" s="11"/>
      <c r="DQ964" s="6">
        <f>SUMIF(DR$284:DR$314,$D964,DT$284:DT$314)</f>
        <v>0</v>
      </c>
      <c r="DR964" s="9"/>
      <c r="DS964" s="10"/>
      <c r="DT964" s="11"/>
      <c r="DU964" s="6">
        <f>SUMIF(DV$284:DV$314,$D964,DX$284:DX$314)</f>
        <v>0</v>
      </c>
      <c r="DV964" s="9"/>
      <c r="DW964" s="10"/>
      <c r="DX964" s="11"/>
      <c r="DY964" s="6">
        <f>SUMIF(DZ$284:DZ$314,$D964,EB$284:EB$314)</f>
        <v>0</v>
      </c>
      <c r="DZ964" s="9"/>
      <c r="EA964" s="10"/>
      <c r="EB964" s="11"/>
      <c r="EC964" s="6">
        <f>SUMIF(ED$284:ED$314,$D964,EF$284:EF$314)</f>
        <v>0</v>
      </c>
      <c r="ED964" s="9"/>
      <c r="EE964" s="10"/>
      <c r="EF964" s="11"/>
      <c r="EG964" s="6">
        <f>SUMIF(EH$284:EH$314,$D964,EJ$284:EJ$314)</f>
        <v>0</v>
      </c>
      <c r="EH964" s="9"/>
      <c r="EI964" s="10"/>
      <c r="EJ964" s="11"/>
      <c r="EK964" s="6">
        <f>SUMIF(EL$284:EL$314,$D964,EN$284:EN$314)</f>
        <v>0</v>
      </c>
      <c r="EL964" s="9"/>
      <c r="EM964" s="10"/>
      <c r="EN964" s="11"/>
      <c r="EO964" s="6">
        <f>SUMIF(EP$284:EP$314,$D964,ER$284:ER$314)</f>
        <v>0</v>
      </c>
      <c r="EP964" s="9"/>
      <c r="EQ964" s="10"/>
      <c r="ER964" s="11"/>
      <c r="ES964" s="6">
        <f>SUMIF(ET$284:ET$314,$D964,EV$284:EV$314)</f>
        <v>0</v>
      </c>
      <c r="ET964" s="9"/>
      <c r="EU964" s="10"/>
      <c r="EV964" s="11"/>
      <c r="EW964" s="6">
        <f>SUMIF(EX$284:EX$314,$D964,EZ$284:EZ$314)</f>
        <v>0</v>
      </c>
      <c r="EX964" s="9"/>
      <c r="EY964" s="10"/>
      <c r="EZ964" s="11"/>
      <c r="FA964" s="6">
        <f>SUMIF(FB$284:FB$314,$D964,FD$284:FD$314)</f>
        <v>0</v>
      </c>
      <c r="FB964" s="9"/>
      <c r="FC964" s="10"/>
      <c r="FD964" s="11"/>
      <c r="FE964" s="6">
        <f>SUMIF(FF$284:FF$314,$D964,FH$284:FH$314)</f>
        <v>0</v>
      </c>
      <c r="FF964" s="9"/>
      <c r="FG964" s="10"/>
      <c r="FH964" s="11"/>
      <c r="FI964" s="6">
        <f>SUMIF(FJ$284:FJ$314,$D964,FL$284:FL$314)</f>
        <v>0</v>
      </c>
      <c r="FJ964" s="9"/>
      <c r="FK964" s="10"/>
      <c r="FL964" s="11"/>
      <c r="FM964" s="6">
        <f>SUMIF(FN$284:FN$314,$D964,FP$284:FP$314)</f>
        <v>0</v>
      </c>
      <c r="FN964" s="9"/>
      <c r="FO964" s="10"/>
      <c r="FP964" s="11"/>
      <c r="FQ964" s="6">
        <f>SUMIF(FR$284:FR$314,$D964,FT$284:FT$314)</f>
        <v>0</v>
      </c>
      <c r="FR964" s="9"/>
      <c r="FS964" s="10"/>
      <c r="FT964" s="11"/>
      <c r="FU964" s="6">
        <f>SUMIF(FV$284:FV$314,$D964,FX$284:FX$314)</f>
        <v>0</v>
      </c>
      <c r="FV964" s="9"/>
      <c r="FW964" s="10"/>
      <c r="FX964" s="11"/>
      <c r="FY964" s="6">
        <f>SUMIF(FZ$284:FZ$314,$D964,GB$284:GB$314)</f>
        <v>0</v>
      </c>
      <c r="FZ964" s="9"/>
      <c r="GA964" s="10"/>
      <c r="GB964" s="11"/>
      <c r="GC964" s="6">
        <f>SUMIF(GD$284:GD$314,$D964,GF$284:GF$314)</f>
        <v>0</v>
      </c>
      <c r="GD964" s="9"/>
      <c r="GE964" s="10"/>
      <c r="GF964" s="11"/>
      <c r="GG964" s="6">
        <f>SUMIF(GH$284:GH$314,$D964,GJ$284:GJ$314)</f>
        <v>0</v>
      </c>
      <c r="GH964" s="9"/>
      <c r="GI964" s="10"/>
      <c r="GJ964" s="11"/>
      <c r="GK964" s="6">
        <f>SUMIF(GL$284:GL$314,$D964,GN$284:GN$314)</f>
        <v>0</v>
      </c>
      <c r="GL964" s="9"/>
      <c r="GM964" s="10"/>
      <c r="GN964" s="11"/>
      <c r="GO964" s="6">
        <f>SUMIF(GP$284:GP$314,$D964,GR$284:GR$314)</f>
        <v>0</v>
      </c>
      <c r="GP964" s="9"/>
      <c r="GQ964" s="10"/>
      <c r="GR964" s="11"/>
      <c r="GS964" s="6">
        <f>SUMIF(GT$284:GT$314,$D964,GV$284:GV$314)</f>
        <v>0</v>
      </c>
      <c r="GT964" s="9"/>
      <c r="GU964" s="10"/>
      <c r="GV964" s="20"/>
      <c r="GW964" s="19">
        <f t="shared" si="21"/>
        <v>0</v>
      </c>
      <c r="GX964" s="472"/>
      <c r="GY964" s="473"/>
    </row>
    <row r="965" spans="1:207" ht="30">
      <c r="A965" s="244" t="s">
        <v>85</v>
      </c>
      <c r="B965" s="470"/>
      <c r="C965" s="177" t="s">
        <v>401</v>
      </c>
      <c r="D965" s="194" t="s">
        <v>402</v>
      </c>
      <c r="E965" s="6">
        <f>SUMIF(F$315:F$345,$D965,H$315:H$345)</f>
        <v>0</v>
      </c>
      <c r="F965" s="9"/>
      <c r="G965" s="10"/>
      <c r="H965" s="11"/>
      <c r="I965" s="6">
        <f>SUMIF(J$315:J$345,$D965,L$315:L$345)</f>
        <v>0</v>
      </c>
      <c r="J965" s="9"/>
      <c r="K965" s="10"/>
      <c r="L965" s="11"/>
      <c r="M965" s="6">
        <f>SUMIF(N$315:N$345,$D965,P$315:P$345)</f>
        <v>0</v>
      </c>
      <c r="N965" s="9"/>
      <c r="O965" s="10"/>
      <c r="P965" s="11"/>
      <c r="Q965" s="6">
        <f>SUMIF(R$315:R$345,$D965,T$315:T$345)</f>
        <v>0</v>
      </c>
      <c r="R965" s="9"/>
      <c r="S965" s="10"/>
      <c r="T965" s="11"/>
      <c r="U965" s="6">
        <f>SUMIF(V$315:V$345,$D965,X$315:X$345)</f>
        <v>0</v>
      </c>
      <c r="V965" s="9"/>
      <c r="W965" s="10"/>
      <c r="X965" s="11"/>
      <c r="Y965" s="6">
        <f>SUMIF(Z$315:Z$345,$D965,AB$315:AB$345)</f>
        <v>0</v>
      </c>
      <c r="Z965" s="9"/>
      <c r="AA965" s="10"/>
      <c r="AB965" s="11"/>
      <c r="AC965" s="6">
        <f>SUMIF(AD$315:AD$345,$D965,AF$315:AF$345)</f>
        <v>0</v>
      </c>
      <c r="AD965" s="9"/>
      <c r="AE965" s="10"/>
      <c r="AF965" s="11"/>
      <c r="AG965" s="6">
        <f>SUMIF(AH$315:AH$345,$D965,AJ$315:AJ$345)</f>
        <v>0</v>
      </c>
      <c r="AH965" s="9"/>
      <c r="AI965" s="10"/>
      <c r="AJ965" s="11"/>
      <c r="AK965" s="6">
        <f>SUMIF(AL$315:AL$345,$D965,AN$315:AN$345)</f>
        <v>0</v>
      </c>
      <c r="AL965" s="9"/>
      <c r="AM965" s="10"/>
      <c r="AN965" s="11"/>
      <c r="AO965" s="6">
        <f>SUMIF(AP$315:AP$345,$D965,AR$315:AR$345)</f>
        <v>0</v>
      </c>
      <c r="AP965" s="9"/>
      <c r="AQ965" s="10"/>
      <c r="AR965" s="11"/>
      <c r="AS965" s="6">
        <f>SUMIF(AT$315:AT$345,$D965,AV$315:AV$345)</f>
        <v>0</v>
      </c>
      <c r="AT965" s="9"/>
      <c r="AU965" s="10"/>
      <c r="AV965" s="11"/>
      <c r="AW965" s="6">
        <f>SUMIF(AX$315:AX$345,$D965,AZ$315:AZ$345)</f>
        <v>0</v>
      </c>
      <c r="AX965" s="9"/>
      <c r="AY965" s="10"/>
      <c r="AZ965" s="11"/>
      <c r="BA965" s="6">
        <f>SUMIF(BB$315:BB$345,$D965,BD$315:BD$345)</f>
        <v>0</v>
      </c>
      <c r="BB965" s="9"/>
      <c r="BC965" s="10"/>
      <c r="BD965" s="11"/>
      <c r="BE965" s="6">
        <f>SUMIF(BF$315:BF$345,$D965,BH$315:BH$345)</f>
        <v>0</v>
      </c>
      <c r="BF965" s="9"/>
      <c r="BG965" s="10"/>
      <c r="BH965" s="11"/>
      <c r="BI965" s="6">
        <f>SUMIF(BJ$315:BJ$345,$D965,BL$315:BL$345)</f>
        <v>0</v>
      </c>
      <c r="BJ965" s="9"/>
      <c r="BK965" s="10"/>
      <c r="BL965" s="11"/>
      <c r="BM965" s="6">
        <f>SUMIF(BN$315:BN$345,$D965,BP$315:BP$345)</f>
        <v>0</v>
      </c>
      <c r="BN965" s="9"/>
      <c r="BO965" s="10"/>
      <c r="BP965" s="11"/>
      <c r="BQ965" s="6">
        <f>SUMIF(BR$315:BR$345,$D965,BT$315:BT$345)</f>
        <v>0</v>
      </c>
      <c r="BR965" s="9"/>
      <c r="BS965" s="10"/>
      <c r="BT965" s="11"/>
      <c r="BU965" s="6">
        <f>SUMIF(BV$315:BV$345,$D965,BX$315:BX$345)</f>
        <v>0</v>
      </c>
      <c r="BV965" s="9"/>
      <c r="BW965" s="10"/>
      <c r="BX965" s="11"/>
      <c r="BY965" s="6">
        <f>SUMIF(BZ$315:BZ$345,$D965,CB$315:CB$345)</f>
        <v>0</v>
      </c>
      <c r="BZ965" s="9"/>
      <c r="CA965" s="10"/>
      <c r="CB965" s="11"/>
      <c r="CC965" s="6">
        <f>SUMIF(CD$315:CD$345,$D965,CF$315:CF$345)</f>
        <v>0</v>
      </c>
      <c r="CD965" s="9"/>
      <c r="CE965" s="10"/>
      <c r="CF965" s="11"/>
      <c r="CG965" s="6">
        <f>SUMIF(CH$315:CH$345,$D965,CJ$315:CJ$345)</f>
        <v>0</v>
      </c>
      <c r="CH965" s="9"/>
      <c r="CI965" s="10"/>
      <c r="CJ965" s="11"/>
      <c r="CK965" s="6">
        <f>SUMIF(CL$315:CL$345,$D965,CN$315:CN$345)</f>
        <v>0</v>
      </c>
      <c r="CL965" s="9"/>
      <c r="CM965" s="10"/>
      <c r="CN965" s="11"/>
      <c r="CO965" s="6">
        <f>SUMIF(CP$315:CP$345,$D965,CR$315:CR$345)</f>
        <v>0</v>
      </c>
      <c r="CP965" s="9"/>
      <c r="CQ965" s="10"/>
      <c r="CR965" s="11"/>
      <c r="CS965" s="6">
        <f>SUMIF(CT$315:CT$345,$D965,CV$315:CV$345)</f>
        <v>0</v>
      </c>
      <c r="CT965" s="9"/>
      <c r="CU965" s="10"/>
      <c r="CV965" s="11"/>
      <c r="CW965" s="6">
        <f>SUMIF(CX$315:CX$345,$D965,CZ$315:CZ$345)</f>
        <v>0</v>
      </c>
      <c r="CX965" s="9"/>
      <c r="CY965" s="10"/>
      <c r="CZ965" s="11"/>
      <c r="DA965" s="6">
        <f>SUMIF(DB$315:DB$345,$D965,DD$315:DD$345)</f>
        <v>0</v>
      </c>
      <c r="DB965" s="9"/>
      <c r="DC965" s="10"/>
      <c r="DD965" s="11"/>
      <c r="DE965" s="6">
        <f>SUMIF(DF$315:DF$345,$D965,DH$315:DH$345)</f>
        <v>0</v>
      </c>
      <c r="DF965" s="9"/>
      <c r="DG965" s="10"/>
      <c r="DH965" s="11"/>
      <c r="DI965" s="6">
        <f>SUMIF(DJ$315:DJ$345,$D965,DL$315:DL$345)</f>
        <v>0</v>
      </c>
      <c r="DJ965" s="9"/>
      <c r="DK965" s="10"/>
      <c r="DL965" s="11"/>
      <c r="DM965" s="6">
        <f>SUMIF(DN$315:DN$345,$D965,DP$315:DP$345)</f>
        <v>0</v>
      </c>
      <c r="DN965" s="9"/>
      <c r="DO965" s="10"/>
      <c r="DP965" s="11"/>
      <c r="DQ965" s="6">
        <f>SUMIF(DR$315:DR$345,$D965,DT$315:DT$345)</f>
        <v>0</v>
      </c>
      <c r="DR965" s="9"/>
      <c r="DS965" s="10"/>
      <c r="DT965" s="11"/>
      <c r="DU965" s="6">
        <f>SUMIF(DV$315:DV$345,$D965,DX$315:DX$345)</f>
        <v>0</v>
      </c>
      <c r="DV965" s="9"/>
      <c r="DW965" s="10"/>
      <c r="DX965" s="11"/>
      <c r="DY965" s="6">
        <f>SUMIF(DZ$315:DZ$345,$D965,EB$315:EB$345)</f>
        <v>0</v>
      </c>
      <c r="DZ965" s="9"/>
      <c r="EA965" s="10"/>
      <c r="EB965" s="11"/>
      <c r="EC965" s="6">
        <f>SUMIF(ED$315:ED$345,$D965,EF$315:EF$345)</f>
        <v>0</v>
      </c>
      <c r="ED965" s="9"/>
      <c r="EE965" s="10"/>
      <c r="EF965" s="11"/>
      <c r="EG965" s="6">
        <f>SUMIF(EH$315:EH$345,$D965,EJ$315:EJ$345)</f>
        <v>0</v>
      </c>
      <c r="EH965" s="9"/>
      <c r="EI965" s="10"/>
      <c r="EJ965" s="11"/>
      <c r="EK965" s="6">
        <f>SUMIF(EL$315:EL$345,$D965,EN$315:EN$345)</f>
        <v>0</v>
      </c>
      <c r="EL965" s="9"/>
      <c r="EM965" s="10"/>
      <c r="EN965" s="11"/>
      <c r="EO965" s="6">
        <f>SUMIF(EP$315:EP$345,$D965,ER$315:ER$345)</f>
        <v>0</v>
      </c>
      <c r="EP965" s="9"/>
      <c r="EQ965" s="10"/>
      <c r="ER965" s="11"/>
      <c r="ES965" s="6">
        <f>SUMIF(ET$315:ET$345,$D965,EV$315:EV$345)</f>
        <v>0</v>
      </c>
      <c r="ET965" s="9"/>
      <c r="EU965" s="10"/>
      <c r="EV965" s="11"/>
      <c r="EW965" s="6">
        <f>SUMIF(EX$315:EX$345,$D965,EZ$315:EZ$345)</f>
        <v>0</v>
      </c>
      <c r="EX965" s="9"/>
      <c r="EY965" s="10"/>
      <c r="EZ965" s="11"/>
      <c r="FA965" s="6">
        <f>SUMIF(FB$315:FB$345,$D965,FD$315:FD$345)</f>
        <v>0</v>
      </c>
      <c r="FB965" s="9"/>
      <c r="FC965" s="10"/>
      <c r="FD965" s="11"/>
      <c r="FE965" s="6">
        <f>SUMIF(FF$315:FF$345,$D965,FH$315:FH$345)</f>
        <v>0</v>
      </c>
      <c r="FF965" s="9"/>
      <c r="FG965" s="10"/>
      <c r="FH965" s="11"/>
      <c r="FI965" s="6">
        <f>SUMIF(FJ$315:FJ$345,$D965,FL$315:FL$345)</f>
        <v>0</v>
      </c>
      <c r="FJ965" s="9"/>
      <c r="FK965" s="10"/>
      <c r="FL965" s="11"/>
      <c r="FM965" s="6">
        <f>SUMIF(FN$315:FN$345,$D965,FP$315:FP$345)</f>
        <v>0</v>
      </c>
      <c r="FN965" s="9"/>
      <c r="FO965" s="10"/>
      <c r="FP965" s="11"/>
      <c r="FQ965" s="6">
        <f>SUMIF(FR$315:FR$345,$D965,FT$315:FT$345)</f>
        <v>0</v>
      </c>
      <c r="FR965" s="9"/>
      <c r="FS965" s="10"/>
      <c r="FT965" s="11"/>
      <c r="FU965" s="6">
        <f>SUMIF(FV$315:FV$345,$D965,FX$315:FX$345)</f>
        <v>0</v>
      </c>
      <c r="FV965" s="9"/>
      <c r="FW965" s="10"/>
      <c r="FX965" s="11"/>
      <c r="FY965" s="6">
        <f>SUMIF(FZ$315:FZ$345,$D965,GB$315:GB$345)</f>
        <v>0</v>
      </c>
      <c r="FZ965" s="9"/>
      <c r="GA965" s="10"/>
      <c r="GB965" s="11"/>
      <c r="GC965" s="6">
        <f>SUMIF(GD$315:GD$345,$D965,GF$315:GF$345)</f>
        <v>0</v>
      </c>
      <c r="GD965" s="9"/>
      <c r="GE965" s="10"/>
      <c r="GF965" s="11"/>
      <c r="GG965" s="6">
        <f>SUMIF(GH$315:GH$345,$D965,GJ$315:GJ$345)</f>
        <v>0</v>
      </c>
      <c r="GH965" s="9"/>
      <c r="GI965" s="10"/>
      <c r="GJ965" s="11"/>
      <c r="GK965" s="6">
        <f>SUMIF(GL$315:GL$345,$D965,GN$315:GN$345)</f>
        <v>0</v>
      </c>
      <c r="GL965" s="9"/>
      <c r="GM965" s="10"/>
      <c r="GN965" s="11"/>
      <c r="GO965" s="6">
        <f>SUMIF(GP$315:GP$345,$D965,GR$315:GR$345)</f>
        <v>0</v>
      </c>
      <c r="GP965" s="9"/>
      <c r="GQ965" s="10"/>
      <c r="GR965" s="11"/>
      <c r="GS965" s="6">
        <f>SUMIF(GT$315:GT$345,$D965,GV$315:GV$345)</f>
        <v>0</v>
      </c>
      <c r="GT965" s="9"/>
      <c r="GU965" s="10"/>
      <c r="GV965" s="20"/>
      <c r="GW965" s="19">
        <f t="shared" si="21"/>
        <v>0</v>
      </c>
      <c r="GX965" s="472"/>
      <c r="GY965" s="473"/>
    </row>
    <row r="966" spans="1:207" ht="30.75" thickBot="1">
      <c r="A966" s="244" t="s">
        <v>86</v>
      </c>
      <c r="B966" s="471"/>
      <c r="C966" s="177" t="s">
        <v>401</v>
      </c>
      <c r="D966" s="194" t="s">
        <v>402</v>
      </c>
      <c r="E966" s="6">
        <f>SUMIF(F$346:F$376,$D966,H$346:H$376)</f>
        <v>0</v>
      </c>
      <c r="F966" s="9"/>
      <c r="G966" s="10"/>
      <c r="H966" s="11"/>
      <c r="I966" s="6">
        <f>SUMIF(J$346:J$376,$D966,L$346:L$376)</f>
        <v>0</v>
      </c>
      <c r="J966" s="9"/>
      <c r="K966" s="10"/>
      <c r="L966" s="11"/>
      <c r="M966" s="6">
        <f>SUMIF(N$346:N$376,$D966,P$346:P$376)</f>
        <v>0</v>
      </c>
      <c r="N966" s="9"/>
      <c r="O966" s="10"/>
      <c r="P966" s="11"/>
      <c r="Q966" s="6">
        <f>SUMIF(R$346:R$376,$D966,T$346:T$376)</f>
        <v>0</v>
      </c>
      <c r="R966" s="9"/>
      <c r="S966" s="10"/>
      <c r="T966" s="11"/>
      <c r="U966" s="6">
        <f>SUMIF(V$346:V$376,$D966,X$346:X$376)</f>
        <v>0</v>
      </c>
      <c r="V966" s="9"/>
      <c r="W966" s="10"/>
      <c r="X966" s="11"/>
      <c r="Y966" s="6">
        <f>SUMIF(Z$346:Z$376,$D966,AB$346:AB$376)</f>
        <v>0</v>
      </c>
      <c r="Z966" s="9"/>
      <c r="AA966" s="10"/>
      <c r="AB966" s="11"/>
      <c r="AC966" s="6">
        <f>SUMIF(AD$346:AD$376,$D966,AF$346:AF$376)</f>
        <v>0</v>
      </c>
      <c r="AD966" s="9"/>
      <c r="AE966" s="10"/>
      <c r="AF966" s="11"/>
      <c r="AG966" s="6">
        <f>SUMIF(AH$346:AH$376,$D966,AJ$346:AJ$376)</f>
        <v>0</v>
      </c>
      <c r="AH966" s="9"/>
      <c r="AI966" s="10"/>
      <c r="AJ966" s="11"/>
      <c r="AK966" s="6">
        <f>SUMIF(AL$346:AL$376,$D966,AN$346:AN$376)</f>
        <v>0</v>
      </c>
      <c r="AL966" s="9"/>
      <c r="AM966" s="10"/>
      <c r="AN966" s="11"/>
      <c r="AO966" s="6">
        <f>SUMIF(AP$346:AP$376,$D966,AR$346:AR$376)</f>
        <v>0</v>
      </c>
      <c r="AP966" s="9"/>
      <c r="AQ966" s="10"/>
      <c r="AR966" s="11"/>
      <c r="AS966" s="6">
        <f>SUMIF(AT$346:AT$376,$D966,AV$346:AV$376)</f>
        <v>0</v>
      </c>
      <c r="AT966" s="9"/>
      <c r="AU966" s="10"/>
      <c r="AV966" s="11"/>
      <c r="AW966" s="6">
        <f>SUMIF(AX$346:AX$376,$D966,AZ$346:AZ$376)</f>
        <v>0</v>
      </c>
      <c r="AX966" s="9"/>
      <c r="AY966" s="10"/>
      <c r="AZ966" s="11"/>
      <c r="BA966" s="6">
        <f>SUMIF(BB$346:BB$376,$D966,BD$346:BD$376)</f>
        <v>0</v>
      </c>
      <c r="BB966" s="9"/>
      <c r="BC966" s="10"/>
      <c r="BD966" s="11"/>
      <c r="BE966" s="6">
        <f>SUMIF(BF$346:BF$376,$D966,BH$346:BH$376)</f>
        <v>0</v>
      </c>
      <c r="BF966" s="9"/>
      <c r="BG966" s="10"/>
      <c r="BH966" s="11"/>
      <c r="BI966" s="6">
        <f>SUMIF(BJ$346:BJ$376,$D966,BL$346:BL$376)</f>
        <v>0</v>
      </c>
      <c r="BJ966" s="9"/>
      <c r="BK966" s="10"/>
      <c r="BL966" s="11"/>
      <c r="BM966" s="6">
        <f>SUMIF(BN$346:BN$376,$D966,BP$346:BP$376)</f>
        <v>0</v>
      </c>
      <c r="BN966" s="9"/>
      <c r="BO966" s="10"/>
      <c r="BP966" s="11"/>
      <c r="BQ966" s="6">
        <f>SUMIF(BR$346:BR$376,$D966,BT$346:BT$376)</f>
        <v>0</v>
      </c>
      <c r="BR966" s="9"/>
      <c r="BS966" s="10"/>
      <c r="BT966" s="11"/>
      <c r="BU966" s="6">
        <f>SUMIF(BV$346:BV$376,$D966,BX$346:BX$376)</f>
        <v>0</v>
      </c>
      <c r="BV966" s="9"/>
      <c r="BW966" s="10"/>
      <c r="BX966" s="11"/>
      <c r="BY966" s="6">
        <f>SUMIF(BZ$346:BZ$376,$D966,CB$346:CB$376)</f>
        <v>0</v>
      </c>
      <c r="BZ966" s="9"/>
      <c r="CA966" s="10"/>
      <c r="CB966" s="11"/>
      <c r="CC966" s="6">
        <f>SUMIF(CD$346:CD$376,$D966,CF$346:CF$376)</f>
        <v>0</v>
      </c>
      <c r="CD966" s="9"/>
      <c r="CE966" s="10"/>
      <c r="CF966" s="11"/>
      <c r="CG966" s="6">
        <f>SUMIF(CH$346:CH$376,$D966,CJ$346:CJ$376)</f>
        <v>0</v>
      </c>
      <c r="CH966" s="9"/>
      <c r="CI966" s="10"/>
      <c r="CJ966" s="11"/>
      <c r="CK966" s="6">
        <f>SUMIF(CL$346:CL$376,$D966,CN$346:CN$376)</f>
        <v>0</v>
      </c>
      <c r="CL966" s="9"/>
      <c r="CM966" s="10"/>
      <c r="CN966" s="11"/>
      <c r="CO966" s="6">
        <f>SUMIF(CP$346:CP$376,$D966,CR$346:CR$376)</f>
        <v>0</v>
      </c>
      <c r="CP966" s="9"/>
      <c r="CQ966" s="10"/>
      <c r="CR966" s="11"/>
      <c r="CS966" s="6">
        <f>SUMIF(CT$346:CT$376,$D966,CV$346:CV$376)</f>
        <v>0</v>
      </c>
      <c r="CT966" s="9"/>
      <c r="CU966" s="10"/>
      <c r="CV966" s="11"/>
      <c r="CW966" s="6">
        <f>SUMIF(CX$346:CX$376,$D966,CZ$346:CZ$376)</f>
        <v>0</v>
      </c>
      <c r="CX966" s="9"/>
      <c r="CY966" s="10"/>
      <c r="CZ966" s="11"/>
      <c r="DA966" s="6">
        <f>SUMIF(DB$346:DB$376,$D966,DD$346:DD$376)</f>
        <v>0</v>
      </c>
      <c r="DB966" s="9"/>
      <c r="DC966" s="10"/>
      <c r="DD966" s="11"/>
      <c r="DE966" s="6">
        <f>SUMIF(DF$346:DF$376,$D966,DH$346:DH$376)</f>
        <v>0</v>
      </c>
      <c r="DF966" s="9"/>
      <c r="DG966" s="10"/>
      <c r="DH966" s="11"/>
      <c r="DI966" s="6">
        <f>SUMIF(DJ$346:DJ$376,$D966,DL$346:DL$376)</f>
        <v>0</v>
      </c>
      <c r="DJ966" s="9"/>
      <c r="DK966" s="10"/>
      <c r="DL966" s="11"/>
      <c r="DM966" s="6">
        <f>SUMIF(DN$346:DN$376,$D966,DP$346:DP$376)</f>
        <v>0</v>
      </c>
      <c r="DN966" s="9"/>
      <c r="DO966" s="10"/>
      <c r="DP966" s="11"/>
      <c r="DQ966" s="6">
        <f>SUMIF(DR$346:DR$376,$D966,DT$346:DT$376)</f>
        <v>0</v>
      </c>
      <c r="DR966" s="9"/>
      <c r="DS966" s="10"/>
      <c r="DT966" s="11"/>
      <c r="DU966" s="6">
        <f>SUMIF(DV$346:DV$376,$D966,DX$346:DX$376)</f>
        <v>0</v>
      </c>
      <c r="DV966" s="9"/>
      <c r="DW966" s="10"/>
      <c r="DX966" s="11"/>
      <c r="DY966" s="6">
        <f>SUMIF(DZ$346:DZ$376,$D966,EB$346:EB$376)</f>
        <v>0</v>
      </c>
      <c r="DZ966" s="9"/>
      <c r="EA966" s="10"/>
      <c r="EB966" s="11"/>
      <c r="EC966" s="6">
        <f>SUMIF(ED$346:ED$376,$D966,EF$346:EF$376)</f>
        <v>0</v>
      </c>
      <c r="ED966" s="9"/>
      <c r="EE966" s="10"/>
      <c r="EF966" s="11"/>
      <c r="EG966" s="6">
        <f>SUMIF(EH$346:EH$376,$D966,EJ$346:EJ$376)</f>
        <v>0</v>
      </c>
      <c r="EH966" s="9"/>
      <c r="EI966" s="10"/>
      <c r="EJ966" s="11"/>
      <c r="EK966" s="6">
        <f>SUMIF(EL$346:EL$376,$D966,EN$346:EN$376)</f>
        <v>0</v>
      </c>
      <c r="EL966" s="9"/>
      <c r="EM966" s="10"/>
      <c r="EN966" s="11"/>
      <c r="EO966" s="6">
        <f>SUMIF(EP$346:EP$376,$D966,ER$346:ER$376)</f>
        <v>0</v>
      </c>
      <c r="EP966" s="9"/>
      <c r="EQ966" s="10"/>
      <c r="ER966" s="11"/>
      <c r="ES966" s="6">
        <f>SUMIF(ET$346:ET$376,$D966,EV$346:EV$376)</f>
        <v>0</v>
      </c>
      <c r="ET966" s="9"/>
      <c r="EU966" s="10"/>
      <c r="EV966" s="11"/>
      <c r="EW966" s="6">
        <f>SUMIF(EX$346:EX$376,$D966,EZ$346:EZ$376)</f>
        <v>0</v>
      </c>
      <c r="EX966" s="9"/>
      <c r="EY966" s="10"/>
      <c r="EZ966" s="11"/>
      <c r="FA966" s="6">
        <f>SUMIF(FB$346:FB$376,$D966,FD$346:FD$376)</f>
        <v>0</v>
      </c>
      <c r="FB966" s="9"/>
      <c r="FC966" s="10"/>
      <c r="FD966" s="11"/>
      <c r="FE966" s="6">
        <f>SUMIF(FF$346:FF$376,$D966,FH$346:FH$376)</f>
        <v>0</v>
      </c>
      <c r="FF966" s="9"/>
      <c r="FG966" s="10"/>
      <c r="FH966" s="11"/>
      <c r="FI966" s="6">
        <f>SUMIF(FJ$346:FJ$376,$D966,FL$346:FL$376)</f>
        <v>0</v>
      </c>
      <c r="FJ966" s="9"/>
      <c r="FK966" s="10"/>
      <c r="FL966" s="11"/>
      <c r="FM966" s="6">
        <f>SUMIF(FN$346:FN$376,$D966,FP$346:FP$376)</f>
        <v>0</v>
      </c>
      <c r="FN966" s="9"/>
      <c r="FO966" s="10"/>
      <c r="FP966" s="11"/>
      <c r="FQ966" s="6">
        <f>SUMIF(FR$346:FR$376,$D966,FT$346:FT$376)</f>
        <v>0</v>
      </c>
      <c r="FR966" s="9"/>
      <c r="FS966" s="10"/>
      <c r="FT966" s="11"/>
      <c r="FU966" s="6">
        <f>SUMIF(FV$346:FV$376,$D966,FX$346:FX$376)</f>
        <v>0</v>
      </c>
      <c r="FV966" s="9"/>
      <c r="FW966" s="10"/>
      <c r="FX966" s="11"/>
      <c r="FY966" s="6">
        <f>SUMIF(FZ$346:FZ$376,$D966,GB$346:GB$376)</f>
        <v>0</v>
      </c>
      <c r="FZ966" s="9"/>
      <c r="GA966" s="10"/>
      <c r="GB966" s="11"/>
      <c r="GC966" s="6">
        <f>SUMIF(GD$346:GD$376,$D966,GF$346:GF$376)</f>
        <v>0</v>
      </c>
      <c r="GD966" s="9"/>
      <c r="GE966" s="10"/>
      <c r="GF966" s="11"/>
      <c r="GG966" s="6">
        <f>SUMIF(GH$346:GH$376,$D966,GJ$346:GJ$376)</f>
        <v>0</v>
      </c>
      <c r="GH966" s="9"/>
      <c r="GI966" s="10"/>
      <c r="GJ966" s="11"/>
      <c r="GK966" s="6">
        <f>SUMIF(GL$346:GL$376,$D966,GN$346:GN$376)</f>
        <v>0</v>
      </c>
      <c r="GL966" s="9"/>
      <c r="GM966" s="10"/>
      <c r="GN966" s="11"/>
      <c r="GO966" s="6">
        <f>SUMIF(GP$346:GP$376,$D966,GR$346:GR$376)</f>
        <v>0</v>
      </c>
      <c r="GP966" s="9"/>
      <c r="GQ966" s="10"/>
      <c r="GR966" s="11"/>
      <c r="GS966" s="6">
        <f>SUMIF(GT$346:GT$376,$D966,GV$346:GV$376)</f>
        <v>0</v>
      </c>
      <c r="GT966" s="9"/>
      <c r="GU966" s="10"/>
      <c r="GV966" s="20"/>
      <c r="GW966" s="19">
        <f t="shared" si="21"/>
        <v>0</v>
      </c>
      <c r="GX966" s="472"/>
      <c r="GY966" s="473"/>
    </row>
    <row r="967" spans="1:207" ht="30.75" customHeight="1">
      <c r="A967" s="208" t="s">
        <v>75</v>
      </c>
      <c r="B967" s="469">
        <v>42</v>
      </c>
      <c r="C967" s="449" t="s">
        <v>540</v>
      </c>
      <c r="D967" s="445" t="s">
        <v>497</v>
      </c>
      <c r="E967" s="206">
        <f>SUMIF(F$5:F$35,$D967,H$5:H$35)</f>
        <v>0</v>
      </c>
      <c r="F967" s="9"/>
      <c r="G967" s="10"/>
      <c r="H967" s="11"/>
      <c r="I967" s="6">
        <f>SUMIF(J$5:J$35,$D967,L$5:L$35)</f>
        <v>0</v>
      </c>
      <c r="J967" s="9"/>
      <c r="K967" s="10"/>
      <c r="L967" s="11"/>
      <c r="M967" s="6">
        <f>SUMIF(N$5:N$35,$D967,P$5:P$35)</f>
        <v>0</v>
      </c>
      <c r="N967" s="9"/>
      <c r="O967" s="10"/>
      <c r="P967" s="11"/>
      <c r="Q967" s="6">
        <f>SUMIF(R$5:R$35,$D967,T$5:T$35)</f>
        <v>0</v>
      </c>
      <c r="R967" s="9"/>
      <c r="S967" s="10"/>
      <c r="T967" s="11"/>
      <c r="U967" s="6">
        <f>SUMIF(V$5:V$35,$D967,X$5:X$35)</f>
        <v>0</v>
      </c>
      <c r="V967" s="9"/>
      <c r="W967" s="10"/>
      <c r="X967" s="11"/>
      <c r="Y967" s="6">
        <f>SUMIF(Z$5:Z$35,$D967,AB$5:AB$35)</f>
        <v>0</v>
      </c>
      <c r="Z967" s="9"/>
      <c r="AA967" s="10"/>
      <c r="AB967" s="11"/>
      <c r="AC967" s="6">
        <f>SUMIF(AD$5:AD$35,$D967,AF$5:AF$35)</f>
        <v>0</v>
      </c>
      <c r="AD967" s="9"/>
      <c r="AE967" s="10"/>
      <c r="AF967" s="11"/>
      <c r="AG967" s="6">
        <f>SUMIF(AH$5:AH$35,$D967,AJ$5:AJ$35)</f>
        <v>0</v>
      </c>
      <c r="AH967" s="9"/>
      <c r="AI967" s="10"/>
      <c r="AJ967" s="11"/>
      <c r="AK967" s="6">
        <f>SUMIF(AL$5:AL$35,$D967,AN$5:AN$35)</f>
        <v>0</v>
      </c>
      <c r="AL967" s="9"/>
      <c r="AM967" s="10"/>
      <c r="AN967" s="11"/>
      <c r="AO967" s="6">
        <f>SUMIF(AP$5:AP$35,$D967,AR$5:AR$35)</f>
        <v>0</v>
      </c>
      <c r="AP967" s="9"/>
      <c r="AQ967" s="10"/>
      <c r="AR967" s="11"/>
      <c r="AS967" s="6">
        <f>SUMIF(AT$5:AT$35,$D967,AV$5:AV$35)</f>
        <v>0</v>
      </c>
      <c r="AT967" s="9"/>
      <c r="AU967" s="10"/>
      <c r="AV967" s="11"/>
      <c r="AW967" s="6">
        <f>SUMIF(AX$5:AX$35,$D967,AZ$5:AZ$35)</f>
        <v>0</v>
      </c>
      <c r="AX967" s="9"/>
      <c r="AY967" s="10"/>
      <c r="AZ967" s="11"/>
      <c r="BA967" s="6">
        <f>SUMIF(BB$5:BB$35,$D967,BD$5:BD$35)</f>
        <v>0</v>
      </c>
      <c r="BB967" s="9"/>
      <c r="BC967" s="10"/>
      <c r="BD967" s="11"/>
      <c r="BE967" s="6">
        <f>SUMIF(BF$5:BF$35,$D967,BH$5:BH$35)</f>
        <v>0</v>
      </c>
      <c r="BF967" s="9"/>
      <c r="BG967" s="10"/>
      <c r="BH967" s="11"/>
      <c r="BI967" s="6">
        <f>SUMIF(BJ$5:BJ$35,$D967,BL$5:BL$35)</f>
        <v>0</v>
      </c>
      <c r="BJ967" s="9"/>
      <c r="BK967" s="10"/>
      <c r="BL967" s="11"/>
      <c r="BM967" s="6">
        <f>SUMIF(BN$5:BN$35,$D967,BP$5:BP$35)</f>
        <v>0</v>
      </c>
      <c r="BN967" s="9"/>
      <c r="BO967" s="10"/>
      <c r="BP967" s="11"/>
      <c r="BQ967" s="6">
        <f>SUMIF(BR$5:BR$35,$D967,BT$5:BT$35)</f>
        <v>0</v>
      </c>
      <c r="BR967" s="9"/>
      <c r="BS967" s="10"/>
      <c r="BT967" s="11"/>
      <c r="BU967" s="6">
        <f>SUMIF(BV$5:BV$35,$D967,BX$5:BX$35)</f>
        <v>0</v>
      </c>
      <c r="BV967" s="9"/>
      <c r="BW967" s="10"/>
      <c r="BX967" s="11"/>
      <c r="BY967" s="6">
        <f>SUMIF(BZ$5:BZ$35,$D967,CB$5:CB$35)</f>
        <v>0</v>
      </c>
      <c r="BZ967" s="9"/>
      <c r="CA967" s="10"/>
      <c r="CB967" s="11"/>
      <c r="CC967" s="6">
        <f>SUMIF(CD$5:CD$35,$D967,CF$5:CF$35)</f>
        <v>0</v>
      </c>
      <c r="CD967" s="9"/>
      <c r="CE967" s="10"/>
      <c r="CF967" s="11"/>
      <c r="CG967" s="6">
        <f>SUMIF(CH$5:CH$35,$D967,CJ$5:CJ$35)</f>
        <v>0</v>
      </c>
      <c r="CH967" s="9"/>
      <c r="CI967" s="10"/>
      <c r="CJ967" s="11"/>
      <c r="CK967" s="6">
        <f>SUMIF(CL$5:CL$35,$D967,CN$5:CN$35)</f>
        <v>0</v>
      </c>
      <c r="CL967" s="9"/>
      <c r="CM967" s="10"/>
      <c r="CN967" s="11"/>
      <c r="CO967" s="6">
        <f>SUMIF(CP$5:CP$35,$D967,CR$5:CR$35)</f>
        <v>0</v>
      </c>
      <c r="CP967" s="9"/>
      <c r="CQ967" s="10"/>
      <c r="CR967" s="11"/>
      <c r="CS967" s="6">
        <f>SUMIF(CT$5:CT$35,$D967,CV$5:CV$35)</f>
        <v>0</v>
      </c>
      <c r="CT967" s="9"/>
      <c r="CU967" s="10"/>
      <c r="CV967" s="11"/>
      <c r="CW967" s="6">
        <f>SUMIF(CX$5:CX$35,$D967,CZ$5:CZ$35)</f>
        <v>0</v>
      </c>
      <c r="CX967" s="9"/>
      <c r="CY967" s="10"/>
      <c r="CZ967" s="11"/>
      <c r="DA967" s="6">
        <f>SUMIF(DB$5:DB$35,$D967,DD$5:DD$35)</f>
        <v>0</v>
      </c>
      <c r="DB967" s="9"/>
      <c r="DC967" s="10"/>
      <c r="DD967" s="11"/>
      <c r="DE967" s="6">
        <f>SUMIF(DF$5:DF$35,$D967,DH$5:DH$35)</f>
        <v>0</v>
      </c>
      <c r="DF967" s="9"/>
      <c r="DG967" s="10"/>
      <c r="DH967" s="11"/>
      <c r="DI967" s="6">
        <f>SUMIF(DJ$5:DJ$35,$D967,DL$5:DL$35)</f>
        <v>0</v>
      </c>
      <c r="DJ967" s="9"/>
      <c r="DK967" s="10"/>
      <c r="DL967" s="11"/>
      <c r="DM967" s="6">
        <f>SUMIF(DN$5:DN$35,$D967,DP$5:DP$35)</f>
        <v>0</v>
      </c>
      <c r="DN967" s="9"/>
      <c r="DO967" s="10"/>
      <c r="DP967" s="11"/>
      <c r="DQ967" s="6">
        <f>SUMIF(DR$5:DR$35,$D967,DT$5:DT$35)</f>
        <v>0</v>
      </c>
      <c r="DR967" s="9"/>
      <c r="DS967" s="10"/>
      <c r="DT967" s="11"/>
      <c r="DU967" s="6">
        <f>SUMIF(DV$5:DV$35,$D967,DX$5:DX$35)</f>
        <v>0</v>
      </c>
      <c r="DV967" s="9"/>
      <c r="DW967" s="10"/>
      <c r="DX967" s="11"/>
      <c r="DY967" s="6">
        <f>SUMIF(DZ$5:DZ$35,$D967,EB$5:EB$35)</f>
        <v>0</v>
      </c>
      <c r="DZ967" s="9"/>
      <c r="EA967" s="10"/>
      <c r="EB967" s="11"/>
      <c r="EC967" s="6">
        <f>SUMIF(ED$5:ED$35,$D967,EF$5:EF$35)</f>
        <v>0</v>
      </c>
      <c r="ED967" s="9"/>
      <c r="EE967" s="10"/>
      <c r="EF967" s="11"/>
      <c r="EG967" s="6">
        <f>SUMIF(EH$5:EH$35,$D967,EJ$5:EJ$35)</f>
        <v>0</v>
      </c>
      <c r="EH967" s="9"/>
      <c r="EI967" s="10"/>
      <c r="EJ967" s="11"/>
      <c r="EK967" s="6">
        <f>SUMIF(EL$5:EL$35,$D967,EN$5:EN$35)</f>
        <v>0</v>
      </c>
      <c r="EL967" s="9"/>
      <c r="EM967" s="10"/>
      <c r="EN967" s="11"/>
      <c r="EO967" s="6">
        <f>SUMIF(EP$5:EP$35,$D967,ER$5:ER$35)</f>
        <v>0</v>
      </c>
      <c r="EP967" s="9"/>
      <c r="EQ967" s="10"/>
      <c r="ER967" s="11"/>
      <c r="ES967" s="6">
        <f>SUMIF(ET$5:ET$35,$D967,EV$5:EV$35)</f>
        <v>0</v>
      </c>
      <c r="ET967" s="9"/>
      <c r="EU967" s="10"/>
      <c r="EV967" s="11"/>
      <c r="EW967" s="6">
        <f>SUMIF(EX$5:EX$35,$D967,EZ$5:EZ$35)</f>
        <v>0</v>
      </c>
      <c r="EX967" s="9"/>
      <c r="EY967" s="10"/>
      <c r="EZ967" s="11"/>
      <c r="FA967" s="6">
        <f>SUMIF(FB$5:FB$35,$D967,FD$5:FD$35)</f>
        <v>0</v>
      </c>
      <c r="FB967" s="9"/>
      <c r="FC967" s="10"/>
      <c r="FD967" s="11"/>
      <c r="FE967" s="6">
        <f>SUMIF(FF$5:FF$35,$D967,FH$5:FH$35)</f>
        <v>0</v>
      </c>
      <c r="FF967" s="9"/>
      <c r="FG967" s="10"/>
      <c r="FH967" s="11"/>
      <c r="FI967" s="6">
        <f>SUMIF(FJ$5:FJ$35,$D967,FL$5:FL$35)</f>
        <v>0</v>
      </c>
      <c r="FJ967" s="9"/>
      <c r="FK967" s="10"/>
      <c r="FL967" s="11"/>
      <c r="FM967" s="6">
        <f>SUMIF(FN$5:FN$35,$D967,FP$5:FP$35)</f>
        <v>0</v>
      </c>
      <c r="FN967" s="9"/>
      <c r="FO967" s="10"/>
      <c r="FP967" s="11"/>
      <c r="FQ967" s="6">
        <f>SUMIF(FR$5:FR$35,$D967,FT$5:FT$35)</f>
        <v>0</v>
      </c>
      <c r="FR967" s="9"/>
      <c r="FS967" s="10"/>
      <c r="FT967" s="11"/>
      <c r="FU967" s="6">
        <f>SUMIF(FV$5:FV$35,$D967,FX$5:FX$35)</f>
        <v>0</v>
      </c>
      <c r="FV967" s="9"/>
      <c r="FW967" s="10"/>
      <c r="FX967" s="11"/>
      <c r="FY967" s="6">
        <f>SUMIF(FZ$5:FZ$35,$D967,GB$5:GB$35)</f>
        <v>0</v>
      </c>
      <c r="FZ967" s="9"/>
      <c r="GA967" s="10"/>
      <c r="GB967" s="11"/>
      <c r="GC967" s="6">
        <f>SUMIF(GD$5:GD$35,$D967,GF$5:GF$35)</f>
        <v>0</v>
      </c>
      <c r="GD967" s="9"/>
      <c r="GE967" s="10"/>
      <c r="GF967" s="11"/>
      <c r="GG967" s="6">
        <f>SUMIF(GH$5:GH$35,$D967,GJ$5:GJ$35)</f>
        <v>0</v>
      </c>
      <c r="GH967" s="9"/>
      <c r="GI967" s="10"/>
      <c r="GJ967" s="11"/>
      <c r="GK967" s="6">
        <f>SUMIF(GL$5:GL$35,$D967,GN$5:GN$35)</f>
        <v>0</v>
      </c>
      <c r="GL967" s="9"/>
      <c r="GM967" s="10"/>
      <c r="GN967" s="11"/>
      <c r="GO967" s="6">
        <f>SUMIF(GP$5:GP$35,$D967,GR$5:GR$35)</f>
        <v>0</v>
      </c>
      <c r="GP967" s="9"/>
      <c r="GQ967" s="10"/>
      <c r="GR967" s="11"/>
      <c r="GS967" s="6">
        <f>SUMIF(GT$5:GT$35,$D967,GV$5:GV$35)</f>
        <v>0</v>
      </c>
      <c r="GT967" s="9"/>
      <c r="GU967" s="10"/>
      <c r="GV967" s="20"/>
      <c r="GW967" s="19">
        <f t="shared" ref="GW967:GW978" si="23">SUM(E967:GV967)</f>
        <v>0</v>
      </c>
      <c r="GX967" s="472">
        <f>SUM(GW967:GW978)</f>
        <v>0</v>
      </c>
      <c r="GY967" s="473" t="str">
        <f>D967</f>
        <v>TS15624/34</v>
      </c>
    </row>
    <row r="968" spans="1:207" ht="30.75" customHeight="1">
      <c r="A968" s="210" t="s">
        <v>76</v>
      </c>
      <c r="B968" s="470"/>
      <c r="C968" s="449" t="s">
        <v>540</v>
      </c>
      <c r="D968" s="445" t="s">
        <v>497</v>
      </c>
      <c r="E968" s="206">
        <f>SUMIF(F$36:F$66,$D968,H$36:H$66)</f>
        <v>0</v>
      </c>
      <c r="F968" s="9"/>
      <c r="G968" s="10"/>
      <c r="H968" s="11"/>
      <c r="I968" s="6">
        <f>SUMIF(J$36:J$66,$D968,L$36:L$66)</f>
        <v>0</v>
      </c>
      <c r="J968" s="9"/>
      <c r="K968" s="10"/>
      <c r="L968" s="11"/>
      <c r="M968" s="6">
        <f>SUMIF(N$36:N$66,$D968,P$36:P$66)</f>
        <v>0</v>
      </c>
      <c r="N968" s="9"/>
      <c r="O968" s="10"/>
      <c r="P968" s="11"/>
      <c r="Q968" s="6">
        <f>SUMIF(R$36:R$66,$D968,T$36:T$66)</f>
        <v>0</v>
      </c>
      <c r="R968" s="9"/>
      <c r="S968" s="10"/>
      <c r="T968" s="11"/>
      <c r="U968" s="6">
        <f>SUMIF(V$36:V$66,$D968,X$36:X$66)</f>
        <v>0</v>
      </c>
      <c r="V968" s="9"/>
      <c r="W968" s="10"/>
      <c r="X968" s="11"/>
      <c r="Y968" s="6">
        <f>SUMIF(Z$36:Z$66,$D968,AB$36:AB$66)</f>
        <v>0</v>
      </c>
      <c r="Z968" s="9"/>
      <c r="AA968" s="10"/>
      <c r="AB968" s="11"/>
      <c r="AC968" s="6">
        <f>SUMIF(AD$36:AD$66,$D968,AF$36:AF$66)</f>
        <v>0</v>
      </c>
      <c r="AD968" s="9"/>
      <c r="AE968" s="10"/>
      <c r="AF968" s="11"/>
      <c r="AG968" s="6">
        <f>SUMIF(AH$36:AH$66,$D968,AJ$36:AJ$66)</f>
        <v>0</v>
      </c>
      <c r="AH968" s="9"/>
      <c r="AI968" s="10"/>
      <c r="AJ968" s="11"/>
      <c r="AK968" s="6">
        <f>SUMIF(AL$36:AL$66,$D968,AN$36:AN$66)</f>
        <v>0</v>
      </c>
      <c r="AL968" s="9"/>
      <c r="AM968" s="10"/>
      <c r="AN968" s="11"/>
      <c r="AO968" s="6">
        <f>SUMIF(AP$36:AP$66,$D968,AR$36:AR$66)</f>
        <v>0</v>
      </c>
      <c r="AP968" s="9"/>
      <c r="AQ968" s="10"/>
      <c r="AR968" s="11"/>
      <c r="AS968" s="6">
        <f>SUMIF(AT$36:AT$66,$D968,AV$36:AV$66)</f>
        <v>0</v>
      </c>
      <c r="AT968" s="9"/>
      <c r="AU968" s="10"/>
      <c r="AV968" s="11"/>
      <c r="AW968" s="6">
        <f>SUMIF(AX$36:AX$66,$D968,AZ$36:AZ$66)</f>
        <v>0</v>
      </c>
      <c r="AX968" s="9"/>
      <c r="AY968" s="10"/>
      <c r="AZ968" s="11"/>
      <c r="BA968" s="6">
        <f>SUMIF(BB$36:BB$66,$D968,BD$36:BD$66)</f>
        <v>0</v>
      </c>
      <c r="BB968" s="9"/>
      <c r="BC968" s="10"/>
      <c r="BD968" s="11"/>
      <c r="BE968" s="6">
        <f>SUMIF(BF$36:BF$66,$D968,BH$36:BH$66)</f>
        <v>0</v>
      </c>
      <c r="BF968" s="9"/>
      <c r="BG968" s="10"/>
      <c r="BH968" s="11"/>
      <c r="BI968" s="6">
        <f>SUMIF(BJ$36:BJ$66,$D968,BL$36:BL$66)</f>
        <v>0</v>
      </c>
      <c r="BJ968" s="9"/>
      <c r="BK968" s="10"/>
      <c r="BL968" s="11"/>
      <c r="BM968" s="6">
        <f>SUMIF(BN$36:BN$66,$D968,BP$36:BP$66)</f>
        <v>0</v>
      </c>
      <c r="BN968" s="9"/>
      <c r="BO968" s="10"/>
      <c r="BP968" s="11"/>
      <c r="BQ968" s="6">
        <f>SUMIF(BR$36:BR$66,$D968,BT$36:BT$66)</f>
        <v>0</v>
      </c>
      <c r="BR968" s="9"/>
      <c r="BS968" s="10"/>
      <c r="BT968" s="11"/>
      <c r="BU968" s="6">
        <f>SUMIF(BV$36:BV$66,$D968,BX$36:BX$66)</f>
        <v>0</v>
      </c>
      <c r="BV968" s="9"/>
      <c r="BW968" s="10"/>
      <c r="BX968" s="11"/>
      <c r="BY968" s="6">
        <f>SUMIF(BZ$36:BZ$66,$D968,CB$36:CB$66)</f>
        <v>0</v>
      </c>
      <c r="BZ968" s="9"/>
      <c r="CA968" s="10"/>
      <c r="CB968" s="11"/>
      <c r="CC968" s="6">
        <f>SUMIF(CD$36:CD$66,$D968,CF$36:CF$66)</f>
        <v>0</v>
      </c>
      <c r="CD968" s="9"/>
      <c r="CE968" s="10"/>
      <c r="CF968" s="11"/>
      <c r="CG968" s="6">
        <f>SUMIF(CH$36:CH$66,$D968,CJ$36:CJ$66)</f>
        <v>0</v>
      </c>
      <c r="CH968" s="9"/>
      <c r="CI968" s="10"/>
      <c r="CJ968" s="11"/>
      <c r="CK968" s="6">
        <f>SUMIF(CL$36:CL$66,$D968,CN$36:CN$66)</f>
        <v>0</v>
      </c>
      <c r="CL968" s="9"/>
      <c r="CM968" s="10"/>
      <c r="CN968" s="11"/>
      <c r="CO968" s="6">
        <f>SUMIF(CP$36:CP$66,$D968,CR$36:CR$66)</f>
        <v>0</v>
      </c>
      <c r="CP968" s="9"/>
      <c r="CQ968" s="10"/>
      <c r="CR968" s="11"/>
      <c r="CS968" s="6">
        <f>SUMIF(CT$36:CT$66,$D968,CV$36:CV$66)</f>
        <v>0</v>
      </c>
      <c r="CT968" s="9"/>
      <c r="CU968" s="10"/>
      <c r="CV968" s="11"/>
      <c r="CW968" s="6">
        <f>SUMIF(CX$36:CX$66,$D968,CZ$36:CZ$66)</f>
        <v>0</v>
      </c>
      <c r="CX968" s="9"/>
      <c r="CY968" s="10"/>
      <c r="CZ968" s="11"/>
      <c r="DA968" s="6">
        <f>SUMIF(DB$36:DB$66,$D968,DD$36:DD$66)</f>
        <v>0</v>
      </c>
      <c r="DB968" s="9"/>
      <c r="DC968" s="10"/>
      <c r="DD968" s="11"/>
      <c r="DE968" s="6">
        <f>SUMIF(DF$36:DF$66,$D968,DH$36:DH$66)</f>
        <v>0</v>
      </c>
      <c r="DF968" s="9"/>
      <c r="DG968" s="10"/>
      <c r="DH968" s="11"/>
      <c r="DI968" s="6">
        <f>SUMIF(DJ$36:DJ$66,$D968,DL$36:DL$66)</f>
        <v>0</v>
      </c>
      <c r="DJ968" s="9"/>
      <c r="DK968" s="10"/>
      <c r="DL968" s="11"/>
      <c r="DM968" s="6">
        <f>SUMIF(DN$36:DN$66,$D968,DP$36:DP$66)</f>
        <v>0</v>
      </c>
      <c r="DN968" s="9"/>
      <c r="DO968" s="10"/>
      <c r="DP968" s="11"/>
      <c r="DQ968" s="6">
        <f>SUMIF(DR$36:DR$66,$D968,DT$36:DT$66)</f>
        <v>0</v>
      </c>
      <c r="DR968" s="9"/>
      <c r="DS968" s="10"/>
      <c r="DT968" s="11"/>
      <c r="DU968" s="6">
        <f>SUMIF(DV$36:DV$66,$D968,DX$36:DX$66)</f>
        <v>0</v>
      </c>
      <c r="DV968" s="9"/>
      <c r="DW968" s="10"/>
      <c r="DX968" s="11"/>
      <c r="DY968" s="6">
        <f>SUMIF(DZ$36:DZ$66,$D968,EB$36:EB$66)</f>
        <v>0</v>
      </c>
      <c r="DZ968" s="9"/>
      <c r="EA968" s="10"/>
      <c r="EB968" s="11"/>
      <c r="EC968" s="6">
        <f>SUMIF(ED$36:ED$66,$D968,EF$36:EF$66)</f>
        <v>0</v>
      </c>
      <c r="ED968" s="9"/>
      <c r="EE968" s="10"/>
      <c r="EF968" s="11"/>
      <c r="EG968" s="6">
        <f>SUMIF(EH$36:EH$66,$D968,EJ$36:EJ$66)</f>
        <v>0</v>
      </c>
      <c r="EH968" s="9"/>
      <c r="EI968" s="10"/>
      <c r="EJ968" s="11"/>
      <c r="EK968" s="6">
        <f>SUMIF(EL$36:EL$66,$D968,EN$36:EN$66)</f>
        <v>0</v>
      </c>
      <c r="EL968" s="9"/>
      <c r="EM968" s="10"/>
      <c r="EN968" s="11"/>
      <c r="EO968" s="6">
        <f>SUMIF(EP$36:EP$66,$D968,ER$36:ER$66)</f>
        <v>0</v>
      </c>
      <c r="EP968" s="9"/>
      <c r="EQ968" s="10"/>
      <c r="ER968" s="11"/>
      <c r="ES968" s="6">
        <f>SUMIF(ET$36:ET$66,$D968,EV$36:EV$66)</f>
        <v>0</v>
      </c>
      <c r="ET968" s="9"/>
      <c r="EU968" s="10"/>
      <c r="EV968" s="11"/>
      <c r="EW968" s="6">
        <f>SUMIF(EX$36:EX$66,$D968,EZ$36:EZ$66)</f>
        <v>0</v>
      </c>
      <c r="EX968" s="9"/>
      <c r="EY968" s="10"/>
      <c r="EZ968" s="11"/>
      <c r="FA968" s="6">
        <f>SUMIF(FB$36:FB$66,$D968,FD$36:FD$66)</f>
        <v>0</v>
      </c>
      <c r="FB968" s="9"/>
      <c r="FC968" s="10"/>
      <c r="FD968" s="11"/>
      <c r="FE968" s="6">
        <f>SUMIF(FF$36:FF$66,$D968,FH$36:FH$66)</f>
        <v>0</v>
      </c>
      <c r="FF968" s="9"/>
      <c r="FG968" s="10"/>
      <c r="FH968" s="11"/>
      <c r="FI968" s="6">
        <f>SUMIF(FJ$36:FJ$66,$D968,FL$36:FL$66)</f>
        <v>0</v>
      </c>
      <c r="FJ968" s="9"/>
      <c r="FK968" s="10"/>
      <c r="FL968" s="11"/>
      <c r="FM968" s="6">
        <f>SUMIF(FN$36:FN$66,$D968,FP$36:FP$66)</f>
        <v>0</v>
      </c>
      <c r="FN968" s="9"/>
      <c r="FO968" s="10"/>
      <c r="FP968" s="11"/>
      <c r="FQ968" s="6">
        <f>SUMIF(FR$36:FR$66,$D968,FT$36:FT$66)</f>
        <v>0</v>
      </c>
      <c r="FR968" s="9"/>
      <c r="FS968" s="10"/>
      <c r="FT968" s="11"/>
      <c r="FU968" s="6">
        <f>SUMIF(FV$36:FV$66,$D968,FX$36:FX$66)</f>
        <v>0</v>
      </c>
      <c r="FV968" s="9"/>
      <c r="FW968" s="10"/>
      <c r="FX968" s="11"/>
      <c r="FY968" s="6">
        <f>SUMIF(FZ$36:FZ$66,$D968,GB$36:GB$66)</f>
        <v>0</v>
      </c>
      <c r="FZ968" s="9"/>
      <c r="GA968" s="10"/>
      <c r="GB968" s="11"/>
      <c r="GC968" s="6">
        <f>SUMIF(GD$36:GD$66,$D968,GF$36:GF$66)</f>
        <v>0</v>
      </c>
      <c r="GD968" s="9"/>
      <c r="GE968" s="10"/>
      <c r="GF968" s="11"/>
      <c r="GG968" s="6">
        <f>SUMIF(GH$36:GH$66,$D968,GJ$36:GJ$66)</f>
        <v>0</v>
      </c>
      <c r="GH968" s="9"/>
      <c r="GI968" s="10"/>
      <c r="GJ968" s="11"/>
      <c r="GK968" s="6">
        <f>SUMIF(GL$36:GL$66,$D968,GN$36:GN$66)</f>
        <v>0</v>
      </c>
      <c r="GL968" s="9"/>
      <c r="GM968" s="10"/>
      <c r="GN968" s="11"/>
      <c r="GO968" s="6">
        <f>SUMIF(GP$36:GP$66,$D968,GR$36:GR$66)</f>
        <v>0</v>
      </c>
      <c r="GP968" s="9"/>
      <c r="GQ968" s="10"/>
      <c r="GR968" s="11"/>
      <c r="GS968" s="6">
        <f>SUMIF(GT$36:GT$66,$D968,GV$36:GV$66)</f>
        <v>0</v>
      </c>
      <c r="GT968" s="9"/>
      <c r="GU968" s="10"/>
      <c r="GV968" s="20"/>
      <c r="GW968" s="19">
        <f t="shared" si="23"/>
        <v>0</v>
      </c>
      <c r="GX968" s="472"/>
      <c r="GY968" s="473"/>
    </row>
    <row r="969" spans="1:207" ht="30.75" customHeight="1">
      <c r="A969" s="210" t="s">
        <v>77</v>
      </c>
      <c r="B969" s="470"/>
      <c r="C969" s="449" t="s">
        <v>540</v>
      </c>
      <c r="D969" s="445" t="s">
        <v>497</v>
      </c>
      <c r="E969" s="206">
        <f>SUMIF(F$67:F$97,$D969,H$67:H$97)</f>
        <v>0</v>
      </c>
      <c r="F969" s="9"/>
      <c r="G969" s="10"/>
      <c r="H969" s="11"/>
      <c r="I969" s="6">
        <f>SUMIF(J$67:J$97,$D969,L$67:L$97)</f>
        <v>0</v>
      </c>
      <c r="J969" s="9"/>
      <c r="K969" s="10"/>
      <c r="L969" s="11"/>
      <c r="M969" s="6">
        <f>SUMIF(N$67:N$97,$D969,P$67:P$97)</f>
        <v>0</v>
      </c>
      <c r="N969" s="9"/>
      <c r="O969" s="10"/>
      <c r="P969" s="11"/>
      <c r="Q969" s="6">
        <f>SUMIF(R$67:R$97,$D969,T$67:T$97)</f>
        <v>0</v>
      </c>
      <c r="R969" s="9"/>
      <c r="S969" s="10"/>
      <c r="T969" s="11"/>
      <c r="U969" s="6">
        <f>SUMIF(V$67:V$97,$D969,X$67:X$97)</f>
        <v>0</v>
      </c>
      <c r="V969" s="9"/>
      <c r="W969" s="10"/>
      <c r="X969" s="11"/>
      <c r="Y969" s="6">
        <f>SUMIF(Z$67:Z$97,$D969,AB$67:AB$97)</f>
        <v>0</v>
      </c>
      <c r="Z969" s="9"/>
      <c r="AA969" s="10"/>
      <c r="AB969" s="11"/>
      <c r="AC969" s="6">
        <f>SUMIF(AD$67:AD$97,$D969,AF$67:AF$97)</f>
        <v>0</v>
      </c>
      <c r="AD969" s="9"/>
      <c r="AE969" s="10"/>
      <c r="AF969" s="11"/>
      <c r="AG969" s="6">
        <f>SUMIF(AH$67:AH$97,$D969,AJ$67:AJ$97)</f>
        <v>0</v>
      </c>
      <c r="AH969" s="9"/>
      <c r="AI969" s="10"/>
      <c r="AJ969" s="11"/>
      <c r="AK969" s="6">
        <f>SUMIF(AL$67:AL$97,$D969,AN$67:AN$97)</f>
        <v>0</v>
      </c>
      <c r="AL969" s="9"/>
      <c r="AM969" s="10"/>
      <c r="AN969" s="11"/>
      <c r="AO969" s="6">
        <f>SUMIF(AP$67:AP$97,$D969,AR$67:AR$97)</f>
        <v>0</v>
      </c>
      <c r="AP969" s="9"/>
      <c r="AQ969" s="10"/>
      <c r="AR969" s="11"/>
      <c r="AS969" s="6">
        <f>SUMIF(AT$67:AT$97,$D969,AV$67:AV$97)</f>
        <v>0</v>
      </c>
      <c r="AT969" s="9"/>
      <c r="AU969" s="10"/>
      <c r="AV969" s="11"/>
      <c r="AW969" s="6">
        <f>SUMIF(AX$67:AX$97,$D969,AZ$67:AZ$97)</f>
        <v>0</v>
      </c>
      <c r="AX969" s="9"/>
      <c r="AY969" s="10"/>
      <c r="AZ969" s="11"/>
      <c r="BA969" s="6">
        <f>SUMIF(BB$67:BB$97,$D969,BD$67:BD$97)</f>
        <v>0</v>
      </c>
      <c r="BB969" s="9"/>
      <c r="BC969" s="10"/>
      <c r="BD969" s="11"/>
      <c r="BE969" s="6">
        <f>SUMIF(BF$67:BF$97,$D969,BH$67:BH$97)</f>
        <v>0</v>
      </c>
      <c r="BF969" s="9"/>
      <c r="BG969" s="10"/>
      <c r="BH969" s="11"/>
      <c r="BI969" s="6">
        <f>SUMIF(BJ$67:BJ$97,$D969,BL$67:BL$97)</f>
        <v>0</v>
      </c>
      <c r="BJ969" s="9"/>
      <c r="BK969" s="10"/>
      <c r="BL969" s="11"/>
      <c r="BM969" s="6">
        <f>SUMIF(BN$67:BN$97,$D969,BP$67:BP$97)</f>
        <v>0</v>
      </c>
      <c r="BN969" s="9"/>
      <c r="BO969" s="10"/>
      <c r="BP969" s="11"/>
      <c r="BQ969" s="6">
        <f>SUMIF(BR$67:BR$97,$D969,BT$67:BT$97)</f>
        <v>0</v>
      </c>
      <c r="BR969" s="9"/>
      <c r="BS969" s="10"/>
      <c r="BT969" s="11"/>
      <c r="BU969" s="6">
        <f>SUMIF(BV$67:BV$97,$D969,BX$67:BX$97)</f>
        <v>0</v>
      </c>
      <c r="BV969" s="9"/>
      <c r="BW969" s="10"/>
      <c r="BX969" s="11"/>
      <c r="BY969" s="6">
        <f>SUMIF(BZ$67:BZ$97,$D969,CB$67:CB$97)</f>
        <v>0</v>
      </c>
      <c r="BZ969" s="9"/>
      <c r="CA969" s="10"/>
      <c r="CB969" s="11"/>
      <c r="CC969" s="6">
        <f>SUMIF(CD$67:CD$97,$D969,CF$67:CF$97)</f>
        <v>0</v>
      </c>
      <c r="CD969" s="9"/>
      <c r="CE969" s="10"/>
      <c r="CF969" s="11"/>
      <c r="CG969" s="6">
        <f>SUMIF(CH$67:CH$97,$D969,CJ$67:CJ$97)</f>
        <v>0</v>
      </c>
      <c r="CH969" s="9"/>
      <c r="CI969" s="10"/>
      <c r="CJ969" s="11"/>
      <c r="CK969" s="6">
        <f>SUMIF(CL$67:CL$97,$D969,CN$67:CN$97)</f>
        <v>0</v>
      </c>
      <c r="CL969" s="9"/>
      <c r="CM969" s="10"/>
      <c r="CN969" s="11"/>
      <c r="CO969" s="6">
        <f>SUMIF(CP$67:CP$97,$D969,CR$67:CR$97)</f>
        <v>0</v>
      </c>
      <c r="CP969" s="9"/>
      <c r="CQ969" s="10"/>
      <c r="CR969" s="11"/>
      <c r="CS969" s="6">
        <f>SUMIF(CT$67:CT$97,$D969,CV$67:CV$97)</f>
        <v>0</v>
      </c>
      <c r="CT969" s="9"/>
      <c r="CU969" s="10"/>
      <c r="CV969" s="11"/>
      <c r="CW969" s="6">
        <f>SUMIF(CX$67:CX$97,$D969,CZ$67:CZ$97)</f>
        <v>0</v>
      </c>
      <c r="CX969" s="9"/>
      <c r="CY969" s="10"/>
      <c r="CZ969" s="11"/>
      <c r="DA969" s="6">
        <f>SUMIF(DB$67:DB$97,$D969,DD$67:DD$97)</f>
        <v>0</v>
      </c>
      <c r="DB969" s="9"/>
      <c r="DC969" s="10"/>
      <c r="DD969" s="11"/>
      <c r="DE969" s="6">
        <f>SUMIF(DF$67:DF$97,$D969,DH$67:DH$97)</f>
        <v>0</v>
      </c>
      <c r="DF969" s="9"/>
      <c r="DG969" s="10"/>
      <c r="DH969" s="11"/>
      <c r="DI969" s="6">
        <f>SUMIF(DJ$67:DJ$97,$D969,DL$67:DL$97)</f>
        <v>0</v>
      </c>
      <c r="DJ969" s="9"/>
      <c r="DK969" s="10"/>
      <c r="DL969" s="11"/>
      <c r="DM969" s="6">
        <f>SUMIF(DN$67:DN$97,$D969,DP$67:DP$97)</f>
        <v>0</v>
      </c>
      <c r="DN969" s="9"/>
      <c r="DO969" s="10"/>
      <c r="DP969" s="11"/>
      <c r="DQ969" s="6">
        <f>SUMIF(DR$67:DR$97,$D969,DT$67:DT$97)</f>
        <v>0</v>
      </c>
      <c r="DR969" s="9"/>
      <c r="DS969" s="10"/>
      <c r="DT969" s="11"/>
      <c r="DU969" s="6">
        <f>SUMIF(DV$67:DV$97,$D969,DX$67:DX$97)</f>
        <v>0</v>
      </c>
      <c r="DV969" s="9"/>
      <c r="DW969" s="10"/>
      <c r="DX969" s="11"/>
      <c r="DY969" s="6">
        <f>SUMIF(DZ$67:DZ$97,$D969,EB$67:EB$97)</f>
        <v>0</v>
      </c>
      <c r="DZ969" s="9"/>
      <c r="EA969" s="10"/>
      <c r="EB969" s="11"/>
      <c r="EC969" s="6">
        <f>SUMIF(ED$67:ED$97,$D969,EF$67:EF$97)</f>
        <v>0</v>
      </c>
      <c r="ED969" s="9"/>
      <c r="EE969" s="10"/>
      <c r="EF969" s="11"/>
      <c r="EG969" s="6">
        <f>SUMIF(EH$67:EH$97,$D969,EJ$67:EJ$97)</f>
        <v>0</v>
      </c>
      <c r="EH969" s="9"/>
      <c r="EI969" s="10"/>
      <c r="EJ969" s="11"/>
      <c r="EK969" s="6">
        <f>SUMIF(EL$67:EL$97,$D969,EN$67:EN$97)</f>
        <v>0</v>
      </c>
      <c r="EL969" s="9"/>
      <c r="EM969" s="10"/>
      <c r="EN969" s="11"/>
      <c r="EO969" s="6">
        <f>SUMIF(EP$67:EP$97,$D969,ER$67:ER$97)</f>
        <v>0</v>
      </c>
      <c r="EP969" s="9"/>
      <c r="EQ969" s="10"/>
      <c r="ER969" s="11"/>
      <c r="ES969" s="6">
        <f>SUMIF(ET$67:ET$97,$D969,EV$67:EV$97)</f>
        <v>0</v>
      </c>
      <c r="ET969" s="9"/>
      <c r="EU969" s="10"/>
      <c r="EV969" s="11"/>
      <c r="EW969" s="6">
        <f>SUMIF(EX$67:EX$97,$D969,EZ$67:EZ$97)</f>
        <v>0</v>
      </c>
      <c r="EX969" s="9"/>
      <c r="EY969" s="10"/>
      <c r="EZ969" s="11"/>
      <c r="FA969" s="6">
        <f>SUMIF(FB$67:FB$97,$D969,FD$67:FD$97)</f>
        <v>0</v>
      </c>
      <c r="FB969" s="9"/>
      <c r="FC969" s="10"/>
      <c r="FD969" s="11"/>
      <c r="FE969" s="6">
        <f>SUMIF(FF$67:FF$97,$D969,FH$67:FH$97)</f>
        <v>0</v>
      </c>
      <c r="FF969" s="9"/>
      <c r="FG969" s="10"/>
      <c r="FH969" s="11"/>
      <c r="FI969" s="6">
        <f>SUMIF(FJ$67:FJ$97,$D969,FL$67:FL$97)</f>
        <v>0</v>
      </c>
      <c r="FJ969" s="9"/>
      <c r="FK969" s="10"/>
      <c r="FL969" s="11"/>
      <c r="FM969" s="6">
        <f>SUMIF(FN$67:FN$97,$D969,FP$67:FP$97)</f>
        <v>0</v>
      </c>
      <c r="FN969" s="9"/>
      <c r="FO969" s="10"/>
      <c r="FP969" s="11"/>
      <c r="FQ969" s="6">
        <f>SUMIF(FR$67:FR$97,$D969,FT$67:FT$97)</f>
        <v>0</v>
      </c>
      <c r="FR969" s="9"/>
      <c r="FS969" s="10"/>
      <c r="FT969" s="11"/>
      <c r="FU969" s="6">
        <f>SUMIF(FV$67:FV$97,$D969,FX$67:FX$97)</f>
        <v>0</v>
      </c>
      <c r="FV969" s="9"/>
      <c r="FW969" s="10"/>
      <c r="FX969" s="11"/>
      <c r="FY969" s="6">
        <f>SUMIF(FZ$67:FZ$97,$D969,GB$67:GB$97)</f>
        <v>0</v>
      </c>
      <c r="FZ969" s="9"/>
      <c r="GA969" s="10"/>
      <c r="GB969" s="11"/>
      <c r="GC969" s="6">
        <f>SUMIF(GD$67:GD$97,$D969,GF$67:GF$97)</f>
        <v>0</v>
      </c>
      <c r="GD969" s="9"/>
      <c r="GE969" s="10"/>
      <c r="GF969" s="11"/>
      <c r="GG969" s="6">
        <f>SUMIF(GH$67:GH$97,$D969,GJ$67:GJ$97)</f>
        <v>0</v>
      </c>
      <c r="GH969" s="9"/>
      <c r="GI969" s="10"/>
      <c r="GJ969" s="11"/>
      <c r="GK969" s="6">
        <f>SUMIF(GL$67:GL$97,$D969,GN$67:GN$97)</f>
        <v>0</v>
      </c>
      <c r="GL969" s="9"/>
      <c r="GM969" s="10"/>
      <c r="GN969" s="11"/>
      <c r="GO969" s="6">
        <f>SUMIF(GP$67:GP$97,$D969,GR$67:GR$97)</f>
        <v>0</v>
      </c>
      <c r="GP969" s="9"/>
      <c r="GQ969" s="10"/>
      <c r="GR969" s="11"/>
      <c r="GS969" s="6">
        <f>SUMIF(GT$67:GT$97,$D969,GV$67:GV$97)</f>
        <v>0</v>
      </c>
      <c r="GT969" s="9"/>
      <c r="GU969" s="10"/>
      <c r="GV969" s="20"/>
      <c r="GW969" s="19">
        <f t="shared" si="23"/>
        <v>0</v>
      </c>
      <c r="GX969" s="472"/>
      <c r="GY969" s="473"/>
    </row>
    <row r="970" spans="1:207" ht="30.75" customHeight="1">
      <c r="A970" s="210" t="s">
        <v>78</v>
      </c>
      <c r="B970" s="470"/>
      <c r="C970" s="449" t="s">
        <v>540</v>
      </c>
      <c r="D970" s="445" t="s">
        <v>497</v>
      </c>
      <c r="E970" s="206">
        <f>SUMIF(F$98:F$128,$D970,H$98:H$128)</f>
        <v>0</v>
      </c>
      <c r="F970" s="9"/>
      <c r="G970" s="10"/>
      <c r="H970" s="11"/>
      <c r="I970" s="6">
        <f>SUMIF(J$98:J$128,$D970,L$98:L$128)</f>
        <v>0</v>
      </c>
      <c r="J970" s="9"/>
      <c r="K970" s="10"/>
      <c r="L970" s="11"/>
      <c r="M970" s="6">
        <f>SUMIF(N$98:N$128,$D970,P$98:P$128)</f>
        <v>0</v>
      </c>
      <c r="N970" s="9"/>
      <c r="O970" s="10"/>
      <c r="P970" s="11"/>
      <c r="Q970" s="6">
        <f>SUMIF(R$98:R$128,$D970,T$98:T$128)</f>
        <v>0</v>
      </c>
      <c r="R970" s="9"/>
      <c r="S970" s="10"/>
      <c r="T970" s="11"/>
      <c r="U970" s="6">
        <f>SUMIF(V$98:V$128,$D970,X$98:X$128)</f>
        <v>0</v>
      </c>
      <c r="V970" s="9"/>
      <c r="W970" s="10"/>
      <c r="X970" s="11"/>
      <c r="Y970" s="6">
        <f>SUMIF(Z$98:Z$128,$D970,AB$98:AB$128)</f>
        <v>0</v>
      </c>
      <c r="Z970" s="9"/>
      <c r="AA970" s="10"/>
      <c r="AB970" s="11"/>
      <c r="AC970" s="6">
        <f>SUMIF(AD$98:AD$128,$D970,AF$98:AF$128)</f>
        <v>0</v>
      </c>
      <c r="AD970" s="9"/>
      <c r="AE970" s="10"/>
      <c r="AF970" s="11"/>
      <c r="AG970" s="6">
        <f>SUMIF(AH$98:AH$128,$D970,AJ$98:AJ$128)</f>
        <v>0</v>
      </c>
      <c r="AH970" s="9"/>
      <c r="AI970" s="10"/>
      <c r="AJ970" s="11"/>
      <c r="AK970" s="6">
        <f>SUMIF(AL$98:AL$128,$D970,AN$98:AN$128)</f>
        <v>0</v>
      </c>
      <c r="AL970" s="9"/>
      <c r="AM970" s="10"/>
      <c r="AN970" s="11"/>
      <c r="AO970" s="6">
        <f>SUMIF(AP$98:AP$128,$D970,AR$98:AR$128)</f>
        <v>0</v>
      </c>
      <c r="AP970" s="9"/>
      <c r="AQ970" s="10"/>
      <c r="AR970" s="11"/>
      <c r="AS970" s="6">
        <f>SUMIF(AT$98:AT$128,$D970,AV$98:AV$128)</f>
        <v>0</v>
      </c>
      <c r="AT970" s="9"/>
      <c r="AU970" s="10"/>
      <c r="AV970" s="11"/>
      <c r="AW970" s="6">
        <f>SUMIF(AX$98:AX$128,$D970,AZ$98:AZ$128)</f>
        <v>0</v>
      </c>
      <c r="AX970" s="9"/>
      <c r="AY970" s="10"/>
      <c r="AZ970" s="11"/>
      <c r="BA970" s="6">
        <f>SUMIF(BB$98:BB$128,$D970,BD$98:BD$128)</f>
        <v>0</v>
      </c>
      <c r="BB970" s="9"/>
      <c r="BC970" s="10"/>
      <c r="BD970" s="11"/>
      <c r="BE970" s="6">
        <f>SUMIF(BF$98:BF$128,$D970,BH$98:BH$128)</f>
        <v>0</v>
      </c>
      <c r="BF970" s="9"/>
      <c r="BG970" s="10"/>
      <c r="BH970" s="11"/>
      <c r="BI970" s="6">
        <f>SUMIF(BJ$98:BJ$128,$D970,BL$98:BL$128)</f>
        <v>0</v>
      </c>
      <c r="BJ970" s="9"/>
      <c r="BK970" s="10"/>
      <c r="BL970" s="11"/>
      <c r="BM970" s="6">
        <f>SUMIF(BN$98:BN$128,$D970,BP$98:BP$128)</f>
        <v>0</v>
      </c>
      <c r="BN970" s="9"/>
      <c r="BO970" s="10"/>
      <c r="BP970" s="11"/>
      <c r="BQ970" s="6">
        <f>SUMIF(BR$98:BR$128,$D970,BT$98:BT$128)</f>
        <v>0</v>
      </c>
      <c r="BR970" s="9"/>
      <c r="BS970" s="10"/>
      <c r="BT970" s="11"/>
      <c r="BU970" s="6">
        <f>SUMIF(BV$98:BV$128,$D970,BX$98:BX$128)</f>
        <v>0</v>
      </c>
      <c r="BV970" s="9"/>
      <c r="BW970" s="10"/>
      <c r="BX970" s="11"/>
      <c r="BY970" s="6">
        <f>SUMIF(BZ$98:BZ$128,$D970,CB$98:CB$128)</f>
        <v>0</v>
      </c>
      <c r="BZ970" s="9"/>
      <c r="CA970" s="10"/>
      <c r="CB970" s="11"/>
      <c r="CC970" s="6">
        <f>SUMIF(CD$98:CD$128,$D970,CF$98:CF$128)</f>
        <v>0</v>
      </c>
      <c r="CD970" s="9"/>
      <c r="CE970" s="10"/>
      <c r="CF970" s="11"/>
      <c r="CG970" s="6">
        <f>SUMIF(CH$98:CH$128,$D970,CJ$98:CJ$128)</f>
        <v>0</v>
      </c>
      <c r="CH970" s="9"/>
      <c r="CI970" s="10"/>
      <c r="CJ970" s="11"/>
      <c r="CK970" s="6">
        <f>SUMIF(CL$98:CL$128,$D970,CN$98:CN$128)</f>
        <v>0</v>
      </c>
      <c r="CL970" s="9"/>
      <c r="CM970" s="10"/>
      <c r="CN970" s="11"/>
      <c r="CO970" s="6">
        <f>SUMIF(CP$98:CP$128,$D970,CR$98:CR$128)</f>
        <v>0</v>
      </c>
      <c r="CP970" s="9"/>
      <c r="CQ970" s="10"/>
      <c r="CR970" s="11"/>
      <c r="CS970" s="6">
        <f>SUMIF(CT$98:CT$128,$D970,CV$98:CV$128)</f>
        <v>0</v>
      </c>
      <c r="CT970" s="9"/>
      <c r="CU970" s="10"/>
      <c r="CV970" s="11"/>
      <c r="CW970" s="6">
        <f>SUMIF(CX$98:CX$128,$D970,CZ$98:CZ$128)</f>
        <v>0</v>
      </c>
      <c r="CX970" s="9"/>
      <c r="CY970" s="10"/>
      <c r="CZ970" s="11"/>
      <c r="DA970" s="6">
        <f>SUMIF(DB$98:DB$128,$D970,DD$98:DD$128)</f>
        <v>0</v>
      </c>
      <c r="DB970" s="9"/>
      <c r="DC970" s="10"/>
      <c r="DD970" s="11"/>
      <c r="DE970" s="6">
        <f>SUMIF(DF$98:DF$128,$D970,DH$98:DH$128)</f>
        <v>0</v>
      </c>
      <c r="DF970" s="9"/>
      <c r="DG970" s="10"/>
      <c r="DH970" s="11"/>
      <c r="DI970" s="6">
        <f>SUMIF(DJ$98:DJ$128,$D970,DL$98:DL$128)</f>
        <v>0</v>
      </c>
      <c r="DJ970" s="9"/>
      <c r="DK970" s="10"/>
      <c r="DL970" s="11"/>
      <c r="DM970" s="6">
        <f>SUMIF(DN$98:DN$128,$D970,DP$98:DP$128)</f>
        <v>0</v>
      </c>
      <c r="DN970" s="9"/>
      <c r="DO970" s="10"/>
      <c r="DP970" s="11"/>
      <c r="DQ970" s="6">
        <f>SUMIF(DR$98:DR$128,$D970,DT$98:DT$128)</f>
        <v>0</v>
      </c>
      <c r="DR970" s="9"/>
      <c r="DS970" s="10"/>
      <c r="DT970" s="11"/>
      <c r="DU970" s="6">
        <f>SUMIF(DV$98:DV$128,$D970,DX$98:DX$128)</f>
        <v>0</v>
      </c>
      <c r="DV970" s="9"/>
      <c r="DW970" s="10"/>
      <c r="DX970" s="11"/>
      <c r="DY970" s="6">
        <f>SUMIF(DZ$98:DZ$128,$D970,EB$98:EB$128)</f>
        <v>0</v>
      </c>
      <c r="DZ970" s="9"/>
      <c r="EA970" s="10"/>
      <c r="EB970" s="11"/>
      <c r="EC970" s="6">
        <f>SUMIF(ED$98:ED$128,$D970,EF$98:EF$128)</f>
        <v>0</v>
      </c>
      <c r="ED970" s="9"/>
      <c r="EE970" s="10"/>
      <c r="EF970" s="11"/>
      <c r="EG970" s="6">
        <f>SUMIF(EH$98:EH$128,$D970,EJ$98:EJ$128)</f>
        <v>0</v>
      </c>
      <c r="EH970" s="9"/>
      <c r="EI970" s="10"/>
      <c r="EJ970" s="11"/>
      <c r="EK970" s="6">
        <f>SUMIF(EL$98:EL$128,$D970,EN$98:EN$128)</f>
        <v>0</v>
      </c>
      <c r="EL970" s="9"/>
      <c r="EM970" s="10"/>
      <c r="EN970" s="11"/>
      <c r="EO970" s="6">
        <f>SUMIF(EP$98:EP$128,$D970,ER$98:ER$128)</f>
        <v>0</v>
      </c>
      <c r="EP970" s="9"/>
      <c r="EQ970" s="10"/>
      <c r="ER970" s="11"/>
      <c r="ES970" s="6">
        <f>SUMIF(ET$98:ET$128,$D970,EV$98:EV$128)</f>
        <v>0</v>
      </c>
      <c r="ET970" s="9"/>
      <c r="EU970" s="10"/>
      <c r="EV970" s="11"/>
      <c r="EW970" s="6">
        <f>SUMIF(EX$98:EX$128,$D970,EZ$98:EZ$128)</f>
        <v>0</v>
      </c>
      <c r="EX970" s="9"/>
      <c r="EY970" s="10"/>
      <c r="EZ970" s="11"/>
      <c r="FA970" s="6">
        <f>SUMIF(FB$98:FB$128,$D970,FD$98:FD$128)</f>
        <v>0</v>
      </c>
      <c r="FB970" s="9"/>
      <c r="FC970" s="10"/>
      <c r="FD970" s="11"/>
      <c r="FE970" s="6">
        <f>SUMIF(FF$98:FF$128,$D970,FH$98:FH$128)</f>
        <v>0</v>
      </c>
      <c r="FF970" s="9"/>
      <c r="FG970" s="10"/>
      <c r="FH970" s="11"/>
      <c r="FI970" s="6">
        <f>SUMIF(FJ$98:FJ$128,$D970,FL$98:FL$128)</f>
        <v>0</v>
      </c>
      <c r="FJ970" s="9"/>
      <c r="FK970" s="10"/>
      <c r="FL970" s="11"/>
      <c r="FM970" s="6">
        <f>SUMIF(FN$98:FN$128,$D970,FP$98:FP$128)</f>
        <v>0</v>
      </c>
      <c r="FN970" s="9"/>
      <c r="FO970" s="10"/>
      <c r="FP970" s="11"/>
      <c r="FQ970" s="6">
        <f>SUMIF(FR$98:FR$128,$D970,FT$98:FT$128)</f>
        <v>0</v>
      </c>
      <c r="FR970" s="9"/>
      <c r="FS970" s="10"/>
      <c r="FT970" s="11"/>
      <c r="FU970" s="6">
        <f>SUMIF(FV$98:FV$128,$D970,FX$98:FX$128)</f>
        <v>0</v>
      </c>
      <c r="FV970" s="9"/>
      <c r="FW970" s="10"/>
      <c r="FX970" s="11"/>
      <c r="FY970" s="6">
        <f>SUMIF(FZ$98:FZ$128,$D970,GB$98:GB$128)</f>
        <v>0</v>
      </c>
      <c r="FZ970" s="9"/>
      <c r="GA970" s="10"/>
      <c r="GB970" s="11"/>
      <c r="GC970" s="6">
        <f>SUMIF(GD$98:GD$128,$D970,GF$98:GF$128)</f>
        <v>0</v>
      </c>
      <c r="GD970" s="9"/>
      <c r="GE970" s="10"/>
      <c r="GF970" s="11"/>
      <c r="GG970" s="6">
        <f>SUMIF(GH$98:GH$128,$D970,GJ$98:GJ$128)</f>
        <v>0</v>
      </c>
      <c r="GH970" s="9"/>
      <c r="GI970" s="10"/>
      <c r="GJ970" s="11"/>
      <c r="GK970" s="6">
        <f>SUMIF(GL$98:GL$128,$D970,GN$98:GN$128)</f>
        <v>0</v>
      </c>
      <c r="GL970" s="9"/>
      <c r="GM970" s="10"/>
      <c r="GN970" s="11"/>
      <c r="GO970" s="6">
        <f>SUMIF(GP$98:GP$128,$D970,GR$98:GR$128)</f>
        <v>0</v>
      </c>
      <c r="GP970" s="9"/>
      <c r="GQ970" s="10"/>
      <c r="GR970" s="11"/>
      <c r="GS970" s="6">
        <f>SUMIF(GT$98:GT$128,$D970,GV$98:GV$128)</f>
        <v>0</v>
      </c>
      <c r="GT970" s="9"/>
      <c r="GU970" s="10"/>
      <c r="GV970" s="20"/>
      <c r="GW970" s="19">
        <f t="shared" si="23"/>
        <v>0</v>
      </c>
      <c r="GX970" s="472"/>
      <c r="GY970" s="473"/>
    </row>
    <row r="971" spans="1:207" ht="30.75" customHeight="1">
      <c r="A971" s="210" t="s">
        <v>79</v>
      </c>
      <c r="B971" s="470"/>
      <c r="C971" s="449" t="s">
        <v>540</v>
      </c>
      <c r="D971" s="445" t="s">
        <v>497</v>
      </c>
      <c r="E971" s="206">
        <f>SUMIF(F$129:F$159,$D971,H$129:H$159)</f>
        <v>0</v>
      </c>
      <c r="F971" s="9"/>
      <c r="G971" s="10"/>
      <c r="H971" s="11"/>
      <c r="I971" s="6">
        <f>SUMIF(J$129:J$159,$D971,L$129:L$159)</f>
        <v>0</v>
      </c>
      <c r="J971" s="9"/>
      <c r="K971" s="10"/>
      <c r="L971" s="11"/>
      <c r="M971" s="6">
        <f>SUMIF(N$129:N$159,$D971,P$129:P$159)</f>
        <v>0</v>
      </c>
      <c r="N971" s="9"/>
      <c r="O971" s="10"/>
      <c r="P971" s="11"/>
      <c r="Q971" s="6">
        <f>SUMIF(R$129:R$159,$D971,T$129:T$159)</f>
        <v>0</v>
      </c>
      <c r="R971" s="9"/>
      <c r="S971" s="10"/>
      <c r="T971" s="11"/>
      <c r="U971" s="6">
        <f>SUMIF(V$129:V$159,$D971,X$129:X$159)</f>
        <v>0</v>
      </c>
      <c r="V971" s="9"/>
      <c r="W971" s="10"/>
      <c r="X971" s="11"/>
      <c r="Y971" s="6">
        <f>SUMIF(Z$129:Z$159,$D971,AB$129:AB$159)</f>
        <v>0</v>
      </c>
      <c r="Z971" s="9"/>
      <c r="AA971" s="10"/>
      <c r="AB971" s="11"/>
      <c r="AC971" s="6">
        <f>SUMIF(AD$129:AD$159,$D971,AF$129:AF$159)</f>
        <v>0</v>
      </c>
      <c r="AD971" s="9"/>
      <c r="AE971" s="10"/>
      <c r="AF971" s="11"/>
      <c r="AG971" s="6">
        <f>SUMIF(AH$129:AH$159,$D971,AJ$129:AJ$159)</f>
        <v>0</v>
      </c>
      <c r="AH971" s="9"/>
      <c r="AI971" s="10"/>
      <c r="AJ971" s="11"/>
      <c r="AK971" s="6">
        <f>SUMIF(AL$129:AL$159,$D971,AN$129:AN$159)</f>
        <v>0</v>
      </c>
      <c r="AL971" s="9"/>
      <c r="AM971" s="10"/>
      <c r="AN971" s="11"/>
      <c r="AO971" s="6">
        <f>SUMIF(AP$129:AP$159,$D971,AR$129:AR$159)</f>
        <v>0</v>
      </c>
      <c r="AP971" s="9"/>
      <c r="AQ971" s="10"/>
      <c r="AR971" s="11"/>
      <c r="AS971" s="6">
        <f>SUMIF(AT$129:AT$159,$D971,AV$129:AV$159)</f>
        <v>0</v>
      </c>
      <c r="AT971" s="9"/>
      <c r="AU971" s="10"/>
      <c r="AV971" s="11"/>
      <c r="AW971" s="6">
        <f>SUMIF(AX$129:AX$159,$D971,AZ$129:AZ$159)</f>
        <v>0</v>
      </c>
      <c r="AX971" s="9"/>
      <c r="AY971" s="10"/>
      <c r="AZ971" s="11"/>
      <c r="BA971" s="6">
        <f>SUMIF(BB$129:BB$159,$D971,BD$129:BD$159)</f>
        <v>0</v>
      </c>
      <c r="BB971" s="9"/>
      <c r="BC971" s="10"/>
      <c r="BD971" s="11"/>
      <c r="BE971" s="6">
        <f>SUMIF(BF$129:BF$159,$D971,BH$129:BH$159)</f>
        <v>0</v>
      </c>
      <c r="BF971" s="9"/>
      <c r="BG971" s="10"/>
      <c r="BH971" s="11"/>
      <c r="BI971" s="6">
        <f>SUMIF(BJ$129:BJ$159,$D971,BL$129:BL$159)</f>
        <v>0</v>
      </c>
      <c r="BJ971" s="9"/>
      <c r="BK971" s="10"/>
      <c r="BL971" s="11"/>
      <c r="BM971" s="6">
        <f>SUMIF(BN$129:BN$159,$D971,BP$129:BP$159)</f>
        <v>0</v>
      </c>
      <c r="BN971" s="9"/>
      <c r="BO971" s="10"/>
      <c r="BP971" s="11"/>
      <c r="BQ971" s="6">
        <f>SUMIF(BR$129:BR$159,$D971,BT$129:BT$159)</f>
        <v>0</v>
      </c>
      <c r="BR971" s="9"/>
      <c r="BS971" s="10"/>
      <c r="BT971" s="11"/>
      <c r="BU971" s="6">
        <f>SUMIF(BV$129:BV$159,$D971,BX$129:BX$159)</f>
        <v>0</v>
      </c>
      <c r="BV971" s="9"/>
      <c r="BW971" s="10"/>
      <c r="BX971" s="11"/>
      <c r="BY971" s="6">
        <f>SUMIF(BZ$129:BZ$159,$D971,CB$129:CB$159)</f>
        <v>0</v>
      </c>
      <c r="BZ971" s="9"/>
      <c r="CA971" s="10"/>
      <c r="CB971" s="11"/>
      <c r="CC971" s="6">
        <f>SUMIF(CD$129:CD$159,$D971,CF$129:CF$159)</f>
        <v>0</v>
      </c>
      <c r="CD971" s="9"/>
      <c r="CE971" s="10"/>
      <c r="CF971" s="11"/>
      <c r="CG971" s="6">
        <f>SUMIF(CH$129:CH$159,$D971,CJ$129:CJ$159)</f>
        <v>0</v>
      </c>
      <c r="CH971" s="9"/>
      <c r="CI971" s="10"/>
      <c r="CJ971" s="11"/>
      <c r="CK971" s="6">
        <f>SUMIF(CL$129:CL$159,$D971,CN$129:CN$159)</f>
        <v>0</v>
      </c>
      <c r="CL971" s="9"/>
      <c r="CM971" s="10"/>
      <c r="CN971" s="11"/>
      <c r="CO971" s="6">
        <f>SUMIF(CP$129:CP$159,$D971,CR$129:CR$159)</f>
        <v>0</v>
      </c>
      <c r="CP971" s="9"/>
      <c r="CQ971" s="10"/>
      <c r="CR971" s="11"/>
      <c r="CS971" s="6">
        <f>SUMIF(CT$129:CT$159,$D971,CV$129:CV$159)</f>
        <v>0</v>
      </c>
      <c r="CT971" s="9"/>
      <c r="CU971" s="10"/>
      <c r="CV971" s="11"/>
      <c r="CW971" s="6">
        <f>SUMIF(CX$129:CX$159,$D971,CZ$129:CZ$159)</f>
        <v>0</v>
      </c>
      <c r="CX971" s="9"/>
      <c r="CY971" s="10"/>
      <c r="CZ971" s="11"/>
      <c r="DA971" s="6">
        <f>SUMIF(DB$129:DB$159,$D971,DD$129:DD$159)</f>
        <v>0</v>
      </c>
      <c r="DB971" s="9"/>
      <c r="DC971" s="10"/>
      <c r="DD971" s="11"/>
      <c r="DE971" s="6">
        <f>SUMIF(DF$129:DF$159,$D971,DH$129:DH$159)</f>
        <v>0</v>
      </c>
      <c r="DF971" s="9"/>
      <c r="DG971" s="10"/>
      <c r="DH971" s="11"/>
      <c r="DI971" s="6">
        <f>SUMIF(DJ$129:DJ$159,$D971,DL$129:DL$159)</f>
        <v>0</v>
      </c>
      <c r="DJ971" s="9"/>
      <c r="DK971" s="10"/>
      <c r="DL971" s="11"/>
      <c r="DM971" s="6">
        <f>SUMIF(DN$129:DN$159,$D971,DP$129:DP$159)</f>
        <v>0</v>
      </c>
      <c r="DN971" s="9"/>
      <c r="DO971" s="10"/>
      <c r="DP971" s="11"/>
      <c r="DQ971" s="6">
        <f>SUMIF(DR$129:DR$159,$D971,DT$129:DT$159)</f>
        <v>0</v>
      </c>
      <c r="DR971" s="9"/>
      <c r="DS971" s="10"/>
      <c r="DT971" s="11"/>
      <c r="DU971" s="6">
        <f>SUMIF(DV$129:DV$159,$D971,DX$129:DX$159)</f>
        <v>0</v>
      </c>
      <c r="DV971" s="9"/>
      <c r="DW971" s="10"/>
      <c r="DX971" s="11"/>
      <c r="DY971" s="6">
        <f>SUMIF(DZ$129:DZ$159,$D971,EB$129:EB$159)</f>
        <v>0</v>
      </c>
      <c r="DZ971" s="9"/>
      <c r="EA971" s="10"/>
      <c r="EB971" s="11"/>
      <c r="EC971" s="6">
        <f>SUMIF(ED$129:ED$159,$D971,EF$129:EF$159)</f>
        <v>0</v>
      </c>
      <c r="ED971" s="9"/>
      <c r="EE971" s="10"/>
      <c r="EF971" s="11"/>
      <c r="EG971" s="6">
        <f>SUMIF(EH$129:EH$159,$D971,EJ$129:EJ$159)</f>
        <v>0</v>
      </c>
      <c r="EH971" s="9"/>
      <c r="EI971" s="10"/>
      <c r="EJ971" s="11"/>
      <c r="EK971" s="6">
        <f>SUMIF(EL$129:EL$159,$D971,EN$129:EN$159)</f>
        <v>0</v>
      </c>
      <c r="EL971" s="9"/>
      <c r="EM971" s="10"/>
      <c r="EN971" s="11"/>
      <c r="EO971" s="6">
        <f>SUMIF(EP$129:EP$159,$D971,ER$129:ER$159)</f>
        <v>0</v>
      </c>
      <c r="EP971" s="9"/>
      <c r="EQ971" s="10"/>
      <c r="ER971" s="11"/>
      <c r="ES971" s="6">
        <f>SUMIF(ET$129:ET$159,$D971,EV$129:EV$159)</f>
        <v>0</v>
      </c>
      <c r="ET971" s="9"/>
      <c r="EU971" s="10"/>
      <c r="EV971" s="11"/>
      <c r="EW971" s="6">
        <f>SUMIF(EX$129:EX$159,$D971,EZ$129:EZ$159)</f>
        <v>0</v>
      </c>
      <c r="EX971" s="9"/>
      <c r="EY971" s="10"/>
      <c r="EZ971" s="11"/>
      <c r="FA971" s="6">
        <f>SUMIF(FB$129:FB$159,$D971,FD$129:FD$159)</f>
        <v>0</v>
      </c>
      <c r="FB971" s="9"/>
      <c r="FC971" s="10"/>
      <c r="FD971" s="11"/>
      <c r="FE971" s="6">
        <f>SUMIF(FF$129:FF$159,$D971,FH$129:FH$159)</f>
        <v>0</v>
      </c>
      <c r="FF971" s="9"/>
      <c r="FG971" s="10"/>
      <c r="FH971" s="11"/>
      <c r="FI971" s="6">
        <f>SUMIF(FJ$129:FJ$159,$D971,FL$129:FL$159)</f>
        <v>0</v>
      </c>
      <c r="FJ971" s="9"/>
      <c r="FK971" s="10"/>
      <c r="FL971" s="11"/>
      <c r="FM971" s="6">
        <f>SUMIF(FN$129:FN$159,$D971,FP$129:FP$159)</f>
        <v>0</v>
      </c>
      <c r="FN971" s="9"/>
      <c r="FO971" s="10"/>
      <c r="FP971" s="11"/>
      <c r="FQ971" s="6">
        <f>SUMIF(FR$129:FR$159,$D971,FT$129:FT$159)</f>
        <v>0</v>
      </c>
      <c r="FR971" s="9"/>
      <c r="FS971" s="10"/>
      <c r="FT971" s="11"/>
      <c r="FU971" s="6">
        <f>SUMIF(FV$129:FV$159,$D971,FX$129:FX$159)</f>
        <v>0</v>
      </c>
      <c r="FV971" s="9"/>
      <c r="FW971" s="10"/>
      <c r="FX971" s="11"/>
      <c r="FY971" s="6">
        <f>SUMIF(FZ$129:FZ$159,$D971,GB$129:GB$159)</f>
        <v>0</v>
      </c>
      <c r="FZ971" s="9"/>
      <c r="GA971" s="10"/>
      <c r="GB971" s="11"/>
      <c r="GC971" s="6">
        <f>SUMIF(GD$129:GD$159,$D971,GF$129:GF$159)</f>
        <v>0</v>
      </c>
      <c r="GD971" s="9"/>
      <c r="GE971" s="10"/>
      <c r="GF971" s="11"/>
      <c r="GG971" s="6">
        <f>SUMIF(GH$129:GH$159,$D971,GJ$129:GJ$159)</f>
        <v>0</v>
      </c>
      <c r="GH971" s="9"/>
      <c r="GI971" s="10"/>
      <c r="GJ971" s="11"/>
      <c r="GK971" s="6">
        <f>SUMIF(GL$129:GL$159,$D971,GN$129:GN$159)</f>
        <v>0</v>
      </c>
      <c r="GL971" s="9"/>
      <c r="GM971" s="10"/>
      <c r="GN971" s="11"/>
      <c r="GO971" s="6">
        <f>SUMIF(GP$129:GP$159,$D971,GR$129:GR$159)</f>
        <v>0</v>
      </c>
      <c r="GP971" s="9"/>
      <c r="GQ971" s="10"/>
      <c r="GR971" s="11"/>
      <c r="GS971" s="6">
        <f>SUMIF(GT$129:GT$159,$D971,GV$129:GV$159)</f>
        <v>0</v>
      </c>
      <c r="GT971" s="9"/>
      <c r="GU971" s="10"/>
      <c r="GV971" s="20"/>
      <c r="GW971" s="19">
        <f t="shared" si="23"/>
        <v>0</v>
      </c>
      <c r="GX971" s="472"/>
      <c r="GY971" s="473"/>
    </row>
    <row r="972" spans="1:207" ht="30.75" customHeight="1">
      <c r="A972" s="210" t="s">
        <v>80</v>
      </c>
      <c r="B972" s="470"/>
      <c r="C972" s="449" t="s">
        <v>540</v>
      </c>
      <c r="D972" s="445" t="s">
        <v>497</v>
      </c>
      <c r="E972" s="206">
        <f>SUMIF(F$160:F$190,$D972,H$160:H$190)</f>
        <v>0</v>
      </c>
      <c r="F972" s="9"/>
      <c r="G972" s="10"/>
      <c r="H972" s="11"/>
      <c r="I972" s="6">
        <f>SUMIF(J$160:J$190,$D972,L$160:L$190)</f>
        <v>0</v>
      </c>
      <c r="J972" s="9"/>
      <c r="K972" s="10"/>
      <c r="L972" s="11"/>
      <c r="M972" s="6">
        <f>SUMIF(N$160:N$190,$D972,P$160:P$190)</f>
        <v>0</v>
      </c>
      <c r="N972" s="9"/>
      <c r="O972" s="10"/>
      <c r="P972" s="11"/>
      <c r="Q972" s="6">
        <f>SUMIF(R$160:R$190,$D972,T$160:T$190)</f>
        <v>0</v>
      </c>
      <c r="R972" s="9"/>
      <c r="S972" s="10"/>
      <c r="T972" s="11"/>
      <c r="U972" s="6">
        <f>SUMIF(V$160:V$190,$D972,X$160:X$190)</f>
        <v>0</v>
      </c>
      <c r="V972" s="9"/>
      <c r="W972" s="10"/>
      <c r="X972" s="11"/>
      <c r="Y972" s="6">
        <f>SUMIF(Z$160:Z$190,$D972,AB$160:AB$190)</f>
        <v>0</v>
      </c>
      <c r="Z972" s="9"/>
      <c r="AA972" s="10"/>
      <c r="AB972" s="11"/>
      <c r="AC972" s="6">
        <f>SUMIF(AD$160:AD$190,$D972,AF$160:AF$190)</f>
        <v>0</v>
      </c>
      <c r="AD972" s="9"/>
      <c r="AE972" s="10"/>
      <c r="AF972" s="11"/>
      <c r="AG972" s="6">
        <f>SUMIF(AH$160:AH$190,$D972,AJ$160:AJ$190)</f>
        <v>0</v>
      </c>
      <c r="AH972" s="9"/>
      <c r="AI972" s="10"/>
      <c r="AJ972" s="11"/>
      <c r="AK972" s="6">
        <f>SUMIF(AL$160:AL$190,$D972,AN$160:AN$190)</f>
        <v>0</v>
      </c>
      <c r="AL972" s="9"/>
      <c r="AM972" s="10"/>
      <c r="AN972" s="11"/>
      <c r="AO972" s="6">
        <f>SUMIF(AP$160:AP$190,$D972,AR$160:AR$190)</f>
        <v>0</v>
      </c>
      <c r="AP972" s="9"/>
      <c r="AQ972" s="10"/>
      <c r="AR972" s="11"/>
      <c r="AS972" s="6">
        <f>SUMIF(AT$160:AT$190,$D972,AV$160:AV$190)</f>
        <v>0</v>
      </c>
      <c r="AT972" s="9"/>
      <c r="AU972" s="10"/>
      <c r="AV972" s="11"/>
      <c r="AW972" s="6">
        <f>SUMIF(AX$160:AX$190,$D972,AZ$160:AZ$190)</f>
        <v>0</v>
      </c>
      <c r="AX972" s="9"/>
      <c r="AY972" s="10"/>
      <c r="AZ972" s="11"/>
      <c r="BA972" s="6">
        <f>SUMIF(BB$160:BB$190,$D972,BD$160:BD$190)</f>
        <v>0</v>
      </c>
      <c r="BB972" s="9"/>
      <c r="BC972" s="10"/>
      <c r="BD972" s="11"/>
      <c r="BE972" s="6">
        <f>SUMIF(BF$160:BF$190,$D972,BH$160:BH$190)</f>
        <v>0</v>
      </c>
      <c r="BF972" s="9"/>
      <c r="BG972" s="10"/>
      <c r="BH972" s="11"/>
      <c r="BI972" s="6">
        <f>SUMIF(BJ$160:BJ$190,$D972,BL$160:BL$190)</f>
        <v>0</v>
      </c>
      <c r="BJ972" s="9"/>
      <c r="BK972" s="10"/>
      <c r="BL972" s="11"/>
      <c r="BM972" s="6">
        <f>SUMIF(BN$160:BN$190,$D972,BP$160:BP$190)</f>
        <v>0</v>
      </c>
      <c r="BN972" s="9"/>
      <c r="BO972" s="10"/>
      <c r="BP972" s="11"/>
      <c r="BQ972" s="6">
        <f>SUMIF(BR$160:BR$190,$D972,BT$160:BT$190)</f>
        <v>0</v>
      </c>
      <c r="BR972" s="9"/>
      <c r="BS972" s="10"/>
      <c r="BT972" s="11"/>
      <c r="BU972" s="6">
        <f>SUMIF(BV$160:BV$190,$D972,BX$160:BX$190)</f>
        <v>0</v>
      </c>
      <c r="BV972" s="9"/>
      <c r="BW972" s="10"/>
      <c r="BX972" s="11"/>
      <c r="BY972" s="6">
        <f>SUMIF(BZ$160:BZ$190,$D972,CB$160:CB$190)</f>
        <v>0</v>
      </c>
      <c r="BZ972" s="9"/>
      <c r="CA972" s="10"/>
      <c r="CB972" s="11"/>
      <c r="CC972" s="6">
        <f>SUMIF(CD$160:CD$190,$D972,CF$160:CF$190)</f>
        <v>0</v>
      </c>
      <c r="CD972" s="9"/>
      <c r="CE972" s="10"/>
      <c r="CF972" s="11"/>
      <c r="CG972" s="6">
        <f>SUMIF(CH$160:CH$190,$D972,CJ$160:CJ$190)</f>
        <v>0</v>
      </c>
      <c r="CH972" s="9"/>
      <c r="CI972" s="10"/>
      <c r="CJ972" s="11"/>
      <c r="CK972" s="6">
        <f>SUMIF(CL$160:CL$190,$D972,CN$160:CN$190)</f>
        <v>0</v>
      </c>
      <c r="CL972" s="9"/>
      <c r="CM972" s="10"/>
      <c r="CN972" s="11"/>
      <c r="CO972" s="6">
        <f>SUMIF(CP$160:CP$190,$D972,CR$160:CR$190)</f>
        <v>0</v>
      </c>
      <c r="CP972" s="9"/>
      <c r="CQ972" s="10"/>
      <c r="CR972" s="11"/>
      <c r="CS972" s="6">
        <f>SUMIF(CT$160:CT$190,$D972,CV$160:CV$190)</f>
        <v>0</v>
      </c>
      <c r="CT972" s="9"/>
      <c r="CU972" s="10"/>
      <c r="CV972" s="11"/>
      <c r="CW972" s="6">
        <f>SUMIF(CX$160:CX$190,$D972,CZ$160:CZ$190)</f>
        <v>0</v>
      </c>
      <c r="CX972" s="9"/>
      <c r="CY972" s="10"/>
      <c r="CZ972" s="11"/>
      <c r="DA972" s="6">
        <f>SUMIF(DB$160:DB$190,$D972,DD$160:DD$190)</f>
        <v>0</v>
      </c>
      <c r="DB972" s="9"/>
      <c r="DC972" s="10"/>
      <c r="DD972" s="11"/>
      <c r="DE972" s="6">
        <f>SUMIF(DF$160:DF$190,$D972,DH$160:DH$190)</f>
        <v>0</v>
      </c>
      <c r="DF972" s="9"/>
      <c r="DG972" s="10"/>
      <c r="DH972" s="11"/>
      <c r="DI972" s="6">
        <f>SUMIF(DJ$160:DJ$190,$D972,DL$160:DL$190)</f>
        <v>0</v>
      </c>
      <c r="DJ972" s="9"/>
      <c r="DK972" s="10"/>
      <c r="DL972" s="11"/>
      <c r="DM972" s="6">
        <f>SUMIF(DN$160:DN$190,$D972,DP$160:DP$190)</f>
        <v>0</v>
      </c>
      <c r="DN972" s="9"/>
      <c r="DO972" s="10"/>
      <c r="DP972" s="11"/>
      <c r="DQ972" s="6">
        <f>SUMIF(DR$160:DR$190,$D972,DT$160:DT$190)</f>
        <v>0</v>
      </c>
      <c r="DR972" s="9"/>
      <c r="DS972" s="10"/>
      <c r="DT972" s="11"/>
      <c r="DU972" s="6">
        <f>SUMIF(DV$160:DV$190,$D972,DX$160:DX$190)</f>
        <v>0</v>
      </c>
      <c r="DV972" s="9"/>
      <c r="DW972" s="10"/>
      <c r="DX972" s="11"/>
      <c r="DY972" s="6">
        <f>SUMIF(DZ$160:DZ$190,$D972,EB$160:EB$190)</f>
        <v>0</v>
      </c>
      <c r="DZ972" s="9"/>
      <c r="EA972" s="10"/>
      <c r="EB972" s="11"/>
      <c r="EC972" s="6">
        <f>SUMIF(ED$160:ED$190,$D972,EF$160:EF$190)</f>
        <v>0</v>
      </c>
      <c r="ED972" s="9"/>
      <c r="EE972" s="10"/>
      <c r="EF972" s="11"/>
      <c r="EG972" s="6">
        <f>SUMIF(EH$160:EH$190,$D972,EJ$160:EJ$190)</f>
        <v>0</v>
      </c>
      <c r="EH972" s="9"/>
      <c r="EI972" s="10"/>
      <c r="EJ972" s="11"/>
      <c r="EK972" s="6">
        <f>SUMIF(EL$160:EL$190,$D972,EN$160:EN$190)</f>
        <v>0</v>
      </c>
      <c r="EL972" s="9"/>
      <c r="EM972" s="10"/>
      <c r="EN972" s="11"/>
      <c r="EO972" s="6">
        <f>SUMIF(EP$160:EP$190,$D972,ER$160:ER$190)</f>
        <v>0</v>
      </c>
      <c r="EP972" s="9"/>
      <c r="EQ972" s="10"/>
      <c r="ER972" s="11"/>
      <c r="ES972" s="6">
        <f>SUMIF(ET$160:ET$190,$D972,EV$160:EV$190)</f>
        <v>0</v>
      </c>
      <c r="ET972" s="9"/>
      <c r="EU972" s="10"/>
      <c r="EV972" s="11"/>
      <c r="EW972" s="6">
        <f>SUMIF(EX$160:EX$190,$D972,EZ$160:EZ$190)</f>
        <v>0</v>
      </c>
      <c r="EX972" s="9"/>
      <c r="EY972" s="10"/>
      <c r="EZ972" s="11"/>
      <c r="FA972" s="6">
        <f>SUMIF(FB$160:FB$190,$D972,FD$160:FD$190)</f>
        <v>0</v>
      </c>
      <c r="FB972" s="9"/>
      <c r="FC972" s="10"/>
      <c r="FD972" s="11"/>
      <c r="FE972" s="6">
        <f>SUMIF(FF$160:FF$190,$D972,FH$160:FH$190)</f>
        <v>0</v>
      </c>
      <c r="FF972" s="9"/>
      <c r="FG972" s="10"/>
      <c r="FH972" s="11"/>
      <c r="FI972" s="6">
        <f>SUMIF(FJ$160:FJ$190,$D972,FL$160:FL$190)</f>
        <v>0</v>
      </c>
      <c r="FJ972" s="9"/>
      <c r="FK972" s="10"/>
      <c r="FL972" s="11"/>
      <c r="FM972" s="6">
        <f>SUMIF(FN$160:FN$190,$D972,FP$160:FP$190)</f>
        <v>0</v>
      </c>
      <c r="FN972" s="9"/>
      <c r="FO972" s="10"/>
      <c r="FP972" s="11"/>
      <c r="FQ972" s="6">
        <f>SUMIF(FR$160:FR$190,$D972,FT$160:FT$190)</f>
        <v>0</v>
      </c>
      <c r="FR972" s="9"/>
      <c r="FS972" s="10"/>
      <c r="FT972" s="11"/>
      <c r="FU972" s="6">
        <f>SUMIF(FV$160:FV$190,$D972,FX$160:FX$190)</f>
        <v>0</v>
      </c>
      <c r="FV972" s="9"/>
      <c r="FW972" s="10"/>
      <c r="FX972" s="11"/>
      <c r="FY972" s="6">
        <f>SUMIF(FZ$160:FZ$190,$D972,GB$160:GB$190)</f>
        <v>0</v>
      </c>
      <c r="FZ972" s="9"/>
      <c r="GA972" s="10"/>
      <c r="GB972" s="11"/>
      <c r="GC972" s="6">
        <f>SUMIF(GD$160:GD$190,$D972,GF$160:GF$190)</f>
        <v>0</v>
      </c>
      <c r="GD972" s="9"/>
      <c r="GE972" s="10"/>
      <c r="GF972" s="11"/>
      <c r="GG972" s="6">
        <f>SUMIF(GH$160:GH$190,$D972,GJ$160:GJ$190)</f>
        <v>0</v>
      </c>
      <c r="GH972" s="9"/>
      <c r="GI972" s="10"/>
      <c r="GJ972" s="11"/>
      <c r="GK972" s="6">
        <f>SUMIF(GL$160:GL$190,$D972,GN$160:GN$190)</f>
        <v>0</v>
      </c>
      <c r="GL972" s="9"/>
      <c r="GM972" s="10"/>
      <c r="GN972" s="11"/>
      <c r="GO972" s="6">
        <f>SUMIF(GP$160:GP$190,$D972,GR$160:GR$190)</f>
        <v>0</v>
      </c>
      <c r="GP972" s="9"/>
      <c r="GQ972" s="10"/>
      <c r="GR972" s="11"/>
      <c r="GS972" s="6">
        <f>SUMIF(GT$160:GT$190,$D972,GV$160:GV$190)</f>
        <v>0</v>
      </c>
      <c r="GT972" s="9"/>
      <c r="GU972" s="10"/>
      <c r="GV972" s="20"/>
      <c r="GW972" s="19">
        <f t="shared" si="23"/>
        <v>0</v>
      </c>
      <c r="GX972" s="472"/>
      <c r="GY972" s="473"/>
    </row>
    <row r="973" spans="1:207" ht="30.75" customHeight="1">
      <c r="A973" s="210" t="s">
        <v>81</v>
      </c>
      <c r="B973" s="470"/>
      <c r="C973" s="449" t="s">
        <v>540</v>
      </c>
      <c r="D973" s="445" t="s">
        <v>497</v>
      </c>
      <c r="E973" s="206">
        <f>SUMIF(F$191:F$221,$D973,H$191:H$221)</f>
        <v>0</v>
      </c>
      <c r="F973" s="9"/>
      <c r="G973" s="10"/>
      <c r="H973" s="11"/>
      <c r="I973" s="6">
        <f>SUMIF(J$191:J$221,$D973,L$191:L$221)</f>
        <v>0</v>
      </c>
      <c r="J973" s="9"/>
      <c r="K973" s="10"/>
      <c r="L973" s="11"/>
      <c r="M973" s="6">
        <f>SUMIF(N$191:N$221,$D973,P$191:P$221)</f>
        <v>0</v>
      </c>
      <c r="N973" s="9"/>
      <c r="O973" s="10"/>
      <c r="P973" s="11"/>
      <c r="Q973" s="6">
        <f>SUMIF(R$191:R$221,$D973,T$191:T$221)</f>
        <v>0</v>
      </c>
      <c r="R973" s="9"/>
      <c r="S973" s="10"/>
      <c r="T973" s="11"/>
      <c r="U973" s="6">
        <f>SUMIF(V$191:V$221,$D973,X$191:X$221)</f>
        <v>0</v>
      </c>
      <c r="V973" s="9"/>
      <c r="W973" s="10"/>
      <c r="X973" s="11"/>
      <c r="Y973" s="6">
        <f>SUMIF(Z$191:Z$221,$D973,AB$191:AB$221)</f>
        <v>0</v>
      </c>
      <c r="Z973" s="9"/>
      <c r="AA973" s="10"/>
      <c r="AB973" s="11"/>
      <c r="AC973" s="6">
        <f>SUMIF(AD$191:AD$221,$D973,AF$191:AF$221)</f>
        <v>0</v>
      </c>
      <c r="AD973" s="9"/>
      <c r="AE973" s="10"/>
      <c r="AF973" s="11"/>
      <c r="AG973" s="6">
        <f>SUMIF(AH$191:AH$221,$D973,AJ$191:AJ$221)</f>
        <v>0</v>
      </c>
      <c r="AH973" s="9"/>
      <c r="AI973" s="10"/>
      <c r="AJ973" s="11"/>
      <c r="AK973" s="6">
        <f>SUMIF(AL$191:AL$221,$D973,AN$191:AN$221)</f>
        <v>0</v>
      </c>
      <c r="AL973" s="9"/>
      <c r="AM973" s="10"/>
      <c r="AN973" s="11"/>
      <c r="AO973" s="6">
        <f>SUMIF(AP$191:AP$221,$D973,AR$191:AR$221)</f>
        <v>0</v>
      </c>
      <c r="AP973" s="9"/>
      <c r="AQ973" s="10"/>
      <c r="AR973" s="11"/>
      <c r="AS973" s="6">
        <f>SUMIF(AT$191:AT$221,$D973,AV$191:AV$221)</f>
        <v>0</v>
      </c>
      <c r="AT973" s="9"/>
      <c r="AU973" s="10"/>
      <c r="AV973" s="11"/>
      <c r="AW973" s="6">
        <f>SUMIF(AX$191:AX$221,$D973,AZ$191:AZ$221)</f>
        <v>0</v>
      </c>
      <c r="AX973" s="9"/>
      <c r="AY973" s="10"/>
      <c r="AZ973" s="11"/>
      <c r="BA973" s="6">
        <f>SUMIF(BB$191:BB$221,$D973,BD$191:BD$221)</f>
        <v>0</v>
      </c>
      <c r="BB973" s="9"/>
      <c r="BC973" s="10"/>
      <c r="BD973" s="11"/>
      <c r="BE973" s="6">
        <f>SUMIF(BF$191:BF$221,$D973,BH$191:BH$221)</f>
        <v>0</v>
      </c>
      <c r="BF973" s="9"/>
      <c r="BG973" s="10"/>
      <c r="BH973" s="11"/>
      <c r="BI973" s="6">
        <f>SUMIF(BJ$191:BJ$221,$D973,BL$191:BL$221)</f>
        <v>0</v>
      </c>
      <c r="BJ973" s="9"/>
      <c r="BK973" s="10"/>
      <c r="BL973" s="11"/>
      <c r="BM973" s="6">
        <f>SUMIF(BN$191:BN$221,$D973,BP$191:BP$221)</f>
        <v>0</v>
      </c>
      <c r="BN973" s="9"/>
      <c r="BO973" s="10"/>
      <c r="BP973" s="11"/>
      <c r="BQ973" s="6">
        <f>SUMIF(BR$191:BR$221,$D973,BT$191:BT$221)</f>
        <v>0</v>
      </c>
      <c r="BR973" s="9"/>
      <c r="BS973" s="10"/>
      <c r="BT973" s="11"/>
      <c r="BU973" s="6">
        <f>SUMIF(BV$191:BV$221,$D973,BX$191:BX$221)</f>
        <v>0</v>
      </c>
      <c r="BV973" s="9"/>
      <c r="BW973" s="10"/>
      <c r="BX973" s="11"/>
      <c r="BY973" s="6">
        <f>SUMIF(BZ$191:BZ$221,$D973,CB$191:CB$221)</f>
        <v>0</v>
      </c>
      <c r="BZ973" s="9"/>
      <c r="CA973" s="10"/>
      <c r="CB973" s="11"/>
      <c r="CC973" s="6">
        <f>SUMIF(CD$191:CD$221,$D973,CF$191:CF$221)</f>
        <v>0</v>
      </c>
      <c r="CD973" s="9"/>
      <c r="CE973" s="10"/>
      <c r="CF973" s="11"/>
      <c r="CG973" s="6">
        <f>SUMIF(CH$191:CH$221,$D973,CJ$191:CJ$221)</f>
        <v>0</v>
      </c>
      <c r="CH973" s="9"/>
      <c r="CI973" s="10"/>
      <c r="CJ973" s="11"/>
      <c r="CK973" s="6">
        <f>SUMIF(CL$191:CL$221,$D973,CN$191:CN$221)</f>
        <v>0</v>
      </c>
      <c r="CL973" s="9"/>
      <c r="CM973" s="10"/>
      <c r="CN973" s="11"/>
      <c r="CO973" s="6">
        <f>SUMIF(CP$191:CP$221,$D973,CR$191:CR$221)</f>
        <v>0</v>
      </c>
      <c r="CP973" s="9"/>
      <c r="CQ973" s="10"/>
      <c r="CR973" s="11"/>
      <c r="CS973" s="6">
        <f>SUMIF(CT$191:CT$221,$D973,CV$191:CV$221)</f>
        <v>0</v>
      </c>
      <c r="CT973" s="9"/>
      <c r="CU973" s="10"/>
      <c r="CV973" s="11"/>
      <c r="CW973" s="6">
        <f>SUMIF(CX$191:CX$221,$D973,CZ$191:CZ$221)</f>
        <v>0</v>
      </c>
      <c r="CX973" s="9"/>
      <c r="CY973" s="10"/>
      <c r="CZ973" s="11"/>
      <c r="DA973" s="6">
        <f>SUMIF(DB$191:DB$221,$D973,DD$191:DD$221)</f>
        <v>0</v>
      </c>
      <c r="DB973" s="9"/>
      <c r="DC973" s="10"/>
      <c r="DD973" s="11"/>
      <c r="DE973" s="6">
        <f>SUMIF(DF$191:DF$221,$D973,DH$191:DH$221)</f>
        <v>0</v>
      </c>
      <c r="DF973" s="9"/>
      <c r="DG973" s="10"/>
      <c r="DH973" s="11"/>
      <c r="DI973" s="6">
        <f>SUMIF(DJ$191:DJ$221,$D973,DL$191:DL$221)</f>
        <v>0</v>
      </c>
      <c r="DJ973" s="9"/>
      <c r="DK973" s="10"/>
      <c r="DL973" s="11"/>
      <c r="DM973" s="6">
        <f>SUMIF(DN$191:DN$221,$D973,DP$191:DP$221)</f>
        <v>0</v>
      </c>
      <c r="DN973" s="9"/>
      <c r="DO973" s="10"/>
      <c r="DP973" s="11"/>
      <c r="DQ973" s="6">
        <f>SUMIF(DR$191:DR$221,$D973,DT$191:DT$221)</f>
        <v>0</v>
      </c>
      <c r="DR973" s="9"/>
      <c r="DS973" s="10"/>
      <c r="DT973" s="11"/>
      <c r="DU973" s="6">
        <f>SUMIF(DV$191:DV$221,$D973,DX$191:DX$221)</f>
        <v>0</v>
      </c>
      <c r="DV973" s="9"/>
      <c r="DW973" s="10"/>
      <c r="DX973" s="11"/>
      <c r="DY973" s="6">
        <f>SUMIF(DZ$191:DZ$221,$D973,EB$191:EB$221)</f>
        <v>0</v>
      </c>
      <c r="DZ973" s="9"/>
      <c r="EA973" s="10"/>
      <c r="EB973" s="11"/>
      <c r="EC973" s="6">
        <f>SUMIF(ED$191:ED$221,$D973,EF$191:EF$221)</f>
        <v>0</v>
      </c>
      <c r="ED973" s="9"/>
      <c r="EE973" s="10"/>
      <c r="EF973" s="11"/>
      <c r="EG973" s="6">
        <f>SUMIF(EH$191:EH$221,$D973,EJ$191:EJ$221)</f>
        <v>0</v>
      </c>
      <c r="EH973" s="9"/>
      <c r="EI973" s="10"/>
      <c r="EJ973" s="11"/>
      <c r="EK973" s="6">
        <f>SUMIF(EL$191:EL$221,$D973,EN$191:EN$221)</f>
        <v>0</v>
      </c>
      <c r="EL973" s="9"/>
      <c r="EM973" s="10"/>
      <c r="EN973" s="11"/>
      <c r="EO973" s="6">
        <f>SUMIF(EP$191:EP$221,$D973,ER$191:ER$221)</f>
        <v>0</v>
      </c>
      <c r="EP973" s="9"/>
      <c r="EQ973" s="10"/>
      <c r="ER973" s="11"/>
      <c r="ES973" s="6">
        <f>SUMIF(ET$191:ET$221,$D973,EV$191:EV$221)</f>
        <v>0</v>
      </c>
      <c r="ET973" s="9"/>
      <c r="EU973" s="10"/>
      <c r="EV973" s="11"/>
      <c r="EW973" s="6">
        <f>SUMIF(EX$191:EX$221,$D973,EZ$191:EZ$221)</f>
        <v>0</v>
      </c>
      <c r="EX973" s="9"/>
      <c r="EY973" s="10"/>
      <c r="EZ973" s="11"/>
      <c r="FA973" s="6">
        <f>SUMIF(FB$191:FB$221,$D973,FD$191:FD$221)</f>
        <v>0</v>
      </c>
      <c r="FB973" s="9"/>
      <c r="FC973" s="10"/>
      <c r="FD973" s="11"/>
      <c r="FE973" s="6">
        <f>SUMIF(FF$191:FF$221,$D973,FH$191:FH$221)</f>
        <v>0</v>
      </c>
      <c r="FF973" s="9"/>
      <c r="FG973" s="10"/>
      <c r="FH973" s="11"/>
      <c r="FI973" s="6">
        <f>SUMIF(FJ$191:FJ$221,$D973,FL$191:FL$221)</f>
        <v>0</v>
      </c>
      <c r="FJ973" s="9"/>
      <c r="FK973" s="10"/>
      <c r="FL973" s="11"/>
      <c r="FM973" s="6">
        <f>SUMIF(FN$191:FN$221,$D973,FP$191:FP$221)</f>
        <v>0</v>
      </c>
      <c r="FN973" s="9"/>
      <c r="FO973" s="10"/>
      <c r="FP973" s="11"/>
      <c r="FQ973" s="6">
        <f>SUMIF(FR$191:FR$221,$D973,FT$191:FT$221)</f>
        <v>0</v>
      </c>
      <c r="FR973" s="9"/>
      <c r="FS973" s="10"/>
      <c r="FT973" s="11"/>
      <c r="FU973" s="6">
        <f>SUMIF(FV$191:FV$221,$D973,FX$191:FX$221)</f>
        <v>0</v>
      </c>
      <c r="FV973" s="9"/>
      <c r="FW973" s="10"/>
      <c r="FX973" s="11"/>
      <c r="FY973" s="6">
        <f>SUMIF(FZ$191:FZ$221,$D973,GB$191:GB$221)</f>
        <v>0</v>
      </c>
      <c r="FZ973" s="9"/>
      <c r="GA973" s="10"/>
      <c r="GB973" s="11"/>
      <c r="GC973" s="6">
        <f>SUMIF(GD$191:GD$221,$D973,GF$191:GF$221)</f>
        <v>0</v>
      </c>
      <c r="GD973" s="9"/>
      <c r="GE973" s="10"/>
      <c r="GF973" s="11"/>
      <c r="GG973" s="6">
        <f>SUMIF(GH$191:GH$221,$D973,GJ$191:GJ$221)</f>
        <v>0</v>
      </c>
      <c r="GH973" s="9"/>
      <c r="GI973" s="10"/>
      <c r="GJ973" s="11"/>
      <c r="GK973" s="6">
        <f>SUMIF(GL$191:GL$221,$D973,GN$191:GN$221)</f>
        <v>0</v>
      </c>
      <c r="GL973" s="9"/>
      <c r="GM973" s="10"/>
      <c r="GN973" s="11"/>
      <c r="GO973" s="6">
        <f>SUMIF(GP$191:GP$221,$D973,GR$191:GR$221)</f>
        <v>0</v>
      </c>
      <c r="GP973" s="9"/>
      <c r="GQ973" s="10"/>
      <c r="GR973" s="11"/>
      <c r="GS973" s="6">
        <f>SUMIF(GT$191:GT$221,$D973,GV$191:GV$221)</f>
        <v>0</v>
      </c>
      <c r="GT973" s="9"/>
      <c r="GU973" s="10"/>
      <c r="GV973" s="20"/>
      <c r="GW973" s="19">
        <f t="shared" si="23"/>
        <v>0</v>
      </c>
      <c r="GX973" s="472"/>
      <c r="GY973" s="473"/>
    </row>
    <row r="974" spans="1:207" ht="30.75" customHeight="1">
      <c r="A974" s="210" t="s">
        <v>82</v>
      </c>
      <c r="B974" s="470"/>
      <c r="C974" s="449" t="s">
        <v>540</v>
      </c>
      <c r="D974" s="445" t="s">
        <v>497</v>
      </c>
      <c r="E974" s="206">
        <f>SUMIF(F$222:F$252,$D974,H$222:H$252)</f>
        <v>0</v>
      </c>
      <c r="F974" s="9"/>
      <c r="G974" s="10"/>
      <c r="H974" s="11"/>
      <c r="I974" s="6">
        <f>SUMIF(J$222:J$252,$D974,L$222:L$252)</f>
        <v>0</v>
      </c>
      <c r="J974" s="9"/>
      <c r="K974" s="10"/>
      <c r="L974" s="11"/>
      <c r="M974" s="6">
        <f>SUMIF(N$222:N$252,$D974,P$222:P$252)</f>
        <v>0</v>
      </c>
      <c r="N974" s="9"/>
      <c r="O974" s="10"/>
      <c r="P974" s="11"/>
      <c r="Q974" s="6">
        <f>SUMIF(R$222:R$252,$D974,T$222:T$252)</f>
        <v>0</v>
      </c>
      <c r="R974" s="9"/>
      <c r="S974" s="10"/>
      <c r="T974" s="11"/>
      <c r="U974" s="6">
        <f>SUMIF(V$222:V$252,$D974,X$222:X$252)</f>
        <v>0</v>
      </c>
      <c r="V974" s="9"/>
      <c r="W974" s="10"/>
      <c r="X974" s="11"/>
      <c r="Y974" s="6">
        <f>SUMIF(Z$222:Z$252,$D974,AB$222:AB$252)</f>
        <v>0</v>
      </c>
      <c r="Z974" s="9"/>
      <c r="AA974" s="10"/>
      <c r="AB974" s="11"/>
      <c r="AC974" s="6">
        <f>SUMIF(AD$222:AD$252,$D974,AF$222:AF$252)</f>
        <v>0</v>
      </c>
      <c r="AD974" s="9"/>
      <c r="AE974" s="10"/>
      <c r="AF974" s="11"/>
      <c r="AG974" s="6">
        <f>SUMIF(AH$222:AH$252,$D974,AJ$222:AJ$252)</f>
        <v>0</v>
      </c>
      <c r="AH974" s="9"/>
      <c r="AI974" s="10"/>
      <c r="AJ974" s="11"/>
      <c r="AK974" s="6">
        <f>SUMIF(AL$222:AL$252,$D974,AN$222:AN$252)</f>
        <v>0</v>
      </c>
      <c r="AL974" s="9"/>
      <c r="AM974" s="10"/>
      <c r="AN974" s="11"/>
      <c r="AO974" s="6">
        <f>SUMIF(AP$222:AP$252,$D974,AR$222:AR$252)</f>
        <v>0</v>
      </c>
      <c r="AP974" s="9"/>
      <c r="AQ974" s="10"/>
      <c r="AR974" s="11"/>
      <c r="AS974" s="6">
        <f>SUMIF(AT$222:AT$252,$D974,AV$222:AV$252)</f>
        <v>0</v>
      </c>
      <c r="AT974" s="9"/>
      <c r="AU974" s="10"/>
      <c r="AV974" s="11"/>
      <c r="AW974" s="6">
        <f>SUMIF(AX$222:AX$252,$D974,AZ$222:AZ$252)</f>
        <v>0</v>
      </c>
      <c r="AX974" s="9"/>
      <c r="AY974" s="10"/>
      <c r="AZ974" s="11"/>
      <c r="BA974" s="6">
        <f>SUMIF(BB$222:BB$252,$D974,BD$222:BD$252)</f>
        <v>0</v>
      </c>
      <c r="BB974" s="9"/>
      <c r="BC974" s="10"/>
      <c r="BD974" s="11"/>
      <c r="BE974" s="6">
        <f>SUMIF(BF$222:BF$252,$D974,BH$222:BH$252)</f>
        <v>0</v>
      </c>
      <c r="BF974" s="9"/>
      <c r="BG974" s="10"/>
      <c r="BH974" s="11"/>
      <c r="BI974" s="6">
        <f>SUMIF(BJ$222:BJ$252,$D974,BL$222:BL$252)</f>
        <v>0</v>
      </c>
      <c r="BJ974" s="9"/>
      <c r="BK974" s="10"/>
      <c r="BL974" s="11"/>
      <c r="BM974" s="6">
        <f>SUMIF(BN$222:BN$252,$D974,BP$222:BP$252)</f>
        <v>0</v>
      </c>
      <c r="BN974" s="9"/>
      <c r="BO974" s="10"/>
      <c r="BP974" s="11"/>
      <c r="BQ974" s="6">
        <f>SUMIF(BR$222:BR$252,$D974,BT$222:BT$252)</f>
        <v>0</v>
      </c>
      <c r="BR974" s="9"/>
      <c r="BS974" s="10"/>
      <c r="BT974" s="11"/>
      <c r="BU974" s="6">
        <f>SUMIF(BV$222:BV$252,$D974,BX$222:BX$252)</f>
        <v>0</v>
      </c>
      <c r="BV974" s="9"/>
      <c r="BW974" s="10"/>
      <c r="BX974" s="11"/>
      <c r="BY974" s="6">
        <f>SUMIF(BZ$222:BZ$252,$D974,CB$222:CB$252)</f>
        <v>0</v>
      </c>
      <c r="BZ974" s="9"/>
      <c r="CA974" s="10"/>
      <c r="CB974" s="11"/>
      <c r="CC974" s="6">
        <f>SUMIF(CD$222:CD$252,$D974,CF$222:CF$252)</f>
        <v>0</v>
      </c>
      <c r="CD974" s="9"/>
      <c r="CE974" s="10"/>
      <c r="CF974" s="11"/>
      <c r="CG974" s="6">
        <f>SUMIF(CH$222:CH$252,$D974,CJ$222:CJ$252)</f>
        <v>0</v>
      </c>
      <c r="CH974" s="9"/>
      <c r="CI974" s="10"/>
      <c r="CJ974" s="11"/>
      <c r="CK974" s="6">
        <f>SUMIF(CL$222:CL$252,$D974,CN$222:CN$252)</f>
        <v>0</v>
      </c>
      <c r="CL974" s="9"/>
      <c r="CM974" s="10"/>
      <c r="CN974" s="11"/>
      <c r="CO974" s="6">
        <f>SUMIF(CP$222:CP$252,$D974,CR$222:CR$252)</f>
        <v>0</v>
      </c>
      <c r="CP974" s="9"/>
      <c r="CQ974" s="10"/>
      <c r="CR974" s="11"/>
      <c r="CS974" s="6">
        <f>SUMIF(CT$222:CT$252,$D974,CV$222:CV$252)</f>
        <v>0</v>
      </c>
      <c r="CT974" s="9"/>
      <c r="CU974" s="10"/>
      <c r="CV974" s="11"/>
      <c r="CW974" s="6">
        <f>SUMIF(CX$222:CX$252,$D974,CZ$222:CZ$252)</f>
        <v>0</v>
      </c>
      <c r="CX974" s="9"/>
      <c r="CY974" s="10"/>
      <c r="CZ974" s="11"/>
      <c r="DA974" s="6">
        <f>SUMIF(DB$222:DB$252,$D974,DD$222:DD$252)</f>
        <v>0</v>
      </c>
      <c r="DB974" s="9"/>
      <c r="DC974" s="10"/>
      <c r="DD974" s="11"/>
      <c r="DE974" s="6">
        <f>SUMIF(DF$222:DF$252,$D974,DH$222:DH$252)</f>
        <v>0</v>
      </c>
      <c r="DF974" s="9"/>
      <c r="DG974" s="10"/>
      <c r="DH974" s="11"/>
      <c r="DI974" s="6">
        <f>SUMIF(DJ$222:DJ$252,$D974,DL$222:DL$252)</f>
        <v>0</v>
      </c>
      <c r="DJ974" s="9"/>
      <c r="DK974" s="10"/>
      <c r="DL974" s="11"/>
      <c r="DM974" s="6">
        <f>SUMIF(DN$222:DN$252,$D974,DP$222:DP$252)</f>
        <v>0</v>
      </c>
      <c r="DN974" s="9"/>
      <c r="DO974" s="10"/>
      <c r="DP974" s="11"/>
      <c r="DQ974" s="6">
        <f>SUMIF(DR$222:DR$252,$D974,DT$222:DT$252)</f>
        <v>0</v>
      </c>
      <c r="DR974" s="9"/>
      <c r="DS974" s="10"/>
      <c r="DT974" s="11"/>
      <c r="DU974" s="6">
        <f>SUMIF(DV$222:DV$252,$D974,DX$222:DX$252)</f>
        <v>0</v>
      </c>
      <c r="DV974" s="9"/>
      <c r="DW974" s="10"/>
      <c r="DX974" s="11"/>
      <c r="DY974" s="6">
        <f>SUMIF(DZ$222:DZ$252,$D974,EB$222:EB$252)</f>
        <v>0</v>
      </c>
      <c r="DZ974" s="9"/>
      <c r="EA974" s="10"/>
      <c r="EB974" s="11"/>
      <c r="EC974" s="6">
        <f>SUMIF(ED$222:ED$252,$D974,EF$222:EF$252)</f>
        <v>0</v>
      </c>
      <c r="ED974" s="9"/>
      <c r="EE974" s="10"/>
      <c r="EF974" s="11"/>
      <c r="EG974" s="6">
        <f>SUMIF(EH$222:EH$252,$D974,EJ$222:EJ$252)</f>
        <v>0</v>
      </c>
      <c r="EH974" s="9"/>
      <c r="EI974" s="10"/>
      <c r="EJ974" s="11"/>
      <c r="EK974" s="6">
        <f>SUMIF(EL$222:EL$252,$D974,EN$222:EN$252)</f>
        <v>0</v>
      </c>
      <c r="EL974" s="9"/>
      <c r="EM974" s="10"/>
      <c r="EN974" s="11"/>
      <c r="EO974" s="6">
        <f>SUMIF(EP$222:EP$252,$D974,ER$222:ER$252)</f>
        <v>0</v>
      </c>
      <c r="EP974" s="9"/>
      <c r="EQ974" s="10"/>
      <c r="ER974" s="11"/>
      <c r="ES974" s="6">
        <f>SUMIF(ET$222:ET$252,$D974,EV$222:EV$252)</f>
        <v>0</v>
      </c>
      <c r="ET974" s="9"/>
      <c r="EU974" s="10"/>
      <c r="EV974" s="11"/>
      <c r="EW974" s="6">
        <f>SUMIF(EX$222:EX$252,$D974,EZ$222:EZ$252)</f>
        <v>0</v>
      </c>
      <c r="EX974" s="9"/>
      <c r="EY974" s="10"/>
      <c r="EZ974" s="11"/>
      <c r="FA974" s="6">
        <f>SUMIF(FB$222:FB$252,$D974,FD$222:FD$252)</f>
        <v>0</v>
      </c>
      <c r="FB974" s="9"/>
      <c r="FC974" s="10"/>
      <c r="FD974" s="11"/>
      <c r="FE974" s="6">
        <f>SUMIF(FF$222:FF$252,$D974,FH$222:FH$252)</f>
        <v>0</v>
      </c>
      <c r="FF974" s="9"/>
      <c r="FG974" s="10"/>
      <c r="FH974" s="11"/>
      <c r="FI974" s="6">
        <f>SUMIF(FJ$222:FJ$252,$D974,FL$222:FL$252)</f>
        <v>0</v>
      </c>
      <c r="FJ974" s="9"/>
      <c r="FK974" s="10"/>
      <c r="FL974" s="11"/>
      <c r="FM974" s="6">
        <f>SUMIF(FN$222:FN$252,$D974,FP$222:FP$252)</f>
        <v>0</v>
      </c>
      <c r="FN974" s="9"/>
      <c r="FO974" s="10"/>
      <c r="FP974" s="11"/>
      <c r="FQ974" s="6">
        <f>SUMIF(FR$222:FR$252,$D974,FT$222:FT$252)</f>
        <v>0</v>
      </c>
      <c r="FR974" s="9"/>
      <c r="FS974" s="10"/>
      <c r="FT974" s="11"/>
      <c r="FU974" s="6">
        <f>SUMIF(FV$222:FV$252,$D974,FX$222:FX$252)</f>
        <v>0</v>
      </c>
      <c r="FV974" s="9"/>
      <c r="FW974" s="10"/>
      <c r="FX974" s="11"/>
      <c r="FY974" s="6">
        <f>SUMIF(FZ$222:FZ$252,$D974,GB$222:GB$252)</f>
        <v>0</v>
      </c>
      <c r="FZ974" s="9"/>
      <c r="GA974" s="10"/>
      <c r="GB974" s="11"/>
      <c r="GC974" s="6">
        <f>SUMIF(GD$222:GD$252,$D974,GF$222:GF$252)</f>
        <v>0</v>
      </c>
      <c r="GD974" s="9"/>
      <c r="GE974" s="10"/>
      <c r="GF974" s="11"/>
      <c r="GG974" s="6">
        <f>SUMIF(GH$222:GH$252,$D974,GJ$222:GJ$252)</f>
        <v>0</v>
      </c>
      <c r="GH974" s="9"/>
      <c r="GI974" s="10"/>
      <c r="GJ974" s="11"/>
      <c r="GK974" s="6">
        <f>SUMIF(GL$222:GL$252,$D974,GN$222:GN$252)</f>
        <v>0</v>
      </c>
      <c r="GL974" s="9"/>
      <c r="GM974" s="10"/>
      <c r="GN974" s="11"/>
      <c r="GO974" s="6">
        <f>SUMIF(GP$222:GP$252,$D974,GR$222:GR$252)</f>
        <v>0</v>
      </c>
      <c r="GP974" s="9"/>
      <c r="GQ974" s="10"/>
      <c r="GR974" s="11"/>
      <c r="GS974" s="6">
        <f>SUMIF(GT$222:GT$252,$D974,GV$222:GV$252)</f>
        <v>0</v>
      </c>
      <c r="GT974" s="9"/>
      <c r="GU974" s="10"/>
      <c r="GV974" s="20"/>
      <c r="GW974" s="19">
        <f t="shared" si="23"/>
        <v>0</v>
      </c>
      <c r="GX974" s="472"/>
      <c r="GY974" s="473"/>
    </row>
    <row r="975" spans="1:207" ht="30.75" customHeight="1">
      <c r="A975" s="210" t="s">
        <v>83</v>
      </c>
      <c r="B975" s="470"/>
      <c r="C975" s="449" t="s">
        <v>540</v>
      </c>
      <c r="D975" s="445" t="s">
        <v>497</v>
      </c>
      <c r="E975" s="206">
        <f>SUMIF(F$253:F$283,$D975,H$253:H$283)</f>
        <v>0</v>
      </c>
      <c r="F975" s="9"/>
      <c r="G975" s="10"/>
      <c r="H975" s="11"/>
      <c r="I975" s="6">
        <f>SUMIF(J$253:J$283,$D975,L$253:L$283)</f>
        <v>0</v>
      </c>
      <c r="J975" s="9"/>
      <c r="K975" s="10"/>
      <c r="L975" s="11"/>
      <c r="M975" s="6">
        <f>SUMIF(N$253:N$283,$D975,P$253:P$283)</f>
        <v>0</v>
      </c>
      <c r="N975" s="9"/>
      <c r="O975" s="10"/>
      <c r="P975" s="11"/>
      <c r="Q975" s="6">
        <f>SUMIF(R$253:R$283,$D975,T$253:T$283)</f>
        <v>0</v>
      </c>
      <c r="R975" s="9"/>
      <c r="S975" s="10"/>
      <c r="T975" s="11"/>
      <c r="U975" s="6">
        <f>SUMIF(V$253:V$283,$D975,X$253:X$283)</f>
        <v>0</v>
      </c>
      <c r="V975" s="9"/>
      <c r="W975" s="10"/>
      <c r="X975" s="11"/>
      <c r="Y975" s="6">
        <f>SUMIF(Z$253:Z$283,$D975,AB$253:AB$283)</f>
        <v>0</v>
      </c>
      <c r="Z975" s="9"/>
      <c r="AA975" s="10"/>
      <c r="AB975" s="11"/>
      <c r="AC975" s="6">
        <f>SUMIF(AD$253:AD$283,$D975,AF$253:AF$283)</f>
        <v>0</v>
      </c>
      <c r="AD975" s="9"/>
      <c r="AE975" s="10"/>
      <c r="AF975" s="11"/>
      <c r="AG975" s="6">
        <f>SUMIF(AH$253:AH$283,$D975,AJ$253:AJ$283)</f>
        <v>0</v>
      </c>
      <c r="AH975" s="9"/>
      <c r="AI975" s="10"/>
      <c r="AJ975" s="11"/>
      <c r="AK975" s="6">
        <f>SUMIF(AL$253:AL$283,$D975,AN$253:AN$283)</f>
        <v>0</v>
      </c>
      <c r="AL975" s="9"/>
      <c r="AM975" s="10"/>
      <c r="AN975" s="11"/>
      <c r="AO975" s="6">
        <f>SUMIF(AP$253:AP$283,$D975,AR$253:AR$283)</f>
        <v>0</v>
      </c>
      <c r="AP975" s="9"/>
      <c r="AQ975" s="10"/>
      <c r="AR975" s="11"/>
      <c r="AS975" s="6">
        <f>SUMIF(AT$253:AT$283,$D975,AV$253:AV$283)</f>
        <v>0</v>
      </c>
      <c r="AT975" s="9"/>
      <c r="AU975" s="10"/>
      <c r="AV975" s="11"/>
      <c r="AW975" s="6">
        <f>SUMIF(AX$253:AX$283,$D975,AZ$253:AZ$283)</f>
        <v>0</v>
      </c>
      <c r="AX975" s="9"/>
      <c r="AY975" s="10"/>
      <c r="AZ975" s="11"/>
      <c r="BA975" s="6">
        <f>SUMIF(BB$253:BB$283,$D975,BD$253:BD$283)</f>
        <v>0</v>
      </c>
      <c r="BB975" s="9"/>
      <c r="BC975" s="10"/>
      <c r="BD975" s="11"/>
      <c r="BE975" s="6">
        <f>SUMIF(BF$253:BF$283,$D975,BH$253:BH$283)</f>
        <v>0</v>
      </c>
      <c r="BF975" s="9"/>
      <c r="BG975" s="10"/>
      <c r="BH975" s="11"/>
      <c r="BI975" s="6">
        <f>SUMIF(BJ$253:BJ$283,$D975,BL$253:BL$283)</f>
        <v>0</v>
      </c>
      <c r="BJ975" s="9"/>
      <c r="BK975" s="10"/>
      <c r="BL975" s="11"/>
      <c r="BM975" s="6">
        <f>SUMIF(BN$253:BN$283,$D975,BP$253:BP$283)</f>
        <v>0</v>
      </c>
      <c r="BN975" s="9"/>
      <c r="BO975" s="10"/>
      <c r="BP975" s="11"/>
      <c r="BQ975" s="6">
        <f>SUMIF(BR$253:BR$283,$D975,BT$253:BT$283)</f>
        <v>0</v>
      </c>
      <c r="BR975" s="9"/>
      <c r="BS975" s="10"/>
      <c r="BT975" s="11"/>
      <c r="BU975" s="6">
        <f>SUMIF(BV$253:BV$283,$D975,BX$253:BX$283)</f>
        <v>0</v>
      </c>
      <c r="BV975" s="9"/>
      <c r="BW975" s="10"/>
      <c r="BX975" s="11"/>
      <c r="BY975" s="6">
        <f>SUMIF(BZ$253:BZ$283,$D975,CB$253:CB$283)</f>
        <v>0</v>
      </c>
      <c r="BZ975" s="9"/>
      <c r="CA975" s="10"/>
      <c r="CB975" s="11"/>
      <c r="CC975" s="6">
        <f>SUMIF(CD$253:CD$283,$D975,CF$253:CF$283)</f>
        <v>0</v>
      </c>
      <c r="CD975" s="9"/>
      <c r="CE975" s="10"/>
      <c r="CF975" s="11"/>
      <c r="CG975" s="6">
        <f>SUMIF(CH$253:CH$283,$D975,CJ$253:CJ$283)</f>
        <v>0</v>
      </c>
      <c r="CH975" s="9"/>
      <c r="CI975" s="10"/>
      <c r="CJ975" s="11"/>
      <c r="CK975" s="6">
        <f>SUMIF(CL$253:CL$283,$D975,CN$253:CN$283)</f>
        <v>0</v>
      </c>
      <c r="CL975" s="9"/>
      <c r="CM975" s="10"/>
      <c r="CN975" s="11"/>
      <c r="CO975" s="6">
        <f>SUMIF(CP$253:CP$283,$D975,CR$253:CR$283)</f>
        <v>0</v>
      </c>
      <c r="CP975" s="9"/>
      <c r="CQ975" s="10"/>
      <c r="CR975" s="11"/>
      <c r="CS975" s="6">
        <f>SUMIF(CT$253:CT$283,$D975,CV$253:CV$283)</f>
        <v>0</v>
      </c>
      <c r="CT975" s="9"/>
      <c r="CU975" s="10"/>
      <c r="CV975" s="11"/>
      <c r="CW975" s="6">
        <f>SUMIF(CX$253:CX$283,$D975,CZ$253:CZ$283)</f>
        <v>0</v>
      </c>
      <c r="CX975" s="9"/>
      <c r="CY975" s="10"/>
      <c r="CZ975" s="11"/>
      <c r="DA975" s="6">
        <f>SUMIF(DB$253:DB$283,$D975,DD$253:DD$283)</f>
        <v>0</v>
      </c>
      <c r="DB975" s="9"/>
      <c r="DC975" s="10"/>
      <c r="DD975" s="11"/>
      <c r="DE975" s="6">
        <f>SUMIF(DF$253:DF$283,$D975,DH$253:DH$283)</f>
        <v>0</v>
      </c>
      <c r="DF975" s="9"/>
      <c r="DG975" s="10"/>
      <c r="DH975" s="11"/>
      <c r="DI975" s="6">
        <f>SUMIF(DJ$253:DJ$283,$D975,DL$253:DL$283)</f>
        <v>0</v>
      </c>
      <c r="DJ975" s="9"/>
      <c r="DK975" s="10"/>
      <c r="DL975" s="11"/>
      <c r="DM975" s="6">
        <f>SUMIF(DN$253:DN$283,$D975,DP$253:DP$283)</f>
        <v>0</v>
      </c>
      <c r="DN975" s="9"/>
      <c r="DO975" s="10"/>
      <c r="DP975" s="11"/>
      <c r="DQ975" s="6">
        <f>SUMIF(DR$253:DR$283,$D975,DT$253:DT$283)</f>
        <v>0</v>
      </c>
      <c r="DR975" s="9"/>
      <c r="DS975" s="10"/>
      <c r="DT975" s="11"/>
      <c r="DU975" s="6">
        <f>SUMIF(DV$253:DV$283,$D975,DX$253:DX$283)</f>
        <v>0</v>
      </c>
      <c r="DV975" s="9"/>
      <c r="DW975" s="10"/>
      <c r="DX975" s="11"/>
      <c r="DY975" s="6">
        <f>SUMIF(DZ$253:DZ$283,$D975,EB$253:EB$283)</f>
        <v>0</v>
      </c>
      <c r="DZ975" s="9"/>
      <c r="EA975" s="10"/>
      <c r="EB975" s="11"/>
      <c r="EC975" s="6">
        <f>SUMIF(ED$253:ED$283,$D975,EF$253:EF$283)</f>
        <v>0</v>
      </c>
      <c r="ED975" s="9"/>
      <c r="EE975" s="10"/>
      <c r="EF975" s="11"/>
      <c r="EG975" s="6">
        <f>SUMIF(EH$253:EH$283,$D975,EJ$253:EJ$283)</f>
        <v>0</v>
      </c>
      <c r="EH975" s="9"/>
      <c r="EI975" s="10"/>
      <c r="EJ975" s="11"/>
      <c r="EK975" s="6">
        <f>SUMIF(EL$253:EL$283,$D975,EN$253:EN$283)</f>
        <v>0</v>
      </c>
      <c r="EL975" s="9"/>
      <c r="EM975" s="10"/>
      <c r="EN975" s="11"/>
      <c r="EO975" s="6">
        <f>SUMIF(EP$253:EP$283,$D975,ER$253:ER$283)</f>
        <v>0</v>
      </c>
      <c r="EP975" s="9"/>
      <c r="EQ975" s="10"/>
      <c r="ER975" s="11"/>
      <c r="ES975" s="6">
        <f>SUMIF(ET$253:ET$283,$D975,EV$253:EV$283)</f>
        <v>0</v>
      </c>
      <c r="ET975" s="9"/>
      <c r="EU975" s="10"/>
      <c r="EV975" s="11"/>
      <c r="EW975" s="6">
        <f>SUMIF(EX$253:EX$283,$D975,EZ$253:EZ$283)</f>
        <v>0</v>
      </c>
      <c r="EX975" s="9"/>
      <c r="EY975" s="10"/>
      <c r="EZ975" s="11"/>
      <c r="FA975" s="6">
        <f>SUMIF(FB$253:FB$283,$D975,FD$253:FD$283)</f>
        <v>0</v>
      </c>
      <c r="FB975" s="9"/>
      <c r="FC975" s="10"/>
      <c r="FD975" s="11"/>
      <c r="FE975" s="6">
        <f>SUMIF(FF$253:FF$283,$D975,FH$253:FH$283)</f>
        <v>0</v>
      </c>
      <c r="FF975" s="9"/>
      <c r="FG975" s="10"/>
      <c r="FH975" s="11"/>
      <c r="FI975" s="6">
        <f>SUMIF(FJ$253:FJ$283,$D975,FL$253:FL$283)</f>
        <v>0</v>
      </c>
      <c r="FJ975" s="9"/>
      <c r="FK975" s="10"/>
      <c r="FL975" s="11"/>
      <c r="FM975" s="6">
        <f>SUMIF(FN$253:FN$283,$D975,FP$253:FP$283)</f>
        <v>0</v>
      </c>
      <c r="FN975" s="9"/>
      <c r="FO975" s="10"/>
      <c r="FP975" s="11"/>
      <c r="FQ975" s="6">
        <f>SUMIF(FR$253:FR$283,$D975,FT$253:FT$283)</f>
        <v>0</v>
      </c>
      <c r="FR975" s="9"/>
      <c r="FS975" s="10"/>
      <c r="FT975" s="11"/>
      <c r="FU975" s="6">
        <f>SUMIF(FV$253:FV$283,$D975,FX$253:FX$283)</f>
        <v>0</v>
      </c>
      <c r="FV975" s="9"/>
      <c r="FW975" s="10"/>
      <c r="FX975" s="11"/>
      <c r="FY975" s="6">
        <f>SUMIF(FZ$253:FZ$283,$D975,GB$253:GB$283)</f>
        <v>0</v>
      </c>
      <c r="FZ975" s="9"/>
      <c r="GA975" s="10"/>
      <c r="GB975" s="11"/>
      <c r="GC975" s="6">
        <f>SUMIF(GD$253:GD$283,$D975,GF$253:GF$283)</f>
        <v>0</v>
      </c>
      <c r="GD975" s="9"/>
      <c r="GE975" s="10"/>
      <c r="GF975" s="11"/>
      <c r="GG975" s="6">
        <f>SUMIF(GH$253:GH$283,$D975,GJ$253:GJ$283)</f>
        <v>0</v>
      </c>
      <c r="GH975" s="9"/>
      <c r="GI975" s="10"/>
      <c r="GJ975" s="11"/>
      <c r="GK975" s="6">
        <f>SUMIF(GL$253:GL$283,$D975,GN$253:GN$283)</f>
        <v>0</v>
      </c>
      <c r="GL975" s="9"/>
      <c r="GM975" s="10"/>
      <c r="GN975" s="11"/>
      <c r="GO975" s="6">
        <f>SUMIF(GP$253:GP$283,$D975,GR$253:GR$283)</f>
        <v>0</v>
      </c>
      <c r="GP975" s="9"/>
      <c r="GQ975" s="10"/>
      <c r="GR975" s="11"/>
      <c r="GS975" s="6">
        <f>SUMIF(GT$253:GT$283,$D975,GV$253:GV$283)</f>
        <v>0</v>
      </c>
      <c r="GT975" s="9"/>
      <c r="GU975" s="10"/>
      <c r="GV975" s="20"/>
      <c r="GW975" s="19">
        <f t="shared" si="23"/>
        <v>0</v>
      </c>
      <c r="GX975" s="472"/>
      <c r="GY975" s="473"/>
    </row>
    <row r="976" spans="1:207" ht="30.75" customHeight="1">
      <c r="A976" s="210" t="s">
        <v>84</v>
      </c>
      <c r="B976" s="470"/>
      <c r="C976" s="449" t="s">
        <v>540</v>
      </c>
      <c r="D976" s="445" t="s">
        <v>497</v>
      </c>
      <c r="E976" s="206">
        <f>SUMIF(F$284:F$314,$D976,H$284:H$314)</f>
        <v>0</v>
      </c>
      <c r="F976" s="9"/>
      <c r="G976" s="10"/>
      <c r="H976" s="11"/>
      <c r="I976" s="6">
        <f>SUMIF(J$284:J$314,$D976,L$284:L$314)</f>
        <v>0</v>
      </c>
      <c r="J976" s="9"/>
      <c r="K976" s="10"/>
      <c r="L976" s="11"/>
      <c r="M976" s="6">
        <f>SUMIF(N$284:N$314,$D976,P$284:P$314)</f>
        <v>0</v>
      </c>
      <c r="N976" s="9"/>
      <c r="O976" s="10"/>
      <c r="P976" s="11"/>
      <c r="Q976" s="6">
        <f>SUMIF(R$284:R$314,$D976,T$284:T$314)</f>
        <v>0</v>
      </c>
      <c r="R976" s="9"/>
      <c r="S976" s="10"/>
      <c r="T976" s="11"/>
      <c r="U976" s="6">
        <f>SUMIF(V$284:V$314,$D976,X$284:X$314)</f>
        <v>0</v>
      </c>
      <c r="V976" s="9"/>
      <c r="W976" s="10"/>
      <c r="X976" s="11"/>
      <c r="Y976" s="6">
        <f>SUMIF(Z$284:Z$314,$D976,AB$284:AB$314)</f>
        <v>0</v>
      </c>
      <c r="Z976" s="9"/>
      <c r="AA976" s="10"/>
      <c r="AB976" s="11"/>
      <c r="AC976" s="6">
        <f>SUMIF(AD$284:AD$314,$D976,AF$284:AF$314)</f>
        <v>0</v>
      </c>
      <c r="AD976" s="9"/>
      <c r="AE976" s="10"/>
      <c r="AF976" s="11"/>
      <c r="AG976" s="6">
        <f>SUMIF(AH$284:AH$314,$D976,AJ$284:AJ$314)</f>
        <v>0</v>
      </c>
      <c r="AH976" s="9"/>
      <c r="AI976" s="10"/>
      <c r="AJ976" s="11"/>
      <c r="AK976" s="6">
        <f>SUMIF(AL$284:AL$314,$D976,AN$284:AN$314)</f>
        <v>0</v>
      </c>
      <c r="AL976" s="9"/>
      <c r="AM976" s="10"/>
      <c r="AN976" s="11"/>
      <c r="AO976" s="6">
        <f>SUMIF(AP$284:AP$314,$D976,AR$284:AR$314)</f>
        <v>0</v>
      </c>
      <c r="AP976" s="9"/>
      <c r="AQ976" s="10"/>
      <c r="AR976" s="11"/>
      <c r="AS976" s="6">
        <f>SUMIF(AT$284:AT$314,$D976,AV$284:AV$314)</f>
        <v>0</v>
      </c>
      <c r="AT976" s="9"/>
      <c r="AU976" s="10"/>
      <c r="AV976" s="11"/>
      <c r="AW976" s="6">
        <f>SUMIF(AX$284:AX$314,$D976,AZ$284:AZ$314)</f>
        <v>0</v>
      </c>
      <c r="AX976" s="9"/>
      <c r="AY976" s="10"/>
      <c r="AZ976" s="11"/>
      <c r="BA976" s="6">
        <f>SUMIF(BB$284:BB$314,$D976,BD$284:BD$314)</f>
        <v>0</v>
      </c>
      <c r="BB976" s="9"/>
      <c r="BC976" s="10"/>
      <c r="BD976" s="11"/>
      <c r="BE976" s="6">
        <f>SUMIF(BF$284:BF$314,$D976,BH$284:BH$314)</f>
        <v>0</v>
      </c>
      <c r="BF976" s="9"/>
      <c r="BG976" s="10"/>
      <c r="BH976" s="11"/>
      <c r="BI976" s="6">
        <f>SUMIF(BJ$284:BJ$314,$D976,BL$284:BL$314)</f>
        <v>0</v>
      </c>
      <c r="BJ976" s="9"/>
      <c r="BK976" s="10"/>
      <c r="BL976" s="11"/>
      <c r="BM976" s="6">
        <f>SUMIF(BN$284:BN$314,$D976,BP$284:BP$314)</f>
        <v>0</v>
      </c>
      <c r="BN976" s="9"/>
      <c r="BO976" s="10"/>
      <c r="BP976" s="11"/>
      <c r="BQ976" s="6">
        <f>SUMIF(BR$284:BR$314,$D976,BT$284:BT$314)</f>
        <v>0</v>
      </c>
      <c r="BR976" s="9"/>
      <c r="BS976" s="10"/>
      <c r="BT976" s="11"/>
      <c r="BU976" s="6">
        <f>SUMIF(BV$284:BV$314,$D976,BX$284:BX$314)</f>
        <v>0</v>
      </c>
      <c r="BV976" s="9"/>
      <c r="BW976" s="10"/>
      <c r="BX976" s="11"/>
      <c r="BY976" s="6">
        <f>SUMIF(BZ$284:BZ$314,$D976,CB$284:CB$314)</f>
        <v>0</v>
      </c>
      <c r="BZ976" s="9"/>
      <c r="CA976" s="10"/>
      <c r="CB976" s="11"/>
      <c r="CC976" s="6">
        <f>SUMIF(CD$284:CD$314,$D976,CF$284:CF$314)</f>
        <v>0</v>
      </c>
      <c r="CD976" s="9"/>
      <c r="CE976" s="10"/>
      <c r="CF976" s="11"/>
      <c r="CG976" s="6">
        <f>SUMIF(CH$284:CH$314,$D976,CJ$284:CJ$314)</f>
        <v>0</v>
      </c>
      <c r="CH976" s="9"/>
      <c r="CI976" s="10"/>
      <c r="CJ976" s="11"/>
      <c r="CK976" s="6">
        <f>SUMIF(CL$284:CL$314,$D976,CN$284:CN$314)</f>
        <v>0</v>
      </c>
      <c r="CL976" s="9"/>
      <c r="CM976" s="10"/>
      <c r="CN976" s="11"/>
      <c r="CO976" s="6">
        <f>SUMIF(CP$284:CP$314,$D976,CR$284:CR$314)</f>
        <v>0</v>
      </c>
      <c r="CP976" s="9"/>
      <c r="CQ976" s="10"/>
      <c r="CR976" s="11"/>
      <c r="CS976" s="6">
        <f>SUMIF(CT$284:CT$314,$D976,CV$284:CV$314)</f>
        <v>0</v>
      </c>
      <c r="CT976" s="9"/>
      <c r="CU976" s="10"/>
      <c r="CV976" s="11"/>
      <c r="CW976" s="6">
        <f>SUMIF(CX$284:CX$314,$D976,CZ$284:CZ$314)</f>
        <v>0</v>
      </c>
      <c r="CX976" s="9"/>
      <c r="CY976" s="10"/>
      <c r="CZ976" s="11"/>
      <c r="DA976" s="6">
        <f>SUMIF(DB$284:DB$314,$D976,DD$284:DD$314)</f>
        <v>0</v>
      </c>
      <c r="DB976" s="9"/>
      <c r="DC976" s="10"/>
      <c r="DD976" s="11"/>
      <c r="DE976" s="6">
        <f>SUMIF(DF$284:DF$314,$D976,DH$284:DH$314)</f>
        <v>0</v>
      </c>
      <c r="DF976" s="9"/>
      <c r="DG976" s="10"/>
      <c r="DH976" s="11"/>
      <c r="DI976" s="6">
        <f>SUMIF(DJ$284:DJ$314,$D976,DL$284:DL$314)</f>
        <v>0</v>
      </c>
      <c r="DJ976" s="9"/>
      <c r="DK976" s="10"/>
      <c r="DL976" s="11"/>
      <c r="DM976" s="6">
        <f>SUMIF(DN$284:DN$314,$D976,DP$284:DP$314)</f>
        <v>0</v>
      </c>
      <c r="DN976" s="9"/>
      <c r="DO976" s="10"/>
      <c r="DP976" s="11"/>
      <c r="DQ976" s="6">
        <f>SUMIF(DR$284:DR$314,$D976,DT$284:DT$314)</f>
        <v>0</v>
      </c>
      <c r="DR976" s="9"/>
      <c r="DS976" s="10"/>
      <c r="DT976" s="11"/>
      <c r="DU976" s="6">
        <f>SUMIF(DV$284:DV$314,$D976,DX$284:DX$314)</f>
        <v>0</v>
      </c>
      <c r="DV976" s="9"/>
      <c r="DW976" s="10"/>
      <c r="DX976" s="11"/>
      <c r="DY976" s="6">
        <f>SUMIF(DZ$284:DZ$314,$D976,EB$284:EB$314)</f>
        <v>0</v>
      </c>
      <c r="DZ976" s="9"/>
      <c r="EA976" s="10"/>
      <c r="EB976" s="11"/>
      <c r="EC976" s="6">
        <f>SUMIF(ED$284:ED$314,$D976,EF$284:EF$314)</f>
        <v>0</v>
      </c>
      <c r="ED976" s="9"/>
      <c r="EE976" s="10"/>
      <c r="EF976" s="11"/>
      <c r="EG976" s="6">
        <f>SUMIF(EH$284:EH$314,$D976,EJ$284:EJ$314)</f>
        <v>0</v>
      </c>
      <c r="EH976" s="9"/>
      <c r="EI976" s="10"/>
      <c r="EJ976" s="11"/>
      <c r="EK976" s="6">
        <f>SUMIF(EL$284:EL$314,$D976,EN$284:EN$314)</f>
        <v>0</v>
      </c>
      <c r="EL976" s="9"/>
      <c r="EM976" s="10"/>
      <c r="EN976" s="11"/>
      <c r="EO976" s="6">
        <f>SUMIF(EP$284:EP$314,$D976,ER$284:ER$314)</f>
        <v>0</v>
      </c>
      <c r="EP976" s="9"/>
      <c r="EQ976" s="10"/>
      <c r="ER976" s="11"/>
      <c r="ES976" s="6">
        <f>SUMIF(ET$284:ET$314,$D976,EV$284:EV$314)</f>
        <v>0</v>
      </c>
      <c r="ET976" s="9"/>
      <c r="EU976" s="10"/>
      <c r="EV976" s="11"/>
      <c r="EW976" s="6">
        <f>SUMIF(EX$284:EX$314,$D976,EZ$284:EZ$314)</f>
        <v>0</v>
      </c>
      <c r="EX976" s="9"/>
      <c r="EY976" s="10"/>
      <c r="EZ976" s="11"/>
      <c r="FA976" s="6">
        <f>SUMIF(FB$284:FB$314,$D976,FD$284:FD$314)</f>
        <v>0</v>
      </c>
      <c r="FB976" s="9"/>
      <c r="FC976" s="10"/>
      <c r="FD976" s="11"/>
      <c r="FE976" s="6">
        <f>SUMIF(FF$284:FF$314,$D976,FH$284:FH$314)</f>
        <v>0</v>
      </c>
      <c r="FF976" s="9"/>
      <c r="FG976" s="10"/>
      <c r="FH976" s="11"/>
      <c r="FI976" s="6">
        <f>SUMIF(FJ$284:FJ$314,$D976,FL$284:FL$314)</f>
        <v>0</v>
      </c>
      <c r="FJ976" s="9"/>
      <c r="FK976" s="10"/>
      <c r="FL976" s="11"/>
      <c r="FM976" s="6">
        <f>SUMIF(FN$284:FN$314,$D976,FP$284:FP$314)</f>
        <v>0</v>
      </c>
      <c r="FN976" s="9"/>
      <c r="FO976" s="10"/>
      <c r="FP976" s="11"/>
      <c r="FQ976" s="6">
        <f>SUMIF(FR$284:FR$314,$D976,FT$284:FT$314)</f>
        <v>0</v>
      </c>
      <c r="FR976" s="9"/>
      <c r="FS976" s="10"/>
      <c r="FT976" s="11"/>
      <c r="FU976" s="6">
        <f>SUMIF(FV$284:FV$314,$D976,FX$284:FX$314)</f>
        <v>0</v>
      </c>
      <c r="FV976" s="9"/>
      <c r="FW976" s="10"/>
      <c r="FX976" s="11"/>
      <c r="FY976" s="6">
        <f>SUMIF(FZ$284:FZ$314,$D976,GB$284:GB$314)</f>
        <v>0</v>
      </c>
      <c r="FZ976" s="9"/>
      <c r="GA976" s="10"/>
      <c r="GB976" s="11"/>
      <c r="GC976" s="6">
        <f>SUMIF(GD$284:GD$314,$D976,GF$284:GF$314)</f>
        <v>0</v>
      </c>
      <c r="GD976" s="9"/>
      <c r="GE976" s="10"/>
      <c r="GF976" s="11"/>
      <c r="GG976" s="6">
        <f>SUMIF(GH$284:GH$314,$D976,GJ$284:GJ$314)</f>
        <v>0</v>
      </c>
      <c r="GH976" s="9"/>
      <c r="GI976" s="10"/>
      <c r="GJ976" s="11"/>
      <c r="GK976" s="6">
        <f>SUMIF(GL$284:GL$314,$D976,GN$284:GN$314)</f>
        <v>0</v>
      </c>
      <c r="GL976" s="9"/>
      <c r="GM976" s="10"/>
      <c r="GN976" s="11"/>
      <c r="GO976" s="6">
        <f>SUMIF(GP$284:GP$314,$D976,GR$284:GR$314)</f>
        <v>0</v>
      </c>
      <c r="GP976" s="9"/>
      <c r="GQ976" s="10"/>
      <c r="GR976" s="11"/>
      <c r="GS976" s="6">
        <f>SUMIF(GT$284:GT$314,$D976,GV$284:GV$314)</f>
        <v>0</v>
      </c>
      <c r="GT976" s="9"/>
      <c r="GU976" s="10"/>
      <c r="GV976" s="20"/>
      <c r="GW976" s="19">
        <f t="shared" si="23"/>
        <v>0</v>
      </c>
      <c r="GX976" s="472"/>
      <c r="GY976" s="473"/>
    </row>
    <row r="977" spans="1:207" ht="30.75" customHeight="1">
      <c r="A977" s="210" t="s">
        <v>85</v>
      </c>
      <c r="B977" s="470"/>
      <c r="C977" s="449" t="s">
        <v>540</v>
      </c>
      <c r="D977" s="445" t="s">
        <v>497</v>
      </c>
      <c r="E977" s="206">
        <f>SUMIF(F$315:F$345,$D977,H$315:H$345)</f>
        <v>0</v>
      </c>
      <c r="F977" s="9"/>
      <c r="G977" s="10"/>
      <c r="H977" s="11"/>
      <c r="I977" s="6">
        <f>SUMIF(J$315:J$345,$D977,L$315:L$345)</f>
        <v>0</v>
      </c>
      <c r="J977" s="9"/>
      <c r="K977" s="10"/>
      <c r="L977" s="11"/>
      <c r="M977" s="6">
        <f>SUMIF(N$315:N$345,$D977,P$315:P$345)</f>
        <v>0</v>
      </c>
      <c r="N977" s="9"/>
      <c r="O977" s="10"/>
      <c r="P977" s="11"/>
      <c r="Q977" s="6">
        <f>SUMIF(R$315:R$345,$D977,T$315:T$345)</f>
        <v>0</v>
      </c>
      <c r="R977" s="9"/>
      <c r="S977" s="10"/>
      <c r="T977" s="11"/>
      <c r="U977" s="6">
        <f>SUMIF(V$315:V$345,$D977,X$315:X$345)</f>
        <v>0</v>
      </c>
      <c r="V977" s="9"/>
      <c r="W977" s="10"/>
      <c r="X977" s="11"/>
      <c r="Y977" s="6">
        <f>SUMIF(Z$315:Z$345,$D977,AB$315:AB$345)</f>
        <v>0</v>
      </c>
      <c r="Z977" s="9"/>
      <c r="AA977" s="10"/>
      <c r="AB977" s="11"/>
      <c r="AC977" s="6">
        <f>SUMIF(AD$315:AD$345,$D977,AF$315:AF$345)</f>
        <v>0</v>
      </c>
      <c r="AD977" s="9"/>
      <c r="AE977" s="10"/>
      <c r="AF977" s="11"/>
      <c r="AG977" s="6">
        <f>SUMIF(AH$315:AH$345,$D977,AJ$315:AJ$345)</f>
        <v>0</v>
      </c>
      <c r="AH977" s="9"/>
      <c r="AI977" s="10"/>
      <c r="AJ977" s="11"/>
      <c r="AK977" s="6">
        <f>SUMIF(AL$315:AL$345,$D977,AN$315:AN$345)</f>
        <v>0</v>
      </c>
      <c r="AL977" s="9"/>
      <c r="AM977" s="10"/>
      <c r="AN977" s="11"/>
      <c r="AO977" s="6">
        <f>SUMIF(AP$315:AP$345,$D977,AR$315:AR$345)</f>
        <v>0</v>
      </c>
      <c r="AP977" s="9"/>
      <c r="AQ977" s="10"/>
      <c r="AR977" s="11"/>
      <c r="AS977" s="6">
        <f>SUMIF(AT$315:AT$345,$D977,AV$315:AV$345)</f>
        <v>0</v>
      </c>
      <c r="AT977" s="9"/>
      <c r="AU977" s="10"/>
      <c r="AV977" s="11"/>
      <c r="AW977" s="6">
        <f>SUMIF(AX$315:AX$345,$D977,AZ$315:AZ$345)</f>
        <v>0</v>
      </c>
      <c r="AX977" s="9"/>
      <c r="AY977" s="10"/>
      <c r="AZ977" s="11"/>
      <c r="BA977" s="6">
        <f>SUMIF(BB$315:BB$345,$D977,BD$315:BD$345)</f>
        <v>0</v>
      </c>
      <c r="BB977" s="9"/>
      <c r="BC977" s="10"/>
      <c r="BD977" s="11"/>
      <c r="BE977" s="6">
        <f>SUMIF(BF$315:BF$345,$D977,BH$315:BH$345)</f>
        <v>0</v>
      </c>
      <c r="BF977" s="9"/>
      <c r="BG977" s="10"/>
      <c r="BH977" s="11"/>
      <c r="BI977" s="6">
        <f>SUMIF(BJ$315:BJ$345,$D977,BL$315:BL$345)</f>
        <v>0</v>
      </c>
      <c r="BJ977" s="9"/>
      <c r="BK977" s="10"/>
      <c r="BL977" s="11"/>
      <c r="BM977" s="6">
        <f>SUMIF(BN$315:BN$345,$D977,BP$315:BP$345)</f>
        <v>0</v>
      </c>
      <c r="BN977" s="9"/>
      <c r="BO977" s="10"/>
      <c r="BP977" s="11"/>
      <c r="BQ977" s="6">
        <f>SUMIF(BR$315:BR$345,$D977,BT$315:BT$345)</f>
        <v>0</v>
      </c>
      <c r="BR977" s="9"/>
      <c r="BS977" s="10"/>
      <c r="BT977" s="11"/>
      <c r="BU977" s="6">
        <f>SUMIF(BV$315:BV$345,$D977,BX$315:BX$345)</f>
        <v>0</v>
      </c>
      <c r="BV977" s="9"/>
      <c r="BW977" s="10"/>
      <c r="BX977" s="11"/>
      <c r="BY977" s="6">
        <f>SUMIF(BZ$315:BZ$345,$D977,CB$315:CB$345)</f>
        <v>0</v>
      </c>
      <c r="BZ977" s="9"/>
      <c r="CA977" s="10"/>
      <c r="CB977" s="11"/>
      <c r="CC977" s="6">
        <f>SUMIF(CD$315:CD$345,$D977,CF$315:CF$345)</f>
        <v>0</v>
      </c>
      <c r="CD977" s="9"/>
      <c r="CE977" s="10"/>
      <c r="CF977" s="11"/>
      <c r="CG977" s="6">
        <f>SUMIF(CH$315:CH$345,$D977,CJ$315:CJ$345)</f>
        <v>0</v>
      </c>
      <c r="CH977" s="9"/>
      <c r="CI977" s="10"/>
      <c r="CJ977" s="11"/>
      <c r="CK977" s="6">
        <f>SUMIF(CL$315:CL$345,$D977,CN$315:CN$345)</f>
        <v>0</v>
      </c>
      <c r="CL977" s="9"/>
      <c r="CM977" s="10"/>
      <c r="CN977" s="11"/>
      <c r="CO977" s="6">
        <f>SUMIF(CP$315:CP$345,$D977,CR$315:CR$345)</f>
        <v>0</v>
      </c>
      <c r="CP977" s="9"/>
      <c r="CQ977" s="10"/>
      <c r="CR977" s="11"/>
      <c r="CS977" s="6">
        <f>SUMIF(CT$315:CT$345,$D977,CV$315:CV$345)</f>
        <v>0</v>
      </c>
      <c r="CT977" s="9"/>
      <c r="CU977" s="10"/>
      <c r="CV977" s="11"/>
      <c r="CW977" s="6">
        <f>SUMIF(CX$315:CX$345,$D977,CZ$315:CZ$345)</f>
        <v>0</v>
      </c>
      <c r="CX977" s="9"/>
      <c r="CY977" s="10"/>
      <c r="CZ977" s="11"/>
      <c r="DA977" s="6">
        <f>SUMIF(DB$315:DB$345,$D977,DD$315:DD$345)</f>
        <v>0</v>
      </c>
      <c r="DB977" s="9"/>
      <c r="DC977" s="10"/>
      <c r="DD977" s="11"/>
      <c r="DE977" s="6">
        <f>SUMIF(DF$315:DF$345,$D977,DH$315:DH$345)</f>
        <v>0</v>
      </c>
      <c r="DF977" s="9"/>
      <c r="DG977" s="10"/>
      <c r="DH977" s="11"/>
      <c r="DI977" s="6">
        <f>SUMIF(DJ$315:DJ$345,$D977,DL$315:DL$345)</f>
        <v>0</v>
      </c>
      <c r="DJ977" s="9"/>
      <c r="DK977" s="10"/>
      <c r="DL977" s="11"/>
      <c r="DM977" s="6">
        <f>SUMIF(DN$315:DN$345,$D977,DP$315:DP$345)</f>
        <v>0</v>
      </c>
      <c r="DN977" s="9"/>
      <c r="DO977" s="10"/>
      <c r="DP977" s="11"/>
      <c r="DQ977" s="6">
        <f>SUMIF(DR$315:DR$345,$D977,DT$315:DT$345)</f>
        <v>0</v>
      </c>
      <c r="DR977" s="9"/>
      <c r="DS977" s="10"/>
      <c r="DT977" s="11"/>
      <c r="DU977" s="6">
        <f>SUMIF(DV$315:DV$345,$D977,DX$315:DX$345)</f>
        <v>0</v>
      </c>
      <c r="DV977" s="9"/>
      <c r="DW977" s="10"/>
      <c r="DX977" s="11"/>
      <c r="DY977" s="6">
        <f>SUMIF(DZ$315:DZ$345,$D977,EB$315:EB$345)</f>
        <v>0</v>
      </c>
      <c r="DZ977" s="9"/>
      <c r="EA977" s="10"/>
      <c r="EB977" s="11"/>
      <c r="EC977" s="6">
        <f>SUMIF(ED$315:ED$345,$D977,EF$315:EF$345)</f>
        <v>0</v>
      </c>
      <c r="ED977" s="9"/>
      <c r="EE977" s="10"/>
      <c r="EF977" s="11"/>
      <c r="EG977" s="6">
        <f>SUMIF(EH$315:EH$345,$D977,EJ$315:EJ$345)</f>
        <v>0</v>
      </c>
      <c r="EH977" s="9"/>
      <c r="EI977" s="10"/>
      <c r="EJ977" s="11"/>
      <c r="EK977" s="6">
        <f>SUMIF(EL$315:EL$345,$D977,EN$315:EN$345)</f>
        <v>0</v>
      </c>
      <c r="EL977" s="9"/>
      <c r="EM977" s="10"/>
      <c r="EN977" s="11"/>
      <c r="EO977" s="6">
        <f>SUMIF(EP$315:EP$345,$D977,ER$315:ER$345)</f>
        <v>0</v>
      </c>
      <c r="EP977" s="9"/>
      <c r="EQ977" s="10"/>
      <c r="ER977" s="11"/>
      <c r="ES977" s="6">
        <f>SUMIF(ET$315:ET$345,$D977,EV$315:EV$345)</f>
        <v>0</v>
      </c>
      <c r="ET977" s="9"/>
      <c r="EU977" s="10"/>
      <c r="EV977" s="11"/>
      <c r="EW977" s="6">
        <f>SUMIF(EX$315:EX$345,$D977,EZ$315:EZ$345)</f>
        <v>0</v>
      </c>
      <c r="EX977" s="9"/>
      <c r="EY977" s="10"/>
      <c r="EZ977" s="11"/>
      <c r="FA977" s="6">
        <f>SUMIF(FB$315:FB$345,$D977,FD$315:FD$345)</f>
        <v>0</v>
      </c>
      <c r="FB977" s="9"/>
      <c r="FC977" s="10"/>
      <c r="FD977" s="11"/>
      <c r="FE977" s="6">
        <f>SUMIF(FF$315:FF$345,$D977,FH$315:FH$345)</f>
        <v>0</v>
      </c>
      <c r="FF977" s="9"/>
      <c r="FG977" s="10"/>
      <c r="FH977" s="11"/>
      <c r="FI977" s="6">
        <f>SUMIF(FJ$315:FJ$345,$D977,FL$315:FL$345)</f>
        <v>0</v>
      </c>
      <c r="FJ977" s="9"/>
      <c r="FK977" s="10"/>
      <c r="FL977" s="11"/>
      <c r="FM977" s="6">
        <f>SUMIF(FN$315:FN$345,$D977,FP$315:FP$345)</f>
        <v>0</v>
      </c>
      <c r="FN977" s="9"/>
      <c r="FO977" s="10"/>
      <c r="FP977" s="11"/>
      <c r="FQ977" s="6">
        <f>SUMIF(FR$315:FR$345,$D977,FT$315:FT$345)</f>
        <v>0</v>
      </c>
      <c r="FR977" s="9"/>
      <c r="FS977" s="10"/>
      <c r="FT977" s="11"/>
      <c r="FU977" s="6">
        <f>SUMIF(FV$315:FV$345,$D977,FX$315:FX$345)</f>
        <v>0</v>
      </c>
      <c r="FV977" s="9"/>
      <c r="FW977" s="10"/>
      <c r="FX977" s="11"/>
      <c r="FY977" s="6">
        <f>SUMIF(FZ$315:FZ$345,$D977,GB$315:GB$345)</f>
        <v>0</v>
      </c>
      <c r="FZ977" s="9"/>
      <c r="GA977" s="10"/>
      <c r="GB977" s="11"/>
      <c r="GC977" s="6">
        <f>SUMIF(GD$315:GD$345,$D977,GF$315:GF$345)</f>
        <v>0</v>
      </c>
      <c r="GD977" s="9"/>
      <c r="GE977" s="10"/>
      <c r="GF977" s="11"/>
      <c r="GG977" s="6">
        <f>SUMIF(GH$315:GH$345,$D977,GJ$315:GJ$345)</f>
        <v>0</v>
      </c>
      <c r="GH977" s="9"/>
      <c r="GI977" s="10"/>
      <c r="GJ977" s="11"/>
      <c r="GK977" s="6">
        <f>SUMIF(GL$315:GL$345,$D977,GN$315:GN$345)</f>
        <v>0</v>
      </c>
      <c r="GL977" s="9"/>
      <c r="GM977" s="10"/>
      <c r="GN977" s="11"/>
      <c r="GO977" s="6">
        <f>SUMIF(GP$315:GP$345,$D977,GR$315:GR$345)</f>
        <v>0</v>
      </c>
      <c r="GP977" s="9"/>
      <c r="GQ977" s="10"/>
      <c r="GR977" s="11"/>
      <c r="GS977" s="6">
        <f>SUMIF(GT$315:GT$345,$D977,GV$315:GV$345)</f>
        <v>0</v>
      </c>
      <c r="GT977" s="9"/>
      <c r="GU977" s="10"/>
      <c r="GV977" s="20"/>
      <c r="GW977" s="19">
        <f t="shared" si="23"/>
        <v>0</v>
      </c>
      <c r="GX977" s="472"/>
      <c r="GY977" s="473"/>
    </row>
    <row r="978" spans="1:207" ht="30.75" customHeight="1" thickBot="1">
      <c r="A978" s="212" t="s">
        <v>86</v>
      </c>
      <c r="B978" s="471"/>
      <c r="C978" s="449" t="s">
        <v>540</v>
      </c>
      <c r="D978" s="445" t="s">
        <v>497</v>
      </c>
      <c r="E978" s="206">
        <f>SUMIF(F$346:F$376,$D978,H$346:H$376)</f>
        <v>0</v>
      </c>
      <c r="F978" s="9"/>
      <c r="G978" s="10"/>
      <c r="H978" s="11"/>
      <c r="I978" s="6">
        <f>SUMIF(J$346:J$376,$D978,L$346:L$376)</f>
        <v>0</v>
      </c>
      <c r="J978" s="9"/>
      <c r="K978" s="10"/>
      <c r="L978" s="11"/>
      <c r="M978" s="6">
        <f>SUMIF(N$346:N$376,$D978,P$346:P$376)</f>
        <v>0</v>
      </c>
      <c r="N978" s="9"/>
      <c r="O978" s="10"/>
      <c r="P978" s="11"/>
      <c r="Q978" s="6">
        <f>SUMIF(R$346:R$376,$D978,T$346:T$376)</f>
        <v>0</v>
      </c>
      <c r="R978" s="9"/>
      <c r="S978" s="10"/>
      <c r="T978" s="11"/>
      <c r="U978" s="6">
        <f>SUMIF(V$346:V$376,$D978,X$346:X$376)</f>
        <v>0</v>
      </c>
      <c r="V978" s="9"/>
      <c r="W978" s="10"/>
      <c r="X978" s="11"/>
      <c r="Y978" s="6">
        <f>SUMIF(Z$346:Z$376,$D978,AB$346:AB$376)</f>
        <v>0</v>
      </c>
      <c r="Z978" s="9"/>
      <c r="AA978" s="10"/>
      <c r="AB978" s="11"/>
      <c r="AC978" s="6">
        <f>SUMIF(AD$346:AD$376,$D978,AF$346:AF$376)</f>
        <v>0</v>
      </c>
      <c r="AD978" s="9"/>
      <c r="AE978" s="10"/>
      <c r="AF978" s="11"/>
      <c r="AG978" s="6">
        <f>SUMIF(AH$346:AH$376,$D978,AJ$346:AJ$376)</f>
        <v>0</v>
      </c>
      <c r="AH978" s="9"/>
      <c r="AI978" s="10"/>
      <c r="AJ978" s="11"/>
      <c r="AK978" s="6">
        <f>SUMIF(AL$346:AL$376,$D978,AN$346:AN$376)</f>
        <v>0</v>
      </c>
      <c r="AL978" s="9"/>
      <c r="AM978" s="10"/>
      <c r="AN978" s="11"/>
      <c r="AO978" s="6">
        <f>SUMIF(AP$346:AP$376,$D978,AR$346:AR$376)</f>
        <v>0</v>
      </c>
      <c r="AP978" s="9"/>
      <c r="AQ978" s="10"/>
      <c r="AR978" s="11"/>
      <c r="AS978" s="6">
        <f>SUMIF(AT$346:AT$376,$D978,AV$346:AV$376)</f>
        <v>0</v>
      </c>
      <c r="AT978" s="9"/>
      <c r="AU978" s="10"/>
      <c r="AV978" s="11"/>
      <c r="AW978" s="6">
        <f>SUMIF(AX$346:AX$376,$D978,AZ$346:AZ$376)</f>
        <v>0</v>
      </c>
      <c r="AX978" s="9"/>
      <c r="AY978" s="10"/>
      <c r="AZ978" s="11"/>
      <c r="BA978" s="6">
        <f>SUMIF(BB$346:BB$376,$D978,BD$346:BD$376)</f>
        <v>0</v>
      </c>
      <c r="BB978" s="9"/>
      <c r="BC978" s="10"/>
      <c r="BD978" s="11"/>
      <c r="BE978" s="6">
        <f>SUMIF(BF$346:BF$376,$D978,BH$346:BH$376)</f>
        <v>0</v>
      </c>
      <c r="BF978" s="9"/>
      <c r="BG978" s="10"/>
      <c r="BH978" s="11"/>
      <c r="BI978" s="6">
        <f>SUMIF(BJ$346:BJ$376,$D978,BL$346:BL$376)</f>
        <v>0</v>
      </c>
      <c r="BJ978" s="9"/>
      <c r="BK978" s="10"/>
      <c r="BL978" s="11"/>
      <c r="BM978" s="6">
        <f>SUMIF(BN$346:BN$376,$D978,BP$346:BP$376)</f>
        <v>0</v>
      </c>
      <c r="BN978" s="9"/>
      <c r="BO978" s="10"/>
      <c r="BP978" s="11"/>
      <c r="BQ978" s="6">
        <f>SUMIF(BR$346:BR$376,$D978,BT$346:BT$376)</f>
        <v>0</v>
      </c>
      <c r="BR978" s="9"/>
      <c r="BS978" s="10"/>
      <c r="BT978" s="11"/>
      <c r="BU978" s="6">
        <f>SUMIF(BV$346:BV$376,$D978,BX$346:BX$376)</f>
        <v>0</v>
      </c>
      <c r="BV978" s="9"/>
      <c r="BW978" s="10"/>
      <c r="BX978" s="11"/>
      <c r="BY978" s="6">
        <f>SUMIF(BZ$346:BZ$376,$D978,CB$346:CB$376)</f>
        <v>0</v>
      </c>
      <c r="BZ978" s="9"/>
      <c r="CA978" s="10"/>
      <c r="CB978" s="11"/>
      <c r="CC978" s="6">
        <f>SUMIF(CD$346:CD$376,$D978,CF$346:CF$376)</f>
        <v>0</v>
      </c>
      <c r="CD978" s="9"/>
      <c r="CE978" s="10"/>
      <c r="CF978" s="11"/>
      <c r="CG978" s="6">
        <f>SUMIF(CH$346:CH$376,$D978,CJ$346:CJ$376)</f>
        <v>0</v>
      </c>
      <c r="CH978" s="9"/>
      <c r="CI978" s="10"/>
      <c r="CJ978" s="11"/>
      <c r="CK978" s="6">
        <f>SUMIF(CL$346:CL$376,$D978,CN$346:CN$376)</f>
        <v>0</v>
      </c>
      <c r="CL978" s="9"/>
      <c r="CM978" s="10"/>
      <c r="CN978" s="11"/>
      <c r="CO978" s="6">
        <f>SUMIF(CP$346:CP$376,$D978,CR$346:CR$376)</f>
        <v>0</v>
      </c>
      <c r="CP978" s="9"/>
      <c r="CQ978" s="10"/>
      <c r="CR978" s="11"/>
      <c r="CS978" s="6">
        <f>SUMIF(CT$346:CT$376,$D978,CV$346:CV$376)</f>
        <v>0</v>
      </c>
      <c r="CT978" s="9"/>
      <c r="CU978" s="10"/>
      <c r="CV978" s="11"/>
      <c r="CW978" s="6">
        <f>SUMIF(CX$346:CX$376,$D978,CZ$346:CZ$376)</f>
        <v>0</v>
      </c>
      <c r="CX978" s="9"/>
      <c r="CY978" s="10"/>
      <c r="CZ978" s="11"/>
      <c r="DA978" s="6">
        <f>SUMIF(DB$346:DB$376,$D978,DD$346:DD$376)</f>
        <v>0</v>
      </c>
      <c r="DB978" s="9"/>
      <c r="DC978" s="10"/>
      <c r="DD978" s="11"/>
      <c r="DE978" s="6">
        <f>SUMIF(DF$346:DF$376,$D978,DH$346:DH$376)</f>
        <v>0</v>
      </c>
      <c r="DF978" s="9"/>
      <c r="DG978" s="10"/>
      <c r="DH978" s="11"/>
      <c r="DI978" s="6">
        <f>SUMIF(DJ$346:DJ$376,$D978,DL$346:DL$376)</f>
        <v>0</v>
      </c>
      <c r="DJ978" s="9"/>
      <c r="DK978" s="10"/>
      <c r="DL978" s="11"/>
      <c r="DM978" s="6">
        <f>SUMIF(DN$346:DN$376,$D978,DP$346:DP$376)</f>
        <v>0</v>
      </c>
      <c r="DN978" s="9"/>
      <c r="DO978" s="10"/>
      <c r="DP978" s="11"/>
      <c r="DQ978" s="6">
        <f>SUMIF(DR$346:DR$376,$D978,DT$346:DT$376)</f>
        <v>0</v>
      </c>
      <c r="DR978" s="9"/>
      <c r="DS978" s="10"/>
      <c r="DT978" s="11"/>
      <c r="DU978" s="6">
        <f>SUMIF(DV$346:DV$376,$D978,DX$346:DX$376)</f>
        <v>0</v>
      </c>
      <c r="DV978" s="9"/>
      <c r="DW978" s="10"/>
      <c r="DX978" s="11"/>
      <c r="DY978" s="6">
        <f>SUMIF(DZ$346:DZ$376,$D978,EB$346:EB$376)</f>
        <v>0</v>
      </c>
      <c r="DZ978" s="9"/>
      <c r="EA978" s="10"/>
      <c r="EB978" s="11"/>
      <c r="EC978" s="6">
        <f>SUMIF(ED$346:ED$376,$D978,EF$346:EF$376)</f>
        <v>0</v>
      </c>
      <c r="ED978" s="9"/>
      <c r="EE978" s="10"/>
      <c r="EF978" s="11"/>
      <c r="EG978" s="6">
        <f>SUMIF(EH$346:EH$376,$D978,EJ$346:EJ$376)</f>
        <v>0</v>
      </c>
      <c r="EH978" s="9"/>
      <c r="EI978" s="10"/>
      <c r="EJ978" s="11"/>
      <c r="EK978" s="6">
        <f>SUMIF(EL$346:EL$376,$D978,EN$346:EN$376)</f>
        <v>0</v>
      </c>
      <c r="EL978" s="9"/>
      <c r="EM978" s="10"/>
      <c r="EN978" s="11"/>
      <c r="EO978" s="6">
        <f>SUMIF(EP$346:EP$376,$D978,ER$346:ER$376)</f>
        <v>0</v>
      </c>
      <c r="EP978" s="9"/>
      <c r="EQ978" s="10"/>
      <c r="ER978" s="11"/>
      <c r="ES978" s="6">
        <f>SUMIF(ET$346:ET$376,$D978,EV$346:EV$376)</f>
        <v>0</v>
      </c>
      <c r="ET978" s="9"/>
      <c r="EU978" s="10"/>
      <c r="EV978" s="11"/>
      <c r="EW978" s="6">
        <f>SUMIF(EX$346:EX$376,$D978,EZ$346:EZ$376)</f>
        <v>0</v>
      </c>
      <c r="EX978" s="9"/>
      <c r="EY978" s="10"/>
      <c r="EZ978" s="11"/>
      <c r="FA978" s="6">
        <f>SUMIF(FB$346:FB$376,$D978,FD$346:FD$376)</f>
        <v>0</v>
      </c>
      <c r="FB978" s="9"/>
      <c r="FC978" s="10"/>
      <c r="FD978" s="11"/>
      <c r="FE978" s="6">
        <f>SUMIF(FF$346:FF$376,$D978,FH$346:FH$376)</f>
        <v>0</v>
      </c>
      <c r="FF978" s="9"/>
      <c r="FG978" s="10"/>
      <c r="FH978" s="11"/>
      <c r="FI978" s="6">
        <f>SUMIF(FJ$346:FJ$376,$D978,FL$346:FL$376)</f>
        <v>0</v>
      </c>
      <c r="FJ978" s="9"/>
      <c r="FK978" s="10"/>
      <c r="FL978" s="11"/>
      <c r="FM978" s="6">
        <f>SUMIF(FN$346:FN$376,$D978,FP$346:FP$376)</f>
        <v>0</v>
      </c>
      <c r="FN978" s="9"/>
      <c r="FO978" s="10"/>
      <c r="FP978" s="11"/>
      <c r="FQ978" s="6">
        <f>SUMIF(FR$346:FR$376,$D978,FT$346:FT$376)</f>
        <v>0</v>
      </c>
      <c r="FR978" s="9"/>
      <c r="FS978" s="10"/>
      <c r="FT978" s="11"/>
      <c r="FU978" s="6">
        <f>SUMIF(FV$346:FV$376,$D978,FX$346:FX$376)</f>
        <v>0</v>
      </c>
      <c r="FV978" s="9"/>
      <c r="FW978" s="10"/>
      <c r="FX978" s="11"/>
      <c r="FY978" s="6">
        <f>SUMIF(FZ$346:FZ$376,$D978,GB$346:GB$376)</f>
        <v>0</v>
      </c>
      <c r="FZ978" s="9"/>
      <c r="GA978" s="10"/>
      <c r="GB978" s="11"/>
      <c r="GC978" s="6">
        <f>SUMIF(GD$346:GD$376,$D978,GF$346:GF$376)</f>
        <v>0</v>
      </c>
      <c r="GD978" s="9"/>
      <c r="GE978" s="10"/>
      <c r="GF978" s="11"/>
      <c r="GG978" s="6">
        <f>SUMIF(GH$346:GH$376,$D978,GJ$346:GJ$376)</f>
        <v>0</v>
      </c>
      <c r="GH978" s="9"/>
      <c r="GI978" s="10"/>
      <c r="GJ978" s="11"/>
      <c r="GK978" s="6">
        <f>SUMIF(GL$346:GL$376,$D978,GN$346:GN$376)</f>
        <v>0</v>
      </c>
      <c r="GL978" s="9"/>
      <c r="GM978" s="10"/>
      <c r="GN978" s="11"/>
      <c r="GO978" s="6">
        <f>SUMIF(GP$346:GP$376,$D978,GR$346:GR$376)</f>
        <v>0</v>
      </c>
      <c r="GP978" s="9"/>
      <c r="GQ978" s="10"/>
      <c r="GR978" s="11"/>
      <c r="GS978" s="6">
        <f>SUMIF(GT$346:GT$376,$D978,GV$346:GV$376)</f>
        <v>0</v>
      </c>
      <c r="GT978" s="9"/>
      <c r="GU978" s="10"/>
      <c r="GV978" s="20"/>
      <c r="GW978" s="19">
        <f t="shared" si="23"/>
        <v>0</v>
      </c>
      <c r="GX978" s="472"/>
      <c r="GY978" s="473"/>
    </row>
    <row r="979" spans="1:207" ht="30">
      <c r="A979" s="47" t="s">
        <v>75</v>
      </c>
      <c r="B979" s="469">
        <v>43</v>
      </c>
      <c r="C979" s="177" t="s">
        <v>403</v>
      </c>
      <c r="D979" s="194" t="s">
        <v>404</v>
      </c>
      <c r="E979" s="6">
        <f>SUMIF(F$5:F$35,$D979,H$5:H$35)</f>
        <v>0</v>
      </c>
      <c r="F979" s="9"/>
      <c r="G979" s="10"/>
      <c r="H979" s="11"/>
      <c r="I979" s="6">
        <f>SUMIF(J$5:J$35,$D979,L$5:L$35)</f>
        <v>0</v>
      </c>
      <c r="J979" s="9"/>
      <c r="K979" s="10"/>
      <c r="L979" s="11"/>
      <c r="M979" s="6">
        <f>SUMIF(N$5:N$35,$D979,P$5:P$35)</f>
        <v>0</v>
      </c>
      <c r="N979" s="9"/>
      <c r="O979" s="10"/>
      <c r="P979" s="11"/>
      <c r="Q979" s="6">
        <f>SUMIF(R$5:R$35,$D979,T$5:T$35)</f>
        <v>0</v>
      </c>
      <c r="R979" s="9"/>
      <c r="S979" s="10"/>
      <c r="T979" s="11"/>
      <c r="U979" s="6">
        <f>SUMIF(V$5:V$35,$D979,X$5:X$35)</f>
        <v>0</v>
      </c>
      <c r="V979" s="9"/>
      <c r="W979" s="10"/>
      <c r="X979" s="11"/>
      <c r="Y979" s="6">
        <f>SUMIF(Z$5:Z$35,$D979,AB$5:AB$35)</f>
        <v>0</v>
      </c>
      <c r="Z979" s="9"/>
      <c r="AA979" s="10"/>
      <c r="AB979" s="11"/>
      <c r="AC979" s="6">
        <f>SUMIF(AD$5:AD$35,$D979,AF$5:AF$35)</f>
        <v>0</v>
      </c>
      <c r="AD979" s="9"/>
      <c r="AE979" s="10"/>
      <c r="AF979" s="11"/>
      <c r="AG979" s="6">
        <f>SUMIF(AH$5:AH$35,$D979,AJ$5:AJ$35)</f>
        <v>0</v>
      </c>
      <c r="AH979" s="9"/>
      <c r="AI979" s="10"/>
      <c r="AJ979" s="11"/>
      <c r="AK979" s="6">
        <f>SUMIF(AL$5:AL$35,$D979,AN$5:AN$35)</f>
        <v>0</v>
      </c>
      <c r="AL979" s="9"/>
      <c r="AM979" s="10"/>
      <c r="AN979" s="11"/>
      <c r="AO979" s="6">
        <f>SUMIF(AP$5:AP$35,$D979,AR$5:AR$35)</f>
        <v>0</v>
      </c>
      <c r="AP979" s="9"/>
      <c r="AQ979" s="10"/>
      <c r="AR979" s="11"/>
      <c r="AS979" s="6">
        <f>SUMIF(AT$5:AT$35,$D979,AV$5:AV$35)</f>
        <v>0</v>
      </c>
      <c r="AT979" s="9"/>
      <c r="AU979" s="10"/>
      <c r="AV979" s="11"/>
      <c r="AW979" s="6">
        <f>SUMIF(AX$5:AX$35,$D979,AZ$5:AZ$35)</f>
        <v>0</v>
      </c>
      <c r="AX979" s="9"/>
      <c r="AY979" s="10"/>
      <c r="AZ979" s="11"/>
      <c r="BA979" s="6">
        <f>SUMIF(BB$5:BB$35,$D979,BD$5:BD$35)</f>
        <v>0</v>
      </c>
      <c r="BB979" s="9"/>
      <c r="BC979" s="10"/>
      <c r="BD979" s="11"/>
      <c r="BE979" s="6">
        <f>SUMIF(BF$5:BF$35,$D979,BH$5:BH$35)</f>
        <v>0</v>
      </c>
      <c r="BF979" s="9"/>
      <c r="BG979" s="10"/>
      <c r="BH979" s="11"/>
      <c r="BI979" s="6">
        <f>SUMIF(BJ$5:BJ$35,$D979,BL$5:BL$35)</f>
        <v>0</v>
      </c>
      <c r="BJ979" s="9"/>
      <c r="BK979" s="10"/>
      <c r="BL979" s="11"/>
      <c r="BM979" s="6">
        <f>SUMIF(BN$5:BN$35,$D979,BP$5:BP$35)</f>
        <v>0</v>
      </c>
      <c r="BN979" s="9"/>
      <c r="BO979" s="10"/>
      <c r="BP979" s="11"/>
      <c r="BQ979" s="6">
        <f>SUMIF(BR$5:BR$35,$D979,BT$5:BT$35)</f>
        <v>0</v>
      </c>
      <c r="BR979" s="9"/>
      <c r="BS979" s="10"/>
      <c r="BT979" s="11"/>
      <c r="BU979" s="6">
        <f>SUMIF(BV$5:BV$35,$D979,BX$5:BX$35)</f>
        <v>0</v>
      </c>
      <c r="BV979" s="9"/>
      <c r="BW979" s="10"/>
      <c r="BX979" s="11"/>
      <c r="BY979" s="6">
        <f>SUMIF(BZ$5:BZ$35,$D979,CB$5:CB$35)</f>
        <v>0</v>
      </c>
      <c r="BZ979" s="9"/>
      <c r="CA979" s="10"/>
      <c r="CB979" s="11"/>
      <c r="CC979" s="6">
        <f>SUMIF(CD$5:CD$35,$D979,CF$5:CF$35)</f>
        <v>0</v>
      </c>
      <c r="CD979" s="9"/>
      <c r="CE979" s="10"/>
      <c r="CF979" s="11"/>
      <c r="CG979" s="6">
        <f>SUMIF(CH$5:CH$35,$D979,CJ$5:CJ$35)</f>
        <v>0</v>
      </c>
      <c r="CH979" s="9"/>
      <c r="CI979" s="10"/>
      <c r="CJ979" s="11"/>
      <c r="CK979" s="6">
        <f>SUMIF(CL$5:CL$35,$D979,CN$5:CN$35)</f>
        <v>0</v>
      </c>
      <c r="CL979" s="9"/>
      <c r="CM979" s="10"/>
      <c r="CN979" s="11"/>
      <c r="CO979" s="6">
        <f>SUMIF(CP$5:CP$35,$D979,CR$5:CR$35)</f>
        <v>0</v>
      </c>
      <c r="CP979" s="9"/>
      <c r="CQ979" s="10"/>
      <c r="CR979" s="11"/>
      <c r="CS979" s="6">
        <f>SUMIF(CT$5:CT$35,$D979,CV$5:CV$35)</f>
        <v>0</v>
      </c>
      <c r="CT979" s="9"/>
      <c r="CU979" s="10"/>
      <c r="CV979" s="11"/>
      <c r="CW979" s="6">
        <f>SUMIF(CX$5:CX$35,$D979,CZ$5:CZ$35)</f>
        <v>0</v>
      </c>
      <c r="CX979" s="9"/>
      <c r="CY979" s="10"/>
      <c r="CZ979" s="11"/>
      <c r="DA979" s="6">
        <f>SUMIF(DB$5:DB$35,$D979,DD$5:DD$35)</f>
        <v>0</v>
      </c>
      <c r="DB979" s="9"/>
      <c r="DC979" s="10"/>
      <c r="DD979" s="11"/>
      <c r="DE979" s="6">
        <f>SUMIF(DF$5:DF$35,$D979,DH$5:DH$35)</f>
        <v>0</v>
      </c>
      <c r="DF979" s="9"/>
      <c r="DG979" s="10"/>
      <c r="DH979" s="11"/>
      <c r="DI979" s="6">
        <f>SUMIF(DJ$5:DJ$35,$D979,DL$5:DL$35)</f>
        <v>0</v>
      </c>
      <c r="DJ979" s="9"/>
      <c r="DK979" s="10"/>
      <c r="DL979" s="11"/>
      <c r="DM979" s="6">
        <f>SUMIF(DN$5:DN$35,$D979,DP$5:DP$35)</f>
        <v>0</v>
      </c>
      <c r="DN979" s="9"/>
      <c r="DO979" s="10"/>
      <c r="DP979" s="11"/>
      <c r="DQ979" s="6">
        <f>SUMIF(DR$5:DR$35,$D979,DT$5:DT$35)</f>
        <v>0</v>
      </c>
      <c r="DR979" s="9"/>
      <c r="DS979" s="10"/>
      <c r="DT979" s="11"/>
      <c r="DU979" s="6">
        <f>SUMIF(DV$5:DV$35,$D979,DX$5:DX$35)</f>
        <v>0</v>
      </c>
      <c r="DV979" s="9"/>
      <c r="DW979" s="10"/>
      <c r="DX979" s="11"/>
      <c r="DY979" s="6">
        <f>SUMIF(DZ$5:DZ$35,$D979,EB$5:EB$35)</f>
        <v>0</v>
      </c>
      <c r="DZ979" s="9"/>
      <c r="EA979" s="10"/>
      <c r="EB979" s="11"/>
      <c r="EC979" s="6">
        <f>SUMIF(ED$5:ED$35,$D979,EF$5:EF$35)</f>
        <v>0</v>
      </c>
      <c r="ED979" s="9"/>
      <c r="EE979" s="10"/>
      <c r="EF979" s="11"/>
      <c r="EG979" s="6">
        <f>SUMIF(EH$5:EH$35,$D979,EJ$5:EJ$35)</f>
        <v>0</v>
      </c>
      <c r="EH979" s="9"/>
      <c r="EI979" s="10"/>
      <c r="EJ979" s="11"/>
      <c r="EK979" s="6">
        <f>SUMIF(EL$5:EL$35,$D979,EN$5:EN$35)</f>
        <v>0</v>
      </c>
      <c r="EL979" s="9"/>
      <c r="EM979" s="10"/>
      <c r="EN979" s="11"/>
      <c r="EO979" s="6">
        <f>SUMIF(EP$5:EP$35,$D979,ER$5:ER$35)</f>
        <v>0</v>
      </c>
      <c r="EP979" s="9"/>
      <c r="EQ979" s="10"/>
      <c r="ER979" s="11"/>
      <c r="ES979" s="6">
        <f>SUMIF(ET$5:ET$35,$D979,EV$5:EV$35)</f>
        <v>0</v>
      </c>
      <c r="ET979" s="9"/>
      <c r="EU979" s="10"/>
      <c r="EV979" s="11"/>
      <c r="EW979" s="6">
        <f>SUMIF(EX$5:EX$35,$D979,EZ$5:EZ$35)</f>
        <v>0</v>
      </c>
      <c r="EX979" s="9"/>
      <c r="EY979" s="10"/>
      <c r="EZ979" s="11"/>
      <c r="FA979" s="6">
        <f>SUMIF(FB$5:FB$35,$D979,FD$5:FD$35)</f>
        <v>0</v>
      </c>
      <c r="FB979" s="9"/>
      <c r="FC979" s="10"/>
      <c r="FD979" s="11"/>
      <c r="FE979" s="6">
        <f>SUMIF(FF$5:FF$35,$D979,FH$5:FH$35)</f>
        <v>0</v>
      </c>
      <c r="FF979" s="9"/>
      <c r="FG979" s="10"/>
      <c r="FH979" s="11"/>
      <c r="FI979" s="6">
        <f>SUMIF(FJ$5:FJ$35,$D979,FL$5:FL$35)</f>
        <v>0</v>
      </c>
      <c r="FJ979" s="9"/>
      <c r="FK979" s="10"/>
      <c r="FL979" s="11"/>
      <c r="FM979" s="6">
        <f>SUMIF(FN$5:FN$35,$D979,FP$5:FP$35)</f>
        <v>0</v>
      </c>
      <c r="FN979" s="9"/>
      <c r="FO979" s="10"/>
      <c r="FP979" s="11"/>
      <c r="FQ979" s="6">
        <f>SUMIF(FR$5:FR$35,$D979,FT$5:FT$35)</f>
        <v>0</v>
      </c>
      <c r="FR979" s="9"/>
      <c r="FS979" s="10"/>
      <c r="FT979" s="11"/>
      <c r="FU979" s="6">
        <f>SUMIF(FV$5:FV$35,$D979,FX$5:FX$35)</f>
        <v>0</v>
      </c>
      <c r="FV979" s="9"/>
      <c r="FW979" s="10"/>
      <c r="FX979" s="11"/>
      <c r="FY979" s="6">
        <f>SUMIF(FZ$5:FZ$35,$D979,GB$5:GB$35)</f>
        <v>0</v>
      </c>
      <c r="FZ979" s="9"/>
      <c r="GA979" s="10"/>
      <c r="GB979" s="11"/>
      <c r="GC979" s="6">
        <f>SUMIF(GD$5:GD$35,$D979,GF$5:GF$35)</f>
        <v>0</v>
      </c>
      <c r="GD979" s="9"/>
      <c r="GE979" s="10"/>
      <c r="GF979" s="11"/>
      <c r="GG979" s="6">
        <f>SUMIF(GH$5:GH$35,$D979,GJ$5:GJ$35)</f>
        <v>0</v>
      </c>
      <c r="GH979" s="9"/>
      <c r="GI979" s="10"/>
      <c r="GJ979" s="11"/>
      <c r="GK979" s="6">
        <f>SUMIF(GL$5:GL$35,$D979,GN$5:GN$35)</f>
        <v>0</v>
      </c>
      <c r="GL979" s="9"/>
      <c r="GM979" s="10"/>
      <c r="GN979" s="11"/>
      <c r="GO979" s="6">
        <f>SUMIF(GP$5:GP$35,$D979,GR$5:GR$35)</f>
        <v>0</v>
      </c>
      <c r="GP979" s="9"/>
      <c r="GQ979" s="10"/>
      <c r="GR979" s="11"/>
      <c r="GS979" s="6">
        <f>SUMIF(GT$5:GT$35,$D979,GV$5:GV$35)</f>
        <v>0</v>
      </c>
      <c r="GT979" s="9"/>
      <c r="GU979" s="10"/>
      <c r="GV979" s="20"/>
      <c r="GW979" s="19">
        <f t="shared" si="21"/>
        <v>0</v>
      </c>
      <c r="GX979" s="472">
        <f>SUM(GW979:GW990)</f>
        <v>0</v>
      </c>
      <c r="GY979" s="473" t="str">
        <f>D979</f>
        <v>TS15640/36</v>
      </c>
    </row>
    <row r="980" spans="1:207" ht="30">
      <c r="A980" s="47" t="s">
        <v>76</v>
      </c>
      <c r="B980" s="470"/>
      <c r="C980" s="177" t="s">
        <v>403</v>
      </c>
      <c r="D980" s="194" t="s">
        <v>404</v>
      </c>
      <c r="E980" s="6">
        <f>SUMIF(F$36:F$66,$D980,H$36:H$66)</f>
        <v>0</v>
      </c>
      <c r="F980" s="9"/>
      <c r="G980" s="10"/>
      <c r="H980" s="11"/>
      <c r="I980" s="6">
        <f>SUMIF(J$36:J$66,$D980,L$36:L$66)</f>
        <v>0</v>
      </c>
      <c r="J980" s="9"/>
      <c r="K980" s="10"/>
      <c r="L980" s="11"/>
      <c r="M980" s="6">
        <f>SUMIF(N$36:N$66,$D980,P$36:P$66)</f>
        <v>0</v>
      </c>
      <c r="N980" s="9"/>
      <c r="O980" s="10"/>
      <c r="P980" s="11"/>
      <c r="Q980" s="6">
        <f>SUMIF(R$36:R$66,$D980,T$36:T$66)</f>
        <v>0</v>
      </c>
      <c r="R980" s="9"/>
      <c r="S980" s="10"/>
      <c r="T980" s="11"/>
      <c r="U980" s="6">
        <f>SUMIF(V$36:V$66,$D980,X$36:X$66)</f>
        <v>0</v>
      </c>
      <c r="V980" s="9"/>
      <c r="W980" s="10"/>
      <c r="X980" s="11"/>
      <c r="Y980" s="6">
        <f>SUMIF(Z$36:Z$66,$D980,AB$36:AB$66)</f>
        <v>0</v>
      </c>
      <c r="Z980" s="9"/>
      <c r="AA980" s="10"/>
      <c r="AB980" s="11"/>
      <c r="AC980" s="6">
        <f>SUMIF(AD$36:AD$66,$D980,AF$36:AF$66)</f>
        <v>0</v>
      </c>
      <c r="AD980" s="9"/>
      <c r="AE980" s="10"/>
      <c r="AF980" s="11"/>
      <c r="AG980" s="6">
        <f>SUMIF(AH$36:AH$66,$D980,AJ$36:AJ$66)</f>
        <v>0</v>
      </c>
      <c r="AH980" s="9"/>
      <c r="AI980" s="10"/>
      <c r="AJ980" s="11"/>
      <c r="AK980" s="6">
        <f>SUMIF(AL$36:AL$66,$D980,AN$36:AN$66)</f>
        <v>0</v>
      </c>
      <c r="AL980" s="9"/>
      <c r="AM980" s="10"/>
      <c r="AN980" s="11"/>
      <c r="AO980" s="6">
        <f>SUMIF(AP$36:AP$66,$D980,AR$36:AR$66)</f>
        <v>0</v>
      </c>
      <c r="AP980" s="9"/>
      <c r="AQ980" s="10"/>
      <c r="AR980" s="11"/>
      <c r="AS980" s="6">
        <f>SUMIF(AT$36:AT$66,$D980,AV$36:AV$66)</f>
        <v>0</v>
      </c>
      <c r="AT980" s="9"/>
      <c r="AU980" s="10"/>
      <c r="AV980" s="11"/>
      <c r="AW980" s="6">
        <f>SUMIF(AX$36:AX$66,$D980,AZ$36:AZ$66)</f>
        <v>0</v>
      </c>
      <c r="AX980" s="9"/>
      <c r="AY980" s="10"/>
      <c r="AZ980" s="11"/>
      <c r="BA980" s="6">
        <f>SUMIF(BB$36:BB$66,$D980,BD$36:BD$66)</f>
        <v>0</v>
      </c>
      <c r="BB980" s="9"/>
      <c r="BC980" s="10"/>
      <c r="BD980" s="11"/>
      <c r="BE980" s="6">
        <f>SUMIF(BF$36:BF$66,$D980,BH$36:BH$66)</f>
        <v>0</v>
      </c>
      <c r="BF980" s="9"/>
      <c r="BG980" s="10"/>
      <c r="BH980" s="11"/>
      <c r="BI980" s="6">
        <f>SUMIF(BJ$36:BJ$66,$D980,BL$36:BL$66)</f>
        <v>0</v>
      </c>
      <c r="BJ980" s="9"/>
      <c r="BK980" s="10"/>
      <c r="BL980" s="11"/>
      <c r="BM980" s="6">
        <f>SUMIF(BN$36:BN$66,$D980,BP$36:BP$66)</f>
        <v>0</v>
      </c>
      <c r="BN980" s="9"/>
      <c r="BO980" s="10"/>
      <c r="BP980" s="11"/>
      <c r="BQ980" s="6">
        <f>SUMIF(BR$36:BR$66,$D980,BT$36:BT$66)</f>
        <v>0</v>
      </c>
      <c r="BR980" s="9"/>
      <c r="BS980" s="10"/>
      <c r="BT980" s="11"/>
      <c r="BU980" s="6">
        <f>SUMIF(BV$36:BV$66,$D980,BX$36:BX$66)</f>
        <v>0</v>
      </c>
      <c r="BV980" s="9"/>
      <c r="BW980" s="10"/>
      <c r="BX980" s="11"/>
      <c r="BY980" s="6">
        <f>SUMIF(BZ$36:BZ$66,$D980,CB$36:CB$66)</f>
        <v>0</v>
      </c>
      <c r="BZ980" s="9"/>
      <c r="CA980" s="10"/>
      <c r="CB980" s="11"/>
      <c r="CC980" s="6">
        <f>SUMIF(CD$36:CD$66,$D980,CF$36:CF$66)</f>
        <v>0</v>
      </c>
      <c r="CD980" s="9"/>
      <c r="CE980" s="10"/>
      <c r="CF980" s="11"/>
      <c r="CG980" s="6">
        <f>SUMIF(CH$36:CH$66,$D980,CJ$36:CJ$66)</f>
        <v>0</v>
      </c>
      <c r="CH980" s="9"/>
      <c r="CI980" s="10"/>
      <c r="CJ980" s="11"/>
      <c r="CK980" s="6">
        <f>SUMIF(CL$36:CL$66,$D980,CN$36:CN$66)</f>
        <v>0</v>
      </c>
      <c r="CL980" s="9"/>
      <c r="CM980" s="10"/>
      <c r="CN980" s="11"/>
      <c r="CO980" s="6">
        <f>SUMIF(CP$36:CP$66,$D980,CR$36:CR$66)</f>
        <v>0</v>
      </c>
      <c r="CP980" s="9"/>
      <c r="CQ980" s="10"/>
      <c r="CR980" s="11"/>
      <c r="CS980" s="6">
        <f>SUMIF(CT$36:CT$66,$D980,CV$36:CV$66)</f>
        <v>0</v>
      </c>
      <c r="CT980" s="9"/>
      <c r="CU980" s="10"/>
      <c r="CV980" s="11"/>
      <c r="CW980" s="6">
        <f>SUMIF(CX$36:CX$66,$D980,CZ$36:CZ$66)</f>
        <v>0</v>
      </c>
      <c r="CX980" s="9"/>
      <c r="CY980" s="10"/>
      <c r="CZ980" s="11"/>
      <c r="DA980" s="6">
        <f>SUMIF(DB$36:DB$66,$D980,DD$36:DD$66)</f>
        <v>0</v>
      </c>
      <c r="DB980" s="9"/>
      <c r="DC980" s="10"/>
      <c r="DD980" s="11"/>
      <c r="DE980" s="6">
        <f>SUMIF(DF$36:DF$66,$D980,DH$36:DH$66)</f>
        <v>0</v>
      </c>
      <c r="DF980" s="9"/>
      <c r="DG980" s="10"/>
      <c r="DH980" s="11"/>
      <c r="DI980" s="6">
        <f>SUMIF(DJ$36:DJ$66,$D980,DL$36:DL$66)</f>
        <v>0</v>
      </c>
      <c r="DJ980" s="9"/>
      <c r="DK980" s="10"/>
      <c r="DL980" s="11"/>
      <c r="DM980" s="6">
        <f>SUMIF(DN$36:DN$66,$D980,DP$36:DP$66)</f>
        <v>0</v>
      </c>
      <c r="DN980" s="9"/>
      <c r="DO980" s="10"/>
      <c r="DP980" s="11"/>
      <c r="DQ980" s="6">
        <f>SUMIF(DR$36:DR$66,$D980,DT$36:DT$66)</f>
        <v>0</v>
      </c>
      <c r="DR980" s="9"/>
      <c r="DS980" s="10"/>
      <c r="DT980" s="11"/>
      <c r="DU980" s="6">
        <f>SUMIF(DV$36:DV$66,$D980,DX$36:DX$66)</f>
        <v>0</v>
      </c>
      <c r="DV980" s="9"/>
      <c r="DW980" s="10"/>
      <c r="DX980" s="11"/>
      <c r="DY980" s="6">
        <f>SUMIF(DZ$36:DZ$66,$D980,EB$36:EB$66)</f>
        <v>0</v>
      </c>
      <c r="DZ980" s="9"/>
      <c r="EA980" s="10"/>
      <c r="EB980" s="11"/>
      <c r="EC980" s="6">
        <f>SUMIF(ED$36:ED$66,$D980,EF$36:EF$66)</f>
        <v>0</v>
      </c>
      <c r="ED980" s="9"/>
      <c r="EE980" s="10"/>
      <c r="EF980" s="11"/>
      <c r="EG980" s="6">
        <f>SUMIF(EH$36:EH$66,$D980,EJ$36:EJ$66)</f>
        <v>0</v>
      </c>
      <c r="EH980" s="9"/>
      <c r="EI980" s="10"/>
      <c r="EJ980" s="11"/>
      <c r="EK980" s="6">
        <f>SUMIF(EL$36:EL$66,$D980,EN$36:EN$66)</f>
        <v>0</v>
      </c>
      <c r="EL980" s="9"/>
      <c r="EM980" s="10"/>
      <c r="EN980" s="11"/>
      <c r="EO980" s="6">
        <f>SUMIF(EP$36:EP$66,$D980,ER$36:ER$66)</f>
        <v>0</v>
      </c>
      <c r="EP980" s="9"/>
      <c r="EQ980" s="10"/>
      <c r="ER980" s="11"/>
      <c r="ES980" s="6">
        <f>SUMIF(ET$36:ET$66,$D980,EV$36:EV$66)</f>
        <v>0</v>
      </c>
      <c r="ET980" s="9"/>
      <c r="EU980" s="10"/>
      <c r="EV980" s="11"/>
      <c r="EW980" s="6">
        <f>SUMIF(EX$36:EX$66,$D980,EZ$36:EZ$66)</f>
        <v>0</v>
      </c>
      <c r="EX980" s="9"/>
      <c r="EY980" s="10"/>
      <c r="EZ980" s="11"/>
      <c r="FA980" s="6">
        <f>SUMIF(FB$36:FB$66,$D980,FD$36:FD$66)</f>
        <v>0</v>
      </c>
      <c r="FB980" s="9"/>
      <c r="FC980" s="10"/>
      <c r="FD980" s="11"/>
      <c r="FE980" s="6">
        <f>SUMIF(FF$36:FF$66,$D980,FH$36:FH$66)</f>
        <v>0</v>
      </c>
      <c r="FF980" s="9"/>
      <c r="FG980" s="10"/>
      <c r="FH980" s="11"/>
      <c r="FI980" s="6">
        <f>SUMIF(FJ$36:FJ$66,$D980,FL$36:FL$66)</f>
        <v>0</v>
      </c>
      <c r="FJ980" s="9"/>
      <c r="FK980" s="10"/>
      <c r="FL980" s="11"/>
      <c r="FM980" s="6">
        <f>SUMIF(FN$36:FN$66,$D980,FP$36:FP$66)</f>
        <v>0</v>
      </c>
      <c r="FN980" s="9"/>
      <c r="FO980" s="10"/>
      <c r="FP980" s="11"/>
      <c r="FQ980" s="6">
        <f>SUMIF(FR$36:FR$66,$D980,FT$36:FT$66)</f>
        <v>0</v>
      </c>
      <c r="FR980" s="9"/>
      <c r="FS980" s="10"/>
      <c r="FT980" s="11"/>
      <c r="FU980" s="6">
        <f>SUMIF(FV$36:FV$66,$D980,FX$36:FX$66)</f>
        <v>0</v>
      </c>
      <c r="FV980" s="9"/>
      <c r="FW980" s="10"/>
      <c r="FX980" s="11"/>
      <c r="FY980" s="6">
        <f>SUMIF(FZ$36:FZ$66,$D980,GB$36:GB$66)</f>
        <v>0</v>
      </c>
      <c r="FZ980" s="9"/>
      <c r="GA980" s="10"/>
      <c r="GB980" s="11"/>
      <c r="GC980" s="6">
        <f>SUMIF(GD$36:GD$66,$D980,GF$36:GF$66)</f>
        <v>0</v>
      </c>
      <c r="GD980" s="9"/>
      <c r="GE980" s="10"/>
      <c r="GF980" s="11"/>
      <c r="GG980" s="6">
        <f>SUMIF(GH$36:GH$66,$D980,GJ$36:GJ$66)</f>
        <v>0</v>
      </c>
      <c r="GH980" s="9"/>
      <c r="GI980" s="10"/>
      <c r="GJ980" s="11"/>
      <c r="GK980" s="6">
        <f>SUMIF(GL$36:GL$66,$D980,GN$36:GN$66)</f>
        <v>0</v>
      </c>
      <c r="GL980" s="9"/>
      <c r="GM980" s="10"/>
      <c r="GN980" s="11"/>
      <c r="GO980" s="6">
        <f>SUMIF(GP$36:GP$66,$D980,GR$36:GR$66)</f>
        <v>0</v>
      </c>
      <c r="GP980" s="9"/>
      <c r="GQ980" s="10"/>
      <c r="GR980" s="11"/>
      <c r="GS980" s="6">
        <f>SUMIF(GT$36:GT$66,$D980,GV$36:GV$66)</f>
        <v>0</v>
      </c>
      <c r="GT980" s="9"/>
      <c r="GU980" s="10"/>
      <c r="GV980" s="20"/>
      <c r="GW980" s="19">
        <f t="shared" si="21"/>
        <v>0</v>
      </c>
      <c r="GX980" s="472"/>
      <c r="GY980" s="473"/>
    </row>
    <row r="981" spans="1:207" ht="30">
      <c r="A981" s="47" t="s">
        <v>77</v>
      </c>
      <c r="B981" s="470"/>
      <c r="C981" s="177" t="s">
        <v>403</v>
      </c>
      <c r="D981" s="194" t="s">
        <v>404</v>
      </c>
      <c r="E981" s="6">
        <f>SUMIF(F$67:F$97,$D981,H$67:H$97)</f>
        <v>0</v>
      </c>
      <c r="F981" s="9"/>
      <c r="G981" s="10"/>
      <c r="H981" s="11"/>
      <c r="I981" s="6">
        <f>SUMIF(J$67:J$97,$D981,L$67:L$97)</f>
        <v>0</v>
      </c>
      <c r="J981" s="9"/>
      <c r="K981" s="10"/>
      <c r="L981" s="11"/>
      <c r="M981" s="6">
        <f>SUMIF(N$67:N$97,$D981,P$67:P$97)</f>
        <v>0</v>
      </c>
      <c r="N981" s="9"/>
      <c r="O981" s="10"/>
      <c r="P981" s="11"/>
      <c r="Q981" s="6">
        <f>SUMIF(R$67:R$97,$D981,T$67:T$97)</f>
        <v>0</v>
      </c>
      <c r="R981" s="9"/>
      <c r="S981" s="10"/>
      <c r="T981" s="11"/>
      <c r="U981" s="6">
        <f>SUMIF(V$67:V$97,$D981,X$67:X$97)</f>
        <v>0</v>
      </c>
      <c r="V981" s="9"/>
      <c r="W981" s="10"/>
      <c r="X981" s="11"/>
      <c r="Y981" s="6">
        <f>SUMIF(Z$67:Z$97,$D981,AB$67:AB$97)</f>
        <v>0</v>
      </c>
      <c r="Z981" s="9"/>
      <c r="AA981" s="10"/>
      <c r="AB981" s="11"/>
      <c r="AC981" s="6">
        <f>SUMIF(AD$67:AD$97,$D981,AF$67:AF$97)</f>
        <v>0</v>
      </c>
      <c r="AD981" s="9"/>
      <c r="AE981" s="10"/>
      <c r="AF981" s="11"/>
      <c r="AG981" s="6">
        <f>SUMIF(AH$67:AH$97,$D981,AJ$67:AJ$97)</f>
        <v>0</v>
      </c>
      <c r="AH981" s="9"/>
      <c r="AI981" s="10"/>
      <c r="AJ981" s="11"/>
      <c r="AK981" s="6">
        <f>SUMIF(AL$67:AL$97,$D981,AN$67:AN$97)</f>
        <v>0</v>
      </c>
      <c r="AL981" s="9"/>
      <c r="AM981" s="10"/>
      <c r="AN981" s="11"/>
      <c r="AO981" s="6">
        <f>SUMIF(AP$67:AP$97,$D981,AR$67:AR$97)</f>
        <v>0</v>
      </c>
      <c r="AP981" s="9"/>
      <c r="AQ981" s="10"/>
      <c r="AR981" s="11"/>
      <c r="AS981" s="6">
        <f>SUMIF(AT$67:AT$97,$D981,AV$67:AV$97)</f>
        <v>0</v>
      </c>
      <c r="AT981" s="9"/>
      <c r="AU981" s="10"/>
      <c r="AV981" s="11"/>
      <c r="AW981" s="6">
        <f>SUMIF(AX$67:AX$97,$D981,AZ$67:AZ$97)</f>
        <v>0</v>
      </c>
      <c r="AX981" s="9"/>
      <c r="AY981" s="10"/>
      <c r="AZ981" s="11"/>
      <c r="BA981" s="6">
        <f>SUMIF(BB$67:BB$97,$D981,BD$67:BD$97)</f>
        <v>0</v>
      </c>
      <c r="BB981" s="9"/>
      <c r="BC981" s="10"/>
      <c r="BD981" s="11"/>
      <c r="BE981" s="6">
        <f>SUMIF(BF$67:BF$97,$D981,BH$67:BH$97)</f>
        <v>0</v>
      </c>
      <c r="BF981" s="9"/>
      <c r="BG981" s="10"/>
      <c r="BH981" s="11"/>
      <c r="BI981" s="6">
        <f>SUMIF(BJ$67:BJ$97,$D981,BL$67:BL$97)</f>
        <v>0</v>
      </c>
      <c r="BJ981" s="9"/>
      <c r="BK981" s="10"/>
      <c r="BL981" s="11"/>
      <c r="BM981" s="6">
        <f>SUMIF(BN$67:BN$97,$D981,BP$67:BP$97)</f>
        <v>0</v>
      </c>
      <c r="BN981" s="9"/>
      <c r="BO981" s="10"/>
      <c r="BP981" s="11"/>
      <c r="BQ981" s="6">
        <f>SUMIF(BR$67:BR$97,$D981,BT$67:BT$97)</f>
        <v>0</v>
      </c>
      <c r="BR981" s="9"/>
      <c r="BS981" s="10"/>
      <c r="BT981" s="11"/>
      <c r="BU981" s="6">
        <f>SUMIF(BV$67:BV$97,$D981,BX$67:BX$97)</f>
        <v>0</v>
      </c>
      <c r="BV981" s="9"/>
      <c r="BW981" s="10"/>
      <c r="BX981" s="11"/>
      <c r="BY981" s="6">
        <f>SUMIF(BZ$67:BZ$97,$D981,CB$67:CB$97)</f>
        <v>0</v>
      </c>
      <c r="BZ981" s="9"/>
      <c r="CA981" s="10"/>
      <c r="CB981" s="11"/>
      <c r="CC981" s="6">
        <f>SUMIF(CD$67:CD$97,$D981,CF$67:CF$97)</f>
        <v>0</v>
      </c>
      <c r="CD981" s="9"/>
      <c r="CE981" s="10"/>
      <c r="CF981" s="11"/>
      <c r="CG981" s="6">
        <f>SUMIF(CH$67:CH$97,$D981,CJ$67:CJ$97)</f>
        <v>0</v>
      </c>
      <c r="CH981" s="9"/>
      <c r="CI981" s="10"/>
      <c r="CJ981" s="11"/>
      <c r="CK981" s="6">
        <f>SUMIF(CL$67:CL$97,$D981,CN$67:CN$97)</f>
        <v>0</v>
      </c>
      <c r="CL981" s="9"/>
      <c r="CM981" s="10"/>
      <c r="CN981" s="11"/>
      <c r="CO981" s="6">
        <f>SUMIF(CP$67:CP$97,$D981,CR$67:CR$97)</f>
        <v>0</v>
      </c>
      <c r="CP981" s="9"/>
      <c r="CQ981" s="10"/>
      <c r="CR981" s="11"/>
      <c r="CS981" s="6">
        <f>SUMIF(CT$67:CT$97,$D981,CV$67:CV$97)</f>
        <v>0</v>
      </c>
      <c r="CT981" s="9"/>
      <c r="CU981" s="10"/>
      <c r="CV981" s="11"/>
      <c r="CW981" s="6">
        <f>SUMIF(CX$67:CX$97,$D981,CZ$67:CZ$97)</f>
        <v>0</v>
      </c>
      <c r="CX981" s="9"/>
      <c r="CY981" s="10"/>
      <c r="CZ981" s="11"/>
      <c r="DA981" s="6">
        <f>SUMIF(DB$67:DB$97,$D981,DD$67:DD$97)</f>
        <v>0</v>
      </c>
      <c r="DB981" s="9"/>
      <c r="DC981" s="10"/>
      <c r="DD981" s="11"/>
      <c r="DE981" s="6">
        <f>SUMIF(DF$67:DF$97,$D981,DH$67:DH$97)</f>
        <v>0</v>
      </c>
      <c r="DF981" s="9"/>
      <c r="DG981" s="10"/>
      <c r="DH981" s="11"/>
      <c r="DI981" s="6">
        <f>SUMIF(DJ$67:DJ$97,$D981,DL$67:DL$97)</f>
        <v>0</v>
      </c>
      <c r="DJ981" s="9"/>
      <c r="DK981" s="10"/>
      <c r="DL981" s="11"/>
      <c r="DM981" s="6">
        <f>SUMIF(DN$67:DN$97,$D981,DP$67:DP$97)</f>
        <v>0</v>
      </c>
      <c r="DN981" s="9"/>
      <c r="DO981" s="10"/>
      <c r="DP981" s="11"/>
      <c r="DQ981" s="6">
        <f>SUMIF(DR$67:DR$97,$D981,DT$67:DT$97)</f>
        <v>0</v>
      </c>
      <c r="DR981" s="9"/>
      <c r="DS981" s="10"/>
      <c r="DT981" s="11"/>
      <c r="DU981" s="6">
        <f>SUMIF(DV$67:DV$97,$D981,DX$67:DX$97)</f>
        <v>0</v>
      </c>
      <c r="DV981" s="9"/>
      <c r="DW981" s="10"/>
      <c r="DX981" s="11"/>
      <c r="DY981" s="6">
        <f>SUMIF(DZ$67:DZ$97,$D981,EB$67:EB$97)</f>
        <v>0</v>
      </c>
      <c r="DZ981" s="9"/>
      <c r="EA981" s="10"/>
      <c r="EB981" s="11"/>
      <c r="EC981" s="6">
        <f>SUMIF(ED$67:ED$97,$D981,EF$67:EF$97)</f>
        <v>0</v>
      </c>
      <c r="ED981" s="9"/>
      <c r="EE981" s="10"/>
      <c r="EF981" s="11"/>
      <c r="EG981" s="6">
        <f>SUMIF(EH$67:EH$97,$D981,EJ$67:EJ$97)</f>
        <v>0</v>
      </c>
      <c r="EH981" s="9"/>
      <c r="EI981" s="10"/>
      <c r="EJ981" s="11"/>
      <c r="EK981" s="6">
        <f>SUMIF(EL$67:EL$97,$D981,EN$67:EN$97)</f>
        <v>0</v>
      </c>
      <c r="EL981" s="9"/>
      <c r="EM981" s="10"/>
      <c r="EN981" s="11"/>
      <c r="EO981" s="6">
        <f>SUMIF(EP$67:EP$97,$D981,ER$67:ER$97)</f>
        <v>0</v>
      </c>
      <c r="EP981" s="9"/>
      <c r="EQ981" s="10"/>
      <c r="ER981" s="11"/>
      <c r="ES981" s="6">
        <f>SUMIF(ET$67:ET$97,$D981,EV$67:EV$97)</f>
        <v>0</v>
      </c>
      <c r="ET981" s="9"/>
      <c r="EU981" s="10"/>
      <c r="EV981" s="11"/>
      <c r="EW981" s="6">
        <f>SUMIF(EX$67:EX$97,$D981,EZ$67:EZ$97)</f>
        <v>0</v>
      </c>
      <c r="EX981" s="9"/>
      <c r="EY981" s="10"/>
      <c r="EZ981" s="11"/>
      <c r="FA981" s="6">
        <f>SUMIF(FB$67:FB$97,$D981,FD$67:FD$97)</f>
        <v>0</v>
      </c>
      <c r="FB981" s="9"/>
      <c r="FC981" s="10"/>
      <c r="FD981" s="11"/>
      <c r="FE981" s="6">
        <f>SUMIF(FF$67:FF$97,$D981,FH$67:FH$97)</f>
        <v>0</v>
      </c>
      <c r="FF981" s="9"/>
      <c r="FG981" s="10"/>
      <c r="FH981" s="11"/>
      <c r="FI981" s="6">
        <f>SUMIF(FJ$67:FJ$97,$D981,FL$67:FL$97)</f>
        <v>0</v>
      </c>
      <c r="FJ981" s="9"/>
      <c r="FK981" s="10"/>
      <c r="FL981" s="11"/>
      <c r="FM981" s="6">
        <f>SUMIF(FN$67:FN$97,$D981,FP$67:FP$97)</f>
        <v>0</v>
      </c>
      <c r="FN981" s="9"/>
      <c r="FO981" s="10"/>
      <c r="FP981" s="11"/>
      <c r="FQ981" s="6">
        <f>SUMIF(FR$67:FR$97,$D981,FT$67:FT$97)</f>
        <v>0</v>
      </c>
      <c r="FR981" s="9"/>
      <c r="FS981" s="10"/>
      <c r="FT981" s="11"/>
      <c r="FU981" s="6">
        <f>SUMIF(FV$67:FV$97,$D981,FX$67:FX$97)</f>
        <v>0</v>
      </c>
      <c r="FV981" s="9"/>
      <c r="FW981" s="10"/>
      <c r="FX981" s="11"/>
      <c r="FY981" s="6">
        <f>SUMIF(FZ$67:FZ$97,$D981,GB$67:GB$97)</f>
        <v>0</v>
      </c>
      <c r="FZ981" s="9"/>
      <c r="GA981" s="10"/>
      <c r="GB981" s="11"/>
      <c r="GC981" s="6">
        <f>SUMIF(GD$67:GD$97,$D981,GF$67:GF$97)</f>
        <v>0</v>
      </c>
      <c r="GD981" s="9"/>
      <c r="GE981" s="10"/>
      <c r="GF981" s="11"/>
      <c r="GG981" s="6">
        <f>SUMIF(GH$67:GH$97,$D981,GJ$67:GJ$97)</f>
        <v>0</v>
      </c>
      <c r="GH981" s="9"/>
      <c r="GI981" s="10"/>
      <c r="GJ981" s="11"/>
      <c r="GK981" s="6">
        <f>SUMIF(GL$67:GL$97,$D981,GN$67:GN$97)</f>
        <v>0</v>
      </c>
      <c r="GL981" s="9"/>
      <c r="GM981" s="10"/>
      <c r="GN981" s="11"/>
      <c r="GO981" s="6">
        <f>SUMIF(GP$67:GP$97,$D981,GR$67:GR$97)</f>
        <v>0</v>
      </c>
      <c r="GP981" s="9"/>
      <c r="GQ981" s="10"/>
      <c r="GR981" s="11"/>
      <c r="GS981" s="6">
        <f>SUMIF(GT$67:GT$97,$D981,GV$67:GV$97)</f>
        <v>0</v>
      </c>
      <c r="GT981" s="9"/>
      <c r="GU981" s="10"/>
      <c r="GV981" s="20"/>
      <c r="GW981" s="19">
        <f t="shared" si="21"/>
        <v>0</v>
      </c>
      <c r="GX981" s="472"/>
      <c r="GY981" s="473"/>
    </row>
    <row r="982" spans="1:207" ht="30">
      <c r="A982" s="47" t="s">
        <v>78</v>
      </c>
      <c r="B982" s="470"/>
      <c r="C982" s="177" t="s">
        <v>403</v>
      </c>
      <c r="D982" s="194" t="s">
        <v>404</v>
      </c>
      <c r="E982" s="6">
        <f>SUMIF(F$98:F$128,$D982,H$98:H$128)</f>
        <v>0</v>
      </c>
      <c r="F982" s="9"/>
      <c r="G982" s="10"/>
      <c r="H982" s="11"/>
      <c r="I982" s="6">
        <f>SUMIF(J$98:J$128,$D982,L$98:L$128)</f>
        <v>0</v>
      </c>
      <c r="J982" s="9"/>
      <c r="K982" s="10"/>
      <c r="L982" s="11"/>
      <c r="M982" s="6">
        <f>SUMIF(N$98:N$128,$D982,P$98:P$128)</f>
        <v>0</v>
      </c>
      <c r="N982" s="9"/>
      <c r="O982" s="10"/>
      <c r="P982" s="11"/>
      <c r="Q982" s="6">
        <f>SUMIF(R$98:R$128,$D982,T$98:T$128)</f>
        <v>0</v>
      </c>
      <c r="R982" s="9"/>
      <c r="S982" s="10"/>
      <c r="T982" s="11"/>
      <c r="U982" s="6">
        <f>SUMIF(V$98:V$128,$D982,X$98:X$128)</f>
        <v>0</v>
      </c>
      <c r="V982" s="9"/>
      <c r="W982" s="10"/>
      <c r="X982" s="11"/>
      <c r="Y982" s="6">
        <f>SUMIF(Z$98:Z$128,$D982,AB$98:AB$128)</f>
        <v>0</v>
      </c>
      <c r="Z982" s="9"/>
      <c r="AA982" s="10"/>
      <c r="AB982" s="11"/>
      <c r="AC982" s="6">
        <f>SUMIF(AD$98:AD$128,$D982,AF$98:AF$128)</f>
        <v>0</v>
      </c>
      <c r="AD982" s="9"/>
      <c r="AE982" s="10"/>
      <c r="AF982" s="11"/>
      <c r="AG982" s="6">
        <f>SUMIF(AH$98:AH$128,$D982,AJ$98:AJ$128)</f>
        <v>0</v>
      </c>
      <c r="AH982" s="9"/>
      <c r="AI982" s="10"/>
      <c r="AJ982" s="11"/>
      <c r="AK982" s="6">
        <f>SUMIF(AL$98:AL$128,$D982,AN$98:AN$128)</f>
        <v>0</v>
      </c>
      <c r="AL982" s="9"/>
      <c r="AM982" s="10"/>
      <c r="AN982" s="11"/>
      <c r="AO982" s="6">
        <f>SUMIF(AP$98:AP$128,$D982,AR$98:AR$128)</f>
        <v>0</v>
      </c>
      <c r="AP982" s="9"/>
      <c r="AQ982" s="10"/>
      <c r="AR982" s="11"/>
      <c r="AS982" s="6">
        <f>SUMIF(AT$98:AT$128,$D982,AV$98:AV$128)</f>
        <v>0</v>
      </c>
      <c r="AT982" s="9"/>
      <c r="AU982" s="10"/>
      <c r="AV982" s="11"/>
      <c r="AW982" s="6">
        <f>SUMIF(AX$98:AX$128,$D982,AZ$98:AZ$128)</f>
        <v>0</v>
      </c>
      <c r="AX982" s="9"/>
      <c r="AY982" s="10"/>
      <c r="AZ982" s="11"/>
      <c r="BA982" s="6">
        <f>SUMIF(BB$98:BB$128,$D982,BD$98:BD$128)</f>
        <v>0</v>
      </c>
      <c r="BB982" s="9"/>
      <c r="BC982" s="10"/>
      <c r="BD982" s="11"/>
      <c r="BE982" s="6">
        <f>SUMIF(BF$98:BF$128,$D982,BH$98:BH$128)</f>
        <v>0</v>
      </c>
      <c r="BF982" s="9"/>
      <c r="BG982" s="10"/>
      <c r="BH982" s="11"/>
      <c r="BI982" s="6">
        <f>SUMIF(BJ$98:BJ$128,$D982,BL$98:BL$128)</f>
        <v>0</v>
      </c>
      <c r="BJ982" s="9"/>
      <c r="BK982" s="10"/>
      <c r="BL982" s="11"/>
      <c r="BM982" s="6">
        <f>SUMIF(BN$98:BN$128,$D982,BP$98:BP$128)</f>
        <v>0</v>
      </c>
      <c r="BN982" s="9"/>
      <c r="BO982" s="10"/>
      <c r="BP982" s="11"/>
      <c r="BQ982" s="6">
        <f>SUMIF(BR$98:BR$128,$D982,BT$98:BT$128)</f>
        <v>0</v>
      </c>
      <c r="BR982" s="9"/>
      <c r="BS982" s="10"/>
      <c r="BT982" s="11"/>
      <c r="BU982" s="6">
        <f>SUMIF(BV$98:BV$128,$D982,BX$98:BX$128)</f>
        <v>0</v>
      </c>
      <c r="BV982" s="9"/>
      <c r="BW982" s="10"/>
      <c r="BX982" s="11"/>
      <c r="BY982" s="6">
        <f>SUMIF(BZ$98:BZ$128,$D982,CB$98:CB$128)</f>
        <v>0</v>
      </c>
      <c r="BZ982" s="9"/>
      <c r="CA982" s="10"/>
      <c r="CB982" s="11"/>
      <c r="CC982" s="6">
        <f>SUMIF(CD$98:CD$128,$D982,CF$98:CF$128)</f>
        <v>0</v>
      </c>
      <c r="CD982" s="9"/>
      <c r="CE982" s="10"/>
      <c r="CF982" s="11"/>
      <c r="CG982" s="6">
        <f>SUMIF(CH$98:CH$128,$D982,CJ$98:CJ$128)</f>
        <v>0</v>
      </c>
      <c r="CH982" s="9"/>
      <c r="CI982" s="10"/>
      <c r="CJ982" s="11"/>
      <c r="CK982" s="6">
        <f>SUMIF(CL$98:CL$128,$D982,CN$98:CN$128)</f>
        <v>0</v>
      </c>
      <c r="CL982" s="9"/>
      <c r="CM982" s="10"/>
      <c r="CN982" s="11"/>
      <c r="CO982" s="6">
        <f>SUMIF(CP$98:CP$128,$D982,CR$98:CR$128)</f>
        <v>0</v>
      </c>
      <c r="CP982" s="9"/>
      <c r="CQ982" s="10"/>
      <c r="CR982" s="11"/>
      <c r="CS982" s="6">
        <f>SUMIF(CT$98:CT$128,$D982,CV$98:CV$128)</f>
        <v>0</v>
      </c>
      <c r="CT982" s="9"/>
      <c r="CU982" s="10"/>
      <c r="CV982" s="11"/>
      <c r="CW982" s="6">
        <f>SUMIF(CX$98:CX$128,$D982,CZ$98:CZ$128)</f>
        <v>0</v>
      </c>
      <c r="CX982" s="9"/>
      <c r="CY982" s="10"/>
      <c r="CZ982" s="11"/>
      <c r="DA982" s="6">
        <f>SUMIF(DB$98:DB$128,$D982,DD$98:DD$128)</f>
        <v>0</v>
      </c>
      <c r="DB982" s="9"/>
      <c r="DC982" s="10"/>
      <c r="DD982" s="11"/>
      <c r="DE982" s="6">
        <f>SUMIF(DF$98:DF$128,$D982,DH$98:DH$128)</f>
        <v>0</v>
      </c>
      <c r="DF982" s="9"/>
      <c r="DG982" s="10"/>
      <c r="DH982" s="11"/>
      <c r="DI982" s="6">
        <f>SUMIF(DJ$98:DJ$128,$D982,DL$98:DL$128)</f>
        <v>0</v>
      </c>
      <c r="DJ982" s="9"/>
      <c r="DK982" s="10"/>
      <c r="DL982" s="11"/>
      <c r="DM982" s="6">
        <f>SUMIF(DN$98:DN$128,$D982,DP$98:DP$128)</f>
        <v>0</v>
      </c>
      <c r="DN982" s="9"/>
      <c r="DO982" s="10"/>
      <c r="DP982" s="11"/>
      <c r="DQ982" s="6">
        <f>SUMIF(DR$98:DR$128,$D982,DT$98:DT$128)</f>
        <v>0</v>
      </c>
      <c r="DR982" s="9"/>
      <c r="DS982" s="10"/>
      <c r="DT982" s="11"/>
      <c r="DU982" s="6">
        <f>SUMIF(DV$98:DV$128,$D982,DX$98:DX$128)</f>
        <v>0</v>
      </c>
      <c r="DV982" s="9"/>
      <c r="DW982" s="10"/>
      <c r="DX982" s="11"/>
      <c r="DY982" s="6">
        <f>SUMIF(DZ$98:DZ$128,$D982,EB$98:EB$128)</f>
        <v>0</v>
      </c>
      <c r="DZ982" s="9"/>
      <c r="EA982" s="10"/>
      <c r="EB982" s="11"/>
      <c r="EC982" s="6">
        <f>SUMIF(ED$98:ED$128,$D982,EF$98:EF$128)</f>
        <v>0</v>
      </c>
      <c r="ED982" s="9"/>
      <c r="EE982" s="10"/>
      <c r="EF982" s="11"/>
      <c r="EG982" s="6">
        <f>SUMIF(EH$98:EH$128,$D982,EJ$98:EJ$128)</f>
        <v>0</v>
      </c>
      <c r="EH982" s="9"/>
      <c r="EI982" s="10"/>
      <c r="EJ982" s="11"/>
      <c r="EK982" s="6">
        <f>SUMIF(EL$98:EL$128,$D982,EN$98:EN$128)</f>
        <v>0</v>
      </c>
      <c r="EL982" s="9"/>
      <c r="EM982" s="10"/>
      <c r="EN982" s="11"/>
      <c r="EO982" s="6">
        <f>SUMIF(EP$98:EP$128,$D982,ER$98:ER$128)</f>
        <v>0</v>
      </c>
      <c r="EP982" s="9"/>
      <c r="EQ982" s="10"/>
      <c r="ER982" s="11"/>
      <c r="ES982" s="6">
        <f>SUMIF(ET$98:ET$128,$D982,EV$98:EV$128)</f>
        <v>0</v>
      </c>
      <c r="ET982" s="9"/>
      <c r="EU982" s="10"/>
      <c r="EV982" s="11"/>
      <c r="EW982" s="6">
        <f>SUMIF(EX$98:EX$128,$D982,EZ$98:EZ$128)</f>
        <v>0</v>
      </c>
      <c r="EX982" s="9"/>
      <c r="EY982" s="10"/>
      <c r="EZ982" s="11"/>
      <c r="FA982" s="6">
        <f>SUMIF(FB$98:FB$128,$D982,FD$98:FD$128)</f>
        <v>0</v>
      </c>
      <c r="FB982" s="9"/>
      <c r="FC982" s="10"/>
      <c r="FD982" s="11"/>
      <c r="FE982" s="6">
        <f>SUMIF(FF$98:FF$128,$D982,FH$98:FH$128)</f>
        <v>0</v>
      </c>
      <c r="FF982" s="9"/>
      <c r="FG982" s="10"/>
      <c r="FH982" s="11"/>
      <c r="FI982" s="6">
        <f>SUMIF(FJ$98:FJ$128,$D982,FL$98:FL$128)</f>
        <v>0</v>
      </c>
      <c r="FJ982" s="9"/>
      <c r="FK982" s="10"/>
      <c r="FL982" s="11"/>
      <c r="FM982" s="6">
        <f>SUMIF(FN$98:FN$128,$D982,FP$98:FP$128)</f>
        <v>0</v>
      </c>
      <c r="FN982" s="9"/>
      <c r="FO982" s="10"/>
      <c r="FP982" s="11"/>
      <c r="FQ982" s="6">
        <f>SUMIF(FR$98:FR$128,$D982,FT$98:FT$128)</f>
        <v>0</v>
      </c>
      <c r="FR982" s="9"/>
      <c r="FS982" s="10"/>
      <c r="FT982" s="11"/>
      <c r="FU982" s="6">
        <f>SUMIF(FV$98:FV$128,$D982,FX$98:FX$128)</f>
        <v>0</v>
      </c>
      <c r="FV982" s="9"/>
      <c r="FW982" s="10"/>
      <c r="FX982" s="11"/>
      <c r="FY982" s="6">
        <f>SUMIF(FZ$98:FZ$128,$D982,GB$98:GB$128)</f>
        <v>0</v>
      </c>
      <c r="FZ982" s="9"/>
      <c r="GA982" s="10"/>
      <c r="GB982" s="11"/>
      <c r="GC982" s="6">
        <f>SUMIF(GD$98:GD$128,$D982,GF$98:GF$128)</f>
        <v>0</v>
      </c>
      <c r="GD982" s="9"/>
      <c r="GE982" s="10"/>
      <c r="GF982" s="11"/>
      <c r="GG982" s="6">
        <f>SUMIF(GH$98:GH$128,$D982,GJ$98:GJ$128)</f>
        <v>0</v>
      </c>
      <c r="GH982" s="9"/>
      <c r="GI982" s="10"/>
      <c r="GJ982" s="11"/>
      <c r="GK982" s="6">
        <f>SUMIF(GL$98:GL$128,$D982,GN$98:GN$128)</f>
        <v>0</v>
      </c>
      <c r="GL982" s="9"/>
      <c r="GM982" s="10"/>
      <c r="GN982" s="11"/>
      <c r="GO982" s="6">
        <f>SUMIF(GP$98:GP$128,$D982,GR$98:GR$128)</f>
        <v>0</v>
      </c>
      <c r="GP982" s="9"/>
      <c r="GQ982" s="10"/>
      <c r="GR982" s="11"/>
      <c r="GS982" s="6">
        <f>SUMIF(GT$98:GT$128,$D982,GV$98:GV$128)</f>
        <v>0</v>
      </c>
      <c r="GT982" s="9"/>
      <c r="GU982" s="10"/>
      <c r="GV982" s="20"/>
      <c r="GW982" s="19">
        <f t="shared" si="21"/>
        <v>0</v>
      </c>
      <c r="GX982" s="472"/>
      <c r="GY982" s="473"/>
    </row>
    <row r="983" spans="1:207" ht="30">
      <c r="A983" s="47" t="s">
        <v>79</v>
      </c>
      <c r="B983" s="470"/>
      <c r="C983" s="177" t="s">
        <v>403</v>
      </c>
      <c r="D983" s="194" t="s">
        <v>404</v>
      </c>
      <c r="E983" s="6">
        <f>SUMIF(F$129:F$159,$D983,H$129:H$159)</f>
        <v>0</v>
      </c>
      <c r="F983" s="9"/>
      <c r="G983" s="10"/>
      <c r="H983" s="11"/>
      <c r="I983" s="6">
        <f>SUMIF(J$129:J$159,$D983,L$129:L$159)</f>
        <v>0</v>
      </c>
      <c r="J983" s="9"/>
      <c r="K983" s="10"/>
      <c r="L983" s="11"/>
      <c r="M983" s="6">
        <f>SUMIF(N$129:N$159,$D983,P$129:P$159)</f>
        <v>0</v>
      </c>
      <c r="N983" s="9"/>
      <c r="O983" s="10"/>
      <c r="P983" s="11"/>
      <c r="Q983" s="6">
        <f>SUMIF(R$129:R$159,$D983,T$129:T$159)</f>
        <v>0</v>
      </c>
      <c r="R983" s="9"/>
      <c r="S983" s="10"/>
      <c r="T983" s="11"/>
      <c r="U983" s="6">
        <f>SUMIF(V$129:V$159,$D983,X$129:X$159)</f>
        <v>0</v>
      </c>
      <c r="V983" s="9"/>
      <c r="W983" s="10"/>
      <c r="X983" s="11"/>
      <c r="Y983" s="6">
        <f>SUMIF(Z$129:Z$159,$D983,AB$129:AB$159)</f>
        <v>0</v>
      </c>
      <c r="Z983" s="9"/>
      <c r="AA983" s="10"/>
      <c r="AB983" s="11"/>
      <c r="AC983" s="6">
        <f>SUMIF(AD$129:AD$159,$D983,AF$129:AF$159)</f>
        <v>0</v>
      </c>
      <c r="AD983" s="9"/>
      <c r="AE983" s="10"/>
      <c r="AF983" s="11"/>
      <c r="AG983" s="6">
        <f>SUMIF(AH$129:AH$159,$D983,AJ$129:AJ$159)</f>
        <v>0</v>
      </c>
      <c r="AH983" s="9"/>
      <c r="AI983" s="10"/>
      <c r="AJ983" s="11"/>
      <c r="AK983" s="6">
        <f>SUMIF(AL$129:AL$159,$D983,AN$129:AN$159)</f>
        <v>0</v>
      </c>
      <c r="AL983" s="9"/>
      <c r="AM983" s="10"/>
      <c r="AN983" s="11"/>
      <c r="AO983" s="6">
        <f>SUMIF(AP$129:AP$159,$D983,AR$129:AR$159)</f>
        <v>0</v>
      </c>
      <c r="AP983" s="9"/>
      <c r="AQ983" s="10"/>
      <c r="AR983" s="11"/>
      <c r="AS983" s="6">
        <f>SUMIF(AT$129:AT$159,$D983,AV$129:AV$159)</f>
        <v>0</v>
      </c>
      <c r="AT983" s="9"/>
      <c r="AU983" s="10"/>
      <c r="AV983" s="11"/>
      <c r="AW983" s="6">
        <f>SUMIF(AX$129:AX$159,$D983,AZ$129:AZ$159)</f>
        <v>0</v>
      </c>
      <c r="AX983" s="9"/>
      <c r="AY983" s="10"/>
      <c r="AZ983" s="11"/>
      <c r="BA983" s="6">
        <f>SUMIF(BB$129:BB$159,$D983,BD$129:BD$159)</f>
        <v>0</v>
      </c>
      <c r="BB983" s="9"/>
      <c r="BC983" s="10"/>
      <c r="BD983" s="11"/>
      <c r="BE983" s="6">
        <f>SUMIF(BF$129:BF$159,$D983,BH$129:BH$159)</f>
        <v>0</v>
      </c>
      <c r="BF983" s="9"/>
      <c r="BG983" s="10"/>
      <c r="BH983" s="11"/>
      <c r="BI983" s="6">
        <f>SUMIF(BJ$129:BJ$159,$D983,BL$129:BL$159)</f>
        <v>0</v>
      </c>
      <c r="BJ983" s="9"/>
      <c r="BK983" s="10"/>
      <c r="BL983" s="11"/>
      <c r="BM983" s="6">
        <f>SUMIF(BN$129:BN$159,$D983,BP$129:BP$159)</f>
        <v>0</v>
      </c>
      <c r="BN983" s="9"/>
      <c r="BO983" s="10"/>
      <c r="BP983" s="11"/>
      <c r="BQ983" s="6">
        <f>SUMIF(BR$129:BR$159,$D983,BT$129:BT$159)</f>
        <v>0</v>
      </c>
      <c r="BR983" s="9"/>
      <c r="BS983" s="10"/>
      <c r="BT983" s="11"/>
      <c r="BU983" s="6">
        <f>SUMIF(BV$129:BV$159,$D983,BX$129:BX$159)</f>
        <v>0</v>
      </c>
      <c r="BV983" s="9"/>
      <c r="BW983" s="10"/>
      <c r="BX983" s="11"/>
      <c r="BY983" s="6">
        <f>SUMIF(BZ$129:BZ$159,$D983,CB$129:CB$159)</f>
        <v>0</v>
      </c>
      <c r="BZ983" s="9"/>
      <c r="CA983" s="10"/>
      <c r="CB983" s="11"/>
      <c r="CC983" s="6">
        <f>SUMIF(CD$129:CD$159,$D983,CF$129:CF$159)</f>
        <v>0</v>
      </c>
      <c r="CD983" s="9"/>
      <c r="CE983" s="10"/>
      <c r="CF983" s="11"/>
      <c r="CG983" s="6">
        <f>SUMIF(CH$129:CH$159,$D983,CJ$129:CJ$159)</f>
        <v>0</v>
      </c>
      <c r="CH983" s="9"/>
      <c r="CI983" s="10"/>
      <c r="CJ983" s="11"/>
      <c r="CK983" s="6">
        <f>SUMIF(CL$129:CL$159,$D983,CN$129:CN$159)</f>
        <v>0</v>
      </c>
      <c r="CL983" s="9"/>
      <c r="CM983" s="10"/>
      <c r="CN983" s="11"/>
      <c r="CO983" s="6">
        <f>SUMIF(CP$129:CP$159,$D983,CR$129:CR$159)</f>
        <v>0</v>
      </c>
      <c r="CP983" s="9"/>
      <c r="CQ983" s="10"/>
      <c r="CR983" s="11"/>
      <c r="CS983" s="6">
        <f>SUMIF(CT$129:CT$159,$D983,CV$129:CV$159)</f>
        <v>0</v>
      </c>
      <c r="CT983" s="9"/>
      <c r="CU983" s="10"/>
      <c r="CV983" s="11"/>
      <c r="CW983" s="6">
        <f>SUMIF(CX$129:CX$159,$D983,CZ$129:CZ$159)</f>
        <v>0</v>
      </c>
      <c r="CX983" s="9"/>
      <c r="CY983" s="10"/>
      <c r="CZ983" s="11"/>
      <c r="DA983" s="6">
        <f>SUMIF(DB$129:DB$159,$D983,DD$129:DD$159)</f>
        <v>0</v>
      </c>
      <c r="DB983" s="9"/>
      <c r="DC983" s="10"/>
      <c r="DD983" s="11"/>
      <c r="DE983" s="6">
        <f>SUMIF(DF$129:DF$159,$D983,DH$129:DH$159)</f>
        <v>0</v>
      </c>
      <c r="DF983" s="9"/>
      <c r="DG983" s="10"/>
      <c r="DH983" s="11"/>
      <c r="DI983" s="6">
        <f>SUMIF(DJ$129:DJ$159,$D983,DL$129:DL$159)</f>
        <v>0</v>
      </c>
      <c r="DJ983" s="9"/>
      <c r="DK983" s="10"/>
      <c r="DL983" s="11"/>
      <c r="DM983" s="6">
        <f>SUMIF(DN$129:DN$159,$D983,DP$129:DP$159)</f>
        <v>0</v>
      </c>
      <c r="DN983" s="9"/>
      <c r="DO983" s="10"/>
      <c r="DP983" s="11"/>
      <c r="DQ983" s="6">
        <f>SUMIF(DR$129:DR$159,$D983,DT$129:DT$159)</f>
        <v>0</v>
      </c>
      <c r="DR983" s="9"/>
      <c r="DS983" s="10"/>
      <c r="DT983" s="11"/>
      <c r="DU983" s="6">
        <f>SUMIF(DV$129:DV$159,$D983,DX$129:DX$159)</f>
        <v>0</v>
      </c>
      <c r="DV983" s="9"/>
      <c r="DW983" s="10"/>
      <c r="DX983" s="11"/>
      <c r="DY983" s="6">
        <f>SUMIF(DZ$129:DZ$159,$D983,EB$129:EB$159)</f>
        <v>0</v>
      </c>
      <c r="DZ983" s="9"/>
      <c r="EA983" s="10"/>
      <c r="EB983" s="11"/>
      <c r="EC983" s="6">
        <f>SUMIF(ED$129:ED$159,$D983,EF$129:EF$159)</f>
        <v>0</v>
      </c>
      <c r="ED983" s="9"/>
      <c r="EE983" s="10"/>
      <c r="EF983" s="11"/>
      <c r="EG983" s="6">
        <f>SUMIF(EH$129:EH$159,$D983,EJ$129:EJ$159)</f>
        <v>0</v>
      </c>
      <c r="EH983" s="9"/>
      <c r="EI983" s="10"/>
      <c r="EJ983" s="11"/>
      <c r="EK983" s="6">
        <f>SUMIF(EL$129:EL$159,$D983,EN$129:EN$159)</f>
        <v>0</v>
      </c>
      <c r="EL983" s="9"/>
      <c r="EM983" s="10"/>
      <c r="EN983" s="11"/>
      <c r="EO983" s="6">
        <f>SUMIF(EP$129:EP$159,$D983,ER$129:ER$159)</f>
        <v>0</v>
      </c>
      <c r="EP983" s="9"/>
      <c r="EQ983" s="10"/>
      <c r="ER983" s="11"/>
      <c r="ES983" s="6">
        <f>SUMIF(ET$129:ET$159,$D983,EV$129:EV$159)</f>
        <v>0</v>
      </c>
      <c r="ET983" s="9"/>
      <c r="EU983" s="10"/>
      <c r="EV983" s="11"/>
      <c r="EW983" s="6">
        <f>SUMIF(EX$129:EX$159,$D983,EZ$129:EZ$159)</f>
        <v>0</v>
      </c>
      <c r="EX983" s="9"/>
      <c r="EY983" s="10"/>
      <c r="EZ983" s="11"/>
      <c r="FA983" s="6">
        <f>SUMIF(FB$129:FB$159,$D983,FD$129:FD$159)</f>
        <v>0</v>
      </c>
      <c r="FB983" s="9"/>
      <c r="FC983" s="10"/>
      <c r="FD983" s="11"/>
      <c r="FE983" s="6">
        <f>SUMIF(FF$129:FF$159,$D983,FH$129:FH$159)</f>
        <v>0</v>
      </c>
      <c r="FF983" s="9"/>
      <c r="FG983" s="10"/>
      <c r="FH983" s="11"/>
      <c r="FI983" s="6">
        <f>SUMIF(FJ$129:FJ$159,$D983,FL$129:FL$159)</f>
        <v>0</v>
      </c>
      <c r="FJ983" s="9"/>
      <c r="FK983" s="10"/>
      <c r="FL983" s="11"/>
      <c r="FM983" s="6">
        <f>SUMIF(FN$129:FN$159,$D983,FP$129:FP$159)</f>
        <v>0</v>
      </c>
      <c r="FN983" s="9"/>
      <c r="FO983" s="10"/>
      <c r="FP983" s="11"/>
      <c r="FQ983" s="6">
        <f>SUMIF(FR$129:FR$159,$D983,FT$129:FT$159)</f>
        <v>0</v>
      </c>
      <c r="FR983" s="9"/>
      <c r="FS983" s="10"/>
      <c r="FT983" s="11"/>
      <c r="FU983" s="6">
        <f>SUMIF(FV$129:FV$159,$D983,FX$129:FX$159)</f>
        <v>0</v>
      </c>
      <c r="FV983" s="9"/>
      <c r="FW983" s="10"/>
      <c r="FX983" s="11"/>
      <c r="FY983" s="6">
        <f>SUMIF(FZ$129:FZ$159,$D983,GB$129:GB$159)</f>
        <v>0</v>
      </c>
      <c r="FZ983" s="9"/>
      <c r="GA983" s="10"/>
      <c r="GB983" s="11"/>
      <c r="GC983" s="6">
        <f>SUMIF(GD$129:GD$159,$D983,GF$129:GF$159)</f>
        <v>0</v>
      </c>
      <c r="GD983" s="9"/>
      <c r="GE983" s="10"/>
      <c r="GF983" s="11"/>
      <c r="GG983" s="6">
        <f>SUMIF(GH$129:GH$159,$D983,GJ$129:GJ$159)</f>
        <v>0</v>
      </c>
      <c r="GH983" s="9"/>
      <c r="GI983" s="10"/>
      <c r="GJ983" s="11"/>
      <c r="GK983" s="6">
        <f>SUMIF(GL$129:GL$159,$D983,GN$129:GN$159)</f>
        <v>0</v>
      </c>
      <c r="GL983" s="9"/>
      <c r="GM983" s="10"/>
      <c r="GN983" s="11"/>
      <c r="GO983" s="6">
        <f>SUMIF(GP$129:GP$159,$D983,GR$129:GR$159)</f>
        <v>0</v>
      </c>
      <c r="GP983" s="9"/>
      <c r="GQ983" s="10"/>
      <c r="GR983" s="11"/>
      <c r="GS983" s="6">
        <f>SUMIF(GT$129:GT$159,$D983,GV$129:GV$159)</f>
        <v>0</v>
      </c>
      <c r="GT983" s="9"/>
      <c r="GU983" s="10"/>
      <c r="GV983" s="20"/>
      <c r="GW983" s="19">
        <f t="shared" si="21"/>
        <v>0</v>
      </c>
      <c r="GX983" s="472"/>
      <c r="GY983" s="473"/>
    </row>
    <row r="984" spans="1:207" ht="30">
      <c r="A984" s="47" t="s">
        <v>80</v>
      </c>
      <c r="B984" s="470"/>
      <c r="C984" s="177" t="s">
        <v>403</v>
      </c>
      <c r="D984" s="194" t="s">
        <v>404</v>
      </c>
      <c r="E984" s="6">
        <f>SUMIF(F$160:F$190,$D984,H$160:H$190)</f>
        <v>0</v>
      </c>
      <c r="F984" s="9"/>
      <c r="G984" s="10"/>
      <c r="H984" s="11"/>
      <c r="I984" s="6">
        <f>SUMIF(J$160:J$190,$D984,L$160:L$190)</f>
        <v>0</v>
      </c>
      <c r="J984" s="9"/>
      <c r="K984" s="10"/>
      <c r="L984" s="11"/>
      <c r="M984" s="6">
        <f>SUMIF(N$160:N$190,$D984,P$160:P$190)</f>
        <v>0</v>
      </c>
      <c r="N984" s="9"/>
      <c r="O984" s="10"/>
      <c r="P984" s="11"/>
      <c r="Q984" s="6">
        <f>SUMIF(R$160:R$190,$D984,T$160:T$190)</f>
        <v>0</v>
      </c>
      <c r="R984" s="9"/>
      <c r="S984" s="10"/>
      <c r="T984" s="11"/>
      <c r="U984" s="6">
        <f>SUMIF(V$160:V$190,$D984,X$160:X$190)</f>
        <v>0</v>
      </c>
      <c r="V984" s="9"/>
      <c r="W984" s="10"/>
      <c r="X984" s="11"/>
      <c r="Y984" s="6">
        <f>SUMIF(Z$160:Z$190,$D984,AB$160:AB$190)</f>
        <v>0</v>
      </c>
      <c r="Z984" s="9"/>
      <c r="AA984" s="10"/>
      <c r="AB984" s="11"/>
      <c r="AC984" s="6">
        <f>SUMIF(AD$160:AD$190,$D984,AF$160:AF$190)</f>
        <v>0</v>
      </c>
      <c r="AD984" s="9"/>
      <c r="AE984" s="10"/>
      <c r="AF984" s="11"/>
      <c r="AG984" s="6">
        <f>SUMIF(AH$160:AH$190,$D984,AJ$160:AJ$190)</f>
        <v>0</v>
      </c>
      <c r="AH984" s="9"/>
      <c r="AI984" s="10"/>
      <c r="AJ984" s="11"/>
      <c r="AK984" s="6">
        <f>SUMIF(AL$160:AL$190,$D984,AN$160:AN$190)</f>
        <v>0</v>
      </c>
      <c r="AL984" s="9"/>
      <c r="AM984" s="10"/>
      <c r="AN984" s="11"/>
      <c r="AO984" s="6">
        <f>SUMIF(AP$160:AP$190,$D984,AR$160:AR$190)</f>
        <v>0</v>
      </c>
      <c r="AP984" s="9"/>
      <c r="AQ984" s="10"/>
      <c r="AR984" s="11"/>
      <c r="AS984" s="6">
        <f>SUMIF(AT$160:AT$190,$D984,AV$160:AV$190)</f>
        <v>0</v>
      </c>
      <c r="AT984" s="9"/>
      <c r="AU984" s="10"/>
      <c r="AV984" s="11"/>
      <c r="AW984" s="6">
        <f>SUMIF(AX$160:AX$190,$D984,AZ$160:AZ$190)</f>
        <v>0</v>
      </c>
      <c r="AX984" s="9"/>
      <c r="AY984" s="10"/>
      <c r="AZ984" s="11"/>
      <c r="BA984" s="6">
        <f>SUMIF(BB$160:BB$190,$D984,BD$160:BD$190)</f>
        <v>0</v>
      </c>
      <c r="BB984" s="9"/>
      <c r="BC984" s="10"/>
      <c r="BD984" s="11"/>
      <c r="BE984" s="6">
        <f>SUMIF(BF$160:BF$190,$D984,BH$160:BH$190)</f>
        <v>0</v>
      </c>
      <c r="BF984" s="9"/>
      <c r="BG984" s="10"/>
      <c r="BH984" s="11"/>
      <c r="BI984" s="6">
        <f>SUMIF(BJ$160:BJ$190,$D984,BL$160:BL$190)</f>
        <v>0</v>
      </c>
      <c r="BJ984" s="9"/>
      <c r="BK984" s="10"/>
      <c r="BL984" s="11"/>
      <c r="BM984" s="6">
        <f>SUMIF(BN$160:BN$190,$D984,BP$160:BP$190)</f>
        <v>0</v>
      </c>
      <c r="BN984" s="9"/>
      <c r="BO984" s="10"/>
      <c r="BP984" s="11"/>
      <c r="BQ984" s="6">
        <f>SUMIF(BR$160:BR$190,$D984,BT$160:BT$190)</f>
        <v>0</v>
      </c>
      <c r="BR984" s="9"/>
      <c r="BS984" s="10"/>
      <c r="BT984" s="11"/>
      <c r="BU984" s="6">
        <f>SUMIF(BV$160:BV$190,$D984,BX$160:BX$190)</f>
        <v>0</v>
      </c>
      <c r="BV984" s="9"/>
      <c r="BW984" s="10"/>
      <c r="BX984" s="11"/>
      <c r="BY984" s="6">
        <f>SUMIF(BZ$160:BZ$190,$D984,CB$160:CB$190)</f>
        <v>0</v>
      </c>
      <c r="BZ984" s="9"/>
      <c r="CA984" s="10"/>
      <c r="CB984" s="11"/>
      <c r="CC984" s="6">
        <f>SUMIF(CD$160:CD$190,$D984,CF$160:CF$190)</f>
        <v>0</v>
      </c>
      <c r="CD984" s="9"/>
      <c r="CE984" s="10"/>
      <c r="CF984" s="11"/>
      <c r="CG984" s="6">
        <f>SUMIF(CH$160:CH$190,$D984,CJ$160:CJ$190)</f>
        <v>0</v>
      </c>
      <c r="CH984" s="9"/>
      <c r="CI984" s="10"/>
      <c r="CJ984" s="11"/>
      <c r="CK984" s="6">
        <f>SUMIF(CL$160:CL$190,$D984,CN$160:CN$190)</f>
        <v>0</v>
      </c>
      <c r="CL984" s="9"/>
      <c r="CM984" s="10"/>
      <c r="CN984" s="11"/>
      <c r="CO984" s="6">
        <f>SUMIF(CP$160:CP$190,$D984,CR$160:CR$190)</f>
        <v>0</v>
      </c>
      <c r="CP984" s="9"/>
      <c r="CQ984" s="10"/>
      <c r="CR984" s="11"/>
      <c r="CS984" s="6">
        <f>SUMIF(CT$160:CT$190,$D984,CV$160:CV$190)</f>
        <v>0</v>
      </c>
      <c r="CT984" s="9"/>
      <c r="CU984" s="10"/>
      <c r="CV984" s="11"/>
      <c r="CW984" s="6">
        <f>SUMIF(CX$160:CX$190,$D984,CZ$160:CZ$190)</f>
        <v>0</v>
      </c>
      <c r="CX984" s="9"/>
      <c r="CY984" s="10"/>
      <c r="CZ984" s="11"/>
      <c r="DA984" s="6">
        <f>SUMIF(DB$160:DB$190,$D984,DD$160:DD$190)</f>
        <v>0</v>
      </c>
      <c r="DB984" s="9"/>
      <c r="DC984" s="10"/>
      <c r="DD984" s="11"/>
      <c r="DE984" s="6">
        <f>SUMIF(DF$160:DF$190,$D984,DH$160:DH$190)</f>
        <v>0</v>
      </c>
      <c r="DF984" s="9"/>
      <c r="DG984" s="10"/>
      <c r="DH984" s="11"/>
      <c r="DI984" s="6">
        <f>SUMIF(DJ$160:DJ$190,$D984,DL$160:DL$190)</f>
        <v>0</v>
      </c>
      <c r="DJ984" s="9"/>
      <c r="DK984" s="10"/>
      <c r="DL984" s="11"/>
      <c r="DM984" s="6">
        <f>SUMIF(DN$160:DN$190,$D984,DP$160:DP$190)</f>
        <v>0</v>
      </c>
      <c r="DN984" s="9"/>
      <c r="DO984" s="10"/>
      <c r="DP984" s="11"/>
      <c r="DQ984" s="6">
        <f>SUMIF(DR$160:DR$190,$D984,DT$160:DT$190)</f>
        <v>0</v>
      </c>
      <c r="DR984" s="9"/>
      <c r="DS984" s="10"/>
      <c r="DT984" s="11"/>
      <c r="DU984" s="6">
        <f>SUMIF(DV$160:DV$190,$D984,DX$160:DX$190)</f>
        <v>0</v>
      </c>
      <c r="DV984" s="9"/>
      <c r="DW984" s="10"/>
      <c r="DX984" s="11"/>
      <c r="DY984" s="6">
        <f>SUMIF(DZ$160:DZ$190,$D984,EB$160:EB$190)</f>
        <v>0</v>
      </c>
      <c r="DZ984" s="9"/>
      <c r="EA984" s="10"/>
      <c r="EB984" s="11"/>
      <c r="EC984" s="6">
        <f>SUMIF(ED$160:ED$190,$D984,EF$160:EF$190)</f>
        <v>0</v>
      </c>
      <c r="ED984" s="9"/>
      <c r="EE984" s="10"/>
      <c r="EF984" s="11"/>
      <c r="EG984" s="6">
        <f>SUMIF(EH$160:EH$190,$D984,EJ$160:EJ$190)</f>
        <v>0</v>
      </c>
      <c r="EH984" s="9"/>
      <c r="EI984" s="10"/>
      <c r="EJ984" s="11"/>
      <c r="EK984" s="6">
        <f>SUMIF(EL$160:EL$190,$D984,EN$160:EN$190)</f>
        <v>0</v>
      </c>
      <c r="EL984" s="9"/>
      <c r="EM984" s="10"/>
      <c r="EN984" s="11"/>
      <c r="EO984" s="6">
        <f>SUMIF(EP$160:EP$190,$D984,ER$160:ER$190)</f>
        <v>0</v>
      </c>
      <c r="EP984" s="9"/>
      <c r="EQ984" s="10"/>
      <c r="ER984" s="11"/>
      <c r="ES984" s="6">
        <f>SUMIF(ET$160:ET$190,$D984,EV$160:EV$190)</f>
        <v>0</v>
      </c>
      <c r="ET984" s="9"/>
      <c r="EU984" s="10"/>
      <c r="EV984" s="11"/>
      <c r="EW984" s="6">
        <f>SUMIF(EX$160:EX$190,$D984,EZ$160:EZ$190)</f>
        <v>0</v>
      </c>
      <c r="EX984" s="9"/>
      <c r="EY984" s="10"/>
      <c r="EZ984" s="11"/>
      <c r="FA984" s="6">
        <f>SUMIF(FB$160:FB$190,$D984,FD$160:FD$190)</f>
        <v>0</v>
      </c>
      <c r="FB984" s="9"/>
      <c r="FC984" s="10"/>
      <c r="FD984" s="11"/>
      <c r="FE984" s="6">
        <f>SUMIF(FF$160:FF$190,$D984,FH$160:FH$190)</f>
        <v>0</v>
      </c>
      <c r="FF984" s="9"/>
      <c r="FG984" s="10"/>
      <c r="FH984" s="11"/>
      <c r="FI984" s="6">
        <f>SUMIF(FJ$160:FJ$190,$D984,FL$160:FL$190)</f>
        <v>0</v>
      </c>
      <c r="FJ984" s="9"/>
      <c r="FK984" s="10"/>
      <c r="FL984" s="11"/>
      <c r="FM984" s="6">
        <f>SUMIF(FN$160:FN$190,$D984,FP$160:FP$190)</f>
        <v>0</v>
      </c>
      <c r="FN984" s="9"/>
      <c r="FO984" s="10"/>
      <c r="FP984" s="11"/>
      <c r="FQ984" s="6">
        <f>SUMIF(FR$160:FR$190,$D984,FT$160:FT$190)</f>
        <v>0</v>
      </c>
      <c r="FR984" s="9"/>
      <c r="FS984" s="10"/>
      <c r="FT984" s="11"/>
      <c r="FU984" s="6">
        <f>SUMIF(FV$160:FV$190,$D984,FX$160:FX$190)</f>
        <v>0</v>
      </c>
      <c r="FV984" s="9"/>
      <c r="FW984" s="10"/>
      <c r="FX984" s="11"/>
      <c r="FY984" s="6">
        <f>SUMIF(FZ$160:FZ$190,$D984,GB$160:GB$190)</f>
        <v>0</v>
      </c>
      <c r="FZ984" s="9"/>
      <c r="GA984" s="10"/>
      <c r="GB984" s="11"/>
      <c r="GC984" s="6">
        <f>SUMIF(GD$160:GD$190,$D984,GF$160:GF$190)</f>
        <v>0</v>
      </c>
      <c r="GD984" s="9"/>
      <c r="GE984" s="10"/>
      <c r="GF984" s="11"/>
      <c r="GG984" s="6">
        <f>SUMIF(GH$160:GH$190,$D984,GJ$160:GJ$190)</f>
        <v>0</v>
      </c>
      <c r="GH984" s="9"/>
      <c r="GI984" s="10"/>
      <c r="GJ984" s="11"/>
      <c r="GK984" s="6">
        <f>SUMIF(GL$160:GL$190,$D984,GN$160:GN$190)</f>
        <v>0</v>
      </c>
      <c r="GL984" s="9"/>
      <c r="GM984" s="10"/>
      <c r="GN984" s="11"/>
      <c r="GO984" s="6">
        <f>SUMIF(GP$160:GP$190,$D984,GR$160:GR$190)</f>
        <v>0</v>
      </c>
      <c r="GP984" s="9"/>
      <c r="GQ984" s="10"/>
      <c r="GR984" s="11"/>
      <c r="GS984" s="6">
        <f>SUMIF(GT$160:GT$190,$D984,GV$160:GV$190)</f>
        <v>0</v>
      </c>
      <c r="GT984" s="9"/>
      <c r="GU984" s="10"/>
      <c r="GV984" s="20"/>
      <c r="GW984" s="19">
        <f t="shared" si="21"/>
        <v>0</v>
      </c>
      <c r="GX984" s="472"/>
      <c r="GY984" s="473"/>
    </row>
    <row r="985" spans="1:207" ht="30">
      <c r="A985" s="47" t="s">
        <v>81</v>
      </c>
      <c r="B985" s="470"/>
      <c r="C985" s="177" t="s">
        <v>403</v>
      </c>
      <c r="D985" s="194" t="s">
        <v>404</v>
      </c>
      <c r="E985" s="6">
        <f>SUMIF(F$191:F$221,$D985,H$191:H$221)</f>
        <v>0</v>
      </c>
      <c r="F985" s="9"/>
      <c r="G985" s="10"/>
      <c r="H985" s="11"/>
      <c r="I985" s="6">
        <f>SUMIF(J$191:J$221,$D985,L$191:L$221)</f>
        <v>0</v>
      </c>
      <c r="J985" s="9"/>
      <c r="K985" s="10"/>
      <c r="L985" s="11"/>
      <c r="M985" s="6">
        <f>SUMIF(N$191:N$221,$D985,P$191:P$221)</f>
        <v>0</v>
      </c>
      <c r="N985" s="9"/>
      <c r="O985" s="10"/>
      <c r="P985" s="11"/>
      <c r="Q985" s="6">
        <f>SUMIF(R$191:R$221,$D985,T$191:T$221)</f>
        <v>0</v>
      </c>
      <c r="R985" s="9"/>
      <c r="S985" s="10"/>
      <c r="T985" s="11"/>
      <c r="U985" s="6">
        <f>SUMIF(V$191:V$221,$D985,X$191:X$221)</f>
        <v>0</v>
      </c>
      <c r="V985" s="9"/>
      <c r="W985" s="10"/>
      <c r="X985" s="11"/>
      <c r="Y985" s="6">
        <f>SUMIF(Z$191:Z$221,$D985,AB$191:AB$221)</f>
        <v>0</v>
      </c>
      <c r="Z985" s="9"/>
      <c r="AA985" s="10"/>
      <c r="AB985" s="11"/>
      <c r="AC985" s="6">
        <f>SUMIF(AD$191:AD$221,$D985,AF$191:AF$221)</f>
        <v>0</v>
      </c>
      <c r="AD985" s="9"/>
      <c r="AE985" s="10"/>
      <c r="AF985" s="11"/>
      <c r="AG985" s="6">
        <f>SUMIF(AH$191:AH$221,$D985,AJ$191:AJ$221)</f>
        <v>0</v>
      </c>
      <c r="AH985" s="9"/>
      <c r="AI985" s="10"/>
      <c r="AJ985" s="11"/>
      <c r="AK985" s="6">
        <f>SUMIF(AL$191:AL$221,$D985,AN$191:AN$221)</f>
        <v>0</v>
      </c>
      <c r="AL985" s="9"/>
      <c r="AM985" s="10"/>
      <c r="AN985" s="11"/>
      <c r="AO985" s="6">
        <f>SUMIF(AP$191:AP$221,$D985,AR$191:AR$221)</f>
        <v>0</v>
      </c>
      <c r="AP985" s="9"/>
      <c r="AQ985" s="10"/>
      <c r="AR985" s="11"/>
      <c r="AS985" s="6">
        <f>SUMIF(AT$191:AT$221,$D985,AV$191:AV$221)</f>
        <v>0</v>
      </c>
      <c r="AT985" s="9"/>
      <c r="AU985" s="10"/>
      <c r="AV985" s="11"/>
      <c r="AW985" s="6">
        <f>SUMIF(AX$191:AX$221,$D985,AZ$191:AZ$221)</f>
        <v>0</v>
      </c>
      <c r="AX985" s="9"/>
      <c r="AY985" s="10"/>
      <c r="AZ985" s="11"/>
      <c r="BA985" s="6">
        <f>SUMIF(BB$191:BB$221,$D985,BD$191:BD$221)</f>
        <v>0</v>
      </c>
      <c r="BB985" s="9"/>
      <c r="BC985" s="10"/>
      <c r="BD985" s="11"/>
      <c r="BE985" s="6">
        <f>SUMIF(BF$191:BF$221,$D985,BH$191:BH$221)</f>
        <v>0</v>
      </c>
      <c r="BF985" s="9"/>
      <c r="BG985" s="10"/>
      <c r="BH985" s="11"/>
      <c r="BI985" s="6">
        <f>SUMIF(BJ$191:BJ$221,$D985,BL$191:BL$221)</f>
        <v>0</v>
      </c>
      <c r="BJ985" s="9"/>
      <c r="BK985" s="10"/>
      <c r="BL985" s="11"/>
      <c r="BM985" s="6">
        <f>SUMIF(BN$191:BN$221,$D985,BP$191:BP$221)</f>
        <v>0</v>
      </c>
      <c r="BN985" s="9"/>
      <c r="BO985" s="10"/>
      <c r="BP985" s="11"/>
      <c r="BQ985" s="6">
        <f>SUMIF(BR$191:BR$221,$D985,BT$191:BT$221)</f>
        <v>0</v>
      </c>
      <c r="BR985" s="9"/>
      <c r="BS985" s="10"/>
      <c r="BT985" s="11"/>
      <c r="BU985" s="6">
        <f>SUMIF(BV$191:BV$221,$D985,BX$191:BX$221)</f>
        <v>0</v>
      </c>
      <c r="BV985" s="9"/>
      <c r="BW985" s="10"/>
      <c r="BX985" s="11"/>
      <c r="BY985" s="6">
        <f>SUMIF(BZ$191:BZ$221,$D985,CB$191:CB$221)</f>
        <v>0</v>
      </c>
      <c r="BZ985" s="9"/>
      <c r="CA985" s="10"/>
      <c r="CB985" s="11"/>
      <c r="CC985" s="6">
        <f>SUMIF(CD$191:CD$221,$D985,CF$191:CF$221)</f>
        <v>0</v>
      </c>
      <c r="CD985" s="9"/>
      <c r="CE985" s="10"/>
      <c r="CF985" s="11"/>
      <c r="CG985" s="6">
        <f>SUMIF(CH$191:CH$221,$D985,CJ$191:CJ$221)</f>
        <v>0</v>
      </c>
      <c r="CH985" s="9"/>
      <c r="CI985" s="10"/>
      <c r="CJ985" s="11"/>
      <c r="CK985" s="6">
        <f>SUMIF(CL$191:CL$221,$D985,CN$191:CN$221)</f>
        <v>0</v>
      </c>
      <c r="CL985" s="9"/>
      <c r="CM985" s="10"/>
      <c r="CN985" s="11"/>
      <c r="CO985" s="6">
        <f>SUMIF(CP$191:CP$221,$D985,CR$191:CR$221)</f>
        <v>0</v>
      </c>
      <c r="CP985" s="9"/>
      <c r="CQ985" s="10"/>
      <c r="CR985" s="11"/>
      <c r="CS985" s="6">
        <f>SUMIF(CT$191:CT$221,$D985,CV$191:CV$221)</f>
        <v>0</v>
      </c>
      <c r="CT985" s="9"/>
      <c r="CU985" s="10"/>
      <c r="CV985" s="11"/>
      <c r="CW985" s="6">
        <f>SUMIF(CX$191:CX$221,$D985,CZ$191:CZ$221)</f>
        <v>0</v>
      </c>
      <c r="CX985" s="9"/>
      <c r="CY985" s="10"/>
      <c r="CZ985" s="11"/>
      <c r="DA985" s="6">
        <f>SUMIF(DB$191:DB$221,$D985,DD$191:DD$221)</f>
        <v>0</v>
      </c>
      <c r="DB985" s="9"/>
      <c r="DC985" s="10"/>
      <c r="DD985" s="11"/>
      <c r="DE985" s="6">
        <f>SUMIF(DF$191:DF$221,$D985,DH$191:DH$221)</f>
        <v>0</v>
      </c>
      <c r="DF985" s="9"/>
      <c r="DG985" s="10"/>
      <c r="DH985" s="11"/>
      <c r="DI985" s="6">
        <f>SUMIF(DJ$191:DJ$221,$D985,DL$191:DL$221)</f>
        <v>0</v>
      </c>
      <c r="DJ985" s="9"/>
      <c r="DK985" s="10"/>
      <c r="DL985" s="11"/>
      <c r="DM985" s="6">
        <f>SUMIF(DN$191:DN$221,$D985,DP$191:DP$221)</f>
        <v>0</v>
      </c>
      <c r="DN985" s="9"/>
      <c r="DO985" s="10"/>
      <c r="DP985" s="11"/>
      <c r="DQ985" s="6">
        <f>SUMIF(DR$191:DR$221,$D985,DT$191:DT$221)</f>
        <v>0</v>
      </c>
      <c r="DR985" s="9"/>
      <c r="DS985" s="10"/>
      <c r="DT985" s="11"/>
      <c r="DU985" s="6">
        <f>SUMIF(DV$191:DV$221,$D985,DX$191:DX$221)</f>
        <v>0</v>
      </c>
      <c r="DV985" s="9"/>
      <c r="DW985" s="10"/>
      <c r="DX985" s="11"/>
      <c r="DY985" s="6">
        <f>SUMIF(DZ$191:DZ$221,$D985,EB$191:EB$221)</f>
        <v>0</v>
      </c>
      <c r="DZ985" s="9"/>
      <c r="EA985" s="10"/>
      <c r="EB985" s="11"/>
      <c r="EC985" s="6">
        <f>SUMIF(ED$191:ED$221,$D985,EF$191:EF$221)</f>
        <v>0</v>
      </c>
      <c r="ED985" s="9"/>
      <c r="EE985" s="10"/>
      <c r="EF985" s="11"/>
      <c r="EG985" s="6">
        <f>SUMIF(EH$191:EH$221,$D985,EJ$191:EJ$221)</f>
        <v>0</v>
      </c>
      <c r="EH985" s="9"/>
      <c r="EI985" s="10"/>
      <c r="EJ985" s="11"/>
      <c r="EK985" s="6">
        <f>SUMIF(EL$191:EL$221,$D985,EN$191:EN$221)</f>
        <v>0</v>
      </c>
      <c r="EL985" s="9"/>
      <c r="EM985" s="10"/>
      <c r="EN985" s="11"/>
      <c r="EO985" s="6">
        <f>SUMIF(EP$191:EP$221,$D985,ER$191:ER$221)</f>
        <v>0</v>
      </c>
      <c r="EP985" s="9"/>
      <c r="EQ985" s="10"/>
      <c r="ER985" s="11"/>
      <c r="ES985" s="6">
        <f>SUMIF(ET$191:ET$221,$D985,EV$191:EV$221)</f>
        <v>0</v>
      </c>
      <c r="ET985" s="9"/>
      <c r="EU985" s="10"/>
      <c r="EV985" s="11"/>
      <c r="EW985" s="6">
        <f>SUMIF(EX$191:EX$221,$D985,EZ$191:EZ$221)</f>
        <v>0</v>
      </c>
      <c r="EX985" s="9"/>
      <c r="EY985" s="10"/>
      <c r="EZ985" s="11"/>
      <c r="FA985" s="6">
        <f>SUMIF(FB$191:FB$221,$D985,FD$191:FD$221)</f>
        <v>0</v>
      </c>
      <c r="FB985" s="9"/>
      <c r="FC985" s="10"/>
      <c r="FD985" s="11"/>
      <c r="FE985" s="6">
        <f>SUMIF(FF$191:FF$221,$D985,FH$191:FH$221)</f>
        <v>0</v>
      </c>
      <c r="FF985" s="9"/>
      <c r="FG985" s="10"/>
      <c r="FH985" s="11"/>
      <c r="FI985" s="6">
        <f>SUMIF(FJ$191:FJ$221,$D985,FL$191:FL$221)</f>
        <v>0</v>
      </c>
      <c r="FJ985" s="9"/>
      <c r="FK985" s="10"/>
      <c r="FL985" s="11"/>
      <c r="FM985" s="6">
        <f>SUMIF(FN$191:FN$221,$D985,FP$191:FP$221)</f>
        <v>0</v>
      </c>
      <c r="FN985" s="9"/>
      <c r="FO985" s="10"/>
      <c r="FP985" s="11"/>
      <c r="FQ985" s="6">
        <f>SUMIF(FR$191:FR$221,$D985,FT$191:FT$221)</f>
        <v>0</v>
      </c>
      <c r="FR985" s="9"/>
      <c r="FS985" s="10"/>
      <c r="FT985" s="11"/>
      <c r="FU985" s="6">
        <f>SUMIF(FV$191:FV$221,$D985,FX$191:FX$221)</f>
        <v>0</v>
      </c>
      <c r="FV985" s="9"/>
      <c r="FW985" s="10"/>
      <c r="FX985" s="11"/>
      <c r="FY985" s="6">
        <f>SUMIF(FZ$191:FZ$221,$D985,GB$191:GB$221)</f>
        <v>0</v>
      </c>
      <c r="FZ985" s="9"/>
      <c r="GA985" s="10"/>
      <c r="GB985" s="11"/>
      <c r="GC985" s="6">
        <f>SUMIF(GD$191:GD$221,$D985,GF$191:GF$221)</f>
        <v>0</v>
      </c>
      <c r="GD985" s="9"/>
      <c r="GE985" s="10"/>
      <c r="GF985" s="11"/>
      <c r="GG985" s="6">
        <f>SUMIF(GH$191:GH$221,$D985,GJ$191:GJ$221)</f>
        <v>0</v>
      </c>
      <c r="GH985" s="9"/>
      <c r="GI985" s="10"/>
      <c r="GJ985" s="11"/>
      <c r="GK985" s="6">
        <f>SUMIF(GL$191:GL$221,$D985,GN$191:GN$221)</f>
        <v>0</v>
      </c>
      <c r="GL985" s="9"/>
      <c r="GM985" s="10"/>
      <c r="GN985" s="11"/>
      <c r="GO985" s="6">
        <f>SUMIF(GP$191:GP$221,$D985,GR$191:GR$221)</f>
        <v>0</v>
      </c>
      <c r="GP985" s="9"/>
      <c r="GQ985" s="10"/>
      <c r="GR985" s="11"/>
      <c r="GS985" s="6">
        <f>SUMIF(GT$191:GT$221,$D985,GV$191:GV$221)</f>
        <v>0</v>
      </c>
      <c r="GT985" s="9"/>
      <c r="GU985" s="10"/>
      <c r="GV985" s="20"/>
      <c r="GW985" s="19">
        <f t="shared" si="21"/>
        <v>0</v>
      </c>
      <c r="GX985" s="472"/>
      <c r="GY985" s="473"/>
    </row>
    <row r="986" spans="1:207" ht="30">
      <c r="A986" s="47" t="s">
        <v>82</v>
      </c>
      <c r="B986" s="470"/>
      <c r="C986" s="177" t="s">
        <v>403</v>
      </c>
      <c r="D986" s="194" t="s">
        <v>404</v>
      </c>
      <c r="E986" s="6">
        <f>SUMIF(F$222:F$252,$D986,H$222:H$252)</f>
        <v>0</v>
      </c>
      <c r="F986" s="9"/>
      <c r="G986" s="10"/>
      <c r="H986" s="11"/>
      <c r="I986" s="6">
        <f>SUMIF(J$222:J$252,$D986,L$222:L$252)</f>
        <v>0</v>
      </c>
      <c r="J986" s="9"/>
      <c r="K986" s="10"/>
      <c r="L986" s="11"/>
      <c r="M986" s="6">
        <f>SUMIF(N$222:N$252,$D986,P$222:P$252)</f>
        <v>0</v>
      </c>
      <c r="N986" s="9"/>
      <c r="O986" s="10"/>
      <c r="P986" s="11"/>
      <c r="Q986" s="6">
        <f>SUMIF(R$222:R$252,$D986,T$222:T$252)</f>
        <v>0</v>
      </c>
      <c r="R986" s="9"/>
      <c r="S986" s="10"/>
      <c r="T986" s="11"/>
      <c r="U986" s="6">
        <f>SUMIF(V$222:V$252,$D986,X$222:X$252)</f>
        <v>0</v>
      </c>
      <c r="V986" s="9"/>
      <c r="W986" s="10"/>
      <c r="X986" s="11"/>
      <c r="Y986" s="6">
        <f>SUMIF(Z$222:Z$252,$D986,AB$222:AB$252)</f>
        <v>0</v>
      </c>
      <c r="Z986" s="9"/>
      <c r="AA986" s="10"/>
      <c r="AB986" s="11"/>
      <c r="AC986" s="6">
        <f>SUMIF(AD$222:AD$252,$D986,AF$222:AF$252)</f>
        <v>0</v>
      </c>
      <c r="AD986" s="9"/>
      <c r="AE986" s="10"/>
      <c r="AF986" s="11"/>
      <c r="AG986" s="6">
        <f>SUMIF(AH$222:AH$252,$D986,AJ$222:AJ$252)</f>
        <v>0</v>
      </c>
      <c r="AH986" s="9"/>
      <c r="AI986" s="10"/>
      <c r="AJ986" s="11"/>
      <c r="AK986" s="6">
        <f>SUMIF(AL$222:AL$252,$D986,AN$222:AN$252)</f>
        <v>0</v>
      </c>
      <c r="AL986" s="9"/>
      <c r="AM986" s="10"/>
      <c r="AN986" s="11"/>
      <c r="AO986" s="6">
        <f>SUMIF(AP$222:AP$252,$D986,AR$222:AR$252)</f>
        <v>0</v>
      </c>
      <c r="AP986" s="9"/>
      <c r="AQ986" s="10"/>
      <c r="AR986" s="11"/>
      <c r="AS986" s="6">
        <f>SUMIF(AT$222:AT$252,$D986,AV$222:AV$252)</f>
        <v>0</v>
      </c>
      <c r="AT986" s="9"/>
      <c r="AU986" s="10"/>
      <c r="AV986" s="11"/>
      <c r="AW986" s="6">
        <f>SUMIF(AX$222:AX$252,$D986,AZ$222:AZ$252)</f>
        <v>0</v>
      </c>
      <c r="AX986" s="9"/>
      <c r="AY986" s="10"/>
      <c r="AZ986" s="11"/>
      <c r="BA986" s="6">
        <f>SUMIF(BB$222:BB$252,$D986,BD$222:BD$252)</f>
        <v>0</v>
      </c>
      <c r="BB986" s="9"/>
      <c r="BC986" s="10"/>
      <c r="BD986" s="11"/>
      <c r="BE986" s="6">
        <f>SUMIF(BF$222:BF$252,$D986,BH$222:BH$252)</f>
        <v>0</v>
      </c>
      <c r="BF986" s="9"/>
      <c r="BG986" s="10"/>
      <c r="BH986" s="11"/>
      <c r="BI986" s="6">
        <f>SUMIF(BJ$222:BJ$252,$D986,BL$222:BL$252)</f>
        <v>0</v>
      </c>
      <c r="BJ986" s="9"/>
      <c r="BK986" s="10"/>
      <c r="BL986" s="11"/>
      <c r="BM986" s="6">
        <f>SUMIF(BN$222:BN$252,$D986,BP$222:BP$252)</f>
        <v>0</v>
      </c>
      <c r="BN986" s="9"/>
      <c r="BO986" s="10"/>
      <c r="BP986" s="11"/>
      <c r="BQ986" s="6">
        <f>SUMIF(BR$222:BR$252,$D986,BT$222:BT$252)</f>
        <v>0</v>
      </c>
      <c r="BR986" s="9"/>
      <c r="BS986" s="10"/>
      <c r="BT986" s="11"/>
      <c r="BU986" s="6">
        <f>SUMIF(BV$222:BV$252,$D986,BX$222:BX$252)</f>
        <v>0</v>
      </c>
      <c r="BV986" s="9"/>
      <c r="BW986" s="10"/>
      <c r="BX986" s="11"/>
      <c r="BY986" s="6">
        <f>SUMIF(BZ$222:BZ$252,$D986,CB$222:CB$252)</f>
        <v>0</v>
      </c>
      <c r="BZ986" s="9"/>
      <c r="CA986" s="10"/>
      <c r="CB986" s="11"/>
      <c r="CC986" s="6">
        <f>SUMIF(CD$222:CD$252,$D986,CF$222:CF$252)</f>
        <v>0</v>
      </c>
      <c r="CD986" s="9"/>
      <c r="CE986" s="10"/>
      <c r="CF986" s="11"/>
      <c r="CG986" s="6">
        <f>SUMIF(CH$222:CH$252,$D986,CJ$222:CJ$252)</f>
        <v>0</v>
      </c>
      <c r="CH986" s="9"/>
      <c r="CI986" s="10"/>
      <c r="CJ986" s="11"/>
      <c r="CK986" s="6">
        <f>SUMIF(CL$222:CL$252,$D986,CN$222:CN$252)</f>
        <v>0</v>
      </c>
      <c r="CL986" s="9"/>
      <c r="CM986" s="10"/>
      <c r="CN986" s="11"/>
      <c r="CO986" s="6">
        <f>SUMIF(CP$222:CP$252,$D986,CR$222:CR$252)</f>
        <v>0</v>
      </c>
      <c r="CP986" s="9"/>
      <c r="CQ986" s="10"/>
      <c r="CR986" s="11"/>
      <c r="CS986" s="6">
        <f>SUMIF(CT$222:CT$252,$D986,CV$222:CV$252)</f>
        <v>0</v>
      </c>
      <c r="CT986" s="9"/>
      <c r="CU986" s="10"/>
      <c r="CV986" s="11"/>
      <c r="CW986" s="6">
        <f>SUMIF(CX$222:CX$252,$D986,CZ$222:CZ$252)</f>
        <v>0</v>
      </c>
      <c r="CX986" s="9"/>
      <c r="CY986" s="10"/>
      <c r="CZ986" s="11"/>
      <c r="DA986" s="6">
        <f>SUMIF(DB$222:DB$252,$D986,DD$222:DD$252)</f>
        <v>0</v>
      </c>
      <c r="DB986" s="9"/>
      <c r="DC986" s="10"/>
      <c r="DD986" s="11"/>
      <c r="DE986" s="6">
        <f>SUMIF(DF$222:DF$252,$D986,DH$222:DH$252)</f>
        <v>0</v>
      </c>
      <c r="DF986" s="9"/>
      <c r="DG986" s="10"/>
      <c r="DH986" s="11"/>
      <c r="DI986" s="6">
        <f>SUMIF(DJ$222:DJ$252,$D986,DL$222:DL$252)</f>
        <v>0</v>
      </c>
      <c r="DJ986" s="9"/>
      <c r="DK986" s="10"/>
      <c r="DL986" s="11"/>
      <c r="DM986" s="6">
        <f>SUMIF(DN$222:DN$252,$D986,DP$222:DP$252)</f>
        <v>0</v>
      </c>
      <c r="DN986" s="9"/>
      <c r="DO986" s="10"/>
      <c r="DP986" s="11"/>
      <c r="DQ986" s="6">
        <f>SUMIF(DR$222:DR$252,$D986,DT$222:DT$252)</f>
        <v>0</v>
      </c>
      <c r="DR986" s="9"/>
      <c r="DS986" s="10"/>
      <c r="DT986" s="11"/>
      <c r="DU986" s="6">
        <f>SUMIF(DV$222:DV$252,$D986,DX$222:DX$252)</f>
        <v>0</v>
      </c>
      <c r="DV986" s="9"/>
      <c r="DW986" s="10"/>
      <c r="DX986" s="11"/>
      <c r="DY986" s="6">
        <f>SUMIF(DZ$222:DZ$252,$D986,EB$222:EB$252)</f>
        <v>0</v>
      </c>
      <c r="DZ986" s="9"/>
      <c r="EA986" s="10"/>
      <c r="EB986" s="11"/>
      <c r="EC986" s="6">
        <f>SUMIF(ED$222:ED$252,$D986,EF$222:EF$252)</f>
        <v>0</v>
      </c>
      <c r="ED986" s="9"/>
      <c r="EE986" s="10"/>
      <c r="EF986" s="11"/>
      <c r="EG986" s="6">
        <f>SUMIF(EH$222:EH$252,$D986,EJ$222:EJ$252)</f>
        <v>0</v>
      </c>
      <c r="EH986" s="9"/>
      <c r="EI986" s="10"/>
      <c r="EJ986" s="11"/>
      <c r="EK986" s="6">
        <f>SUMIF(EL$222:EL$252,$D986,EN$222:EN$252)</f>
        <v>0</v>
      </c>
      <c r="EL986" s="9"/>
      <c r="EM986" s="10"/>
      <c r="EN986" s="11"/>
      <c r="EO986" s="6">
        <f>SUMIF(EP$222:EP$252,$D986,ER$222:ER$252)</f>
        <v>0</v>
      </c>
      <c r="EP986" s="9"/>
      <c r="EQ986" s="10"/>
      <c r="ER986" s="11"/>
      <c r="ES986" s="6">
        <f>SUMIF(ET$222:ET$252,$D986,EV$222:EV$252)</f>
        <v>0</v>
      </c>
      <c r="ET986" s="9"/>
      <c r="EU986" s="10"/>
      <c r="EV986" s="11"/>
      <c r="EW986" s="6">
        <f>SUMIF(EX$222:EX$252,$D986,EZ$222:EZ$252)</f>
        <v>0</v>
      </c>
      <c r="EX986" s="9"/>
      <c r="EY986" s="10"/>
      <c r="EZ986" s="11"/>
      <c r="FA986" s="6">
        <f>SUMIF(FB$222:FB$252,$D986,FD$222:FD$252)</f>
        <v>0</v>
      </c>
      <c r="FB986" s="9"/>
      <c r="FC986" s="10"/>
      <c r="FD986" s="11"/>
      <c r="FE986" s="6">
        <f>SUMIF(FF$222:FF$252,$D986,FH$222:FH$252)</f>
        <v>0</v>
      </c>
      <c r="FF986" s="9"/>
      <c r="FG986" s="10"/>
      <c r="FH986" s="11"/>
      <c r="FI986" s="6">
        <f>SUMIF(FJ$222:FJ$252,$D986,FL$222:FL$252)</f>
        <v>0</v>
      </c>
      <c r="FJ986" s="9"/>
      <c r="FK986" s="10"/>
      <c r="FL986" s="11"/>
      <c r="FM986" s="6">
        <f>SUMIF(FN$222:FN$252,$D986,FP$222:FP$252)</f>
        <v>0</v>
      </c>
      <c r="FN986" s="9"/>
      <c r="FO986" s="10"/>
      <c r="FP986" s="11"/>
      <c r="FQ986" s="6">
        <f>SUMIF(FR$222:FR$252,$D986,FT$222:FT$252)</f>
        <v>0</v>
      </c>
      <c r="FR986" s="9"/>
      <c r="FS986" s="10"/>
      <c r="FT986" s="11"/>
      <c r="FU986" s="6">
        <f>SUMIF(FV$222:FV$252,$D986,FX$222:FX$252)</f>
        <v>0</v>
      </c>
      <c r="FV986" s="9"/>
      <c r="FW986" s="10"/>
      <c r="FX986" s="11"/>
      <c r="FY986" s="6">
        <f>SUMIF(FZ$222:FZ$252,$D986,GB$222:GB$252)</f>
        <v>0</v>
      </c>
      <c r="FZ986" s="9"/>
      <c r="GA986" s="10"/>
      <c r="GB986" s="11"/>
      <c r="GC986" s="6">
        <f>SUMIF(GD$222:GD$252,$D986,GF$222:GF$252)</f>
        <v>0</v>
      </c>
      <c r="GD986" s="9"/>
      <c r="GE986" s="10"/>
      <c r="GF986" s="11"/>
      <c r="GG986" s="6">
        <f>SUMIF(GH$222:GH$252,$D986,GJ$222:GJ$252)</f>
        <v>0</v>
      </c>
      <c r="GH986" s="9"/>
      <c r="GI986" s="10"/>
      <c r="GJ986" s="11"/>
      <c r="GK986" s="6">
        <f>SUMIF(GL$222:GL$252,$D986,GN$222:GN$252)</f>
        <v>0</v>
      </c>
      <c r="GL986" s="9"/>
      <c r="GM986" s="10"/>
      <c r="GN986" s="11"/>
      <c r="GO986" s="6">
        <f>SUMIF(GP$222:GP$252,$D986,GR$222:GR$252)</f>
        <v>0</v>
      </c>
      <c r="GP986" s="9"/>
      <c r="GQ986" s="10"/>
      <c r="GR986" s="11"/>
      <c r="GS986" s="6">
        <f>SUMIF(GT$222:GT$252,$D986,GV$222:GV$252)</f>
        <v>0</v>
      </c>
      <c r="GT986" s="9"/>
      <c r="GU986" s="10"/>
      <c r="GV986" s="20"/>
      <c r="GW986" s="19">
        <f t="shared" si="21"/>
        <v>0</v>
      </c>
      <c r="GX986" s="472"/>
      <c r="GY986" s="473"/>
    </row>
    <row r="987" spans="1:207" ht="30">
      <c r="A987" s="47" t="s">
        <v>83</v>
      </c>
      <c r="B987" s="470"/>
      <c r="C987" s="177" t="s">
        <v>403</v>
      </c>
      <c r="D987" s="194" t="s">
        <v>404</v>
      </c>
      <c r="E987" s="6">
        <f>SUMIF(F$253:F$283,$D987,H$253:H$283)</f>
        <v>0</v>
      </c>
      <c r="F987" s="9"/>
      <c r="G987" s="10"/>
      <c r="H987" s="11"/>
      <c r="I987" s="6">
        <f>SUMIF(J$253:J$283,$D987,L$253:L$283)</f>
        <v>0</v>
      </c>
      <c r="J987" s="9"/>
      <c r="K987" s="10"/>
      <c r="L987" s="11"/>
      <c r="M987" s="6">
        <f>SUMIF(N$253:N$283,$D987,P$253:P$283)</f>
        <v>0</v>
      </c>
      <c r="N987" s="9"/>
      <c r="O987" s="10"/>
      <c r="P987" s="11"/>
      <c r="Q987" s="6">
        <f>SUMIF(R$253:R$283,$D987,T$253:T$283)</f>
        <v>0</v>
      </c>
      <c r="R987" s="9"/>
      <c r="S987" s="10"/>
      <c r="T987" s="11"/>
      <c r="U987" s="6">
        <f>SUMIF(V$253:V$283,$D987,X$253:X$283)</f>
        <v>0</v>
      </c>
      <c r="V987" s="9"/>
      <c r="W987" s="10"/>
      <c r="X987" s="11"/>
      <c r="Y987" s="6">
        <f>SUMIF(Z$253:Z$283,$D987,AB$253:AB$283)</f>
        <v>0</v>
      </c>
      <c r="Z987" s="9"/>
      <c r="AA987" s="10"/>
      <c r="AB987" s="11"/>
      <c r="AC987" s="6">
        <f>SUMIF(AD$253:AD$283,$D987,AF$253:AF$283)</f>
        <v>0</v>
      </c>
      <c r="AD987" s="9"/>
      <c r="AE987" s="10"/>
      <c r="AF987" s="11"/>
      <c r="AG987" s="6">
        <f>SUMIF(AH$253:AH$283,$D987,AJ$253:AJ$283)</f>
        <v>0</v>
      </c>
      <c r="AH987" s="9"/>
      <c r="AI987" s="10"/>
      <c r="AJ987" s="11"/>
      <c r="AK987" s="6">
        <f>SUMIF(AL$253:AL$283,$D987,AN$253:AN$283)</f>
        <v>0</v>
      </c>
      <c r="AL987" s="9"/>
      <c r="AM987" s="10"/>
      <c r="AN987" s="11"/>
      <c r="AO987" s="6">
        <f>SUMIF(AP$253:AP$283,$D987,AR$253:AR$283)</f>
        <v>0</v>
      </c>
      <c r="AP987" s="9"/>
      <c r="AQ987" s="10"/>
      <c r="AR987" s="11"/>
      <c r="AS987" s="6">
        <f>SUMIF(AT$253:AT$283,$D987,AV$253:AV$283)</f>
        <v>0</v>
      </c>
      <c r="AT987" s="9"/>
      <c r="AU987" s="10"/>
      <c r="AV987" s="11"/>
      <c r="AW987" s="6">
        <f>SUMIF(AX$253:AX$283,$D987,AZ$253:AZ$283)</f>
        <v>0</v>
      </c>
      <c r="AX987" s="9"/>
      <c r="AY987" s="10"/>
      <c r="AZ987" s="11"/>
      <c r="BA987" s="6">
        <f>SUMIF(BB$253:BB$283,$D987,BD$253:BD$283)</f>
        <v>0</v>
      </c>
      <c r="BB987" s="9"/>
      <c r="BC987" s="10"/>
      <c r="BD987" s="11"/>
      <c r="BE987" s="6">
        <f>SUMIF(BF$253:BF$283,$D987,BH$253:BH$283)</f>
        <v>0</v>
      </c>
      <c r="BF987" s="9"/>
      <c r="BG987" s="10"/>
      <c r="BH987" s="11"/>
      <c r="BI987" s="6">
        <f>SUMIF(BJ$253:BJ$283,$D987,BL$253:BL$283)</f>
        <v>0</v>
      </c>
      <c r="BJ987" s="9"/>
      <c r="BK987" s="10"/>
      <c r="BL987" s="11"/>
      <c r="BM987" s="6">
        <f>SUMIF(BN$253:BN$283,$D987,BP$253:BP$283)</f>
        <v>0</v>
      </c>
      <c r="BN987" s="9"/>
      <c r="BO987" s="10"/>
      <c r="BP987" s="11"/>
      <c r="BQ987" s="6">
        <f>SUMIF(BR$253:BR$283,$D987,BT$253:BT$283)</f>
        <v>0</v>
      </c>
      <c r="BR987" s="9"/>
      <c r="BS987" s="10"/>
      <c r="BT987" s="11"/>
      <c r="BU987" s="6">
        <f>SUMIF(BV$253:BV$283,$D987,BX$253:BX$283)</f>
        <v>0</v>
      </c>
      <c r="BV987" s="9"/>
      <c r="BW987" s="10"/>
      <c r="BX987" s="11"/>
      <c r="BY987" s="6">
        <f>SUMIF(BZ$253:BZ$283,$D987,CB$253:CB$283)</f>
        <v>0</v>
      </c>
      <c r="BZ987" s="9"/>
      <c r="CA987" s="10"/>
      <c r="CB987" s="11"/>
      <c r="CC987" s="6">
        <f>SUMIF(CD$253:CD$283,$D987,CF$253:CF$283)</f>
        <v>0</v>
      </c>
      <c r="CD987" s="9"/>
      <c r="CE987" s="10"/>
      <c r="CF987" s="11"/>
      <c r="CG987" s="6">
        <f>SUMIF(CH$253:CH$283,$D987,CJ$253:CJ$283)</f>
        <v>0</v>
      </c>
      <c r="CH987" s="9"/>
      <c r="CI987" s="10"/>
      <c r="CJ987" s="11"/>
      <c r="CK987" s="6">
        <f>SUMIF(CL$253:CL$283,$D987,CN$253:CN$283)</f>
        <v>0</v>
      </c>
      <c r="CL987" s="9"/>
      <c r="CM987" s="10"/>
      <c r="CN987" s="11"/>
      <c r="CO987" s="6">
        <f>SUMIF(CP$253:CP$283,$D987,CR$253:CR$283)</f>
        <v>0</v>
      </c>
      <c r="CP987" s="9"/>
      <c r="CQ987" s="10"/>
      <c r="CR987" s="11"/>
      <c r="CS987" s="6">
        <f>SUMIF(CT$253:CT$283,$D987,CV$253:CV$283)</f>
        <v>0</v>
      </c>
      <c r="CT987" s="9"/>
      <c r="CU987" s="10"/>
      <c r="CV987" s="11"/>
      <c r="CW987" s="6">
        <f>SUMIF(CX$253:CX$283,$D987,CZ$253:CZ$283)</f>
        <v>0</v>
      </c>
      <c r="CX987" s="9"/>
      <c r="CY987" s="10"/>
      <c r="CZ987" s="11"/>
      <c r="DA987" s="6">
        <f>SUMIF(DB$253:DB$283,$D987,DD$253:DD$283)</f>
        <v>0</v>
      </c>
      <c r="DB987" s="9"/>
      <c r="DC987" s="10"/>
      <c r="DD987" s="11"/>
      <c r="DE987" s="6">
        <f>SUMIF(DF$253:DF$283,$D987,DH$253:DH$283)</f>
        <v>0</v>
      </c>
      <c r="DF987" s="9"/>
      <c r="DG987" s="10"/>
      <c r="DH987" s="11"/>
      <c r="DI987" s="6">
        <f>SUMIF(DJ$253:DJ$283,$D987,DL$253:DL$283)</f>
        <v>0</v>
      </c>
      <c r="DJ987" s="9"/>
      <c r="DK987" s="10"/>
      <c r="DL987" s="11"/>
      <c r="DM987" s="6">
        <f>SUMIF(DN$253:DN$283,$D987,DP$253:DP$283)</f>
        <v>0</v>
      </c>
      <c r="DN987" s="9"/>
      <c r="DO987" s="10"/>
      <c r="DP987" s="11"/>
      <c r="DQ987" s="6">
        <f>SUMIF(DR$253:DR$283,$D987,DT$253:DT$283)</f>
        <v>0</v>
      </c>
      <c r="DR987" s="9"/>
      <c r="DS987" s="10"/>
      <c r="DT987" s="11"/>
      <c r="DU987" s="6">
        <f>SUMIF(DV$253:DV$283,$D987,DX$253:DX$283)</f>
        <v>0</v>
      </c>
      <c r="DV987" s="9"/>
      <c r="DW987" s="10"/>
      <c r="DX987" s="11"/>
      <c r="DY987" s="6">
        <f>SUMIF(DZ$253:DZ$283,$D987,EB$253:EB$283)</f>
        <v>0</v>
      </c>
      <c r="DZ987" s="9"/>
      <c r="EA987" s="10"/>
      <c r="EB987" s="11"/>
      <c r="EC987" s="6">
        <f>SUMIF(ED$253:ED$283,$D987,EF$253:EF$283)</f>
        <v>0</v>
      </c>
      <c r="ED987" s="9"/>
      <c r="EE987" s="10"/>
      <c r="EF987" s="11"/>
      <c r="EG987" s="6">
        <f>SUMIF(EH$253:EH$283,$D987,EJ$253:EJ$283)</f>
        <v>0</v>
      </c>
      <c r="EH987" s="9"/>
      <c r="EI987" s="10"/>
      <c r="EJ987" s="11"/>
      <c r="EK987" s="6">
        <f>SUMIF(EL$253:EL$283,$D987,EN$253:EN$283)</f>
        <v>0</v>
      </c>
      <c r="EL987" s="9"/>
      <c r="EM987" s="10"/>
      <c r="EN987" s="11"/>
      <c r="EO987" s="6">
        <f>SUMIF(EP$253:EP$283,$D987,ER$253:ER$283)</f>
        <v>0</v>
      </c>
      <c r="EP987" s="9"/>
      <c r="EQ987" s="10"/>
      <c r="ER987" s="11"/>
      <c r="ES987" s="6">
        <f>SUMIF(ET$253:ET$283,$D987,EV$253:EV$283)</f>
        <v>0</v>
      </c>
      <c r="ET987" s="9"/>
      <c r="EU987" s="10"/>
      <c r="EV987" s="11"/>
      <c r="EW987" s="6">
        <f>SUMIF(EX$253:EX$283,$D987,EZ$253:EZ$283)</f>
        <v>0</v>
      </c>
      <c r="EX987" s="9"/>
      <c r="EY987" s="10"/>
      <c r="EZ987" s="11"/>
      <c r="FA987" s="6">
        <f>SUMIF(FB$253:FB$283,$D987,FD$253:FD$283)</f>
        <v>0</v>
      </c>
      <c r="FB987" s="9"/>
      <c r="FC987" s="10"/>
      <c r="FD987" s="11"/>
      <c r="FE987" s="6">
        <f>SUMIF(FF$253:FF$283,$D987,FH$253:FH$283)</f>
        <v>0</v>
      </c>
      <c r="FF987" s="9"/>
      <c r="FG987" s="10"/>
      <c r="FH987" s="11"/>
      <c r="FI987" s="6">
        <f>SUMIF(FJ$253:FJ$283,$D987,FL$253:FL$283)</f>
        <v>0</v>
      </c>
      <c r="FJ987" s="9"/>
      <c r="FK987" s="10"/>
      <c r="FL987" s="11"/>
      <c r="FM987" s="6">
        <f>SUMIF(FN$253:FN$283,$D987,FP$253:FP$283)</f>
        <v>0</v>
      </c>
      <c r="FN987" s="9"/>
      <c r="FO987" s="10"/>
      <c r="FP987" s="11"/>
      <c r="FQ987" s="6">
        <f>SUMIF(FR$253:FR$283,$D987,FT$253:FT$283)</f>
        <v>0</v>
      </c>
      <c r="FR987" s="9"/>
      <c r="FS987" s="10"/>
      <c r="FT987" s="11"/>
      <c r="FU987" s="6">
        <f>SUMIF(FV$253:FV$283,$D987,FX$253:FX$283)</f>
        <v>0</v>
      </c>
      <c r="FV987" s="9"/>
      <c r="FW987" s="10"/>
      <c r="FX987" s="11"/>
      <c r="FY987" s="6">
        <f>SUMIF(FZ$253:FZ$283,$D987,GB$253:GB$283)</f>
        <v>0</v>
      </c>
      <c r="FZ987" s="9"/>
      <c r="GA987" s="10"/>
      <c r="GB987" s="11"/>
      <c r="GC987" s="6">
        <f>SUMIF(GD$253:GD$283,$D987,GF$253:GF$283)</f>
        <v>0</v>
      </c>
      <c r="GD987" s="9"/>
      <c r="GE987" s="10"/>
      <c r="GF987" s="11"/>
      <c r="GG987" s="6">
        <f>SUMIF(GH$253:GH$283,$D987,GJ$253:GJ$283)</f>
        <v>0</v>
      </c>
      <c r="GH987" s="9"/>
      <c r="GI987" s="10"/>
      <c r="GJ987" s="11"/>
      <c r="GK987" s="6">
        <f>SUMIF(GL$253:GL$283,$D987,GN$253:GN$283)</f>
        <v>0</v>
      </c>
      <c r="GL987" s="9"/>
      <c r="GM987" s="10"/>
      <c r="GN987" s="11"/>
      <c r="GO987" s="6">
        <f>SUMIF(GP$253:GP$283,$D987,GR$253:GR$283)</f>
        <v>0</v>
      </c>
      <c r="GP987" s="9"/>
      <c r="GQ987" s="10"/>
      <c r="GR987" s="11"/>
      <c r="GS987" s="6">
        <f>SUMIF(GT$253:GT$283,$D987,GV$253:GV$283)</f>
        <v>0</v>
      </c>
      <c r="GT987" s="9"/>
      <c r="GU987" s="10"/>
      <c r="GV987" s="20"/>
      <c r="GW987" s="19">
        <f t="shared" si="21"/>
        <v>0</v>
      </c>
      <c r="GX987" s="472"/>
      <c r="GY987" s="473"/>
    </row>
    <row r="988" spans="1:207" ht="30">
      <c r="A988" s="47" t="s">
        <v>84</v>
      </c>
      <c r="B988" s="470"/>
      <c r="C988" s="177" t="s">
        <v>403</v>
      </c>
      <c r="D988" s="194" t="s">
        <v>404</v>
      </c>
      <c r="E988" s="6">
        <f>SUMIF(F$284:F$314,$D988,H$284:H$314)</f>
        <v>0</v>
      </c>
      <c r="F988" s="9"/>
      <c r="G988" s="10"/>
      <c r="H988" s="11"/>
      <c r="I988" s="6">
        <f>SUMIF(J$284:J$314,$D988,L$284:L$314)</f>
        <v>0</v>
      </c>
      <c r="J988" s="9"/>
      <c r="K988" s="10"/>
      <c r="L988" s="11"/>
      <c r="M988" s="6">
        <f>SUMIF(N$284:N$314,$D988,P$284:P$314)</f>
        <v>0</v>
      </c>
      <c r="N988" s="9"/>
      <c r="O988" s="10"/>
      <c r="P988" s="11"/>
      <c r="Q988" s="6">
        <f>SUMIF(R$284:R$314,$D988,T$284:T$314)</f>
        <v>0</v>
      </c>
      <c r="R988" s="9"/>
      <c r="S988" s="10"/>
      <c r="T988" s="11"/>
      <c r="U988" s="6">
        <f>SUMIF(V$284:V$314,$D988,X$284:X$314)</f>
        <v>0</v>
      </c>
      <c r="V988" s="9"/>
      <c r="W988" s="10"/>
      <c r="X988" s="11"/>
      <c r="Y988" s="6">
        <f>SUMIF(Z$284:Z$314,$D988,AB$284:AB$314)</f>
        <v>0</v>
      </c>
      <c r="Z988" s="9"/>
      <c r="AA988" s="10"/>
      <c r="AB988" s="11"/>
      <c r="AC988" s="6">
        <f>SUMIF(AD$284:AD$314,$D988,AF$284:AF$314)</f>
        <v>0</v>
      </c>
      <c r="AD988" s="9"/>
      <c r="AE988" s="10"/>
      <c r="AF988" s="11"/>
      <c r="AG988" s="6">
        <f>SUMIF(AH$284:AH$314,$D988,AJ$284:AJ$314)</f>
        <v>0</v>
      </c>
      <c r="AH988" s="9"/>
      <c r="AI988" s="10"/>
      <c r="AJ988" s="11"/>
      <c r="AK988" s="6">
        <f>SUMIF(AL$284:AL$314,$D988,AN$284:AN$314)</f>
        <v>0</v>
      </c>
      <c r="AL988" s="9"/>
      <c r="AM988" s="10"/>
      <c r="AN988" s="11"/>
      <c r="AO988" s="6">
        <f>SUMIF(AP$284:AP$314,$D988,AR$284:AR$314)</f>
        <v>0</v>
      </c>
      <c r="AP988" s="9"/>
      <c r="AQ988" s="10"/>
      <c r="AR988" s="11"/>
      <c r="AS988" s="6">
        <f>SUMIF(AT$284:AT$314,$D988,AV$284:AV$314)</f>
        <v>0</v>
      </c>
      <c r="AT988" s="9"/>
      <c r="AU988" s="10"/>
      <c r="AV988" s="11"/>
      <c r="AW988" s="6">
        <f>SUMIF(AX$284:AX$314,$D988,AZ$284:AZ$314)</f>
        <v>0</v>
      </c>
      <c r="AX988" s="9"/>
      <c r="AY988" s="10"/>
      <c r="AZ988" s="11"/>
      <c r="BA988" s="6">
        <f>SUMIF(BB$284:BB$314,$D988,BD$284:BD$314)</f>
        <v>0</v>
      </c>
      <c r="BB988" s="9"/>
      <c r="BC988" s="10"/>
      <c r="BD988" s="11"/>
      <c r="BE988" s="6">
        <f>SUMIF(BF$284:BF$314,$D988,BH$284:BH$314)</f>
        <v>0</v>
      </c>
      <c r="BF988" s="9"/>
      <c r="BG988" s="10"/>
      <c r="BH988" s="11"/>
      <c r="BI988" s="6">
        <f>SUMIF(BJ$284:BJ$314,$D988,BL$284:BL$314)</f>
        <v>0</v>
      </c>
      <c r="BJ988" s="9"/>
      <c r="BK988" s="10"/>
      <c r="BL988" s="11"/>
      <c r="BM988" s="6">
        <f>SUMIF(BN$284:BN$314,$D988,BP$284:BP$314)</f>
        <v>0</v>
      </c>
      <c r="BN988" s="9"/>
      <c r="BO988" s="10"/>
      <c r="BP988" s="11"/>
      <c r="BQ988" s="6">
        <f>SUMIF(BR$284:BR$314,$D988,BT$284:BT$314)</f>
        <v>0</v>
      </c>
      <c r="BR988" s="9"/>
      <c r="BS988" s="10"/>
      <c r="BT988" s="11"/>
      <c r="BU988" s="6">
        <f>SUMIF(BV$284:BV$314,$D988,BX$284:BX$314)</f>
        <v>0</v>
      </c>
      <c r="BV988" s="9"/>
      <c r="BW988" s="10"/>
      <c r="BX988" s="11"/>
      <c r="BY988" s="6">
        <f>SUMIF(BZ$284:BZ$314,$D988,CB$284:CB$314)</f>
        <v>0</v>
      </c>
      <c r="BZ988" s="9"/>
      <c r="CA988" s="10"/>
      <c r="CB988" s="11"/>
      <c r="CC988" s="6">
        <f>SUMIF(CD$284:CD$314,$D988,CF$284:CF$314)</f>
        <v>0</v>
      </c>
      <c r="CD988" s="9"/>
      <c r="CE988" s="10"/>
      <c r="CF988" s="11"/>
      <c r="CG988" s="6">
        <f>SUMIF(CH$284:CH$314,$D988,CJ$284:CJ$314)</f>
        <v>0</v>
      </c>
      <c r="CH988" s="9"/>
      <c r="CI988" s="10"/>
      <c r="CJ988" s="11"/>
      <c r="CK988" s="6">
        <f>SUMIF(CL$284:CL$314,$D988,CN$284:CN$314)</f>
        <v>0</v>
      </c>
      <c r="CL988" s="9"/>
      <c r="CM988" s="10"/>
      <c r="CN988" s="11"/>
      <c r="CO988" s="6">
        <f>SUMIF(CP$284:CP$314,$D988,CR$284:CR$314)</f>
        <v>0</v>
      </c>
      <c r="CP988" s="9"/>
      <c r="CQ988" s="10"/>
      <c r="CR988" s="11"/>
      <c r="CS988" s="6">
        <f>SUMIF(CT$284:CT$314,$D988,CV$284:CV$314)</f>
        <v>0</v>
      </c>
      <c r="CT988" s="9"/>
      <c r="CU988" s="10"/>
      <c r="CV988" s="11"/>
      <c r="CW988" s="6">
        <f>SUMIF(CX$284:CX$314,$D988,CZ$284:CZ$314)</f>
        <v>0</v>
      </c>
      <c r="CX988" s="9"/>
      <c r="CY988" s="10"/>
      <c r="CZ988" s="11"/>
      <c r="DA988" s="6">
        <f>SUMIF(DB$284:DB$314,$D988,DD$284:DD$314)</f>
        <v>0</v>
      </c>
      <c r="DB988" s="9"/>
      <c r="DC988" s="10"/>
      <c r="DD988" s="11"/>
      <c r="DE988" s="6">
        <f>SUMIF(DF$284:DF$314,$D988,DH$284:DH$314)</f>
        <v>0</v>
      </c>
      <c r="DF988" s="9"/>
      <c r="DG988" s="10"/>
      <c r="DH988" s="11"/>
      <c r="DI988" s="6">
        <f>SUMIF(DJ$284:DJ$314,$D988,DL$284:DL$314)</f>
        <v>0</v>
      </c>
      <c r="DJ988" s="9"/>
      <c r="DK988" s="10"/>
      <c r="DL988" s="11"/>
      <c r="DM988" s="6">
        <f>SUMIF(DN$284:DN$314,$D988,DP$284:DP$314)</f>
        <v>0</v>
      </c>
      <c r="DN988" s="9"/>
      <c r="DO988" s="10"/>
      <c r="DP988" s="11"/>
      <c r="DQ988" s="6">
        <f>SUMIF(DR$284:DR$314,$D988,DT$284:DT$314)</f>
        <v>0</v>
      </c>
      <c r="DR988" s="9"/>
      <c r="DS988" s="10"/>
      <c r="DT988" s="11"/>
      <c r="DU988" s="6">
        <f>SUMIF(DV$284:DV$314,$D988,DX$284:DX$314)</f>
        <v>0</v>
      </c>
      <c r="DV988" s="9"/>
      <c r="DW988" s="10"/>
      <c r="DX988" s="11"/>
      <c r="DY988" s="6">
        <f>SUMIF(DZ$284:DZ$314,$D988,EB$284:EB$314)</f>
        <v>0</v>
      </c>
      <c r="DZ988" s="9"/>
      <c r="EA988" s="10"/>
      <c r="EB988" s="11"/>
      <c r="EC988" s="6">
        <f>SUMIF(ED$284:ED$314,$D988,EF$284:EF$314)</f>
        <v>0</v>
      </c>
      <c r="ED988" s="9"/>
      <c r="EE988" s="10"/>
      <c r="EF988" s="11"/>
      <c r="EG988" s="6">
        <f>SUMIF(EH$284:EH$314,$D988,EJ$284:EJ$314)</f>
        <v>0</v>
      </c>
      <c r="EH988" s="9"/>
      <c r="EI988" s="10"/>
      <c r="EJ988" s="11"/>
      <c r="EK988" s="6">
        <f>SUMIF(EL$284:EL$314,$D988,EN$284:EN$314)</f>
        <v>0</v>
      </c>
      <c r="EL988" s="9"/>
      <c r="EM988" s="10"/>
      <c r="EN988" s="11"/>
      <c r="EO988" s="6">
        <f>SUMIF(EP$284:EP$314,$D988,ER$284:ER$314)</f>
        <v>0</v>
      </c>
      <c r="EP988" s="9"/>
      <c r="EQ988" s="10"/>
      <c r="ER988" s="11"/>
      <c r="ES988" s="6">
        <f>SUMIF(ET$284:ET$314,$D988,EV$284:EV$314)</f>
        <v>0</v>
      </c>
      <c r="ET988" s="9"/>
      <c r="EU988" s="10"/>
      <c r="EV988" s="11"/>
      <c r="EW988" s="6">
        <f>SUMIF(EX$284:EX$314,$D988,EZ$284:EZ$314)</f>
        <v>0</v>
      </c>
      <c r="EX988" s="9"/>
      <c r="EY988" s="10"/>
      <c r="EZ988" s="11"/>
      <c r="FA988" s="6">
        <f>SUMIF(FB$284:FB$314,$D988,FD$284:FD$314)</f>
        <v>0</v>
      </c>
      <c r="FB988" s="9"/>
      <c r="FC988" s="10"/>
      <c r="FD988" s="11"/>
      <c r="FE988" s="6">
        <f>SUMIF(FF$284:FF$314,$D988,FH$284:FH$314)</f>
        <v>0</v>
      </c>
      <c r="FF988" s="9"/>
      <c r="FG988" s="10"/>
      <c r="FH988" s="11"/>
      <c r="FI988" s="6">
        <f>SUMIF(FJ$284:FJ$314,$D988,FL$284:FL$314)</f>
        <v>0</v>
      </c>
      <c r="FJ988" s="9"/>
      <c r="FK988" s="10"/>
      <c r="FL988" s="11"/>
      <c r="FM988" s="6">
        <f>SUMIF(FN$284:FN$314,$D988,FP$284:FP$314)</f>
        <v>0</v>
      </c>
      <c r="FN988" s="9"/>
      <c r="FO988" s="10"/>
      <c r="FP988" s="11"/>
      <c r="FQ988" s="6">
        <f>SUMIF(FR$284:FR$314,$D988,FT$284:FT$314)</f>
        <v>0</v>
      </c>
      <c r="FR988" s="9"/>
      <c r="FS988" s="10"/>
      <c r="FT988" s="11"/>
      <c r="FU988" s="6">
        <f>SUMIF(FV$284:FV$314,$D988,FX$284:FX$314)</f>
        <v>0</v>
      </c>
      <c r="FV988" s="9"/>
      <c r="FW988" s="10"/>
      <c r="FX988" s="11"/>
      <c r="FY988" s="6">
        <f>SUMIF(FZ$284:FZ$314,$D988,GB$284:GB$314)</f>
        <v>0</v>
      </c>
      <c r="FZ988" s="9"/>
      <c r="GA988" s="10"/>
      <c r="GB988" s="11"/>
      <c r="GC988" s="6">
        <f>SUMIF(GD$284:GD$314,$D988,GF$284:GF$314)</f>
        <v>0</v>
      </c>
      <c r="GD988" s="9"/>
      <c r="GE988" s="10"/>
      <c r="GF988" s="11"/>
      <c r="GG988" s="6">
        <f>SUMIF(GH$284:GH$314,$D988,GJ$284:GJ$314)</f>
        <v>0</v>
      </c>
      <c r="GH988" s="9"/>
      <c r="GI988" s="10"/>
      <c r="GJ988" s="11"/>
      <c r="GK988" s="6">
        <f>SUMIF(GL$284:GL$314,$D988,GN$284:GN$314)</f>
        <v>0</v>
      </c>
      <c r="GL988" s="9"/>
      <c r="GM988" s="10"/>
      <c r="GN988" s="11"/>
      <c r="GO988" s="6">
        <f>SUMIF(GP$284:GP$314,$D988,GR$284:GR$314)</f>
        <v>0</v>
      </c>
      <c r="GP988" s="9"/>
      <c r="GQ988" s="10"/>
      <c r="GR988" s="11"/>
      <c r="GS988" s="6">
        <f>SUMIF(GT$284:GT$314,$D988,GV$284:GV$314)</f>
        <v>0</v>
      </c>
      <c r="GT988" s="9"/>
      <c r="GU988" s="10"/>
      <c r="GV988" s="20"/>
      <c r="GW988" s="19">
        <f t="shared" si="21"/>
        <v>0</v>
      </c>
      <c r="GX988" s="472"/>
      <c r="GY988" s="473"/>
    </row>
    <row r="989" spans="1:207" ht="30">
      <c r="A989" s="47" t="s">
        <v>85</v>
      </c>
      <c r="B989" s="470"/>
      <c r="C989" s="177" t="s">
        <v>403</v>
      </c>
      <c r="D989" s="194" t="s">
        <v>404</v>
      </c>
      <c r="E989" s="6">
        <f>SUMIF(F$315:F$345,$D989,H$315:H$345)</f>
        <v>0</v>
      </c>
      <c r="F989" s="9"/>
      <c r="G989" s="10"/>
      <c r="H989" s="11"/>
      <c r="I989" s="6">
        <f>SUMIF(J$315:J$345,$D989,L$315:L$345)</f>
        <v>0</v>
      </c>
      <c r="J989" s="9"/>
      <c r="K989" s="10"/>
      <c r="L989" s="11"/>
      <c r="M989" s="6">
        <f>SUMIF(N$315:N$345,$D989,P$315:P$345)</f>
        <v>0</v>
      </c>
      <c r="N989" s="9"/>
      <c r="O989" s="10"/>
      <c r="P989" s="11"/>
      <c r="Q989" s="6">
        <f>SUMIF(R$315:R$345,$D989,T$315:T$345)</f>
        <v>0</v>
      </c>
      <c r="R989" s="9"/>
      <c r="S989" s="10"/>
      <c r="T989" s="11"/>
      <c r="U989" s="6">
        <f>SUMIF(V$315:V$345,$D989,X$315:X$345)</f>
        <v>0</v>
      </c>
      <c r="V989" s="9"/>
      <c r="W989" s="10"/>
      <c r="X989" s="11"/>
      <c r="Y989" s="6">
        <f>SUMIF(Z$315:Z$345,$D989,AB$315:AB$345)</f>
        <v>0</v>
      </c>
      <c r="Z989" s="9"/>
      <c r="AA989" s="10"/>
      <c r="AB989" s="11"/>
      <c r="AC989" s="6">
        <f>SUMIF(AD$315:AD$345,$D989,AF$315:AF$345)</f>
        <v>0</v>
      </c>
      <c r="AD989" s="9"/>
      <c r="AE989" s="10"/>
      <c r="AF989" s="11"/>
      <c r="AG989" s="6">
        <f>SUMIF(AH$315:AH$345,$D989,AJ$315:AJ$345)</f>
        <v>0</v>
      </c>
      <c r="AH989" s="9"/>
      <c r="AI989" s="10"/>
      <c r="AJ989" s="11"/>
      <c r="AK989" s="6">
        <f>SUMIF(AL$315:AL$345,$D989,AN$315:AN$345)</f>
        <v>0</v>
      </c>
      <c r="AL989" s="9"/>
      <c r="AM989" s="10"/>
      <c r="AN989" s="11"/>
      <c r="AO989" s="6">
        <f>SUMIF(AP$315:AP$345,$D989,AR$315:AR$345)</f>
        <v>0</v>
      </c>
      <c r="AP989" s="9"/>
      <c r="AQ989" s="10"/>
      <c r="AR989" s="11"/>
      <c r="AS989" s="6">
        <f>SUMIF(AT$315:AT$345,$D989,AV$315:AV$345)</f>
        <v>0</v>
      </c>
      <c r="AT989" s="9"/>
      <c r="AU989" s="10"/>
      <c r="AV989" s="11"/>
      <c r="AW989" s="6">
        <f>SUMIF(AX$315:AX$345,$D989,AZ$315:AZ$345)</f>
        <v>0</v>
      </c>
      <c r="AX989" s="9"/>
      <c r="AY989" s="10"/>
      <c r="AZ989" s="11"/>
      <c r="BA989" s="6">
        <f>SUMIF(BB$315:BB$345,$D989,BD$315:BD$345)</f>
        <v>0</v>
      </c>
      <c r="BB989" s="9"/>
      <c r="BC989" s="10"/>
      <c r="BD989" s="11"/>
      <c r="BE989" s="6">
        <f>SUMIF(BF$315:BF$345,$D989,BH$315:BH$345)</f>
        <v>0</v>
      </c>
      <c r="BF989" s="9"/>
      <c r="BG989" s="10"/>
      <c r="BH989" s="11"/>
      <c r="BI989" s="6">
        <f>SUMIF(BJ$315:BJ$345,$D989,BL$315:BL$345)</f>
        <v>0</v>
      </c>
      <c r="BJ989" s="9"/>
      <c r="BK989" s="10"/>
      <c r="BL989" s="11"/>
      <c r="BM989" s="6">
        <f>SUMIF(BN$315:BN$345,$D989,BP$315:BP$345)</f>
        <v>0</v>
      </c>
      <c r="BN989" s="9"/>
      <c r="BO989" s="10"/>
      <c r="BP989" s="11"/>
      <c r="BQ989" s="6">
        <f>SUMIF(BR$315:BR$345,$D989,BT$315:BT$345)</f>
        <v>0</v>
      </c>
      <c r="BR989" s="9"/>
      <c r="BS989" s="10"/>
      <c r="BT989" s="11"/>
      <c r="BU989" s="6">
        <f>SUMIF(BV$315:BV$345,$D989,BX$315:BX$345)</f>
        <v>0</v>
      </c>
      <c r="BV989" s="9"/>
      <c r="BW989" s="10"/>
      <c r="BX989" s="11"/>
      <c r="BY989" s="6">
        <f>SUMIF(BZ$315:BZ$345,$D989,CB$315:CB$345)</f>
        <v>0</v>
      </c>
      <c r="BZ989" s="9"/>
      <c r="CA989" s="10"/>
      <c r="CB989" s="11"/>
      <c r="CC989" s="6">
        <f>SUMIF(CD$315:CD$345,$D989,CF$315:CF$345)</f>
        <v>0</v>
      </c>
      <c r="CD989" s="9"/>
      <c r="CE989" s="10"/>
      <c r="CF989" s="11"/>
      <c r="CG989" s="6">
        <f>SUMIF(CH$315:CH$345,$D989,CJ$315:CJ$345)</f>
        <v>0</v>
      </c>
      <c r="CH989" s="9"/>
      <c r="CI989" s="10"/>
      <c r="CJ989" s="11"/>
      <c r="CK989" s="6">
        <f>SUMIF(CL$315:CL$345,$D989,CN$315:CN$345)</f>
        <v>0</v>
      </c>
      <c r="CL989" s="9"/>
      <c r="CM989" s="10"/>
      <c r="CN989" s="11"/>
      <c r="CO989" s="6">
        <f>SUMIF(CP$315:CP$345,$D989,CR$315:CR$345)</f>
        <v>0</v>
      </c>
      <c r="CP989" s="9"/>
      <c r="CQ989" s="10"/>
      <c r="CR989" s="11"/>
      <c r="CS989" s="6">
        <f>SUMIF(CT$315:CT$345,$D989,CV$315:CV$345)</f>
        <v>0</v>
      </c>
      <c r="CT989" s="9"/>
      <c r="CU989" s="10"/>
      <c r="CV989" s="11"/>
      <c r="CW989" s="6">
        <f>SUMIF(CX$315:CX$345,$D989,CZ$315:CZ$345)</f>
        <v>0</v>
      </c>
      <c r="CX989" s="9"/>
      <c r="CY989" s="10"/>
      <c r="CZ989" s="11"/>
      <c r="DA989" s="6">
        <f>SUMIF(DB$315:DB$345,$D989,DD$315:DD$345)</f>
        <v>0</v>
      </c>
      <c r="DB989" s="9"/>
      <c r="DC989" s="10"/>
      <c r="DD989" s="11"/>
      <c r="DE989" s="6">
        <f>SUMIF(DF$315:DF$345,$D989,DH$315:DH$345)</f>
        <v>0</v>
      </c>
      <c r="DF989" s="9"/>
      <c r="DG989" s="10"/>
      <c r="DH989" s="11"/>
      <c r="DI989" s="6">
        <f>SUMIF(DJ$315:DJ$345,$D989,DL$315:DL$345)</f>
        <v>0</v>
      </c>
      <c r="DJ989" s="9"/>
      <c r="DK989" s="10"/>
      <c r="DL989" s="11"/>
      <c r="DM989" s="6">
        <f>SUMIF(DN$315:DN$345,$D989,DP$315:DP$345)</f>
        <v>0</v>
      </c>
      <c r="DN989" s="9"/>
      <c r="DO989" s="10"/>
      <c r="DP989" s="11"/>
      <c r="DQ989" s="6">
        <f>SUMIF(DR$315:DR$345,$D989,DT$315:DT$345)</f>
        <v>0</v>
      </c>
      <c r="DR989" s="9"/>
      <c r="DS989" s="10"/>
      <c r="DT989" s="11"/>
      <c r="DU989" s="6">
        <f>SUMIF(DV$315:DV$345,$D989,DX$315:DX$345)</f>
        <v>0</v>
      </c>
      <c r="DV989" s="9"/>
      <c r="DW989" s="10"/>
      <c r="DX989" s="11"/>
      <c r="DY989" s="6">
        <f>SUMIF(DZ$315:DZ$345,$D989,EB$315:EB$345)</f>
        <v>0</v>
      </c>
      <c r="DZ989" s="9"/>
      <c r="EA989" s="10"/>
      <c r="EB989" s="11"/>
      <c r="EC989" s="6">
        <f>SUMIF(ED$315:ED$345,$D989,EF$315:EF$345)</f>
        <v>0</v>
      </c>
      <c r="ED989" s="9"/>
      <c r="EE989" s="10"/>
      <c r="EF989" s="11"/>
      <c r="EG989" s="6">
        <f>SUMIF(EH$315:EH$345,$D989,EJ$315:EJ$345)</f>
        <v>0</v>
      </c>
      <c r="EH989" s="9"/>
      <c r="EI989" s="10"/>
      <c r="EJ989" s="11"/>
      <c r="EK989" s="6">
        <f>SUMIF(EL$315:EL$345,$D989,EN$315:EN$345)</f>
        <v>0</v>
      </c>
      <c r="EL989" s="9"/>
      <c r="EM989" s="10"/>
      <c r="EN989" s="11"/>
      <c r="EO989" s="6">
        <f>SUMIF(EP$315:EP$345,$D989,ER$315:ER$345)</f>
        <v>0</v>
      </c>
      <c r="EP989" s="9"/>
      <c r="EQ989" s="10"/>
      <c r="ER989" s="11"/>
      <c r="ES989" s="6">
        <f>SUMIF(ET$315:ET$345,$D989,EV$315:EV$345)</f>
        <v>0</v>
      </c>
      <c r="ET989" s="9"/>
      <c r="EU989" s="10"/>
      <c r="EV989" s="11"/>
      <c r="EW989" s="6">
        <f>SUMIF(EX$315:EX$345,$D989,EZ$315:EZ$345)</f>
        <v>0</v>
      </c>
      <c r="EX989" s="9"/>
      <c r="EY989" s="10"/>
      <c r="EZ989" s="11"/>
      <c r="FA989" s="6">
        <f>SUMIF(FB$315:FB$345,$D989,FD$315:FD$345)</f>
        <v>0</v>
      </c>
      <c r="FB989" s="9"/>
      <c r="FC989" s="10"/>
      <c r="FD989" s="11"/>
      <c r="FE989" s="6">
        <f>SUMIF(FF$315:FF$345,$D989,FH$315:FH$345)</f>
        <v>0</v>
      </c>
      <c r="FF989" s="9"/>
      <c r="FG989" s="10"/>
      <c r="FH989" s="11"/>
      <c r="FI989" s="6">
        <f>SUMIF(FJ$315:FJ$345,$D989,FL$315:FL$345)</f>
        <v>0</v>
      </c>
      <c r="FJ989" s="9"/>
      <c r="FK989" s="10"/>
      <c r="FL989" s="11"/>
      <c r="FM989" s="6">
        <f>SUMIF(FN$315:FN$345,$D989,FP$315:FP$345)</f>
        <v>0</v>
      </c>
      <c r="FN989" s="9"/>
      <c r="FO989" s="10"/>
      <c r="FP989" s="11"/>
      <c r="FQ989" s="6">
        <f>SUMIF(FR$315:FR$345,$D989,FT$315:FT$345)</f>
        <v>0</v>
      </c>
      <c r="FR989" s="9"/>
      <c r="FS989" s="10"/>
      <c r="FT989" s="11"/>
      <c r="FU989" s="6">
        <f>SUMIF(FV$315:FV$345,$D989,FX$315:FX$345)</f>
        <v>0</v>
      </c>
      <c r="FV989" s="9"/>
      <c r="FW989" s="10"/>
      <c r="FX989" s="11"/>
      <c r="FY989" s="6">
        <f>SUMIF(FZ$315:FZ$345,$D989,GB$315:GB$345)</f>
        <v>0</v>
      </c>
      <c r="FZ989" s="9"/>
      <c r="GA989" s="10"/>
      <c r="GB989" s="11"/>
      <c r="GC989" s="6">
        <f>SUMIF(GD$315:GD$345,$D989,GF$315:GF$345)</f>
        <v>0</v>
      </c>
      <c r="GD989" s="9"/>
      <c r="GE989" s="10"/>
      <c r="GF989" s="11"/>
      <c r="GG989" s="6">
        <f>SUMIF(GH$315:GH$345,$D989,GJ$315:GJ$345)</f>
        <v>0</v>
      </c>
      <c r="GH989" s="9"/>
      <c r="GI989" s="10"/>
      <c r="GJ989" s="11"/>
      <c r="GK989" s="6">
        <f>SUMIF(GL$315:GL$345,$D989,GN$315:GN$345)</f>
        <v>0</v>
      </c>
      <c r="GL989" s="9"/>
      <c r="GM989" s="10"/>
      <c r="GN989" s="11"/>
      <c r="GO989" s="6">
        <f>SUMIF(GP$315:GP$345,$D989,GR$315:GR$345)</f>
        <v>0</v>
      </c>
      <c r="GP989" s="9"/>
      <c r="GQ989" s="10"/>
      <c r="GR989" s="11"/>
      <c r="GS989" s="6">
        <f>SUMIF(GT$315:GT$345,$D989,GV$315:GV$345)</f>
        <v>0</v>
      </c>
      <c r="GT989" s="9"/>
      <c r="GU989" s="10"/>
      <c r="GV989" s="20"/>
      <c r="GW989" s="19">
        <f t="shared" si="21"/>
        <v>0</v>
      </c>
      <c r="GX989" s="472"/>
      <c r="GY989" s="473"/>
    </row>
    <row r="990" spans="1:207" ht="30.75" thickBot="1">
      <c r="A990" s="47" t="s">
        <v>86</v>
      </c>
      <c r="B990" s="471"/>
      <c r="C990" s="177" t="s">
        <v>403</v>
      </c>
      <c r="D990" s="194" t="s">
        <v>404</v>
      </c>
      <c r="E990" s="6">
        <f>SUMIF(F$346:F$376,$D990,H$346:H$376)</f>
        <v>0</v>
      </c>
      <c r="F990" s="9"/>
      <c r="G990" s="10"/>
      <c r="H990" s="11"/>
      <c r="I990" s="6">
        <f>SUMIF(J$346:J$376,$D990,L$346:L$376)</f>
        <v>0</v>
      </c>
      <c r="J990" s="9"/>
      <c r="K990" s="10"/>
      <c r="L990" s="11"/>
      <c r="M990" s="6">
        <f>SUMIF(N$346:N$376,$D990,P$346:P$376)</f>
        <v>0</v>
      </c>
      <c r="N990" s="9"/>
      <c r="O990" s="10"/>
      <c r="P990" s="11"/>
      <c r="Q990" s="6">
        <f>SUMIF(R$346:R$376,$D990,T$346:T$376)</f>
        <v>0</v>
      </c>
      <c r="R990" s="9"/>
      <c r="S990" s="10"/>
      <c r="T990" s="11"/>
      <c r="U990" s="6">
        <f>SUMIF(V$346:V$376,$D990,X$346:X$376)</f>
        <v>0</v>
      </c>
      <c r="V990" s="9"/>
      <c r="W990" s="10"/>
      <c r="X990" s="11"/>
      <c r="Y990" s="6">
        <f>SUMIF(Z$346:Z$376,$D990,AB$346:AB$376)</f>
        <v>0</v>
      </c>
      <c r="Z990" s="9"/>
      <c r="AA990" s="10"/>
      <c r="AB990" s="11"/>
      <c r="AC990" s="6">
        <f>SUMIF(AD$346:AD$376,$D990,AF$346:AF$376)</f>
        <v>0</v>
      </c>
      <c r="AD990" s="9"/>
      <c r="AE990" s="10"/>
      <c r="AF990" s="11"/>
      <c r="AG990" s="6">
        <f>SUMIF(AH$346:AH$376,$D990,AJ$346:AJ$376)</f>
        <v>0</v>
      </c>
      <c r="AH990" s="9"/>
      <c r="AI990" s="10"/>
      <c r="AJ990" s="11"/>
      <c r="AK990" s="6">
        <f>SUMIF(AL$346:AL$376,$D990,AN$346:AN$376)</f>
        <v>0</v>
      </c>
      <c r="AL990" s="9"/>
      <c r="AM990" s="10"/>
      <c r="AN990" s="11"/>
      <c r="AO990" s="6">
        <f>SUMIF(AP$346:AP$376,$D990,AR$346:AR$376)</f>
        <v>0</v>
      </c>
      <c r="AP990" s="9"/>
      <c r="AQ990" s="10"/>
      <c r="AR990" s="11"/>
      <c r="AS990" s="6">
        <f>SUMIF(AT$346:AT$376,$D990,AV$346:AV$376)</f>
        <v>0</v>
      </c>
      <c r="AT990" s="9"/>
      <c r="AU990" s="10"/>
      <c r="AV990" s="11"/>
      <c r="AW990" s="6">
        <f>SUMIF(AX$346:AX$376,$D990,AZ$346:AZ$376)</f>
        <v>0</v>
      </c>
      <c r="AX990" s="9"/>
      <c r="AY990" s="10"/>
      <c r="AZ990" s="11"/>
      <c r="BA990" s="6">
        <f>SUMIF(BB$346:BB$376,$D990,BD$346:BD$376)</f>
        <v>0</v>
      </c>
      <c r="BB990" s="9"/>
      <c r="BC990" s="10"/>
      <c r="BD990" s="11"/>
      <c r="BE990" s="6">
        <f>SUMIF(BF$346:BF$376,$D990,BH$346:BH$376)</f>
        <v>0</v>
      </c>
      <c r="BF990" s="9"/>
      <c r="BG990" s="10"/>
      <c r="BH990" s="11"/>
      <c r="BI990" s="6">
        <f>SUMIF(BJ$346:BJ$376,$D990,BL$346:BL$376)</f>
        <v>0</v>
      </c>
      <c r="BJ990" s="9"/>
      <c r="BK990" s="10"/>
      <c r="BL990" s="11"/>
      <c r="BM990" s="6">
        <f>SUMIF(BN$346:BN$376,$D990,BP$346:BP$376)</f>
        <v>0</v>
      </c>
      <c r="BN990" s="9"/>
      <c r="BO990" s="10"/>
      <c r="BP990" s="11"/>
      <c r="BQ990" s="6">
        <f>SUMIF(BR$346:BR$376,$D990,BT$346:BT$376)</f>
        <v>0</v>
      </c>
      <c r="BR990" s="9"/>
      <c r="BS990" s="10"/>
      <c r="BT990" s="11"/>
      <c r="BU990" s="6">
        <f>SUMIF(BV$346:BV$376,$D990,BX$346:BX$376)</f>
        <v>0</v>
      </c>
      <c r="BV990" s="9"/>
      <c r="BW990" s="10"/>
      <c r="BX990" s="11"/>
      <c r="BY990" s="6">
        <f>SUMIF(BZ$346:BZ$376,$D990,CB$346:CB$376)</f>
        <v>0</v>
      </c>
      <c r="BZ990" s="9"/>
      <c r="CA990" s="10"/>
      <c r="CB990" s="11"/>
      <c r="CC990" s="6">
        <f>SUMIF(CD$346:CD$376,$D990,CF$346:CF$376)</f>
        <v>0</v>
      </c>
      <c r="CD990" s="9"/>
      <c r="CE990" s="10"/>
      <c r="CF990" s="11"/>
      <c r="CG990" s="6">
        <f>SUMIF(CH$346:CH$376,$D990,CJ$346:CJ$376)</f>
        <v>0</v>
      </c>
      <c r="CH990" s="9"/>
      <c r="CI990" s="10"/>
      <c r="CJ990" s="11"/>
      <c r="CK990" s="6">
        <f>SUMIF(CL$346:CL$376,$D990,CN$346:CN$376)</f>
        <v>0</v>
      </c>
      <c r="CL990" s="9"/>
      <c r="CM990" s="10"/>
      <c r="CN990" s="11"/>
      <c r="CO990" s="6">
        <f>SUMIF(CP$346:CP$376,$D990,CR$346:CR$376)</f>
        <v>0</v>
      </c>
      <c r="CP990" s="9"/>
      <c r="CQ990" s="10"/>
      <c r="CR990" s="11"/>
      <c r="CS990" s="6">
        <f>SUMIF(CT$346:CT$376,$D990,CV$346:CV$376)</f>
        <v>0</v>
      </c>
      <c r="CT990" s="9"/>
      <c r="CU990" s="10"/>
      <c r="CV990" s="11"/>
      <c r="CW990" s="6">
        <f>SUMIF(CX$346:CX$376,$D990,CZ$346:CZ$376)</f>
        <v>0</v>
      </c>
      <c r="CX990" s="9"/>
      <c r="CY990" s="10"/>
      <c r="CZ990" s="11"/>
      <c r="DA990" s="6">
        <f>SUMIF(DB$346:DB$376,$D990,DD$346:DD$376)</f>
        <v>0</v>
      </c>
      <c r="DB990" s="9"/>
      <c r="DC990" s="10"/>
      <c r="DD990" s="11"/>
      <c r="DE990" s="6">
        <f>SUMIF(DF$346:DF$376,$D990,DH$346:DH$376)</f>
        <v>0</v>
      </c>
      <c r="DF990" s="9"/>
      <c r="DG990" s="10"/>
      <c r="DH990" s="11"/>
      <c r="DI990" s="6">
        <f>SUMIF(DJ$346:DJ$376,$D990,DL$346:DL$376)</f>
        <v>0</v>
      </c>
      <c r="DJ990" s="9"/>
      <c r="DK990" s="10"/>
      <c r="DL990" s="11"/>
      <c r="DM990" s="6">
        <f>SUMIF(DN$346:DN$376,$D990,DP$346:DP$376)</f>
        <v>0</v>
      </c>
      <c r="DN990" s="9"/>
      <c r="DO990" s="10"/>
      <c r="DP990" s="11"/>
      <c r="DQ990" s="6">
        <f>SUMIF(DR$346:DR$376,$D990,DT$346:DT$376)</f>
        <v>0</v>
      </c>
      <c r="DR990" s="9"/>
      <c r="DS990" s="10"/>
      <c r="DT990" s="11"/>
      <c r="DU990" s="6">
        <f>SUMIF(DV$346:DV$376,$D990,DX$346:DX$376)</f>
        <v>0</v>
      </c>
      <c r="DV990" s="9"/>
      <c r="DW990" s="10"/>
      <c r="DX990" s="11"/>
      <c r="DY990" s="6">
        <f>SUMIF(DZ$346:DZ$376,$D990,EB$346:EB$376)</f>
        <v>0</v>
      </c>
      <c r="DZ990" s="9"/>
      <c r="EA990" s="10"/>
      <c r="EB990" s="11"/>
      <c r="EC990" s="6">
        <f>SUMIF(ED$346:ED$376,$D990,EF$346:EF$376)</f>
        <v>0</v>
      </c>
      <c r="ED990" s="9"/>
      <c r="EE990" s="10"/>
      <c r="EF990" s="11"/>
      <c r="EG990" s="6">
        <f>SUMIF(EH$346:EH$376,$D990,EJ$346:EJ$376)</f>
        <v>0</v>
      </c>
      <c r="EH990" s="9"/>
      <c r="EI990" s="10"/>
      <c r="EJ990" s="11"/>
      <c r="EK990" s="6">
        <f>SUMIF(EL$346:EL$376,$D990,EN$346:EN$376)</f>
        <v>0</v>
      </c>
      <c r="EL990" s="9"/>
      <c r="EM990" s="10"/>
      <c r="EN990" s="11"/>
      <c r="EO990" s="6">
        <f>SUMIF(EP$346:EP$376,$D990,ER$346:ER$376)</f>
        <v>0</v>
      </c>
      <c r="EP990" s="9"/>
      <c r="EQ990" s="10"/>
      <c r="ER990" s="11"/>
      <c r="ES990" s="6">
        <f>SUMIF(ET$346:ET$376,$D990,EV$346:EV$376)</f>
        <v>0</v>
      </c>
      <c r="ET990" s="9"/>
      <c r="EU990" s="10"/>
      <c r="EV990" s="11"/>
      <c r="EW990" s="6">
        <f>SUMIF(EX$346:EX$376,$D990,EZ$346:EZ$376)</f>
        <v>0</v>
      </c>
      <c r="EX990" s="9"/>
      <c r="EY990" s="10"/>
      <c r="EZ990" s="11"/>
      <c r="FA990" s="6">
        <f>SUMIF(FB$346:FB$376,$D990,FD$346:FD$376)</f>
        <v>0</v>
      </c>
      <c r="FB990" s="9"/>
      <c r="FC990" s="10"/>
      <c r="FD990" s="11"/>
      <c r="FE990" s="6">
        <f>SUMIF(FF$346:FF$376,$D990,FH$346:FH$376)</f>
        <v>0</v>
      </c>
      <c r="FF990" s="9"/>
      <c r="FG990" s="10"/>
      <c r="FH990" s="11"/>
      <c r="FI990" s="6">
        <f>SUMIF(FJ$346:FJ$376,$D990,FL$346:FL$376)</f>
        <v>0</v>
      </c>
      <c r="FJ990" s="9"/>
      <c r="FK990" s="10"/>
      <c r="FL990" s="11"/>
      <c r="FM990" s="6">
        <f>SUMIF(FN$346:FN$376,$D990,FP$346:FP$376)</f>
        <v>0</v>
      </c>
      <c r="FN990" s="9"/>
      <c r="FO990" s="10"/>
      <c r="FP990" s="11"/>
      <c r="FQ990" s="6">
        <f>SUMIF(FR$346:FR$376,$D990,FT$346:FT$376)</f>
        <v>0</v>
      </c>
      <c r="FR990" s="9"/>
      <c r="FS990" s="10"/>
      <c r="FT990" s="11"/>
      <c r="FU990" s="6">
        <f>SUMIF(FV$346:FV$376,$D990,FX$346:FX$376)</f>
        <v>0</v>
      </c>
      <c r="FV990" s="9"/>
      <c r="FW990" s="10"/>
      <c r="FX990" s="11"/>
      <c r="FY990" s="6">
        <f>SUMIF(FZ$346:FZ$376,$D990,GB$346:GB$376)</f>
        <v>0</v>
      </c>
      <c r="FZ990" s="9"/>
      <c r="GA990" s="10"/>
      <c r="GB990" s="11"/>
      <c r="GC990" s="6">
        <f>SUMIF(GD$346:GD$376,$D990,GF$346:GF$376)</f>
        <v>0</v>
      </c>
      <c r="GD990" s="9"/>
      <c r="GE990" s="10"/>
      <c r="GF990" s="11"/>
      <c r="GG990" s="6">
        <f>SUMIF(GH$346:GH$376,$D990,GJ$346:GJ$376)</f>
        <v>0</v>
      </c>
      <c r="GH990" s="9"/>
      <c r="GI990" s="10"/>
      <c r="GJ990" s="11"/>
      <c r="GK990" s="6">
        <f>SUMIF(GL$346:GL$376,$D990,GN$346:GN$376)</f>
        <v>0</v>
      </c>
      <c r="GL990" s="9"/>
      <c r="GM990" s="10"/>
      <c r="GN990" s="11"/>
      <c r="GO990" s="6">
        <f>SUMIF(GP$346:GP$376,$D990,GR$346:GR$376)</f>
        <v>0</v>
      </c>
      <c r="GP990" s="9"/>
      <c r="GQ990" s="10"/>
      <c r="GR990" s="11"/>
      <c r="GS990" s="6">
        <f>SUMIF(GT$346:GT$376,$D990,GV$346:GV$376)</f>
        <v>0</v>
      </c>
      <c r="GT990" s="9"/>
      <c r="GU990" s="10"/>
      <c r="GV990" s="20"/>
      <c r="GW990" s="19">
        <f t="shared" si="21"/>
        <v>0</v>
      </c>
      <c r="GX990" s="472"/>
      <c r="GY990" s="473"/>
    </row>
    <row r="991" spans="1:207" ht="30.75" customHeight="1">
      <c r="A991" s="208" t="s">
        <v>75</v>
      </c>
      <c r="B991" s="469">
        <v>43</v>
      </c>
      <c r="C991" s="449" t="s">
        <v>539</v>
      </c>
      <c r="D991" s="445" t="s">
        <v>498</v>
      </c>
      <c r="E991" s="206">
        <f>SUMIF(F$5:F$35,$D991,H$5:H$35)</f>
        <v>0</v>
      </c>
      <c r="F991" s="9"/>
      <c r="G991" s="10"/>
      <c r="H991" s="11"/>
      <c r="I991" s="6">
        <f>SUMIF(J$5:J$35,$D991,L$5:L$35)</f>
        <v>0</v>
      </c>
      <c r="J991" s="9"/>
      <c r="K991" s="10"/>
      <c r="L991" s="11"/>
      <c r="M991" s="6">
        <f>SUMIF(N$5:N$35,$D991,P$5:P$35)</f>
        <v>0</v>
      </c>
      <c r="N991" s="9"/>
      <c r="O991" s="10"/>
      <c r="P991" s="11"/>
      <c r="Q991" s="6">
        <f>SUMIF(R$5:R$35,$D991,T$5:T$35)</f>
        <v>0</v>
      </c>
      <c r="R991" s="9"/>
      <c r="S991" s="10"/>
      <c r="T991" s="11"/>
      <c r="U991" s="6">
        <f>SUMIF(V$5:V$35,$D991,X$5:X$35)</f>
        <v>0</v>
      </c>
      <c r="V991" s="9"/>
      <c r="W991" s="10"/>
      <c r="X991" s="11"/>
      <c r="Y991" s="6">
        <f>SUMIF(Z$5:Z$35,$D991,AB$5:AB$35)</f>
        <v>0</v>
      </c>
      <c r="Z991" s="9"/>
      <c r="AA991" s="10"/>
      <c r="AB991" s="11"/>
      <c r="AC991" s="6">
        <f>SUMIF(AD$5:AD$35,$D991,AF$5:AF$35)</f>
        <v>0</v>
      </c>
      <c r="AD991" s="9"/>
      <c r="AE991" s="10"/>
      <c r="AF991" s="11"/>
      <c r="AG991" s="6">
        <f>SUMIF(AH$5:AH$35,$D991,AJ$5:AJ$35)</f>
        <v>0</v>
      </c>
      <c r="AH991" s="9"/>
      <c r="AI991" s="10"/>
      <c r="AJ991" s="11"/>
      <c r="AK991" s="6">
        <f>SUMIF(AL$5:AL$35,$D991,AN$5:AN$35)</f>
        <v>0</v>
      </c>
      <c r="AL991" s="9"/>
      <c r="AM991" s="10"/>
      <c r="AN991" s="11"/>
      <c r="AO991" s="6">
        <f>SUMIF(AP$5:AP$35,$D991,AR$5:AR$35)</f>
        <v>0</v>
      </c>
      <c r="AP991" s="9"/>
      <c r="AQ991" s="10"/>
      <c r="AR991" s="11"/>
      <c r="AS991" s="6">
        <f>SUMIF(AT$5:AT$35,$D991,AV$5:AV$35)</f>
        <v>0</v>
      </c>
      <c r="AT991" s="9"/>
      <c r="AU991" s="10"/>
      <c r="AV991" s="11"/>
      <c r="AW991" s="6">
        <f>SUMIF(AX$5:AX$35,$D991,AZ$5:AZ$35)</f>
        <v>0</v>
      </c>
      <c r="AX991" s="9"/>
      <c r="AY991" s="10"/>
      <c r="AZ991" s="11"/>
      <c r="BA991" s="6">
        <f>SUMIF(BB$5:BB$35,$D991,BD$5:BD$35)</f>
        <v>0</v>
      </c>
      <c r="BB991" s="9"/>
      <c r="BC991" s="10"/>
      <c r="BD991" s="11"/>
      <c r="BE991" s="6">
        <f>SUMIF(BF$5:BF$35,$D991,BH$5:BH$35)</f>
        <v>0</v>
      </c>
      <c r="BF991" s="9"/>
      <c r="BG991" s="10"/>
      <c r="BH991" s="11"/>
      <c r="BI991" s="6">
        <f>SUMIF(BJ$5:BJ$35,$D991,BL$5:BL$35)</f>
        <v>0</v>
      </c>
      <c r="BJ991" s="9"/>
      <c r="BK991" s="10"/>
      <c r="BL991" s="11"/>
      <c r="BM991" s="6">
        <f>SUMIF(BN$5:BN$35,$D991,BP$5:BP$35)</f>
        <v>0</v>
      </c>
      <c r="BN991" s="9"/>
      <c r="BO991" s="10"/>
      <c r="BP991" s="11"/>
      <c r="BQ991" s="6">
        <f>SUMIF(BR$5:BR$35,$D991,BT$5:BT$35)</f>
        <v>0</v>
      </c>
      <c r="BR991" s="9"/>
      <c r="BS991" s="10"/>
      <c r="BT991" s="11"/>
      <c r="BU991" s="6">
        <f>SUMIF(BV$5:BV$35,$D991,BX$5:BX$35)</f>
        <v>0</v>
      </c>
      <c r="BV991" s="9"/>
      <c r="BW991" s="10"/>
      <c r="BX991" s="11"/>
      <c r="BY991" s="6">
        <f>SUMIF(BZ$5:BZ$35,$D991,CB$5:CB$35)</f>
        <v>0</v>
      </c>
      <c r="BZ991" s="9"/>
      <c r="CA991" s="10"/>
      <c r="CB991" s="11"/>
      <c r="CC991" s="6">
        <f>SUMIF(CD$5:CD$35,$D991,CF$5:CF$35)</f>
        <v>0</v>
      </c>
      <c r="CD991" s="9"/>
      <c r="CE991" s="10"/>
      <c r="CF991" s="11"/>
      <c r="CG991" s="6">
        <f>SUMIF(CH$5:CH$35,$D991,CJ$5:CJ$35)</f>
        <v>0</v>
      </c>
      <c r="CH991" s="9"/>
      <c r="CI991" s="10"/>
      <c r="CJ991" s="11"/>
      <c r="CK991" s="6">
        <f>SUMIF(CL$5:CL$35,$D991,CN$5:CN$35)</f>
        <v>0</v>
      </c>
      <c r="CL991" s="9"/>
      <c r="CM991" s="10"/>
      <c r="CN991" s="11"/>
      <c r="CO991" s="6">
        <f>SUMIF(CP$5:CP$35,$D991,CR$5:CR$35)</f>
        <v>0</v>
      </c>
      <c r="CP991" s="9"/>
      <c r="CQ991" s="10"/>
      <c r="CR991" s="11"/>
      <c r="CS991" s="6">
        <f>SUMIF(CT$5:CT$35,$D991,CV$5:CV$35)</f>
        <v>0</v>
      </c>
      <c r="CT991" s="9"/>
      <c r="CU991" s="10"/>
      <c r="CV991" s="11"/>
      <c r="CW991" s="6">
        <f>SUMIF(CX$5:CX$35,$D991,CZ$5:CZ$35)</f>
        <v>0</v>
      </c>
      <c r="CX991" s="9"/>
      <c r="CY991" s="10"/>
      <c r="CZ991" s="11"/>
      <c r="DA991" s="6">
        <f>SUMIF(DB$5:DB$35,$D991,DD$5:DD$35)</f>
        <v>0</v>
      </c>
      <c r="DB991" s="9"/>
      <c r="DC991" s="10"/>
      <c r="DD991" s="11"/>
      <c r="DE991" s="6">
        <f>SUMIF(DF$5:DF$35,$D991,DH$5:DH$35)</f>
        <v>0</v>
      </c>
      <c r="DF991" s="9"/>
      <c r="DG991" s="10"/>
      <c r="DH991" s="11"/>
      <c r="DI991" s="6">
        <f>SUMIF(DJ$5:DJ$35,$D991,DL$5:DL$35)</f>
        <v>0</v>
      </c>
      <c r="DJ991" s="9"/>
      <c r="DK991" s="10"/>
      <c r="DL991" s="11"/>
      <c r="DM991" s="6">
        <f>SUMIF(DN$5:DN$35,$D991,DP$5:DP$35)</f>
        <v>0</v>
      </c>
      <c r="DN991" s="9"/>
      <c r="DO991" s="10"/>
      <c r="DP991" s="11"/>
      <c r="DQ991" s="6">
        <f>SUMIF(DR$5:DR$35,$D991,DT$5:DT$35)</f>
        <v>0</v>
      </c>
      <c r="DR991" s="9"/>
      <c r="DS991" s="10"/>
      <c r="DT991" s="11"/>
      <c r="DU991" s="6">
        <f>SUMIF(DV$5:DV$35,$D991,DX$5:DX$35)</f>
        <v>0</v>
      </c>
      <c r="DV991" s="9"/>
      <c r="DW991" s="10"/>
      <c r="DX991" s="11"/>
      <c r="DY991" s="6">
        <f>SUMIF(DZ$5:DZ$35,$D991,EB$5:EB$35)</f>
        <v>0</v>
      </c>
      <c r="DZ991" s="9"/>
      <c r="EA991" s="10"/>
      <c r="EB991" s="11"/>
      <c r="EC991" s="6">
        <f>SUMIF(ED$5:ED$35,$D991,EF$5:EF$35)</f>
        <v>0</v>
      </c>
      <c r="ED991" s="9"/>
      <c r="EE991" s="10"/>
      <c r="EF991" s="11"/>
      <c r="EG991" s="6">
        <f>SUMIF(EH$5:EH$35,$D991,EJ$5:EJ$35)</f>
        <v>0</v>
      </c>
      <c r="EH991" s="9"/>
      <c r="EI991" s="10"/>
      <c r="EJ991" s="11"/>
      <c r="EK991" s="6">
        <f>SUMIF(EL$5:EL$35,$D991,EN$5:EN$35)</f>
        <v>0</v>
      </c>
      <c r="EL991" s="9"/>
      <c r="EM991" s="10"/>
      <c r="EN991" s="11"/>
      <c r="EO991" s="6">
        <f>SUMIF(EP$5:EP$35,$D991,ER$5:ER$35)</f>
        <v>0</v>
      </c>
      <c r="EP991" s="9"/>
      <c r="EQ991" s="10"/>
      <c r="ER991" s="11"/>
      <c r="ES991" s="6">
        <f>SUMIF(ET$5:ET$35,$D991,EV$5:EV$35)</f>
        <v>0</v>
      </c>
      <c r="ET991" s="9"/>
      <c r="EU991" s="10"/>
      <c r="EV991" s="11"/>
      <c r="EW991" s="6">
        <f>SUMIF(EX$5:EX$35,$D991,EZ$5:EZ$35)</f>
        <v>0</v>
      </c>
      <c r="EX991" s="9"/>
      <c r="EY991" s="10"/>
      <c r="EZ991" s="11"/>
      <c r="FA991" s="6">
        <f>SUMIF(FB$5:FB$35,$D991,FD$5:FD$35)</f>
        <v>0</v>
      </c>
      <c r="FB991" s="9"/>
      <c r="FC991" s="10"/>
      <c r="FD991" s="11"/>
      <c r="FE991" s="6">
        <f>SUMIF(FF$5:FF$35,$D991,FH$5:FH$35)</f>
        <v>0</v>
      </c>
      <c r="FF991" s="9"/>
      <c r="FG991" s="10"/>
      <c r="FH991" s="11"/>
      <c r="FI991" s="6">
        <f>SUMIF(FJ$5:FJ$35,$D991,FL$5:FL$35)</f>
        <v>0</v>
      </c>
      <c r="FJ991" s="9"/>
      <c r="FK991" s="10"/>
      <c r="FL991" s="11"/>
      <c r="FM991" s="6">
        <f>SUMIF(FN$5:FN$35,$D991,FP$5:FP$35)</f>
        <v>0</v>
      </c>
      <c r="FN991" s="9"/>
      <c r="FO991" s="10"/>
      <c r="FP991" s="11"/>
      <c r="FQ991" s="6">
        <f>SUMIF(FR$5:FR$35,$D991,FT$5:FT$35)</f>
        <v>0</v>
      </c>
      <c r="FR991" s="9"/>
      <c r="FS991" s="10"/>
      <c r="FT991" s="11"/>
      <c r="FU991" s="6">
        <f>SUMIF(FV$5:FV$35,$D991,FX$5:FX$35)</f>
        <v>0</v>
      </c>
      <c r="FV991" s="9"/>
      <c r="FW991" s="10"/>
      <c r="FX991" s="11"/>
      <c r="FY991" s="6">
        <f>SUMIF(FZ$5:FZ$35,$D991,GB$5:GB$35)</f>
        <v>0</v>
      </c>
      <c r="FZ991" s="9"/>
      <c r="GA991" s="10"/>
      <c r="GB991" s="11"/>
      <c r="GC991" s="6">
        <f>SUMIF(GD$5:GD$35,$D991,GF$5:GF$35)</f>
        <v>0</v>
      </c>
      <c r="GD991" s="9"/>
      <c r="GE991" s="10"/>
      <c r="GF991" s="11"/>
      <c r="GG991" s="6">
        <f>SUMIF(GH$5:GH$35,$D991,GJ$5:GJ$35)</f>
        <v>0</v>
      </c>
      <c r="GH991" s="9"/>
      <c r="GI991" s="10"/>
      <c r="GJ991" s="11"/>
      <c r="GK991" s="6">
        <f>SUMIF(GL$5:GL$35,$D991,GN$5:GN$35)</f>
        <v>0</v>
      </c>
      <c r="GL991" s="9"/>
      <c r="GM991" s="10"/>
      <c r="GN991" s="11"/>
      <c r="GO991" s="6">
        <f>SUMIF(GP$5:GP$35,$D991,GR$5:GR$35)</f>
        <v>0</v>
      </c>
      <c r="GP991" s="9"/>
      <c r="GQ991" s="10"/>
      <c r="GR991" s="11"/>
      <c r="GS991" s="6">
        <f>SUMIF(GT$5:GT$35,$D991,GV$5:GV$35)</f>
        <v>0</v>
      </c>
      <c r="GT991" s="9"/>
      <c r="GU991" s="10"/>
      <c r="GV991" s="20"/>
      <c r="GW991" s="19">
        <f t="shared" si="21"/>
        <v>0</v>
      </c>
      <c r="GX991" s="472">
        <f>SUM(GW991:GW1002)</f>
        <v>0</v>
      </c>
      <c r="GY991" s="473" t="str">
        <f>D991</f>
        <v>TS15624/36</v>
      </c>
    </row>
    <row r="992" spans="1:207" ht="30.75" customHeight="1">
      <c r="A992" s="210" t="s">
        <v>76</v>
      </c>
      <c r="B992" s="470"/>
      <c r="C992" s="449" t="s">
        <v>539</v>
      </c>
      <c r="D992" s="445" t="s">
        <v>498</v>
      </c>
      <c r="E992" s="206">
        <f>SUMIF(F$36:F$66,$D992,H$36:H$66)</f>
        <v>0</v>
      </c>
      <c r="F992" s="9"/>
      <c r="G992" s="10"/>
      <c r="H992" s="11"/>
      <c r="I992" s="6">
        <f>SUMIF(J$36:J$66,$D992,L$36:L$66)</f>
        <v>0</v>
      </c>
      <c r="J992" s="9"/>
      <c r="K992" s="10"/>
      <c r="L992" s="11"/>
      <c r="M992" s="6">
        <f>SUMIF(N$36:N$66,$D992,P$36:P$66)</f>
        <v>0</v>
      </c>
      <c r="N992" s="9"/>
      <c r="O992" s="10"/>
      <c r="P992" s="11"/>
      <c r="Q992" s="6">
        <f>SUMIF(R$36:R$66,$D992,T$36:T$66)</f>
        <v>0</v>
      </c>
      <c r="R992" s="9"/>
      <c r="S992" s="10"/>
      <c r="T992" s="11"/>
      <c r="U992" s="6">
        <f>SUMIF(V$36:V$66,$D992,X$36:X$66)</f>
        <v>0</v>
      </c>
      <c r="V992" s="9"/>
      <c r="W992" s="10"/>
      <c r="X992" s="11"/>
      <c r="Y992" s="6">
        <f>SUMIF(Z$36:Z$66,$D992,AB$36:AB$66)</f>
        <v>0</v>
      </c>
      <c r="Z992" s="9"/>
      <c r="AA992" s="10"/>
      <c r="AB992" s="11"/>
      <c r="AC992" s="6">
        <f>SUMIF(AD$36:AD$66,$D992,AF$36:AF$66)</f>
        <v>0</v>
      </c>
      <c r="AD992" s="9"/>
      <c r="AE992" s="10"/>
      <c r="AF992" s="11"/>
      <c r="AG992" s="6">
        <f>SUMIF(AH$36:AH$66,$D992,AJ$36:AJ$66)</f>
        <v>0</v>
      </c>
      <c r="AH992" s="9"/>
      <c r="AI992" s="10"/>
      <c r="AJ992" s="11"/>
      <c r="AK992" s="6">
        <f>SUMIF(AL$36:AL$66,$D992,AN$36:AN$66)</f>
        <v>0</v>
      </c>
      <c r="AL992" s="9"/>
      <c r="AM992" s="10"/>
      <c r="AN992" s="11"/>
      <c r="AO992" s="6">
        <f>SUMIF(AP$36:AP$66,$D992,AR$36:AR$66)</f>
        <v>0</v>
      </c>
      <c r="AP992" s="9"/>
      <c r="AQ992" s="10"/>
      <c r="AR992" s="11"/>
      <c r="AS992" s="6">
        <f>SUMIF(AT$36:AT$66,$D992,AV$36:AV$66)</f>
        <v>0</v>
      </c>
      <c r="AT992" s="9"/>
      <c r="AU992" s="10"/>
      <c r="AV992" s="11"/>
      <c r="AW992" s="6">
        <f>SUMIF(AX$36:AX$66,$D992,AZ$36:AZ$66)</f>
        <v>0</v>
      </c>
      <c r="AX992" s="9"/>
      <c r="AY992" s="10"/>
      <c r="AZ992" s="11"/>
      <c r="BA992" s="6">
        <f>SUMIF(BB$36:BB$66,$D992,BD$36:BD$66)</f>
        <v>0</v>
      </c>
      <c r="BB992" s="9"/>
      <c r="BC992" s="10"/>
      <c r="BD992" s="11"/>
      <c r="BE992" s="6">
        <f>SUMIF(BF$36:BF$66,$D992,BH$36:BH$66)</f>
        <v>0</v>
      </c>
      <c r="BF992" s="9"/>
      <c r="BG992" s="10"/>
      <c r="BH992" s="11"/>
      <c r="BI992" s="6">
        <f>SUMIF(BJ$36:BJ$66,$D992,BL$36:BL$66)</f>
        <v>0</v>
      </c>
      <c r="BJ992" s="9"/>
      <c r="BK992" s="10"/>
      <c r="BL992" s="11"/>
      <c r="BM992" s="6">
        <f>SUMIF(BN$36:BN$66,$D992,BP$36:BP$66)</f>
        <v>0</v>
      </c>
      <c r="BN992" s="9"/>
      <c r="BO992" s="10"/>
      <c r="BP992" s="11"/>
      <c r="BQ992" s="6">
        <f>SUMIF(BR$36:BR$66,$D992,BT$36:BT$66)</f>
        <v>0</v>
      </c>
      <c r="BR992" s="9"/>
      <c r="BS992" s="10"/>
      <c r="BT992" s="11"/>
      <c r="BU992" s="6">
        <f>SUMIF(BV$36:BV$66,$D992,BX$36:BX$66)</f>
        <v>0</v>
      </c>
      <c r="BV992" s="9"/>
      <c r="BW992" s="10"/>
      <c r="BX992" s="11"/>
      <c r="BY992" s="6">
        <f>SUMIF(BZ$36:BZ$66,$D992,CB$36:CB$66)</f>
        <v>0</v>
      </c>
      <c r="BZ992" s="9"/>
      <c r="CA992" s="10"/>
      <c r="CB992" s="11"/>
      <c r="CC992" s="6">
        <f>SUMIF(CD$36:CD$66,$D992,CF$36:CF$66)</f>
        <v>0</v>
      </c>
      <c r="CD992" s="9"/>
      <c r="CE992" s="10"/>
      <c r="CF992" s="11"/>
      <c r="CG992" s="6">
        <f>SUMIF(CH$36:CH$66,$D992,CJ$36:CJ$66)</f>
        <v>0</v>
      </c>
      <c r="CH992" s="9"/>
      <c r="CI992" s="10"/>
      <c r="CJ992" s="11"/>
      <c r="CK992" s="6">
        <f>SUMIF(CL$36:CL$66,$D992,CN$36:CN$66)</f>
        <v>0</v>
      </c>
      <c r="CL992" s="9"/>
      <c r="CM992" s="10"/>
      <c r="CN992" s="11"/>
      <c r="CO992" s="6">
        <f>SUMIF(CP$36:CP$66,$D992,CR$36:CR$66)</f>
        <v>0</v>
      </c>
      <c r="CP992" s="9"/>
      <c r="CQ992" s="10"/>
      <c r="CR992" s="11"/>
      <c r="CS992" s="6">
        <f>SUMIF(CT$36:CT$66,$D992,CV$36:CV$66)</f>
        <v>0</v>
      </c>
      <c r="CT992" s="9"/>
      <c r="CU992" s="10"/>
      <c r="CV992" s="11"/>
      <c r="CW992" s="6">
        <f>SUMIF(CX$36:CX$66,$D992,CZ$36:CZ$66)</f>
        <v>0</v>
      </c>
      <c r="CX992" s="9"/>
      <c r="CY992" s="10"/>
      <c r="CZ992" s="11"/>
      <c r="DA992" s="6">
        <f>SUMIF(DB$36:DB$66,$D992,DD$36:DD$66)</f>
        <v>0</v>
      </c>
      <c r="DB992" s="9"/>
      <c r="DC992" s="10"/>
      <c r="DD992" s="11"/>
      <c r="DE992" s="6">
        <f>SUMIF(DF$36:DF$66,$D992,DH$36:DH$66)</f>
        <v>0</v>
      </c>
      <c r="DF992" s="9"/>
      <c r="DG992" s="10"/>
      <c r="DH992" s="11"/>
      <c r="DI992" s="6">
        <f>SUMIF(DJ$36:DJ$66,$D992,DL$36:DL$66)</f>
        <v>0</v>
      </c>
      <c r="DJ992" s="9"/>
      <c r="DK992" s="10"/>
      <c r="DL992" s="11"/>
      <c r="DM992" s="6">
        <f>SUMIF(DN$36:DN$66,$D992,DP$36:DP$66)</f>
        <v>0</v>
      </c>
      <c r="DN992" s="9"/>
      <c r="DO992" s="10"/>
      <c r="DP992" s="11"/>
      <c r="DQ992" s="6">
        <f>SUMIF(DR$36:DR$66,$D992,DT$36:DT$66)</f>
        <v>0</v>
      </c>
      <c r="DR992" s="9"/>
      <c r="DS992" s="10"/>
      <c r="DT992" s="11"/>
      <c r="DU992" s="6">
        <f>SUMIF(DV$36:DV$66,$D992,DX$36:DX$66)</f>
        <v>0</v>
      </c>
      <c r="DV992" s="9"/>
      <c r="DW992" s="10"/>
      <c r="DX992" s="11"/>
      <c r="DY992" s="6">
        <f>SUMIF(DZ$36:DZ$66,$D992,EB$36:EB$66)</f>
        <v>0</v>
      </c>
      <c r="DZ992" s="9"/>
      <c r="EA992" s="10"/>
      <c r="EB992" s="11"/>
      <c r="EC992" s="6">
        <f>SUMIF(ED$36:ED$66,$D992,EF$36:EF$66)</f>
        <v>0</v>
      </c>
      <c r="ED992" s="9"/>
      <c r="EE992" s="10"/>
      <c r="EF992" s="11"/>
      <c r="EG992" s="6">
        <f>SUMIF(EH$36:EH$66,$D992,EJ$36:EJ$66)</f>
        <v>0</v>
      </c>
      <c r="EH992" s="9"/>
      <c r="EI992" s="10"/>
      <c r="EJ992" s="11"/>
      <c r="EK992" s="6">
        <f>SUMIF(EL$36:EL$66,$D992,EN$36:EN$66)</f>
        <v>0</v>
      </c>
      <c r="EL992" s="9"/>
      <c r="EM992" s="10"/>
      <c r="EN992" s="11"/>
      <c r="EO992" s="6">
        <f>SUMIF(EP$36:EP$66,$D992,ER$36:ER$66)</f>
        <v>0</v>
      </c>
      <c r="EP992" s="9"/>
      <c r="EQ992" s="10"/>
      <c r="ER992" s="11"/>
      <c r="ES992" s="6">
        <f>SUMIF(ET$36:ET$66,$D992,EV$36:EV$66)</f>
        <v>0</v>
      </c>
      <c r="ET992" s="9"/>
      <c r="EU992" s="10"/>
      <c r="EV992" s="11"/>
      <c r="EW992" s="6">
        <f>SUMIF(EX$36:EX$66,$D992,EZ$36:EZ$66)</f>
        <v>0</v>
      </c>
      <c r="EX992" s="9"/>
      <c r="EY992" s="10"/>
      <c r="EZ992" s="11"/>
      <c r="FA992" s="6">
        <f>SUMIF(FB$36:FB$66,$D992,FD$36:FD$66)</f>
        <v>0</v>
      </c>
      <c r="FB992" s="9"/>
      <c r="FC992" s="10"/>
      <c r="FD992" s="11"/>
      <c r="FE992" s="6">
        <f>SUMIF(FF$36:FF$66,$D992,FH$36:FH$66)</f>
        <v>0</v>
      </c>
      <c r="FF992" s="9"/>
      <c r="FG992" s="10"/>
      <c r="FH992" s="11"/>
      <c r="FI992" s="6">
        <f>SUMIF(FJ$36:FJ$66,$D992,FL$36:FL$66)</f>
        <v>0</v>
      </c>
      <c r="FJ992" s="9"/>
      <c r="FK992" s="10"/>
      <c r="FL992" s="11"/>
      <c r="FM992" s="6">
        <f>SUMIF(FN$36:FN$66,$D992,FP$36:FP$66)</f>
        <v>0</v>
      </c>
      <c r="FN992" s="9"/>
      <c r="FO992" s="10"/>
      <c r="FP992" s="11"/>
      <c r="FQ992" s="6">
        <f>SUMIF(FR$36:FR$66,$D992,FT$36:FT$66)</f>
        <v>0</v>
      </c>
      <c r="FR992" s="9"/>
      <c r="FS992" s="10"/>
      <c r="FT992" s="11"/>
      <c r="FU992" s="6">
        <f>SUMIF(FV$36:FV$66,$D992,FX$36:FX$66)</f>
        <v>0</v>
      </c>
      <c r="FV992" s="9"/>
      <c r="FW992" s="10"/>
      <c r="FX992" s="11"/>
      <c r="FY992" s="6">
        <f>SUMIF(FZ$36:FZ$66,$D992,GB$36:GB$66)</f>
        <v>0</v>
      </c>
      <c r="FZ992" s="9"/>
      <c r="GA992" s="10"/>
      <c r="GB992" s="11"/>
      <c r="GC992" s="6">
        <f>SUMIF(GD$36:GD$66,$D992,GF$36:GF$66)</f>
        <v>0</v>
      </c>
      <c r="GD992" s="9"/>
      <c r="GE992" s="10"/>
      <c r="GF992" s="11"/>
      <c r="GG992" s="6">
        <f>SUMIF(GH$36:GH$66,$D992,GJ$36:GJ$66)</f>
        <v>0</v>
      </c>
      <c r="GH992" s="9"/>
      <c r="GI992" s="10"/>
      <c r="GJ992" s="11"/>
      <c r="GK992" s="6">
        <f>SUMIF(GL$36:GL$66,$D992,GN$36:GN$66)</f>
        <v>0</v>
      </c>
      <c r="GL992" s="9"/>
      <c r="GM992" s="10"/>
      <c r="GN992" s="11"/>
      <c r="GO992" s="6">
        <f>SUMIF(GP$36:GP$66,$D992,GR$36:GR$66)</f>
        <v>0</v>
      </c>
      <c r="GP992" s="9"/>
      <c r="GQ992" s="10"/>
      <c r="GR992" s="11"/>
      <c r="GS992" s="6">
        <f>SUMIF(GT$36:GT$66,$D992,GV$36:GV$66)</f>
        <v>0</v>
      </c>
      <c r="GT992" s="9"/>
      <c r="GU992" s="10"/>
      <c r="GV992" s="20"/>
      <c r="GW992" s="19">
        <f t="shared" si="21"/>
        <v>0</v>
      </c>
      <c r="GX992" s="472"/>
      <c r="GY992" s="473"/>
    </row>
    <row r="993" spans="1:207" ht="30.75" customHeight="1">
      <c r="A993" s="210" t="s">
        <v>77</v>
      </c>
      <c r="B993" s="470"/>
      <c r="C993" s="449" t="s">
        <v>539</v>
      </c>
      <c r="D993" s="445" t="s">
        <v>498</v>
      </c>
      <c r="E993" s="206">
        <f>SUMIF(F$67:F$97,$D993,H$67:H$97)</f>
        <v>0</v>
      </c>
      <c r="F993" s="9"/>
      <c r="G993" s="10"/>
      <c r="H993" s="11"/>
      <c r="I993" s="6">
        <f>SUMIF(J$67:J$97,$D993,L$67:L$97)</f>
        <v>0</v>
      </c>
      <c r="J993" s="9"/>
      <c r="K993" s="10"/>
      <c r="L993" s="11"/>
      <c r="M993" s="6">
        <f>SUMIF(N$67:N$97,$D993,P$67:P$97)</f>
        <v>0</v>
      </c>
      <c r="N993" s="9"/>
      <c r="O993" s="10"/>
      <c r="P993" s="11"/>
      <c r="Q993" s="6">
        <f>SUMIF(R$67:R$97,$D993,T$67:T$97)</f>
        <v>0</v>
      </c>
      <c r="R993" s="9"/>
      <c r="S993" s="10"/>
      <c r="T993" s="11"/>
      <c r="U993" s="6">
        <f>SUMIF(V$67:V$97,$D993,X$67:X$97)</f>
        <v>0</v>
      </c>
      <c r="V993" s="9"/>
      <c r="W993" s="10"/>
      <c r="X993" s="11"/>
      <c r="Y993" s="6">
        <f>SUMIF(Z$67:Z$97,$D993,AB$67:AB$97)</f>
        <v>0</v>
      </c>
      <c r="Z993" s="9"/>
      <c r="AA993" s="10"/>
      <c r="AB993" s="11"/>
      <c r="AC993" s="6">
        <f>SUMIF(AD$67:AD$97,$D993,AF$67:AF$97)</f>
        <v>0</v>
      </c>
      <c r="AD993" s="9"/>
      <c r="AE993" s="10"/>
      <c r="AF993" s="11"/>
      <c r="AG993" s="6">
        <f>SUMIF(AH$67:AH$97,$D993,AJ$67:AJ$97)</f>
        <v>0</v>
      </c>
      <c r="AH993" s="9"/>
      <c r="AI993" s="10"/>
      <c r="AJ993" s="11"/>
      <c r="AK993" s="6">
        <f>SUMIF(AL$67:AL$97,$D993,AN$67:AN$97)</f>
        <v>0</v>
      </c>
      <c r="AL993" s="9"/>
      <c r="AM993" s="10"/>
      <c r="AN993" s="11"/>
      <c r="AO993" s="6">
        <f>SUMIF(AP$67:AP$97,$D993,AR$67:AR$97)</f>
        <v>0</v>
      </c>
      <c r="AP993" s="9"/>
      <c r="AQ993" s="10"/>
      <c r="AR993" s="11"/>
      <c r="AS993" s="6">
        <f>SUMIF(AT$67:AT$97,$D993,AV$67:AV$97)</f>
        <v>0</v>
      </c>
      <c r="AT993" s="9"/>
      <c r="AU993" s="10"/>
      <c r="AV993" s="11"/>
      <c r="AW993" s="6">
        <f>SUMIF(AX$67:AX$97,$D993,AZ$67:AZ$97)</f>
        <v>0</v>
      </c>
      <c r="AX993" s="9"/>
      <c r="AY993" s="10"/>
      <c r="AZ993" s="11"/>
      <c r="BA993" s="6">
        <f>SUMIF(BB$67:BB$97,$D993,BD$67:BD$97)</f>
        <v>0</v>
      </c>
      <c r="BB993" s="9"/>
      <c r="BC993" s="10"/>
      <c r="BD993" s="11"/>
      <c r="BE993" s="6">
        <f>SUMIF(BF$67:BF$97,$D993,BH$67:BH$97)</f>
        <v>0</v>
      </c>
      <c r="BF993" s="9"/>
      <c r="BG993" s="10"/>
      <c r="BH993" s="11"/>
      <c r="BI993" s="6">
        <f>SUMIF(BJ$67:BJ$97,$D993,BL$67:BL$97)</f>
        <v>0</v>
      </c>
      <c r="BJ993" s="9"/>
      <c r="BK993" s="10"/>
      <c r="BL993" s="11"/>
      <c r="BM993" s="6">
        <f>SUMIF(BN$67:BN$97,$D993,BP$67:BP$97)</f>
        <v>0</v>
      </c>
      <c r="BN993" s="9"/>
      <c r="BO993" s="10"/>
      <c r="BP993" s="11"/>
      <c r="BQ993" s="6">
        <f>SUMIF(BR$67:BR$97,$D993,BT$67:BT$97)</f>
        <v>0</v>
      </c>
      <c r="BR993" s="9"/>
      <c r="BS993" s="10"/>
      <c r="BT993" s="11"/>
      <c r="BU993" s="6">
        <f>SUMIF(BV$67:BV$97,$D993,BX$67:BX$97)</f>
        <v>0</v>
      </c>
      <c r="BV993" s="9"/>
      <c r="BW993" s="10"/>
      <c r="BX993" s="11"/>
      <c r="BY993" s="6">
        <f>SUMIF(BZ$67:BZ$97,$D993,CB$67:CB$97)</f>
        <v>0</v>
      </c>
      <c r="BZ993" s="9"/>
      <c r="CA993" s="10"/>
      <c r="CB993" s="11"/>
      <c r="CC993" s="6">
        <f>SUMIF(CD$67:CD$97,$D993,CF$67:CF$97)</f>
        <v>0</v>
      </c>
      <c r="CD993" s="9"/>
      <c r="CE993" s="10"/>
      <c r="CF993" s="11"/>
      <c r="CG993" s="6">
        <f>SUMIF(CH$67:CH$97,$D993,CJ$67:CJ$97)</f>
        <v>0</v>
      </c>
      <c r="CH993" s="9"/>
      <c r="CI993" s="10"/>
      <c r="CJ993" s="11"/>
      <c r="CK993" s="6">
        <f>SUMIF(CL$67:CL$97,$D993,CN$67:CN$97)</f>
        <v>0</v>
      </c>
      <c r="CL993" s="9"/>
      <c r="CM993" s="10"/>
      <c r="CN993" s="11"/>
      <c r="CO993" s="6">
        <f>SUMIF(CP$67:CP$97,$D993,CR$67:CR$97)</f>
        <v>0</v>
      </c>
      <c r="CP993" s="9"/>
      <c r="CQ993" s="10"/>
      <c r="CR993" s="11"/>
      <c r="CS993" s="6">
        <f>SUMIF(CT$67:CT$97,$D993,CV$67:CV$97)</f>
        <v>0</v>
      </c>
      <c r="CT993" s="9"/>
      <c r="CU993" s="10"/>
      <c r="CV993" s="11"/>
      <c r="CW993" s="6">
        <f>SUMIF(CX$67:CX$97,$D993,CZ$67:CZ$97)</f>
        <v>0</v>
      </c>
      <c r="CX993" s="9"/>
      <c r="CY993" s="10"/>
      <c r="CZ993" s="11"/>
      <c r="DA993" s="6">
        <f>SUMIF(DB$67:DB$97,$D993,DD$67:DD$97)</f>
        <v>0</v>
      </c>
      <c r="DB993" s="9"/>
      <c r="DC993" s="10"/>
      <c r="DD993" s="11"/>
      <c r="DE993" s="6">
        <f>SUMIF(DF$67:DF$97,$D993,DH$67:DH$97)</f>
        <v>0</v>
      </c>
      <c r="DF993" s="9"/>
      <c r="DG993" s="10"/>
      <c r="DH993" s="11"/>
      <c r="DI993" s="6">
        <f>SUMIF(DJ$67:DJ$97,$D993,DL$67:DL$97)</f>
        <v>0</v>
      </c>
      <c r="DJ993" s="9"/>
      <c r="DK993" s="10"/>
      <c r="DL993" s="11"/>
      <c r="DM993" s="6">
        <f>SUMIF(DN$67:DN$97,$D993,DP$67:DP$97)</f>
        <v>0</v>
      </c>
      <c r="DN993" s="9"/>
      <c r="DO993" s="10"/>
      <c r="DP993" s="11"/>
      <c r="DQ993" s="6">
        <f>SUMIF(DR$67:DR$97,$D993,DT$67:DT$97)</f>
        <v>0</v>
      </c>
      <c r="DR993" s="9"/>
      <c r="DS993" s="10"/>
      <c r="DT993" s="11"/>
      <c r="DU993" s="6">
        <f>SUMIF(DV$67:DV$97,$D993,DX$67:DX$97)</f>
        <v>0</v>
      </c>
      <c r="DV993" s="9"/>
      <c r="DW993" s="10"/>
      <c r="DX993" s="11"/>
      <c r="DY993" s="6">
        <f>SUMIF(DZ$67:DZ$97,$D993,EB$67:EB$97)</f>
        <v>0</v>
      </c>
      <c r="DZ993" s="9"/>
      <c r="EA993" s="10"/>
      <c r="EB993" s="11"/>
      <c r="EC993" s="6">
        <f>SUMIF(ED$67:ED$97,$D993,EF$67:EF$97)</f>
        <v>0</v>
      </c>
      <c r="ED993" s="9"/>
      <c r="EE993" s="10"/>
      <c r="EF993" s="11"/>
      <c r="EG993" s="6">
        <f>SUMIF(EH$67:EH$97,$D993,EJ$67:EJ$97)</f>
        <v>0</v>
      </c>
      <c r="EH993" s="9"/>
      <c r="EI993" s="10"/>
      <c r="EJ993" s="11"/>
      <c r="EK993" s="6">
        <f>SUMIF(EL$67:EL$97,$D993,EN$67:EN$97)</f>
        <v>0</v>
      </c>
      <c r="EL993" s="9"/>
      <c r="EM993" s="10"/>
      <c r="EN993" s="11"/>
      <c r="EO993" s="6">
        <f>SUMIF(EP$67:EP$97,$D993,ER$67:ER$97)</f>
        <v>0</v>
      </c>
      <c r="EP993" s="9"/>
      <c r="EQ993" s="10"/>
      <c r="ER993" s="11"/>
      <c r="ES993" s="6">
        <f>SUMIF(ET$67:ET$97,$D993,EV$67:EV$97)</f>
        <v>0</v>
      </c>
      <c r="ET993" s="9"/>
      <c r="EU993" s="10"/>
      <c r="EV993" s="11"/>
      <c r="EW993" s="6">
        <f>SUMIF(EX$67:EX$97,$D993,EZ$67:EZ$97)</f>
        <v>0</v>
      </c>
      <c r="EX993" s="9"/>
      <c r="EY993" s="10"/>
      <c r="EZ993" s="11"/>
      <c r="FA993" s="6">
        <f>SUMIF(FB$67:FB$97,$D993,FD$67:FD$97)</f>
        <v>0</v>
      </c>
      <c r="FB993" s="9"/>
      <c r="FC993" s="10"/>
      <c r="FD993" s="11"/>
      <c r="FE993" s="6">
        <f>SUMIF(FF$67:FF$97,$D993,FH$67:FH$97)</f>
        <v>0</v>
      </c>
      <c r="FF993" s="9"/>
      <c r="FG993" s="10"/>
      <c r="FH993" s="11"/>
      <c r="FI993" s="6">
        <f>SUMIF(FJ$67:FJ$97,$D993,FL$67:FL$97)</f>
        <v>0</v>
      </c>
      <c r="FJ993" s="9"/>
      <c r="FK993" s="10"/>
      <c r="FL993" s="11"/>
      <c r="FM993" s="6">
        <f>SUMIF(FN$67:FN$97,$D993,FP$67:FP$97)</f>
        <v>0</v>
      </c>
      <c r="FN993" s="9"/>
      <c r="FO993" s="10"/>
      <c r="FP993" s="11"/>
      <c r="FQ993" s="6">
        <f>SUMIF(FR$67:FR$97,$D993,FT$67:FT$97)</f>
        <v>0</v>
      </c>
      <c r="FR993" s="9"/>
      <c r="FS993" s="10"/>
      <c r="FT993" s="11"/>
      <c r="FU993" s="6">
        <f>SUMIF(FV$67:FV$97,$D993,FX$67:FX$97)</f>
        <v>0</v>
      </c>
      <c r="FV993" s="9"/>
      <c r="FW993" s="10"/>
      <c r="FX993" s="11"/>
      <c r="FY993" s="6">
        <f>SUMIF(FZ$67:FZ$97,$D993,GB$67:GB$97)</f>
        <v>0</v>
      </c>
      <c r="FZ993" s="9"/>
      <c r="GA993" s="10"/>
      <c r="GB993" s="11"/>
      <c r="GC993" s="6">
        <f>SUMIF(GD$67:GD$97,$D993,GF$67:GF$97)</f>
        <v>0</v>
      </c>
      <c r="GD993" s="9"/>
      <c r="GE993" s="10"/>
      <c r="GF993" s="11"/>
      <c r="GG993" s="6">
        <f>SUMIF(GH$67:GH$97,$D993,GJ$67:GJ$97)</f>
        <v>0</v>
      </c>
      <c r="GH993" s="9"/>
      <c r="GI993" s="10"/>
      <c r="GJ993" s="11"/>
      <c r="GK993" s="6">
        <f>SUMIF(GL$67:GL$97,$D993,GN$67:GN$97)</f>
        <v>0</v>
      </c>
      <c r="GL993" s="9"/>
      <c r="GM993" s="10"/>
      <c r="GN993" s="11"/>
      <c r="GO993" s="6">
        <f>SUMIF(GP$67:GP$97,$D993,GR$67:GR$97)</f>
        <v>0</v>
      </c>
      <c r="GP993" s="9"/>
      <c r="GQ993" s="10"/>
      <c r="GR993" s="11"/>
      <c r="GS993" s="6">
        <f>SUMIF(GT$67:GT$97,$D993,GV$67:GV$97)</f>
        <v>0</v>
      </c>
      <c r="GT993" s="9"/>
      <c r="GU993" s="10"/>
      <c r="GV993" s="20"/>
      <c r="GW993" s="19">
        <f t="shared" si="21"/>
        <v>0</v>
      </c>
      <c r="GX993" s="472"/>
      <c r="GY993" s="473"/>
    </row>
    <row r="994" spans="1:207" ht="30.75" customHeight="1">
      <c r="A994" s="210" t="s">
        <v>78</v>
      </c>
      <c r="B994" s="470"/>
      <c r="C994" s="449" t="s">
        <v>539</v>
      </c>
      <c r="D994" s="445" t="s">
        <v>498</v>
      </c>
      <c r="E994" s="206">
        <f>SUMIF(F$98:F$128,$D994,H$98:H$128)</f>
        <v>0</v>
      </c>
      <c r="F994" s="9"/>
      <c r="G994" s="10"/>
      <c r="H994" s="11"/>
      <c r="I994" s="6">
        <f>SUMIF(J$98:J$128,$D994,L$98:L$128)</f>
        <v>0</v>
      </c>
      <c r="J994" s="9"/>
      <c r="K994" s="10"/>
      <c r="L994" s="11"/>
      <c r="M994" s="6">
        <f>SUMIF(N$98:N$128,$D994,P$98:P$128)</f>
        <v>0</v>
      </c>
      <c r="N994" s="9"/>
      <c r="O994" s="10"/>
      <c r="P994" s="11"/>
      <c r="Q994" s="6">
        <f>SUMIF(R$98:R$128,$D994,T$98:T$128)</f>
        <v>0</v>
      </c>
      <c r="R994" s="9"/>
      <c r="S994" s="10"/>
      <c r="T994" s="11"/>
      <c r="U994" s="6">
        <f>SUMIF(V$98:V$128,$D994,X$98:X$128)</f>
        <v>0</v>
      </c>
      <c r="V994" s="9"/>
      <c r="W994" s="10"/>
      <c r="X994" s="11"/>
      <c r="Y994" s="6">
        <f>SUMIF(Z$98:Z$128,$D994,AB$98:AB$128)</f>
        <v>0</v>
      </c>
      <c r="Z994" s="9"/>
      <c r="AA994" s="10"/>
      <c r="AB994" s="11"/>
      <c r="AC994" s="6">
        <f>SUMIF(AD$98:AD$128,$D994,AF$98:AF$128)</f>
        <v>0</v>
      </c>
      <c r="AD994" s="9"/>
      <c r="AE994" s="10"/>
      <c r="AF994" s="11"/>
      <c r="AG994" s="6">
        <f>SUMIF(AH$98:AH$128,$D994,AJ$98:AJ$128)</f>
        <v>0</v>
      </c>
      <c r="AH994" s="9"/>
      <c r="AI994" s="10"/>
      <c r="AJ994" s="11"/>
      <c r="AK994" s="6">
        <f>SUMIF(AL$98:AL$128,$D994,AN$98:AN$128)</f>
        <v>0</v>
      </c>
      <c r="AL994" s="9"/>
      <c r="AM994" s="10"/>
      <c r="AN994" s="11"/>
      <c r="AO994" s="6">
        <f>SUMIF(AP$98:AP$128,$D994,AR$98:AR$128)</f>
        <v>0</v>
      </c>
      <c r="AP994" s="9"/>
      <c r="AQ994" s="10"/>
      <c r="AR994" s="11"/>
      <c r="AS994" s="6">
        <f>SUMIF(AT$98:AT$128,$D994,AV$98:AV$128)</f>
        <v>0</v>
      </c>
      <c r="AT994" s="9"/>
      <c r="AU994" s="10"/>
      <c r="AV994" s="11"/>
      <c r="AW994" s="6">
        <f>SUMIF(AX$98:AX$128,$D994,AZ$98:AZ$128)</f>
        <v>0</v>
      </c>
      <c r="AX994" s="9"/>
      <c r="AY994" s="10"/>
      <c r="AZ994" s="11"/>
      <c r="BA994" s="6">
        <f>SUMIF(BB$98:BB$128,$D994,BD$98:BD$128)</f>
        <v>0</v>
      </c>
      <c r="BB994" s="9"/>
      <c r="BC994" s="10"/>
      <c r="BD994" s="11"/>
      <c r="BE994" s="6">
        <f>SUMIF(BF$98:BF$128,$D994,BH$98:BH$128)</f>
        <v>0</v>
      </c>
      <c r="BF994" s="9"/>
      <c r="BG994" s="10"/>
      <c r="BH994" s="11"/>
      <c r="BI994" s="6">
        <f>SUMIF(BJ$98:BJ$128,$D994,BL$98:BL$128)</f>
        <v>0</v>
      </c>
      <c r="BJ994" s="9"/>
      <c r="BK994" s="10"/>
      <c r="BL994" s="11"/>
      <c r="BM994" s="6">
        <f>SUMIF(BN$98:BN$128,$D994,BP$98:BP$128)</f>
        <v>0</v>
      </c>
      <c r="BN994" s="9"/>
      <c r="BO994" s="10"/>
      <c r="BP994" s="11"/>
      <c r="BQ994" s="6">
        <f>SUMIF(BR$98:BR$128,$D994,BT$98:BT$128)</f>
        <v>0</v>
      </c>
      <c r="BR994" s="9"/>
      <c r="BS994" s="10"/>
      <c r="BT994" s="11"/>
      <c r="BU994" s="6">
        <f>SUMIF(BV$98:BV$128,$D994,BX$98:BX$128)</f>
        <v>0</v>
      </c>
      <c r="BV994" s="9"/>
      <c r="BW994" s="10"/>
      <c r="BX994" s="11"/>
      <c r="BY994" s="6">
        <f>SUMIF(BZ$98:BZ$128,$D994,CB$98:CB$128)</f>
        <v>0</v>
      </c>
      <c r="BZ994" s="9"/>
      <c r="CA994" s="10"/>
      <c r="CB994" s="11"/>
      <c r="CC994" s="6">
        <f>SUMIF(CD$98:CD$128,$D994,CF$98:CF$128)</f>
        <v>0</v>
      </c>
      <c r="CD994" s="9"/>
      <c r="CE994" s="10"/>
      <c r="CF994" s="11"/>
      <c r="CG994" s="6">
        <f>SUMIF(CH$98:CH$128,$D994,CJ$98:CJ$128)</f>
        <v>0</v>
      </c>
      <c r="CH994" s="9"/>
      <c r="CI994" s="10"/>
      <c r="CJ994" s="11"/>
      <c r="CK994" s="6">
        <f>SUMIF(CL$98:CL$128,$D994,CN$98:CN$128)</f>
        <v>0</v>
      </c>
      <c r="CL994" s="9"/>
      <c r="CM994" s="10"/>
      <c r="CN994" s="11"/>
      <c r="CO994" s="6">
        <f>SUMIF(CP$98:CP$128,$D994,CR$98:CR$128)</f>
        <v>0</v>
      </c>
      <c r="CP994" s="9"/>
      <c r="CQ994" s="10"/>
      <c r="CR994" s="11"/>
      <c r="CS994" s="6">
        <f>SUMIF(CT$98:CT$128,$D994,CV$98:CV$128)</f>
        <v>0</v>
      </c>
      <c r="CT994" s="9"/>
      <c r="CU994" s="10"/>
      <c r="CV994" s="11"/>
      <c r="CW994" s="6">
        <f>SUMIF(CX$98:CX$128,$D994,CZ$98:CZ$128)</f>
        <v>0</v>
      </c>
      <c r="CX994" s="9"/>
      <c r="CY994" s="10"/>
      <c r="CZ994" s="11"/>
      <c r="DA994" s="6">
        <f>SUMIF(DB$98:DB$128,$D994,DD$98:DD$128)</f>
        <v>0</v>
      </c>
      <c r="DB994" s="9"/>
      <c r="DC994" s="10"/>
      <c r="DD994" s="11"/>
      <c r="DE994" s="6">
        <f>SUMIF(DF$98:DF$128,$D994,DH$98:DH$128)</f>
        <v>0</v>
      </c>
      <c r="DF994" s="9"/>
      <c r="DG994" s="10"/>
      <c r="DH994" s="11"/>
      <c r="DI994" s="6">
        <f>SUMIF(DJ$98:DJ$128,$D994,DL$98:DL$128)</f>
        <v>0</v>
      </c>
      <c r="DJ994" s="9"/>
      <c r="DK994" s="10"/>
      <c r="DL994" s="11"/>
      <c r="DM994" s="6">
        <f>SUMIF(DN$98:DN$128,$D994,DP$98:DP$128)</f>
        <v>0</v>
      </c>
      <c r="DN994" s="9"/>
      <c r="DO994" s="10"/>
      <c r="DP994" s="11"/>
      <c r="DQ994" s="6">
        <f>SUMIF(DR$98:DR$128,$D994,DT$98:DT$128)</f>
        <v>0</v>
      </c>
      <c r="DR994" s="9"/>
      <c r="DS994" s="10"/>
      <c r="DT994" s="11"/>
      <c r="DU994" s="6">
        <f>SUMIF(DV$98:DV$128,$D994,DX$98:DX$128)</f>
        <v>0</v>
      </c>
      <c r="DV994" s="9"/>
      <c r="DW994" s="10"/>
      <c r="DX994" s="11"/>
      <c r="DY994" s="6">
        <f>SUMIF(DZ$98:DZ$128,$D994,EB$98:EB$128)</f>
        <v>0</v>
      </c>
      <c r="DZ994" s="9"/>
      <c r="EA994" s="10"/>
      <c r="EB994" s="11"/>
      <c r="EC994" s="6">
        <f>SUMIF(ED$98:ED$128,$D994,EF$98:EF$128)</f>
        <v>0</v>
      </c>
      <c r="ED994" s="9"/>
      <c r="EE994" s="10"/>
      <c r="EF994" s="11"/>
      <c r="EG994" s="6">
        <f>SUMIF(EH$98:EH$128,$D994,EJ$98:EJ$128)</f>
        <v>0</v>
      </c>
      <c r="EH994" s="9"/>
      <c r="EI994" s="10"/>
      <c r="EJ994" s="11"/>
      <c r="EK994" s="6">
        <f>SUMIF(EL$98:EL$128,$D994,EN$98:EN$128)</f>
        <v>0</v>
      </c>
      <c r="EL994" s="9"/>
      <c r="EM994" s="10"/>
      <c r="EN994" s="11"/>
      <c r="EO994" s="6">
        <f>SUMIF(EP$98:EP$128,$D994,ER$98:ER$128)</f>
        <v>0</v>
      </c>
      <c r="EP994" s="9"/>
      <c r="EQ994" s="10"/>
      <c r="ER994" s="11"/>
      <c r="ES994" s="6">
        <f>SUMIF(ET$98:ET$128,$D994,EV$98:EV$128)</f>
        <v>0</v>
      </c>
      <c r="ET994" s="9"/>
      <c r="EU994" s="10"/>
      <c r="EV994" s="11"/>
      <c r="EW994" s="6">
        <f>SUMIF(EX$98:EX$128,$D994,EZ$98:EZ$128)</f>
        <v>0</v>
      </c>
      <c r="EX994" s="9"/>
      <c r="EY994" s="10"/>
      <c r="EZ994" s="11"/>
      <c r="FA994" s="6">
        <f>SUMIF(FB$98:FB$128,$D994,FD$98:FD$128)</f>
        <v>0</v>
      </c>
      <c r="FB994" s="9"/>
      <c r="FC994" s="10"/>
      <c r="FD994" s="11"/>
      <c r="FE994" s="6">
        <f>SUMIF(FF$98:FF$128,$D994,FH$98:FH$128)</f>
        <v>0</v>
      </c>
      <c r="FF994" s="9"/>
      <c r="FG994" s="10"/>
      <c r="FH994" s="11"/>
      <c r="FI994" s="6">
        <f>SUMIF(FJ$98:FJ$128,$D994,FL$98:FL$128)</f>
        <v>0</v>
      </c>
      <c r="FJ994" s="9"/>
      <c r="FK994" s="10"/>
      <c r="FL994" s="11"/>
      <c r="FM994" s="6">
        <f>SUMIF(FN$98:FN$128,$D994,FP$98:FP$128)</f>
        <v>0</v>
      </c>
      <c r="FN994" s="9"/>
      <c r="FO994" s="10"/>
      <c r="FP994" s="11"/>
      <c r="FQ994" s="6">
        <f>SUMIF(FR$98:FR$128,$D994,FT$98:FT$128)</f>
        <v>0</v>
      </c>
      <c r="FR994" s="9"/>
      <c r="FS994" s="10"/>
      <c r="FT994" s="11"/>
      <c r="FU994" s="6">
        <f>SUMIF(FV$98:FV$128,$D994,FX$98:FX$128)</f>
        <v>0</v>
      </c>
      <c r="FV994" s="9"/>
      <c r="FW994" s="10"/>
      <c r="FX994" s="11"/>
      <c r="FY994" s="6">
        <f>SUMIF(FZ$98:FZ$128,$D994,GB$98:GB$128)</f>
        <v>0</v>
      </c>
      <c r="FZ994" s="9"/>
      <c r="GA994" s="10"/>
      <c r="GB994" s="11"/>
      <c r="GC994" s="6">
        <f>SUMIF(GD$98:GD$128,$D994,GF$98:GF$128)</f>
        <v>0</v>
      </c>
      <c r="GD994" s="9"/>
      <c r="GE994" s="10"/>
      <c r="GF994" s="11"/>
      <c r="GG994" s="6">
        <f>SUMIF(GH$98:GH$128,$D994,GJ$98:GJ$128)</f>
        <v>0</v>
      </c>
      <c r="GH994" s="9"/>
      <c r="GI994" s="10"/>
      <c r="GJ994" s="11"/>
      <c r="GK994" s="6">
        <f>SUMIF(GL$98:GL$128,$D994,GN$98:GN$128)</f>
        <v>0</v>
      </c>
      <c r="GL994" s="9"/>
      <c r="GM994" s="10"/>
      <c r="GN994" s="11"/>
      <c r="GO994" s="6">
        <f>SUMIF(GP$98:GP$128,$D994,GR$98:GR$128)</f>
        <v>0</v>
      </c>
      <c r="GP994" s="9"/>
      <c r="GQ994" s="10"/>
      <c r="GR994" s="11"/>
      <c r="GS994" s="6">
        <f>SUMIF(GT$98:GT$128,$D994,GV$98:GV$128)</f>
        <v>0</v>
      </c>
      <c r="GT994" s="9"/>
      <c r="GU994" s="10"/>
      <c r="GV994" s="20"/>
      <c r="GW994" s="19">
        <f t="shared" si="21"/>
        <v>0</v>
      </c>
      <c r="GX994" s="472"/>
      <c r="GY994" s="473"/>
    </row>
    <row r="995" spans="1:207" ht="30.75" customHeight="1">
      <c r="A995" s="210" t="s">
        <v>79</v>
      </c>
      <c r="B995" s="470"/>
      <c r="C995" s="449" t="s">
        <v>539</v>
      </c>
      <c r="D995" s="445" t="s">
        <v>498</v>
      </c>
      <c r="E995" s="206">
        <f>SUMIF(F$129:F$159,$D995,H$129:H$159)</f>
        <v>0</v>
      </c>
      <c r="F995" s="9"/>
      <c r="G995" s="10"/>
      <c r="H995" s="11"/>
      <c r="I995" s="6">
        <f>SUMIF(J$129:J$159,$D995,L$129:L$159)</f>
        <v>0</v>
      </c>
      <c r="J995" s="9"/>
      <c r="K995" s="10"/>
      <c r="L995" s="11"/>
      <c r="M995" s="6">
        <f>SUMIF(N$129:N$159,$D995,P$129:P$159)</f>
        <v>0</v>
      </c>
      <c r="N995" s="9"/>
      <c r="O995" s="10"/>
      <c r="P995" s="11"/>
      <c r="Q995" s="6">
        <f>SUMIF(R$129:R$159,$D995,T$129:T$159)</f>
        <v>0</v>
      </c>
      <c r="R995" s="9"/>
      <c r="S995" s="10"/>
      <c r="T995" s="11"/>
      <c r="U995" s="6">
        <f>SUMIF(V$129:V$159,$D995,X$129:X$159)</f>
        <v>0</v>
      </c>
      <c r="V995" s="9"/>
      <c r="W995" s="10"/>
      <c r="X995" s="11"/>
      <c r="Y995" s="6">
        <f>SUMIF(Z$129:Z$159,$D995,AB$129:AB$159)</f>
        <v>0</v>
      </c>
      <c r="Z995" s="9"/>
      <c r="AA995" s="10"/>
      <c r="AB995" s="11"/>
      <c r="AC995" s="6">
        <f>SUMIF(AD$129:AD$159,$D995,AF$129:AF$159)</f>
        <v>0</v>
      </c>
      <c r="AD995" s="9"/>
      <c r="AE995" s="10"/>
      <c r="AF995" s="11"/>
      <c r="AG995" s="6">
        <f>SUMIF(AH$129:AH$159,$D995,AJ$129:AJ$159)</f>
        <v>0</v>
      </c>
      <c r="AH995" s="9"/>
      <c r="AI995" s="10"/>
      <c r="AJ995" s="11"/>
      <c r="AK995" s="6">
        <f>SUMIF(AL$129:AL$159,$D995,AN$129:AN$159)</f>
        <v>0</v>
      </c>
      <c r="AL995" s="9"/>
      <c r="AM995" s="10"/>
      <c r="AN995" s="11"/>
      <c r="AO995" s="6">
        <f>SUMIF(AP$129:AP$159,$D995,AR$129:AR$159)</f>
        <v>0</v>
      </c>
      <c r="AP995" s="9"/>
      <c r="AQ995" s="10"/>
      <c r="AR995" s="11"/>
      <c r="AS995" s="6">
        <f>SUMIF(AT$129:AT$159,$D995,AV$129:AV$159)</f>
        <v>0</v>
      </c>
      <c r="AT995" s="9"/>
      <c r="AU995" s="10"/>
      <c r="AV995" s="11"/>
      <c r="AW995" s="6">
        <f>SUMIF(AX$129:AX$159,$D995,AZ$129:AZ$159)</f>
        <v>0</v>
      </c>
      <c r="AX995" s="9"/>
      <c r="AY995" s="10"/>
      <c r="AZ995" s="11"/>
      <c r="BA995" s="6">
        <f>SUMIF(BB$129:BB$159,$D995,BD$129:BD$159)</f>
        <v>0</v>
      </c>
      <c r="BB995" s="9"/>
      <c r="BC995" s="10"/>
      <c r="BD995" s="11"/>
      <c r="BE995" s="6">
        <f>SUMIF(BF$129:BF$159,$D995,BH$129:BH$159)</f>
        <v>0</v>
      </c>
      <c r="BF995" s="9"/>
      <c r="BG995" s="10"/>
      <c r="BH995" s="11"/>
      <c r="BI995" s="6">
        <f>SUMIF(BJ$129:BJ$159,$D995,BL$129:BL$159)</f>
        <v>0</v>
      </c>
      <c r="BJ995" s="9"/>
      <c r="BK995" s="10"/>
      <c r="BL995" s="11"/>
      <c r="BM995" s="6">
        <f>SUMIF(BN$129:BN$159,$D995,BP$129:BP$159)</f>
        <v>0</v>
      </c>
      <c r="BN995" s="9"/>
      <c r="BO995" s="10"/>
      <c r="BP995" s="11"/>
      <c r="BQ995" s="6">
        <f>SUMIF(BR$129:BR$159,$D995,BT$129:BT$159)</f>
        <v>0</v>
      </c>
      <c r="BR995" s="9"/>
      <c r="BS995" s="10"/>
      <c r="BT995" s="11"/>
      <c r="BU995" s="6">
        <f>SUMIF(BV$129:BV$159,$D995,BX$129:BX$159)</f>
        <v>0</v>
      </c>
      <c r="BV995" s="9"/>
      <c r="BW995" s="10"/>
      <c r="BX995" s="11"/>
      <c r="BY995" s="6">
        <f>SUMIF(BZ$129:BZ$159,$D995,CB$129:CB$159)</f>
        <v>0</v>
      </c>
      <c r="BZ995" s="9"/>
      <c r="CA995" s="10"/>
      <c r="CB995" s="11"/>
      <c r="CC995" s="6">
        <f>SUMIF(CD$129:CD$159,$D995,CF$129:CF$159)</f>
        <v>0</v>
      </c>
      <c r="CD995" s="9"/>
      <c r="CE995" s="10"/>
      <c r="CF995" s="11"/>
      <c r="CG995" s="6">
        <f>SUMIF(CH$129:CH$159,$D995,CJ$129:CJ$159)</f>
        <v>0</v>
      </c>
      <c r="CH995" s="9"/>
      <c r="CI995" s="10"/>
      <c r="CJ995" s="11"/>
      <c r="CK995" s="6">
        <f>SUMIF(CL$129:CL$159,$D995,CN$129:CN$159)</f>
        <v>0</v>
      </c>
      <c r="CL995" s="9"/>
      <c r="CM995" s="10"/>
      <c r="CN995" s="11"/>
      <c r="CO995" s="6">
        <f>SUMIF(CP$129:CP$159,$D995,CR$129:CR$159)</f>
        <v>0</v>
      </c>
      <c r="CP995" s="9"/>
      <c r="CQ995" s="10"/>
      <c r="CR995" s="11"/>
      <c r="CS995" s="6">
        <f>SUMIF(CT$129:CT$159,$D995,CV$129:CV$159)</f>
        <v>0</v>
      </c>
      <c r="CT995" s="9"/>
      <c r="CU995" s="10"/>
      <c r="CV995" s="11"/>
      <c r="CW995" s="6">
        <f>SUMIF(CX$129:CX$159,$D995,CZ$129:CZ$159)</f>
        <v>0</v>
      </c>
      <c r="CX995" s="9"/>
      <c r="CY995" s="10"/>
      <c r="CZ995" s="11"/>
      <c r="DA995" s="6">
        <f>SUMIF(DB$129:DB$159,$D995,DD$129:DD$159)</f>
        <v>0</v>
      </c>
      <c r="DB995" s="9"/>
      <c r="DC995" s="10"/>
      <c r="DD995" s="11"/>
      <c r="DE995" s="6">
        <f>SUMIF(DF$129:DF$159,$D995,DH$129:DH$159)</f>
        <v>0</v>
      </c>
      <c r="DF995" s="9"/>
      <c r="DG995" s="10"/>
      <c r="DH995" s="11"/>
      <c r="DI995" s="6">
        <f>SUMIF(DJ$129:DJ$159,$D995,DL$129:DL$159)</f>
        <v>0</v>
      </c>
      <c r="DJ995" s="9"/>
      <c r="DK995" s="10"/>
      <c r="DL995" s="11"/>
      <c r="DM995" s="6">
        <f>SUMIF(DN$129:DN$159,$D995,DP$129:DP$159)</f>
        <v>0</v>
      </c>
      <c r="DN995" s="9"/>
      <c r="DO995" s="10"/>
      <c r="DP995" s="11"/>
      <c r="DQ995" s="6">
        <f>SUMIF(DR$129:DR$159,$D995,DT$129:DT$159)</f>
        <v>0</v>
      </c>
      <c r="DR995" s="9"/>
      <c r="DS995" s="10"/>
      <c r="DT995" s="11"/>
      <c r="DU995" s="6">
        <f>SUMIF(DV$129:DV$159,$D995,DX$129:DX$159)</f>
        <v>0</v>
      </c>
      <c r="DV995" s="9"/>
      <c r="DW995" s="10"/>
      <c r="DX995" s="11"/>
      <c r="DY995" s="6">
        <f>SUMIF(DZ$129:DZ$159,$D995,EB$129:EB$159)</f>
        <v>0</v>
      </c>
      <c r="DZ995" s="9"/>
      <c r="EA995" s="10"/>
      <c r="EB995" s="11"/>
      <c r="EC995" s="6">
        <f>SUMIF(ED$129:ED$159,$D995,EF$129:EF$159)</f>
        <v>0</v>
      </c>
      <c r="ED995" s="9"/>
      <c r="EE995" s="10"/>
      <c r="EF995" s="11"/>
      <c r="EG995" s="6">
        <f>SUMIF(EH$129:EH$159,$D995,EJ$129:EJ$159)</f>
        <v>0</v>
      </c>
      <c r="EH995" s="9"/>
      <c r="EI995" s="10"/>
      <c r="EJ995" s="11"/>
      <c r="EK995" s="6">
        <f>SUMIF(EL$129:EL$159,$D995,EN$129:EN$159)</f>
        <v>0</v>
      </c>
      <c r="EL995" s="9"/>
      <c r="EM995" s="10"/>
      <c r="EN995" s="11"/>
      <c r="EO995" s="6">
        <f>SUMIF(EP$129:EP$159,$D995,ER$129:ER$159)</f>
        <v>0</v>
      </c>
      <c r="EP995" s="9"/>
      <c r="EQ995" s="10"/>
      <c r="ER995" s="11"/>
      <c r="ES995" s="6">
        <f>SUMIF(ET$129:ET$159,$D995,EV$129:EV$159)</f>
        <v>0</v>
      </c>
      <c r="ET995" s="9"/>
      <c r="EU995" s="10"/>
      <c r="EV995" s="11"/>
      <c r="EW995" s="6">
        <f>SUMIF(EX$129:EX$159,$D995,EZ$129:EZ$159)</f>
        <v>0</v>
      </c>
      <c r="EX995" s="9"/>
      <c r="EY995" s="10"/>
      <c r="EZ995" s="11"/>
      <c r="FA995" s="6">
        <f>SUMIF(FB$129:FB$159,$D995,FD$129:FD$159)</f>
        <v>0</v>
      </c>
      <c r="FB995" s="9"/>
      <c r="FC995" s="10"/>
      <c r="FD995" s="11"/>
      <c r="FE995" s="6">
        <f>SUMIF(FF$129:FF$159,$D995,FH$129:FH$159)</f>
        <v>0</v>
      </c>
      <c r="FF995" s="9"/>
      <c r="FG995" s="10"/>
      <c r="FH995" s="11"/>
      <c r="FI995" s="6">
        <f>SUMIF(FJ$129:FJ$159,$D995,FL$129:FL$159)</f>
        <v>0</v>
      </c>
      <c r="FJ995" s="9"/>
      <c r="FK995" s="10"/>
      <c r="FL995" s="11"/>
      <c r="FM995" s="6">
        <f>SUMIF(FN$129:FN$159,$D995,FP$129:FP$159)</f>
        <v>0</v>
      </c>
      <c r="FN995" s="9"/>
      <c r="FO995" s="10"/>
      <c r="FP995" s="11"/>
      <c r="FQ995" s="6">
        <f>SUMIF(FR$129:FR$159,$D995,FT$129:FT$159)</f>
        <v>0</v>
      </c>
      <c r="FR995" s="9"/>
      <c r="FS995" s="10"/>
      <c r="FT995" s="11"/>
      <c r="FU995" s="6">
        <f>SUMIF(FV$129:FV$159,$D995,FX$129:FX$159)</f>
        <v>0</v>
      </c>
      <c r="FV995" s="9"/>
      <c r="FW995" s="10"/>
      <c r="FX995" s="11"/>
      <c r="FY995" s="6">
        <f>SUMIF(FZ$129:FZ$159,$D995,GB$129:GB$159)</f>
        <v>0</v>
      </c>
      <c r="FZ995" s="9"/>
      <c r="GA995" s="10"/>
      <c r="GB995" s="11"/>
      <c r="GC995" s="6">
        <f>SUMIF(GD$129:GD$159,$D995,GF$129:GF$159)</f>
        <v>0</v>
      </c>
      <c r="GD995" s="9"/>
      <c r="GE995" s="10"/>
      <c r="GF995" s="11"/>
      <c r="GG995" s="6">
        <f>SUMIF(GH$129:GH$159,$D995,GJ$129:GJ$159)</f>
        <v>0</v>
      </c>
      <c r="GH995" s="9"/>
      <c r="GI995" s="10"/>
      <c r="GJ995" s="11"/>
      <c r="GK995" s="6">
        <f>SUMIF(GL$129:GL$159,$D995,GN$129:GN$159)</f>
        <v>0</v>
      </c>
      <c r="GL995" s="9"/>
      <c r="GM995" s="10"/>
      <c r="GN995" s="11"/>
      <c r="GO995" s="6">
        <f>SUMIF(GP$129:GP$159,$D995,GR$129:GR$159)</f>
        <v>0</v>
      </c>
      <c r="GP995" s="9"/>
      <c r="GQ995" s="10"/>
      <c r="GR995" s="11"/>
      <c r="GS995" s="6">
        <f>SUMIF(GT$129:GT$159,$D995,GV$129:GV$159)</f>
        <v>0</v>
      </c>
      <c r="GT995" s="9"/>
      <c r="GU995" s="10"/>
      <c r="GV995" s="20"/>
      <c r="GW995" s="19">
        <f t="shared" si="21"/>
        <v>0</v>
      </c>
      <c r="GX995" s="472"/>
      <c r="GY995" s="473"/>
    </row>
    <row r="996" spans="1:207" ht="30.75" customHeight="1">
      <c r="A996" s="210" t="s">
        <v>80</v>
      </c>
      <c r="B996" s="470"/>
      <c r="C996" s="449" t="s">
        <v>539</v>
      </c>
      <c r="D996" s="445" t="s">
        <v>498</v>
      </c>
      <c r="E996" s="206">
        <f>SUMIF(F$160:F$190,$D996,H$160:H$190)</f>
        <v>0</v>
      </c>
      <c r="F996" s="9"/>
      <c r="G996" s="10"/>
      <c r="H996" s="11"/>
      <c r="I996" s="6">
        <f>SUMIF(J$160:J$190,$D996,L$160:L$190)</f>
        <v>0</v>
      </c>
      <c r="J996" s="9"/>
      <c r="K996" s="10"/>
      <c r="L996" s="11"/>
      <c r="M996" s="6">
        <f>SUMIF(N$160:N$190,$D996,P$160:P$190)</f>
        <v>0</v>
      </c>
      <c r="N996" s="9"/>
      <c r="O996" s="10"/>
      <c r="P996" s="11"/>
      <c r="Q996" s="6">
        <f>SUMIF(R$160:R$190,$D996,T$160:T$190)</f>
        <v>0</v>
      </c>
      <c r="R996" s="9"/>
      <c r="S996" s="10"/>
      <c r="T996" s="11"/>
      <c r="U996" s="6">
        <f>SUMIF(V$160:V$190,$D996,X$160:X$190)</f>
        <v>0</v>
      </c>
      <c r="V996" s="9"/>
      <c r="W996" s="10"/>
      <c r="X996" s="11"/>
      <c r="Y996" s="6">
        <f>SUMIF(Z$160:Z$190,$D996,AB$160:AB$190)</f>
        <v>0</v>
      </c>
      <c r="Z996" s="9"/>
      <c r="AA996" s="10"/>
      <c r="AB996" s="11"/>
      <c r="AC996" s="6">
        <f>SUMIF(AD$160:AD$190,$D996,AF$160:AF$190)</f>
        <v>0</v>
      </c>
      <c r="AD996" s="9"/>
      <c r="AE996" s="10"/>
      <c r="AF996" s="11"/>
      <c r="AG996" s="6">
        <f>SUMIF(AH$160:AH$190,$D996,AJ$160:AJ$190)</f>
        <v>0</v>
      </c>
      <c r="AH996" s="9"/>
      <c r="AI996" s="10"/>
      <c r="AJ996" s="11"/>
      <c r="AK996" s="6">
        <f>SUMIF(AL$160:AL$190,$D996,AN$160:AN$190)</f>
        <v>0</v>
      </c>
      <c r="AL996" s="9"/>
      <c r="AM996" s="10"/>
      <c r="AN996" s="11"/>
      <c r="AO996" s="6">
        <f>SUMIF(AP$160:AP$190,$D996,AR$160:AR$190)</f>
        <v>0</v>
      </c>
      <c r="AP996" s="9"/>
      <c r="AQ996" s="10"/>
      <c r="AR996" s="11"/>
      <c r="AS996" s="6">
        <f>SUMIF(AT$160:AT$190,$D996,AV$160:AV$190)</f>
        <v>0</v>
      </c>
      <c r="AT996" s="9"/>
      <c r="AU996" s="10"/>
      <c r="AV996" s="11"/>
      <c r="AW996" s="6">
        <f>SUMIF(AX$160:AX$190,$D996,AZ$160:AZ$190)</f>
        <v>0</v>
      </c>
      <c r="AX996" s="9"/>
      <c r="AY996" s="10"/>
      <c r="AZ996" s="11"/>
      <c r="BA996" s="6">
        <f>SUMIF(BB$160:BB$190,$D996,BD$160:BD$190)</f>
        <v>0</v>
      </c>
      <c r="BB996" s="9"/>
      <c r="BC996" s="10"/>
      <c r="BD996" s="11"/>
      <c r="BE996" s="6">
        <f>SUMIF(BF$160:BF$190,$D996,BH$160:BH$190)</f>
        <v>0</v>
      </c>
      <c r="BF996" s="9"/>
      <c r="BG996" s="10"/>
      <c r="BH996" s="11"/>
      <c r="BI996" s="6">
        <f>SUMIF(BJ$160:BJ$190,$D996,BL$160:BL$190)</f>
        <v>0</v>
      </c>
      <c r="BJ996" s="9"/>
      <c r="BK996" s="10"/>
      <c r="BL996" s="11"/>
      <c r="BM996" s="6">
        <f>SUMIF(BN$160:BN$190,$D996,BP$160:BP$190)</f>
        <v>0</v>
      </c>
      <c r="BN996" s="9"/>
      <c r="BO996" s="10"/>
      <c r="BP996" s="11"/>
      <c r="BQ996" s="6">
        <f>SUMIF(BR$160:BR$190,$D996,BT$160:BT$190)</f>
        <v>0</v>
      </c>
      <c r="BR996" s="9"/>
      <c r="BS996" s="10"/>
      <c r="BT996" s="11"/>
      <c r="BU996" s="6">
        <f>SUMIF(BV$160:BV$190,$D996,BX$160:BX$190)</f>
        <v>0</v>
      </c>
      <c r="BV996" s="9"/>
      <c r="BW996" s="10"/>
      <c r="BX996" s="11"/>
      <c r="BY996" s="6">
        <f>SUMIF(BZ$160:BZ$190,$D996,CB$160:CB$190)</f>
        <v>0</v>
      </c>
      <c r="BZ996" s="9"/>
      <c r="CA996" s="10"/>
      <c r="CB996" s="11"/>
      <c r="CC996" s="6">
        <f>SUMIF(CD$160:CD$190,$D996,CF$160:CF$190)</f>
        <v>0</v>
      </c>
      <c r="CD996" s="9"/>
      <c r="CE996" s="10"/>
      <c r="CF996" s="11"/>
      <c r="CG996" s="6">
        <f>SUMIF(CH$160:CH$190,$D996,CJ$160:CJ$190)</f>
        <v>0</v>
      </c>
      <c r="CH996" s="9"/>
      <c r="CI996" s="10"/>
      <c r="CJ996" s="11"/>
      <c r="CK996" s="6">
        <f>SUMIF(CL$160:CL$190,$D996,CN$160:CN$190)</f>
        <v>0</v>
      </c>
      <c r="CL996" s="9"/>
      <c r="CM996" s="10"/>
      <c r="CN996" s="11"/>
      <c r="CO996" s="6">
        <f>SUMIF(CP$160:CP$190,$D996,CR$160:CR$190)</f>
        <v>0</v>
      </c>
      <c r="CP996" s="9"/>
      <c r="CQ996" s="10"/>
      <c r="CR996" s="11"/>
      <c r="CS996" s="6">
        <f>SUMIF(CT$160:CT$190,$D996,CV$160:CV$190)</f>
        <v>0</v>
      </c>
      <c r="CT996" s="9"/>
      <c r="CU996" s="10"/>
      <c r="CV996" s="11"/>
      <c r="CW996" s="6">
        <f>SUMIF(CX$160:CX$190,$D996,CZ$160:CZ$190)</f>
        <v>0</v>
      </c>
      <c r="CX996" s="9"/>
      <c r="CY996" s="10"/>
      <c r="CZ996" s="11"/>
      <c r="DA996" s="6">
        <f>SUMIF(DB$160:DB$190,$D996,DD$160:DD$190)</f>
        <v>0</v>
      </c>
      <c r="DB996" s="9"/>
      <c r="DC996" s="10"/>
      <c r="DD996" s="11"/>
      <c r="DE996" s="6">
        <f>SUMIF(DF$160:DF$190,$D996,DH$160:DH$190)</f>
        <v>0</v>
      </c>
      <c r="DF996" s="9"/>
      <c r="DG996" s="10"/>
      <c r="DH996" s="11"/>
      <c r="DI996" s="6">
        <f>SUMIF(DJ$160:DJ$190,$D996,DL$160:DL$190)</f>
        <v>0</v>
      </c>
      <c r="DJ996" s="9"/>
      <c r="DK996" s="10"/>
      <c r="DL996" s="11"/>
      <c r="DM996" s="6">
        <f>SUMIF(DN$160:DN$190,$D996,DP$160:DP$190)</f>
        <v>0</v>
      </c>
      <c r="DN996" s="9"/>
      <c r="DO996" s="10"/>
      <c r="DP996" s="11"/>
      <c r="DQ996" s="6">
        <f>SUMIF(DR$160:DR$190,$D996,DT$160:DT$190)</f>
        <v>0</v>
      </c>
      <c r="DR996" s="9"/>
      <c r="DS996" s="10"/>
      <c r="DT996" s="11"/>
      <c r="DU996" s="6">
        <f>SUMIF(DV$160:DV$190,$D996,DX$160:DX$190)</f>
        <v>0</v>
      </c>
      <c r="DV996" s="9"/>
      <c r="DW996" s="10"/>
      <c r="DX996" s="11"/>
      <c r="DY996" s="6">
        <f>SUMIF(DZ$160:DZ$190,$D996,EB$160:EB$190)</f>
        <v>0</v>
      </c>
      <c r="DZ996" s="9"/>
      <c r="EA996" s="10"/>
      <c r="EB996" s="11"/>
      <c r="EC996" s="6">
        <f>SUMIF(ED$160:ED$190,$D996,EF$160:EF$190)</f>
        <v>0</v>
      </c>
      <c r="ED996" s="9"/>
      <c r="EE996" s="10"/>
      <c r="EF996" s="11"/>
      <c r="EG996" s="6">
        <f>SUMIF(EH$160:EH$190,$D996,EJ$160:EJ$190)</f>
        <v>0</v>
      </c>
      <c r="EH996" s="9"/>
      <c r="EI996" s="10"/>
      <c r="EJ996" s="11"/>
      <c r="EK996" s="6">
        <f>SUMIF(EL$160:EL$190,$D996,EN$160:EN$190)</f>
        <v>0</v>
      </c>
      <c r="EL996" s="9"/>
      <c r="EM996" s="10"/>
      <c r="EN996" s="11"/>
      <c r="EO996" s="6">
        <f>SUMIF(EP$160:EP$190,$D996,ER$160:ER$190)</f>
        <v>0</v>
      </c>
      <c r="EP996" s="9"/>
      <c r="EQ996" s="10"/>
      <c r="ER996" s="11"/>
      <c r="ES996" s="6">
        <f>SUMIF(ET$160:ET$190,$D996,EV$160:EV$190)</f>
        <v>0</v>
      </c>
      <c r="ET996" s="9"/>
      <c r="EU996" s="10"/>
      <c r="EV996" s="11"/>
      <c r="EW996" s="6">
        <f>SUMIF(EX$160:EX$190,$D996,EZ$160:EZ$190)</f>
        <v>0</v>
      </c>
      <c r="EX996" s="9"/>
      <c r="EY996" s="10"/>
      <c r="EZ996" s="11"/>
      <c r="FA996" s="6">
        <f>SUMIF(FB$160:FB$190,$D996,FD$160:FD$190)</f>
        <v>0</v>
      </c>
      <c r="FB996" s="9"/>
      <c r="FC996" s="10"/>
      <c r="FD996" s="11"/>
      <c r="FE996" s="6">
        <f>SUMIF(FF$160:FF$190,$D996,FH$160:FH$190)</f>
        <v>0</v>
      </c>
      <c r="FF996" s="9"/>
      <c r="FG996" s="10"/>
      <c r="FH996" s="11"/>
      <c r="FI996" s="6">
        <f>SUMIF(FJ$160:FJ$190,$D996,FL$160:FL$190)</f>
        <v>0</v>
      </c>
      <c r="FJ996" s="9"/>
      <c r="FK996" s="10"/>
      <c r="FL996" s="11"/>
      <c r="FM996" s="6">
        <f>SUMIF(FN$160:FN$190,$D996,FP$160:FP$190)</f>
        <v>0</v>
      </c>
      <c r="FN996" s="9"/>
      <c r="FO996" s="10"/>
      <c r="FP996" s="11"/>
      <c r="FQ996" s="6">
        <f>SUMIF(FR$160:FR$190,$D996,FT$160:FT$190)</f>
        <v>0</v>
      </c>
      <c r="FR996" s="9"/>
      <c r="FS996" s="10"/>
      <c r="FT996" s="11"/>
      <c r="FU996" s="6">
        <f>SUMIF(FV$160:FV$190,$D996,FX$160:FX$190)</f>
        <v>0</v>
      </c>
      <c r="FV996" s="9"/>
      <c r="FW996" s="10"/>
      <c r="FX996" s="11"/>
      <c r="FY996" s="6">
        <f>SUMIF(FZ$160:FZ$190,$D996,GB$160:GB$190)</f>
        <v>0</v>
      </c>
      <c r="FZ996" s="9"/>
      <c r="GA996" s="10"/>
      <c r="GB996" s="11"/>
      <c r="GC996" s="6">
        <f>SUMIF(GD$160:GD$190,$D996,GF$160:GF$190)</f>
        <v>0</v>
      </c>
      <c r="GD996" s="9"/>
      <c r="GE996" s="10"/>
      <c r="GF996" s="11"/>
      <c r="GG996" s="6">
        <f>SUMIF(GH$160:GH$190,$D996,GJ$160:GJ$190)</f>
        <v>0</v>
      </c>
      <c r="GH996" s="9"/>
      <c r="GI996" s="10"/>
      <c r="GJ996" s="11"/>
      <c r="GK996" s="6">
        <f>SUMIF(GL$160:GL$190,$D996,GN$160:GN$190)</f>
        <v>0</v>
      </c>
      <c r="GL996" s="9"/>
      <c r="GM996" s="10"/>
      <c r="GN996" s="11"/>
      <c r="GO996" s="6">
        <f>SUMIF(GP$160:GP$190,$D996,GR$160:GR$190)</f>
        <v>0</v>
      </c>
      <c r="GP996" s="9"/>
      <c r="GQ996" s="10"/>
      <c r="GR996" s="11"/>
      <c r="GS996" s="6">
        <f>SUMIF(GT$160:GT$190,$D996,GV$160:GV$190)</f>
        <v>0</v>
      </c>
      <c r="GT996" s="9"/>
      <c r="GU996" s="10"/>
      <c r="GV996" s="20"/>
      <c r="GW996" s="19">
        <f t="shared" si="21"/>
        <v>0</v>
      </c>
      <c r="GX996" s="472"/>
      <c r="GY996" s="473"/>
    </row>
    <row r="997" spans="1:207" ht="30.75" customHeight="1">
      <c r="A997" s="210" t="s">
        <v>81</v>
      </c>
      <c r="B997" s="470"/>
      <c r="C997" s="449" t="s">
        <v>539</v>
      </c>
      <c r="D997" s="445" t="s">
        <v>498</v>
      </c>
      <c r="E997" s="206">
        <f>SUMIF(F$191:F$221,$D997,H$191:H$221)</f>
        <v>0</v>
      </c>
      <c r="F997" s="9"/>
      <c r="G997" s="10"/>
      <c r="H997" s="11"/>
      <c r="I997" s="6">
        <f>SUMIF(J$191:J$221,$D997,L$191:L$221)</f>
        <v>0</v>
      </c>
      <c r="J997" s="9"/>
      <c r="K997" s="10"/>
      <c r="L997" s="11"/>
      <c r="M997" s="6">
        <f>SUMIF(N$191:N$221,$D997,P$191:P$221)</f>
        <v>0</v>
      </c>
      <c r="N997" s="9"/>
      <c r="O997" s="10"/>
      <c r="P997" s="11"/>
      <c r="Q997" s="6">
        <f>SUMIF(R$191:R$221,$D997,T$191:T$221)</f>
        <v>0</v>
      </c>
      <c r="R997" s="9"/>
      <c r="S997" s="10"/>
      <c r="T997" s="11"/>
      <c r="U997" s="6">
        <f>SUMIF(V$191:V$221,$D997,X$191:X$221)</f>
        <v>0</v>
      </c>
      <c r="V997" s="9"/>
      <c r="W997" s="10"/>
      <c r="X997" s="11"/>
      <c r="Y997" s="6">
        <f>SUMIF(Z$191:Z$221,$D997,AB$191:AB$221)</f>
        <v>0</v>
      </c>
      <c r="Z997" s="9"/>
      <c r="AA997" s="10"/>
      <c r="AB997" s="11"/>
      <c r="AC997" s="6">
        <f>SUMIF(AD$191:AD$221,$D997,AF$191:AF$221)</f>
        <v>0</v>
      </c>
      <c r="AD997" s="9"/>
      <c r="AE997" s="10"/>
      <c r="AF997" s="11"/>
      <c r="AG997" s="6">
        <f>SUMIF(AH$191:AH$221,$D997,AJ$191:AJ$221)</f>
        <v>0</v>
      </c>
      <c r="AH997" s="9"/>
      <c r="AI997" s="10"/>
      <c r="AJ997" s="11"/>
      <c r="AK997" s="6">
        <f>SUMIF(AL$191:AL$221,$D997,AN$191:AN$221)</f>
        <v>0</v>
      </c>
      <c r="AL997" s="9"/>
      <c r="AM997" s="10"/>
      <c r="AN997" s="11"/>
      <c r="AO997" s="6">
        <f>SUMIF(AP$191:AP$221,$D997,AR$191:AR$221)</f>
        <v>0</v>
      </c>
      <c r="AP997" s="9"/>
      <c r="AQ997" s="10"/>
      <c r="AR997" s="11"/>
      <c r="AS997" s="6">
        <f>SUMIF(AT$191:AT$221,$D997,AV$191:AV$221)</f>
        <v>0</v>
      </c>
      <c r="AT997" s="9"/>
      <c r="AU997" s="10"/>
      <c r="AV997" s="11"/>
      <c r="AW997" s="6">
        <f>SUMIF(AX$191:AX$221,$D997,AZ$191:AZ$221)</f>
        <v>0</v>
      </c>
      <c r="AX997" s="9"/>
      <c r="AY997" s="10"/>
      <c r="AZ997" s="11"/>
      <c r="BA997" s="6">
        <f>SUMIF(BB$191:BB$221,$D997,BD$191:BD$221)</f>
        <v>0</v>
      </c>
      <c r="BB997" s="9"/>
      <c r="BC997" s="10"/>
      <c r="BD997" s="11"/>
      <c r="BE997" s="6">
        <f>SUMIF(BF$191:BF$221,$D997,BH$191:BH$221)</f>
        <v>0</v>
      </c>
      <c r="BF997" s="9"/>
      <c r="BG997" s="10"/>
      <c r="BH997" s="11"/>
      <c r="BI997" s="6">
        <f>SUMIF(BJ$191:BJ$221,$D997,BL$191:BL$221)</f>
        <v>0</v>
      </c>
      <c r="BJ997" s="9"/>
      <c r="BK997" s="10"/>
      <c r="BL997" s="11"/>
      <c r="BM997" s="6">
        <f>SUMIF(BN$191:BN$221,$D997,BP$191:BP$221)</f>
        <v>0</v>
      </c>
      <c r="BN997" s="9"/>
      <c r="BO997" s="10"/>
      <c r="BP997" s="11"/>
      <c r="BQ997" s="6">
        <f>SUMIF(BR$191:BR$221,$D997,BT$191:BT$221)</f>
        <v>0</v>
      </c>
      <c r="BR997" s="9"/>
      <c r="BS997" s="10"/>
      <c r="BT997" s="11"/>
      <c r="BU997" s="6">
        <f>SUMIF(BV$191:BV$221,$D997,BX$191:BX$221)</f>
        <v>0</v>
      </c>
      <c r="BV997" s="9"/>
      <c r="BW997" s="10"/>
      <c r="BX997" s="11"/>
      <c r="BY997" s="6">
        <f>SUMIF(BZ$191:BZ$221,$D997,CB$191:CB$221)</f>
        <v>0</v>
      </c>
      <c r="BZ997" s="9"/>
      <c r="CA997" s="10"/>
      <c r="CB997" s="11"/>
      <c r="CC997" s="6">
        <f>SUMIF(CD$191:CD$221,$D997,CF$191:CF$221)</f>
        <v>0</v>
      </c>
      <c r="CD997" s="9"/>
      <c r="CE997" s="10"/>
      <c r="CF997" s="11"/>
      <c r="CG997" s="6">
        <f>SUMIF(CH$191:CH$221,$D997,CJ$191:CJ$221)</f>
        <v>0</v>
      </c>
      <c r="CH997" s="9"/>
      <c r="CI997" s="10"/>
      <c r="CJ997" s="11"/>
      <c r="CK997" s="6">
        <f>SUMIF(CL$191:CL$221,$D997,CN$191:CN$221)</f>
        <v>0</v>
      </c>
      <c r="CL997" s="9"/>
      <c r="CM997" s="10"/>
      <c r="CN997" s="11"/>
      <c r="CO997" s="6">
        <f>SUMIF(CP$191:CP$221,$D997,CR$191:CR$221)</f>
        <v>0</v>
      </c>
      <c r="CP997" s="9"/>
      <c r="CQ997" s="10"/>
      <c r="CR997" s="11"/>
      <c r="CS997" s="6">
        <f>SUMIF(CT$191:CT$221,$D997,CV$191:CV$221)</f>
        <v>0</v>
      </c>
      <c r="CT997" s="9"/>
      <c r="CU997" s="10"/>
      <c r="CV997" s="11"/>
      <c r="CW997" s="6">
        <f>SUMIF(CX$191:CX$221,$D997,CZ$191:CZ$221)</f>
        <v>0</v>
      </c>
      <c r="CX997" s="9"/>
      <c r="CY997" s="10"/>
      <c r="CZ997" s="11"/>
      <c r="DA997" s="6">
        <f>SUMIF(DB$191:DB$221,$D997,DD$191:DD$221)</f>
        <v>0</v>
      </c>
      <c r="DB997" s="9"/>
      <c r="DC997" s="10"/>
      <c r="DD997" s="11"/>
      <c r="DE997" s="6">
        <f>SUMIF(DF$191:DF$221,$D997,DH$191:DH$221)</f>
        <v>0</v>
      </c>
      <c r="DF997" s="9"/>
      <c r="DG997" s="10"/>
      <c r="DH997" s="11"/>
      <c r="DI997" s="6">
        <f>SUMIF(DJ$191:DJ$221,$D997,DL$191:DL$221)</f>
        <v>0</v>
      </c>
      <c r="DJ997" s="9"/>
      <c r="DK997" s="10"/>
      <c r="DL997" s="11"/>
      <c r="DM997" s="6">
        <f>SUMIF(DN$191:DN$221,$D997,DP$191:DP$221)</f>
        <v>0</v>
      </c>
      <c r="DN997" s="9"/>
      <c r="DO997" s="10"/>
      <c r="DP997" s="11"/>
      <c r="DQ997" s="6">
        <f>SUMIF(DR$191:DR$221,$D997,DT$191:DT$221)</f>
        <v>0</v>
      </c>
      <c r="DR997" s="9"/>
      <c r="DS997" s="10"/>
      <c r="DT997" s="11"/>
      <c r="DU997" s="6">
        <f>SUMIF(DV$191:DV$221,$D997,DX$191:DX$221)</f>
        <v>0</v>
      </c>
      <c r="DV997" s="9"/>
      <c r="DW997" s="10"/>
      <c r="DX997" s="11"/>
      <c r="DY997" s="6">
        <f>SUMIF(DZ$191:DZ$221,$D997,EB$191:EB$221)</f>
        <v>0</v>
      </c>
      <c r="DZ997" s="9"/>
      <c r="EA997" s="10"/>
      <c r="EB997" s="11"/>
      <c r="EC997" s="6">
        <f>SUMIF(ED$191:ED$221,$D997,EF$191:EF$221)</f>
        <v>0</v>
      </c>
      <c r="ED997" s="9"/>
      <c r="EE997" s="10"/>
      <c r="EF997" s="11"/>
      <c r="EG997" s="6">
        <f>SUMIF(EH$191:EH$221,$D997,EJ$191:EJ$221)</f>
        <v>0</v>
      </c>
      <c r="EH997" s="9"/>
      <c r="EI997" s="10"/>
      <c r="EJ997" s="11"/>
      <c r="EK997" s="6">
        <f>SUMIF(EL$191:EL$221,$D997,EN$191:EN$221)</f>
        <v>0</v>
      </c>
      <c r="EL997" s="9"/>
      <c r="EM997" s="10"/>
      <c r="EN997" s="11"/>
      <c r="EO997" s="6">
        <f>SUMIF(EP$191:EP$221,$D997,ER$191:ER$221)</f>
        <v>0</v>
      </c>
      <c r="EP997" s="9"/>
      <c r="EQ997" s="10"/>
      <c r="ER997" s="11"/>
      <c r="ES997" s="6">
        <f>SUMIF(ET$191:ET$221,$D997,EV$191:EV$221)</f>
        <v>0</v>
      </c>
      <c r="ET997" s="9"/>
      <c r="EU997" s="10"/>
      <c r="EV997" s="11"/>
      <c r="EW997" s="6">
        <f>SUMIF(EX$191:EX$221,$D997,EZ$191:EZ$221)</f>
        <v>0</v>
      </c>
      <c r="EX997" s="9"/>
      <c r="EY997" s="10"/>
      <c r="EZ997" s="11"/>
      <c r="FA997" s="6">
        <f>SUMIF(FB$191:FB$221,$D997,FD$191:FD$221)</f>
        <v>0</v>
      </c>
      <c r="FB997" s="9"/>
      <c r="FC997" s="10"/>
      <c r="FD997" s="11"/>
      <c r="FE997" s="6">
        <f>SUMIF(FF$191:FF$221,$D997,FH$191:FH$221)</f>
        <v>0</v>
      </c>
      <c r="FF997" s="9"/>
      <c r="FG997" s="10"/>
      <c r="FH997" s="11"/>
      <c r="FI997" s="6">
        <f>SUMIF(FJ$191:FJ$221,$D997,FL$191:FL$221)</f>
        <v>0</v>
      </c>
      <c r="FJ997" s="9"/>
      <c r="FK997" s="10"/>
      <c r="FL997" s="11"/>
      <c r="FM997" s="6">
        <f>SUMIF(FN$191:FN$221,$D997,FP$191:FP$221)</f>
        <v>0</v>
      </c>
      <c r="FN997" s="9"/>
      <c r="FO997" s="10"/>
      <c r="FP997" s="11"/>
      <c r="FQ997" s="6">
        <f>SUMIF(FR$191:FR$221,$D997,FT$191:FT$221)</f>
        <v>0</v>
      </c>
      <c r="FR997" s="9"/>
      <c r="FS997" s="10"/>
      <c r="FT997" s="11"/>
      <c r="FU997" s="6">
        <f>SUMIF(FV$191:FV$221,$D997,FX$191:FX$221)</f>
        <v>0</v>
      </c>
      <c r="FV997" s="9"/>
      <c r="FW997" s="10"/>
      <c r="FX997" s="11"/>
      <c r="FY997" s="6">
        <f>SUMIF(FZ$191:FZ$221,$D997,GB$191:GB$221)</f>
        <v>0</v>
      </c>
      <c r="FZ997" s="9"/>
      <c r="GA997" s="10"/>
      <c r="GB997" s="11"/>
      <c r="GC997" s="6">
        <f>SUMIF(GD$191:GD$221,$D997,GF$191:GF$221)</f>
        <v>0</v>
      </c>
      <c r="GD997" s="9"/>
      <c r="GE997" s="10"/>
      <c r="GF997" s="11"/>
      <c r="GG997" s="6">
        <f>SUMIF(GH$191:GH$221,$D997,GJ$191:GJ$221)</f>
        <v>0</v>
      </c>
      <c r="GH997" s="9"/>
      <c r="GI997" s="10"/>
      <c r="GJ997" s="11"/>
      <c r="GK997" s="6">
        <f>SUMIF(GL$191:GL$221,$D997,GN$191:GN$221)</f>
        <v>0</v>
      </c>
      <c r="GL997" s="9"/>
      <c r="GM997" s="10"/>
      <c r="GN997" s="11"/>
      <c r="GO997" s="6">
        <f>SUMIF(GP$191:GP$221,$D997,GR$191:GR$221)</f>
        <v>0</v>
      </c>
      <c r="GP997" s="9"/>
      <c r="GQ997" s="10"/>
      <c r="GR997" s="11"/>
      <c r="GS997" s="6">
        <f>SUMIF(GT$191:GT$221,$D997,GV$191:GV$221)</f>
        <v>0</v>
      </c>
      <c r="GT997" s="9"/>
      <c r="GU997" s="10"/>
      <c r="GV997" s="20"/>
      <c r="GW997" s="19">
        <f t="shared" si="21"/>
        <v>0</v>
      </c>
      <c r="GX997" s="472"/>
      <c r="GY997" s="473"/>
    </row>
    <row r="998" spans="1:207" ht="30.75" customHeight="1">
      <c r="A998" s="210" t="s">
        <v>82</v>
      </c>
      <c r="B998" s="470"/>
      <c r="C998" s="449" t="s">
        <v>539</v>
      </c>
      <c r="D998" s="445" t="s">
        <v>498</v>
      </c>
      <c r="E998" s="206">
        <f>SUMIF(F$222:F$252,$D998,H$222:H$252)</f>
        <v>0</v>
      </c>
      <c r="F998" s="9"/>
      <c r="G998" s="10"/>
      <c r="H998" s="11"/>
      <c r="I998" s="6">
        <f>SUMIF(J$222:J$252,$D998,L$222:L$252)</f>
        <v>0</v>
      </c>
      <c r="J998" s="9"/>
      <c r="K998" s="10"/>
      <c r="L998" s="11"/>
      <c r="M998" s="6">
        <f>SUMIF(N$222:N$252,$D998,P$222:P$252)</f>
        <v>0</v>
      </c>
      <c r="N998" s="9"/>
      <c r="O998" s="10"/>
      <c r="P998" s="11"/>
      <c r="Q998" s="6">
        <f>SUMIF(R$222:R$252,$D998,T$222:T$252)</f>
        <v>0</v>
      </c>
      <c r="R998" s="9"/>
      <c r="S998" s="10"/>
      <c r="T998" s="11"/>
      <c r="U998" s="6">
        <f>SUMIF(V$222:V$252,$D998,X$222:X$252)</f>
        <v>0</v>
      </c>
      <c r="V998" s="9"/>
      <c r="W998" s="10"/>
      <c r="X998" s="11"/>
      <c r="Y998" s="6">
        <f>SUMIF(Z$222:Z$252,$D998,AB$222:AB$252)</f>
        <v>0</v>
      </c>
      <c r="Z998" s="9"/>
      <c r="AA998" s="10"/>
      <c r="AB998" s="11"/>
      <c r="AC998" s="6">
        <f>SUMIF(AD$222:AD$252,$D998,AF$222:AF$252)</f>
        <v>0</v>
      </c>
      <c r="AD998" s="9"/>
      <c r="AE998" s="10"/>
      <c r="AF998" s="11"/>
      <c r="AG998" s="6">
        <f>SUMIF(AH$222:AH$252,$D998,AJ$222:AJ$252)</f>
        <v>0</v>
      </c>
      <c r="AH998" s="9"/>
      <c r="AI998" s="10"/>
      <c r="AJ998" s="11"/>
      <c r="AK998" s="6">
        <f>SUMIF(AL$222:AL$252,$D998,AN$222:AN$252)</f>
        <v>0</v>
      </c>
      <c r="AL998" s="9"/>
      <c r="AM998" s="10"/>
      <c r="AN998" s="11"/>
      <c r="AO998" s="6">
        <f>SUMIF(AP$222:AP$252,$D998,AR$222:AR$252)</f>
        <v>0</v>
      </c>
      <c r="AP998" s="9"/>
      <c r="AQ998" s="10"/>
      <c r="AR998" s="11"/>
      <c r="AS998" s="6">
        <f>SUMIF(AT$222:AT$252,$D998,AV$222:AV$252)</f>
        <v>0</v>
      </c>
      <c r="AT998" s="9"/>
      <c r="AU998" s="10"/>
      <c r="AV998" s="11"/>
      <c r="AW998" s="6">
        <f>SUMIF(AX$222:AX$252,$D998,AZ$222:AZ$252)</f>
        <v>0</v>
      </c>
      <c r="AX998" s="9"/>
      <c r="AY998" s="10"/>
      <c r="AZ998" s="11"/>
      <c r="BA998" s="6">
        <f>SUMIF(BB$222:BB$252,$D998,BD$222:BD$252)</f>
        <v>0</v>
      </c>
      <c r="BB998" s="9"/>
      <c r="BC998" s="10"/>
      <c r="BD998" s="11"/>
      <c r="BE998" s="6">
        <f>SUMIF(BF$222:BF$252,$D998,BH$222:BH$252)</f>
        <v>0</v>
      </c>
      <c r="BF998" s="9"/>
      <c r="BG998" s="10"/>
      <c r="BH998" s="11"/>
      <c r="BI998" s="6">
        <f>SUMIF(BJ$222:BJ$252,$D998,BL$222:BL$252)</f>
        <v>0</v>
      </c>
      <c r="BJ998" s="9"/>
      <c r="BK998" s="10"/>
      <c r="BL998" s="11"/>
      <c r="BM998" s="6">
        <f>SUMIF(BN$222:BN$252,$D998,BP$222:BP$252)</f>
        <v>0</v>
      </c>
      <c r="BN998" s="9"/>
      <c r="BO998" s="10"/>
      <c r="BP998" s="11"/>
      <c r="BQ998" s="6">
        <f>SUMIF(BR$222:BR$252,$D998,BT$222:BT$252)</f>
        <v>0</v>
      </c>
      <c r="BR998" s="9"/>
      <c r="BS998" s="10"/>
      <c r="BT998" s="11"/>
      <c r="BU998" s="6">
        <f>SUMIF(BV$222:BV$252,$D998,BX$222:BX$252)</f>
        <v>0</v>
      </c>
      <c r="BV998" s="9"/>
      <c r="BW998" s="10"/>
      <c r="BX998" s="11"/>
      <c r="BY998" s="6">
        <f>SUMIF(BZ$222:BZ$252,$D998,CB$222:CB$252)</f>
        <v>0</v>
      </c>
      <c r="BZ998" s="9"/>
      <c r="CA998" s="10"/>
      <c r="CB998" s="11"/>
      <c r="CC998" s="6">
        <f>SUMIF(CD$222:CD$252,$D998,CF$222:CF$252)</f>
        <v>0</v>
      </c>
      <c r="CD998" s="9"/>
      <c r="CE998" s="10"/>
      <c r="CF998" s="11"/>
      <c r="CG998" s="6">
        <f>SUMIF(CH$222:CH$252,$D998,CJ$222:CJ$252)</f>
        <v>0</v>
      </c>
      <c r="CH998" s="9"/>
      <c r="CI998" s="10"/>
      <c r="CJ998" s="11"/>
      <c r="CK998" s="6">
        <f>SUMIF(CL$222:CL$252,$D998,CN$222:CN$252)</f>
        <v>0</v>
      </c>
      <c r="CL998" s="9"/>
      <c r="CM998" s="10"/>
      <c r="CN998" s="11"/>
      <c r="CO998" s="6">
        <f>SUMIF(CP$222:CP$252,$D998,CR$222:CR$252)</f>
        <v>0</v>
      </c>
      <c r="CP998" s="9"/>
      <c r="CQ998" s="10"/>
      <c r="CR998" s="11"/>
      <c r="CS998" s="6">
        <f>SUMIF(CT$222:CT$252,$D998,CV$222:CV$252)</f>
        <v>0</v>
      </c>
      <c r="CT998" s="9"/>
      <c r="CU998" s="10"/>
      <c r="CV998" s="11"/>
      <c r="CW998" s="6">
        <f>SUMIF(CX$222:CX$252,$D998,CZ$222:CZ$252)</f>
        <v>0</v>
      </c>
      <c r="CX998" s="9"/>
      <c r="CY998" s="10"/>
      <c r="CZ998" s="11"/>
      <c r="DA998" s="6">
        <f>SUMIF(DB$222:DB$252,$D998,DD$222:DD$252)</f>
        <v>0</v>
      </c>
      <c r="DB998" s="9"/>
      <c r="DC998" s="10"/>
      <c r="DD998" s="11"/>
      <c r="DE998" s="6">
        <f>SUMIF(DF$222:DF$252,$D998,DH$222:DH$252)</f>
        <v>0</v>
      </c>
      <c r="DF998" s="9"/>
      <c r="DG998" s="10"/>
      <c r="DH998" s="11"/>
      <c r="DI998" s="6">
        <f>SUMIF(DJ$222:DJ$252,$D998,DL$222:DL$252)</f>
        <v>0</v>
      </c>
      <c r="DJ998" s="9"/>
      <c r="DK998" s="10"/>
      <c r="DL998" s="11"/>
      <c r="DM998" s="6">
        <f>SUMIF(DN$222:DN$252,$D998,DP$222:DP$252)</f>
        <v>0</v>
      </c>
      <c r="DN998" s="9"/>
      <c r="DO998" s="10"/>
      <c r="DP998" s="11"/>
      <c r="DQ998" s="6">
        <f>SUMIF(DR$222:DR$252,$D998,DT$222:DT$252)</f>
        <v>0</v>
      </c>
      <c r="DR998" s="9"/>
      <c r="DS998" s="10"/>
      <c r="DT998" s="11"/>
      <c r="DU998" s="6">
        <f>SUMIF(DV$222:DV$252,$D998,DX$222:DX$252)</f>
        <v>0</v>
      </c>
      <c r="DV998" s="9"/>
      <c r="DW998" s="10"/>
      <c r="DX998" s="11"/>
      <c r="DY998" s="6">
        <f>SUMIF(DZ$222:DZ$252,$D998,EB$222:EB$252)</f>
        <v>0</v>
      </c>
      <c r="DZ998" s="9"/>
      <c r="EA998" s="10"/>
      <c r="EB998" s="11"/>
      <c r="EC998" s="6">
        <f>SUMIF(ED$222:ED$252,$D998,EF$222:EF$252)</f>
        <v>0</v>
      </c>
      <c r="ED998" s="9"/>
      <c r="EE998" s="10"/>
      <c r="EF998" s="11"/>
      <c r="EG998" s="6">
        <f>SUMIF(EH$222:EH$252,$D998,EJ$222:EJ$252)</f>
        <v>0</v>
      </c>
      <c r="EH998" s="9"/>
      <c r="EI998" s="10"/>
      <c r="EJ998" s="11"/>
      <c r="EK998" s="6">
        <f>SUMIF(EL$222:EL$252,$D998,EN$222:EN$252)</f>
        <v>0</v>
      </c>
      <c r="EL998" s="9"/>
      <c r="EM998" s="10"/>
      <c r="EN998" s="11"/>
      <c r="EO998" s="6">
        <f>SUMIF(EP$222:EP$252,$D998,ER$222:ER$252)</f>
        <v>0</v>
      </c>
      <c r="EP998" s="9"/>
      <c r="EQ998" s="10"/>
      <c r="ER998" s="11"/>
      <c r="ES998" s="6">
        <f>SUMIF(ET$222:ET$252,$D998,EV$222:EV$252)</f>
        <v>0</v>
      </c>
      <c r="ET998" s="9"/>
      <c r="EU998" s="10"/>
      <c r="EV998" s="11"/>
      <c r="EW998" s="6">
        <f>SUMIF(EX$222:EX$252,$D998,EZ$222:EZ$252)</f>
        <v>0</v>
      </c>
      <c r="EX998" s="9"/>
      <c r="EY998" s="10"/>
      <c r="EZ998" s="11"/>
      <c r="FA998" s="6">
        <f>SUMIF(FB$222:FB$252,$D998,FD$222:FD$252)</f>
        <v>0</v>
      </c>
      <c r="FB998" s="9"/>
      <c r="FC998" s="10"/>
      <c r="FD998" s="11"/>
      <c r="FE998" s="6">
        <f>SUMIF(FF$222:FF$252,$D998,FH$222:FH$252)</f>
        <v>0</v>
      </c>
      <c r="FF998" s="9"/>
      <c r="FG998" s="10"/>
      <c r="FH998" s="11"/>
      <c r="FI998" s="6">
        <f>SUMIF(FJ$222:FJ$252,$D998,FL$222:FL$252)</f>
        <v>0</v>
      </c>
      <c r="FJ998" s="9"/>
      <c r="FK998" s="10"/>
      <c r="FL998" s="11"/>
      <c r="FM998" s="6">
        <f>SUMIF(FN$222:FN$252,$D998,FP$222:FP$252)</f>
        <v>0</v>
      </c>
      <c r="FN998" s="9"/>
      <c r="FO998" s="10"/>
      <c r="FP998" s="11"/>
      <c r="FQ998" s="6">
        <f>SUMIF(FR$222:FR$252,$D998,FT$222:FT$252)</f>
        <v>0</v>
      </c>
      <c r="FR998" s="9"/>
      <c r="FS998" s="10"/>
      <c r="FT998" s="11"/>
      <c r="FU998" s="6">
        <f>SUMIF(FV$222:FV$252,$D998,FX$222:FX$252)</f>
        <v>0</v>
      </c>
      <c r="FV998" s="9"/>
      <c r="FW998" s="10"/>
      <c r="FX998" s="11"/>
      <c r="FY998" s="6">
        <f>SUMIF(FZ$222:FZ$252,$D998,GB$222:GB$252)</f>
        <v>0</v>
      </c>
      <c r="FZ998" s="9"/>
      <c r="GA998" s="10"/>
      <c r="GB998" s="11"/>
      <c r="GC998" s="6">
        <f>SUMIF(GD$222:GD$252,$D998,GF$222:GF$252)</f>
        <v>0</v>
      </c>
      <c r="GD998" s="9"/>
      <c r="GE998" s="10"/>
      <c r="GF998" s="11"/>
      <c r="GG998" s="6">
        <f>SUMIF(GH$222:GH$252,$D998,GJ$222:GJ$252)</f>
        <v>0</v>
      </c>
      <c r="GH998" s="9"/>
      <c r="GI998" s="10"/>
      <c r="GJ998" s="11"/>
      <c r="GK998" s="6">
        <f>SUMIF(GL$222:GL$252,$D998,GN$222:GN$252)</f>
        <v>0</v>
      </c>
      <c r="GL998" s="9"/>
      <c r="GM998" s="10"/>
      <c r="GN998" s="11"/>
      <c r="GO998" s="6">
        <f>SUMIF(GP$222:GP$252,$D998,GR$222:GR$252)</f>
        <v>0</v>
      </c>
      <c r="GP998" s="9"/>
      <c r="GQ998" s="10"/>
      <c r="GR998" s="11"/>
      <c r="GS998" s="6">
        <f>SUMIF(GT$222:GT$252,$D998,GV$222:GV$252)</f>
        <v>0</v>
      </c>
      <c r="GT998" s="9"/>
      <c r="GU998" s="10"/>
      <c r="GV998" s="20"/>
      <c r="GW998" s="19">
        <f t="shared" si="21"/>
        <v>0</v>
      </c>
      <c r="GX998" s="472"/>
      <c r="GY998" s="473"/>
    </row>
    <row r="999" spans="1:207" ht="30.75" customHeight="1">
      <c r="A999" s="210" t="s">
        <v>83</v>
      </c>
      <c r="B999" s="470"/>
      <c r="C999" s="449" t="s">
        <v>539</v>
      </c>
      <c r="D999" s="445" t="s">
        <v>498</v>
      </c>
      <c r="E999" s="206">
        <f>SUMIF(F$253:F$283,$D999,H$253:H$283)</f>
        <v>0</v>
      </c>
      <c r="F999" s="9"/>
      <c r="G999" s="10"/>
      <c r="H999" s="11"/>
      <c r="I999" s="6">
        <f>SUMIF(J$253:J$283,$D999,L$253:L$283)</f>
        <v>0</v>
      </c>
      <c r="J999" s="9"/>
      <c r="K999" s="10"/>
      <c r="L999" s="11"/>
      <c r="M999" s="6">
        <f>SUMIF(N$253:N$283,$D999,P$253:P$283)</f>
        <v>0</v>
      </c>
      <c r="N999" s="9"/>
      <c r="O999" s="10"/>
      <c r="P999" s="11"/>
      <c r="Q999" s="6">
        <f>SUMIF(R$253:R$283,$D999,T$253:T$283)</f>
        <v>0</v>
      </c>
      <c r="R999" s="9"/>
      <c r="S999" s="10"/>
      <c r="T999" s="11"/>
      <c r="U999" s="6">
        <f>SUMIF(V$253:V$283,$D999,X$253:X$283)</f>
        <v>0</v>
      </c>
      <c r="V999" s="9"/>
      <c r="W999" s="10"/>
      <c r="X999" s="11"/>
      <c r="Y999" s="6">
        <f>SUMIF(Z$253:Z$283,$D999,AB$253:AB$283)</f>
        <v>0</v>
      </c>
      <c r="Z999" s="9"/>
      <c r="AA999" s="10"/>
      <c r="AB999" s="11"/>
      <c r="AC999" s="6">
        <f>SUMIF(AD$253:AD$283,$D999,AF$253:AF$283)</f>
        <v>0</v>
      </c>
      <c r="AD999" s="9"/>
      <c r="AE999" s="10"/>
      <c r="AF999" s="11"/>
      <c r="AG999" s="6">
        <f>SUMIF(AH$253:AH$283,$D999,AJ$253:AJ$283)</f>
        <v>0</v>
      </c>
      <c r="AH999" s="9"/>
      <c r="AI999" s="10"/>
      <c r="AJ999" s="11"/>
      <c r="AK999" s="6">
        <f>SUMIF(AL$253:AL$283,$D999,AN$253:AN$283)</f>
        <v>0</v>
      </c>
      <c r="AL999" s="9"/>
      <c r="AM999" s="10"/>
      <c r="AN999" s="11"/>
      <c r="AO999" s="6">
        <f>SUMIF(AP$253:AP$283,$D999,AR$253:AR$283)</f>
        <v>0</v>
      </c>
      <c r="AP999" s="9"/>
      <c r="AQ999" s="10"/>
      <c r="AR999" s="11"/>
      <c r="AS999" s="6">
        <f>SUMIF(AT$253:AT$283,$D999,AV$253:AV$283)</f>
        <v>0</v>
      </c>
      <c r="AT999" s="9"/>
      <c r="AU999" s="10"/>
      <c r="AV999" s="11"/>
      <c r="AW999" s="6">
        <f>SUMIF(AX$253:AX$283,$D999,AZ$253:AZ$283)</f>
        <v>0</v>
      </c>
      <c r="AX999" s="9"/>
      <c r="AY999" s="10"/>
      <c r="AZ999" s="11"/>
      <c r="BA999" s="6">
        <f>SUMIF(BB$253:BB$283,$D999,BD$253:BD$283)</f>
        <v>0</v>
      </c>
      <c r="BB999" s="9"/>
      <c r="BC999" s="10"/>
      <c r="BD999" s="11"/>
      <c r="BE999" s="6">
        <f>SUMIF(BF$253:BF$283,$D999,BH$253:BH$283)</f>
        <v>0</v>
      </c>
      <c r="BF999" s="9"/>
      <c r="BG999" s="10"/>
      <c r="BH999" s="11"/>
      <c r="BI999" s="6">
        <f>SUMIF(BJ$253:BJ$283,$D999,BL$253:BL$283)</f>
        <v>0</v>
      </c>
      <c r="BJ999" s="9"/>
      <c r="BK999" s="10"/>
      <c r="BL999" s="11"/>
      <c r="BM999" s="6">
        <f>SUMIF(BN$253:BN$283,$D999,BP$253:BP$283)</f>
        <v>0</v>
      </c>
      <c r="BN999" s="9"/>
      <c r="BO999" s="10"/>
      <c r="BP999" s="11"/>
      <c r="BQ999" s="6">
        <f>SUMIF(BR$253:BR$283,$D999,BT$253:BT$283)</f>
        <v>0</v>
      </c>
      <c r="BR999" s="9"/>
      <c r="BS999" s="10"/>
      <c r="BT999" s="11"/>
      <c r="BU999" s="6">
        <f>SUMIF(BV$253:BV$283,$D999,BX$253:BX$283)</f>
        <v>0</v>
      </c>
      <c r="BV999" s="9"/>
      <c r="BW999" s="10"/>
      <c r="BX999" s="11"/>
      <c r="BY999" s="6">
        <f>SUMIF(BZ$253:BZ$283,$D999,CB$253:CB$283)</f>
        <v>0</v>
      </c>
      <c r="BZ999" s="9"/>
      <c r="CA999" s="10"/>
      <c r="CB999" s="11"/>
      <c r="CC999" s="6">
        <f>SUMIF(CD$253:CD$283,$D999,CF$253:CF$283)</f>
        <v>0</v>
      </c>
      <c r="CD999" s="9"/>
      <c r="CE999" s="10"/>
      <c r="CF999" s="11"/>
      <c r="CG999" s="6">
        <f>SUMIF(CH$253:CH$283,$D999,CJ$253:CJ$283)</f>
        <v>0</v>
      </c>
      <c r="CH999" s="9"/>
      <c r="CI999" s="10"/>
      <c r="CJ999" s="11"/>
      <c r="CK999" s="6">
        <f>SUMIF(CL$253:CL$283,$D999,CN$253:CN$283)</f>
        <v>0</v>
      </c>
      <c r="CL999" s="9"/>
      <c r="CM999" s="10"/>
      <c r="CN999" s="11"/>
      <c r="CO999" s="6">
        <f>SUMIF(CP$253:CP$283,$D999,CR$253:CR$283)</f>
        <v>0</v>
      </c>
      <c r="CP999" s="9"/>
      <c r="CQ999" s="10"/>
      <c r="CR999" s="11"/>
      <c r="CS999" s="6">
        <f>SUMIF(CT$253:CT$283,$D999,CV$253:CV$283)</f>
        <v>0</v>
      </c>
      <c r="CT999" s="9"/>
      <c r="CU999" s="10"/>
      <c r="CV999" s="11"/>
      <c r="CW999" s="6">
        <f>SUMIF(CX$253:CX$283,$D999,CZ$253:CZ$283)</f>
        <v>0</v>
      </c>
      <c r="CX999" s="9"/>
      <c r="CY999" s="10"/>
      <c r="CZ999" s="11"/>
      <c r="DA999" s="6">
        <f>SUMIF(DB$253:DB$283,$D999,DD$253:DD$283)</f>
        <v>0</v>
      </c>
      <c r="DB999" s="9"/>
      <c r="DC999" s="10"/>
      <c r="DD999" s="11"/>
      <c r="DE999" s="6">
        <f>SUMIF(DF$253:DF$283,$D999,DH$253:DH$283)</f>
        <v>0</v>
      </c>
      <c r="DF999" s="9"/>
      <c r="DG999" s="10"/>
      <c r="DH999" s="11"/>
      <c r="DI999" s="6">
        <f>SUMIF(DJ$253:DJ$283,$D999,DL$253:DL$283)</f>
        <v>0</v>
      </c>
      <c r="DJ999" s="9"/>
      <c r="DK999" s="10"/>
      <c r="DL999" s="11"/>
      <c r="DM999" s="6">
        <f>SUMIF(DN$253:DN$283,$D999,DP$253:DP$283)</f>
        <v>0</v>
      </c>
      <c r="DN999" s="9"/>
      <c r="DO999" s="10"/>
      <c r="DP999" s="11"/>
      <c r="DQ999" s="6">
        <f>SUMIF(DR$253:DR$283,$D999,DT$253:DT$283)</f>
        <v>0</v>
      </c>
      <c r="DR999" s="9"/>
      <c r="DS999" s="10"/>
      <c r="DT999" s="11"/>
      <c r="DU999" s="6">
        <f>SUMIF(DV$253:DV$283,$D999,DX$253:DX$283)</f>
        <v>0</v>
      </c>
      <c r="DV999" s="9"/>
      <c r="DW999" s="10"/>
      <c r="DX999" s="11"/>
      <c r="DY999" s="6">
        <f>SUMIF(DZ$253:DZ$283,$D999,EB$253:EB$283)</f>
        <v>0</v>
      </c>
      <c r="DZ999" s="9"/>
      <c r="EA999" s="10"/>
      <c r="EB999" s="11"/>
      <c r="EC999" s="6">
        <f>SUMIF(ED$253:ED$283,$D999,EF$253:EF$283)</f>
        <v>0</v>
      </c>
      <c r="ED999" s="9"/>
      <c r="EE999" s="10"/>
      <c r="EF999" s="11"/>
      <c r="EG999" s="6">
        <f>SUMIF(EH$253:EH$283,$D999,EJ$253:EJ$283)</f>
        <v>0</v>
      </c>
      <c r="EH999" s="9"/>
      <c r="EI999" s="10"/>
      <c r="EJ999" s="11"/>
      <c r="EK999" s="6">
        <f>SUMIF(EL$253:EL$283,$D999,EN$253:EN$283)</f>
        <v>0</v>
      </c>
      <c r="EL999" s="9"/>
      <c r="EM999" s="10"/>
      <c r="EN999" s="11"/>
      <c r="EO999" s="6">
        <f>SUMIF(EP$253:EP$283,$D999,ER$253:ER$283)</f>
        <v>0</v>
      </c>
      <c r="EP999" s="9"/>
      <c r="EQ999" s="10"/>
      <c r="ER999" s="11"/>
      <c r="ES999" s="6">
        <f>SUMIF(ET$253:ET$283,$D999,EV$253:EV$283)</f>
        <v>0</v>
      </c>
      <c r="ET999" s="9"/>
      <c r="EU999" s="10"/>
      <c r="EV999" s="11"/>
      <c r="EW999" s="6">
        <f>SUMIF(EX$253:EX$283,$D999,EZ$253:EZ$283)</f>
        <v>0</v>
      </c>
      <c r="EX999" s="9"/>
      <c r="EY999" s="10"/>
      <c r="EZ999" s="11"/>
      <c r="FA999" s="6">
        <f>SUMIF(FB$253:FB$283,$D999,FD$253:FD$283)</f>
        <v>0</v>
      </c>
      <c r="FB999" s="9"/>
      <c r="FC999" s="10"/>
      <c r="FD999" s="11"/>
      <c r="FE999" s="6">
        <f>SUMIF(FF$253:FF$283,$D999,FH$253:FH$283)</f>
        <v>0</v>
      </c>
      <c r="FF999" s="9"/>
      <c r="FG999" s="10"/>
      <c r="FH999" s="11"/>
      <c r="FI999" s="6">
        <f>SUMIF(FJ$253:FJ$283,$D999,FL$253:FL$283)</f>
        <v>0</v>
      </c>
      <c r="FJ999" s="9"/>
      <c r="FK999" s="10"/>
      <c r="FL999" s="11"/>
      <c r="FM999" s="6">
        <f>SUMIF(FN$253:FN$283,$D999,FP$253:FP$283)</f>
        <v>0</v>
      </c>
      <c r="FN999" s="9"/>
      <c r="FO999" s="10"/>
      <c r="FP999" s="11"/>
      <c r="FQ999" s="6">
        <f>SUMIF(FR$253:FR$283,$D999,FT$253:FT$283)</f>
        <v>0</v>
      </c>
      <c r="FR999" s="9"/>
      <c r="FS999" s="10"/>
      <c r="FT999" s="11"/>
      <c r="FU999" s="6">
        <f>SUMIF(FV$253:FV$283,$D999,FX$253:FX$283)</f>
        <v>0</v>
      </c>
      <c r="FV999" s="9"/>
      <c r="FW999" s="10"/>
      <c r="FX999" s="11"/>
      <c r="FY999" s="6">
        <f>SUMIF(FZ$253:FZ$283,$D999,GB$253:GB$283)</f>
        <v>0</v>
      </c>
      <c r="FZ999" s="9"/>
      <c r="GA999" s="10"/>
      <c r="GB999" s="11"/>
      <c r="GC999" s="6">
        <f>SUMIF(GD$253:GD$283,$D999,GF$253:GF$283)</f>
        <v>0</v>
      </c>
      <c r="GD999" s="9"/>
      <c r="GE999" s="10"/>
      <c r="GF999" s="11"/>
      <c r="GG999" s="6">
        <f>SUMIF(GH$253:GH$283,$D999,GJ$253:GJ$283)</f>
        <v>0</v>
      </c>
      <c r="GH999" s="9"/>
      <c r="GI999" s="10"/>
      <c r="GJ999" s="11"/>
      <c r="GK999" s="6">
        <f>SUMIF(GL$253:GL$283,$D999,GN$253:GN$283)</f>
        <v>0</v>
      </c>
      <c r="GL999" s="9"/>
      <c r="GM999" s="10"/>
      <c r="GN999" s="11"/>
      <c r="GO999" s="6">
        <f>SUMIF(GP$253:GP$283,$D999,GR$253:GR$283)</f>
        <v>0</v>
      </c>
      <c r="GP999" s="9"/>
      <c r="GQ999" s="10"/>
      <c r="GR999" s="11"/>
      <c r="GS999" s="6">
        <f>SUMIF(GT$253:GT$283,$D999,GV$253:GV$283)</f>
        <v>0</v>
      </c>
      <c r="GT999" s="9"/>
      <c r="GU999" s="10"/>
      <c r="GV999" s="20"/>
      <c r="GW999" s="19">
        <f t="shared" si="21"/>
        <v>0</v>
      </c>
      <c r="GX999" s="472"/>
      <c r="GY999" s="473"/>
    </row>
    <row r="1000" spans="1:207" ht="30.75" customHeight="1">
      <c r="A1000" s="210" t="s">
        <v>84</v>
      </c>
      <c r="B1000" s="470"/>
      <c r="C1000" s="449" t="s">
        <v>539</v>
      </c>
      <c r="D1000" s="445" t="s">
        <v>498</v>
      </c>
      <c r="E1000" s="206">
        <f>SUMIF(F$284:F$314,$D1000,H$284:H$314)</f>
        <v>0</v>
      </c>
      <c r="F1000" s="9"/>
      <c r="G1000" s="10"/>
      <c r="H1000" s="11"/>
      <c r="I1000" s="6">
        <f>SUMIF(J$284:J$314,$D1000,L$284:L$314)</f>
        <v>0</v>
      </c>
      <c r="J1000" s="9"/>
      <c r="K1000" s="10"/>
      <c r="L1000" s="11"/>
      <c r="M1000" s="6">
        <f>SUMIF(N$284:N$314,$D1000,P$284:P$314)</f>
        <v>0</v>
      </c>
      <c r="N1000" s="9"/>
      <c r="O1000" s="10"/>
      <c r="P1000" s="11"/>
      <c r="Q1000" s="6">
        <f>SUMIF(R$284:R$314,$D1000,T$284:T$314)</f>
        <v>0</v>
      </c>
      <c r="R1000" s="9"/>
      <c r="S1000" s="10"/>
      <c r="T1000" s="11"/>
      <c r="U1000" s="6">
        <f>SUMIF(V$284:V$314,$D1000,X$284:X$314)</f>
        <v>0</v>
      </c>
      <c r="V1000" s="9"/>
      <c r="W1000" s="10"/>
      <c r="X1000" s="11"/>
      <c r="Y1000" s="6">
        <f>SUMIF(Z$284:Z$314,$D1000,AB$284:AB$314)</f>
        <v>0</v>
      </c>
      <c r="Z1000" s="9"/>
      <c r="AA1000" s="10"/>
      <c r="AB1000" s="11"/>
      <c r="AC1000" s="6">
        <f>SUMIF(AD$284:AD$314,$D1000,AF$284:AF$314)</f>
        <v>0</v>
      </c>
      <c r="AD1000" s="9"/>
      <c r="AE1000" s="10"/>
      <c r="AF1000" s="11"/>
      <c r="AG1000" s="6">
        <f>SUMIF(AH$284:AH$314,$D1000,AJ$284:AJ$314)</f>
        <v>0</v>
      </c>
      <c r="AH1000" s="9"/>
      <c r="AI1000" s="10"/>
      <c r="AJ1000" s="11"/>
      <c r="AK1000" s="6">
        <f>SUMIF(AL$284:AL$314,$D1000,AN$284:AN$314)</f>
        <v>0</v>
      </c>
      <c r="AL1000" s="9"/>
      <c r="AM1000" s="10"/>
      <c r="AN1000" s="11"/>
      <c r="AO1000" s="6">
        <f>SUMIF(AP$284:AP$314,$D1000,AR$284:AR$314)</f>
        <v>0</v>
      </c>
      <c r="AP1000" s="9"/>
      <c r="AQ1000" s="10"/>
      <c r="AR1000" s="11"/>
      <c r="AS1000" s="6">
        <f>SUMIF(AT$284:AT$314,$D1000,AV$284:AV$314)</f>
        <v>0</v>
      </c>
      <c r="AT1000" s="9"/>
      <c r="AU1000" s="10"/>
      <c r="AV1000" s="11"/>
      <c r="AW1000" s="6">
        <f>SUMIF(AX$284:AX$314,$D1000,AZ$284:AZ$314)</f>
        <v>0</v>
      </c>
      <c r="AX1000" s="9"/>
      <c r="AY1000" s="10"/>
      <c r="AZ1000" s="11"/>
      <c r="BA1000" s="6">
        <f>SUMIF(BB$284:BB$314,$D1000,BD$284:BD$314)</f>
        <v>0</v>
      </c>
      <c r="BB1000" s="9"/>
      <c r="BC1000" s="10"/>
      <c r="BD1000" s="11"/>
      <c r="BE1000" s="6">
        <f>SUMIF(BF$284:BF$314,$D1000,BH$284:BH$314)</f>
        <v>0</v>
      </c>
      <c r="BF1000" s="9"/>
      <c r="BG1000" s="10"/>
      <c r="BH1000" s="11"/>
      <c r="BI1000" s="6">
        <f>SUMIF(BJ$284:BJ$314,$D1000,BL$284:BL$314)</f>
        <v>0</v>
      </c>
      <c r="BJ1000" s="9"/>
      <c r="BK1000" s="10"/>
      <c r="BL1000" s="11"/>
      <c r="BM1000" s="6">
        <f>SUMIF(BN$284:BN$314,$D1000,BP$284:BP$314)</f>
        <v>0</v>
      </c>
      <c r="BN1000" s="9"/>
      <c r="BO1000" s="10"/>
      <c r="BP1000" s="11"/>
      <c r="BQ1000" s="6">
        <f>SUMIF(BR$284:BR$314,$D1000,BT$284:BT$314)</f>
        <v>0</v>
      </c>
      <c r="BR1000" s="9"/>
      <c r="BS1000" s="10"/>
      <c r="BT1000" s="11"/>
      <c r="BU1000" s="6">
        <f>SUMIF(BV$284:BV$314,$D1000,BX$284:BX$314)</f>
        <v>0</v>
      </c>
      <c r="BV1000" s="9"/>
      <c r="BW1000" s="10"/>
      <c r="BX1000" s="11"/>
      <c r="BY1000" s="6">
        <f>SUMIF(BZ$284:BZ$314,$D1000,CB$284:CB$314)</f>
        <v>0</v>
      </c>
      <c r="BZ1000" s="9"/>
      <c r="CA1000" s="10"/>
      <c r="CB1000" s="11"/>
      <c r="CC1000" s="6">
        <f>SUMIF(CD$284:CD$314,$D1000,CF$284:CF$314)</f>
        <v>0</v>
      </c>
      <c r="CD1000" s="9"/>
      <c r="CE1000" s="10"/>
      <c r="CF1000" s="11"/>
      <c r="CG1000" s="6">
        <f>SUMIF(CH$284:CH$314,$D1000,CJ$284:CJ$314)</f>
        <v>0</v>
      </c>
      <c r="CH1000" s="9"/>
      <c r="CI1000" s="10"/>
      <c r="CJ1000" s="11"/>
      <c r="CK1000" s="6">
        <f>SUMIF(CL$284:CL$314,$D1000,CN$284:CN$314)</f>
        <v>0</v>
      </c>
      <c r="CL1000" s="9"/>
      <c r="CM1000" s="10"/>
      <c r="CN1000" s="11"/>
      <c r="CO1000" s="6">
        <f>SUMIF(CP$284:CP$314,$D1000,CR$284:CR$314)</f>
        <v>0</v>
      </c>
      <c r="CP1000" s="9"/>
      <c r="CQ1000" s="10"/>
      <c r="CR1000" s="11"/>
      <c r="CS1000" s="6">
        <f>SUMIF(CT$284:CT$314,$D1000,CV$284:CV$314)</f>
        <v>0</v>
      </c>
      <c r="CT1000" s="9"/>
      <c r="CU1000" s="10"/>
      <c r="CV1000" s="11"/>
      <c r="CW1000" s="6">
        <f>SUMIF(CX$284:CX$314,$D1000,CZ$284:CZ$314)</f>
        <v>0</v>
      </c>
      <c r="CX1000" s="9"/>
      <c r="CY1000" s="10"/>
      <c r="CZ1000" s="11"/>
      <c r="DA1000" s="6">
        <f>SUMIF(DB$284:DB$314,$D1000,DD$284:DD$314)</f>
        <v>0</v>
      </c>
      <c r="DB1000" s="9"/>
      <c r="DC1000" s="10"/>
      <c r="DD1000" s="11"/>
      <c r="DE1000" s="6">
        <f>SUMIF(DF$284:DF$314,$D1000,DH$284:DH$314)</f>
        <v>0</v>
      </c>
      <c r="DF1000" s="9"/>
      <c r="DG1000" s="10"/>
      <c r="DH1000" s="11"/>
      <c r="DI1000" s="6">
        <f>SUMIF(DJ$284:DJ$314,$D1000,DL$284:DL$314)</f>
        <v>0</v>
      </c>
      <c r="DJ1000" s="9"/>
      <c r="DK1000" s="10"/>
      <c r="DL1000" s="11"/>
      <c r="DM1000" s="6">
        <f>SUMIF(DN$284:DN$314,$D1000,DP$284:DP$314)</f>
        <v>0</v>
      </c>
      <c r="DN1000" s="9"/>
      <c r="DO1000" s="10"/>
      <c r="DP1000" s="11"/>
      <c r="DQ1000" s="6">
        <f>SUMIF(DR$284:DR$314,$D1000,DT$284:DT$314)</f>
        <v>0</v>
      </c>
      <c r="DR1000" s="9"/>
      <c r="DS1000" s="10"/>
      <c r="DT1000" s="11"/>
      <c r="DU1000" s="6">
        <f>SUMIF(DV$284:DV$314,$D1000,DX$284:DX$314)</f>
        <v>0</v>
      </c>
      <c r="DV1000" s="9"/>
      <c r="DW1000" s="10"/>
      <c r="DX1000" s="11"/>
      <c r="DY1000" s="6">
        <f>SUMIF(DZ$284:DZ$314,$D1000,EB$284:EB$314)</f>
        <v>0</v>
      </c>
      <c r="DZ1000" s="9"/>
      <c r="EA1000" s="10"/>
      <c r="EB1000" s="11"/>
      <c r="EC1000" s="6">
        <f>SUMIF(ED$284:ED$314,$D1000,EF$284:EF$314)</f>
        <v>0</v>
      </c>
      <c r="ED1000" s="9"/>
      <c r="EE1000" s="10"/>
      <c r="EF1000" s="11"/>
      <c r="EG1000" s="6">
        <f>SUMIF(EH$284:EH$314,$D1000,EJ$284:EJ$314)</f>
        <v>0</v>
      </c>
      <c r="EH1000" s="9"/>
      <c r="EI1000" s="10"/>
      <c r="EJ1000" s="11"/>
      <c r="EK1000" s="6">
        <f>SUMIF(EL$284:EL$314,$D1000,EN$284:EN$314)</f>
        <v>0</v>
      </c>
      <c r="EL1000" s="9"/>
      <c r="EM1000" s="10"/>
      <c r="EN1000" s="11"/>
      <c r="EO1000" s="6">
        <f>SUMIF(EP$284:EP$314,$D1000,ER$284:ER$314)</f>
        <v>0</v>
      </c>
      <c r="EP1000" s="9"/>
      <c r="EQ1000" s="10"/>
      <c r="ER1000" s="11"/>
      <c r="ES1000" s="6">
        <f>SUMIF(ET$284:ET$314,$D1000,EV$284:EV$314)</f>
        <v>0</v>
      </c>
      <c r="ET1000" s="9"/>
      <c r="EU1000" s="10"/>
      <c r="EV1000" s="11"/>
      <c r="EW1000" s="6">
        <f>SUMIF(EX$284:EX$314,$D1000,EZ$284:EZ$314)</f>
        <v>0</v>
      </c>
      <c r="EX1000" s="9"/>
      <c r="EY1000" s="10"/>
      <c r="EZ1000" s="11"/>
      <c r="FA1000" s="6">
        <f>SUMIF(FB$284:FB$314,$D1000,FD$284:FD$314)</f>
        <v>0</v>
      </c>
      <c r="FB1000" s="9"/>
      <c r="FC1000" s="10"/>
      <c r="FD1000" s="11"/>
      <c r="FE1000" s="6">
        <f>SUMIF(FF$284:FF$314,$D1000,FH$284:FH$314)</f>
        <v>0</v>
      </c>
      <c r="FF1000" s="9"/>
      <c r="FG1000" s="10"/>
      <c r="FH1000" s="11"/>
      <c r="FI1000" s="6">
        <f>SUMIF(FJ$284:FJ$314,$D1000,FL$284:FL$314)</f>
        <v>0</v>
      </c>
      <c r="FJ1000" s="9"/>
      <c r="FK1000" s="10"/>
      <c r="FL1000" s="11"/>
      <c r="FM1000" s="6">
        <f>SUMIF(FN$284:FN$314,$D1000,FP$284:FP$314)</f>
        <v>0</v>
      </c>
      <c r="FN1000" s="9"/>
      <c r="FO1000" s="10"/>
      <c r="FP1000" s="11"/>
      <c r="FQ1000" s="6">
        <f>SUMIF(FR$284:FR$314,$D1000,FT$284:FT$314)</f>
        <v>0</v>
      </c>
      <c r="FR1000" s="9"/>
      <c r="FS1000" s="10"/>
      <c r="FT1000" s="11"/>
      <c r="FU1000" s="6">
        <f>SUMIF(FV$284:FV$314,$D1000,FX$284:FX$314)</f>
        <v>0</v>
      </c>
      <c r="FV1000" s="9"/>
      <c r="FW1000" s="10"/>
      <c r="FX1000" s="11"/>
      <c r="FY1000" s="6">
        <f>SUMIF(FZ$284:FZ$314,$D1000,GB$284:GB$314)</f>
        <v>0</v>
      </c>
      <c r="FZ1000" s="9"/>
      <c r="GA1000" s="10"/>
      <c r="GB1000" s="11"/>
      <c r="GC1000" s="6">
        <f>SUMIF(GD$284:GD$314,$D1000,GF$284:GF$314)</f>
        <v>0</v>
      </c>
      <c r="GD1000" s="9"/>
      <c r="GE1000" s="10"/>
      <c r="GF1000" s="11"/>
      <c r="GG1000" s="6">
        <f>SUMIF(GH$284:GH$314,$D1000,GJ$284:GJ$314)</f>
        <v>0</v>
      </c>
      <c r="GH1000" s="9"/>
      <c r="GI1000" s="10"/>
      <c r="GJ1000" s="11"/>
      <c r="GK1000" s="6">
        <f>SUMIF(GL$284:GL$314,$D1000,GN$284:GN$314)</f>
        <v>0</v>
      </c>
      <c r="GL1000" s="9"/>
      <c r="GM1000" s="10"/>
      <c r="GN1000" s="11"/>
      <c r="GO1000" s="6">
        <f>SUMIF(GP$284:GP$314,$D1000,GR$284:GR$314)</f>
        <v>0</v>
      </c>
      <c r="GP1000" s="9"/>
      <c r="GQ1000" s="10"/>
      <c r="GR1000" s="11"/>
      <c r="GS1000" s="6">
        <f>SUMIF(GT$284:GT$314,$D1000,GV$284:GV$314)</f>
        <v>0</v>
      </c>
      <c r="GT1000" s="9"/>
      <c r="GU1000" s="10"/>
      <c r="GV1000" s="20"/>
      <c r="GW1000" s="19">
        <f t="shared" si="21"/>
        <v>0</v>
      </c>
      <c r="GX1000" s="472"/>
      <c r="GY1000" s="473"/>
    </row>
    <row r="1001" spans="1:207" ht="30.75" customHeight="1">
      <c r="A1001" s="210" t="s">
        <v>85</v>
      </c>
      <c r="B1001" s="470"/>
      <c r="C1001" s="449" t="s">
        <v>539</v>
      </c>
      <c r="D1001" s="445" t="s">
        <v>498</v>
      </c>
      <c r="E1001" s="206">
        <f>SUMIF(F$315:F$345,$D1001,H$315:H$345)</f>
        <v>0</v>
      </c>
      <c r="F1001" s="9"/>
      <c r="G1001" s="10"/>
      <c r="H1001" s="11"/>
      <c r="I1001" s="6">
        <f>SUMIF(J$315:J$345,$D1001,L$315:L$345)</f>
        <v>0</v>
      </c>
      <c r="J1001" s="9"/>
      <c r="K1001" s="10"/>
      <c r="L1001" s="11"/>
      <c r="M1001" s="6">
        <f>SUMIF(N$315:N$345,$D1001,P$315:P$345)</f>
        <v>0</v>
      </c>
      <c r="N1001" s="9"/>
      <c r="O1001" s="10"/>
      <c r="P1001" s="11"/>
      <c r="Q1001" s="6">
        <f>SUMIF(R$315:R$345,$D1001,T$315:T$345)</f>
        <v>0</v>
      </c>
      <c r="R1001" s="9"/>
      <c r="S1001" s="10"/>
      <c r="T1001" s="11"/>
      <c r="U1001" s="6">
        <f>SUMIF(V$315:V$345,$D1001,X$315:X$345)</f>
        <v>0</v>
      </c>
      <c r="V1001" s="9"/>
      <c r="W1001" s="10"/>
      <c r="X1001" s="11"/>
      <c r="Y1001" s="6">
        <f>SUMIF(Z$315:Z$345,$D1001,AB$315:AB$345)</f>
        <v>0</v>
      </c>
      <c r="Z1001" s="9"/>
      <c r="AA1001" s="10"/>
      <c r="AB1001" s="11"/>
      <c r="AC1001" s="6">
        <f>SUMIF(AD$315:AD$345,$D1001,AF$315:AF$345)</f>
        <v>0</v>
      </c>
      <c r="AD1001" s="9"/>
      <c r="AE1001" s="10"/>
      <c r="AF1001" s="11"/>
      <c r="AG1001" s="6">
        <f>SUMIF(AH$315:AH$345,$D1001,AJ$315:AJ$345)</f>
        <v>0</v>
      </c>
      <c r="AH1001" s="9"/>
      <c r="AI1001" s="10"/>
      <c r="AJ1001" s="11"/>
      <c r="AK1001" s="6">
        <f>SUMIF(AL$315:AL$345,$D1001,AN$315:AN$345)</f>
        <v>0</v>
      </c>
      <c r="AL1001" s="9"/>
      <c r="AM1001" s="10"/>
      <c r="AN1001" s="11"/>
      <c r="AO1001" s="6">
        <f>SUMIF(AP$315:AP$345,$D1001,AR$315:AR$345)</f>
        <v>0</v>
      </c>
      <c r="AP1001" s="9"/>
      <c r="AQ1001" s="10"/>
      <c r="AR1001" s="11"/>
      <c r="AS1001" s="6">
        <f>SUMIF(AT$315:AT$345,$D1001,AV$315:AV$345)</f>
        <v>0</v>
      </c>
      <c r="AT1001" s="9"/>
      <c r="AU1001" s="10"/>
      <c r="AV1001" s="11"/>
      <c r="AW1001" s="6">
        <f>SUMIF(AX$315:AX$345,$D1001,AZ$315:AZ$345)</f>
        <v>0</v>
      </c>
      <c r="AX1001" s="9"/>
      <c r="AY1001" s="10"/>
      <c r="AZ1001" s="11"/>
      <c r="BA1001" s="6">
        <f>SUMIF(BB$315:BB$345,$D1001,BD$315:BD$345)</f>
        <v>0</v>
      </c>
      <c r="BB1001" s="9"/>
      <c r="BC1001" s="10"/>
      <c r="BD1001" s="11"/>
      <c r="BE1001" s="6">
        <f>SUMIF(BF$315:BF$345,$D1001,BH$315:BH$345)</f>
        <v>0</v>
      </c>
      <c r="BF1001" s="9"/>
      <c r="BG1001" s="10"/>
      <c r="BH1001" s="11"/>
      <c r="BI1001" s="6">
        <f>SUMIF(BJ$315:BJ$345,$D1001,BL$315:BL$345)</f>
        <v>0</v>
      </c>
      <c r="BJ1001" s="9"/>
      <c r="BK1001" s="10"/>
      <c r="BL1001" s="11"/>
      <c r="BM1001" s="6">
        <f>SUMIF(BN$315:BN$345,$D1001,BP$315:BP$345)</f>
        <v>0</v>
      </c>
      <c r="BN1001" s="9"/>
      <c r="BO1001" s="10"/>
      <c r="BP1001" s="11"/>
      <c r="BQ1001" s="6">
        <f>SUMIF(BR$315:BR$345,$D1001,BT$315:BT$345)</f>
        <v>0</v>
      </c>
      <c r="BR1001" s="9"/>
      <c r="BS1001" s="10"/>
      <c r="BT1001" s="11"/>
      <c r="BU1001" s="6">
        <f>SUMIF(BV$315:BV$345,$D1001,BX$315:BX$345)</f>
        <v>0</v>
      </c>
      <c r="BV1001" s="9"/>
      <c r="BW1001" s="10"/>
      <c r="BX1001" s="11"/>
      <c r="BY1001" s="6">
        <f>SUMIF(BZ$315:BZ$345,$D1001,CB$315:CB$345)</f>
        <v>0</v>
      </c>
      <c r="BZ1001" s="9"/>
      <c r="CA1001" s="10"/>
      <c r="CB1001" s="11"/>
      <c r="CC1001" s="6">
        <f>SUMIF(CD$315:CD$345,$D1001,CF$315:CF$345)</f>
        <v>0</v>
      </c>
      <c r="CD1001" s="9"/>
      <c r="CE1001" s="10"/>
      <c r="CF1001" s="11"/>
      <c r="CG1001" s="6">
        <f>SUMIF(CH$315:CH$345,$D1001,CJ$315:CJ$345)</f>
        <v>0</v>
      </c>
      <c r="CH1001" s="9"/>
      <c r="CI1001" s="10"/>
      <c r="CJ1001" s="11"/>
      <c r="CK1001" s="6">
        <f>SUMIF(CL$315:CL$345,$D1001,CN$315:CN$345)</f>
        <v>0</v>
      </c>
      <c r="CL1001" s="9"/>
      <c r="CM1001" s="10"/>
      <c r="CN1001" s="11"/>
      <c r="CO1001" s="6">
        <f>SUMIF(CP$315:CP$345,$D1001,CR$315:CR$345)</f>
        <v>0</v>
      </c>
      <c r="CP1001" s="9"/>
      <c r="CQ1001" s="10"/>
      <c r="CR1001" s="11"/>
      <c r="CS1001" s="6">
        <f>SUMIF(CT$315:CT$345,$D1001,CV$315:CV$345)</f>
        <v>0</v>
      </c>
      <c r="CT1001" s="9"/>
      <c r="CU1001" s="10"/>
      <c r="CV1001" s="11"/>
      <c r="CW1001" s="6">
        <f>SUMIF(CX$315:CX$345,$D1001,CZ$315:CZ$345)</f>
        <v>0</v>
      </c>
      <c r="CX1001" s="9"/>
      <c r="CY1001" s="10"/>
      <c r="CZ1001" s="11"/>
      <c r="DA1001" s="6">
        <f>SUMIF(DB$315:DB$345,$D1001,DD$315:DD$345)</f>
        <v>0</v>
      </c>
      <c r="DB1001" s="9"/>
      <c r="DC1001" s="10"/>
      <c r="DD1001" s="11"/>
      <c r="DE1001" s="6">
        <f>SUMIF(DF$315:DF$345,$D1001,DH$315:DH$345)</f>
        <v>0</v>
      </c>
      <c r="DF1001" s="9"/>
      <c r="DG1001" s="10"/>
      <c r="DH1001" s="11"/>
      <c r="DI1001" s="6">
        <f>SUMIF(DJ$315:DJ$345,$D1001,DL$315:DL$345)</f>
        <v>0</v>
      </c>
      <c r="DJ1001" s="9"/>
      <c r="DK1001" s="10"/>
      <c r="DL1001" s="11"/>
      <c r="DM1001" s="6">
        <f>SUMIF(DN$315:DN$345,$D1001,DP$315:DP$345)</f>
        <v>0</v>
      </c>
      <c r="DN1001" s="9"/>
      <c r="DO1001" s="10"/>
      <c r="DP1001" s="11"/>
      <c r="DQ1001" s="6">
        <f>SUMIF(DR$315:DR$345,$D1001,DT$315:DT$345)</f>
        <v>0</v>
      </c>
      <c r="DR1001" s="9"/>
      <c r="DS1001" s="10"/>
      <c r="DT1001" s="11"/>
      <c r="DU1001" s="6">
        <f>SUMIF(DV$315:DV$345,$D1001,DX$315:DX$345)</f>
        <v>0</v>
      </c>
      <c r="DV1001" s="9"/>
      <c r="DW1001" s="10"/>
      <c r="DX1001" s="11"/>
      <c r="DY1001" s="6">
        <f>SUMIF(DZ$315:DZ$345,$D1001,EB$315:EB$345)</f>
        <v>0</v>
      </c>
      <c r="DZ1001" s="9"/>
      <c r="EA1001" s="10"/>
      <c r="EB1001" s="11"/>
      <c r="EC1001" s="6">
        <f>SUMIF(ED$315:ED$345,$D1001,EF$315:EF$345)</f>
        <v>0</v>
      </c>
      <c r="ED1001" s="9"/>
      <c r="EE1001" s="10"/>
      <c r="EF1001" s="11"/>
      <c r="EG1001" s="6">
        <f>SUMIF(EH$315:EH$345,$D1001,EJ$315:EJ$345)</f>
        <v>0</v>
      </c>
      <c r="EH1001" s="9"/>
      <c r="EI1001" s="10"/>
      <c r="EJ1001" s="11"/>
      <c r="EK1001" s="6">
        <f>SUMIF(EL$315:EL$345,$D1001,EN$315:EN$345)</f>
        <v>0</v>
      </c>
      <c r="EL1001" s="9"/>
      <c r="EM1001" s="10"/>
      <c r="EN1001" s="11"/>
      <c r="EO1001" s="6">
        <f>SUMIF(EP$315:EP$345,$D1001,ER$315:ER$345)</f>
        <v>0</v>
      </c>
      <c r="EP1001" s="9"/>
      <c r="EQ1001" s="10"/>
      <c r="ER1001" s="11"/>
      <c r="ES1001" s="6">
        <f>SUMIF(ET$315:ET$345,$D1001,EV$315:EV$345)</f>
        <v>0</v>
      </c>
      <c r="ET1001" s="9"/>
      <c r="EU1001" s="10"/>
      <c r="EV1001" s="11"/>
      <c r="EW1001" s="6">
        <f>SUMIF(EX$315:EX$345,$D1001,EZ$315:EZ$345)</f>
        <v>0</v>
      </c>
      <c r="EX1001" s="9"/>
      <c r="EY1001" s="10"/>
      <c r="EZ1001" s="11"/>
      <c r="FA1001" s="6">
        <f>SUMIF(FB$315:FB$345,$D1001,FD$315:FD$345)</f>
        <v>0</v>
      </c>
      <c r="FB1001" s="9"/>
      <c r="FC1001" s="10"/>
      <c r="FD1001" s="11"/>
      <c r="FE1001" s="6">
        <f>SUMIF(FF$315:FF$345,$D1001,FH$315:FH$345)</f>
        <v>0</v>
      </c>
      <c r="FF1001" s="9"/>
      <c r="FG1001" s="10"/>
      <c r="FH1001" s="11"/>
      <c r="FI1001" s="6">
        <f>SUMIF(FJ$315:FJ$345,$D1001,FL$315:FL$345)</f>
        <v>0</v>
      </c>
      <c r="FJ1001" s="9"/>
      <c r="FK1001" s="10"/>
      <c r="FL1001" s="11"/>
      <c r="FM1001" s="6">
        <f>SUMIF(FN$315:FN$345,$D1001,FP$315:FP$345)</f>
        <v>0</v>
      </c>
      <c r="FN1001" s="9"/>
      <c r="FO1001" s="10"/>
      <c r="FP1001" s="11"/>
      <c r="FQ1001" s="6">
        <f>SUMIF(FR$315:FR$345,$D1001,FT$315:FT$345)</f>
        <v>0</v>
      </c>
      <c r="FR1001" s="9"/>
      <c r="FS1001" s="10"/>
      <c r="FT1001" s="11"/>
      <c r="FU1001" s="6">
        <f>SUMIF(FV$315:FV$345,$D1001,FX$315:FX$345)</f>
        <v>0</v>
      </c>
      <c r="FV1001" s="9"/>
      <c r="FW1001" s="10"/>
      <c r="FX1001" s="11"/>
      <c r="FY1001" s="6">
        <f>SUMIF(FZ$315:FZ$345,$D1001,GB$315:GB$345)</f>
        <v>0</v>
      </c>
      <c r="FZ1001" s="9"/>
      <c r="GA1001" s="10"/>
      <c r="GB1001" s="11"/>
      <c r="GC1001" s="6">
        <f>SUMIF(GD$315:GD$345,$D1001,GF$315:GF$345)</f>
        <v>0</v>
      </c>
      <c r="GD1001" s="9"/>
      <c r="GE1001" s="10"/>
      <c r="GF1001" s="11"/>
      <c r="GG1001" s="6">
        <f>SUMIF(GH$315:GH$345,$D1001,GJ$315:GJ$345)</f>
        <v>0</v>
      </c>
      <c r="GH1001" s="9"/>
      <c r="GI1001" s="10"/>
      <c r="GJ1001" s="11"/>
      <c r="GK1001" s="6">
        <f>SUMIF(GL$315:GL$345,$D1001,GN$315:GN$345)</f>
        <v>0</v>
      </c>
      <c r="GL1001" s="9"/>
      <c r="GM1001" s="10"/>
      <c r="GN1001" s="11"/>
      <c r="GO1001" s="6">
        <f>SUMIF(GP$315:GP$345,$D1001,GR$315:GR$345)</f>
        <v>0</v>
      </c>
      <c r="GP1001" s="9"/>
      <c r="GQ1001" s="10"/>
      <c r="GR1001" s="11"/>
      <c r="GS1001" s="6">
        <f>SUMIF(GT$315:GT$345,$D1001,GV$315:GV$345)</f>
        <v>0</v>
      </c>
      <c r="GT1001" s="9"/>
      <c r="GU1001" s="10"/>
      <c r="GV1001" s="20"/>
      <c r="GW1001" s="19">
        <f t="shared" si="21"/>
        <v>0</v>
      </c>
      <c r="GX1001" s="472"/>
      <c r="GY1001" s="473"/>
    </row>
    <row r="1002" spans="1:207" ht="30.75" customHeight="1" thickBot="1">
      <c r="A1002" s="212" t="s">
        <v>86</v>
      </c>
      <c r="B1002" s="471"/>
      <c r="C1002" s="449" t="s">
        <v>539</v>
      </c>
      <c r="D1002" s="445" t="s">
        <v>498</v>
      </c>
      <c r="E1002" s="206">
        <f>SUMIF(F$346:F$376,$D1002,H$346:H$376)</f>
        <v>0</v>
      </c>
      <c r="F1002" s="9"/>
      <c r="G1002" s="10"/>
      <c r="H1002" s="11"/>
      <c r="I1002" s="6">
        <f>SUMIF(J$346:J$376,$D1002,L$346:L$376)</f>
        <v>0</v>
      </c>
      <c r="J1002" s="9"/>
      <c r="K1002" s="10"/>
      <c r="L1002" s="11"/>
      <c r="M1002" s="6">
        <f>SUMIF(N$346:N$376,$D1002,P$346:P$376)</f>
        <v>0</v>
      </c>
      <c r="N1002" s="9"/>
      <c r="O1002" s="10"/>
      <c r="P1002" s="11"/>
      <c r="Q1002" s="6">
        <f>SUMIF(R$346:R$376,$D1002,T$346:T$376)</f>
        <v>0</v>
      </c>
      <c r="R1002" s="9"/>
      <c r="S1002" s="10"/>
      <c r="T1002" s="11"/>
      <c r="U1002" s="6">
        <f>SUMIF(V$346:V$376,$D1002,X$346:X$376)</f>
        <v>0</v>
      </c>
      <c r="V1002" s="9"/>
      <c r="W1002" s="10"/>
      <c r="X1002" s="11"/>
      <c r="Y1002" s="6">
        <f>SUMIF(Z$346:Z$376,$D1002,AB$346:AB$376)</f>
        <v>0</v>
      </c>
      <c r="Z1002" s="9"/>
      <c r="AA1002" s="10"/>
      <c r="AB1002" s="11"/>
      <c r="AC1002" s="6">
        <f>SUMIF(AD$346:AD$376,$D1002,AF$346:AF$376)</f>
        <v>0</v>
      </c>
      <c r="AD1002" s="9"/>
      <c r="AE1002" s="10"/>
      <c r="AF1002" s="11"/>
      <c r="AG1002" s="6">
        <f>SUMIF(AH$346:AH$376,$D1002,AJ$346:AJ$376)</f>
        <v>0</v>
      </c>
      <c r="AH1002" s="9"/>
      <c r="AI1002" s="10"/>
      <c r="AJ1002" s="11"/>
      <c r="AK1002" s="6">
        <f>SUMIF(AL$346:AL$376,$D1002,AN$346:AN$376)</f>
        <v>0</v>
      </c>
      <c r="AL1002" s="9"/>
      <c r="AM1002" s="10"/>
      <c r="AN1002" s="11"/>
      <c r="AO1002" s="6">
        <f>SUMIF(AP$346:AP$376,$D1002,AR$346:AR$376)</f>
        <v>0</v>
      </c>
      <c r="AP1002" s="9"/>
      <c r="AQ1002" s="10"/>
      <c r="AR1002" s="11"/>
      <c r="AS1002" s="6">
        <f>SUMIF(AT$346:AT$376,$D1002,AV$346:AV$376)</f>
        <v>0</v>
      </c>
      <c r="AT1002" s="9"/>
      <c r="AU1002" s="10"/>
      <c r="AV1002" s="11"/>
      <c r="AW1002" s="6">
        <f>SUMIF(AX$346:AX$376,$D1002,AZ$346:AZ$376)</f>
        <v>0</v>
      </c>
      <c r="AX1002" s="9"/>
      <c r="AY1002" s="10"/>
      <c r="AZ1002" s="11"/>
      <c r="BA1002" s="6">
        <f>SUMIF(BB$346:BB$376,$D1002,BD$346:BD$376)</f>
        <v>0</v>
      </c>
      <c r="BB1002" s="9"/>
      <c r="BC1002" s="10"/>
      <c r="BD1002" s="11"/>
      <c r="BE1002" s="6">
        <f>SUMIF(BF$346:BF$376,$D1002,BH$346:BH$376)</f>
        <v>0</v>
      </c>
      <c r="BF1002" s="9"/>
      <c r="BG1002" s="10"/>
      <c r="BH1002" s="11"/>
      <c r="BI1002" s="6">
        <f>SUMIF(BJ$346:BJ$376,$D1002,BL$346:BL$376)</f>
        <v>0</v>
      </c>
      <c r="BJ1002" s="9"/>
      <c r="BK1002" s="10"/>
      <c r="BL1002" s="11"/>
      <c r="BM1002" s="6">
        <f>SUMIF(BN$346:BN$376,$D1002,BP$346:BP$376)</f>
        <v>0</v>
      </c>
      <c r="BN1002" s="9"/>
      <c r="BO1002" s="10"/>
      <c r="BP1002" s="11"/>
      <c r="BQ1002" s="6">
        <f>SUMIF(BR$346:BR$376,$D1002,BT$346:BT$376)</f>
        <v>0</v>
      </c>
      <c r="BR1002" s="9"/>
      <c r="BS1002" s="10"/>
      <c r="BT1002" s="11"/>
      <c r="BU1002" s="6">
        <f>SUMIF(BV$346:BV$376,$D1002,BX$346:BX$376)</f>
        <v>0</v>
      </c>
      <c r="BV1002" s="9"/>
      <c r="BW1002" s="10"/>
      <c r="BX1002" s="11"/>
      <c r="BY1002" s="6">
        <f>SUMIF(BZ$346:BZ$376,$D1002,CB$346:CB$376)</f>
        <v>0</v>
      </c>
      <c r="BZ1002" s="9"/>
      <c r="CA1002" s="10"/>
      <c r="CB1002" s="11"/>
      <c r="CC1002" s="6">
        <f>SUMIF(CD$346:CD$376,$D1002,CF$346:CF$376)</f>
        <v>0</v>
      </c>
      <c r="CD1002" s="9"/>
      <c r="CE1002" s="10"/>
      <c r="CF1002" s="11"/>
      <c r="CG1002" s="6">
        <f>SUMIF(CH$346:CH$376,$D1002,CJ$346:CJ$376)</f>
        <v>0</v>
      </c>
      <c r="CH1002" s="9"/>
      <c r="CI1002" s="10"/>
      <c r="CJ1002" s="11"/>
      <c r="CK1002" s="6">
        <f>SUMIF(CL$346:CL$376,$D1002,CN$346:CN$376)</f>
        <v>0</v>
      </c>
      <c r="CL1002" s="9"/>
      <c r="CM1002" s="10"/>
      <c r="CN1002" s="11"/>
      <c r="CO1002" s="6">
        <f>SUMIF(CP$346:CP$376,$D1002,CR$346:CR$376)</f>
        <v>0</v>
      </c>
      <c r="CP1002" s="9"/>
      <c r="CQ1002" s="10"/>
      <c r="CR1002" s="11"/>
      <c r="CS1002" s="6">
        <f>SUMIF(CT$346:CT$376,$D1002,CV$346:CV$376)</f>
        <v>0</v>
      </c>
      <c r="CT1002" s="9"/>
      <c r="CU1002" s="10"/>
      <c r="CV1002" s="11"/>
      <c r="CW1002" s="6">
        <f>SUMIF(CX$346:CX$376,$D1002,CZ$346:CZ$376)</f>
        <v>0</v>
      </c>
      <c r="CX1002" s="9"/>
      <c r="CY1002" s="10"/>
      <c r="CZ1002" s="11"/>
      <c r="DA1002" s="6">
        <f>SUMIF(DB$346:DB$376,$D1002,DD$346:DD$376)</f>
        <v>0</v>
      </c>
      <c r="DB1002" s="9"/>
      <c r="DC1002" s="10"/>
      <c r="DD1002" s="11"/>
      <c r="DE1002" s="6">
        <f>SUMIF(DF$346:DF$376,$D1002,DH$346:DH$376)</f>
        <v>0</v>
      </c>
      <c r="DF1002" s="9"/>
      <c r="DG1002" s="10"/>
      <c r="DH1002" s="11"/>
      <c r="DI1002" s="6">
        <f>SUMIF(DJ$346:DJ$376,$D1002,DL$346:DL$376)</f>
        <v>0</v>
      </c>
      <c r="DJ1002" s="9"/>
      <c r="DK1002" s="10"/>
      <c r="DL1002" s="11"/>
      <c r="DM1002" s="6">
        <f>SUMIF(DN$346:DN$376,$D1002,DP$346:DP$376)</f>
        <v>0</v>
      </c>
      <c r="DN1002" s="9"/>
      <c r="DO1002" s="10"/>
      <c r="DP1002" s="11"/>
      <c r="DQ1002" s="6">
        <f>SUMIF(DR$346:DR$376,$D1002,DT$346:DT$376)</f>
        <v>0</v>
      </c>
      <c r="DR1002" s="9"/>
      <c r="DS1002" s="10"/>
      <c r="DT1002" s="11"/>
      <c r="DU1002" s="6">
        <f>SUMIF(DV$346:DV$376,$D1002,DX$346:DX$376)</f>
        <v>0</v>
      </c>
      <c r="DV1002" s="9"/>
      <c r="DW1002" s="10"/>
      <c r="DX1002" s="11"/>
      <c r="DY1002" s="6">
        <f>SUMIF(DZ$346:DZ$376,$D1002,EB$346:EB$376)</f>
        <v>0</v>
      </c>
      <c r="DZ1002" s="9"/>
      <c r="EA1002" s="10"/>
      <c r="EB1002" s="11"/>
      <c r="EC1002" s="6">
        <f>SUMIF(ED$346:ED$376,$D1002,EF$346:EF$376)</f>
        <v>0</v>
      </c>
      <c r="ED1002" s="9"/>
      <c r="EE1002" s="10"/>
      <c r="EF1002" s="11"/>
      <c r="EG1002" s="6">
        <f>SUMIF(EH$346:EH$376,$D1002,EJ$346:EJ$376)</f>
        <v>0</v>
      </c>
      <c r="EH1002" s="9"/>
      <c r="EI1002" s="10"/>
      <c r="EJ1002" s="11"/>
      <c r="EK1002" s="6">
        <f>SUMIF(EL$346:EL$376,$D1002,EN$346:EN$376)</f>
        <v>0</v>
      </c>
      <c r="EL1002" s="9"/>
      <c r="EM1002" s="10"/>
      <c r="EN1002" s="11"/>
      <c r="EO1002" s="6">
        <f>SUMIF(EP$346:EP$376,$D1002,ER$346:ER$376)</f>
        <v>0</v>
      </c>
      <c r="EP1002" s="9"/>
      <c r="EQ1002" s="10"/>
      <c r="ER1002" s="11"/>
      <c r="ES1002" s="6">
        <f>SUMIF(ET$346:ET$376,$D1002,EV$346:EV$376)</f>
        <v>0</v>
      </c>
      <c r="ET1002" s="9"/>
      <c r="EU1002" s="10"/>
      <c r="EV1002" s="11"/>
      <c r="EW1002" s="6">
        <f>SUMIF(EX$346:EX$376,$D1002,EZ$346:EZ$376)</f>
        <v>0</v>
      </c>
      <c r="EX1002" s="9"/>
      <c r="EY1002" s="10"/>
      <c r="EZ1002" s="11"/>
      <c r="FA1002" s="6">
        <f>SUMIF(FB$346:FB$376,$D1002,FD$346:FD$376)</f>
        <v>0</v>
      </c>
      <c r="FB1002" s="9"/>
      <c r="FC1002" s="10"/>
      <c r="FD1002" s="11"/>
      <c r="FE1002" s="6">
        <f>SUMIF(FF$346:FF$376,$D1002,FH$346:FH$376)</f>
        <v>0</v>
      </c>
      <c r="FF1002" s="9"/>
      <c r="FG1002" s="10"/>
      <c r="FH1002" s="11"/>
      <c r="FI1002" s="6">
        <f>SUMIF(FJ$346:FJ$376,$D1002,FL$346:FL$376)</f>
        <v>0</v>
      </c>
      <c r="FJ1002" s="9"/>
      <c r="FK1002" s="10"/>
      <c r="FL1002" s="11"/>
      <c r="FM1002" s="6">
        <f>SUMIF(FN$346:FN$376,$D1002,FP$346:FP$376)</f>
        <v>0</v>
      </c>
      <c r="FN1002" s="9"/>
      <c r="FO1002" s="10"/>
      <c r="FP1002" s="11"/>
      <c r="FQ1002" s="6">
        <f>SUMIF(FR$346:FR$376,$D1002,FT$346:FT$376)</f>
        <v>0</v>
      </c>
      <c r="FR1002" s="9"/>
      <c r="FS1002" s="10"/>
      <c r="FT1002" s="11"/>
      <c r="FU1002" s="6">
        <f>SUMIF(FV$346:FV$376,$D1002,FX$346:FX$376)</f>
        <v>0</v>
      </c>
      <c r="FV1002" s="9"/>
      <c r="FW1002" s="10"/>
      <c r="FX1002" s="11"/>
      <c r="FY1002" s="6">
        <f>SUMIF(FZ$346:FZ$376,$D1002,GB$346:GB$376)</f>
        <v>0</v>
      </c>
      <c r="FZ1002" s="9"/>
      <c r="GA1002" s="10"/>
      <c r="GB1002" s="11"/>
      <c r="GC1002" s="6">
        <f>SUMIF(GD$346:GD$376,$D1002,GF$346:GF$376)</f>
        <v>0</v>
      </c>
      <c r="GD1002" s="9"/>
      <c r="GE1002" s="10"/>
      <c r="GF1002" s="11"/>
      <c r="GG1002" s="6">
        <f>SUMIF(GH$346:GH$376,$D1002,GJ$346:GJ$376)</f>
        <v>0</v>
      </c>
      <c r="GH1002" s="9"/>
      <c r="GI1002" s="10"/>
      <c r="GJ1002" s="11"/>
      <c r="GK1002" s="6">
        <f>SUMIF(GL$346:GL$376,$D1002,GN$346:GN$376)</f>
        <v>0</v>
      </c>
      <c r="GL1002" s="9"/>
      <c r="GM1002" s="10"/>
      <c r="GN1002" s="11"/>
      <c r="GO1002" s="6">
        <f>SUMIF(GP$346:GP$376,$D1002,GR$346:GR$376)</f>
        <v>0</v>
      </c>
      <c r="GP1002" s="9"/>
      <c r="GQ1002" s="10"/>
      <c r="GR1002" s="11"/>
      <c r="GS1002" s="6">
        <f>SUMIF(GT$346:GT$376,$D1002,GV$346:GV$376)</f>
        <v>0</v>
      </c>
      <c r="GT1002" s="9"/>
      <c r="GU1002" s="10"/>
      <c r="GV1002" s="20"/>
      <c r="GW1002" s="19">
        <f t="shared" si="21"/>
        <v>0</v>
      </c>
      <c r="GX1002" s="472"/>
      <c r="GY1002" s="473"/>
    </row>
    <row r="1003" spans="1:207" ht="30">
      <c r="A1003" s="47" t="s">
        <v>75</v>
      </c>
      <c r="B1003" s="469">
        <v>44</v>
      </c>
      <c r="C1003" s="216" t="s">
        <v>445</v>
      </c>
      <c r="D1003" s="217" t="s">
        <v>405</v>
      </c>
      <c r="E1003" s="6">
        <f>SUMIF(F$5:F$35,$D1003,H$5:H$35)</f>
        <v>0</v>
      </c>
      <c r="F1003" s="9"/>
      <c r="G1003" s="10"/>
      <c r="H1003" s="11"/>
      <c r="I1003" s="6">
        <f>SUMIF(J$5:J$35,$D1003,L$5:L$35)</f>
        <v>0</v>
      </c>
      <c r="J1003" s="9"/>
      <c r="K1003" s="10"/>
      <c r="L1003" s="11"/>
      <c r="M1003" s="6">
        <f>SUMIF(N$5:N$35,$D1003,P$5:P$35)</f>
        <v>0</v>
      </c>
      <c r="N1003" s="9"/>
      <c r="O1003" s="10"/>
      <c r="P1003" s="11"/>
      <c r="Q1003" s="6">
        <f>SUMIF(R$5:R$35,$D1003,T$5:T$35)</f>
        <v>0</v>
      </c>
      <c r="R1003" s="9"/>
      <c r="S1003" s="10"/>
      <c r="T1003" s="11"/>
      <c r="U1003" s="6">
        <f>SUMIF(V$5:V$35,$D1003,X$5:X$35)</f>
        <v>0</v>
      </c>
      <c r="V1003" s="9"/>
      <c r="W1003" s="10"/>
      <c r="X1003" s="11"/>
      <c r="Y1003" s="6">
        <f>SUMIF(Z$5:Z$35,$D1003,AB$5:AB$35)</f>
        <v>0</v>
      </c>
      <c r="Z1003" s="9"/>
      <c r="AA1003" s="10"/>
      <c r="AB1003" s="11"/>
      <c r="AC1003" s="6">
        <f>SUMIF(AD$5:AD$35,$D1003,AF$5:AF$35)</f>
        <v>0</v>
      </c>
      <c r="AD1003" s="9"/>
      <c r="AE1003" s="10"/>
      <c r="AF1003" s="11"/>
      <c r="AG1003" s="6">
        <f>SUMIF(AH$5:AH$35,$D1003,AJ$5:AJ$35)</f>
        <v>0</v>
      </c>
      <c r="AH1003" s="9"/>
      <c r="AI1003" s="10"/>
      <c r="AJ1003" s="11"/>
      <c r="AK1003" s="6">
        <f>SUMIF(AL$5:AL$35,$D1003,AN$5:AN$35)</f>
        <v>0</v>
      </c>
      <c r="AL1003" s="9"/>
      <c r="AM1003" s="10"/>
      <c r="AN1003" s="11"/>
      <c r="AO1003" s="6">
        <f>SUMIF(AP$5:AP$35,$D1003,AR$5:AR$35)</f>
        <v>0</v>
      </c>
      <c r="AP1003" s="9"/>
      <c r="AQ1003" s="10"/>
      <c r="AR1003" s="11"/>
      <c r="AS1003" s="6">
        <f>SUMIF(AT$5:AT$35,$D1003,AV$5:AV$35)</f>
        <v>0</v>
      </c>
      <c r="AT1003" s="9"/>
      <c r="AU1003" s="10"/>
      <c r="AV1003" s="11"/>
      <c r="AW1003" s="6">
        <f>SUMIF(AX$5:AX$35,$D1003,AZ$5:AZ$35)</f>
        <v>0</v>
      </c>
      <c r="AX1003" s="9"/>
      <c r="AY1003" s="10"/>
      <c r="AZ1003" s="11"/>
      <c r="BA1003" s="6">
        <f>SUMIF(BB$5:BB$35,$D1003,BD$5:BD$35)</f>
        <v>0</v>
      </c>
      <c r="BB1003" s="9"/>
      <c r="BC1003" s="10"/>
      <c r="BD1003" s="11"/>
      <c r="BE1003" s="6">
        <f>SUMIF(BF$5:BF$35,$D1003,BH$5:BH$35)</f>
        <v>0</v>
      </c>
      <c r="BF1003" s="9"/>
      <c r="BG1003" s="10"/>
      <c r="BH1003" s="11"/>
      <c r="BI1003" s="6">
        <f>SUMIF(BJ$5:BJ$35,$D1003,BL$5:BL$35)</f>
        <v>0</v>
      </c>
      <c r="BJ1003" s="9"/>
      <c r="BK1003" s="10"/>
      <c r="BL1003" s="11"/>
      <c r="BM1003" s="6">
        <f>SUMIF(BN$5:BN$35,$D1003,BP$5:BP$35)</f>
        <v>0</v>
      </c>
      <c r="BN1003" s="9"/>
      <c r="BO1003" s="10"/>
      <c r="BP1003" s="11"/>
      <c r="BQ1003" s="6">
        <f>SUMIF(BR$5:BR$35,$D1003,BT$5:BT$35)</f>
        <v>0</v>
      </c>
      <c r="BR1003" s="9"/>
      <c r="BS1003" s="10"/>
      <c r="BT1003" s="11"/>
      <c r="BU1003" s="6">
        <f>SUMIF(BV$5:BV$35,$D1003,BX$5:BX$35)</f>
        <v>0</v>
      </c>
      <c r="BV1003" s="9"/>
      <c r="BW1003" s="10"/>
      <c r="BX1003" s="11"/>
      <c r="BY1003" s="6">
        <f>SUMIF(BZ$5:BZ$35,$D1003,CB$5:CB$35)</f>
        <v>0</v>
      </c>
      <c r="BZ1003" s="9"/>
      <c r="CA1003" s="10"/>
      <c r="CB1003" s="11"/>
      <c r="CC1003" s="6">
        <f>SUMIF(CD$5:CD$35,$D1003,CF$5:CF$35)</f>
        <v>0</v>
      </c>
      <c r="CD1003" s="9"/>
      <c r="CE1003" s="10"/>
      <c r="CF1003" s="11"/>
      <c r="CG1003" s="6">
        <f>SUMIF(CH$5:CH$35,$D1003,CJ$5:CJ$35)</f>
        <v>0</v>
      </c>
      <c r="CH1003" s="9"/>
      <c r="CI1003" s="10"/>
      <c r="CJ1003" s="11"/>
      <c r="CK1003" s="6">
        <f>SUMIF(CL$5:CL$35,$D1003,CN$5:CN$35)</f>
        <v>0</v>
      </c>
      <c r="CL1003" s="9"/>
      <c r="CM1003" s="10"/>
      <c r="CN1003" s="11"/>
      <c r="CO1003" s="6">
        <f>SUMIF(CP$5:CP$35,$D1003,CR$5:CR$35)</f>
        <v>0</v>
      </c>
      <c r="CP1003" s="9"/>
      <c r="CQ1003" s="10"/>
      <c r="CR1003" s="11"/>
      <c r="CS1003" s="6">
        <f>SUMIF(CT$5:CT$35,$D1003,CV$5:CV$35)</f>
        <v>0</v>
      </c>
      <c r="CT1003" s="9"/>
      <c r="CU1003" s="10"/>
      <c r="CV1003" s="11"/>
      <c r="CW1003" s="6">
        <f>SUMIF(CX$5:CX$35,$D1003,CZ$5:CZ$35)</f>
        <v>0</v>
      </c>
      <c r="CX1003" s="9"/>
      <c r="CY1003" s="10"/>
      <c r="CZ1003" s="11"/>
      <c r="DA1003" s="6">
        <f>SUMIF(DB$5:DB$35,$D1003,DD$5:DD$35)</f>
        <v>0</v>
      </c>
      <c r="DB1003" s="9"/>
      <c r="DC1003" s="10"/>
      <c r="DD1003" s="11"/>
      <c r="DE1003" s="6">
        <f>SUMIF(DF$5:DF$35,$D1003,DH$5:DH$35)</f>
        <v>0</v>
      </c>
      <c r="DF1003" s="9"/>
      <c r="DG1003" s="10"/>
      <c r="DH1003" s="11"/>
      <c r="DI1003" s="6">
        <f>SUMIF(DJ$5:DJ$35,$D1003,DL$5:DL$35)</f>
        <v>0</v>
      </c>
      <c r="DJ1003" s="9"/>
      <c r="DK1003" s="10"/>
      <c r="DL1003" s="11"/>
      <c r="DM1003" s="6">
        <f>SUMIF(DN$5:DN$35,$D1003,DP$5:DP$35)</f>
        <v>0</v>
      </c>
      <c r="DN1003" s="9"/>
      <c r="DO1003" s="10"/>
      <c r="DP1003" s="11"/>
      <c r="DQ1003" s="6">
        <f>SUMIF(DR$5:DR$35,$D1003,DT$5:DT$35)</f>
        <v>0</v>
      </c>
      <c r="DR1003" s="9"/>
      <c r="DS1003" s="10"/>
      <c r="DT1003" s="11"/>
      <c r="DU1003" s="6">
        <f>SUMIF(DV$5:DV$35,$D1003,DX$5:DX$35)</f>
        <v>0</v>
      </c>
      <c r="DV1003" s="9"/>
      <c r="DW1003" s="10"/>
      <c r="DX1003" s="11"/>
      <c r="DY1003" s="6">
        <f>SUMIF(DZ$5:DZ$35,$D1003,EB$5:EB$35)</f>
        <v>0</v>
      </c>
      <c r="DZ1003" s="9"/>
      <c r="EA1003" s="10"/>
      <c r="EB1003" s="11"/>
      <c r="EC1003" s="6">
        <f>SUMIF(ED$5:ED$35,$D1003,EF$5:EF$35)</f>
        <v>0</v>
      </c>
      <c r="ED1003" s="9"/>
      <c r="EE1003" s="10"/>
      <c r="EF1003" s="11"/>
      <c r="EG1003" s="6">
        <f>SUMIF(EH$5:EH$35,$D1003,EJ$5:EJ$35)</f>
        <v>0</v>
      </c>
      <c r="EH1003" s="9"/>
      <c r="EI1003" s="10"/>
      <c r="EJ1003" s="11"/>
      <c r="EK1003" s="6">
        <f>SUMIF(EL$5:EL$35,$D1003,EN$5:EN$35)</f>
        <v>0</v>
      </c>
      <c r="EL1003" s="9"/>
      <c r="EM1003" s="10"/>
      <c r="EN1003" s="11"/>
      <c r="EO1003" s="6">
        <f>SUMIF(EP$5:EP$35,$D1003,ER$5:ER$35)</f>
        <v>0</v>
      </c>
      <c r="EP1003" s="9"/>
      <c r="EQ1003" s="10"/>
      <c r="ER1003" s="11"/>
      <c r="ES1003" s="6">
        <f>SUMIF(ET$5:ET$35,$D1003,EV$5:EV$35)</f>
        <v>0</v>
      </c>
      <c r="ET1003" s="9"/>
      <c r="EU1003" s="10"/>
      <c r="EV1003" s="11"/>
      <c r="EW1003" s="6">
        <f>SUMIF(EX$5:EX$35,$D1003,EZ$5:EZ$35)</f>
        <v>0</v>
      </c>
      <c r="EX1003" s="9"/>
      <c r="EY1003" s="10"/>
      <c r="EZ1003" s="11"/>
      <c r="FA1003" s="6">
        <f>SUMIF(FB$5:FB$35,$D1003,FD$5:FD$35)</f>
        <v>0</v>
      </c>
      <c r="FB1003" s="9"/>
      <c r="FC1003" s="10"/>
      <c r="FD1003" s="11"/>
      <c r="FE1003" s="6">
        <f>SUMIF(FF$5:FF$35,$D1003,FH$5:FH$35)</f>
        <v>0</v>
      </c>
      <c r="FF1003" s="9"/>
      <c r="FG1003" s="10"/>
      <c r="FH1003" s="11"/>
      <c r="FI1003" s="6">
        <f>SUMIF(FJ$5:FJ$35,$D1003,FL$5:FL$35)</f>
        <v>0</v>
      </c>
      <c r="FJ1003" s="9"/>
      <c r="FK1003" s="10"/>
      <c r="FL1003" s="11"/>
      <c r="FM1003" s="6">
        <f>SUMIF(FN$5:FN$35,$D1003,FP$5:FP$35)</f>
        <v>0</v>
      </c>
      <c r="FN1003" s="9"/>
      <c r="FO1003" s="10"/>
      <c r="FP1003" s="11"/>
      <c r="FQ1003" s="6">
        <f>SUMIF(FR$5:FR$35,$D1003,FT$5:FT$35)</f>
        <v>0</v>
      </c>
      <c r="FR1003" s="9"/>
      <c r="FS1003" s="10"/>
      <c r="FT1003" s="11"/>
      <c r="FU1003" s="6">
        <f>SUMIF(FV$5:FV$35,$D1003,FX$5:FX$35)</f>
        <v>0</v>
      </c>
      <c r="FV1003" s="9"/>
      <c r="FW1003" s="10"/>
      <c r="FX1003" s="11"/>
      <c r="FY1003" s="6">
        <f>SUMIF(FZ$5:FZ$35,$D1003,GB$5:GB$35)</f>
        <v>0</v>
      </c>
      <c r="FZ1003" s="9"/>
      <c r="GA1003" s="10"/>
      <c r="GB1003" s="11"/>
      <c r="GC1003" s="6">
        <f>SUMIF(GD$5:GD$35,$D1003,GF$5:GF$35)</f>
        <v>0</v>
      </c>
      <c r="GD1003" s="9"/>
      <c r="GE1003" s="10"/>
      <c r="GF1003" s="11"/>
      <c r="GG1003" s="6">
        <f>SUMIF(GH$5:GH$35,$D1003,GJ$5:GJ$35)</f>
        <v>0</v>
      </c>
      <c r="GH1003" s="9"/>
      <c r="GI1003" s="10"/>
      <c r="GJ1003" s="11"/>
      <c r="GK1003" s="6">
        <f>SUMIF(GL$5:GL$35,$D1003,GN$5:GN$35)</f>
        <v>0</v>
      </c>
      <c r="GL1003" s="9"/>
      <c r="GM1003" s="10"/>
      <c r="GN1003" s="11"/>
      <c r="GO1003" s="6">
        <f>SUMIF(GP$5:GP$35,$D1003,GR$5:GR$35)</f>
        <v>0</v>
      </c>
      <c r="GP1003" s="9"/>
      <c r="GQ1003" s="10"/>
      <c r="GR1003" s="11"/>
      <c r="GS1003" s="6">
        <f>SUMIF(GT$5:GT$35,$D1003,GV$5:GV$35)</f>
        <v>0</v>
      </c>
      <c r="GT1003" s="9"/>
      <c r="GU1003" s="10"/>
      <c r="GV1003" s="20"/>
      <c r="GW1003" s="19">
        <f t="shared" si="21"/>
        <v>0</v>
      </c>
      <c r="GX1003" s="472">
        <f>SUM(GW1003:GW1014)</f>
        <v>0</v>
      </c>
      <c r="GY1003" s="473" t="str">
        <f>D1003</f>
        <v>TS15640/38</v>
      </c>
    </row>
    <row r="1004" spans="1:207" ht="30">
      <c r="A1004" s="47" t="s">
        <v>76</v>
      </c>
      <c r="B1004" s="470"/>
      <c r="C1004" s="214" t="s">
        <v>445</v>
      </c>
      <c r="D1004" s="218" t="s">
        <v>405</v>
      </c>
      <c r="E1004" s="6">
        <f>SUMIF(F$36:F$66,$D1004,H$36:H$66)</f>
        <v>0</v>
      </c>
      <c r="F1004" s="9"/>
      <c r="G1004" s="10"/>
      <c r="H1004" s="11"/>
      <c r="I1004" s="6">
        <f>SUMIF(J$36:J$66,$D1004,L$36:L$66)</f>
        <v>0</v>
      </c>
      <c r="J1004" s="9"/>
      <c r="K1004" s="10"/>
      <c r="L1004" s="11"/>
      <c r="M1004" s="6">
        <f>SUMIF(N$36:N$66,$D1004,P$36:P$66)</f>
        <v>0</v>
      </c>
      <c r="N1004" s="9"/>
      <c r="O1004" s="10"/>
      <c r="P1004" s="11"/>
      <c r="Q1004" s="6">
        <f>SUMIF(R$36:R$66,$D1004,T$36:T$66)</f>
        <v>0</v>
      </c>
      <c r="R1004" s="9"/>
      <c r="S1004" s="10"/>
      <c r="T1004" s="11"/>
      <c r="U1004" s="6">
        <f>SUMIF(V$36:V$66,$D1004,X$36:X$66)</f>
        <v>0</v>
      </c>
      <c r="V1004" s="9"/>
      <c r="W1004" s="10"/>
      <c r="X1004" s="11"/>
      <c r="Y1004" s="6">
        <f>SUMIF(Z$36:Z$66,$D1004,AB$36:AB$66)</f>
        <v>0</v>
      </c>
      <c r="Z1004" s="9"/>
      <c r="AA1004" s="10"/>
      <c r="AB1004" s="11"/>
      <c r="AC1004" s="6">
        <f>SUMIF(AD$36:AD$66,$D1004,AF$36:AF$66)</f>
        <v>0</v>
      </c>
      <c r="AD1004" s="9"/>
      <c r="AE1004" s="10"/>
      <c r="AF1004" s="11"/>
      <c r="AG1004" s="6">
        <f>SUMIF(AH$36:AH$66,$D1004,AJ$36:AJ$66)</f>
        <v>0</v>
      </c>
      <c r="AH1004" s="9"/>
      <c r="AI1004" s="10"/>
      <c r="AJ1004" s="11"/>
      <c r="AK1004" s="6">
        <f>SUMIF(AL$36:AL$66,$D1004,AN$36:AN$66)</f>
        <v>0</v>
      </c>
      <c r="AL1004" s="9"/>
      <c r="AM1004" s="10"/>
      <c r="AN1004" s="11"/>
      <c r="AO1004" s="6">
        <f>SUMIF(AP$36:AP$66,$D1004,AR$36:AR$66)</f>
        <v>0</v>
      </c>
      <c r="AP1004" s="9"/>
      <c r="AQ1004" s="10"/>
      <c r="AR1004" s="11"/>
      <c r="AS1004" s="6">
        <f>SUMIF(AT$36:AT$66,$D1004,AV$36:AV$66)</f>
        <v>0</v>
      </c>
      <c r="AT1004" s="9"/>
      <c r="AU1004" s="10"/>
      <c r="AV1004" s="11"/>
      <c r="AW1004" s="6">
        <f>SUMIF(AX$36:AX$66,$D1004,AZ$36:AZ$66)</f>
        <v>0</v>
      </c>
      <c r="AX1004" s="9"/>
      <c r="AY1004" s="10"/>
      <c r="AZ1004" s="11"/>
      <c r="BA1004" s="6">
        <f>SUMIF(BB$36:BB$66,$D1004,BD$36:BD$66)</f>
        <v>0</v>
      </c>
      <c r="BB1004" s="9"/>
      <c r="BC1004" s="10"/>
      <c r="BD1004" s="11"/>
      <c r="BE1004" s="6">
        <f>SUMIF(BF$36:BF$66,$D1004,BH$36:BH$66)</f>
        <v>0</v>
      </c>
      <c r="BF1004" s="9"/>
      <c r="BG1004" s="10"/>
      <c r="BH1004" s="11"/>
      <c r="BI1004" s="6">
        <f>SUMIF(BJ$36:BJ$66,$D1004,BL$36:BL$66)</f>
        <v>0</v>
      </c>
      <c r="BJ1004" s="9"/>
      <c r="BK1004" s="10"/>
      <c r="BL1004" s="11"/>
      <c r="BM1004" s="6">
        <f>SUMIF(BN$36:BN$66,$D1004,BP$36:BP$66)</f>
        <v>0</v>
      </c>
      <c r="BN1004" s="9"/>
      <c r="BO1004" s="10"/>
      <c r="BP1004" s="11"/>
      <c r="BQ1004" s="6">
        <f>SUMIF(BR$36:BR$66,$D1004,BT$36:BT$66)</f>
        <v>0</v>
      </c>
      <c r="BR1004" s="9"/>
      <c r="BS1004" s="10"/>
      <c r="BT1004" s="11"/>
      <c r="BU1004" s="6">
        <f>SUMIF(BV$36:BV$66,$D1004,BX$36:BX$66)</f>
        <v>0</v>
      </c>
      <c r="BV1004" s="9"/>
      <c r="BW1004" s="10"/>
      <c r="BX1004" s="11"/>
      <c r="BY1004" s="6">
        <f>SUMIF(BZ$36:BZ$66,$D1004,CB$36:CB$66)</f>
        <v>0</v>
      </c>
      <c r="BZ1004" s="9"/>
      <c r="CA1004" s="10"/>
      <c r="CB1004" s="11"/>
      <c r="CC1004" s="6">
        <f>SUMIF(CD$36:CD$66,$D1004,CF$36:CF$66)</f>
        <v>0</v>
      </c>
      <c r="CD1004" s="9"/>
      <c r="CE1004" s="10"/>
      <c r="CF1004" s="11"/>
      <c r="CG1004" s="6">
        <f>SUMIF(CH$36:CH$66,$D1004,CJ$36:CJ$66)</f>
        <v>0</v>
      </c>
      <c r="CH1004" s="9"/>
      <c r="CI1004" s="10"/>
      <c r="CJ1004" s="11"/>
      <c r="CK1004" s="6">
        <f>SUMIF(CL$36:CL$66,$D1004,CN$36:CN$66)</f>
        <v>0</v>
      </c>
      <c r="CL1004" s="9"/>
      <c r="CM1004" s="10"/>
      <c r="CN1004" s="11"/>
      <c r="CO1004" s="6">
        <f>SUMIF(CP$36:CP$66,$D1004,CR$36:CR$66)</f>
        <v>0</v>
      </c>
      <c r="CP1004" s="9"/>
      <c r="CQ1004" s="10"/>
      <c r="CR1004" s="11"/>
      <c r="CS1004" s="6">
        <f>SUMIF(CT$36:CT$66,$D1004,CV$36:CV$66)</f>
        <v>0</v>
      </c>
      <c r="CT1004" s="9"/>
      <c r="CU1004" s="10"/>
      <c r="CV1004" s="11"/>
      <c r="CW1004" s="6">
        <f>SUMIF(CX$36:CX$66,$D1004,CZ$36:CZ$66)</f>
        <v>0</v>
      </c>
      <c r="CX1004" s="9"/>
      <c r="CY1004" s="10"/>
      <c r="CZ1004" s="11"/>
      <c r="DA1004" s="6">
        <f>SUMIF(DB$36:DB$66,$D1004,DD$36:DD$66)</f>
        <v>0</v>
      </c>
      <c r="DB1004" s="9"/>
      <c r="DC1004" s="10"/>
      <c r="DD1004" s="11"/>
      <c r="DE1004" s="6">
        <f>SUMIF(DF$36:DF$66,$D1004,DH$36:DH$66)</f>
        <v>0</v>
      </c>
      <c r="DF1004" s="9"/>
      <c r="DG1004" s="10"/>
      <c r="DH1004" s="11"/>
      <c r="DI1004" s="6">
        <f>SUMIF(DJ$36:DJ$66,$D1004,DL$36:DL$66)</f>
        <v>0</v>
      </c>
      <c r="DJ1004" s="9"/>
      <c r="DK1004" s="10"/>
      <c r="DL1004" s="11"/>
      <c r="DM1004" s="6">
        <f>SUMIF(DN$36:DN$66,$D1004,DP$36:DP$66)</f>
        <v>0</v>
      </c>
      <c r="DN1004" s="9"/>
      <c r="DO1004" s="10"/>
      <c r="DP1004" s="11"/>
      <c r="DQ1004" s="6">
        <f>SUMIF(DR$36:DR$66,$D1004,DT$36:DT$66)</f>
        <v>0</v>
      </c>
      <c r="DR1004" s="9"/>
      <c r="DS1004" s="10"/>
      <c r="DT1004" s="11"/>
      <c r="DU1004" s="6">
        <f>SUMIF(DV$36:DV$66,$D1004,DX$36:DX$66)</f>
        <v>0</v>
      </c>
      <c r="DV1004" s="9"/>
      <c r="DW1004" s="10"/>
      <c r="DX1004" s="11"/>
      <c r="DY1004" s="6">
        <f>SUMIF(DZ$36:DZ$66,$D1004,EB$36:EB$66)</f>
        <v>0</v>
      </c>
      <c r="DZ1004" s="9"/>
      <c r="EA1004" s="10"/>
      <c r="EB1004" s="11"/>
      <c r="EC1004" s="6">
        <f>SUMIF(ED$36:ED$66,$D1004,EF$36:EF$66)</f>
        <v>0</v>
      </c>
      <c r="ED1004" s="9"/>
      <c r="EE1004" s="10"/>
      <c r="EF1004" s="11"/>
      <c r="EG1004" s="6">
        <f>SUMIF(EH$36:EH$66,$D1004,EJ$36:EJ$66)</f>
        <v>0</v>
      </c>
      <c r="EH1004" s="9"/>
      <c r="EI1004" s="10"/>
      <c r="EJ1004" s="11"/>
      <c r="EK1004" s="6">
        <f>SUMIF(EL$36:EL$66,$D1004,EN$36:EN$66)</f>
        <v>0</v>
      </c>
      <c r="EL1004" s="9"/>
      <c r="EM1004" s="10"/>
      <c r="EN1004" s="11"/>
      <c r="EO1004" s="6">
        <f>SUMIF(EP$36:EP$66,$D1004,ER$36:ER$66)</f>
        <v>0</v>
      </c>
      <c r="EP1004" s="9"/>
      <c r="EQ1004" s="10"/>
      <c r="ER1004" s="11"/>
      <c r="ES1004" s="6">
        <f>SUMIF(ET$36:ET$66,$D1004,EV$36:EV$66)</f>
        <v>0</v>
      </c>
      <c r="ET1004" s="9"/>
      <c r="EU1004" s="10"/>
      <c r="EV1004" s="11"/>
      <c r="EW1004" s="6">
        <f>SUMIF(EX$36:EX$66,$D1004,EZ$36:EZ$66)</f>
        <v>0</v>
      </c>
      <c r="EX1004" s="9"/>
      <c r="EY1004" s="10"/>
      <c r="EZ1004" s="11"/>
      <c r="FA1004" s="6">
        <f>SUMIF(FB$36:FB$66,$D1004,FD$36:FD$66)</f>
        <v>0</v>
      </c>
      <c r="FB1004" s="9"/>
      <c r="FC1004" s="10"/>
      <c r="FD1004" s="11"/>
      <c r="FE1004" s="6">
        <f>SUMIF(FF$36:FF$66,$D1004,FH$36:FH$66)</f>
        <v>0</v>
      </c>
      <c r="FF1004" s="9"/>
      <c r="FG1004" s="10"/>
      <c r="FH1004" s="11"/>
      <c r="FI1004" s="6">
        <f>SUMIF(FJ$36:FJ$66,$D1004,FL$36:FL$66)</f>
        <v>0</v>
      </c>
      <c r="FJ1004" s="9"/>
      <c r="FK1004" s="10"/>
      <c r="FL1004" s="11"/>
      <c r="FM1004" s="6">
        <f>SUMIF(FN$36:FN$66,$D1004,FP$36:FP$66)</f>
        <v>0</v>
      </c>
      <c r="FN1004" s="9"/>
      <c r="FO1004" s="10"/>
      <c r="FP1004" s="11"/>
      <c r="FQ1004" s="6">
        <f>SUMIF(FR$36:FR$66,$D1004,FT$36:FT$66)</f>
        <v>0</v>
      </c>
      <c r="FR1004" s="9"/>
      <c r="FS1004" s="10"/>
      <c r="FT1004" s="11"/>
      <c r="FU1004" s="6">
        <f>SUMIF(FV$36:FV$66,$D1004,FX$36:FX$66)</f>
        <v>0</v>
      </c>
      <c r="FV1004" s="9"/>
      <c r="FW1004" s="10"/>
      <c r="FX1004" s="11"/>
      <c r="FY1004" s="6">
        <f>SUMIF(FZ$36:FZ$66,$D1004,GB$36:GB$66)</f>
        <v>0</v>
      </c>
      <c r="FZ1004" s="9"/>
      <c r="GA1004" s="10"/>
      <c r="GB1004" s="11"/>
      <c r="GC1004" s="6">
        <f>SUMIF(GD$36:GD$66,$D1004,GF$36:GF$66)</f>
        <v>0</v>
      </c>
      <c r="GD1004" s="9"/>
      <c r="GE1004" s="10"/>
      <c r="GF1004" s="11"/>
      <c r="GG1004" s="6">
        <f>SUMIF(GH$36:GH$66,$D1004,GJ$36:GJ$66)</f>
        <v>0</v>
      </c>
      <c r="GH1004" s="9"/>
      <c r="GI1004" s="10"/>
      <c r="GJ1004" s="11"/>
      <c r="GK1004" s="6">
        <f>SUMIF(GL$36:GL$66,$D1004,GN$36:GN$66)</f>
        <v>0</v>
      </c>
      <c r="GL1004" s="9"/>
      <c r="GM1004" s="10"/>
      <c r="GN1004" s="11"/>
      <c r="GO1004" s="6">
        <f>SUMIF(GP$36:GP$66,$D1004,GR$36:GR$66)</f>
        <v>0</v>
      </c>
      <c r="GP1004" s="9"/>
      <c r="GQ1004" s="10"/>
      <c r="GR1004" s="11"/>
      <c r="GS1004" s="6">
        <f>SUMIF(GT$36:GT$66,$D1004,GV$36:GV$66)</f>
        <v>0</v>
      </c>
      <c r="GT1004" s="9"/>
      <c r="GU1004" s="10"/>
      <c r="GV1004" s="20"/>
      <c r="GW1004" s="19">
        <f t="shared" si="21"/>
        <v>0</v>
      </c>
      <c r="GX1004" s="472"/>
      <c r="GY1004" s="473"/>
    </row>
    <row r="1005" spans="1:207" ht="30">
      <c r="A1005" s="47" t="s">
        <v>77</v>
      </c>
      <c r="B1005" s="470"/>
      <c r="C1005" s="214" t="s">
        <v>445</v>
      </c>
      <c r="D1005" s="218" t="s">
        <v>405</v>
      </c>
      <c r="E1005" s="6">
        <f>SUMIF(F$67:F$97,$D1005,H$67:H$97)</f>
        <v>0</v>
      </c>
      <c r="F1005" s="9"/>
      <c r="G1005" s="10"/>
      <c r="H1005" s="11"/>
      <c r="I1005" s="6">
        <f>SUMIF(J$67:J$97,$D1005,L$67:L$97)</f>
        <v>0</v>
      </c>
      <c r="J1005" s="9"/>
      <c r="K1005" s="10"/>
      <c r="L1005" s="11"/>
      <c r="M1005" s="6">
        <f>SUMIF(N$67:N$97,$D1005,P$67:P$97)</f>
        <v>0</v>
      </c>
      <c r="N1005" s="9"/>
      <c r="O1005" s="10"/>
      <c r="P1005" s="11"/>
      <c r="Q1005" s="6">
        <f>SUMIF(R$67:R$97,$D1005,T$67:T$97)</f>
        <v>0</v>
      </c>
      <c r="R1005" s="9"/>
      <c r="S1005" s="10"/>
      <c r="T1005" s="11"/>
      <c r="U1005" s="6">
        <f>SUMIF(V$67:V$97,$D1005,X$67:X$97)</f>
        <v>0</v>
      </c>
      <c r="V1005" s="9"/>
      <c r="W1005" s="10"/>
      <c r="X1005" s="11"/>
      <c r="Y1005" s="6">
        <f>SUMIF(Z$67:Z$97,$D1005,AB$67:AB$97)</f>
        <v>0</v>
      </c>
      <c r="Z1005" s="9"/>
      <c r="AA1005" s="10"/>
      <c r="AB1005" s="11"/>
      <c r="AC1005" s="6">
        <f>SUMIF(AD$67:AD$97,$D1005,AF$67:AF$97)</f>
        <v>0</v>
      </c>
      <c r="AD1005" s="9"/>
      <c r="AE1005" s="10"/>
      <c r="AF1005" s="11"/>
      <c r="AG1005" s="6">
        <f>SUMIF(AH$67:AH$97,$D1005,AJ$67:AJ$97)</f>
        <v>0</v>
      </c>
      <c r="AH1005" s="9"/>
      <c r="AI1005" s="10"/>
      <c r="AJ1005" s="11"/>
      <c r="AK1005" s="6">
        <f>SUMIF(AL$67:AL$97,$D1005,AN$67:AN$97)</f>
        <v>0</v>
      </c>
      <c r="AL1005" s="9"/>
      <c r="AM1005" s="10"/>
      <c r="AN1005" s="11"/>
      <c r="AO1005" s="6">
        <f>SUMIF(AP$67:AP$97,$D1005,AR$67:AR$97)</f>
        <v>0</v>
      </c>
      <c r="AP1005" s="9"/>
      <c r="AQ1005" s="10"/>
      <c r="AR1005" s="11"/>
      <c r="AS1005" s="6">
        <f>SUMIF(AT$67:AT$97,$D1005,AV$67:AV$97)</f>
        <v>0</v>
      </c>
      <c r="AT1005" s="9"/>
      <c r="AU1005" s="10"/>
      <c r="AV1005" s="11"/>
      <c r="AW1005" s="6">
        <f>SUMIF(AX$67:AX$97,$D1005,AZ$67:AZ$97)</f>
        <v>0</v>
      </c>
      <c r="AX1005" s="9"/>
      <c r="AY1005" s="10"/>
      <c r="AZ1005" s="11"/>
      <c r="BA1005" s="6">
        <f>SUMIF(BB$67:BB$97,$D1005,BD$67:BD$97)</f>
        <v>0</v>
      </c>
      <c r="BB1005" s="9"/>
      <c r="BC1005" s="10"/>
      <c r="BD1005" s="11"/>
      <c r="BE1005" s="6">
        <f>SUMIF(BF$67:BF$97,$D1005,BH$67:BH$97)</f>
        <v>0</v>
      </c>
      <c r="BF1005" s="9"/>
      <c r="BG1005" s="10"/>
      <c r="BH1005" s="11"/>
      <c r="BI1005" s="6">
        <f>SUMIF(BJ$67:BJ$97,$D1005,BL$67:BL$97)</f>
        <v>0</v>
      </c>
      <c r="BJ1005" s="9"/>
      <c r="BK1005" s="10"/>
      <c r="BL1005" s="11"/>
      <c r="BM1005" s="6">
        <f>SUMIF(BN$67:BN$97,$D1005,BP$67:BP$97)</f>
        <v>0</v>
      </c>
      <c r="BN1005" s="9"/>
      <c r="BO1005" s="10"/>
      <c r="BP1005" s="11"/>
      <c r="BQ1005" s="6">
        <f>SUMIF(BR$67:BR$97,$D1005,BT$67:BT$97)</f>
        <v>0</v>
      </c>
      <c r="BR1005" s="9"/>
      <c r="BS1005" s="10"/>
      <c r="BT1005" s="11"/>
      <c r="BU1005" s="6">
        <f>SUMIF(BV$67:BV$97,$D1005,BX$67:BX$97)</f>
        <v>0</v>
      </c>
      <c r="BV1005" s="9"/>
      <c r="BW1005" s="10"/>
      <c r="BX1005" s="11"/>
      <c r="BY1005" s="6">
        <f>SUMIF(BZ$67:BZ$97,$D1005,CB$67:CB$97)</f>
        <v>0</v>
      </c>
      <c r="BZ1005" s="9"/>
      <c r="CA1005" s="10"/>
      <c r="CB1005" s="11"/>
      <c r="CC1005" s="6">
        <f>SUMIF(CD$67:CD$97,$D1005,CF$67:CF$97)</f>
        <v>0</v>
      </c>
      <c r="CD1005" s="9"/>
      <c r="CE1005" s="10"/>
      <c r="CF1005" s="11"/>
      <c r="CG1005" s="6">
        <f>SUMIF(CH$67:CH$97,$D1005,CJ$67:CJ$97)</f>
        <v>0</v>
      </c>
      <c r="CH1005" s="9"/>
      <c r="CI1005" s="10"/>
      <c r="CJ1005" s="11"/>
      <c r="CK1005" s="6">
        <f>SUMIF(CL$67:CL$97,$D1005,CN$67:CN$97)</f>
        <v>0</v>
      </c>
      <c r="CL1005" s="9"/>
      <c r="CM1005" s="10"/>
      <c r="CN1005" s="11"/>
      <c r="CO1005" s="6">
        <f>SUMIF(CP$67:CP$97,$D1005,CR$67:CR$97)</f>
        <v>0</v>
      </c>
      <c r="CP1005" s="9"/>
      <c r="CQ1005" s="10"/>
      <c r="CR1005" s="11"/>
      <c r="CS1005" s="6">
        <f>SUMIF(CT$67:CT$97,$D1005,CV$67:CV$97)</f>
        <v>0</v>
      </c>
      <c r="CT1005" s="9"/>
      <c r="CU1005" s="10"/>
      <c r="CV1005" s="11"/>
      <c r="CW1005" s="6">
        <f>SUMIF(CX$67:CX$97,$D1005,CZ$67:CZ$97)</f>
        <v>0</v>
      </c>
      <c r="CX1005" s="9"/>
      <c r="CY1005" s="10"/>
      <c r="CZ1005" s="11"/>
      <c r="DA1005" s="6">
        <f>SUMIF(DB$67:DB$97,$D1005,DD$67:DD$97)</f>
        <v>0</v>
      </c>
      <c r="DB1005" s="9"/>
      <c r="DC1005" s="10"/>
      <c r="DD1005" s="11"/>
      <c r="DE1005" s="6">
        <f>SUMIF(DF$67:DF$97,$D1005,DH$67:DH$97)</f>
        <v>0</v>
      </c>
      <c r="DF1005" s="9"/>
      <c r="DG1005" s="10"/>
      <c r="DH1005" s="11"/>
      <c r="DI1005" s="6">
        <f>SUMIF(DJ$67:DJ$97,$D1005,DL$67:DL$97)</f>
        <v>0</v>
      </c>
      <c r="DJ1005" s="9"/>
      <c r="DK1005" s="10"/>
      <c r="DL1005" s="11"/>
      <c r="DM1005" s="6">
        <f>SUMIF(DN$67:DN$97,$D1005,DP$67:DP$97)</f>
        <v>0</v>
      </c>
      <c r="DN1005" s="9"/>
      <c r="DO1005" s="10"/>
      <c r="DP1005" s="11"/>
      <c r="DQ1005" s="6">
        <f>SUMIF(DR$67:DR$97,$D1005,DT$67:DT$97)</f>
        <v>0</v>
      </c>
      <c r="DR1005" s="9"/>
      <c r="DS1005" s="10"/>
      <c r="DT1005" s="11"/>
      <c r="DU1005" s="6">
        <f>SUMIF(DV$67:DV$97,$D1005,DX$67:DX$97)</f>
        <v>0</v>
      </c>
      <c r="DV1005" s="9"/>
      <c r="DW1005" s="10"/>
      <c r="DX1005" s="11"/>
      <c r="DY1005" s="6">
        <f>SUMIF(DZ$67:DZ$97,$D1005,EB$67:EB$97)</f>
        <v>0</v>
      </c>
      <c r="DZ1005" s="9"/>
      <c r="EA1005" s="10"/>
      <c r="EB1005" s="11"/>
      <c r="EC1005" s="6">
        <f>SUMIF(ED$67:ED$97,$D1005,EF$67:EF$97)</f>
        <v>0</v>
      </c>
      <c r="ED1005" s="9"/>
      <c r="EE1005" s="10"/>
      <c r="EF1005" s="11"/>
      <c r="EG1005" s="6">
        <f>SUMIF(EH$67:EH$97,$D1005,EJ$67:EJ$97)</f>
        <v>0</v>
      </c>
      <c r="EH1005" s="9"/>
      <c r="EI1005" s="10"/>
      <c r="EJ1005" s="11"/>
      <c r="EK1005" s="6">
        <f>SUMIF(EL$67:EL$97,$D1005,EN$67:EN$97)</f>
        <v>0</v>
      </c>
      <c r="EL1005" s="9"/>
      <c r="EM1005" s="10"/>
      <c r="EN1005" s="11"/>
      <c r="EO1005" s="6">
        <f>SUMIF(EP$67:EP$97,$D1005,ER$67:ER$97)</f>
        <v>0</v>
      </c>
      <c r="EP1005" s="9"/>
      <c r="EQ1005" s="10"/>
      <c r="ER1005" s="11"/>
      <c r="ES1005" s="6">
        <f>SUMIF(ET$67:ET$97,$D1005,EV$67:EV$97)</f>
        <v>0</v>
      </c>
      <c r="ET1005" s="9"/>
      <c r="EU1005" s="10"/>
      <c r="EV1005" s="11"/>
      <c r="EW1005" s="6">
        <f>SUMIF(EX$67:EX$97,$D1005,EZ$67:EZ$97)</f>
        <v>0</v>
      </c>
      <c r="EX1005" s="9"/>
      <c r="EY1005" s="10"/>
      <c r="EZ1005" s="11"/>
      <c r="FA1005" s="6">
        <f>SUMIF(FB$67:FB$97,$D1005,FD$67:FD$97)</f>
        <v>0</v>
      </c>
      <c r="FB1005" s="9"/>
      <c r="FC1005" s="10"/>
      <c r="FD1005" s="11"/>
      <c r="FE1005" s="6">
        <f>SUMIF(FF$67:FF$97,$D1005,FH$67:FH$97)</f>
        <v>0</v>
      </c>
      <c r="FF1005" s="9"/>
      <c r="FG1005" s="10"/>
      <c r="FH1005" s="11"/>
      <c r="FI1005" s="6">
        <f>SUMIF(FJ$67:FJ$97,$D1005,FL$67:FL$97)</f>
        <v>0</v>
      </c>
      <c r="FJ1005" s="9"/>
      <c r="FK1005" s="10"/>
      <c r="FL1005" s="11"/>
      <c r="FM1005" s="6">
        <f>SUMIF(FN$67:FN$97,$D1005,FP$67:FP$97)</f>
        <v>0</v>
      </c>
      <c r="FN1005" s="9"/>
      <c r="FO1005" s="10"/>
      <c r="FP1005" s="11"/>
      <c r="FQ1005" s="6">
        <f>SUMIF(FR$67:FR$97,$D1005,FT$67:FT$97)</f>
        <v>0</v>
      </c>
      <c r="FR1005" s="9"/>
      <c r="FS1005" s="10"/>
      <c r="FT1005" s="11"/>
      <c r="FU1005" s="6">
        <f>SUMIF(FV$67:FV$97,$D1005,FX$67:FX$97)</f>
        <v>0</v>
      </c>
      <c r="FV1005" s="9"/>
      <c r="FW1005" s="10"/>
      <c r="FX1005" s="11"/>
      <c r="FY1005" s="6">
        <f>SUMIF(FZ$67:FZ$97,$D1005,GB$67:GB$97)</f>
        <v>0</v>
      </c>
      <c r="FZ1005" s="9"/>
      <c r="GA1005" s="10"/>
      <c r="GB1005" s="11"/>
      <c r="GC1005" s="6">
        <f>SUMIF(GD$67:GD$97,$D1005,GF$67:GF$97)</f>
        <v>0</v>
      </c>
      <c r="GD1005" s="9"/>
      <c r="GE1005" s="10"/>
      <c r="GF1005" s="11"/>
      <c r="GG1005" s="6">
        <f>SUMIF(GH$67:GH$97,$D1005,GJ$67:GJ$97)</f>
        <v>0</v>
      </c>
      <c r="GH1005" s="9"/>
      <c r="GI1005" s="10"/>
      <c r="GJ1005" s="11"/>
      <c r="GK1005" s="6">
        <f>SUMIF(GL$67:GL$97,$D1005,GN$67:GN$97)</f>
        <v>0</v>
      </c>
      <c r="GL1005" s="9"/>
      <c r="GM1005" s="10"/>
      <c r="GN1005" s="11"/>
      <c r="GO1005" s="6">
        <f>SUMIF(GP$67:GP$97,$D1005,GR$67:GR$97)</f>
        <v>0</v>
      </c>
      <c r="GP1005" s="9"/>
      <c r="GQ1005" s="10"/>
      <c r="GR1005" s="11"/>
      <c r="GS1005" s="6">
        <f>SUMIF(GT$67:GT$97,$D1005,GV$67:GV$97)</f>
        <v>0</v>
      </c>
      <c r="GT1005" s="9"/>
      <c r="GU1005" s="10"/>
      <c r="GV1005" s="20"/>
      <c r="GW1005" s="19">
        <f t="shared" si="21"/>
        <v>0</v>
      </c>
      <c r="GX1005" s="472"/>
      <c r="GY1005" s="473"/>
    </row>
    <row r="1006" spans="1:207" ht="30">
      <c r="A1006" s="47" t="s">
        <v>78</v>
      </c>
      <c r="B1006" s="470"/>
      <c r="C1006" s="214" t="s">
        <v>445</v>
      </c>
      <c r="D1006" s="218" t="s">
        <v>405</v>
      </c>
      <c r="E1006" s="6">
        <f>SUMIF(F$98:F$128,$D1006,H$98:H$128)</f>
        <v>0</v>
      </c>
      <c r="F1006" s="9"/>
      <c r="G1006" s="10"/>
      <c r="H1006" s="11"/>
      <c r="I1006" s="6">
        <f>SUMIF(J$98:J$128,$D1006,L$98:L$128)</f>
        <v>0</v>
      </c>
      <c r="J1006" s="9"/>
      <c r="K1006" s="10"/>
      <c r="L1006" s="11"/>
      <c r="M1006" s="6">
        <f>SUMIF(N$98:N$128,$D1006,P$98:P$128)</f>
        <v>0</v>
      </c>
      <c r="N1006" s="9"/>
      <c r="O1006" s="10"/>
      <c r="P1006" s="11"/>
      <c r="Q1006" s="6">
        <f>SUMIF(R$98:R$128,$D1006,T$98:T$128)</f>
        <v>0</v>
      </c>
      <c r="R1006" s="9"/>
      <c r="S1006" s="10"/>
      <c r="T1006" s="11"/>
      <c r="U1006" s="6">
        <f>SUMIF(V$98:V$128,$D1006,X$98:X$128)</f>
        <v>0</v>
      </c>
      <c r="V1006" s="9"/>
      <c r="W1006" s="10"/>
      <c r="X1006" s="11"/>
      <c r="Y1006" s="6">
        <f>SUMIF(Z$98:Z$128,$D1006,AB$98:AB$128)</f>
        <v>0</v>
      </c>
      <c r="Z1006" s="9"/>
      <c r="AA1006" s="10"/>
      <c r="AB1006" s="11"/>
      <c r="AC1006" s="6">
        <f>SUMIF(AD$98:AD$128,$D1006,AF$98:AF$128)</f>
        <v>0</v>
      </c>
      <c r="AD1006" s="9"/>
      <c r="AE1006" s="10"/>
      <c r="AF1006" s="11"/>
      <c r="AG1006" s="6">
        <f>SUMIF(AH$98:AH$128,$D1006,AJ$98:AJ$128)</f>
        <v>0</v>
      </c>
      <c r="AH1006" s="9"/>
      <c r="AI1006" s="10"/>
      <c r="AJ1006" s="11"/>
      <c r="AK1006" s="6">
        <f>SUMIF(AL$98:AL$128,$D1006,AN$98:AN$128)</f>
        <v>0</v>
      </c>
      <c r="AL1006" s="9"/>
      <c r="AM1006" s="10"/>
      <c r="AN1006" s="11"/>
      <c r="AO1006" s="6">
        <f>SUMIF(AP$98:AP$128,$D1006,AR$98:AR$128)</f>
        <v>0</v>
      </c>
      <c r="AP1006" s="9"/>
      <c r="AQ1006" s="10"/>
      <c r="AR1006" s="11"/>
      <c r="AS1006" s="6">
        <f>SUMIF(AT$98:AT$128,$D1006,AV$98:AV$128)</f>
        <v>0</v>
      </c>
      <c r="AT1006" s="9"/>
      <c r="AU1006" s="10"/>
      <c r="AV1006" s="11"/>
      <c r="AW1006" s="6">
        <f>SUMIF(AX$98:AX$128,$D1006,AZ$98:AZ$128)</f>
        <v>0</v>
      </c>
      <c r="AX1006" s="9"/>
      <c r="AY1006" s="10"/>
      <c r="AZ1006" s="11"/>
      <c r="BA1006" s="6">
        <f>SUMIF(BB$98:BB$128,$D1006,BD$98:BD$128)</f>
        <v>0</v>
      </c>
      <c r="BB1006" s="9"/>
      <c r="BC1006" s="10"/>
      <c r="BD1006" s="11"/>
      <c r="BE1006" s="6">
        <f>SUMIF(BF$98:BF$128,$D1006,BH$98:BH$128)</f>
        <v>0</v>
      </c>
      <c r="BF1006" s="9"/>
      <c r="BG1006" s="10"/>
      <c r="BH1006" s="11"/>
      <c r="BI1006" s="6">
        <f>SUMIF(BJ$98:BJ$128,$D1006,BL$98:BL$128)</f>
        <v>0</v>
      </c>
      <c r="BJ1006" s="9"/>
      <c r="BK1006" s="10"/>
      <c r="BL1006" s="11"/>
      <c r="BM1006" s="6">
        <f>SUMIF(BN$98:BN$128,$D1006,BP$98:BP$128)</f>
        <v>0</v>
      </c>
      <c r="BN1006" s="9"/>
      <c r="BO1006" s="10"/>
      <c r="BP1006" s="11"/>
      <c r="BQ1006" s="6">
        <f>SUMIF(BR$98:BR$128,$D1006,BT$98:BT$128)</f>
        <v>0</v>
      </c>
      <c r="BR1006" s="9"/>
      <c r="BS1006" s="10"/>
      <c r="BT1006" s="11"/>
      <c r="BU1006" s="6">
        <f>SUMIF(BV$98:BV$128,$D1006,BX$98:BX$128)</f>
        <v>0</v>
      </c>
      <c r="BV1006" s="9"/>
      <c r="BW1006" s="10"/>
      <c r="BX1006" s="11"/>
      <c r="BY1006" s="6">
        <f>SUMIF(BZ$98:BZ$128,$D1006,CB$98:CB$128)</f>
        <v>0</v>
      </c>
      <c r="BZ1006" s="9"/>
      <c r="CA1006" s="10"/>
      <c r="CB1006" s="11"/>
      <c r="CC1006" s="6">
        <f>SUMIF(CD$98:CD$128,$D1006,CF$98:CF$128)</f>
        <v>0</v>
      </c>
      <c r="CD1006" s="9"/>
      <c r="CE1006" s="10"/>
      <c r="CF1006" s="11"/>
      <c r="CG1006" s="6">
        <f>SUMIF(CH$98:CH$128,$D1006,CJ$98:CJ$128)</f>
        <v>0</v>
      </c>
      <c r="CH1006" s="9"/>
      <c r="CI1006" s="10"/>
      <c r="CJ1006" s="11"/>
      <c r="CK1006" s="6">
        <f>SUMIF(CL$98:CL$128,$D1006,CN$98:CN$128)</f>
        <v>0</v>
      </c>
      <c r="CL1006" s="9"/>
      <c r="CM1006" s="10"/>
      <c r="CN1006" s="11"/>
      <c r="CO1006" s="6">
        <f>SUMIF(CP$98:CP$128,$D1006,CR$98:CR$128)</f>
        <v>0</v>
      </c>
      <c r="CP1006" s="9"/>
      <c r="CQ1006" s="10"/>
      <c r="CR1006" s="11"/>
      <c r="CS1006" s="6">
        <f>SUMIF(CT$98:CT$128,$D1006,CV$98:CV$128)</f>
        <v>0</v>
      </c>
      <c r="CT1006" s="9"/>
      <c r="CU1006" s="10"/>
      <c r="CV1006" s="11"/>
      <c r="CW1006" s="6">
        <f>SUMIF(CX$98:CX$128,$D1006,CZ$98:CZ$128)</f>
        <v>0</v>
      </c>
      <c r="CX1006" s="9"/>
      <c r="CY1006" s="10"/>
      <c r="CZ1006" s="11"/>
      <c r="DA1006" s="6">
        <f>SUMIF(DB$98:DB$128,$D1006,DD$98:DD$128)</f>
        <v>0</v>
      </c>
      <c r="DB1006" s="9"/>
      <c r="DC1006" s="10"/>
      <c r="DD1006" s="11"/>
      <c r="DE1006" s="6">
        <f>SUMIF(DF$98:DF$128,$D1006,DH$98:DH$128)</f>
        <v>0</v>
      </c>
      <c r="DF1006" s="9"/>
      <c r="DG1006" s="10"/>
      <c r="DH1006" s="11"/>
      <c r="DI1006" s="6">
        <f>SUMIF(DJ$98:DJ$128,$D1006,DL$98:DL$128)</f>
        <v>0</v>
      </c>
      <c r="DJ1006" s="9"/>
      <c r="DK1006" s="10"/>
      <c r="DL1006" s="11"/>
      <c r="DM1006" s="6">
        <f>SUMIF(DN$98:DN$128,$D1006,DP$98:DP$128)</f>
        <v>0</v>
      </c>
      <c r="DN1006" s="9"/>
      <c r="DO1006" s="10"/>
      <c r="DP1006" s="11"/>
      <c r="DQ1006" s="6">
        <f>SUMIF(DR$98:DR$128,$D1006,DT$98:DT$128)</f>
        <v>0</v>
      </c>
      <c r="DR1006" s="9"/>
      <c r="DS1006" s="10"/>
      <c r="DT1006" s="11"/>
      <c r="DU1006" s="6">
        <f>SUMIF(DV$98:DV$128,$D1006,DX$98:DX$128)</f>
        <v>0</v>
      </c>
      <c r="DV1006" s="9"/>
      <c r="DW1006" s="10"/>
      <c r="DX1006" s="11"/>
      <c r="DY1006" s="6">
        <f>SUMIF(DZ$98:DZ$128,$D1006,EB$98:EB$128)</f>
        <v>0</v>
      </c>
      <c r="DZ1006" s="9"/>
      <c r="EA1006" s="10"/>
      <c r="EB1006" s="11"/>
      <c r="EC1006" s="6">
        <f>SUMIF(ED$98:ED$128,$D1006,EF$98:EF$128)</f>
        <v>0</v>
      </c>
      <c r="ED1006" s="9"/>
      <c r="EE1006" s="10"/>
      <c r="EF1006" s="11"/>
      <c r="EG1006" s="6">
        <f>SUMIF(EH$98:EH$128,$D1006,EJ$98:EJ$128)</f>
        <v>0</v>
      </c>
      <c r="EH1006" s="9"/>
      <c r="EI1006" s="10"/>
      <c r="EJ1006" s="11"/>
      <c r="EK1006" s="6">
        <f>SUMIF(EL$98:EL$128,$D1006,EN$98:EN$128)</f>
        <v>0</v>
      </c>
      <c r="EL1006" s="9"/>
      <c r="EM1006" s="10"/>
      <c r="EN1006" s="11"/>
      <c r="EO1006" s="6">
        <f>SUMIF(EP$98:EP$128,$D1006,ER$98:ER$128)</f>
        <v>0</v>
      </c>
      <c r="EP1006" s="9"/>
      <c r="EQ1006" s="10"/>
      <c r="ER1006" s="11"/>
      <c r="ES1006" s="6">
        <f>SUMIF(ET$98:ET$128,$D1006,EV$98:EV$128)</f>
        <v>0</v>
      </c>
      <c r="ET1006" s="9"/>
      <c r="EU1006" s="10"/>
      <c r="EV1006" s="11"/>
      <c r="EW1006" s="6">
        <f>SUMIF(EX$98:EX$128,$D1006,EZ$98:EZ$128)</f>
        <v>0</v>
      </c>
      <c r="EX1006" s="9"/>
      <c r="EY1006" s="10"/>
      <c r="EZ1006" s="11"/>
      <c r="FA1006" s="6">
        <f>SUMIF(FB$98:FB$128,$D1006,FD$98:FD$128)</f>
        <v>0</v>
      </c>
      <c r="FB1006" s="9"/>
      <c r="FC1006" s="10"/>
      <c r="FD1006" s="11"/>
      <c r="FE1006" s="6">
        <f>SUMIF(FF$98:FF$128,$D1006,FH$98:FH$128)</f>
        <v>0</v>
      </c>
      <c r="FF1006" s="9"/>
      <c r="FG1006" s="10"/>
      <c r="FH1006" s="11"/>
      <c r="FI1006" s="6">
        <f>SUMIF(FJ$98:FJ$128,$D1006,FL$98:FL$128)</f>
        <v>0</v>
      </c>
      <c r="FJ1006" s="9"/>
      <c r="FK1006" s="10"/>
      <c r="FL1006" s="11"/>
      <c r="FM1006" s="6">
        <f>SUMIF(FN$98:FN$128,$D1006,FP$98:FP$128)</f>
        <v>0</v>
      </c>
      <c r="FN1006" s="9"/>
      <c r="FO1006" s="10"/>
      <c r="FP1006" s="11"/>
      <c r="FQ1006" s="6">
        <f>SUMIF(FR$98:FR$128,$D1006,FT$98:FT$128)</f>
        <v>0</v>
      </c>
      <c r="FR1006" s="9"/>
      <c r="FS1006" s="10"/>
      <c r="FT1006" s="11"/>
      <c r="FU1006" s="6">
        <f>SUMIF(FV$98:FV$128,$D1006,FX$98:FX$128)</f>
        <v>0</v>
      </c>
      <c r="FV1006" s="9"/>
      <c r="FW1006" s="10"/>
      <c r="FX1006" s="11"/>
      <c r="FY1006" s="6">
        <f>SUMIF(FZ$98:FZ$128,$D1006,GB$98:GB$128)</f>
        <v>0</v>
      </c>
      <c r="FZ1006" s="9"/>
      <c r="GA1006" s="10"/>
      <c r="GB1006" s="11"/>
      <c r="GC1006" s="6">
        <f>SUMIF(GD$98:GD$128,$D1006,GF$98:GF$128)</f>
        <v>0</v>
      </c>
      <c r="GD1006" s="9"/>
      <c r="GE1006" s="10"/>
      <c r="GF1006" s="11"/>
      <c r="GG1006" s="6">
        <f>SUMIF(GH$98:GH$128,$D1006,GJ$98:GJ$128)</f>
        <v>0</v>
      </c>
      <c r="GH1006" s="9"/>
      <c r="GI1006" s="10"/>
      <c r="GJ1006" s="11"/>
      <c r="GK1006" s="6">
        <f>SUMIF(GL$98:GL$128,$D1006,GN$98:GN$128)</f>
        <v>0</v>
      </c>
      <c r="GL1006" s="9"/>
      <c r="GM1006" s="10"/>
      <c r="GN1006" s="11"/>
      <c r="GO1006" s="6">
        <f>SUMIF(GP$98:GP$128,$D1006,GR$98:GR$128)</f>
        <v>0</v>
      </c>
      <c r="GP1006" s="9"/>
      <c r="GQ1006" s="10"/>
      <c r="GR1006" s="11"/>
      <c r="GS1006" s="6">
        <f>SUMIF(GT$98:GT$128,$D1006,GV$98:GV$128)</f>
        <v>0</v>
      </c>
      <c r="GT1006" s="9"/>
      <c r="GU1006" s="10"/>
      <c r="GV1006" s="20"/>
      <c r="GW1006" s="19">
        <f t="shared" si="21"/>
        <v>0</v>
      </c>
      <c r="GX1006" s="472"/>
      <c r="GY1006" s="473"/>
    </row>
    <row r="1007" spans="1:207" ht="30">
      <c r="A1007" s="47" t="s">
        <v>79</v>
      </c>
      <c r="B1007" s="470"/>
      <c r="C1007" s="214" t="s">
        <v>445</v>
      </c>
      <c r="D1007" s="218" t="s">
        <v>405</v>
      </c>
      <c r="E1007" s="6">
        <f>SUMIF(F$129:F$159,$D1007,H$129:H$159)</f>
        <v>0</v>
      </c>
      <c r="F1007" s="9"/>
      <c r="G1007" s="10"/>
      <c r="H1007" s="11"/>
      <c r="I1007" s="6">
        <f>SUMIF(J$129:J$159,$D1007,L$129:L$159)</f>
        <v>0</v>
      </c>
      <c r="J1007" s="9"/>
      <c r="K1007" s="10"/>
      <c r="L1007" s="11"/>
      <c r="M1007" s="6">
        <f>SUMIF(N$129:N$159,$D1007,P$129:P$159)</f>
        <v>0</v>
      </c>
      <c r="N1007" s="9"/>
      <c r="O1007" s="10"/>
      <c r="P1007" s="11"/>
      <c r="Q1007" s="6">
        <f>SUMIF(R$129:R$159,$D1007,T$129:T$159)</f>
        <v>0</v>
      </c>
      <c r="R1007" s="9"/>
      <c r="S1007" s="10"/>
      <c r="T1007" s="11"/>
      <c r="U1007" s="6">
        <f>SUMIF(V$129:V$159,$D1007,X$129:X$159)</f>
        <v>0</v>
      </c>
      <c r="V1007" s="9"/>
      <c r="W1007" s="10"/>
      <c r="X1007" s="11"/>
      <c r="Y1007" s="6">
        <f>SUMIF(Z$129:Z$159,$D1007,AB$129:AB$159)</f>
        <v>0</v>
      </c>
      <c r="Z1007" s="9"/>
      <c r="AA1007" s="10"/>
      <c r="AB1007" s="11"/>
      <c r="AC1007" s="6">
        <f>SUMIF(AD$129:AD$159,$D1007,AF$129:AF$159)</f>
        <v>0</v>
      </c>
      <c r="AD1007" s="9"/>
      <c r="AE1007" s="10"/>
      <c r="AF1007" s="11"/>
      <c r="AG1007" s="6">
        <f>SUMIF(AH$129:AH$159,$D1007,AJ$129:AJ$159)</f>
        <v>0</v>
      </c>
      <c r="AH1007" s="9"/>
      <c r="AI1007" s="10"/>
      <c r="AJ1007" s="11"/>
      <c r="AK1007" s="6">
        <f>SUMIF(AL$129:AL$159,$D1007,AN$129:AN$159)</f>
        <v>0</v>
      </c>
      <c r="AL1007" s="9"/>
      <c r="AM1007" s="10"/>
      <c r="AN1007" s="11"/>
      <c r="AO1007" s="6">
        <f>SUMIF(AP$129:AP$159,$D1007,AR$129:AR$159)</f>
        <v>0</v>
      </c>
      <c r="AP1007" s="9"/>
      <c r="AQ1007" s="10"/>
      <c r="AR1007" s="11"/>
      <c r="AS1007" s="6">
        <f>SUMIF(AT$129:AT$159,$D1007,AV$129:AV$159)</f>
        <v>0</v>
      </c>
      <c r="AT1007" s="9"/>
      <c r="AU1007" s="10"/>
      <c r="AV1007" s="11"/>
      <c r="AW1007" s="6">
        <f>SUMIF(AX$129:AX$159,$D1007,AZ$129:AZ$159)</f>
        <v>0</v>
      </c>
      <c r="AX1007" s="9"/>
      <c r="AY1007" s="10"/>
      <c r="AZ1007" s="11"/>
      <c r="BA1007" s="6">
        <f>SUMIF(BB$129:BB$159,$D1007,BD$129:BD$159)</f>
        <v>0</v>
      </c>
      <c r="BB1007" s="9"/>
      <c r="BC1007" s="10"/>
      <c r="BD1007" s="11"/>
      <c r="BE1007" s="6">
        <f>SUMIF(BF$129:BF$159,$D1007,BH$129:BH$159)</f>
        <v>0</v>
      </c>
      <c r="BF1007" s="9"/>
      <c r="BG1007" s="10"/>
      <c r="BH1007" s="11"/>
      <c r="BI1007" s="6">
        <f>SUMIF(BJ$129:BJ$159,$D1007,BL$129:BL$159)</f>
        <v>0</v>
      </c>
      <c r="BJ1007" s="9"/>
      <c r="BK1007" s="10"/>
      <c r="BL1007" s="11"/>
      <c r="BM1007" s="6">
        <f>SUMIF(BN$129:BN$159,$D1007,BP$129:BP$159)</f>
        <v>0</v>
      </c>
      <c r="BN1007" s="9"/>
      <c r="BO1007" s="10"/>
      <c r="BP1007" s="11"/>
      <c r="BQ1007" s="6">
        <f>SUMIF(BR$129:BR$159,$D1007,BT$129:BT$159)</f>
        <v>0</v>
      </c>
      <c r="BR1007" s="9"/>
      <c r="BS1007" s="10"/>
      <c r="BT1007" s="11"/>
      <c r="BU1007" s="6">
        <f>SUMIF(BV$129:BV$159,$D1007,BX$129:BX$159)</f>
        <v>0</v>
      </c>
      <c r="BV1007" s="9"/>
      <c r="BW1007" s="10"/>
      <c r="BX1007" s="11"/>
      <c r="BY1007" s="6">
        <f>SUMIF(BZ$129:BZ$159,$D1007,CB$129:CB$159)</f>
        <v>0</v>
      </c>
      <c r="BZ1007" s="9"/>
      <c r="CA1007" s="10"/>
      <c r="CB1007" s="11"/>
      <c r="CC1007" s="6">
        <f>SUMIF(CD$129:CD$159,$D1007,CF$129:CF$159)</f>
        <v>0</v>
      </c>
      <c r="CD1007" s="9"/>
      <c r="CE1007" s="10"/>
      <c r="CF1007" s="11"/>
      <c r="CG1007" s="6">
        <f>SUMIF(CH$129:CH$159,$D1007,CJ$129:CJ$159)</f>
        <v>0</v>
      </c>
      <c r="CH1007" s="9"/>
      <c r="CI1007" s="10"/>
      <c r="CJ1007" s="11"/>
      <c r="CK1007" s="6">
        <f>SUMIF(CL$129:CL$159,$D1007,CN$129:CN$159)</f>
        <v>0</v>
      </c>
      <c r="CL1007" s="9"/>
      <c r="CM1007" s="10"/>
      <c r="CN1007" s="11"/>
      <c r="CO1007" s="6">
        <f>SUMIF(CP$129:CP$159,$D1007,CR$129:CR$159)</f>
        <v>0</v>
      </c>
      <c r="CP1007" s="9"/>
      <c r="CQ1007" s="10"/>
      <c r="CR1007" s="11"/>
      <c r="CS1007" s="6">
        <f>SUMIF(CT$129:CT$159,$D1007,CV$129:CV$159)</f>
        <v>0</v>
      </c>
      <c r="CT1007" s="9"/>
      <c r="CU1007" s="10"/>
      <c r="CV1007" s="11"/>
      <c r="CW1007" s="6">
        <f>SUMIF(CX$129:CX$159,$D1007,CZ$129:CZ$159)</f>
        <v>0</v>
      </c>
      <c r="CX1007" s="9"/>
      <c r="CY1007" s="10"/>
      <c r="CZ1007" s="11"/>
      <c r="DA1007" s="6">
        <f>SUMIF(DB$129:DB$159,$D1007,DD$129:DD$159)</f>
        <v>0</v>
      </c>
      <c r="DB1007" s="9"/>
      <c r="DC1007" s="10"/>
      <c r="DD1007" s="11"/>
      <c r="DE1007" s="6">
        <f>SUMIF(DF$129:DF$159,$D1007,DH$129:DH$159)</f>
        <v>0</v>
      </c>
      <c r="DF1007" s="9"/>
      <c r="DG1007" s="10"/>
      <c r="DH1007" s="11"/>
      <c r="DI1007" s="6">
        <f>SUMIF(DJ$129:DJ$159,$D1007,DL$129:DL$159)</f>
        <v>0</v>
      </c>
      <c r="DJ1007" s="9"/>
      <c r="DK1007" s="10"/>
      <c r="DL1007" s="11"/>
      <c r="DM1007" s="6">
        <f>SUMIF(DN$129:DN$159,$D1007,DP$129:DP$159)</f>
        <v>0</v>
      </c>
      <c r="DN1007" s="9"/>
      <c r="DO1007" s="10"/>
      <c r="DP1007" s="11"/>
      <c r="DQ1007" s="6">
        <f>SUMIF(DR$129:DR$159,$D1007,DT$129:DT$159)</f>
        <v>0</v>
      </c>
      <c r="DR1007" s="9"/>
      <c r="DS1007" s="10"/>
      <c r="DT1007" s="11"/>
      <c r="DU1007" s="6">
        <f>SUMIF(DV$129:DV$159,$D1007,DX$129:DX$159)</f>
        <v>0</v>
      </c>
      <c r="DV1007" s="9"/>
      <c r="DW1007" s="10"/>
      <c r="DX1007" s="11"/>
      <c r="DY1007" s="6">
        <f>SUMIF(DZ$129:DZ$159,$D1007,EB$129:EB$159)</f>
        <v>0</v>
      </c>
      <c r="DZ1007" s="9"/>
      <c r="EA1007" s="10"/>
      <c r="EB1007" s="11"/>
      <c r="EC1007" s="6">
        <f>SUMIF(ED$129:ED$159,$D1007,EF$129:EF$159)</f>
        <v>0</v>
      </c>
      <c r="ED1007" s="9"/>
      <c r="EE1007" s="10"/>
      <c r="EF1007" s="11"/>
      <c r="EG1007" s="6">
        <f>SUMIF(EH$129:EH$159,$D1007,EJ$129:EJ$159)</f>
        <v>0</v>
      </c>
      <c r="EH1007" s="9"/>
      <c r="EI1007" s="10"/>
      <c r="EJ1007" s="11"/>
      <c r="EK1007" s="6">
        <f>SUMIF(EL$129:EL$159,$D1007,EN$129:EN$159)</f>
        <v>0</v>
      </c>
      <c r="EL1007" s="9"/>
      <c r="EM1007" s="10"/>
      <c r="EN1007" s="11"/>
      <c r="EO1007" s="6">
        <f>SUMIF(EP$129:EP$159,$D1007,ER$129:ER$159)</f>
        <v>0</v>
      </c>
      <c r="EP1007" s="9"/>
      <c r="EQ1007" s="10"/>
      <c r="ER1007" s="11"/>
      <c r="ES1007" s="6">
        <f>SUMIF(ET$129:ET$159,$D1007,EV$129:EV$159)</f>
        <v>0</v>
      </c>
      <c r="ET1007" s="9"/>
      <c r="EU1007" s="10"/>
      <c r="EV1007" s="11"/>
      <c r="EW1007" s="6">
        <f>SUMIF(EX$129:EX$159,$D1007,EZ$129:EZ$159)</f>
        <v>0</v>
      </c>
      <c r="EX1007" s="9"/>
      <c r="EY1007" s="10"/>
      <c r="EZ1007" s="11"/>
      <c r="FA1007" s="6">
        <f>SUMIF(FB$129:FB$159,$D1007,FD$129:FD$159)</f>
        <v>0</v>
      </c>
      <c r="FB1007" s="9"/>
      <c r="FC1007" s="10"/>
      <c r="FD1007" s="11"/>
      <c r="FE1007" s="6">
        <f>SUMIF(FF$129:FF$159,$D1007,FH$129:FH$159)</f>
        <v>0</v>
      </c>
      <c r="FF1007" s="9"/>
      <c r="FG1007" s="10"/>
      <c r="FH1007" s="11"/>
      <c r="FI1007" s="6">
        <f>SUMIF(FJ$129:FJ$159,$D1007,FL$129:FL$159)</f>
        <v>0</v>
      </c>
      <c r="FJ1007" s="9"/>
      <c r="FK1007" s="10"/>
      <c r="FL1007" s="11"/>
      <c r="FM1007" s="6">
        <f>SUMIF(FN$129:FN$159,$D1007,FP$129:FP$159)</f>
        <v>0</v>
      </c>
      <c r="FN1007" s="9"/>
      <c r="FO1007" s="10"/>
      <c r="FP1007" s="11"/>
      <c r="FQ1007" s="6">
        <f>SUMIF(FR$129:FR$159,$D1007,FT$129:FT$159)</f>
        <v>0</v>
      </c>
      <c r="FR1007" s="9"/>
      <c r="FS1007" s="10"/>
      <c r="FT1007" s="11"/>
      <c r="FU1007" s="6">
        <f>SUMIF(FV$129:FV$159,$D1007,FX$129:FX$159)</f>
        <v>0</v>
      </c>
      <c r="FV1007" s="9"/>
      <c r="FW1007" s="10"/>
      <c r="FX1007" s="11"/>
      <c r="FY1007" s="6">
        <f>SUMIF(FZ$129:FZ$159,$D1007,GB$129:GB$159)</f>
        <v>0</v>
      </c>
      <c r="FZ1007" s="9"/>
      <c r="GA1007" s="10"/>
      <c r="GB1007" s="11"/>
      <c r="GC1007" s="6">
        <f>SUMIF(GD$129:GD$159,$D1007,GF$129:GF$159)</f>
        <v>0</v>
      </c>
      <c r="GD1007" s="9"/>
      <c r="GE1007" s="10"/>
      <c r="GF1007" s="11"/>
      <c r="GG1007" s="6">
        <f>SUMIF(GH$129:GH$159,$D1007,GJ$129:GJ$159)</f>
        <v>0</v>
      </c>
      <c r="GH1007" s="9"/>
      <c r="GI1007" s="10"/>
      <c r="GJ1007" s="11"/>
      <c r="GK1007" s="6">
        <f>SUMIF(GL$129:GL$159,$D1007,GN$129:GN$159)</f>
        <v>0</v>
      </c>
      <c r="GL1007" s="9"/>
      <c r="GM1007" s="10"/>
      <c r="GN1007" s="11"/>
      <c r="GO1007" s="6">
        <f>SUMIF(GP$129:GP$159,$D1007,GR$129:GR$159)</f>
        <v>0</v>
      </c>
      <c r="GP1007" s="9"/>
      <c r="GQ1007" s="10"/>
      <c r="GR1007" s="11"/>
      <c r="GS1007" s="6">
        <f>SUMIF(GT$129:GT$159,$D1007,GV$129:GV$159)</f>
        <v>0</v>
      </c>
      <c r="GT1007" s="9"/>
      <c r="GU1007" s="10"/>
      <c r="GV1007" s="20"/>
      <c r="GW1007" s="19">
        <f t="shared" si="21"/>
        <v>0</v>
      </c>
      <c r="GX1007" s="472"/>
      <c r="GY1007" s="473"/>
    </row>
    <row r="1008" spans="1:207" ht="30">
      <c r="A1008" s="47" t="s">
        <v>80</v>
      </c>
      <c r="B1008" s="470"/>
      <c r="C1008" s="214" t="s">
        <v>445</v>
      </c>
      <c r="D1008" s="218" t="s">
        <v>405</v>
      </c>
      <c r="E1008" s="6">
        <f>SUMIF(F$160:F$190,$D1008,H$160:H$190)</f>
        <v>0</v>
      </c>
      <c r="F1008" s="9"/>
      <c r="G1008" s="10"/>
      <c r="H1008" s="11"/>
      <c r="I1008" s="6">
        <f>SUMIF(J$160:J$190,$D1008,L$160:L$190)</f>
        <v>0</v>
      </c>
      <c r="J1008" s="9"/>
      <c r="K1008" s="10"/>
      <c r="L1008" s="11"/>
      <c r="M1008" s="6">
        <f>SUMIF(N$160:N$190,$D1008,P$160:P$190)</f>
        <v>0</v>
      </c>
      <c r="N1008" s="9"/>
      <c r="O1008" s="10"/>
      <c r="P1008" s="11"/>
      <c r="Q1008" s="6">
        <f>SUMIF(R$160:R$190,$D1008,T$160:T$190)</f>
        <v>0</v>
      </c>
      <c r="R1008" s="9"/>
      <c r="S1008" s="10"/>
      <c r="T1008" s="11"/>
      <c r="U1008" s="6">
        <f>SUMIF(V$160:V$190,$D1008,X$160:X$190)</f>
        <v>0</v>
      </c>
      <c r="V1008" s="9"/>
      <c r="W1008" s="10"/>
      <c r="X1008" s="11"/>
      <c r="Y1008" s="6">
        <f>SUMIF(Z$160:Z$190,$D1008,AB$160:AB$190)</f>
        <v>0</v>
      </c>
      <c r="Z1008" s="9"/>
      <c r="AA1008" s="10"/>
      <c r="AB1008" s="11"/>
      <c r="AC1008" s="6">
        <f>SUMIF(AD$160:AD$190,$D1008,AF$160:AF$190)</f>
        <v>0</v>
      </c>
      <c r="AD1008" s="9"/>
      <c r="AE1008" s="10"/>
      <c r="AF1008" s="11"/>
      <c r="AG1008" s="6">
        <f>SUMIF(AH$160:AH$190,$D1008,AJ$160:AJ$190)</f>
        <v>0</v>
      </c>
      <c r="AH1008" s="9"/>
      <c r="AI1008" s="10"/>
      <c r="AJ1008" s="11"/>
      <c r="AK1008" s="6">
        <f>SUMIF(AL$160:AL$190,$D1008,AN$160:AN$190)</f>
        <v>0</v>
      </c>
      <c r="AL1008" s="9"/>
      <c r="AM1008" s="10"/>
      <c r="AN1008" s="11"/>
      <c r="AO1008" s="6">
        <f>SUMIF(AP$160:AP$190,$D1008,AR$160:AR$190)</f>
        <v>0</v>
      </c>
      <c r="AP1008" s="9"/>
      <c r="AQ1008" s="10"/>
      <c r="AR1008" s="11"/>
      <c r="AS1008" s="6">
        <f>SUMIF(AT$160:AT$190,$D1008,AV$160:AV$190)</f>
        <v>0</v>
      </c>
      <c r="AT1008" s="9"/>
      <c r="AU1008" s="10"/>
      <c r="AV1008" s="11"/>
      <c r="AW1008" s="6">
        <f>SUMIF(AX$160:AX$190,$D1008,AZ$160:AZ$190)</f>
        <v>0</v>
      </c>
      <c r="AX1008" s="9"/>
      <c r="AY1008" s="10"/>
      <c r="AZ1008" s="11"/>
      <c r="BA1008" s="6">
        <f>SUMIF(BB$160:BB$190,$D1008,BD$160:BD$190)</f>
        <v>0</v>
      </c>
      <c r="BB1008" s="9"/>
      <c r="BC1008" s="10"/>
      <c r="BD1008" s="11"/>
      <c r="BE1008" s="6">
        <f>SUMIF(BF$160:BF$190,$D1008,BH$160:BH$190)</f>
        <v>0</v>
      </c>
      <c r="BF1008" s="9"/>
      <c r="BG1008" s="10"/>
      <c r="BH1008" s="11"/>
      <c r="BI1008" s="6">
        <f>SUMIF(BJ$160:BJ$190,$D1008,BL$160:BL$190)</f>
        <v>0</v>
      </c>
      <c r="BJ1008" s="9"/>
      <c r="BK1008" s="10"/>
      <c r="BL1008" s="11"/>
      <c r="BM1008" s="6">
        <f>SUMIF(BN$160:BN$190,$D1008,BP$160:BP$190)</f>
        <v>0</v>
      </c>
      <c r="BN1008" s="9"/>
      <c r="BO1008" s="10"/>
      <c r="BP1008" s="11"/>
      <c r="BQ1008" s="6">
        <f>SUMIF(BR$160:BR$190,$D1008,BT$160:BT$190)</f>
        <v>0</v>
      </c>
      <c r="BR1008" s="9"/>
      <c r="BS1008" s="10"/>
      <c r="BT1008" s="11"/>
      <c r="BU1008" s="6">
        <f>SUMIF(BV$160:BV$190,$D1008,BX$160:BX$190)</f>
        <v>0</v>
      </c>
      <c r="BV1008" s="9"/>
      <c r="BW1008" s="10"/>
      <c r="BX1008" s="11"/>
      <c r="BY1008" s="6">
        <f>SUMIF(BZ$160:BZ$190,$D1008,CB$160:CB$190)</f>
        <v>0</v>
      </c>
      <c r="BZ1008" s="9"/>
      <c r="CA1008" s="10"/>
      <c r="CB1008" s="11"/>
      <c r="CC1008" s="6">
        <f>SUMIF(CD$160:CD$190,$D1008,CF$160:CF$190)</f>
        <v>0</v>
      </c>
      <c r="CD1008" s="9"/>
      <c r="CE1008" s="10"/>
      <c r="CF1008" s="11"/>
      <c r="CG1008" s="6">
        <f>SUMIF(CH$160:CH$190,$D1008,CJ$160:CJ$190)</f>
        <v>0</v>
      </c>
      <c r="CH1008" s="9"/>
      <c r="CI1008" s="10"/>
      <c r="CJ1008" s="11"/>
      <c r="CK1008" s="6">
        <f>SUMIF(CL$160:CL$190,$D1008,CN$160:CN$190)</f>
        <v>0</v>
      </c>
      <c r="CL1008" s="9"/>
      <c r="CM1008" s="10"/>
      <c r="CN1008" s="11"/>
      <c r="CO1008" s="6">
        <f>SUMIF(CP$160:CP$190,$D1008,CR$160:CR$190)</f>
        <v>0</v>
      </c>
      <c r="CP1008" s="9"/>
      <c r="CQ1008" s="10"/>
      <c r="CR1008" s="11"/>
      <c r="CS1008" s="6">
        <f>SUMIF(CT$160:CT$190,$D1008,CV$160:CV$190)</f>
        <v>0</v>
      </c>
      <c r="CT1008" s="9"/>
      <c r="CU1008" s="10"/>
      <c r="CV1008" s="11"/>
      <c r="CW1008" s="6">
        <f>SUMIF(CX$160:CX$190,$D1008,CZ$160:CZ$190)</f>
        <v>0</v>
      </c>
      <c r="CX1008" s="9"/>
      <c r="CY1008" s="10"/>
      <c r="CZ1008" s="11"/>
      <c r="DA1008" s="6">
        <f>SUMIF(DB$160:DB$190,$D1008,DD$160:DD$190)</f>
        <v>0</v>
      </c>
      <c r="DB1008" s="9"/>
      <c r="DC1008" s="10"/>
      <c r="DD1008" s="11"/>
      <c r="DE1008" s="6">
        <f>SUMIF(DF$160:DF$190,$D1008,DH$160:DH$190)</f>
        <v>0</v>
      </c>
      <c r="DF1008" s="9"/>
      <c r="DG1008" s="10"/>
      <c r="DH1008" s="11"/>
      <c r="DI1008" s="6">
        <f>SUMIF(DJ$160:DJ$190,$D1008,DL$160:DL$190)</f>
        <v>0</v>
      </c>
      <c r="DJ1008" s="9"/>
      <c r="DK1008" s="10"/>
      <c r="DL1008" s="11"/>
      <c r="DM1008" s="6">
        <f>SUMIF(DN$160:DN$190,$D1008,DP$160:DP$190)</f>
        <v>0</v>
      </c>
      <c r="DN1008" s="9"/>
      <c r="DO1008" s="10"/>
      <c r="DP1008" s="11"/>
      <c r="DQ1008" s="6">
        <f>SUMIF(DR$160:DR$190,$D1008,DT$160:DT$190)</f>
        <v>0</v>
      </c>
      <c r="DR1008" s="9"/>
      <c r="DS1008" s="10"/>
      <c r="DT1008" s="11"/>
      <c r="DU1008" s="6">
        <f>SUMIF(DV$160:DV$190,$D1008,DX$160:DX$190)</f>
        <v>0</v>
      </c>
      <c r="DV1008" s="9"/>
      <c r="DW1008" s="10"/>
      <c r="DX1008" s="11"/>
      <c r="DY1008" s="6">
        <f>SUMIF(DZ$160:DZ$190,$D1008,EB$160:EB$190)</f>
        <v>0</v>
      </c>
      <c r="DZ1008" s="9"/>
      <c r="EA1008" s="10"/>
      <c r="EB1008" s="11"/>
      <c r="EC1008" s="6">
        <f>SUMIF(ED$160:ED$190,$D1008,EF$160:EF$190)</f>
        <v>0</v>
      </c>
      <c r="ED1008" s="9"/>
      <c r="EE1008" s="10"/>
      <c r="EF1008" s="11"/>
      <c r="EG1008" s="6">
        <f>SUMIF(EH$160:EH$190,$D1008,EJ$160:EJ$190)</f>
        <v>0</v>
      </c>
      <c r="EH1008" s="9"/>
      <c r="EI1008" s="10"/>
      <c r="EJ1008" s="11"/>
      <c r="EK1008" s="6">
        <f>SUMIF(EL$160:EL$190,$D1008,EN$160:EN$190)</f>
        <v>0</v>
      </c>
      <c r="EL1008" s="9"/>
      <c r="EM1008" s="10"/>
      <c r="EN1008" s="11"/>
      <c r="EO1008" s="6">
        <f>SUMIF(EP$160:EP$190,$D1008,ER$160:ER$190)</f>
        <v>0</v>
      </c>
      <c r="EP1008" s="9"/>
      <c r="EQ1008" s="10"/>
      <c r="ER1008" s="11"/>
      <c r="ES1008" s="6">
        <f>SUMIF(ET$160:ET$190,$D1008,EV$160:EV$190)</f>
        <v>0</v>
      </c>
      <c r="ET1008" s="9"/>
      <c r="EU1008" s="10"/>
      <c r="EV1008" s="11"/>
      <c r="EW1008" s="6">
        <f>SUMIF(EX$160:EX$190,$D1008,EZ$160:EZ$190)</f>
        <v>0</v>
      </c>
      <c r="EX1008" s="9"/>
      <c r="EY1008" s="10"/>
      <c r="EZ1008" s="11"/>
      <c r="FA1008" s="6">
        <f>SUMIF(FB$160:FB$190,$D1008,FD$160:FD$190)</f>
        <v>0</v>
      </c>
      <c r="FB1008" s="9"/>
      <c r="FC1008" s="10"/>
      <c r="FD1008" s="11"/>
      <c r="FE1008" s="6">
        <f>SUMIF(FF$160:FF$190,$D1008,FH$160:FH$190)</f>
        <v>0</v>
      </c>
      <c r="FF1008" s="9"/>
      <c r="FG1008" s="10"/>
      <c r="FH1008" s="11"/>
      <c r="FI1008" s="6">
        <f>SUMIF(FJ$160:FJ$190,$D1008,FL$160:FL$190)</f>
        <v>0</v>
      </c>
      <c r="FJ1008" s="9"/>
      <c r="FK1008" s="10"/>
      <c r="FL1008" s="11"/>
      <c r="FM1008" s="6">
        <f>SUMIF(FN$160:FN$190,$D1008,FP$160:FP$190)</f>
        <v>0</v>
      </c>
      <c r="FN1008" s="9"/>
      <c r="FO1008" s="10"/>
      <c r="FP1008" s="11"/>
      <c r="FQ1008" s="6">
        <f>SUMIF(FR$160:FR$190,$D1008,FT$160:FT$190)</f>
        <v>0</v>
      </c>
      <c r="FR1008" s="9"/>
      <c r="FS1008" s="10"/>
      <c r="FT1008" s="11"/>
      <c r="FU1008" s="6">
        <f>SUMIF(FV$160:FV$190,$D1008,FX$160:FX$190)</f>
        <v>0</v>
      </c>
      <c r="FV1008" s="9"/>
      <c r="FW1008" s="10"/>
      <c r="FX1008" s="11"/>
      <c r="FY1008" s="6">
        <f>SUMIF(FZ$160:FZ$190,$D1008,GB$160:GB$190)</f>
        <v>0</v>
      </c>
      <c r="FZ1008" s="9"/>
      <c r="GA1008" s="10"/>
      <c r="GB1008" s="11"/>
      <c r="GC1008" s="6">
        <f>SUMIF(GD$160:GD$190,$D1008,GF$160:GF$190)</f>
        <v>0</v>
      </c>
      <c r="GD1008" s="9"/>
      <c r="GE1008" s="10"/>
      <c r="GF1008" s="11"/>
      <c r="GG1008" s="6">
        <f>SUMIF(GH$160:GH$190,$D1008,GJ$160:GJ$190)</f>
        <v>0</v>
      </c>
      <c r="GH1008" s="9"/>
      <c r="GI1008" s="10"/>
      <c r="GJ1008" s="11"/>
      <c r="GK1008" s="6">
        <f>SUMIF(GL$160:GL$190,$D1008,GN$160:GN$190)</f>
        <v>0</v>
      </c>
      <c r="GL1008" s="9"/>
      <c r="GM1008" s="10"/>
      <c r="GN1008" s="11"/>
      <c r="GO1008" s="6">
        <f>SUMIF(GP$160:GP$190,$D1008,GR$160:GR$190)</f>
        <v>0</v>
      </c>
      <c r="GP1008" s="9"/>
      <c r="GQ1008" s="10"/>
      <c r="GR1008" s="11"/>
      <c r="GS1008" s="6">
        <f>SUMIF(GT$160:GT$190,$D1008,GV$160:GV$190)</f>
        <v>0</v>
      </c>
      <c r="GT1008" s="9"/>
      <c r="GU1008" s="10"/>
      <c r="GV1008" s="20"/>
      <c r="GW1008" s="19">
        <f t="shared" si="21"/>
        <v>0</v>
      </c>
      <c r="GX1008" s="472"/>
      <c r="GY1008" s="473"/>
    </row>
    <row r="1009" spans="1:207" ht="30">
      <c r="A1009" s="47" t="s">
        <v>81</v>
      </c>
      <c r="B1009" s="470"/>
      <c r="C1009" s="214" t="s">
        <v>445</v>
      </c>
      <c r="D1009" s="218" t="s">
        <v>405</v>
      </c>
      <c r="E1009" s="6">
        <f>SUMIF(F$191:F$221,$D1009,H$191:H$221)</f>
        <v>0</v>
      </c>
      <c r="F1009" s="9"/>
      <c r="G1009" s="10"/>
      <c r="H1009" s="11"/>
      <c r="I1009" s="6">
        <f>SUMIF(J$191:J$221,$D1009,L$191:L$221)</f>
        <v>0</v>
      </c>
      <c r="J1009" s="9"/>
      <c r="K1009" s="10"/>
      <c r="L1009" s="11"/>
      <c r="M1009" s="6">
        <f>SUMIF(N$191:N$221,$D1009,P$191:P$221)</f>
        <v>0</v>
      </c>
      <c r="N1009" s="9"/>
      <c r="O1009" s="10"/>
      <c r="P1009" s="11"/>
      <c r="Q1009" s="6">
        <f>SUMIF(R$191:R$221,$D1009,T$191:T$221)</f>
        <v>0</v>
      </c>
      <c r="R1009" s="9"/>
      <c r="S1009" s="10"/>
      <c r="T1009" s="11"/>
      <c r="U1009" s="6">
        <f>SUMIF(V$191:V$221,$D1009,X$191:X$221)</f>
        <v>0</v>
      </c>
      <c r="V1009" s="9"/>
      <c r="W1009" s="10"/>
      <c r="X1009" s="11"/>
      <c r="Y1009" s="6">
        <f>SUMIF(Z$191:Z$221,$D1009,AB$191:AB$221)</f>
        <v>0</v>
      </c>
      <c r="Z1009" s="9"/>
      <c r="AA1009" s="10"/>
      <c r="AB1009" s="11"/>
      <c r="AC1009" s="6">
        <f>SUMIF(AD$191:AD$221,$D1009,AF$191:AF$221)</f>
        <v>0</v>
      </c>
      <c r="AD1009" s="9"/>
      <c r="AE1009" s="10"/>
      <c r="AF1009" s="11"/>
      <c r="AG1009" s="6">
        <f>SUMIF(AH$191:AH$221,$D1009,AJ$191:AJ$221)</f>
        <v>0</v>
      </c>
      <c r="AH1009" s="9"/>
      <c r="AI1009" s="10"/>
      <c r="AJ1009" s="11"/>
      <c r="AK1009" s="6">
        <f>SUMIF(AL$191:AL$221,$D1009,AN$191:AN$221)</f>
        <v>0</v>
      </c>
      <c r="AL1009" s="9"/>
      <c r="AM1009" s="10"/>
      <c r="AN1009" s="11"/>
      <c r="AO1009" s="6">
        <f>SUMIF(AP$191:AP$221,$D1009,AR$191:AR$221)</f>
        <v>0</v>
      </c>
      <c r="AP1009" s="9"/>
      <c r="AQ1009" s="10"/>
      <c r="AR1009" s="11"/>
      <c r="AS1009" s="6">
        <f>SUMIF(AT$191:AT$221,$D1009,AV$191:AV$221)</f>
        <v>0</v>
      </c>
      <c r="AT1009" s="9"/>
      <c r="AU1009" s="10"/>
      <c r="AV1009" s="11"/>
      <c r="AW1009" s="6">
        <f>SUMIF(AX$191:AX$221,$D1009,AZ$191:AZ$221)</f>
        <v>0</v>
      </c>
      <c r="AX1009" s="9"/>
      <c r="AY1009" s="10"/>
      <c r="AZ1009" s="11"/>
      <c r="BA1009" s="6">
        <f>SUMIF(BB$191:BB$221,$D1009,BD$191:BD$221)</f>
        <v>0</v>
      </c>
      <c r="BB1009" s="9"/>
      <c r="BC1009" s="10"/>
      <c r="BD1009" s="11"/>
      <c r="BE1009" s="6">
        <f>SUMIF(BF$191:BF$221,$D1009,BH$191:BH$221)</f>
        <v>0</v>
      </c>
      <c r="BF1009" s="9"/>
      <c r="BG1009" s="10"/>
      <c r="BH1009" s="11"/>
      <c r="BI1009" s="6">
        <f>SUMIF(BJ$191:BJ$221,$D1009,BL$191:BL$221)</f>
        <v>0</v>
      </c>
      <c r="BJ1009" s="9"/>
      <c r="BK1009" s="10"/>
      <c r="BL1009" s="11"/>
      <c r="BM1009" s="6">
        <f>SUMIF(BN$191:BN$221,$D1009,BP$191:BP$221)</f>
        <v>0</v>
      </c>
      <c r="BN1009" s="9"/>
      <c r="BO1009" s="10"/>
      <c r="BP1009" s="11"/>
      <c r="BQ1009" s="6">
        <f>SUMIF(BR$191:BR$221,$D1009,BT$191:BT$221)</f>
        <v>0</v>
      </c>
      <c r="BR1009" s="9"/>
      <c r="BS1009" s="10"/>
      <c r="BT1009" s="11"/>
      <c r="BU1009" s="6">
        <f>SUMIF(BV$191:BV$221,$D1009,BX$191:BX$221)</f>
        <v>0</v>
      </c>
      <c r="BV1009" s="9"/>
      <c r="BW1009" s="10"/>
      <c r="BX1009" s="11"/>
      <c r="BY1009" s="6">
        <f>SUMIF(BZ$191:BZ$221,$D1009,CB$191:CB$221)</f>
        <v>0</v>
      </c>
      <c r="BZ1009" s="9"/>
      <c r="CA1009" s="10"/>
      <c r="CB1009" s="11"/>
      <c r="CC1009" s="6">
        <f>SUMIF(CD$191:CD$221,$D1009,CF$191:CF$221)</f>
        <v>0</v>
      </c>
      <c r="CD1009" s="9"/>
      <c r="CE1009" s="10"/>
      <c r="CF1009" s="11"/>
      <c r="CG1009" s="6">
        <f>SUMIF(CH$191:CH$221,$D1009,CJ$191:CJ$221)</f>
        <v>0</v>
      </c>
      <c r="CH1009" s="9"/>
      <c r="CI1009" s="10"/>
      <c r="CJ1009" s="11"/>
      <c r="CK1009" s="6">
        <f>SUMIF(CL$191:CL$221,$D1009,CN$191:CN$221)</f>
        <v>0</v>
      </c>
      <c r="CL1009" s="9"/>
      <c r="CM1009" s="10"/>
      <c r="CN1009" s="11"/>
      <c r="CO1009" s="6">
        <f>SUMIF(CP$191:CP$221,$D1009,CR$191:CR$221)</f>
        <v>0</v>
      </c>
      <c r="CP1009" s="9"/>
      <c r="CQ1009" s="10"/>
      <c r="CR1009" s="11"/>
      <c r="CS1009" s="6">
        <f>SUMIF(CT$191:CT$221,$D1009,CV$191:CV$221)</f>
        <v>0</v>
      </c>
      <c r="CT1009" s="9"/>
      <c r="CU1009" s="10"/>
      <c r="CV1009" s="11"/>
      <c r="CW1009" s="6">
        <f>SUMIF(CX$191:CX$221,$D1009,CZ$191:CZ$221)</f>
        <v>0</v>
      </c>
      <c r="CX1009" s="9"/>
      <c r="CY1009" s="10"/>
      <c r="CZ1009" s="11"/>
      <c r="DA1009" s="6">
        <f>SUMIF(DB$191:DB$221,$D1009,DD$191:DD$221)</f>
        <v>0</v>
      </c>
      <c r="DB1009" s="9"/>
      <c r="DC1009" s="10"/>
      <c r="DD1009" s="11"/>
      <c r="DE1009" s="6">
        <f>SUMIF(DF$191:DF$221,$D1009,DH$191:DH$221)</f>
        <v>0</v>
      </c>
      <c r="DF1009" s="9"/>
      <c r="DG1009" s="10"/>
      <c r="DH1009" s="11"/>
      <c r="DI1009" s="6">
        <f>SUMIF(DJ$191:DJ$221,$D1009,DL$191:DL$221)</f>
        <v>0</v>
      </c>
      <c r="DJ1009" s="9"/>
      <c r="DK1009" s="10"/>
      <c r="DL1009" s="11"/>
      <c r="DM1009" s="6">
        <f>SUMIF(DN$191:DN$221,$D1009,DP$191:DP$221)</f>
        <v>0</v>
      </c>
      <c r="DN1009" s="9"/>
      <c r="DO1009" s="10"/>
      <c r="DP1009" s="11"/>
      <c r="DQ1009" s="6">
        <f>SUMIF(DR$191:DR$221,$D1009,DT$191:DT$221)</f>
        <v>0</v>
      </c>
      <c r="DR1009" s="9"/>
      <c r="DS1009" s="10"/>
      <c r="DT1009" s="11"/>
      <c r="DU1009" s="6">
        <f>SUMIF(DV$191:DV$221,$D1009,DX$191:DX$221)</f>
        <v>0</v>
      </c>
      <c r="DV1009" s="9"/>
      <c r="DW1009" s="10"/>
      <c r="DX1009" s="11"/>
      <c r="DY1009" s="6">
        <f>SUMIF(DZ$191:DZ$221,$D1009,EB$191:EB$221)</f>
        <v>0</v>
      </c>
      <c r="DZ1009" s="9"/>
      <c r="EA1009" s="10"/>
      <c r="EB1009" s="11"/>
      <c r="EC1009" s="6">
        <f>SUMIF(ED$191:ED$221,$D1009,EF$191:EF$221)</f>
        <v>0</v>
      </c>
      <c r="ED1009" s="9"/>
      <c r="EE1009" s="10"/>
      <c r="EF1009" s="11"/>
      <c r="EG1009" s="6">
        <f>SUMIF(EH$191:EH$221,$D1009,EJ$191:EJ$221)</f>
        <v>0</v>
      </c>
      <c r="EH1009" s="9"/>
      <c r="EI1009" s="10"/>
      <c r="EJ1009" s="11"/>
      <c r="EK1009" s="6">
        <f>SUMIF(EL$191:EL$221,$D1009,EN$191:EN$221)</f>
        <v>0</v>
      </c>
      <c r="EL1009" s="9"/>
      <c r="EM1009" s="10"/>
      <c r="EN1009" s="11"/>
      <c r="EO1009" s="6">
        <f>SUMIF(EP$191:EP$221,$D1009,ER$191:ER$221)</f>
        <v>0</v>
      </c>
      <c r="EP1009" s="9"/>
      <c r="EQ1009" s="10"/>
      <c r="ER1009" s="11"/>
      <c r="ES1009" s="6">
        <f>SUMIF(ET$191:ET$221,$D1009,EV$191:EV$221)</f>
        <v>0</v>
      </c>
      <c r="ET1009" s="9"/>
      <c r="EU1009" s="10"/>
      <c r="EV1009" s="11"/>
      <c r="EW1009" s="6">
        <f>SUMIF(EX$191:EX$221,$D1009,EZ$191:EZ$221)</f>
        <v>0</v>
      </c>
      <c r="EX1009" s="9"/>
      <c r="EY1009" s="10"/>
      <c r="EZ1009" s="11"/>
      <c r="FA1009" s="6">
        <f>SUMIF(FB$191:FB$221,$D1009,FD$191:FD$221)</f>
        <v>0</v>
      </c>
      <c r="FB1009" s="9"/>
      <c r="FC1009" s="10"/>
      <c r="FD1009" s="11"/>
      <c r="FE1009" s="6">
        <f>SUMIF(FF$191:FF$221,$D1009,FH$191:FH$221)</f>
        <v>0</v>
      </c>
      <c r="FF1009" s="9"/>
      <c r="FG1009" s="10"/>
      <c r="FH1009" s="11"/>
      <c r="FI1009" s="6">
        <f>SUMIF(FJ$191:FJ$221,$D1009,FL$191:FL$221)</f>
        <v>0</v>
      </c>
      <c r="FJ1009" s="9"/>
      <c r="FK1009" s="10"/>
      <c r="FL1009" s="11"/>
      <c r="FM1009" s="6">
        <f>SUMIF(FN$191:FN$221,$D1009,FP$191:FP$221)</f>
        <v>0</v>
      </c>
      <c r="FN1009" s="9"/>
      <c r="FO1009" s="10"/>
      <c r="FP1009" s="11"/>
      <c r="FQ1009" s="6">
        <f>SUMIF(FR$191:FR$221,$D1009,FT$191:FT$221)</f>
        <v>0</v>
      </c>
      <c r="FR1009" s="9"/>
      <c r="FS1009" s="10"/>
      <c r="FT1009" s="11"/>
      <c r="FU1009" s="6">
        <f>SUMIF(FV$191:FV$221,$D1009,FX$191:FX$221)</f>
        <v>0</v>
      </c>
      <c r="FV1009" s="9"/>
      <c r="FW1009" s="10"/>
      <c r="FX1009" s="11"/>
      <c r="FY1009" s="6">
        <f>SUMIF(FZ$191:FZ$221,$D1009,GB$191:GB$221)</f>
        <v>0</v>
      </c>
      <c r="FZ1009" s="9"/>
      <c r="GA1009" s="10"/>
      <c r="GB1009" s="11"/>
      <c r="GC1009" s="6">
        <f>SUMIF(GD$191:GD$221,$D1009,GF$191:GF$221)</f>
        <v>0</v>
      </c>
      <c r="GD1009" s="9"/>
      <c r="GE1009" s="10"/>
      <c r="GF1009" s="11"/>
      <c r="GG1009" s="6">
        <f>SUMIF(GH$191:GH$221,$D1009,GJ$191:GJ$221)</f>
        <v>0</v>
      </c>
      <c r="GH1009" s="9"/>
      <c r="GI1009" s="10"/>
      <c r="GJ1009" s="11"/>
      <c r="GK1009" s="6">
        <f>SUMIF(GL$191:GL$221,$D1009,GN$191:GN$221)</f>
        <v>0</v>
      </c>
      <c r="GL1009" s="9"/>
      <c r="GM1009" s="10"/>
      <c r="GN1009" s="11"/>
      <c r="GO1009" s="6">
        <f>SUMIF(GP$191:GP$221,$D1009,GR$191:GR$221)</f>
        <v>0</v>
      </c>
      <c r="GP1009" s="9"/>
      <c r="GQ1009" s="10"/>
      <c r="GR1009" s="11"/>
      <c r="GS1009" s="6">
        <f>SUMIF(GT$191:GT$221,$D1009,GV$191:GV$221)</f>
        <v>0</v>
      </c>
      <c r="GT1009" s="9"/>
      <c r="GU1009" s="10"/>
      <c r="GV1009" s="20"/>
      <c r="GW1009" s="19">
        <f t="shared" si="21"/>
        <v>0</v>
      </c>
      <c r="GX1009" s="472"/>
      <c r="GY1009" s="473"/>
    </row>
    <row r="1010" spans="1:207" ht="30">
      <c r="A1010" s="47" t="s">
        <v>82</v>
      </c>
      <c r="B1010" s="470"/>
      <c r="C1010" s="214" t="s">
        <v>445</v>
      </c>
      <c r="D1010" s="218" t="s">
        <v>405</v>
      </c>
      <c r="E1010" s="6">
        <f>SUMIF(F$222:F$252,$D1010,H$222:H$252)</f>
        <v>0</v>
      </c>
      <c r="F1010" s="9"/>
      <c r="G1010" s="10"/>
      <c r="H1010" s="11"/>
      <c r="I1010" s="6">
        <f>SUMIF(J$222:J$252,$D1010,L$222:L$252)</f>
        <v>0</v>
      </c>
      <c r="J1010" s="9"/>
      <c r="K1010" s="10"/>
      <c r="L1010" s="11"/>
      <c r="M1010" s="6">
        <f>SUMIF(N$222:N$252,$D1010,P$222:P$252)</f>
        <v>0</v>
      </c>
      <c r="N1010" s="9"/>
      <c r="O1010" s="10"/>
      <c r="P1010" s="11"/>
      <c r="Q1010" s="6">
        <f>SUMIF(R$222:R$252,$D1010,T$222:T$252)</f>
        <v>0</v>
      </c>
      <c r="R1010" s="9"/>
      <c r="S1010" s="10"/>
      <c r="T1010" s="11"/>
      <c r="U1010" s="6">
        <f>SUMIF(V$222:V$252,$D1010,X$222:X$252)</f>
        <v>0</v>
      </c>
      <c r="V1010" s="9"/>
      <c r="W1010" s="10"/>
      <c r="X1010" s="11"/>
      <c r="Y1010" s="6">
        <f>SUMIF(Z$222:Z$252,$D1010,AB$222:AB$252)</f>
        <v>0</v>
      </c>
      <c r="Z1010" s="9"/>
      <c r="AA1010" s="10"/>
      <c r="AB1010" s="11"/>
      <c r="AC1010" s="6">
        <f>SUMIF(AD$222:AD$252,$D1010,AF$222:AF$252)</f>
        <v>0</v>
      </c>
      <c r="AD1010" s="9"/>
      <c r="AE1010" s="10"/>
      <c r="AF1010" s="11"/>
      <c r="AG1010" s="6">
        <f>SUMIF(AH$222:AH$252,$D1010,AJ$222:AJ$252)</f>
        <v>0</v>
      </c>
      <c r="AH1010" s="9"/>
      <c r="AI1010" s="10"/>
      <c r="AJ1010" s="11"/>
      <c r="AK1010" s="6">
        <f>SUMIF(AL$222:AL$252,$D1010,AN$222:AN$252)</f>
        <v>0</v>
      </c>
      <c r="AL1010" s="9"/>
      <c r="AM1010" s="10"/>
      <c r="AN1010" s="11"/>
      <c r="AO1010" s="6">
        <f>SUMIF(AP$222:AP$252,$D1010,AR$222:AR$252)</f>
        <v>0</v>
      </c>
      <c r="AP1010" s="9"/>
      <c r="AQ1010" s="10"/>
      <c r="AR1010" s="11"/>
      <c r="AS1010" s="6">
        <f>SUMIF(AT$222:AT$252,$D1010,AV$222:AV$252)</f>
        <v>0</v>
      </c>
      <c r="AT1010" s="9"/>
      <c r="AU1010" s="10"/>
      <c r="AV1010" s="11"/>
      <c r="AW1010" s="6">
        <f>SUMIF(AX$222:AX$252,$D1010,AZ$222:AZ$252)</f>
        <v>0</v>
      </c>
      <c r="AX1010" s="9"/>
      <c r="AY1010" s="10"/>
      <c r="AZ1010" s="11"/>
      <c r="BA1010" s="6">
        <f>SUMIF(BB$222:BB$252,$D1010,BD$222:BD$252)</f>
        <v>0</v>
      </c>
      <c r="BB1010" s="9"/>
      <c r="BC1010" s="10"/>
      <c r="BD1010" s="11"/>
      <c r="BE1010" s="6">
        <f>SUMIF(BF$222:BF$252,$D1010,BH$222:BH$252)</f>
        <v>0</v>
      </c>
      <c r="BF1010" s="9"/>
      <c r="BG1010" s="10"/>
      <c r="BH1010" s="11"/>
      <c r="BI1010" s="6">
        <f>SUMIF(BJ$222:BJ$252,$D1010,BL$222:BL$252)</f>
        <v>0</v>
      </c>
      <c r="BJ1010" s="9"/>
      <c r="BK1010" s="10"/>
      <c r="BL1010" s="11"/>
      <c r="BM1010" s="6">
        <f>SUMIF(BN$222:BN$252,$D1010,BP$222:BP$252)</f>
        <v>0</v>
      </c>
      <c r="BN1010" s="9"/>
      <c r="BO1010" s="10"/>
      <c r="BP1010" s="11"/>
      <c r="BQ1010" s="6">
        <f>SUMIF(BR$222:BR$252,$D1010,BT$222:BT$252)</f>
        <v>0</v>
      </c>
      <c r="BR1010" s="9"/>
      <c r="BS1010" s="10"/>
      <c r="BT1010" s="11"/>
      <c r="BU1010" s="6">
        <f>SUMIF(BV$222:BV$252,$D1010,BX$222:BX$252)</f>
        <v>0</v>
      </c>
      <c r="BV1010" s="9"/>
      <c r="BW1010" s="10"/>
      <c r="BX1010" s="11"/>
      <c r="BY1010" s="6">
        <f>SUMIF(BZ$222:BZ$252,$D1010,CB$222:CB$252)</f>
        <v>0</v>
      </c>
      <c r="BZ1010" s="9"/>
      <c r="CA1010" s="10"/>
      <c r="CB1010" s="11"/>
      <c r="CC1010" s="6">
        <f>SUMIF(CD$222:CD$252,$D1010,CF$222:CF$252)</f>
        <v>0</v>
      </c>
      <c r="CD1010" s="9"/>
      <c r="CE1010" s="10"/>
      <c r="CF1010" s="11"/>
      <c r="CG1010" s="6">
        <f>SUMIF(CH$222:CH$252,$D1010,CJ$222:CJ$252)</f>
        <v>0</v>
      </c>
      <c r="CH1010" s="9"/>
      <c r="CI1010" s="10"/>
      <c r="CJ1010" s="11"/>
      <c r="CK1010" s="6">
        <f>SUMIF(CL$222:CL$252,$D1010,CN$222:CN$252)</f>
        <v>0</v>
      </c>
      <c r="CL1010" s="9"/>
      <c r="CM1010" s="10"/>
      <c r="CN1010" s="11"/>
      <c r="CO1010" s="6">
        <f>SUMIF(CP$222:CP$252,$D1010,CR$222:CR$252)</f>
        <v>0</v>
      </c>
      <c r="CP1010" s="9"/>
      <c r="CQ1010" s="10"/>
      <c r="CR1010" s="11"/>
      <c r="CS1010" s="6">
        <f>SUMIF(CT$222:CT$252,$D1010,CV$222:CV$252)</f>
        <v>0</v>
      </c>
      <c r="CT1010" s="9"/>
      <c r="CU1010" s="10"/>
      <c r="CV1010" s="11"/>
      <c r="CW1010" s="6">
        <f>SUMIF(CX$222:CX$252,$D1010,CZ$222:CZ$252)</f>
        <v>0</v>
      </c>
      <c r="CX1010" s="9"/>
      <c r="CY1010" s="10"/>
      <c r="CZ1010" s="11"/>
      <c r="DA1010" s="6">
        <f>SUMIF(DB$222:DB$252,$D1010,DD$222:DD$252)</f>
        <v>0</v>
      </c>
      <c r="DB1010" s="9"/>
      <c r="DC1010" s="10"/>
      <c r="DD1010" s="11"/>
      <c r="DE1010" s="6">
        <f>SUMIF(DF$222:DF$252,$D1010,DH$222:DH$252)</f>
        <v>0</v>
      </c>
      <c r="DF1010" s="9"/>
      <c r="DG1010" s="10"/>
      <c r="DH1010" s="11"/>
      <c r="DI1010" s="6">
        <f>SUMIF(DJ$222:DJ$252,$D1010,DL$222:DL$252)</f>
        <v>0</v>
      </c>
      <c r="DJ1010" s="9"/>
      <c r="DK1010" s="10"/>
      <c r="DL1010" s="11"/>
      <c r="DM1010" s="6">
        <f>SUMIF(DN$222:DN$252,$D1010,DP$222:DP$252)</f>
        <v>0</v>
      </c>
      <c r="DN1010" s="9"/>
      <c r="DO1010" s="10"/>
      <c r="DP1010" s="11"/>
      <c r="DQ1010" s="6">
        <f>SUMIF(DR$222:DR$252,$D1010,DT$222:DT$252)</f>
        <v>0</v>
      </c>
      <c r="DR1010" s="9"/>
      <c r="DS1010" s="10"/>
      <c r="DT1010" s="11"/>
      <c r="DU1010" s="6">
        <f>SUMIF(DV$222:DV$252,$D1010,DX$222:DX$252)</f>
        <v>0</v>
      </c>
      <c r="DV1010" s="9"/>
      <c r="DW1010" s="10"/>
      <c r="DX1010" s="11"/>
      <c r="DY1010" s="6">
        <f>SUMIF(DZ$222:DZ$252,$D1010,EB$222:EB$252)</f>
        <v>0</v>
      </c>
      <c r="DZ1010" s="9"/>
      <c r="EA1010" s="10"/>
      <c r="EB1010" s="11"/>
      <c r="EC1010" s="6">
        <f>SUMIF(ED$222:ED$252,$D1010,EF$222:EF$252)</f>
        <v>0</v>
      </c>
      <c r="ED1010" s="9"/>
      <c r="EE1010" s="10"/>
      <c r="EF1010" s="11"/>
      <c r="EG1010" s="6">
        <f>SUMIF(EH$222:EH$252,$D1010,EJ$222:EJ$252)</f>
        <v>0</v>
      </c>
      <c r="EH1010" s="9"/>
      <c r="EI1010" s="10"/>
      <c r="EJ1010" s="11"/>
      <c r="EK1010" s="6">
        <f>SUMIF(EL$222:EL$252,$D1010,EN$222:EN$252)</f>
        <v>0</v>
      </c>
      <c r="EL1010" s="9"/>
      <c r="EM1010" s="10"/>
      <c r="EN1010" s="11"/>
      <c r="EO1010" s="6">
        <f>SUMIF(EP$222:EP$252,$D1010,ER$222:ER$252)</f>
        <v>0</v>
      </c>
      <c r="EP1010" s="9"/>
      <c r="EQ1010" s="10"/>
      <c r="ER1010" s="11"/>
      <c r="ES1010" s="6">
        <f>SUMIF(ET$222:ET$252,$D1010,EV$222:EV$252)</f>
        <v>0</v>
      </c>
      <c r="ET1010" s="9"/>
      <c r="EU1010" s="10"/>
      <c r="EV1010" s="11"/>
      <c r="EW1010" s="6">
        <f>SUMIF(EX$222:EX$252,$D1010,EZ$222:EZ$252)</f>
        <v>0</v>
      </c>
      <c r="EX1010" s="9"/>
      <c r="EY1010" s="10"/>
      <c r="EZ1010" s="11"/>
      <c r="FA1010" s="6">
        <f>SUMIF(FB$222:FB$252,$D1010,FD$222:FD$252)</f>
        <v>0</v>
      </c>
      <c r="FB1010" s="9"/>
      <c r="FC1010" s="10"/>
      <c r="FD1010" s="11"/>
      <c r="FE1010" s="6">
        <f>SUMIF(FF$222:FF$252,$D1010,FH$222:FH$252)</f>
        <v>0</v>
      </c>
      <c r="FF1010" s="9"/>
      <c r="FG1010" s="10"/>
      <c r="FH1010" s="11"/>
      <c r="FI1010" s="6">
        <f>SUMIF(FJ$222:FJ$252,$D1010,FL$222:FL$252)</f>
        <v>0</v>
      </c>
      <c r="FJ1010" s="9"/>
      <c r="FK1010" s="10"/>
      <c r="FL1010" s="11"/>
      <c r="FM1010" s="6">
        <f>SUMIF(FN$222:FN$252,$D1010,FP$222:FP$252)</f>
        <v>0</v>
      </c>
      <c r="FN1010" s="9"/>
      <c r="FO1010" s="10"/>
      <c r="FP1010" s="11"/>
      <c r="FQ1010" s="6">
        <f>SUMIF(FR$222:FR$252,$D1010,FT$222:FT$252)</f>
        <v>0</v>
      </c>
      <c r="FR1010" s="9"/>
      <c r="FS1010" s="10"/>
      <c r="FT1010" s="11"/>
      <c r="FU1010" s="6">
        <f>SUMIF(FV$222:FV$252,$D1010,FX$222:FX$252)</f>
        <v>0</v>
      </c>
      <c r="FV1010" s="9"/>
      <c r="FW1010" s="10"/>
      <c r="FX1010" s="11"/>
      <c r="FY1010" s="6">
        <f>SUMIF(FZ$222:FZ$252,$D1010,GB$222:GB$252)</f>
        <v>0</v>
      </c>
      <c r="FZ1010" s="9"/>
      <c r="GA1010" s="10"/>
      <c r="GB1010" s="11"/>
      <c r="GC1010" s="6">
        <f>SUMIF(GD$222:GD$252,$D1010,GF$222:GF$252)</f>
        <v>0</v>
      </c>
      <c r="GD1010" s="9"/>
      <c r="GE1010" s="10"/>
      <c r="GF1010" s="11"/>
      <c r="GG1010" s="6">
        <f>SUMIF(GH$222:GH$252,$D1010,GJ$222:GJ$252)</f>
        <v>0</v>
      </c>
      <c r="GH1010" s="9"/>
      <c r="GI1010" s="10"/>
      <c r="GJ1010" s="11"/>
      <c r="GK1010" s="6">
        <f>SUMIF(GL$222:GL$252,$D1010,GN$222:GN$252)</f>
        <v>0</v>
      </c>
      <c r="GL1010" s="9"/>
      <c r="GM1010" s="10"/>
      <c r="GN1010" s="11"/>
      <c r="GO1010" s="6">
        <f>SUMIF(GP$222:GP$252,$D1010,GR$222:GR$252)</f>
        <v>0</v>
      </c>
      <c r="GP1010" s="9"/>
      <c r="GQ1010" s="10"/>
      <c r="GR1010" s="11"/>
      <c r="GS1010" s="6">
        <f>SUMIF(GT$222:GT$252,$D1010,GV$222:GV$252)</f>
        <v>0</v>
      </c>
      <c r="GT1010" s="9"/>
      <c r="GU1010" s="10"/>
      <c r="GV1010" s="20"/>
      <c r="GW1010" s="19">
        <f t="shared" si="21"/>
        <v>0</v>
      </c>
      <c r="GX1010" s="472"/>
      <c r="GY1010" s="473"/>
    </row>
    <row r="1011" spans="1:207" ht="30">
      <c r="A1011" s="47" t="s">
        <v>83</v>
      </c>
      <c r="B1011" s="470"/>
      <c r="C1011" s="214" t="s">
        <v>445</v>
      </c>
      <c r="D1011" s="218" t="s">
        <v>405</v>
      </c>
      <c r="E1011" s="6">
        <f>SUMIF(F$253:F$283,$D1011,H$253:H$283)</f>
        <v>0</v>
      </c>
      <c r="F1011" s="9"/>
      <c r="G1011" s="10"/>
      <c r="H1011" s="11"/>
      <c r="I1011" s="6">
        <f>SUMIF(J$253:J$283,$D1011,L$253:L$283)</f>
        <v>0</v>
      </c>
      <c r="J1011" s="9"/>
      <c r="K1011" s="10"/>
      <c r="L1011" s="11"/>
      <c r="M1011" s="6">
        <f>SUMIF(N$253:N$283,$D1011,P$253:P$283)</f>
        <v>0</v>
      </c>
      <c r="N1011" s="9"/>
      <c r="O1011" s="10"/>
      <c r="P1011" s="11"/>
      <c r="Q1011" s="6">
        <f>SUMIF(R$253:R$283,$D1011,T$253:T$283)</f>
        <v>0</v>
      </c>
      <c r="R1011" s="9"/>
      <c r="S1011" s="10"/>
      <c r="T1011" s="11"/>
      <c r="U1011" s="6">
        <f>SUMIF(V$253:V$283,$D1011,X$253:X$283)</f>
        <v>0</v>
      </c>
      <c r="V1011" s="9"/>
      <c r="W1011" s="10"/>
      <c r="X1011" s="11"/>
      <c r="Y1011" s="6">
        <f>SUMIF(Z$253:Z$283,$D1011,AB$253:AB$283)</f>
        <v>0</v>
      </c>
      <c r="Z1011" s="9"/>
      <c r="AA1011" s="10"/>
      <c r="AB1011" s="11"/>
      <c r="AC1011" s="6">
        <f>SUMIF(AD$253:AD$283,$D1011,AF$253:AF$283)</f>
        <v>0</v>
      </c>
      <c r="AD1011" s="9"/>
      <c r="AE1011" s="10"/>
      <c r="AF1011" s="11"/>
      <c r="AG1011" s="6">
        <f>SUMIF(AH$253:AH$283,$D1011,AJ$253:AJ$283)</f>
        <v>0</v>
      </c>
      <c r="AH1011" s="9"/>
      <c r="AI1011" s="10"/>
      <c r="AJ1011" s="11"/>
      <c r="AK1011" s="6">
        <f>SUMIF(AL$253:AL$283,$D1011,AN$253:AN$283)</f>
        <v>0</v>
      </c>
      <c r="AL1011" s="9"/>
      <c r="AM1011" s="10"/>
      <c r="AN1011" s="11"/>
      <c r="AO1011" s="6">
        <f>SUMIF(AP$253:AP$283,$D1011,AR$253:AR$283)</f>
        <v>0</v>
      </c>
      <c r="AP1011" s="9"/>
      <c r="AQ1011" s="10"/>
      <c r="AR1011" s="11"/>
      <c r="AS1011" s="6">
        <f>SUMIF(AT$253:AT$283,$D1011,AV$253:AV$283)</f>
        <v>0</v>
      </c>
      <c r="AT1011" s="9"/>
      <c r="AU1011" s="10"/>
      <c r="AV1011" s="11"/>
      <c r="AW1011" s="6">
        <f>SUMIF(AX$253:AX$283,$D1011,AZ$253:AZ$283)</f>
        <v>0</v>
      </c>
      <c r="AX1011" s="9"/>
      <c r="AY1011" s="10"/>
      <c r="AZ1011" s="11"/>
      <c r="BA1011" s="6">
        <f>SUMIF(BB$253:BB$283,$D1011,BD$253:BD$283)</f>
        <v>0</v>
      </c>
      <c r="BB1011" s="9"/>
      <c r="BC1011" s="10"/>
      <c r="BD1011" s="11"/>
      <c r="BE1011" s="6">
        <f>SUMIF(BF$253:BF$283,$D1011,BH$253:BH$283)</f>
        <v>0</v>
      </c>
      <c r="BF1011" s="9"/>
      <c r="BG1011" s="10"/>
      <c r="BH1011" s="11"/>
      <c r="BI1011" s="6">
        <f>SUMIF(BJ$253:BJ$283,$D1011,BL$253:BL$283)</f>
        <v>0</v>
      </c>
      <c r="BJ1011" s="9"/>
      <c r="BK1011" s="10"/>
      <c r="BL1011" s="11"/>
      <c r="BM1011" s="6">
        <f>SUMIF(BN$253:BN$283,$D1011,BP$253:BP$283)</f>
        <v>0</v>
      </c>
      <c r="BN1011" s="9"/>
      <c r="BO1011" s="10"/>
      <c r="BP1011" s="11"/>
      <c r="BQ1011" s="6">
        <f>SUMIF(BR$253:BR$283,$D1011,BT$253:BT$283)</f>
        <v>0</v>
      </c>
      <c r="BR1011" s="9"/>
      <c r="BS1011" s="10"/>
      <c r="BT1011" s="11"/>
      <c r="BU1011" s="6">
        <f>SUMIF(BV$253:BV$283,$D1011,BX$253:BX$283)</f>
        <v>0</v>
      </c>
      <c r="BV1011" s="9"/>
      <c r="BW1011" s="10"/>
      <c r="BX1011" s="11"/>
      <c r="BY1011" s="6">
        <f>SUMIF(BZ$253:BZ$283,$D1011,CB$253:CB$283)</f>
        <v>0</v>
      </c>
      <c r="BZ1011" s="9"/>
      <c r="CA1011" s="10"/>
      <c r="CB1011" s="11"/>
      <c r="CC1011" s="6">
        <f>SUMIF(CD$253:CD$283,$D1011,CF$253:CF$283)</f>
        <v>0</v>
      </c>
      <c r="CD1011" s="9"/>
      <c r="CE1011" s="10"/>
      <c r="CF1011" s="11"/>
      <c r="CG1011" s="6">
        <f>SUMIF(CH$253:CH$283,$D1011,CJ$253:CJ$283)</f>
        <v>0</v>
      </c>
      <c r="CH1011" s="9"/>
      <c r="CI1011" s="10"/>
      <c r="CJ1011" s="11"/>
      <c r="CK1011" s="6">
        <f>SUMIF(CL$253:CL$283,$D1011,CN$253:CN$283)</f>
        <v>0</v>
      </c>
      <c r="CL1011" s="9"/>
      <c r="CM1011" s="10"/>
      <c r="CN1011" s="11"/>
      <c r="CO1011" s="6">
        <f>SUMIF(CP$253:CP$283,$D1011,CR$253:CR$283)</f>
        <v>0</v>
      </c>
      <c r="CP1011" s="9"/>
      <c r="CQ1011" s="10"/>
      <c r="CR1011" s="11"/>
      <c r="CS1011" s="6">
        <f>SUMIF(CT$253:CT$283,$D1011,CV$253:CV$283)</f>
        <v>0</v>
      </c>
      <c r="CT1011" s="9"/>
      <c r="CU1011" s="10"/>
      <c r="CV1011" s="11"/>
      <c r="CW1011" s="6">
        <f>SUMIF(CX$253:CX$283,$D1011,CZ$253:CZ$283)</f>
        <v>0</v>
      </c>
      <c r="CX1011" s="9"/>
      <c r="CY1011" s="10"/>
      <c r="CZ1011" s="11"/>
      <c r="DA1011" s="6">
        <f>SUMIF(DB$253:DB$283,$D1011,DD$253:DD$283)</f>
        <v>0</v>
      </c>
      <c r="DB1011" s="9"/>
      <c r="DC1011" s="10"/>
      <c r="DD1011" s="11"/>
      <c r="DE1011" s="6">
        <f>SUMIF(DF$253:DF$283,$D1011,DH$253:DH$283)</f>
        <v>0</v>
      </c>
      <c r="DF1011" s="9"/>
      <c r="DG1011" s="10"/>
      <c r="DH1011" s="11"/>
      <c r="DI1011" s="6">
        <f>SUMIF(DJ$253:DJ$283,$D1011,DL$253:DL$283)</f>
        <v>0</v>
      </c>
      <c r="DJ1011" s="9"/>
      <c r="DK1011" s="10"/>
      <c r="DL1011" s="11"/>
      <c r="DM1011" s="6">
        <f>SUMIF(DN$253:DN$283,$D1011,DP$253:DP$283)</f>
        <v>0</v>
      </c>
      <c r="DN1011" s="9"/>
      <c r="DO1011" s="10"/>
      <c r="DP1011" s="11"/>
      <c r="DQ1011" s="6">
        <f>SUMIF(DR$253:DR$283,$D1011,DT$253:DT$283)</f>
        <v>0</v>
      </c>
      <c r="DR1011" s="9"/>
      <c r="DS1011" s="10"/>
      <c r="DT1011" s="11"/>
      <c r="DU1011" s="6">
        <f>SUMIF(DV$253:DV$283,$D1011,DX$253:DX$283)</f>
        <v>0</v>
      </c>
      <c r="DV1011" s="9"/>
      <c r="DW1011" s="10"/>
      <c r="DX1011" s="11"/>
      <c r="DY1011" s="6">
        <f>SUMIF(DZ$253:DZ$283,$D1011,EB$253:EB$283)</f>
        <v>0</v>
      </c>
      <c r="DZ1011" s="9"/>
      <c r="EA1011" s="10"/>
      <c r="EB1011" s="11"/>
      <c r="EC1011" s="6">
        <f>SUMIF(ED$253:ED$283,$D1011,EF$253:EF$283)</f>
        <v>0</v>
      </c>
      <c r="ED1011" s="9"/>
      <c r="EE1011" s="10"/>
      <c r="EF1011" s="11"/>
      <c r="EG1011" s="6">
        <f>SUMIF(EH$253:EH$283,$D1011,EJ$253:EJ$283)</f>
        <v>0</v>
      </c>
      <c r="EH1011" s="9"/>
      <c r="EI1011" s="10"/>
      <c r="EJ1011" s="11"/>
      <c r="EK1011" s="6">
        <f>SUMIF(EL$253:EL$283,$D1011,EN$253:EN$283)</f>
        <v>0</v>
      </c>
      <c r="EL1011" s="9"/>
      <c r="EM1011" s="10"/>
      <c r="EN1011" s="11"/>
      <c r="EO1011" s="6">
        <f>SUMIF(EP$253:EP$283,$D1011,ER$253:ER$283)</f>
        <v>0</v>
      </c>
      <c r="EP1011" s="9"/>
      <c r="EQ1011" s="10"/>
      <c r="ER1011" s="11"/>
      <c r="ES1011" s="6">
        <f>SUMIF(ET$253:ET$283,$D1011,EV$253:EV$283)</f>
        <v>0</v>
      </c>
      <c r="ET1011" s="9"/>
      <c r="EU1011" s="10"/>
      <c r="EV1011" s="11"/>
      <c r="EW1011" s="6">
        <f>SUMIF(EX$253:EX$283,$D1011,EZ$253:EZ$283)</f>
        <v>0</v>
      </c>
      <c r="EX1011" s="9"/>
      <c r="EY1011" s="10"/>
      <c r="EZ1011" s="11"/>
      <c r="FA1011" s="6">
        <f>SUMIF(FB$253:FB$283,$D1011,FD$253:FD$283)</f>
        <v>0</v>
      </c>
      <c r="FB1011" s="9"/>
      <c r="FC1011" s="10"/>
      <c r="FD1011" s="11"/>
      <c r="FE1011" s="6">
        <f>SUMIF(FF$253:FF$283,$D1011,FH$253:FH$283)</f>
        <v>0</v>
      </c>
      <c r="FF1011" s="9"/>
      <c r="FG1011" s="10"/>
      <c r="FH1011" s="11"/>
      <c r="FI1011" s="6">
        <f>SUMIF(FJ$253:FJ$283,$D1011,FL$253:FL$283)</f>
        <v>0</v>
      </c>
      <c r="FJ1011" s="9"/>
      <c r="FK1011" s="10"/>
      <c r="FL1011" s="11"/>
      <c r="FM1011" s="6">
        <f>SUMIF(FN$253:FN$283,$D1011,FP$253:FP$283)</f>
        <v>0</v>
      </c>
      <c r="FN1011" s="9"/>
      <c r="FO1011" s="10"/>
      <c r="FP1011" s="11"/>
      <c r="FQ1011" s="6">
        <f>SUMIF(FR$253:FR$283,$D1011,FT$253:FT$283)</f>
        <v>0</v>
      </c>
      <c r="FR1011" s="9"/>
      <c r="FS1011" s="10"/>
      <c r="FT1011" s="11"/>
      <c r="FU1011" s="6">
        <f>SUMIF(FV$253:FV$283,$D1011,FX$253:FX$283)</f>
        <v>0</v>
      </c>
      <c r="FV1011" s="9"/>
      <c r="FW1011" s="10"/>
      <c r="FX1011" s="11"/>
      <c r="FY1011" s="6">
        <f>SUMIF(FZ$253:FZ$283,$D1011,GB$253:GB$283)</f>
        <v>0</v>
      </c>
      <c r="FZ1011" s="9"/>
      <c r="GA1011" s="10"/>
      <c r="GB1011" s="11"/>
      <c r="GC1011" s="6">
        <f>SUMIF(GD$253:GD$283,$D1011,GF$253:GF$283)</f>
        <v>0</v>
      </c>
      <c r="GD1011" s="9"/>
      <c r="GE1011" s="10"/>
      <c r="GF1011" s="11"/>
      <c r="GG1011" s="6">
        <f>SUMIF(GH$253:GH$283,$D1011,GJ$253:GJ$283)</f>
        <v>0</v>
      </c>
      <c r="GH1011" s="9"/>
      <c r="GI1011" s="10"/>
      <c r="GJ1011" s="11"/>
      <c r="GK1011" s="6">
        <f>SUMIF(GL$253:GL$283,$D1011,GN$253:GN$283)</f>
        <v>0</v>
      </c>
      <c r="GL1011" s="9"/>
      <c r="GM1011" s="10"/>
      <c r="GN1011" s="11"/>
      <c r="GO1011" s="6">
        <f>SUMIF(GP$253:GP$283,$D1011,GR$253:GR$283)</f>
        <v>0</v>
      </c>
      <c r="GP1011" s="9"/>
      <c r="GQ1011" s="10"/>
      <c r="GR1011" s="11"/>
      <c r="GS1011" s="6">
        <f>SUMIF(GT$253:GT$283,$D1011,GV$253:GV$283)</f>
        <v>0</v>
      </c>
      <c r="GT1011" s="9"/>
      <c r="GU1011" s="10"/>
      <c r="GV1011" s="20"/>
      <c r="GW1011" s="19">
        <f t="shared" ref="GW1011:GW1122" si="24">SUM(E1011:GV1011)</f>
        <v>0</v>
      </c>
      <c r="GX1011" s="472"/>
      <c r="GY1011" s="473"/>
    </row>
    <row r="1012" spans="1:207" ht="30">
      <c r="A1012" s="47" t="s">
        <v>84</v>
      </c>
      <c r="B1012" s="470"/>
      <c r="C1012" s="214" t="s">
        <v>445</v>
      </c>
      <c r="D1012" s="218" t="s">
        <v>405</v>
      </c>
      <c r="E1012" s="6">
        <f>SUMIF(F$284:F$314,$D1012,H$284:H$314)</f>
        <v>0</v>
      </c>
      <c r="F1012" s="9"/>
      <c r="G1012" s="10"/>
      <c r="H1012" s="11"/>
      <c r="I1012" s="6">
        <f>SUMIF(J$284:J$314,$D1012,L$284:L$314)</f>
        <v>0</v>
      </c>
      <c r="J1012" s="9"/>
      <c r="K1012" s="10"/>
      <c r="L1012" s="11"/>
      <c r="M1012" s="6">
        <f>SUMIF(N$284:N$314,$D1012,P$284:P$314)</f>
        <v>0</v>
      </c>
      <c r="N1012" s="9"/>
      <c r="O1012" s="10"/>
      <c r="P1012" s="11"/>
      <c r="Q1012" s="6">
        <f>SUMIF(R$284:R$314,$D1012,T$284:T$314)</f>
        <v>0</v>
      </c>
      <c r="R1012" s="9"/>
      <c r="S1012" s="10"/>
      <c r="T1012" s="11"/>
      <c r="U1012" s="6">
        <f>SUMIF(V$284:V$314,$D1012,X$284:X$314)</f>
        <v>0</v>
      </c>
      <c r="V1012" s="9"/>
      <c r="W1012" s="10"/>
      <c r="X1012" s="11"/>
      <c r="Y1012" s="6">
        <f>SUMIF(Z$284:Z$314,$D1012,AB$284:AB$314)</f>
        <v>0</v>
      </c>
      <c r="Z1012" s="9"/>
      <c r="AA1012" s="10"/>
      <c r="AB1012" s="11"/>
      <c r="AC1012" s="6">
        <f>SUMIF(AD$284:AD$314,$D1012,AF$284:AF$314)</f>
        <v>0</v>
      </c>
      <c r="AD1012" s="9"/>
      <c r="AE1012" s="10"/>
      <c r="AF1012" s="11"/>
      <c r="AG1012" s="6">
        <f>SUMIF(AH$284:AH$314,$D1012,AJ$284:AJ$314)</f>
        <v>0</v>
      </c>
      <c r="AH1012" s="9"/>
      <c r="AI1012" s="10"/>
      <c r="AJ1012" s="11"/>
      <c r="AK1012" s="6">
        <f>SUMIF(AL$284:AL$314,$D1012,AN$284:AN$314)</f>
        <v>0</v>
      </c>
      <c r="AL1012" s="9"/>
      <c r="AM1012" s="10"/>
      <c r="AN1012" s="11"/>
      <c r="AO1012" s="6">
        <f>SUMIF(AP$284:AP$314,$D1012,AR$284:AR$314)</f>
        <v>0</v>
      </c>
      <c r="AP1012" s="9"/>
      <c r="AQ1012" s="10"/>
      <c r="AR1012" s="11"/>
      <c r="AS1012" s="6">
        <f>SUMIF(AT$284:AT$314,$D1012,AV$284:AV$314)</f>
        <v>0</v>
      </c>
      <c r="AT1012" s="9"/>
      <c r="AU1012" s="10"/>
      <c r="AV1012" s="11"/>
      <c r="AW1012" s="6">
        <f>SUMIF(AX$284:AX$314,$D1012,AZ$284:AZ$314)</f>
        <v>0</v>
      </c>
      <c r="AX1012" s="9"/>
      <c r="AY1012" s="10"/>
      <c r="AZ1012" s="11"/>
      <c r="BA1012" s="6">
        <f>SUMIF(BB$284:BB$314,$D1012,BD$284:BD$314)</f>
        <v>0</v>
      </c>
      <c r="BB1012" s="9"/>
      <c r="BC1012" s="10"/>
      <c r="BD1012" s="11"/>
      <c r="BE1012" s="6">
        <f>SUMIF(BF$284:BF$314,$D1012,BH$284:BH$314)</f>
        <v>0</v>
      </c>
      <c r="BF1012" s="9"/>
      <c r="BG1012" s="10"/>
      <c r="BH1012" s="11"/>
      <c r="BI1012" s="6">
        <f>SUMIF(BJ$284:BJ$314,$D1012,BL$284:BL$314)</f>
        <v>0</v>
      </c>
      <c r="BJ1012" s="9"/>
      <c r="BK1012" s="10"/>
      <c r="BL1012" s="11"/>
      <c r="BM1012" s="6">
        <f>SUMIF(BN$284:BN$314,$D1012,BP$284:BP$314)</f>
        <v>0</v>
      </c>
      <c r="BN1012" s="9"/>
      <c r="BO1012" s="10"/>
      <c r="BP1012" s="11"/>
      <c r="BQ1012" s="6">
        <f>SUMIF(BR$284:BR$314,$D1012,BT$284:BT$314)</f>
        <v>0</v>
      </c>
      <c r="BR1012" s="9"/>
      <c r="BS1012" s="10"/>
      <c r="BT1012" s="11"/>
      <c r="BU1012" s="6">
        <f>SUMIF(BV$284:BV$314,$D1012,BX$284:BX$314)</f>
        <v>0</v>
      </c>
      <c r="BV1012" s="9"/>
      <c r="BW1012" s="10"/>
      <c r="BX1012" s="11"/>
      <c r="BY1012" s="6">
        <f>SUMIF(BZ$284:BZ$314,$D1012,CB$284:CB$314)</f>
        <v>0</v>
      </c>
      <c r="BZ1012" s="9"/>
      <c r="CA1012" s="10"/>
      <c r="CB1012" s="11"/>
      <c r="CC1012" s="6">
        <f>SUMIF(CD$284:CD$314,$D1012,CF$284:CF$314)</f>
        <v>0</v>
      </c>
      <c r="CD1012" s="9"/>
      <c r="CE1012" s="10"/>
      <c r="CF1012" s="11"/>
      <c r="CG1012" s="6">
        <f>SUMIF(CH$284:CH$314,$D1012,CJ$284:CJ$314)</f>
        <v>0</v>
      </c>
      <c r="CH1012" s="9"/>
      <c r="CI1012" s="10"/>
      <c r="CJ1012" s="11"/>
      <c r="CK1012" s="6">
        <f>SUMIF(CL$284:CL$314,$D1012,CN$284:CN$314)</f>
        <v>0</v>
      </c>
      <c r="CL1012" s="9"/>
      <c r="CM1012" s="10"/>
      <c r="CN1012" s="11"/>
      <c r="CO1012" s="6">
        <f>SUMIF(CP$284:CP$314,$D1012,CR$284:CR$314)</f>
        <v>0</v>
      </c>
      <c r="CP1012" s="9"/>
      <c r="CQ1012" s="10"/>
      <c r="CR1012" s="11"/>
      <c r="CS1012" s="6">
        <f>SUMIF(CT$284:CT$314,$D1012,CV$284:CV$314)</f>
        <v>0</v>
      </c>
      <c r="CT1012" s="9"/>
      <c r="CU1012" s="10"/>
      <c r="CV1012" s="11"/>
      <c r="CW1012" s="6">
        <f>SUMIF(CX$284:CX$314,$D1012,CZ$284:CZ$314)</f>
        <v>0</v>
      </c>
      <c r="CX1012" s="9"/>
      <c r="CY1012" s="10"/>
      <c r="CZ1012" s="11"/>
      <c r="DA1012" s="6">
        <f>SUMIF(DB$284:DB$314,$D1012,DD$284:DD$314)</f>
        <v>0</v>
      </c>
      <c r="DB1012" s="9"/>
      <c r="DC1012" s="10"/>
      <c r="DD1012" s="11"/>
      <c r="DE1012" s="6">
        <f>SUMIF(DF$284:DF$314,$D1012,DH$284:DH$314)</f>
        <v>0</v>
      </c>
      <c r="DF1012" s="9"/>
      <c r="DG1012" s="10"/>
      <c r="DH1012" s="11"/>
      <c r="DI1012" s="6">
        <f>SUMIF(DJ$284:DJ$314,$D1012,DL$284:DL$314)</f>
        <v>0</v>
      </c>
      <c r="DJ1012" s="9"/>
      <c r="DK1012" s="10"/>
      <c r="DL1012" s="11"/>
      <c r="DM1012" s="6">
        <f>SUMIF(DN$284:DN$314,$D1012,DP$284:DP$314)</f>
        <v>0</v>
      </c>
      <c r="DN1012" s="9"/>
      <c r="DO1012" s="10"/>
      <c r="DP1012" s="11"/>
      <c r="DQ1012" s="6">
        <f>SUMIF(DR$284:DR$314,$D1012,DT$284:DT$314)</f>
        <v>0</v>
      </c>
      <c r="DR1012" s="9"/>
      <c r="DS1012" s="10"/>
      <c r="DT1012" s="11"/>
      <c r="DU1012" s="6">
        <f>SUMIF(DV$284:DV$314,$D1012,DX$284:DX$314)</f>
        <v>0</v>
      </c>
      <c r="DV1012" s="9"/>
      <c r="DW1012" s="10"/>
      <c r="DX1012" s="11"/>
      <c r="DY1012" s="6">
        <f>SUMIF(DZ$284:DZ$314,$D1012,EB$284:EB$314)</f>
        <v>0</v>
      </c>
      <c r="DZ1012" s="9"/>
      <c r="EA1012" s="10"/>
      <c r="EB1012" s="11"/>
      <c r="EC1012" s="6">
        <f>SUMIF(ED$284:ED$314,$D1012,EF$284:EF$314)</f>
        <v>0</v>
      </c>
      <c r="ED1012" s="9"/>
      <c r="EE1012" s="10"/>
      <c r="EF1012" s="11"/>
      <c r="EG1012" s="6">
        <f>SUMIF(EH$284:EH$314,$D1012,EJ$284:EJ$314)</f>
        <v>0</v>
      </c>
      <c r="EH1012" s="9"/>
      <c r="EI1012" s="10"/>
      <c r="EJ1012" s="11"/>
      <c r="EK1012" s="6">
        <f>SUMIF(EL$284:EL$314,$D1012,EN$284:EN$314)</f>
        <v>0</v>
      </c>
      <c r="EL1012" s="9"/>
      <c r="EM1012" s="10"/>
      <c r="EN1012" s="11"/>
      <c r="EO1012" s="6">
        <f>SUMIF(EP$284:EP$314,$D1012,ER$284:ER$314)</f>
        <v>0</v>
      </c>
      <c r="EP1012" s="9"/>
      <c r="EQ1012" s="10"/>
      <c r="ER1012" s="11"/>
      <c r="ES1012" s="6">
        <f>SUMIF(ET$284:ET$314,$D1012,EV$284:EV$314)</f>
        <v>0</v>
      </c>
      <c r="ET1012" s="9"/>
      <c r="EU1012" s="10"/>
      <c r="EV1012" s="11"/>
      <c r="EW1012" s="6">
        <f>SUMIF(EX$284:EX$314,$D1012,EZ$284:EZ$314)</f>
        <v>0</v>
      </c>
      <c r="EX1012" s="9"/>
      <c r="EY1012" s="10"/>
      <c r="EZ1012" s="11"/>
      <c r="FA1012" s="6">
        <f>SUMIF(FB$284:FB$314,$D1012,FD$284:FD$314)</f>
        <v>0</v>
      </c>
      <c r="FB1012" s="9"/>
      <c r="FC1012" s="10"/>
      <c r="FD1012" s="11"/>
      <c r="FE1012" s="6">
        <f>SUMIF(FF$284:FF$314,$D1012,FH$284:FH$314)</f>
        <v>0</v>
      </c>
      <c r="FF1012" s="9"/>
      <c r="FG1012" s="10"/>
      <c r="FH1012" s="11"/>
      <c r="FI1012" s="6">
        <f>SUMIF(FJ$284:FJ$314,$D1012,FL$284:FL$314)</f>
        <v>0</v>
      </c>
      <c r="FJ1012" s="9"/>
      <c r="FK1012" s="10"/>
      <c r="FL1012" s="11"/>
      <c r="FM1012" s="6">
        <f>SUMIF(FN$284:FN$314,$D1012,FP$284:FP$314)</f>
        <v>0</v>
      </c>
      <c r="FN1012" s="9"/>
      <c r="FO1012" s="10"/>
      <c r="FP1012" s="11"/>
      <c r="FQ1012" s="6">
        <f>SUMIF(FR$284:FR$314,$D1012,FT$284:FT$314)</f>
        <v>0</v>
      </c>
      <c r="FR1012" s="9"/>
      <c r="FS1012" s="10"/>
      <c r="FT1012" s="11"/>
      <c r="FU1012" s="6">
        <f>SUMIF(FV$284:FV$314,$D1012,FX$284:FX$314)</f>
        <v>0</v>
      </c>
      <c r="FV1012" s="9"/>
      <c r="FW1012" s="10"/>
      <c r="FX1012" s="11"/>
      <c r="FY1012" s="6">
        <f>SUMIF(FZ$284:FZ$314,$D1012,GB$284:GB$314)</f>
        <v>0</v>
      </c>
      <c r="FZ1012" s="9"/>
      <c r="GA1012" s="10"/>
      <c r="GB1012" s="11"/>
      <c r="GC1012" s="6">
        <f>SUMIF(GD$284:GD$314,$D1012,GF$284:GF$314)</f>
        <v>0</v>
      </c>
      <c r="GD1012" s="9"/>
      <c r="GE1012" s="10"/>
      <c r="GF1012" s="11"/>
      <c r="GG1012" s="6">
        <f>SUMIF(GH$284:GH$314,$D1012,GJ$284:GJ$314)</f>
        <v>0</v>
      </c>
      <c r="GH1012" s="9"/>
      <c r="GI1012" s="10"/>
      <c r="GJ1012" s="11"/>
      <c r="GK1012" s="6">
        <f>SUMIF(GL$284:GL$314,$D1012,GN$284:GN$314)</f>
        <v>0</v>
      </c>
      <c r="GL1012" s="9"/>
      <c r="GM1012" s="10"/>
      <c r="GN1012" s="11"/>
      <c r="GO1012" s="6">
        <f>SUMIF(GP$284:GP$314,$D1012,GR$284:GR$314)</f>
        <v>0</v>
      </c>
      <c r="GP1012" s="9"/>
      <c r="GQ1012" s="10"/>
      <c r="GR1012" s="11"/>
      <c r="GS1012" s="6">
        <f>SUMIF(GT$284:GT$314,$D1012,GV$284:GV$314)</f>
        <v>0</v>
      </c>
      <c r="GT1012" s="9"/>
      <c r="GU1012" s="10"/>
      <c r="GV1012" s="20"/>
      <c r="GW1012" s="19">
        <f t="shared" si="24"/>
        <v>0</v>
      </c>
      <c r="GX1012" s="472"/>
      <c r="GY1012" s="473"/>
    </row>
    <row r="1013" spans="1:207" ht="30">
      <c r="A1013" s="47" t="s">
        <v>85</v>
      </c>
      <c r="B1013" s="470"/>
      <c r="C1013" s="214" t="s">
        <v>445</v>
      </c>
      <c r="D1013" s="218" t="s">
        <v>405</v>
      </c>
      <c r="E1013" s="6">
        <f>SUMIF(F$315:F$345,$D1013,H$315:H$345)</f>
        <v>0</v>
      </c>
      <c r="F1013" s="9"/>
      <c r="G1013" s="10"/>
      <c r="H1013" s="11"/>
      <c r="I1013" s="6">
        <f>SUMIF(J$315:J$345,$D1013,L$315:L$345)</f>
        <v>0</v>
      </c>
      <c r="J1013" s="9"/>
      <c r="K1013" s="10"/>
      <c r="L1013" s="11"/>
      <c r="M1013" s="6">
        <f>SUMIF(N$315:N$345,$D1013,P$315:P$345)</f>
        <v>0</v>
      </c>
      <c r="N1013" s="9"/>
      <c r="O1013" s="10"/>
      <c r="P1013" s="11"/>
      <c r="Q1013" s="6">
        <f>SUMIF(R$315:R$345,$D1013,T$315:T$345)</f>
        <v>0</v>
      </c>
      <c r="R1013" s="9"/>
      <c r="S1013" s="10"/>
      <c r="T1013" s="11"/>
      <c r="U1013" s="6">
        <f>SUMIF(V$315:V$345,$D1013,X$315:X$345)</f>
        <v>0</v>
      </c>
      <c r="V1013" s="9"/>
      <c r="W1013" s="10"/>
      <c r="X1013" s="11"/>
      <c r="Y1013" s="6">
        <f>SUMIF(Z$315:Z$345,$D1013,AB$315:AB$345)</f>
        <v>0</v>
      </c>
      <c r="Z1013" s="9"/>
      <c r="AA1013" s="10"/>
      <c r="AB1013" s="11"/>
      <c r="AC1013" s="6">
        <f>SUMIF(AD$315:AD$345,$D1013,AF$315:AF$345)</f>
        <v>0</v>
      </c>
      <c r="AD1013" s="9"/>
      <c r="AE1013" s="10"/>
      <c r="AF1013" s="11"/>
      <c r="AG1013" s="6">
        <f>SUMIF(AH$315:AH$345,$D1013,AJ$315:AJ$345)</f>
        <v>0</v>
      </c>
      <c r="AH1013" s="9"/>
      <c r="AI1013" s="10"/>
      <c r="AJ1013" s="11"/>
      <c r="AK1013" s="6">
        <f>SUMIF(AL$315:AL$345,$D1013,AN$315:AN$345)</f>
        <v>0</v>
      </c>
      <c r="AL1013" s="9"/>
      <c r="AM1013" s="10"/>
      <c r="AN1013" s="11"/>
      <c r="AO1013" s="6">
        <f>SUMIF(AP$315:AP$345,$D1013,AR$315:AR$345)</f>
        <v>0</v>
      </c>
      <c r="AP1013" s="9"/>
      <c r="AQ1013" s="10"/>
      <c r="AR1013" s="11"/>
      <c r="AS1013" s="6">
        <f>SUMIF(AT$315:AT$345,$D1013,AV$315:AV$345)</f>
        <v>0</v>
      </c>
      <c r="AT1013" s="9"/>
      <c r="AU1013" s="10"/>
      <c r="AV1013" s="11"/>
      <c r="AW1013" s="6">
        <f>SUMIF(AX$315:AX$345,$D1013,AZ$315:AZ$345)</f>
        <v>0</v>
      </c>
      <c r="AX1013" s="9"/>
      <c r="AY1013" s="10"/>
      <c r="AZ1013" s="11"/>
      <c r="BA1013" s="6">
        <f>SUMIF(BB$315:BB$345,$D1013,BD$315:BD$345)</f>
        <v>0</v>
      </c>
      <c r="BB1013" s="9"/>
      <c r="BC1013" s="10"/>
      <c r="BD1013" s="11"/>
      <c r="BE1013" s="6">
        <f>SUMIF(BF$315:BF$345,$D1013,BH$315:BH$345)</f>
        <v>0</v>
      </c>
      <c r="BF1013" s="9"/>
      <c r="BG1013" s="10"/>
      <c r="BH1013" s="11"/>
      <c r="BI1013" s="6">
        <f>SUMIF(BJ$315:BJ$345,$D1013,BL$315:BL$345)</f>
        <v>0</v>
      </c>
      <c r="BJ1013" s="9"/>
      <c r="BK1013" s="10"/>
      <c r="BL1013" s="11"/>
      <c r="BM1013" s="6">
        <f>SUMIF(BN$315:BN$345,$D1013,BP$315:BP$345)</f>
        <v>0</v>
      </c>
      <c r="BN1013" s="9"/>
      <c r="BO1013" s="10"/>
      <c r="BP1013" s="11"/>
      <c r="BQ1013" s="6">
        <f>SUMIF(BR$315:BR$345,$D1013,BT$315:BT$345)</f>
        <v>0</v>
      </c>
      <c r="BR1013" s="9"/>
      <c r="BS1013" s="10"/>
      <c r="BT1013" s="11"/>
      <c r="BU1013" s="6">
        <f>SUMIF(BV$315:BV$345,$D1013,BX$315:BX$345)</f>
        <v>0</v>
      </c>
      <c r="BV1013" s="9"/>
      <c r="BW1013" s="10"/>
      <c r="BX1013" s="11"/>
      <c r="BY1013" s="6">
        <f>SUMIF(BZ$315:BZ$345,$D1013,CB$315:CB$345)</f>
        <v>0</v>
      </c>
      <c r="BZ1013" s="9"/>
      <c r="CA1013" s="10"/>
      <c r="CB1013" s="11"/>
      <c r="CC1013" s="6">
        <f>SUMIF(CD$315:CD$345,$D1013,CF$315:CF$345)</f>
        <v>0</v>
      </c>
      <c r="CD1013" s="9"/>
      <c r="CE1013" s="10"/>
      <c r="CF1013" s="11"/>
      <c r="CG1013" s="6">
        <f>SUMIF(CH$315:CH$345,$D1013,CJ$315:CJ$345)</f>
        <v>0</v>
      </c>
      <c r="CH1013" s="9"/>
      <c r="CI1013" s="10"/>
      <c r="CJ1013" s="11"/>
      <c r="CK1013" s="6">
        <f>SUMIF(CL$315:CL$345,$D1013,CN$315:CN$345)</f>
        <v>0</v>
      </c>
      <c r="CL1013" s="9"/>
      <c r="CM1013" s="10"/>
      <c r="CN1013" s="11"/>
      <c r="CO1013" s="6">
        <f>SUMIF(CP$315:CP$345,$D1013,CR$315:CR$345)</f>
        <v>0</v>
      </c>
      <c r="CP1013" s="9"/>
      <c r="CQ1013" s="10"/>
      <c r="CR1013" s="11"/>
      <c r="CS1013" s="6">
        <f>SUMIF(CT$315:CT$345,$D1013,CV$315:CV$345)</f>
        <v>0</v>
      </c>
      <c r="CT1013" s="9"/>
      <c r="CU1013" s="10"/>
      <c r="CV1013" s="11"/>
      <c r="CW1013" s="6">
        <f>SUMIF(CX$315:CX$345,$D1013,CZ$315:CZ$345)</f>
        <v>0</v>
      </c>
      <c r="CX1013" s="9"/>
      <c r="CY1013" s="10"/>
      <c r="CZ1013" s="11"/>
      <c r="DA1013" s="6">
        <f>SUMIF(DB$315:DB$345,$D1013,DD$315:DD$345)</f>
        <v>0</v>
      </c>
      <c r="DB1013" s="9"/>
      <c r="DC1013" s="10"/>
      <c r="DD1013" s="11"/>
      <c r="DE1013" s="6">
        <f>SUMIF(DF$315:DF$345,$D1013,DH$315:DH$345)</f>
        <v>0</v>
      </c>
      <c r="DF1013" s="9"/>
      <c r="DG1013" s="10"/>
      <c r="DH1013" s="11"/>
      <c r="DI1013" s="6">
        <f>SUMIF(DJ$315:DJ$345,$D1013,DL$315:DL$345)</f>
        <v>0</v>
      </c>
      <c r="DJ1013" s="9"/>
      <c r="DK1013" s="10"/>
      <c r="DL1013" s="11"/>
      <c r="DM1013" s="6">
        <f>SUMIF(DN$315:DN$345,$D1013,DP$315:DP$345)</f>
        <v>0</v>
      </c>
      <c r="DN1013" s="9"/>
      <c r="DO1013" s="10"/>
      <c r="DP1013" s="11"/>
      <c r="DQ1013" s="6">
        <f>SUMIF(DR$315:DR$345,$D1013,DT$315:DT$345)</f>
        <v>0</v>
      </c>
      <c r="DR1013" s="9"/>
      <c r="DS1013" s="10"/>
      <c r="DT1013" s="11"/>
      <c r="DU1013" s="6">
        <f>SUMIF(DV$315:DV$345,$D1013,DX$315:DX$345)</f>
        <v>0</v>
      </c>
      <c r="DV1013" s="9"/>
      <c r="DW1013" s="10"/>
      <c r="DX1013" s="11"/>
      <c r="DY1013" s="6">
        <f>SUMIF(DZ$315:DZ$345,$D1013,EB$315:EB$345)</f>
        <v>0</v>
      </c>
      <c r="DZ1013" s="9"/>
      <c r="EA1013" s="10"/>
      <c r="EB1013" s="11"/>
      <c r="EC1013" s="6">
        <f>SUMIF(ED$315:ED$345,$D1013,EF$315:EF$345)</f>
        <v>0</v>
      </c>
      <c r="ED1013" s="9"/>
      <c r="EE1013" s="10"/>
      <c r="EF1013" s="11"/>
      <c r="EG1013" s="6">
        <f>SUMIF(EH$315:EH$345,$D1013,EJ$315:EJ$345)</f>
        <v>0</v>
      </c>
      <c r="EH1013" s="9"/>
      <c r="EI1013" s="10"/>
      <c r="EJ1013" s="11"/>
      <c r="EK1013" s="6">
        <f>SUMIF(EL$315:EL$345,$D1013,EN$315:EN$345)</f>
        <v>0</v>
      </c>
      <c r="EL1013" s="9"/>
      <c r="EM1013" s="10"/>
      <c r="EN1013" s="11"/>
      <c r="EO1013" s="6">
        <f>SUMIF(EP$315:EP$345,$D1013,ER$315:ER$345)</f>
        <v>0</v>
      </c>
      <c r="EP1013" s="9"/>
      <c r="EQ1013" s="10"/>
      <c r="ER1013" s="11"/>
      <c r="ES1013" s="6">
        <f>SUMIF(ET$315:ET$345,$D1013,EV$315:EV$345)</f>
        <v>0</v>
      </c>
      <c r="ET1013" s="9"/>
      <c r="EU1013" s="10"/>
      <c r="EV1013" s="11"/>
      <c r="EW1013" s="6">
        <f>SUMIF(EX$315:EX$345,$D1013,EZ$315:EZ$345)</f>
        <v>0</v>
      </c>
      <c r="EX1013" s="9"/>
      <c r="EY1013" s="10"/>
      <c r="EZ1013" s="11"/>
      <c r="FA1013" s="6">
        <f>SUMIF(FB$315:FB$345,$D1013,FD$315:FD$345)</f>
        <v>0</v>
      </c>
      <c r="FB1013" s="9"/>
      <c r="FC1013" s="10"/>
      <c r="FD1013" s="11"/>
      <c r="FE1013" s="6">
        <f>SUMIF(FF$315:FF$345,$D1013,FH$315:FH$345)</f>
        <v>0</v>
      </c>
      <c r="FF1013" s="9"/>
      <c r="FG1013" s="10"/>
      <c r="FH1013" s="11"/>
      <c r="FI1013" s="6">
        <f>SUMIF(FJ$315:FJ$345,$D1013,FL$315:FL$345)</f>
        <v>0</v>
      </c>
      <c r="FJ1013" s="9"/>
      <c r="FK1013" s="10"/>
      <c r="FL1013" s="11"/>
      <c r="FM1013" s="6">
        <f>SUMIF(FN$315:FN$345,$D1013,FP$315:FP$345)</f>
        <v>0</v>
      </c>
      <c r="FN1013" s="9"/>
      <c r="FO1013" s="10"/>
      <c r="FP1013" s="11"/>
      <c r="FQ1013" s="6">
        <f>SUMIF(FR$315:FR$345,$D1013,FT$315:FT$345)</f>
        <v>0</v>
      </c>
      <c r="FR1013" s="9"/>
      <c r="FS1013" s="10"/>
      <c r="FT1013" s="11"/>
      <c r="FU1013" s="6">
        <f>SUMIF(FV$315:FV$345,$D1013,FX$315:FX$345)</f>
        <v>0</v>
      </c>
      <c r="FV1013" s="9"/>
      <c r="FW1013" s="10"/>
      <c r="FX1013" s="11"/>
      <c r="FY1013" s="6">
        <f>SUMIF(FZ$315:FZ$345,$D1013,GB$315:GB$345)</f>
        <v>0</v>
      </c>
      <c r="FZ1013" s="9"/>
      <c r="GA1013" s="10"/>
      <c r="GB1013" s="11"/>
      <c r="GC1013" s="6">
        <f>SUMIF(GD$315:GD$345,$D1013,GF$315:GF$345)</f>
        <v>0</v>
      </c>
      <c r="GD1013" s="9"/>
      <c r="GE1013" s="10"/>
      <c r="GF1013" s="11"/>
      <c r="GG1013" s="6">
        <f>SUMIF(GH$315:GH$345,$D1013,GJ$315:GJ$345)</f>
        <v>0</v>
      </c>
      <c r="GH1013" s="9"/>
      <c r="GI1013" s="10"/>
      <c r="GJ1013" s="11"/>
      <c r="GK1013" s="6">
        <f>SUMIF(GL$315:GL$345,$D1013,GN$315:GN$345)</f>
        <v>0</v>
      </c>
      <c r="GL1013" s="9"/>
      <c r="GM1013" s="10"/>
      <c r="GN1013" s="11"/>
      <c r="GO1013" s="6">
        <f>SUMIF(GP$315:GP$345,$D1013,GR$315:GR$345)</f>
        <v>0</v>
      </c>
      <c r="GP1013" s="9"/>
      <c r="GQ1013" s="10"/>
      <c r="GR1013" s="11"/>
      <c r="GS1013" s="6">
        <f>SUMIF(GT$315:GT$345,$D1013,GV$315:GV$345)</f>
        <v>0</v>
      </c>
      <c r="GT1013" s="9"/>
      <c r="GU1013" s="10"/>
      <c r="GV1013" s="20"/>
      <c r="GW1013" s="19">
        <f t="shared" si="24"/>
        <v>0</v>
      </c>
      <c r="GX1013" s="472"/>
      <c r="GY1013" s="473"/>
    </row>
    <row r="1014" spans="1:207" ht="30.75" thickBot="1">
      <c r="A1014" s="47" t="s">
        <v>86</v>
      </c>
      <c r="B1014" s="471"/>
      <c r="C1014" s="219" t="s">
        <v>445</v>
      </c>
      <c r="D1014" s="220" t="s">
        <v>405</v>
      </c>
      <c r="E1014" s="6">
        <f>SUMIF(F$346:F$376,$D1014,H$346:H$376)</f>
        <v>0</v>
      </c>
      <c r="F1014" s="9"/>
      <c r="G1014" s="10"/>
      <c r="H1014" s="11"/>
      <c r="I1014" s="6">
        <f>SUMIF(J$346:J$376,$D1014,L$346:L$376)</f>
        <v>0</v>
      </c>
      <c r="J1014" s="9"/>
      <c r="K1014" s="10"/>
      <c r="L1014" s="11"/>
      <c r="M1014" s="6">
        <f>SUMIF(N$346:N$376,$D1014,P$346:P$376)</f>
        <v>0</v>
      </c>
      <c r="N1014" s="9"/>
      <c r="O1014" s="10"/>
      <c r="P1014" s="11"/>
      <c r="Q1014" s="6">
        <f>SUMIF(R$346:R$376,$D1014,T$346:T$376)</f>
        <v>0</v>
      </c>
      <c r="R1014" s="9"/>
      <c r="S1014" s="10"/>
      <c r="T1014" s="11"/>
      <c r="U1014" s="6">
        <f>SUMIF(V$346:V$376,$D1014,X$346:X$376)</f>
        <v>0</v>
      </c>
      <c r="V1014" s="9"/>
      <c r="W1014" s="10"/>
      <c r="X1014" s="11"/>
      <c r="Y1014" s="6">
        <f>SUMIF(Z$346:Z$376,$D1014,AB$346:AB$376)</f>
        <v>0</v>
      </c>
      <c r="Z1014" s="9"/>
      <c r="AA1014" s="10"/>
      <c r="AB1014" s="11"/>
      <c r="AC1014" s="6">
        <f>SUMIF(AD$346:AD$376,$D1014,AF$346:AF$376)</f>
        <v>0</v>
      </c>
      <c r="AD1014" s="9"/>
      <c r="AE1014" s="10"/>
      <c r="AF1014" s="11"/>
      <c r="AG1014" s="6">
        <f>SUMIF(AH$346:AH$376,$D1014,AJ$346:AJ$376)</f>
        <v>0</v>
      </c>
      <c r="AH1014" s="9"/>
      <c r="AI1014" s="10"/>
      <c r="AJ1014" s="11"/>
      <c r="AK1014" s="6">
        <f>SUMIF(AL$346:AL$376,$D1014,AN$346:AN$376)</f>
        <v>0</v>
      </c>
      <c r="AL1014" s="9"/>
      <c r="AM1014" s="10"/>
      <c r="AN1014" s="11"/>
      <c r="AO1014" s="6">
        <f>SUMIF(AP$346:AP$376,$D1014,AR$346:AR$376)</f>
        <v>0</v>
      </c>
      <c r="AP1014" s="9"/>
      <c r="AQ1014" s="10"/>
      <c r="AR1014" s="11"/>
      <c r="AS1014" s="6">
        <f>SUMIF(AT$346:AT$376,$D1014,AV$346:AV$376)</f>
        <v>0</v>
      </c>
      <c r="AT1014" s="9"/>
      <c r="AU1014" s="10"/>
      <c r="AV1014" s="11"/>
      <c r="AW1014" s="6">
        <f>SUMIF(AX$346:AX$376,$D1014,AZ$346:AZ$376)</f>
        <v>0</v>
      </c>
      <c r="AX1014" s="9"/>
      <c r="AY1014" s="10"/>
      <c r="AZ1014" s="11"/>
      <c r="BA1014" s="6">
        <f>SUMIF(BB$346:BB$376,$D1014,BD$346:BD$376)</f>
        <v>0</v>
      </c>
      <c r="BB1014" s="9"/>
      <c r="BC1014" s="10"/>
      <c r="BD1014" s="11"/>
      <c r="BE1014" s="6">
        <f>SUMIF(BF$346:BF$376,$D1014,BH$346:BH$376)</f>
        <v>0</v>
      </c>
      <c r="BF1014" s="9"/>
      <c r="BG1014" s="10"/>
      <c r="BH1014" s="11"/>
      <c r="BI1014" s="6">
        <f>SUMIF(BJ$346:BJ$376,$D1014,BL$346:BL$376)</f>
        <v>0</v>
      </c>
      <c r="BJ1014" s="9"/>
      <c r="BK1014" s="10"/>
      <c r="BL1014" s="11"/>
      <c r="BM1014" s="6">
        <f>SUMIF(BN$346:BN$376,$D1014,BP$346:BP$376)</f>
        <v>0</v>
      </c>
      <c r="BN1014" s="9"/>
      <c r="BO1014" s="10"/>
      <c r="BP1014" s="11"/>
      <c r="BQ1014" s="6">
        <f>SUMIF(BR$346:BR$376,$D1014,BT$346:BT$376)</f>
        <v>0</v>
      </c>
      <c r="BR1014" s="9"/>
      <c r="BS1014" s="10"/>
      <c r="BT1014" s="11"/>
      <c r="BU1014" s="6">
        <f>SUMIF(BV$346:BV$376,$D1014,BX$346:BX$376)</f>
        <v>0</v>
      </c>
      <c r="BV1014" s="9"/>
      <c r="BW1014" s="10"/>
      <c r="BX1014" s="11"/>
      <c r="BY1014" s="6">
        <f>SUMIF(BZ$346:BZ$376,$D1014,CB$346:CB$376)</f>
        <v>0</v>
      </c>
      <c r="BZ1014" s="9"/>
      <c r="CA1014" s="10"/>
      <c r="CB1014" s="11"/>
      <c r="CC1014" s="6">
        <f>SUMIF(CD$346:CD$376,$D1014,CF$346:CF$376)</f>
        <v>0</v>
      </c>
      <c r="CD1014" s="9"/>
      <c r="CE1014" s="10"/>
      <c r="CF1014" s="11"/>
      <c r="CG1014" s="6">
        <f>SUMIF(CH$346:CH$376,$D1014,CJ$346:CJ$376)</f>
        <v>0</v>
      </c>
      <c r="CH1014" s="9"/>
      <c r="CI1014" s="10"/>
      <c r="CJ1014" s="11"/>
      <c r="CK1014" s="6">
        <f>SUMIF(CL$346:CL$376,$D1014,CN$346:CN$376)</f>
        <v>0</v>
      </c>
      <c r="CL1014" s="9"/>
      <c r="CM1014" s="10"/>
      <c r="CN1014" s="11"/>
      <c r="CO1014" s="6">
        <f>SUMIF(CP$346:CP$376,$D1014,CR$346:CR$376)</f>
        <v>0</v>
      </c>
      <c r="CP1014" s="9"/>
      <c r="CQ1014" s="10"/>
      <c r="CR1014" s="11"/>
      <c r="CS1014" s="6">
        <f>SUMIF(CT$346:CT$376,$D1014,CV$346:CV$376)</f>
        <v>0</v>
      </c>
      <c r="CT1014" s="9"/>
      <c r="CU1014" s="10"/>
      <c r="CV1014" s="11"/>
      <c r="CW1014" s="6">
        <f>SUMIF(CX$346:CX$376,$D1014,CZ$346:CZ$376)</f>
        <v>0</v>
      </c>
      <c r="CX1014" s="9"/>
      <c r="CY1014" s="10"/>
      <c r="CZ1014" s="11"/>
      <c r="DA1014" s="6">
        <f>SUMIF(DB$346:DB$376,$D1014,DD$346:DD$376)</f>
        <v>0</v>
      </c>
      <c r="DB1014" s="9"/>
      <c r="DC1014" s="10"/>
      <c r="DD1014" s="11"/>
      <c r="DE1014" s="6">
        <f>SUMIF(DF$346:DF$376,$D1014,DH$346:DH$376)</f>
        <v>0</v>
      </c>
      <c r="DF1014" s="9"/>
      <c r="DG1014" s="10"/>
      <c r="DH1014" s="11"/>
      <c r="DI1014" s="6">
        <f>SUMIF(DJ$346:DJ$376,$D1014,DL$346:DL$376)</f>
        <v>0</v>
      </c>
      <c r="DJ1014" s="9"/>
      <c r="DK1014" s="10"/>
      <c r="DL1014" s="11"/>
      <c r="DM1014" s="6">
        <f>SUMIF(DN$346:DN$376,$D1014,DP$346:DP$376)</f>
        <v>0</v>
      </c>
      <c r="DN1014" s="9"/>
      <c r="DO1014" s="10"/>
      <c r="DP1014" s="11"/>
      <c r="DQ1014" s="6">
        <f>SUMIF(DR$346:DR$376,$D1014,DT$346:DT$376)</f>
        <v>0</v>
      </c>
      <c r="DR1014" s="9"/>
      <c r="DS1014" s="10"/>
      <c r="DT1014" s="11"/>
      <c r="DU1014" s="6">
        <f>SUMIF(DV$346:DV$376,$D1014,DX$346:DX$376)</f>
        <v>0</v>
      </c>
      <c r="DV1014" s="9"/>
      <c r="DW1014" s="10"/>
      <c r="DX1014" s="11"/>
      <c r="DY1014" s="6">
        <f>SUMIF(DZ$346:DZ$376,$D1014,EB$346:EB$376)</f>
        <v>0</v>
      </c>
      <c r="DZ1014" s="9"/>
      <c r="EA1014" s="10"/>
      <c r="EB1014" s="11"/>
      <c r="EC1014" s="6">
        <f>SUMIF(ED$346:ED$376,$D1014,EF$346:EF$376)</f>
        <v>0</v>
      </c>
      <c r="ED1014" s="9"/>
      <c r="EE1014" s="10"/>
      <c r="EF1014" s="11"/>
      <c r="EG1014" s="6">
        <f>SUMIF(EH$346:EH$376,$D1014,EJ$346:EJ$376)</f>
        <v>0</v>
      </c>
      <c r="EH1014" s="9"/>
      <c r="EI1014" s="10"/>
      <c r="EJ1014" s="11"/>
      <c r="EK1014" s="6">
        <f>SUMIF(EL$346:EL$376,$D1014,EN$346:EN$376)</f>
        <v>0</v>
      </c>
      <c r="EL1014" s="9"/>
      <c r="EM1014" s="10"/>
      <c r="EN1014" s="11"/>
      <c r="EO1014" s="6">
        <f>SUMIF(EP$346:EP$376,$D1014,ER$346:ER$376)</f>
        <v>0</v>
      </c>
      <c r="EP1014" s="9"/>
      <c r="EQ1014" s="10"/>
      <c r="ER1014" s="11"/>
      <c r="ES1014" s="6">
        <f>SUMIF(ET$346:ET$376,$D1014,EV$346:EV$376)</f>
        <v>0</v>
      </c>
      <c r="ET1014" s="9"/>
      <c r="EU1014" s="10"/>
      <c r="EV1014" s="11"/>
      <c r="EW1014" s="6">
        <f>SUMIF(EX$346:EX$376,$D1014,EZ$346:EZ$376)</f>
        <v>0</v>
      </c>
      <c r="EX1014" s="9"/>
      <c r="EY1014" s="10"/>
      <c r="EZ1014" s="11"/>
      <c r="FA1014" s="6">
        <f>SUMIF(FB$346:FB$376,$D1014,FD$346:FD$376)</f>
        <v>0</v>
      </c>
      <c r="FB1014" s="9"/>
      <c r="FC1014" s="10"/>
      <c r="FD1014" s="11"/>
      <c r="FE1014" s="6">
        <f>SUMIF(FF$346:FF$376,$D1014,FH$346:FH$376)</f>
        <v>0</v>
      </c>
      <c r="FF1014" s="9"/>
      <c r="FG1014" s="10"/>
      <c r="FH1014" s="11"/>
      <c r="FI1014" s="6">
        <f>SUMIF(FJ$346:FJ$376,$D1014,FL$346:FL$376)</f>
        <v>0</v>
      </c>
      <c r="FJ1014" s="9"/>
      <c r="FK1014" s="10"/>
      <c r="FL1014" s="11"/>
      <c r="FM1014" s="6">
        <f>SUMIF(FN$346:FN$376,$D1014,FP$346:FP$376)</f>
        <v>0</v>
      </c>
      <c r="FN1014" s="9"/>
      <c r="FO1014" s="10"/>
      <c r="FP1014" s="11"/>
      <c r="FQ1014" s="6">
        <f>SUMIF(FR$346:FR$376,$D1014,FT$346:FT$376)</f>
        <v>0</v>
      </c>
      <c r="FR1014" s="9"/>
      <c r="FS1014" s="10"/>
      <c r="FT1014" s="11"/>
      <c r="FU1014" s="6">
        <f>SUMIF(FV$346:FV$376,$D1014,FX$346:FX$376)</f>
        <v>0</v>
      </c>
      <c r="FV1014" s="9"/>
      <c r="FW1014" s="10"/>
      <c r="FX1014" s="11"/>
      <c r="FY1014" s="6">
        <f>SUMIF(FZ$346:FZ$376,$D1014,GB$346:GB$376)</f>
        <v>0</v>
      </c>
      <c r="FZ1014" s="9"/>
      <c r="GA1014" s="10"/>
      <c r="GB1014" s="11"/>
      <c r="GC1014" s="6">
        <f>SUMIF(GD$346:GD$376,$D1014,GF$346:GF$376)</f>
        <v>0</v>
      </c>
      <c r="GD1014" s="9"/>
      <c r="GE1014" s="10"/>
      <c r="GF1014" s="11"/>
      <c r="GG1014" s="6">
        <f>SUMIF(GH$346:GH$376,$D1014,GJ$346:GJ$376)</f>
        <v>0</v>
      </c>
      <c r="GH1014" s="9"/>
      <c r="GI1014" s="10"/>
      <c r="GJ1014" s="11"/>
      <c r="GK1014" s="6">
        <f>SUMIF(GL$346:GL$376,$D1014,GN$346:GN$376)</f>
        <v>0</v>
      </c>
      <c r="GL1014" s="9"/>
      <c r="GM1014" s="10"/>
      <c r="GN1014" s="11"/>
      <c r="GO1014" s="6">
        <f>SUMIF(GP$346:GP$376,$D1014,GR$346:GR$376)</f>
        <v>0</v>
      </c>
      <c r="GP1014" s="9"/>
      <c r="GQ1014" s="10"/>
      <c r="GR1014" s="11"/>
      <c r="GS1014" s="6">
        <f>SUMIF(GT$346:GT$376,$D1014,GV$346:GV$376)</f>
        <v>0</v>
      </c>
      <c r="GT1014" s="9"/>
      <c r="GU1014" s="10"/>
      <c r="GV1014" s="20"/>
      <c r="GW1014" s="19">
        <f t="shared" si="24"/>
        <v>0</v>
      </c>
      <c r="GX1014" s="472"/>
      <c r="GY1014" s="473"/>
    </row>
    <row r="1015" spans="1:207" ht="30.75" customHeight="1">
      <c r="A1015" s="208" t="s">
        <v>75</v>
      </c>
      <c r="B1015" s="469">
        <v>44</v>
      </c>
      <c r="C1015" s="449" t="s">
        <v>538</v>
      </c>
      <c r="D1015" s="445" t="s">
        <v>499</v>
      </c>
      <c r="E1015" s="206">
        <f>SUMIF(F$5:F$35,$D1015,H$5:H$35)</f>
        <v>0</v>
      </c>
      <c r="F1015" s="9"/>
      <c r="G1015" s="10"/>
      <c r="H1015" s="11"/>
      <c r="I1015" s="6">
        <f>SUMIF(J$5:J$35,$D1015,L$5:L$35)</f>
        <v>0</v>
      </c>
      <c r="J1015" s="9"/>
      <c r="K1015" s="10"/>
      <c r="L1015" s="11"/>
      <c r="M1015" s="6">
        <f>SUMIF(N$5:N$35,$D1015,P$5:P$35)</f>
        <v>0</v>
      </c>
      <c r="N1015" s="9"/>
      <c r="O1015" s="10"/>
      <c r="P1015" s="11"/>
      <c r="Q1015" s="6">
        <f>SUMIF(R$5:R$35,$D1015,T$5:T$35)</f>
        <v>0</v>
      </c>
      <c r="R1015" s="9"/>
      <c r="S1015" s="10"/>
      <c r="T1015" s="11"/>
      <c r="U1015" s="6">
        <f>SUMIF(V$5:V$35,$D1015,X$5:X$35)</f>
        <v>0</v>
      </c>
      <c r="V1015" s="9"/>
      <c r="W1015" s="10"/>
      <c r="X1015" s="11"/>
      <c r="Y1015" s="6">
        <f>SUMIF(Z$5:Z$35,$D1015,AB$5:AB$35)</f>
        <v>0</v>
      </c>
      <c r="Z1015" s="9"/>
      <c r="AA1015" s="10"/>
      <c r="AB1015" s="11"/>
      <c r="AC1015" s="6">
        <f>SUMIF(AD$5:AD$35,$D1015,AF$5:AF$35)</f>
        <v>0</v>
      </c>
      <c r="AD1015" s="9"/>
      <c r="AE1015" s="10"/>
      <c r="AF1015" s="11"/>
      <c r="AG1015" s="6">
        <f>SUMIF(AH$5:AH$35,$D1015,AJ$5:AJ$35)</f>
        <v>0</v>
      </c>
      <c r="AH1015" s="9"/>
      <c r="AI1015" s="10"/>
      <c r="AJ1015" s="11"/>
      <c r="AK1015" s="6">
        <f>SUMIF(AL$5:AL$35,$D1015,AN$5:AN$35)</f>
        <v>0</v>
      </c>
      <c r="AL1015" s="9"/>
      <c r="AM1015" s="10"/>
      <c r="AN1015" s="11"/>
      <c r="AO1015" s="6">
        <f>SUMIF(AP$5:AP$35,$D1015,AR$5:AR$35)</f>
        <v>0</v>
      </c>
      <c r="AP1015" s="9"/>
      <c r="AQ1015" s="10"/>
      <c r="AR1015" s="11"/>
      <c r="AS1015" s="6">
        <f>SUMIF(AT$5:AT$35,$D1015,AV$5:AV$35)</f>
        <v>0</v>
      </c>
      <c r="AT1015" s="9"/>
      <c r="AU1015" s="10"/>
      <c r="AV1015" s="11"/>
      <c r="AW1015" s="6">
        <f>SUMIF(AX$5:AX$35,$D1015,AZ$5:AZ$35)</f>
        <v>0</v>
      </c>
      <c r="AX1015" s="9"/>
      <c r="AY1015" s="10"/>
      <c r="AZ1015" s="11"/>
      <c r="BA1015" s="6">
        <f>SUMIF(BB$5:BB$35,$D1015,BD$5:BD$35)</f>
        <v>0</v>
      </c>
      <c r="BB1015" s="9"/>
      <c r="BC1015" s="10"/>
      <c r="BD1015" s="11"/>
      <c r="BE1015" s="6">
        <f>SUMIF(BF$5:BF$35,$D1015,BH$5:BH$35)</f>
        <v>0</v>
      </c>
      <c r="BF1015" s="9"/>
      <c r="BG1015" s="10"/>
      <c r="BH1015" s="11"/>
      <c r="BI1015" s="6">
        <f>SUMIF(BJ$5:BJ$35,$D1015,BL$5:BL$35)</f>
        <v>0</v>
      </c>
      <c r="BJ1015" s="9"/>
      <c r="BK1015" s="10"/>
      <c r="BL1015" s="11"/>
      <c r="BM1015" s="6">
        <f>SUMIF(BN$5:BN$35,$D1015,BP$5:BP$35)</f>
        <v>0</v>
      </c>
      <c r="BN1015" s="9"/>
      <c r="BO1015" s="10"/>
      <c r="BP1015" s="11"/>
      <c r="BQ1015" s="6">
        <f>SUMIF(BR$5:BR$35,$D1015,BT$5:BT$35)</f>
        <v>0</v>
      </c>
      <c r="BR1015" s="9"/>
      <c r="BS1015" s="10"/>
      <c r="BT1015" s="11"/>
      <c r="BU1015" s="6">
        <f>SUMIF(BV$5:BV$35,$D1015,BX$5:BX$35)</f>
        <v>0</v>
      </c>
      <c r="BV1015" s="9"/>
      <c r="BW1015" s="10"/>
      <c r="BX1015" s="11"/>
      <c r="BY1015" s="6">
        <f>SUMIF(BZ$5:BZ$35,$D1015,CB$5:CB$35)</f>
        <v>0</v>
      </c>
      <c r="BZ1015" s="9"/>
      <c r="CA1015" s="10"/>
      <c r="CB1015" s="11"/>
      <c r="CC1015" s="6">
        <f>SUMIF(CD$5:CD$35,$D1015,CF$5:CF$35)</f>
        <v>0</v>
      </c>
      <c r="CD1015" s="9"/>
      <c r="CE1015" s="10"/>
      <c r="CF1015" s="11"/>
      <c r="CG1015" s="6">
        <f>SUMIF(CH$5:CH$35,$D1015,CJ$5:CJ$35)</f>
        <v>0</v>
      </c>
      <c r="CH1015" s="9"/>
      <c r="CI1015" s="10"/>
      <c r="CJ1015" s="11"/>
      <c r="CK1015" s="6">
        <f>SUMIF(CL$5:CL$35,$D1015,CN$5:CN$35)</f>
        <v>0</v>
      </c>
      <c r="CL1015" s="9"/>
      <c r="CM1015" s="10"/>
      <c r="CN1015" s="11"/>
      <c r="CO1015" s="6">
        <f>SUMIF(CP$5:CP$35,$D1015,CR$5:CR$35)</f>
        <v>0</v>
      </c>
      <c r="CP1015" s="9"/>
      <c r="CQ1015" s="10"/>
      <c r="CR1015" s="11"/>
      <c r="CS1015" s="6">
        <f>SUMIF(CT$5:CT$35,$D1015,CV$5:CV$35)</f>
        <v>0</v>
      </c>
      <c r="CT1015" s="9"/>
      <c r="CU1015" s="10"/>
      <c r="CV1015" s="11"/>
      <c r="CW1015" s="6">
        <f>SUMIF(CX$5:CX$35,$D1015,CZ$5:CZ$35)</f>
        <v>0</v>
      </c>
      <c r="CX1015" s="9"/>
      <c r="CY1015" s="10"/>
      <c r="CZ1015" s="11"/>
      <c r="DA1015" s="6">
        <f>SUMIF(DB$5:DB$35,$D1015,DD$5:DD$35)</f>
        <v>0</v>
      </c>
      <c r="DB1015" s="9"/>
      <c r="DC1015" s="10"/>
      <c r="DD1015" s="11"/>
      <c r="DE1015" s="6">
        <f>SUMIF(DF$5:DF$35,$D1015,DH$5:DH$35)</f>
        <v>0</v>
      </c>
      <c r="DF1015" s="9"/>
      <c r="DG1015" s="10"/>
      <c r="DH1015" s="11"/>
      <c r="DI1015" s="6">
        <f>SUMIF(DJ$5:DJ$35,$D1015,DL$5:DL$35)</f>
        <v>0</v>
      </c>
      <c r="DJ1015" s="9"/>
      <c r="DK1015" s="10"/>
      <c r="DL1015" s="11"/>
      <c r="DM1015" s="6">
        <f>SUMIF(DN$5:DN$35,$D1015,DP$5:DP$35)</f>
        <v>0</v>
      </c>
      <c r="DN1015" s="9"/>
      <c r="DO1015" s="10"/>
      <c r="DP1015" s="11"/>
      <c r="DQ1015" s="6">
        <f>SUMIF(DR$5:DR$35,$D1015,DT$5:DT$35)</f>
        <v>0</v>
      </c>
      <c r="DR1015" s="9"/>
      <c r="DS1015" s="10"/>
      <c r="DT1015" s="11"/>
      <c r="DU1015" s="6">
        <f>SUMIF(DV$5:DV$35,$D1015,DX$5:DX$35)</f>
        <v>0</v>
      </c>
      <c r="DV1015" s="9"/>
      <c r="DW1015" s="10"/>
      <c r="DX1015" s="11"/>
      <c r="DY1015" s="6">
        <f>SUMIF(DZ$5:DZ$35,$D1015,EB$5:EB$35)</f>
        <v>0</v>
      </c>
      <c r="DZ1015" s="9"/>
      <c r="EA1015" s="10"/>
      <c r="EB1015" s="11"/>
      <c r="EC1015" s="6">
        <f>SUMIF(ED$5:ED$35,$D1015,EF$5:EF$35)</f>
        <v>0</v>
      </c>
      <c r="ED1015" s="9"/>
      <c r="EE1015" s="10"/>
      <c r="EF1015" s="11"/>
      <c r="EG1015" s="6">
        <f>SUMIF(EH$5:EH$35,$D1015,EJ$5:EJ$35)</f>
        <v>0</v>
      </c>
      <c r="EH1015" s="9"/>
      <c r="EI1015" s="10"/>
      <c r="EJ1015" s="11"/>
      <c r="EK1015" s="6">
        <f>SUMIF(EL$5:EL$35,$D1015,EN$5:EN$35)</f>
        <v>0</v>
      </c>
      <c r="EL1015" s="9"/>
      <c r="EM1015" s="10"/>
      <c r="EN1015" s="11"/>
      <c r="EO1015" s="6">
        <f>SUMIF(EP$5:EP$35,$D1015,ER$5:ER$35)</f>
        <v>0</v>
      </c>
      <c r="EP1015" s="9"/>
      <c r="EQ1015" s="10"/>
      <c r="ER1015" s="11"/>
      <c r="ES1015" s="6">
        <f>SUMIF(ET$5:ET$35,$D1015,EV$5:EV$35)</f>
        <v>0</v>
      </c>
      <c r="ET1015" s="9"/>
      <c r="EU1015" s="10"/>
      <c r="EV1015" s="11"/>
      <c r="EW1015" s="6">
        <f>SUMIF(EX$5:EX$35,$D1015,EZ$5:EZ$35)</f>
        <v>0</v>
      </c>
      <c r="EX1015" s="9"/>
      <c r="EY1015" s="10"/>
      <c r="EZ1015" s="11"/>
      <c r="FA1015" s="6">
        <f>SUMIF(FB$5:FB$35,$D1015,FD$5:FD$35)</f>
        <v>0</v>
      </c>
      <c r="FB1015" s="9"/>
      <c r="FC1015" s="10"/>
      <c r="FD1015" s="11"/>
      <c r="FE1015" s="6">
        <f>SUMIF(FF$5:FF$35,$D1015,FH$5:FH$35)</f>
        <v>0</v>
      </c>
      <c r="FF1015" s="9"/>
      <c r="FG1015" s="10"/>
      <c r="FH1015" s="11"/>
      <c r="FI1015" s="6">
        <f>SUMIF(FJ$5:FJ$35,$D1015,FL$5:FL$35)</f>
        <v>0</v>
      </c>
      <c r="FJ1015" s="9"/>
      <c r="FK1015" s="10"/>
      <c r="FL1015" s="11"/>
      <c r="FM1015" s="6">
        <f>SUMIF(FN$5:FN$35,$D1015,FP$5:FP$35)</f>
        <v>0</v>
      </c>
      <c r="FN1015" s="9"/>
      <c r="FO1015" s="10"/>
      <c r="FP1015" s="11"/>
      <c r="FQ1015" s="6">
        <f>SUMIF(FR$5:FR$35,$D1015,FT$5:FT$35)</f>
        <v>0</v>
      </c>
      <c r="FR1015" s="9"/>
      <c r="FS1015" s="10"/>
      <c r="FT1015" s="11"/>
      <c r="FU1015" s="6">
        <f>SUMIF(FV$5:FV$35,$D1015,FX$5:FX$35)</f>
        <v>0</v>
      </c>
      <c r="FV1015" s="9"/>
      <c r="FW1015" s="10"/>
      <c r="FX1015" s="11"/>
      <c r="FY1015" s="6">
        <f>SUMIF(FZ$5:FZ$35,$D1015,GB$5:GB$35)</f>
        <v>0</v>
      </c>
      <c r="FZ1015" s="9"/>
      <c r="GA1015" s="10"/>
      <c r="GB1015" s="11"/>
      <c r="GC1015" s="6">
        <f>SUMIF(GD$5:GD$35,$D1015,GF$5:GF$35)</f>
        <v>0</v>
      </c>
      <c r="GD1015" s="9"/>
      <c r="GE1015" s="10"/>
      <c r="GF1015" s="11"/>
      <c r="GG1015" s="6">
        <f>SUMIF(GH$5:GH$35,$D1015,GJ$5:GJ$35)</f>
        <v>0</v>
      </c>
      <c r="GH1015" s="9"/>
      <c r="GI1015" s="10"/>
      <c r="GJ1015" s="11"/>
      <c r="GK1015" s="6">
        <f>SUMIF(GL$5:GL$35,$D1015,GN$5:GN$35)</f>
        <v>0</v>
      </c>
      <c r="GL1015" s="9"/>
      <c r="GM1015" s="10"/>
      <c r="GN1015" s="11"/>
      <c r="GO1015" s="6">
        <f>SUMIF(GP$5:GP$35,$D1015,GR$5:GR$35)</f>
        <v>0</v>
      </c>
      <c r="GP1015" s="9"/>
      <c r="GQ1015" s="10"/>
      <c r="GR1015" s="11"/>
      <c r="GS1015" s="6">
        <f>SUMIF(GT$5:GT$35,$D1015,GV$5:GV$35)</f>
        <v>0</v>
      </c>
      <c r="GT1015" s="9"/>
      <c r="GU1015" s="10"/>
      <c r="GV1015" s="20"/>
      <c r="GW1015" s="19">
        <f t="shared" si="24"/>
        <v>0</v>
      </c>
      <c r="GX1015" s="472">
        <f>SUM(GW1015:GW1026)</f>
        <v>0</v>
      </c>
      <c r="GY1015" s="473" t="str">
        <f>D1015</f>
        <v>TS15624/38</v>
      </c>
    </row>
    <row r="1016" spans="1:207" ht="30.75" customHeight="1">
      <c r="A1016" s="210" t="s">
        <v>76</v>
      </c>
      <c r="B1016" s="470"/>
      <c r="C1016" s="449" t="s">
        <v>538</v>
      </c>
      <c r="D1016" s="445" t="s">
        <v>499</v>
      </c>
      <c r="E1016" s="206">
        <f>SUMIF(F$36:F$66,$D1016,H$36:H$66)</f>
        <v>0</v>
      </c>
      <c r="F1016" s="9"/>
      <c r="G1016" s="10"/>
      <c r="H1016" s="11"/>
      <c r="I1016" s="6">
        <f>SUMIF(J$36:J$66,$D1016,L$36:L$66)</f>
        <v>0</v>
      </c>
      <c r="J1016" s="9"/>
      <c r="K1016" s="10"/>
      <c r="L1016" s="11"/>
      <c r="M1016" s="6">
        <f>SUMIF(N$36:N$66,$D1016,P$36:P$66)</f>
        <v>0</v>
      </c>
      <c r="N1016" s="9"/>
      <c r="O1016" s="10"/>
      <c r="P1016" s="11"/>
      <c r="Q1016" s="6">
        <f>SUMIF(R$36:R$66,$D1016,T$36:T$66)</f>
        <v>0</v>
      </c>
      <c r="R1016" s="9"/>
      <c r="S1016" s="10"/>
      <c r="T1016" s="11"/>
      <c r="U1016" s="6">
        <f>SUMIF(V$36:V$66,$D1016,X$36:X$66)</f>
        <v>0</v>
      </c>
      <c r="V1016" s="9"/>
      <c r="W1016" s="10"/>
      <c r="X1016" s="11"/>
      <c r="Y1016" s="6">
        <f>SUMIF(Z$36:Z$66,$D1016,AB$36:AB$66)</f>
        <v>0</v>
      </c>
      <c r="Z1016" s="9"/>
      <c r="AA1016" s="10"/>
      <c r="AB1016" s="11"/>
      <c r="AC1016" s="6">
        <f>SUMIF(AD$36:AD$66,$D1016,AF$36:AF$66)</f>
        <v>0</v>
      </c>
      <c r="AD1016" s="9"/>
      <c r="AE1016" s="10"/>
      <c r="AF1016" s="11"/>
      <c r="AG1016" s="6">
        <f>SUMIF(AH$36:AH$66,$D1016,AJ$36:AJ$66)</f>
        <v>0</v>
      </c>
      <c r="AH1016" s="9"/>
      <c r="AI1016" s="10"/>
      <c r="AJ1016" s="11"/>
      <c r="AK1016" s="6">
        <f>SUMIF(AL$36:AL$66,$D1016,AN$36:AN$66)</f>
        <v>0</v>
      </c>
      <c r="AL1016" s="9"/>
      <c r="AM1016" s="10"/>
      <c r="AN1016" s="11"/>
      <c r="AO1016" s="6">
        <f>SUMIF(AP$36:AP$66,$D1016,AR$36:AR$66)</f>
        <v>0</v>
      </c>
      <c r="AP1016" s="9"/>
      <c r="AQ1016" s="10"/>
      <c r="AR1016" s="11"/>
      <c r="AS1016" s="6">
        <f>SUMIF(AT$36:AT$66,$D1016,AV$36:AV$66)</f>
        <v>0</v>
      </c>
      <c r="AT1016" s="9"/>
      <c r="AU1016" s="10"/>
      <c r="AV1016" s="11"/>
      <c r="AW1016" s="6">
        <f>SUMIF(AX$36:AX$66,$D1016,AZ$36:AZ$66)</f>
        <v>0</v>
      </c>
      <c r="AX1016" s="9"/>
      <c r="AY1016" s="10"/>
      <c r="AZ1016" s="11"/>
      <c r="BA1016" s="6">
        <f>SUMIF(BB$36:BB$66,$D1016,BD$36:BD$66)</f>
        <v>0</v>
      </c>
      <c r="BB1016" s="9"/>
      <c r="BC1016" s="10"/>
      <c r="BD1016" s="11"/>
      <c r="BE1016" s="6">
        <f>SUMIF(BF$36:BF$66,$D1016,BH$36:BH$66)</f>
        <v>0</v>
      </c>
      <c r="BF1016" s="9"/>
      <c r="BG1016" s="10"/>
      <c r="BH1016" s="11"/>
      <c r="BI1016" s="6">
        <f>SUMIF(BJ$36:BJ$66,$D1016,BL$36:BL$66)</f>
        <v>0</v>
      </c>
      <c r="BJ1016" s="9"/>
      <c r="BK1016" s="10"/>
      <c r="BL1016" s="11"/>
      <c r="BM1016" s="6">
        <f>SUMIF(BN$36:BN$66,$D1016,BP$36:BP$66)</f>
        <v>0</v>
      </c>
      <c r="BN1016" s="9"/>
      <c r="BO1016" s="10"/>
      <c r="BP1016" s="11"/>
      <c r="BQ1016" s="6">
        <f>SUMIF(BR$36:BR$66,$D1016,BT$36:BT$66)</f>
        <v>0</v>
      </c>
      <c r="BR1016" s="9"/>
      <c r="BS1016" s="10"/>
      <c r="BT1016" s="11"/>
      <c r="BU1016" s="6">
        <f>SUMIF(BV$36:BV$66,$D1016,BX$36:BX$66)</f>
        <v>0</v>
      </c>
      <c r="BV1016" s="9"/>
      <c r="BW1016" s="10"/>
      <c r="BX1016" s="11"/>
      <c r="BY1016" s="6">
        <f>SUMIF(BZ$36:BZ$66,$D1016,CB$36:CB$66)</f>
        <v>0</v>
      </c>
      <c r="BZ1016" s="9"/>
      <c r="CA1016" s="10"/>
      <c r="CB1016" s="11"/>
      <c r="CC1016" s="6">
        <f>SUMIF(CD$36:CD$66,$D1016,CF$36:CF$66)</f>
        <v>0</v>
      </c>
      <c r="CD1016" s="9"/>
      <c r="CE1016" s="10"/>
      <c r="CF1016" s="11"/>
      <c r="CG1016" s="6">
        <f>SUMIF(CH$36:CH$66,$D1016,CJ$36:CJ$66)</f>
        <v>0</v>
      </c>
      <c r="CH1016" s="9"/>
      <c r="CI1016" s="10"/>
      <c r="CJ1016" s="11"/>
      <c r="CK1016" s="6">
        <f>SUMIF(CL$36:CL$66,$D1016,CN$36:CN$66)</f>
        <v>0</v>
      </c>
      <c r="CL1016" s="9"/>
      <c r="CM1016" s="10"/>
      <c r="CN1016" s="11"/>
      <c r="CO1016" s="6">
        <f>SUMIF(CP$36:CP$66,$D1016,CR$36:CR$66)</f>
        <v>0</v>
      </c>
      <c r="CP1016" s="9"/>
      <c r="CQ1016" s="10"/>
      <c r="CR1016" s="11"/>
      <c r="CS1016" s="6">
        <f>SUMIF(CT$36:CT$66,$D1016,CV$36:CV$66)</f>
        <v>0</v>
      </c>
      <c r="CT1016" s="9"/>
      <c r="CU1016" s="10"/>
      <c r="CV1016" s="11"/>
      <c r="CW1016" s="6">
        <f>SUMIF(CX$36:CX$66,$D1016,CZ$36:CZ$66)</f>
        <v>0</v>
      </c>
      <c r="CX1016" s="9"/>
      <c r="CY1016" s="10"/>
      <c r="CZ1016" s="11"/>
      <c r="DA1016" s="6">
        <f>SUMIF(DB$36:DB$66,$D1016,DD$36:DD$66)</f>
        <v>0</v>
      </c>
      <c r="DB1016" s="9"/>
      <c r="DC1016" s="10"/>
      <c r="DD1016" s="11"/>
      <c r="DE1016" s="6">
        <f>SUMIF(DF$36:DF$66,$D1016,DH$36:DH$66)</f>
        <v>0</v>
      </c>
      <c r="DF1016" s="9"/>
      <c r="DG1016" s="10"/>
      <c r="DH1016" s="11"/>
      <c r="DI1016" s="6">
        <f>SUMIF(DJ$36:DJ$66,$D1016,DL$36:DL$66)</f>
        <v>0</v>
      </c>
      <c r="DJ1016" s="9"/>
      <c r="DK1016" s="10"/>
      <c r="DL1016" s="11"/>
      <c r="DM1016" s="6">
        <f>SUMIF(DN$36:DN$66,$D1016,DP$36:DP$66)</f>
        <v>0</v>
      </c>
      <c r="DN1016" s="9"/>
      <c r="DO1016" s="10"/>
      <c r="DP1016" s="11"/>
      <c r="DQ1016" s="6">
        <f>SUMIF(DR$36:DR$66,$D1016,DT$36:DT$66)</f>
        <v>0</v>
      </c>
      <c r="DR1016" s="9"/>
      <c r="DS1016" s="10"/>
      <c r="DT1016" s="11"/>
      <c r="DU1016" s="6">
        <f>SUMIF(DV$36:DV$66,$D1016,DX$36:DX$66)</f>
        <v>0</v>
      </c>
      <c r="DV1016" s="9"/>
      <c r="DW1016" s="10"/>
      <c r="DX1016" s="11"/>
      <c r="DY1016" s="6">
        <f>SUMIF(DZ$36:DZ$66,$D1016,EB$36:EB$66)</f>
        <v>0</v>
      </c>
      <c r="DZ1016" s="9"/>
      <c r="EA1016" s="10"/>
      <c r="EB1016" s="11"/>
      <c r="EC1016" s="6">
        <f>SUMIF(ED$36:ED$66,$D1016,EF$36:EF$66)</f>
        <v>0</v>
      </c>
      <c r="ED1016" s="9"/>
      <c r="EE1016" s="10"/>
      <c r="EF1016" s="11"/>
      <c r="EG1016" s="6">
        <f>SUMIF(EH$36:EH$66,$D1016,EJ$36:EJ$66)</f>
        <v>0</v>
      </c>
      <c r="EH1016" s="9"/>
      <c r="EI1016" s="10"/>
      <c r="EJ1016" s="11"/>
      <c r="EK1016" s="6">
        <f>SUMIF(EL$36:EL$66,$D1016,EN$36:EN$66)</f>
        <v>0</v>
      </c>
      <c r="EL1016" s="9"/>
      <c r="EM1016" s="10"/>
      <c r="EN1016" s="11"/>
      <c r="EO1016" s="6">
        <f>SUMIF(EP$36:EP$66,$D1016,ER$36:ER$66)</f>
        <v>0</v>
      </c>
      <c r="EP1016" s="9"/>
      <c r="EQ1016" s="10"/>
      <c r="ER1016" s="11"/>
      <c r="ES1016" s="6">
        <f>SUMIF(ET$36:ET$66,$D1016,EV$36:EV$66)</f>
        <v>0</v>
      </c>
      <c r="ET1016" s="9"/>
      <c r="EU1016" s="10"/>
      <c r="EV1016" s="11"/>
      <c r="EW1016" s="6">
        <f>SUMIF(EX$36:EX$66,$D1016,EZ$36:EZ$66)</f>
        <v>0</v>
      </c>
      <c r="EX1016" s="9"/>
      <c r="EY1016" s="10"/>
      <c r="EZ1016" s="11"/>
      <c r="FA1016" s="6">
        <f>SUMIF(FB$36:FB$66,$D1016,FD$36:FD$66)</f>
        <v>0</v>
      </c>
      <c r="FB1016" s="9"/>
      <c r="FC1016" s="10"/>
      <c r="FD1016" s="11"/>
      <c r="FE1016" s="6">
        <f>SUMIF(FF$36:FF$66,$D1016,FH$36:FH$66)</f>
        <v>0</v>
      </c>
      <c r="FF1016" s="9"/>
      <c r="FG1016" s="10"/>
      <c r="FH1016" s="11"/>
      <c r="FI1016" s="6">
        <f>SUMIF(FJ$36:FJ$66,$D1016,FL$36:FL$66)</f>
        <v>0</v>
      </c>
      <c r="FJ1016" s="9"/>
      <c r="FK1016" s="10"/>
      <c r="FL1016" s="11"/>
      <c r="FM1016" s="6">
        <f>SUMIF(FN$36:FN$66,$D1016,FP$36:FP$66)</f>
        <v>0</v>
      </c>
      <c r="FN1016" s="9"/>
      <c r="FO1016" s="10"/>
      <c r="FP1016" s="11"/>
      <c r="FQ1016" s="6">
        <f>SUMIF(FR$36:FR$66,$D1016,FT$36:FT$66)</f>
        <v>0</v>
      </c>
      <c r="FR1016" s="9"/>
      <c r="FS1016" s="10"/>
      <c r="FT1016" s="11"/>
      <c r="FU1016" s="6">
        <f>SUMIF(FV$36:FV$66,$D1016,FX$36:FX$66)</f>
        <v>0</v>
      </c>
      <c r="FV1016" s="9"/>
      <c r="FW1016" s="10"/>
      <c r="FX1016" s="11"/>
      <c r="FY1016" s="6">
        <f>SUMIF(FZ$36:FZ$66,$D1016,GB$36:GB$66)</f>
        <v>0</v>
      </c>
      <c r="FZ1016" s="9"/>
      <c r="GA1016" s="10"/>
      <c r="GB1016" s="11"/>
      <c r="GC1016" s="6">
        <f>SUMIF(GD$36:GD$66,$D1016,GF$36:GF$66)</f>
        <v>0</v>
      </c>
      <c r="GD1016" s="9"/>
      <c r="GE1016" s="10"/>
      <c r="GF1016" s="11"/>
      <c r="GG1016" s="6">
        <f>SUMIF(GH$36:GH$66,$D1016,GJ$36:GJ$66)</f>
        <v>0</v>
      </c>
      <c r="GH1016" s="9"/>
      <c r="GI1016" s="10"/>
      <c r="GJ1016" s="11"/>
      <c r="GK1016" s="6">
        <f>SUMIF(GL$36:GL$66,$D1016,GN$36:GN$66)</f>
        <v>0</v>
      </c>
      <c r="GL1016" s="9"/>
      <c r="GM1016" s="10"/>
      <c r="GN1016" s="11"/>
      <c r="GO1016" s="6">
        <f>SUMIF(GP$36:GP$66,$D1016,GR$36:GR$66)</f>
        <v>0</v>
      </c>
      <c r="GP1016" s="9"/>
      <c r="GQ1016" s="10"/>
      <c r="GR1016" s="11"/>
      <c r="GS1016" s="6">
        <f>SUMIF(GT$36:GT$66,$D1016,GV$36:GV$66)</f>
        <v>0</v>
      </c>
      <c r="GT1016" s="9"/>
      <c r="GU1016" s="10"/>
      <c r="GV1016" s="20"/>
      <c r="GW1016" s="19">
        <f t="shared" si="24"/>
        <v>0</v>
      </c>
      <c r="GX1016" s="472"/>
      <c r="GY1016" s="473"/>
    </row>
    <row r="1017" spans="1:207" ht="30.75" customHeight="1">
      <c r="A1017" s="210" t="s">
        <v>77</v>
      </c>
      <c r="B1017" s="470"/>
      <c r="C1017" s="449" t="s">
        <v>538</v>
      </c>
      <c r="D1017" s="445" t="s">
        <v>499</v>
      </c>
      <c r="E1017" s="206">
        <f>SUMIF(F$67:F$97,$D1017,H$67:H$97)</f>
        <v>0</v>
      </c>
      <c r="F1017" s="9"/>
      <c r="G1017" s="10"/>
      <c r="H1017" s="11"/>
      <c r="I1017" s="6">
        <f>SUMIF(J$67:J$97,$D1017,L$67:L$97)</f>
        <v>0</v>
      </c>
      <c r="J1017" s="9"/>
      <c r="K1017" s="10"/>
      <c r="L1017" s="11"/>
      <c r="M1017" s="6">
        <f>SUMIF(N$67:N$97,$D1017,P$67:P$97)</f>
        <v>0</v>
      </c>
      <c r="N1017" s="9"/>
      <c r="O1017" s="10"/>
      <c r="P1017" s="11"/>
      <c r="Q1017" s="6">
        <f>SUMIF(R$67:R$97,$D1017,T$67:T$97)</f>
        <v>0</v>
      </c>
      <c r="R1017" s="9"/>
      <c r="S1017" s="10"/>
      <c r="T1017" s="11"/>
      <c r="U1017" s="6">
        <f>SUMIF(V$67:V$97,$D1017,X$67:X$97)</f>
        <v>0</v>
      </c>
      <c r="V1017" s="9"/>
      <c r="W1017" s="10"/>
      <c r="X1017" s="11"/>
      <c r="Y1017" s="6">
        <f>SUMIF(Z$67:Z$97,$D1017,AB$67:AB$97)</f>
        <v>0</v>
      </c>
      <c r="Z1017" s="9"/>
      <c r="AA1017" s="10"/>
      <c r="AB1017" s="11"/>
      <c r="AC1017" s="6">
        <f>SUMIF(AD$67:AD$97,$D1017,AF$67:AF$97)</f>
        <v>0</v>
      </c>
      <c r="AD1017" s="9"/>
      <c r="AE1017" s="10"/>
      <c r="AF1017" s="11"/>
      <c r="AG1017" s="6">
        <f>SUMIF(AH$67:AH$97,$D1017,AJ$67:AJ$97)</f>
        <v>0</v>
      </c>
      <c r="AH1017" s="9"/>
      <c r="AI1017" s="10"/>
      <c r="AJ1017" s="11"/>
      <c r="AK1017" s="6">
        <f>SUMIF(AL$67:AL$97,$D1017,AN$67:AN$97)</f>
        <v>0</v>
      </c>
      <c r="AL1017" s="9"/>
      <c r="AM1017" s="10"/>
      <c r="AN1017" s="11"/>
      <c r="AO1017" s="6">
        <f>SUMIF(AP$67:AP$97,$D1017,AR$67:AR$97)</f>
        <v>0</v>
      </c>
      <c r="AP1017" s="9"/>
      <c r="AQ1017" s="10"/>
      <c r="AR1017" s="11"/>
      <c r="AS1017" s="6">
        <f>SUMIF(AT$67:AT$97,$D1017,AV$67:AV$97)</f>
        <v>0</v>
      </c>
      <c r="AT1017" s="9"/>
      <c r="AU1017" s="10"/>
      <c r="AV1017" s="11"/>
      <c r="AW1017" s="6">
        <f>SUMIF(AX$67:AX$97,$D1017,AZ$67:AZ$97)</f>
        <v>0</v>
      </c>
      <c r="AX1017" s="9"/>
      <c r="AY1017" s="10"/>
      <c r="AZ1017" s="11"/>
      <c r="BA1017" s="6">
        <f>SUMIF(BB$67:BB$97,$D1017,BD$67:BD$97)</f>
        <v>0</v>
      </c>
      <c r="BB1017" s="9"/>
      <c r="BC1017" s="10"/>
      <c r="BD1017" s="11"/>
      <c r="BE1017" s="6">
        <f>SUMIF(BF$67:BF$97,$D1017,BH$67:BH$97)</f>
        <v>0</v>
      </c>
      <c r="BF1017" s="9"/>
      <c r="BG1017" s="10"/>
      <c r="BH1017" s="11"/>
      <c r="BI1017" s="6">
        <f>SUMIF(BJ$67:BJ$97,$D1017,BL$67:BL$97)</f>
        <v>0</v>
      </c>
      <c r="BJ1017" s="9"/>
      <c r="BK1017" s="10"/>
      <c r="BL1017" s="11"/>
      <c r="BM1017" s="6">
        <f>SUMIF(BN$67:BN$97,$D1017,BP$67:BP$97)</f>
        <v>0</v>
      </c>
      <c r="BN1017" s="9"/>
      <c r="BO1017" s="10"/>
      <c r="BP1017" s="11"/>
      <c r="BQ1017" s="6">
        <f>SUMIF(BR$67:BR$97,$D1017,BT$67:BT$97)</f>
        <v>0</v>
      </c>
      <c r="BR1017" s="9"/>
      <c r="BS1017" s="10"/>
      <c r="BT1017" s="11"/>
      <c r="BU1017" s="6">
        <f>SUMIF(BV$67:BV$97,$D1017,BX$67:BX$97)</f>
        <v>0</v>
      </c>
      <c r="BV1017" s="9"/>
      <c r="BW1017" s="10"/>
      <c r="BX1017" s="11"/>
      <c r="BY1017" s="6">
        <f>SUMIF(BZ$67:BZ$97,$D1017,CB$67:CB$97)</f>
        <v>0</v>
      </c>
      <c r="BZ1017" s="9"/>
      <c r="CA1017" s="10"/>
      <c r="CB1017" s="11"/>
      <c r="CC1017" s="6">
        <f>SUMIF(CD$67:CD$97,$D1017,CF$67:CF$97)</f>
        <v>0</v>
      </c>
      <c r="CD1017" s="9"/>
      <c r="CE1017" s="10"/>
      <c r="CF1017" s="11"/>
      <c r="CG1017" s="6">
        <f>SUMIF(CH$67:CH$97,$D1017,CJ$67:CJ$97)</f>
        <v>0</v>
      </c>
      <c r="CH1017" s="9"/>
      <c r="CI1017" s="10"/>
      <c r="CJ1017" s="11"/>
      <c r="CK1017" s="6">
        <f>SUMIF(CL$67:CL$97,$D1017,CN$67:CN$97)</f>
        <v>0</v>
      </c>
      <c r="CL1017" s="9"/>
      <c r="CM1017" s="10"/>
      <c r="CN1017" s="11"/>
      <c r="CO1017" s="6">
        <f>SUMIF(CP$67:CP$97,$D1017,CR$67:CR$97)</f>
        <v>0</v>
      </c>
      <c r="CP1017" s="9"/>
      <c r="CQ1017" s="10"/>
      <c r="CR1017" s="11"/>
      <c r="CS1017" s="6">
        <f>SUMIF(CT$67:CT$97,$D1017,CV$67:CV$97)</f>
        <v>0</v>
      </c>
      <c r="CT1017" s="9"/>
      <c r="CU1017" s="10"/>
      <c r="CV1017" s="11"/>
      <c r="CW1017" s="6">
        <f>SUMIF(CX$67:CX$97,$D1017,CZ$67:CZ$97)</f>
        <v>0</v>
      </c>
      <c r="CX1017" s="9"/>
      <c r="CY1017" s="10"/>
      <c r="CZ1017" s="11"/>
      <c r="DA1017" s="6">
        <f>SUMIF(DB$67:DB$97,$D1017,DD$67:DD$97)</f>
        <v>0</v>
      </c>
      <c r="DB1017" s="9"/>
      <c r="DC1017" s="10"/>
      <c r="DD1017" s="11"/>
      <c r="DE1017" s="6">
        <f>SUMIF(DF$67:DF$97,$D1017,DH$67:DH$97)</f>
        <v>0</v>
      </c>
      <c r="DF1017" s="9"/>
      <c r="DG1017" s="10"/>
      <c r="DH1017" s="11"/>
      <c r="DI1017" s="6">
        <f>SUMIF(DJ$67:DJ$97,$D1017,DL$67:DL$97)</f>
        <v>0</v>
      </c>
      <c r="DJ1017" s="9"/>
      <c r="DK1017" s="10"/>
      <c r="DL1017" s="11"/>
      <c r="DM1017" s="6">
        <f>SUMIF(DN$67:DN$97,$D1017,DP$67:DP$97)</f>
        <v>0</v>
      </c>
      <c r="DN1017" s="9"/>
      <c r="DO1017" s="10"/>
      <c r="DP1017" s="11"/>
      <c r="DQ1017" s="6">
        <f>SUMIF(DR$67:DR$97,$D1017,DT$67:DT$97)</f>
        <v>0</v>
      </c>
      <c r="DR1017" s="9"/>
      <c r="DS1017" s="10"/>
      <c r="DT1017" s="11"/>
      <c r="DU1017" s="6">
        <f>SUMIF(DV$67:DV$97,$D1017,DX$67:DX$97)</f>
        <v>0</v>
      </c>
      <c r="DV1017" s="9"/>
      <c r="DW1017" s="10"/>
      <c r="DX1017" s="11"/>
      <c r="DY1017" s="6">
        <f>SUMIF(DZ$67:DZ$97,$D1017,EB$67:EB$97)</f>
        <v>0</v>
      </c>
      <c r="DZ1017" s="9"/>
      <c r="EA1017" s="10"/>
      <c r="EB1017" s="11"/>
      <c r="EC1017" s="6">
        <f>SUMIF(ED$67:ED$97,$D1017,EF$67:EF$97)</f>
        <v>0</v>
      </c>
      <c r="ED1017" s="9"/>
      <c r="EE1017" s="10"/>
      <c r="EF1017" s="11"/>
      <c r="EG1017" s="6">
        <f>SUMIF(EH$67:EH$97,$D1017,EJ$67:EJ$97)</f>
        <v>0</v>
      </c>
      <c r="EH1017" s="9"/>
      <c r="EI1017" s="10"/>
      <c r="EJ1017" s="11"/>
      <c r="EK1017" s="6">
        <f>SUMIF(EL$67:EL$97,$D1017,EN$67:EN$97)</f>
        <v>0</v>
      </c>
      <c r="EL1017" s="9"/>
      <c r="EM1017" s="10"/>
      <c r="EN1017" s="11"/>
      <c r="EO1017" s="6">
        <f>SUMIF(EP$67:EP$97,$D1017,ER$67:ER$97)</f>
        <v>0</v>
      </c>
      <c r="EP1017" s="9"/>
      <c r="EQ1017" s="10"/>
      <c r="ER1017" s="11"/>
      <c r="ES1017" s="6">
        <f>SUMIF(ET$67:ET$97,$D1017,EV$67:EV$97)</f>
        <v>0</v>
      </c>
      <c r="ET1017" s="9"/>
      <c r="EU1017" s="10"/>
      <c r="EV1017" s="11"/>
      <c r="EW1017" s="6">
        <f>SUMIF(EX$67:EX$97,$D1017,EZ$67:EZ$97)</f>
        <v>0</v>
      </c>
      <c r="EX1017" s="9"/>
      <c r="EY1017" s="10"/>
      <c r="EZ1017" s="11"/>
      <c r="FA1017" s="6">
        <f>SUMIF(FB$67:FB$97,$D1017,FD$67:FD$97)</f>
        <v>0</v>
      </c>
      <c r="FB1017" s="9"/>
      <c r="FC1017" s="10"/>
      <c r="FD1017" s="11"/>
      <c r="FE1017" s="6">
        <f>SUMIF(FF$67:FF$97,$D1017,FH$67:FH$97)</f>
        <v>0</v>
      </c>
      <c r="FF1017" s="9"/>
      <c r="FG1017" s="10"/>
      <c r="FH1017" s="11"/>
      <c r="FI1017" s="6">
        <f>SUMIF(FJ$67:FJ$97,$D1017,FL$67:FL$97)</f>
        <v>0</v>
      </c>
      <c r="FJ1017" s="9"/>
      <c r="FK1017" s="10"/>
      <c r="FL1017" s="11"/>
      <c r="FM1017" s="6">
        <f>SUMIF(FN$67:FN$97,$D1017,FP$67:FP$97)</f>
        <v>0</v>
      </c>
      <c r="FN1017" s="9"/>
      <c r="FO1017" s="10"/>
      <c r="FP1017" s="11"/>
      <c r="FQ1017" s="6">
        <f>SUMIF(FR$67:FR$97,$D1017,FT$67:FT$97)</f>
        <v>0</v>
      </c>
      <c r="FR1017" s="9"/>
      <c r="FS1017" s="10"/>
      <c r="FT1017" s="11"/>
      <c r="FU1017" s="6">
        <f>SUMIF(FV$67:FV$97,$D1017,FX$67:FX$97)</f>
        <v>0</v>
      </c>
      <c r="FV1017" s="9"/>
      <c r="FW1017" s="10"/>
      <c r="FX1017" s="11"/>
      <c r="FY1017" s="6">
        <f>SUMIF(FZ$67:FZ$97,$D1017,GB$67:GB$97)</f>
        <v>0</v>
      </c>
      <c r="FZ1017" s="9"/>
      <c r="GA1017" s="10"/>
      <c r="GB1017" s="11"/>
      <c r="GC1017" s="6">
        <f>SUMIF(GD$67:GD$97,$D1017,GF$67:GF$97)</f>
        <v>0</v>
      </c>
      <c r="GD1017" s="9"/>
      <c r="GE1017" s="10"/>
      <c r="GF1017" s="11"/>
      <c r="GG1017" s="6">
        <f>SUMIF(GH$67:GH$97,$D1017,GJ$67:GJ$97)</f>
        <v>0</v>
      </c>
      <c r="GH1017" s="9"/>
      <c r="GI1017" s="10"/>
      <c r="GJ1017" s="11"/>
      <c r="GK1017" s="6">
        <f>SUMIF(GL$67:GL$97,$D1017,GN$67:GN$97)</f>
        <v>0</v>
      </c>
      <c r="GL1017" s="9"/>
      <c r="GM1017" s="10"/>
      <c r="GN1017" s="11"/>
      <c r="GO1017" s="6">
        <f>SUMIF(GP$67:GP$97,$D1017,GR$67:GR$97)</f>
        <v>0</v>
      </c>
      <c r="GP1017" s="9"/>
      <c r="GQ1017" s="10"/>
      <c r="GR1017" s="11"/>
      <c r="GS1017" s="6">
        <f>SUMIF(GT$67:GT$97,$D1017,GV$67:GV$97)</f>
        <v>0</v>
      </c>
      <c r="GT1017" s="9"/>
      <c r="GU1017" s="10"/>
      <c r="GV1017" s="20"/>
      <c r="GW1017" s="19">
        <f t="shared" si="24"/>
        <v>0</v>
      </c>
      <c r="GX1017" s="472"/>
      <c r="GY1017" s="473"/>
    </row>
    <row r="1018" spans="1:207" ht="30.75" customHeight="1">
      <c r="A1018" s="210" t="s">
        <v>78</v>
      </c>
      <c r="B1018" s="470"/>
      <c r="C1018" s="449" t="s">
        <v>538</v>
      </c>
      <c r="D1018" s="445" t="s">
        <v>499</v>
      </c>
      <c r="E1018" s="206">
        <f>SUMIF(F$98:F$128,$D1018,H$98:H$128)</f>
        <v>0</v>
      </c>
      <c r="F1018" s="9"/>
      <c r="G1018" s="10"/>
      <c r="H1018" s="11"/>
      <c r="I1018" s="6">
        <f>SUMIF(J$98:J$128,$D1018,L$98:L$128)</f>
        <v>0</v>
      </c>
      <c r="J1018" s="9"/>
      <c r="K1018" s="10"/>
      <c r="L1018" s="11"/>
      <c r="M1018" s="6">
        <f>SUMIF(N$98:N$128,$D1018,P$98:P$128)</f>
        <v>0</v>
      </c>
      <c r="N1018" s="9"/>
      <c r="O1018" s="10"/>
      <c r="P1018" s="11"/>
      <c r="Q1018" s="6">
        <f>SUMIF(R$98:R$128,$D1018,T$98:T$128)</f>
        <v>0</v>
      </c>
      <c r="R1018" s="9"/>
      <c r="S1018" s="10"/>
      <c r="T1018" s="11"/>
      <c r="U1018" s="6">
        <f>SUMIF(V$98:V$128,$D1018,X$98:X$128)</f>
        <v>0</v>
      </c>
      <c r="V1018" s="9"/>
      <c r="W1018" s="10"/>
      <c r="X1018" s="11"/>
      <c r="Y1018" s="6">
        <f>SUMIF(Z$98:Z$128,$D1018,AB$98:AB$128)</f>
        <v>0</v>
      </c>
      <c r="Z1018" s="9"/>
      <c r="AA1018" s="10"/>
      <c r="AB1018" s="11"/>
      <c r="AC1018" s="6">
        <f>SUMIF(AD$98:AD$128,$D1018,AF$98:AF$128)</f>
        <v>0</v>
      </c>
      <c r="AD1018" s="9"/>
      <c r="AE1018" s="10"/>
      <c r="AF1018" s="11"/>
      <c r="AG1018" s="6">
        <f>SUMIF(AH$98:AH$128,$D1018,AJ$98:AJ$128)</f>
        <v>0</v>
      </c>
      <c r="AH1018" s="9"/>
      <c r="AI1018" s="10"/>
      <c r="AJ1018" s="11"/>
      <c r="AK1018" s="6">
        <f>SUMIF(AL$98:AL$128,$D1018,AN$98:AN$128)</f>
        <v>0</v>
      </c>
      <c r="AL1018" s="9"/>
      <c r="AM1018" s="10"/>
      <c r="AN1018" s="11"/>
      <c r="AO1018" s="6">
        <f>SUMIF(AP$98:AP$128,$D1018,AR$98:AR$128)</f>
        <v>0</v>
      </c>
      <c r="AP1018" s="9"/>
      <c r="AQ1018" s="10"/>
      <c r="AR1018" s="11"/>
      <c r="AS1018" s="6">
        <f>SUMIF(AT$98:AT$128,$D1018,AV$98:AV$128)</f>
        <v>0</v>
      </c>
      <c r="AT1018" s="9"/>
      <c r="AU1018" s="10"/>
      <c r="AV1018" s="11"/>
      <c r="AW1018" s="6">
        <f>SUMIF(AX$98:AX$128,$D1018,AZ$98:AZ$128)</f>
        <v>0</v>
      </c>
      <c r="AX1018" s="9"/>
      <c r="AY1018" s="10"/>
      <c r="AZ1018" s="11"/>
      <c r="BA1018" s="6">
        <f>SUMIF(BB$98:BB$128,$D1018,BD$98:BD$128)</f>
        <v>0</v>
      </c>
      <c r="BB1018" s="9"/>
      <c r="BC1018" s="10"/>
      <c r="BD1018" s="11"/>
      <c r="BE1018" s="6">
        <f>SUMIF(BF$98:BF$128,$D1018,BH$98:BH$128)</f>
        <v>0</v>
      </c>
      <c r="BF1018" s="9"/>
      <c r="BG1018" s="10"/>
      <c r="BH1018" s="11"/>
      <c r="BI1018" s="6">
        <f>SUMIF(BJ$98:BJ$128,$D1018,BL$98:BL$128)</f>
        <v>0</v>
      </c>
      <c r="BJ1018" s="9"/>
      <c r="BK1018" s="10"/>
      <c r="BL1018" s="11"/>
      <c r="BM1018" s="6">
        <f>SUMIF(BN$98:BN$128,$D1018,BP$98:BP$128)</f>
        <v>0</v>
      </c>
      <c r="BN1018" s="9"/>
      <c r="BO1018" s="10"/>
      <c r="BP1018" s="11"/>
      <c r="BQ1018" s="6">
        <f>SUMIF(BR$98:BR$128,$D1018,BT$98:BT$128)</f>
        <v>0</v>
      </c>
      <c r="BR1018" s="9"/>
      <c r="BS1018" s="10"/>
      <c r="BT1018" s="11"/>
      <c r="BU1018" s="6">
        <f>SUMIF(BV$98:BV$128,$D1018,BX$98:BX$128)</f>
        <v>0</v>
      </c>
      <c r="BV1018" s="9"/>
      <c r="BW1018" s="10"/>
      <c r="BX1018" s="11"/>
      <c r="BY1018" s="6">
        <f>SUMIF(BZ$98:BZ$128,$D1018,CB$98:CB$128)</f>
        <v>0</v>
      </c>
      <c r="BZ1018" s="9"/>
      <c r="CA1018" s="10"/>
      <c r="CB1018" s="11"/>
      <c r="CC1018" s="6">
        <f>SUMIF(CD$98:CD$128,$D1018,CF$98:CF$128)</f>
        <v>0</v>
      </c>
      <c r="CD1018" s="9"/>
      <c r="CE1018" s="10"/>
      <c r="CF1018" s="11"/>
      <c r="CG1018" s="6">
        <f>SUMIF(CH$98:CH$128,$D1018,CJ$98:CJ$128)</f>
        <v>0</v>
      </c>
      <c r="CH1018" s="9"/>
      <c r="CI1018" s="10"/>
      <c r="CJ1018" s="11"/>
      <c r="CK1018" s="6">
        <f>SUMIF(CL$98:CL$128,$D1018,CN$98:CN$128)</f>
        <v>0</v>
      </c>
      <c r="CL1018" s="9"/>
      <c r="CM1018" s="10"/>
      <c r="CN1018" s="11"/>
      <c r="CO1018" s="6">
        <f>SUMIF(CP$98:CP$128,$D1018,CR$98:CR$128)</f>
        <v>0</v>
      </c>
      <c r="CP1018" s="9"/>
      <c r="CQ1018" s="10"/>
      <c r="CR1018" s="11"/>
      <c r="CS1018" s="6">
        <f>SUMIF(CT$98:CT$128,$D1018,CV$98:CV$128)</f>
        <v>0</v>
      </c>
      <c r="CT1018" s="9"/>
      <c r="CU1018" s="10"/>
      <c r="CV1018" s="11"/>
      <c r="CW1018" s="6">
        <f>SUMIF(CX$98:CX$128,$D1018,CZ$98:CZ$128)</f>
        <v>0</v>
      </c>
      <c r="CX1018" s="9"/>
      <c r="CY1018" s="10"/>
      <c r="CZ1018" s="11"/>
      <c r="DA1018" s="6">
        <f>SUMIF(DB$98:DB$128,$D1018,DD$98:DD$128)</f>
        <v>0</v>
      </c>
      <c r="DB1018" s="9"/>
      <c r="DC1018" s="10"/>
      <c r="DD1018" s="11"/>
      <c r="DE1018" s="6">
        <f>SUMIF(DF$98:DF$128,$D1018,DH$98:DH$128)</f>
        <v>0</v>
      </c>
      <c r="DF1018" s="9"/>
      <c r="DG1018" s="10"/>
      <c r="DH1018" s="11"/>
      <c r="DI1018" s="6">
        <f>SUMIF(DJ$98:DJ$128,$D1018,DL$98:DL$128)</f>
        <v>0</v>
      </c>
      <c r="DJ1018" s="9"/>
      <c r="DK1018" s="10"/>
      <c r="DL1018" s="11"/>
      <c r="DM1018" s="6">
        <f>SUMIF(DN$98:DN$128,$D1018,DP$98:DP$128)</f>
        <v>0</v>
      </c>
      <c r="DN1018" s="9"/>
      <c r="DO1018" s="10"/>
      <c r="DP1018" s="11"/>
      <c r="DQ1018" s="6">
        <f>SUMIF(DR$98:DR$128,$D1018,DT$98:DT$128)</f>
        <v>0</v>
      </c>
      <c r="DR1018" s="9"/>
      <c r="DS1018" s="10"/>
      <c r="DT1018" s="11"/>
      <c r="DU1018" s="6">
        <f>SUMIF(DV$98:DV$128,$D1018,DX$98:DX$128)</f>
        <v>0</v>
      </c>
      <c r="DV1018" s="9"/>
      <c r="DW1018" s="10"/>
      <c r="DX1018" s="11"/>
      <c r="DY1018" s="6">
        <f>SUMIF(DZ$98:DZ$128,$D1018,EB$98:EB$128)</f>
        <v>0</v>
      </c>
      <c r="DZ1018" s="9"/>
      <c r="EA1018" s="10"/>
      <c r="EB1018" s="11"/>
      <c r="EC1018" s="6">
        <f>SUMIF(ED$98:ED$128,$D1018,EF$98:EF$128)</f>
        <v>0</v>
      </c>
      <c r="ED1018" s="9"/>
      <c r="EE1018" s="10"/>
      <c r="EF1018" s="11"/>
      <c r="EG1018" s="6">
        <f>SUMIF(EH$98:EH$128,$D1018,EJ$98:EJ$128)</f>
        <v>0</v>
      </c>
      <c r="EH1018" s="9"/>
      <c r="EI1018" s="10"/>
      <c r="EJ1018" s="11"/>
      <c r="EK1018" s="6">
        <f>SUMIF(EL$98:EL$128,$D1018,EN$98:EN$128)</f>
        <v>0</v>
      </c>
      <c r="EL1018" s="9"/>
      <c r="EM1018" s="10"/>
      <c r="EN1018" s="11"/>
      <c r="EO1018" s="6">
        <f>SUMIF(EP$98:EP$128,$D1018,ER$98:ER$128)</f>
        <v>0</v>
      </c>
      <c r="EP1018" s="9"/>
      <c r="EQ1018" s="10"/>
      <c r="ER1018" s="11"/>
      <c r="ES1018" s="6">
        <f>SUMIF(ET$98:ET$128,$D1018,EV$98:EV$128)</f>
        <v>0</v>
      </c>
      <c r="ET1018" s="9"/>
      <c r="EU1018" s="10"/>
      <c r="EV1018" s="11"/>
      <c r="EW1018" s="6">
        <f>SUMIF(EX$98:EX$128,$D1018,EZ$98:EZ$128)</f>
        <v>0</v>
      </c>
      <c r="EX1018" s="9"/>
      <c r="EY1018" s="10"/>
      <c r="EZ1018" s="11"/>
      <c r="FA1018" s="6">
        <f>SUMIF(FB$98:FB$128,$D1018,FD$98:FD$128)</f>
        <v>0</v>
      </c>
      <c r="FB1018" s="9"/>
      <c r="FC1018" s="10"/>
      <c r="FD1018" s="11"/>
      <c r="FE1018" s="6">
        <f>SUMIF(FF$98:FF$128,$D1018,FH$98:FH$128)</f>
        <v>0</v>
      </c>
      <c r="FF1018" s="9"/>
      <c r="FG1018" s="10"/>
      <c r="FH1018" s="11"/>
      <c r="FI1018" s="6">
        <f>SUMIF(FJ$98:FJ$128,$D1018,FL$98:FL$128)</f>
        <v>0</v>
      </c>
      <c r="FJ1018" s="9"/>
      <c r="FK1018" s="10"/>
      <c r="FL1018" s="11"/>
      <c r="FM1018" s="6">
        <f>SUMIF(FN$98:FN$128,$D1018,FP$98:FP$128)</f>
        <v>0</v>
      </c>
      <c r="FN1018" s="9"/>
      <c r="FO1018" s="10"/>
      <c r="FP1018" s="11"/>
      <c r="FQ1018" s="6">
        <f>SUMIF(FR$98:FR$128,$D1018,FT$98:FT$128)</f>
        <v>0</v>
      </c>
      <c r="FR1018" s="9"/>
      <c r="FS1018" s="10"/>
      <c r="FT1018" s="11"/>
      <c r="FU1018" s="6">
        <f>SUMIF(FV$98:FV$128,$D1018,FX$98:FX$128)</f>
        <v>0</v>
      </c>
      <c r="FV1018" s="9"/>
      <c r="FW1018" s="10"/>
      <c r="FX1018" s="11"/>
      <c r="FY1018" s="6">
        <f>SUMIF(FZ$98:FZ$128,$D1018,GB$98:GB$128)</f>
        <v>0</v>
      </c>
      <c r="FZ1018" s="9"/>
      <c r="GA1018" s="10"/>
      <c r="GB1018" s="11"/>
      <c r="GC1018" s="6">
        <f>SUMIF(GD$98:GD$128,$D1018,GF$98:GF$128)</f>
        <v>0</v>
      </c>
      <c r="GD1018" s="9"/>
      <c r="GE1018" s="10"/>
      <c r="GF1018" s="11"/>
      <c r="GG1018" s="6">
        <f>SUMIF(GH$98:GH$128,$D1018,GJ$98:GJ$128)</f>
        <v>0</v>
      </c>
      <c r="GH1018" s="9"/>
      <c r="GI1018" s="10"/>
      <c r="GJ1018" s="11"/>
      <c r="GK1018" s="6">
        <f>SUMIF(GL$98:GL$128,$D1018,GN$98:GN$128)</f>
        <v>0</v>
      </c>
      <c r="GL1018" s="9"/>
      <c r="GM1018" s="10"/>
      <c r="GN1018" s="11"/>
      <c r="GO1018" s="6">
        <f>SUMIF(GP$98:GP$128,$D1018,GR$98:GR$128)</f>
        <v>0</v>
      </c>
      <c r="GP1018" s="9"/>
      <c r="GQ1018" s="10"/>
      <c r="GR1018" s="11"/>
      <c r="GS1018" s="6">
        <f>SUMIF(GT$98:GT$128,$D1018,GV$98:GV$128)</f>
        <v>0</v>
      </c>
      <c r="GT1018" s="9"/>
      <c r="GU1018" s="10"/>
      <c r="GV1018" s="20"/>
      <c r="GW1018" s="19">
        <f t="shared" si="24"/>
        <v>0</v>
      </c>
      <c r="GX1018" s="472"/>
      <c r="GY1018" s="473"/>
    </row>
    <row r="1019" spans="1:207" ht="30.75" customHeight="1">
      <c r="A1019" s="210" t="s">
        <v>79</v>
      </c>
      <c r="B1019" s="470"/>
      <c r="C1019" s="449" t="s">
        <v>538</v>
      </c>
      <c r="D1019" s="445" t="s">
        <v>499</v>
      </c>
      <c r="E1019" s="206">
        <f>SUMIF(F$129:F$159,$D1019,H$129:H$159)</f>
        <v>0</v>
      </c>
      <c r="F1019" s="9"/>
      <c r="G1019" s="10"/>
      <c r="H1019" s="11"/>
      <c r="I1019" s="6">
        <f>SUMIF(J$129:J$159,$D1019,L$129:L$159)</f>
        <v>0</v>
      </c>
      <c r="J1019" s="9"/>
      <c r="K1019" s="10"/>
      <c r="L1019" s="11"/>
      <c r="M1019" s="6">
        <f>SUMIF(N$129:N$159,$D1019,P$129:P$159)</f>
        <v>0</v>
      </c>
      <c r="N1019" s="9"/>
      <c r="O1019" s="10"/>
      <c r="P1019" s="11"/>
      <c r="Q1019" s="6">
        <f>SUMIF(R$129:R$159,$D1019,T$129:T$159)</f>
        <v>0</v>
      </c>
      <c r="R1019" s="9"/>
      <c r="S1019" s="10"/>
      <c r="T1019" s="11"/>
      <c r="U1019" s="6">
        <f>SUMIF(V$129:V$159,$D1019,X$129:X$159)</f>
        <v>0</v>
      </c>
      <c r="V1019" s="9"/>
      <c r="W1019" s="10"/>
      <c r="X1019" s="11"/>
      <c r="Y1019" s="6">
        <f>SUMIF(Z$129:Z$159,$D1019,AB$129:AB$159)</f>
        <v>0</v>
      </c>
      <c r="Z1019" s="9"/>
      <c r="AA1019" s="10"/>
      <c r="AB1019" s="11"/>
      <c r="AC1019" s="6">
        <f>SUMIF(AD$129:AD$159,$D1019,AF$129:AF$159)</f>
        <v>0</v>
      </c>
      <c r="AD1019" s="9"/>
      <c r="AE1019" s="10"/>
      <c r="AF1019" s="11"/>
      <c r="AG1019" s="6">
        <f>SUMIF(AH$129:AH$159,$D1019,AJ$129:AJ$159)</f>
        <v>0</v>
      </c>
      <c r="AH1019" s="9"/>
      <c r="AI1019" s="10"/>
      <c r="AJ1019" s="11"/>
      <c r="AK1019" s="6">
        <f>SUMIF(AL$129:AL$159,$D1019,AN$129:AN$159)</f>
        <v>0</v>
      </c>
      <c r="AL1019" s="9"/>
      <c r="AM1019" s="10"/>
      <c r="AN1019" s="11"/>
      <c r="AO1019" s="6">
        <f>SUMIF(AP$129:AP$159,$D1019,AR$129:AR$159)</f>
        <v>0</v>
      </c>
      <c r="AP1019" s="9"/>
      <c r="AQ1019" s="10"/>
      <c r="AR1019" s="11"/>
      <c r="AS1019" s="6">
        <f>SUMIF(AT$129:AT$159,$D1019,AV$129:AV$159)</f>
        <v>0</v>
      </c>
      <c r="AT1019" s="9"/>
      <c r="AU1019" s="10"/>
      <c r="AV1019" s="11"/>
      <c r="AW1019" s="6">
        <f>SUMIF(AX$129:AX$159,$D1019,AZ$129:AZ$159)</f>
        <v>0</v>
      </c>
      <c r="AX1019" s="9"/>
      <c r="AY1019" s="10"/>
      <c r="AZ1019" s="11"/>
      <c r="BA1019" s="6">
        <f>SUMIF(BB$129:BB$159,$D1019,BD$129:BD$159)</f>
        <v>0</v>
      </c>
      <c r="BB1019" s="9"/>
      <c r="BC1019" s="10"/>
      <c r="BD1019" s="11"/>
      <c r="BE1019" s="6">
        <f>SUMIF(BF$129:BF$159,$D1019,BH$129:BH$159)</f>
        <v>0</v>
      </c>
      <c r="BF1019" s="9"/>
      <c r="BG1019" s="10"/>
      <c r="BH1019" s="11"/>
      <c r="BI1019" s="6">
        <f>SUMIF(BJ$129:BJ$159,$D1019,BL$129:BL$159)</f>
        <v>0</v>
      </c>
      <c r="BJ1019" s="9"/>
      <c r="BK1019" s="10"/>
      <c r="BL1019" s="11"/>
      <c r="BM1019" s="6">
        <f>SUMIF(BN$129:BN$159,$D1019,BP$129:BP$159)</f>
        <v>0</v>
      </c>
      <c r="BN1019" s="9"/>
      <c r="BO1019" s="10"/>
      <c r="BP1019" s="11"/>
      <c r="BQ1019" s="6">
        <f>SUMIF(BR$129:BR$159,$D1019,BT$129:BT$159)</f>
        <v>0</v>
      </c>
      <c r="BR1019" s="9"/>
      <c r="BS1019" s="10"/>
      <c r="BT1019" s="11"/>
      <c r="BU1019" s="6">
        <f>SUMIF(BV$129:BV$159,$D1019,BX$129:BX$159)</f>
        <v>0</v>
      </c>
      <c r="BV1019" s="9"/>
      <c r="BW1019" s="10"/>
      <c r="BX1019" s="11"/>
      <c r="BY1019" s="6">
        <f>SUMIF(BZ$129:BZ$159,$D1019,CB$129:CB$159)</f>
        <v>0</v>
      </c>
      <c r="BZ1019" s="9"/>
      <c r="CA1019" s="10"/>
      <c r="CB1019" s="11"/>
      <c r="CC1019" s="6">
        <f>SUMIF(CD$129:CD$159,$D1019,CF$129:CF$159)</f>
        <v>0</v>
      </c>
      <c r="CD1019" s="9"/>
      <c r="CE1019" s="10"/>
      <c r="CF1019" s="11"/>
      <c r="CG1019" s="6">
        <f>SUMIF(CH$129:CH$159,$D1019,CJ$129:CJ$159)</f>
        <v>0</v>
      </c>
      <c r="CH1019" s="9"/>
      <c r="CI1019" s="10"/>
      <c r="CJ1019" s="11"/>
      <c r="CK1019" s="6">
        <f>SUMIF(CL$129:CL$159,$D1019,CN$129:CN$159)</f>
        <v>0</v>
      </c>
      <c r="CL1019" s="9"/>
      <c r="CM1019" s="10"/>
      <c r="CN1019" s="11"/>
      <c r="CO1019" s="6">
        <f>SUMIF(CP$129:CP$159,$D1019,CR$129:CR$159)</f>
        <v>0</v>
      </c>
      <c r="CP1019" s="9"/>
      <c r="CQ1019" s="10"/>
      <c r="CR1019" s="11"/>
      <c r="CS1019" s="6">
        <f>SUMIF(CT$129:CT$159,$D1019,CV$129:CV$159)</f>
        <v>0</v>
      </c>
      <c r="CT1019" s="9"/>
      <c r="CU1019" s="10"/>
      <c r="CV1019" s="11"/>
      <c r="CW1019" s="6">
        <f>SUMIF(CX$129:CX$159,$D1019,CZ$129:CZ$159)</f>
        <v>0</v>
      </c>
      <c r="CX1019" s="9"/>
      <c r="CY1019" s="10"/>
      <c r="CZ1019" s="11"/>
      <c r="DA1019" s="6">
        <f>SUMIF(DB$129:DB$159,$D1019,DD$129:DD$159)</f>
        <v>0</v>
      </c>
      <c r="DB1019" s="9"/>
      <c r="DC1019" s="10"/>
      <c r="DD1019" s="11"/>
      <c r="DE1019" s="6">
        <f>SUMIF(DF$129:DF$159,$D1019,DH$129:DH$159)</f>
        <v>0</v>
      </c>
      <c r="DF1019" s="9"/>
      <c r="DG1019" s="10"/>
      <c r="DH1019" s="11"/>
      <c r="DI1019" s="6">
        <f>SUMIF(DJ$129:DJ$159,$D1019,DL$129:DL$159)</f>
        <v>0</v>
      </c>
      <c r="DJ1019" s="9"/>
      <c r="DK1019" s="10"/>
      <c r="DL1019" s="11"/>
      <c r="DM1019" s="6">
        <f>SUMIF(DN$129:DN$159,$D1019,DP$129:DP$159)</f>
        <v>0</v>
      </c>
      <c r="DN1019" s="9"/>
      <c r="DO1019" s="10"/>
      <c r="DP1019" s="11"/>
      <c r="DQ1019" s="6">
        <f>SUMIF(DR$129:DR$159,$D1019,DT$129:DT$159)</f>
        <v>0</v>
      </c>
      <c r="DR1019" s="9"/>
      <c r="DS1019" s="10"/>
      <c r="DT1019" s="11"/>
      <c r="DU1019" s="6">
        <f>SUMIF(DV$129:DV$159,$D1019,DX$129:DX$159)</f>
        <v>0</v>
      </c>
      <c r="DV1019" s="9"/>
      <c r="DW1019" s="10"/>
      <c r="DX1019" s="11"/>
      <c r="DY1019" s="6">
        <f>SUMIF(DZ$129:DZ$159,$D1019,EB$129:EB$159)</f>
        <v>0</v>
      </c>
      <c r="DZ1019" s="9"/>
      <c r="EA1019" s="10"/>
      <c r="EB1019" s="11"/>
      <c r="EC1019" s="6">
        <f>SUMIF(ED$129:ED$159,$D1019,EF$129:EF$159)</f>
        <v>0</v>
      </c>
      <c r="ED1019" s="9"/>
      <c r="EE1019" s="10"/>
      <c r="EF1019" s="11"/>
      <c r="EG1019" s="6">
        <f>SUMIF(EH$129:EH$159,$D1019,EJ$129:EJ$159)</f>
        <v>0</v>
      </c>
      <c r="EH1019" s="9"/>
      <c r="EI1019" s="10"/>
      <c r="EJ1019" s="11"/>
      <c r="EK1019" s="6">
        <f>SUMIF(EL$129:EL$159,$D1019,EN$129:EN$159)</f>
        <v>0</v>
      </c>
      <c r="EL1019" s="9"/>
      <c r="EM1019" s="10"/>
      <c r="EN1019" s="11"/>
      <c r="EO1019" s="6">
        <f>SUMIF(EP$129:EP$159,$D1019,ER$129:ER$159)</f>
        <v>0</v>
      </c>
      <c r="EP1019" s="9"/>
      <c r="EQ1019" s="10"/>
      <c r="ER1019" s="11"/>
      <c r="ES1019" s="6">
        <f>SUMIF(ET$129:ET$159,$D1019,EV$129:EV$159)</f>
        <v>0</v>
      </c>
      <c r="ET1019" s="9"/>
      <c r="EU1019" s="10"/>
      <c r="EV1019" s="11"/>
      <c r="EW1019" s="6">
        <f>SUMIF(EX$129:EX$159,$D1019,EZ$129:EZ$159)</f>
        <v>0</v>
      </c>
      <c r="EX1019" s="9"/>
      <c r="EY1019" s="10"/>
      <c r="EZ1019" s="11"/>
      <c r="FA1019" s="6">
        <f>SUMIF(FB$129:FB$159,$D1019,FD$129:FD$159)</f>
        <v>0</v>
      </c>
      <c r="FB1019" s="9"/>
      <c r="FC1019" s="10"/>
      <c r="FD1019" s="11"/>
      <c r="FE1019" s="6">
        <f>SUMIF(FF$129:FF$159,$D1019,FH$129:FH$159)</f>
        <v>0</v>
      </c>
      <c r="FF1019" s="9"/>
      <c r="FG1019" s="10"/>
      <c r="FH1019" s="11"/>
      <c r="FI1019" s="6">
        <f>SUMIF(FJ$129:FJ$159,$D1019,FL$129:FL$159)</f>
        <v>0</v>
      </c>
      <c r="FJ1019" s="9"/>
      <c r="FK1019" s="10"/>
      <c r="FL1019" s="11"/>
      <c r="FM1019" s="6">
        <f>SUMIF(FN$129:FN$159,$D1019,FP$129:FP$159)</f>
        <v>0</v>
      </c>
      <c r="FN1019" s="9"/>
      <c r="FO1019" s="10"/>
      <c r="FP1019" s="11"/>
      <c r="FQ1019" s="6">
        <f>SUMIF(FR$129:FR$159,$D1019,FT$129:FT$159)</f>
        <v>0</v>
      </c>
      <c r="FR1019" s="9"/>
      <c r="FS1019" s="10"/>
      <c r="FT1019" s="11"/>
      <c r="FU1019" s="6">
        <f>SUMIF(FV$129:FV$159,$D1019,FX$129:FX$159)</f>
        <v>0</v>
      </c>
      <c r="FV1019" s="9"/>
      <c r="FW1019" s="10"/>
      <c r="FX1019" s="11"/>
      <c r="FY1019" s="6">
        <f>SUMIF(FZ$129:FZ$159,$D1019,GB$129:GB$159)</f>
        <v>0</v>
      </c>
      <c r="FZ1019" s="9"/>
      <c r="GA1019" s="10"/>
      <c r="GB1019" s="11"/>
      <c r="GC1019" s="6">
        <f>SUMIF(GD$129:GD$159,$D1019,GF$129:GF$159)</f>
        <v>0</v>
      </c>
      <c r="GD1019" s="9"/>
      <c r="GE1019" s="10"/>
      <c r="GF1019" s="11"/>
      <c r="GG1019" s="6">
        <f>SUMIF(GH$129:GH$159,$D1019,GJ$129:GJ$159)</f>
        <v>0</v>
      </c>
      <c r="GH1019" s="9"/>
      <c r="GI1019" s="10"/>
      <c r="GJ1019" s="11"/>
      <c r="GK1019" s="6">
        <f>SUMIF(GL$129:GL$159,$D1019,GN$129:GN$159)</f>
        <v>0</v>
      </c>
      <c r="GL1019" s="9"/>
      <c r="GM1019" s="10"/>
      <c r="GN1019" s="11"/>
      <c r="GO1019" s="6">
        <f>SUMIF(GP$129:GP$159,$D1019,GR$129:GR$159)</f>
        <v>0</v>
      </c>
      <c r="GP1019" s="9"/>
      <c r="GQ1019" s="10"/>
      <c r="GR1019" s="11"/>
      <c r="GS1019" s="6">
        <f>SUMIF(GT$129:GT$159,$D1019,GV$129:GV$159)</f>
        <v>0</v>
      </c>
      <c r="GT1019" s="9"/>
      <c r="GU1019" s="10"/>
      <c r="GV1019" s="20"/>
      <c r="GW1019" s="19">
        <f t="shared" si="24"/>
        <v>0</v>
      </c>
      <c r="GX1019" s="472"/>
      <c r="GY1019" s="473"/>
    </row>
    <row r="1020" spans="1:207" ht="30.75" customHeight="1">
      <c r="A1020" s="210" t="s">
        <v>80</v>
      </c>
      <c r="B1020" s="470"/>
      <c r="C1020" s="449" t="s">
        <v>538</v>
      </c>
      <c r="D1020" s="445" t="s">
        <v>499</v>
      </c>
      <c r="E1020" s="206">
        <f>SUMIF(F$160:F$190,$D1020,H$160:H$190)</f>
        <v>0</v>
      </c>
      <c r="F1020" s="9"/>
      <c r="G1020" s="10"/>
      <c r="H1020" s="11"/>
      <c r="I1020" s="6">
        <f>SUMIF(J$160:J$190,$D1020,L$160:L$190)</f>
        <v>0</v>
      </c>
      <c r="J1020" s="9"/>
      <c r="K1020" s="10"/>
      <c r="L1020" s="11"/>
      <c r="M1020" s="6">
        <f>SUMIF(N$160:N$190,$D1020,P$160:P$190)</f>
        <v>0</v>
      </c>
      <c r="N1020" s="9"/>
      <c r="O1020" s="10"/>
      <c r="P1020" s="11"/>
      <c r="Q1020" s="6">
        <f>SUMIF(R$160:R$190,$D1020,T$160:T$190)</f>
        <v>0</v>
      </c>
      <c r="R1020" s="9"/>
      <c r="S1020" s="10"/>
      <c r="T1020" s="11"/>
      <c r="U1020" s="6">
        <f>SUMIF(V$160:V$190,$D1020,X$160:X$190)</f>
        <v>0</v>
      </c>
      <c r="V1020" s="9"/>
      <c r="W1020" s="10"/>
      <c r="X1020" s="11"/>
      <c r="Y1020" s="6">
        <f>SUMIF(Z$160:Z$190,$D1020,AB$160:AB$190)</f>
        <v>0</v>
      </c>
      <c r="Z1020" s="9"/>
      <c r="AA1020" s="10"/>
      <c r="AB1020" s="11"/>
      <c r="AC1020" s="6">
        <f>SUMIF(AD$160:AD$190,$D1020,AF$160:AF$190)</f>
        <v>0</v>
      </c>
      <c r="AD1020" s="9"/>
      <c r="AE1020" s="10"/>
      <c r="AF1020" s="11"/>
      <c r="AG1020" s="6">
        <f>SUMIF(AH$160:AH$190,$D1020,AJ$160:AJ$190)</f>
        <v>0</v>
      </c>
      <c r="AH1020" s="9"/>
      <c r="AI1020" s="10"/>
      <c r="AJ1020" s="11"/>
      <c r="AK1020" s="6">
        <f>SUMIF(AL$160:AL$190,$D1020,AN$160:AN$190)</f>
        <v>0</v>
      </c>
      <c r="AL1020" s="9"/>
      <c r="AM1020" s="10"/>
      <c r="AN1020" s="11"/>
      <c r="AO1020" s="6">
        <f>SUMIF(AP$160:AP$190,$D1020,AR$160:AR$190)</f>
        <v>0</v>
      </c>
      <c r="AP1020" s="9"/>
      <c r="AQ1020" s="10"/>
      <c r="AR1020" s="11"/>
      <c r="AS1020" s="6">
        <f>SUMIF(AT$160:AT$190,$D1020,AV$160:AV$190)</f>
        <v>0</v>
      </c>
      <c r="AT1020" s="9"/>
      <c r="AU1020" s="10"/>
      <c r="AV1020" s="11"/>
      <c r="AW1020" s="6">
        <f>SUMIF(AX$160:AX$190,$D1020,AZ$160:AZ$190)</f>
        <v>0</v>
      </c>
      <c r="AX1020" s="9"/>
      <c r="AY1020" s="10"/>
      <c r="AZ1020" s="11"/>
      <c r="BA1020" s="6">
        <f>SUMIF(BB$160:BB$190,$D1020,BD$160:BD$190)</f>
        <v>0</v>
      </c>
      <c r="BB1020" s="9"/>
      <c r="BC1020" s="10"/>
      <c r="BD1020" s="11"/>
      <c r="BE1020" s="6">
        <f>SUMIF(BF$160:BF$190,$D1020,BH$160:BH$190)</f>
        <v>0</v>
      </c>
      <c r="BF1020" s="9"/>
      <c r="BG1020" s="10"/>
      <c r="BH1020" s="11"/>
      <c r="BI1020" s="6">
        <f>SUMIF(BJ$160:BJ$190,$D1020,BL$160:BL$190)</f>
        <v>0</v>
      </c>
      <c r="BJ1020" s="9"/>
      <c r="BK1020" s="10"/>
      <c r="BL1020" s="11"/>
      <c r="BM1020" s="6">
        <f>SUMIF(BN$160:BN$190,$D1020,BP$160:BP$190)</f>
        <v>0</v>
      </c>
      <c r="BN1020" s="9"/>
      <c r="BO1020" s="10"/>
      <c r="BP1020" s="11"/>
      <c r="BQ1020" s="6">
        <f>SUMIF(BR$160:BR$190,$D1020,BT$160:BT$190)</f>
        <v>0</v>
      </c>
      <c r="BR1020" s="9"/>
      <c r="BS1020" s="10"/>
      <c r="BT1020" s="11"/>
      <c r="BU1020" s="6">
        <f>SUMIF(BV$160:BV$190,$D1020,BX$160:BX$190)</f>
        <v>0</v>
      </c>
      <c r="BV1020" s="9"/>
      <c r="BW1020" s="10"/>
      <c r="BX1020" s="11"/>
      <c r="BY1020" s="6">
        <f>SUMIF(BZ$160:BZ$190,$D1020,CB$160:CB$190)</f>
        <v>0</v>
      </c>
      <c r="BZ1020" s="9"/>
      <c r="CA1020" s="10"/>
      <c r="CB1020" s="11"/>
      <c r="CC1020" s="6">
        <f>SUMIF(CD$160:CD$190,$D1020,CF$160:CF$190)</f>
        <v>0</v>
      </c>
      <c r="CD1020" s="9"/>
      <c r="CE1020" s="10"/>
      <c r="CF1020" s="11"/>
      <c r="CG1020" s="6">
        <f>SUMIF(CH$160:CH$190,$D1020,CJ$160:CJ$190)</f>
        <v>0</v>
      </c>
      <c r="CH1020" s="9"/>
      <c r="CI1020" s="10"/>
      <c r="CJ1020" s="11"/>
      <c r="CK1020" s="6">
        <f>SUMIF(CL$160:CL$190,$D1020,CN$160:CN$190)</f>
        <v>0</v>
      </c>
      <c r="CL1020" s="9"/>
      <c r="CM1020" s="10"/>
      <c r="CN1020" s="11"/>
      <c r="CO1020" s="6">
        <f>SUMIF(CP$160:CP$190,$D1020,CR$160:CR$190)</f>
        <v>0</v>
      </c>
      <c r="CP1020" s="9"/>
      <c r="CQ1020" s="10"/>
      <c r="CR1020" s="11"/>
      <c r="CS1020" s="6">
        <f>SUMIF(CT$160:CT$190,$D1020,CV$160:CV$190)</f>
        <v>0</v>
      </c>
      <c r="CT1020" s="9"/>
      <c r="CU1020" s="10"/>
      <c r="CV1020" s="11"/>
      <c r="CW1020" s="6">
        <f>SUMIF(CX$160:CX$190,$D1020,CZ$160:CZ$190)</f>
        <v>0</v>
      </c>
      <c r="CX1020" s="9"/>
      <c r="CY1020" s="10"/>
      <c r="CZ1020" s="11"/>
      <c r="DA1020" s="6">
        <f>SUMIF(DB$160:DB$190,$D1020,DD$160:DD$190)</f>
        <v>0</v>
      </c>
      <c r="DB1020" s="9"/>
      <c r="DC1020" s="10"/>
      <c r="DD1020" s="11"/>
      <c r="DE1020" s="6">
        <f>SUMIF(DF$160:DF$190,$D1020,DH$160:DH$190)</f>
        <v>0</v>
      </c>
      <c r="DF1020" s="9"/>
      <c r="DG1020" s="10"/>
      <c r="DH1020" s="11"/>
      <c r="DI1020" s="6">
        <f>SUMIF(DJ$160:DJ$190,$D1020,DL$160:DL$190)</f>
        <v>0</v>
      </c>
      <c r="DJ1020" s="9"/>
      <c r="DK1020" s="10"/>
      <c r="DL1020" s="11"/>
      <c r="DM1020" s="6">
        <f>SUMIF(DN$160:DN$190,$D1020,DP$160:DP$190)</f>
        <v>0</v>
      </c>
      <c r="DN1020" s="9"/>
      <c r="DO1020" s="10"/>
      <c r="DP1020" s="11"/>
      <c r="DQ1020" s="6">
        <f>SUMIF(DR$160:DR$190,$D1020,DT$160:DT$190)</f>
        <v>0</v>
      </c>
      <c r="DR1020" s="9"/>
      <c r="DS1020" s="10"/>
      <c r="DT1020" s="11"/>
      <c r="DU1020" s="6">
        <f>SUMIF(DV$160:DV$190,$D1020,DX$160:DX$190)</f>
        <v>0</v>
      </c>
      <c r="DV1020" s="9"/>
      <c r="DW1020" s="10"/>
      <c r="DX1020" s="11"/>
      <c r="DY1020" s="6">
        <f>SUMIF(DZ$160:DZ$190,$D1020,EB$160:EB$190)</f>
        <v>0</v>
      </c>
      <c r="DZ1020" s="9"/>
      <c r="EA1020" s="10"/>
      <c r="EB1020" s="11"/>
      <c r="EC1020" s="6">
        <f>SUMIF(ED$160:ED$190,$D1020,EF$160:EF$190)</f>
        <v>0</v>
      </c>
      <c r="ED1020" s="9"/>
      <c r="EE1020" s="10"/>
      <c r="EF1020" s="11"/>
      <c r="EG1020" s="6">
        <f>SUMIF(EH$160:EH$190,$D1020,EJ$160:EJ$190)</f>
        <v>0</v>
      </c>
      <c r="EH1020" s="9"/>
      <c r="EI1020" s="10"/>
      <c r="EJ1020" s="11"/>
      <c r="EK1020" s="6">
        <f>SUMIF(EL$160:EL$190,$D1020,EN$160:EN$190)</f>
        <v>0</v>
      </c>
      <c r="EL1020" s="9"/>
      <c r="EM1020" s="10"/>
      <c r="EN1020" s="11"/>
      <c r="EO1020" s="6">
        <f>SUMIF(EP$160:EP$190,$D1020,ER$160:ER$190)</f>
        <v>0</v>
      </c>
      <c r="EP1020" s="9"/>
      <c r="EQ1020" s="10"/>
      <c r="ER1020" s="11"/>
      <c r="ES1020" s="6">
        <f>SUMIF(ET$160:ET$190,$D1020,EV$160:EV$190)</f>
        <v>0</v>
      </c>
      <c r="ET1020" s="9"/>
      <c r="EU1020" s="10"/>
      <c r="EV1020" s="11"/>
      <c r="EW1020" s="6">
        <f>SUMIF(EX$160:EX$190,$D1020,EZ$160:EZ$190)</f>
        <v>0</v>
      </c>
      <c r="EX1020" s="9"/>
      <c r="EY1020" s="10"/>
      <c r="EZ1020" s="11"/>
      <c r="FA1020" s="6">
        <f>SUMIF(FB$160:FB$190,$D1020,FD$160:FD$190)</f>
        <v>0</v>
      </c>
      <c r="FB1020" s="9"/>
      <c r="FC1020" s="10"/>
      <c r="FD1020" s="11"/>
      <c r="FE1020" s="6">
        <f>SUMIF(FF$160:FF$190,$D1020,FH$160:FH$190)</f>
        <v>0</v>
      </c>
      <c r="FF1020" s="9"/>
      <c r="FG1020" s="10"/>
      <c r="FH1020" s="11"/>
      <c r="FI1020" s="6">
        <f>SUMIF(FJ$160:FJ$190,$D1020,FL$160:FL$190)</f>
        <v>0</v>
      </c>
      <c r="FJ1020" s="9"/>
      <c r="FK1020" s="10"/>
      <c r="FL1020" s="11"/>
      <c r="FM1020" s="6">
        <f>SUMIF(FN$160:FN$190,$D1020,FP$160:FP$190)</f>
        <v>0</v>
      </c>
      <c r="FN1020" s="9"/>
      <c r="FO1020" s="10"/>
      <c r="FP1020" s="11"/>
      <c r="FQ1020" s="6">
        <f>SUMIF(FR$160:FR$190,$D1020,FT$160:FT$190)</f>
        <v>0</v>
      </c>
      <c r="FR1020" s="9"/>
      <c r="FS1020" s="10"/>
      <c r="FT1020" s="11"/>
      <c r="FU1020" s="6">
        <f>SUMIF(FV$160:FV$190,$D1020,FX$160:FX$190)</f>
        <v>0</v>
      </c>
      <c r="FV1020" s="9"/>
      <c r="FW1020" s="10"/>
      <c r="FX1020" s="11"/>
      <c r="FY1020" s="6">
        <f>SUMIF(FZ$160:FZ$190,$D1020,GB$160:GB$190)</f>
        <v>0</v>
      </c>
      <c r="FZ1020" s="9"/>
      <c r="GA1020" s="10"/>
      <c r="GB1020" s="11"/>
      <c r="GC1020" s="6">
        <f>SUMIF(GD$160:GD$190,$D1020,GF$160:GF$190)</f>
        <v>0</v>
      </c>
      <c r="GD1020" s="9"/>
      <c r="GE1020" s="10"/>
      <c r="GF1020" s="11"/>
      <c r="GG1020" s="6">
        <f>SUMIF(GH$160:GH$190,$D1020,GJ$160:GJ$190)</f>
        <v>0</v>
      </c>
      <c r="GH1020" s="9"/>
      <c r="GI1020" s="10"/>
      <c r="GJ1020" s="11"/>
      <c r="GK1020" s="6">
        <f>SUMIF(GL$160:GL$190,$D1020,GN$160:GN$190)</f>
        <v>0</v>
      </c>
      <c r="GL1020" s="9"/>
      <c r="GM1020" s="10"/>
      <c r="GN1020" s="11"/>
      <c r="GO1020" s="6">
        <f>SUMIF(GP$160:GP$190,$D1020,GR$160:GR$190)</f>
        <v>0</v>
      </c>
      <c r="GP1020" s="9"/>
      <c r="GQ1020" s="10"/>
      <c r="GR1020" s="11"/>
      <c r="GS1020" s="6">
        <f>SUMIF(GT$160:GT$190,$D1020,GV$160:GV$190)</f>
        <v>0</v>
      </c>
      <c r="GT1020" s="9"/>
      <c r="GU1020" s="10"/>
      <c r="GV1020" s="20"/>
      <c r="GW1020" s="19">
        <f t="shared" si="24"/>
        <v>0</v>
      </c>
      <c r="GX1020" s="472"/>
      <c r="GY1020" s="473"/>
    </row>
    <row r="1021" spans="1:207" ht="30.75" customHeight="1">
      <c r="A1021" s="210" t="s">
        <v>81</v>
      </c>
      <c r="B1021" s="470"/>
      <c r="C1021" s="449" t="s">
        <v>538</v>
      </c>
      <c r="D1021" s="445" t="s">
        <v>499</v>
      </c>
      <c r="E1021" s="206">
        <f>SUMIF(F$191:F$221,$D1021,H$191:H$221)</f>
        <v>0</v>
      </c>
      <c r="F1021" s="9"/>
      <c r="G1021" s="10"/>
      <c r="H1021" s="11"/>
      <c r="I1021" s="6">
        <f>SUMIF(J$191:J$221,$D1021,L$191:L$221)</f>
        <v>0</v>
      </c>
      <c r="J1021" s="9"/>
      <c r="K1021" s="10"/>
      <c r="L1021" s="11"/>
      <c r="M1021" s="6">
        <f>SUMIF(N$191:N$221,$D1021,P$191:P$221)</f>
        <v>0</v>
      </c>
      <c r="N1021" s="9"/>
      <c r="O1021" s="10"/>
      <c r="P1021" s="11"/>
      <c r="Q1021" s="6">
        <f>SUMIF(R$191:R$221,$D1021,T$191:T$221)</f>
        <v>0</v>
      </c>
      <c r="R1021" s="9"/>
      <c r="S1021" s="10"/>
      <c r="T1021" s="11"/>
      <c r="U1021" s="6">
        <f>SUMIF(V$191:V$221,$D1021,X$191:X$221)</f>
        <v>0</v>
      </c>
      <c r="V1021" s="9"/>
      <c r="W1021" s="10"/>
      <c r="X1021" s="11"/>
      <c r="Y1021" s="6">
        <f>SUMIF(Z$191:Z$221,$D1021,AB$191:AB$221)</f>
        <v>0</v>
      </c>
      <c r="Z1021" s="9"/>
      <c r="AA1021" s="10"/>
      <c r="AB1021" s="11"/>
      <c r="AC1021" s="6">
        <f>SUMIF(AD$191:AD$221,$D1021,AF$191:AF$221)</f>
        <v>0</v>
      </c>
      <c r="AD1021" s="9"/>
      <c r="AE1021" s="10"/>
      <c r="AF1021" s="11"/>
      <c r="AG1021" s="6">
        <f>SUMIF(AH$191:AH$221,$D1021,AJ$191:AJ$221)</f>
        <v>0</v>
      </c>
      <c r="AH1021" s="9"/>
      <c r="AI1021" s="10"/>
      <c r="AJ1021" s="11"/>
      <c r="AK1021" s="6">
        <f>SUMIF(AL$191:AL$221,$D1021,AN$191:AN$221)</f>
        <v>0</v>
      </c>
      <c r="AL1021" s="9"/>
      <c r="AM1021" s="10"/>
      <c r="AN1021" s="11"/>
      <c r="AO1021" s="6">
        <f>SUMIF(AP$191:AP$221,$D1021,AR$191:AR$221)</f>
        <v>0</v>
      </c>
      <c r="AP1021" s="9"/>
      <c r="AQ1021" s="10"/>
      <c r="AR1021" s="11"/>
      <c r="AS1021" s="6">
        <f>SUMIF(AT$191:AT$221,$D1021,AV$191:AV$221)</f>
        <v>0</v>
      </c>
      <c r="AT1021" s="9"/>
      <c r="AU1021" s="10"/>
      <c r="AV1021" s="11"/>
      <c r="AW1021" s="6">
        <f>SUMIF(AX$191:AX$221,$D1021,AZ$191:AZ$221)</f>
        <v>0</v>
      </c>
      <c r="AX1021" s="9"/>
      <c r="AY1021" s="10"/>
      <c r="AZ1021" s="11"/>
      <c r="BA1021" s="6">
        <f>SUMIF(BB$191:BB$221,$D1021,BD$191:BD$221)</f>
        <v>0</v>
      </c>
      <c r="BB1021" s="9"/>
      <c r="BC1021" s="10"/>
      <c r="BD1021" s="11"/>
      <c r="BE1021" s="6">
        <f>SUMIF(BF$191:BF$221,$D1021,BH$191:BH$221)</f>
        <v>0</v>
      </c>
      <c r="BF1021" s="9"/>
      <c r="BG1021" s="10"/>
      <c r="BH1021" s="11"/>
      <c r="BI1021" s="6">
        <f>SUMIF(BJ$191:BJ$221,$D1021,BL$191:BL$221)</f>
        <v>0</v>
      </c>
      <c r="BJ1021" s="9"/>
      <c r="BK1021" s="10"/>
      <c r="BL1021" s="11"/>
      <c r="BM1021" s="6">
        <f>SUMIF(BN$191:BN$221,$D1021,BP$191:BP$221)</f>
        <v>0</v>
      </c>
      <c r="BN1021" s="9"/>
      <c r="BO1021" s="10"/>
      <c r="BP1021" s="11"/>
      <c r="BQ1021" s="6">
        <f>SUMIF(BR$191:BR$221,$D1021,BT$191:BT$221)</f>
        <v>0</v>
      </c>
      <c r="BR1021" s="9"/>
      <c r="BS1021" s="10"/>
      <c r="BT1021" s="11"/>
      <c r="BU1021" s="6">
        <f>SUMIF(BV$191:BV$221,$D1021,BX$191:BX$221)</f>
        <v>0</v>
      </c>
      <c r="BV1021" s="9"/>
      <c r="BW1021" s="10"/>
      <c r="BX1021" s="11"/>
      <c r="BY1021" s="6">
        <f>SUMIF(BZ$191:BZ$221,$D1021,CB$191:CB$221)</f>
        <v>0</v>
      </c>
      <c r="BZ1021" s="9"/>
      <c r="CA1021" s="10"/>
      <c r="CB1021" s="11"/>
      <c r="CC1021" s="6">
        <f>SUMIF(CD$191:CD$221,$D1021,CF$191:CF$221)</f>
        <v>0</v>
      </c>
      <c r="CD1021" s="9"/>
      <c r="CE1021" s="10"/>
      <c r="CF1021" s="11"/>
      <c r="CG1021" s="6">
        <f>SUMIF(CH$191:CH$221,$D1021,CJ$191:CJ$221)</f>
        <v>0</v>
      </c>
      <c r="CH1021" s="9"/>
      <c r="CI1021" s="10"/>
      <c r="CJ1021" s="11"/>
      <c r="CK1021" s="6">
        <f>SUMIF(CL$191:CL$221,$D1021,CN$191:CN$221)</f>
        <v>0</v>
      </c>
      <c r="CL1021" s="9"/>
      <c r="CM1021" s="10"/>
      <c r="CN1021" s="11"/>
      <c r="CO1021" s="6">
        <f>SUMIF(CP$191:CP$221,$D1021,CR$191:CR$221)</f>
        <v>0</v>
      </c>
      <c r="CP1021" s="9"/>
      <c r="CQ1021" s="10"/>
      <c r="CR1021" s="11"/>
      <c r="CS1021" s="6">
        <f>SUMIF(CT$191:CT$221,$D1021,CV$191:CV$221)</f>
        <v>0</v>
      </c>
      <c r="CT1021" s="9"/>
      <c r="CU1021" s="10"/>
      <c r="CV1021" s="11"/>
      <c r="CW1021" s="6">
        <f>SUMIF(CX$191:CX$221,$D1021,CZ$191:CZ$221)</f>
        <v>0</v>
      </c>
      <c r="CX1021" s="9"/>
      <c r="CY1021" s="10"/>
      <c r="CZ1021" s="11"/>
      <c r="DA1021" s="6">
        <f>SUMIF(DB$191:DB$221,$D1021,DD$191:DD$221)</f>
        <v>0</v>
      </c>
      <c r="DB1021" s="9"/>
      <c r="DC1021" s="10"/>
      <c r="DD1021" s="11"/>
      <c r="DE1021" s="6">
        <f>SUMIF(DF$191:DF$221,$D1021,DH$191:DH$221)</f>
        <v>0</v>
      </c>
      <c r="DF1021" s="9"/>
      <c r="DG1021" s="10"/>
      <c r="DH1021" s="11"/>
      <c r="DI1021" s="6">
        <f>SUMIF(DJ$191:DJ$221,$D1021,DL$191:DL$221)</f>
        <v>0</v>
      </c>
      <c r="DJ1021" s="9"/>
      <c r="DK1021" s="10"/>
      <c r="DL1021" s="11"/>
      <c r="DM1021" s="6">
        <f>SUMIF(DN$191:DN$221,$D1021,DP$191:DP$221)</f>
        <v>0</v>
      </c>
      <c r="DN1021" s="9"/>
      <c r="DO1021" s="10"/>
      <c r="DP1021" s="11"/>
      <c r="DQ1021" s="6">
        <f>SUMIF(DR$191:DR$221,$D1021,DT$191:DT$221)</f>
        <v>0</v>
      </c>
      <c r="DR1021" s="9"/>
      <c r="DS1021" s="10"/>
      <c r="DT1021" s="11"/>
      <c r="DU1021" s="6">
        <f>SUMIF(DV$191:DV$221,$D1021,DX$191:DX$221)</f>
        <v>0</v>
      </c>
      <c r="DV1021" s="9"/>
      <c r="DW1021" s="10"/>
      <c r="DX1021" s="11"/>
      <c r="DY1021" s="6">
        <f>SUMIF(DZ$191:DZ$221,$D1021,EB$191:EB$221)</f>
        <v>0</v>
      </c>
      <c r="DZ1021" s="9"/>
      <c r="EA1021" s="10"/>
      <c r="EB1021" s="11"/>
      <c r="EC1021" s="6">
        <f>SUMIF(ED$191:ED$221,$D1021,EF$191:EF$221)</f>
        <v>0</v>
      </c>
      <c r="ED1021" s="9"/>
      <c r="EE1021" s="10"/>
      <c r="EF1021" s="11"/>
      <c r="EG1021" s="6">
        <f>SUMIF(EH$191:EH$221,$D1021,EJ$191:EJ$221)</f>
        <v>0</v>
      </c>
      <c r="EH1021" s="9"/>
      <c r="EI1021" s="10"/>
      <c r="EJ1021" s="11"/>
      <c r="EK1021" s="6">
        <f>SUMIF(EL$191:EL$221,$D1021,EN$191:EN$221)</f>
        <v>0</v>
      </c>
      <c r="EL1021" s="9"/>
      <c r="EM1021" s="10"/>
      <c r="EN1021" s="11"/>
      <c r="EO1021" s="6">
        <f>SUMIF(EP$191:EP$221,$D1021,ER$191:ER$221)</f>
        <v>0</v>
      </c>
      <c r="EP1021" s="9"/>
      <c r="EQ1021" s="10"/>
      <c r="ER1021" s="11"/>
      <c r="ES1021" s="6">
        <f>SUMIF(ET$191:ET$221,$D1021,EV$191:EV$221)</f>
        <v>0</v>
      </c>
      <c r="ET1021" s="9"/>
      <c r="EU1021" s="10"/>
      <c r="EV1021" s="11"/>
      <c r="EW1021" s="6">
        <f>SUMIF(EX$191:EX$221,$D1021,EZ$191:EZ$221)</f>
        <v>0</v>
      </c>
      <c r="EX1021" s="9"/>
      <c r="EY1021" s="10"/>
      <c r="EZ1021" s="11"/>
      <c r="FA1021" s="6">
        <f>SUMIF(FB$191:FB$221,$D1021,FD$191:FD$221)</f>
        <v>0</v>
      </c>
      <c r="FB1021" s="9"/>
      <c r="FC1021" s="10"/>
      <c r="FD1021" s="11"/>
      <c r="FE1021" s="6">
        <f>SUMIF(FF$191:FF$221,$D1021,FH$191:FH$221)</f>
        <v>0</v>
      </c>
      <c r="FF1021" s="9"/>
      <c r="FG1021" s="10"/>
      <c r="FH1021" s="11"/>
      <c r="FI1021" s="6">
        <f>SUMIF(FJ$191:FJ$221,$D1021,FL$191:FL$221)</f>
        <v>0</v>
      </c>
      <c r="FJ1021" s="9"/>
      <c r="FK1021" s="10"/>
      <c r="FL1021" s="11"/>
      <c r="FM1021" s="6">
        <f>SUMIF(FN$191:FN$221,$D1021,FP$191:FP$221)</f>
        <v>0</v>
      </c>
      <c r="FN1021" s="9"/>
      <c r="FO1021" s="10"/>
      <c r="FP1021" s="11"/>
      <c r="FQ1021" s="6">
        <f>SUMIF(FR$191:FR$221,$D1021,FT$191:FT$221)</f>
        <v>0</v>
      </c>
      <c r="FR1021" s="9"/>
      <c r="FS1021" s="10"/>
      <c r="FT1021" s="11"/>
      <c r="FU1021" s="6">
        <f>SUMIF(FV$191:FV$221,$D1021,FX$191:FX$221)</f>
        <v>0</v>
      </c>
      <c r="FV1021" s="9"/>
      <c r="FW1021" s="10"/>
      <c r="FX1021" s="11"/>
      <c r="FY1021" s="6">
        <f>SUMIF(FZ$191:FZ$221,$D1021,GB$191:GB$221)</f>
        <v>0</v>
      </c>
      <c r="FZ1021" s="9"/>
      <c r="GA1021" s="10"/>
      <c r="GB1021" s="11"/>
      <c r="GC1021" s="6">
        <f>SUMIF(GD$191:GD$221,$D1021,GF$191:GF$221)</f>
        <v>0</v>
      </c>
      <c r="GD1021" s="9"/>
      <c r="GE1021" s="10"/>
      <c r="GF1021" s="11"/>
      <c r="GG1021" s="6">
        <f>SUMIF(GH$191:GH$221,$D1021,GJ$191:GJ$221)</f>
        <v>0</v>
      </c>
      <c r="GH1021" s="9"/>
      <c r="GI1021" s="10"/>
      <c r="GJ1021" s="11"/>
      <c r="GK1021" s="6">
        <f>SUMIF(GL$191:GL$221,$D1021,GN$191:GN$221)</f>
        <v>0</v>
      </c>
      <c r="GL1021" s="9"/>
      <c r="GM1021" s="10"/>
      <c r="GN1021" s="11"/>
      <c r="GO1021" s="6">
        <f>SUMIF(GP$191:GP$221,$D1021,GR$191:GR$221)</f>
        <v>0</v>
      </c>
      <c r="GP1021" s="9"/>
      <c r="GQ1021" s="10"/>
      <c r="GR1021" s="11"/>
      <c r="GS1021" s="6">
        <f>SUMIF(GT$191:GT$221,$D1021,GV$191:GV$221)</f>
        <v>0</v>
      </c>
      <c r="GT1021" s="9"/>
      <c r="GU1021" s="10"/>
      <c r="GV1021" s="20"/>
      <c r="GW1021" s="19">
        <f t="shared" si="24"/>
        <v>0</v>
      </c>
      <c r="GX1021" s="472"/>
      <c r="GY1021" s="473"/>
    </row>
    <row r="1022" spans="1:207" ht="30.75" customHeight="1">
      <c r="A1022" s="210" t="s">
        <v>82</v>
      </c>
      <c r="B1022" s="470"/>
      <c r="C1022" s="449" t="s">
        <v>538</v>
      </c>
      <c r="D1022" s="445" t="s">
        <v>499</v>
      </c>
      <c r="E1022" s="206">
        <f>SUMIF(F$222:F$252,$D1022,H$222:H$252)</f>
        <v>0</v>
      </c>
      <c r="F1022" s="9"/>
      <c r="G1022" s="10"/>
      <c r="H1022" s="11"/>
      <c r="I1022" s="6">
        <f>SUMIF(J$222:J$252,$D1022,L$222:L$252)</f>
        <v>0</v>
      </c>
      <c r="J1022" s="9"/>
      <c r="K1022" s="10"/>
      <c r="L1022" s="11"/>
      <c r="M1022" s="6">
        <f>SUMIF(N$222:N$252,$D1022,P$222:P$252)</f>
        <v>0</v>
      </c>
      <c r="N1022" s="9"/>
      <c r="O1022" s="10"/>
      <c r="P1022" s="11"/>
      <c r="Q1022" s="6">
        <f>SUMIF(R$222:R$252,$D1022,T$222:T$252)</f>
        <v>0</v>
      </c>
      <c r="R1022" s="9"/>
      <c r="S1022" s="10"/>
      <c r="T1022" s="11"/>
      <c r="U1022" s="6">
        <f>SUMIF(V$222:V$252,$D1022,X$222:X$252)</f>
        <v>0</v>
      </c>
      <c r="V1022" s="9"/>
      <c r="W1022" s="10"/>
      <c r="X1022" s="11"/>
      <c r="Y1022" s="6">
        <f>SUMIF(Z$222:Z$252,$D1022,AB$222:AB$252)</f>
        <v>0</v>
      </c>
      <c r="Z1022" s="9"/>
      <c r="AA1022" s="10"/>
      <c r="AB1022" s="11"/>
      <c r="AC1022" s="6">
        <f>SUMIF(AD$222:AD$252,$D1022,AF$222:AF$252)</f>
        <v>0</v>
      </c>
      <c r="AD1022" s="9"/>
      <c r="AE1022" s="10"/>
      <c r="AF1022" s="11"/>
      <c r="AG1022" s="6">
        <f>SUMIF(AH$222:AH$252,$D1022,AJ$222:AJ$252)</f>
        <v>0</v>
      </c>
      <c r="AH1022" s="9"/>
      <c r="AI1022" s="10"/>
      <c r="AJ1022" s="11"/>
      <c r="AK1022" s="6">
        <f>SUMIF(AL$222:AL$252,$D1022,AN$222:AN$252)</f>
        <v>0</v>
      </c>
      <c r="AL1022" s="9"/>
      <c r="AM1022" s="10"/>
      <c r="AN1022" s="11"/>
      <c r="AO1022" s="6">
        <f>SUMIF(AP$222:AP$252,$D1022,AR$222:AR$252)</f>
        <v>0</v>
      </c>
      <c r="AP1022" s="9"/>
      <c r="AQ1022" s="10"/>
      <c r="AR1022" s="11"/>
      <c r="AS1022" s="6">
        <f>SUMIF(AT$222:AT$252,$D1022,AV$222:AV$252)</f>
        <v>0</v>
      </c>
      <c r="AT1022" s="9"/>
      <c r="AU1022" s="10"/>
      <c r="AV1022" s="11"/>
      <c r="AW1022" s="6">
        <f>SUMIF(AX$222:AX$252,$D1022,AZ$222:AZ$252)</f>
        <v>0</v>
      </c>
      <c r="AX1022" s="9"/>
      <c r="AY1022" s="10"/>
      <c r="AZ1022" s="11"/>
      <c r="BA1022" s="6">
        <f>SUMIF(BB$222:BB$252,$D1022,BD$222:BD$252)</f>
        <v>0</v>
      </c>
      <c r="BB1022" s="9"/>
      <c r="BC1022" s="10"/>
      <c r="BD1022" s="11"/>
      <c r="BE1022" s="6">
        <f>SUMIF(BF$222:BF$252,$D1022,BH$222:BH$252)</f>
        <v>0</v>
      </c>
      <c r="BF1022" s="9"/>
      <c r="BG1022" s="10"/>
      <c r="BH1022" s="11"/>
      <c r="BI1022" s="6">
        <f>SUMIF(BJ$222:BJ$252,$D1022,BL$222:BL$252)</f>
        <v>0</v>
      </c>
      <c r="BJ1022" s="9"/>
      <c r="BK1022" s="10"/>
      <c r="BL1022" s="11"/>
      <c r="BM1022" s="6">
        <f>SUMIF(BN$222:BN$252,$D1022,BP$222:BP$252)</f>
        <v>0</v>
      </c>
      <c r="BN1022" s="9"/>
      <c r="BO1022" s="10"/>
      <c r="BP1022" s="11"/>
      <c r="BQ1022" s="6">
        <f>SUMIF(BR$222:BR$252,$D1022,BT$222:BT$252)</f>
        <v>0</v>
      </c>
      <c r="BR1022" s="9"/>
      <c r="BS1022" s="10"/>
      <c r="BT1022" s="11"/>
      <c r="BU1022" s="6">
        <f>SUMIF(BV$222:BV$252,$D1022,BX$222:BX$252)</f>
        <v>0</v>
      </c>
      <c r="BV1022" s="9"/>
      <c r="BW1022" s="10"/>
      <c r="BX1022" s="11"/>
      <c r="BY1022" s="6">
        <f>SUMIF(BZ$222:BZ$252,$D1022,CB$222:CB$252)</f>
        <v>0</v>
      </c>
      <c r="BZ1022" s="9"/>
      <c r="CA1022" s="10"/>
      <c r="CB1022" s="11"/>
      <c r="CC1022" s="6">
        <f>SUMIF(CD$222:CD$252,$D1022,CF$222:CF$252)</f>
        <v>0</v>
      </c>
      <c r="CD1022" s="9"/>
      <c r="CE1022" s="10"/>
      <c r="CF1022" s="11"/>
      <c r="CG1022" s="6">
        <f>SUMIF(CH$222:CH$252,$D1022,CJ$222:CJ$252)</f>
        <v>0</v>
      </c>
      <c r="CH1022" s="9"/>
      <c r="CI1022" s="10"/>
      <c r="CJ1022" s="11"/>
      <c r="CK1022" s="6">
        <f>SUMIF(CL$222:CL$252,$D1022,CN$222:CN$252)</f>
        <v>0</v>
      </c>
      <c r="CL1022" s="9"/>
      <c r="CM1022" s="10"/>
      <c r="CN1022" s="11"/>
      <c r="CO1022" s="6">
        <f>SUMIF(CP$222:CP$252,$D1022,CR$222:CR$252)</f>
        <v>0</v>
      </c>
      <c r="CP1022" s="9"/>
      <c r="CQ1022" s="10"/>
      <c r="CR1022" s="11"/>
      <c r="CS1022" s="6">
        <f>SUMIF(CT$222:CT$252,$D1022,CV$222:CV$252)</f>
        <v>0</v>
      </c>
      <c r="CT1022" s="9"/>
      <c r="CU1022" s="10"/>
      <c r="CV1022" s="11"/>
      <c r="CW1022" s="6">
        <f>SUMIF(CX$222:CX$252,$D1022,CZ$222:CZ$252)</f>
        <v>0</v>
      </c>
      <c r="CX1022" s="9"/>
      <c r="CY1022" s="10"/>
      <c r="CZ1022" s="11"/>
      <c r="DA1022" s="6">
        <f>SUMIF(DB$222:DB$252,$D1022,DD$222:DD$252)</f>
        <v>0</v>
      </c>
      <c r="DB1022" s="9"/>
      <c r="DC1022" s="10"/>
      <c r="DD1022" s="11"/>
      <c r="DE1022" s="6">
        <f>SUMIF(DF$222:DF$252,$D1022,DH$222:DH$252)</f>
        <v>0</v>
      </c>
      <c r="DF1022" s="9"/>
      <c r="DG1022" s="10"/>
      <c r="DH1022" s="11"/>
      <c r="DI1022" s="6">
        <f>SUMIF(DJ$222:DJ$252,$D1022,DL$222:DL$252)</f>
        <v>0</v>
      </c>
      <c r="DJ1022" s="9"/>
      <c r="DK1022" s="10"/>
      <c r="DL1022" s="11"/>
      <c r="DM1022" s="6">
        <f>SUMIF(DN$222:DN$252,$D1022,DP$222:DP$252)</f>
        <v>0</v>
      </c>
      <c r="DN1022" s="9"/>
      <c r="DO1022" s="10"/>
      <c r="DP1022" s="11"/>
      <c r="DQ1022" s="6">
        <f>SUMIF(DR$222:DR$252,$D1022,DT$222:DT$252)</f>
        <v>0</v>
      </c>
      <c r="DR1022" s="9"/>
      <c r="DS1022" s="10"/>
      <c r="DT1022" s="11"/>
      <c r="DU1022" s="6">
        <f>SUMIF(DV$222:DV$252,$D1022,DX$222:DX$252)</f>
        <v>0</v>
      </c>
      <c r="DV1022" s="9"/>
      <c r="DW1022" s="10"/>
      <c r="DX1022" s="11"/>
      <c r="DY1022" s="6">
        <f>SUMIF(DZ$222:DZ$252,$D1022,EB$222:EB$252)</f>
        <v>0</v>
      </c>
      <c r="DZ1022" s="9"/>
      <c r="EA1022" s="10"/>
      <c r="EB1022" s="11"/>
      <c r="EC1022" s="6">
        <f>SUMIF(ED$222:ED$252,$D1022,EF$222:EF$252)</f>
        <v>0</v>
      </c>
      <c r="ED1022" s="9"/>
      <c r="EE1022" s="10"/>
      <c r="EF1022" s="11"/>
      <c r="EG1022" s="6">
        <f>SUMIF(EH$222:EH$252,$D1022,EJ$222:EJ$252)</f>
        <v>0</v>
      </c>
      <c r="EH1022" s="9"/>
      <c r="EI1022" s="10"/>
      <c r="EJ1022" s="11"/>
      <c r="EK1022" s="6">
        <f>SUMIF(EL$222:EL$252,$D1022,EN$222:EN$252)</f>
        <v>0</v>
      </c>
      <c r="EL1022" s="9"/>
      <c r="EM1022" s="10"/>
      <c r="EN1022" s="11"/>
      <c r="EO1022" s="6">
        <f>SUMIF(EP$222:EP$252,$D1022,ER$222:ER$252)</f>
        <v>0</v>
      </c>
      <c r="EP1022" s="9"/>
      <c r="EQ1022" s="10"/>
      <c r="ER1022" s="11"/>
      <c r="ES1022" s="6">
        <f>SUMIF(ET$222:ET$252,$D1022,EV$222:EV$252)</f>
        <v>0</v>
      </c>
      <c r="ET1022" s="9"/>
      <c r="EU1022" s="10"/>
      <c r="EV1022" s="11"/>
      <c r="EW1022" s="6">
        <f>SUMIF(EX$222:EX$252,$D1022,EZ$222:EZ$252)</f>
        <v>0</v>
      </c>
      <c r="EX1022" s="9"/>
      <c r="EY1022" s="10"/>
      <c r="EZ1022" s="11"/>
      <c r="FA1022" s="6">
        <f>SUMIF(FB$222:FB$252,$D1022,FD$222:FD$252)</f>
        <v>0</v>
      </c>
      <c r="FB1022" s="9"/>
      <c r="FC1022" s="10"/>
      <c r="FD1022" s="11"/>
      <c r="FE1022" s="6">
        <f>SUMIF(FF$222:FF$252,$D1022,FH$222:FH$252)</f>
        <v>0</v>
      </c>
      <c r="FF1022" s="9"/>
      <c r="FG1022" s="10"/>
      <c r="FH1022" s="11"/>
      <c r="FI1022" s="6">
        <f>SUMIF(FJ$222:FJ$252,$D1022,FL$222:FL$252)</f>
        <v>0</v>
      </c>
      <c r="FJ1022" s="9"/>
      <c r="FK1022" s="10"/>
      <c r="FL1022" s="11"/>
      <c r="FM1022" s="6">
        <f>SUMIF(FN$222:FN$252,$D1022,FP$222:FP$252)</f>
        <v>0</v>
      </c>
      <c r="FN1022" s="9"/>
      <c r="FO1022" s="10"/>
      <c r="FP1022" s="11"/>
      <c r="FQ1022" s="6">
        <f>SUMIF(FR$222:FR$252,$D1022,FT$222:FT$252)</f>
        <v>0</v>
      </c>
      <c r="FR1022" s="9"/>
      <c r="FS1022" s="10"/>
      <c r="FT1022" s="11"/>
      <c r="FU1022" s="6">
        <f>SUMIF(FV$222:FV$252,$D1022,FX$222:FX$252)</f>
        <v>0</v>
      </c>
      <c r="FV1022" s="9"/>
      <c r="FW1022" s="10"/>
      <c r="FX1022" s="11"/>
      <c r="FY1022" s="6">
        <f>SUMIF(FZ$222:FZ$252,$D1022,GB$222:GB$252)</f>
        <v>0</v>
      </c>
      <c r="FZ1022" s="9"/>
      <c r="GA1022" s="10"/>
      <c r="GB1022" s="11"/>
      <c r="GC1022" s="6">
        <f>SUMIF(GD$222:GD$252,$D1022,GF$222:GF$252)</f>
        <v>0</v>
      </c>
      <c r="GD1022" s="9"/>
      <c r="GE1022" s="10"/>
      <c r="GF1022" s="11"/>
      <c r="GG1022" s="6">
        <f>SUMIF(GH$222:GH$252,$D1022,GJ$222:GJ$252)</f>
        <v>0</v>
      </c>
      <c r="GH1022" s="9"/>
      <c r="GI1022" s="10"/>
      <c r="GJ1022" s="11"/>
      <c r="GK1022" s="6">
        <f>SUMIF(GL$222:GL$252,$D1022,GN$222:GN$252)</f>
        <v>0</v>
      </c>
      <c r="GL1022" s="9"/>
      <c r="GM1022" s="10"/>
      <c r="GN1022" s="11"/>
      <c r="GO1022" s="6">
        <f>SUMIF(GP$222:GP$252,$D1022,GR$222:GR$252)</f>
        <v>0</v>
      </c>
      <c r="GP1022" s="9"/>
      <c r="GQ1022" s="10"/>
      <c r="GR1022" s="11"/>
      <c r="GS1022" s="6">
        <f>SUMIF(GT$222:GT$252,$D1022,GV$222:GV$252)</f>
        <v>0</v>
      </c>
      <c r="GT1022" s="9"/>
      <c r="GU1022" s="10"/>
      <c r="GV1022" s="20"/>
      <c r="GW1022" s="19">
        <f t="shared" si="24"/>
        <v>0</v>
      </c>
      <c r="GX1022" s="472"/>
      <c r="GY1022" s="473"/>
    </row>
    <row r="1023" spans="1:207" ht="30.75" customHeight="1">
      <c r="A1023" s="210" t="s">
        <v>83</v>
      </c>
      <c r="B1023" s="470"/>
      <c r="C1023" s="449" t="s">
        <v>538</v>
      </c>
      <c r="D1023" s="445" t="s">
        <v>499</v>
      </c>
      <c r="E1023" s="206">
        <f>SUMIF(F$253:F$283,$D1023,H$253:H$283)</f>
        <v>0</v>
      </c>
      <c r="F1023" s="9"/>
      <c r="G1023" s="10"/>
      <c r="H1023" s="11"/>
      <c r="I1023" s="6">
        <f>SUMIF(J$253:J$283,$D1023,L$253:L$283)</f>
        <v>0</v>
      </c>
      <c r="J1023" s="9"/>
      <c r="K1023" s="10"/>
      <c r="L1023" s="11"/>
      <c r="M1023" s="6">
        <f>SUMIF(N$253:N$283,$D1023,P$253:P$283)</f>
        <v>0</v>
      </c>
      <c r="N1023" s="9"/>
      <c r="O1023" s="10"/>
      <c r="P1023" s="11"/>
      <c r="Q1023" s="6">
        <f>SUMIF(R$253:R$283,$D1023,T$253:T$283)</f>
        <v>0</v>
      </c>
      <c r="R1023" s="9"/>
      <c r="S1023" s="10"/>
      <c r="T1023" s="11"/>
      <c r="U1023" s="6">
        <f>SUMIF(V$253:V$283,$D1023,X$253:X$283)</f>
        <v>0</v>
      </c>
      <c r="V1023" s="9"/>
      <c r="W1023" s="10"/>
      <c r="X1023" s="11"/>
      <c r="Y1023" s="6">
        <f>SUMIF(Z$253:Z$283,$D1023,AB$253:AB$283)</f>
        <v>0</v>
      </c>
      <c r="Z1023" s="9"/>
      <c r="AA1023" s="10"/>
      <c r="AB1023" s="11"/>
      <c r="AC1023" s="6">
        <f>SUMIF(AD$253:AD$283,$D1023,AF$253:AF$283)</f>
        <v>0</v>
      </c>
      <c r="AD1023" s="9"/>
      <c r="AE1023" s="10"/>
      <c r="AF1023" s="11"/>
      <c r="AG1023" s="6">
        <f>SUMIF(AH$253:AH$283,$D1023,AJ$253:AJ$283)</f>
        <v>0</v>
      </c>
      <c r="AH1023" s="9"/>
      <c r="AI1023" s="10"/>
      <c r="AJ1023" s="11"/>
      <c r="AK1023" s="6">
        <f>SUMIF(AL$253:AL$283,$D1023,AN$253:AN$283)</f>
        <v>0</v>
      </c>
      <c r="AL1023" s="9"/>
      <c r="AM1023" s="10"/>
      <c r="AN1023" s="11"/>
      <c r="AO1023" s="6">
        <f>SUMIF(AP$253:AP$283,$D1023,AR$253:AR$283)</f>
        <v>0</v>
      </c>
      <c r="AP1023" s="9"/>
      <c r="AQ1023" s="10"/>
      <c r="AR1023" s="11"/>
      <c r="AS1023" s="6">
        <f>SUMIF(AT$253:AT$283,$D1023,AV$253:AV$283)</f>
        <v>0</v>
      </c>
      <c r="AT1023" s="9"/>
      <c r="AU1023" s="10"/>
      <c r="AV1023" s="11"/>
      <c r="AW1023" s="6">
        <f>SUMIF(AX$253:AX$283,$D1023,AZ$253:AZ$283)</f>
        <v>0</v>
      </c>
      <c r="AX1023" s="9"/>
      <c r="AY1023" s="10"/>
      <c r="AZ1023" s="11"/>
      <c r="BA1023" s="6">
        <f>SUMIF(BB$253:BB$283,$D1023,BD$253:BD$283)</f>
        <v>0</v>
      </c>
      <c r="BB1023" s="9"/>
      <c r="BC1023" s="10"/>
      <c r="BD1023" s="11"/>
      <c r="BE1023" s="6">
        <f>SUMIF(BF$253:BF$283,$D1023,BH$253:BH$283)</f>
        <v>0</v>
      </c>
      <c r="BF1023" s="9"/>
      <c r="BG1023" s="10"/>
      <c r="BH1023" s="11"/>
      <c r="BI1023" s="6">
        <f>SUMIF(BJ$253:BJ$283,$D1023,BL$253:BL$283)</f>
        <v>0</v>
      </c>
      <c r="BJ1023" s="9"/>
      <c r="BK1023" s="10"/>
      <c r="BL1023" s="11"/>
      <c r="BM1023" s="6">
        <f>SUMIF(BN$253:BN$283,$D1023,BP$253:BP$283)</f>
        <v>0</v>
      </c>
      <c r="BN1023" s="9"/>
      <c r="BO1023" s="10"/>
      <c r="BP1023" s="11"/>
      <c r="BQ1023" s="6">
        <f>SUMIF(BR$253:BR$283,$D1023,BT$253:BT$283)</f>
        <v>0</v>
      </c>
      <c r="BR1023" s="9"/>
      <c r="BS1023" s="10"/>
      <c r="BT1023" s="11"/>
      <c r="BU1023" s="6">
        <f>SUMIF(BV$253:BV$283,$D1023,BX$253:BX$283)</f>
        <v>0</v>
      </c>
      <c r="BV1023" s="9"/>
      <c r="BW1023" s="10"/>
      <c r="BX1023" s="11"/>
      <c r="BY1023" s="6">
        <f>SUMIF(BZ$253:BZ$283,$D1023,CB$253:CB$283)</f>
        <v>0</v>
      </c>
      <c r="BZ1023" s="9"/>
      <c r="CA1023" s="10"/>
      <c r="CB1023" s="11"/>
      <c r="CC1023" s="6">
        <f>SUMIF(CD$253:CD$283,$D1023,CF$253:CF$283)</f>
        <v>0</v>
      </c>
      <c r="CD1023" s="9"/>
      <c r="CE1023" s="10"/>
      <c r="CF1023" s="11"/>
      <c r="CG1023" s="6">
        <f>SUMIF(CH$253:CH$283,$D1023,CJ$253:CJ$283)</f>
        <v>0</v>
      </c>
      <c r="CH1023" s="9"/>
      <c r="CI1023" s="10"/>
      <c r="CJ1023" s="11"/>
      <c r="CK1023" s="6">
        <f>SUMIF(CL$253:CL$283,$D1023,CN$253:CN$283)</f>
        <v>0</v>
      </c>
      <c r="CL1023" s="9"/>
      <c r="CM1023" s="10"/>
      <c r="CN1023" s="11"/>
      <c r="CO1023" s="6">
        <f>SUMIF(CP$253:CP$283,$D1023,CR$253:CR$283)</f>
        <v>0</v>
      </c>
      <c r="CP1023" s="9"/>
      <c r="CQ1023" s="10"/>
      <c r="CR1023" s="11"/>
      <c r="CS1023" s="6">
        <f>SUMIF(CT$253:CT$283,$D1023,CV$253:CV$283)</f>
        <v>0</v>
      </c>
      <c r="CT1023" s="9"/>
      <c r="CU1023" s="10"/>
      <c r="CV1023" s="11"/>
      <c r="CW1023" s="6">
        <f>SUMIF(CX$253:CX$283,$D1023,CZ$253:CZ$283)</f>
        <v>0</v>
      </c>
      <c r="CX1023" s="9"/>
      <c r="CY1023" s="10"/>
      <c r="CZ1023" s="11"/>
      <c r="DA1023" s="6">
        <f>SUMIF(DB$253:DB$283,$D1023,DD$253:DD$283)</f>
        <v>0</v>
      </c>
      <c r="DB1023" s="9"/>
      <c r="DC1023" s="10"/>
      <c r="DD1023" s="11"/>
      <c r="DE1023" s="6">
        <f>SUMIF(DF$253:DF$283,$D1023,DH$253:DH$283)</f>
        <v>0</v>
      </c>
      <c r="DF1023" s="9"/>
      <c r="DG1023" s="10"/>
      <c r="DH1023" s="11"/>
      <c r="DI1023" s="6">
        <f>SUMIF(DJ$253:DJ$283,$D1023,DL$253:DL$283)</f>
        <v>0</v>
      </c>
      <c r="DJ1023" s="9"/>
      <c r="DK1023" s="10"/>
      <c r="DL1023" s="11"/>
      <c r="DM1023" s="6">
        <f>SUMIF(DN$253:DN$283,$D1023,DP$253:DP$283)</f>
        <v>0</v>
      </c>
      <c r="DN1023" s="9"/>
      <c r="DO1023" s="10"/>
      <c r="DP1023" s="11"/>
      <c r="DQ1023" s="6">
        <f>SUMIF(DR$253:DR$283,$D1023,DT$253:DT$283)</f>
        <v>0</v>
      </c>
      <c r="DR1023" s="9"/>
      <c r="DS1023" s="10"/>
      <c r="DT1023" s="11"/>
      <c r="DU1023" s="6">
        <f>SUMIF(DV$253:DV$283,$D1023,DX$253:DX$283)</f>
        <v>0</v>
      </c>
      <c r="DV1023" s="9"/>
      <c r="DW1023" s="10"/>
      <c r="DX1023" s="11"/>
      <c r="DY1023" s="6">
        <f>SUMIF(DZ$253:DZ$283,$D1023,EB$253:EB$283)</f>
        <v>0</v>
      </c>
      <c r="DZ1023" s="9"/>
      <c r="EA1023" s="10"/>
      <c r="EB1023" s="11"/>
      <c r="EC1023" s="6">
        <f>SUMIF(ED$253:ED$283,$D1023,EF$253:EF$283)</f>
        <v>0</v>
      </c>
      <c r="ED1023" s="9"/>
      <c r="EE1023" s="10"/>
      <c r="EF1023" s="11"/>
      <c r="EG1023" s="6">
        <f>SUMIF(EH$253:EH$283,$D1023,EJ$253:EJ$283)</f>
        <v>0</v>
      </c>
      <c r="EH1023" s="9"/>
      <c r="EI1023" s="10"/>
      <c r="EJ1023" s="11"/>
      <c r="EK1023" s="6">
        <f>SUMIF(EL$253:EL$283,$D1023,EN$253:EN$283)</f>
        <v>0</v>
      </c>
      <c r="EL1023" s="9"/>
      <c r="EM1023" s="10"/>
      <c r="EN1023" s="11"/>
      <c r="EO1023" s="6">
        <f>SUMIF(EP$253:EP$283,$D1023,ER$253:ER$283)</f>
        <v>0</v>
      </c>
      <c r="EP1023" s="9"/>
      <c r="EQ1023" s="10"/>
      <c r="ER1023" s="11"/>
      <c r="ES1023" s="6">
        <f>SUMIF(ET$253:ET$283,$D1023,EV$253:EV$283)</f>
        <v>0</v>
      </c>
      <c r="ET1023" s="9"/>
      <c r="EU1023" s="10"/>
      <c r="EV1023" s="11"/>
      <c r="EW1023" s="6">
        <f>SUMIF(EX$253:EX$283,$D1023,EZ$253:EZ$283)</f>
        <v>0</v>
      </c>
      <c r="EX1023" s="9"/>
      <c r="EY1023" s="10"/>
      <c r="EZ1023" s="11"/>
      <c r="FA1023" s="6">
        <f>SUMIF(FB$253:FB$283,$D1023,FD$253:FD$283)</f>
        <v>0</v>
      </c>
      <c r="FB1023" s="9"/>
      <c r="FC1023" s="10"/>
      <c r="FD1023" s="11"/>
      <c r="FE1023" s="6">
        <f>SUMIF(FF$253:FF$283,$D1023,FH$253:FH$283)</f>
        <v>0</v>
      </c>
      <c r="FF1023" s="9"/>
      <c r="FG1023" s="10"/>
      <c r="FH1023" s="11"/>
      <c r="FI1023" s="6">
        <f>SUMIF(FJ$253:FJ$283,$D1023,FL$253:FL$283)</f>
        <v>0</v>
      </c>
      <c r="FJ1023" s="9"/>
      <c r="FK1023" s="10"/>
      <c r="FL1023" s="11"/>
      <c r="FM1023" s="6">
        <f>SUMIF(FN$253:FN$283,$D1023,FP$253:FP$283)</f>
        <v>0</v>
      </c>
      <c r="FN1023" s="9"/>
      <c r="FO1023" s="10"/>
      <c r="FP1023" s="11"/>
      <c r="FQ1023" s="6">
        <f>SUMIF(FR$253:FR$283,$D1023,FT$253:FT$283)</f>
        <v>0</v>
      </c>
      <c r="FR1023" s="9"/>
      <c r="FS1023" s="10"/>
      <c r="FT1023" s="11"/>
      <c r="FU1023" s="6">
        <f>SUMIF(FV$253:FV$283,$D1023,FX$253:FX$283)</f>
        <v>0</v>
      </c>
      <c r="FV1023" s="9"/>
      <c r="FW1023" s="10"/>
      <c r="FX1023" s="11"/>
      <c r="FY1023" s="6">
        <f>SUMIF(FZ$253:FZ$283,$D1023,GB$253:GB$283)</f>
        <v>0</v>
      </c>
      <c r="FZ1023" s="9"/>
      <c r="GA1023" s="10"/>
      <c r="GB1023" s="11"/>
      <c r="GC1023" s="6">
        <f>SUMIF(GD$253:GD$283,$D1023,GF$253:GF$283)</f>
        <v>0</v>
      </c>
      <c r="GD1023" s="9"/>
      <c r="GE1023" s="10"/>
      <c r="GF1023" s="11"/>
      <c r="GG1023" s="6">
        <f>SUMIF(GH$253:GH$283,$D1023,GJ$253:GJ$283)</f>
        <v>0</v>
      </c>
      <c r="GH1023" s="9"/>
      <c r="GI1023" s="10"/>
      <c r="GJ1023" s="11"/>
      <c r="GK1023" s="6">
        <f>SUMIF(GL$253:GL$283,$D1023,GN$253:GN$283)</f>
        <v>0</v>
      </c>
      <c r="GL1023" s="9"/>
      <c r="GM1023" s="10"/>
      <c r="GN1023" s="11"/>
      <c r="GO1023" s="6">
        <f>SUMIF(GP$253:GP$283,$D1023,GR$253:GR$283)</f>
        <v>0</v>
      </c>
      <c r="GP1023" s="9"/>
      <c r="GQ1023" s="10"/>
      <c r="GR1023" s="11"/>
      <c r="GS1023" s="6">
        <f>SUMIF(GT$253:GT$283,$D1023,GV$253:GV$283)</f>
        <v>0</v>
      </c>
      <c r="GT1023" s="9"/>
      <c r="GU1023" s="10"/>
      <c r="GV1023" s="20"/>
      <c r="GW1023" s="19">
        <f t="shared" si="24"/>
        <v>0</v>
      </c>
      <c r="GX1023" s="472"/>
      <c r="GY1023" s="473"/>
    </row>
    <row r="1024" spans="1:207" ht="30.75" customHeight="1">
      <c r="A1024" s="210" t="s">
        <v>84</v>
      </c>
      <c r="B1024" s="470"/>
      <c r="C1024" s="449" t="s">
        <v>538</v>
      </c>
      <c r="D1024" s="445" t="s">
        <v>499</v>
      </c>
      <c r="E1024" s="206">
        <f>SUMIF(F$284:F$314,$D1024,H$284:H$314)</f>
        <v>0</v>
      </c>
      <c r="F1024" s="9"/>
      <c r="G1024" s="10"/>
      <c r="H1024" s="11"/>
      <c r="I1024" s="6">
        <f>SUMIF(J$284:J$314,$D1024,L$284:L$314)</f>
        <v>0</v>
      </c>
      <c r="J1024" s="9"/>
      <c r="K1024" s="10"/>
      <c r="L1024" s="11"/>
      <c r="M1024" s="6">
        <f>SUMIF(N$284:N$314,$D1024,P$284:P$314)</f>
        <v>0</v>
      </c>
      <c r="N1024" s="9"/>
      <c r="O1024" s="10"/>
      <c r="P1024" s="11"/>
      <c r="Q1024" s="6">
        <f>SUMIF(R$284:R$314,$D1024,T$284:T$314)</f>
        <v>0</v>
      </c>
      <c r="R1024" s="9"/>
      <c r="S1024" s="10"/>
      <c r="T1024" s="11"/>
      <c r="U1024" s="6">
        <f>SUMIF(V$284:V$314,$D1024,X$284:X$314)</f>
        <v>0</v>
      </c>
      <c r="V1024" s="9"/>
      <c r="W1024" s="10"/>
      <c r="X1024" s="11"/>
      <c r="Y1024" s="6">
        <f>SUMIF(Z$284:Z$314,$D1024,AB$284:AB$314)</f>
        <v>0</v>
      </c>
      <c r="Z1024" s="9"/>
      <c r="AA1024" s="10"/>
      <c r="AB1024" s="11"/>
      <c r="AC1024" s="6">
        <f>SUMIF(AD$284:AD$314,$D1024,AF$284:AF$314)</f>
        <v>0</v>
      </c>
      <c r="AD1024" s="9"/>
      <c r="AE1024" s="10"/>
      <c r="AF1024" s="11"/>
      <c r="AG1024" s="6">
        <f>SUMIF(AH$284:AH$314,$D1024,AJ$284:AJ$314)</f>
        <v>0</v>
      </c>
      <c r="AH1024" s="9"/>
      <c r="AI1024" s="10"/>
      <c r="AJ1024" s="11"/>
      <c r="AK1024" s="6">
        <f>SUMIF(AL$284:AL$314,$D1024,AN$284:AN$314)</f>
        <v>0</v>
      </c>
      <c r="AL1024" s="9"/>
      <c r="AM1024" s="10"/>
      <c r="AN1024" s="11"/>
      <c r="AO1024" s="6">
        <f>SUMIF(AP$284:AP$314,$D1024,AR$284:AR$314)</f>
        <v>0</v>
      </c>
      <c r="AP1024" s="9"/>
      <c r="AQ1024" s="10"/>
      <c r="AR1024" s="11"/>
      <c r="AS1024" s="6">
        <f>SUMIF(AT$284:AT$314,$D1024,AV$284:AV$314)</f>
        <v>0</v>
      </c>
      <c r="AT1024" s="9"/>
      <c r="AU1024" s="10"/>
      <c r="AV1024" s="11"/>
      <c r="AW1024" s="6">
        <f>SUMIF(AX$284:AX$314,$D1024,AZ$284:AZ$314)</f>
        <v>0</v>
      </c>
      <c r="AX1024" s="9"/>
      <c r="AY1024" s="10"/>
      <c r="AZ1024" s="11"/>
      <c r="BA1024" s="6">
        <f>SUMIF(BB$284:BB$314,$D1024,BD$284:BD$314)</f>
        <v>0</v>
      </c>
      <c r="BB1024" s="9"/>
      <c r="BC1024" s="10"/>
      <c r="BD1024" s="11"/>
      <c r="BE1024" s="6">
        <f>SUMIF(BF$284:BF$314,$D1024,BH$284:BH$314)</f>
        <v>0</v>
      </c>
      <c r="BF1024" s="9"/>
      <c r="BG1024" s="10"/>
      <c r="BH1024" s="11"/>
      <c r="BI1024" s="6">
        <f>SUMIF(BJ$284:BJ$314,$D1024,BL$284:BL$314)</f>
        <v>0</v>
      </c>
      <c r="BJ1024" s="9"/>
      <c r="BK1024" s="10"/>
      <c r="BL1024" s="11"/>
      <c r="BM1024" s="6">
        <f>SUMIF(BN$284:BN$314,$D1024,BP$284:BP$314)</f>
        <v>0</v>
      </c>
      <c r="BN1024" s="9"/>
      <c r="BO1024" s="10"/>
      <c r="BP1024" s="11"/>
      <c r="BQ1024" s="6">
        <f>SUMIF(BR$284:BR$314,$D1024,BT$284:BT$314)</f>
        <v>0</v>
      </c>
      <c r="BR1024" s="9"/>
      <c r="BS1024" s="10"/>
      <c r="BT1024" s="11"/>
      <c r="BU1024" s="6">
        <f>SUMIF(BV$284:BV$314,$D1024,BX$284:BX$314)</f>
        <v>0</v>
      </c>
      <c r="BV1024" s="9"/>
      <c r="BW1024" s="10"/>
      <c r="BX1024" s="11"/>
      <c r="BY1024" s="6">
        <f>SUMIF(BZ$284:BZ$314,$D1024,CB$284:CB$314)</f>
        <v>0</v>
      </c>
      <c r="BZ1024" s="9"/>
      <c r="CA1024" s="10"/>
      <c r="CB1024" s="11"/>
      <c r="CC1024" s="6">
        <f>SUMIF(CD$284:CD$314,$D1024,CF$284:CF$314)</f>
        <v>0</v>
      </c>
      <c r="CD1024" s="9"/>
      <c r="CE1024" s="10"/>
      <c r="CF1024" s="11"/>
      <c r="CG1024" s="6">
        <f>SUMIF(CH$284:CH$314,$D1024,CJ$284:CJ$314)</f>
        <v>0</v>
      </c>
      <c r="CH1024" s="9"/>
      <c r="CI1024" s="10"/>
      <c r="CJ1024" s="11"/>
      <c r="CK1024" s="6">
        <f>SUMIF(CL$284:CL$314,$D1024,CN$284:CN$314)</f>
        <v>0</v>
      </c>
      <c r="CL1024" s="9"/>
      <c r="CM1024" s="10"/>
      <c r="CN1024" s="11"/>
      <c r="CO1024" s="6">
        <f>SUMIF(CP$284:CP$314,$D1024,CR$284:CR$314)</f>
        <v>0</v>
      </c>
      <c r="CP1024" s="9"/>
      <c r="CQ1024" s="10"/>
      <c r="CR1024" s="11"/>
      <c r="CS1024" s="6">
        <f>SUMIF(CT$284:CT$314,$D1024,CV$284:CV$314)</f>
        <v>0</v>
      </c>
      <c r="CT1024" s="9"/>
      <c r="CU1024" s="10"/>
      <c r="CV1024" s="11"/>
      <c r="CW1024" s="6">
        <f>SUMIF(CX$284:CX$314,$D1024,CZ$284:CZ$314)</f>
        <v>0</v>
      </c>
      <c r="CX1024" s="9"/>
      <c r="CY1024" s="10"/>
      <c r="CZ1024" s="11"/>
      <c r="DA1024" s="6">
        <f>SUMIF(DB$284:DB$314,$D1024,DD$284:DD$314)</f>
        <v>0</v>
      </c>
      <c r="DB1024" s="9"/>
      <c r="DC1024" s="10"/>
      <c r="DD1024" s="11"/>
      <c r="DE1024" s="6">
        <f>SUMIF(DF$284:DF$314,$D1024,DH$284:DH$314)</f>
        <v>0</v>
      </c>
      <c r="DF1024" s="9"/>
      <c r="DG1024" s="10"/>
      <c r="DH1024" s="11"/>
      <c r="DI1024" s="6">
        <f>SUMIF(DJ$284:DJ$314,$D1024,DL$284:DL$314)</f>
        <v>0</v>
      </c>
      <c r="DJ1024" s="9"/>
      <c r="DK1024" s="10"/>
      <c r="DL1024" s="11"/>
      <c r="DM1024" s="6">
        <f>SUMIF(DN$284:DN$314,$D1024,DP$284:DP$314)</f>
        <v>0</v>
      </c>
      <c r="DN1024" s="9"/>
      <c r="DO1024" s="10"/>
      <c r="DP1024" s="11"/>
      <c r="DQ1024" s="6">
        <f>SUMIF(DR$284:DR$314,$D1024,DT$284:DT$314)</f>
        <v>0</v>
      </c>
      <c r="DR1024" s="9"/>
      <c r="DS1024" s="10"/>
      <c r="DT1024" s="11"/>
      <c r="DU1024" s="6">
        <f>SUMIF(DV$284:DV$314,$D1024,DX$284:DX$314)</f>
        <v>0</v>
      </c>
      <c r="DV1024" s="9"/>
      <c r="DW1024" s="10"/>
      <c r="DX1024" s="11"/>
      <c r="DY1024" s="6">
        <f>SUMIF(DZ$284:DZ$314,$D1024,EB$284:EB$314)</f>
        <v>0</v>
      </c>
      <c r="DZ1024" s="9"/>
      <c r="EA1024" s="10"/>
      <c r="EB1024" s="11"/>
      <c r="EC1024" s="6">
        <f>SUMIF(ED$284:ED$314,$D1024,EF$284:EF$314)</f>
        <v>0</v>
      </c>
      <c r="ED1024" s="9"/>
      <c r="EE1024" s="10"/>
      <c r="EF1024" s="11"/>
      <c r="EG1024" s="6">
        <f>SUMIF(EH$284:EH$314,$D1024,EJ$284:EJ$314)</f>
        <v>0</v>
      </c>
      <c r="EH1024" s="9"/>
      <c r="EI1024" s="10"/>
      <c r="EJ1024" s="11"/>
      <c r="EK1024" s="6">
        <f>SUMIF(EL$284:EL$314,$D1024,EN$284:EN$314)</f>
        <v>0</v>
      </c>
      <c r="EL1024" s="9"/>
      <c r="EM1024" s="10"/>
      <c r="EN1024" s="11"/>
      <c r="EO1024" s="6">
        <f>SUMIF(EP$284:EP$314,$D1024,ER$284:ER$314)</f>
        <v>0</v>
      </c>
      <c r="EP1024" s="9"/>
      <c r="EQ1024" s="10"/>
      <c r="ER1024" s="11"/>
      <c r="ES1024" s="6">
        <f>SUMIF(ET$284:ET$314,$D1024,EV$284:EV$314)</f>
        <v>0</v>
      </c>
      <c r="ET1024" s="9"/>
      <c r="EU1024" s="10"/>
      <c r="EV1024" s="11"/>
      <c r="EW1024" s="6">
        <f>SUMIF(EX$284:EX$314,$D1024,EZ$284:EZ$314)</f>
        <v>0</v>
      </c>
      <c r="EX1024" s="9"/>
      <c r="EY1024" s="10"/>
      <c r="EZ1024" s="11"/>
      <c r="FA1024" s="6">
        <f>SUMIF(FB$284:FB$314,$D1024,FD$284:FD$314)</f>
        <v>0</v>
      </c>
      <c r="FB1024" s="9"/>
      <c r="FC1024" s="10"/>
      <c r="FD1024" s="11"/>
      <c r="FE1024" s="6">
        <f>SUMIF(FF$284:FF$314,$D1024,FH$284:FH$314)</f>
        <v>0</v>
      </c>
      <c r="FF1024" s="9"/>
      <c r="FG1024" s="10"/>
      <c r="FH1024" s="11"/>
      <c r="FI1024" s="6">
        <f>SUMIF(FJ$284:FJ$314,$D1024,FL$284:FL$314)</f>
        <v>0</v>
      </c>
      <c r="FJ1024" s="9"/>
      <c r="FK1024" s="10"/>
      <c r="FL1024" s="11"/>
      <c r="FM1024" s="6">
        <f>SUMIF(FN$284:FN$314,$D1024,FP$284:FP$314)</f>
        <v>0</v>
      </c>
      <c r="FN1024" s="9"/>
      <c r="FO1024" s="10"/>
      <c r="FP1024" s="11"/>
      <c r="FQ1024" s="6">
        <f>SUMIF(FR$284:FR$314,$D1024,FT$284:FT$314)</f>
        <v>0</v>
      </c>
      <c r="FR1024" s="9"/>
      <c r="FS1024" s="10"/>
      <c r="FT1024" s="11"/>
      <c r="FU1024" s="6">
        <f>SUMIF(FV$284:FV$314,$D1024,FX$284:FX$314)</f>
        <v>0</v>
      </c>
      <c r="FV1024" s="9"/>
      <c r="FW1024" s="10"/>
      <c r="FX1024" s="11"/>
      <c r="FY1024" s="6">
        <f>SUMIF(FZ$284:FZ$314,$D1024,GB$284:GB$314)</f>
        <v>0</v>
      </c>
      <c r="FZ1024" s="9"/>
      <c r="GA1024" s="10"/>
      <c r="GB1024" s="11"/>
      <c r="GC1024" s="6">
        <f>SUMIF(GD$284:GD$314,$D1024,GF$284:GF$314)</f>
        <v>0</v>
      </c>
      <c r="GD1024" s="9"/>
      <c r="GE1024" s="10"/>
      <c r="GF1024" s="11"/>
      <c r="GG1024" s="6">
        <f>SUMIF(GH$284:GH$314,$D1024,GJ$284:GJ$314)</f>
        <v>0</v>
      </c>
      <c r="GH1024" s="9"/>
      <c r="GI1024" s="10"/>
      <c r="GJ1024" s="11"/>
      <c r="GK1024" s="6">
        <f>SUMIF(GL$284:GL$314,$D1024,GN$284:GN$314)</f>
        <v>0</v>
      </c>
      <c r="GL1024" s="9"/>
      <c r="GM1024" s="10"/>
      <c r="GN1024" s="11"/>
      <c r="GO1024" s="6">
        <f>SUMIF(GP$284:GP$314,$D1024,GR$284:GR$314)</f>
        <v>0</v>
      </c>
      <c r="GP1024" s="9"/>
      <c r="GQ1024" s="10"/>
      <c r="GR1024" s="11"/>
      <c r="GS1024" s="6">
        <f>SUMIF(GT$284:GT$314,$D1024,GV$284:GV$314)</f>
        <v>0</v>
      </c>
      <c r="GT1024" s="9"/>
      <c r="GU1024" s="10"/>
      <c r="GV1024" s="20"/>
      <c r="GW1024" s="19">
        <f t="shared" si="24"/>
        <v>0</v>
      </c>
      <c r="GX1024" s="472"/>
      <c r="GY1024" s="473"/>
    </row>
    <row r="1025" spans="1:207" ht="30.75" customHeight="1">
      <c r="A1025" s="210" t="s">
        <v>85</v>
      </c>
      <c r="B1025" s="470"/>
      <c r="C1025" s="449" t="s">
        <v>538</v>
      </c>
      <c r="D1025" s="445" t="s">
        <v>499</v>
      </c>
      <c r="E1025" s="206">
        <f>SUMIF(F$315:F$345,$D1025,H$315:H$345)</f>
        <v>0</v>
      </c>
      <c r="F1025" s="9"/>
      <c r="G1025" s="10"/>
      <c r="H1025" s="11"/>
      <c r="I1025" s="6">
        <f>SUMIF(J$315:J$345,$D1025,L$315:L$345)</f>
        <v>0</v>
      </c>
      <c r="J1025" s="9"/>
      <c r="K1025" s="10"/>
      <c r="L1025" s="11"/>
      <c r="M1025" s="6">
        <f>SUMIF(N$315:N$345,$D1025,P$315:P$345)</f>
        <v>0</v>
      </c>
      <c r="N1025" s="9"/>
      <c r="O1025" s="10"/>
      <c r="P1025" s="11"/>
      <c r="Q1025" s="6">
        <f>SUMIF(R$315:R$345,$D1025,T$315:T$345)</f>
        <v>0</v>
      </c>
      <c r="R1025" s="9"/>
      <c r="S1025" s="10"/>
      <c r="T1025" s="11"/>
      <c r="U1025" s="6">
        <f>SUMIF(V$315:V$345,$D1025,X$315:X$345)</f>
        <v>0</v>
      </c>
      <c r="V1025" s="9"/>
      <c r="W1025" s="10"/>
      <c r="X1025" s="11"/>
      <c r="Y1025" s="6">
        <f>SUMIF(Z$315:Z$345,$D1025,AB$315:AB$345)</f>
        <v>0</v>
      </c>
      <c r="Z1025" s="9"/>
      <c r="AA1025" s="10"/>
      <c r="AB1025" s="11"/>
      <c r="AC1025" s="6">
        <f>SUMIF(AD$315:AD$345,$D1025,AF$315:AF$345)</f>
        <v>0</v>
      </c>
      <c r="AD1025" s="9"/>
      <c r="AE1025" s="10"/>
      <c r="AF1025" s="11"/>
      <c r="AG1025" s="6">
        <f>SUMIF(AH$315:AH$345,$D1025,AJ$315:AJ$345)</f>
        <v>0</v>
      </c>
      <c r="AH1025" s="9"/>
      <c r="AI1025" s="10"/>
      <c r="AJ1025" s="11"/>
      <c r="AK1025" s="6">
        <f>SUMIF(AL$315:AL$345,$D1025,AN$315:AN$345)</f>
        <v>0</v>
      </c>
      <c r="AL1025" s="9"/>
      <c r="AM1025" s="10"/>
      <c r="AN1025" s="11"/>
      <c r="AO1025" s="6">
        <f>SUMIF(AP$315:AP$345,$D1025,AR$315:AR$345)</f>
        <v>0</v>
      </c>
      <c r="AP1025" s="9"/>
      <c r="AQ1025" s="10"/>
      <c r="AR1025" s="11"/>
      <c r="AS1025" s="6">
        <f>SUMIF(AT$315:AT$345,$D1025,AV$315:AV$345)</f>
        <v>0</v>
      </c>
      <c r="AT1025" s="9"/>
      <c r="AU1025" s="10"/>
      <c r="AV1025" s="11"/>
      <c r="AW1025" s="6">
        <f>SUMIF(AX$315:AX$345,$D1025,AZ$315:AZ$345)</f>
        <v>0</v>
      </c>
      <c r="AX1025" s="9"/>
      <c r="AY1025" s="10"/>
      <c r="AZ1025" s="11"/>
      <c r="BA1025" s="6">
        <f>SUMIF(BB$315:BB$345,$D1025,BD$315:BD$345)</f>
        <v>0</v>
      </c>
      <c r="BB1025" s="9"/>
      <c r="BC1025" s="10"/>
      <c r="BD1025" s="11"/>
      <c r="BE1025" s="6">
        <f>SUMIF(BF$315:BF$345,$D1025,BH$315:BH$345)</f>
        <v>0</v>
      </c>
      <c r="BF1025" s="9"/>
      <c r="BG1025" s="10"/>
      <c r="BH1025" s="11"/>
      <c r="BI1025" s="6">
        <f>SUMIF(BJ$315:BJ$345,$D1025,BL$315:BL$345)</f>
        <v>0</v>
      </c>
      <c r="BJ1025" s="9"/>
      <c r="BK1025" s="10"/>
      <c r="BL1025" s="11"/>
      <c r="BM1025" s="6">
        <f>SUMIF(BN$315:BN$345,$D1025,BP$315:BP$345)</f>
        <v>0</v>
      </c>
      <c r="BN1025" s="9"/>
      <c r="BO1025" s="10"/>
      <c r="BP1025" s="11"/>
      <c r="BQ1025" s="6">
        <f>SUMIF(BR$315:BR$345,$D1025,BT$315:BT$345)</f>
        <v>0</v>
      </c>
      <c r="BR1025" s="9"/>
      <c r="BS1025" s="10"/>
      <c r="BT1025" s="11"/>
      <c r="BU1025" s="6">
        <f>SUMIF(BV$315:BV$345,$D1025,BX$315:BX$345)</f>
        <v>0</v>
      </c>
      <c r="BV1025" s="9"/>
      <c r="BW1025" s="10"/>
      <c r="BX1025" s="11"/>
      <c r="BY1025" s="6">
        <f>SUMIF(BZ$315:BZ$345,$D1025,CB$315:CB$345)</f>
        <v>0</v>
      </c>
      <c r="BZ1025" s="9"/>
      <c r="CA1025" s="10"/>
      <c r="CB1025" s="11"/>
      <c r="CC1025" s="6">
        <f>SUMIF(CD$315:CD$345,$D1025,CF$315:CF$345)</f>
        <v>0</v>
      </c>
      <c r="CD1025" s="9"/>
      <c r="CE1025" s="10"/>
      <c r="CF1025" s="11"/>
      <c r="CG1025" s="6">
        <f>SUMIF(CH$315:CH$345,$D1025,CJ$315:CJ$345)</f>
        <v>0</v>
      </c>
      <c r="CH1025" s="9"/>
      <c r="CI1025" s="10"/>
      <c r="CJ1025" s="11"/>
      <c r="CK1025" s="6">
        <f>SUMIF(CL$315:CL$345,$D1025,CN$315:CN$345)</f>
        <v>0</v>
      </c>
      <c r="CL1025" s="9"/>
      <c r="CM1025" s="10"/>
      <c r="CN1025" s="11"/>
      <c r="CO1025" s="6">
        <f>SUMIF(CP$315:CP$345,$D1025,CR$315:CR$345)</f>
        <v>0</v>
      </c>
      <c r="CP1025" s="9"/>
      <c r="CQ1025" s="10"/>
      <c r="CR1025" s="11"/>
      <c r="CS1025" s="6">
        <f>SUMIF(CT$315:CT$345,$D1025,CV$315:CV$345)</f>
        <v>0</v>
      </c>
      <c r="CT1025" s="9"/>
      <c r="CU1025" s="10"/>
      <c r="CV1025" s="11"/>
      <c r="CW1025" s="6">
        <f>SUMIF(CX$315:CX$345,$D1025,CZ$315:CZ$345)</f>
        <v>0</v>
      </c>
      <c r="CX1025" s="9"/>
      <c r="CY1025" s="10"/>
      <c r="CZ1025" s="11"/>
      <c r="DA1025" s="6">
        <f>SUMIF(DB$315:DB$345,$D1025,DD$315:DD$345)</f>
        <v>0</v>
      </c>
      <c r="DB1025" s="9"/>
      <c r="DC1025" s="10"/>
      <c r="DD1025" s="11"/>
      <c r="DE1025" s="6">
        <f>SUMIF(DF$315:DF$345,$D1025,DH$315:DH$345)</f>
        <v>0</v>
      </c>
      <c r="DF1025" s="9"/>
      <c r="DG1025" s="10"/>
      <c r="DH1025" s="11"/>
      <c r="DI1025" s="6">
        <f>SUMIF(DJ$315:DJ$345,$D1025,DL$315:DL$345)</f>
        <v>0</v>
      </c>
      <c r="DJ1025" s="9"/>
      <c r="DK1025" s="10"/>
      <c r="DL1025" s="11"/>
      <c r="DM1025" s="6">
        <f>SUMIF(DN$315:DN$345,$D1025,DP$315:DP$345)</f>
        <v>0</v>
      </c>
      <c r="DN1025" s="9"/>
      <c r="DO1025" s="10"/>
      <c r="DP1025" s="11"/>
      <c r="DQ1025" s="6">
        <f>SUMIF(DR$315:DR$345,$D1025,DT$315:DT$345)</f>
        <v>0</v>
      </c>
      <c r="DR1025" s="9"/>
      <c r="DS1025" s="10"/>
      <c r="DT1025" s="11"/>
      <c r="DU1025" s="6">
        <f>SUMIF(DV$315:DV$345,$D1025,DX$315:DX$345)</f>
        <v>0</v>
      </c>
      <c r="DV1025" s="9"/>
      <c r="DW1025" s="10"/>
      <c r="DX1025" s="11"/>
      <c r="DY1025" s="6">
        <f>SUMIF(DZ$315:DZ$345,$D1025,EB$315:EB$345)</f>
        <v>0</v>
      </c>
      <c r="DZ1025" s="9"/>
      <c r="EA1025" s="10"/>
      <c r="EB1025" s="11"/>
      <c r="EC1025" s="6">
        <f>SUMIF(ED$315:ED$345,$D1025,EF$315:EF$345)</f>
        <v>0</v>
      </c>
      <c r="ED1025" s="9"/>
      <c r="EE1025" s="10"/>
      <c r="EF1025" s="11"/>
      <c r="EG1025" s="6">
        <f>SUMIF(EH$315:EH$345,$D1025,EJ$315:EJ$345)</f>
        <v>0</v>
      </c>
      <c r="EH1025" s="9"/>
      <c r="EI1025" s="10"/>
      <c r="EJ1025" s="11"/>
      <c r="EK1025" s="6">
        <f>SUMIF(EL$315:EL$345,$D1025,EN$315:EN$345)</f>
        <v>0</v>
      </c>
      <c r="EL1025" s="9"/>
      <c r="EM1025" s="10"/>
      <c r="EN1025" s="11"/>
      <c r="EO1025" s="6">
        <f>SUMIF(EP$315:EP$345,$D1025,ER$315:ER$345)</f>
        <v>0</v>
      </c>
      <c r="EP1025" s="9"/>
      <c r="EQ1025" s="10"/>
      <c r="ER1025" s="11"/>
      <c r="ES1025" s="6">
        <f>SUMIF(ET$315:ET$345,$D1025,EV$315:EV$345)</f>
        <v>0</v>
      </c>
      <c r="ET1025" s="9"/>
      <c r="EU1025" s="10"/>
      <c r="EV1025" s="11"/>
      <c r="EW1025" s="6">
        <f>SUMIF(EX$315:EX$345,$D1025,EZ$315:EZ$345)</f>
        <v>0</v>
      </c>
      <c r="EX1025" s="9"/>
      <c r="EY1025" s="10"/>
      <c r="EZ1025" s="11"/>
      <c r="FA1025" s="6">
        <f>SUMIF(FB$315:FB$345,$D1025,FD$315:FD$345)</f>
        <v>0</v>
      </c>
      <c r="FB1025" s="9"/>
      <c r="FC1025" s="10"/>
      <c r="FD1025" s="11"/>
      <c r="FE1025" s="6">
        <f>SUMIF(FF$315:FF$345,$D1025,FH$315:FH$345)</f>
        <v>0</v>
      </c>
      <c r="FF1025" s="9"/>
      <c r="FG1025" s="10"/>
      <c r="FH1025" s="11"/>
      <c r="FI1025" s="6">
        <f>SUMIF(FJ$315:FJ$345,$D1025,FL$315:FL$345)</f>
        <v>0</v>
      </c>
      <c r="FJ1025" s="9"/>
      <c r="FK1025" s="10"/>
      <c r="FL1025" s="11"/>
      <c r="FM1025" s="6">
        <f>SUMIF(FN$315:FN$345,$D1025,FP$315:FP$345)</f>
        <v>0</v>
      </c>
      <c r="FN1025" s="9"/>
      <c r="FO1025" s="10"/>
      <c r="FP1025" s="11"/>
      <c r="FQ1025" s="6">
        <f>SUMIF(FR$315:FR$345,$D1025,FT$315:FT$345)</f>
        <v>0</v>
      </c>
      <c r="FR1025" s="9"/>
      <c r="FS1025" s="10"/>
      <c r="FT1025" s="11"/>
      <c r="FU1025" s="6">
        <f>SUMIF(FV$315:FV$345,$D1025,FX$315:FX$345)</f>
        <v>0</v>
      </c>
      <c r="FV1025" s="9"/>
      <c r="FW1025" s="10"/>
      <c r="FX1025" s="11"/>
      <c r="FY1025" s="6">
        <f>SUMIF(FZ$315:FZ$345,$D1025,GB$315:GB$345)</f>
        <v>0</v>
      </c>
      <c r="FZ1025" s="9"/>
      <c r="GA1025" s="10"/>
      <c r="GB1025" s="11"/>
      <c r="GC1025" s="6">
        <f>SUMIF(GD$315:GD$345,$D1025,GF$315:GF$345)</f>
        <v>0</v>
      </c>
      <c r="GD1025" s="9"/>
      <c r="GE1025" s="10"/>
      <c r="GF1025" s="11"/>
      <c r="GG1025" s="6">
        <f>SUMIF(GH$315:GH$345,$D1025,GJ$315:GJ$345)</f>
        <v>0</v>
      </c>
      <c r="GH1025" s="9"/>
      <c r="GI1025" s="10"/>
      <c r="GJ1025" s="11"/>
      <c r="GK1025" s="6">
        <f>SUMIF(GL$315:GL$345,$D1025,GN$315:GN$345)</f>
        <v>0</v>
      </c>
      <c r="GL1025" s="9"/>
      <c r="GM1025" s="10"/>
      <c r="GN1025" s="11"/>
      <c r="GO1025" s="6">
        <f>SUMIF(GP$315:GP$345,$D1025,GR$315:GR$345)</f>
        <v>0</v>
      </c>
      <c r="GP1025" s="9"/>
      <c r="GQ1025" s="10"/>
      <c r="GR1025" s="11"/>
      <c r="GS1025" s="6">
        <f>SUMIF(GT$315:GT$345,$D1025,GV$315:GV$345)</f>
        <v>0</v>
      </c>
      <c r="GT1025" s="9"/>
      <c r="GU1025" s="10"/>
      <c r="GV1025" s="20"/>
      <c r="GW1025" s="19">
        <f t="shared" si="24"/>
        <v>0</v>
      </c>
      <c r="GX1025" s="472"/>
      <c r="GY1025" s="473"/>
    </row>
    <row r="1026" spans="1:207" ht="30.75" customHeight="1" thickBot="1">
      <c r="A1026" s="212" t="s">
        <v>86</v>
      </c>
      <c r="B1026" s="471"/>
      <c r="C1026" s="449" t="s">
        <v>538</v>
      </c>
      <c r="D1026" s="445" t="s">
        <v>499</v>
      </c>
      <c r="E1026" s="206">
        <f>SUMIF(F$346:F$376,$D1026,H$346:H$376)</f>
        <v>0</v>
      </c>
      <c r="F1026" s="9"/>
      <c r="G1026" s="10"/>
      <c r="H1026" s="11"/>
      <c r="I1026" s="6">
        <f>SUMIF(J$346:J$376,$D1026,L$346:L$376)</f>
        <v>0</v>
      </c>
      <c r="J1026" s="9"/>
      <c r="K1026" s="10"/>
      <c r="L1026" s="11"/>
      <c r="M1026" s="6">
        <f>SUMIF(N$346:N$376,$D1026,P$346:P$376)</f>
        <v>0</v>
      </c>
      <c r="N1026" s="9"/>
      <c r="O1026" s="10"/>
      <c r="P1026" s="11"/>
      <c r="Q1026" s="6">
        <f>SUMIF(R$346:R$376,$D1026,T$346:T$376)</f>
        <v>0</v>
      </c>
      <c r="R1026" s="9"/>
      <c r="S1026" s="10"/>
      <c r="T1026" s="11"/>
      <c r="U1026" s="6">
        <f>SUMIF(V$346:V$376,$D1026,X$346:X$376)</f>
        <v>0</v>
      </c>
      <c r="V1026" s="9"/>
      <c r="W1026" s="10"/>
      <c r="X1026" s="11"/>
      <c r="Y1026" s="6">
        <f>SUMIF(Z$346:Z$376,$D1026,AB$346:AB$376)</f>
        <v>0</v>
      </c>
      <c r="Z1026" s="9"/>
      <c r="AA1026" s="10"/>
      <c r="AB1026" s="11"/>
      <c r="AC1026" s="6">
        <f>SUMIF(AD$346:AD$376,$D1026,AF$346:AF$376)</f>
        <v>0</v>
      </c>
      <c r="AD1026" s="9"/>
      <c r="AE1026" s="10"/>
      <c r="AF1026" s="11"/>
      <c r="AG1026" s="6">
        <f>SUMIF(AH$346:AH$376,$D1026,AJ$346:AJ$376)</f>
        <v>0</v>
      </c>
      <c r="AH1026" s="9"/>
      <c r="AI1026" s="10"/>
      <c r="AJ1026" s="11"/>
      <c r="AK1026" s="6">
        <f>SUMIF(AL$346:AL$376,$D1026,AN$346:AN$376)</f>
        <v>0</v>
      </c>
      <c r="AL1026" s="9"/>
      <c r="AM1026" s="10"/>
      <c r="AN1026" s="11"/>
      <c r="AO1026" s="6">
        <f>SUMIF(AP$346:AP$376,$D1026,AR$346:AR$376)</f>
        <v>0</v>
      </c>
      <c r="AP1026" s="9"/>
      <c r="AQ1026" s="10"/>
      <c r="AR1026" s="11"/>
      <c r="AS1026" s="6">
        <f>SUMIF(AT$346:AT$376,$D1026,AV$346:AV$376)</f>
        <v>0</v>
      </c>
      <c r="AT1026" s="9"/>
      <c r="AU1026" s="10"/>
      <c r="AV1026" s="11"/>
      <c r="AW1026" s="6">
        <f>SUMIF(AX$346:AX$376,$D1026,AZ$346:AZ$376)</f>
        <v>0</v>
      </c>
      <c r="AX1026" s="9"/>
      <c r="AY1026" s="10"/>
      <c r="AZ1026" s="11"/>
      <c r="BA1026" s="6">
        <f>SUMIF(BB$346:BB$376,$D1026,BD$346:BD$376)</f>
        <v>0</v>
      </c>
      <c r="BB1026" s="9"/>
      <c r="BC1026" s="10"/>
      <c r="BD1026" s="11"/>
      <c r="BE1026" s="6">
        <f>SUMIF(BF$346:BF$376,$D1026,BH$346:BH$376)</f>
        <v>0</v>
      </c>
      <c r="BF1026" s="9"/>
      <c r="BG1026" s="10"/>
      <c r="BH1026" s="11"/>
      <c r="BI1026" s="6">
        <f>SUMIF(BJ$346:BJ$376,$D1026,BL$346:BL$376)</f>
        <v>0</v>
      </c>
      <c r="BJ1026" s="9"/>
      <c r="BK1026" s="10"/>
      <c r="BL1026" s="11"/>
      <c r="BM1026" s="6">
        <f>SUMIF(BN$346:BN$376,$D1026,BP$346:BP$376)</f>
        <v>0</v>
      </c>
      <c r="BN1026" s="9"/>
      <c r="BO1026" s="10"/>
      <c r="BP1026" s="11"/>
      <c r="BQ1026" s="6">
        <f>SUMIF(BR$346:BR$376,$D1026,BT$346:BT$376)</f>
        <v>0</v>
      </c>
      <c r="BR1026" s="9"/>
      <c r="BS1026" s="10"/>
      <c r="BT1026" s="11"/>
      <c r="BU1026" s="6">
        <f>SUMIF(BV$346:BV$376,$D1026,BX$346:BX$376)</f>
        <v>0</v>
      </c>
      <c r="BV1026" s="9"/>
      <c r="BW1026" s="10"/>
      <c r="BX1026" s="11"/>
      <c r="BY1026" s="6">
        <f>SUMIF(BZ$346:BZ$376,$D1026,CB$346:CB$376)</f>
        <v>0</v>
      </c>
      <c r="BZ1026" s="9"/>
      <c r="CA1026" s="10"/>
      <c r="CB1026" s="11"/>
      <c r="CC1026" s="6">
        <f>SUMIF(CD$346:CD$376,$D1026,CF$346:CF$376)</f>
        <v>0</v>
      </c>
      <c r="CD1026" s="9"/>
      <c r="CE1026" s="10"/>
      <c r="CF1026" s="11"/>
      <c r="CG1026" s="6">
        <f>SUMIF(CH$346:CH$376,$D1026,CJ$346:CJ$376)</f>
        <v>0</v>
      </c>
      <c r="CH1026" s="9"/>
      <c r="CI1026" s="10"/>
      <c r="CJ1026" s="11"/>
      <c r="CK1026" s="6">
        <f>SUMIF(CL$346:CL$376,$D1026,CN$346:CN$376)</f>
        <v>0</v>
      </c>
      <c r="CL1026" s="9"/>
      <c r="CM1026" s="10"/>
      <c r="CN1026" s="11"/>
      <c r="CO1026" s="6">
        <f>SUMIF(CP$346:CP$376,$D1026,CR$346:CR$376)</f>
        <v>0</v>
      </c>
      <c r="CP1026" s="9"/>
      <c r="CQ1026" s="10"/>
      <c r="CR1026" s="11"/>
      <c r="CS1026" s="6">
        <f>SUMIF(CT$346:CT$376,$D1026,CV$346:CV$376)</f>
        <v>0</v>
      </c>
      <c r="CT1026" s="9"/>
      <c r="CU1026" s="10"/>
      <c r="CV1026" s="11"/>
      <c r="CW1026" s="6">
        <f>SUMIF(CX$346:CX$376,$D1026,CZ$346:CZ$376)</f>
        <v>0</v>
      </c>
      <c r="CX1026" s="9"/>
      <c r="CY1026" s="10"/>
      <c r="CZ1026" s="11"/>
      <c r="DA1026" s="6">
        <f>SUMIF(DB$346:DB$376,$D1026,DD$346:DD$376)</f>
        <v>0</v>
      </c>
      <c r="DB1026" s="9"/>
      <c r="DC1026" s="10"/>
      <c r="DD1026" s="11"/>
      <c r="DE1026" s="6">
        <f>SUMIF(DF$346:DF$376,$D1026,DH$346:DH$376)</f>
        <v>0</v>
      </c>
      <c r="DF1026" s="9"/>
      <c r="DG1026" s="10"/>
      <c r="DH1026" s="11"/>
      <c r="DI1026" s="6">
        <f>SUMIF(DJ$346:DJ$376,$D1026,DL$346:DL$376)</f>
        <v>0</v>
      </c>
      <c r="DJ1026" s="9"/>
      <c r="DK1026" s="10"/>
      <c r="DL1026" s="11"/>
      <c r="DM1026" s="6">
        <f>SUMIF(DN$346:DN$376,$D1026,DP$346:DP$376)</f>
        <v>0</v>
      </c>
      <c r="DN1026" s="9"/>
      <c r="DO1026" s="10"/>
      <c r="DP1026" s="11"/>
      <c r="DQ1026" s="6">
        <f>SUMIF(DR$346:DR$376,$D1026,DT$346:DT$376)</f>
        <v>0</v>
      </c>
      <c r="DR1026" s="9"/>
      <c r="DS1026" s="10"/>
      <c r="DT1026" s="11"/>
      <c r="DU1026" s="6">
        <f>SUMIF(DV$346:DV$376,$D1026,DX$346:DX$376)</f>
        <v>0</v>
      </c>
      <c r="DV1026" s="9"/>
      <c r="DW1026" s="10"/>
      <c r="DX1026" s="11"/>
      <c r="DY1026" s="6">
        <f>SUMIF(DZ$346:DZ$376,$D1026,EB$346:EB$376)</f>
        <v>0</v>
      </c>
      <c r="DZ1026" s="9"/>
      <c r="EA1026" s="10"/>
      <c r="EB1026" s="11"/>
      <c r="EC1026" s="6">
        <f>SUMIF(ED$346:ED$376,$D1026,EF$346:EF$376)</f>
        <v>0</v>
      </c>
      <c r="ED1026" s="9"/>
      <c r="EE1026" s="10"/>
      <c r="EF1026" s="11"/>
      <c r="EG1026" s="6">
        <f>SUMIF(EH$346:EH$376,$D1026,EJ$346:EJ$376)</f>
        <v>0</v>
      </c>
      <c r="EH1026" s="9"/>
      <c r="EI1026" s="10"/>
      <c r="EJ1026" s="11"/>
      <c r="EK1026" s="6">
        <f>SUMIF(EL$346:EL$376,$D1026,EN$346:EN$376)</f>
        <v>0</v>
      </c>
      <c r="EL1026" s="9"/>
      <c r="EM1026" s="10"/>
      <c r="EN1026" s="11"/>
      <c r="EO1026" s="6">
        <f>SUMIF(EP$346:EP$376,$D1026,ER$346:ER$376)</f>
        <v>0</v>
      </c>
      <c r="EP1026" s="9"/>
      <c r="EQ1026" s="10"/>
      <c r="ER1026" s="11"/>
      <c r="ES1026" s="6">
        <f>SUMIF(ET$346:ET$376,$D1026,EV$346:EV$376)</f>
        <v>0</v>
      </c>
      <c r="ET1026" s="9"/>
      <c r="EU1026" s="10"/>
      <c r="EV1026" s="11"/>
      <c r="EW1026" s="6">
        <f>SUMIF(EX$346:EX$376,$D1026,EZ$346:EZ$376)</f>
        <v>0</v>
      </c>
      <c r="EX1026" s="9"/>
      <c r="EY1026" s="10"/>
      <c r="EZ1026" s="11"/>
      <c r="FA1026" s="6">
        <f>SUMIF(FB$346:FB$376,$D1026,FD$346:FD$376)</f>
        <v>0</v>
      </c>
      <c r="FB1026" s="9"/>
      <c r="FC1026" s="10"/>
      <c r="FD1026" s="11"/>
      <c r="FE1026" s="6">
        <f>SUMIF(FF$346:FF$376,$D1026,FH$346:FH$376)</f>
        <v>0</v>
      </c>
      <c r="FF1026" s="9"/>
      <c r="FG1026" s="10"/>
      <c r="FH1026" s="11"/>
      <c r="FI1026" s="6">
        <f>SUMIF(FJ$346:FJ$376,$D1026,FL$346:FL$376)</f>
        <v>0</v>
      </c>
      <c r="FJ1026" s="9"/>
      <c r="FK1026" s="10"/>
      <c r="FL1026" s="11"/>
      <c r="FM1026" s="6">
        <f>SUMIF(FN$346:FN$376,$D1026,FP$346:FP$376)</f>
        <v>0</v>
      </c>
      <c r="FN1026" s="9"/>
      <c r="FO1026" s="10"/>
      <c r="FP1026" s="11"/>
      <c r="FQ1026" s="6">
        <f>SUMIF(FR$346:FR$376,$D1026,FT$346:FT$376)</f>
        <v>0</v>
      </c>
      <c r="FR1026" s="9"/>
      <c r="FS1026" s="10"/>
      <c r="FT1026" s="11"/>
      <c r="FU1026" s="6">
        <f>SUMIF(FV$346:FV$376,$D1026,FX$346:FX$376)</f>
        <v>0</v>
      </c>
      <c r="FV1026" s="9"/>
      <c r="FW1026" s="10"/>
      <c r="FX1026" s="11"/>
      <c r="FY1026" s="6">
        <f>SUMIF(FZ$346:FZ$376,$D1026,GB$346:GB$376)</f>
        <v>0</v>
      </c>
      <c r="FZ1026" s="9"/>
      <c r="GA1026" s="10"/>
      <c r="GB1026" s="11"/>
      <c r="GC1026" s="6">
        <f>SUMIF(GD$346:GD$376,$D1026,GF$346:GF$376)</f>
        <v>0</v>
      </c>
      <c r="GD1026" s="9"/>
      <c r="GE1026" s="10"/>
      <c r="GF1026" s="11"/>
      <c r="GG1026" s="6">
        <f>SUMIF(GH$346:GH$376,$D1026,GJ$346:GJ$376)</f>
        <v>0</v>
      </c>
      <c r="GH1026" s="9"/>
      <c r="GI1026" s="10"/>
      <c r="GJ1026" s="11"/>
      <c r="GK1026" s="6">
        <f>SUMIF(GL$346:GL$376,$D1026,GN$346:GN$376)</f>
        <v>0</v>
      </c>
      <c r="GL1026" s="9"/>
      <c r="GM1026" s="10"/>
      <c r="GN1026" s="11"/>
      <c r="GO1026" s="6">
        <f>SUMIF(GP$346:GP$376,$D1026,GR$346:GR$376)</f>
        <v>0</v>
      </c>
      <c r="GP1026" s="9"/>
      <c r="GQ1026" s="10"/>
      <c r="GR1026" s="11"/>
      <c r="GS1026" s="6">
        <f>SUMIF(GT$346:GT$376,$D1026,GV$346:GV$376)</f>
        <v>0</v>
      </c>
      <c r="GT1026" s="9"/>
      <c r="GU1026" s="10"/>
      <c r="GV1026" s="20"/>
      <c r="GW1026" s="19">
        <f t="shared" si="24"/>
        <v>0</v>
      </c>
      <c r="GX1026" s="472"/>
      <c r="GY1026" s="473"/>
    </row>
    <row r="1027" spans="1:207" ht="33.75" customHeight="1">
      <c r="A1027" s="47" t="s">
        <v>75</v>
      </c>
      <c r="B1027" s="469">
        <v>45</v>
      </c>
      <c r="C1027" s="216" t="s">
        <v>446</v>
      </c>
      <c r="D1027" s="217" t="s">
        <v>406</v>
      </c>
      <c r="E1027" s="6">
        <f>SUMIF(F$5:F$35,$D1027,H$5:H$35)</f>
        <v>0</v>
      </c>
      <c r="F1027" s="9"/>
      <c r="G1027" s="10"/>
      <c r="H1027" s="11"/>
      <c r="I1027" s="6">
        <f>SUMIF(J$5:J$35,$D1027,L$5:L$35)</f>
        <v>0</v>
      </c>
      <c r="J1027" s="9"/>
      <c r="K1027" s="10"/>
      <c r="L1027" s="11"/>
      <c r="M1027" s="6">
        <f>SUMIF(N$5:N$35,$D1027,P$5:P$35)</f>
        <v>0</v>
      </c>
      <c r="N1027" s="9"/>
      <c r="O1027" s="10"/>
      <c r="P1027" s="11"/>
      <c r="Q1027" s="6">
        <f>SUMIF(R$5:R$35,$D1027,T$5:T$35)</f>
        <v>0</v>
      </c>
      <c r="R1027" s="9"/>
      <c r="S1027" s="10"/>
      <c r="T1027" s="11"/>
      <c r="U1027" s="6">
        <f>SUMIF(V$5:V$35,$D1027,X$5:X$35)</f>
        <v>0</v>
      </c>
      <c r="V1027" s="9"/>
      <c r="W1027" s="10"/>
      <c r="X1027" s="11"/>
      <c r="Y1027" s="6">
        <f>SUMIF(Z$5:Z$35,$D1027,AB$5:AB$35)</f>
        <v>0</v>
      </c>
      <c r="Z1027" s="9"/>
      <c r="AA1027" s="10"/>
      <c r="AB1027" s="11"/>
      <c r="AC1027" s="6">
        <f>SUMIF(AD$5:AD$35,$D1027,AF$5:AF$35)</f>
        <v>0</v>
      </c>
      <c r="AD1027" s="9"/>
      <c r="AE1027" s="10"/>
      <c r="AF1027" s="11"/>
      <c r="AG1027" s="6">
        <f>SUMIF(AH$5:AH$35,$D1027,AJ$5:AJ$35)</f>
        <v>0</v>
      </c>
      <c r="AH1027" s="9"/>
      <c r="AI1027" s="10"/>
      <c r="AJ1027" s="11"/>
      <c r="AK1027" s="6">
        <f>SUMIF(AL$5:AL$35,$D1027,AN$5:AN$35)</f>
        <v>0</v>
      </c>
      <c r="AL1027" s="9"/>
      <c r="AM1027" s="10"/>
      <c r="AN1027" s="11"/>
      <c r="AO1027" s="6">
        <f>SUMIF(AP$5:AP$35,$D1027,AR$5:AR$35)</f>
        <v>0</v>
      </c>
      <c r="AP1027" s="9"/>
      <c r="AQ1027" s="10"/>
      <c r="AR1027" s="11"/>
      <c r="AS1027" s="6">
        <f>SUMIF(AT$5:AT$35,$D1027,AV$5:AV$35)</f>
        <v>0</v>
      </c>
      <c r="AT1027" s="9"/>
      <c r="AU1027" s="10"/>
      <c r="AV1027" s="11"/>
      <c r="AW1027" s="6">
        <f>SUMIF(AX$5:AX$35,$D1027,AZ$5:AZ$35)</f>
        <v>0</v>
      </c>
      <c r="AX1027" s="9"/>
      <c r="AY1027" s="10"/>
      <c r="AZ1027" s="11"/>
      <c r="BA1027" s="6">
        <f>SUMIF(BB$5:BB$35,$D1027,BD$5:BD$35)</f>
        <v>0</v>
      </c>
      <c r="BB1027" s="9"/>
      <c r="BC1027" s="10"/>
      <c r="BD1027" s="11"/>
      <c r="BE1027" s="6">
        <f>SUMIF(BF$5:BF$35,$D1027,BH$5:BH$35)</f>
        <v>0</v>
      </c>
      <c r="BF1027" s="9"/>
      <c r="BG1027" s="10"/>
      <c r="BH1027" s="11"/>
      <c r="BI1027" s="6">
        <f>SUMIF(BJ$5:BJ$35,$D1027,BL$5:BL$35)</f>
        <v>0</v>
      </c>
      <c r="BJ1027" s="9"/>
      <c r="BK1027" s="10"/>
      <c r="BL1027" s="11"/>
      <c r="BM1027" s="6">
        <f>SUMIF(BN$5:BN$35,$D1027,BP$5:BP$35)</f>
        <v>0</v>
      </c>
      <c r="BN1027" s="9"/>
      <c r="BO1027" s="10"/>
      <c r="BP1027" s="11"/>
      <c r="BQ1027" s="6">
        <f>SUMIF(BR$5:BR$35,$D1027,BT$5:BT$35)</f>
        <v>0</v>
      </c>
      <c r="BR1027" s="9"/>
      <c r="BS1027" s="10"/>
      <c r="BT1027" s="11"/>
      <c r="BU1027" s="6">
        <f>SUMIF(BV$5:BV$35,$D1027,BX$5:BX$35)</f>
        <v>0</v>
      </c>
      <c r="BV1027" s="9"/>
      <c r="BW1027" s="10"/>
      <c r="BX1027" s="11"/>
      <c r="BY1027" s="6">
        <f>SUMIF(BZ$5:BZ$35,$D1027,CB$5:CB$35)</f>
        <v>0</v>
      </c>
      <c r="BZ1027" s="9"/>
      <c r="CA1027" s="10"/>
      <c r="CB1027" s="11"/>
      <c r="CC1027" s="6">
        <f>SUMIF(CD$5:CD$35,$D1027,CF$5:CF$35)</f>
        <v>0</v>
      </c>
      <c r="CD1027" s="9"/>
      <c r="CE1027" s="10"/>
      <c r="CF1027" s="11"/>
      <c r="CG1027" s="6">
        <f>SUMIF(CH$5:CH$35,$D1027,CJ$5:CJ$35)</f>
        <v>0</v>
      </c>
      <c r="CH1027" s="9"/>
      <c r="CI1027" s="10"/>
      <c r="CJ1027" s="11"/>
      <c r="CK1027" s="6">
        <f>SUMIF(CL$5:CL$35,$D1027,CN$5:CN$35)</f>
        <v>0</v>
      </c>
      <c r="CL1027" s="9"/>
      <c r="CM1027" s="10"/>
      <c r="CN1027" s="11"/>
      <c r="CO1027" s="6">
        <f>SUMIF(CP$5:CP$35,$D1027,CR$5:CR$35)</f>
        <v>0</v>
      </c>
      <c r="CP1027" s="9"/>
      <c r="CQ1027" s="10"/>
      <c r="CR1027" s="11"/>
      <c r="CS1027" s="6">
        <f>SUMIF(CT$5:CT$35,$D1027,CV$5:CV$35)</f>
        <v>0</v>
      </c>
      <c r="CT1027" s="9"/>
      <c r="CU1027" s="10"/>
      <c r="CV1027" s="11"/>
      <c r="CW1027" s="6">
        <f>SUMIF(CX$5:CX$35,$D1027,CZ$5:CZ$35)</f>
        <v>0</v>
      </c>
      <c r="CX1027" s="9"/>
      <c r="CY1027" s="10"/>
      <c r="CZ1027" s="11"/>
      <c r="DA1027" s="6">
        <f>SUMIF(DB$5:DB$35,$D1027,DD$5:DD$35)</f>
        <v>0</v>
      </c>
      <c r="DB1027" s="9"/>
      <c r="DC1027" s="10"/>
      <c r="DD1027" s="11"/>
      <c r="DE1027" s="6">
        <f>SUMIF(DF$5:DF$35,$D1027,DH$5:DH$35)</f>
        <v>0</v>
      </c>
      <c r="DF1027" s="9"/>
      <c r="DG1027" s="10"/>
      <c r="DH1027" s="11"/>
      <c r="DI1027" s="6">
        <f>SUMIF(DJ$5:DJ$35,$D1027,DL$5:DL$35)</f>
        <v>0</v>
      </c>
      <c r="DJ1027" s="9"/>
      <c r="DK1027" s="10"/>
      <c r="DL1027" s="11"/>
      <c r="DM1027" s="6">
        <f>SUMIF(DN$5:DN$35,$D1027,DP$5:DP$35)</f>
        <v>0</v>
      </c>
      <c r="DN1027" s="9"/>
      <c r="DO1027" s="10"/>
      <c r="DP1027" s="11"/>
      <c r="DQ1027" s="6">
        <f>SUMIF(DR$5:DR$35,$D1027,DT$5:DT$35)</f>
        <v>0</v>
      </c>
      <c r="DR1027" s="9"/>
      <c r="DS1027" s="10"/>
      <c r="DT1027" s="11"/>
      <c r="DU1027" s="6">
        <f>SUMIF(DV$5:DV$35,$D1027,DX$5:DX$35)</f>
        <v>0</v>
      </c>
      <c r="DV1027" s="9"/>
      <c r="DW1027" s="10"/>
      <c r="DX1027" s="11"/>
      <c r="DY1027" s="6">
        <f>SUMIF(DZ$5:DZ$35,$D1027,EB$5:EB$35)</f>
        <v>0</v>
      </c>
      <c r="DZ1027" s="9"/>
      <c r="EA1027" s="10"/>
      <c r="EB1027" s="11"/>
      <c r="EC1027" s="6">
        <f>SUMIF(ED$5:ED$35,$D1027,EF$5:EF$35)</f>
        <v>0</v>
      </c>
      <c r="ED1027" s="9"/>
      <c r="EE1027" s="10"/>
      <c r="EF1027" s="11"/>
      <c r="EG1027" s="6">
        <f>SUMIF(EH$5:EH$35,$D1027,EJ$5:EJ$35)</f>
        <v>0</v>
      </c>
      <c r="EH1027" s="9"/>
      <c r="EI1027" s="10"/>
      <c r="EJ1027" s="11"/>
      <c r="EK1027" s="6">
        <f>SUMIF(EL$5:EL$35,$D1027,EN$5:EN$35)</f>
        <v>0</v>
      </c>
      <c r="EL1027" s="9"/>
      <c r="EM1027" s="10"/>
      <c r="EN1027" s="11"/>
      <c r="EO1027" s="6">
        <f>SUMIF(EP$5:EP$35,$D1027,ER$5:ER$35)</f>
        <v>0</v>
      </c>
      <c r="EP1027" s="9"/>
      <c r="EQ1027" s="10"/>
      <c r="ER1027" s="11"/>
      <c r="ES1027" s="6">
        <f>SUMIF(ET$5:ET$35,$D1027,EV$5:EV$35)</f>
        <v>0</v>
      </c>
      <c r="ET1027" s="9"/>
      <c r="EU1027" s="10"/>
      <c r="EV1027" s="11"/>
      <c r="EW1027" s="6">
        <f>SUMIF(EX$5:EX$35,$D1027,EZ$5:EZ$35)</f>
        <v>0</v>
      </c>
      <c r="EX1027" s="9"/>
      <c r="EY1027" s="10"/>
      <c r="EZ1027" s="11"/>
      <c r="FA1027" s="6">
        <f>SUMIF(FB$5:FB$35,$D1027,FD$5:FD$35)</f>
        <v>0</v>
      </c>
      <c r="FB1027" s="9"/>
      <c r="FC1027" s="10"/>
      <c r="FD1027" s="11"/>
      <c r="FE1027" s="6">
        <f>SUMIF(FF$5:FF$35,$D1027,FH$5:FH$35)</f>
        <v>0</v>
      </c>
      <c r="FF1027" s="9"/>
      <c r="FG1027" s="10"/>
      <c r="FH1027" s="11"/>
      <c r="FI1027" s="6">
        <f>SUMIF(FJ$5:FJ$35,$D1027,FL$5:FL$35)</f>
        <v>0</v>
      </c>
      <c r="FJ1027" s="9"/>
      <c r="FK1027" s="10"/>
      <c r="FL1027" s="11"/>
      <c r="FM1027" s="6">
        <f>SUMIF(FN$5:FN$35,$D1027,FP$5:FP$35)</f>
        <v>0</v>
      </c>
      <c r="FN1027" s="9"/>
      <c r="FO1027" s="10"/>
      <c r="FP1027" s="11"/>
      <c r="FQ1027" s="6">
        <f>SUMIF(FR$5:FR$35,$D1027,FT$5:FT$35)</f>
        <v>0</v>
      </c>
      <c r="FR1027" s="9"/>
      <c r="FS1027" s="10"/>
      <c r="FT1027" s="11"/>
      <c r="FU1027" s="6">
        <f>SUMIF(FV$5:FV$35,$D1027,FX$5:FX$35)</f>
        <v>0</v>
      </c>
      <c r="FV1027" s="9"/>
      <c r="FW1027" s="10"/>
      <c r="FX1027" s="11"/>
      <c r="FY1027" s="6">
        <f>SUMIF(FZ$5:FZ$35,$D1027,GB$5:GB$35)</f>
        <v>0</v>
      </c>
      <c r="FZ1027" s="9"/>
      <c r="GA1027" s="10"/>
      <c r="GB1027" s="11"/>
      <c r="GC1027" s="6">
        <f>SUMIF(GD$5:GD$35,$D1027,GF$5:GF$35)</f>
        <v>0</v>
      </c>
      <c r="GD1027" s="9"/>
      <c r="GE1027" s="10"/>
      <c r="GF1027" s="11"/>
      <c r="GG1027" s="6">
        <f>SUMIF(GH$5:GH$35,$D1027,GJ$5:GJ$35)</f>
        <v>0</v>
      </c>
      <c r="GH1027" s="9"/>
      <c r="GI1027" s="10"/>
      <c r="GJ1027" s="11"/>
      <c r="GK1027" s="6">
        <f>SUMIF(GL$5:GL$35,$D1027,GN$5:GN$35)</f>
        <v>0</v>
      </c>
      <c r="GL1027" s="9"/>
      <c r="GM1027" s="10"/>
      <c r="GN1027" s="11"/>
      <c r="GO1027" s="6">
        <f>SUMIF(GP$5:GP$35,$D1027,GR$5:GR$35)</f>
        <v>0</v>
      </c>
      <c r="GP1027" s="9"/>
      <c r="GQ1027" s="10"/>
      <c r="GR1027" s="11"/>
      <c r="GS1027" s="6">
        <f>SUMIF(GT$5:GT$35,$D1027,GV$5:GV$35)</f>
        <v>0</v>
      </c>
      <c r="GT1027" s="9"/>
      <c r="GU1027" s="10"/>
      <c r="GV1027" s="20"/>
      <c r="GW1027" s="19">
        <f t="shared" si="24"/>
        <v>0</v>
      </c>
      <c r="GX1027" s="472">
        <f>SUM(GW1027:GW1038)</f>
        <v>0</v>
      </c>
      <c r="GY1027" s="473" t="str">
        <f>D1027</f>
        <v>TS15640/39</v>
      </c>
    </row>
    <row r="1028" spans="1:207" ht="30">
      <c r="A1028" s="47" t="s">
        <v>76</v>
      </c>
      <c r="B1028" s="470"/>
      <c r="C1028" s="214" t="s">
        <v>446</v>
      </c>
      <c r="D1028" s="218" t="s">
        <v>406</v>
      </c>
      <c r="E1028" s="6">
        <f>SUMIF(F$36:F$66,$D1028,H$36:H$66)</f>
        <v>0</v>
      </c>
      <c r="F1028" s="9"/>
      <c r="G1028" s="10"/>
      <c r="H1028" s="11"/>
      <c r="I1028" s="6">
        <f>SUMIF(J$36:J$66,$D1028,L$36:L$66)</f>
        <v>0</v>
      </c>
      <c r="J1028" s="9"/>
      <c r="K1028" s="10"/>
      <c r="L1028" s="11"/>
      <c r="M1028" s="6">
        <f>SUMIF(N$36:N$66,$D1028,P$36:P$66)</f>
        <v>0</v>
      </c>
      <c r="N1028" s="9"/>
      <c r="O1028" s="10"/>
      <c r="P1028" s="11"/>
      <c r="Q1028" s="6">
        <f>SUMIF(R$36:R$66,$D1028,T$36:T$66)</f>
        <v>0</v>
      </c>
      <c r="R1028" s="9"/>
      <c r="S1028" s="10"/>
      <c r="T1028" s="11"/>
      <c r="U1028" s="6">
        <f>SUMIF(V$36:V$66,$D1028,X$36:X$66)</f>
        <v>0</v>
      </c>
      <c r="V1028" s="9"/>
      <c r="W1028" s="10"/>
      <c r="X1028" s="11"/>
      <c r="Y1028" s="6">
        <f>SUMIF(Z$36:Z$66,$D1028,AB$36:AB$66)</f>
        <v>0</v>
      </c>
      <c r="Z1028" s="9"/>
      <c r="AA1028" s="10"/>
      <c r="AB1028" s="11"/>
      <c r="AC1028" s="6">
        <f>SUMIF(AD$36:AD$66,$D1028,AF$36:AF$66)</f>
        <v>0</v>
      </c>
      <c r="AD1028" s="9"/>
      <c r="AE1028" s="10"/>
      <c r="AF1028" s="11"/>
      <c r="AG1028" s="6">
        <f>SUMIF(AH$36:AH$66,$D1028,AJ$36:AJ$66)</f>
        <v>0</v>
      </c>
      <c r="AH1028" s="9"/>
      <c r="AI1028" s="10"/>
      <c r="AJ1028" s="11"/>
      <c r="AK1028" s="6">
        <f>SUMIF(AL$36:AL$66,$D1028,AN$36:AN$66)</f>
        <v>0</v>
      </c>
      <c r="AL1028" s="9"/>
      <c r="AM1028" s="10"/>
      <c r="AN1028" s="11"/>
      <c r="AO1028" s="6">
        <f>SUMIF(AP$36:AP$66,$D1028,AR$36:AR$66)</f>
        <v>0</v>
      </c>
      <c r="AP1028" s="9"/>
      <c r="AQ1028" s="10"/>
      <c r="AR1028" s="11"/>
      <c r="AS1028" s="6">
        <f>SUMIF(AT$36:AT$66,$D1028,AV$36:AV$66)</f>
        <v>0</v>
      </c>
      <c r="AT1028" s="9"/>
      <c r="AU1028" s="10"/>
      <c r="AV1028" s="11"/>
      <c r="AW1028" s="6">
        <f>SUMIF(AX$36:AX$66,$D1028,AZ$36:AZ$66)</f>
        <v>0</v>
      </c>
      <c r="AX1028" s="9"/>
      <c r="AY1028" s="10"/>
      <c r="AZ1028" s="11"/>
      <c r="BA1028" s="6">
        <f>SUMIF(BB$36:BB$66,$D1028,BD$36:BD$66)</f>
        <v>0</v>
      </c>
      <c r="BB1028" s="9"/>
      <c r="BC1028" s="10"/>
      <c r="BD1028" s="11"/>
      <c r="BE1028" s="6">
        <f>SUMIF(BF$36:BF$66,$D1028,BH$36:BH$66)</f>
        <v>0</v>
      </c>
      <c r="BF1028" s="9"/>
      <c r="BG1028" s="10"/>
      <c r="BH1028" s="11"/>
      <c r="BI1028" s="6">
        <f>SUMIF(BJ$36:BJ$66,$D1028,BL$36:BL$66)</f>
        <v>0</v>
      </c>
      <c r="BJ1028" s="9"/>
      <c r="BK1028" s="10"/>
      <c r="BL1028" s="11"/>
      <c r="BM1028" s="6">
        <f>SUMIF(BN$36:BN$66,$D1028,BP$36:BP$66)</f>
        <v>0</v>
      </c>
      <c r="BN1028" s="9"/>
      <c r="BO1028" s="10"/>
      <c r="BP1028" s="11"/>
      <c r="BQ1028" s="6">
        <f>SUMIF(BR$36:BR$66,$D1028,BT$36:BT$66)</f>
        <v>0</v>
      </c>
      <c r="BR1028" s="9"/>
      <c r="BS1028" s="10"/>
      <c r="BT1028" s="11"/>
      <c r="BU1028" s="6">
        <f>SUMIF(BV$36:BV$66,$D1028,BX$36:BX$66)</f>
        <v>0</v>
      </c>
      <c r="BV1028" s="9"/>
      <c r="BW1028" s="10"/>
      <c r="BX1028" s="11"/>
      <c r="BY1028" s="6">
        <f>SUMIF(BZ$36:BZ$66,$D1028,CB$36:CB$66)</f>
        <v>0</v>
      </c>
      <c r="BZ1028" s="9"/>
      <c r="CA1028" s="10"/>
      <c r="CB1028" s="11"/>
      <c r="CC1028" s="6">
        <f>SUMIF(CD$36:CD$66,$D1028,CF$36:CF$66)</f>
        <v>0</v>
      </c>
      <c r="CD1028" s="9"/>
      <c r="CE1028" s="10"/>
      <c r="CF1028" s="11"/>
      <c r="CG1028" s="6">
        <f>SUMIF(CH$36:CH$66,$D1028,CJ$36:CJ$66)</f>
        <v>0</v>
      </c>
      <c r="CH1028" s="9"/>
      <c r="CI1028" s="10"/>
      <c r="CJ1028" s="11"/>
      <c r="CK1028" s="6">
        <f>SUMIF(CL$36:CL$66,$D1028,CN$36:CN$66)</f>
        <v>0</v>
      </c>
      <c r="CL1028" s="9"/>
      <c r="CM1028" s="10"/>
      <c r="CN1028" s="11"/>
      <c r="CO1028" s="6">
        <f>SUMIF(CP$36:CP$66,$D1028,CR$36:CR$66)</f>
        <v>0</v>
      </c>
      <c r="CP1028" s="9"/>
      <c r="CQ1028" s="10"/>
      <c r="CR1028" s="11"/>
      <c r="CS1028" s="6">
        <f>SUMIF(CT$36:CT$66,$D1028,CV$36:CV$66)</f>
        <v>0</v>
      </c>
      <c r="CT1028" s="9"/>
      <c r="CU1028" s="10"/>
      <c r="CV1028" s="11"/>
      <c r="CW1028" s="6">
        <f>SUMIF(CX$36:CX$66,$D1028,CZ$36:CZ$66)</f>
        <v>0</v>
      </c>
      <c r="CX1028" s="9"/>
      <c r="CY1028" s="10"/>
      <c r="CZ1028" s="11"/>
      <c r="DA1028" s="6">
        <f>SUMIF(DB$36:DB$66,$D1028,DD$36:DD$66)</f>
        <v>0</v>
      </c>
      <c r="DB1028" s="9"/>
      <c r="DC1028" s="10"/>
      <c r="DD1028" s="11"/>
      <c r="DE1028" s="6">
        <f>SUMIF(DF$36:DF$66,$D1028,DH$36:DH$66)</f>
        <v>0</v>
      </c>
      <c r="DF1028" s="9"/>
      <c r="DG1028" s="10"/>
      <c r="DH1028" s="11"/>
      <c r="DI1028" s="6">
        <f>SUMIF(DJ$36:DJ$66,$D1028,DL$36:DL$66)</f>
        <v>0</v>
      </c>
      <c r="DJ1028" s="9"/>
      <c r="DK1028" s="10"/>
      <c r="DL1028" s="11"/>
      <c r="DM1028" s="6">
        <f>SUMIF(DN$36:DN$66,$D1028,DP$36:DP$66)</f>
        <v>0</v>
      </c>
      <c r="DN1028" s="9"/>
      <c r="DO1028" s="10"/>
      <c r="DP1028" s="11"/>
      <c r="DQ1028" s="6">
        <f>SUMIF(DR$36:DR$66,$D1028,DT$36:DT$66)</f>
        <v>0</v>
      </c>
      <c r="DR1028" s="9"/>
      <c r="DS1028" s="10"/>
      <c r="DT1028" s="11"/>
      <c r="DU1028" s="6">
        <f>SUMIF(DV$36:DV$66,$D1028,DX$36:DX$66)</f>
        <v>0</v>
      </c>
      <c r="DV1028" s="9"/>
      <c r="DW1028" s="10"/>
      <c r="DX1028" s="11"/>
      <c r="DY1028" s="6">
        <f>SUMIF(DZ$36:DZ$66,$D1028,EB$36:EB$66)</f>
        <v>0</v>
      </c>
      <c r="DZ1028" s="9"/>
      <c r="EA1028" s="10"/>
      <c r="EB1028" s="11"/>
      <c r="EC1028" s="6">
        <f>SUMIF(ED$36:ED$66,$D1028,EF$36:EF$66)</f>
        <v>0</v>
      </c>
      <c r="ED1028" s="9"/>
      <c r="EE1028" s="10"/>
      <c r="EF1028" s="11"/>
      <c r="EG1028" s="6">
        <f>SUMIF(EH$36:EH$66,$D1028,EJ$36:EJ$66)</f>
        <v>0</v>
      </c>
      <c r="EH1028" s="9"/>
      <c r="EI1028" s="10"/>
      <c r="EJ1028" s="11"/>
      <c r="EK1028" s="6">
        <f>SUMIF(EL$36:EL$66,$D1028,EN$36:EN$66)</f>
        <v>0</v>
      </c>
      <c r="EL1028" s="9"/>
      <c r="EM1028" s="10"/>
      <c r="EN1028" s="11"/>
      <c r="EO1028" s="6">
        <f>SUMIF(EP$36:EP$66,$D1028,ER$36:ER$66)</f>
        <v>0</v>
      </c>
      <c r="EP1028" s="9"/>
      <c r="EQ1028" s="10"/>
      <c r="ER1028" s="11"/>
      <c r="ES1028" s="6">
        <f>SUMIF(ET$36:ET$66,$D1028,EV$36:EV$66)</f>
        <v>0</v>
      </c>
      <c r="ET1028" s="9"/>
      <c r="EU1028" s="10"/>
      <c r="EV1028" s="11"/>
      <c r="EW1028" s="6">
        <f>SUMIF(EX$36:EX$66,$D1028,EZ$36:EZ$66)</f>
        <v>0</v>
      </c>
      <c r="EX1028" s="9"/>
      <c r="EY1028" s="10"/>
      <c r="EZ1028" s="11"/>
      <c r="FA1028" s="6">
        <f>SUMIF(FB$36:FB$66,$D1028,FD$36:FD$66)</f>
        <v>0</v>
      </c>
      <c r="FB1028" s="9"/>
      <c r="FC1028" s="10"/>
      <c r="FD1028" s="11"/>
      <c r="FE1028" s="6">
        <f>SUMIF(FF$36:FF$66,$D1028,FH$36:FH$66)</f>
        <v>0</v>
      </c>
      <c r="FF1028" s="9"/>
      <c r="FG1028" s="10"/>
      <c r="FH1028" s="11"/>
      <c r="FI1028" s="6">
        <f>SUMIF(FJ$36:FJ$66,$D1028,FL$36:FL$66)</f>
        <v>0</v>
      </c>
      <c r="FJ1028" s="9"/>
      <c r="FK1028" s="10"/>
      <c r="FL1028" s="11"/>
      <c r="FM1028" s="6">
        <f>SUMIF(FN$36:FN$66,$D1028,FP$36:FP$66)</f>
        <v>0</v>
      </c>
      <c r="FN1028" s="9"/>
      <c r="FO1028" s="10"/>
      <c r="FP1028" s="11"/>
      <c r="FQ1028" s="6">
        <f>SUMIF(FR$36:FR$66,$D1028,FT$36:FT$66)</f>
        <v>0</v>
      </c>
      <c r="FR1028" s="9"/>
      <c r="FS1028" s="10"/>
      <c r="FT1028" s="11"/>
      <c r="FU1028" s="6">
        <f>SUMIF(FV$36:FV$66,$D1028,FX$36:FX$66)</f>
        <v>0</v>
      </c>
      <c r="FV1028" s="9"/>
      <c r="FW1028" s="10"/>
      <c r="FX1028" s="11"/>
      <c r="FY1028" s="6">
        <f>SUMIF(FZ$36:FZ$66,$D1028,GB$36:GB$66)</f>
        <v>0</v>
      </c>
      <c r="FZ1028" s="9"/>
      <c r="GA1028" s="10"/>
      <c r="GB1028" s="11"/>
      <c r="GC1028" s="6">
        <f>SUMIF(GD$36:GD$66,$D1028,GF$36:GF$66)</f>
        <v>0</v>
      </c>
      <c r="GD1028" s="9"/>
      <c r="GE1028" s="10"/>
      <c r="GF1028" s="11"/>
      <c r="GG1028" s="6">
        <f>SUMIF(GH$36:GH$66,$D1028,GJ$36:GJ$66)</f>
        <v>0</v>
      </c>
      <c r="GH1028" s="9"/>
      <c r="GI1028" s="10"/>
      <c r="GJ1028" s="11"/>
      <c r="GK1028" s="6">
        <f>SUMIF(GL$36:GL$66,$D1028,GN$36:GN$66)</f>
        <v>0</v>
      </c>
      <c r="GL1028" s="9"/>
      <c r="GM1028" s="10"/>
      <c r="GN1028" s="11"/>
      <c r="GO1028" s="6">
        <f>SUMIF(GP$36:GP$66,$D1028,GR$36:GR$66)</f>
        <v>0</v>
      </c>
      <c r="GP1028" s="9"/>
      <c r="GQ1028" s="10"/>
      <c r="GR1028" s="11"/>
      <c r="GS1028" s="6">
        <f>SUMIF(GT$36:GT$66,$D1028,GV$36:GV$66)</f>
        <v>0</v>
      </c>
      <c r="GT1028" s="9"/>
      <c r="GU1028" s="10"/>
      <c r="GV1028" s="20"/>
      <c r="GW1028" s="19">
        <f t="shared" si="24"/>
        <v>0</v>
      </c>
      <c r="GX1028" s="472"/>
      <c r="GY1028" s="473"/>
    </row>
    <row r="1029" spans="1:207" ht="30">
      <c r="A1029" s="47" t="s">
        <v>77</v>
      </c>
      <c r="B1029" s="470"/>
      <c r="C1029" s="214" t="s">
        <v>446</v>
      </c>
      <c r="D1029" s="218" t="s">
        <v>406</v>
      </c>
      <c r="E1029" s="6">
        <f>SUMIF(F$67:F$97,$D1029,H$67:H$97)</f>
        <v>0</v>
      </c>
      <c r="F1029" s="9"/>
      <c r="G1029" s="10"/>
      <c r="H1029" s="11"/>
      <c r="I1029" s="6">
        <f>SUMIF(J$67:J$97,$D1029,L$67:L$97)</f>
        <v>0</v>
      </c>
      <c r="J1029" s="9"/>
      <c r="K1029" s="10"/>
      <c r="L1029" s="11"/>
      <c r="M1029" s="6">
        <f>SUMIF(N$67:N$97,$D1029,P$67:P$97)</f>
        <v>0</v>
      </c>
      <c r="N1029" s="9"/>
      <c r="O1029" s="10"/>
      <c r="P1029" s="11"/>
      <c r="Q1029" s="6">
        <f>SUMIF(R$67:R$97,$D1029,T$67:T$97)</f>
        <v>0</v>
      </c>
      <c r="R1029" s="9"/>
      <c r="S1029" s="10"/>
      <c r="T1029" s="11"/>
      <c r="U1029" s="6">
        <f>SUMIF(V$67:V$97,$D1029,X$67:X$97)</f>
        <v>0</v>
      </c>
      <c r="V1029" s="9"/>
      <c r="W1029" s="10"/>
      <c r="X1029" s="11"/>
      <c r="Y1029" s="6">
        <f>SUMIF(Z$67:Z$97,$D1029,AB$67:AB$97)</f>
        <v>0</v>
      </c>
      <c r="Z1029" s="9"/>
      <c r="AA1029" s="10"/>
      <c r="AB1029" s="11"/>
      <c r="AC1029" s="6">
        <f>SUMIF(AD$67:AD$97,$D1029,AF$67:AF$97)</f>
        <v>0</v>
      </c>
      <c r="AD1029" s="9"/>
      <c r="AE1029" s="10"/>
      <c r="AF1029" s="11"/>
      <c r="AG1029" s="6">
        <f>SUMIF(AH$67:AH$97,$D1029,AJ$67:AJ$97)</f>
        <v>0</v>
      </c>
      <c r="AH1029" s="9"/>
      <c r="AI1029" s="10"/>
      <c r="AJ1029" s="11"/>
      <c r="AK1029" s="6">
        <f>SUMIF(AL$67:AL$97,$D1029,AN$67:AN$97)</f>
        <v>0</v>
      </c>
      <c r="AL1029" s="9"/>
      <c r="AM1029" s="10"/>
      <c r="AN1029" s="11"/>
      <c r="AO1029" s="6">
        <f>SUMIF(AP$67:AP$97,$D1029,AR$67:AR$97)</f>
        <v>0</v>
      </c>
      <c r="AP1029" s="9"/>
      <c r="AQ1029" s="10"/>
      <c r="AR1029" s="11"/>
      <c r="AS1029" s="6">
        <f>SUMIF(AT$67:AT$97,$D1029,AV$67:AV$97)</f>
        <v>0</v>
      </c>
      <c r="AT1029" s="9"/>
      <c r="AU1029" s="10"/>
      <c r="AV1029" s="11"/>
      <c r="AW1029" s="6">
        <f>SUMIF(AX$67:AX$97,$D1029,AZ$67:AZ$97)</f>
        <v>0</v>
      </c>
      <c r="AX1029" s="9"/>
      <c r="AY1029" s="10"/>
      <c r="AZ1029" s="11"/>
      <c r="BA1029" s="6">
        <f>SUMIF(BB$67:BB$97,$D1029,BD$67:BD$97)</f>
        <v>0</v>
      </c>
      <c r="BB1029" s="9"/>
      <c r="BC1029" s="10"/>
      <c r="BD1029" s="11"/>
      <c r="BE1029" s="6">
        <f>SUMIF(BF$67:BF$97,$D1029,BH$67:BH$97)</f>
        <v>0</v>
      </c>
      <c r="BF1029" s="9"/>
      <c r="BG1029" s="10"/>
      <c r="BH1029" s="11"/>
      <c r="BI1029" s="6">
        <f>SUMIF(BJ$67:BJ$97,$D1029,BL$67:BL$97)</f>
        <v>0</v>
      </c>
      <c r="BJ1029" s="9"/>
      <c r="BK1029" s="10"/>
      <c r="BL1029" s="11"/>
      <c r="BM1029" s="6">
        <f>SUMIF(BN$67:BN$97,$D1029,BP$67:BP$97)</f>
        <v>0</v>
      </c>
      <c r="BN1029" s="9"/>
      <c r="BO1029" s="10"/>
      <c r="BP1029" s="11"/>
      <c r="BQ1029" s="6">
        <f>SUMIF(BR$67:BR$97,$D1029,BT$67:BT$97)</f>
        <v>0</v>
      </c>
      <c r="BR1029" s="9"/>
      <c r="BS1029" s="10"/>
      <c r="BT1029" s="11"/>
      <c r="BU1029" s="6">
        <f>SUMIF(BV$67:BV$97,$D1029,BX$67:BX$97)</f>
        <v>0</v>
      </c>
      <c r="BV1029" s="9"/>
      <c r="BW1029" s="10"/>
      <c r="BX1029" s="11"/>
      <c r="BY1029" s="6">
        <f>SUMIF(BZ$67:BZ$97,$D1029,CB$67:CB$97)</f>
        <v>0</v>
      </c>
      <c r="BZ1029" s="9"/>
      <c r="CA1029" s="10"/>
      <c r="CB1029" s="11"/>
      <c r="CC1029" s="6">
        <f>SUMIF(CD$67:CD$97,$D1029,CF$67:CF$97)</f>
        <v>0</v>
      </c>
      <c r="CD1029" s="9"/>
      <c r="CE1029" s="10"/>
      <c r="CF1029" s="11"/>
      <c r="CG1029" s="6">
        <f>SUMIF(CH$67:CH$97,$D1029,CJ$67:CJ$97)</f>
        <v>0</v>
      </c>
      <c r="CH1029" s="9"/>
      <c r="CI1029" s="10"/>
      <c r="CJ1029" s="11"/>
      <c r="CK1029" s="6">
        <f>SUMIF(CL$67:CL$97,$D1029,CN$67:CN$97)</f>
        <v>0</v>
      </c>
      <c r="CL1029" s="9"/>
      <c r="CM1029" s="10"/>
      <c r="CN1029" s="11"/>
      <c r="CO1029" s="6">
        <f>SUMIF(CP$67:CP$97,$D1029,CR$67:CR$97)</f>
        <v>0</v>
      </c>
      <c r="CP1029" s="9"/>
      <c r="CQ1029" s="10"/>
      <c r="CR1029" s="11"/>
      <c r="CS1029" s="6">
        <f>SUMIF(CT$67:CT$97,$D1029,CV$67:CV$97)</f>
        <v>0</v>
      </c>
      <c r="CT1029" s="9"/>
      <c r="CU1029" s="10"/>
      <c r="CV1029" s="11"/>
      <c r="CW1029" s="6">
        <f>SUMIF(CX$67:CX$97,$D1029,CZ$67:CZ$97)</f>
        <v>0</v>
      </c>
      <c r="CX1029" s="9"/>
      <c r="CY1029" s="10"/>
      <c r="CZ1029" s="11"/>
      <c r="DA1029" s="6">
        <f>SUMIF(DB$67:DB$97,$D1029,DD$67:DD$97)</f>
        <v>0</v>
      </c>
      <c r="DB1029" s="9"/>
      <c r="DC1029" s="10"/>
      <c r="DD1029" s="11"/>
      <c r="DE1029" s="6">
        <f>SUMIF(DF$67:DF$97,$D1029,DH$67:DH$97)</f>
        <v>0</v>
      </c>
      <c r="DF1029" s="9"/>
      <c r="DG1029" s="10"/>
      <c r="DH1029" s="11"/>
      <c r="DI1029" s="6">
        <f>SUMIF(DJ$67:DJ$97,$D1029,DL$67:DL$97)</f>
        <v>0</v>
      </c>
      <c r="DJ1029" s="9"/>
      <c r="DK1029" s="10"/>
      <c r="DL1029" s="11"/>
      <c r="DM1029" s="6">
        <f>SUMIF(DN$67:DN$97,$D1029,DP$67:DP$97)</f>
        <v>0</v>
      </c>
      <c r="DN1029" s="9"/>
      <c r="DO1029" s="10"/>
      <c r="DP1029" s="11"/>
      <c r="DQ1029" s="6">
        <f>SUMIF(DR$67:DR$97,$D1029,DT$67:DT$97)</f>
        <v>0</v>
      </c>
      <c r="DR1029" s="9"/>
      <c r="DS1029" s="10"/>
      <c r="DT1029" s="11"/>
      <c r="DU1029" s="6">
        <f>SUMIF(DV$67:DV$97,$D1029,DX$67:DX$97)</f>
        <v>0</v>
      </c>
      <c r="DV1029" s="9"/>
      <c r="DW1029" s="10"/>
      <c r="DX1029" s="11"/>
      <c r="DY1029" s="6">
        <f>SUMIF(DZ$67:DZ$97,$D1029,EB$67:EB$97)</f>
        <v>0</v>
      </c>
      <c r="DZ1029" s="9"/>
      <c r="EA1029" s="10"/>
      <c r="EB1029" s="11"/>
      <c r="EC1029" s="6">
        <f>SUMIF(ED$67:ED$97,$D1029,EF$67:EF$97)</f>
        <v>0</v>
      </c>
      <c r="ED1029" s="9"/>
      <c r="EE1029" s="10"/>
      <c r="EF1029" s="11"/>
      <c r="EG1029" s="6">
        <f>SUMIF(EH$67:EH$97,$D1029,EJ$67:EJ$97)</f>
        <v>0</v>
      </c>
      <c r="EH1029" s="9"/>
      <c r="EI1029" s="10"/>
      <c r="EJ1029" s="11"/>
      <c r="EK1029" s="6">
        <f>SUMIF(EL$67:EL$97,$D1029,EN$67:EN$97)</f>
        <v>0</v>
      </c>
      <c r="EL1029" s="9"/>
      <c r="EM1029" s="10"/>
      <c r="EN1029" s="11"/>
      <c r="EO1029" s="6">
        <f>SUMIF(EP$67:EP$97,$D1029,ER$67:ER$97)</f>
        <v>0</v>
      </c>
      <c r="EP1029" s="9"/>
      <c r="EQ1029" s="10"/>
      <c r="ER1029" s="11"/>
      <c r="ES1029" s="6">
        <f>SUMIF(ET$67:ET$97,$D1029,EV$67:EV$97)</f>
        <v>0</v>
      </c>
      <c r="ET1029" s="9"/>
      <c r="EU1029" s="10"/>
      <c r="EV1029" s="11"/>
      <c r="EW1029" s="6">
        <f>SUMIF(EX$67:EX$97,$D1029,EZ$67:EZ$97)</f>
        <v>0</v>
      </c>
      <c r="EX1029" s="9"/>
      <c r="EY1029" s="10"/>
      <c r="EZ1029" s="11"/>
      <c r="FA1029" s="6">
        <f>SUMIF(FB$67:FB$97,$D1029,FD$67:FD$97)</f>
        <v>0</v>
      </c>
      <c r="FB1029" s="9"/>
      <c r="FC1029" s="10"/>
      <c r="FD1029" s="11"/>
      <c r="FE1029" s="6">
        <f>SUMIF(FF$67:FF$97,$D1029,FH$67:FH$97)</f>
        <v>0</v>
      </c>
      <c r="FF1029" s="9"/>
      <c r="FG1029" s="10"/>
      <c r="FH1029" s="11"/>
      <c r="FI1029" s="6">
        <f>SUMIF(FJ$67:FJ$97,$D1029,FL$67:FL$97)</f>
        <v>0</v>
      </c>
      <c r="FJ1029" s="9"/>
      <c r="FK1029" s="10"/>
      <c r="FL1029" s="11"/>
      <c r="FM1029" s="6">
        <f>SUMIF(FN$67:FN$97,$D1029,FP$67:FP$97)</f>
        <v>0</v>
      </c>
      <c r="FN1029" s="9"/>
      <c r="FO1029" s="10"/>
      <c r="FP1029" s="11"/>
      <c r="FQ1029" s="6">
        <f>SUMIF(FR$67:FR$97,$D1029,FT$67:FT$97)</f>
        <v>0</v>
      </c>
      <c r="FR1029" s="9"/>
      <c r="FS1029" s="10"/>
      <c r="FT1029" s="11"/>
      <c r="FU1029" s="6">
        <f>SUMIF(FV$67:FV$97,$D1029,FX$67:FX$97)</f>
        <v>0</v>
      </c>
      <c r="FV1029" s="9"/>
      <c r="FW1029" s="10"/>
      <c r="FX1029" s="11"/>
      <c r="FY1029" s="6">
        <f>SUMIF(FZ$67:FZ$97,$D1029,GB$67:GB$97)</f>
        <v>0</v>
      </c>
      <c r="FZ1029" s="9"/>
      <c r="GA1029" s="10"/>
      <c r="GB1029" s="11"/>
      <c r="GC1029" s="6">
        <f>SUMIF(GD$67:GD$97,$D1029,GF$67:GF$97)</f>
        <v>0</v>
      </c>
      <c r="GD1029" s="9"/>
      <c r="GE1029" s="10"/>
      <c r="GF1029" s="11"/>
      <c r="GG1029" s="6">
        <f>SUMIF(GH$67:GH$97,$D1029,GJ$67:GJ$97)</f>
        <v>0</v>
      </c>
      <c r="GH1029" s="9"/>
      <c r="GI1029" s="10"/>
      <c r="GJ1029" s="11"/>
      <c r="GK1029" s="6">
        <f>SUMIF(GL$67:GL$97,$D1029,GN$67:GN$97)</f>
        <v>0</v>
      </c>
      <c r="GL1029" s="9"/>
      <c r="GM1029" s="10"/>
      <c r="GN1029" s="11"/>
      <c r="GO1029" s="6">
        <f>SUMIF(GP$67:GP$97,$D1029,GR$67:GR$97)</f>
        <v>0</v>
      </c>
      <c r="GP1029" s="9"/>
      <c r="GQ1029" s="10"/>
      <c r="GR1029" s="11"/>
      <c r="GS1029" s="6">
        <f>SUMIF(GT$67:GT$97,$D1029,GV$67:GV$97)</f>
        <v>0</v>
      </c>
      <c r="GT1029" s="9"/>
      <c r="GU1029" s="10"/>
      <c r="GV1029" s="20"/>
      <c r="GW1029" s="19">
        <f t="shared" si="24"/>
        <v>0</v>
      </c>
      <c r="GX1029" s="472"/>
      <c r="GY1029" s="473"/>
    </row>
    <row r="1030" spans="1:207" ht="30">
      <c r="A1030" s="47" t="s">
        <v>78</v>
      </c>
      <c r="B1030" s="470"/>
      <c r="C1030" s="214" t="s">
        <v>446</v>
      </c>
      <c r="D1030" s="218" t="s">
        <v>406</v>
      </c>
      <c r="E1030" s="6">
        <f>SUMIF(F$98:F$128,$D1030,H$98:H$128)</f>
        <v>0</v>
      </c>
      <c r="F1030" s="9"/>
      <c r="G1030" s="10"/>
      <c r="H1030" s="11"/>
      <c r="I1030" s="6">
        <f>SUMIF(J$98:J$128,$D1030,L$98:L$128)</f>
        <v>0</v>
      </c>
      <c r="J1030" s="9"/>
      <c r="K1030" s="10"/>
      <c r="L1030" s="11"/>
      <c r="M1030" s="6">
        <f>SUMIF(N$98:N$128,$D1030,P$98:P$128)</f>
        <v>0</v>
      </c>
      <c r="N1030" s="9"/>
      <c r="O1030" s="10"/>
      <c r="P1030" s="11"/>
      <c r="Q1030" s="6">
        <f>SUMIF(R$98:R$128,$D1030,T$98:T$128)</f>
        <v>0</v>
      </c>
      <c r="R1030" s="9"/>
      <c r="S1030" s="10"/>
      <c r="T1030" s="11"/>
      <c r="U1030" s="6">
        <f>SUMIF(V$98:V$128,$D1030,X$98:X$128)</f>
        <v>0</v>
      </c>
      <c r="V1030" s="9"/>
      <c r="W1030" s="10"/>
      <c r="X1030" s="11"/>
      <c r="Y1030" s="6">
        <f>SUMIF(Z$98:Z$128,$D1030,AB$98:AB$128)</f>
        <v>0</v>
      </c>
      <c r="Z1030" s="9"/>
      <c r="AA1030" s="10"/>
      <c r="AB1030" s="11"/>
      <c r="AC1030" s="6">
        <f>SUMIF(AD$98:AD$128,$D1030,AF$98:AF$128)</f>
        <v>0</v>
      </c>
      <c r="AD1030" s="9"/>
      <c r="AE1030" s="10"/>
      <c r="AF1030" s="11"/>
      <c r="AG1030" s="6">
        <f>SUMIF(AH$98:AH$128,$D1030,AJ$98:AJ$128)</f>
        <v>0</v>
      </c>
      <c r="AH1030" s="9"/>
      <c r="AI1030" s="10"/>
      <c r="AJ1030" s="11"/>
      <c r="AK1030" s="6">
        <f>SUMIF(AL$98:AL$128,$D1030,AN$98:AN$128)</f>
        <v>0</v>
      </c>
      <c r="AL1030" s="9"/>
      <c r="AM1030" s="10"/>
      <c r="AN1030" s="11"/>
      <c r="AO1030" s="6">
        <f>SUMIF(AP$98:AP$128,$D1030,AR$98:AR$128)</f>
        <v>0</v>
      </c>
      <c r="AP1030" s="9"/>
      <c r="AQ1030" s="10"/>
      <c r="AR1030" s="11"/>
      <c r="AS1030" s="6">
        <f>SUMIF(AT$98:AT$128,$D1030,AV$98:AV$128)</f>
        <v>0</v>
      </c>
      <c r="AT1030" s="9"/>
      <c r="AU1030" s="10"/>
      <c r="AV1030" s="11"/>
      <c r="AW1030" s="6">
        <f>SUMIF(AX$98:AX$128,$D1030,AZ$98:AZ$128)</f>
        <v>0</v>
      </c>
      <c r="AX1030" s="9"/>
      <c r="AY1030" s="10"/>
      <c r="AZ1030" s="11"/>
      <c r="BA1030" s="6">
        <f>SUMIF(BB$98:BB$128,$D1030,BD$98:BD$128)</f>
        <v>0</v>
      </c>
      <c r="BB1030" s="9"/>
      <c r="BC1030" s="10"/>
      <c r="BD1030" s="11"/>
      <c r="BE1030" s="6">
        <f>SUMIF(BF$98:BF$128,$D1030,BH$98:BH$128)</f>
        <v>0</v>
      </c>
      <c r="BF1030" s="9"/>
      <c r="BG1030" s="10"/>
      <c r="BH1030" s="11"/>
      <c r="BI1030" s="6">
        <f>SUMIF(BJ$98:BJ$128,$D1030,BL$98:BL$128)</f>
        <v>0</v>
      </c>
      <c r="BJ1030" s="9"/>
      <c r="BK1030" s="10"/>
      <c r="BL1030" s="11"/>
      <c r="BM1030" s="6">
        <f>SUMIF(BN$98:BN$128,$D1030,BP$98:BP$128)</f>
        <v>0</v>
      </c>
      <c r="BN1030" s="9"/>
      <c r="BO1030" s="10"/>
      <c r="BP1030" s="11"/>
      <c r="BQ1030" s="6">
        <f>SUMIF(BR$98:BR$128,$D1030,BT$98:BT$128)</f>
        <v>0</v>
      </c>
      <c r="BR1030" s="9"/>
      <c r="BS1030" s="10"/>
      <c r="BT1030" s="11"/>
      <c r="BU1030" s="6">
        <f>SUMIF(BV$98:BV$128,$D1030,BX$98:BX$128)</f>
        <v>0</v>
      </c>
      <c r="BV1030" s="9"/>
      <c r="BW1030" s="10"/>
      <c r="BX1030" s="11"/>
      <c r="BY1030" s="6">
        <f>SUMIF(BZ$98:BZ$128,$D1030,CB$98:CB$128)</f>
        <v>0</v>
      </c>
      <c r="BZ1030" s="9"/>
      <c r="CA1030" s="10"/>
      <c r="CB1030" s="11"/>
      <c r="CC1030" s="6">
        <f>SUMIF(CD$98:CD$128,$D1030,CF$98:CF$128)</f>
        <v>0</v>
      </c>
      <c r="CD1030" s="9"/>
      <c r="CE1030" s="10"/>
      <c r="CF1030" s="11"/>
      <c r="CG1030" s="6">
        <f>SUMIF(CH$98:CH$128,$D1030,CJ$98:CJ$128)</f>
        <v>0</v>
      </c>
      <c r="CH1030" s="9"/>
      <c r="CI1030" s="10"/>
      <c r="CJ1030" s="11"/>
      <c r="CK1030" s="6">
        <f>SUMIF(CL$98:CL$128,$D1030,CN$98:CN$128)</f>
        <v>0</v>
      </c>
      <c r="CL1030" s="9"/>
      <c r="CM1030" s="10"/>
      <c r="CN1030" s="11"/>
      <c r="CO1030" s="6">
        <f>SUMIF(CP$98:CP$128,$D1030,CR$98:CR$128)</f>
        <v>0</v>
      </c>
      <c r="CP1030" s="9"/>
      <c r="CQ1030" s="10"/>
      <c r="CR1030" s="11"/>
      <c r="CS1030" s="6">
        <f>SUMIF(CT$98:CT$128,$D1030,CV$98:CV$128)</f>
        <v>0</v>
      </c>
      <c r="CT1030" s="9"/>
      <c r="CU1030" s="10"/>
      <c r="CV1030" s="11"/>
      <c r="CW1030" s="6">
        <f>SUMIF(CX$98:CX$128,$D1030,CZ$98:CZ$128)</f>
        <v>0</v>
      </c>
      <c r="CX1030" s="9"/>
      <c r="CY1030" s="10"/>
      <c r="CZ1030" s="11"/>
      <c r="DA1030" s="6">
        <f>SUMIF(DB$98:DB$128,$D1030,DD$98:DD$128)</f>
        <v>0</v>
      </c>
      <c r="DB1030" s="9"/>
      <c r="DC1030" s="10"/>
      <c r="DD1030" s="11"/>
      <c r="DE1030" s="6">
        <f>SUMIF(DF$98:DF$128,$D1030,DH$98:DH$128)</f>
        <v>0</v>
      </c>
      <c r="DF1030" s="9"/>
      <c r="DG1030" s="10"/>
      <c r="DH1030" s="11"/>
      <c r="DI1030" s="6">
        <f>SUMIF(DJ$98:DJ$128,$D1030,DL$98:DL$128)</f>
        <v>0</v>
      </c>
      <c r="DJ1030" s="9"/>
      <c r="DK1030" s="10"/>
      <c r="DL1030" s="11"/>
      <c r="DM1030" s="6">
        <f>SUMIF(DN$98:DN$128,$D1030,DP$98:DP$128)</f>
        <v>0</v>
      </c>
      <c r="DN1030" s="9"/>
      <c r="DO1030" s="10"/>
      <c r="DP1030" s="11"/>
      <c r="DQ1030" s="6">
        <f>SUMIF(DR$98:DR$128,$D1030,DT$98:DT$128)</f>
        <v>0</v>
      </c>
      <c r="DR1030" s="9"/>
      <c r="DS1030" s="10"/>
      <c r="DT1030" s="11"/>
      <c r="DU1030" s="6">
        <f>SUMIF(DV$98:DV$128,$D1030,DX$98:DX$128)</f>
        <v>0</v>
      </c>
      <c r="DV1030" s="9"/>
      <c r="DW1030" s="10"/>
      <c r="DX1030" s="11"/>
      <c r="DY1030" s="6">
        <f>SUMIF(DZ$98:DZ$128,$D1030,EB$98:EB$128)</f>
        <v>0</v>
      </c>
      <c r="DZ1030" s="9"/>
      <c r="EA1030" s="10"/>
      <c r="EB1030" s="11"/>
      <c r="EC1030" s="6">
        <f>SUMIF(ED$98:ED$128,$D1030,EF$98:EF$128)</f>
        <v>0</v>
      </c>
      <c r="ED1030" s="9"/>
      <c r="EE1030" s="10"/>
      <c r="EF1030" s="11"/>
      <c r="EG1030" s="6">
        <f>SUMIF(EH$98:EH$128,$D1030,EJ$98:EJ$128)</f>
        <v>0</v>
      </c>
      <c r="EH1030" s="9"/>
      <c r="EI1030" s="10"/>
      <c r="EJ1030" s="11"/>
      <c r="EK1030" s="6">
        <f>SUMIF(EL$98:EL$128,$D1030,EN$98:EN$128)</f>
        <v>0</v>
      </c>
      <c r="EL1030" s="9"/>
      <c r="EM1030" s="10"/>
      <c r="EN1030" s="11"/>
      <c r="EO1030" s="6">
        <f>SUMIF(EP$98:EP$128,$D1030,ER$98:ER$128)</f>
        <v>0</v>
      </c>
      <c r="EP1030" s="9"/>
      <c r="EQ1030" s="10"/>
      <c r="ER1030" s="11"/>
      <c r="ES1030" s="6">
        <f>SUMIF(ET$98:ET$128,$D1030,EV$98:EV$128)</f>
        <v>0</v>
      </c>
      <c r="ET1030" s="9"/>
      <c r="EU1030" s="10"/>
      <c r="EV1030" s="11"/>
      <c r="EW1030" s="6">
        <f>SUMIF(EX$98:EX$128,$D1030,EZ$98:EZ$128)</f>
        <v>0</v>
      </c>
      <c r="EX1030" s="9"/>
      <c r="EY1030" s="10"/>
      <c r="EZ1030" s="11"/>
      <c r="FA1030" s="6">
        <f>SUMIF(FB$98:FB$128,$D1030,FD$98:FD$128)</f>
        <v>0</v>
      </c>
      <c r="FB1030" s="9"/>
      <c r="FC1030" s="10"/>
      <c r="FD1030" s="11"/>
      <c r="FE1030" s="6">
        <f>SUMIF(FF$98:FF$128,$D1030,FH$98:FH$128)</f>
        <v>0</v>
      </c>
      <c r="FF1030" s="9"/>
      <c r="FG1030" s="10"/>
      <c r="FH1030" s="11"/>
      <c r="FI1030" s="6">
        <f>SUMIF(FJ$98:FJ$128,$D1030,FL$98:FL$128)</f>
        <v>0</v>
      </c>
      <c r="FJ1030" s="9"/>
      <c r="FK1030" s="10"/>
      <c r="FL1030" s="11"/>
      <c r="FM1030" s="6">
        <f>SUMIF(FN$98:FN$128,$D1030,FP$98:FP$128)</f>
        <v>0</v>
      </c>
      <c r="FN1030" s="9"/>
      <c r="FO1030" s="10"/>
      <c r="FP1030" s="11"/>
      <c r="FQ1030" s="6">
        <f>SUMIF(FR$98:FR$128,$D1030,FT$98:FT$128)</f>
        <v>0</v>
      </c>
      <c r="FR1030" s="9"/>
      <c r="FS1030" s="10"/>
      <c r="FT1030" s="11"/>
      <c r="FU1030" s="6">
        <f>SUMIF(FV$98:FV$128,$D1030,FX$98:FX$128)</f>
        <v>0</v>
      </c>
      <c r="FV1030" s="9"/>
      <c r="FW1030" s="10"/>
      <c r="FX1030" s="11"/>
      <c r="FY1030" s="6">
        <f>SUMIF(FZ$98:FZ$128,$D1030,GB$98:GB$128)</f>
        <v>0</v>
      </c>
      <c r="FZ1030" s="9"/>
      <c r="GA1030" s="10"/>
      <c r="GB1030" s="11"/>
      <c r="GC1030" s="6">
        <f>SUMIF(GD$98:GD$128,$D1030,GF$98:GF$128)</f>
        <v>0</v>
      </c>
      <c r="GD1030" s="9"/>
      <c r="GE1030" s="10"/>
      <c r="GF1030" s="11"/>
      <c r="GG1030" s="6">
        <f>SUMIF(GH$98:GH$128,$D1030,GJ$98:GJ$128)</f>
        <v>0</v>
      </c>
      <c r="GH1030" s="9"/>
      <c r="GI1030" s="10"/>
      <c r="GJ1030" s="11"/>
      <c r="GK1030" s="6">
        <f>SUMIF(GL$98:GL$128,$D1030,GN$98:GN$128)</f>
        <v>0</v>
      </c>
      <c r="GL1030" s="9"/>
      <c r="GM1030" s="10"/>
      <c r="GN1030" s="11"/>
      <c r="GO1030" s="6">
        <f>SUMIF(GP$98:GP$128,$D1030,GR$98:GR$128)</f>
        <v>0</v>
      </c>
      <c r="GP1030" s="9"/>
      <c r="GQ1030" s="10"/>
      <c r="GR1030" s="11"/>
      <c r="GS1030" s="6">
        <f>SUMIF(GT$98:GT$128,$D1030,GV$98:GV$128)</f>
        <v>0</v>
      </c>
      <c r="GT1030" s="9"/>
      <c r="GU1030" s="10"/>
      <c r="GV1030" s="20"/>
      <c r="GW1030" s="19">
        <f t="shared" si="24"/>
        <v>0</v>
      </c>
      <c r="GX1030" s="472"/>
      <c r="GY1030" s="473"/>
    </row>
    <row r="1031" spans="1:207" ht="30">
      <c r="A1031" s="47" t="s">
        <v>79</v>
      </c>
      <c r="B1031" s="470"/>
      <c r="C1031" s="214" t="s">
        <v>446</v>
      </c>
      <c r="D1031" s="218" t="s">
        <v>406</v>
      </c>
      <c r="E1031" s="6">
        <f>SUMIF(F$129:F$159,$D1031,H$129:H$159)</f>
        <v>0</v>
      </c>
      <c r="F1031" s="9"/>
      <c r="G1031" s="10"/>
      <c r="H1031" s="11"/>
      <c r="I1031" s="6">
        <f>SUMIF(J$129:J$159,$D1031,L$129:L$159)</f>
        <v>0</v>
      </c>
      <c r="J1031" s="9"/>
      <c r="K1031" s="10"/>
      <c r="L1031" s="11"/>
      <c r="M1031" s="6">
        <f>SUMIF(N$129:N$159,$D1031,P$129:P$159)</f>
        <v>0</v>
      </c>
      <c r="N1031" s="9"/>
      <c r="O1031" s="10"/>
      <c r="P1031" s="11"/>
      <c r="Q1031" s="6">
        <f>SUMIF(R$129:R$159,$D1031,T$129:T$159)</f>
        <v>0</v>
      </c>
      <c r="R1031" s="9"/>
      <c r="S1031" s="10"/>
      <c r="T1031" s="11"/>
      <c r="U1031" s="6">
        <f>SUMIF(V$129:V$159,$D1031,X$129:X$159)</f>
        <v>0</v>
      </c>
      <c r="V1031" s="9"/>
      <c r="W1031" s="10"/>
      <c r="X1031" s="11"/>
      <c r="Y1031" s="6">
        <f>SUMIF(Z$129:Z$159,$D1031,AB$129:AB$159)</f>
        <v>0</v>
      </c>
      <c r="Z1031" s="9"/>
      <c r="AA1031" s="10"/>
      <c r="AB1031" s="11"/>
      <c r="AC1031" s="6">
        <f>SUMIF(AD$129:AD$159,$D1031,AF$129:AF$159)</f>
        <v>0</v>
      </c>
      <c r="AD1031" s="9"/>
      <c r="AE1031" s="10"/>
      <c r="AF1031" s="11"/>
      <c r="AG1031" s="6">
        <f>SUMIF(AH$129:AH$159,$D1031,AJ$129:AJ$159)</f>
        <v>0</v>
      </c>
      <c r="AH1031" s="9"/>
      <c r="AI1031" s="10"/>
      <c r="AJ1031" s="11"/>
      <c r="AK1031" s="6">
        <f>SUMIF(AL$129:AL$159,$D1031,AN$129:AN$159)</f>
        <v>0</v>
      </c>
      <c r="AL1031" s="9"/>
      <c r="AM1031" s="10"/>
      <c r="AN1031" s="11"/>
      <c r="AO1031" s="6">
        <f>SUMIF(AP$129:AP$159,$D1031,AR$129:AR$159)</f>
        <v>0</v>
      </c>
      <c r="AP1031" s="9"/>
      <c r="AQ1031" s="10"/>
      <c r="AR1031" s="11"/>
      <c r="AS1031" s="6">
        <f>SUMIF(AT$129:AT$159,$D1031,AV$129:AV$159)</f>
        <v>0</v>
      </c>
      <c r="AT1031" s="9"/>
      <c r="AU1031" s="10"/>
      <c r="AV1031" s="11"/>
      <c r="AW1031" s="6">
        <f>SUMIF(AX$129:AX$159,$D1031,AZ$129:AZ$159)</f>
        <v>0</v>
      </c>
      <c r="AX1031" s="9"/>
      <c r="AY1031" s="10"/>
      <c r="AZ1031" s="11"/>
      <c r="BA1031" s="6">
        <f>SUMIF(BB$129:BB$159,$D1031,BD$129:BD$159)</f>
        <v>0</v>
      </c>
      <c r="BB1031" s="9"/>
      <c r="BC1031" s="10"/>
      <c r="BD1031" s="11"/>
      <c r="BE1031" s="6">
        <f>SUMIF(BF$129:BF$159,$D1031,BH$129:BH$159)</f>
        <v>0</v>
      </c>
      <c r="BF1031" s="9"/>
      <c r="BG1031" s="10"/>
      <c r="BH1031" s="11"/>
      <c r="BI1031" s="6">
        <f>SUMIF(BJ$129:BJ$159,$D1031,BL$129:BL$159)</f>
        <v>0</v>
      </c>
      <c r="BJ1031" s="9"/>
      <c r="BK1031" s="10"/>
      <c r="BL1031" s="11"/>
      <c r="BM1031" s="6">
        <f>SUMIF(BN$129:BN$159,$D1031,BP$129:BP$159)</f>
        <v>0</v>
      </c>
      <c r="BN1031" s="9"/>
      <c r="BO1031" s="10"/>
      <c r="BP1031" s="11"/>
      <c r="BQ1031" s="6">
        <f>SUMIF(BR$129:BR$159,$D1031,BT$129:BT$159)</f>
        <v>0</v>
      </c>
      <c r="BR1031" s="9"/>
      <c r="BS1031" s="10"/>
      <c r="BT1031" s="11"/>
      <c r="BU1031" s="6">
        <f>SUMIF(BV$129:BV$159,$D1031,BX$129:BX$159)</f>
        <v>0</v>
      </c>
      <c r="BV1031" s="9"/>
      <c r="BW1031" s="10"/>
      <c r="BX1031" s="11"/>
      <c r="BY1031" s="6">
        <f>SUMIF(BZ$129:BZ$159,$D1031,CB$129:CB$159)</f>
        <v>0</v>
      </c>
      <c r="BZ1031" s="9"/>
      <c r="CA1031" s="10"/>
      <c r="CB1031" s="11"/>
      <c r="CC1031" s="6">
        <f>SUMIF(CD$129:CD$159,$D1031,CF$129:CF$159)</f>
        <v>0</v>
      </c>
      <c r="CD1031" s="9"/>
      <c r="CE1031" s="10"/>
      <c r="CF1031" s="11"/>
      <c r="CG1031" s="6">
        <f>SUMIF(CH$129:CH$159,$D1031,CJ$129:CJ$159)</f>
        <v>0</v>
      </c>
      <c r="CH1031" s="9"/>
      <c r="CI1031" s="10"/>
      <c r="CJ1031" s="11"/>
      <c r="CK1031" s="6">
        <f>SUMIF(CL$129:CL$159,$D1031,CN$129:CN$159)</f>
        <v>0</v>
      </c>
      <c r="CL1031" s="9"/>
      <c r="CM1031" s="10"/>
      <c r="CN1031" s="11"/>
      <c r="CO1031" s="6">
        <f>SUMIF(CP$129:CP$159,$D1031,CR$129:CR$159)</f>
        <v>0</v>
      </c>
      <c r="CP1031" s="9"/>
      <c r="CQ1031" s="10"/>
      <c r="CR1031" s="11"/>
      <c r="CS1031" s="6">
        <f>SUMIF(CT$129:CT$159,$D1031,CV$129:CV$159)</f>
        <v>0</v>
      </c>
      <c r="CT1031" s="9"/>
      <c r="CU1031" s="10"/>
      <c r="CV1031" s="11"/>
      <c r="CW1031" s="6">
        <f>SUMIF(CX$129:CX$159,$D1031,CZ$129:CZ$159)</f>
        <v>0</v>
      </c>
      <c r="CX1031" s="9"/>
      <c r="CY1031" s="10"/>
      <c r="CZ1031" s="11"/>
      <c r="DA1031" s="6">
        <f>SUMIF(DB$129:DB$159,$D1031,DD$129:DD$159)</f>
        <v>0</v>
      </c>
      <c r="DB1031" s="9"/>
      <c r="DC1031" s="10"/>
      <c r="DD1031" s="11"/>
      <c r="DE1031" s="6">
        <f>SUMIF(DF$129:DF$159,$D1031,DH$129:DH$159)</f>
        <v>0</v>
      </c>
      <c r="DF1031" s="9"/>
      <c r="DG1031" s="10"/>
      <c r="DH1031" s="11"/>
      <c r="DI1031" s="6">
        <f>SUMIF(DJ$129:DJ$159,$D1031,DL$129:DL$159)</f>
        <v>0</v>
      </c>
      <c r="DJ1031" s="9"/>
      <c r="DK1031" s="10"/>
      <c r="DL1031" s="11"/>
      <c r="DM1031" s="6">
        <f>SUMIF(DN$129:DN$159,$D1031,DP$129:DP$159)</f>
        <v>0</v>
      </c>
      <c r="DN1031" s="9"/>
      <c r="DO1031" s="10"/>
      <c r="DP1031" s="11"/>
      <c r="DQ1031" s="6">
        <f>SUMIF(DR$129:DR$159,$D1031,DT$129:DT$159)</f>
        <v>0</v>
      </c>
      <c r="DR1031" s="9"/>
      <c r="DS1031" s="10"/>
      <c r="DT1031" s="11"/>
      <c r="DU1031" s="6">
        <f>SUMIF(DV$129:DV$159,$D1031,DX$129:DX$159)</f>
        <v>0</v>
      </c>
      <c r="DV1031" s="9"/>
      <c r="DW1031" s="10"/>
      <c r="DX1031" s="11"/>
      <c r="DY1031" s="6">
        <f>SUMIF(DZ$129:DZ$159,$D1031,EB$129:EB$159)</f>
        <v>0</v>
      </c>
      <c r="DZ1031" s="9"/>
      <c r="EA1031" s="10"/>
      <c r="EB1031" s="11"/>
      <c r="EC1031" s="6">
        <f>SUMIF(ED$129:ED$159,$D1031,EF$129:EF$159)</f>
        <v>0</v>
      </c>
      <c r="ED1031" s="9"/>
      <c r="EE1031" s="10"/>
      <c r="EF1031" s="11"/>
      <c r="EG1031" s="6">
        <f>SUMIF(EH$129:EH$159,$D1031,EJ$129:EJ$159)</f>
        <v>0</v>
      </c>
      <c r="EH1031" s="9"/>
      <c r="EI1031" s="10"/>
      <c r="EJ1031" s="11"/>
      <c r="EK1031" s="6">
        <f>SUMIF(EL$129:EL$159,$D1031,EN$129:EN$159)</f>
        <v>0</v>
      </c>
      <c r="EL1031" s="9"/>
      <c r="EM1031" s="10"/>
      <c r="EN1031" s="11"/>
      <c r="EO1031" s="6">
        <f>SUMIF(EP$129:EP$159,$D1031,ER$129:ER$159)</f>
        <v>0</v>
      </c>
      <c r="EP1031" s="9"/>
      <c r="EQ1031" s="10"/>
      <c r="ER1031" s="11"/>
      <c r="ES1031" s="6">
        <f>SUMIF(ET$129:ET$159,$D1031,EV$129:EV$159)</f>
        <v>0</v>
      </c>
      <c r="ET1031" s="9"/>
      <c r="EU1031" s="10"/>
      <c r="EV1031" s="11"/>
      <c r="EW1031" s="6">
        <f>SUMIF(EX$129:EX$159,$D1031,EZ$129:EZ$159)</f>
        <v>0</v>
      </c>
      <c r="EX1031" s="9"/>
      <c r="EY1031" s="10"/>
      <c r="EZ1031" s="11"/>
      <c r="FA1031" s="6">
        <f>SUMIF(FB$129:FB$159,$D1031,FD$129:FD$159)</f>
        <v>0</v>
      </c>
      <c r="FB1031" s="9"/>
      <c r="FC1031" s="10"/>
      <c r="FD1031" s="11"/>
      <c r="FE1031" s="6">
        <f>SUMIF(FF$129:FF$159,$D1031,FH$129:FH$159)</f>
        <v>0</v>
      </c>
      <c r="FF1031" s="9"/>
      <c r="FG1031" s="10"/>
      <c r="FH1031" s="11"/>
      <c r="FI1031" s="6">
        <f>SUMIF(FJ$129:FJ$159,$D1031,FL$129:FL$159)</f>
        <v>0</v>
      </c>
      <c r="FJ1031" s="9"/>
      <c r="FK1031" s="10"/>
      <c r="FL1031" s="11"/>
      <c r="FM1031" s="6">
        <f>SUMIF(FN$129:FN$159,$D1031,FP$129:FP$159)</f>
        <v>0</v>
      </c>
      <c r="FN1031" s="9"/>
      <c r="FO1031" s="10"/>
      <c r="FP1031" s="11"/>
      <c r="FQ1031" s="6">
        <f>SUMIF(FR$129:FR$159,$D1031,FT$129:FT$159)</f>
        <v>0</v>
      </c>
      <c r="FR1031" s="9"/>
      <c r="FS1031" s="10"/>
      <c r="FT1031" s="11"/>
      <c r="FU1031" s="6">
        <f>SUMIF(FV$129:FV$159,$D1031,FX$129:FX$159)</f>
        <v>0</v>
      </c>
      <c r="FV1031" s="9"/>
      <c r="FW1031" s="10"/>
      <c r="FX1031" s="11"/>
      <c r="FY1031" s="6">
        <f>SUMIF(FZ$129:FZ$159,$D1031,GB$129:GB$159)</f>
        <v>0</v>
      </c>
      <c r="FZ1031" s="9"/>
      <c r="GA1031" s="10"/>
      <c r="GB1031" s="11"/>
      <c r="GC1031" s="6">
        <f>SUMIF(GD$129:GD$159,$D1031,GF$129:GF$159)</f>
        <v>0</v>
      </c>
      <c r="GD1031" s="9"/>
      <c r="GE1031" s="10"/>
      <c r="GF1031" s="11"/>
      <c r="GG1031" s="6">
        <f>SUMIF(GH$129:GH$159,$D1031,GJ$129:GJ$159)</f>
        <v>0</v>
      </c>
      <c r="GH1031" s="9"/>
      <c r="GI1031" s="10"/>
      <c r="GJ1031" s="11"/>
      <c r="GK1031" s="6">
        <f>SUMIF(GL$129:GL$159,$D1031,GN$129:GN$159)</f>
        <v>0</v>
      </c>
      <c r="GL1031" s="9"/>
      <c r="GM1031" s="10"/>
      <c r="GN1031" s="11"/>
      <c r="GO1031" s="6">
        <f>SUMIF(GP$129:GP$159,$D1031,GR$129:GR$159)</f>
        <v>0</v>
      </c>
      <c r="GP1031" s="9"/>
      <c r="GQ1031" s="10"/>
      <c r="GR1031" s="11"/>
      <c r="GS1031" s="6">
        <f>SUMIF(GT$129:GT$159,$D1031,GV$129:GV$159)</f>
        <v>0</v>
      </c>
      <c r="GT1031" s="9"/>
      <c r="GU1031" s="10"/>
      <c r="GV1031" s="20"/>
      <c r="GW1031" s="19">
        <f t="shared" si="24"/>
        <v>0</v>
      </c>
      <c r="GX1031" s="472"/>
      <c r="GY1031" s="473"/>
    </row>
    <row r="1032" spans="1:207" ht="30">
      <c r="A1032" s="47" t="s">
        <v>80</v>
      </c>
      <c r="B1032" s="470"/>
      <c r="C1032" s="214" t="s">
        <v>446</v>
      </c>
      <c r="D1032" s="218" t="s">
        <v>406</v>
      </c>
      <c r="E1032" s="6">
        <f>SUMIF(F$160:F$190,$D1032,H$160:H$190)</f>
        <v>0</v>
      </c>
      <c r="F1032" s="9"/>
      <c r="G1032" s="10"/>
      <c r="H1032" s="11"/>
      <c r="I1032" s="6">
        <f>SUMIF(J$160:J$190,$D1032,L$160:L$190)</f>
        <v>0</v>
      </c>
      <c r="J1032" s="9"/>
      <c r="K1032" s="10"/>
      <c r="L1032" s="11"/>
      <c r="M1032" s="6">
        <f>SUMIF(N$160:N$190,$D1032,P$160:P$190)</f>
        <v>0</v>
      </c>
      <c r="N1032" s="9"/>
      <c r="O1032" s="10"/>
      <c r="P1032" s="11"/>
      <c r="Q1032" s="6">
        <f>SUMIF(R$160:R$190,$D1032,T$160:T$190)</f>
        <v>0</v>
      </c>
      <c r="R1032" s="9"/>
      <c r="S1032" s="10"/>
      <c r="T1032" s="11"/>
      <c r="U1032" s="6">
        <f>SUMIF(V$160:V$190,$D1032,X$160:X$190)</f>
        <v>0</v>
      </c>
      <c r="V1032" s="9"/>
      <c r="W1032" s="10"/>
      <c r="X1032" s="11"/>
      <c r="Y1032" s="6">
        <f>SUMIF(Z$160:Z$190,$D1032,AB$160:AB$190)</f>
        <v>0</v>
      </c>
      <c r="Z1032" s="9"/>
      <c r="AA1032" s="10"/>
      <c r="AB1032" s="11"/>
      <c r="AC1032" s="6">
        <f>SUMIF(AD$160:AD$190,$D1032,AF$160:AF$190)</f>
        <v>0</v>
      </c>
      <c r="AD1032" s="9"/>
      <c r="AE1032" s="10"/>
      <c r="AF1032" s="11"/>
      <c r="AG1032" s="6">
        <f>SUMIF(AH$160:AH$190,$D1032,AJ$160:AJ$190)</f>
        <v>0</v>
      </c>
      <c r="AH1032" s="9"/>
      <c r="AI1032" s="10"/>
      <c r="AJ1032" s="11"/>
      <c r="AK1032" s="6">
        <f>SUMIF(AL$160:AL$190,$D1032,AN$160:AN$190)</f>
        <v>0</v>
      </c>
      <c r="AL1032" s="9"/>
      <c r="AM1032" s="10"/>
      <c r="AN1032" s="11"/>
      <c r="AO1032" s="6">
        <f>SUMIF(AP$160:AP$190,$D1032,AR$160:AR$190)</f>
        <v>0</v>
      </c>
      <c r="AP1032" s="9"/>
      <c r="AQ1032" s="10"/>
      <c r="AR1032" s="11"/>
      <c r="AS1032" s="6">
        <f>SUMIF(AT$160:AT$190,$D1032,AV$160:AV$190)</f>
        <v>0</v>
      </c>
      <c r="AT1032" s="9"/>
      <c r="AU1032" s="10"/>
      <c r="AV1032" s="11"/>
      <c r="AW1032" s="6">
        <f>SUMIF(AX$160:AX$190,$D1032,AZ$160:AZ$190)</f>
        <v>0</v>
      </c>
      <c r="AX1032" s="9"/>
      <c r="AY1032" s="10"/>
      <c r="AZ1032" s="11"/>
      <c r="BA1032" s="6">
        <f>SUMIF(BB$160:BB$190,$D1032,BD$160:BD$190)</f>
        <v>0</v>
      </c>
      <c r="BB1032" s="9"/>
      <c r="BC1032" s="10"/>
      <c r="BD1032" s="11"/>
      <c r="BE1032" s="6">
        <f>SUMIF(BF$160:BF$190,$D1032,BH$160:BH$190)</f>
        <v>0</v>
      </c>
      <c r="BF1032" s="9"/>
      <c r="BG1032" s="10"/>
      <c r="BH1032" s="11"/>
      <c r="BI1032" s="6">
        <f>SUMIF(BJ$160:BJ$190,$D1032,BL$160:BL$190)</f>
        <v>0</v>
      </c>
      <c r="BJ1032" s="9"/>
      <c r="BK1032" s="10"/>
      <c r="BL1032" s="11"/>
      <c r="BM1032" s="6">
        <f>SUMIF(BN$160:BN$190,$D1032,BP$160:BP$190)</f>
        <v>0</v>
      </c>
      <c r="BN1032" s="9"/>
      <c r="BO1032" s="10"/>
      <c r="BP1032" s="11"/>
      <c r="BQ1032" s="6">
        <f>SUMIF(BR$160:BR$190,$D1032,BT$160:BT$190)</f>
        <v>0</v>
      </c>
      <c r="BR1032" s="9"/>
      <c r="BS1032" s="10"/>
      <c r="BT1032" s="11"/>
      <c r="BU1032" s="6">
        <f>SUMIF(BV$160:BV$190,$D1032,BX$160:BX$190)</f>
        <v>0</v>
      </c>
      <c r="BV1032" s="9"/>
      <c r="BW1032" s="10"/>
      <c r="BX1032" s="11"/>
      <c r="BY1032" s="6">
        <f>SUMIF(BZ$160:BZ$190,$D1032,CB$160:CB$190)</f>
        <v>0</v>
      </c>
      <c r="BZ1032" s="9"/>
      <c r="CA1032" s="10"/>
      <c r="CB1032" s="11"/>
      <c r="CC1032" s="6">
        <f>SUMIF(CD$160:CD$190,$D1032,CF$160:CF$190)</f>
        <v>0</v>
      </c>
      <c r="CD1032" s="9"/>
      <c r="CE1032" s="10"/>
      <c r="CF1032" s="11"/>
      <c r="CG1032" s="6">
        <f>SUMIF(CH$160:CH$190,$D1032,CJ$160:CJ$190)</f>
        <v>0</v>
      </c>
      <c r="CH1032" s="9"/>
      <c r="CI1032" s="10"/>
      <c r="CJ1032" s="11"/>
      <c r="CK1032" s="6">
        <f>SUMIF(CL$160:CL$190,$D1032,CN$160:CN$190)</f>
        <v>0</v>
      </c>
      <c r="CL1032" s="9"/>
      <c r="CM1032" s="10"/>
      <c r="CN1032" s="11"/>
      <c r="CO1032" s="6">
        <f>SUMIF(CP$160:CP$190,$D1032,CR$160:CR$190)</f>
        <v>0</v>
      </c>
      <c r="CP1032" s="9"/>
      <c r="CQ1032" s="10"/>
      <c r="CR1032" s="11"/>
      <c r="CS1032" s="6">
        <f>SUMIF(CT$160:CT$190,$D1032,CV$160:CV$190)</f>
        <v>0</v>
      </c>
      <c r="CT1032" s="9"/>
      <c r="CU1032" s="10"/>
      <c r="CV1032" s="11"/>
      <c r="CW1032" s="6">
        <f>SUMIF(CX$160:CX$190,$D1032,CZ$160:CZ$190)</f>
        <v>0</v>
      </c>
      <c r="CX1032" s="9"/>
      <c r="CY1032" s="10"/>
      <c r="CZ1032" s="11"/>
      <c r="DA1032" s="6">
        <f>SUMIF(DB$160:DB$190,$D1032,DD$160:DD$190)</f>
        <v>0</v>
      </c>
      <c r="DB1032" s="9"/>
      <c r="DC1032" s="10"/>
      <c r="DD1032" s="11"/>
      <c r="DE1032" s="6">
        <f>SUMIF(DF$160:DF$190,$D1032,DH$160:DH$190)</f>
        <v>0</v>
      </c>
      <c r="DF1032" s="9"/>
      <c r="DG1032" s="10"/>
      <c r="DH1032" s="11"/>
      <c r="DI1032" s="6">
        <f>SUMIF(DJ$160:DJ$190,$D1032,DL$160:DL$190)</f>
        <v>0</v>
      </c>
      <c r="DJ1032" s="9"/>
      <c r="DK1032" s="10"/>
      <c r="DL1032" s="11"/>
      <c r="DM1032" s="6">
        <f>SUMIF(DN$160:DN$190,$D1032,DP$160:DP$190)</f>
        <v>0</v>
      </c>
      <c r="DN1032" s="9"/>
      <c r="DO1032" s="10"/>
      <c r="DP1032" s="11"/>
      <c r="DQ1032" s="6">
        <f>SUMIF(DR$160:DR$190,$D1032,DT$160:DT$190)</f>
        <v>0</v>
      </c>
      <c r="DR1032" s="9"/>
      <c r="DS1032" s="10"/>
      <c r="DT1032" s="11"/>
      <c r="DU1032" s="6">
        <f>SUMIF(DV$160:DV$190,$D1032,DX$160:DX$190)</f>
        <v>0</v>
      </c>
      <c r="DV1032" s="9"/>
      <c r="DW1032" s="10"/>
      <c r="DX1032" s="11"/>
      <c r="DY1032" s="6">
        <f>SUMIF(DZ$160:DZ$190,$D1032,EB$160:EB$190)</f>
        <v>0</v>
      </c>
      <c r="DZ1032" s="9"/>
      <c r="EA1032" s="10"/>
      <c r="EB1032" s="11"/>
      <c r="EC1032" s="6">
        <f>SUMIF(ED$160:ED$190,$D1032,EF$160:EF$190)</f>
        <v>0</v>
      </c>
      <c r="ED1032" s="9"/>
      <c r="EE1032" s="10"/>
      <c r="EF1032" s="11"/>
      <c r="EG1032" s="6">
        <f>SUMIF(EH$160:EH$190,$D1032,EJ$160:EJ$190)</f>
        <v>0</v>
      </c>
      <c r="EH1032" s="9"/>
      <c r="EI1032" s="10"/>
      <c r="EJ1032" s="11"/>
      <c r="EK1032" s="6">
        <f>SUMIF(EL$160:EL$190,$D1032,EN$160:EN$190)</f>
        <v>0</v>
      </c>
      <c r="EL1032" s="9"/>
      <c r="EM1032" s="10"/>
      <c r="EN1032" s="11"/>
      <c r="EO1032" s="6">
        <f>SUMIF(EP$160:EP$190,$D1032,ER$160:ER$190)</f>
        <v>0</v>
      </c>
      <c r="EP1032" s="9"/>
      <c r="EQ1032" s="10"/>
      <c r="ER1032" s="11"/>
      <c r="ES1032" s="6">
        <f>SUMIF(ET$160:ET$190,$D1032,EV$160:EV$190)</f>
        <v>0</v>
      </c>
      <c r="ET1032" s="9"/>
      <c r="EU1032" s="10"/>
      <c r="EV1032" s="11"/>
      <c r="EW1032" s="6">
        <f>SUMIF(EX$160:EX$190,$D1032,EZ$160:EZ$190)</f>
        <v>0</v>
      </c>
      <c r="EX1032" s="9"/>
      <c r="EY1032" s="10"/>
      <c r="EZ1032" s="11"/>
      <c r="FA1032" s="6">
        <f>SUMIF(FB$160:FB$190,$D1032,FD$160:FD$190)</f>
        <v>0</v>
      </c>
      <c r="FB1032" s="9"/>
      <c r="FC1032" s="10"/>
      <c r="FD1032" s="11"/>
      <c r="FE1032" s="6">
        <f>SUMIF(FF$160:FF$190,$D1032,FH$160:FH$190)</f>
        <v>0</v>
      </c>
      <c r="FF1032" s="9"/>
      <c r="FG1032" s="10"/>
      <c r="FH1032" s="11"/>
      <c r="FI1032" s="6">
        <f>SUMIF(FJ$160:FJ$190,$D1032,FL$160:FL$190)</f>
        <v>0</v>
      </c>
      <c r="FJ1032" s="9"/>
      <c r="FK1032" s="10"/>
      <c r="FL1032" s="11"/>
      <c r="FM1032" s="6">
        <f>SUMIF(FN$160:FN$190,$D1032,FP$160:FP$190)</f>
        <v>0</v>
      </c>
      <c r="FN1032" s="9"/>
      <c r="FO1032" s="10"/>
      <c r="FP1032" s="11"/>
      <c r="FQ1032" s="6">
        <f>SUMIF(FR$160:FR$190,$D1032,FT$160:FT$190)</f>
        <v>0</v>
      </c>
      <c r="FR1032" s="9"/>
      <c r="FS1032" s="10"/>
      <c r="FT1032" s="11"/>
      <c r="FU1032" s="6">
        <f>SUMIF(FV$160:FV$190,$D1032,FX$160:FX$190)</f>
        <v>0</v>
      </c>
      <c r="FV1032" s="9"/>
      <c r="FW1032" s="10"/>
      <c r="FX1032" s="11"/>
      <c r="FY1032" s="6">
        <f>SUMIF(FZ$160:FZ$190,$D1032,GB$160:GB$190)</f>
        <v>0</v>
      </c>
      <c r="FZ1032" s="9"/>
      <c r="GA1032" s="10"/>
      <c r="GB1032" s="11"/>
      <c r="GC1032" s="6">
        <f>SUMIF(GD$160:GD$190,$D1032,GF$160:GF$190)</f>
        <v>0</v>
      </c>
      <c r="GD1032" s="9"/>
      <c r="GE1032" s="10"/>
      <c r="GF1032" s="11"/>
      <c r="GG1032" s="6">
        <f>SUMIF(GH$160:GH$190,$D1032,GJ$160:GJ$190)</f>
        <v>0</v>
      </c>
      <c r="GH1032" s="9"/>
      <c r="GI1032" s="10"/>
      <c r="GJ1032" s="11"/>
      <c r="GK1032" s="6">
        <f>SUMIF(GL$160:GL$190,$D1032,GN$160:GN$190)</f>
        <v>0</v>
      </c>
      <c r="GL1032" s="9"/>
      <c r="GM1032" s="10"/>
      <c r="GN1032" s="11"/>
      <c r="GO1032" s="6">
        <f>SUMIF(GP$160:GP$190,$D1032,GR$160:GR$190)</f>
        <v>0</v>
      </c>
      <c r="GP1032" s="9"/>
      <c r="GQ1032" s="10"/>
      <c r="GR1032" s="11"/>
      <c r="GS1032" s="6">
        <f>SUMIF(GT$160:GT$190,$D1032,GV$160:GV$190)</f>
        <v>0</v>
      </c>
      <c r="GT1032" s="9"/>
      <c r="GU1032" s="10"/>
      <c r="GV1032" s="20"/>
      <c r="GW1032" s="19">
        <f t="shared" si="24"/>
        <v>0</v>
      </c>
      <c r="GX1032" s="472"/>
      <c r="GY1032" s="473"/>
    </row>
    <row r="1033" spans="1:207" ht="30">
      <c r="A1033" s="47" t="s">
        <v>81</v>
      </c>
      <c r="B1033" s="470"/>
      <c r="C1033" s="214" t="s">
        <v>446</v>
      </c>
      <c r="D1033" s="218" t="s">
        <v>406</v>
      </c>
      <c r="E1033" s="6">
        <f>SUMIF(F$191:F$221,$D1033,H$191:H$221)</f>
        <v>0</v>
      </c>
      <c r="F1033" s="9"/>
      <c r="G1033" s="10"/>
      <c r="H1033" s="11"/>
      <c r="I1033" s="6">
        <f>SUMIF(J$191:J$221,$D1033,L$191:L$221)</f>
        <v>0</v>
      </c>
      <c r="J1033" s="9"/>
      <c r="K1033" s="10"/>
      <c r="L1033" s="11"/>
      <c r="M1033" s="6">
        <f>SUMIF(N$191:N$221,$D1033,P$191:P$221)</f>
        <v>0</v>
      </c>
      <c r="N1033" s="9"/>
      <c r="O1033" s="10"/>
      <c r="P1033" s="11"/>
      <c r="Q1033" s="6">
        <f>SUMIF(R$191:R$221,$D1033,T$191:T$221)</f>
        <v>0</v>
      </c>
      <c r="R1033" s="9"/>
      <c r="S1033" s="10"/>
      <c r="T1033" s="11"/>
      <c r="U1033" s="6">
        <f>SUMIF(V$191:V$221,$D1033,X$191:X$221)</f>
        <v>0</v>
      </c>
      <c r="V1033" s="9"/>
      <c r="W1033" s="10"/>
      <c r="X1033" s="11"/>
      <c r="Y1033" s="6">
        <f>SUMIF(Z$191:Z$221,$D1033,AB$191:AB$221)</f>
        <v>0</v>
      </c>
      <c r="Z1033" s="9"/>
      <c r="AA1033" s="10"/>
      <c r="AB1033" s="11"/>
      <c r="AC1033" s="6">
        <f>SUMIF(AD$191:AD$221,$D1033,AF$191:AF$221)</f>
        <v>0</v>
      </c>
      <c r="AD1033" s="9"/>
      <c r="AE1033" s="10"/>
      <c r="AF1033" s="11"/>
      <c r="AG1033" s="6">
        <f>SUMIF(AH$191:AH$221,$D1033,AJ$191:AJ$221)</f>
        <v>0</v>
      </c>
      <c r="AH1033" s="9"/>
      <c r="AI1033" s="10"/>
      <c r="AJ1033" s="11"/>
      <c r="AK1033" s="6">
        <f>SUMIF(AL$191:AL$221,$D1033,AN$191:AN$221)</f>
        <v>0</v>
      </c>
      <c r="AL1033" s="9"/>
      <c r="AM1033" s="10"/>
      <c r="AN1033" s="11"/>
      <c r="AO1033" s="6">
        <f>SUMIF(AP$191:AP$221,$D1033,AR$191:AR$221)</f>
        <v>0</v>
      </c>
      <c r="AP1033" s="9"/>
      <c r="AQ1033" s="10"/>
      <c r="AR1033" s="11"/>
      <c r="AS1033" s="6">
        <f>SUMIF(AT$191:AT$221,$D1033,AV$191:AV$221)</f>
        <v>0</v>
      </c>
      <c r="AT1033" s="9"/>
      <c r="AU1033" s="10"/>
      <c r="AV1033" s="11"/>
      <c r="AW1033" s="6">
        <f>SUMIF(AX$191:AX$221,$D1033,AZ$191:AZ$221)</f>
        <v>0</v>
      </c>
      <c r="AX1033" s="9"/>
      <c r="AY1033" s="10"/>
      <c r="AZ1033" s="11"/>
      <c r="BA1033" s="6">
        <f>SUMIF(BB$191:BB$221,$D1033,BD$191:BD$221)</f>
        <v>0</v>
      </c>
      <c r="BB1033" s="9"/>
      <c r="BC1033" s="10"/>
      <c r="BD1033" s="11"/>
      <c r="BE1033" s="6">
        <f>SUMIF(BF$191:BF$221,$D1033,BH$191:BH$221)</f>
        <v>0</v>
      </c>
      <c r="BF1033" s="9"/>
      <c r="BG1033" s="10"/>
      <c r="BH1033" s="11"/>
      <c r="BI1033" s="6">
        <f>SUMIF(BJ$191:BJ$221,$D1033,BL$191:BL$221)</f>
        <v>0</v>
      </c>
      <c r="BJ1033" s="9"/>
      <c r="BK1033" s="10"/>
      <c r="BL1033" s="11"/>
      <c r="BM1033" s="6">
        <f>SUMIF(BN$191:BN$221,$D1033,BP$191:BP$221)</f>
        <v>0</v>
      </c>
      <c r="BN1033" s="9"/>
      <c r="BO1033" s="10"/>
      <c r="BP1033" s="11"/>
      <c r="BQ1033" s="6">
        <f>SUMIF(BR$191:BR$221,$D1033,BT$191:BT$221)</f>
        <v>0</v>
      </c>
      <c r="BR1033" s="9"/>
      <c r="BS1033" s="10"/>
      <c r="BT1033" s="11"/>
      <c r="BU1033" s="6">
        <f>SUMIF(BV$191:BV$221,$D1033,BX$191:BX$221)</f>
        <v>0</v>
      </c>
      <c r="BV1033" s="9"/>
      <c r="BW1033" s="10"/>
      <c r="BX1033" s="11"/>
      <c r="BY1033" s="6">
        <f>SUMIF(BZ$191:BZ$221,$D1033,CB$191:CB$221)</f>
        <v>0</v>
      </c>
      <c r="BZ1033" s="9"/>
      <c r="CA1033" s="10"/>
      <c r="CB1033" s="11"/>
      <c r="CC1033" s="6">
        <f>SUMIF(CD$191:CD$221,$D1033,CF$191:CF$221)</f>
        <v>0</v>
      </c>
      <c r="CD1033" s="9"/>
      <c r="CE1033" s="10"/>
      <c r="CF1033" s="11"/>
      <c r="CG1033" s="6">
        <f>SUMIF(CH$191:CH$221,$D1033,CJ$191:CJ$221)</f>
        <v>0</v>
      </c>
      <c r="CH1033" s="9"/>
      <c r="CI1033" s="10"/>
      <c r="CJ1033" s="11"/>
      <c r="CK1033" s="6">
        <f>SUMIF(CL$191:CL$221,$D1033,CN$191:CN$221)</f>
        <v>0</v>
      </c>
      <c r="CL1033" s="9"/>
      <c r="CM1033" s="10"/>
      <c r="CN1033" s="11"/>
      <c r="CO1033" s="6">
        <f>SUMIF(CP$191:CP$221,$D1033,CR$191:CR$221)</f>
        <v>0</v>
      </c>
      <c r="CP1033" s="9"/>
      <c r="CQ1033" s="10"/>
      <c r="CR1033" s="11"/>
      <c r="CS1033" s="6">
        <f>SUMIF(CT$191:CT$221,$D1033,CV$191:CV$221)</f>
        <v>0</v>
      </c>
      <c r="CT1033" s="9"/>
      <c r="CU1033" s="10"/>
      <c r="CV1033" s="11"/>
      <c r="CW1033" s="6">
        <f>SUMIF(CX$191:CX$221,$D1033,CZ$191:CZ$221)</f>
        <v>0</v>
      </c>
      <c r="CX1033" s="9"/>
      <c r="CY1033" s="10"/>
      <c r="CZ1033" s="11"/>
      <c r="DA1033" s="6">
        <f>SUMIF(DB$191:DB$221,$D1033,DD$191:DD$221)</f>
        <v>0</v>
      </c>
      <c r="DB1033" s="9"/>
      <c r="DC1033" s="10"/>
      <c r="DD1033" s="11"/>
      <c r="DE1033" s="6">
        <f>SUMIF(DF$191:DF$221,$D1033,DH$191:DH$221)</f>
        <v>0</v>
      </c>
      <c r="DF1033" s="9"/>
      <c r="DG1033" s="10"/>
      <c r="DH1033" s="11"/>
      <c r="DI1033" s="6">
        <f>SUMIF(DJ$191:DJ$221,$D1033,DL$191:DL$221)</f>
        <v>0</v>
      </c>
      <c r="DJ1033" s="9"/>
      <c r="DK1033" s="10"/>
      <c r="DL1033" s="11"/>
      <c r="DM1033" s="6">
        <f>SUMIF(DN$191:DN$221,$D1033,DP$191:DP$221)</f>
        <v>0</v>
      </c>
      <c r="DN1033" s="9"/>
      <c r="DO1033" s="10"/>
      <c r="DP1033" s="11"/>
      <c r="DQ1033" s="6">
        <f>SUMIF(DR$191:DR$221,$D1033,DT$191:DT$221)</f>
        <v>0</v>
      </c>
      <c r="DR1033" s="9"/>
      <c r="DS1033" s="10"/>
      <c r="DT1033" s="11"/>
      <c r="DU1033" s="6">
        <f>SUMIF(DV$191:DV$221,$D1033,DX$191:DX$221)</f>
        <v>0</v>
      </c>
      <c r="DV1033" s="9"/>
      <c r="DW1033" s="10"/>
      <c r="DX1033" s="11"/>
      <c r="DY1033" s="6">
        <f>SUMIF(DZ$191:DZ$221,$D1033,EB$191:EB$221)</f>
        <v>0</v>
      </c>
      <c r="DZ1033" s="9"/>
      <c r="EA1033" s="10"/>
      <c r="EB1033" s="11"/>
      <c r="EC1033" s="6">
        <f>SUMIF(ED$191:ED$221,$D1033,EF$191:EF$221)</f>
        <v>0</v>
      </c>
      <c r="ED1033" s="9"/>
      <c r="EE1033" s="10"/>
      <c r="EF1033" s="11"/>
      <c r="EG1033" s="6">
        <f>SUMIF(EH$191:EH$221,$D1033,EJ$191:EJ$221)</f>
        <v>0</v>
      </c>
      <c r="EH1033" s="9"/>
      <c r="EI1033" s="10"/>
      <c r="EJ1033" s="11"/>
      <c r="EK1033" s="6">
        <f>SUMIF(EL$191:EL$221,$D1033,EN$191:EN$221)</f>
        <v>0</v>
      </c>
      <c r="EL1033" s="9"/>
      <c r="EM1033" s="10"/>
      <c r="EN1033" s="11"/>
      <c r="EO1033" s="6">
        <f>SUMIF(EP$191:EP$221,$D1033,ER$191:ER$221)</f>
        <v>0</v>
      </c>
      <c r="EP1033" s="9"/>
      <c r="EQ1033" s="10"/>
      <c r="ER1033" s="11"/>
      <c r="ES1033" s="6">
        <f>SUMIF(ET$191:ET$221,$D1033,EV$191:EV$221)</f>
        <v>0</v>
      </c>
      <c r="ET1033" s="9"/>
      <c r="EU1033" s="10"/>
      <c r="EV1033" s="11"/>
      <c r="EW1033" s="6">
        <f>SUMIF(EX$191:EX$221,$D1033,EZ$191:EZ$221)</f>
        <v>0</v>
      </c>
      <c r="EX1033" s="9"/>
      <c r="EY1033" s="10"/>
      <c r="EZ1033" s="11"/>
      <c r="FA1033" s="6">
        <f>SUMIF(FB$191:FB$221,$D1033,FD$191:FD$221)</f>
        <v>0</v>
      </c>
      <c r="FB1033" s="9"/>
      <c r="FC1033" s="10"/>
      <c r="FD1033" s="11"/>
      <c r="FE1033" s="6">
        <f>SUMIF(FF$191:FF$221,$D1033,FH$191:FH$221)</f>
        <v>0</v>
      </c>
      <c r="FF1033" s="9"/>
      <c r="FG1033" s="10"/>
      <c r="FH1033" s="11"/>
      <c r="FI1033" s="6">
        <f>SUMIF(FJ$191:FJ$221,$D1033,FL$191:FL$221)</f>
        <v>0</v>
      </c>
      <c r="FJ1033" s="9"/>
      <c r="FK1033" s="10"/>
      <c r="FL1033" s="11"/>
      <c r="FM1033" s="6">
        <f>SUMIF(FN$191:FN$221,$D1033,FP$191:FP$221)</f>
        <v>0</v>
      </c>
      <c r="FN1033" s="9"/>
      <c r="FO1033" s="10"/>
      <c r="FP1033" s="11"/>
      <c r="FQ1033" s="6">
        <f>SUMIF(FR$191:FR$221,$D1033,FT$191:FT$221)</f>
        <v>0</v>
      </c>
      <c r="FR1033" s="9"/>
      <c r="FS1033" s="10"/>
      <c r="FT1033" s="11"/>
      <c r="FU1033" s="6">
        <f>SUMIF(FV$191:FV$221,$D1033,FX$191:FX$221)</f>
        <v>0</v>
      </c>
      <c r="FV1033" s="9"/>
      <c r="FW1033" s="10"/>
      <c r="FX1033" s="11"/>
      <c r="FY1033" s="6">
        <f>SUMIF(FZ$191:FZ$221,$D1033,GB$191:GB$221)</f>
        <v>0</v>
      </c>
      <c r="FZ1033" s="9"/>
      <c r="GA1033" s="10"/>
      <c r="GB1033" s="11"/>
      <c r="GC1033" s="6">
        <f>SUMIF(GD$191:GD$221,$D1033,GF$191:GF$221)</f>
        <v>0</v>
      </c>
      <c r="GD1033" s="9"/>
      <c r="GE1033" s="10"/>
      <c r="GF1033" s="11"/>
      <c r="GG1033" s="6">
        <f>SUMIF(GH$191:GH$221,$D1033,GJ$191:GJ$221)</f>
        <v>0</v>
      </c>
      <c r="GH1033" s="9"/>
      <c r="GI1033" s="10"/>
      <c r="GJ1033" s="11"/>
      <c r="GK1033" s="6">
        <f>SUMIF(GL$191:GL$221,$D1033,GN$191:GN$221)</f>
        <v>0</v>
      </c>
      <c r="GL1033" s="9"/>
      <c r="GM1033" s="10"/>
      <c r="GN1033" s="11"/>
      <c r="GO1033" s="6">
        <f>SUMIF(GP$191:GP$221,$D1033,GR$191:GR$221)</f>
        <v>0</v>
      </c>
      <c r="GP1033" s="9"/>
      <c r="GQ1033" s="10"/>
      <c r="GR1033" s="11"/>
      <c r="GS1033" s="6">
        <f>SUMIF(GT$191:GT$221,$D1033,GV$191:GV$221)</f>
        <v>0</v>
      </c>
      <c r="GT1033" s="9"/>
      <c r="GU1033" s="10"/>
      <c r="GV1033" s="20"/>
      <c r="GW1033" s="19">
        <f t="shared" si="24"/>
        <v>0</v>
      </c>
      <c r="GX1033" s="472"/>
      <c r="GY1033" s="473"/>
    </row>
    <row r="1034" spans="1:207" ht="30">
      <c r="A1034" s="47" t="s">
        <v>82</v>
      </c>
      <c r="B1034" s="470"/>
      <c r="C1034" s="214" t="s">
        <v>446</v>
      </c>
      <c r="D1034" s="218" t="s">
        <v>406</v>
      </c>
      <c r="E1034" s="6">
        <f>SUMIF(F$222:F$252,$D1034,H$222:H$252)</f>
        <v>0</v>
      </c>
      <c r="F1034" s="9"/>
      <c r="G1034" s="10"/>
      <c r="H1034" s="11"/>
      <c r="I1034" s="6">
        <f>SUMIF(J$222:J$252,$D1034,L$222:L$252)</f>
        <v>0</v>
      </c>
      <c r="J1034" s="9"/>
      <c r="K1034" s="10"/>
      <c r="L1034" s="11"/>
      <c r="M1034" s="6">
        <f>SUMIF(N$222:N$252,$D1034,P$222:P$252)</f>
        <v>0</v>
      </c>
      <c r="N1034" s="9"/>
      <c r="O1034" s="10"/>
      <c r="P1034" s="11"/>
      <c r="Q1034" s="6">
        <f>SUMIF(R$222:R$252,$D1034,T$222:T$252)</f>
        <v>0</v>
      </c>
      <c r="R1034" s="9"/>
      <c r="S1034" s="10"/>
      <c r="T1034" s="11"/>
      <c r="U1034" s="6">
        <f>SUMIF(V$222:V$252,$D1034,X$222:X$252)</f>
        <v>0</v>
      </c>
      <c r="V1034" s="9"/>
      <c r="W1034" s="10"/>
      <c r="X1034" s="11"/>
      <c r="Y1034" s="6">
        <f>SUMIF(Z$222:Z$252,$D1034,AB$222:AB$252)</f>
        <v>0</v>
      </c>
      <c r="Z1034" s="9"/>
      <c r="AA1034" s="10"/>
      <c r="AB1034" s="11"/>
      <c r="AC1034" s="6">
        <f>SUMIF(AD$222:AD$252,$D1034,AF$222:AF$252)</f>
        <v>0</v>
      </c>
      <c r="AD1034" s="9"/>
      <c r="AE1034" s="10"/>
      <c r="AF1034" s="11"/>
      <c r="AG1034" s="6">
        <f>SUMIF(AH$222:AH$252,$D1034,AJ$222:AJ$252)</f>
        <v>0</v>
      </c>
      <c r="AH1034" s="9"/>
      <c r="AI1034" s="10"/>
      <c r="AJ1034" s="11"/>
      <c r="AK1034" s="6">
        <f>SUMIF(AL$222:AL$252,$D1034,AN$222:AN$252)</f>
        <v>0</v>
      </c>
      <c r="AL1034" s="9"/>
      <c r="AM1034" s="10"/>
      <c r="AN1034" s="11"/>
      <c r="AO1034" s="6">
        <f>SUMIF(AP$222:AP$252,$D1034,AR$222:AR$252)</f>
        <v>0</v>
      </c>
      <c r="AP1034" s="9"/>
      <c r="AQ1034" s="10"/>
      <c r="AR1034" s="11"/>
      <c r="AS1034" s="6">
        <f>SUMIF(AT$222:AT$252,$D1034,AV$222:AV$252)</f>
        <v>0</v>
      </c>
      <c r="AT1034" s="9"/>
      <c r="AU1034" s="10"/>
      <c r="AV1034" s="11"/>
      <c r="AW1034" s="6">
        <f>SUMIF(AX$222:AX$252,$D1034,AZ$222:AZ$252)</f>
        <v>0</v>
      </c>
      <c r="AX1034" s="9"/>
      <c r="AY1034" s="10"/>
      <c r="AZ1034" s="11"/>
      <c r="BA1034" s="6">
        <f>SUMIF(BB$222:BB$252,$D1034,BD$222:BD$252)</f>
        <v>0</v>
      </c>
      <c r="BB1034" s="9"/>
      <c r="BC1034" s="10"/>
      <c r="BD1034" s="11"/>
      <c r="BE1034" s="6">
        <f>SUMIF(BF$222:BF$252,$D1034,BH$222:BH$252)</f>
        <v>0</v>
      </c>
      <c r="BF1034" s="9"/>
      <c r="BG1034" s="10"/>
      <c r="BH1034" s="11"/>
      <c r="BI1034" s="6">
        <f>SUMIF(BJ$222:BJ$252,$D1034,BL$222:BL$252)</f>
        <v>0</v>
      </c>
      <c r="BJ1034" s="9"/>
      <c r="BK1034" s="10"/>
      <c r="BL1034" s="11"/>
      <c r="BM1034" s="6">
        <f>SUMIF(BN$222:BN$252,$D1034,BP$222:BP$252)</f>
        <v>0</v>
      </c>
      <c r="BN1034" s="9"/>
      <c r="BO1034" s="10"/>
      <c r="BP1034" s="11"/>
      <c r="BQ1034" s="6">
        <f>SUMIF(BR$222:BR$252,$D1034,BT$222:BT$252)</f>
        <v>0</v>
      </c>
      <c r="BR1034" s="9"/>
      <c r="BS1034" s="10"/>
      <c r="BT1034" s="11"/>
      <c r="BU1034" s="6">
        <f>SUMIF(BV$222:BV$252,$D1034,BX$222:BX$252)</f>
        <v>0</v>
      </c>
      <c r="BV1034" s="9"/>
      <c r="BW1034" s="10"/>
      <c r="BX1034" s="11"/>
      <c r="BY1034" s="6">
        <f>SUMIF(BZ$222:BZ$252,$D1034,CB$222:CB$252)</f>
        <v>0</v>
      </c>
      <c r="BZ1034" s="9"/>
      <c r="CA1034" s="10"/>
      <c r="CB1034" s="11"/>
      <c r="CC1034" s="6">
        <f>SUMIF(CD$222:CD$252,$D1034,CF$222:CF$252)</f>
        <v>0</v>
      </c>
      <c r="CD1034" s="9"/>
      <c r="CE1034" s="10"/>
      <c r="CF1034" s="11"/>
      <c r="CG1034" s="6">
        <f>SUMIF(CH$222:CH$252,$D1034,CJ$222:CJ$252)</f>
        <v>0</v>
      </c>
      <c r="CH1034" s="9"/>
      <c r="CI1034" s="10"/>
      <c r="CJ1034" s="11"/>
      <c r="CK1034" s="6">
        <f>SUMIF(CL$222:CL$252,$D1034,CN$222:CN$252)</f>
        <v>0</v>
      </c>
      <c r="CL1034" s="9"/>
      <c r="CM1034" s="10"/>
      <c r="CN1034" s="11"/>
      <c r="CO1034" s="6">
        <f>SUMIF(CP$222:CP$252,$D1034,CR$222:CR$252)</f>
        <v>0</v>
      </c>
      <c r="CP1034" s="9"/>
      <c r="CQ1034" s="10"/>
      <c r="CR1034" s="11"/>
      <c r="CS1034" s="6">
        <f>SUMIF(CT$222:CT$252,$D1034,CV$222:CV$252)</f>
        <v>0</v>
      </c>
      <c r="CT1034" s="9"/>
      <c r="CU1034" s="10"/>
      <c r="CV1034" s="11"/>
      <c r="CW1034" s="6">
        <f>SUMIF(CX$222:CX$252,$D1034,CZ$222:CZ$252)</f>
        <v>0</v>
      </c>
      <c r="CX1034" s="9"/>
      <c r="CY1034" s="10"/>
      <c r="CZ1034" s="11"/>
      <c r="DA1034" s="6">
        <f>SUMIF(DB$222:DB$252,$D1034,DD$222:DD$252)</f>
        <v>0</v>
      </c>
      <c r="DB1034" s="9"/>
      <c r="DC1034" s="10"/>
      <c r="DD1034" s="11"/>
      <c r="DE1034" s="6">
        <f>SUMIF(DF$222:DF$252,$D1034,DH$222:DH$252)</f>
        <v>0</v>
      </c>
      <c r="DF1034" s="9"/>
      <c r="DG1034" s="10"/>
      <c r="DH1034" s="11"/>
      <c r="DI1034" s="6">
        <f>SUMIF(DJ$222:DJ$252,$D1034,DL$222:DL$252)</f>
        <v>0</v>
      </c>
      <c r="DJ1034" s="9"/>
      <c r="DK1034" s="10"/>
      <c r="DL1034" s="11"/>
      <c r="DM1034" s="6">
        <f>SUMIF(DN$222:DN$252,$D1034,DP$222:DP$252)</f>
        <v>0</v>
      </c>
      <c r="DN1034" s="9"/>
      <c r="DO1034" s="10"/>
      <c r="DP1034" s="11"/>
      <c r="DQ1034" s="6">
        <f>SUMIF(DR$222:DR$252,$D1034,DT$222:DT$252)</f>
        <v>0</v>
      </c>
      <c r="DR1034" s="9"/>
      <c r="DS1034" s="10"/>
      <c r="DT1034" s="11"/>
      <c r="DU1034" s="6">
        <f>SUMIF(DV$222:DV$252,$D1034,DX$222:DX$252)</f>
        <v>0</v>
      </c>
      <c r="DV1034" s="9"/>
      <c r="DW1034" s="10"/>
      <c r="DX1034" s="11"/>
      <c r="DY1034" s="6">
        <f>SUMIF(DZ$222:DZ$252,$D1034,EB$222:EB$252)</f>
        <v>0</v>
      </c>
      <c r="DZ1034" s="9"/>
      <c r="EA1034" s="10"/>
      <c r="EB1034" s="11"/>
      <c r="EC1034" s="6">
        <f>SUMIF(ED$222:ED$252,$D1034,EF$222:EF$252)</f>
        <v>0</v>
      </c>
      <c r="ED1034" s="9"/>
      <c r="EE1034" s="10"/>
      <c r="EF1034" s="11"/>
      <c r="EG1034" s="6">
        <f>SUMIF(EH$222:EH$252,$D1034,EJ$222:EJ$252)</f>
        <v>0</v>
      </c>
      <c r="EH1034" s="9"/>
      <c r="EI1034" s="10"/>
      <c r="EJ1034" s="11"/>
      <c r="EK1034" s="6">
        <f>SUMIF(EL$222:EL$252,$D1034,EN$222:EN$252)</f>
        <v>0</v>
      </c>
      <c r="EL1034" s="9"/>
      <c r="EM1034" s="10"/>
      <c r="EN1034" s="11"/>
      <c r="EO1034" s="6">
        <f>SUMIF(EP$222:EP$252,$D1034,ER$222:ER$252)</f>
        <v>0</v>
      </c>
      <c r="EP1034" s="9"/>
      <c r="EQ1034" s="10"/>
      <c r="ER1034" s="11"/>
      <c r="ES1034" s="6">
        <f>SUMIF(ET$222:ET$252,$D1034,EV$222:EV$252)</f>
        <v>0</v>
      </c>
      <c r="ET1034" s="9"/>
      <c r="EU1034" s="10"/>
      <c r="EV1034" s="11"/>
      <c r="EW1034" s="6">
        <f>SUMIF(EX$222:EX$252,$D1034,EZ$222:EZ$252)</f>
        <v>0</v>
      </c>
      <c r="EX1034" s="9"/>
      <c r="EY1034" s="10"/>
      <c r="EZ1034" s="11"/>
      <c r="FA1034" s="6">
        <f>SUMIF(FB$222:FB$252,$D1034,FD$222:FD$252)</f>
        <v>0</v>
      </c>
      <c r="FB1034" s="9"/>
      <c r="FC1034" s="10"/>
      <c r="FD1034" s="11"/>
      <c r="FE1034" s="6">
        <f>SUMIF(FF$222:FF$252,$D1034,FH$222:FH$252)</f>
        <v>0</v>
      </c>
      <c r="FF1034" s="9"/>
      <c r="FG1034" s="10"/>
      <c r="FH1034" s="11"/>
      <c r="FI1034" s="6">
        <f>SUMIF(FJ$222:FJ$252,$D1034,FL$222:FL$252)</f>
        <v>0</v>
      </c>
      <c r="FJ1034" s="9"/>
      <c r="FK1034" s="10"/>
      <c r="FL1034" s="11"/>
      <c r="FM1034" s="6">
        <f>SUMIF(FN$222:FN$252,$D1034,FP$222:FP$252)</f>
        <v>0</v>
      </c>
      <c r="FN1034" s="9"/>
      <c r="FO1034" s="10"/>
      <c r="FP1034" s="11"/>
      <c r="FQ1034" s="6">
        <f>SUMIF(FR$222:FR$252,$D1034,FT$222:FT$252)</f>
        <v>0</v>
      </c>
      <c r="FR1034" s="9"/>
      <c r="FS1034" s="10"/>
      <c r="FT1034" s="11"/>
      <c r="FU1034" s="6">
        <f>SUMIF(FV$222:FV$252,$D1034,FX$222:FX$252)</f>
        <v>0</v>
      </c>
      <c r="FV1034" s="9"/>
      <c r="FW1034" s="10"/>
      <c r="FX1034" s="11"/>
      <c r="FY1034" s="6">
        <f>SUMIF(FZ$222:FZ$252,$D1034,GB$222:GB$252)</f>
        <v>0</v>
      </c>
      <c r="FZ1034" s="9"/>
      <c r="GA1034" s="10"/>
      <c r="GB1034" s="11"/>
      <c r="GC1034" s="6">
        <f>SUMIF(GD$222:GD$252,$D1034,GF$222:GF$252)</f>
        <v>0</v>
      </c>
      <c r="GD1034" s="9"/>
      <c r="GE1034" s="10"/>
      <c r="GF1034" s="11"/>
      <c r="GG1034" s="6">
        <f>SUMIF(GH$222:GH$252,$D1034,GJ$222:GJ$252)</f>
        <v>0</v>
      </c>
      <c r="GH1034" s="9"/>
      <c r="GI1034" s="10"/>
      <c r="GJ1034" s="11"/>
      <c r="GK1034" s="6">
        <f>SUMIF(GL$222:GL$252,$D1034,GN$222:GN$252)</f>
        <v>0</v>
      </c>
      <c r="GL1034" s="9"/>
      <c r="GM1034" s="10"/>
      <c r="GN1034" s="11"/>
      <c r="GO1034" s="6">
        <f>SUMIF(GP$222:GP$252,$D1034,GR$222:GR$252)</f>
        <v>0</v>
      </c>
      <c r="GP1034" s="9"/>
      <c r="GQ1034" s="10"/>
      <c r="GR1034" s="11"/>
      <c r="GS1034" s="6">
        <f>SUMIF(GT$222:GT$252,$D1034,GV$222:GV$252)</f>
        <v>0</v>
      </c>
      <c r="GT1034" s="9"/>
      <c r="GU1034" s="10"/>
      <c r="GV1034" s="20"/>
      <c r="GW1034" s="19">
        <f t="shared" si="24"/>
        <v>0</v>
      </c>
      <c r="GX1034" s="472"/>
      <c r="GY1034" s="473"/>
    </row>
    <row r="1035" spans="1:207" ht="30">
      <c r="A1035" s="47" t="s">
        <v>83</v>
      </c>
      <c r="B1035" s="470"/>
      <c r="C1035" s="214" t="s">
        <v>446</v>
      </c>
      <c r="D1035" s="218" t="s">
        <v>406</v>
      </c>
      <c r="E1035" s="6">
        <f>SUMIF(F$253:F$283,$D1035,H$253:H$283)</f>
        <v>0</v>
      </c>
      <c r="F1035" s="9"/>
      <c r="G1035" s="10"/>
      <c r="H1035" s="11"/>
      <c r="I1035" s="6">
        <f>SUMIF(J$253:J$283,$D1035,L$253:L$283)</f>
        <v>0</v>
      </c>
      <c r="J1035" s="9"/>
      <c r="K1035" s="10"/>
      <c r="L1035" s="11"/>
      <c r="M1035" s="6">
        <f>SUMIF(N$253:N$283,$D1035,P$253:P$283)</f>
        <v>0</v>
      </c>
      <c r="N1035" s="9"/>
      <c r="O1035" s="10"/>
      <c r="P1035" s="11"/>
      <c r="Q1035" s="6">
        <f>SUMIF(R$253:R$283,$D1035,T$253:T$283)</f>
        <v>0</v>
      </c>
      <c r="R1035" s="9"/>
      <c r="S1035" s="10"/>
      <c r="T1035" s="11"/>
      <c r="U1035" s="6">
        <f>SUMIF(V$253:V$283,$D1035,X$253:X$283)</f>
        <v>0</v>
      </c>
      <c r="V1035" s="9"/>
      <c r="W1035" s="10"/>
      <c r="X1035" s="11"/>
      <c r="Y1035" s="6">
        <f>SUMIF(Z$253:Z$283,$D1035,AB$253:AB$283)</f>
        <v>0</v>
      </c>
      <c r="Z1035" s="9"/>
      <c r="AA1035" s="10"/>
      <c r="AB1035" s="11"/>
      <c r="AC1035" s="6">
        <f>SUMIF(AD$253:AD$283,$D1035,AF$253:AF$283)</f>
        <v>0</v>
      </c>
      <c r="AD1035" s="9"/>
      <c r="AE1035" s="10"/>
      <c r="AF1035" s="11"/>
      <c r="AG1035" s="6">
        <f>SUMIF(AH$253:AH$283,$D1035,AJ$253:AJ$283)</f>
        <v>0</v>
      </c>
      <c r="AH1035" s="9"/>
      <c r="AI1035" s="10"/>
      <c r="AJ1035" s="11"/>
      <c r="AK1035" s="6">
        <f>SUMIF(AL$253:AL$283,$D1035,AN$253:AN$283)</f>
        <v>0</v>
      </c>
      <c r="AL1035" s="9"/>
      <c r="AM1035" s="10"/>
      <c r="AN1035" s="11"/>
      <c r="AO1035" s="6">
        <f>SUMIF(AP$253:AP$283,$D1035,AR$253:AR$283)</f>
        <v>0</v>
      </c>
      <c r="AP1035" s="9"/>
      <c r="AQ1035" s="10"/>
      <c r="AR1035" s="11"/>
      <c r="AS1035" s="6">
        <f>SUMIF(AT$253:AT$283,$D1035,AV$253:AV$283)</f>
        <v>0</v>
      </c>
      <c r="AT1035" s="9"/>
      <c r="AU1035" s="10"/>
      <c r="AV1035" s="11"/>
      <c r="AW1035" s="6">
        <f>SUMIF(AX$253:AX$283,$D1035,AZ$253:AZ$283)</f>
        <v>0</v>
      </c>
      <c r="AX1035" s="9"/>
      <c r="AY1035" s="10"/>
      <c r="AZ1035" s="11"/>
      <c r="BA1035" s="6">
        <f>SUMIF(BB$253:BB$283,$D1035,BD$253:BD$283)</f>
        <v>0</v>
      </c>
      <c r="BB1035" s="9"/>
      <c r="BC1035" s="10"/>
      <c r="BD1035" s="11"/>
      <c r="BE1035" s="6">
        <f>SUMIF(BF$253:BF$283,$D1035,BH$253:BH$283)</f>
        <v>0</v>
      </c>
      <c r="BF1035" s="9"/>
      <c r="BG1035" s="10"/>
      <c r="BH1035" s="11"/>
      <c r="BI1035" s="6">
        <f>SUMIF(BJ$253:BJ$283,$D1035,BL$253:BL$283)</f>
        <v>0</v>
      </c>
      <c r="BJ1035" s="9"/>
      <c r="BK1035" s="10"/>
      <c r="BL1035" s="11"/>
      <c r="BM1035" s="6">
        <f>SUMIF(BN$253:BN$283,$D1035,BP$253:BP$283)</f>
        <v>0</v>
      </c>
      <c r="BN1035" s="9"/>
      <c r="BO1035" s="10"/>
      <c r="BP1035" s="11"/>
      <c r="BQ1035" s="6">
        <f>SUMIF(BR$253:BR$283,$D1035,BT$253:BT$283)</f>
        <v>0</v>
      </c>
      <c r="BR1035" s="9"/>
      <c r="BS1035" s="10"/>
      <c r="BT1035" s="11"/>
      <c r="BU1035" s="6">
        <f>SUMIF(BV$253:BV$283,$D1035,BX$253:BX$283)</f>
        <v>0</v>
      </c>
      <c r="BV1035" s="9"/>
      <c r="BW1035" s="10"/>
      <c r="BX1035" s="11"/>
      <c r="BY1035" s="6">
        <f>SUMIF(BZ$253:BZ$283,$D1035,CB$253:CB$283)</f>
        <v>0</v>
      </c>
      <c r="BZ1035" s="9"/>
      <c r="CA1035" s="10"/>
      <c r="CB1035" s="11"/>
      <c r="CC1035" s="6">
        <f>SUMIF(CD$253:CD$283,$D1035,CF$253:CF$283)</f>
        <v>0</v>
      </c>
      <c r="CD1035" s="9"/>
      <c r="CE1035" s="10"/>
      <c r="CF1035" s="11"/>
      <c r="CG1035" s="6">
        <f>SUMIF(CH$253:CH$283,$D1035,CJ$253:CJ$283)</f>
        <v>0</v>
      </c>
      <c r="CH1035" s="9"/>
      <c r="CI1035" s="10"/>
      <c r="CJ1035" s="11"/>
      <c r="CK1035" s="6">
        <f>SUMIF(CL$253:CL$283,$D1035,CN$253:CN$283)</f>
        <v>0</v>
      </c>
      <c r="CL1035" s="9"/>
      <c r="CM1035" s="10"/>
      <c r="CN1035" s="11"/>
      <c r="CO1035" s="6">
        <f>SUMIF(CP$253:CP$283,$D1035,CR$253:CR$283)</f>
        <v>0</v>
      </c>
      <c r="CP1035" s="9"/>
      <c r="CQ1035" s="10"/>
      <c r="CR1035" s="11"/>
      <c r="CS1035" s="6">
        <f>SUMIF(CT$253:CT$283,$D1035,CV$253:CV$283)</f>
        <v>0</v>
      </c>
      <c r="CT1035" s="9"/>
      <c r="CU1035" s="10"/>
      <c r="CV1035" s="11"/>
      <c r="CW1035" s="6">
        <f>SUMIF(CX$253:CX$283,$D1035,CZ$253:CZ$283)</f>
        <v>0</v>
      </c>
      <c r="CX1035" s="9"/>
      <c r="CY1035" s="10"/>
      <c r="CZ1035" s="11"/>
      <c r="DA1035" s="6">
        <f>SUMIF(DB$253:DB$283,$D1035,DD$253:DD$283)</f>
        <v>0</v>
      </c>
      <c r="DB1035" s="9"/>
      <c r="DC1035" s="10"/>
      <c r="DD1035" s="11"/>
      <c r="DE1035" s="6">
        <f>SUMIF(DF$253:DF$283,$D1035,DH$253:DH$283)</f>
        <v>0</v>
      </c>
      <c r="DF1035" s="9"/>
      <c r="DG1035" s="10"/>
      <c r="DH1035" s="11"/>
      <c r="DI1035" s="6">
        <f>SUMIF(DJ$253:DJ$283,$D1035,DL$253:DL$283)</f>
        <v>0</v>
      </c>
      <c r="DJ1035" s="9"/>
      <c r="DK1035" s="10"/>
      <c r="DL1035" s="11"/>
      <c r="DM1035" s="6">
        <f>SUMIF(DN$253:DN$283,$D1035,DP$253:DP$283)</f>
        <v>0</v>
      </c>
      <c r="DN1035" s="9"/>
      <c r="DO1035" s="10"/>
      <c r="DP1035" s="11"/>
      <c r="DQ1035" s="6">
        <f>SUMIF(DR$253:DR$283,$D1035,DT$253:DT$283)</f>
        <v>0</v>
      </c>
      <c r="DR1035" s="9"/>
      <c r="DS1035" s="10"/>
      <c r="DT1035" s="11"/>
      <c r="DU1035" s="6">
        <f>SUMIF(DV$253:DV$283,$D1035,DX$253:DX$283)</f>
        <v>0</v>
      </c>
      <c r="DV1035" s="9"/>
      <c r="DW1035" s="10"/>
      <c r="DX1035" s="11"/>
      <c r="DY1035" s="6">
        <f>SUMIF(DZ$253:DZ$283,$D1035,EB$253:EB$283)</f>
        <v>0</v>
      </c>
      <c r="DZ1035" s="9"/>
      <c r="EA1035" s="10"/>
      <c r="EB1035" s="11"/>
      <c r="EC1035" s="6">
        <f>SUMIF(ED$253:ED$283,$D1035,EF$253:EF$283)</f>
        <v>0</v>
      </c>
      <c r="ED1035" s="9"/>
      <c r="EE1035" s="10"/>
      <c r="EF1035" s="11"/>
      <c r="EG1035" s="6">
        <f>SUMIF(EH$253:EH$283,$D1035,EJ$253:EJ$283)</f>
        <v>0</v>
      </c>
      <c r="EH1035" s="9"/>
      <c r="EI1035" s="10"/>
      <c r="EJ1035" s="11"/>
      <c r="EK1035" s="6">
        <f>SUMIF(EL$253:EL$283,$D1035,EN$253:EN$283)</f>
        <v>0</v>
      </c>
      <c r="EL1035" s="9"/>
      <c r="EM1035" s="10"/>
      <c r="EN1035" s="11"/>
      <c r="EO1035" s="6">
        <f>SUMIF(EP$253:EP$283,$D1035,ER$253:ER$283)</f>
        <v>0</v>
      </c>
      <c r="EP1035" s="9"/>
      <c r="EQ1035" s="10"/>
      <c r="ER1035" s="11"/>
      <c r="ES1035" s="6">
        <f>SUMIF(ET$253:ET$283,$D1035,EV$253:EV$283)</f>
        <v>0</v>
      </c>
      <c r="ET1035" s="9"/>
      <c r="EU1035" s="10"/>
      <c r="EV1035" s="11"/>
      <c r="EW1035" s="6">
        <f>SUMIF(EX$253:EX$283,$D1035,EZ$253:EZ$283)</f>
        <v>0</v>
      </c>
      <c r="EX1035" s="9"/>
      <c r="EY1035" s="10"/>
      <c r="EZ1035" s="11"/>
      <c r="FA1035" s="6">
        <f>SUMIF(FB$253:FB$283,$D1035,FD$253:FD$283)</f>
        <v>0</v>
      </c>
      <c r="FB1035" s="9"/>
      <c r="FC1035" s="10"/>
      <c r="FD1035" s="11"/>
      <c r="FE1035" s="6">
        <f>SUMIF(FF$253:FF$283,$D1035,FH$253:FH$283)</f>
        <v>0</v>
      </c>
      <c r="FF1035" s="9"/>
      <c r="FG1035" s="10"/>
      <c r="FH1035" s="11"/>
      <c r="FI1035" s="6">
        <f>SUMIF(FJ$253:FJ$283,$D1035,FL$253:FL$283)</f>
        <v>0</v>
      </c>
      <c r="FJ1035" s="9"/>
      <c r="FK1035" s="10"/>
      <c r="FL1035" s="11"/>
      <c r="FM1035" s="6">
        <f>SUMIF(FN$253:FN$283,$D1035,FP$253:FP$283)</f>
        <v>0</v>
      </c>
      <c r="FN1035" s="9"/>
      <c r="FO1035" s="10"/>
      <c r="FP1035" s="11"/>
      <c r="FQ1035" s="6">
        <f>SUMIF(FR$253:FR$283,$D1035,FT$253:FT$283)</f>
        <v>0</v>
      </c>
      <c r="FR1035" s="9"/>
      <c r="FS1035" s="10"/>
      <c r="FT1035" s="11"/>
      <c r="FU1035" s="6">
        <f>SUMIF(FV$253:FV$283,$D1035,FX$253:FX$283)</f>
        <v>0</v>
      </c>
      <c r="FV1035" s="9"/>
      <c r="FW1035" s="10"/>
      <c r="FX1035" s="11"/>
      <c r="FY1035" s="6">
        <f>SUMIF(FZ$253:FZ$283,$D1035,GB$253:GB$283)</f>
        <v>0</v>
      </c>
      <c r="FZ1035" s="9"/>
      <c r="GA1035" s="10"/>
      <c r="GB1035" s="11"/>
      <c r="GC1035" s="6">
        <f>SUMIF(GD$253:GD$283,$D1035,GF$253:GF$283)</f>
        <v>0</v>
      </c>
      <c r="GD1035" s="9"/>
      <c r="GE1035" s="10"/>
      <c r="GF1035" s="11"/>
      <c r="GG1035" s="6">
        <f>SUMIF(GH$253:GH$283,$D1035,GJ$253:GJ$283)</f>
        <v>0</v>
      </c>
      <c r="GH1035" s="9"/>
      <c r="GI1035" s="10"/>
      <c r="GJ1035" s="11"/>
      <c r="GK1035" s="6">
        <f>SUMIF(GL$253:GL$283,$D1035,GN$253:GN$283)</f>
        <v>0</v>
      </c>
      <c r="GL1035" s="9"/>
      <c r="GM1035" s="10"/>
      <c r="GN1035" s="11"/>
      <c r="GO1035" s="6">
        <f>SUMIF(GP$253:GP$283,$D1035,GR$253:GR$283)</f>
        <v>0</v>
      </c>
      <c r="GP1035" s="9"/>
      <c r="GQ1035" s="10"/>
      <c r="GR1035" s="11"/>
      <c r="GS1035" s="6">
        <f>SUMIF(GT$253:GT$283,$D1035,GV$253:GV$283)</f>
        <v>0</v>
      </c>
      <c r="GT1035" s="9"/>
      <c r="GU1035" s="10"/>
      <c r="GV1035" s="20"/>
      <c r="GW1035" s="19">
        <f t="shared" si="24"/>
        <v>0</v>
      </c>
      <c r="GX1035" s="472"/>
      <c r="GY1035" s="473"/>
    </row>
    <row r="1036" spans="1:207" ht="30">
      <c r="A1036" s="47" t="s">
        <v>84</v>
      </c>
      <c r="B1036" s="470"/>
      <c r="C1036" s="214" t="s">
        <v>446</v>
      </c>
      <c r="D1036" s="218" t="s">
        <v>406</v>
      </c>
      <c r="E1036" s="6">
        <f>SUMIF(F$284:F$314,$D1036,H$284:H$314)</f>
        <v>0</v>
      </c>
      <c r="F1036" s="9"/>
      <c r="G1036" s="10"/>
      <c r="H1036" s="11"/>
      <c r="I1036" s="6">
        <f>SUMIF(J$284:J$314,$D1036,L$284:L$314)</f>
        <v>0</v>
      </c>
      <c r="J1036" s="9"/>
      <c r="K1036" s="10"/>
      <c r="L1036" s="11"/>
      <c r="M1036" s="6">
        <f>SUMIF(N$284:N$314,$D1036,P$284:P$314)</f>
        <v>0</v>
      </c>
      <c r="N1036" s="9"/>
      <c r="O1036" s="10"/>
      <c r="P1036" s="11"/>
      <c r="Q1036" s="6">
        <f>SUMIF(R$284:R$314,$D1036,T$284:T$314)</f>
        <v>0</v>
      </c>
      <c r="R1036" s="9"/>
      <c r="S1036" s="10"/>
      <c r="T1036" s="11"/>
      <c r="U1036" s="6">
        <f>SUMIF(V$284:V$314,$D1036,X$284:X$314)</f>
        <v>0</v>
      </c>
      <c r="V1036" s="9"/>
      <c r="W1036" s="10"/>
      <c r="X1036" s="11"/>
      <c r="Y1036" s="6">
        <f>SUMIF(Z$284:Z$314,$D1036,AB$284:AB$314)</f>
        <v>0</v>
      </c>
      <c r="Z1036" s="9"/>
      <c r="AA1036" s="10"/>
      <c r="AB1036" s="11"/>
      <c r="AC1036" s="6">
        <f>SUMIF(AD$284:AD$314,$D1036,AF$284:AF$314)</f>
        <v>0</v>
      </c>
      <c r="AD1036" s="9"/>
      <c r="AE1036" s="10"/>
      <c r="AF1036" s="11"/>
      <c r="AG1036" s="6">
        <f>SUMIF(AH$284:AH$314,$D1036,AJ$284:AJ$314)</f>
        <v>0</v>
      </c>
      <c r="AH1036" s="9"/>
      <c r="AI1036" s="10"/>
      <c r="AJ1036" s="11"/>
      <c r="AK1036" s="6">
        <f>SUMIF(AL$284:AL$314,$D1036,AN$284:AN$314)</f>
        <v>0</v>
      </c>
      <c r="AL1036" s="9"/>
      <c r="AM1036" s="10"/>
      <c r="AN1036" s="11"/>
      <c r="AO1036" s="6">
        <f>SUMIF(AP$284:AP$314,$D1036,AR$284:AR$314)</f>
        <v>0</v>
      </c>
      <c r="AP1036" s="9"/>
      <c r="AQ1036" s="10"/>
      <c r="AR1036" s="11"/>
      <c r="AS1036" s="6">
        <f>SUMIF(AT$284:AT$314,$D1036,AV$284:AV$314)</f>
        <v>0</v>
      </c>
      <c r="AT1036" s="9"/>
      <c r="AU1036" s="10"/>
      <c r="AV1036" s="11"/>
      <c r="AW1036" s="6">
        <f>SUMIF(AX$284:AX$314,$D1036,AZ$284:AZ$314)</f>
        <v>0</v>
      </c>
      <c r="AX1036" s="9"/>
      <c r="AY1036" s="10"/>
      <c r="AZ1036" s="11"/>
      <c r="BA1036" s="6">
        <f>SUMIF(BB$284:BB$314,$D1036,BD$284:BD$314)</f>
        <v>0</v>
      </c>
      <c r="BB1036" s="9"/>
      <c r="BC1036" s="10"/>
      <c r="BD1036" s="11"/>
      <c r="BE1036" s="6">
        <f>SUMIF(BF$284:BF$314,$D1036,BH$284:BH$314)</f>
        <v>0</v>
      </c>
      <c r="BF1036" s="9"/>
      <c r="BG1036" s="10"/>
      <c r="BH1036" s="11"/>
      <c r="BI1036" s="6">
        <f>SUMIF(BJ$284:BJ$314,$D1036,BL$284:BL$314)</f>
        <v>0</v>
      </c>
      <c r="BJ1036" s="9"/>
      <c r="BK1036" s="10"/>
      <c r="BL1036" s="11"/>
      <c r="BM1036" s="6">
        <f>SUMIF(BN$284:BN$314,$D1036,BP$284:BP$314)</f>
        <v>0</v>
      </c>
      <c r="BN1036" s="9"/>
      <c r="BO1036" s="10"/>
      <c r="BP1036" s="11"/>
      <c r="BQ1036" s="6">
        <f>SUMIF(BR$284:BR$314,$D1036,BT$284:BT$314)</f>
        <v>0</v>
      </c>
      <c r="BR1036" s="9"/>
      <c r="BS1036" s="10"/>
      <c r="BT1036" s="11"/>
      <c r="BU1036" s="6">
        <f>SUMIF(BV$284:BV$314,$D1036,BX$284:BX$314)</f>
        <v>0</v>
      </c>
      <c r="BV1036" s="9"/>
      <c r="BW1036" s="10"/>
      <c r="BX1036" s="11"/>
      <c r="BY1036" s="6">
        <f>SUMIF(BZ$284:BZ$314,$D1036,CB$284:CB$314)</f>
        <v>0</v>
      </c>
      <c r="BZ1036" s="9"/>
      <c r="CA1036" s="10"/>
      <c r="CB1036" s="11"/>
      <c r="CC1036" s="6">
        <f>SUMIF(CD$284:CD$314,$D1036,CF$284:CF$314)</f>
        <v>0</v>
      </c>
      <c r="CD1036" s="9"/>
      <c r="CE1036" s="10"/>
      <c r="CF1036" s="11"/>
      <c r="CG1036" s="6">
        <f>SUMIF(CH$284:CH$314,$D1036,CJ$284:CJ$314)</f>
        <v>0</v>
      </c>
      <c r="CH1036" s="9"/>
      <c r="CI1036" s="10"/>
      <c r="CJ1036" s="11"/>
      <c r="CK1036" s="6">
        <f>SUMIF(CL$284:CL$314,$D1036,CN$284:CN$314)</f>
        <v>0</v>
      </c>
      <c r="CL1036" s="9"/>
      <c r="CM1036" s="10"/>
      <c r="CN1036" s="11"/>
      <c r="CO1036" s="6">
        <f>SUMIF(CP$284:CP$314,$D1036,CR$284:CR$314)</f>
        <v>0</v>
      </c>
      <c r="CP1036" s="9"/>
      <c r="CQ1036" s="10"/>
      <c r="CR1036" s="11"/>
      <c r="CS1036" s="6">
        <f>SUMIF(CT$284:CT$314,$D1036,CV$284:CV$314)</f>
        <v>0</v>
      </c>
      <c r="CT1036" s="9"/>
      <c r="CU1036" s="10"/>
      <c r="CV1036" s="11"/>
      <c r="CW1036" s="6">
        <f>SUMIF(CX$284:CX$314,$D1036,CZ$284:CZ$314)</f>
        <v>0</v>
      </c>
      <c r="CX1036" s="9"/>
      <c r="CY1036" s="10"/>
      <c r="CZ1036" s="11"/>
      <c r="DA1036" s="6">
        <f>SUMIF(DB$284:DB$314,$D1036,DD$284:DD$314)</f>
        <v>0</v>
      </c>
      <c r="DB1036" s="9"/>
      <c r="DC1036" s="10"/>
      <c r="DD1036" s="11"/>
      <c r="DE1036" s="6">
        <f>SUMIF(DF$284:DF$314,$D1036,DH$284:DH$314)</f>
        <v>0</v>
      </c>
      <c r="DF1036" s="9"/>
      <c r="DG1036" s="10"/>
      <c r="DH1036" s="11"/>
      <c r="DI1036" s="6">
        <f>SUMIF(DJ$284:DJ$314,$D1036,DL$284:DL$314)</f>
        <v>0</v>
      </c>
      <c r="DJ1036" s="9"/>
      <c r="DK1036" s="10"/>
      <c r="DL1036" s="11"/>
      <c r="DM1036" s="6">
        <f>SUMIF(DN$284:DN$314,$D1036,DP$284:DP$314)</f>
        <v>0</v>
      </c>
      <c r="DN1036" s="9"/>
      <c r="DO1036" s="10"/>
      <c r="DP1036" s="11"/>
      <c r="DQ1036" s="6">
        <f>SUMIF(DR$284:DR$314,$D1036,DT$284:DT$314)</f>
        <v>0</v>
      </c>
      <c r="DR1036" s="9"/>
      <c r="DS1036" s="10"/>
      <c r="DT1036" s="11"/>
      <c r="DU1036" s="6">
        <f>SUMIF(DV$284:DV$314,$D1036,DX$284:DX$314)</f>
        <v>0</v>
      </c>
      <c r="DV1036" s="9"/>
      <c r="DW1036" s="10"/>
      <c r="DX1036" s="11"/>
      <c r="DY1036" s="6">
        <f>SUMIF(DZ$284:DZ$314,$D1036,EB$284:EB$314)</f>
        <v>0</v>
      </c>
      <c r="DZ1036" s="9"/>
      <c r="EA1036" s="10"/>
      <c r="EB1036" s="11"/>
      <c r="EC1036" s="6">
        <f>SUMIF(ED$284:ED$314,$D1036,EF$284:EF$314)</f>
        <v>0</v>
      </c>
      <c r="ED1036" s="9"/>
      <c r="EE1036" s="10"/>
      <c r="EF1036" s="11"/>
      <c r="EG1036" s="6">
        <f>SUMIF(EH$284:EH$314,$D1036,EJ$284:EJ$314)</f>
        <v>0</v>
      </c>
      <c r="EH1036" s="9"/>
      <c r="EI1036" s="10"/>
      <c r="EJ1036" s="11"/>
      <c r="EK1036" s="6">
        <f>SUMIF(EL$284:EL$314,$D1036,EN$284:EN$314)</f>
        <v>0</v>
      </c>
      <c r="EL1036" s="9"/>
      <c r="EM1036" s="10"/>
      <c r="EN1036" s="11"/>
      <c r="EO1036" s="6">
        <f>SUMIF(EP$284:EP$314,$D1036,ER$284:ER$314)</f>
        <v>0</v>
      </c>
      <c r="EP1036" s="9"/>
      <c r="EQ1036" s="10"/>
      <c r="ER1036" s="11"/>
      <c r="ES1036" s="6">
        <f>SUMIF(ET$284:ET$314,$D1036,EV$284:EV$314)</f>
        <v>0</v>
      </c>
      <c r="ET1036" s="9"/>
      <c r="EU1036" s="10"/>
      <c r="EV1036" s="11"/>
      <c r="EW1036" s="6">
        <f>SUMIF(EX$284:EX$314,$D1036,EZ$284:EZ$314)</f>
        <v>0</v>
      </c>
      <c r="EX1036" s="9"/>
      <c r="EY1036" s="10"/>
      <c r="EZ1036" s="11"/>
      <c r="FA1036" s="6">
        <f>SUMIF(FB$284:FB$314,$D1036,FD$284:FD$314)</f>
        <v>0</v>
      </c>
      <c r="FB1036" s="9"/>
      <c r="FC1036" s="10"/>
      <c r="FD1036" s="11"/>
      <c r="FE1036" s="6">
        <f>SUMIF(FF$284:FF$314,$D1036,FH$284:FH$314)</f>
        <v>0</v>
      </c>
      <c r="FF1036" s="9"/>
      <c r="FG1036" s="10"/>
      <c r="FH1036" s="11"/>
      <c r="FI1036" s="6">
        <f>SUMIF(FJ$284:FJ$314,$D1036,FL$284:FL$314)</f>
        <v>0</v>
      </c>
      <c r="FJ1036" s="9"/>
      <c r="FK1036" s="10"/>
      <c r="FL1036" s="11"/>
      <c r="FM1036" s="6">
        <f>SUMIF(FN$284:FN$314,$D1036,FP$284:FP$314)</f>
        <v>0</v>
      </c>
      <c r="FN1036" s="9"/>
      <c r="FO1036" s="10"/>
      <c r="FP1036" s="11"/>
      <c r="FQ1036" s="6">
        <f>SUMIF(FR$284:FR$314,$D1036,FT$284:FT$314)</f>
        <v>0</v>
      </c>
      <c r="FR1036" s="9"/>
      <c r="FS1036" s="10"/>
      <c r="FT1036" s="11"/>
      <c r="FU1036" s="6">
        <f>SUMIF(FV$284:FV$314,$D1036,FX$284:FX$314)</f>
        <v>0</v>
      </c>
      <c r="FV1036" s="9"/>
      <c r="FW1036" s="10"/>
      <c r="FX1036" s="11"/>
      <c r="FY1036" s="6">
        <f>SUMIF(FZ$284:FZ$314,$D1036,GB$284:GB$314)</f>
        <v>0</v>
      </c>
      <c r="FZ1036" s="9"/>
      <c r="GA1036" s="10"/>
      <c r="GB1036" s="11"/>
      <c r="GC1036" s="6">
        <f>SUMIF(GD$284:GD$314,$D1036,GF$284:GF$314)</f>
        <v>0</v>
      </c>
      <c r="GD1036" s="9"/>
      <c r="GE1036" s="10"/>
      <c r="GF1036" s="11"/>
      <c r="GG1036" s="6">
        <f>SUMIF(GH$284:GH$314,$D1036,GJ$284:GJ$314)</f>
        <v>0</v>
      </c>
      <c r="GH1036" s="9"/>
      <c r="GI1036" s="10"/>
      <c r="GJ1036" s="11"/>
      <c r="GK1036" s="6">
        <f>SUMIF(GL$284:GL$314,$D1036,GN$284:GN$314)</f>
        <v>0</v>
      </c>
      <c r="GL1036" s="9"/>
      <c r="GM1036" s="10"/>
      <c r="GN1036" s="11"/>
      <c r="GO1036" s="6">
        <f>SUMIF(GP$284:GP$314,$D1036,GR$284:GR$314)</f>
        <v>0</v>
      </c>
      <c r="GP1036" s="9"/>
      <c r="GQ1036" s="10"/>
      <c r="GR1036" s="11"/>
      <c r="GS1036" s="6">
        <f>SUMIF(GT$284:GT$314,$D1036,GV$284:GV$314)</f>
        <v>0</v>
      </c>
      <c r="GT1036" s="9"/>
      <c r="GU1036" s="10"/>
      <c r="GV1036" s="20"/>
      <c r="GW1036" s="19">
        <f t="shared" si="24"/>
        <v>0</v>
      </c>
      <c r="GX1036" s="472"/>
      <c r="GY1036" s="473"/>
    </row>
    <row r="1037" spans="1:207" ht="30">
      <c r="A1037" s="47" t="s">
        <v>85</v>
      </c>
      <c r="B1037" s="470"/>
      <c r="C1037" s="214" t="s">
        <v>446</v>
      </c>
      <c r="D1037" s="218" t="s">
        <v>406</v>
      </c>
      <c r="E1037" s="6">
        <f>SUMIF(F$315:F$345,$D1037,H$315:H$345)</f>
        <v>0</v>
      </c>
      <c r="F1037" s="9"/>
      <c r="G1037" s="10"/>
      <c r="H1037" s="11"/>
      <c r="I1037" s="6">
        <f>SUMIF(J$315:J$345,$D1037,L$315:L$345)</f>
        <v>0</v>
      </c>
      <c r="J1037" s="9"/>
      <c r="K1037" s="10"/>
      <c r="L1037" s="11"/>
      <c r="M1037" s="6">
        <f>SUMIF(N$315:N$345,$D1037,P$315:P$345)</f>
        <v>0</v>
      </c>
      <c r="N1037" s="9"/>
      <c r="O1037" s="10"/>
      <c r="P1037" s="11"/>
      <c r="Q1037" s="6">
        <f>SUMIF(R$315:R$345,$D1037,T$315:T$345)</f>
        <v>0</v>
      </c>
      <c r="R1037" s="9"/>
      <c r="S1037" s="10"/>
      <c r="T1037" s="11"/>
      <c r="U1037" s="6">
        <f>SUMIF(V$315:V$345,$D1037,X$315:X$345)</f>
        <v>0</v>
      </c>
      <c r="V1037" s="9"/>
      <c r="W1037" s="10"/>
      <c r="X1037" s="11"/>
      <c r="Y1037" s="6">
        <f>SUMIF(Z$315:Z$345,$D1037,AB$315:AB$345)</f>
        <v>0</v>
      </c>
      <c r="Z1037" s="9"/>
      <c r="AA1037" s="10"/>
      <c r="AB1037" s="11"/>
      <c r="AC1037" s="6">
        <f>SUMIF(AD$315:AD$345,$D1037,AF$315:AF$345)</f>
        <v>0</v>
      </c>
      <c r="AD1037" s="9"/>
      <c r="AE1037" s="10"/>
      <c r="AF1037" s="11"/>
      <c r="AG1037" s="6">
        <f>SUMIF(AH$315:AH$345,$D1037,AJ$315:AJ$345)</f>
        <v>0</v>
      </c>
      <c r="AH1037" s="9"/>
      <c r="AI1037" s="10"/>
      <c r="AJ1037" s="11"/>
      <c r="AK1037" s="6">
        <f>SUMIF(AL$315:AL$345,$D1037,AN$315:AN$345)</f>
        <v>0</v>
      </c>
      <c r="AL1037" s="9"/>
      <c r="AM1037" s="10"/>
      <c r="AN1037" s="11"/>
      <c r="AO1037" s="6">
        <f>SUMIF(AP$315:AP$345,$D1037,AR$315:AR$345)</f>
        <v>0</v>
      </c>
      <c r="AP1037" s="9"/>
      <c r="AQ1037" s="10"/>
      <c r="AR1037" s="11"/>
      <c r="AS1037" s="6">
        <f>SUMIF(AT$315:AT$345,$D1037,AV$315:AV$345)</f>
        <v>0</v>
      </c>
      <c r="AT1037" s="9"/>
      <c r="AU1037" s="10"/>
      <c r="AV1037" s="11"/>
      <c r="AW1037" s="6">
        <f>SUMIF(AX$315:AX$345,$D1037,AZ$315:AZ$345)</f>
        <v>0</v>
      </c>
      <c r="AX1037" s="9"/>
      <c r="AY1037" s="10"/>
      <c r="AZ1037" s="11"/>
      <c r="BA1037" s="6">
        <f>SUMIF(BB$315:BB$345,$D1037,BD$315:BD$345)</f>
        <v>0</v>
      </c>
      <c r="BB1037" s="9"/>
      <c r="BC1037" s="10"/>
      <c r="BD1037" s="11"/>
      <c r="BE1037" s="6">
        <f>SUMIF(BF$315:BF$345,$D1037,BH$315:BH$345)</f>
        <v>0</v>
      </c>
      <c r="BF1037" s="9"/>
      <c r="BG1037" s="10"/>
      <c r="BH1037" s="11"/>
      <c r="BI1037" s="6">
        <f>SUMIF(BJ$315:BJ$345,$D1037,BL$315:BL$345)</f>
        <v>0</v>
      </c>
      <c r="BJ1037" s="9"/>
      <c r="BK1037" s="10"/>
      <c r="BL1037" s="11"/>
      <c r="BM1037" s="6">
        <f>SUMIF(BN$315:BN$345,$D1037,BP$315:BP$345)</f>
        <v>0</v>
      </c>
      <c r="BN1037" s="9"/>
      <c r="BO1037" s="10"/>
      <c r="BP1037" s="11"/>
      <c r="BQ1037" s="6">
        <f>SUMIF(BR$315:BR$345,$D1037,BT$315:BT$345)</f>
        <v>0</v>
      </c>
      <c r="BR1037" s="9"/>
      <c r="BS1037" s="10"/>
      <c r="BT1037" s="11"/>
      <c r="BU1037" s="6">
        <f>SUMIF(BV$315:BV$345,$D1037,BX$315:BX$345)</f>
        <v>0</v>
      </c>
      <c r="BV1037" s="9"/>
      <c r="BW1037" s="10"/>
      <c r="BX1037" s="11"/>
      <c r="BY1037" s="6">
        <f>SUMIF(BZ$315:BZ$345,$D1037,CB$315:CB$345)</f>
        <v>0</v>
      </c>
      <c r="BZ1037" s="9"/>
      <c r="CA1037" s="10"/>
      <c r="CB1037" s="11"/>
      <c r="CC1037" s="6">
        <f>SUMIF(CD$315:CD$345,$D1037,CF$315:CF$345)</f>
        <v>0</v>
      </c>
      <c r="CD1037" s="9"/>
      <c r="CE1037" s="10"/>
      <c r="CF1037" s="11"/>
      <c r="CG1037" s="6">
        <f>SUMIF(CH$315:CH$345,$D1037,CJ$315:CJ$345)</f>
        <v>0</v>
      </c>
      <c r="CH1037" s="9"/>
      <c r="CI1037" s="10"/>
      <c r="CJ1037" s="11"/>
      <c r="CK1037" s="6">
        <f>SUMIF(CL$315:CL$345,$D1037,CN$315:CN$345)</f>
        <v>0</v>
      </c>
      <c r="CL1037" s="9"/>
      <c r="CM1037" s="10"/>
      <c r="CN1037" s="11"/>
      <c r="CO1037" s="6">
        <f>SUMIF(CP$315:CP$345,$D1037,CR$315:CR$345)</f>
        <v>0</v>
      </c>
      <c r="CP1037" s="9"/>
      <c r="CQ1037" s="10"/>
      <c r="CR1037" s="11"/>
      <c r="CS1037" s="6">
        <f>SUMIF(CT$315:CT$345,$D1037,CV$315:CV$345)</f>
        <v>0</v>
      </c>
      <c r="CT1037" s="9"/>
      <c r="CU1037" s="10"/>
      <c r="CV1037" s="11"/>
      <c r="CW1037" s="6">
        <f>SUMIF(CX$315:CX$345,$D1037,CZ$315:CZ$345)</f>
        <v>0</v>
      </c>
      <c r="CX1037" s="9"/>
      <c r="CY1037" s="10"/>
      <c r="CZ1037" s="11"/>
      <c r="DA1037" s="6">
        <f>SUMIF(DB$315:DB$345,$D1037,DD$315:DD$345)</f>
        <v>0</v>
      </c>
      <c r="DB1037" s="9"/>
      <c r="DC1037" s="10"/>
      <c r="DD1037" s="11"/>
      <c r="DE1037" s="6">
        <f>SUMIF(DF$315:DF$345,$D1037,DH$315:DH$345)</f>
        <v>0</v>
      </c>
      <c r="DF1037" s="9"/>
      <c r="DG1037" s="10"/>
      <c r="DH1037" s="11"/>
      <c r="DI1037" s="6">
        <f>SUMIF(DJ$315:DJ$345,$D1037,DL$315:DL$345)</f>
        <v>0</v>
      </c>
      <c r="DJ1037" s="9"/>
      <c r="DK1037" s="10"/>
      <c r="DL1037" s="11"/>
      <c r="DM1037" s="6">
        <f>SUMIF(DN$315:DN$345,$D1037,DP$315:DP$345)</f>
        <v>0</v>
      </c>
      <c r="DN1037" s="9"/>
      <c r="DO1037" s="10"/>
      <c r="DP1037" s="11"/>
      <c r="DQ1037" s="6">
        <f>SUMIF(DR$315:DR$345,$D1037,DT$315:DT$345)</f>
        <v>0</v>
      </c>
      <c r="DR1037" s="9"/>
      <c r="DS1037" s="10"/>
      <c r="DT1037" s="11"/>
      <c r="DU1037" s="6">
        <f>SUMIF(DV$315:DV$345,$D1037,DX$315:DX$345)</f>
        <v>0</v>
      </c>
      <c r="DV1037" s="9"/>
      <c r="DW1037" s="10"/>
      <c r="DX1037" s="11"/>
      <c r="DY1037" s="6">
        <f>SUMIF(DZ$315:DZ$345,$D1037,EB$315:EB$345)</f>
        <v>0</v>
      </c>
      <c r="DZ1037" s="9"/>
      <c r="EA1037" s="10"/>
      <c r="EB1037" s="11"/>
      <c r="EC1037" s="6">
        <f>SUMIF(ED$315:ED$345,$D1037,EF$315:EF$345)</f>
        <v>0</v>
      </c>
      <c r="ED1037" s="9"/>
      <c r="EE1037" s="10"/>
      <c r="EF1037" s="11"/>
      <c r="EG1037" s="6">
        <f>SUMIF(EH$315:EH$345,$D1037,EJ$315:EJ$345)</f>
        <v>0</v>
      </c>
      <c r="EH1037" s="9"/>
      <c r="EI1037" s="10"/>
      <c r="EJ1037" s="11"/>
      <c r="EK1037" s="6">
        <f>SUMIF(EL$315:EL$345,$D1037,EN$315:EN$345)</f>
        <v>0</v>
      </c>
      <c r="EL1037" s="9"/>
      <c r="EM1037" s="10"/>
      <c r="EN1037" s="11"/>
      <c r="EO1037" s="6">
        <f>SUMIF(EP$315:EP$345,$D1037,ER$315:ER$345)</f>
        <v>0</v>
      </c>
      <c r="EP1037" s="9"/>
      <c r="EQ1037" s="10"/>
      <c r="ER1037" s="11"/>
      <c r="ES1037" s="6">
        <f>SUMIF(ET$315:ET$345,$D1037,EV$315:EV$345)</f>
        <v>0</v>
      </c>
      <c r="ET1037" s="9"/>
      <c r="EU1037" s="10"/>
      <c r="EV1037" s="11"/>
      <c r="EW1037" s="6">
        <f>SUMIF(EX$315:EX$345,$D1037,EZ$315:EZ$345)</f>
        <v>0</v>
      </c>
      <c r="EX1037" s="9"/>
      <c r="EY1037" s="10"/>
      <c r="EZ1037" s="11"/>
      <c r="FA1037" s="6">
        <f>SUMIF(FB$315:FB$345,$D1037,FD$315:FD$345)</f>
        <v>0</v>
      </c>
      <c r="FB1037" s="9"/>
      <c r="FC1037" s="10"/>
      <c r="FD1037" s="11"/>
      <c r="FE1037" s="6">
        <f>SUMIF(FF$315:FF$345,$D1037,FH$315:FH$345)</f>
        <v>0</v>
      </c>
      <c r="FF1037" s="9"/>
      <c r="FG1037" s="10"/>
      <c r="FH1037" s="11"/>
      <c r="FI1037" s="6">
        <f>SUMIF(FJ$315:FJ$345,$D1037,FL$315:FL$345)</f>
        <v>0</v>
      </c>
      <c r="FJ1037" s="9"/>
      <c r="FK1037" s="10"/>
      <c r="FL1037" s="11"/>
      <c r="FM1037" s="6">
        <f>SUMIF(FN$315:FN$345,$D1037,FP$315:FP$345)</f>
        <v>0</v>
      </c>
      <c r="FN1037" s="9"/>
      <c r="FO1037" s="10"/>
      <c r="FP1037" s="11"/>
      <c r="FQ1037" s="6">
        <f>SUMIF(FR$315:FR$345,$D1037,FT$315:FT$345)</f>
        <v>0</v>
      </c>
      <c r="FR1037" s="9"/>
      <c r="FS1037" s="10"/>
      <c r="FT1037" s="11"/>
      <c r="FU1037" s="6">
        <f>SUMIF(FV$315:FV$345,$D1037,FX$315:FX$345)</f>
        <v>0</v>
      </c>
      <c r="FV1037" s="9"/>
      <c r="FW1037" s="10"/>
      <c r="FX1037" s="11"/>
      <c r="FY1037" s="6">
        <f>SUMIF(FZ$315:FZ$345,$D1037,GB$315:GB$345)</f>
        <v>0</v>
      </c>
      <c r="FZ1037" s="9"/>
      <c r="GA1037" s="10"/>
      <c r="GB1037" s="11"/>
      <c r="GC1037" s="6">
        <f>SUMIF(GD$315:GD$345,$D1037,GF$315:GF$345)</f>
        <v>0</v>
      </c>
      <c r="GD1037" s="9"/>
      <c r="GE1037" s="10"/>
      <c r="GF1037" s="11"/>
      <c r="GG1037" s="6">
        <f>SUMIF(GH$315:GH$345,$D1037,GJ$315:GJ$345)</f>
        <v>0</v>
      </c>
      <c r="GH1037" s="9"/>
      <c r="GI1037" s="10"/>
      <c r="GJ1037" s="11"/>
      <c r="GK1037" s="6">
        <f>SUMIF(GL$315:GL$345,$D1037,GN$315:GN$345)</f>
        <v>0</v>
      </c>
      <c r="GL1037" s="9"/>
      <c r="GM1037" s="10"/>
      <c r="GN1037" s="11"/>
      <c r="GO1037" s="6">
        <f>SUMIF(GP$315:GP$345,$D1037,GR$315:GR$345)</f>
        <v>0</v>
      </c>
      <c r="GP1037" s="9"/>
      <c r="GQ1037" s="10"/>
      <c r="GR1037" s="11"/>
      <c r="GS1037" s="6">
        <f>SUMIF(GT$315:GT$345,$D1037,GV$315:GV$345)</f>
        <v>0</v>
      </c>
      <c r="GT1037" s="9"/>
      <c r="GU1037" s="10"/>
      <c r="GV1037" s="20"/>
      <c r="GW1037" s="19">
        <f t="shared" si="24"/>
        <v>0</v>
      </c>
      <c r="GX1037" s="472"/>
      <c r="GY1037" s="473"/>
    </row>
    <row r="1038" spans="1:207" ht="30.75" thickBot="1">
      <c r="A1038" s="47" t="s">
        <v>86</v>
      </c>
      <c r="B1038" s="471"/>
      <c r="C1038" s="214" t="s">
        <v>446</v>
      </c>
      <c r="D1038" s="218" t="s">
        <v>406</v>
      </c>
      <c r="E1038" s="6">
        <f>SUMIF(F$346:F$376,$D1038,H$346:H$376)</f>
        <v>0</v>
      </c>
      <c r="F1038" s="9"/>
      <c r="G1038" s="10"/>
      <c r="H1038" s="11"/>
      <c r="I1038" s="6">
        <f>SUMIF(J$346:J$376,$D1038,L$346:L$376)</f>
        <v>0</v>
      </c>
      <c r="J1038" s="9"/>
      <c r="K1038" s="10"/>
      <c r="L1038" s="11"/>
      <c r="M1038" s="6">
        <f>SUMIF(N$346:N$376,$D1038,P$346:P$376)</f>
        <v>0</v>
      </c>
      <c r="N1038" s="9"/>
      <c r="O1038" s="10"/>
      <c r="P1038" s="11"/>
      <c r="Q1038" s="6">
        <f>SUMIF(R$346:R$376,$D1038,T$346:T$376)</f>
        <v>0</v>
      </c>
      <c r="R1038" s="9"/>
      <c r="S1038" s="10"/>
      <c r="T1038" s="11"/>
      <c r="U1038" s="6">
        <f>SUMIF(V$346:V$376,$D1038,X$346:X$376)</f>
        <v>0</v>
      </c>
      <c r="V1038" s="9"/>
      <c r="W1038" s="10"/>
      <c r="X1038" s="11"/>
      <c r="Y1038" s="6">
        <f>SUMIF(Z$346:Z$376,$D1038,AB$346:AB$376)</f>
        <v>0</v>
      </c>
      <c r="Z1038" s="9"/>
      <c r="AA1038" s="10"/>
      <c r="AB1038" s="11"/>
      <c r="AC1038" s="6">
        <f>SUMIF(AD$346:AD$376,$D1038,AF$346:AF$376)</f>
        <v>0</v>
      </c>
      <c r="AD1038" s="9"/>
      <c r="AE1038" s="10"/>
      <c r="AF1038" s="11"/>
      <c r="AG1038" s="6">
        <f>SUMIF(AH$346:AH$376,$D1038,AJ$346:AJ$376)</f>
        <v>0</v>
      </c>
      <c r="AH1038" s="9"/>
      <c r="AI1038" s="10"/>
      <c r="AJ1038" s="11"/>
      <c r="AK1038" s="6">
        <f>SUMIF(AL$346:AL$376,$D1038,AN$346:AN$376)</f>
        <v>0</v>
      </c>
      <c r="AL1038" s="9"/>
      <c r="AM1038" s="10"/>
      <c r="AN1038" s="11"/>
      <c r="AO1038" s="6">
        <f>SUMIF(AP$346:AP$376,$D1038,AR$346:AR$376)</f>
        <v>0</v>
      </c>
      <c r="AP1038" s="9"/>
      <c r="AQ1038" s="10"/>
      <c r="AR1038" s="11"/>
      <c r="AS1038" s="6">
        <f>SUMIF(AT$346:AT$376,$D1038,AV$346:AV$376)</f>
        <v>0</v>
      </c>
      <c r="AT1038" s="9"/>
      <c r="AU1038" s="10"/>
      <c r="AV1038" s="11"/>
      <c r="AW1038" s="6">
        <f>SUMIF(AX$346:AX$376,$D1038,AZ$346:AZ$376)</f>
        <v>0</v>
      </c>
      <c r="AX1038" s="9"/>
      <c r="AY1038" s="10"/>
      <c r="AZ1038" s="11"/>
      <c r="BA1038" s="6">
        <f>SUMIF(BB$346:BB$376,$D1038,BD$346:BD$376)</f>
        <v>0</v>
      </c>
      <c r="BB1038" s="9"/>
      <c r="BC1038" s="10"/>
      <c r="BD1038" s="11"/>
      <c r="BE1038" s="6">
        <f>SUMIF(BF$346:BF$376,$D1038,BH$346:BH$376)</f>
        <v>0</v>
      </c>
      <c r="BF1038" s="9"/>
      <c r="BG1038" s="10"/>
      <c r="BH1038" s="11"/>
      <c r="BI1038" s="6">
        <f>SUMIF(BJ$346:BJ$376,$D1038,BL$346:BL$376)</f>
        <v>0</v>
      </c>
      <c r="BJ1038" s="9"/>
      <c r="BK1038" s="10"/>
      <c r="BL1038" s="11"/>
      <c r="BM1038" s="6">
        <f>SUMIF(BN$346:BN$376,$D1038,BP$346:BP$376)</f>
        <v>0</v>
      </c>
      <c r="BN1038" s="9"/>
      <c r="BO1038" s="10"/>
      <c r="BP1038" s="11"/>
      <c r="BQ1038" s="6">
        <f>SUMIF(BR$346:BR$376,$D1038,BT$346:BT$376)</f>
        <v>0</v>
      </c>
      <c r="BR1038" s="9"/>
      <c r="BS1038" s="10"/>
      <c r="BT1038" s="11"/>
      <c r="BU1038" s="6">
        <f>SUMIF(BV$346:BV$376,$D1038,BX$346:BX$376)</f>
        <v>0</v>
      </c>
      <c r="BV1038" s="9"/>
      <c r="BW1038" s="10"/>
      <c r="BX1038" s="11"/>
      <c r="BY1038" s="6">
        <f>SUMIF(BZ$346:BZ$376,$D1038,CB$346:CB$376)</f>
        <v>0</v>
      </c>
      <c r="BZ1038" s="9"/>
      <c r="CA1038" s="10"/>
      <c r="CB1038" s="11"/>
      <c r="CC1038" s="6">
        <f>SUMIF(CD$346:CD$376,$D1038,CF$346:CF$376)</f>
        <v>0</v>
      </c>
      <c r="CD1038" s="9"/>
      <c r="CE1038" s="10"/>
      <c r="CF1038" s="11"/>
      <c r="CG1038" s="6">
        <f>SUMIF(CH$346:CH$376,$D1038,CJ$346:CJ$376)</f>
        <v>0</v>
      </c>
      <c r="CH1038" s="9"/>
      <c r="CI1038" s="10"/>
      <c r="CJ1038" s="11"/>
      <c r="CK1038" s="6">
        <f>SUMIF(CL$346:CL$376,$D1038,CN$346:CN$376)</f>
        <v>0</v>
      </c>
      <c r="CL1038" s="9"/>
      <c r="CM1038" s="10"/>
      <c r="CN1038" s="11"/>
      <c r="CO1038" s="6">
        <f>SUMIF(CP$346:CP$376,$D1038,CR$346:CR$376)</f>
        <v>0</v>
      </c>
      <c r="CP1038" s="9"/>
      <c r="CQ1038" s="10"/>
      <c r="CR1038" s="11"/>
      <c r="CS1038" s="6">
        <f>SUMIF(CT$346:CT$376,$D1038,CV$346:CV$376)</f>
        <v>0</v>
      </c>
      <c r="CT1038" s="9"/>
      <c r="CU1038" s="10"/>
      <c r="CV1038" s="11"/>
      <c r="CW1038" s="6">
        <f>SUMIF(CX$346:CX$376,$D1038,CZ$346:CZ$376)</f>
        <v>0</v>
      </c>
      <c r="CX1038" s="9"/>
      <c r="CY1038" s="10"/>
      <c r="CZ1038" s="11"/>
      <c r="DA1038" s="6">
        <f>SUMIF(DB$346:DB$376,$D1038,DD$346:DD$376)</f>
        <v>0</v>
      </c>
      <c r="DB1038" s="9"/>
      <c r="DC1038" s="10"/>
      <c r="DD1038" s="11"/>
      <c r="DE1038" s="6">
        <f>SUMIF(DF$346:DF$376,$D1038,DH$346:DH$376)</f>
        <v>0</v>
      </c>
      <c r="DF1038" s="9"/>
      <c r="DG1038" s="10"/>
      <c r="DH1038" s="11"/>
      <c r="DI1038" s="6">
        <f>SUMIF(DJ$346:DJ$376,$D1038,DL$346:DL$376)</f>
        <v>0</v>
      </c>
      <c r="DJ1038" s="9"/>
      <c r="DK1038" s="10"/>
      <c r="DL1038" s="11"/>
      <c r="DM1038" s="6">
        <f>SUMIF(DN$346:DN$376,$D1038,DP$346:DP$376)</f>
        <v>0</v>
      </c>
      <c r="DN1038" s="9"/>
      <c r="DO1038" s="10"/>
      <c r="DP1038" s="11"/>
      <c r="DQ1038" s="6">
        <f>SUMIF(DR$346:DR$376,$D1038,DT$346:DT$376)</f>
        <v>0</v>
      </c>
      <c r="DR1038" s="9"/>
      <c r="DS1038" s="10"/>
      <c r="DT1038" s="11"/>
      <c r="DU1038" s="6">
        <f>SUMIF(DV$346:DV$376,$D1038,DX$346:DX$376)</f>
        <v>0</v>
      </c>
      <c r="DV1038" s="9"/>
      <c r="DW1038" s="10"/>
      <c r="DX1038" s="11"/>
      <c r="DY1038" s="6">
        <f>SUMIF(DZ$346:DZ$376,$D1038,EB$346:EB$376)</f>
        <v>0</v>
      </c>
      <c r="DZ1038" s="9"/>
      <c r="EA1038" s="10"/>
      <c r="EB1038" s="11"/>
      <c r="EC1038" s="6">
        <f>SUMIF(ED$346:ED$376,$D1038,EF$346:EF$376)</f>
        <v>0</v>
      </c>
      <c r="ED1038" s="9"/>
      <c r="EE1038" s="10"/>
      <c r="EF1038" s="11"/>
      <c r="EG1038" s="6">
        <f>SUMIF(EH$346:EH$376,$D1038,EJ$346:EJ$376)</f>
        <v>0</v>
      </c>
      <c r="EH1038" s="9"/>
      <c r="EI1038" s="10"/>
      <c r="EJ1038" s="11"/>
      <c r="EK1038" s="6">
        <f>SUMIF(EL$346:EL$376,$D1038,EN$346:EN$376)</f>
        <v>0</v>
      </c>
      <c r="EL1038" s="9"/>
      <c r="EM1038" s="10"/>
      <c r="EN1038" s="11"/>
      <c r="EO1038" s="6">
        <f>SUMIF(EP$346:EP$376,$D1038,ER$346:ER$376)</f>
        <v>0</v>
      </c>
      <c r="EP1038" s="9"/>
      <c r="EQ1038" s="10"/>
      <c r="ER1038" s="11"/>
      <c r="ES1038" s="6">
        <f>SUMIF(ET$346:ET$376,$D1038,EV$346:EV$376)</f>
        <v>0</v>
      </c>
      <c r="ET1038" s="9"/>
      <c r="EU1038" s="10"/>
      <c r="EV1038" s="11"/>
      <c r="EW1038" s="6">
        <f>SUMIF(EX$346:EX$376,$D1038,EZ$346:EZ$376)</f>
        <v>0</v>
      </c>
      <c r="EX1038" s="9"/>
      <c r="EY1038" s="10"/>
      <c r="EZ1038" s="11"/>
      <c r="FA1038" s="6">
        <f>SUMIF(FB$346:FB$376,$D1038,FD$346:FD$376)</f>
        <v>0</v>
      </c>
      <c r="FB1038" s="9"/>
      <c r="FC1038" s="10"/>
      <c r="FD1038" s="11"/>
      <c r="FE1038" s="6">
        <f>SUMIF(FF$346:FF$376,$D1038,FH$346:FH$376)</f>
        <v>0</v>
      </c>
      <c r="FF1038" s="9"/>
      <c r="FG1038" s="10"/>
      <c r="FH1038" s="11"/>
      <c r="FI1038" s="6">
        <f>SUMIF(FJ$346:FJ$376,$D1038,FL$346:FL$376)</f>
        <v>0</v>
      </c>
      <c r="FJ1038" s="9"/>
      <c r="FK1038" s="10"/>
      <c r="FL1038" s="11"/>
      <c r="FM1038" s="6">
        <f>SUMIF(FN$346:FN$376,$D1038,FP$346:FP$376)</f>
        <v>0</v>
      </c>
      <c r="FN1038" s="9"/>
      <c r="FO1038" s="10"/>
      <c r="FP1038" s="11"/>
      <c r="FQ1038" s="6">
        <f>SUMIF(FR$346:FR$376,$D1038,FT$346:FT$376)</f>
        <v>0</v>
      </c>
      <c r="FR1038" s="9"/>
      <c r="FS1038" s="10"/>
      <c r="FT1038" s="11"/>
      <c r="FU1038" s="6">
        <f>SUMIF(FV$346:FV$376,$D1038,FX$346:FX$376)</f>
        <v>0</v>
      </c>
      <c r="FV1038" s="9"/>
      <c r="FW1038" s="10"/>
      <c r="FX1038" s="11"/>
      <c r="FY1038" s="6">
        <f>SUMIF(FZ$346:FZ$376,$D1038,GB$346:GB$376)</f>
        <v>0</v>
      </c>
      <c r="FZ1038" s="9"/>
      <c r="GA1038" s="10"/>
      <c r="GB1038" s="11"/>
      <c r="GC1038" s="6">
        <f>SUMIF(GD$346:GD$376,$D1038,GF$346:GF$376)</f>
        <v>0</v>
      </c>
      <c r="GD1038" s="9"/>
      <c r="GE1038" s="10"/>
      <c r="GF1038" s="11"/>
      <c r="GG1038" s="6">
        <f>SUMIF(GH$346:GH$376,$D1038,GJ$346:GJ$376)</f>
        <v>0</v>
      </c>
      <c r="GH1038" s="9"/>
      <c r="GI1038" s="10"/>
      <c r="GJ1038" s="11"/>
      <c r="GK1038" s="6">
        <f>SUMIF(GL$346:GL$376,$D1038,GN$346:GN$376)</f>
        <v>0</v>
      </c>
      <c r="GL1038" s="9"/>
      <c r="GM1038" s="10"/>
      <c r="GN1038" s="11"/>
      <c r="GO1038" s="6">
        <f>SUMIF(GP$346:GP$376,$D1038,GR$346:GR$376)</f>
        <v>0</v>
      </c>
      <c r="GP1038" s="9"/>
      <c r="GQ1038" s="10"/>
      <c r="GR1038" s="11"/>
      <c r="GS1038" s="6">
        <f>SUMIF(GT$346:GT$376,$D1038,GV$346:GV$376)</f>
        <v>0</v>
      </c>
      <c r="GT1038" s="9"/>
      <c r="GU1038" s="10"/>
      <c r="GV1038" s="20"/>
      <c r="GW1038" s="19">
        <f t="shared" si="24"/>
        <v>0</v>
      </c>
      <c r="GX1038" s="472"/>
      <c r="GY1038" s="473"/>
    </row>
    <row r="1039" spans="1:207" ht="30.75" customHeight="1">
      <c r="A1039" s="208" t="s">
        <v>75</v>
      </c>
      <c r="B1039" s="469">
        <v>45</v>
      </c>
      <c r="C1039" s="449" t="s">
        <v>537</v>
      </c>
      <c r="D1039" s="445" t="s">
        <v>500</v>
      </c>
      <c r="E1039" s="206">
        <f>SUMIF(F$5:F$35,$D1039,H$5:H$35)</f>
        <v>0</v>
      </c>
      <c r="F1039" s="9"/>
      <c r="G1039" s="10"/>
      <c r="H1039" s="11"/>
      <c r="I1039" s="6">
        <f>SUMIF(J$5:J$35,$D1039,L$5:L$35)</f>
        <v>0</v>
      </c>
      <c r="J1039" s="9"/>
      <c r="K1039" s="10"/>
      <c r="L1039" s="11"/>
      <c r="M1039" s="6">
        <f>SUMIF(N$5:N$35,$D1039,P$5:P$35)</f>
        <v>0</v>
      </c>
      <c r="N1039" s="9"/>
      <c r="O1039" s="10"/>
      <c r="P1039" s="11"/>
      <c r="Q1039" s="6">
        <f>SUMIF(R$5:R$35,$D1039,T$5:T$35)</f>
        <v>0</v>
      </c>
      <c r="R1039" s="9"/>
      <c r="S1039" s="10"/>
      <c r="T1039" s="11"/>
      <c r="U1039" s="6">
        <f>SUMIF(V$5:V$35,$D1039,X$5:X$35)</f>
        <v>0</v>
      </c>
      <c r="V1039" s="9"/>
      <c r="W1039" s="10"/>
      <c r="X1039" s="11"/>
      <c r="Y1039" s="6">
        <f>SUMIF(Z$5:Z$35,$D1039,AB$5:AB$35)</f>
        <v>0</v>
      </c>
      <c r="Z1039" s="9"/>
      <c r="AA1039" s="10"/>
      <c r="AB1039" s="11"/>
      <c r="AC1039" s="6">
        <f>SUMIF(AD$5:AD$35,$D1039,AF$5:AF$35)</f>
        <v>0</v>
      </c>
      <c r="AD1039" s="9"/>
      <c r="AE1039" s="10"/>
      <c r="AF1039" s="11"/>
      <c r="AG1039" s="6">
        <f>SUMIF(AH$5:AH$35,$D1039,AJ$5:AJ$35)</f>
        <v>0</v>
      </c>
      <c r="AH1039" s="9"/>
      <c r="AI1039" s="10"/>
      <c r="AJ1039" s="11"/>
      <c r="AK1039" s="6">
        <f>SUMIF(AL$5:AL$35,$D1039,AN$5:AN$35)</f>
        <v>0</v>
      </c>
      <c r="AL1039" s="9"/>
      <c r="AM1039" s="10"/>
      <c r="AN1039" s="11"/>
      <c r="AO1039" s="6">
        <f>SUMIF(AP$5:AP$35,$D1039,AR$5:AR$35)</f>
        <v>0</v>
      </c>
      <c r="AP1039" s="9"/>
      <c r="AQ1039" s="10"/>
      <c r="AR1039" s="11"/>
      <c r="AS1039" s="6">
        <f>SUMIF(AT$5:AT$35,$D1039,AV$5:AV$35)</f>
        <v>0</v>
      </c>
      <c r="AT1039" s="9"/>
      <c r="AU1039" s="10"/>
      <c r="AV1039" s="11"/>
      <c r="AW1039" s="6">
        <f>SUMIF(AX$5:AX$35,$D1039,AZ$5:AZ$35)</f>
        <v>0</v>
      </c>
      <c r="AX1039" s="9"/>
      <c r="AY1039" s="10"/>
      <c r="AZ1039" s="11"/>
      <c r="BA1039" s="6">
        <f>SUMIF(BB$5:BB$35,$D1039,BD$5:BD$35)</f>
        <v>0</v>
      </c>
      <c r="BB1039" s="9"/>
      <c r="BC1039" s="10"/>
      <c r="BD1039" s="11"/>
      <c r="BE1039" s="6">
        <f>SUMIF(BF$5:BF$35,$D1039,BH$5:BH$35)</f>
        <v>0</v>
      </c>
      <c r="BF1039" s="9"/>
      <c r="BG1039" s="10"/>
      <c r="BH1039" s="11"/>
      <c r="BI1039" s="6">
        <f>SUMIF(BJ$5:BJ$35,$D1039,BL$5:BL$35)</f>
        <v>0</v>
      </c>
      <c r="BJ1039" s="9"/>
      <c r="BK1039" s="10"/>
      <c r="BL1039" s="11"/>
      <c r="BM1039" s="6">
        <f>SUMIF(BN$5:BN$35,$D1039,BP$5:BP$35)</f>
        <v>0</v>
      </c>
      <c r="BN1039" s="9"/>
      <c r="BO1039" s="10"/>
      <c r="BP1039" s="11"/>
      <c r="BQ1039" s="6">
        <f>SUMIF(BR$5:BR$35,$D1039,BT$5:BT$35)</f>
        <v>0</v>
      </c>
      <c r="BR1039" s="9"/>
      <c r="BS1039" s="10"/>
      <c r="BT1039" s="11"/>
      <c r="BU1039" s="6">
        <f>SUMIF(BV$5:BV$35,$D1039,BX$5:BX$35)</f>
        <v>0</v>
      </c>
      <c r="BV1039" s="9"/>
      <c r="BW1039" s="10"/>
      <c r="BX1039" s="11"/>
      <c r="BY1039" s="6">
        <f>SUMIF(BZ$5:BZ$35,$D1039,CB$5:CB$35)</f>
        <v>0</v>
      </c>
      <c r="BZ1039" s="9"/>
      <c r="CA1039" s="10"/>
      <c r="CB1039" s="11"/>
      <c r="CC1039" s="6">
        <f>SUMIF(CD$5:CD$35,$D1039,CF$5:CF$35)</f>
        <v>0</v>
      </c>
      <c r="CD1039" s="9"/>
      <c r="CE1039" s="10"/>
      <c r="CF1039" s="11"/>
      <c r="CG1039" s="6">
        <f>SUMIF(CH$5:CH$35,$D1039,CJ$5:CJ$35)</f>
        <v>0</v>
      </c>
      <c r="CH1039" s="9"/>
      <c r="CI1039" s="10"/>
      <c r="CJ1039" s="11"/>
      <c r="CK1039" s="6">
        <f>SUMIF(CL$5:CL$35,$D1039,CN$5:CN$35)</f>
        <v>0</v>
      </c>
      <c r="CL1039" s="9"/>
      <c r="CM1039" s="10"/>
      <c r="CN1039" s="11"/>
      <c r="CO1039" s="6">
        <f>SUMIF(CP$5:CP$35,$D1039,CR$5:CR$35)</f>
        <v>0</v>
      </c>
      <c r="CP1039" s="9"/>
      <c r="CQ1039" s="10"/>
      <c r="CR1039" s="11"/>
      <c r="CS1039" s="6">
        <f>SUMIF(CT$5:CT$35,$D1039,CV$5:CV$35)</f>
        <v>0</v>
      </c>
      <c r="CT1039" s="9"/>
      <c r="CU1039" s="10"/>
      <c r="CV1039" s="11"/>
      <c r="CW1039" s="6">
        <f>SUMIF(CX$5:CX$35,$D1039,CZ$5:CZ$35)</f>
        <v>0</v>
      </c>
      <c r="CX1039" s="9"/>
      <c r="CY1039" s="10"/>
      <c r="CZ1039" s="11"/>
      <c r="DA1039" s="6">
        <f>SUMIF(DB$5:DB$35,$D1039,DD$5:DD$35)</f>
        <v>0</v>
      </c>
      <c r="DB1039" s="9"/>
      <c r="DC1039" s="10"/>
      <c r="DD1039" s="11"/>
      <c r="DE1039" s="6">
        <f>SUMIF(DF$5:DF$35,$D1039,DH$5:DH$35)</f>
        <v>0</v>
      </c>
      <c r="DF1039" s="9"/>
      <c r="DG1039" s="10"/>
      <c r="DH1039" s="11"/>
      <c r="DI1039" s="6">
        <f>SUMIF(DJ$5:DJ$35,$D1039,DL$5:DL$35)</f>
        <v>0</v>
      </c>
      <c r="DJ1039" s="9"/>
      <c r="DK1039" s="10"/>
      <c r="DL1039" s="11"/>
      <c r="DM1039" s="6">
        <f>SUMIF(DN$5:DN$35,$D1039,DP$5:DP$35)</f>
        <v>0</v>
      </c>
      <c r="DN1039" s="9"/>
      <c r="DO1039" s="10"/>
      <c r="DP1039" s="11"/>
      <c r="DQ1039" s="6">
        <f>SUMIF(DR$5:DR$35,$D1039,DT$5:DT$35)</f>
        <v>0</v>
      </c>
      <c r="DR1039" s="9"/>
      <c r="DS1039" s="10"/>
      <c r="DT1039" s="11"/>
      <c r="DU1039" s="6">
        <f>SUMIF(DV$5:DV$35,$D1039,DX$5:DX$35)</f>
        <v>0</v>
      </c>
      <c r="DV1039" s="9"/>
      <c r="DW1039" s="10"/>
      <c r="DX1039" s="11"/>
      <c r="DY1039" s="6">
        <f>SUMIF(DZ$5:DZ$35,$D1039,EB$5:EB$35)</f>
        <v>0</v>
      </c>
      <c r="DZ1039" s="9"/>
      <c r="EA1039" s="10"/>
      <c r="EB1039" s="11"/>
      <c r="EC1039" s="6">
        <f>SUMIF(ED$5:ED$35,$D1039,EF$5:EF$35)</f>
        <v>0</v>
      </c>
      <c r="ED1039" s="9"/>
      <c r="EE1039" s="10"/>
      <c r="EF1039" s="11"/>
      <c r="EG1039" s="6">
        <f>SUMIF(EH$5:EH$35,$D1039,EJ$5:EJ$35)</f>
        <v>0</v>
      </c>
      <c r="EH1039" s="9"/>
      <c r="EI1039" s="10"/>
      <c r="EJ1039" s="11"/>
      <c r="EK1039" s="6">
        <f>SUMIF(EL$5:EL$35,$D1039,EN$5:EN$35)</f>
        <v>0</v>
      </c>
      <c r="EL1039" s="9"/>
      <c r="EM1039" s="10"/>
      <c r="EN1039" s="11"/>
      <c r="EO1039" s="6">
        <f>SUMIF(EP$5:EP$35,$D1039,ER$5:ER$35)</f>
        <v>0</v>
      </c>
      <c r="EP1039" s="9"/>
      <c r="EQ1039" s="10"/>
      <c r="ER1039" s="11"/>
      <c r="ES1039" s="6">
        <f>SUMIF(ET$5:ET$35,$D1039,EV$5:EV$35)</f>
        <v>0</v>
      </c>
      <c r="ET1039" s="9"/>
      <c r="EU1039" s="10"/>
      <c r="EV1039" s="11"/>
      <c r="EW1039" s="6">
        <f>SUMIF(EX$5:EX$35,$D1039,EZ$5:EZ$35)</f>
        <v>0</v>
      </c>
      <c r="EX1039" s="9"/>
      <c r="EY1039" s="10"/>
      <c r="EZ1039" s="11"/>
      <c r="FA1039" s="6">
        <f>SUMIF(FB$5:FB$35,$D1039,FD$5:FD$35)</f>
        <v>0</v>
      </c>
      <c r="FB1039" s="9"/>
      <c r="FC1039" s="10"/>
      <c r="FD1039" s="11"/>
      <c r="FE1039" s="6">
        <f>SUMIF(FF$5:FF$35,$D1039,FH$5:FH$35)</f>
        <v>0</v>
      </c>
      <c r="FF1039" s="9"/>
      <c r="FG1039" s="10"/>
      <c r="FH1039" s="11"/>
      <c r="FI1039" s="6">
        <f>SUMIF(FJ$5:FJ$35,$D1039,FL$5:FL$35)</f>
        <v>0</v>
      </c>
      <c r="FJ1039" s="9"/>
      <c r="FK1039" s="10"/>
      <c r="FL1039" s="11"/>
      <c r="FM1039" s="6">
        <f>SUMIF(FN$5:FN$35,$D1039,FP$5:FP$35)</f>
        <v>0</v>
      </c>
      <c r="FN1039" s="9"/>
      <c r="FO1039" s="10"/>
      <c r="FP1039" s="11"/>
      <c r="FQ1039" s="6">
        <f>SUMIF(FR$5:FR$35,$D1039,FT$5:FT$35)</f>
        <v>0</v>
      </c>
      <c r="FR1039" s="9"/>
      <c r="FS1039" s="10"/>
      <c r="FT1039" s="11"/>
      <c r="FU1039" s="6">
        <f>SUMIF(FV$5:FV$35,$D1039,FX$5:FX$35)</f>
        <v>0</v>
      </c>
      <c r="FV1039" s="9"/>
      <c r="FW1039" s="10"/>
      <c r="FX1039" s="11"/>
      <c r="FY1039" s="6">
        <f>SUMIF(FZ$5:FZ$35,$D1039,GB$5:GB$35)</f>
        <v>0</v>
      </c>
      <c r="FZ1039" s="9"/>
      <c r="GA1039" s="10"/>
      <c r="GB1039" s="11"/>
      <c r="GC1039" s="6">
        <f>SUMIF(GD$5:GD$35,$D1039,GF$5:GF$35)</f>
        <v>0</v>
      </c>
      <c r="GD1039" s="9"/>
      <c r="GE1039" s="10"/>
      <c r="GF1039" s="11"/>
      <c r="GG1039" s="6">
        <f>SUMIF(GH$5:GH$35,$D1039,GJ$5:GJ$35)</f>
        <v>0</v>
      </c>
      <c r="GH1039" s="9"/>
      <c r="GI1039" s="10"/>
      <c r="GJ1039" s="11"/>
      <c r="GK1039" s="6">
        <f>SUMIF(GL$5:GL$35,$D1039,GN$5:GN$35)</f>
        <v>0</v>
      </c>
      <c r="GL1039" s="9"/>
      <c r="GM1039" s="10"/>
      <c r="GN1039" s="11"/>
      <c r="GO1039" s="6">
        <f>SUMIF(GP$5:GP$35,$D1039,GR$5:GR$35)</f>
        <v>0</v>
      </c>
      <c r="GP1039" s="9"/>
      <c r="GQ1039" s="10"/>
      <c r="GR1039" s="11"/>
      <c r="GS1039" s="6">
        <f>SUMIF(GT$5:GT$35,$D1039,GV$5:GV$35)</f>
        <v>0</v>
      </c>
      <c r="GT1039" s="9"/>
      <c r="GU1039" s="10"/>
      <c r="GV1039" s="20"/>
      <c r="GW1039" s="19">
        <f t="shared" ref="GW1039:GW1050" si="25">SUM(E1039:GV1039)</f>
        <v>0</v>
      </c>
      <c r="GX1039" s="472">
        <f>SUM(GW1039:GW1050)</f>
        <v>0</v>
      </c>
      <c r="GY1039" s="473" t="str">
        <f>D1039</f>
        <v>TS15624/39</v>
      </c>
    </row>
    <row r="1040" spans="1:207" ht="30.75" customHeight="1">
      <c r="A1040" s="210" t="s">
        <v>76</v>
      </c>
      <c r="B1040" s="470"/>
      <c r="C1040" s="449" t="s">
        <v>537</v>
      </c>
      <c r="D1040" s="445" t="s">
        <v>500</v>
      </c>
      <c r="E1040" s="206">
        <f>SUMIF(F$36:F$66,$D1040,H$36:H$66)</f>
        <v>0</v>
      </c>
      <c r="F1040" s="9"/>
      <c r="G1040" s="10"/>
      <c r="H1040" s="11"/>
      <c r="I1040" s="6">
        <f>SUMIF(J$36:J$66,$D1040,L$36:L$66)</f>
        <v>0</v>
      </c>
      <c r="J1040" s="9"/>
      <c r="K1040" s="10"/>
      <c r="L1040" s="11"/>
      <c r="M1040" s="6">
        <f>SUMIF(N$36:N$66,$D1040,P$36:P$66)</f>
        <v>0</v>
      </c>
      <c r="N1040" s="9"/>
      <c r="O1040" s="10"/>
      <c r="P1040" s="11"/>
      <c r="Q1040" s="6">
        <f>SUMIF(R$36:R$66,$D1040,T$36:T$66)</f>
        <v>0</v>
      </c>
      <c r="R1040" s="9"/>
      <c r="S1040" s="10"/>
      <c r="T1040" s="11"/>
      <c r="U1040" s="6">
        <f>SUMIF(V$36:V$66,$D1040,X$36:X$66)</f>
        <v>0</v>
      </c>
      <c r="V1040" s="9"/>
      <c r="W1040" s="10"/>
      <c r="X1040" s="11"/>
      <c r="Y1040" s="6">
        <f>SUMIF(Z$36:Z$66,$D1040,AB$36:AB$66)</f>
        <v>0</v>
      </c>
      <c r="Z1040" s="9"/>
      <c r="AA1040" s="10"/>
      <c r="AB1040" s="11"/>
      <c r="AC1040" s="6">
        <f>SUMIF(AD$36:AD$66,$D1040,AF$36:AF$66)</f>
        <v>0</v>
      </c>
      <c r="AD1040" s="9"/>
      <c r="AE1040" s="10"/>
      <c r="AF1040" s="11"/>
      <c r="AG1040" s="6">
        <f>SUMIF(AH$36:AH$66,$D1040,AJ$36:AJ$66)</f>
        <v>0</v>
      </c>
      <c r="AH1040" s="9"/>
      <c r="AI1040" s="10"/>
      <c r="AJ1040" s="11"/>
      <c r="AK1040" s="6">
        <f>SUMIF(AL$36:AL$66,$D1040,AN$36:AN$66)</f>
        <v>0</v>
      </c>
      <c r="AL1040" s="9"/>
      <c r="AM1040" s="10"/>
      <c r="AN1040" s="11"/>
      <c r="AO1040" s="6">
        <f>SUMIF(AP$36:AP$66,$D1040,AR$36:AR$66)</f>
        <v>0</v>
      </c>
      <c r="AP1040" s="9"/>
      <c r="AQ1040" s="10"/>
      <c r="AR1040" s="11"/>
      <c r="AS1040" s="6">
        <f>SUMIF(AT$36:AT$66,$D1040,AV$36:AV$66)</f>
        <v>0</v>
      </c>
      <c r="AT1040" s="9"/>
      <c r="AU1040" s="10"/>
      <c r="AV1040" s="11"/>
      <c r="AW1040" s="6">
        <f>SUMIF(AX$36:AX$66,$D1040,AZ$36:AZ$66)</f>
        <v>0</v>
      </c>
      <c r="AX1040" s="9"/>
      <c r="AY1040" s="10"/>
      <c r="AZ1040" s="11"/>
      <c r="BA1040" s="6">
        <f>SUMIF(BB$36:BB$66,$D1040,BD$36:BD$66)</f>
        <v>0</v>
      </c>
      <c r="BB1040" s="9"/>
      <c r="BC1040" s="10"/>
      <c r="BD1040" s="11"/>
      <c r="BE1040" s="6">
        <f>SUMIF(BF$36:BF$66,$D1040,BH$36:BH$66)</f>
        <v>0</v>
      </c>
      <c r="BF1040" s="9"/>
      <c r="BG1040" s="10"/>
      <c r="BH1040" s="11"/>
      <c r="BI1040" s="6">
        <f>SUMIF(BJ$36:BJ$66,$D1040,BL$36:BL$66)</f>
        <v>0</v>
      </c>
      <c r="BJ1040" s="9"/>
      <c r="BK1040" s="10"/>
      <c r="BL1040" s="11"/>
      <c r="BM1040" s="6">
        <f>SUMIF(BN$36:BN$66,$D1040,BP$36:BP$66)</f>
        <v>0</v>
      </c>
      <c r="BN1040" s="9"/>
      <c r="BO1040" s="10"/>
      <c r="BP1040" s="11"/>
      <c r="BQ1040" s="6">
        <f>SUMIF(BR$36:BR$66,$D1040,BT$36:BT$66)</f>
        <v>0</v>
      </c>
      <c r="BR1040" s="9"/>
      <c r="BS1040" s="10"/>
      <c r="BT1040" s="11"/>
      <c r="BU1040" s="6">
        <f>SUMIF(BV$36:BV$66,$D1040,BX$36:BX$66)</f>
        <v>0</v>
      </c>
      <c r="BV1040" s="9"/>
      <c r="BW1040" s="10"/>
      <c r="BX1040" s="11"/>
      <c r="BY1040" s="6">
        <f>SUMIF(BZ$36:BZ$66,$D1040,CB$36:CB$66)</f>
        <v>0</v>
      </c>
      <c r="BZ1040" s="9"/>
      <c r="CA1040" s="10"/>
      <c r="CB1040" s="11"/>
      <c r="CC1040" s="6">
        <f>SUMIF(CD$36:CD$66,$D1040,CF$36:CF$66)</f>
        <v>0</v>
      </c>
      <c r="CD1040" s="9"/>
      <c r="CE1040" s="10"/>
      <c r="CF1040" s="11"/>
      <c r="CG1040" s="6">
        <f>SUMIF(CH$36:CH$66,$D1040,CJ$36:CJ$66)</f>
        <v>0</v>
      </c>
      <c r="CH1040" s="9"/>
      <c r="CI1040" s="10"/>
      <c r="CJ1040" s="11"/>
      <c r="CK1040" s="6">
        <f>SUMIF(CL$36:CL$66,$D1040,CN$36:CN$66)</f>
        <v>0</v>
      </c>
      <c r="CL1040" s="9"/>
      <c r="CM1040" s="10"/>
      <c r="CN1040" s="11"/>
      <c r="CO1040" s="6">
        <f>SUMIF(CP$36:CP$66,$D1040,CR$36:CR$66)</f>
        <v>0</v>
      </c>
      <c r="CP1040" s="9"/>
      <c r="CQ1040" s="10"/>
      <c r="CR1040" s="11"/>
      <c r="CS1040" s="6">
        <f>SUMIF(CT$36:CT$66,$D1040,CV$36:CV$66)</f>
        <v>0</v>
      </c>
      <c r="CT1040" s="9"/>
      <c r="CU1040" s="10"/>
      <c r="CV1040" s="11"/>
      <c r="CW1040" s="6">
        <f>SUMIF(CX$36:CX$66,$D1040,CZ$36:CZ$66)</f>
        <v>0</v>
      </c>
      <c r="CX1040" s="9"/>
      <c r="CY1040" s="10"/>
      <c r="CZ1040" s="11"/>
      <c r="DA1040" s="6">
        <f>SUMIF(DB$36:DB$66,$D1040,DD$36:DD$66)</f>
        <v>0</v>
      </c>
      <c r="DB1040" s="9"/>
      <c r="DC1040" s="10"/>
      <c r="DD1040" s="11"/>
      <c r="DE1040" s="6">
        <f>SUMIF(DF$36:DF$66,$D1040,DH$36:DH$66)</f>
        <v>0</v>
      </c>
      <c r="DF1040" s="9"/>
      <c r="DG1040" s="10"/>
      <c r="DH1040" s="11"/>
      <c r="DI1040" s="6">
        <f>SUMIF(DJ$36:DJ$66,$D1040,DL$36:DL$66)</f>
        <v>0</v>
      </c>
      <c r="DJ1040" s="9"/>
      <c r="DK1040" s="10"/>
      <c r="DL1040" s="11"/>
      <c r="DM1040" s="6">
        <f>SUMIF(DN$36:DN$66,$D1040,DP$36:DP$66)</f>
        <v>0</v>
      </c>
      <c r="DN1040" s="9"/>
      <c r="DO1040" s="10"/>
      <c r="DP1040" s="11"/>
      <c r="DQ1040" s="6">
        <f>SUMIF(DR$36:DR$66,$D1040,DT$36:DT$66)</f>
        <v>0</v>
      </c>
      <c r="DR1040" s="9"/>
      <c r="DS1040" s="10"/>
      <c r="DT1040" s="11"/>
      <c r="DU1040" s="6">
        <f>SUMIF(DV$36:DV$66,$D1040,DX$36:DX$66)</f>
        <v>0</v>
      </c>
      <c r="DV1040" s="9"/>
      <c r="DW1040" s="10"/>
      <c r="DX1040" s="11"/>
      <c r="DY1040" s="6">
        <f>SUMIF(DZ$36:DZ$66,$D1040,EB$36:EB$66)</f>
        <v>0</v>
      </c>
      <c r="DZ1040" s="9"/>
      <c r="EA1040" s="10"/>
      <c r="EB1040" s="11"/>
      <c r="EC1040" s="6">
        <f>SUMIF(ED$36:ED$66,$D1040,EF$36:EF$66)</f>
        <v>0</v>
      </c>
      <c r="ED1040" s="9"/>
      <c r="EE1040" s="10"/>
      <c r="EF1040" s="11"/>
      <c r="EG1040" s="6">
        <f>SUMIF(EH$36:EH$66,$D1040,EJ$36:EJ$66)</f>
        <v>0</v>
      </c>
      <c r="EH1040" s="9"/>
      <c r="EI1040" s="10"/>
      <c r="EJ1040" s="11"/>
      <c r="EK1040" s="6">
        <f>SUMIF(EL$36:EL$66,$D1040,EN$36:EN$66)</f>
        <v>0</v>
      </c>
      <c r="EL1040" s="9"/>
      <c r="EM1040" s="10"/>
      <c r="EN1040" s="11"/>
      <c r="EO1040" s="6">
        <f>SUMIF(EP$36:EP$66,$D1040,ER$36:ER$66)</f>
        <v>0</v>
      </c>
      <c r="EP1040" s="9"/>
      <c r="EQ1040" s="10"/>
      <c r="ER1040" s="11"/>
      <c r="ES1040" s="6">
        <f>SUMIF(ET$36:ET$66,$D1040,EV$36:EV$66)</f>
        <v>0</v>
      </c>
      <c r="ET1040" s="9"/>
      <c r="EU1040" s="10"/>
      <c r="EV1040" s="11"/>
      <c r="EW1040" s="6">
        <f>SUMIF(EX$36:EX$66,$D1040,EZ$36:EZ$66)</f>
        <v>0</v>
      </c>
      <c r="EX1040" s="9"/>
      <c r="EY1040" s="10"/>
      <c r="EZ1040" s="11"/>
      <c r="FA1040" s="6">
        <f>SUMIF(FB$36:FB$66,$D1040,FD$36:FD$66)</f>
        <v>0</v>
      </c>
      <c r="FB1040" s="9"/>
      <c r="FC1040" s="10"/>
      <c r="FD1040" s="11"/>
      <c r="FE1040" s="6">
        <f>SUMIF(FF$36:FF$66,$D1040,FH$36:FH$66)</f>
        <v>0</v>
      </c>
      <c r="FF1040" s="9"/>
      <c r="FG1040" s="10"/>
      <c r="FH1040" s="11"/>
      <c r="FI1040" s="6">
        <f>SUMIF(FJ$36:FJ$66,$D1040,FL$36:FL$66)</f>
        <v>0</v>
      </c>
      <c r="FJ1040" s="9"/>
      <c r="FK1040" s="10"/>
      <c r="FL1040" s="11"/>
      <c r="FM1040" s="6">
        <f>SUMIF(FN$36:FN$66,$D1040,FP$36:FP$66)</f>
        <v>0</v>
      </c>
      <c r="FN1040" s="9"/>
      <c r="FO1040" s="10"/>
      <c r="FP1040" s="11"/>
      <c r="FQ1040" s="6">
        <f>SUMIF(FR$36:FR$66,$D1040,FT$36:FT$66)</f>
        <v>0</v>
      </c>
      <c r="FR1040" s="9"/>
      <c r="FS1040" s="10"/>
      <c r="FT1040" s="11"/>
      <c r="FU1040" s="6">
        <f>SUMIF(FV$36:FV$66,$D1040,FX$36:FX$66)</f>
        <v>0</v>
      </c>
      <c r="FV1040" s="9"/>
      <c r="FW1040" s="10"/>
      <c r="FX1040" s="11"/>
      <c r="FY1040" s="6">
        <f>SUMIF(FZ$36:FZ$66,$D1040,GB$36:GB$66)</f>
        <v>0</v>
      </c>
      <c r="FZ1040" s="9"/>
      <c r="GA1040" s="10"/>
      <c r="GB1040" s="11"/>
      <c r="GC1040" s="6">
        <f>SUMIF(GD$36:GD$66,$D1040,GF$36:GF$66)</f>
        <v>0</v>
      </c>
      <c r="GD1040" s="9"/>
      <c r="GE1040" s="10"/>
      <c r="GF1040" s="11"/>
      <c r="GG1040" s="6">
        <f>SUMIF(GH$36:GH$66,$D1040,GJ$36:GJ$66)</f>
        <v>0</v>
      </c>
      <c r="GH1040" s="9"/>
      <c r="GI1040" s="10"/>
      <c r="GJ1040" s="11"/>
      <c r="GK1040" s="6">
        <f>SUMIF(GL$36:GL$66,$D1040,GN$36:GN$66)</f>
        <v>0</v>
      </c>
      <c r="GL1040" s="9"/>
      <c r="GM1040" s="10"/>
      <c r="GN1040" s="11"/>
      <c r="GO1040" s="6">
        <f>SUMIF(GP$36:GP$66,$D1040,GR$36:GR$66)</f>
        <v>0</v>
      </c>
      <c r="GP1040" s="9"/>
      <c r="GQ1040" s="10"/>
      <c r="GR1040" s="11"/>
      <c r="GS1040" s="6">
        <f>SUMIF(GT$36:GT$66,$D1040,GV$36:GV$66)</f>
        <v>0</v>
      </c>
      <c r="GT1040" s="9"/>
      <c r="GU1040" s="10"/>
      <c r="GV1040" s="20"/>
      <c r="GW1040" s="19">
        <f t="shared" si="25"/>
        <v>0</v>
      </c>
      <c r="GX1040" s="472"/>
      <c r="GY1040" s="473"/>
    </row>
    <row r="1041" spans="1:207" ht="30.75" customHeight="1">
      <c r="A1041" s="210" t="s">
        <v>77</v>
      </c>
      <c r="B1041" s="470"/>
      <c r="C1041" s="449" t="s">
        <v>537</v>
      </c>
      <c r="D1041" s="445" t="s">
        <v>500</v>
      </c>
      <c r="E1041" s="206">
        <f>SUMIF(F$67:F$97,$D1041,H$67:H$97)</f>
        <v>0</v>
      </c>
      <c r="F1041" s="9"/>
      <c r="G1041" s="10"/>
      <c r="H1041" s="11"/>
      <c r="I1041" s="6">
        <f>SUMIF(J$67:J$97,$D1041,L$67:L$97)</f>
        <v>0</v>
      </c>
      <c r="J1041" s="9"/>
      <c r="K1041" s="10"/>
      <c r="L1041" s="11"/>
      <c r="M1041" s="6">
        <f>SUMIF(N$67:N$97,$D1041,P$67:P$97)</f>
        <v>0</v>
      </c>
      <c r="N1041" s="9"/>
      <c r="O1041" s="10"/>
      <c r="P1041" s="11"/>
      <c r="Q1041" s="6">
        <f>SUMIF(R$67:R$97,$D1041,T$67:T$97)</f>
        <v>0</v>
      </c>
      <c r="R1041" s="9"/>
      <c r="S1041" s="10"/>
      <c r="T1041" s="11"/>
      <c r="U1041" s="6">
        <f>SUMIF(V$67:V$97,$D1041,X$67:X$97)</f>
        <v>0</v>
      </c>
      <c r="V1041" s="9"/>
      <c r="W1041" s="10"/>
      <c r="X1041" s="11"/>
      <c r="Y1041" s="6">
        <f>SUMIF(Z$67:Z$97,$D1041,AB$67:AB$97)</f>
        <v>0</v>
      </c>
      <c r="Z1041" s="9"/>
      <c r="AA1041" s="10"/>
      <c r="AB1041" s="11"/>
      <c r="AC1041" s="6">
        <f>SUMIF(AD$67:AD$97,$D1041,AF$67:AF$97)</f>
        <v>0</v>
      </c>
      <c r="AD1041" s="9"/>
      <c r="AE1041" s="10"/>
      <c r="AF1041" s="11"/>
      <c r="AG1041" s="6">
        <f>SUMIF(AH$67:AH$97,$D1041,AJ$67:AJ$97)</f>
        <v>0</v>
      </c>
      <c r="AH1041" s="9"/>
      <c r="AI1041" s="10"/>
      <c r="AJ1041" s="11"/>
      <c r="AK1041" s="6">
        <f>SUMIF(AL$67:AL$97,$D1041,AN$67:AN$97)</f>
        <v>0</v>
      </c>
      <c r="AL1041" s="9"/>
      <c r="AM1041" s="10"/>
      <c r="AN1041" s="11"/>
      <c r="AO1041" s="6">
        <f>SUMIF(AP$67:AP$97,$D1041,AR$67:AR$97)</f>
        <v>0</v>
      </c>
      <c r="AP1041" s="9"/>
      <c r="AQ1041" s="10"/>
      <c r="AR1041" s="11"/>
      <c r="AS1041" s="6">
        <f>SUMIF(AT$67:AT$97,$D1041,AV$67:AV$97)</f>
        <v>0</v>
      </c>
      <c r="AT1041" s="9"/>
      <c r="AU1041" s="10"/>
      <c r="AV1041" s="11"/>
      <c r="AW1041" s="6">
        <f>SUMIF(AX$67:AX$97,$D1041,AZ$67:AZ$97)</f>
        <v>0</v>
      </c>
      <c r="AX1041" s="9"/>
      <c r="AY1041" s="10"/>
      <c r="AZ1041" s="11"/>
      <c r="BA1041" s="6">
        <f>SUMIF(BB$67:BB$97,$D1041,BD$67:BD$97)</f>
        <v>0</v>
      </c>
      <c r="BB1041" s="9"/>
      <c r="BC1041" s="10"/>
      <c r="BD1041" s="11"/>
      <c r="BE1041" s="6">
        <f>SUMIF(BF$67:BF$97,$D1041,BH$67:BH$97)</f>
        <v>0</v>
      </c>
      <c r="BF1041" s="9"/>
      <c r="BG1041" s="10"/>
      <c r="BH1041" s="11"/>
      <c r="BI1041" s="6">
        <f>SUMIF(BJ$67:BJ$97,$D1041,BL$67:BL$97)</f>
        <v>0</v>
      </c>
      <c r="BJ1041" s="9"/>
      <c r="BK1041" s="10"/>
      <c r="BL1041" s="11"/>
      <c r="BM1041" s="6">
        <f>SUMIF(BN$67:BN$97,$D1041,BP$67:BP$97)</f>
        <v>0</v>
      </c>
      <c r="BN1041" s="9"/>
      <c r="BO1041" s="10"/>
      <c r="BP1041" s="11"/>
      <c r="BQ1041" s="6">
        <f>SUMIF(BR$67:BR$97,$D1041,BT$67:BT$97)</f>
        <v>0</v>
      </c>
      <c r="BR1041" s="9"/>
      <c r="BS1041" s="10"/>
      <c r="BT1041" s="11"/>
      <c r="BU1041" s="6">
        <f>SUMIF(BV$67:BV$97,$D1041,BX$67:BX$97)</f>
        <v>0</v>
      </c>
      <c r="BV1041" s="9"/>
      <c r="BW1041" s="10"/>
      <c r="BX1041" s="11"/>
      <c r="BY1041" s="6">
        <f>SUMIF(BZ$67:BZ$97,$D1041,CB$67:CB$97)</f>
        <v>0</v>
      </c>
      <c r="BZ1041" s="9"/>
      <c r="CA1041" s="10"/>
      <c r="CB1041" s="11"/>
      <c r="CC1041" s="6">
        <f>SUMIF(CD$67:CD$97,$D1041,CF$67:CF$97)</f>
        <v>0</v>
      </c>
      <c r="CD1041" s="9"/>
      <c r="CE1041" s="10"/>
      <c r="CF1041" s="11"/>
      <c r="CG1041" s="6">
        <f>SUMIF(CH$67:CH$97,$D1041,CJ$67:CJ$97)</f>
        <v>0</v>
      </c>
      <c r="CH1041" s="9"/>
      <c r="CI1041" s="10"/>
      <c r="CJ1041" s="11"/>
      <c r="CK1041" s="6">
        <f>SUMIF(CL$67:CL$97,$D1041,CN$67:CN$97)</f>
        <v>0</v>
      </c>
      <c r="CL1041" s="9"/>
      <c r="CM1041" s="10"/>
      <c r="CN1041" s="11"/>
      <c r="CO1041" s="6">
        <f>SUMIF(CP$67:CP$97,$D1041,CR$67:CR$97)</f>
        <v>0</v>
      </c>
      <c r="CP1041" s="9"/>
      <c r="CQ1041" s="10"/>
      <c r="CR1041" s="11"/>
      <c r="CS1041" s="6">
        <f>SUMIF(CT$67:CT$97,$D1041,CV$67:CV$97)</f>
        <v>0</v>
      </c>
      <c r="CT1041" s="9"/>
      <c r="CU1041" s="10"/>
      <c r="CV1041" s="11"/>
      <c r="CW1041" s="6">
        <f>SUMIF(CX$67:CX$97,$D1041,CZ$67:CZ$97)</f>
        <v>0</v>
      </c>
      <c r="CX1041" s="9"/>
      <c r="CY1041" s="10"/>
      <c r="CZ1041" s="11"/>
      <c r="DA1041" s="6">
        <f>SUMIF(DB$67:DB$97,$D1041,DD$67:DD$97)</f>
        <v>0</v>
      </c>
      <c r="DB1041" s="9"/>
      <c r="DC1041" s="10"/>
      <c r="DD1041" s="11"/>
      <c r="DE1041" s="6">
        <f>SUMIF(DF$67:DF$97,$D1041,DH$67:DH$97)</f>
        <v>0</v>
      </c>
      <c r="DF1041" s="9"/>
      <c r="DG1041" s="10"/>
      <c r="DH1041" s="11"/>
      <c r="DI1041" s="6">
        <f>SUMIF(DJ$67:DJ$97,$D1041,DL$67:DL$97)</f>
        <v>0</v>
      </c>
      <c r="DJ1041" s="9"/>
      <c r="DK1041" s="10"/>
      <c r="DL1041" s="11"/>
      <c r="DM1041" s="6">
        <f>SUMIF(DN$67:DN$97,$D1041,DP$67:DP$97)</f>
        <v>0</v>
      </c>
      <c r="DN1041" s="9"/>
      <c r="DO1041" s="10"/>
      <c r="DP1041" s="11"/>
      <c r="DQ1041" s="6">
        <f>SUMIF(DR$67:DR$97,$D1041,DT$67:DT$97)</f>
        <v>0</v>
      </c>
      <c r="DR1041" s="9"/>
      <c r="DS1041" s="10"/>
      <c r="DT1041" s="11"/>
      <c r="DU1041" s="6">
        <f>SUMIF(DV$67:DV$97,$D1041,DX$67:DX$97)</f>
        <v>0</v>
      </c>
      <c r="DV1041" s="9"/>
      <c r="DW1041" s="10"/>
      <c r="DX1041" s="11"/>
      <c r="DY1041" s="6">
        <f>SUMIF(DZ$67:DZ$97,$D1041,EB$67:EB$97)</f>
        <v>0</v>
      </c>
      <c r="DZ1041" s="9"/>
      <c r="EA1041" s="10"/>
      <c r="EB1041" s="11"/>
      <c r="EC1041" s="6">
        <f>SUMIF(ED$67:ED$97,$D1041,EF$67:EF$97)</f>
        <v>0</v>
      </c>
      <c r="ED1041" s="9"/>
      <c r="EE1041" s="10"/>
      <c r="EF1041" s="11"/>
      <c r="EG1041" s="6">
        <f>SUMIF(EH$67:EH$97,$D1041,EJ$67:EJ$97)</f>
        <v>0</v>
      </c>
      <c r="EH1041" s="9"/>
      <c r="EI1041" s="10"/>
      <c r="EJ1041" s="11"/>
      <c r="EK1041" s="6">
        <f>SUMIF(EL$67:EL$97,$D1041,EN$67:EN$97)</f>
        <v>0</v>
      </c>
      <c r="EL1041" s="9"/>
      <c r="EM1041" s="10"/>
      <c r="EN1041" s="11"/>
      <c r="EO1041" s="6">
        <f>SUMIF(EP$67:EP$97,$D1041,ER$67:ER$97)</f>
        <v>0</v>
      </c>
      <c r="EP1041" s="9"/>
      <c r="EQ1041" s="10"/>
      <c r="ER1041" s="11"/>
      <c r="ES1041" s="6">
        <f>SUMIF(ET$67:ET$97,$D1041,EV$67:EV$97)</f>
        <v>0</v>
      </c>
      <c r="ET1041" s="9"/>
      <c r="EU1041" s="10"/>
      <c r="EV1041" s="11"/>
      <c r="EW1041" s="6">
        <f>SUMIF(EX$67:EX$97,$D1041,EZ$67:EZ$97)</f>
        <v>0</v>
      </c>
      <c r="EX1041" s="9"/>
      <c r="EY1041" s="10"/>
      <c r="EZ1041" s="11"/>
      <c r="FA1041" s="6">
        <f>SUMIF(FB$67:FB$97,$D1041,FD$67:FD$97)</f>
        <v>0</v>
      </c>
      <c r="FB1041" s="9"/>
      <c r="FC1041" s="10"/>
      <c r="FD1041" s="11"/>
      <c r="FE1041" s="6">
        <f>SUMIF(FF$67:FF$97,$D1041,FH$67:FH$97)</f>
        <v>0</v>
      </c>
      <c r="FF1041" s="9"/>
      <c r="FG1041" s="10"/>
      <c r="FH1041" s="11"/>
      <c r="FI1041" s="6">
        <f>SUMIF(FJ$67:FJ$97,$D1041,FL$67:FL$97)</f>
        <v>0</v>
      </c>
      <c r="FJ1041" s="9"/>
      <c r="FK1041" s="10"/>
      <c r="FL1041" s="11"/>
      <c r="FM1041" s="6">
        <f>SUMIF(FN$67:FN$97,$D1041,FP$67:FP$97)</f>
        <v>0</v>
      </c>
      <c r="FN1041" s="9"/>
      <c r="FO1041" s="10"/>
      <c r="FP1041" s="11"/>
      <c r="FQ1041" s="6">
        <f>SUMIF(FR$67:FR$97,$D1041,FT$67:FT$97)</f>
        <v>0</v>
      </c>
      <c r="FR1041" s="9"/>
      <c r="FS1041" s="10"/>
      <c r="FT1041" s="11"/>
      <c r="FU1041" s="6">
        <f>SUMIF(FV$67:FV$97,$D1041,FX$67:FX$97)</f>
        <v>0</v>
      </c>
      <c r="FV1041" s="9"/>
      <c r="FW1041" s="10"/>
      <c r="FX1041" s="11"/>
      <c r="FY1041" s="6">
        <f>SUMIF(FZ$67:FZ$97,$D1041,GB$67:GB$97)</f>
        <v>0</v>
      </c>
      <c r="FZ1041" s="9"/>
      <c r="GA1041" s="10"/>
      <c r="GB1041" s="11"/>
      <c r="GC1041" s="6">
        <f>SUMIF(GD$67:GD$97,$D1041,GF$67:GF$97)</f>
        <v>0</v>
      </c>
      <c r="GD1041" s="9"/>
      <c r="GE1041" s="10"/>
      <c r="GF1041" s="11"/>
      <c r="GG1041" s="6">
        <f>SUMIF(GH$67:GH$97,$D1041,GJ$67:GJ$97)</f>
        <v>0</v>
      </c>
      <c r="GH1041" s="9"/>
      <c r="GI1041" s="10"/>
      <c r="GJ1041" s="11"/>
      <c r="GK1041" s="6">
        <f>SUMIF(GL$67:GL$97,$D1041,GN$67:GN$97)</f>
        <v>0</v>
      </c>
      <c r="GL1041" s="9"/>
      <c r="GM1041" s="10"/>
      <c r="GN1041" s="11"/>
      <c r="GO1041" s="6">
        <f>SUMIF(GP$67:GP$97,$D1041,GR$67:GR$97)</f>
        <v>0</v>
      </c>
      <c r="GP1041" s="9"/>
      <c r="GQ1041" s="10"/>
      <c r="GR1041" s="11"/>
      <c r="GS1041" s="6">
        <f>SUMIF(GT$67:GT$97,$D1041,GV$67:GV$97)</f>
        <v>0</v>
      </c>
      <c r="GT1041" s="9"/>
      <c r="GU1041" s="10"/>
      <c r="GV1041" s="20"/>
      <c r="GW1041" s="19">
        <f t="shared" si="25"/>
        <v>0</v>
      </c>
      <c r="GX1041" s="472"/>
      <c r="GY1041" s="473"/>
    </row>
    <row r="1042" spans="1:207" ht="30.75" customHeight="1">
      <c r="A1042" s="210" t="s">
        <v>78</v>
      </c>
      <c r="B1042" s="470"/>
      <c r="C1042" s="449" t="s">
        <v>537</v>
      </c>
      <c r="D1042" s="445" t="s">
        <v>500</v>
      </c>
      <c r="E1042" s="206">
        <f>SUMIF(F$98:F$128,$D1042,H$98:H$128)</f>
        <v>0</v>
      </c>
      <c r="F1042" s="9"/>
      <c r="G1042" s="10"/>
      <c r="H1042" s="11"/>
      <c r="I1042" s="6">
        <f>SUMIF(J$98:J$128,$D1042,L$98:L$128)</f>
        <v>0</v>
      </c>
      <c r="J1042" s="9"/>
      <c r="K1042" s="10"/>
      <c r="L1042" s="11"/>
      <c r="M1042" s="6">
        <f>SUMIF(N$98:N$128,$D1042,P$98:P$128)</f>
        <v>0</v>
      </c>
      <c r="N1042" s="9"/>
      <c r="O1042" s="10"/>
      <c r="P1042" s="11"/>
      <c r="Q1042" s="6">
        <f>SUMIF(R$98:R$128,$D1042,T$98:T$128)</f>
        <v>0</v>
      </c>
      <c r="R1042" s="9"/>
      <c r="S1042" s="10"/>
      <c r="T1042" s="11"/>
      <c r="U1042" s="6">
        <f>SUMIF(V$98:V$128,$D1042,X$98:X$128)</f>
        <v>0</v>
      </c>
      <c r="V1042" s="9"/>
      <c r="W1042" s="10"/>
      <c r="X1042" s="11"/>
      <c r="Y1042" s="6">
        <f>SUMIF(Z$98:Z$128,$D1042,AB$98:AB$128)</f>
        <v>0</v>
      </c>
      <c r="Z1042" s="9"/>
      <c r="AA1042" s="10"/>
      <c r="AB1042" s="11"/>
      <c r="AC1042" s="6">
        <f>SUMIF(AD$98:AD$128,$D1042,AF$98:AF$128)</f>
        <v>0</v>
      </c>
      <c r="AD1042" s="9"/>
      <c r="AE1042" s="10"/>
      <c r="AF1042" s="11"/>
      <c r="AG1042" s="6">
        <f>SUMIF(AH$98:AH$128,$D1042,AJ$98:AJ$128)</f>
        <v>0</v>
      </c>
      <c r="AH1042" s="9"/>
      <c r="AI1042" s="10"/>
      <c r="AJ1042" s="11"/>
      <c r="AK1042" s="6">
        <f>SUMIF(AL$98:AL$128,$D1042,AN$98:AN$128)</f>
        <v>0</v>
      </c>
      <c r="AL1042" s="9"/>
      <c r="AM1042" s="10"/>
      <c r="AN1042" s="11"/>
      <c r="AO1042" s="6">
        <f>SUMIF(AP$98:AP$128,$D1042,AR$98:AR$128)</f>
        <v>0</v>
      </c>
      <c r="AP1042" s="9"/>
      <c r="AQ1042" s="10"/>
      <c r="AR1042" s="11"/>
      <c r="AS1042" s="6">
        <f>SUMIF(AT$98:AT$128,$D1042,AV$98:AV$128)</f>
        <v>0</v>
      </c>
      <c r="AT1042" s="9"/>
      <c r="AU1042" s="10"/>
      <c r="AV1042" s="11"/>
      <c r="AW1042" s="6">
        <f>SUMIF(AX$98:AX$128,$D1042,AZ$98:AZ$128)</f>
        <v>0</v>
      </c>
      <c r="AX1042" s="9"/>
      <c r="AY1042" s="10"/>
      <c r="AZ1042" s="11"/>
      <c r="BA1042" s="6">
        <f>SUMIF(BB$98:BB$128,$D1042,BD$98:BD$128)</f>
        <v>0</v>
      </c>
      <c r="BB1042" s="9"/>
      <c r="BC1042" s="10"/>
      <c r="BD1042" s="11"/>
      <c r="BE1042" s="6">
        <f>SUMIF(BF$98:BF$128,$D1042,BH$98:BH$128)</f>
        <v>0</v>
      </c>
      <c r="BF1042" s="9"/>
      <c r="BG1042" s="10"/>
      <c r="BH1042" s="11"/>
      <c r="BI1042" s="6">
        <f>SUMIF(BJ$98:BJ$128,$D1042,BL$98:BL$128)</f>
        <v>0</v>
      </c>
      <c r="BJ1042" s="9"/>
      <c r="BK1042" s="10"/>
      <c r="BL1042" s="11"/>
      <c r="BM1042" s="6">
        <f>SUMIF(BN$98:BN$128,$D1042,BP$98:BP$128)</f>
        <v>0</v>
      </c>
      <c r="BN1042" s="9"/>
      <c r="BO1042" s="10"/>
      <c r="BP1042" s="11"/>
      <c r="BQ1042" s="6">
        <f>SUMIF(BR$98:BR$128,$D1042,BT$98:BT$128)</f>
        <v>0</v>
      </c>
      <c r="BR1042" s="9"/>
      <c r="BS1042" s="10"/>
      <c r="BT1042" s="11"/>
      <c r="BU1042" s="6">
        <f>SUMIF(BV$98:BV$128,$D1042,BX$98:BX$128)</f>
        <v>0</v>
      </c>
      <c r="BV1042" s="9"/>
      <c r="BW1042" s="10"/>
      <c r="BX1042" s="11"/>
      <c r="BY1042" s="6">
        <f>SUMIF(BZ$98:BZ$128,$D1042,CB$98:CB$128)</f>
        <v>0</v>
      </c>
      <c r="BZ1042" s="9"/>
      <c r="CA1042" s="10"/>
      <c r="CB1042" s="11"/>
      <c r="CC1042" s="6">
        <f>SUMIF(CD$98:CD$128,$D1042,CF$98:CF$128)</f>
        <v>0</v>
      </c>
      <c r="CD1042" s="9"/>
      <c r="CE1042" s="10"/>
      <c r="CF1042" s="11"/>
      <c r="CG1042" s="6">
        <f>SUMIF(CH$98:CH$128,$D1042,CJ$98:CJ$128)</f>
        <v>0</v>
      </c>
      <c r="CH1042" s="9"/>
      <c r="CI1042" s="10"/>
      <c r="CJ1042" s="11"/>
      <c r="CK1042" s="6">
        <f>SUMIF(CL$98:CL$128,$D1042,CN$98:CN$128)</f>
        <v>0</v>
      </c>
      <c r="CL1042" s="9"/>
      <c r="CM1042" s="10"/>
      <c r="CN1042" s="11"/>
      <c r="CO1042" s="6">
        <f>SUMIF(CP$98:CP$128,$D1042,CR$98:CR$128)</f>
        <v>0</v>
      </c>
      <c r="CP1042" s="9"/>
      <c r="CQ1042" s="10"/>
      <c r="CR1042" s="11"/>
      <c r="CS1042" s="6">
        <f>SUMIF(CT$98:CT$128,$D1042,CV$98:CV$128)</f>
        <v>0</v>
      </c>
      <c r="CT1042" s="9"/>
      <c r="CU1042" s="10"/>
      <c r="CV1042" s="11"/>
      <c r="CW1042" s="6">
        <f>SUMIF(CX$98:CX$128,$D1042,CZ$98:CZ$128)</f>
        <v>0</v>
      </c>
      <c r="CX1042" s="9"/>
      <c r="CY1042" s="10"/>
      <c r="CZ1042" s="11"/>
      <c r="DA1042" s="6">
        <f>SUMIF(DB$98:DB$128,$D1042,DD$98:DD$128)</f>
        <v>0</v>
      </c>
      <c r="DB1042" s="9"/>
      <c r="DC1042" s="10"/>
      <c r="DD1042" s="11"/>
      <c r="DE1042" s="6">
        <f>SUMIF(DF$98:DF$128,$D1042,DH$98:DH$128)</f>
        <v>0</v>
      </c>
      <c r="DF1042" s="9"/>
      <c r="DG1042" s="10"/>
      <c r="DH1042" s="11"/>
      <c r="DI1042" s="6">
        <f>SUMIF(DJ$98:DJ$128,$D1042,DL$98:DL$128)</f>
        <v>0</v>
      </c>
      <c r="DJ1042" s="9"/>
      <c r="DK1042" s="10"/>
      <c r="DL1042" s="11"/>
      <c r="DM1042" s="6">
        <f>SUMIF(DN$98:DN$128,$D1042,DP$98:DP$128)</f>
        <v>0</v>
      </c>
      <c r="DN1042" s="9"/>
      <c r="DO1042" s="10"/>
      <c r="DP1042" s="11"/>
      <c r="DQ1042" s="6">
        <f>SUMIF(DR$98:DR$128,$D1042,DT$98:DT$128)</f>
        <v>0</v>
      </c>
      <c r="DR1042" s="9"/>
      <c r="DS1042" s="10"/>
      <c r="DT1042" s="11"/>
      <c r="DU1042" s="6">
        <f>SUMIF(DV$98:DV$128,$D1042,DX$98:DX$128)</f>
        <v>0</v>
      </c>
      <c r="DV1042" s="9"/>
      <c r="DW1042" s="10"/>
      <c r="DX1042" s="11"/>
      <c r="DY1042" s="6">
        <f>SUMIF(DZ$98:DZ$128,$D1042,EB$98:EB$128)</f>
        <v>0</v>
      </c>
      <c r="DZ1042" s="9"/>
      <c r="EA1042" s="10"/>
      <c r="EB1042" s="11"/>
      <c r="EC1042" s="6">
        <f>SUMIF(ED$98:ED$128,$D1042,EF$98:EF$128)</f>
        <v>0</v>
      </c>
      <c r="ED1042" s="9"/>
      <c r="EE1042" s="10"/>
      <c r="EF1042" s="11"/>
      <c r="EG1042" s="6">
        <f>SUMIF(EH$98:EH$128,$D1042,EJ$98:EJ$128)</f>
        <v>0</v>
      </c>
      <c r="EH1042" s="9"/>
      <c r="EI1042" s="10"/>
      <c r="EJ1042" s="11"/>
      <c r="EK1042" s="6">
        <f>SUMIF(EL$98:EL$128,$D1042,EN$98:EN$128)</f>
        <v>0</v>
      </c>
      <c r="EL1042" s="9"/>
      <c r="EM1042" s="10"/>
      <c r="EN1042" s="11"/>
      <c r="EO1042" s="6">
        <f>SUMIF(EP$98:EP$128,$D1042,ER$98:ER$128)</f>
        <v>0</v>
      </c>
      <c r="EP1042" s="9"/>
      <c r="EQ1042" s="10"/>
      <c r="ER1042" s="11"/>
      <c r="ES1042" s="6">
        <f>SUMIF(ET$98:ET$128,$D1042,EV$98:EV$128)</f>
        <v>0</v>
      </c>
      <c r="ET1042" s="9"/>
      <c r="EU1042" s="10"/>
      <c r="EV1042" s="11"/>
      <c r="EW1042" s="6">
        <f>SUMIF(EX$98:EX$128,$D1042,EZ$98:EZ$128)</f>
        <v>0</v>
      </c>
      <c r="EX1042" s="9"/>
      <c r="EY1042" s="10"/>
      <c r="EZ1042" s="11"/>
      <c r="FA1042" s="6">
        <f>SUMIF(FB$98:FB$128,$D1042,FD$98:FD$128)</f>
        <v>0</v>
      </c>
      <c r="FB1042" s="9"/>
      <c r="FC1042" s="10"/>
      <c r="FD1042" s="11"/>
      <c r="FE1042" s="6">
        <f>SUMIF(FF$98:FF$128,$D1042,FH$98:FH$128)</f>
        <v>0</v>
      </c>
      <c r="FF1042" s="9"/>
      <c r="FG1042" s="10"/>
      <c r="FH1042" s="11"/>
      <c r="FI1042" s="6">
        <f>SUMIF(FJ$98:FJ$128,$D1042,FL$98:FL$128)</f>
        <v>0</v>
      </c>
      <c r="FJ1042" s="9"/>
      <c r="FK1042" s="10"/>
      <c r="FL1042" s="11"/>
      <c r="FM1042" s="6">
        <f>SUMIF(FN$98:FN$128,$D1042,FP$98:FP$128)</f>
        <v>0</v>
      </c>
      <c r="FN1042" s="9"/>
      <c r="FO1042" s="10"/>
      <c r="FP1042" s="11"/>
      <c r="FQ1042" s="6">
        <f>SUMIF(FR$98:FR$128,$D1042,FT$98:FT$128)</f>
        <v>0</v>
      </c>
      <c r="FR1042" s="9"/>
      <c r="FS1042" s="10"/>
      <c r="FT1042" s="11"/>
      <c r="FU1042" s="6">
        <f>SUMIF(FV$98:FV$128,$D1042,FX$98:FX$128)</f>
        <v>0</v>
      </c>
      <c r="FV1042" s="9"/>
      <c r="FW1042" s="10"/>
      <c r="FX1042" s="11"/>
      <c r="FY1042" s="6">
        <f>SUMIF(FZ$98:FZ$128,$D1042,GB$98:GB$128)</f>
        <v>0</v>
      </c>
      <c r="FZ1042" s="9"/>
      <c r="GA1042" s="10"/>
      <c r="GB1042" s="11"/>
      <c r="GC1042" s="6">
        <f>SUMIF(GD$98:GD$128,$D1042,GF$98:GF$128)</f>
        <v>0</v>
      </c>
      <c r="GD1042" s="9"/>
      <c r="GE1042" s="10"/>
      <c r="GF1042" s="11"/>
      <c r="GG1042" s="6">
        <f>SUMIF(GH$98:GH$128,$D1042,GJ$98:GJ$128)</f>
        <v>0</v>
      </c>
      <c r="GH1042" s="9"/>
      <c r="GI1042" s="10"/>
      <c r="GJ1042" s="11"/>
      <c r="GK1042" s="6">
        <f>SUMIF(GL$98:GL$128,$D1042,GN$98:GN$128)</f>
        <v>0</v>
      </c>
      <c r="GL1042" s="9"/>
      <c r="GM1042" s="10"/>
      <c r="GN1042" s="11"/>
      <c r="GO1042" s="6">
        <f>SUMIF(GP$98:GP$128,$D1042,GR$98:GR$128)</f>
        <v>0</v>
      </c>
      <c r="GP1042" s="9"/>
      <c r="GQ1042" s="10"/>
      <c r="GR1042" s="11"/>
      <c r="GS1042" s="6">
        <f>SUMIF(GT$98:GT$128,$D1042,GV$98:GV$128)</f>
        <v>0</v>
      </c>
      <c r="GT1042" s="9"/>
      <c r="GU1042" s="10"/>
      <c r="GV1042" s="20"/>
      <c r="GW1042" s="19">
        <f t="shared" si="25"/>
        <v>0</v>
      </c>
      <c r="GX1042" s="472"/>
      <c r="GY1042" s="473"/>
    </row>
    <row r="1043" spans="1:207" ht="30.75" customHeight="1">
      <c r="A1043" s="210" t="s">
        <v>79</v>
      </c>
      <c r="B1043" s="470"/>
      <c r="C1043" s="449" t="s">
        <v>537</v>
      </c>
      <c r="D1043" s="445" t="s">
        <v>500</v>
      </c>
      <c r="E1043" s="206">
        <f>SUMIF(F$129:F$159,$D1043,H$129:H$159)</f>
        <v>0</v>
      </c>
      <c r="F1043" s="9"/>
      <c r="G1043" s="10"/>
      <c r="H1043" s="11"/>
      <c r="I1043" s="6">
        <f>SUMIF(J$129:J$159,$D1043,L$129:L$159)</f>
        <v>0</v>
      </c>
      <c r="J1043" s="9"/>
      <c r="K1043" s="10"/>
      <c r="L1043" s="11"/>
      <c r="M1043" s="6">
        <f>SUMIF(N$129:N$159,$D1043,P$129:P$159)</f>
        <v>0</v>
      </c>
      <c r="N1043" s="9"/>
      <c r="O1043" s="10"/>
      <c r="P1043" s="11"/>
      <c r="Q1043" s="6">
        <f>SUMIF(R$129:R$159,$D1043,T$129:T$159)</f>
        <v>0</v>
      </c>
      <c r="R1043" s="9"/>
      <c r="S1043" s="10"/>
      <c r="T1043" s="11"/>
      <c r="U1043" s="6">
        <f>SUMIF(V$129:V$159,$D1043,X$129:X$159)</f>
        <v>0</v>
      </c>
      <c r="V1043" s="9"/>
      <c r="W1043" s="10"/>
      <c r="X1043" s="11"/>
      <c r="Y1043" s="6">
        <f>SUMIF(Z$129:Z$159,$D1043,AB$129:AB$159)</f>
        <v>0</v>
      </c>
      <c r="Z1043" s="9"/>
      <c r="AA1043" s="10"/>
      <c r="AB1043" s="11"/>
      <c r="AC1043" s="6">
        <f>SUMIF(AD$129:AD$159,$D1043,AF$129:AF$159)</f>
        <v>0</v>
      </c>
      <c r="AD1043" s="9"/>
      <c r="AE1043" s="10"/>
      <c r="AF1043" s="11"/>
      <c r="AG1043" s="6">
        <f>SUMIF(AH$129:AH$159,$D1043,AJ$129:AJ$159)</f>
        <v>0</v>
      </c>
      <c r="AH1043" s="9"/>
      <c r="AI1043" s="10"/>
      <c r="AJ1043" s="11"/>
      <c r="AK1043" s="6">
        <f>SUMIF(AL$129:AL$159,$D1043,AN$129:AN$159)</f>
        <v>0</v>
      </c>
      <c r="AL1043" s="9"/>
      <c r="AM1043" s="10"/>
      <c r="AN1043" s="11"/>
      <c r="AO1043" s="6">
        <f>SUMIF(AP$129:AP$159,$D1043,AR$129:AR$159)</f>
        <v>0</v>
      </c>
      <c r="AP1043" s="9"/>
      <c r="AQ1043" s="10"/>
      <c r="AR1043" s="11"/>
      <c r="AS1043" s="6">
        <f>SUMIF(AT$129:AT$159,$D1043,AV$129:AV$159)</f>
        <v>0</v>
      </c>
      <c r="AT1043" s="9"/>
      <c r="AU1043" s="10"/>
      <c r="AV1043" s="11"/>
      <c r="AW1043" s="6">
        <f>SUMIF(AX$129:AX$159,$D1043,AZ$129:AZ$159)</f>
        <v>0</v>
      </c>
      <c r="AX1043" s="9"/>
      <c r="AY1043" s="10"/>
      <c r="AZ1043" s="11"/>
      <c r="BA1043" s="6">
        <f>SUMIF(BB$129:BB$159,$D1043,BD$129:BD$159)</f>
        <v>0</v>
      </c>
      <c r="BB1043" s="9"/>
      <c r="BC1043" s="10"/>
      <c r="BD1043" s="11"/>
      <c r="BE1043" s="6">
        <f>SUMIF(BF$129:BF$159,$D1043,BH$129:BH$159)</f>
        <v>0</v>
      </c>
      <c r="BF1043" s="9"/>
      <c r="BG1043" s="10"/>
      <c r="BH1043" s="11"/>
      <c r="BI1043" s="6">
        <f>SUMIF(BJ$129:BJ$159,$D1043,BL$129:BL$159)</f>
        <v>0</v>
      </c>
      <c r="BJ1043" s="9"/>
      <c r="BK1043" s="10"/>
      <c r="BL1043" s="11"/>
      <c r="BM1043" s="6">
        <f>SUMIF(BN$129:BN$159,$D1043,BP$129:BP$159)</f>
        <v>0</v>
      </c>
      <c r="BN1043" s="9"/>
      <c r="BO1043" s="10"/>
      <c r="BP1043" s="11"/>
      <c r="BQ1043" s="6">
        <f>SUMIF(BR$129:BR$159,$D1043,BT$129:BT$159)</f>
        <v>0</v>
      </c>
      <c r="BR1043" s="9"/>
      <c r="BS1043" s="10"/>
      <c r="BT1043" s="11"/>
      <c r="BU1043" s="6">
        <f>SUMIF(BV$129:BV$159,$D1043,BX$129:BX$159)</f>
        <v>0</v>
      </c>
      <c r="BV1043" s="9"/>
      <c r="BW1043" s="10"/>
      <c r="BX1043" s="11"/>
      <c r="BY1043" s="6">
        <f>SUMIF(BZ$129:BZ$159,$D1043,CB$129:CB$159)</f>
        <v>0</v>
      </c>
      <c r="BZ1043" s="9"/>
      <c r="CA1043" s="10"/>
      <c r="CB1043" s="11"/>
      <c r="CC1043" s="6">
        <f>SUMIF(CD$129:CD$159,$D1043,CF$129:CF$159)</f>
        <v>0</v>
      </c>
      <c r="CD1043" s="9"/>
      <c r="CE1043" s="10"/>
      <c r="CF1043" s="11"/>
      <c r="CG1043" s="6">
        <f>SUMIF(CH$129:CH$159,$D1043,CJ$129:CJ$159)</f>
        <v>0</v>
      </c>
      <c r="CH1043" s="9"/>
      <c r="CI1043" s="10"/>
      <c r="CJ1043" s="11"/>
      <c r="CK1043" s="6">
        <f>SUMIF(CL$129:CL$159,$D1043,CN$129:CN$159)</f>
        <v>0</v>
      </c>
      <c r="CL1043" s="9"/>
      <c r="CM1043" s="10"/>
      <c r="CN1043" s="11"/>
      <c r="CO1043" s="6">
        <f>SUMIF(CP$129:CP$159,$D1043,CR$129:CR$159)</f>
        <v>0</v>
      </c>
      <c r="CP1043" s="9"/>
      <c r="CQ1043" s="10"/>
      <c r="CR1043" s="11"/>
      <c r="CS1043" s="6">
        <f>SUMIF(CT$129:CT$159,$D1043,CV$129:CV$159)</f>
        <v>0</v>
      </c>
      <c r="CT1043" s="9"/>
      <c r="CU1043" s="10"/>
      <c r="CV1043" s="11"/>
      <c r="CW1043" s="6">
        <f>SUMIF(CX$129:CX$159,$D1043,CZ$129:CZ$159)</f>
        <v>0</v>
      </c>
      <c r="CX1043" s="9"/>
      <c r="CY1043" s="10"/>
      <c r="CZ1043" s="11"/>
      <c r="DA1043" s="6">
        <f>SUMIF(DB$129:DB$159,$D1043,DD$129:DD$159)</f>
        <v>0</v>
      </c>
      <c r="DB1043" s="9"/>
      <c r="DC1043" s="10"/>
      <c r="DD1043" s="11"/>
      <c r="DE1043" s="6">
        <f>SUMIF(DF$129:DF$159,$D1043,DH$129:DH$159)</f>
        <v>0</v>
      </c>
      <c r="DF1043" s="9"/>
      <c r="DG1043" s="10"/>
      <c r="DH1043" s="11"/>
      <c r="DI1043" s="6">
        <f>SUMIF(DJ$129:DJ$159,$D1043,DL$129:DL$159)</f>
        <v>0</v>
      </c>
      <c r="DJ1043" s="9"/>
      <c r="DK1043" s="10"/>
      <c r="DL1043" s="11"/>
      <c r="DM1043" s="6">
        <f>SUMIF(DN$129:DN$159,$D1043,DP$129:DP$159)</f>
        <v>0</v>
      </c>
      <c r="DN1043" s="9"/>
      <c r="DO1043" s="10"/>
      <c r="DP1043" s="11"/>
      <c r="DQ1043" s="6">
        <f>SUMIF(DR$129:DR$159,$D1043,DT$129:DT$159)</f>
        <v>0</v>
      </c>
      <c r="DR1043" s="9"/>
      <c r="DS1043" s="10"/>
      <c r="DT1043" s="11"/>
      <c r="DU1043" s="6">
        <f>SUMIF(DV$129:DV$159,$D1043,DX$129:DX$159)</f>
        <v>0</v>
      </c>
      <c r="DV1043" s="9"/>
      <c r="DW1043" s="10"/>
      <c r="DX1043" s="11"/>
      <c r="DY1043" s="6">
        <f>SUMIF(DZ$129:DZ$159,$D1043,EB$129:EB$159)</f>
        <v>0</v>
      </c>
      <c r="DZ1043" s="9"/>
      <c r="EA1043" s="10"/>
      <c r="EB1043" s="11"/>
      <c r="EC1043" s="6">
        <f>SUMIF(ED$129:ED$159,$D1043,EF$129:EF$159)</f>
        <v>0</v>
      </c>
      <c r="ED1043" s="9"/>
      <c r="EE1043" s="10"/>
      <c r="EF1043" s="11"/>
      <c r="EG1043" s="6">
        <f>SUMIF(EH$129:EH$159,$D1043,EJ$129:EJ$159)</f>
        <v>0</v>
      </c>
      <c r="EH1043" s="9"/>
      <c r="EI1043" s="10"/>
      <c r="EJ1043" s="11"/>
      <c r="EK1043" s="6">
        <f>SUMIF(EL$129:EL$159,$D1043,EN$129:EN$159)</f>
        <v>0</v>
      </c>
      <c r="EL1043" s="9"/>
      <c r="EM1043" s="10"/>
      <c r="EN1043" s="11"/>
      <c r="EO1043" s="6">
        <f>SUMIF(EP$129:EP$159,$D1043,ER$129:ER$159)</f>
        <v>0</v>
      </c>
      <c r="EP1043" s="9"/>
      <c r="EQ1043" s="10"/>
      <c r="ER1043" s="11"/>
      <c r="ES1043" s="6">
        <f>SUMIF(ET$129:ET$159,$D1043,EV$129:EV$159)</f>
        <v>0</v>
      </c>
      <c r="ET1043" s="9"/>
      <c r="EU1043" s="10"/>
      <c r="EV1043" s="11"/>
      <c r="EW1043" s="6">
        <f>SUMIF(EX$129:EX$159,$D1043,EZ$129:EZ$159)</f>
        <v>0</v>
      </c>
      <c r="EX1043" s="9"/>
      <c r="EY1043" s="10"/>
      <c r="EZ1043" s="11"/>
      <c r="FA1043" s="6">
        <f>SUMIF(FB$129:FB$159,$D1043,FD$129:FD$159)</f>
        <v>0</v>
      </c>
      <c r="FB1043" s="9"/>
      <c r="FC1043" s="10"/>
      <c r="FD1043" s="11"/>
      <c r="FE1043" s="6">
        <f>SUMIF(FF$129:FF$159,$D1043,FH$129:FH$159)</f>
        <v>0</v>
      </c>
      <c r="FF1043" s="9"/>
      <c r="FG1043" s="10"/>
      <c r="FH1043" s="11"/>
      <c r="FI1043" s="6">
        <f>SUMIF(FJ$129:FJ$159,$D1043,FL$129:FL$159)</f>
        <v>0</v>
      </c>
      <c r="FJ1043" s="9"/>
      <c r="FK1043" s="10"/>
      <c r="FL1043" s="11"/>
      <c r="FM1043" s="6">
        <f>SUMIF(FN$129:FN$159,$D1043,FP$129:FP$159)</f>
        <v>0</v>
      </c>
      <c r="FN1043" s="9"/>
      <c r="FO1043" s="10"/>
      <c r="FP1043" s="11"/>
      <c r="FQ1043" s="6">
        <f>SUMIF(FR$129:FR$159,$D1043,FT$129:FT$159)</f>
        <v>0</v>
      </c>
      <c r="FR1043" s="9"/>
      <c r="FS1043" s="10"/>
      <c r="FT1043" s="11"/>
      <c r="FU1043" s="6">
        <f>SUMIF(FV$129:FV$159,$D1043,FX$129:FX$159)</f>
        <v>0</v>
      </c>
      <c r="FV1043" s="9"/>
      <c r="FW1043" s="10"/>
      <c r="FX1043" s="11"/>
      <c r="FY1043" s="6">
        <f>SUMIF(FZ$129:FZ$159,$D1043,GB$129:GB$159)</f>
        <v>0</v>
      </c>
      <c r="FZ1043" s="9"/>
      <c r="GA1043" s="10"/>
      <c r="GB1043" s="11"/>
      <c r="GC1043" s="6">
        <f>SUMIF(GD$129:GD$159,$D1043,GF$129:GF$159)</f>
        <v>0</v>
      </c>
      <c r="GD1043" s="9"/>
      <c r="GE1043" s="10"/>
      <c r="GF1043" s="11"/>
      <c r="GG1043" s="6">
        <f>SUMIF(GH$129:GH$159,$D1043,GJ$129:GJ$159)</f>
        <v>0</v>
      </c>
      <c r="GH1043" s="9"/>
      <c r="GI1043" s="10"/>
      <c r="GJ1043" s="11"/>
      <c r="GK1043" s="6">
        <f>SUMIF(GL$129:GL$159,$D1043,GN$129:GN$159)</f>
        <v>0</v>
      </c>
      <c r="GL1043" s="9"/>
      <c r="GM1043" s="10"/>
      <c r="GN1043" s="11"/>
      <c r="GO1043" s="6">
        <f>SUMIF(GP$129:GP$159,$D1043,GR$129:GR$159)</f>
        <v>0</v>
      </c>
      <c r="GP1043" s="9"/>
      <c r="GQ1043" s="10"/>
      <c r="GR1043" s="11"/>
      <c r="GS1043" s="6">
        <f>SUMIF(GT$129:GT$159,$D1043,GV$129:GV$159)</f>
        <v>0</v>
      </c>
      <c r="GT1043" s="9"/>
      <c r="GU1043" s="10"/>
      <c r="GV1043" s="20"/>
      <c r="GW1043" s="19">
        <f t="shared" si="25"/>
        <v>0</v>
      </c>
      <c r="GX1043" s="472"/>
      <c r="GY1043" s="473"/>
    </row>
    <row r="1044" spans="1:207" ht="30.75" customHeight="1">
      <c r="A1044" s="210" t="s">
        <v>80</v>
      </c>
      <c r="B1044" s="470"/>
      <c r="C1044" s="449" t="s">
        <v>537</v>
      </c>
      <c r="D1044" s="445" t="s">
        <v>500</v>
      </c>
      <c r="E1044" s="206">
        <f>SUMIF(F$160:F$190,$D1044,H$160:H$190)</f>
        <v>0</v>
      </c>
      <c r="F1044" s="9"/>
      <c r="G1044" s="10"/>
      <c r="H1044" s="11"/>
      <c r="I1044" s="6">
        <f>SUMIF(J$160:J$190,$D1044,L$160:L$190)</f>
        <v>0</v>
      </c>
      <c r="J1044" s="9"/>
      <c r="K1044" s="10"/>
      <c r="L1044" s="11"/>
      <c r="M1044" s="6">
        <f>SUMIF(N$160:N$190,$D1044,P$160:P$190)</f>
        <v>0</v>
      </c>
      <c r="N1044" s="9"/>
      <c r="O1044" s="10"/>
      <c r="P1044" s="11"/>
      <c r="Q1044" s="6">
        <f>SUMIF(R$160:R$190,$D1044,T$160:T$190)</f>
        <v>0</v>
      </c>
      <c r="R1044" s="9"/>
      <c r="S1044" s="10"/>
      <c r="T1044" s="11"/>
      <c r="U1044" s="6">
        <f>SUMIF(V$160:V$190,$D1044,X$160:X$190)</f>
        <v>0</v>
      </c>
      <c r="V1044" s="9"/>
      <c r="W1044" s="10"/>
      <c r="X1044" s="11"/>
      <c r="Y1044" s="6">
        <f>SUMIF(Z$160:Z$190,$D1044,AB$160:AB$190)</f>
        <v>0</v>
      </c>
      <c r="Z1044" s="9"/>
      <c r="AA1044" s="10"/>
      <c r="AB1044" s="11"/>
      <c r="AC1044" s="6">
        <f>SUMIF(AD$160:AD$190,$D1044,AF$160:AF$190)</f>
        <v>0</v>
      </c>
      <c r="AD1044" s="9"/>
      <c r="AE1044" s="10"/>
      <c r="AF1044" s="11"/>
      <c r="AG1044" s="6">
        <f>SUMIF(AH$160:AH$190,$D1044,AJ$160:AJ$190)</f>
        <v>0</v>
      </c>
      <c r="AH1044" s="9"/>
      <c r="AI1044" s="10"/>
      <c r="AJ1044" s="11"/>
      <c r="AK1044" s="6">
        <f>SUMIF(AL$160:AL$190,$D1044,AN$160:AN$190)</f>
        <v>0</v>
      </c>
      <c r="AL1044" s="9"/>
      <c r="AM1044" s="10"/>
      <c r="AN1044" s="11"/>
      <c r="AO1044" s="6">
        <f>SUMIF(AP$160:AP$190,$D1044,AR$160:AR$190)</f>
        <v>0</v>
      </c>
      <c r="AP1044" s="9"/>
      <c r="AQ1044" s="10"/>
      <c r="AR1044" s="11"/>
      <c r="AS1044" s="6">
        <f>SUMIF(AT$160:AT$190,$D1044,AV$160:AV$190)</f>
        <v>0</v>
      </c>
      <c r="AT1044" s="9"/>
      <c r="AU1044" s="10"/>
      <c r="AV1044" s="11"/>
      <c r="AW1044" s="6">
        <f>SUMIF(AX$160:AX$190,$D1044,AZ$160:AZ$190)</f>
        <v>0</v>
      </c>
      <c r="AX1044" s="9"/>
      <c r="AY1044" s="10"/>
      <c r="AZ1044" s="11"/>
      <c r="BA1044" s="6">
        <f>SUMIF(BB$160:BB$190,$D1044,BD$160:BD$190)</f>
        <v>0</v>
      </c>
      <c r="BB1044" s="9"/>
      <c r="BC1044" s="10"/>
      <c r="BD1044" s="11"/>
      <c r="BE1044" s="6">
        <f>SUMIF(BF$160:BF$190,$D1044,BH$160:BH$190)</f>
        <v>0</v>
      </c>
      <c r="BF1044" s="9"/>
      <c r="BG1044" s="10"/>
      <c r="BH1044" s="11"/>
      <c r="BI1044" s="6">
        <f>SUMIF(BJ$160:BJ$190,$D1044,BL$160:BL$190)</f>
        <v>0</v>
      </c>
      <c r="BJ1044" s="9"/>
      <c r="BK1044" s="10"/>
      <c r="BL1044" s="11"/>
      <c r="BM1044" s="6">
        <f>SUMIF(BN$160:BN$190,$D1044,BP$160:BP$190)</f>
        <v>0</v>
      </c>
      <c r="BN1044" s="9"/>
      <c r="BO1044" s="10"/>
      <c r="BP1044" s="11"/>
      <c r="BQ1044" s="6">
        <f>SUMIF(BR$160:BR$190,$D1044,BT$160:BT$190)</f>
        <v>0</v>
      </c>
      <c r="BR1044" s="9"/>
      <c r="BS1044" s="10"/>
      <c r="BT1044" s="11"/>
      <c r="BU1044" s="6">
        <f>SUMIF(BV$160:BV$190,$D1044,BX$160:BX$190)</f>
        <v>0</v>
      </c>
      <c r="BV1044" s="9"/>
      <c r="BW1044" s="10"/>
      <c r="BX1044" s="11"/>
      <c r="BY1044" s="6">
        <f>SUMIF(BZ$160:BZ$190,$D1044,CB$160:CB$190)</f>
        <v>0</v>
      </c>
      <c r="BZ1044" s="9"/>
      <c r="CA1044" s="10"/>
      <c r="CB1044" s="11"/>
      <c r="CC1044" s="6">
        <f>SUMIF(CD$160:CD$190,$D1044,CF$160:CF$190)</f>
        <v>0</v>
      </c>
      <c r="CD1044" s="9"/>
      <c r="CE1044" s="10"/>
      <c r="CF1044" s="11"/>
      <c r="CG1044" s="6">
        <f>SUMIF(CH$160:CH$190,$D1044,CJ$160:CJ$190)</f>
        <v>0</v>
      </c>
      <c r="CH1044" s="9"/>
      <c r="CI1044" s="10"/>
      <c r="CJ1044" s="11"/>
      <c r="CK1044" s="6">
        <f>SUMIF(CL$160:CL$190,$D1044,CN$160:CN$190)</f>
        <v>0</v>
      </c>
      <c r="CL1044" s="9"/>
      <c r="CM1044" s="10"/>
      <c r="CN1044" s="11"/>
      <c r="CO1044" s="6">
        <f>SUMIF(CP$160:CP$190,$D1044,CR$160:CR$190)</f>
        <v>0</v>
      </c>
      <c r="CP1044" s="9"/>
      <c r="CQ1044" s="10"/>
      <c r="CR1044" s="11"/>
      <c r="CS1044" s="6">
        <f>SUMIF(CT$160:CT$190,$D1044,CV$160:CV$190)</f>
        <v>0</v>
      </c>
      <c r="CT1044" s="9"/>
      <c r="CU1044" s="10"/>
      <c r="CV1044" s="11"/>
      <c r="CW1044" s="6">
        <f>SUMIF(CX$160:CX$190,$D1044,CZ$160:CZ$190)</f>
        <v>0</v>
      </c>
      <c r="CX1044" s="9"/>
      <c r="CY1044" s="10"/>
      <c r="CZ1044" s="11"/>
      <c r="DA1044" s="6">
        <f>SUMIF(DB$160:DB$190,$D1044,DD$160:DD$190)</f>
        <v>0</v>
      </c>
      <c r="DB1044" s="9"/>
      <c r="DC1044" s="10"/>
      <c r="DD1044" s="11"/>
      <c r="DE1044" s="6">
        <f>SUMIF(DF$160:DF$190,$D1044,DH$160:DH$190)</f>
        <v>0</v>
      </c>
      <c r="DF1044" s="9"/>
      <c r="DG1044" s="10"/>
      <c r="DH1044" s="11"/>
      <c r="DI1044" s="6">
        <f>SUMIF(DJ$160:DJ$190,$D1044,DL$160:DL$190)</f>
        <v>0</v>
      </c>
      <c r="DJ1044" s="9"/>
      <c r="DK1044" s="10"/>
      <c r="DL1044" s="11"/>
      <c r="DM1044" s="6">
        <f>SUMIF(DN$160:DN$190,$D1044,DP$160:DP$190)</f>
        <v>0</v>
      </c>
      <c r="DN1044" s="9"/>
      <c r="DO1044" s="10"/>
      <c r="DP1044" s="11"/>
      <c r="DQ1044" s="6">
        <f>SUMIF(DR$160:DR$190,$D1044,DT$160:DT$190)</f>
        <v>0</v>
      </c>
      <c r="DR1044" s="9"/>
      <c r="DS1044" s="10"/>
      <c r="DT1044" s="11"/>
      <c r="DU1044" s="6">
        <f>SUMIF(DV$160:DV$190,$D1044,DX$160:DX$190)</f>
        <v>0</v>
      </c>
      <c r="DV1044" s="9"/>
      <c r="DW1044" s="10"/>
      <c r="DX1044" s="11"/>
      <c r="DY1044" s="6">
        <f>SUMIF(DZ$160:DZ$190,$D1044,EB$160:EB$190)</f>
        <v>0</v>
      </c>
      <c r="DZ1044" s="9"/>
      <c r="EA1044" s="10"/>
      <c r="EB1044" s="11"/>
      <c r="EC1044" s="6">
        <f>SUMIF(ED$160:ED$190,$D1044,EF$160:EF$190)</f>
        <v>0</v>
      </c>
      <c r="ED1044" s="9"/>
      <c r="EE1044" s="10"/>
      <c r="EF1044" s="11"/>
      <c r="EG1044" s="6">
        <f>SUMIF(EH$160:EH$190,$D1044,EJ$160:EJ$190)</f>
        <v>0</v>
      </c>
      <c r="EH1044" s="9"/>
      <c r="EI1044" s="10"/>
      <c r="EJ1044" s="11"/>
      <c r="EK1044" s="6">
        <f>SUMIF(EL$160:EL$190,$D1044,EN$160:EN$190)</f>
        <v>0</v>
      </c>
      <c r="EL1044" s="9"/>
      <c r="EM1044" s="10"/>
      <c r="EN1044" s="11"/>
      <c r="EO1044" s="6">
        <f>SUMIF(EP$160:EP$190,$D1044,ER$160:ER$190)</f>
        <v>0</v>
      </c>
      <c r="EP1044" s="9"/>
      <c r="EQ1044" s="10"/>
      <c r="ER1044" s="11"/>
      <c r="ES1044" s="6">
        <f>SUMIF(ET$160:ET$190,$D1044,EV$160:EV$190)</f>
        <v>0</v>
      </c>
      <c r="ET1044" s="9"/>
      <c r="EU1044" s="10"/>
      <c r="EV1044" s="11"/>
      <c r="EW1044" s="6">
        <f>SUMIF(EX$160:EX$190,$D1044,EZ$160:EZ$190)</f>
        <v>0</v>
      </c>
      <c r="EX1044" s="9"/>
      <c r="EY1044" s="10"/>
      <c r="EZ1044" s="11"/>
      <c r="FA1044" s="6">
        <f>SUMIF(FB$160:FB$190,$D1044,FD$160:FD$190)</f>
        <v>0</v>
      </c>
      <c r="FB1044" s="9"/>
      <c r="FC1044" s="10"/>
      <c r="FD1044" s="11"/>
      <c r="FE1044" s="6">
        <f>SUMIF(FF$160:FF$190,$D1044,FH$160:FH$190)</f>
        <v>0</v>
      </c>
      <c r="FF1044" s="9"/>
      <c r="FG1044" s="10"/>
      <c r="FH1044" s="11"/>
      <c r="FI1044" s="6">
        <f>SUMIF(FJ$160:FJ$190,$D1044,FL$160:FL$190)</f>
        <v>0</v>
      </c>
      <c r="FJ1044" s="9"/>
      <c r="FK1044" s="10"/>
      <c r="FL1044" s="11"/>
      <c r="FM1044" s="6">
        <f>SUMIF(FN$160:FN$190,$D1044,FP$160:FP$190)</f>
        <v>0</v>
      </c>
      <c r="FN1044" s="9"/>
      <c r="FO1044" s="10"/>
      <c r="FP1044" s="11"/>
      <c r="FQ1044" s="6">
        <f>SUMIF(FR$160:FR$190,$D1044,FT$160:FT$190)</f>
        <v>0</v>
      </c>
      <c r="FR1044" s="9"/>
      <c r="FS1044" s="10"/>
      <c r="FT1044" s="11"/>
      <c r="FU1044" s="6">
        <f>SUMIF(FV$160:FV$190,$D1044,FX$160:FX$190)</f>
        <v>0</v>
      </c>
      <c r="FV1044" s="9"/>
      <c r="FW1044" s="10"/>
      <c r="FX1044" s="11"/>
      <c r="FY1044" s="6">
        <f>SUMIF(FZ$160:FZ$190,$D1044,GB$160:GB$190)</f>
        <v>0</v>
      </c>
      <c r="FZ1044" s="9"/>
      <c r="GA1044" s="10"/>
      <c r="GB1044" s="11"/>
      <c r="GC1044" s="6">
        <f>SUMIF(GD$160:GD$190,$D1044,GF$160:GF$190)</f>
        <v>0</v>
      </c>
      <c r="GD1044" s="9"/>
      <c r="GE1044" s="10"/>
      <c r="GF1044" s="11"/>
      <c r="GG1044" s="6">
        <f>SUMIF(GH$160:GH$190,$D1044,GJ$160:GJ$190)</f>
        <v>0</v>
      </c>
      <c r="GH1044" s="9"/>
      <c r="GI1044" s="10"/>
      <c r="GJ1044" s="11"/>
      <c r="GK1044" s="6">
        <f>SUMIF(GL$160:GL$190,$D1044,GN$160:GN$190)</f>
        <v>0</v>
      </c>
      <c r="GL1044" s="9"/>
      <c r="GM1044" s="10"/>
      <c r="GN1044" s="11"/>
      <c r="GO1044" s="6">
        <f>SUMIF(GP$160:GP$190,$D1044,GR$160:GR$190)</f>
        <v>0</v>
      </c>
      <c r="GP1044" s="9"/>
      <c r="GQ1044" s="10"/>
      <c r="GR1044" s="11"/>
      <c r="GS1044" s="6">
        <f>SUMIF(GT$160:GT$190,$D1044,GV$160:GV$190)</f>
        <v>0</v>
      </c>
      <c r="GT1044" s="9"/>
      <c r="GU1044" s="10"/>
      <c r="GV1044" s="20"/>
      <c r="GW1044" s="19">
        <f t="shared" si="25"/>
        <v>0</v>
      </c>
      <c r="GX1044" s="472"/>
      <c r="GY1044" s="473"/>
    </row>
    <row r="1045" spans="1:207" ht="30.75" customHeight="1">
      <c r="A1045" s="210" t="s">
        <v>81</v>
      </c>
      <c r="B1045" s="470"/>
      <c r="C1045" s="449" t="s">
        <v>537</v>
      </c>
      <c r="D1045" s="445" t="s">
        <v>500</v>
      </c>
      <c r="E1045" s="206">
        <f>SUMIF(F$191:F$221,$D1045,H$191:H$221)</f>
        <v>0</v>
      </c>
      <c r="F1045" s="9"/>
      <c r="G1045" s="10"/>
      <c r="H1045" s="11"/>
      <c r="I1045" s="6">
        <f>SUMIF(J$191:J$221,$D1045,L$191:L$221)</f>
        <v>0</v>
      </c>
      <c r="J1045" s="9"/>
      <c r="K1045" s="10"/>
      <c r="L1045" s="11"/>
      <c r="M1045" s="6">
        <f>SUMIF(N$191:N$221,$D1045,P$191:P$221)</f>
        <v>0</v>
      </c>
      <c r="N1045" s="9"/>
      <c r="O1045" s="10"/>
      <c r="P1045" s="11"/>
      <c r="Q1045" s="6">
        <f>SUMIF(R$191:R$221,$D1045,T$191:T$221)</f>
        <v>0</v>
      </c>
      <c r="R1045" s="9"/>
      <c r="S1045" s="10"/>
      <c r="T1045" s="11"/>
      <c r="U1045" s="6">
        <f>SUMIF(V$191:V$221,$D1045,X$191:X$221)</f>
        <v>0</v>
      </c>
      <c r="V1045" s="9"/>
      <c r="W1045" s="10"/>
      <c r="X1045" s="11"/>
      <c r="Y1045" s="6">
        <f>SUMIF(Z$191:Z$221,$D1045,AB$191:AB$221)</f>
        <v>0</v>
      </c>
      <c r="Z1045" s="9"/>
      <c r="AA1045" s="10"/>
      <c r="AB1045" s="11"/>
      <c r="AC1045" s="6">
        <f>SUMIF(AD$191:AD$221,$D1045,AF$191:AF$221)</f>
        <v>0</v>
      </c>
      <c r="AD1045" s="9"/>
      <c r="AE1045" s="10"/>
      <c r="AF1045" s="11"/>
      <c r="AG1045" s="6">
        <f>SUMIF(AH$191:AH$221,$D1045,AJ$191:AJ$221)</f>
        <v>0</v>
      </c>
      <c r="AH1045" s="9"/>
      <c r="AI1045" s="10"/>
      <c r="AJ1045" s="11"/>
      <c r="AK1045" s="6">
        <f>SUMIF(AL$191:AL$221,$D1045,AN$191:AN$221)</f>
        <v>0</v>
      </c>
      <c r="AL1045" s="9"/>
      <c r="AM1045" s="10"/>
      <c r="AN1045" s="11"/>
      <c r="AO1045" s="6">
        <f>SUMIF(AP$191:AP$221,$D1045,AR$191:AR$221)</f>
        <v>0</v>
      </c>
      <c r="AP1045" s="9"/>
      <c r="AQ1045" s="10"/>
      <c r="AR1045" s="11"/>
      <c r="AS1045" s="6">
        <f>SUMIF(AT$191:AT$221,$D1045,AV$191:AV$221)</f>
        <v>0</v>
      </c>
      <c r="AT1045" s="9"/>
      <c r="AU1045" s="10"/>
      <c r="AV1045" s="11"/>
      <c r="AW1045" s="6">
        <f>SUMIF(AX$191:AX$221,$D1045,AZ$191:AZ$221)</f>
        <v>0</v>
      </c>
      <c r="AX1045" s="9"/>
      <c r="AY1045" s="10"/>
      <c r="AZ1045" s="11"/>
      <c r="BA1045" s="6">
        <f>SUMIF(BB$191:BB$221,$D1045,BD$191:BD$221)</f>
        <v>0</v>
      </c>
      <c r="BB1045" s="9"/>
      <c r="BC1045" s="10"/>
      <c r="BD1045" s="11"/>
      <c r="BE1045" s="6">
        <f>SUMIF(BF$191:BF$221,$D1045,BH$191:BH$221)</f>
        <v>0</v>
      </c>
      <c r="BF1045" s="9"/>
      <c r="BG1045" s="10"/>
      <c r="BH1045" s="11"/>
      <c r="BI1045" s="6">
        <f>SUMIF(BJ$191:BJ$221,$D1045,BL$191:BL$221)</f>
        <v>0</v>
      </c>
      <c r="BJ1045" s="9"/>
      <c r="BK1045" s="10"/>
      <c r="BL1045" s="11"/>
      <c r="BM1045" s="6">
        <f>SUMIF(BN$191:BN$221,$D1045,BP$191:BP$221)</f>
        <v>0</v>
      </c>
      <c r="BN1045" s="9"/>
      <c r="BO1045" s="10"/>
      <c r="BP1045" s="11"/>
      <c r="BQ1045" s="6">
        <f>SUMIF(BR$191:BR$221,$D1045,BT$191:BT$221)</f>
        <v>0</v>
      </c>
      <c r="BR1045" s="9"/>
      <c r="BS1045" s="10"/>
      <c r="BT1045" s="11"/>
      <c r="BU1045" s="6">
        <f>SUMIF(BV$191:BV$221,$D1045,BX$191:BX$221)</f>
        <v>0</v>
      </c>
      <c r="BV1045" s="9"/>
      <c r="BW1045" s="10"/>
      <c r="BX1045" s="11"/>
      <c r="BY1045" s="6">
        <f>SUMIF(BZ$191:BZ$221,$D1045,CB$191:CB$221)</f>
        <v>0</v>
      </c>
      <c r="BZ1045" s="9"/>
      <c r="CA1045" s="10"/>
      <c r="CB1045" s="11"/>
      <c r="CC1045" s="6">
        <f>SUMIF(CD$191:CD$221,$D1045,CF$191:CF$221)</f>
        <v>0</v>
      </c>
      <c r="CD1045" s="9"/>
      <c r="CE1045" s="10"/>
      <c r="CF1045" s="11"/>
      <c r="CG1045" s="6">
        <f>SUMIF(CH$191:CH$221,$D1045,CJ$191:CJ$221)</f>
        <v>0</v>
      </c>
      <c r="CH1045" s="9"/>
      <c r="CI1045" s="10"/>
      <c r="CJ1045" s="11"/>
      <c r="CK1045" s="6">
        <f>SUMIF(CL$191:CL$221,$D1045,CN$191:CN$221)</f>
        <v>0</v>
      </c>
      <c r="CL1045" s="9"/>
      <c r="CM1045" s="10"/>
      <c r="CN1045" s="11"/>
      <c r="CO1045" s="6">
        <f>SUMIF(CP$191:CP$221,$D1045,CR$191:CR$221)</f>
        <v>0</v>
      </c>
      <c r="CP1045" s="9"/>
      <c r="CQ1045" s="10"/>
      <c r="CR1045" s="11"/>
      <c r="CS1045" s="6">
        <f>SUMIF(CT$191:CT$221,$D1045,CV$191:CV$221)</f>
        <v>0</v>
      </c>
      <c r="CT1045" s="9"/>
      <c r="CU1045" s="10"/>
      <c r="CV1045" s="11"/>
      <c r="CW1045" s="6">
        <f>SUMIF(CX$191:CX$221,$D1045,CZ$191:CZ$221)</f>
        <v>0</v>
      </c>
      <c r="CX1045" s="9"/>
      <c r="CY1045" s="10"/>
      <c r="CZ1045" s="11"/>
      <c r="DA1045" s="6">
        <f>SUMIF(DB$191:DB$221,$D1045,DD$191:DD$221)</f>
        <v>0</v>
      </c>
      <c r="DB1045" s="9"/>
      <c r="DC1045" s="10"/>
      <c r="DD1045" s="11"/>
      <c r="DE1045" s="6">
        <f>SUMIF(DF$191:DF$221,$D1045,DH$191:DH$221)</f>
        <v>0</v>
      </c>
      <c r="DF1045" s="9"/>
      <c r="DG1045" s="10"/>
      <c r="DH1045" s="11"/>
      <c r="DI1045" s="6">
        <f>SUMIF(DJ$191:DJ$221,$D1045,DL$191:DL$221)</f>
        <v>0</v>
      </c>
      <c r="DJ1045" s="9"/>
      <c r="DK1045" s="10"/>
      <c r="DL1045" s="11"/>
      <c r="DM1045" s="6">
        <f>SUMIF(DN$191:DN$221,$D1045,DP$191:DP$221)</f>
        <v>0</v>
      </c>
      <c r="DN1045" s="9"/>
      <c r="DO1045" s="10"/>
      <c r="DP1045" s="11"/>
      <c r="DQ1045" s="6">
        <f>SUMIF(DR$191:DR$221,$D1045,DT$191:DT$221)</f>
        <v>0</v>
      </c>
      <c r="DR1045" s="9"/>
      <c r="DS1045" s="10"/>
      <c r="DT1045" s="11"/>
      <c r="DU1045" s="6">
        <f>SUMIF(DV$191:DV$221,$D1045,DX$191:DX$221)</f>
        <v>0</v>
      </c>
      <c r="DV1045" s="9"/>
      <c r="DW1045" s="10"/>
      <c r="DX1045" s="11"/>
      <c r="DY1045" s="6">
        <f>SUMIF(DZ$191:DZ$221,$D1045,EB$191:EB$221)</f>
        <v>0</v>
      </c>
      <c r="DZ1045" s="9"/>
      <c r="EA1045" s="10"/>
      <c r="EB1045" s="11"/>
      <c r="EC1045" s="6">
        <f>SUMIF(ED$191:ED$221,$D1045,EF$191:EF$221)</f>
        <v>0</v>
      </c>
      <c r="ED1045" s="9"/>
      <c r="EE1045" s="10"/>
      <c r="EF1045" s="11"/>
      <c r="EG1045" s="6">
        <f>SUMIF(EH$191:EH$221,$D1045,EJ$191:EJ$221)</f>
        <v>0</v>
      </c>
      <c r="EH1045" s="9"/>
      <c r="EI1045" s="10"/>
      <c r="EJ1045" s="11"/>
      <c r="EK1045" s="6">
        <f>SUMIF(EL$191:EL$221,$D1045,EN$191:EN$221)</f>
        <v>0</v>
      </c>
      <c r="EL1045" s="9"/>
      <c r="EM1045" s="10"/>
      <c r="EN1045" s="11"/>
      <c r="EO1045" s="6">
        <f>SUMIF(EP$191:EP$221,$D1045,ER$191:ER$221)</f>
        <v>0</v>
      </c>
      <c r="EP1045" s="9"/>
      <c r="EQ1045" s="10"/>
      <c r="ER1045" s="11"/>
      <c r="ES1045" s="6">
        <f>SUMIF(ET$191:ET$221,$D1045,EV$191:EV$221)</f>
        <v>0</v>
      </c>
      <c r="ET1045" s="9"/>
      <c r="EU1045" s="10"/>
      <c r="EV1045" s="11"/>
      <c r="EW1045" s="6">
        <f>SUMIF(EX$191:EX$221,$D1045,EZ$191:EZ$221)</f>
        <v>0</v>
      </c>
      <c r="EX1045" s="9"/>
      <c r="EY1045" s="10"/>
      <c r="EZ1045" s="11"/>
      <c r="FA1045" s="6">
        <f>SUMIF(FB$191:FB$221,$D1045,FD$191:FD$221)</f>
        <v>0</v>
      </c>
      <c r="FB1045" s="9"/>
      <c r="FC1045" s="10"/>
      <c r="FD1045" s="11"/>
      <c r="FE1045" s="6">
        <f>SUMIF(FF$191:FF$221,$D1045,FH$191:FH$221)</f>
        <v>0</v>
      </c>
      <c r="FF1045" s="9"/>
      <c r="FG1045" s="10"/>
      <c r="FH1045" s="11"/>
      <c r="FI1045" s="6">
        <f>SUMIF(FJ$191:FJ$221,$D1045,FL$191:FL$221)</f>
        <v>0</v>
      </c>
      <c r="FJ1045" s="9"/>
      <c r="FK1045" s="10"/>
      <c r="FL1045" s="11"/>
      <c r="FM1045" s="6">
        <f>SUMIF(FN$191:FN$221,$D1045,FP$191:FP$221)</f>
        <v>0</v>
      </c>
      <c r="FN1045" s="9"/>
      <c r="FO1045" s="10"/>
      <c r="FP1045" s="11"/>
      <c r="FQ1045" s="6">
        <f>SUMIF(FR$191:FR$221,$D1045,FT$191:FT$221)</f>
        <v>0</v>
      </c>
      <c r="FR1045" s="9"/>
      <c r="FS1045" s="10"/>
      <c r="FT1045" s="11"/>
      <c r="FU1045" s="6">
        <f>SUMIF(FV$191:FV$221,$D1045,FX$191:FX$221)</f>
        <v>0</v>
      </c>
      <c r="FV1045" s="9"/>
      <c r="FW1045" s="10"/>
      <c r="FX1045" s="11"/>
      <c r="FY1045" s="6">
        <f>SUMIF(FZ$191:FZ$221,$D1045,GB$191:GB$221)</f>
        <v>0</v>
      </c>
      <c r="FZ1045" s="9"/>
      <c r="GA1045" s="10"/>
      <c r="GB1045" s="11"/>
      <c r="GC1045" s="6">
        <f>SUMIF(GD$191:GD$221,$D1045,GF$191:GF$221)</f>
        <v>0</v>
      </c>
      <c r="GD1045" s="9"/>
      <c r="GE1045" s="10"/>
      <c r="GF1045" s="11"/>
      <c r="GG1045" s="6">
        <f>SUMIF(GH$191:GH$221,$D1045,GJ$191:GJ$221)</f>
        <v>0</v>
      </c>
      <c r="GH1045" s="9"/>
      <c r="GI1045" s="10"/>
      <c r="GJ1045" s="11"/>
      <c r="GK1045" s="6">
        <f>SUMIF(GL$191:GL$221,$D1045,GN$191:GN$221)</f>
        <v>0</v>
      </c>
      <c r="GL1045" s="9"/>
      <c r="GM1045" s="10"/>
      <c r="GN1045" s="11"/>
      <c r="GO1045" s="6">
        <f>SUMIF(GP$191:GP$221,$D1045,GR$191:GR$221)</f>
        <v>0</v>
      </c>
      <c r="GP1045" s="9"/>
      <c r="GQ1045" s="10"/>
      <c r="GR1045" s="11"/>
      <c r="GS1045" s="6">
        <f>SUMIF(GT$191:GT$221,$D1045,GV$191:GV$221)</f>
        <v>0</v>
      </c>
      <c r="GT1045" s="9"/>
      <c r="GU1045" s="10"/>
      <c r="GV1045" s="20"/>
      <c r="GW1045" s="19">
        <f t="shared" si="25"/>
        <v>0</v>
      </c>
      <c r="GX1045" s="472"/>
      <c r="GY1045" s="473"/>
    </row>
    <row r="1046" spans="1:207" ht="30.75" customHeight="1">
      <c r="A1046" s="210" t="s">
        <v>82</v>
      </c>
      <c r="B1046" s="470"/>
      <c r="C1046" s="449" t="s">
        <v>537</v>
      </c>
      <c r="D1046" s="445" t="s">
        <v>500</v>
      </c>
      <c r="E1046" s="206">
        <f>SUMIF(F$222:F$252,$D1046,H$222:H$252)</f>
        <v>0</v>
      </c>
      <c r="F1046" s="9"/>
      <c r="G1046" s="10"/>
      <c r="H1046" s="11"/>
      <c r="I1046" s="6">
        <f>SUMIF(J$222:J$252,$D1046,L$222:L$252)</f>
        <v>0</v>
      </c>
      <c r="J1046" s="9"/>
      <c r="K1046" s="10"/>
      <c r="L1046" s="11"/>
      <c r="M1046" s="6">
        <f>SUMIF(N$222:N$252,$D1046,P$222:P$252)</f>
        <v>0</v>
      </c>
      <c r="N1046" s="9"/>
      <c r="O1046" s="10"/>
      <c r="P1046" s="11"/>
      <c r="Q1046" s="6">
        <f>SUMIF(R$222:R$252,$D1046,T$222:T$252)</f>
        <v>0</v>
      </c>
      <c r="R1046" s="9"/>
      <c r="S1046" s="10"/>
      <c r="T1046" s="11"/>
      <c r="U1046" s="6">
        <f>SUMIF(V$222:V$252,$D1046,X$222:X$252)</f>
        <v>0</v>
      </c>
      <c r="V1046" s="9"/>
      <c r="W1046" s="10"/>
      <c r="X1046" s="11"/>
      <c r="Y1046" s="6">
        <f>SUMIF(Z$222:Z$252,$D1046,AB$222:AB$252)</f>
        <v>0</v>
      </c>
      <c r="Z1046" s="9"/>
      <c r="AA1046" s="10"/>
      <c r="AB1046" s="11"/>
      <c r="AC1046" s="6">
        <f>SUMIF(AD$222:AD$252,$D1046,AF$222:AF$252)</f>
        <v>0</v>
      </c>
      <c r="AD1046" s="9"/>
      <c r="AE1046" s="10"/>
      <c r="AF1046" s="11"/>
      <c r="AG1046" s="6">
        <f>SUMIF(AH$222:AH$252,$D1046,AJ$222:AJ$252)</f>
        <v>0</v>
      </c>
      <c r="AH1046" s="9"/>
      <c r="AI1046" s="10"/>
      <c r="AJ1046" s="11"/>
      <c r="AK1046" s="6">
        <f>SUMIF(AL$222:AL$252,$D1046,AN$222:AN$252)</f>
        <v>0</v>
      </c>
      <c r="AL1046" s="9"/>
      <c r="AM1046" s="10"/>
      <c r="AN1046" s="11"/>
      <c r="AO1046" s="6">
        <f>SUMIF(AP$222:AP$252,$D1046,AR$222:AR$252)</f>
        <v>0</v>
      </c>
      <c r="AP1046" s="9"/>
      <c r="AQ1046" s="10"/>
      <c r="AR1046" s="11"/>
      <c r="AS1046" s="6">
        <f>SUMIF(AT$222:AT$252,$D1046,AV$222:AV$252)</f>
        <v>0</v>
      </c>
      <c r="AT1046" s="9"/>
      <c r="AU1046" s="10"/>
      <c r="AV1046" s="11"/>
      <c r="AW1046" s="6">
        <f>SUMIF(AX$222:AX$252,$D1046,AZ$222:AZ$252)</f>
        <v>0</v>
      </c>
      <c r="AX1046" s="9"/>
      <c r="AY1046" s="10"/>
      <c r="AZ1046" s="11"/>
      <c r="BA1046" s="6">
        <f>SUMIF(BB$222:BB$252,$D1046,BD$222:BD$252)</f>
        <v>0</v>
      </c>
      <c r="BB1046" s="9"/>
      <c r="BC1046" s="10"/>
      <c r="BD1046" s="11"/>
      <c r="BE1046" s="6">
        <f>SUMIF(BF$222:BF$252,$D1046,BH$222:BH$252)</f>
        <v>0</v>
      </c>
      <c r="BF1046" s="9"/>
      <c r="BG1046" s="10"/>
      <c r="BH1046" s="11"/>
      <c r="BI1046" s="6">
        <f>SUMIF(BJ$222:BJ$252,$D1046,BL$222:BL$252)</f>
        <v>0</v>
      </c>
      <c r="BJ1046" s="9"/>
      <c r="BK1046" s="10"/>
      <c r="BL1046" s="11"/>
      <c r="BM1046" s="6">
        <f>SUMIF(BN$222:BN$252,$D1046,BP$222:BP$252)</f>
        <v>0</v>
      </c>
      <c r="BN1046" s="9"/>
      <c r="BO1046" s="10"/>
      <c r="BP1046" s="11"/>
      <c r="BQ1046" s="6">
        <f>SUMIF(BR$222:BR$252,$D1046,BT$222:BT$252)</f>
        <v>0</v>
      </c>
      <c r="BR1046" s="9"/>
      <c r="BS1046" s="10"/>
      <c r="BT1046" s="11"/>
      <c r="BU1046" s="6">
        <f>SUMIF(BV$222:BV$252,$D1046,BX$222:BX$252)</f>
        <v>0</v>
      </c>
      <c r="BV1046" s="9"/>
      <c r="BW1046" s="10"/>
      <c r="BX1046" s="11"/>
      <c r="BY1046" s="6">
        <f>SUMIF(BZ$222:BZ$252,$D1046,CB$222:CB$252)</f>
        <v>0</v>
      </c>
      <c r="BZ1046" s="9"/>
      <c r="CA1046" s="10"/>
      <c r="CB1046" s="11"/>
      <c r="CC1046" s="6">
        <f>SUMIF(CD$222:CD$252,$D1046,CF$222:CF$252)</f>
        <v>0</v>
      </c>
      <c r="CD1046" s="9"/>
      <c r="CE1046" s="10"/>
      <c r="CF1046" s="11"/>
      <c r="CG1046" s="6">
        <f>SUMIF(CH$222:CH$252,$D1046,CJ$222:CJ$252)</f>
        <v>0</v>
      </c>
      <c r="CH1046" s="9"/>
      <c r="CI1046" s="10"/>
      <c r="CJ1046" s="11"/>
      <c r="CK1046" s="6">
        <f>SUMIF(CL$222:CL$252,$D1046,CN$222:CN$252)</f>
        <v>0</v>
      </c>
      <c r="CL1046" s="9"/>
      <c r="CM1046" s="10"/>
      <c r="CN1046" s="11"/>
      <c r="CO1046" s="6">
        <f>SUMIF(CP$222:CP$252,$D1046,CR$222:CR$252)</f>
        <v>0</v>
      </c>
      <c r="CP1046" s="9"/>
      <c r="CQ1046" s="10"/>
      <c r="CR1046" s="11"/>
      <c r="CS1046" s="6">
        <f>SUMIF(CT$222:CT$252,$D1046,CV$222:CV$252)</f>
        <v>0</v>
      </c>
      <c r="CT1046" s="9"/>
      <c r="CU1046" s="10"/>
      <c r="CV1046" s="11"/>
      <c r="CW1046" s="6">
        <f>SUMIF(CX$222:CX$252,$D1046,CZ$222:CZ$252)</f>
        <v>0</v>
      </c>
      <c r="CX1046" s="9"/>
      <c r="CY1046" s="10"/>
      <c r="CZ1046" s="11"/>
      <c r="DA1046" s="6">
        <f>SUMIF(DB$222:DB$252,$D1046,DD$222:DD$252)</f>
        <v>0</v>
      </c>
      <c r="DB1046" s="9"/>
      <c r="DC1046" s="10"/>
      <c r="DD1046" s="11"/>
      <c r="DE1046" s="6">
        <f>SUMIF(DF$222:DF$252,$D1046,DH$222:DH$252)</f>
        <v>0</v>
      </c>
      <c r="DF1046" s="9"/>
      <c r="DG1046" s="10"/>
      <c r="DH1046" s="11"/>
      <c r="DI1046" s="6">
        <f>SUMIF(DJ$222:DJ$252,$D1046,DL$222:DL$252)</f>
        <v>0</v>
      </c>
      <c r="DJ1046" s="9"/>
      <c r="DK1046" s="10"/>
      <c r="DL1046" s="11"/>
      <c r="DM1046" s="6">
        <f>SUMIF(DN$222:DN$252,$D1046,DP$222:DP$252)</f>
        <v>0</v>
      </c>
      <c r="DN1046" s="9"/>
      <c r="DO1046" s="10"/>
      <c r="DP1046" s="11"/>
      <c r="DQ1046" s="6">
        <f>SUMIF(DR$222:DR$252,$D1046,DT$222:DT$252)</f>
        <v>0</v>
      </c>
      <c r="DR1046" s="9"/>
      <c r="DS1046" s="10"/>
      <c r="DT1046" s="11"/>
      <c r="DU1046" s="6">
        <f>SUMIF(DV$222:DV$252,$D1046,DX$222:DX$252)</f>
        <v>0</v>
      </c>
      <c r="DV1046" s="9"/>
      <c r="DW1046" s="10"/>
      <c r="DX1046" s="11"/>
      <c r="DY1046" s="6">
        <f>SUMIF(DZ$222:DZ$252,$D1046,EB$222:EB$252)</f>
        <v>0</v>
      </c>
      <c r="DZ1046" s="9"/>
      <c r="EA1046" s="10"/>
      <c r="EB1046" s="11"/>
      <c r="EC1046" s="6">
        <f>SUMIF(ED$222:ED$252,$D1046,EF$222:EF$252)</f>
        <v>0</v>
      </c>
      <c r="ED1046" s="9"/>
      <c r="EE1046" s="10"/>
      <c r="EF1046" s="11"/>
      <c r="EG1046" s="6">
        <f>SUMIF(EH$222:EH$252,$D1046,EJ$222:EJ$252)</f>
        <v>0</v>
      </c>
      <c r="EH1046" s="9"/>
      <c r="EI1046" s="10"/>
      <c r="EJ1046" s="11"/>
      <c r="EK1046" s="6">
        <f>SUMIF(EL$222:EL$252,$D1046,EN$222:EN$252)</f>
        <v>0</v>
      </c>
      <c r="EL1046" s="9"/>
      <c r="EM1046" s="10"/>
      <c r="EN1046" s="11"/>
      <c r="EO1046" s="6">
        <f>SUMIF(EP$222:EP$252,$D1046,ER$222:ER$252)</f>
        <v>0</v>
      </c>
      <c r="EP1046" s="9"/>
      <c r="EQ1046" s="10"/>
      <c r="ER1046" s="11"/>
      <c r="ES1046" s="6">
        <f>SUMIF(ET$222:ET$252,$D1046,EV$222:EV$252)</f>
        <v>0</v>
      </c>
      <c r="ET1046" s="9"/>
      <c r="EU1046" s="10"/>
      <c r="EV1046" s="11"/>
      <c r="EW1046" s="6">
        <f>SUMIF(EX$222:EX$252,$D1046,EZ$222:EZ$252)</f>
        <v>0</v>
      </c>
      <c r="EX1046" s="9"/>
      <c r="EY1046" s="10"/>
      <c r="EZ1046" s="11"/>
      <c r="FA1046" s="6">
        <f>SUMIF(FB$222:FB$252,$D1046,FD$222:FD$252)</f>
        <v>0</v>
      </c>
      <c r="FB1046" s="9"/>
      <c r="FC1046" s="10"/>
      <c r="FD1046" s="11"/>
      <c r="FE1046" s="6">
        <f>SUMIF(FF$222:FF$252,$D1046,FH$222:FH$252)</f>
        <v>0</v>
      </c>
      <c r="FF1046" s="9"/>
      <c r="FG1046" s="10"/>
      <c r="FH1046" s="11"/>
      <c r="FI1046" s="6">
        <f>SUMIF(FJ$222:FJ$252,$D1046,FL$222:FL$252)</f>
        <v>0</v>
      </c>
      <c r="FJ1046" s="9"/>
      <c r="FK1046" s="10"/>
      <c r="FL1046" s="11"/>
      <c r="FM1046" s="6">
        <f>SUMIF(FN$222:FN$252,$D1046,FP$222:FP$252)</f>
        <v>0</v>
      </c>
      <c r="FN1046" s="9"/>
      <c r="FO1046" s="10"/>
      <c r="FP1046" s="11"/>
      <c r="FQ1046" s="6">
        <f>SUMIF(FR$222:FR$252,$D1046,FT$222:FT$252)</f>
        <v>0</v>
      </c>
      <c r="FR1046" s="9"/>
      <c r="FS1046" s="10"/>
      <c r="FT1046" s="11"/>
      <c r="FU1046" s="6">
        <f>SUMIF(FV$222:FV$252,$D1046,FX$222:FX$252)</f>
        <v>0</v>
      </c>
      <c r="FV1046" s="9"/>
      <c r="FW1046" s="10"/>
      <c r="FX1046" s="11"/>
      <c r="FY1046" s="6">
        <f>SUMIF(FZ$222:FZ$252,$D1046,GB$222:GB$252)</f>
        <v>0</v>
      </c>
      <c r="FZ1046" s="9"/>
      <c r="GA1046" s="10"/>
      <c r="GB1046" s="11"/>
      <c r="GC1046" s="6">
        <f>SUMIF(GD$222:GD$252,$D1046,GF$222:GF$252)</f>
        <v>0</v>
      </c>
      <c r="GD1046" s="9"/>
      <c r="GE1046" s="10"/>
      <c r="GF1046" s="11"/>
      <c r="GG1046" s="6">
        <f>SUMIF(GH$222:GH$252,$D1046,GJ$222:GJ$252)</f>
        <v>0</v>
      </c>
      <c r="GH1046" s="9"/>
      <c r="GI1046" s="10"/>
      <c r="GJ1046" s="11"/>
      <c r="GK1046" s="6">
        <f>SUMIF(GL$222:GL$252,$D1046,GN$222:GN$252)</f>
        <v>0</v>
      </c>
      <c r="GL1046" s="9"/>
      <c r="GM1046" s="10"/>
      <c r="GN1046" s="11"/>
      <c r="GO1046" s="6">
        <f>SUMIF(GP$222:GP$252,$D1046,GR$222:GR$252)</f>
        <v>0</v>
      </c>
      <c r="GP1046" s="9"/>
      <c r="GQ1046" s="10"/>
      <c r="GR1046" s="11"/>
      <c r="GS1046" s="6">
        <f>SUMIF(GT$222:GT$252,$D1046,GV$222:GV$252)</f>
        <v>0</v>
      </c>
      <c r="GT1046" s="9"/>
      <c r="GU1046" s="10"/>
      <c r="GV1046" s="20"/>
      <c r="GW1046" s="19">
        <f t="shared" si="25"/>
        <v>0</v>
      </c>
      <c r="GX1046" s="472"/>
      <c r="GY1046" s="473"/>
    </row>
    <row r="1047" spans="1:207" ht="30.75" customHeight="1">
      <c r="A1047" s="210" t="s">
        <v>83</v>
      </c>
      <c r="B1047" s="470"/>
      <c r="C1047" s="449" t="s">
        <v>537</v>
      </c>
      <c r="D1047" s="445" t="s">
        <v>500</v>
      </c>
      <c r="E1047" s="206">
        <f>SUMIF(F$253:F$283,$D1047,H$253:H$283)</f>
        <v>0</v>
      </c>
      <c r="F1047" s="9"/>
      <c r="G1047" s="10"/>
      <c r="H1047" s="11"/>
      <c r="I1047" s="6">
        <f>SUMIF(J$253:J$283,$D1047,L$253:L$283)</f>
        <v>0</v>
      </c>
      <c r="J1047" s="9"/>
      <c r="K1047" s="10"/>
      <c r="L1047" s="11"/>
      <c r="M1047" s="6">
        <f>SUMIF(N$253:N$283,$D1047,P$253:P$283)</f>
        <v>0</v>
      </c>
      <c r="N1047" s="9"/>
      <c r="O1047" s="10"/>
      <c r="P1047" s="11"/>
      <c r="Q1047" s="6">
        <f>SUMIF(R$253:R$283,$D1047,T$253:T$283)</f>
        <v>0</v>
      </c>
      <c r="R1047" s="9"/>
      <c r="S1047" s="10"/>
      <c r="T1047" s="11"/>
      <c r="U1047" s="6">
        <f>SUMIF(V$253:V$283,$D1047,X$253:X$283)</f>
        <v>0</v>
      </c>
      <c r="V1047" s="9"/>
      <c r="W1047" s="10"/>
      <c r="X1047" s="11"/>
      <c r="Y1047" s="6">
        <f>SUMIF(Z$253:Z$283,$D1047,AB$253:AB$283)</f>
        <v>0</v>
      </c>
      <c r="Z1047" s="9"/>
      <c r="AA1047" s="10"/>
      <c r="AB1047" s="11"/>
      <c r="AC1047" s="6">
        <f>SUMIF(AD$253:AD$283,$D1047,AF$253:AF$283)</f>
        <v>0</v>
      </c>
      <c r="AD1047" s="9"/>
      <c r="AE1047" s="10"/>
      <c r="AF1047" s="11"/>
      <c r="AG1047" s="6">
        <f>SUMIF(AH$253:AH$283,$D1047,AJ$253:AJ$283)</f>
        <v>0</v>
      </c>
      <c r="AH1047" s="9"/>
      <c r="AI1047" s="10"/>
      <c r="AJ1047" s="11"/>
      <c r="AK1047" s="6">
        <f>SUMIF(AL$253:AL$283,$D1047,AN$253:AN$283)</f>
        <v>0</v>
      </c>
      <c r="AL1047" s="9"/>
      <c r="AM1047" s="10"/>
      <c r="AN1047" s="11"/>
      <c r="AO1047" s="6">
        <f>SUMIF(AP$253:AP$283,$D1047,AR$253:AR$283)</f>
        <v>0</v>
      </c>
      <c r="AP1047" s="9"/>
      <c r="AQ1047" s="10"/>
      <c r="AR1047" s="11"/>
      <c r="AS1047" s="6">
        <f>SUMIF(AT$253:AT$283,$D1047,AV$253:AV$283)</f>
        <v>0</v>
      </c>
      <c r="AT1047" s="9"/>
      <c r="AU1047" s="10"/>
      <c r="AV1047" s="11"/>
      <c r="AW1047" s="6">
        <f>SUMIF(AX$253:AX$283,$D1047,AZ$253:AZ$283)</f>
        <v>0</v>
      </c>
      <c r="AX1047" s="9"/>
      <c r="AY1047" s="10"/>
      <c r="AZ1047" s="11"/>
      <c r="BA1047" s="6">
        <f>SUMIF(BB$253:BB$283,$D1047,BD$253:BD$283)</f>
        <v>0</v>
      </c>
      <c r="BB1047" s="9"/>
      <c r="BC1047" s="10"/>
      <c r="BD1047" s="11"/>
      <c r="BE1047" s="6">
        <f>SUMIF(BF$253:BF$283,$D1047,BH$253:BH$283)</f>
        <v>0</v>
      </c>
      <c r="BF1047" s="9"/>
      <c r="BG1047" s="10"/>
      <c r="BH1047" s="11"/>
      <c r="BI1047" s="6">
        <f>SUMIF(BJ$253:BJ$283,$D1047,BL$253:BL$283)</f>
        <v>0</v>
      </c>
      <c r="BJ1047" s="9"/>
      <c r="BK1047" s="10"/>
      <c r="BL1047" s="11"/>
      <c r="BM1047" s="6">
        <f>SUMIF(BN$253:BN$283,$D1047,BP$253:BP$283)</f>
        <v>0</v>
      </c>
      <c r="BN1047" s="9"/>
      <c r="BO1047" s="10"/>
      <c r="BP1047" s="11"/>
      <c r="BQ1047" s="6">
        <f>SUMIF(BR$253:BR$283,$D1047,BT$253:BT$283)</f>
        <v>0</v>
      </c>
      <c r="BR1047" s="9"/>
      <c r="BS1047" s="10"/>
      <c r="BT1047" s="11"/>
      <c r="BU1047" s="6">
        <f>SUMIF(BV$253:BV$283,$D1047,BX$253:BX$283)</f>
        <v>0</v>
      </c>
      <c r="BV1047" s="9"/>
      <c r="BW1047" s="10"/>
      <c r="BX1047" s="11"/>
      <c r="BY1047" s="6">
        <f>SUMIF(BZ$253:BZ$283,$D1047,CB$253:CB$283)</f>
        <v>0</v>
      </c>
      <c r="BZ1047" s="9"/>
      <c r="CA1047" s="10"/>
      <c r="CB1047" s="11"/>
      <c r="CC1047" s="6">
        <f>SUMIF(CD$253:CD$283,$D1047,CF$253:CF$283)</f>
        <v>0</v>
      </c>
      <c r="CD1047" s="9"/>
      <c r="CE1047" s="10"/>
      <c r="CF1047" s="11"/>
      <c r="CG1047" s="6">
        <f>SUMIF(CH$253:CH$283,$D1047,CJ$253:CJ$283)</f>
        <v>0</v>
      </c>
      <c r="CH1047" s="9"/>
      <c r="CI1047" s="10"/>
      <c r="CJ1047" s="11"/>
      <c r="CK1047" s="6">
        <f>SUMIF(CL$253:CL$283,$D1047,CN$253:CN$283)</f>
        <v>0</v>
      </c>
      <c r="CL1047" s="9"/>
      <c r="CM1047" s="10"/>
      <c r="CN1047" s="11"/>
      <c r="CO1047" s="6">
        <f>SUMIF(CP$253:CP$283,$D1047,CR$253:CR$283)</f>
        <v>0</v>
      </c>
      <c r="CP1047" s="9"/>
      <c r="CQ1047" s="10"/>
      <c r="CR1047" s="11"/>
      <c r="CS1047" s="6">
        <f>SUMIF(CT$253:CT$283,$D1047,CV$253:CV$283)</f>
        <v>0</v>
      </c>
      <c r="CT1047" s="9"/>
      <c r="CU1047" s="10"/>
      <c r="CV1047" s="11"/>
      <c r="CW1047" s="6">
        <f>SUMIF(CX$253:CX$283,$D1047,CZ$253:CZ$283)</f>
        <v>0</v>
      </c>
      <c r="CX1047" s="9"/>
      <c r="CY1047" s="10"/>
      <c r="CZ1047" s="11"/>
      <c r="DA1047" s="6">
        <f>SUMIF(DB$253:DB$283,$D1047,DD$253:DD$283)</f>
        <v>0</v>
      </c>
      <c r="DB1047" s="9"/>
      <c r="DC1047" s="10"/>
      <c r="DD1047" s="11"/>
      <c r="DE1047" s="6">
        <f>SUMIF(DF$253:DF$283,$D1047,DH$253:DH$283)</f>
        <v>0</v>
      </c>
      <c r="DF1047" s="9"/>
      <c r="DG1047" s="10"/>
      <c r="DH1047" s="11"/>
      <c r="DI1047" s="6">
        <f>SUMIF(DJ$253:DJ$283,$D1047,DL$253:DL$283)</f>
        <v>0</v>
      </c>
      <c r="DJ1047" s="9"/>
      <c r="DK1047" s="10"/>
      <c r="DL1047" s="11"/>
      <c r="DM1047" s="6">
        <f>SUMIF(DN$253:DN$283,$D1047,DP$253:DP$283)</f>
        <v>0</v>
      </c>
      <c r="DN1047" s="9"/>
      <c r="DO1047" s="10"/>
      <c r="DP1047" s="11"/>
      <c r="DQ1047" s="6">
        <f>SUMIF(DR$253:DR$283,$D1047,DT$253:DT$283)</f>
        <v>0</v>
      </c>
      <c r="DR1047" s="9"/>
      <c r="DS1047" s="10"/>
      <c r="DT1047" s="11"/>
      <c r="DU1047" s="6">
        <f>SUMIF(DV$253:DV$283,$D1047,DX$253:DX$283)</f>
        <v>0</v>
      </c>
      <c r="DV1047" s="9"/>
      <c r="DW1047" s="10"/>
      <c r="DX1047" s="11"/>
      <c r="DY1047" s="6">
        <f>SUMIF(DZ$253:DZ$283,$D1047,EB$253:EB$283)</f>
        <v>0</v>
      </c>
      <c r="DZ1047" s="9"/>
      <c r="EA1047" s="10"/>
      <c r="EB1047" s="11"/>
      <c r="EC1047" s="6">
        <f>SUMIF(ED$253:ED$283,$D1047,EF$253:EF$283)</f>
        <v>0</v>
      </c>
      <c r="ED1047" s="9"/>
      <c r="EE1047" s="10"/>
      <c r="EF1047" s="11"/>
      <c r="EG1047" s="6">
        <f>SUMIF(EH$253:EH$283,$D1047,EJ$253:EJ$283)</f>
        <v>0</v>
      </c>
      <c r="EH1047" s="9"/>
      <c r="EI1047" s="10"/>
      <c r="EJ1047" s="11"/>
      <c r="EK1047" s="6">
        <f>SUMIF(EL$253:EL$283,$D1047,EN$253:EN$283)</f>
        <v>0</v>
      </c>
      <c r="EL1047" s="9"/>
      <c r="EM1047" s="10"/>
      <c r="EN1047" s="11"/>
      <c r="EO1047" s="6">
        <f>SUMIF(EP$253:EP$283,$D1047,ER$253:ER$283)</f>
        <v>0</v>
      </c>
      <c r="EP1047" s="9"/>
      <c r="EQ1047" s="10"/>
      <c r="ER1047" s="11"/>
      <c r="ES1047" s="6">
        <f>SUMIF(ET$253:ET$283,$D1047,EV$253:EV$283)</f>
        <v>0</v>
      </c>
      <c r="ET1047" s="9"/>
      <c r="EU1047" s="10"/>
      <c r="EV1047" s="11"/>
      <c r="EW1047" s="6">
        <f>SUMIF(EX$253:EX$283,$D1047,EZ$253:EZ$283)</f>
        <v>0</v>
      </c>
      <c r="EX1047" s="9"/>
      <c r="EY1047" s="10"/>
      <c r="EZ1047" s="11"/>
      <c r="FA1047" s="6">
        <f>SUMIF(FB$253:FB$283,$D1047,FD$253:FD$283)</f>
        <v>0</v>
      </c>
      <c r="FB1047" s="9"/>
      <c r="FC1047" s="10"/>
      <c r="FD1047" s="11"/>
      <c r="FE1047" s="6">
        <f>SUMIF(FF$253:FF$283,$D1047,FH$253:FH$283)</f>
        <v>0</v>
      </c>
      <c r="FF1047" s="9"/>
      <c r="FG1047" s="10"/>
      <c r="FH1047" s="11"/>
      <c r="FI1047" s="6">
        <f>SUMIF(FJ$253:FJ$283,$D1047,FL$253:FL$283)</f>
        <v>0</v>
      </c>
      <c r="FJ1047" s="9"/>
      <c r="FK1047" s="10"/>
      <c r="FL1047" s="11"/>
      <c r="FM1047" s="6">
        <f>SUMIF(FN$253:FN$283,$D1047,FP$253:FP$283)</f>
        <v>0</v>
      </c>
      <c r="FN1047" s="9"/>
      <c r="FO1047" s="10"/>
      <c r="FP1047" s="11"/>
      <c r="FQ1047" s="6">
        <f>SUMIF(FR$253:FR$283,$D1047,FT$253:FT$283)</f>
        <v>0</v>
      </c>
      <c r="FR1047" s="9"/>
      <c r="FS1047" s="10"/>
      <c r="FT1047" s="11"/>
      <c r="FU1047" s="6">
        <f>SUMIF(FV$253:FV$283,$D1047,FX$253:FX$283)</f>
        <v>0</v>
      </c>
      <c r="FV1047" s="9"/>
      <c r="FW1047" s="10"/>
      <c r="FX1047" s="11"/>
      <c r="FY1047" s="6">
        <f>SUMIF(FZ$253:FZ$283,$D1047,GB$253:GB$283)</f>
        <v>0</v>
      </c>
      <c r="FZ1047" s="9"/>
      <c r="GA1047" s="10"/>
      <c r="GB1047" s="11"/>
      <c r="GC1047" s="6">
        <f>SUMIF(GD$253:GD$283,$D1047,GF$253:GF$283)</f>
        <v>0</v>
      </c>
      <c r="GD1047" s="9"/>
      <c r="GE1047" s="10"/>
      <c r="GF1047" s="11"/>
      <c r="GG1047" s="6">
        <f>SUMIF(GH$253:GH$283,$D1047,GJ$253:GJ$283)</f>
        <v>0</v>
      </c>
      <c r="GH1047" s="9"/>
      <c r="GI1047" s="10"/>
      <c r="GJ1047" s="11"/>
      <c r="GK1047" s="6">
        <f>SUMIF(GL$253:GL$283,$D1047,GN$253:GN$283)</f>
        <v>0</v>
      </c>
      <c r="GL1047" s="9"/>
      <c r="GM1047" s="10"/>
      <c r="GN1047" s="11"/>
      <c r="GO1047" s="6">
        <f>SUMIF(GP$253:GP$283,$D1047,GR$253:GR$283)</f>
        <v>0</v>
      </c>
      <c r="GP1047" s="9"/>
      <c r="GQ1047" s="10"/>
      <c r="GR1047" s="11"/>
      <c r="GS1047" s="6">
        <f>SUMIF(GT$253:GT$283,$D1047,GV$253:GV$283)</f>
        <v>0</v>
      </c>
      <c r="GT1047" s="9"/>
      <c r="GU1047" s="10"/>
      <c r="GV1047" s="20"/>
      <c r="GW1047" s="19">
        <f t="shared" si="25"/>
        <v>0</v>
      </c>
      <c r="GX1047" s="472"/>
      <c r="GY1047" s="473"/>
    </row>
    <row r="1048" spans="1:207" ht="30.75" customHeight="1">
      <c r="A1048" s="210" t="s">
        <v>84</v>
      </c>
      <c r="B1048" s="470"/>
      <c r="C1048" s="449" t="s">
        <v>537</v>
      </c>
      <c r="D1048" s="445" t="s">
        <v>500</v>
      </c>
      <c r="E1048" s="206">
        <f>SUMIF(F$284:F$314,$D1048,H$284:H$314)</f>
        <v>0</v>
      </c>
      <c r="F1048" s="9"/>
      <c r="G1048" s="10"/>
      <c r="H1048" s="11"/>
      <c r="I1048" s="6">
        <f>SUMIF(J$284:J$314,$D1048,L$284:L$314)</f>
        <v>0</v>
      </c>
      <c r="J1048" s="9"/>
      <c r="K1048" s="10"/>
      <c r="L1048" s="11"/>
      <c r="M1048" s="6">
        <f>SUMIF(N$284:N$314,$D1048,P$284:P$314)</f>
        <v>0</v>
      </c>
      <c r="N1048" s="9"/>
      <c r="O1048" s="10"/>
      <c r="P1048" s="11"/>
      <c r="Q1048" s="6">
        <f>SUMIF(R$284:R$314,$D1048,T$284:T$314)</f>
        <v>0</v>
      </c>
      <c r="R1048" s="9"/>
      <c r="S1048" s="10"/>
      <c r="T1048" s="11"/>
      <c r="U1048" s="6">
        <f>SUMIF(V$284:V$314,$D1048,X$284:X$314)</f>
        <v>0</v>
      </c>
      <c r="V1048" s="9"/>
      <c r="W1048" s="10"/>
      <c r="X1048" s="11"/>
      <c r="Y1048" s="6">
        <f>SUMIF(Z$284:Z$314,$D1048,AB$284:AB$314)</f>
        <v>0</v>
      </c>
      <c r="Z1048" s="9"/>
      <c r="AA1048" s="10"/>
      <c r="AB1048" s="11"/>
      <c r="AC1048" s="6">
        <f>SUMIF(AD$284:AD$314,$D1048,AF$284:AF$314)</f>
        <v>0</v>
      </c>
      <c r="AD1048" s="9"/>
      <c r="AE1048" s="10"/>
      <c r="AF1048" s="11"/>
      <c r="AG1048" s="6">
        <f>SUMIF(AH$284:AH$314,$D1048,AJ$284:AJ$314)</f>
        <v>0</v>
      </c>
      <c r="AH1048" s="9"/>
      <c r="AI1048" s="10"/>
      <c r="AJ1048" s="11"/>
      <c r="AK1048" s="6">
        <f>SUMIF(AL$284:AL$314,$D1048,AN$284:AN$314)</f>
        <v>0</v>
      </c>
      <c r="AL1048" s="9"/>
      <c r="AM1048" s="10"/>
      <c r="AN1048" s="11"/>
      <c r="AO1048" s="6">
        <f>SUMIF(AP$284:AP$314,$D1048,AR$284:AR$314)</f>
        <v>0</v>
      </c>
      <c r="AP1048" s="9"/>
      <c r="AQ1048" s="10"/>
      <c r="AR1048" s="11"/>
      <c r="AS1048" s="6">
        <f>SUMIF(AT$284:AT$314,$D1048,AV$284:AV$314)</f>
        <v>0</v>
      </c>
      <c r="AT1048" s="9"/>
      <c r="AU1048" s="10"/>
      <c r="AV1048" s="11"/>
      <c r="AW1048" s="6">
        <f>SUMIF(AX$284:AX$314,$D1048,AZ$284:AZ$314)</f>
        <v>0</v>
      </c>
      <c r="AX1048" s="9"/>
      <c r="AY1048" s="10"/>
      <c r="AZ1048" s="11"/>
      <c r="BA1048" s="6">
        <f>SUMIF(BB$284:BB$314,$D1048,BD$284:BD$314)</f>
        <v>0</v>
      </c>
      <c r="BB1048" s="9"/>
      <c r="BC1048" s="10"/>
      <c r="BD1048" s="11"/>
      <c r="BE1048" s="6">
        <f>SUMIF(BF$284:BF$314,$D1048,BH$284:BH$314)</f>
        <v>0</v>
      </c>
      <c r="BF1048" s="9"/>
      <c r="BG1048" s="10"/>
      <c r="BH1048" s="11"/>
      <c r="BI1048" s="6">
        <f>SUMIF(BJ$284:BJ$314,$D1048,BL$284:BL$314)</f>
        <v>0</v>
      </c>
      <c r="BJ1048" s="9"/>
      <c r="BK1048" s="10"/>
      <c r="BL1048" s="11"/>
      <c r="BM1048" s="6">
        <f>SUMIF(BN$284:BN$314,$D1048,BP$284:BP$314)</f>
        <v>0</v>
      </c>
      <c r="BN1048" s="9"/>
      <c r="BO1048" s="10"/>
      <c r="BP1048" s="11"/>
      <c r="BQ1048" s="6">
        <f>SUMIF(BR$284:BR$314,$D1048,BT$284:BT$314)</f>
        <v>0</v>
      </c>
      <c r="BR1048" s="9"/>
      <c r="BS1048" s="10"/>
      <c r="BT1048" s="11"/>
      <c r="BU1048" s="6">
        <f>SUMIF(BV$284:BV$314,$D1048,BX$284:BX$314)</f>
        <v>0</v>
      </c>
      <c r="BV1048" s="9"/>
      <c r="BW1048" s="10"/>
      <c r="BX1048" s="11"/>
      <c r="BY1048" s="6">
        <f>SUMIF(BZ$284:BZ$314,$D1048,CB$284:CB$314)</f>
        <v>0</v>
      </c>
      <c r="BZ1048" s="9"/>
      <c r="CA1048" s="10"/>
      <c r="CB1048" s="11"/>
      <c r="CC1048" s="6">
        <f>SUMIF(CD$284:CD$314,$D1048,CF$284:CF$314)</f>
        <v>0</v>
      </c>
      <c r="CD1048" s="9"/>
      <c r="CE1048" s="10"/>
      <c r="CF1048" s="11"/>
      <c r="CG1048" s="6">
        <f>SUMIF(CH$284:CH$314,$D1048,CJ$284:CJ$314)</f>
        <v>0</v>
      </c>
      <c r="CH1048" s="9"/>
      <c r="CI1048" s="10"/>
      <c r="CJ1048" s="11"/>
      <c r="CK1048" s="6">
        <f>SUMIF(CL$284:CL$314,$D1048,CN$284:CN$314)</f>
        <v>0</v>
      </c>
      <c r="CL1048" s="9"/>
      <c r="CM1048" s="10"/>
      <c r="CN1048" s="11"/>
      <c r="CO1048" s="6">
        <f>SUMIF(CP$284:CP$314,$D1048,CR$284:CR$314)</f>
        <v>0</v>
      </c>
      <c r="CP1048" s="9"/>
      <c r="CQ1048" s="10"/>
      <c r="CR1048" s="11"/>
      <c r="CS1048" s="6">
        <f>SUMIF(CT$284:CT$314,$D1048,CV$284:CV$314)</f>
        <v>0</v>
      </c>
      <c r="CT1048" s="9"/>
      <c r="CU1048" s="10"/>
      <c r="CV1048" s="11"/>
      <c r="CW1048" s="6">
        <f>SUMIF(CX$284:CX$314,$D1048,CZ$284:CZ$314)</f>
        <v>0</v>
      </c>
      <c r="CX1048" s="9"/>
      <c r="CY1048" s="10"/>
      <c r="CZ1048" s="11"/>
      <c r="DA1048" s="6">
        <f>SUMIF(DB$284:DB$314,$D1048,DD$284:DD$314)</f>
        <v>0</v>
      </c>
      <c r="DB1048" s="9"/>
      <c r="DC1048" s="10"/>
      <c r="DD1048" s="11"/>
      <c r="DE1048" s="6">
        <f>SUMIF(DF$284:DF$314,$D1048,DH$284:DH$314)</f>
        <v>0</v>
      </c>
      <c r="DF1048" s="9"/>
      <c r="DG1048" s="10"/>
      <c r="DH1048" s="11"/>
      <c r="DI1048" s="6">
        <f>SUMIF(DJ$284:DJ$314,$D1048,DL$284:DL$314)</f>
        <v>0</v>
      </c>
      <c r="DJ1048" s="9"/>
      <c r="DK1048" s="10"/>
      <c r="DL1048" s="11"/>
      <c r="DM1048" s="6">
        <f>SUMIF(DN$284:DN$314,$D1048,DP$284:DP$314)</f>
        <v>0</v>
      </c>
      <c r="DN1048" s="9"/>
      <c r="DO1048" s="10"/>
      <c r="DP1048" s="11"/>
      <c r="DQ1048" s="6">
        <f>SUMIF(DR$284:DR$314,$D1048,DT$284:DT$314)</f>
        <v>0</v>
      </c>
      <c r="DR1048" s="9"/>
      <c r="DS1048" s="10"/>
      <c r="DT1048" s="11"/>
      <c r="DU1048" s="6">
        <f>SUMIF(DV$284:DV$314,$D1048,DX$284:DX$314)</f>
        <v>0</v>
      </c>
      <c r="DV1048" s="9"/>
      <c r="DW1048" s="10"/>
      <c r="DX1048" s="11"/>
      <c r="DY1048" s="6">
        <f>SUMIF(DZ$284:DZ$314,$D1048,EB$284:EB$314)</f>
        <v>0</v>
      </c>
      <c r="DZ1048" s="9"/>
      <c r="EA1048" s="10"/>
      <c r="EB1048" s="11"/>
      <c r="EC1048" s="6">
        <f>SUMIF(ED$284:ED$314,$D1048,EF$284:EF$314)</f>
        <v>0</v>
      </c>
      <c r="ED1048" s="9"/>
      <c r="EE1048" s="10"/>
      <c r="EF1048" s="11"/>
      <c r="EG1048" s="6">
        <f>SUMIF(EH$284:EH$314,$D1048,EJ$284:EJ$314)</f>
        <v>0</v>
      </c>
      <c r="EH1048" s="9"/>
      <c r="EI1048" s="10"/>
      <c r="EJ1048" s="11"/>
      <c r="EK1048" s="6">
        <f>SUMIF(EL$284:EL$314,$D1048,EN$284:EN$314)</f>
        <v>0</v>
      </c>
      <c r="EL1048" s="9"/>
      <c r="EM1048" s="10"/>
      <c r="EN1048" s="11"/>
      <c r="EO1048" s="6">
        <f>SUMIF(EP$284:EP$314,$D1048,ER$284:ER$314)</f>
        <v>0</v>
      </c>
      <c r="EP1048" s="9"/>
      <c r="EQ1048" s="10"/>
      <c r="ER1048" s="11"/>
      <c r="ES1048" s="6">
        <f>SUMIF(ET$284:ET$314,$D1048,EV$284:EV$314)</f>
        <v>0</v>
      </c>
      <c r="ET1048" s="9"/>
      <c r="EU1048" s="10"/>
      <c r="EV1048" s="11"/>
      <c r="EW1048" s="6">
        <f>SUMIF(EX$284:EX$314,$D1048,EZ$284:EZ$314)</f>
        <v>0</v>
      </c>
      <c r="EX1048" s="9"/>
      <c r="EY1048" s="10"/>
      <c r="EZ1048" s="11"/>
      <c r="FA1048" s="6">
        <f>SUMIF(FB$284:FB$314,$D1048,FD$284:FD$314)</f>
        <v>0</v>
      </c>
      <c r="FB1048" s="9"/>
      <c r="FC1048" s="10"/>
      <c r="FD1048" s="11"/>
      <c r="FE1048" s="6">
        <f>SUMIF(FF$284:FF$314,$D1048,FH$284:FH$314)</f>
        <v>0</v>
      </c>
      <c r="FF1048" s="9"/>
      <c r="FG1048" s="10"/>
      <c r="FH1048" s="11"/>
      <c r="FI1048" s="6">
        <f>SUMIF(FJ$284:FJ$314,$D1048,FL$284:FL$314)</f>
        <v>0</v>
      </c>
      <c r="FJ1048" s="9"/>
      <c r="FK1048" s="10"/>
      <c r="FL1048" s="11"/>
      <c r="FM1048" s="6">
        <f>SUMIF(FN$284:FN$314,$D1048,FP$284:FP$314)</f>
        <v>0</v>
      </c>
      <c r="FN1048" s="9"/>
      <c r="FO1048" s="10"/>
      <c r="FP1048" s="11"/>
      <c r="FQ1048" s="6">
        <f>SUMIF(FR$284:FR$314,$D1048,FT$284:FT$314)</f>
        <v>0</v>
      </c>
      <c r="FR1048" s="9"/>
      <c r="FS1048" s="10"/>
      <c r="FT1048" s="11"/>
      <c r="FU1048" s="6">
        <f>SUMIF(FV$284:FV$314,$D1048,FX$284:FX$314)</f>
        <v>0</v>
      </c>
      <c r="FV1048" s="9"/>
      <c r="FW1048" s="10"/>
      <c r="FX1048" s="11"/>
      <c r="FY1048" s="6">
        <f>SUMIF(FZ$284:FZ$314,$D1048,GB$284:GB$314)</f>
        <v>0</v>
      </c>
      <c r="FZ1048" s="9"/>
      <c r="GA1048" s="10"/>
      <c r="GB1048" s="11"/>
      <c r="GC1048" s="6">
        <f>SUMIF(GD$284:GD$314,$D1048,GF$284:GF$314)</f>
        <v>0</v>
      </c>
      <c r="GD1048" s="9"/>
      <c r="GE1048" s="10"/>
      <c r="GF1048" s="11"/>
      <c r="GG1048" s="6">
        <f>SUMIF(GH$284:GH$314,$D1048,GJ$284:GJ$314)</f>
        <v>0</v>
      </c>
      <c r="GH1048" s="9"/>
      <c r="GI1048" s="10"/>
      <c r="GJ1048" s="11"/>
      <c r="GK1048" s="6">
        <f>SUMIF(GL$284:GL$314,$D1048,GN$284:GN$314)</f>
        <v>0</v>
      </c>
      <c r="GL1048" s="9"/>
      <c r="GM1048" s="10"/>
      <c r="GN1048" s="11"/>
      <c r="GO1048" s="6">
        <f>SUMIF(GP$284:GP$314,$D1048,GR$284:GR$314)</f>
        <v>0</v>
      </c>
      <c r="GP1048" s="9"/>
      <c r="GQ1048" s="10"/>
      <c r="GR1048" s="11"/>
      <c r="GS1048" s="6">
        <f>SUMIF(GT$284:GT$314,$D1048,GV$284:GV$314)</f>
        <v>0</v>
      </c>
      <c r="GT1048" s="9"/>
      <c r="GU1048" s="10"/>
      <c r="GV1048" s="20"/>
      <c r="GW1048" s="19">
        <f t="shared" si="25"/>
        <v>0</v>
      </c>
      <c r="GX1048" s="472"/>
      <c r="GY1048" s="473"/>
    </row>
    <row r="1049" spans="1:207" ht="30.75" customHeight="1">
      <c r="A1049" s="210" t="s">
        <v>85</v>
      </c>
      <c r="B1049" s="470"/>
      <c r="C1049" s="449" t="s">
        <v>537</v>
      </c>
      <c r="D1049" s="445" t="s">
        <v>500</v>
      </c>
      <c r="E1049" s="206">
        <f>SUMIF(F$315:F$345,$D1049,H$315:H$345)</f>
        <v>0</v>
      </c>
      <c r="F1049" s="9"/>
      <c r="G1049" s="10"/>
      <c r="H1049" s="11"/>
      <c r="I1049" s="6">
        <f>SUMIF(J$315:J$345,$D1049,L$315:L$345)</f>
        <v>0</v>
      </c>
      <c r="J1049" s="9"/>
      <c r="K1049" s="10"/>
      <c r="L1049" s="11"/>
      <c r="M1049" s="6">
        <f>SUMIF(N$315:N$345,$D1049,P$315:P$345)</f>
        <v>0</v>
      </c>
      <c r="N1049" s="9"/>
      <c r="O1049" s="10"/>
      <c r="P1049" s="11"/>
      <c r="Q1049" s="6">
        <f>SUMIF(R$315:R$345,$D1049,T$315:T$345)</f>
        <v>0</v>
      </c>
      <c r="R1049" s="9"/>
      <c r="S1049" s="10"/>
      <c r="T1049" s="11"/>
      <c r="U1049" s="6">
        <f>SUMIF(V$315:V$345,$D1049,X$315:X$345)</f>
        <v>0</v>
      </c>
      <c r="V1049" s="9"/>
      <c r="W1049" s="10"/>
      <c r="X1049" s="11"/>
      <c r="Y1049" s="6">
        <f>SUMIF(Z$315:Z$345,$D1049,AB$315:AB$345)</f>
        <v>0</v>
      </c>
      <c r="Z1049" s="9"/>
      <c r="AA1049" s="10"/>
      <c r="AB1049" s="11"/>
      <c r="AC1049" s="6">
        <f>SUMIF(AD$315:AD$345,$D1049,AF$315:AF$345)</f>
        <v>0</v>
      </c>
      <c r="AD1049" s="9"/>
      <c r="AE1049" s="10"/>
      <c r="AF1049" s="11"/>
      <c r="AG1049" s="6">
        <f>SUMIF(AH$315:AH$345,$D1049,AJ$315:AJ$345)</f>
        <v>0</v>
      </c>
      <c r="AH1049" s="9"/>
      <c r="AI1049" s="10"/>
      <c r="AJ1049" s="11"/>
      <c r="AK1049" s="6">
        <f>SUMIF(AL$315:AL$345,$D1049,AN$315:AN$345)</f>
        <v>0</v>
      </c>
      <c r="AL1049" s="9"/>
      <c r="AM1049" s="10"/>
      <c r="AN1049" s="11"/>
      <c r="AO1049" s="6">
        <f>SUMIF(AP$315:AP$345,$D1049,AR$315:AR$345)</f>
        <v>0</v>
      </c>
      <c r="AP1049" s="9"/>
      <c r="AQ1049" s="10"/>
      <c r="AR1049" s="11"/>
      <c r="AS1049" s="6">
        <f>SUMIF(AT$315:AT$345,$D1049,AV$315:AV$345)</f>
        <v>0</v>
      </c>
      <c r="AT1049" s="9"/>
      <c r="AU1049" s="10"/>
      <c r="AV1049" s="11"/>
      <c r="AW1049" s="6">
        <f>SUMIF(AX$315:AX$345,$D1049,AZ$315:AZ$345)</f>
        <v>0</v>
      </c>
      <c r="AX1049" s="9"/>
      <c r="AY1049" s="10"/>
      <c r="AZ1049" s="11"/>
      <c r="BA1049" s="6">
        <f>SUMIF(BB$315:BB$345,$D1049,BD$315:BD$345)</f>
        <v>0</v>
      </c>
      <c r="BB1049" s="9"/>
      <c r="BC1049" s="10"/>
      <c r="BD1049" s="11"/>
      <c r="BE1049" s="6">
        <f>SUMIF(BF$315:BF$345,$D1049,BH$315:BH$345)</f>
        <v>0</v>
      </c>
      <c r="BF1049" s="9"/>
      <c r="BG1049" s="10"/>
      <c r="BH1049" s="11"/>
      <c r="BI1049" s="6">
        <f>SUMIF(BJ$315:BJ$345,$D1049,BL$315:BL$345)</f>
        <v>0</v>
      </c>
      <c r="BJ1049" s="9"/>
      <c r="BK1049" s="10"/>
      <c r="BL1049" s="11"/>
      <c r="BM1049" s="6">
        <f>SUMIF(BN$315:BN$345,$D1049,BP$315:BP$345)</f>
        <v>0</v>
      </c>
      <c r="BN1049" s="9"/>
      <c r="BO1049" s="10"/>
      <c r="BP1049" s="11"/>
      <c r="BQ1049" s="6">
        <f>SUMIF(BR$315:BR$345,$D1049,BT$315:BT$345)</f>
        <v>0</v>
      </c>
      <c r="BR1049" s="9"/>
      <c r="BS1049" s="10"/>
      <c r="BT1049" s="11"/>
      <c r="BU1049" s="6">
        <f>SUMIF(BV$315:BV$345,$D1049,BX$315:BX$345)</f>
        <v>0</v>
      </c>
      <c r="BV1049" s="9"/>
      <c r="BW1049" s="10"/>
      <c r="BX1049" s="11"/>
      <c r="BY1049" s="6">
        <f>SUMIF(BZ$315:BZ$345,$D1049,CB$315:CB$345)</f>
        <v>0</v>
      </c>
      <c r="BZ1049" s="9"/>
      <c r="CA1049" s="10"/>
      <c r="CB1049" s="11"/>
      <c r="CC1049" s="6">
        <f>SUMIF(CD$315:CD$345,$D1049,CF$315:CF$345)</f>
        <v>0</v>
      </c>
      <c r="CD1049" s="9"/>
      <c r="CE1049" s="10"/>
      <c r="CF1049" s="11"/>
      <c r="CG1049" s="6">
        <f>SUMIF(CH$315:CH$345,$D1049,CJ$315:CJ$345)</f>
        <v>0</v>
      </c>
      <c r="CH1049" s="9"/>
      <c r="CI1049" s="10"/>
      <c r="CJ1049" s="11"/>
      <c r="CK1049" s="6">
        <f>SUMIF(CL$315:CL$345,$D1049,CN$315:CN$345)</f>
        <v>0</v>
      </c>
      <c r="CL1049" s="9"/>
      <c r="CM1049" s="10"/>
      <c r="CN1049" s="11"/>
      <c r="CO1049" s="6">
        <f>SUMIF(CP$315:CP$345,$D1049,CR$315:CR$345)</f>
        <v>0</v>
      </c>
      <c r="CP1049" s="9"/>
      <c r="CQ1049" s="10"/>
      <c r="CR1049" s="11"/>
      <c r="CS1049" s="6">
        <f>SUMIF(CT$315:CT$345,$D1049,CV$315:CV$345)</f>
        <v>0</v>
      </c>
      <c r="CT1049" s="9"/>
      <c r="CU1049" s="10"/>
      <c r="CV1049" s="11"/>
      <c r="CW1049" s="6">
        <f>SUMIF(CX$315:CX$345,$D1049,CZ$315:CZ$345)</f>
        <v>0</v>
      </c>
      <c r="CX1049" s="9"/>
      <c r="CY1049" s="10"/>
      <c r="CZ1049" s="11"/>
      <c r="DA1049" s="6">
        <f>SUMIF(DB$315:DB$345,$D1049,DD$315:DD$345)</f>
        <v>0</v>
      </c>
      <c r="DB1049" s="9"/>
      <c r="DC1049" s="10"/>
      <c r="DD1049" s="11"/>
      <c r="DE1049" s="6">
        <f>SUMIF(DF$315:DF$345,$D1049,DH$315:DH$345)</f>
        <v>0</v>
      </c>
      <c r="DF1049" s="9"/>
      <c r="DG1049" s="10"/>
      <c r="DH1049" s="11"/>
      <c r="DI1049" s="6">
        <f>SUMIF(DJ$315:DJ$345,$D1049,DL$315:DL$345)</f>
        <v>0</v>
      </c>
      <c r="DJ1049" s="9"/>
      <c r="DK1049" s="10"/>
      <c r="DL1049" s="11"/>
      <c r="DM1049" s="6">
        <f>SUMIF(DN$315:DN$345,$D1049,DP$315:DP$345)</f>
        <v>0</v>
      </c>
      <c r="DN1049" s="9"/>
      <c r="DO1049" s="10"/>
      <c r="DP1049" s="11"/>
      <c r="DQ1049" s="6">
        <f>SUMIF(DR$315:DR$345,$D1049,DT$315:DT$345)</f>
        <v>0</v>
      </c>
      <c r="DR1049" s="9"/>
      <c r="DS1049" s="10"/>
      <c r="DT1049" s="11"/>
      <c r="DU1049" s="6">
        <f>SUMIF(DV$315:DV$345,$D1049,DX$315:DX$345)</f>
        <v>0</v>
      </c>
      <c r="DV1049" s="9"/>
      <c r="DW1049" s="10"/>
      <c r="DX1049" s="11"/>
      <c r="DY1049" s="6">
        <f>SUMIF(DZ$315:DZ$345,$D1049,EB$315:EB$345)</f>
        <v>0</v>
      </c>
      <c r="DZ1049" s="9"/>
      <c r="EA1049" s="10"/>
      <c r="EB1049" s="11"/>
      <c r="EC1049" s="6">
        <f>SUMIF(ED$315:ED$345,$D1049,EF$315:EF$345)</f>
        <v>0</v>
      </c>
      <c r="ED1049" s="9"/>
      <c r="EE1049" s="10"/>
      <c r="EF1049" s="11"/>
      <c r="EG1049" s="6">
        <f>SUMIF(EH$315:EH$345,$D1049,EJ$315:EJ$345)</f>
        <v>0</v>
      </c>
      <c r="EH1049" s="9"/>
      <c r="EI1049" s="10"/>
      <c r="EJ1049" s="11"/>
      <c r="EK1049" s="6">
        <f>SUMIF(EL$315:EL$345,$D1049,EN$315:EN$345)</f>
        <v>0</v>
      </c>
      <c r="EL1049" s="9"/>
      <c r="EM1049" s="10"/>
      <c r="EN1049" s="11"/>
      <c r="EO1049" s="6">
        <f>SUMIF(EP$315:EP$345,$D1049,ER$315:ER$345)</f>
        <v>0</v>
      </c>
      <c r="EP1049" s="9"/>
      <c r="EQ1049" s="10"/>
      <c r="ER1049" s="11"/>
      <c r="ES1049" s="6">
        <f>SUMIF(ET$315:ET$345,$D1049,EV$315:EV$345)</f>
        <v>0</v>
      </c>
      <c r="ET1049" s="9"/>
      <c r="EU1049" s="10"/>
      <c r="EV1049" s="11"/>
      <c r="EW1049" s="6">
        <f>SUMIF(EX$315:EX$345,$D1049,EZ$315:EZ$345)</f>
        <v>0</v>
      </c>
      <c r="EX1049" s="9"/>
      <c r="EY1049" s="10"/>
      <c r="EZ1049" s="11"/>
      <c r="FA1049" s="6">
        <f>SUMIF(FB$315:FB$345,$D1049,FD$315:FD$345)</f>
        <v>0</v>
      </c>
      <c r="FB1049" s="9"/>
      <c r="FC1049" s="10"/>
      <c r="FD1049" s="11"/>
      <c r="FE1049" s="6">
        <f>SUMIF(FF$315:FF$345,$D1049,FH$315:FH$345)</f>
        <v>0</v>
      </c>
      <c r="FF1049" s="9"/>
      <c r="FG1049" s="10"/>
      <c r="FH1049" s="11"/>
      <c r="FI1049" s="6">
        <f>SUMIF(FJ$315:FJ$345,$D1049,FL$315:FL$345)</f>
        <v>0</v>
      </c>
      <c r="FJ1049" s="9"/>
      <c r="FK1049" s="10"/>
      <c r="FL1049" s="11"/>
      <c r="FM1049" s="6">
        <f>SUMIF(FN$315:FN$345,$D1049,FP$315:FP$345)</f>
        <v>0</v>
      </c>
      <c r="FN1049" s="9"/>
      <c r="FO1049" s="10"/>
      <c r="FP1049" s="11"/>
      <c r="FQ1049" s="6">
        <f>SUMIF(FR$315:FR$345,$D1049,FT$315:FT$345)</f>
        <v>0</v>
      </c>
      <c r="FR1049" s="9"/>
      <c r="FS1049" s="10"/>
      <c r="FT1049" s="11"/>
      <c r="FU1049" s="6">
        <f>SUMIF(FV$315:FV$345,$D1049,FX$315:FX$345)</f>
        <v>0</v>
      </c>
      <c r="FV1049" s="9"/>
      <c r="FW1049" s="10"/>
      <c r="FX1049" s="11"/>
      <c r="FY1049" s="6">
        <f>SUMIF(FZ$315:FZ$345,$D1049,GB$315:GB$345)</f>
        <v>0</v>
      </c>
      <c r="FZ1049" s="9"/>
      <c r="GA1049" s="10"/>
      <c r="GB1049" s="11"/>
      <c r="GC1049" s="6">
        <f>SUMIF(GD$315:GD$345,$D1049,GF$315:GF$345)</f>
        <v>0</v>
      </c>
      <c r="GD1049" s="9"/>
      <c r="GE1049" s="10"/>
      <c r="GF1049" s="11"/>
      <c r="GG1049" s="6">
        <f>SUMIF(GH$315:GH$345,$D1049,GJ$315:GJ$345)</f>
        <v>0</v>
      </c>
      <c r="GH1049" s="9"/>
      <c r="GI1049" s="10"/>
      <c r="GJ1049" s="11"/>
      <c r="GK1049" s="6">
        <f>SUMIF(GL$315:GL$345,$D1049,GN$315:GN$345)</f>
        <v>0</v>
      </c>
      <c r="GL1049" s="9"/>
      <c r="GM1049" s="10"/>
      <c r="GN1049" s="11"/>
      <c r="GO1049" s="6">
        <f>SUMIF(GP$315:GP$345,$D1049,GR$315:GR$345)</f>
        <v>0</v>
      </c>
      <c r="GP1049" s="9"/>
      <c r="GQ1049" s="10"/>
      <c r="GR1049" s="11"/>
      <c r="GS1049" s="6">
        <f>SUMIF(GT$315:GT$345,$D1049,GV$315:GV$345)</f>
        <v>0</v>
      </c>
      <c r="GT1049" s="9"/>
      <c r="GU1049" s="10"/>
      <c r="GV1049" s="20"/>
      <c r="GW1049" s="19">
        <f t="shared" si="25"/>
        <v>0</v>
      </c>
      <c r="GX1049" s="472"/>
      <c r="GY1049" s="473"/>
    </row>
    <row r="1050" spans="1:207" ht="30.75" customHeight="1" thickBot="1">
      <c r="A1050" s="212" t="s">
        <v>86</v>
      </c>
      <c r="B1050" s="471"/>
      <c r="C1050" s="449" t="s">
        <v>537</v>
      </c>
      <c r="D1050" s="445" t="s">
        <v>500</v>
      </c>
      <c r="E1050" s="206">
        <f>SUMIF(F$346:F$376,$D1050,H$346:H$376)</f>
        <v>0</v>
      </c>
      <c r="F1050" s="9"/>
      <c r="G1050" s="10"/>
      <c r="H1050" s="11"/>
      <c r="I1050" s="6">
        <f>SUMIF(J$346:J$376,$D1050,L$346:L$376)</f>
        <v>0</v>
      </c>
      <c r="J1050" s="9"/>
      <c r="K1050" s="10"/>
      <c r="L1050" s="11"/>
      <c r="M1050" s="6">
        <f>SUMIF(N$346:N$376,$D1050,P$346:P$376)</f>
        <v>0</v>
      </c>
      <c r="N1050" s="9"/>
      <c r="O1050" s="10"/>
      <c r="P1050" s="11"/>
      <c r="Q1050" s="6">
        <f>SUMIF(R$346:R$376,$D1050,T$346:T$376)</f>
        <v>0</v>
      </c>
      <c r="R1050" s="9"/>
      <c r="S1050" s="10"/>
      <c r="T1050" s="11"/>
      <c r="U1050" s="6">
        <f>SUMIF(V$346:V$376,$D1050,X$346:X$376)</f>
        <v>0</v>
      </c>
      <c r="V1050" s="9"/>
      <c r="W1050" s="10"/>
      <c r="X1050" s="11"/>
      <c r="Y1050" s="6">
        <f>SUMIF(Z$346:Z$376,$D1050,AB$346:AB$376)</f>
        <v>0</v>
      </c>
      <c r="Z1050" s="9"/>
      <c r="AA1050" s="10"/>
      <c r="AB1050" s="11"/>
      <c r="AC1050" s="6">
        <f>SUMIF(AD$346:AD$376,$D1050,AF$346:AF$376)</f>
        <v>0</v>
      </c>
      <c r="AD1050" s="9"/>
      <c r="AE1050" s="10"/>
      <c r="AF1050" s="11"/>
      <c r="AG1050" s="6">
        <f>SUMIF(AH$346:AH$376,$D1050,AJ$346:AJ$376)</f>
        <v>0</v>
      </c>
      <c r="AH1050" s="9"/>
      <c r="AI1050" s="10"/>
      <c r="AJ1050" s="11"/>
      <c r="AK1050" s="6">
        <f>SUMIF(AL$346:AL$376,$D1050,AN$346:AN$376)</f>
        <v>0</v>
      </c>
      <c r="AL1050" s="9"/>
      <c r="AM1050" s="10"/>
      <c r="AN1050" s="11"/>
      <c r="AO1050" s="6">
        <f>SUMIF(AP$346:AP$376,$D1050,AR$346:AR$376)</f>
        <v>0</v>
      </c>
      <c r="AP1050" s="9"/>
      <c r="AQ1050" s="10"/>
      <c r="AR1050" s="11"/>
      <c r="AS1050" s="6">
        <f>SUMIF(AT$346:AT$376,$D1050,AV$346:AV$376)</f>
        <v>0</v>
      </c>
      <c r="AT1050" s="9"/>
      <c r="AU1050" s="10"/>
      <c r="AV1050" s="11"/>
      <c r="AW1050" s="6">
        <f>SUMIF(AX$346:AX$376,$D1050,AZ$346:AZ$376)</f>
        <v>0</v>
      </c>
      <c r="AX1050" s="9"/>
      <c r="AY1050" s="10"/>
      <c r="AZ1050" s="11"/>
      <c r="BA1050" s="6">
        <f>SUMIF(BB$346:BB$376,$D1050,BD$346:BD$376)</f>
        <v>0</v>
      </c>
      <c r="BB1050" s="9"/>
      <c r="BC1050" s="10"/>
      <c r="BD1050" s="11"/>
      <c r="BE1050" s="6">
        <f>SUMIF(BF$346:BF$376,$D1050,BH$346:BH$376)</f>
        <v>0</v>
      </c>
      <c r="BF1050" s="9"/>
      <c r="BG1050" s="10"/>
      <c r="BH1050" s="11"/>
      <c r="BI1050" s="6">
        <f>SUMIF(BJ$346:BJ$376,$D1050,BL$346:BL$376)</f>
        <v>0</v>
      </c>
      <c r="BJ1050" s="9"/>
      <c r="BK1050" s="10"/>
      <c r="BL1050" s="11"/>
      <c r="BM1050" s="6">
        <f>SUMIF(BN$346:BN$376,$D1050,BP$346:BP$376)</f>
        <v>0</v>
      </c>
      <c r="BN1050" s="9"/>
      <c r="BO1050" s="10"/>
      <c r="BP1050" s="11"/>
      <c r="BQ1050" s="6">
        <f>SUMIF(BR$346:BR$376,$D1050,BT$346:BT$376)</f>
        <v>0</v>
      </c>
      <c r="BR1050" s="9"/>
      <c r="BS1050" s="10"/>
      <c r="BT1050" s="11"/>
      <c r="BU1050" s="6">
        <f>SUMIF(BV$346:BV$376,$D1050,BX$346:BX$376)</f>
        <v>0</v>
      </c>
      <c r="BV1050" s="9"/>
      <c r="BW1050" s="10"/>
      <c r="BX1050" s="11"/>
      <c r="BY1050" s="6">
        <f>SUMIF(BZ$346:BZ$376,$D1050,CB$346:CB$376)</f>
        <v>0</v>
      </c>
      <c r="BZ1050" s="9"/>
      <c r="CA1050" s="10"/>
      <c r="CB1050" s="11"/>
      <c r="CC1050" s="6">
        <f>SUMIF(CD$346:CD$376,$D1050,CF$346:CF$376)</f>
        <v>0</v>
      </c>
      <c r="CD1050" s="9"/>
      <c r="CE1050" s="10"/>
      <c r="CF1050" s="11"/>
      <c r="CG1050" s="6">
        <f>SUMIF(CH$346:CH$376,$D1050,CJ$346:CJ$376)</f>
        <v>0</v>
      </c>
      <c r="CH1050" s="9"/>
      <c r="CI1050" s="10"/>
      <c r="CJ1050" s="11"/>
      <c r="CK1050" s="6">
        <f>SUMIF(CL$346:CL$376,$D1050,CN$346:CN$376)</f>
        <v>0</v>
      </c>
      <c r="CL1050" s="9"/>
      <c r="CM1050" s="10"/>
      <c r="CN1050" s="11"/>
      <c r="CO1050" s="6">
        <f>SUMIF(CP$346:CP$376,$D1050,CR$346:CR$376)</f>
        <v>0</v>
      </c>
      <c r="CP1050" s="9"/>
      <c r="CQ1050" s="10"/>
      <c r="CR1050" s="11"/>
      <c r="CS1050" s="6">
        <f>SUMIF(CT$346:CT$376,$D1050,CV$346:CV$376)</f>
        <v>0</v>
      </c>
      <c r="CT1050" s="9"/>
      <c r="CU1050" s="10"/>
      <c r="CV1050" s="11"/>
      <c r="CW1050" s="6">
        <f>SUMIF(CX$346:CX$376,$D1050,CZ$346:CZ$376)</f>
        <v>0</v>
      </c>
      <c r="CX1050" s="9"/>
      <c r="CY1050" s="10"/>
      <c r="CZ1050" s="11"/>
      <c r="DA1050" s="6">
        <f>SUMIF(DB$346:DB$376,$D1050,DD$346:DD$376)</f>
        <v>0</v>
      </c>
      <c r="DB1050" s="9"/>
      <c r="DC1050" s="10"/>
      <c r="DD1050" s="11"/>
      <c r="DE1050" s="6">
        <f>SUMIF(DF$346:DF$376,$D1050,DH$346:DH$376)</f>
        <v>0</v>
      </c>
      <c r="DF1050" s="9"/>
      <c r="DG1050" s="10"/>
      <c r="DH1050" s="11"/>
      <c r="DI1050" s="6">
        <f>SUMIF(DJ$346:DJ$376,$D1050,DL$346:DL$376)</f>
        <v>0</v>
      </c>
      <c r="DJ1050" s="9"/>
      <c r="DK1050" s="10"/>
      <c r="DL1050" s="11"/>
      <c r="DM1050" s="6">
        <f>SUMIF(DN$346:DN$376,$D1050,DP$346:DP$376)</f>
        <v>0</v>
      </c>
      <c r="DN1050" s="9"/>
      <c r="DO1050" s="10"/>
      <c r="DP1050" s="11"/>
      <c r="DQ1050" s="6">
        <f>SUMIF(DR$346:DR$376,$D1050,DT$346:DT$376)</f>
        <v>0</v>
      </c>
      <c r="DR1050" s="9"/>
      <c r="DS1050" s="10"/>
      <c r="DT1050" s="11"/>
      <c r="DU1050" s="6">
        <f>SUMIF(DV$346:DV$376,$D1050,DX$346:DX$376)</f>
        <v>0</v>
      </c>
      <c r="DV1050" s="9"/>
      <c r="DW1050" s="10"/>
      <c r="DX1050" s="11"/>
      <c r="DY1050" s="6">
        <f>SUMIF(DZ$346:DZ$376,$D1050,EB$346:EB$376)</f>
        <v>0</v>
      </c>
      <c r="DZ1050" s="9"/>
      <c r="EA1050" s="10"/>
      <c r="EB1050" s="11"/>
      <c r="EC1050" s="6">
        <f>SUMIF(ED$346:ED$376,$D1050,EF$346:EF$376)</f>
        <v>0</v>
      </c>
      <c r="ED1050" s="9"/>
      <c r="EE1050" s="10"/>
      <c r="EF1050" s="11"/>
      <c r="EG1050" s="6">
        <f>SUMIF(EH$346:EH$376,$D1050,EJ$346:EJ$376)</f>
        <v>0</v>
      </c>
      <c r="EH1050" s="9"/>
      <c r="EI1050" s="10"/>
      <c r="EJ1050" s="11"/>
      <c r="EK1050" s="6">
        <f>SUMIF(EL$346:EL$376,$D1050,EN$346:EN$376)</f>
        <v>0</v>
      </c>
      <c r="EL1050" s="9"/>
      <c r="EM1050" s="10"/>
      <c r="EN1050" s="11"/>
      <c r="EO1050" s="6">
        <f>SUMIF(EP$346:EP$376,$D1050,ER$346:ER$376)</f>
        <v>0</v>
      </c>
      <c r="EP1050" s="9"/>
      <c r="EQ1050" s="10"/>
      <c r="ER1050" s="11"/>
      <c r="ES1050" s="6">
        <f>SUMIF(ET$346:ET$376,$D1050,EV$346:EV$376)</f>
        <v>0</v>
      </c>
      <c r="ET1050" s="9"/>
      <c r="EU1050" s="10"/>
      <c r="EV1050" s="11"/>
      <c r="EW1050" s="6">
        <f>SUMIF(EX$346:EX$376,$D1050,EZ$346:EZ$376)</f>
        <v>0</v>
      </c>
      <c r="EX1050" s="9"/>
      <c r="EY1050" s="10"/>
      <c r="EZ1050" s="11"/>
      <c r="FA1050" s="6">
        <f>SUMIF(FB$346:FB$376,$D1050,FD$346:FD$376)</f>
        <v>0</v>
      </c>
      <c r="FB1050" s="9"/>
      <c r="FC1050" s="10"/>
      <c r="FD1050" s="11"/>
      <c r="FE1050" s="6">
        <f>SUMIF(FF$346:FF$376,$D1050,FH$346:FH$376)</f>
        <v>0</v>
      </c>
      <c r="FF1050" s="9"/>
      <c r="FG1050" s="10"/>
      <c r="FH1050" s="11"/>
      <c r="FI1050" s="6">
        <f>SUMIF(FJ$346:FJ$376,$D1050,FL$346:FL$376)</f>
        <v>0</v>
      </c>
      <c r="FJ1050" s="9"/>
      <c r="FK1050" s="10"/>
      <c r="FL1050" s="11"/>
      <c r="FM1050" s="6">
        <f>SUMIF(FN$346:FN$376,$D1050,FP$346:FP$376)</f>
        <v>0</v>
      </c>
      <c r="FN1050" s="9"/>
      <c r="FO1050" s="10"/>
      <c r="FP1050" s="11"/>
      <c r="FQ1050" s="6">
        <f>SUMIF(FR$346:FR$376,$D1050,FT$346:FT$376)</f>
        <v>0</v>
      </c>
      <c r="FR1050" s="9"/>
      <c r="FS1050" s="10"/>
      <c r="FT1050" s="11"/>
      <c r="FU1050" s="6">
        <f>SUMIF(FV$346:FV$376,$D1050,FX$346:FX$376)</f>
        <v>0</v>
      </c>
      <c r="FV1050" s="9"/>
      <c r="FW1050" s="10"/>
      <c r="FX1050" s="11"/>
      <c r="FY1050" s="6">
        <f>SUMIF(FZ$346:FZ$376,$D1050,GB$346:GB$376)</f>
        <v>0</v>
      </c>
      <c r="FZ1050" s="9"/>
      <c r="GA1050" s="10"/>
      <c r="GB1050" s="11"/>
      <c r="GC1050" s="6">
        <f>SUMIF(GD$346:GD$376,$D1050,GF$346:GF$376)</f>
        <v>0</v>
      </c>
      <c r="GD1050" s="9"/>
      <c r="GE1050" s="10"/>
      <c r="GF1050" s="11"/>
      <c r="GG1050" s="6">
        <f>SUMIF(GH$346:GH$376,$D1050,GJ$346:GJ$376)</f>
        <v>0</v>
      </c>
      <c r="GH1050" s="9"/>
      <c r="GI1050" s="10"/>
      <c r="GJ1050" s="11"/>
      <c r="GK1050" s="6">
        <f>SUMIF(GL$346:GL$376,$D1050,GN$346:GN$376)</f>
        <v>0</v>
      </c>
      <c r="GL1050" s="9"/>
      <c r="GM1050" s="10"/>
      <c r="GN1050" s="11"/>
      <c r="GO1050" s="6">
        <f>SUMIF(GP$346:GP$376,$D1050,GR$346:GR$376)</f>
        <v>0</v>
      </c>
      <c r="GP1050" s="9"/>
      <c r="GQ1050" s="10"/>
      <c r="GR1050" s="11"/>
      <c r="GS1050" s="6">
        <f>SUMIF(GT$346:GT$376,$D1050,GV$346:GV$376)</f>
        <v>0</v>
      </c>
      <c r="GT1050" s="9"/>
      <c r="GU1050" s="10"/>
      <c r="GV1050" s="20"/>
      <c r="GW1050" s="19">
        <f t="shared" si="25"/>
        <v>0</v>
      </c>
      <c r="GX1050" s="472"/>
      <c r="GY1050" s="473"/>
    </row>
    <row r="1051" spans="1:207" ht="37.5" customHeight="1">
      <c r="A1051" s="47" t="s">
        <v>75</v>
      </c>
      <c r="B1051" s="469">
        <v>46</v>
      </c>
      <c r="C1051" s="214" t="s">
        <v>447</v>
      </c>
      <c r="D1051" s="218" t="s">
        <v>434</v>
      </c>
      <c r="E1051" s="6">
        <f>SUMIF(F$5:F$35,$D1051,H$5:H$35)</f>
        <v>0</v>
      </c>
      <c r="F1051" s="9"/>
      <c r="G1051" s="10"/>
      <c r="H1051" s="11"/>
      <c r="I1051" s="6">
        <f>SUMIF(J$5:J$35,$D1051,L$5:L$35)</f>
        <v>0</v>
      </c>
      <c r="J1051" s="9"/>
      <c r="K1051" s="10"/>
      <c r="L1051" s="11"/>
      <c r="M1051" s="6">
        <f>SUMIF(N$5:N$35,$D1051,P$5:P$35)</f>
        <v>0</v>
      </c>
      <c r="N1051" s="9"/>
      <c r="O1051" s="10"/>
      <c r="P1051" s="11"/>
      <c r="Q1051" s="6">
        <f>SUMIF(R$5:R$35,$D1051,T$5:T$35)</f>
        <v>0</v>
      </c>
      <c r="R1051" s="9"/>
      <c r="S1051" s="10"/>
      <c r="T1051" s="11"/>
      <c r="U1051" s="6">
        <f>SUMIF(V$5:V$35,$D1051,X$5:X$35)</f>
        <v>0</v>
      </c>
      <c r="V1051" s="9"/>
      <c r="W1051" s="10"/>
      <c r="X1051" s="11"/>
      <c r="Y1051" s="6">
        <f>SUMIF(Z$5:Z$35,$D1051,AB$5:AB$35)</f>
        <v>0</v>
      </c>
      <c r="Z1051" s="9"/>
      <c r="AA1051" s="10"/>
      <c r="AB1051" s="11"/>
      <c r="AC1051" s="6">
        <f>SUMIF(AD$5:AD$35,$D1051,AF$5:AF$35)</f>
        <v>0</v>
      </c>
      <c r="AD1051" s="9"/>
      <c r="AE1051" s="10"/>
      <c r="AF1051" s="11"/>
      <c r="AG1051" s="6">
        <f>SUMIF(AH$5:AH$35,$D1051,AJ$5:AJ$35)</f>
        <v>0</v>
      </c>
      <c r="AH1051" s="9"/>
      <c r="AI1051" s="10"/>
      <c r="AJ1051" s="11"/>
      <c r="AK1051" s="6">
        <f>SUMIF(AL$5:AL$35,$D1051,AN$5:AN$35)</f>
        <v>0</v>
      </c>
      <c r="AL1051" s="9"/>
      <c r="AM1051" s="10"/>
      <c r="AN1051" s="11"/>
      <c r="AO1051" s="6">
        <f>SUMIF(AP$5:AP$35,$D1051,AR$5:AR$35)</f>
        <v>0</v>
      </c>
      <c r="AP1051" s="9"/>
      <c r="AQ1051" s="10"/>
      <c r="AR1051" s="11"/>
      <c r="AS1051" s="6">
        <f>SUMIF(AT$5:AT$35,$D1051,AV$5:AV$35)</f>
        <v>0</v>
      </c>
      <c r="AT1051" s="9"/>
      <c r="AU1051" s="10"/>
      <c r="AV1051" s="11"/>
      <c r="AW1051" s="6">
        <f>SUMIF(AX$5:AX$35,$D1051,AZ$5:AZ$35)</f>
        <v>0</v>
      </c>
      <c r="AX1051" s="9"/>
      <c r="AY1051" s="10"/>
      <c r="AZ1051" s="11"/>
      <c r="BA1051" s="6">
        <f>SUMIF(BB$5:BB$35,$D1051,BD$5:BD$35)</f>
        <v>0</v>
      </c>
      <c r="BB1051" s="9"/>
      <c r="BC1051" s="10"/>
      <c r="BD1051" s="11"/>
      <c r="BE1051" s="6">
        <f>SUMIF(BF$5:BF$35,$D1051,BH$5:BH$35)</f>
        <v>0</v>
      </c>
      <c r="BF1051" s="9"/>
      <c r="BG1051" s="10"/>
      <c r="BH1051" s="11"/>
      <c r="BI1051" s="6">
        <f>SUMIF(BJ$5:BJ$35,$D1051,BL$5:BL$35)</f>
        <v>0</v>
      </c>
      <c r="BJ1051" s="9"/>
      <c r="BK1051" s="10"/>
      <c r="BL1051" s="11"/>
      <c r="BM1051" s="6">
        <f>SUMIF(BN$5:BN$35,$D1051,BP$5:BP$35)</f>
        <v>0</v>
      </c>
      <c r="BN1051" s="9"/>
      <c r="BO1051" s="10"/>
      <c r="BP1051" s="11"/>
      <c r="BQ1051" s="6">
        <f>SUMIF(BR$5:BR$35,$D1051,BT$5:BT$35)</f>
        <v>0</v>
      </c>
      <c r="BR1051" s="9"/>
      <c r="BS1051" s="10"/>
      <c r="BT1051" s="11"/>
      <c r="BU1051" s="6">
        <f>SUMIF(BV$5:BV$35,$D1051,BX$5:BX$35)</f>
        <v>0</v>
      </c>
      <c r="BV1051" s="9"/>
      <c r="BW1051" s="10"/>
      <c r="BX1051" s="11"/>
      <c r="BY1051" s="6">
        <f>SUMIF(BZ$5:BZ$35,$D1051,CB$5:CB$35)</f>
        <v>0</v>
      </c>
      <c r="BZ1051" s="9"/>
      <c r="CA1051" s="10"/>
      <c r="CB1051" s="11"/>
      <c r="CC1051" s="6">
        <f>SUMIF(CD$5:CD$35,$D1051,CF$5:CF$35)</f>
        <v>0</v>
      </c>
      <c r="CD1051" s="9"/>
      <c r="CE1051" s="10"/>
      <c r="CF1051" s="11"/>
      <c r="CG1051" s="6">
        <f>SUMIF(CH$5:CH$35,$D1051,CJ$5:CJ$35)</f>
        <v>0</v>
      </c>
      <c r="CH1051" s="9"/>
      <c r="CI1051" s="10"/>
      <c r="CJ1051" s="11"/>
      <c r="CK1051" s="6">
        <f>SUMIF(CL$5:CL$35,$D1051,CN$5:CN$35)</f>
        <v>0</v>
      </c>
      <c r="CL1051" s="9"/>
      <c r="CM1051" s="10"/>
      <c r="CN1051" s="11"/>
      <c r="CO1051" s="6">
        <f>SUMIF(CP$5:CP$35,$D1051,CR$5:CR$35)</f>
        <v>0</v>
      </c>
      <c r="CP1051" s="9"/>
      <c r="CQ1051" s="10"/>
      <c r="CR1051" s="11"/>
      <c r="CS1051" s="6">
        <f>SUMIF(CT$5:CT$35,$D1051,CV$5:CV$35)</f>
        <v>0</v>
      </c>
      <c r="CT1051" s="9"/>
      <c r="CU1051" s="10"/>
      <c r="CV1051" s="11"/>
      <c r="CW1051" s="6">
        <f>SUMIF(CX$5:CX$35,$D1051,CZ$5:CZ$35)</f>
        <v>0</v>
      </c>
      <c r="CX1051" s="9"/>
      <c r="CY1051" s="10"/>
      <c r="CZ1051" s="11"/>
      <c r="DA1051" s="6">
        <f>SUMIF(DB$5:DB$35,$D1051,DD$5:DD$35)</f>
        <v>0</v>
      </c>
      <c r="DB1051" s="9"/>
      <c r="DC1051" s="10"/>
      <c r="DD1051" s="11"/>
      <c r="DE1051" s="6">
        <f>SUMIF(DF$5:DF$35,$D1051,DH$5:DH$35)</f>
        <v>0</v>
      </c>
      <c r="DF1051" s="9"/>
      <c r="DG1051" s="10"/>
      <c r="DH1051" s="11"/>
      <c r="DI1051" s="6">
        <f>SUMIF(DJ$5:DJ$35,$D1051,DL$5:DL$35)</f>
        <v>0</v>
      </c>
      <c r="DJ1051" s="9"/>
      <c r="DK1051" s="10"/>
      <c r="DL1051" s="11"/>
      <c r="DM1051" s="6">
        <f>SUMIF(DN$5:DN$35,$D1051,DP$5:DP$35)</f>
        <v>0</v>
      </c>
      <c r="DN1051" s="9"/>
      <c r="DO1051" s="10"/>
      <c r="DP1051" s="11"/>
      <c r="DQ1051" s="6">
        <f>SUMIF(DR$5:DR$35,$D1051,DT$5:DT$35)</f>
        <v>0</v>
      </c>
      <c r="DR1051" s="9"/>
      <c r="DS1051" s="10"/>
      <c r="DT1051" s="11"/>
      <c r="DU1051" s="6">
        <f>SUMIF(DV$5:DV$35,$D1051,DX$5:DX$35)</f>
        <v>0</v>
      </c>
      <c r="DV1051" s="9"/>
      <c r="DW1051" s="10"/>
      <c r="DX1051" s="11"/>
      <c r="DY1051" s="6">
        <f>SUMIF(DZ$5:DZ$35,$D1051,EB$5:EB$35)</f>
        <v>0</v>
      </c>
      <c r="DZ1051" s="9"/>
      <c r="EA1051" s="10"/>
      <c r="EB1051" s="11"/>
      <c r="EC1051" s="6">
        <f>SUMIF(ED$5:ED$35,$D1051,EF$5:EF$35)</f>
        <v>0</v>
      </c>
      <c r="ED1051" s="9"/>
      <c r="EE1051" s="10"/>
      <c r="EF1051" s="11"/>
      <c r="EG1051" s="6">
        <f>SUMIF(EH$5:EH$35,$D1051,EJ$5:EJ$35)</f>
        <v>0</v>
      </c>
      <c r="EH1051" s="9"/>
      <c r="EI1051" s="10"/>
      <c r="EJ1051" s="11"/>
      <c r="EK1051" s="6">
        <f>SUMIF(EL$5:EL$35,$D1051,EN$5:EN$35)</f>
        <v>0</v>
      </c>
      <c r="EL1051" s="9"/>
      <c r="EM1051" s="10"/>
      <c r="EN1051" s="11"/>
      <c r="EO1051" s="6">
        <f>SUMIF(EP$5:EP$35,$D1051,ER$5:ER$35)</f>
        <v>0</v>
      </c>
      <c r="EP1051" s="9"/>
      <c r="EQ1051" s="10"/>
      <c r="ER1051" s="11"/>
      <c r="ES1051" s="6">
        <f>SUMIF(ET$5:ET$35,$D1051,EV$5:EV$35)</f>
        <v>0</v>
      </c>
      <c r="ET1051" s="9"/>
      <c r="EU1051" s="10"/>
      <c r="EV1051" s="11"/>
      <c r="EW1051" s="6">
        <f>SUMIF(EX$5:EX$35,$D1051,EZ$5:EZ$35)</f>
        <v>0</v>
      </c>
      <c r="EX1051" s="9"/>
      <c r="EY1051" s="10"/>
      <c r="EZ1051" s="11"/>
      <c r="FA1051" s="6">
        <f>SUMIF(FB$5:FB$35,$D1051,FD$5:FD$35)</f>
        <v>0</v>
      </c>
      <c r="FB1051" s="9"/>
      <c r="FC1051" s="10"/>
      <c r="FD1051" s="11"/>
      <c r="FE1051" s="6">
        <f>SUMIF(FF$5:FF$35,$D1051,FH$5:FH$35)</f>
        <v>0</v>
      </c>
      <c r="FF1051" s="9"/>
      <c r="FG1051" s="10"/>
      <c r="FH1051" s="11"/>
      <c r="FI1051" s="6">
        <f>SUMIF(FJ$5:FJ$35,$D1051,FL$5:FL$35)</f>
        <v>0</v>
      </c>
      <c r="FJ1051" s="9"/>
      <c r="FK1051" s="10"/>
      <c r="FL1051" s="11"/>
      <c r="FM1051" s="6">
        <f>SUMIF(FN$5:FN$35,$D1051,FP$5:FP$35)</f>
        <v>0</v>
      </c>
      <c r="FN1051" s="9"/>
      <c r="FO1051" s="10"/>
      <c r="FP1051" s="11"/>
      <c r="FQ1051" s="6">
        <f>SUMIF(FR$5:FR$35,$D1051,FT$5:FT$35)</f>
        <v>0</v>
      </c>
      <c r="FR1051" s="9"/>
      <c r="FS1051" s="10"/>
      <c r="FT1051" s="11"/>
      <c r="FU1051" s="6">
        <f>SUMIF(FV$5:FV$35,$D1051,FX$5:FX$35)</f>
        <v>0</v>
      </c>
      <c r="FV1051" s="9"/>
      <c r="FW1051" s="10"/>
      <c r="FX1051" s="11"/>
      <c r="FY1051" s="6">
        <f>SUMIF(FZ$5:FZ$35,$D1051,GB$5:GB$35)</f>
        <v>0</v>
      </c>
      <c r="FZ1051" s="9"/>
      <c r="GA1051" s="10"/>
      <c r="GB1051" s="11"/>
      <c r="GC1051" s="6">
        <f>SUMIF(GD$5:GD$35,$D1051,GF$5:GF$35)</f>
        <v>0</v>
      </c>
      <c r="GD1051" s="9"/>
      <c r="GE1051" s="10"/>
      <c r="GF1051" s="11"/>
      <c r="GG1051" s="6">
        <f>SUMIF(GH$5:GH$35,$D1051,GJ$5:GJ$35)</f>
        <v>0</v>
      </c>
      <c r="GH1051" s="9"/>
      <c r="GI1051" s="10"/>
      <c r="GJ1051" s="11"/>
      <c r="GK1051" s="6">
        <f>SUMIF(GL$5:GL$35,$D1051,GN$5:GN$35)</f>
        <v>0</v>
      </c>
      <c r="GL1051" s="9"/>
      <c r="GM1051" s="10"/>
      <c r="GN1051" s="11"/>
      <c r="GO1051" s="6">
        <f>SUMIF(GP$5:GP$35,$D1051,GR$5:GR$35)</f>
        <v>0</v>
      </c>
      <c r="GP1051" s="9"/>
      <c r="GQ1051" s="10"/>
      <c r="GR1051" s="11"/>
      <c r="GS1051" s="6">
        <f>SUMIF(GT$5:GT$35,$D1051,GV$5:GV$35)</f>
        <v>0</v>
      </c>
      <c r="GT1051" s="9"/>
      <c r="GU1051" s="10"/>
      <c r="GV1051" s="20"/>
      <c r="GW1051" s="19">
        <f t="shared" si="24"/>
        <v>0</v>
      </c>
      <c r="GX1051" s="472">
        <f>SUM(GW1051:GW1062)</f>
        <v>0</v>
      </c>
      <c r="GY1051" s="473" t="str">
        <f>D1051</f>
        <v>TS15640/340</v>
      </c>
    </row>
    <row r="1052" spans="1:207" ht="37.5" customHeight="1">
      <c r="A1052" s="47" t="s">
        <v>76</v>
      </c>
      <c r="B1052" s="470"/>
      <c r="C1052" s="214" t="s">
        <v>447</v>
      </c>
      <c r="D1052" s="218" t="s">
        <v>434</v>
      </c>
      <c r="E1052" s="6">
        <f>SUMIF(F$36:F$66,$D1052,H$36:H$66)</f>
        <v>0</v>
      </c>
      <c r="F1052" s="9"/>
      <c r="G1052" s="10"/>
      <c r="H1052" s="11"/>
      <c r="I1052" s="6">
        <f>SUMIF(J$36:J$66,$D1052,L$36:L$66)</f>
        <v>0</v>
      </c>
      <c r="J1052" s="9"/>
      <c r="K1052" s="10"/>
      <c r="L1052" s="11"/>
      <c r="M1052" s="6">
        <f>SUMIF(N$36:N$66,$D1052,P$36:P$66)</f>
        <v>0</v>
      </c>
      <c r="N1052" s="9"/>
      <c r="O1052" s="10"/>
      <c r="P1052" s="11"/>
      <c r="Q1052" s="6">
        <f>SUMIF(R$36:R$66,$D1052,T$36:T$66)</f>
        <v>0</v>
      </c>
      <c r="R1052" s="9"/>
      <c r="S1052" s="10"/>
      <c r="T1052" s="11"/>
      <c r="U1052" s="6">
        <f>SUMIF(V$36:V$66,$D1052,X$36:X$66)</f>
        <v>0</v>
      </c>
      <c r="V1052" s="9"/>
      <c r="W1052" s="10"/>
      <c r="X1052" s="11"/>
      <c r="Y1052" s="6">
        <f>SUMIF(Z$36:Z$66,$D1052,AB$36:AB$66)</f>
        <v>0</v>
      </c>
      <c r="Z1052" s="9"/>
      <c r="AA1052" s="10"/>
      <c r="AB1052" s="11"/>
      <c r="AC1052" s="6">
        <f>SUMIF(AD$36:AD$66,$D1052,AF$36:AF$66)</f>
        <v>0</v>
      </c>
      <c r="AD1052" s="9"/>
      <c r="AE1052" s="10"/>
      <c r="AF1052" s="11"/>
      <c r="AG1052" s="6">
        <f>SUMIF(AH$36:AH$66,$D1052,AJ$36:AJ$66)</f>
        <v>0</v>
      </c>
      <c r="AH1052" s="9"/>
      <c r="AI1052" s="10"/>
      <c r="AJ1052" s="11"/>
      <c r="AK1052" s="6">
        <f>SUMIF(AL$36:AL$66,$D1052,AN$36:AN$66)</f>
        <v>0</v>
      </c>
      <c r="AL1052" s="9"/>
      <c r="AM1052" s="10"/>
      <c r="AN1052" s="11"/>
      <c r="AO1052" s="6">
        <f>SUMIF(AP$36:AP$66,$D1052,AR$36:AR$66)</f>
        <v>0</v>
      </c>
      <c r="AP1052" s="9"/>
      <c r="AQ1052" s="10"/>
      <c r="AR1052" s="11"/>
      <c r="AS1052" s="6">
        <f>SUMIF(AT$36:AT$66,$D1052,AV$36:AV$66)</f>
        <v>0</v>
      </c>
      <c r="AT1052" s="9"/>
      <c r="AU1052" s="10"/>
      <c r="AV1052" s="11"/>
      <c r="AW1052" s="6">
        <f>SUMIF(AX$36:AX$66,$D1052,AZ$36:AZ$66)</f>
        <v>0</v>
      </c>
      <c r="AX1052" s="9"/>
      <c r="AY1052" s="10"/>
      <c r="AZ1052" s="11"/>
      <c r="BA1052" s="6">
        <f>SUMIF(BB$36:BB$66,$D1052,BD$36:BD$66)</f>
        <v>0</v>
      </c>
      <c r="BB1052" s="9"/>
      <c r="BC1052" s="10"/>
      <c r="BD1052" s="11"/>
      <c r="BE1052" s="6">
        <f>SUMIF(BF$36:BF$66,$D1052,BH$36:BH$66)</f>
        <v>0</v>
      </c>
      <c r="BF1052" s="9"/>
      <c r="BG1052" s="10"/>
      <c r="BH1052" s="11"/>
      <c r="BI1052" s="6">
        <f>SUMIF(BJ$36:BJ$66,$D1052,BL$36:BL$66)</f>
        <v>0</v>
      </c>
      <c r="BJ1052" s="9"/>
      <c r="BK1052" s="10"/>
      <c r="BL1052" s="11"/>
      <c r="BM1052" s="6">
        <f>SUMIF(BN$36:BN$66,$D1052,BP$36:BP$66)</f>
        <v>0</v>
      </c>
      <c r="BN1052" s="9"/>
      <c r="BO1052" s="10"/>
      <c r="BP1052" s="11"/>
      <c r="BQ1052" s="6">
        <f>SUMIF(BR$36:BR$66,$D1052,BT$36:BT$66)</f>
        <v>0</v>
      </c>
      <c r="BR1052" s="9"/>
      <c r="BS1052" s="10"/>
      <c r="BT1052" s="11"/>
      <c r="BU1052" s="6">
        <f>SUMIF(BV$36:BV$66,$D1052,BX$36:BX$66)</f>
        <v>0</v>
      </c>
      <c r="BV1052" s="9"/>
      <c r="BW1052" s="10"/>
      <c r="BX1052" s="11"/>
      <c r="BY1052" s="6">
        <f>SUMIF(BZ$36:BZ$66,$D1052,CB$36:CB$66)</f>
        <v>0</v>
      </c>
      <c r="BZ1052" s="9"/>
      <c r="CA1052" s="10"/>
      <c r="CB1052" s="11"/>
      <c r="CC1052" s="6">
        <f>SUMIF(CD$36:CD$66,$D1052,CF$36:CF$66)</f>
        <v>0</v>
      </c>
      <c r="CD1052" s="9"/>
      <c r="CE1052" s="10"/>
      <c r="CF1052" s="11"/>
      <c r="CG1052" s="6">
        <f>SUMIF(CH$36:CH$66,$D1052,CJ$36:CJ$66)</f>
        <v>0</v>
      </c>
      <c r="CH1052" s="9"/>
      <c r="CI1052" s="10"/>
      <c r="CJ1052" s="11"/>
      <c r="CK1052" s="6">
        <f>SUMIF(CL$36:CL$66,$D1052,CN$36:CN$66)</f>
        <v>0</v>
      </c>
      <c r="CL1052" s="9"/>
      <c r="CM1052" s="10"/>
      <c r="CN1052" s="11"/>
      <c r="CO1052" s="6">
        <f>SUMIF(CP$36:CP$66,$D1052,CR$36:CR$66)</f>
        <v>0</v>
      </c>
      <c r="CP1052" s="9"/>
      <c r="CQ1052" s="10"/>
      <c r="CR1052" s="11"/>
      <c r="CS1052" s="6">
        <f>SUMIF(CT$36:CT$66,$D1052,CV$36:CV$66)</f>
        <v>0</v>
      </c>
      <c r="CT1052" s="9"/>
      <c r="CU1052" s="10"/>
      <c r="CV1052" s="11"/>
      <c r="CW1052" s="6">
        <f>SUMIF(CX$36:CX$66,$D1052,CZ$36:CZ$66)</f>
        <v>0</v>
      </c>
      <c r="CX1052" s="9"/>
      <c r="CY1052" s="10"/>
      <c r="CZ1052" s="11"/>
      <c r="DA1052" s="6">
        <f>SUMIF(DB$36:DB$66,$D1052,DD$36:DD$66)</f>
        <v>0</v>
      </c>
      <c r="DB1052" s="9"/>
      <c r="DC1052" s="10"/>
      <c r="DD1052" s="11"/>
      <c r="DE1052" s="6">
        <f>SUMIF(DF$36:DF$66,$D1052,DH$36:DH$66)</f>
        <v>0</v>
      </c>
      <c r="DF1052" s="9"/>
      <c r="DG1052" s="10"/>
      <c r="DH1052" s="11"/>
      <c r="DI1052" s="6">
        <f>SUMIF(DJ$36:DJ$66,$D1052,DL$36:DL$66)</f>
        <v>0</v>
      </c>
      <c r="DJ1052" s="9"/>
      <c r="DK1052" s="10"/>
      <c r="DL1052" s="11"/>
      <c r="DM1052" s="6">
        <f>SUMIF(DN$36:DN$66,$D1052,DP$36:DP$66)</f>
        <v>0</v>
      </c>
      <c r="DN1052" s="9"/>
      <c r="DO1052" s="10"/>
      <c r="DP1052" s="11"/>
      <c r="DQ1052" s="6">
        <f>SUMIF(DR$36:DR$66,$D1052,DT$36:DT$66)</f>
        <v>0</v>
      </c>
      <c r="DR1052" s="9"/>
      <c r="DS1052" s="10"/>
      <c r="DT1052" s="11"/>
      <c r="DU1052" s="6">
        <f>SUMIF(DV$36:DV$66,$D1052,DX$36:DX$66)</f>
        <v>0</v>
      </c>
      <c r="DV1052" s="9"/>
      <c r="DW1052" s="10"/>
      <c r="DX1052" s="11"/>
      <c r="DY1052" s="6">
        <f>SUMIF(DZ$36:DZ$66,$D1052,EB$36:EB$66)</f>
        <v>0</v>
      </c>
      <c r="DZ1052" s="9"/>
      <c r="EA1052" s="10"/>
      <c r="EB1052" s="11"/>
      <c r="EC1052" s="6">
        <f>SUMIF(ED$36:ED$66,$D1052,EF$36:EF$66)</f>
        <v>0</v>
      </c>
      <c r="ED1052" s="9"/>
      <c r="EE1052" s="10"/>
      <c r="EF1052" s="11"/>
      <c r="EG1052" s="6">
        <f>SUMIF(EH$36:EH$66,$D1052,EJ$36:EJ$66)</f>
        <v>0</v>
      </c>
      <c r="EH1052" s="9"/>
      <c r="EI1052" s="10"/>
      <c r="EJ1052" s="11"/>
      <c r="EK1052" s="6">
        <f>SUMIF(EL$36:EL$66,$D1052,EN$36:EN$66)</f>
        <v>0</v>
      </c>
      <c r="EL1052" s="9"/>
      <c r="EM1052" s="10"/>
      <c r="EN1052" s="11"/>
      <c r="EO1052" s="6">
        <f>SUMIF(EP$36:EP$66,$D1052,ER$36:ER$66)</f>
        <v>0</v>
      </c>
      <c r="EP1052" s="9"/>
      <c r="EQ1052" s="10"/>
      <c r="ER1052" s="11"/>
      <c r="ES1052" s="6">
        <f>SUMIF(ET$36:ET$66,$D1052,EV$36:EV$66)</f>
        <v>0</v>
      </c>
      <c r="ET1052" s="9"/>
      <c r="EU1052" s="10"/>
      <c r="EV1052" s="11"/>
      <c r="EW1052" s="6">
        <f>SUMIF(EX$36:EX$66,$D1052,EZ$36:EZ$66)</f>
        <v>0</v>
      </c>
      <c r="EX1052" s="9"/>
      <c r="EY1052" s="10"/>
      <c r="EZ1052" s="11"/>
      <c r="FA1052" s="6">
        <f>SUMIF(FB$36:FB$66,$D1052,FD$36:FD$66)</f>
        <v>0</v>
      </c>
      <c r="FB1052" s="9"/>
      <c r="FC1052" s="10"/>
      <c r="FD1052" s="11"/>
      <c r="FE1052" s="6">
        <f>SUMIF(FF$36:FF$66,$D1052,FH$36:FH$66)</f>
        <v>0</v>
      </c>
      <c r="FF1052" s="9"/>
      <c r="FG1052" s="10"/>
      <c r="FH1052" s="11"/>
      <c r="FI1052" s="6">
        <f>SUMIF(FJ$36:FJ$66,$D1052,FL$36:FL$66)</f>
        <v>0</v>
      </c>
      <c r="FJ1052" s="9"/>
      <c r="FK1052" s="10"/>
      <c r="FL1052" s="11"/>
      <c r="FM1052" s="6">
        <f>SUMIF(FN$36:FN$66,$D1052,FP$36:FP$66)</f>
        <v>0</v>
      </c>
      <c r="FN1052" s="9"/>
      <c r="FO1052" s="10"/>
      <c r="FP1052" s="11"/>
      <c r="FQ1052" s="6">
        <f>SUMIF(FR$36:FR$66,$D1052,FT$36:FT$66)</f>
        <v>0</v>
      </c>
      <c r="FR1052" s="9"/>
      <c r="FS1052" s="10"/>
      <c r="FT1052" s="11"/>
      <c r="FU1052" s="6">
        <f>SUMIF(FV$36:FV$66,$D1052,FX$36:FX$66)</f>
        <v>0</v>
      </c>
      <c r="FV1052" s="9"/>
      <c r="FW1052" s="10"/>
      <c r="FX1052" s="11"/>
      <c r="FY1052" s="6">
        <f>SUMIF(FZ$36:FZ$66,$D1052,GB$36:GB$66)</f>
        <v>0</v>
      </c>
      <c r="FZ1052" s="9"/>
      <c r="GA1052" s="10"/>
      <c r="GB1052" s="11"/>
      <c r="GC1052" s="6">
        <f>SUMIF(GD$36:GD$66,$D1052,GF$36:GF$66)</f>
        <v>0</v>
      </c>
      <c r="GD1052" s="9"/>
      <c r="GE1052" s="10"/>
      <c r="GF1052" s="11"/>
      <c r="GG1052" s="6">
        <f>SUMIF(GH$36:GH$66,$D1052,GJ$36:GJ$66)</f>
        <v>0</v>
      </c>
      <c r="GH1052" s="9"/>
      <c r="GI1052" s="10"/>
      <c r="GJ1052" s="11"/>
      <c r="GK1052" s="6">
        <f>SUMIF(GL$36:GL$66,$D1052,GN$36:GN$66)</f>
        <v>0</v>
      </c>
      <c r="GL1052" s="9"/>
      <c r="GM1052" s="10"/>
      <c r="GN1052" s="11"/>
      <c r="GO1052" s="6">
        <f>SUMIF(GP$36:GP$66,$D1052,GR$36:GR$66)</f>
        <v>0</v>
      </c>
      <c r="GP1052" s="9"/>
      <c r="GQ1052" s="10"/>
      <c r="GR1052" s="11"/>
      <c r="GS1052" s="6">
        <f>SUMIF(GT$36:GT$66,$D1052,GV$36:GV$66)</f>
        <v>0</v>
      </c>
      <c r="GT1052" s="9"/>
      <c r="GU1052" s="10"/>
      <c r="GV1052" s="20"/>
      <c r="GW1052" s="19">
        <f t="shared" si="24"/>
        <v>0</v>
      </c>
      <c r="GX1052" s="472"/>
      <c r="GY1052" s="473"/>
    </row>
    <row r="1053" spans="1:207" ht="37.5" customHeight="1">
      <c r="A1053" s="47" t="s">
        <v>77</v>
      </c>
      <c r="B1053" s="470"/>
      <c r="C1053" s="214" t="s">
        <v>447</v>
      </c>
      <c r="D1053" s="218" t="s">
        <v>434</v>
      </c>
      <c r="E1053" s="6">
        <f>SUMIF(F$67:F$97,$D1053,H$67:H$97)</f>
        <v>0</v>
      </c>
      <c r="F1053" s="9"/>
      <c r="G1053" s="10"/>
      <c r="H1053" s="11"/>
      <c r="I1053" s="6">
        <f>SUMIF(J$67:J$97,$D1053,L$67:L$97)</f>
        <v>0</v>
      </c>
      <c r="J1053" s="9"/>
      <c r="K1053" s="10"/>
      <c r="L1053" s="11"/>
      <c r="M1053" s="6">
        <f>SUMIF(N$67:N$97,$D1053,P$67:P$97)</f>
        <v>0</v>
      </c>
      <c r="N1053" s="9"/>
      <c r="O1053" s="10"/>
      <c r="P1053" s="11"/>
      <c r="Q1053" s="6">
        <f>SUMIF(R$67:R$97,$D1053,T$67:T$97)</f>
        <v>0</v>
      </c>
      <c r="R1053" s="9"/>
      <c r="S1053" s="10"/>
      <c r="T1053" s="11"/>
      <c r="U1053" s="6">
        <f>SUMIF(V$67:V$97,$D1053,X$67:X$97)</f>
        <v>0</v>
      </c>
      <c r="V1053" s="9"/>
      <c r="W1053" s="10"/>
      <c r="X1053" s="11"/>
      <c r="Y1053" s="6">
        <f>SUMIF(Z$67:Z$97,$D1053,AB$67:AB$97)</f>
        <v>0</v>
      </c>
      <c r="Z1053" s="9"/>
      <c r="AA1053" s="10"/>
      <c r="AB1053" s="11"/>
      <c r="AC1053" s="6">
        <f>SUMIF(AD$67:AD$97,$D1053,AF$67:AF$97)</f>
        <v>0</v>
      </c>
      <c r="AD1053" s="9"/>
      <c r="AE1053" s="10"/>
      <c r="AF1053" s="11"/>
      <c r="AG1053" s="6">
        <f>SUMIF(AH$67:AH$97,$D1053,AJ$67:AJ$97)</f>
        <v>0</v>
      </c>
      <c r="AH1053" s="9"/>
      <c r="AI1053" s="10"/>
      <c r="AJ1053" s="11"/>
      <c r="AK1053" s="6">
        <f>SUMIF(AL$67:AL$97,$D1053,AN$67:AN$97)</f>
        <v>0</v>
      </c>
      <c r="AL1053" s="9"/>
      <c r="AM1053" s="10"/>
      <c r="AN1053" s="11"/>
      <c r="AO1053" s="6">
        <f>SUMIF(AP$67:AP$97,$D1053,AR$67:AR$97)</f>
        <v>0</v>
      </c>
      <c r="AP1053" s="9"/>
      <c r="AQ1053" s="10"/>
      <c r="AR1053" s="11"/>
      <c r="AS1053" s="6">
        <f>SUMIF(AT$67:AT$97,$D1053,AV$67:AV$97)</f>
        <v>0</v>
      </c>
      <c r="AT1053" s="9"/>
      <c r="AU1053" s="10"/>
      <c r="AV1053" s="11"/>
      <c r="AW1053" s="6">
        <f>SUMIF(AX$67:AX$97,$D1053,AZ$67:AZ$97)</f>
        <v>0</v>
      </c>
      <c r="AX1053" s="9"/>
      <c r="AY1053" s="10"/>
      <c r="AZ1053" s="11"/>
      <c r="BA1053" s="6">
        <f>SUMIF(BB$67:BB$97,$D1053,BD$67:BD$97)</f>
        <v>0</v>
      </c>
      <c r="BB1053" s="9"/>
      <c r="BC1053" s="10"/>
      <c r="BD1053" s="11"/>
      <c r="BE1053" s="6">
        <f>SUMIF(BF$67:BF$97,$D1053,BH$67:BH$97)</f>
        <v>0</v>
      </c>
      <c r="BF1053" s="9"/>
      <c r="BG1053" s="10"/>
      <c r="BH1053" s="11"/>
      <c r="BI1053" s="6">
        <f>SUMIF(BJ$67:BJ$97,$D1053,BL$67:BL$97)</f>
        <v>0</v>
      </c>
      <c r="BJ1053" s="9"/>
      <c r="BK1053" s="10"/>
      <c r="BL1053" s="11"/>
      <c r="BM1053" s="6">
        <f>SUMIF(BN$67:BN$97,$D1053,BP$67:BP$97)</f>
        <v>0</v>
      </c>
      <c r="BN1053" s="9"/>
      <c r="BO1053" s="10"/>
      <c r="BP1053" s="11"/>
      <c r="BQ1053" s="6">
        <f>SUMIF(BR$67:BR$97,$D1053,BT$67:BT$97)</f>
        <v>0</v>
      </c>
      <c r="BR1053" s="9"/>
      <c r="BS1053" s="10"/>
      <c r="BT1053" s="11"/>
      <c r="BU1053" s="6">
        <f>SUMIF(BV$67:BV$97,$D1053,BX$67:BX$97)</f>
        <v>0</v>
      </c>
      <c r="BV1053" s="9"/>
      <c r="BW1053" s="10"/>
      <c r="BX1053" s="11"/>
      <c r="BY1053" s="6">
        <f>SUMIF(BZ$67:BZ$97,$D1053,CB$67:CB$97)</f>
        <v>0</v>
      </c>
      <c r="BZ1053" s="9"/>
      <c r="CA1053" s="10"/>
      <c r="CB1053" s="11"/>
      <c r="CC1053" s="6">
        <f>SUMIF(CD$67:CD$97,$D1053,CF$67:CF$97)</f>
        <v>0</v>
      </c>
      <c r="CD1053" s="9"/>
      <c r="CE1053" s="10"/>
      <c r="CF1053" s="11"/>
      <c r="CG1053" s="6">
        <f>SUMIF(CH$67:CH$97,$D1053,CJ$67:CJ$97)</f>
        <v>0</v>
      </c>
      <c r="CH1053" s="9"/>
      <c r="CI1053" s="10"/>
      <c r="CJ1053" s="11"/>
      <c r="CK1053" s="6">
        <f>SUMIF(CL$67:CL$97,$D1053,CN$67:CN$97)</f>
        <v>0</v>
      </c>
      <c r="CL1053" s="9"/>
      <c r="CM1053" s="10"/>
      <c r="CN1053" s="11"/>
      <c r="CO1053" s="6">
        <f>SUMIF(CP$67:CP$97,$D1053,CR$67:CR$97)</f>
        <v>0</v>
      </c>
      <c r="CP1053" s="9"/>
      <c r="CQ1053" s="10"/>
      <c r="CR1053" s="11"/>
      <c r="CS1053" s="6">
        <f>SUMIF(CT$67:CT$97,$D1053,CV$67:CV$97)</f>
        <v>0</v>
      </c>
      <c r="CT1053" s="9"/>
      <c r="CU1053" s="10"/>
      <c r="CV1053" s="11"/>
      <c r="CW1053" s="6">
        <f>SUMIF(CX$67:CX$97,$D1053,CZ$67:CZ$97)</f>
        <v>0</v>
      </c>
      <c r="CX1053" s="9"/>
      <c r="CY1053" s="10"/>
      <c r="CZ1053" s="11"/>
      <c r="DA1053" s="6">
        <f>SUMIF(DB$67:DB$97,$D1053,DD$67:DD$97)</f>
        <v>0</v>
      </c>
      <c r="DB1053" s="9"/>
      <c r="DC1053" s="10"/>
      <c r="DD1053" s="11"/>
      <c r="DE1053" s="6">
        <f>SUMIF(DF$67:DF$97,$D1053,DH$67:DH$97)</f>
        <v>0</v>
      </c>
      <c r="DF1053" s="9"/>
      <c r="DG1053" s="10"/>
      <c r="DH1053" s="11"/>
      <c r="DI1053" s="6">
        <f>SUMIF(DJ$67:DJ$97,$D1053,DL$67:DL$97)</f>
        <v>0</v>
      </c>
      <c r="DJ1053" s="9"/>
      <c r="DK1053" s="10"/>
      <c r="DL1053" s="11"/>
      <c r="DM1053" s="6">
        <f>SUMIF(DN$67:DN$97,$D1053,DP$67:DP$97)</f>
        <v>0</v>
      </c>
      <c r="DN1053" s="9"/>
      <c r="DO1053" s="10"/>
      <c r="DP1053" s="11"/>
      <c r="DQ1053" s="6">
        <f>SUMIF(DR$67:DR$97,$D1053,DT$67:DT$97)</f>
        <v>0</v>
      </c>
      <c r="DR1053" s="9"/>
      <c r="DS1053" s="10"/>
      <c r="DT1053" s="11"/>
      <c r="DU1053" s="6">
        <f>SUMIF(DV$67:DV$97,$D1053,DX$67:DX$97)</f>
        <v>0</v>
      </c>
      <c r="DV1053" s="9"/>
      <c r="DW1053" s="10"/>
      <c r="DX1053" s="11"/>
      <c r="DY1053" s="6">
        <f>SUMIF(DZ$67:DZ$97,$D1053,EB$67:EB$97)</f>
        <v>0</v>
      </c>
      <c r="DZ1053" s="9"/>
      <c r="EA1053" s="10"/>
      <c r="EB1053" s="11"/>
      <c r="EC1053" s="6">
        <f>SUMIF(ED$67:ED$97,$D1053,EF$67:EF$97)</f>
        <v>0</v>
      </c>
      <c r="ED1053" s="9"/>
      <c r="EE1053" s="10"/>
      <c r="EF1053" s="11"/>
      <c r="EG1053" s="6">
        <f>SUMIF(EH$67:EH$97,$D1053,EJ$67:EJ$97)</f>
        <v>0</v>
      </c>
      <c r="EH1053" s="9"/>
      <c r="EI1053" s="10"/>
      <c r="EJ1053" s="11"/>
      <c r="EK1053" s="6">
        <f>SUMIF(EL$67:EL$97,$D1053,EN$67:EN$97)</f>
        <v>0</v>
      </c>
      <c r="EL1053" s="9"/>
      <c r="EM1053" s="10"/>
      <c r="EN1053" s="11"/>
      <c r="EO1053" s="6">
        <f>SUMIF(EP$67:EP$97,$D1053,ER$67:ER$97)</f>
        <v>0</v>
      </c>
      <c r="EP1053" s="9"/>
      <c r="EQ1053" s="10"/>
      <c r="ER1053" s="11"/>
      <c r="ES1053" s="6">
        <f>SUMIF(ET$67:ET$97,$D1053,EV$67:EV$97)</f>
        <v>0</v>
      </c>
      <c r="ET1053" s="9"/>
      <c r="EU1053" s="10"/>
      <c r="EV1053" s="11"/>
      <c r="EW1053" s="6">
        <f>SUMIF(EX$67:EX$97,$D1053,EZ$67:EZ$97)</f>
        <v>0</v>
      </c>
      <c r="EX1053" s="9"/>
      <c r="EY1053" s="10"/>
      <c r="EZ1053" s="11"/>
      <c r="FA1053" s="6">
        <f>SUMIF(FB$67:FB$97,$D1053,FD$67:FD$97)</f>
        <v>0</v>
      </c>
      <c r="FB1053" s="9"/>
      <c r="FC1053" s="10"/>
      <c r="FD1053" s="11"/>
      <c r="FE1053" s="6">
        <f>SUMIF(FF$67:FF$97,$D1053,FH$67:FH$97)</f>
        <v>0</v>
      </c>
      <c r="FF1053" s="9"/>
      <c r="FG1053" s="10"/>
      <c r="FH1053" s="11"/>
      <c r="FI1053" s="6">
        <f>SUMIF(FJ$67:FJ$97,$D1053,FL$67:FL$97)</f>
        <v>0</v>
      </c>
      <c r="FJ1053" s="9"/>
      <c r="FK1053" s="10"/>
      <c r="FL1053" s="11"/>
      <c r="FM1053" s="6">
        <f>SUMIF(FN$67:FN$97,$D1053,FP$67:FP$97)</f>
        <v>0</v>
      </c>
      <c r="FN1053" s="9"/>
      <c r="FO1053" s="10"/>
      <c r="FP1053" s="11"/>
      <c r="FQ1053" s="6">
        <f>SUMIF(FR$67:FR$97,$D1053,FT$67:FT$97)</f>
        <v>0</v>
      </c>
      <c r="FR1053" s="9"/>
      <c r="FS1053" s="10"/>
      <c r="FT1053" s="11"/>
      <c r="FU1053" s="6">
        <f>SUMIF(FV$67:FV$97,$D1053,FX$67:FX$97)</f>
        <v>0</v>
      </c>
      <c r="FV1053" s="9"/>
      <c r="FW1053" s="10"/>
      <c r="FX1053" s="11"/>
      <c r="FY1053" s="6">
        <f>SUMIF(FZ$67:FZ$97,$D1053,GB$67:GB$97)</f>
        <v>0</v>
      </c>
      <c r="FZ1053" s="9"/>
      <c r="GA1053" s="10"/>
      <c r="GB1053" s="11"/>
      <c r="GC1053" s="6">
        <f>SUMIF(GD$67:GD$97,$D1053,GF$67:GF$97)</f>
        <v>0</v>
      </c>
      <c r="GD1053" s="9"/>
      <c r="GE1053" s="10"/>
      <c r="GF1053" s="11"/>
      <c r="GG1053" s="6">
        <f>SUMIF(GH$67:GH$97,$D1053,GJ$67:GJ$97)</f>
        <v>0</v>
      </c>
      <c r="GH1053" s="9"/>
      <c r="GI1053" s="10"/>
      <c r="GJ1053" s="11"/>
      <c r="GK1053" s="6">
        <f>SUMIF(GL$67:GL$97,$D1053,GN$67:GN$97)</f>
        <v>0</v>
      </c>
      <c r="GL1053" s="9"/>
      <c r="GM1053" s="10"/>
      <c r="GN1053" s="11"/>
      <c r="GO1053" s="6">
        <f>SUMIF(GP$67:GP$97,$D1053,GR$67:GR$97)</f>
        <v>0</v>
      </c>
      <c r="GP1053" s="9"/>
      <c r="GQ1053" s="10"/>
      <c r="GR1053" s="11"/>
      <c r="GS1053" s="6">
        <f>SUMIF(GT$67:GT$97,$D1053,GV$67:GV$97)</f>
        <v>0</v>
      </c>
      <c r="GT1053" s="9"/>
      <c r="GU1053" s="10"/>
      <c r="GV1053" s="20"/>
      <c r="GW1053" s="19">
        <f t="shared" si="24"/>
        <v>0</v>
      </c>
      <c r="GX1053" s="472"/>
      <c r="GY1053" s="473"/>
    </row>
    <row r="1054" spans="1:207" ht="37.5" customHeight="1">
      <c r="A1054" s="47" t="s">
        <v>78</v>
      </c>
      <c r="B1054" s="470"/>
      <c r="C1054" s="214" t="s">
        <v>447</v>
      </c>
      <c r="D1054" s="218" t="s">
        <v>434</v>
      </c>
      <c r="E1054" s="6">
        <f>SUMIF(F$98:F$128,$D1054,H$98:H$128)</f>
        <v>0</v>
      </c>
      <c r="F1054" s="9"/>
      <c r="G1054" s="10"/>
      <c r="H1054" s="11"/>
      <c r="I1054" s="6">
        <f>SUMIF(J$98:J$128,$D1054,L$98:L$128)</f>
        <v>0</v>
      </c>
      <c r="J1054" s="9"/>
      <c r="K1054" s="10"/>
      <c r="L1054" s="11"/>
      <c r="M1054" s="6">
        <f>SUMIF(N$98:N$128,$D1054,P$98:P$128)</f>
        <v>0</v>
      </c>
      <c r="N1054" s="9"/>
      <c r="O1054" s="10"/>
      <c r="P1054" s="11"/>
      <c r="Q1054" s="6">
        <f>SUMIF(R$98:R$128,$D1054,T$98:T$128)</f>
        <v>0</v>
      </c>
      <c r="R1054" s="9"/>
      <c r="S1054" s="10"/>
      <c r="T1054" s="11"/>
      <c r="U1054" s="6">
        <f>SUMIF(V$98:V$128,$D1054,X$98:X$128)</f>
        <v>0</v>
      </c>
      <c r="V1054" s="9"/>
      <c r="W1054" s="10"/>
      <c r="X1054" s="11"/>
      <c r="Y1054" s="6">
        <f>SUMIF(Z$98:Z$128,$D1054,AB$98:AB$128)</f>
        <v>0</v>
      </c>
      <c r="Z1054" s="9"/>
      <c r="AA1054" s="10"/>
      <c r="AB1054" s="11"/>
      <c r="AC1054" s="6">
        <f>SUMIF(AD$98:AD$128,$D1054,AF$98:AF$128)</f>
        <v>0</v>
      </c>
      <c r="AD1054" s="9"/>
      <c r="AE1054" s="10"/>
      <c r="AF1054" s="11"/>
      <c r="AG1054" s="6">
        <f>SUMIF(AH$98:AH$128,$D1054,AJ$98:AJ$128)</f>
        <v>0</v>
      </c>
      <c r="AH1054" s="9"/>
      <c r="AI1054" s="10"/>
      <c r="AJ1054" s="11"/>
      <c r="AK1054" s="6">
        <f>SUMIF(AL$98:AL$128,$D1054,AN$98:AN$128)</f>
        <v>0</v>
      </c>
      <c r="AL1054" s="9"/>
      <c r="AM1054" s="10"/>
      <c r="AN1054" s="11"/>
      <c r="AO1054" s="6">
        <f>SUMIF(AP$98:AP$128,$D1054,AR$98:AR$128)</f>
        <v>0</v>
      </c>
      <c r="AP1054" s="9"/>
      <c r="AQ1054" s="10"/>
      <c r="AR1054" s="11"/>
      <c r="AS1054" s="6">
        <f>SUMIF(AT$98:AT$128,$D1054,AV$98:AV$128)</f>
        <v>0</v>
      </c>
      <c r="AT1054" s="9"/>
      <c r="AU1054" s="10"/>
      <c r="AV1054" s="11"/>
      <c r="AW1054" s="6">
        <f>SUMIF(AX$98:AX$128,$D1054,AZ$98:AZ$128)</f>
        <v>0</v>
      </c>
      <c r="AX1054" s="9"/>
      <c r="AY1054" s="10"/>
      <c r="AZ1054" s="11"/>
      <c r="BA1054" s="6">
        <f>SUMIF(BB$98:BB$128,$D1054,BD$98:BD$128)</f>
        <v>0</v>
      </c>
      <c r="BB1054" s="9"/>
      <c r="BC1054" s="10"/>
      <c r="BD1054" s="11"/>
      <c r="BE1054" s="6">
        <f>SUMIF(BF$98:BF$128,$D1054,BH$98:BH$128)</f>
        <v>0</v>
      </c>
      <c r="BF1054" s="9"/>
      <c r="BG1054" s="10"/>
      <c r="BH1054" s="11"/>
      <c r="BI1054" s="6">
        <f>SUMIF(BJ$98:BJ$128,$D1054,BL$98:BL$128)</f>
        <v>0</v>
      </c>
      <c r="BJ1054" s="9"/>
      <c r="BK1054" s="10"/>
      <c r="BL1054" s="11"/>
      <c r="BM1054" s="6">
        <f>SUMIF(BN$98:BN$128,$D1054,BP$98:BP$128)</f>
        <v>0</v>
      </c>
      <c r="BN1054" s="9"/>
      <c r="BO1054" s="10"/>
      <c r="BP1054" s="11"/>
      <c r="BQ1054" s="6">
        <f>SUMIF(BR$98:BR$128,$D1054,BT$98:BT$128)</f>
        <v>0</v>
      </c>
      <c r="BR1054" s="9"/>
      <c r="BS1054" s="10"/>
      <c r="BT1054" s="11"/>
      <c r="BU1054" s="6">
        <f>SUMIF(BV$98:BV$128,$D1054,BX$98:BX$128)</f>
        <v>0</v>
      </c>
      <c r="BV1054" s="9"/>
      <c r="BW1054" s="10"/>
      <c r="BX1054" s="11"/>
      <c r="BY1054" s="6">
        <f>SUMIF(BZ$98:BZ$128,$D1054,CB$98:CB$128)</f>
        <v>0</v>
      </c>
      <c r="BZ1054" s="9"/>
      <c r="CA1054" s="10"/>
      <c r="CB1054" s="11"/>
      <c r="CC1054" s="6">
        <f>SUMIF(CD$98:CD$128,$D1054,CF$98:CF$128)</f>
        <v>0</v>
      </c>
      <c r="CD1054" s="9"/>
      <c r="CE1054" s="10"/>
      <c r="CF1054" s="11"/>
      <c r="CG1054" s="6">
        <f>SUMIF(CH$98:CH$128,$D1054,CJ$98:CJ$128)</f>
        <v>0</v>
      </c>
      <c r="CH1054" s="9"/>
      <c r="CI1054" s="10"/>
      <c r="CJ1054" s="11"/>
      <c r="CK1054" s="6">
        <f>SUMIF(CL$98:CL$128,$D1054,CN$98:CN$128)</f>
        <v>0</v>
      </c>
      <c r="CL1054" s="9"/>
      <c r="CM1054" s="10"/>
      <c r="CN1054" s="11"/>
      <c r="CO1054" s="6">
        <f>SUMIF(CP$98:CP$128,$D1054,CR$98:CR$128)</f>
        <v>0</v>
      </c>
      <c r="CP1054" s="9"/>
      <c r="CQ1054" s="10"/>
      <c r="CR1054" s="11"/>
      <c r="CS1054" s="6">
        <f>SUMIF(CT$98:CT$128,$D1054,CV$98:CV$128)</f>
        <v>0</v>
      </c>
      <c r="CT1054" s="9"/>
      <c r="CU1054" s="10"/>
      <c r="CV1054" s="11"/>
      <c r="CW1054" s="6">
        <f>SUMIF(CX$98:CX$128,$D1054,CZ$98:CZ$128)</f>
        <v>0</v>
      </c>
      <c r="CX1054" s="9"/>
      <c r="CY1054" s="10"/>
      <c r="CZ1054" s="11"/>
      <c r="DA1054" s="6">
        <f>SUMIF(DB$98:DB$128,$D1054,DD$98:DD$128)</f>
        <v>0</v>
      </c>
      <c r="DB1054" s="9"/>
      <c r="DC1054" s="10"/>
      <c r="DD1054" s="11"/>
      <c r="DE1054" s="6">
        <f>SUMIF(DF$98:DF$128,$D1054,DH$98:DH$128)</f>
        <v>0</v>
      </c>
      <c r="DF1054" s="9"/>
      <c r="DG1054" s="10"/>
      <c r="DH1054" s="11"/>
      <c r="DI1054" s="6">
        <f>SUMIF(DJ$98:DJ$128,$D1054,DL$98:DL$128)</f>
        <v>0</v>
      </c>
      <c r="DJ1054" s="9"/>
      <c r="DK1054" s="10"/>
      <c r="DL1054" s="11"/>
      <c r="DM1054" s="6">
        <f>SUMIF(DN$98:DN$128,$D1054,DP$98:DP$128)</f>
        <v>0</v>
      </c>
      <c r="DN1054" s="9"/>
      <c r="DO1054" s="10"/>
      <c r="DP1054" s="11"/>
      <c r="DQ1054" s="6">
        <f>SUMIF(DR$98:DR$128,$D1054,DT$98:DT$128)</f>
        <v>0</v>
      </c>
      <c r="DR1054" s="9"/>
      <c r="DS1054" s="10"/>
      <c r="DT1054" s="11"/>
      <c r="DU1054" s="6">
        <f>SUMIF(DV$98:DV$128,$D1054,DX$98:DX$128)</f>
        <v>0</v>
      </c>
      <c r="DV1054" s="9"/>
      <c r="DW1054" s="10"/>
      <c r="DX1054" s="11"/>
      <c r="DY1054" s="6">
        <f>SUMIF(DZ$98:DZ$128,$D1054,EB$98:EB$128)</f>
        <v>0</v>
      </c>
      <c r="DZ1054" s="9"/>
      <c r="EA1054" s="10"/>
      <c r="EB1054" s="11"/>
      <c r="EC1054" s="6">
        <f>SUMIF(ED$98:ED$128,$D1054,EF$98:EF$128)</f>
        <v>0</v>
      </c>
      <c r="ED1054" s="9"/>
      <c r="EE1054" s="10"/>
      <c r="EF1054" s="11"/>
      <c r="EG1054" s="6">
        <f>SUMIF(EH$98:EH$128,$D1054,EJ$98:EJ$128)</f>
        <v>0</v>
      </c>
      <c r="EH1054" s="9"/>
      <c r="EI1054" s="10"/>
      <c r="EJ1054" s="11"/>
      <c r="EK1054" s="6">
        <f>SUMIF(EL$98:EL$128,$D1054,EN$98:EN$128)</f>
        <v>0</v>
      </c>
      <c r="EL1054" s="9"/>
      <c r="EM1054" s="10"/>
      <c r="EN1054" s="11"/>
      <c r="EO1054" s="6">
        <f>SUMIF(EP$98:EP$128,$D1054,ER$98:ER$128)</f>
        <v>0</v>
      </c>
      <c r="EP1054" s="9"/>
      <c r="EQ1054" s="10"/>
      <c r="ER1054" s="11"/>
      <c r="ES1054" s="6">
        <f>SUMIF(ET$98:ET$128,$D1054,EV$98:EV$128)</f>
        <v>0</v>
      </c>
      <c r="ET1054" s="9"/>
      <c r="EU1054" s="10"/>
      <c r="EV1054" s="11"/>
      <c r="EW1054" s="6">
        <f>SUMIF(EX$98:EX$128,$D1054,EZ$98:EZ$128)</f>
        <v>0</v>
      </c>
      <c r="EX1054" s="9"/>
      <c r="EY1054" s="10"/>
      <c r="EZ1054" s="11"/>
      <c r="FA1054" s="6">
        <f>SUMIF(FB$98:FB$128,$D1054,FD$98:FD$128)</f>
        <v>0</v>
      </c>
      <c r="FB1054" s="9"/>
      <c r="FC1054" s="10"/>
      <c r="FD1054" s="11"/>
      <c r="FE1054" s="6">
        <f>SUMIF(FF$98:FF$128,$D1054,FH$98:FH$128)</f>
        <v>0</v>
      </c>
      <c r="FF1054" s="9"/>
      <c r="FG1054" s="10"/>
      <c r="FH1054" s="11"/>
      <c r="FI1054" s="6">
        <f>SUMIF(FJ$98:FJ$128,$D1054,FL$98:FL$128)</f>
        <v>0</v>
      </c>
      <c r="FJ1054" s="9"/>
      <c r="FK1054" s="10"/>
      <c r="FL1054" s="11"/>
      <c r="FM1054" s="6">
        <f>SUMIF(FN$98:FN$128,$D1054,FP$98:FP$128)</f>
        <v>0</v>
      </c>
      <c r="FN1054" s="9"/>
      <c r="FO1054" s="10"/>
      <c r="FP1054" s="11"/>
      <c r="FQ1054" s="6">
        <f>SUMIF(FR$98:FR$128,$D1054,FT$98:FT$128)</f>
        <v>0</v>
      </c>
      <c r="FR1054" s="9"/>
      <c r="FS1054" s="10"/>
      <c r="FT1054" s="11"/>
      <c r="FU1054" s="6">
        <f>SUMIF(FV$98:FV$128,$D1054,FX$98:FX$128)</f>
        <v>0</v>
      </c>
      <c r="FV1054" s="9"/>
      <c r="FW1054" s="10"/>
      <c r="FX1054" s="11"/>
      <c r="FY1054" s="6">
        <f>SUMIF(FZ$98:FZ$128,$D1054,GB$98:GB$128)</f>
        <v>0</v>
      </c>
      <c r="FZ1054" s="9"/>
      <c r="GA1054" s="10"/>
      <c r="GB1054" s="11"/>
      <c r="GC1054" s="6">
        <f>SUMIF(GD$98:GD$128,$D1054,GF$98:GF$128)</f>
        <v>0</v>
      </c>
      <c r="GD1054" s="9"/>
      <c r="GE1054" s="10"/>
      <c r="GF1054" s="11"/>
      <c r="GG1054" s="6">
        <f>SUMIF(GH$98:GH$128,$D1054,GJ$98:GJ$128)</f>
        <v>0</v>
      </c>
      <c r="GH1054" s="9"/>
      <c r="GI1054" s="10"/>
      <c r="GJ1054" s="11"/>
      <c r="GK1054" s="6">
        <f>SUMIF(GL$98:GL$128,$D1054,GN$98:GN$128)</f>
        <v>0</v>
      </c>
      <c r="GL1054" s="9"/>
      <c r="GM1054" s="10"/>
      <c r="GN1054" s="11"/>
      <c r="GO1054" s="6">
        <f>SUMIF(GP$98:GP$128,$D1054,GR$98:GR$128)</f>
        <v>0</v>
      </c>
      <c r="GP1054" s="9"/>
      <c r="GQ1054" s="10"/>
      <c r="GR1054" s="11"/>
      <c r="GS1054" s="6">
        <f>SUMIF(GT$98:GT$128,$D1054,GV$98:GV$128)</f>
        <v>0</v>
      </c>
      <c r="GT1054" s="9"/>
      <c r="GU1054" s="10"/>
      <c r="GV1054" s="20"/>
      <c r="GW1054" s="19">
        <f t="shared" si="24"/>
        <v>0</v>
      </c>
      <c r="GX1054" s="472"/>
      <c r="GY1054" s="473"/>
    </row>
    <row r="1055" spans="1:207" ht="37.5" customHeight="1">
      <c r="A1055" s="47" t="s">
        <v>79</v>
      </c>
      <c r="B1055" s="470"/>
      <c r="C1055" s="214" t="s">
        <v>447</v>
      </c>
      <c r="D1055" s="218" t="s">
        <v>434</v>
      </c>
      <c r="E1055" s="6">
        <f>SUMIF(F$129:F$159,$D1055,H$129:H$159)</f>
        <v>0</v>
      </c>
      <c r="F1055" s="9"/>
      <c r="G1055" s="10"/>
      <c r="H1055" s="11"/>
      <c r="I1055" s="6">
        <f>SUMIF(J$129:J$159,$D1055,L$129:L$159)</f>
        <v>0</v>
      </c>
      <c r="J1055" s="9"/>
      <c r="K1055" s="10"/>
      <c r="L1055" s="11"/>
      <c r="M1055" s="6">
        <f>SUMIF(N$129:N$159,$D1055,P$129:P$159)</f>
        <v>0</v>
      </c>
      <c r="N1055" s="9"/>
      <c r="O1055" s="10"/>
      <c r="P1055" s="11"/>
      <c r="Q1055" s="6">
        <f>SUMIF(R$129:R$159,$D1055,T$129:T$159)</f>
        <v>0</v>
      </c>
      <c r="R1055" s="9"/>
      <c r="S1055" s="10"/>
      <c r="T1055" s="11"/>
      <c r="U1055" s="6">
        <f>SUMIF(V$129:V$159,$D1055,X$129:X$159)</f>
        <v>0</v>
      </c>
      <c r="V1055" s="9"/>
      <c r="W1055" s="10"/>
      <c r="X1055" s="11"/>
      <c r="Y1055" s="6">
        <f>SUMIF(Z$129:Z$159,$D1055,AB$129:AB$159)</f>
        <v>0</v>
      </c>
      <c r="Z1055" s="9"/>
      <c r="AA1055" s="10"/>
      <c r="AB1055" s="11"/>
      <c r="AC1055" s="6">
        <f>SUMIF(AD$129:AD$159,$D1055,AF$129:AF$159)</f>
        <v>0</v>
      </c>
      <c r="AD1055" s="9"/>
      <c r="AE1055" s="10"/>
      <c r="AF1055" s="11"/>
      <c r="AG1055" s="6">
        <f>SUMIF(AH$129:AH$159,$D1055,AJ$129:AJ$159)</f>
        <v>0</v>
      </c>
      <c r="AH1055" s="9"/>
      <c r="AI1055" s="10"/>
      <c r="AJ1055" s="11"/>
      <c r="AK1055" s="6">
        <f>SUMIF(AL$129:AL$159,$D1055,AN$129:AN$159)</f>
        <v>0</v>
      </c>
      <c r="AL1055" s="9"/>
      <c r="AM1055" s="10"/>
      <c r="AN1055" s="11"/>
      <c r="AO1055" s="6">
        <f>SUMIF(AP$129:AP$159,$D1055,AR$129:AR$159)</f>
        <v>0</v>
      </c>
      <c r="AP1055" s="9"/>
      <c r="AQ1055" s="10"/>
      <c r="AR1055" s="11"/>
      <c r="AS1055" s="6">
        <f>SUMIF(AT$129:AT$159,$D1055,AV$129:AV$159)</f>
        <v>0</v>
      </c>
      <c r="AT1055" s="9"/>
      <c r="AU1055" s="10"/>
      <c r="AV1055" s="11"/>
      <c r="AW1055" s="6">
        <f>SUMIF(AX$129:AX$159,$D1055,AZ$129:AZ$159)</f>
        <v>0</v>
      </c>
      <c r="AX1055" s="9"/>
      <c r="AY1055" s="10"/>
      <c r="AZ1055" s="11"/>
      <c r="BA1055" s="6">
        <f>SUMIF(BB$129:BB$159,$D1055,BD$129:BD$159)</f>
        <v>0</v>
      </c>
      <c r="BB1055" s="9"/>
      <c r="BC1055" s="10"/>
      <c r="BD1055" s="11"/>
      <c r="BE1055" s="6">
        <f>SUMIF(BF$129:BF$159,$D1055,BH$129:BH$159)</f>
        <v>0</v>
      </c>
      <c r="BF1055" s="9"/>
      <c r="BG1055" s="10"/>
      <c r="BH1055" s="11"/>
      <c r="BI1055" s="6">
        <f>SUMIF(BJ$129:BJ$159,$D1055,BL$129:BL$159)</f>
        <v>0</v>
      </c>
      <c r="BJ1055" s="9"/>
      <c r="BK1055" s="10"/>
      <c r="BL1055" s="11"/>
      <c r="BM1055" s="6">
        <f>SUMIF(BN$129:BN$159,$D1055,BP$129:BP$159)</f>
        <v>0</v>
      </c>
      <c r="BN1055" s="9"/>
      <c r="BO1055" s="10"/>
      <c r="BP1055" s="11"/>
      <c r="BQ1055" s="6">
        <f>SUMIF(BR$129:BR$159,$D1055,BT$129:BT$159)</f>
        <v>0</v>
      </c>
      <c r="BR1055" s="9"/>
      <c r="BS1055" s="10"/>
      <c r="BT1055" s="11"/>
      <c r="BU1055" s="6">
        <f>SUMIF(BV$129:BV$159,$D1055,BX$129:BX$159)</f>
        <v>0</v>
      </c>
      <c r="BV1055" s="9"/>
      <c r="BW1055" s="10"/>
      <c r="BX1055" s="11"/>
      <c r="BY1055" s="6">
        <f>SUMIF(BZ$129:BZ$159,$D1055,CB$129:CB$159)</f>
        <v>0</v>
      </c>
      <c r="BZ1055" s="9"/>
      <c r="CA1055" s="10"/>
      <c r="CB1055" s="11"/>
      <c r="CC1055" s="6">
        <f>SUMIF(CD$129:CD$159,$D1055,CF$129:CF$159)</f>
        <v>0</v>
      </c>
      <c r="CD1055" s="9"/>
      <c r="CE1055" s="10"/>
      <c r="CF1055" s="11"/>
      <c r="CG1055" s="6">
        <f>SUMIF(CH$129:CH$159,$D1055,CJ$129:CJ$159)</f>
        <v>0</v>
      </c>
      <c r="CH1055" s="9"/>
      <c r="CI1055" s="10"/>
      <c r="CJ1055" s="11"/>
      <c r="CK1055" s="6">
        <f>SUMIF(CL$129:CL$159,$D1055,CN$129:CN$159)</f>
        <v>0</v>
      </c>
      <c r="CL1055" s="9"/>
      <c r="CM1055" s="10"/>
      <c r="CN1055" s="11"/>
      <c r="CO1055" s="6">
        <f>SUMIF(CP$129:CP$159,$D1055,CR$129:CR$159)</f>
        <v>0</v>
      </c>
      <c r="CP1055" s="9"/>
      <c r="CQ1055" s="10"/>
      <c r="CR1055" s="11"/>
      <c r="CS1055" s="6">
        <f>SUMIF(CT$129:CT$159,$D1055,CV$129:CV$159)</f>
        <v>0</v>
      </c>
      <c r="CT1055" s="9"/>
      <c r="CU1055" s="10"/>
      <c r="CV1055" s="11"/>
      <c r="CW1055" s="6">
        <f>SUMIF(CX$129:CX$159,$D1055,CZ$129:CZ$159)</f>
        <v>0</v>
      </c>
      <c r="CX1055" s="9"/>
      <c r="CY1055" s="10"/>
      <c r="CZ1055" s="11"/>
      <c r="DA1055" s="6">
        <f>SUMIF(DB$129:DB$159,$D1055,DD$129:DD$159)</f>
        <v>0</v>
      </c>
      <c r="DB1055" s="9"/>
      <c r="DC1055" s="10"/>
      <c r="DD1055" s="11"/>
      <c r="DE1055" s="6">
        <f>SUMIF(DF$129:DF$159,$D1055,DH$129:DH$159)</f>
        <v>0</v>
      </c>
      <c r="DF1055" s="9"/>
      <c r="DG1055" s="10"/>
      <c r="DH1055" s="11"/>
      <c r="DI1055" s="6">
        <f>SUMIF(DJ$129:DJ$159,$D1055,DL$129:DL$159)</f>
        <v>0</v>
      </c>
      <c r="DJ1055" s="9"/>
      <c r="DK1055" s="10"/>
      <c r="DL1055" s="11"/>
      <c r="DM1055" s="6">
        <f>SUMIF(DN$129:DN$159,$D1055,DP$129:DP$159)</f>
        <v>0</v>
      </c>
      <c r="DN1055" s="9"/>
      <c r="DO1055" s="10"/>
      <c r="DP1055" s="11"/>
      <c r="DQ1055" s="6">
        <f>SUMIF(DR$129:DR$159,$D1055,DT$129:DT$159)</f>
        <v>0</v>
      </c>
      <c r="DR1055" s="9"/>
      <c r="DS1055" s="10"/>
      <c r="DT1055" s="11"/>
      <c r="DU1055" s="6">
        <f>SUMIF(DV$129:DV$159,$D1055,DX$129:DX$159)</f>
        <v>0</v>
      </c>
      <c r="DV1055" s="9"/>
      <c r="DW1055" s="10"/>
      <c r="DX1055" s="11"/>
      <c r="DY1055" s="6">
        <f>SUMIF(DZ$129:DZ$159,$D1055,EB$129:EB$159)</f>
        <v>0</v>
      </c>
      <c r="DZ1055" s="9"/>
      <c r="EA1055" s="10"/>
      <c r="EB1055" s="11"/>
      <c r="EC1055" s="6">
        <f>SUMIF(ED$129:ED$159,$D1055,EF$129:EF$159)</f>
        <v>0</v>
      </c>
      <c r="ED1055" s="9"/>
      <c r="EE1055" s="10"/>
      <c r="EF1055" s="11"/>
      <c r="EG1055" s="6">
        <f>SUMIF(EH$129:EH$159,$D1055,EJ$129:EJ$159)</f>
        <v>0</v>
      </c>
      <c r="EH1055" s="9"/>
      <c r="EI1055" s="10"/>
      <c r="EJ1055" s="11"/>
      <c r="EK1055" s="6">
        <f>SUMIF(EL$129:EL$159,$D1055,EN$129:EN$159)</f>
        <v>0</v>
      </c>
      <c r="EL1055" s="9"/>
      <c r="EM1055" s="10"/>
      <c r="EN1055" s="11"/>
      <c r="EO1055" s="6">
        <f>SUMIF(EP$129:EP$159,$D1055,ER$129:ER$159)</f>
        <v>0</v>
      </c>
      <c r="EP1055" s="9"/>
      <c r="EQ1055" s="10"/>
      <c r="ER1055" s="11"/>
      <c r="ES1055" s="6">
        <f>SUMIF(ET$129:ET$159,$D1055,EV$129:EV$159)</f>
        <v>0</v>
      </c>
      <c r="ET1055" s="9"/>
      <c r="EU1055" s="10"/>
      <c r="EV1055" s="11"/>
      <c r="EW1055" s="6">
        <f>SUMIF(EX$129:EX$159,$D1055,EZ$129:EZ$159)</f>
        <v>0</v>
      </c>
      <c r="EX1055" s="9"/>
      <c r="EY1055" s="10"/>
      <c r="EZ1055" s="11"/>
      <c r="FA1055" s="6">
        <f>SUMIF(FB$129:FB$159,$D1055,FD$129:FD$159)</f>
        <v>0</v>
      </c>
      <c r="FB1055" s="9"/>
      <c r="FC1055" s="10"/>
      <c r="FD1055" s="11"/>
      <c r="FE1055" s="6">
        <f>SUMIF(FF$129:FF$159,$D1055,FH$129:FH$159)</f>
        <v>0</v>
      </c>
      <c r="FF1055" s="9"/>
      <c r="FG1055" s="10"/>
      <c r="FH1055" s="11"/>
      <c r="FI1055" s="6">
        <f>SUMIF(FJ$129:FJ$159,$D1055,FL$129:FL$159)</f>
        <v>0</v>
      </c>
      <c r="FJ1055" s="9"/>
      <c r="FK1055" s="10"/>
      <c r="FL1055" s="11"/>
      <c r="FM1055" s="6">
        <f>SUMIF(FN$129:FN$159,$D1055,FP$129:FP$159)</f>
        <v>0</v>
      </c>
      <c r="FN1055" s="9"/>
      <c r="FO1055" s="10"/>
      <c r="FP1055" s="11"/>
      <c r="FQ1055" s="6">
        <f>SUMIF(FR$129:FR$159,$D1055,FT$129:FT$159)</f>
        <v>0</v>
      </c>
      <c r="FR1055" s="9"/>
      <c r="FS1055" s="10"/>
      <c r="FT1055" s="11"/>
      <c r="FU1055" s="6">
        <f>SUMIF(FV$129:FV$159,$D1055,FX$129:FX$159)</f>
        <v>0</v>
      </c>
      <c r="FV1055" s="9"/>
      <c r="FW1055" s="10"/>
      <c r="FX1055" s="11"/>
      <c r="FY1055" s="6">
        <f>SUMIF(FZ$129:FZ$159,$D1055,GB$129:GB$159)</f>
        <v>0</v>
      </c>
      <c r="FZ1055" s="9"/>
      <c r="GA1055" s="10"/>
      <c r="GB1055" s="11"/>
      <c r="GC1055" s="6">
        <f>SUMIF(GD$129:GD$159,$D1055,GF$129:GF$159)</f>
        <v>0</v>
      </c>
      <c r="GD1055" s="9"/>
      <c r="GE1055" s="10"/>
      <c r="GF1055" s="11"/>
      <c r="GG1055" s="6">
        <f>SUMIF(GH$129:GH$159,$D1055,GJ$129:GJ$159)</f>
        <v>0</v>
      </c>
      <c r="GH1055" s="9"/>
      <c r="GI1055" s="10"/>
      <c r="GJ1055" s="11"/>
      <c r="GK1055" s="6">
        <f>SUMIF(GL$129:GL$159,$D1055,GN$129:GN$159)</f>
        <v>0</v>
      </c>
      <c r="GL1055" s="9"/>
      <c r="GM1055" s="10"/>
      <c r="GN1055" s="11"/>
      <c r="GO1055" s="6">
        <f>SUMIF(GP$129:GP$159,$D1055,GR$129:GR$159)</f>
        <v>0</v>
      </c>
      <c r="GP1055" s="9"/>
      <c r="GQ1055" s="10"/>
      <c r="GR1055" s="11"/>
      <c r="GS1055" s="6">
        <f>SUMIF(GT$129:GT$159,$D1055,GV$129:GV$159)</f>
        <v>0</v>
      </c>
      <c r="GT1055" s="9"/>
      <c r="GU1055" s="10"/>
      <c r="GV1055" s="20"/>
      <c r="GW1055" s="19">
        <f t="shared" si="24"/>
        <v>0</v>
      </c>
      <c r="GX1055" s="472"/>
      <c r="GY1055" s="473"/>
    </row>
    <row r="1056" spans="1:207" ht="37.5" customHeight="1">
      <c r="A1056" s="47" t="s">
        <v>80</v>
      </c>
      <c r="B1056" s="470"/>
      <c r="C1056" s="214" t="s">
        <v>447</v>
      </c>
      <c r="D1056" s="218" t="s">
        <v>434</v>
      </c>
      <c r="E1056" s="6">
        <f>SUMIF(F$160:F$190,$D1056,H$160:H$190)</f>
        <v>0</v>
      </c>
      <c r="F1056" s="9"/>
      <c r="G1056" s="10"/>
      <c r="H1056" s="11"/>
      <c r="I1056" s="6">
        <f>SUMIF(J$160:J$190,$D1056,L$160:L$190)</f>
        <v>0</v>
      </c>
      <c r="J1056" s="9"/>
      <c r="K1056" s="10"/>
      <c r="L1056" s="11"/>
      <c r="M1056" s="6">
        <f>SUMIF(N$160:N$190,$D1056,P$160:P$190)</f>
        <v>0</v>
      </c>
      <c r="N1056" s="9"/>
      <c r="O1056" s="10"/>
      <c r="P1056" s="11"/>
      <c r="Q1056" s="6">
        <f>SUMIF(R$160:R$190,$D1056,T$160:T$190)</f>
        <v>0</v>
      </c>
      <c r="R1056" s="9"/>
      <c r="S1056" s="10"/>
      <c r="T1056" s="11"/>
      <c r="U1056" s="6">
        <f>SUMIF(V$160:V$190,$D1056,X$160:X$190)</f>
        <v>0</v>
      </c>
      <c r="V1056" s="9"/>
      <c r="W1056" s="10"/>
      <c r="X1056" s="11"/>
      <c r="Y1056" s="6">
        <f>SUMIF(Z$160:Z$190,$D1056,AB$160:AB$190)</f>
        <v>0</v>
      </c>
      <c r="Z1056" s="9"/>
      <c r="AA1056" s="10"/>
      <c r="AB1056" s="11"/>
      <c r="AC1056" s="6">
        <f>SUMIF(AD$160:AD$190,$D1056,AF$160:AF$190)</f>
        <v>0</v>
      </c>
      <c r="AD1056" s="9"/>
      <c r="AE1056" s="10"/>
      <c r="AF1056" s="11"/>
      <c r="AG1056" s="6">
        <f>SUMIF(AH$160:AH$190,$D1056,AJ$160:AJ$190)</f>
        <v>0</v>
      </c>
      <c r="AH1056" s="9"/>
      <c r="AI1056" s="10"/>
      <c r="AJ1056" s="11"/>
      <c r="AK1056" s="6">
        <f>SUMIF(AL$160:AL$190,$D1056,AN$160:AN$190)</f>
        <v>0</v>
      </c>
      <c r="AL1056" s="9"/>
      <c r="AM1056" s="10"/>
      <c r="AN1056" s="11"/>
      <c r="AO1056" s="6">
        <f>SUMIF(AP$160:AP$190,$D1056,AR$160:AR$190)</f>
        <v>0</v>
      </c>
      <c r="AP1056" s="9"/>
      <c r="AQ1056" s="10"/>
      <c r="AR1056" s="11"/>
      <c r="AS1056" s="6">
        <f>SUMIF(AT$160:AT$190,$D1056,AV$160:AV$190)</f>
        <v>0</v>
      </c>
      <c r="AT1056" s="9"/>
      <c r="AU1056" s="10"/>
      <c r="AV1056" s="11"/>
      <c r="AW1056" s="6">
        <f>SUMIF(AX$160:AX$190,$D1056,AZ$160:AZ$190)</f>
        <v>0</v>
      </c>
      <c r="AX1056" s="9"/>
      <c r="AY1056" s="10"/>
      <c r="AZ1056" s="11"/>
      <c r="BA1056" s="6">
        <f>SUMIF(BB$160:BB$190,$D1056,BD$160:BD$190)</f>
        <v>0</v>
      </c>
      <c r="BB1056" s="9"/>
      <c r="BC1056" s="10"/>
      <c r="BD1056" s="11"/>
      <c r="BE1056" s="6">
        <f>SUMIF(BF$160:BF$190,$D1056,BH$160:BH$190)</f>
        <v>0</v>
      </c>
      <c r="BF1056" s="9"/>
      <c r="BG1056" s="10"/>
      <c r="BH1056" s="11"/>
      <c r="BI1056" s="6">
        <f>SUMIF(BJ$160:BJ$190,$D1056,BL$160:BL$190)</f>
        <v>0</v>
      </c>
      <c r="BJ1056" s="9"/>
      <c r="BK1056" s="10"/>
      <c r="BL1056" s="11"/>
      <c r="BM1056" s="6">
        <f>SUMIF(BN$160:BN$190,$D1056,BP$160:BP$190)</f>
        <v>0</v>
      </c>
      <c r="BN1056" s="9"/>
      <c r="BO1056" s="10"/>
      <c r="BP1056" s="11"/>
      <c r="BQ1056" s="6">
        <f>SUMIF(BR$160:BR$190,$D1056,BT$160:BT$190)</f>
        <v>0</v>
      </c>
      <c r="BR1056" s="9"/>
      <c r="BS1056" s="10"/>
      <c r="BT1056" s="11"/>
      <c r="BU1056" s="6">
        <f>SUMIF(BV$160:BV$190,$D1056,BX$160:BX$190)</f>
        <v>0</v>
      </c>
      <c r="BV1056" s="9"/>
      <c r="BW1056" s="10"/>
      <c r="BX1056" s="11"/>
      <c r="BY1056" s="6">
        <f>SUMIF(BZ$160:BZ$190,$D1056,CB$160:CB$190)</f>
        <v>0</v>
      </c>
      <c r="BZ1056" s="9"/>
      <c r="CA1056" s="10"/>
      <c r="CB1056" s="11"/>
      <c r="CC1056" s="6">
        <f>SUMIF(CD$160:CD$190,$D1056,CF$160:CF$190)</f>
        <v>0</v>
      </c>
      <c r="CD1056" s="9"/>
      <c r="CE1056" s="10"/>
      <c r="CF1056" s="11"/>
      <c r="CG1056" s="6">
        <f>SUMIF(CH$160:CH$190,$D1056,CJ$160:CJ$190)</f>
        <v>0</v>
      </c>
      <c r="CH1056" s="9"/>
      <c r="CI1056" s="10"/>
      <c r="CJ1056" s="11"/>
      <c r="CK1056" s="6">
        <f>SUMIF(CL$160:CL$190,$D1056,CN$160:CN$190)</f>
        <v>0</v>
      </c>
      <c r="CL1056" s="9"/>
      <c r="CM1056" s="10"/>
      <c r="CN1056" s="11"/>
      <c r="CO1056" s="6">
        <f>SUMIF(CP$160:CP$190,$D1056,CR$160:CR$190)</f>
        <v>0</v>
      </c>
      <c r="CP1056" s="9"/>
      <c r="CQ1056" s="10"/>
      <c r="CR1056" s="11"/>
      <c r="CS1056" s="6">
        <f>SUMIF(CT$160:CT$190,$D1056,CV$160:CV$190)</f>
        <v>0</v>
      </c>
      <c r="CT1056" s="9"/>
      <c r="CU1056" s="10"/>
      <c r="CV1056" s="11"/>
      <c r="CW1056" s="6">
        <f>SUMIF(CX$160:CX$190,$D1056,CZ$160:CZ$190)</f>
        <v>0</v>
      </c>
      <c r="CX1056" s="9"/>
      <c r="CY1056" s="10"/>
      <c r="CZ1056" s="11"/>
      <c r="DA1056" s="6">
        <f>SUMIF(DB$160:DB$190,$D1056,DD$160:DD$190)</f>
        <v>0</v>
      </c>
      <c r="DB1056" s="9"/>
      <c r="DC1056" s="10"/>
      <c r="DD1056" s="11"/>
      <c r="DE1056" s="6">
        <f>SUMIF(DF$160:DF$190,$D1056,DH$160:DH$190)</f>
        <v>0</v>
      </c>
      <c r="DF1056" s="9"/>
      <c r="DG1056" s="10"/>
      <c r="DH1056" s="11"/>
      <c r="DI1056" s="6">
        <f>SUMIF(DJ$160:DJ$190,$D1056,DL$160:DL$190)</f>
        <v>0</v>
      </c>
      <c r="DJ1056" s="9"/>
      <c r="DK1056" s="10"/>
      <c r="DL1056" s="11"/>
      <c r="DM1056" s="6">
        <f>SUMIF(DN$160:DN$190,$D1056,DP$160:DP$190)</f>
        <v>0</v>
      </c>
      <c r="DN1056" s="9"/>
      <c r="DO1056" s="10"/>
      <c r="DP1056" s="11"/>
      <c r="DQ1056" s="6">
        <f>SUMIF(DR$160:DR$190,$D1056,DT$160:DT$190)</f>
        <v>0</v>
      </c>
      <c r="DR1056" s="9"/>
      <c r="DS1056" s="10"/>
      <c r="DT1056" s="11"/>
      <c r="DU1056" s="6">
        <f>SUMIF(DV$160:DV$190,$D1056,DX$160:DX$190)</f>
        <v>0</v>
      </c>
      <c r="DV1056" s="9"/>
      <c r="DW1056" s="10"/>
      <c r="DX1056" s="11"/>
      <c r="DY1056" s="6">
        <f>SUMIF(DZ$160:DZ$190,$D1056,EB$160:EB$190)</f>
        <v>0</v>
      </c>
      <c r="DZ1056" s="9"/>
      <c r="EA1056" s="10"/>
      <c r="EB1056" s="11"/>
      <c r="EC1056" s="6">
        <f>SUMIF(ED$160:ED$190,$D1056,EF$160:EF$190)</f>
        <v>0</v>
      </c>
      <c r="ED1056" s="9"/>
      <c r="EE1056" s="10"/>
      <c r="EF1056" s="11"/>
      <c r="EG1056" s="6">
        <f>SUMIF(EH$160:EH$190,$D1056,EJ$160:EJ$190)</f>
        <v>0</v>
      </c>
      <c r="EH1056" s="9"/>
      <c r="EI1056" s="10"/>
      <c r="EJ1056" s="11"/>
      <c r="EK1056" s="6">
        <f>SUMIF(EL$160:EL$190,$D1056,EN$160:EN$190)</f>
        <v>0</v>
      </c>
      <c r="EL1056" s="9"/>
      <c r="EM1056" s="10"/>
      <c r="EN1056" s="11"/>
      <c r="EO1056" s="6">
        <f>SUMIF(EP$160:EP$190,$D1056,ER$160:ER$190)</f>
        <v>0</v>
      </c>
      <c r="EP1056" s="9"/>
      <c r="EQ1056" s="10"/>
      <c r="ER1056" s="11"/>
      <c r="ES1056" s="6">
        <f>SUMIF(ET$160:ET$190,$D1056,EV$160:EV$190)</f>
        <v>0</v>
      </c>
      <c r="ET1056" s="9"/>
      <c r="EU1056" s="10"/>
      <c r="EV1056" s="11"/>
      <c r="EW1056" s="6">
        <f>SUMIF(EX$160:EX$190,$D1056,EZ$160:EZ$190)</f>
        <v>0</v>
      </c>
      <c r="EX1056" s="9"/>
      <c r="EY1056" s="10"/>
      <c r="EZ1056" s="11"/>
      <c r="FA1056" s="6">
        <f>SUMIF(FB$160:FB$190,$D1056,FD$160:FD$190)</f>
        <v>0</v>
      </c>
      <c r="FB1056" s="9"/>
      <c r="FC1056" s="10"/>
      <c r="FD1056" s="11"/>
      <c r="FE1056" s="6">
        <f>SUMIF(FF$160:FF$190,$D1056,FH$160:FH$190)</f>
        <v>0</v>
      </c>
      <c r="FF1056" s="9"/>
      <c r="FG1056" s="10"/>
      <c r="FH1056" s="11"/>
      <c r="FI1056" s="6">
        <f>SUMIF(FJ$160:FJ$190,$D1056,FL$160:FL$190)</f>
        <v>0</v>
      </c>
      <c r="FJ1056" s="9"/>
      <c r="FK1056" s="10"/>
      <c r="FL1056" s="11"/>
      <c r="FM1056" s="6">
        <f>SUMIF(FN$160:FN$190,$D1056,FP$160:FP$190)</f>
        <v>0</v>
      </c>
      <c r="FN1056" s="9"/>
      <c r="FO1056" s="10"/>
      <c r="FP1056" s="11"/>
      <c r="FQ1056" s="6">
        <f>SUMIF(FR$160:FR$190,$D1056,FT$160:FT$190)</f>
        <v>0</v>
      </c>
      <c r="FR1056" s="9"/>
      <c r="FS1056" s="10"/>
      <c r="FT1056" s="11"/>
      <c r="FU1056" s="6">
        <f>SUMIF(FV$160:FV$190,$D1056,FX$160:FX$190)</f>
        <v>0</v>
      </c>
      <c r="FV1056" s="9"/>
      <c r="FW1056" s="10"/>
      <c r="FX1056" s="11"/>
      <c r="FY1056" s="6">
        <f>SUMIF(FZ$160:FZ$190,$D1056,GB$160:GB$190)</f>
        <v>0</v>
      </c>
      <c r="FZ1056" s="9"/>
      <c r="GA1056" s="10"/>
      <c r="GB1056" s="11"/>
      <c r="GC1056" s="6">
        <f>SUMIF(GD$160:GD$190,$D1056,GF$160:GF$190)</f>
        <v>0</v>
      </c>
      <c r="GD1056" s="9"/>
      <c r="GE1056" s="10"/>
      <c r="GF1056" s="11"/>
      <c r="GG1056" s="6">
        <f>SUMIF(GH$160:GH$190,$D1056,GJ$160:GJ$190)</f>
        <v>0</v>
      </c>
      <c r="GH1056" s="9"/>
      <c r="GI1056" s="10"/>
      <c r="GJ1056" s="11"/>
      <c r="GK1056" s="6">
        <f>SUMIF(GL$160:GL$190,$D1056,GN$160:GN$190)</f>
        <v>0</v>
      </c>
      <c r="GL1056" s="9"/>
      <c r="GM1056" s="10"/>
      <c r="GN1056" s="11"/>
      <c r="GO1056" s="6">
        <f>SUMIF(GP$160:GP$190,$D1056,GR$160:GR$190)</f>
        <v>0</v>
      </c>
      <c r="GP1056" s="9"/>
      <c r="GQ1056" s="10"/>
      <c r="GR1056" s="11"/>
      <c r="GS1056" s="6">
        <f>SUMIF(GT$160:GT$190,$D1056,GV$160:GV$190)</f>
        <v>0</v>
      </c>
      <c r="GT1056" s="9"/>
      <c r="GU1056" s="10"/>
      <c r="GV1056" s="20"/>
      <c r="GW1056" s="19">
        <f t="shared" si="24"/>
        <v>0</v>
      </c>
      <c r="GX1056" s="472"/>
      <c r="GY1056" s="473"/>
    </row>
    <row r="1057" spans="1:207" ht="37.5" customHeight="1">
      <c r="A1057" s="47" t="s">
        <v>81</v>
      </c>
      <c r="B1057" s="470"/>
      <c r="C1057" s="214" t="s">
        <v>447</v>
      </c>
      <c r="D1057" s="218" t="s">
        <v>434</v>
      </c>
      <c r="E1057" s="6">
        <f>SUMIF(F$191:F$221,$D1057,H$191:H$221)</f>
        <v>0</v>
      </c>
      <c r="F1057" s="9"/>
      <c r="G1057" s="10"/>
      <c r="H1057" s="11"/>
      <c r="I1057" s="6">
        <f>SUMIF(J$191:J$221,$D1057,L$191:L$221)</f>
        <v>0</v>
      </c>
      <c r="J1057" s="9"/>
      <c r="K1057" s="10"/>
      <c r="L1057" s="11"/>
      <c r="M1057" s="6">
        <f>SUMIF(N$191:N$221,$D1057,P$191:P$221)</f>
        <v>0</v>
      </c>
      <c r="N1057" s="9"/>
      <c r="O1057" s="10"/>
      <c r="P1057" s="11"/>
      <c r="Q1057" s="6">
        <f>SUMIF(R$191:R$221,$D1057,T$191:T$221)</f>
        <v>0</v>
      </c>
      <c r="R1057" s="9"/>
      <c r="S1057" s="10"/>
      <c r="T1057" s="11"/>
      <c r="U1057" s="6">
        <f>SUMIF(V$191:V$221,$D1057,X$191:X$221)</f>
        <v>0</v>
      </c>
      <c r="V1057" s="9"/>
      <c r="W1057" s="10"/>
      <c r="X1057" s="11"/>
      <c r="Y1057" s="6">
        <f>SUMIF(Z$191:Z$221,$D1057,AB$191:AB$221)</f>
        <v>0</v>
      </c>
      <c r="Z1057" s="9"/>
      <c r="AA1057" s="10"/>
      <c r="AB1057" s="11"/>
      <c r="AC1057" s="6">
        <f>SUMIF(AD$191:AD$221,$D1057,AF$191:AF$221)</f>
        <v>0</v>
      </c>
      <c r="AD1057" s="9"/>
      <c r="AE1057" s="10"/>
      <c r="AF1057" s="11"/>
      <c r="AG1057" s="6">
        <f>SUMIF(AH$191:AH$221,$D1057,AJ$191:AJ$221)</f>
        <v>0</v>
      </c>
      <c r="AH1057" s="9"/>
      <c r="AI1057" s="10"/>
      <c r="AJ1057" s="11"/>
      <c r="AK1057" s="6">
        <f>SUMIF(AL$191:AL$221,$D1057,AN$191:AN$221)</f>
        <v>0</v>
      </c>
      <c r="AL1057" s="9"/>
      <c r="AM1057" s="10"/>
      <c r="AN1057" s="11"/>
      <c r="AO1057" s="6">
        <f>SUMIF(AP$191:AP$221,$D1057,AR$191:AR$221)</f>
        <v>0</v>
      </c>
      <c r="AP1057" s="9"/>
      <c r="AQ1057" s="10"/>
      <c r="AR1057" s="11"/>
      <c r="AS1057" s="6">
        <f>SUMIF(AT$191:AT$221,$D1057,AV$191:AV$221)</f>
        <v>0</v>
      </c>
      <c r="AT1057" s="9"/>
      <c r="AU1057" s="10"/>
      <c r="AV1057" s="11"/>
      <c r="AW1057" s="6">
        <f>SUMIF(AX$191:AX$221,$D1057,AZ$191:AZ$221)</f>
        <v>0</v>
      </c>
      <c r="AX1057" s="9"/>
      <c r="AY1057" s="10"/>
      <c r="AZ1057" s="11"/>
      <c r="BA1057" s="6">
        <f>SUMIF(BB$191:BB$221,$D1057,BD$191:BD$221)</f>
        <v>0</v>
      </c>
      <c r="BB1057" s="9"/>
      <c r="BC1057" s="10"/>
      <c r="BD1057" s="11"/>
      <c r="BE1057" s="6">
        <f>SUMIF(BF$191:BF$221,$D1057,BH$191:BH$221)</f>
        <v>0</v>
      </c>
      <c r="BF1057" s="9"/>
      <c r="BG1057" s="10"/>
      <c r="BH1057" s="11"/>
      <c r="BI1057" s="6">
        <f>SUMIF(BJ$191:BJ$221,$D1057,BL$191:BL$221)</f>
        <v>0</v>
      </c>
      <c r="BJ1057" s="9"/>
      <c r="BK1057" s="10"/>
      <c r="BL1057" s="11"/>
      <c r="BM1057" s="6">
        <f>SUMIF(BN$191:BN$221,$D1057,BP$191:BP$221)</f>
        <v>0</v>
      </c>
      <c r="BN1057" s="9"/>
      <c r="BO1057" s="10"/>
      <c r="BP1057" s="11"/>
      <c r="BQ1057" s="6">
        <f>SUMIF(BR$191:BR$221,$D1057,BT$191:BT$221)</f>
        <v>0</v>
      </c>
      <c r="BR1057" s="9"/>
      <c r="BS1057" s="10"/>
      <c r="BT1057" s="11"/>
      <c r="BU1057" s="6">
        <f>SUMIF(BV$191:BV$221,$D1057,BX$191:BX$221)</f>
        <v>0</v>
      </c>
      <c r="BV1057" s="9"/>
      <c r="BW1057" s="10"/>
      <c r="BX1057" s="11"/>
      <c r="BY1057" s="6">
        <f>SUMIF(BZ$191:BZ$221,$D1057,CB$191:CB$221)</f>
        <v>0</v>
      </c>
      <c r="BZ1057" s="9"/>
      <c r="CA1057" s="10"/>
      <c r="CB1057" s="11"/>
      <c r="CC1057" s="6">
        <f>SUMIF(CD$191:CD$221,$D1057,CF$191:CF$221)</f>
        <v>0</v>
      </c>
      <c r="CD1057" s="9"/>
      <c r="CE1057" s="10"/>
      <c r="CF1057" s="11"/>
      <c r="CG1057" s="6">
        <f>SUMIF(CH$191:CH$221,$D1057,CJ$191:CJ$221)</f>
        <v>0</v>
      </c>
      <c r="CH1057" s="9"/>
      <c r="CI1057" s="10"/>
      <c r="CJ1057" s="11"/>
      <c r="CK1057" s="6">
        <f>SUMIF(CL$191:CL$221,$D1057,CN$191:CN$221)</f>
        <v>0</v>
      </c>
      <c r="CL1057" s="9"/>
      <c r="CM1057" s="10"/>
      <c r="CN1057" s="11"/>
      <c r="CO1057" s="6">
        <f>SUMIF(CP$191:CP$221,$D1057,CR$191:CR$221)</f>
        <v>0</v>
      </c>
      <c r="CP1057" s="9"/>
      <c r="CQ1057" s="10"/>
      <c r="CR1057" s="11"/>
      <c r="CS1057" s="6">
        <f>SUMIF(CT$191:CT$221,$D1057,CV$191:CV$221)</f>
        <v>0</v>
      </c>
      <c r="CT1057" s="9"/>
      <c r="CU1057" s="10"/>
      <c r="CV1057" s="11"/>
      <c r="CW1057" s="6">
        <f>SUMIF(CX$191:CX$221,$D1057,CZ$191:CZ$221)</f>
        <v>0</v>
      </c>
      <c r="CX1057" s="9"/>
      <c r="CY1057" s="10"/>
      <c r="CZ1057" s="11"/>
      <c r="DA1057" s="6">
        <f>SUMIF(DB$191:DB$221,$D1057,DD$191:DD$221)</f>
        <v>0</v>
      </c>
      <c r="DB1057" s="9"/>
      <c r="DC1057" s="10"/>
      <c r="DD1057" s="11"/>
      <c r="DE1057" s="6">
        <f>SUMIF(DF$191:DF$221,$D1057,DH$191:DH$221)</f>
        <v>0</v>
      </c>
      <c r="DF1057" s="9"/>
      <c r="DG1057" s="10"/>
      <c r="DH1057" s="11"/>
      <c r="DI1057" s="6">
        <f>SUMIF(DJ$191:DJ$221,$D1057,DL$191:DL$221)</f>
        <v>0</v>
      </c>
      <c r="DJ1057" s="9"/>
      <c r="DK1057" s="10"/>
      <c r="DL1057" s="11"/>
      <c r="DM1057" s="6">
        <f>SUMIF(DN$191:DN$221,$D1057,DP$191:DP$221)</f>
        <v>0</v>
      </c>
      <c r="DN1057" s="9"/>
      <c r="DO1057" s="10"/>
      <c r="DP1057" s="11"/>
      <c r="DQ1057" s="6">
        <f>SUMIF(DR$191:DR$221,$D1057,DT$191:DT$221)</f>
        <v>0</v>
      </c>
      <c r="DR1057" s="9"/>
      <c r="DS1057" s="10"/>
      <c r="DT1057" s="11"/>
      <c r="DU1057" s="6">
        <f>SUMIF(DV$191:DV$221,$D1057,DX$191:DX$221)</f>
        <v>0</v>
      </c>
      <c r="DV1057" s="9"/>
      <c r="DW1057" s="10"/>
      <c r="DX1057" s="11"/>
      <c r="DY1057" s="6">
        <f>SUMIF(DZ$191:DZ$221,$D1057,EB$191:EB$221)</f>
        <v>0</v>
      </c>
      <c r="DZ1057" s="9"/>
      <c r="EA1057" s="10"/>
      <c r="EB1057" s="11"/>
      <c r="EC1057" s="6">
        <f>SUMIF(ED$191:ED$221,$D1057,EF$191:EF$221)</f>
        <v>0</v>
      </c>
      <c r="ED1057" s="9"/>
      <c r="EE1057" s="10"/>
      <c r="EF1057" s="11"/>
      <c r="EG1057" s="6">
        <f>SUMIF(EH$191:EH$221,$D1057,EJ$191:EJ$221)</f>
        <v>0</v>
      </c>
      <c r="EH1057" s="9"/>
      <c r="EI1057" s="10"/>
      <c r="EJ1057" s="11"/>
      <c r="EK1057" s="6">
        <f>SUMIF(EL$191:EL$221,$D1057,EN$191:EN$221)</f>
        <v>0</v>
      </c>
      <c r="EL1057" s="9"/>
      <c r="EM1057" s="10"/>
      <c r="EN1057" s="11"/>
      <c r="EO1057" s="6">
        <f>SUMIF(EP$191:EP$221,$D1057,ER$191:ER$221)</f>
        <v>0</v>
      </c>
      <c r="EP1057" s="9"/>
      <c r="EQ1057" s="10"/>
      <c r="ER1057" s="11"/>
      <c r="ES1057" s="6">
        <f>SUMIF(ET$191:ET$221,$D1057,EV$191:EV$221)</f>
        <v>0</v>
      </c>
      <c r="ET1057" s="9"/>
      <c r="EU1057" s="10"/>
      <c r="EV1057" s="11"/>
      <c r="EW1057" s="6">
        <f>SUMIF(EX$191:EX$221,$D1057,EZ$191:EZ$221)</f>
        <v>0</v>
      </c>
      <c r="EX1057" s="9"/>
      <c r="EY1057" s="10"/>
      <c r="EZ1057" s="11"/>
      <c r="FA1057" s="6">
        <f>SUMIF(FB$191:FB$221,$D1057,FD$191:FD$221)</f>
        <v>0</v>
      </c>
      <c r="FB1057" s="9"/>
      <c r="FC1057" s="10"/>
      <c r="FD1057" s="11"/>
      <c r="FE1057" s="6">
        <f>SUMIF(FF$191:FF$221,$D1057,FH$191:FH$221)</f>
        <v>0</v>
      </c>
      <c r="FF1057" s="9"/>
      <c r="FG1057" s="10"/>
      <c r="FH1057" s="11"/>
      <c r="FI1057" s="6">
        <f>SUMIF(FJ$191:FJ$221,$D1057,FL$191:FL$221)</f>
        <v>0</v>
      </c>
      <c r="FJ1057" s="9"/>
      <c r="FK1057" s="10"/>
      <c r="FL1057" s="11"/>
      <c r="FM1057" s="6">
        <f>SUMIF(FN$191:FN$221,$D1057,FP$191:FP$221)</f>
        <v>0</v>
      </c>
      <c r="FN1057" s="9"/>
      <c r="FO1057" s="10"/>
      <c r="FP1057" s="11"/>
      <c r="FQ1057" s="6">
        <f>SUMIF(FR$191:FR$221,$D1057,FT$191:FT$221)</f>
        <v>0</v>
      </c>
      <c r="FR1057" s="9"/>
      <c r="FS1057" s="10"/>
      <c r="FT1057" s="11"/>
      <c r="FU1057" s="6">
        <f>SUMIF(FV$191:FV$221,$D1057,FX$191:FX$221)</f>
        <v>0</v>
      </c>
      <c r="FV1057" s="9"/>
      <c r="FW1057" s="10"/>
      <c r="FX1057" s="11"/>
      <c r="FY1057" s="6">
        <f>SUMIF(FZ$191:FZ$221,$D1057,GB$191:GB$221)</f>
        <v>0</v>
      </c>
      <c r="FZ1057" s="9"/>
      <c r="GA1057" s="10"/>
      <c r="GB1057" s="11"/>
      <c r="GC1057" s="6">
        <f>SUMIF(GD$191:GD$221,$D1057,GF$191:GF$221)</f>
        <v>0</v>
      </c>
      <c r="GD1057" s="9"/>
      <c r="GE1057" s="10"/>
      <c r="GF1057" s="11"/>
      <c r="GG1057" s="6">
        <f>SUMIF(GH$191:GH$221,$D1057,GJ$191:GJ$221)</f>
        <v>0</v>
      </c>
      <c r="GH1057" s="9"/>
      <c r="GI1057" s="10"/>
      <c r="GJ1057" s="11"/>
      <c r="GK1057" s="6">
        <f>SUMIF(GL$191:GL$221,$D1057,GN$191:GN$221)</f>
        <v>0</v>
      </c>
      <c r="GL1057" s="9"/>
      <c r="GM1057" s="10"/>
      <c r="GN1057" s="11"/>
      <c r="GO1057" s="6">
        <f>SUMIF(GP$191:GP$221,$D1057,GR$191:GR$221)</f>
        <v>0</v>
      </c>
      <c r="GP1057" s="9"/>
      <c r="GQ1057" s="10"/>
      <c r="GR1057" s="11"/>
      <c r="GS1057" s="6">
        <f>SUMIF(GT$191:GT$221,$D1057,GV$191:GV$221)</f>
        <v>0</v>
      </c>
      <c r="GT1057" s="9"/>
      <c r="GU1057" s="10"/>
      <c r="GV1057" s="20"/>
      <c r="GW1057" s="19">
        <f t="shared" si="24"/>
        <v>0</v>
      </c>
      <c r="GX1057" s="472"/>
      <c r="GY1057" s="473"/>
    </row>
    <row r="1058" spans="1:207" ht="37.5" customHeight="1">
      <c r="A1058" s="47" t="s">
        <v>82</v>
      </c>
      <c r="B1058" s="470"/>
      <c r="C1058" s="214" t="s">
        <v>447</v>
      </c>
      <c r="D1058" s="218" t="s">
        <v>434</v>
      </c>
      <c r="E1058" s="6">
        <f>SUMIF(F$222:F$252,$D1058,H$222:H$252)</f>
        <v>0</v>
      </c>
      <c r="F1058" s="9"/>
      <c r="G1058" s="10"/>
      <c r="H1058" s="11"/>
      <c r="I1058" s="6">
        <f>SUMIF(J$222:J$252,$D1058,L$222:L$252)</f>
        <v>0</v>
      </c>
      <c r="J1058" s="9"/>
      <c r="K1058" s="10"/>
      <c r="L1058" s="11"/>
      <c r="M1058" s="6">
        <f>SUMIF(N$222:N$252,$D1058,P$222:P$252)</f>
        <v>0</v>
      </c>
      <c r="N1058" s="9"/>
      <c r="O1058" s="10"/>
      <c r="P1058" s="11"/>
      <c r="Q1058" s="6">
        <f>SUMIF(R$222:R$252,$D1058,T$222:T$252)</f>
        <v>0</v>
      </c>
      <c r="R1058" s="9"/>
      <c r="S1058" s="10"/>
      <c r="T1058" s="11"/>
      <c r="U1058" s="6">
        <f>SUMIF(V$222:V$252,$D1058,X$222:X$252)</f>
        <v>0</v>
      </c>
      <c r="V1058" s="9"/>
      <c r="W1058" s="10"/>
      <c r="X1058" s="11"/>
      <c r="Y1058" s="6">
        <f>SUMIF(Z$222:Z$252,$D1058,AB$222:AB$252)</f>
        <v>0</v>
      </c>
      <c r="Z1058" s="9"/>
      <c r="AA1058" s="10"/>
      <c r="AB1058" s="11"/>
      <c r="AC1058" s="6">
        <f>SUMIF(AD$222:AD$252,$D1058,AF$222:AF$252)</f>
        <v>0</v>
      </c>
      <c r="AD1058" s="9"/>
      <c r="AE1058" s="10"/>
      <c r="AF1058" s="11"/>
      <c r="AG1058" s="6">
        <f>SUMIF(AH$222:AH$252,$D1058,AJ$222:AJ$252)</f>
        <v>0</v>
      </c>
      <c r="AH1058" s="9"/>
      <c r="AI1058" s="10"/>
      <c r="AJ1058" s="11"/>
      <c r="AK1058" s="6">
        <f>SUMIF(AL$222:AL$252,$D1058,AN$222:AN$252)</f>
        <v>0</v>
      </c>
      <c r="AL1058" s="9"/>
      <c r="AM1058" s="10"/>
      <c r="AN1058" s="11"/>
      <c r="AO1058" s="6">
        <f>SUMIF(AP$222:AP$252,$D1058,AR$222:AR$252)</f>
        <v>0</v>
      </c>
      <c r="AP1058" s="9"/>
      <c r="AQ1058" s="10"/>
      <c r="AR1058" s="11"/>
      <c r="AS1058" s="6">
        <f>SUMIF(AT$222:AT$252,$D1058,AV$222:AV$252)</f>
        <v>0</v>
      </c>
      <c r="AT1058" s="9"/>
      <c r="AU1058" s="10"/>
      <c r="AV1058" s="11"/>
      <c r="AW1058" s="6">
        <f>SUMIF(AX$222:AX$252,$D1058,AZ$222:AZ$252)</f>
        <v>0</v>
      </c>
      <c r="AX1058" s="9"/>
      <c r="AY1058" s="10"/>
      <c r="AZ1058" s="11"/>
      <c r="BA1058" s="6">
        <f>SUMIF(BB$222:BB$252,$D1058,BD$222:BD$252)</f>
        <v>0</v>
      </c>
      <c r="BB1058" s="9"/>
      <c r="BC1058" s="10"/>
      <c r="BD1058" s="11"/>
      <c r="BE1058" s="6">
        <f>SUMIF(BF$222:BF$252,$D1058,BH$222:BH$252)</f>
        <v>0</v>
      </c>
      <c r="BF1058" s="9"/>
      <c r="BG1058" s="10"/>
      <c r="BH1058" s="11"/>
      <c r="BI1058" s="6">
        <f>SUMIF(BJ$222:BJ$252,$D1058,BL$222:BL$252)</f>
        <v>0</v>
      </c>
      <c r="BJ1058" s="9"/>
      <c r="BK1058" s="10"/>
      <c r="BL1058" s="11"/>
      <c r="BM1058" s="6">
        <f>SUMIF(BN$222:BN$252,$D1058,BP$222:BP$252)</f>
        <v>0</v>
      </c>
      <c r="BN1058" s="9"/>
      <c r="BO1058" s="10"/>
      <c r="BP1058" s="11"/>
      <c r="BQ1058" s="6">
        <f>SUMIF(BR$222:BR$252,$D1058,BT$222:BT$252)</f>
        <v>0</v>
      </c>
      <c r="BR1058" s="9"/>
      <c r="BS1058" s="10"/>
      <c r="BT1058" s="11"/>
      <c r="BU1058" s="6">
        <f>SUMIF(BV$222:BV$252,$D1058,BX$222:BX$252)</f>
        <v>0</v>
      </c>
      <c r="BV1058" s="9"/>
      <c r="BW1058" s="10"/>
      <c r="BX1058" s="11"/>
      <c r="BY1058" s="6">
        <f>SUMIF(BZ$222:BZ$252,$D1058,CB$222:CB$252)</f>
        <v>0</v>
      </c>
      <c r="BZ1058" s="9"/>
      <c r="CA1058" s="10"/>
      <c r="CB1058" s="11"/>
      <c r="CC1058" s="6">
        <f>SUMIF(CD$222:CD$252,$D1058,CF$222:CF$252)</f>
        <v>0</v>
      </c>
      <c r="CD1058" s="9"/>
      <c r="CE1058" s="10"/>
      <c r="CF1058" s="11"/>
      <c r="CG1058" s="6">
        <f>SUMIF(CH$222:CH$252,$D1058,CJ$222:CJ$252)</f>
        <v>0</v>
      </c>
      <c r="CH1058" s="9"/>
      <c r="CI1058" s="10"/>
      <c r="CJ1058" s="11"/>
      <c r="CK1058" s="6">
        <f>SUMIF(CL$222:CL$252,$D1058,CN$222:CN$252)</f>
        <v>0</v>
      </c>
      <c r="CL1058" s="9"/>
      <c r="CM1058" s="10"/>
      <c r="CN1058" s="11"/>
      <c r="CO1058" s="6">
        <f>SUMIF(CP$222:CP$252,$D1058,CR$222:CR$252)</f>
        <v>0</v>
      </c>
      <c r="CP1058" s="9"/>
      <c r="CQ1058" s="10"/>
      <c r="CR1058" s="11"/>
      <c r="CS1058" s="6">
        <f>SUMIF(CT$222:CT$252,$D1058,CV$222:CV$252)</f>
        <v>0</v>
      </c>
      <c r="CT1058" s="9"/>
      <c r="CU1058" s="10"/>
      <c r="CV1058" s="11"/>
      <c r="CW1058" s="6">
        <f>SUMIF(CX$222:CX$252,$D1058,CZ$222:CZ$252)</f>
        <v>0</v>
      </c>
      <c r="CX1058" s="9"/>
      <c r="CY1058" s="10"/>
      <c r="CZ1058" s="11"/>
      <c r="DA1058" s="6">
        <f>SUMIF(DB$222:DB$252,$D1058,DD$222:DD$252)</f>
        <v>0</v>
      </c>
      <c r="DB1058" s="9"/>
      <c r="DC1058" s="10"/>
      <c r="DD1058" s="11"/>
      <c r="DE1058" s="6">
        <f>SUMIF(DF$222:DF$252,$D1058,DH$222:DH$252)</f>
        <v>0</v>
      </c>
      <c r="DF1058" s="9"/>
      <c r="DG1058" s="10"/>
      <c r="DH1058" s="11"/>
      <c r="DI1058" s="6">
        <f>SUMIF(DJ$222:DJ$252,$D1058,DL$222:DL$252)</f>
        <v>0</v>
      </c>
      <c r="DJ1058" s="9"/>
      <c r="DK1058" s="10"/>
      <c r="DL1058" s="11"/>
      <c r="DM1058" s="6">
        <f>SUMIF(DN$222:DN$252,$D1058,DP$222:DP$252)</f>
        <v>0</v>
      </c>
      <c r="DN1058" s="9"/>
      <c r="DO1058" s="10"/>
      <c r="DP1058" s="11"/>
      <c r="DQ1058" s="6">
        <f>SUMIF(DR$222:DR$252,$D1058,DT$222:DT$252)</f>
        <v>0</v>
      </c>
      <c r="DR1058" s="9"/>
      <c r="DS1058" s="10"/>
      <c r="DT1058" s="11"/>
      <c r="DU1058" s="6">
        <f>SUMIF(DV$222:DV$252,$D1058,DX$222:DX$252)</f>
        <v>0</v>
      </c>
      <c r="DV1058" s="9"/>
      <c r="DW1058" s="10"/>
      <c r="DX1058" s="11"/>
      <c r="DY1058" s="6">
        <f>SUMIF(DZ$222:DZ$252,$D1058,EB$222:EB$252)</f>
        <v>0</v>
      </c>
      <c r="DZ1058" s="9"/>
      <c r="EA1058" s="10"/>
      <c r="EB1058" s="11"/>
      <c r="EC1058" s="6">
        <f>SUMIF(ED$222:ED$252,$D1058,EF$222:EF$252)</f>
        <v>0</v>
      </c>
      <c r="ED1058" s="9"/>
      <c r="EE1058" s="10"/>
      <c r="EF1058" s="11"/>
      <c r="EG1058" s="6">
        <f>SUMIF(EH$222:EH$252,$D1058,EJ$222:EJ$252)</f>
        <v>0</v>
      </c>
      <c r="EH1058" s="9"/>
      <c r="EI1058" s="10"/>
      <c r="EJ1058" s="11"/>
      <c r="EK1058" s="6">
        <f>SUMIF(EL$222:EL$252,$D1058,EN$222:EN$252)</f>
        <v>0</v>
      </c>
      <c r="EL1058" s="9"/>
      <c r="EM1058" s="10"/>
      <c r="EN1058" s="11"/>
      <c r="EO1058" s="6">
        <f>SUMIF(EP$222:EP$252,$D1058,ER$222:ER$252)</f>
        <v>0</v>
      </c>
      <c r="EP1058" s="9"/>
      <c r="EQ1058" s="10"/>
      <c r="ER1058" s="11"/>
      <c r="ES1058" s="6">
        <f>SUMIF(ET$222:ET$252,$D1058,EV$222:EV$252)</f>
        <v>0</v>
      </c>
      <c r="ET1058" s="9"/>
      <c r="EU1058" s="10"/>
      <c r="EV1058" s="11"/>
      <c r="EW1058" s="6">
        <f>SUMIF(EX$222:EX$252,$D1058,EZ$222:EZ$252)</f>
        <v>0</v>
      </c>
      <c r="EX1058" s="9"/>
      <c r="EY1058" s="10"/>
      <c r="EZ1058" s="11"/>
      <c r="FA1058" s="6">
        <f>SUMIF(FB$222:FB$252,$D1058,FD$222:FD$252)</f>
        <v>0</v>
      </c>
      <c r="FB1058" s="9"/>
      <c r="FC1058" s="10"/>
      <c r="FD1058" s="11"/>
      <c r="FE1058" s="6">
        <f>SUMIF(FF$222:FF$252,$D1058,FH$222:FH$252)</f>
        <v>0</v>
      </c>
      <c r="FF1058" s="9"/>
      <c r="FG1058" s="10"/>
      <c r="FH1058" s="11"/>
      <c r="FI1058" s="6">
        <f>SUMIF(FJ$222:FJ$252,$D1058,FL$222:FL$252)</f>
        <v>0</v>
      </c>
      <c r="FJ1058" s="9"/>
      <c r="FK1058" s="10"/>
      <c r="FL1058" s="11"/>
      <c r="FM1058" s="6">
        <f>SUMIF(FN$222:FN$252,$D1058,FP$222:FP$252)</f>
        <v>0</v>
      </c>
      <c r="FN1058" s="9"/>
      <c r="FO1058" s="10"/>
      <c r="FP1058" s="11"/>
      <c r="FQ1058" s="6">
        <f>SUMIF(FR$222:FR$252,$D1058,FT$222:FT$252)</f>
        <v>0</v>
      </c>
      <c r="FR1058" s="9"/>
      <c r="FS1058" s="10"/>
      <c r="FT1058" s="11"/>
      <c r="FU1058" s="6">
        <f>SUMIF(FV$222:FV$252,$D1058,FX$222:FX$252)</f>
        <v>0</v>
      </c>
      <c r="FV1058" s="9"/>
      <c r="FW1058" s="10"/>
      <c r="FX1058" s="11"/>
      <c r="FY1058" s="6">
        <f>SUMIF(FZ$222:FZ$252,$D1058,GB$222:GB$252)</f>
        <v>0</v>
      </c>
      <c r="FZ1058" s="9"/>
      <c r="GA1058" s="10"/>
      <c r="GB1058" s="11"/>
      <c r="GC1058" s="6">
        <f>SUMIF(GD$222:GD$252,$D1058,GF$222:GF$252)</f>
        <v>0</v>
      </c>
      <c r="GD1058" s="9"/>
      <c r="GE1058" s="10"/>
      <c r="GF1058" s="11"/>
      <c r="GG1058" s="6">
        <f>SUMIF(GH$222:GH$252,$D1058,GJ$222:GJ$252)</f>
        <v>0</v>
      </c>
      <c r="GH1058" s="9"/>
      <c r="GI1058" s="10"/>
      <c r="GJ1058" s="11"/>
      <c r="GK1058" s="6">
        <f>SUMIF(GL$222:GL$252,$D1058,GN$222:GN$252)</f>
        <v>0</v>
      </c>
      <c r="GL1058" s="9"/>
      <c r="GM1058" s="10"/>
      <c r="GN1058" s="11"/>
      <c r="GO1058" s="6">
        <f>SUMIF(GP$222:GP$252,$D1058,GR$222:GR$252)</f>
        <v>0</v>
      </c>
      <c r="GP1058" s="9"/>
      <c r="GQ1058" s="10"/>
      <c r="GR1058" s="11"/>
      <c r="GS1058" s="6">
        <f>SUMIF(GT$222:GT$252,$D1058,GV$222:GV$252)</f>
        <v>0</v>
      </c>
      <c r="GT1058" s="9"/>
      <c r="GU1058" s="10"/>
      <c r="GV1058" s="20"/>
      <c r="GW1058" s="19">
        <f t="shared" si="24"/>
        <v>0</v>
      </c>
      <c r="GX1058" s="472"/>
      <c r="GY1058" s="473"/>
    </row>
    <row r="1059" spans="1:207" ht="37.5" customHeight="1">
      <c r="A1059" s="47" t="s">
        <v>83</v>
      </c>
      <c r="B1059" s="470"/>
      <c r="C1059" s="214" t="s">
        <v>447</v>
      </c>
      <c r="D1059" s="218" t="s">
        <v>434</v>
      </c>
      <c r="E1059" s="6">
        <f>SUMIF(F$253:F$283,$D1059,H$253:H$283)</f>
        <v>0</v>
      </c>
      <c r="F1059" s="9"/>
      <c r="G1059" s="10"/>
      <c r="H1059" s="11"/>
      <c r="I1059" s="6">
        <f>SUMIF(J$253:J$283,$D1059,L$253:L$283)</f>
        <v>0</v>
      </c>
      <c r="J1059" s="9"/>
      <c r="K1059" s="10"/>
      <c r="L1059" s="11"/>
      <c r="M1059" s="6">
        <f>SUMIF(N$253:N$283,$D1059,P$253:P$283)</f>
        <v>0</v>
      </c>
      <c r="N1059" s="9"/>
      <c r="O1059" s="10"/>
      <c r="P1059" s="11"/>
      <c r="Q1059" s="6">
        <f>SUMIF(R$253:R$283,$D1059,T$253:T$283)</f>
        <v>0</v>
      </c>
      <c r="R1059" s="9"/>
      <c r="S1059" s="10"/>
      <c r="T1059" s="11"/>
      <c r="U1059" s="6">
        <f>SUMIF(V$253:V$283,$D1059,X$253:X$283)</f>
        <v>0</v>
      </c>
      <c r="V1059" s="9"/>
      <c r="W1059" s="10"/>
      <c r="X1059" s="11"/>
      <c r="Y1059" s="6">
        <f>SUMIF(Z$253:Z$283,$D1059,AB$253:AB$283)</f>
        <v>0</v>
      </c>
      <c r="Z1059" s="9"/>
      <c r="AA1059" s="10"/>
      <c r="AB1059" s="11"/>
      <c r="AC1059" s="6">
        <f>SUMIF(AD$253:AD$283,$D1059,AF$253:AF$283)</f>
        <v>0</v>
      </c>
      <c r="AD1059" s="9"/>
      <c r="AE1059" s="10"/>
      <c r="AF1059" s="11"/>
      <c r="AG1059" s="6">
        <f>SUMIF(AH$253:AH$283,$D1059,AJ$253:AJ$283)</f>
        <v>0</v>
      </c>
      <c r="AH1059" s="9"/>
      <c r="AI1059" s="10"/>
      <c r="AJ1059" s="11"/>
      <c r="AK1059" s="6">
        <f>SUMIF(AL$253:AL$283,$D1059,AN$253:AN$283)</f>
        <v>0</v>
      </c>
      <c r="AL1059" s="9"/>
      <c r="AM1059" s="10"/>
      <c r="AN1059" s="11"/>
      <c r="AO1059" s="6">
        <f>SUMIF(AP$253:AP$283,$D1059,AR$253:AR$283)</f>
        <v>0</v>
      </c>
      <c r="AP1059" s="9"/>
      <c r="AQ1059" s="10"/>
      <c r="AR1059" s="11"/>
      <c r="AS1059" s="6">
        <f>SUMIF(AT$253:AT$283,$D1059,AV$253:AV$283)</f>
        <v>0</v>
      </c>
      <c r="AT1059" s="9"/>
      <c r="AU1059" s="10"/>
      <c r="AV1059" s="11"/>
      <c r="AW1059" s="6">
        <f>SUMIF(AX$253:AX$283,$D1059,AZ$253:AZ$283)</f>
        <v>0</v>
      </c>
      <c r="AX1059" s="9"/>
      <c r="AY1059" s="10"/>
      <c r="AZ1059" s="11"/>
      <c r="BA1059" s="6">
        <f>SUMIF(BB$253:BB$283,$D1059,BD$253:BD$283)</f>
        <v>0</v>
      </c>
      <c r="BB1059" s="9"/>
      <c r="BC1059" s="10"/>
      <c r="BD1059" s="11"/>
      <c r="BE1059" s="6">
        <f>SUMIF(BF$253:BF$283,$D1059,BH$253:BH$283)</f>
        <v>0</v>
      </c>
      <c r="BF1059" s="9"/>
      <c r="BG1059" s="10"/>
      <c r="BH1059" s="11"/>
      <c r="BI1059" s="6">
        <f>SUMIF(BJ$253:BJ$283,$D1059,BL$253:BL$283)</f>
        <v>0</v>
      </c>
      <c r="BJ1059" s="9"/>
      <c r="BK1059" s="10"/>
      <c r="BL1059" s="11"/>
      <c r="BM1059" s="6">
        <f>SUMIF(BN$253:BN$283,$D1059,BP$253:BP$283)</f>
        <v>0</v>
      </c>
      <c r="BN1059" s="9"/>
      <c r="BO1059" s="10"/>
      <c r="BP1059" s="11"/>
      <c r="BQ1059" s="6">
        <f>SUMIF(BR$253:BR$283,$D1059,BT$253:BT$283)</f>
        <v>0</v>
      </c>
      <c r="BR1059" s="9"/>
      <c r="BS1059" s="10"/>
      <c r="BT1059" s="11"/>
      <c r="BU1059" s="6">
        <f>SUMIF(BV$253:BV$283,$D1059,BX$253:BX$283)</f>
        <v>0</v>
      </c>
      <c r="BV1059" s="9"/>
      <c r="BW1059" s="10"/>
      <c r="BX1059" s="11"/>
      <c r="BY1059" s="6">
        <f>SUMIF(BZ$253:BZ$283,$D1059,CB$253:CB$283)</f>
        <v>0</v>
      </c>
      <c r="BZ1059" s="9"/>
      <c r="CA1059" s="10"/>
      <c r="CB1059" s="11"/>
      <c r="CC1059" s="6">
        <f>SUMIF(CD$253:CD$283,$D1059,CF$253:CF$283)</f>
        <v>0</v>
      </c>
      <c r="CD1059" s="9"/>
      <c r="CE1059" s="10"/>
      <c r="CF1059" s="11"/>
      <c r="CG1059" s="6">
        <f>SUMIF(CH$253:CH$283,$D1059,CJ$253:CJ$283)</f>
        <v>0</v>
      </c>
      <c r="CH1059" s="9"/>
      <c r="CI1059" s="10"/>
      <c r="CJ1059" s="11"/>
      <c r="CK1059" s="6">
        <f>SUMIF(CL$253:CL$283,$D1059,CN$253:CN$283)</f>
        <v>0</v>
      </c>
      <c r="CL1059" s="9"/>
      <c r="CM1059" s="10"/>
      <c r="CN1059" s="11"/>
      <c r="CO1059" s="6">
        <f>SUMIF(CP$253:CP$283,$D1059,CR$253:CR$283)</f>
        <v>0</v>
      </c>
      <c r="CP1059" s="9"/>
      <c r="CQ1059" s="10"/>
      <c r="CR1059" s="11"/>
      <c r="CS1059" s="6">
        <f>SUMIF(CT$253:CT$283,$D1059,CV$253:CV$283)</f>
        <v>0</v>
      </c>
      <c r="CT1059" s="9"/>
      <c r="CU1059" s="10"/>
      <c r="CV1059" s="11"/>
      <c r="CW1059" s="6">
        <f>SUMIF(CX$253:CX$283,$D1059,CZ$253:CZ$283)</f>
        <v>0</v>
      </c>
      <c r="CX1059" s="9"/>
      <c r="CY1059" s="10"/>
      <c r="CZ1059" s="11"/>
      <c r="DA1059" s="6">
        <f>SUMIF(DB$253:DB$283,$D1059,DD$253:DD$283)</f>
        <v>0</v>
      </c>
      <c r="DB1059" s="9"/>
      <c r="DC1059" s="10"/>
      <c r="DD1059" s="11"/>
      <c r="DE1059" s="6">
        <f>SUMIF(DF$253:DF$283,$D1059,DH$253:DH$283)</f>
        <v>0</v>
      </c>
      <c r="DF1059" s="9"/>
      <c r="DG1059" s="10"/>
      <c r="DH1059" s="11"/>
      <c r="DI1059" s="6">
        <f>SUMIF(DJ$253:DJ$283,$D1059,DL$253:DL$283)</f>
        <v>0</v>
      </c>
      <c r="DJ1059" s="9"/>
      <c r="DK1059" s="10"/>
      <c r="DL1059" s="11"/>
      <c r="DM1059" s="6">
        <f>SUMIF(DN$253:DN$283,$D1059,DP$253:DP$283)</f>
        <v>0</v>
      </c>
      <c r="DN1059" s="9"/>
      <c r="DO1059" s="10"/>
      <c r="DP1059" s="11"/>
      <c r="DQ1059" s="6">
        <f>SUMIF(DR$253:DR$283,$D1059,DT$253:DT$283)</f>
        <v>0</v>
      </c>
      <c r="DR1059" s="9"/>
      <c r="DS1059" s="10"/>
      <c r="DT1059" s="11"/>
      <c r="DU1059" s="6">
        <f>SUMIF(DV$253:DV$283,$D1059,DX$253:DX$283)</f>
        <v>0</v>
      </c>
      <c r="DV1059" s="9"/>
      <c r="DW1059" s="10"/>
      <c r="DX1059" s="11"/>
      <c r="DY1059" s="6">
        <f>SUMIF(DZ$253:DZ$283,$D1059,EB$253:EB$283)</f>
        <v>0</v>
      </c>
      <c r="DZ1059" s="9"/>
      <c r="EA1059" s="10"/>
      <c r="EB1059" s="11"/>
      <c r="EC1059" s="6">
        <f>SUMIF(ED$253:ED$283,$D1059,EF$253:EF$283)</f>
        <v>0</v>
      </c>
      <c r="ED1059" s="9"/>
      <c r="EE1059" s="10"/>
      <c r="EF1059" s="11"/>
      <c r="EG1059" s="6">
        <f>SUMIF(EH$253:EH$283,$D1059,EJ$253:EJ$283)</f>
        <v>0</v>
      </c>
      <c r="EH1059" s="9"/>
      <c r="EI1059" s="10"/>
      <c r="EJ1059" s="11"/>
      <c r="EK1059" s="6">
        <f>SUMIF(EL$253:EL$283,$D1059,EN$253:EN$283)</f>
        <v>0</v>
      </c>
      <c r="EL1059" s="9"/>
      <c r="EM1059" s="10"/>
      <c r="EN1059" s="11"/>
      <c r="EO1059" s="6">
        <f>SUMIF(EP$253:EP$283,$D1059,ER$253:ER$283)</f>
        <v>0</v>
      </c>
      <c r="EP1059" s="9"/>
      <c r="EQ1059" s="10"/>
      <c r="ER1059" s="11"/>
      <c r="ES1059" s="6">
        <f>SUMIF(ET$253:ET$283,$D1059,EV$253:EV$283)</f>
        <v>0</v>
      </c>
      <c r="ET1059" s="9"/>
      <c r="EU1059" s="10"/>
      <c r="EV1059" s="11"/>
      <c r="EW1059" s="6">
        <f>SUMIF(EX$253:EX$283,$D1059,EZ$253:EZ$283)</f>
        <v>0</v>
      </c>
      <c r="EX1059" s="9"/>
      <c r="EY1059" s="10"/>
      <c r="EZ1059" s="11"/>
      <c r="FA1059" s="6">
        <f>SUMIF(FB$253:FB$283,$D1059,FD$253:FD$283)</f>
        <v>0</v>
      </c>
      <c r="FB1059" s="9"/>
      <c r="FC1059" s="10"/>
      <c r="FD1059" s="11"/>
      <c r="FE1059" s="6">
        <f>SUMIF(FF$253:FF$283,$D1059,FH$253:FH$283)</f>
        <v>0</v>
      </c>
      <c r="FF1059" s="9"/>
      <c r="FG1059" s="10"/>
      <c r="FH1059" s="11"/>
      <c r="FI1059" s="6">
        <f>SUMIF(FJ$253:FJ$283,$D1059,FL$253:FL$283)</f>
        <v>0</v>
      </c>
      <c r="FJ1059" s="9"/>
      <c r="FK1059" s="10"/>
      <c r="FL1059" s="11"/>
      <c r="FM1059" s="6">
        <f>SUMIF(FN$253:FN$283,$D1059,FP$253:FP$283)</f>
        <v>0</v>
      </c>
      <c r="FN1059" s="9"/>
      <c r="FO1059" s="10"/>
      <c r="FP1059" s="11"/>
      <c r="FQ1059" s="6">
        <f>SUMIF(FR$253:FR$283,$D1059,FT$253:FT$283)</f>
        <v>0</v>
      </c>
      <c r="FR1059" s="9"/>
      <c r="FS1059" s="10"/>
      <c r="FT1059" s="11"/>
      <c r="FU1059" s="6">
        <f>SUMIF(FV$253:FV$283,$D1059,FX$253:FX$283)</f>
        <v>0</v>
      </c>
      <c r="FV1059" s="9"/>
      <c r="FW1059" s="10"/>
      <c r="FX1059" s="11"/>
      <c r="FY1059" s="6">
        <f>SUMIF(FZ$253:FZ$283,$D1059,GB$253:GB$283)</f>
        <v>0</v>
      </c>
      <c r="FZ1059" s="9"/>
      <c r="GA1059" s="10"/>
      <c r="GB1059" s="11"/>
      <c r="GC1059" s="6">
        <f>SUMIF(GD$253:GD$283,$D1059,GF$253:GF$283)</f>
        <v>0</v>
      </c>
      <c r="GD1059" s="9"/>
      <c r="GE1059" s="10"/>
      <c r="GF1059" s="11"/>
      <c r="GG1059" s="6">
        <f>SUMIF(GH$253:GH$283,$D1059,GJ$253:GJ$283)</f>
        <v>0</v>
      </c>
      <c r="GH1059" s="9"/>
      <c r="GI1059" s="10"/>
      <c r="GJ1059" s="11"/>
      <c r="GK1059" s="6">
        <f>SUMIF(GL$253:GL$283,$D1059,GN$253:GN$283)</f>
        <v>0</v>
      </c>
      <c r="GL1059" s="9"/>
      <c r="GM1059" s="10"/>
      <c r="GN1059" s="11"/>
      <c r="GO1059" s="6">
        <f>SUMIF(GP$253:GP$283,$D1059,GR$253:GR$283)</f>
        <v>0</v>
      </c>
      <c r="GP1059" s="9"/>
      <c r="GQ1059" s="10"/>
      <c r="GR1059" s="11"/>
      <c r="GS1059" s="6">
        <f>SUMIF(GT$253:GT$283,$D1059,GV$253:GV$283)</f>
        <v>0</v>
      </c>
      <c r="GT1059" s="9"/>
      <c r="GU1059" s="10"/>
      <c r="GV1059" s="20"/>
      <c r="GW1059" s="19">
        <f t="shared" si="24"/>
        <v>0</v>
      </c>
      <c r="GX1059" s="472"/>
      <c r="GY1059" s="473"/>
    </row>
    <row r="1060" spans="1:207" ht="37.5" customHeight="1">
      <c r="A1060" s="47" t="s">
        <v>84</v>
      </c>
      <c r="B1060" s="470"/>
      <c r="C1060" s="214" t="s">
        <v>447</v>
      </c>
      <c r="D1060" s="218" t="s">
        <v>434</v>
      </c>
      <c r="E1060" s="6">
        <f>SUMIF(F$284:F$314,$D1060,H$284:H$314)</f>
        <v>0</v>
      </c>
      <c r="F1060" s="9"/>
      <c r="G1060" s="10"/>
      <c r="H1060" s="11"/>
      <c r="I1060" s="6">
        <f>SUMIF(J$284:J$314,$D1060,L$284:L$314)</f>
        <v>0</v>
      </c>
      <c r="J1060" s="9"/>
      <c r="K1060" s="10"/>
      <c r="L1060" s="11"/>
      <c r="M1060" s="6">
        <f>SUMIF(N$284:N$314,$D1060,P$284:P$314)</f>
        <v>0</v>
      </c>
      <c r="N1060" s="9"/>
      <c r="O1060" s="10"/>
      <c r="P1060" s="11"/>
      <c r="Q1060" s="6">
        <f>SUMIF(R$284:R$314,$D1060,T$284:T$314)</f>
        <v>0</v>
      </c>
      <c r="R1060" s="9"/>
      <c r="S1060" s="10"/>
      <c r="T1060" s="11"/>
      <c r="U1060" s="6">
        <f>SUMIF(V$284:V$314,$D1060,X$284:X$314)</f>
        <v>0</v>
      </c>
      <c r="V1060" s="9"/>
      <c r="W1060" s="10"/>
      <c r="X1060" s="11"/>
      <c r="Y1060" s="6">
        <f>SUMIF(Z$284:Z$314,$D1060,AB$284:AB$314)</f>
        <v>0</v>
      </c>
      <c r="Z1060" s="9"/>
      <c r="AA1060" s="10"/>
      <c r="AB1060" s="11"/>
      <c r="AC1060" s="6">
        <f>SUMIF(AD$284:AD$314,$D1060,AF$284:AF$314)</f>
        <v>0</v>
      </c>
      <c r="AD1060" s="9"/>
      <c r="AE1060" s="10"/>
      <c r="AF1060" s="11"/>
      <c r="AG1060" s="6">
        <f>SUMIF(AH$284:AH$314,$D1060,AJ$284:AJ$314)</f>
        <v>0</v>
      </c>
      <c r="AH1060" s="9"/>
      <c r="AI1060" s="10"/>
      <c r="AJ1060" s="11"/>
      <c r="AK1060" s="6">
        <f>SUMIF(AL$284:AL$314,$D1060,AN$284:AN$314)</f>
        <v>0</v>
      </c>
      <c r="AL1060" s="9"/>
      <c r="AM1060" s="10"/>
      <c r="AN1060" s="11"/>
      <c r="AO1060" s="6">
        <f>SUMIF(AP$284:AP$314,$D1060,AR$284:AR$314)</f>
        <v>0</v>
      </c>
      <c r="AP1060" s="9"/>
      <c r="AQ1060" s="10"/>
      <c r="AR1060" s="11"/>
      <c r="AS1060" s="6">
        <f>SUMIF(AT$284:AT$314,$D1060,AV$284:AV$314)</f>
        <v>0</v>
      </c>
      <c r="AT1060" s="9"/>
      <c r="AU1060" s="10"/>
      <c r="AV1060" s="11"/>
      <c r="AW1060" s="6">
        <f>SUMIF(AX$284:AX$314,$D1060,AZ$284:AZ$314)</f>
        <v>0</v>
      </c>
      <c r="AX1060" s="9"/>
      <c r="AY1060" s="10"/>
      <c r="AZ1060" s="11"/>
      <c r="BA1060" s="6">
        <f>SUMIF(BB$284:BB$314,$D1060,BD$284:BD$314)</f>
        <v>0</v>
      </c>
      <c r="BB1060" s="9"/>
      <c r="BC1060" s="10"/>
      <c r="BD1060" s="11"/>
      <c r="BE1060" s="6">
        <f>SUMIF(BF$284:BF$314,$D1060,BH$284:BH$314)</f>
        <v>0</v>
      </c>
      <c r="BF1060" s="9"/>
      <c r="BG1060" s="10"/>
      <c r="BH1060" s="11"/>
      <c r="BI1060" s="6">
        <f>SUMIF(BJ$284:BJ$314,$D1060,BL$284:BL$314)</f>
        <v>0</v>
      </c>
      <c r="BJ1060" s="9"/>
      <c r="BK1060" s="10"/>
      <c r="BL1060" s="11"/>
      <c r="BM1060" s="6">
        <f>SUMIF(BN$284:BN$314,$D1060,BP$284:BP$314)</f>
        <v>0</v>
      </c>
      <c r="BN1060" s="9"/>
      <c r="BO1060" s="10"/>
      <c r="BP1060" s="11"/>
      <c r="BQ1060" s="6">
        <f>SUMIF(BR$284:BR$314,$D1060,BT$284:BT$314)</f>
        <v>0</v>
      </c>
      <c r="BR1060" s="9"/>
      <c r="BS1060" s="10"/>
      <c r="BT1060" s="11"/>
      <c r="BU1060" s="6">
        <f>SUMIF(BV$284:BV$314,$D1060,BX$284:BX$314)</f>
        <v>0</v>
      </c>
      <c r="BV1060" s="9"/>
      <c r="BW1060" s="10"/>
      <c r="BX1060" s="11"/>
      <c r="BY1060" s="6">
        <f>SUMIF(BZ$284:BZ$314,$D1060,CB$284:CB$314)</f>
        <v>0</v>
      </c>
      <c r="BZ1060" s="9"/>
      <c r="CA1060" s="10"/>
      <c r="CB1060" s="11"/>
      <c r="CC1060" s="6">
        <f>SUMIF(CD$284:CD$314,$D1060,CF$284:CF$314)</f>
        <v>0</v>
      </c>
      <c r="CD1060" s="9"/>
      <c r="CE1060" s="10"/>
      <c r="CF1060" s="11"/>
      <c r="CG1060" s="6">
        <f>SUMIF(CH$284:CH$314,$D1060,CJ$284:CJ$314)</f>
        <v>0</v>
      </c>
      <c r="CH1060" s="9"/>
      <c r="CI1060" s="10"/>
      <c r="CJ1060" s="11"/>
      <c r="CK1060" s="6">
        <f>SUMIF(CL$284:CL$314,$D1060,CN$284:CN$314)</f>
        <v>0</v>
      </c>
      <c r="CL1060" s="9"/>
      <c r="CM1060" s="10"/>
      <c r="CN1060" s="11"/>
      <c r="CO1060" s="6">
        <f>SUMIF(CP$284:CP$314,$D1060,CR$284:CR$314)</f>
        <v>0</v>
      </c>
      <c r="CP1060" s="9"/>
      <c r="CQ1060" s="10"/>
      <c r="CR1060" s="11"/>
      <c r="CS1060" s="6">
        <f>SUMIF(CT$284:CT$314,$D1060,CV$284:CV$314)</f>
        <v>0</v>
      </c>
      <c r="CT1060" s="9"/>
      <c r="CU1060" s="10"/>
      <c r="CV1060" s="11"/>
      <c r="CW1060" s="6">
        <f>SUMIF(CX$284:CX$314,$D1060,CZ$284:CZ$314)</f>
        <v>0</v>
      </c>
      <c r="CX1060" s="9"/>
      <c r="CY1060" s="10"/>
      <c r="CZ1060" s="11"/>
      <c r="DA1060" s="6">
        <f>SUMIF(DB$284:DB$314,$D1060,DD$284:DD$314)</f>
        <v>0</v>
      </c>
      <c r="DB1060" s="9"/>
      <c r="DC1060" s="10"/>
      <c r="DD1060" s="11"/>
      <c r="DE1060" s="6">
        <f>SUMIF(DF$284:DF$314,$D1060,DH$284:DH$314)</f>
        <v>0</v>
      </c>
      <c r="DF1060" s="9"/>
      <c r="DG1060" s="10"/>
      <c r="DH1060" s="11"/>
      <c r="DI1060" s="6">
        <f>SUMIF(DJ$284:DJ$314,$D1060,DL$284:DL$314)</f>
        <v>0</v>
      </c>
      <c r="DJ1060" s="9"/>
      <c r="DK1060" s="10"/>
      <c r="DL1060" s="11"/>
      <c r="DM1060" s="6">
        <f>SUMIF(DN$284:DN$314,$D1060,DP$284:DP$314)</f>
        <v>0</v>
      </c>
      <c r="DN1060" s="9"/>
      <c r="DO1060" s="10"/>
      <c r="DP1060" s="11"/>
      <c r="DQ1060" s="6">
        <f>SUMIF(DR$284:DR$314,$D1060,DT$284:DT$314)</f>
        <v>0</v>
      </c>
      <c r="DR1060" s="9"/>
      <c r="DS1060" s="10"/>
      <c r="DT1060" s="11"/>
      <c r="DU1060" s="6">
        <f>SUMIF(DV$284:DV$314,$D1060,DX$284:DX$314)</f>
        <v>0</v>
      </c>
      <c r="DV1060" s="9"/>
      <c r="DW1060" s="10"/>
      <c r="DX1060" s="11"/>
      <c r="DY1060" s="6">
        <f>SUMIF(DZ$284:DZ$314,$D1060,EB$284:EB$314)</f>
        <v>0</v>
      </c>
      <c r="DZ1060" s="9"/>
      <c r="EA1060" s="10"/>
      <c r="EB1060" s="11"/>
      <c r="EC1060" s="6">
        <f>SUMIF(ED$284:ED$314,$D1060,EF$284:EF$314)</f>
        <v>0</v>
      </c>
      <c r="ED1060" s="9"/>
      <c r="EE1060" s="10"/>
      <c r="EF1060" s="11"/>
      <c r="EG1060" s="6">
        <f>SUMIF(EH$284:EH$314,$D1060,EJ$284:EJ$314)</f>
        <v>0</v>
      </c>
      <c r="EH1060" s="9"/>
      <c r="EI1060" s="10"/>
      <c r="EJ1060" s="11"/>
      <c r="EK1060" s="6">
        <f>SUMIF(EL$284:EL$314,$D1060,EN$284:EN$314)</f>
        <v>0</v>
      </c>
      <c r="EL1060" s="9"/>
      <c r="EM1060" s="10"/>
      <c r="EN1060" s="11"/>
      <c r="EO1060" s="6">
        <f>SUMIF(EP$284:EP$314,$D1060,ER$284:ER$314)</f>
        <v>0</v>
      </c>
      <c r="EP1060" s="9"/>
      <c r="EQ1060" s="10"/>
      <c r="ER1060" s="11"/>
      <c r="ES1060" s="6">
        <f>SUMIF(ET$284:ET$314,$D1060,EV$284:EV$314)</f>
        <v>0</v>
      </c>
      <c r="ET1060" s="9"/>
      <c r="EU1060" s="10"/>
      <c r="EV1060" s="11"/>
      <c r="EW1060" s="6">
        <f>SUMIF(EX$284:EX$314,$D1060,EZ$284:EZ$314)</f>
        <v>0</v>
      </c>
      <c r="EX1060" s="9"/>
      <c r="EY1060" s="10"/>
      <c r="EZ1060" s="11"/>
      <c r="FA1060" s="6">
        <f>SUMIF(FB$284:FB$314,$D1060,FD$284:FD$314)</f>
        <v>0</v>
      </c>
      <c r="FB1060" s="9"/>
      <c r="FC1060" s="10"/>
      <c r="FD1060" s="11"/>
      <c r="FE1060" s="6">
        <f>SUMIF(FF$284:FF$314,$D1060,FH$284:FH$314)</f>
        <v>0</v>
      </c>
      <c r="FF1060" s="9"/>
      <c r="FG1060" s="10"/>
      <c r="FH1060" s="11"/>
      <c r="FI1060" s="6">
        <f>SUMIF(FJ$284:FJ$314,$D1060,FL$284:FL$314)</f>
        <v>0</v>
      </c>
      <c r="FJ1060" s="9"/>
      <c r="FK1060" s="10"/>
      <c r="FL1060" s="11"/>
      <c r="FM1060" s="6">
        <f>SUMIF(FN$284:FN$314,$D1060,FP$284:FP$314)</f>
        <v>0</v>
      </c>
      <c r="FN1060" s="9"/>
      <c r="FO1060" s="10"/>
      <c r="FP1060" s="11"/>
      <c r="FQ1060" s="6">
        <f>SUMIF(FR$284:FR$314,$D1060,FT$284:FT$314)</f>
        <v>0</v>
      </c>
      <c r="FR1060" s="9"/>
      <c r="FS1060" s="10"/>
      <c r="FT1060" s="11"/>
      <c r="FU1060" s="6">
        <f>SUMIF(FV$284:FV$314,$D1060,FX$284:FX$314)</f>
        <v>0</v>
      </c>
      <c r="FV1060" s="9"/>
      <c r="FW1060" s="10"/>
      <c r="FX1060" s="11"/>
      <c r="FY1060" s="6">
        <f>SUMIF(FZ$284:FZ$314,$D1060,GB$284:GB$314)</f>
        <v>0</v>
      </c>
      <c r="FZ1060" s="9"/>
      <c r="GA1060" s="10"/>
      <c r="GB1060" s="11"/>
      <c r="GC1060" s="6">
        <f>SUMIF(GD$284:GD$314,$D1060,GF$284:GF$314)</f>
        <v>0</v>
      </c>
      <c r="GD1060" s="9"/>
      <c r="GE1060" s="10"/>
      <c r="GF1060" s="11"/>
      <c r="GG1060" s="6">
        <f>SUMIF(GH$284:GH$314,$D1060,GJ$284:GJ$314)</f>
        <v>0</v>
      </c>
      <c r="GH1060" s="9"/>
      <c r="GI1060" s="10"/>
      <c r="GJ1060" s="11"/>
      <c r="GK1060" s="6">
        <f>SUMIF(GL$284:GL$314,$D1060,GN$284:GN$314)</f>
        <v>0</v>
      </c>
      <c r="GL1060" s="9"/>
      <c r="GM1060" s="10"/>
      <c r="GN1060" s="11"/>
      <c r="GO1060" s="6">
        <f>SUMIF(GP$284:GP$314,$D1060,GR$284:GR$314)</f>
        <v>0</v>
      </c>
      <c r="GP1060" s="9"/>
      <c r="GQ1060" s="10"/>
      <c r="GR1060" s="11"/>
      <c r="GS1060" s="6">
        <f>SUMIF(GT$284:GT$314,$D1060,GV$284:GV$314)</f>
        <v>0</v>
      </c>
      <c r="GT1060" s="9"/>
      <c r="GU1060" s="10"/>
      <c r="GV1060" s="20"/>
      <c r="GW1060" s="19">
        <f t="shared" si="24"/>
        <v>0</v>
      </c>
      <c r="GX1060" s="472"/>
      <c r="GY1060" s="473"/>
    </row>
    <row r="1061" spans="1:207" ht="37.5" customHeight="1">
      <c r="A1061" s="47" t="s">
        <v>85</v>
      </c>
      <c r="B1061" s="470"/>
      <c r="C1061" s="214" t="s">
        <v>447</v>
      </c>
      <c r="D1061" s="218" t="s">
        <v>434</v>
      </c>
      <c r="E1061" s="6">
        <f>SUMIF(F$315:F$345,$D1061,H$315:H$345)</f>
        <v>0</v>
      </c>
      <c r="F1061" s="9"/>
      <c r="G1061" s="10"/>
      <c r="H1061" s="11"/>
      <c r="I1061" s="6">
        <f>SUMIF(J$315:J$345,$D1061,L$315:L$345)</f>
        <v>0</v>
      </c>
      <c r="J1061" s="9"/>
      <c r="K1061" s="10"/>
      <c r="L1061" s="11"/>
      <c r="M1061" s="6">
        <f>SUMIF(N$315:N$345,$D1061,P$315:P$345)</f>
        <v>0</v>
      </c>
      <c r="N1061" s="9"/>
      <c r="O1061" s="10"/>
      <c r="P1061" s="11"/>
      <c r="Q1061" s="6">
        <f>SUMIF(R$315:R$345,$D1061,T$315:T$345)</f>
        <v>0</v>
      </c>
      <c r="R1061" s="9"/>
      <c r="S1061" s="10"/>
      <c r="T1061" s="11"/>
      <c r="U1061" s="6">
        <f>SUMIF(V$315:V$345,$D1061,X$315:X$345)</f>
        <v>0</v>
      </c>
      <c r="V1061" s="9"/>
      <c r="W1061" s="10"/>
      <c r="X1061" s="11"/>
      <c r="Y1061" s="6">
        <f>SUMIF(Z$315:Z$345,$D1061,AB$315:AB$345)</f>
        <v>0</v>
      </c>
      <c r="Z1061" s="9"/>
      <c r="AA1061" s="10"/>
      <c r="AB1061" s="11"/>
      <c r="AC1061" s="6">
        <f>SUMIF(AD$315:AD$345,$D1061,AF$315:AF$345)</f>
        <v>0</v>
      </c>
      <c r="AD1061" s="9"/>
      <c r="AE1061" s="10"/>
      <c r="AF1061" s="11"/>
      <c r="AG1061" s="6">
        <f>SUMIF(AH$315:AH$345,$D1061,AJ$315:AJ$345)</f>
        <v>0</v>
      </c>
      <c r="AH1061" s="9"/>
      <c r="AI1061" s="10"/>
      <c r="AJ1061" s="11"/>
      <c r="AK1061" s="6">
        <f>SUMIF(AL$315:AL$345,$D1061,AN$315:AN$345)</f>
        <v>0</v>
      </c>
      <c r="AL1061" s="9"/>
      <c r="AM1061" s="10"/>
      <c r="AN1061" s="11"/>
      <c r="AO1061" s="6">
        <f>SUMIF(AP$315:AP$345,$D1061,AR$315:AR$345)</f>
        <v>0</v>
      </c>
      <c r="AP1061" s="9"/>
      <c r="AQ1061" s="10"/>
      <c r="AR1061" s="11"/>
      <c r="AS1061" s="6">
        <f>SUMIF(AT$315:AT$345,$D1061,AV$315:AV$345)</f>
        <v>0</v>
      </c>
      <c r="AT1061" s="9"/>
      <c r="AU1061" s="10"/>
      <c r="AV1061" s="11"/>
      <c r="AW1061" s="6">
        <f>SUMIF(AX$315:AX$345,$D1061,AZ$315:AZ$345)</f>
        <v>0</v>
      </c>
      <c r="AX1061" s="9"/>
      <c r="AY1061" s="10"/>
      <c r="AZ1061" s="11"/>
      <c r="BA1061" s="6">
        <f>SUMIF(BB$315:BB$345,$D1061,BD$315:BD$345)</f>
        <v>0</v>
      </c>
      <c r="BB1061" s="9"/>
      <c r="BC1061" s="10"/>
      <c r="BD1061" s="11"/>
      <c r="BE1061" s="6">
        <f>SUMIF(BF$315:BF$345,$D1061,BH$315:BH$345)</f>
        <v>0</v>
      </c>
      <c r="BF1061" s="9"/>
      <c r="BG1061" s="10"/>
      <c r="BH1061" s="11"/>
      <c r="BI1061" s="6">
        <f>SUMIF(BJ$315:BJ$345,$D1061,BL$315:BL$345)</f>
        <v>0</v>
      </c>
      <c r="BJ1061" s="9"/>
      <c r="BK1061" s="10"/>
      <c r="BL1061" s="11"/>
      <c r="BM1061" s="6">
        <f>SUMIF(BN$315:BN$345,$D1061,BP$315:BP$345)</f>
        <v>0</v>
      </c>
      <c r="BN1061" s="9"/>
      <c r="BO1061" s="10"/>
      <c r="BP1061" s="11"/>
      <c r="BQ1061" s="6">
        <f>SUMIF(BR$315:BR$345,$D1061,BT$315:BT$345)</f>
        <v>0</v>
      </c>
      <c r="BR1061" s="9"/>
      <c r="BS1061" s="10"/>
      <c r="BT1061" s="11"/>
      <c r="BU1061" s="6">
        <f>SUMIF(BV$315:BV$345,$D1061,BX$315:BX$345)</f>
        <v>0</v>
      </c>
      <c r="BV1061" s="9"/>
      <c r="BW1061" s="10"/>
      <c r="BX1061" s="11"/>
      <c r="BY1061" s="6">
        <f>SUMIF(BZ$315:BZ$345,$D1061,CB$315:CB$345)</f>
        <v>0</v>
      </c>
      <c r="BZ1061" s="9"/>
      <c r="CA1061" s="10"/>
      <c r="CB1061" s="11"/>
      <c r="CC1061" s="6">
        <f>SUMIF(CD$315:CD$345,$D1061,CF$315:CF$345)</f>
        <v>0</v>
      </c>
      <c r="CD1061" s="9"/>
      <c r="CE1061" s="10"/>
      <c r="CF1061" s="11"/>
      <c r="CG1061" s="6">
        <f>SUMIF(CH$315:CH$345,$D1061,CJ$315:CJ$345)</f>
        <v>0</v>
      </c>
      <c r="CH1061" s="9"/>
      <c r="CI1061" s="10"/>
      <c r="CJ1061" s="11"/>
      <c r="CK1061" s="6">
        <f>SUMIF(CL$315:CL$345,$D1061,CN$315:CN$345)</f>
        <v>0</v>
      </c>
      <c r="CL1061" s="9"/>
      <c r="CM1061" s="10"/>
      <c r="CN1061" s="11"/>
      <c r="CO1061" s="6">
        <f>SUMIF(CP$315:CP$345,$D1061,CR$315:CR$345)</f>
        <v>0</v>
      </c>
      <c r="CP1061" s="9"/>
      <c r="CQ1061" s="10"/>
      <c r="CR1061" s="11"/>
      <c r="CS1061" s="6">
        <f>SUMIF(CT$315:CT$345,$D1061,CV$315:CV$345)</f>
        <v>0</v>
      </c>
      <c r="CT1061" s="9"/>
      <c r="CU1061" s="10"/>
      <c r="CV1061" s="11"/>
      <c r="CW1061" s="6">
        <f>SUMIF(CX$315:CX$345,$D1061,CZ$315:CZ$345)</f>
        <v>0</v>
      </c>
      <c r="CX1061" s="9"/>
      <c r="CY1061" s="10"/>
      <c r="CZ1061" s="11"/>
      <c r="DA1061" s="6">
        <f>SUMIF(DB$315:DB$345,$D1061,DD$315:DD$345)</f>
        <v>0</v>
      </c>
      <c r="DB1061" s="9"/>
      <c r="DC1061" s="10"/>
      <c r="DD1061" s="11"/>
      <c r="DE1061" s="6">
        <f>SUMIF(DF$315:DF$345,$D1061,DH$315:DH$345)</f>
        <v>0</v>
      </c>
      <c r="DF1061" s="9"/>
      <c r="DG1061" s="10"/>
      <c r="DH1061" s="11"/>
      <c r="DI1061" s="6">
        <f>SUMIF(DJ$315:DJ$345,$D1061,DL$315:DL$345)</f>
        <v>0</v>
      </c>
      <c r="DJ1061" s="9"/>
      <c r="DK1061" s="10"/>
      <c r="DL1061" s="11"/>
      <c r="DM1061" s="6">
        <f>SUMIF(DN$315:DN$345,$D1061,DP$315:DP$345)</f>
        <v>0</v>
      </c>
      <c r="DN1061" s="9"/>
      <c r="DO1061" s="10"/>
      <c r="DP1061" s="11"/>
      <c r="DQ1061" s="6">
        <f>SUMIF(DR$315:DR$345,$D1061,DT$315:DT$345)</f>
        <v>0</v>
      </c>
      <c r="DR1061" s="9"/>
      <c r="DS1061" s="10"/>
      <c r="DT1061" s="11"/>
      <c r="DU1061" s="6">
        <f>SUMIF(DV$315:DV$345,$D1061,DX$315:DX$345)</f>
        <v>0</v>
      </c>
      <c r="DV1061" s="9"/>
      <c r="DW1061" s="10"/>
      <c r="DX1061" s="11"/>
      <c r="DY1061" s="6">
        <f>SUMIF(DZ$315:DZ$345,$D1061,EB$315:EB$345)</f>
        <v>0</v>
      </c>
      <c r="DZ1061" s="9"/>
      <c r="EA1061" s="10"/>
      <c r="EB1061" s="11"/>
      <c r="EC1061" s="6">
        <f>SUMIF(ED$315:ED$345,$D1061,EF$315:EF$345)</f>
        <v>0</v>
      </c>
      <c r="ED1061" s="9"/>
      <c r="EE1061" s="10"/>
      <c r="EF1061" s="11"/>
      <c r="EG1061" s="6">
        <f>SUMIF(EH$315:EH$345,$D1061,EJ$315:EJ$345)</f>
        <v>0</v>
      </c>
      <c r="EH1061" s="9"/>
      <c r="EI1061" s="10"/>
      <c r="EJ1061" s="11"/>
      <c r="EK1061" s="6">
        <f>SUMIF(EL$315:EL$345,$D1061,EN$315:EN$345)</f>
        <v>0</v>
      </c>
      <c r="EL1061" s="9"/>
      <c r="EM1061" s="10"/>
      <c r="EN1061" s="11"/>
      <c r="EO1061" s="6">
        <f>SUMIF(EP$315:EP$345,$D1061,ER$315:ER$345)</f>
        <v>0</v>
      </c>
      <c r="EP1061" s="9"/>
      <c r="EQ1061" s="10"/>
      <c r="ER1061" s="11"/>
      <c r="ES1061" s="6">
        <f>SUMIF(ET$315:ET$345,$D1061,EV$315:EV$345)</f>
        <v>0</v>
      </c>
      <c r="ET1061" s="9"/>
      <c r="EU1061" s="10"/>
      <c r="EV1061" s="11"/>
      <c r="EW1061" s="6">
        <f>SUMIF(EX$315:EX$345,$D1061,EZ$315:EZ$345)</f>
        <v>0</v>
      </c>
      <c r="EX1061" s="9"/>
      <c r="EY1061" s="10"/>
      <c r="EZ1061" s="11"/>
      <c r="FA1061" s="6">
        <f>SUMIF(FB$315:FB$345,$D1061,FD$315:FD$345)</f>
        <v>0</v>
      </c>
      <c r="FB1061" s="9"/>
      <c r="FC1061" s="10"/>
      <c r="FD1061" s="11"/>
      <c r="FE1061" s="6">
        <f>SUMIF(FF$315:FF$345,$D1061,FH$315:FH$345)</f>
        <v>0</v>
      </c>
      <c r="FF1061" s="9"/>
      <c r="FG1061" s="10"/>
      <c r="FH1061" s="11"/>
      <c r="FI1061" s="6">
        <f>SUMIF(FJ$315:FJ$345,$D1061,FL$315:FL$345)</f>
        <v>0</v>
      </c>
      <c r="FJ1061" s="9"/>
      <c r="FK1061" s="10"/>
      <c r="FL1061" s="11"/>
      <c r="FM1061" s="6">
        <f>SUMIF(FN$315:FN$345,$D1061,FP$315:FP$345)</f>
        <v>0</v>
      </c>
      <c r="FN1061" s="9"/>
      <c r="FO1061" s="10"/>
      <c r="FP1061" s="11"/>
      <c r="FQ1061" s="6">
        <f>SUMIF(FR$315:FR$345,$D1061,FT$315:FT$345)</f>
        <v>0</v>
      </c>
      <c r="FR1061" s="9"/>
      <c r="FS1061" s="10"/>
      <c r="FT1061" s="11"/>
      <c r="FU1061" s="6">
        <f>SUMIF(FV$315:FV$345,$D1061,FX$315:FX$345)</f>
        <v>0</v>
      </c>
      <c r="FV1061" s="9"/>
      <c r="FW1061" s="10"/>
      <c r="FX1061" s="11"/>
      <c r="FY1061" s="6">
        <f>SUMIF(FZ$315:FZ$345,$D1061,GB$315:GB$345)</f>
        <v>0</v>
      </c>
      <c r="FZ1061" s="9"/>
      <c r="GA1061" s="10"/>
      <c r="GB1061" s="11"/>
      <c r="GC1061" s="6">
        <f>SUMIF(GD$315:GD$345,$D1061,GF$315:GF$345)</f>
        <v>0</v>
      </c>
      <c r="GD1061" s="9"/>
      <c r="GE1061" s="10"/>
      <c r="GF1061" s="11"/>
      <c r="GG1061" s="6">
        <f>SUMIF(GH$315:GH$345,$D1061,GJ$315:GJ$345)</f>
        <v>0</v>
      </c>
      <c r="GH1061" s="9"/>
      <c r="GI1061" s="10"/>
      <c r="GJ1061" s="11"/>
      <c r="GK1061" s="6">
        <f>SUMIF(GL$315:GL$345,$D1061,GN$315:GN$345)</f>
        <v>0</v>
      </c>
      <c r="GL1061" s="9"/>
      <c r="GM1061" s="10"/>
      <c r="GN1061" s="11"/>
      <c r="GO1061" s="6">
        <f>SUMIF(GP$315:GP$345,$D1061,GR$315:GR$345)</f>
        <v>0</v>
      </c>
      <c r="GP1061" s="9"/>
      <c r="GQ1061" s="10"/>
      <c r="GR1061" s="11"/>
      <c r="GS1061" s="6">
        <f>SUMIF(GT$315:GT$345,$D1061,GV$315:GV$345)</f>
        <v>0</v>
      </c>
      <c r="GT1061" s="9"/>
      <c r="GU1061" s="10"/>
      <c r="GV1061" s="20"/>
      <c r="GW1061" s="19">
        <f t="shared" si="24"/>
        <v>0</v>
      </c>
      <c r="GX1061" s="472"/>
      <c r="GY1061" s="473"/>
    </row>
    <row r="1062" spans="1:207" ht="37.5" customHeight="1" thickBot="1">
      <c r="A1062" s="47" t="s">
        <v>86</v>
      </c>
      <c r="B1062" s="471"/>
      <c r="C1062" s="214" t="s">
        <v>447</v>
      </c>
      <c r="D1062" s="218" t="s">
        <v>434</v>
      </c>
      <c r="E1062" s="6">
        <f>SUMIF(F$346:F$376,$D1062,H$346:H$376)</f>
        <v>0</v>
      </c>
      <c r="F1062" s="9"/>
      <c r="G1062" s="10"/>
      <c r="H1062" s="11"/>
      <c r="I1062" s="6">
        <f>SUMIF(J$346:J$376,$D1062,L$346:L$376)</f>
        <v>0</v>
      </c>
      <c r="J1062" s="9"/>
      <c r="K1062" s="10"/>
      <c r="L1062" s="11"/>
      <c r="M1062" s="6">
        <f>SUMIF(N$346:N$376,$D1062,P$346:P$376)</f>
        <v>0</v>
      </c>
      <c r="N1062" s="9"/>
      <c r="O1062" s="10"/>
      <c r="P1062" s="11"/>
      <c r="Q1062" s="6">
        <f>SUMIF(R$346:R$376,$D1062,T$346:T$376)</f>
        <v>0</v>
      </c>
      <c r="R1062" s="9"/>
      <c r="S1062" s="10"/>
      <c r="T1062" s="11"/>
      <c r="U1062" s="6">
        <f>SUMIF(V$346:V$376,$D1062,X$346:X$376)</f>
        <v>0</v>
      </c>
      <c r="V1062" s="9"/>
      <c r="W1062" s="10"/>
      <c r="X1062" s="11"/>
      <c r="Y1062" s="6">
        <f>SUMIF(Z$346:Z$376,$D1062,AB$346:AB$376)</f>
        <v>0</v>
      </c>
      <c r="Z1062" s="9"/>
      <c r="AA1062" s="10"/>
      <c r="AB1062" s="11"/>
      <c r="AC1062" s="6">
        <f>SUMIF(AD$346:AD$376,$D1062,AF$346:AF$376)</f>
        <v>0</v>
      </c>
      <c r="AD1062" s="9"/>
      <c r="AE1062" s="10"/>
      <c r="AF1062" s="11"/>
      <c r="AG1062" s="6">
        <f>SUMIF(AH$346:AH$376,$D1062,AJ$346:AJ$376)</f>
        <v>0</v>
      </c>
      <c r="AH1062" s="9"/>
      <c r="AI1062" s="10"/>
      <c r="AJ1062" s="11"/>
      <c r="AK1062" s="6">
        <f>SUMIF(AL$346:AL$376,$D1062,AN$346:AN$376)</f>
        <v>0</v>
      </c>
      <c r="AL1062" s="9"/>
      <c r="AM1062" s="10"/>
      <c r="AN1062" s="11"/>
      <c r="AO1062" s="6">
        <f>SUMIF(AP$346:AP$376,$D1062,AR$346:AR$376)</f>
        <v>0</v>
      </c>
      <c r="AP1062" s="9"/>
      <c r="AQ1062" s="10"/>
      <c r="AR1062" s="11"/>
      <c r="AS1062" s="6">
        <f>SUMIF(AT$346:AT$376,$D1062,AV$346:AV$376)</f>
        <v>0</v>
      </c>
      <c r="AT1062" s="9"/>
      <c r="AU1062" s="10"/>
      <c r="AV1062" s="11"/>
      <c r="AW1062" s="6">
        <f>SUMIF(AX$346:AX$376,$D1062,AZ$346:AZ$376)</f>
        <v>0</v>
      </c>
      <c r="AX1062" s="9"/>
      <c r="AY1062" s="10"/>
      <c r="AZ1062" s="11"/>
      <c r="BA1062" s="6">
        <f>SUMIF(BB$346:BB$376,$D1062,BD$346:BD$376)</f>
        <v>0</v>
      </c>
      <c r="BB1062" s="9"/>
      <c r="BC1062" s="10"/>
      <c r="BD1062" s="11"/>
      <c r="BE1062" s="6">
        <f>SUMIF(BF$346:BF$376,$D1062,BH$346:BH$376)</f>
        <v>0</v>
      </c>
      <c r="BF1062" s="9"/>
      <c r="BG1062" s="10"/>
      <c r="BH1062" s="11"/>
      <c r="BI1062" s="6">
        <f>SUMIF(BJ$346:BJ$376,$D1062,BL$346:BL$376)</f>
        <v>0</v>
      </c>
      <c r="BJ1062" s="9"/>
      <c r="BK1062" s="10"/>
      <c r="BL1062" s="11"/>
      <c r="BM1062" s="6">
        <f>SUMIF(BN$346:BN$376,$D1062,BP$346:BP$376)</f>
        <v>0</v>
      </c>
      <c r="BN1062" s="9"/>
      <c r="BO1062" s="10"/>
      <c r="BP1062" s="11"/>
      <c r="BQ1062" s="6">
        <f>SUMIF(BR$346:BR$376,$D1062,BT$346:BT$376)</f>
        <v>0</v>
      </c>
      <c r="BR1062" s="9"/>
      <c r="BS1062" s="10"/>
      <c r="BT1062" s="11"/>
      <c r="BU1062" s="6">
        <f>SUMIF(BV$346:BV$376,$D1062,BX$346:BX$376)</f>
        <v>0</v>
      </c>
      <c r="BV1062" s="9"/>
      <c r="BW1062" s="10"/>
      <c r="BX1062" s="11"/>
      <c r="BY1062" s="6">
        <f>SUMIF(BZ$346:BZ$376,$D1062,CB$346:CB$376)</f>
        <v>0</v>
      </c>
      <c r="BZ1062" s="9"/>
      <c r="CA1062" s="10"/>
      <c r="CB1062" s="11"/>
      <c r="CC1062" s="6">
        <f>SUMIF(CD$346:CD$376,$D1062,CF$346:CF$376)</f>
        <v>0</v>
      </c>
      <c r="CD1062" s="9"/>
      <c r="CE1062" s="10"/>
      <c r="CF1062" s="11"/>
      <c r="CG1062" s="6">
        <f>SUMIF(CH$346:CH$376,$D1062,CJ$346:CJ$376)</f>
        <v>0</v>
      </c>
      <c r="CH1062" s="9"/>
      <c r="CI1062" s="10"/>
      <c r="CJ1062" s="11"/>
      <c r="CK1062" s="6">
        <f>SUMIF(CL$346:CL$376,$D1062,CN$346:CN$376)</f>
        <v>0</v>
      </c>
      <c r="CL1062" s="9"/>
      <c r="CM1062" s="10"/>
      <c r="CN1062" s="11"/>
      <c r="CO1062" s="6">
        <f>SUMIF(CP$346:CP$376,$D1062,CR$346:CR$376)</f>
        <v>0</v>
      </c>
      <c r="CP1062" s="9"/>
      <c r="CQ1062" s="10"/>
      <c r="CR1062" s="11"/>
      <c r="CS1062" s="6">
        <f>SUMIF(CT$346:CT$376,$D1062,CV$346:CV$376)</f>
        <v>0</v>
      </c>
      <c r="CT1062" s="9"/>
      <c r="CU1062" s="10"/>
      <c r="CV1062" s="11"/>
      <c r="CW1062" s="6">
        <f>SUMIF(CX$346:CX$376,$D1062,CZ$346:CZ$376)</f>
        <v>0</v>
      </c>
      <c r="CX1062" s="9"/>
      <c r="CY1062" s="10"/>
      <c r="CZ1062" s="11"/>
      <c r="DA1062" s="6">
        <f>SUMIF(DB$346:DB$376,$D1062,DD$346:DD$376)</f>
        <v>0</v>
      </c>
      <c r="DB1062" s="9"/>
      <c r="DC1062" s="10"/>
      <c r="DD1062" s="11"/>
      <c r="DE1062" s="6">
        <f>SUMIF(DF$346:DF$376,$D1062,DH$346:DH$376)</f>
        <v>0</v>
      </c>
      <c r="DF1062" s="9"/>
      <c r="DG1062" s="10"/>
      <c r="DH1062" s="11"/>
      <c r="DI1062" s="6">
        <f>SUMIF(DJ$346:DJ$376,$D1062,DL$346:DL$376)</f>
        <v>0</v>
      </c>
      <c r="DJ1062" s="9"/>
      <c r="DK1062" s="10"/>
      <c r="DL1062" s="11"/>
      <c r="DM1062" s="6">
        <f>SUMIF(DN$346:DN$376,$D1062,DP$346:DP$376)</f>
        <v>0</v>
      </c>
      <c r="DN1062" s="9"/>
      <c r="DO1062" s="10"/>
      <c r="DP1062" s="11"/>
      <c r="DQ1062" s="6">
        <f>SUMIF(DR$346:DR$376,$D1062,DT$346:DT$376)</f>
        <v>0</v>
      </c>
      <c r="DR1062" s="9"/>
      <c r="DS1062" s="10"/>
      <c r="DT1062" s="11"/>
      <c r="DU1062" s="6">
        <f>SUMIF(DV$346:DV$376,$D1062,DX$346:DX$376)</f>
        <v>0</v>
      </c>
      <c r="DV1062" s="9"/>
      <c r="DW1062" s="10"/>
      <c r="DX1062" s="11"/>
      <c r="DY1062" s="6">
        <f>SUMIF(DZ$346:DZ$376,$D1062,EB$346:EB$376)</f>
        <v>0</v>
      </c>
      <c r="DZ1062" s="9"/>
      <c r="EA1062" s="10"/>
      <c r="EB1062" s="11"/>
      <c r="EC1062" s="6">
        <f>SUMIF(ED$346:ED$376,$D1062,EF$346:EF$376)</f>
        <v>0</v>
      </c>
      <c r="ED1062" s="9"/>
      <c r="EE1062" s="10"/>
      <c r="EF1062" s="11"/>
      <c r="EG1062" s="6">
        <f>SUMIF(EH$346:EH$376,$D1062,EJ$346:EJ$376)</f>
        <v>0</v>
      </c>
      <c r="EH1062" s="9"/>
      <c r="EI1062" s="10"/>
      <c r="EJ1062" s="11"/>
      <c r="EK1062" s="6">
        <f>SUMIF(EL$346:EL$376,$D1062,EN$346:EN$376)</f>
        <v>0</v>
      </c>
      <c r="EL1062" s="9"/>
      <c r="EM1062" s="10"/>
      <c r="EN1062" s="11"/>
      <c r="EO1062" s="6">
        <f>SUMIF(EP$346:EP$376,$D1062,ER$346:ER$376)</f>
        <v>0</v>
      </c>
      <c r="EP1062" s="9"/>
      <c r="EQ1062" s="10"/>
      <c r="ER1062" s="11"/>
      <c r="ES1062" s="6">
        <f>SUMIF(ET$346:ET$376,$D1062,EV$346:EV$376)</f>
        <v>0</v>
      </c>
      <c r="ET1062" s="9"/>
      <c r="EU1062" s="10"/>
      <c r="EV1062" s="11"/>
      <c r="EW1062" s="6">
        <f>SUMIF(EX$346:EX$376,$D1062,EZ$346:EZ$376)</f>
        <v>0</v>
      </c>
      <c r="EX1062" s="9"/>
      <c r="EY1062" s="10"/>
      <c r="EZ1062" s="11"/>
      <c r="FA1062" s="6">
        <f>SUMIF(FB$346:FB$376,$D1062,FD$346:FD$376)</f>
        <v>0</v>
      </c>
      <c r="FB1062" s="9"/>
      <c r="FC1062" s="10"/>
      <c r="FD1062" s="11"/>
      <c r="FE1062" s="6">
        <f>SUMIF(FF$346:FF$376,$D1062,FH$346:FH$376)</f>
        <v>0</v>
      </c>
      <c r="FF1062" s="9"/>
      <c r="FG1062" s="10"/>
      <c r="FH1062" s="11"/>
      <c r="FI1062" s="6">
        <f>SUMIF(FJ$346:FJ$376,$D1062,FL$346:FL$376)</f>
        <v>0</v>
      </c>
      <c r="FJ1062" s="9"/>
      <c r="FK1062" s="10"/>
      <c r="FL1062" s="11"/>
      <c r="FM1062" s="6">
        <f>SUMIF(FN$346:FN$376,$D1062,FP$346:FP$376)</f>
        <v>0</v>
      </c>
      <c r="FN1062" s="9"/>
      <c r="FO1062" s="10"/>
      <c r="FP1062" s="11"/>
      <c r="FQ1062" s="6">
        <f>SUMIF(FR$346:FR$376,$D1062,FT$346:FT$376)</f>
        <v>0</v>
      </c>
      <c r="FR1062" s="9"/>
      <c r="FS1062" s="10"/>
      <c r="FT1062" s="11"/>
      <c r="FU1062" s="6">
        <f>SUMIF(FV$346:FV$376,$D1062,FX$346:FX$376)</f>
        <v>0</v>
      </c>
      <c r="FV1062" s="9"/>
      <c r="FW1062" s="10"/>
      <c r="FX1062" s="11"/>
      <c r="FY1062" s="6">
        <f>SUMIF(FZ$346:FZ$376,$D1062,GB$346:GB$376)</f>
        <v>0</v>
      </c>
      <c r="FZ1062" s="9"/>
      <c r="GA1062" s="10"/>
      <c r="GB1062" s="11"/>
      <c r="GC1062" s="6">
        <f>SUMIF(GD$346:GD$376,$D1062,GF$346:GF$376)</f>
        <v>0</v>
      </c>
      <c r="GD1062" s="9"/>
      <c r="GE1062" s="10"/>
      <c r="GF1062" s="11"/>
      <c r="GG1062" s="6">
        <f>SUMIF(GH$346:GH$376,$D1062,GJ$346:GJ$376)</f>
        <v>0</v>
      </c>
      <c r="GH1062" s="9"/>
      <c r="GI1062" s="10"/>
      <c r="GJ1062" s="11"/>
      <c r="GK1062" s="6">
        <f>SUMIF(GL$346:GL$376,$D1062,GN$346:GN$376)</f>
        <v>0</v>
      </c>
      <c r="GL1062" s="9"/>
      <c r="GM1062" s="10"/>
      <c r="GN1062" s="11"/>
      <c r="GO1062" s="6">
        <f>SUMIF(GP$346:GP$376,$D1062,GR$346:GR$376)</f>
        <v>0</v>
      </c>
      <c r="GP1062" s="9"/>
      <c r="GQ1062" s="10"/>
      <c r="GR1062" s="11"/>
      <c r="GS1062" s="6">
        <f>SUMIF(GT$346:GT$376,$D1062,GV$346:GV$376)</f>
        <v>0</v>
      </c>
      <c r="GT1062" s="9"/>
      <c r="GU1062" s="10"/>
      <c r="GV1062" s="20"/>
      <c r="GW1062" s="19">
        <f t="shared" si="24"/>
        <v>0</v>
      </c>
      <c r="GX1062" s="472"/>
      <c r="GY1062" s="473"/>
    </row>
    <row r="1063" spans="1:207" ht="30.75" customHeight="1">
      <c r="A1063" s="208" t="s">
        <v>75</v>
      </c>
      <c r="B1063" s="469">
        <v>46</v>
      </c>
      <c r="C1063" s="449" t="s">
        <v>536</v>
      </c>
      <c r="D1063" s="445" t="s">
        <v>501</v>
      </c>
      <c r="E1063" s="206">
        <f>SUMIF(F$5:F$35,$D1063,H$5:H$35)</f>
        <v>0</v>
      </c>
      <c r="F1063" s="9"/>
      <c r="G1063" s="10"/>
      <c r="H1063" s="11"/>
      <c r="I1063" s="6">
        <f>SUMIF(J$5:J$35,$D1063,L$5:L$35)</f>
        <v>0</v>
      </c>
      <c r="J1063" s="9"/>
      <c r="K1063" s="10"/>
      <c r="L1063" s="11"/>
      <c r="M1063" s="6">
        <f>SUMIF(N$5:N$35,$D1063,P$5:P$35)</f>
        <v>0</v>
      </c>
      <c r="N1063" s="9"/>
      <c r="O1063" s="10"/>
      <c r="P1063" s="11"/>
      <c r="Q1063" s="6">
        <f>SUMIF(R$5:R$35,$D1063,T$5:T$35)</f>
        <v>0</v>
      </c>
      <c r="R1063" s="9"/>
      <c r="S1063" s="10"/>
      <c r="T1063" s="11"/>
      <c r="U1063" s="6">
        <f>SUMIF(V$5:V$35,$D1063,X$5:X$35)</f>
        <v>0</v>
      </c>
      <c r="V1063" s="9"/>
      <c r="W1063" s="10"/>
      <c r="X1063" s="11"/>
      <c r="Y1063" s="6">
        <f>SUMIF(Z$5:Z$35,$D1063,AB$5:AB$35)</f>
        <v>0</v>
      </c>
      <c r="Z1063" s="9"/>
      <c r="AA1063" s="10"/>
      <c r="AB1063" s="11"/>
      <c r="AC1063" s="6">
        <f>SUMIF(AD$5:AD$35,$D1063,AF$5:AF$35)</f>
        <v>0</v>
      </c>
      <c r="AD1063" s="9"/>
      <c r="AE1063" s="10"/>
      <c r="AF1063" s="11"/>
      <c r="AG1063" s="6">
        <f>SUMIF(AH$5:AH$35,$D1063,AJ$5:AJ$35)</f>
        <v>0</v>
      </c>
      <c r="AH1063" s="9"/>
      <c r="AI1063" s="10"/>
      <c r="AJ1063" s="11"/>
      <c r="AK1063" s="6">
        <f>SUMIF(AL$5:AL$35,$D1063,AN$5:AN$35)</f>
        <v>0</v>
      </c>
      <c r="AL1063" s="9"/>
      <c r="AM1063" s="10"/>
      <c r="AN1063" s="11"/>
      <c r="AO1063" s="6">
        <f>SUMIF(AP$5:AP$35,$D1063,AR$5:AR$35)</f>
        <v>0</v>
      </c>
      <c r="AP1063" s="9"/>
      <c r="AQ1063" s="10"/>
      <c r="AR1063" s="11"/>
      <c r="AS1063" s="6">
        <f>SUMIF(AT$5:AT$35,$D1063,AV$5:AV$35)</f>
        <v>0</v>
      </c>
      <c r="AT1063" s="9"/>
      <c r="AU1063" s="10"/>
      <c r="AV1063" s="11"/>
      <c r="AW1063" s="6">
        <f>SUMIF(AX$5:AX$35,$D1063,AZ$5:AZ$35)</f>
        <v>0</v>
      </c>
      <c r="AX1063" s="9"/>
      <c r="AY1063" s="10"/>
      <c r="AZ1063" s="11"/>
      <c r="BA1063" s="6">
        <f>SUMIF(BB$5:BB$35,$D1063,BD$5:BD$35)</f>
        <v>0</v>
      </c>
      <c r="BB1063" s="9"/>
      <c r="BC1063" s="10"/>
      <c r="BD1063" s="11"/>
      <c r="BE1063" s="6">
        <f>SUMIF(BF$5:BF$35,$D1063,BH$5:BH$35)</f>
        <v>0</v>
      </c>
      <c r="BF1063" s="9"/>
      <c r="BG1063" s="10"/>
      <c r="BH1063" s="11"/>
      <c r="BI1063" s="6">
        <f>SUMIF(BJ$5:BJ$35,$D1063,BL$5:BL$35)</f>
        <v>0</v>
      </c>
      <c r="BJ1063" s="9"/>
      <c r="BK1063" s="10"/>
      <c r="BL1063" s="11"/>
      <c r="BM1063" s="6">
        <f>SUMIF(BN$5:BN$35,$D1063,BP$5:BP$35)</f>
        <v>0</v>
      </c>
      <c r="BN1063" s="9"/>
      <c r="BO1063" s="10"/>
      <c r="BP1063" s="11"/>
      <c r="BQ1063" s="6">
        <f>SUMIF(BR$5:BR$35,$D1063,BT$5:BT$35)</f>
        <v>0</v>
      </c>
      <c r="BR1063" s="9"/>
      <c r="BS1063" s="10"/>
      <c r="BT1063" s="11"/>
      <c r="BU1063" s="6">
        <f>SUMIF(BV$5:BV$35,$D1063,BX$5:BX$35)</f>
        <v>0</v>
      </c>
      <c r="BV1063" s="9"/>
      <c r="BW1063" s="10"/>
      <c r="BX1063" s="11"/>
      <c r="BY1063" s="6">
        <f>SUMIF(BZ$5:BZ$35,$D1063,CB$5:CB$35)</f>
        <v>0</v>
      </c>
      <c r="BZ1063" s="9"/>
      <c r="CA1063" s="10"/>
      <c r="CB1063" s="11"/>
      <c r="CC1063" s="6">
        <f>SUMIF(CD$5:CD$35,$D1063,CF$5:CF$35)</f>
        <v>0</v>
      </c>
      <c r="CD1063" s="9"/>
      <c r="CE1063" s="10"/>
      <c r="CF1063" s="11"/>
      <c r="CG1063" s="6">
        <f>SUMIF(CH$5:CH$35,$D1063,CJ$5:CJ$35)</f>
        <v>0</v>
      </c>
      <c r="CH1063" s="9"/>
      <c r="CI1063" s="10"/>
      <c r="CJ1063" s="11"/>
      <c r="CK1063" s="6">
        <f>SUMIF(CL$5:CL$35,$D1063,CN$5:CN$35)</f>
        <v>0</v>
      </c>
      <c r="CL1063" s="9"/>
      <c r="CM1063" s="10"/>
      <c r="CN1063" s="11"/>
      <c r="CO1063" s="6">
        <f>SUMIF(CP$5:CP$35,$D1063,CR$5:CR$35)</f>
        <v>0</v>
      </c>
      <c r="CP1063" s="9"/>
      <c r="CQ1063" s="10"/>
      <c r="CR1063" s="11"/>
      <c r="CS1063" s="6">
        <f>SUMIF(CT$5:CT$35,$D1063,CV$5:CV$35)</f>
        <v>0</v>
      </c>
      <c r="CT1063" s="9"/>
      <c r="CU1063" s="10"/>
      <c r="CV1063" s="11"/>
      <c r="CW1063" s="6">
        <f>SUMIF(CX$5:CX$35,$D1063,CZ$5:CZ$35)</f>
        <v>0</v>
      </c>
      <c r="CX1063" s="9"/>
      <c r="CY1063" s="10"/>
      <c r="CZ1063" s="11"/>
      <c r="DA1063" s="6">
        <f>SUMIF(DB$5:DB$35,$D1063,DD$5:DD$35)</f>
        <v>0</v>
      </c>
      <c r="DB1063" s="9"/>
      <c r="DC1063" s="10"/>
      <c r="DD1063" s="11"/>
      <c r="DE1063" s="6">
        <f>SUMIF(DF$5:DF$35,$D1063,DH$5:DH$35)</f>
        <v>0</v>
      </c>
      <c r="DF1063" s="9"/>
      <c r="DG1063" s="10"/>
      <c r="DH1063" s="11"/>
      <c r="DI1063" s="6">
        <f>SUMIF(DJ$5:DJ$35,$D1063,DL$5:DL$35)</f>
        <v>0</v>
      </c>
      <c r="DJ1063" s="9"/>
      <c r="DK1063" s="10"/>
      <c r="DL1063" s="11"/>
      <c r="DM1063" s="6">
        <f>SUMIF(DN$5:DN$35,$D1063,DP$5:DP$35)</f>
        <v>0</v>
      </c>
      <c r="DN1063" s="9"/>
      <c r="DO1063" s="10"/>
      <c r="DP1063" s="11"/>
      <c r="DQ1063" s="6">
        <f>SUMIF(DR$5:DR$35,$D1063,DT$5:DT$35)</f>
        <v>0</v>
      </c>
      <c r="DR1063" s="9"/>
      <c r="DS1063" s="10"/>
      <c r="DT1063" s="11"/>
      <c r="DU1063" s="6">
        <f>SUMIF(DV$5:DV$35,$D1063,DX$5:DX$35)</f>
        <v>0</v>
      </c>
      <c r="DV1063" s="9"/>
      <c r="DW1063" s="10"/>
      <c r="DX1063" s="11"/>
      <c r="DY1063" s="6">
        <f>SUMIF(DZ$5:DZ$35,$D1063,EB$5:EB$35)</f>
        <v>0</v>
      </c>
      <c r="DZ1063" s="9"/>
      <c r="EA1063" s="10"/>
      <c r="EB1063" s="11"/>
      <c r="EC1063" s="6">
        <f>SUMIF(ED$5:ED$35,$D1063,EF$5:EF$35)</f>
        <v>0</v>
      </c>
      <c r="ED1063" s="9"/>
      <c r="EE1063" s="10"/>
      <c r="EF1063" s="11"/>
      <c r="EG1063" s="6">
        <f>SUMIF(EH$5:EH$35,$D1063,EJ$5:EJ$35)</f>
        <v>0</v>
      </c>
      <c r="EH1063" s="9"/>
      <c r="EI1063" s="10"/>
      <c r="EJ1063" s="11"/>
      <c r="EK1063" s="6">
        <f>SUMIF(EL$5:EL$35,$D1063,EN$5:EN$35)</f>
        <v>0</v>
      </c>
      <c r="EL1063" s="9"/>
      <c r="EM1063" s="10"/>
      <c r="EN1063" s="11"/>
      <c r="EO1063" s="6">
        <f>SUMIF(EP$5:EP$35,$D1063,ER$5:ER$35)</f>
        <v>0</v>
      </c>
      <c r="EP1063" s="9"/>
      <c r="EQ1063" s="10"/>
      <c r="ER1063" s="11"/>
      <c r="ES1063" s="6">
        <f>SUMIF(ET$5:ET$35,$D1063,EV$5:EV$35)</f>
        <v>0</v>
      </c>
      <c r="ET1063" s="9"/>
      <c r="EU1063" s="10"/>
      <c r="EV1063" s="11"/>
      <c r="EW1063" s="6">
        <f>SUMIF(EX$5:EX$35,$D1063,EZ$5:EZ$35)</f>
        <v>0</v>
      </c>
      <c r="EX1063" s="9"/>
      <c r="EY1063" s="10"/>
      <c r="EZ1063" s="11"/>
      <c r="FA1063" s="6">
        <f>SUMIF(FB$5:FB$35,$D1063,FD$5:FD$35)</f>
        <v>0</v>
      </c>
      <c r="FB1063" s="9"/>
      <c r="FC1063" s="10"/>
      <c r="FD1063" s="11"/>
      <c r="FE1063" s="6">
        <f>SUMIF(FF$5:FF$35,$D1063,FH$5:FH$35)</f>
        <v>0</v>
      </c>
      <c r="FF1063" s="9"/>
      <c r="FG1063" s="10"/>
      <c r="FH1063" s="11"/>
      <c r="FI1063" s="6">
        <f>SUMIF(FJ$5:FJ$35,$D1063,FL$5:FL$35)</f>
        <v>0</v>
      </c>
      <c r="FJ1063" s="9"/>
      <c r="FK1063" s="10"/>
      <c r="FL1063" s="11"/>
      <c r="FM1063" s="6">
        <f>SUMIF(FN$5:FN$35,$D1063,FP$5:FP$35)</f>
        <v>0</v>
      </c>
      <c r="FN1063" s="9"/>
      <c r="FO1063" s="10"/>
      <c r="FP1063" s="11"/>
      <c r="FQ1063" s="6">
        <f>SUMIF(FR$5:FR$35,$D1063,FT$5:FT$35)</f>
        <v>0</v>
      </c>
      <c r="FR1063" s="9"/>
      <c r="FS1063" s="10"/>
      <c r="FT1063" s="11"/>
      <c r="FU1063" s="6">
        <f>SUMIF(FV$5:FV$35,$D1063,FX$5:FX$35)</f>
        <v>0</v>
      </c>
      <c r="FV1063" s="9"/>
      <c r="FW1063" s="10"/>
      <c r="FX1063" s="11"/>
      <c r="FY1063" s="6">
        <f>SUMIF(FZ$5:FZ$35,$D1063,GB$5:GB$35)</f>
        <v>0</v>
      </c>
      <c r="FZ1063" s="9"/>
      <c r="GA1063" s="10"/>
      <c r="GB1063" s="11"/>
      <c r="GC1063" s="6">
        <f>SUMIF(GD$5:GD$35,$D1063,GF$5:GF$35)</f>
        <v>0</v>
      </c>
      <c r="GD1063" s="9"/>
      <c r="GE1063" s="10"/>
      <c r="GF1063" s="11"/>
      <c r="GG1063" s="6">
        <f>SUMIF(GH$5:GH$35,$D1063,GJ$5:GJ$35)</f>
        <v>0</v>
      </c>
      <c r="GH1063" s="9"/>
      <c r="GI1063" s="10"/>
      <c r="GJ1063" s="11"/>
      <c r="GK1063" s="6">
        <f>SUMIF(GL$5:GL$35,$D1063,GN$5:GN$35)</f>
        <v>0</v>
      </c>
      <c r="GL1063" s="9"/>
      <c r="GM1063" s="10"/>
      <c r="GN1063" s="11"/>
      <c r="GO1063" s="6">
        <f>SUMIF(GP$5:GP$35,$D1063,GR$5:GR$35)</f>
        <v>0</v>
      </c>
      <c r="GP1063" s="9"/>
      <c r="GQ1063" s="10"/>
      <c r="GR1063" s="11"/>
      <c r="GS1063" s="6">
        <f>SUMIF(GT$5:GT$35,$D1063,GV$5:GV$35)</f>
        <v>0</v>
      </c>
      <c r="GT1063" s="9"/>
      <c r="GU1063" s="10"/>
      <c r="GV1063" s="20"/>
      <c r="GW1063" s="19">
        <f t="shared" si="24"/>
        <v>0</v>
      </c>
      <c r="GX1063" s="472">
        <f>SUM(GW1063:GW1074)</f>
        <v>0</v>
      </c>
      <c r="GY1063" s="473" t="str">
        <f>D1063</f>
        <v>TS15624/40</v>
      </c>
    </row>
    <row r="1064" spans="1:207" ht="30.75" customHeight="1">
      <c r="A1064" s="210" t="s">
        <v>76</v>
      </c>
      <c r="B1064" s="470"/>
      <c r="C1064" s="449" t="s">
        <v>536</v>
      </c>
      <c r="D1064" s="445" t="s">
        <v>501</v>
      </c>
      <c r="E1064" s="206">
        <f>SUMIF(F$36:F$66,$D1064,H$36:H$66)</f>
        <v>0</v>
      </c>
      <c r="F1064" s="9"/>
      <c r="G1064" s="10"/>
      <c r="H1064" s="11"/>
      <c r="I1064" s="6">
        <f>SUMIF(J$36:J$66,$D1064,L$36:L$66)</f>
        <v>0</v>
      </c>
      <c r="J1064" s="9"/>
      <c r="K1064" s="10"/>
      <c r="L1064" s="11"/>
      <c r="M1064" s="6">
        <f>SUMIF(N$36:N$66,$D1064,P$36:P$66)</f>
        <v>0</v>
      </c>
      <c r="N1064" s="9"/>
      <c r="O1064" s="10"/>
      <c r="P1064" s="11"/>
      <c r="Q1064" s="6">
        <f>SUMIF(R$36:R$66,$D1064,T$36:T$66)</f>
        <v>0</v>
      </c>
      <c r="R1064" s="9"/>
      <c r="S1064" s="10"/>
      <c r="T1064" s="11"/>
      <c r="U1064" s="6">
        <f>SUMIF(V$36:V$66,$D1064,X$36:X$66)</f>
        <v>0</v>
      </c>
      <c r="V1064" s="9"/>
      <c r="W1064" s="10"/>
      <c r="X1064" s="11"/>
      <c r="Y1064" s="6">
        <f>SUMIF(Z$36:Z$66,$D1064,AB$36:AB$66)</f>
        <v>0</v>
      </c>
      <c r="Z1064" s="9"/>
      <c r="AA1064" s="10"/>
      <c r="AB1064" s="11"/>
      <c r="AC1064" s="6">
        <f>SUMIF(AD$36:AD$66,$D1064,AF$36:AF$66)</f>
        <v>0</v>
      </c>
      <c r="AD1064" s="9"/>
      <c r="AE1064" s="10"/>
      <c r="AF1064" s="11"/>
      <c r="AG1064" s="6">
        <f>SUMIF(AH$36:AH$66,$D1064,AJ$36:AJ$66)</f>
        <v>0</v>
      </c>
      <c r="AH1064" s="9"/>
      <c r="AI1064" s="10"/>
      <c r="AJ1064" s="11"/>
      <c r="AK1064" s="6">
        <f>SUMIF(AL$36:AL$66,$D1064,AN$36:AN$66)</f>
        <v>0</v>
      </c>
      <c r="AL1064" s="9"/>
      <c r="AM1064" s="10"/>
      <c r="AN1064" s="11"/>
      <c r="AO1064" s="6">
        <f>SUMIF(AP$36:AP$66,$D1064,AR$36:AR$66)</f>
        <v>0</v>
      </c>
      <c r="AP1064" s="9"/>
      <c r="AQ1064" s="10"/>
      <c r="AR1064" s="11"/>
      <c r="AS1064" s="6">
        <f>SUMIF(AT$36:AT$66,$D1064,AV$36:AV$66)</f>
        <v>0</v>
      </c>
      <c r="AT1064" s="9"/>
      <c r="AU1064" s="10"/>
      <c r="AV1064" s="11"/>
      <c r="AW1064" s="6">
        <f>SUMIF(AX$36:AX$66,$D1064,AZ$36:AZ$66)</f>
        <v>0</v>
      </c>
      <c r="AX1064" s="9"/>
      <c r="AY1064" s="10"/>
      <c r="AZ1064" s="11"/>
      <c r="BA1064" s="6">
        <f>SUMIF(BB$36:BB$66,$D1064,BD$36:BD$66)</f>
        <v>0</v>
      </c>
      <c r="BB1064" s="9"/>
      <c r="BC1064" s="10"/>
      <c r="BD1064" s="11"/>
      <c r="BE1064" s="6">
        <f>SUMIF(BF$36:BF$66,$D1064,BH$36:BH$66)</f>
        <v>0</v>
      </c>
      <c r="BF1064" s="9"/>
      <c r="BG1064" s="10"/>
      <c r="BH1064" s="11"/>
      <c r="BI1064" s="6">
        <f>SUMIF(BJ$36:BJ$66,$D1064,BL$36:BL$66)</f>
        <v>0</v>
      </c>
      <c r="BJ1064" s="9"/>
      <c r="BK1064" s="10"/>
      <c r="BL1064" s="11"/>
      <c r="BM1064" s="6">
        <f>SUMIF(BN$36:BN$66,$D1064,BP$36:BP$66)</f>
        <v>0</v>
      </c>
      <c r="BN1064" s="9"/>
      <c r="BO1064" s="10"/>
      <c r="BP1064" s="11"/>
      <c r="BQ1064" s="6">
        <f>SUMIF(BR$36:BR$66,$D1064,BT$36:BT$66)</f>
        <v>0</v>
      </c>
      <c r="BR1064" s="9"/>
      <c r="BS1064" s="10"/>
      <c r="BT1064" s="11"/>
      <c r="BU1064" s="6">
        <f>SUMIF(BV$36:BV$66,$D1064,BX$36:BX$66)</f>
        <v>0</v>
      </c>
      <c r="BV1064" s="9"/>
      <c r="BW1064" s="10"/>
      <c r="BX1064" s="11"/>
      <c r="BY1064" s="6">
        <f>SUMIF(BZ$36:BZ$66,$D1064,CB$36:CB$66)</f>
        <v>0</v>
      </c>
      <c r="BZ1064" s="9"/>
      <c r="CA1064" s="10"/>
      <c r="CB1064" s="11"/>
      <c r="CC1064" s="6">
        <f>SUMIF(CD$36:CD$66,$D1064,CF$36:CF$66)</f>
        <v>0</v>
      </c>
      <c r="CD1064" s="9"/>
      <c r="CE1064" s="10"/>
      <c r="CF1064" s="11"/>
      <c r="CG1064" s="6">
        <f>SUMIF(CH$36:CH$66,$D1064,CJ$36:CJ$66)</f>
        <v>0</v>
      </c>
      <c r="CH1064" s="9"/>
      <c r="CI1064" s="10"/>
      <c r="CJ1064" s="11"/>
      <c r="CK1064" s="6">
        <f>SUMIF(CL$36:CL$66,$D1064,CN$36:CN$66)</f>
        <v>0</v>
      </c>
      <c r="CL1064" s="9"/>
      <c r="CM1064" s="10"/>
      <c r="CN1064" s="11"/>
      <c r="CO1064" s="6">
        <f>SUMIF(CP$36:CP$66,$D1064,CR$36:CR$66)</f>
        <v>0</v>
      </c>
      <c r="CP1064" s="9"/>
      <c r="CQ1064" s="10"/>
      <c r="CR1064" s="11"/>
      <c r="CS1064" s="6">
        <f>SUMIF(CT$36:CT$66,$D1064,CV$36:CV$66)</f>
        <v>0</v>
      </c>
      <c r="CT1064" s="9"/>
      <c r="CU1064" s="10"/>
      <c r="CV1064" s="11"/>
      <c r="CW1064" s="6">
        <f>SUMIF(CX$36:CX$66,$D1064,CZ$36:CZ$66)</f>
        <v>0</v>
      </c>
      <c r="CX1064" s="9"/>
      <c r="CY1064" s="10"/>
      <c r="CZ1064" s="11"/>
      <c r="DA1064" s="6">
        <f>SUMIF(DB$36:DB$66,$D1064,DD$36:DD$66)</f>
        <v>0</v>
      </c>
      <c r="DB1064" s="9"/>
      <c r="DC1064" s="10"/>
      <c r="DD1064" s="11"/>
      <c r="DE1064" s="6">
        <f>SUMIF(DF$36:DF$66,$D1064,DH$36:DH$66)</f>
        <v>0</v>
      </c>
      <c r="DF1064" s="9"/>
      <c r="DG1064" s="10"/>
      <c r="DH1064" s="11"/>
      <c r="DI1064" s="6">
        <f>SUMIF(DJ$36:DJ$66,$D1064,DL$36:DL$66)</f>
        <v>0</v>
      </c>
      <c r="DJ1064" s="9"/>
      <c r="DK1064" s="10"/>
      <c r="DL1064" s="11"/>
      <c r="DM1064" s="6">
        <f>SUMIF(DN$36:DN$66,$D1064,DP$36:DP$66)</f>
        <v>0</v>
      </c>
      <c r="DN1064" s="9"/>
      <c r="DO1064" s="10"/>
      <c r="DP1064" s="11"/>
      <c r="DQ1064" s="6">
        <f>SUMIF(DR$36:DR$66,$D1064,DT$36:DT$66)</f>
        <v>0</v>
      </c>
      <c r="DR1064" s="9"/>
      <c r="DS1064" s="10"/>
      <c r="DT1064" s="11"/>
      <c r="DU1064" s="6">
        <f>SUMIF(DV$36:DV$66,$D1064,DX$36:DX$66)</f>
        <v>0</v>
      </c>
      <c r="DV1064" s="9"/>
      <c r="DW1064" s="10"/>
      <c r="DX1064" s="11"/>
      <c r="DY1064" s="6">
        <f>SUMIF(DZ$36:DZ$66,$D1064,EB$36:EB$66)</f>
        <v>0</v>
      </c>
      <c r="DZ1064" s="9"/>
      <c r="EA1064" s="10"/>
      <c r="EB1064" s="11"/>
      <c r="EC1064" s="6">
        <f>SUMIF(ED$36:ED$66,$D1064,EF$36:EF$66)</f>
        <v>0</v>
      </c>
      <c r="ED1064" s="9"/>
      <c r="EE1064" s="10"/>
      <c r="EF1064" s="11"/>
      <c r="EG1064" s="6">
        <f>SUMIF(EH$36:EH$66,$D1064,EJ$36:EJ$66)</f>
        <v>0</v>
      </c>
      <c r="EH1064" s="9"/>
      <c r="EI1064" s="10"/>
      <c r="EJ1064" s="11"/>
      <c r="EK1064" s="6">
        <f>SUMIF(EL$36:EL$66,$D1064,EN$36:EN$66)</f>
        <v>0</v>
      </c>
      <c r="EL1064" s="9"/>
      <c r="EM1064" s="10"/>
      <c r="EN1064" s="11"/>
      <c r="EO1064" s="6">
        <f>SUMIF(EP$36:EP$66,$D1064,ER$36:ER$66)</f>
        <v>0</v>
      </c>
      <c r="EP1064" s="9"/>
      <c r="EQ1064" s="10"/>
      <c r="ER1064" s="11"/>
      <c r="ES1064" s="6">
        <f>SUMIF(ET$36:ET$66,$D1064,EV$36:EV$66)</f>
        <v>0</v>
      </c>
      <c r="ET1064" s="9"/>
      <c r="EU1064" s="10"/>
      <c r="EV1064" s="11"/>
      <c r="EW1064" s="6">
        <f>SUMIF(EX$36:EX$66,$D1064,EZ$36:EZ$66)</f>
        <v>0</v>
      </c>
      <c r="EX1064" s="9"/>
      <c r="EY1064" s="10"/>
      <c r="EZ1064" s="11"/>
      <c r="FA1064" s="6">
        <f>SUMIF(FB$36:FB$66,$D1064,FD$36:FD$66)</f>
        <v>0</v>
      </c>
      <c r="FB1064" s="9"/>
      <c r="FC1064" s="10"/>
      <c r="FD1064" s="11"/>
      <c r="FE1064" s="6">
        <f>SUMIF(FF$36:FF$66,$D1064,FH$36:FH$66)</f>
        <v>0</v>
      </c>
      <c r="FF1064" s="9"/>
      <c r="FG1064" s="10"/>
      <c r="FH1064" s="11"/>
      <c r="FI1064" s="6">
        <f>SUMIF(FJ$36:FJ$66,$D1064,FL$36:FL$66)</f>
        <v>0</v>
      </c>
      <c r="FJ1064" s="9"/>
      <c r="FK1064" s="10"/>
      <c r="FL1064" s="11"/>
      <c r="FM1064" s="6">
        <f>SUMIF(FN$36:FN$66,$D1064,FP$36:FP$66)</f>
        <v>0</v>
      </c>
      <c r="FN1064" s="9"/>
      <c r="FO1064" s="10"/>
      <c r="FP1064" s="11"/>
      <c r="FQ1064" s="6">
        <f>SUMIF(FR$36:FR$66,$D1064,FT$36:FT$66)</f>
        <v>0</v>
      </c>
      <c r="FR1064" s="9"/>
      <c r="FS1064" s="10"/>
      <c r="FT1064" s="11"/>
      <c r="FU1064" s="6">
        <f>SUMIF(FV$36:FV$66,$D1064,FX$36:FX$66)</f>
        <v>0</v>
      </c>
      <c r="FV1064" s="9"/>
      <c r="FW1064" s="10"/>
      <c r="FX1064" s="11"/>
      <c r="FY1064" s="6">
        <f>SUMIF(FZ$36:FZ$66,$D1064,GB$36:GB$66)</f>
        <v>0</v>
      </c>
      <c r="FZ1064" s="9"/>
      <c r="GA1064" s="10"/>
      <c r="GB1064" s="11"/>
      <c r="GC1064" s="6">
        <f>SUMIF(GD$36:GD$66,$D1064,GF$36:GF$66)</f>
        <v>0</v>
      </c>
      <c r="GD1064" s="9"/>
      <c r="GE1064" s="10"/>
      <c r="GF1064" s="11"/>
      <c r="GG1064" s="6">
        <f>SUMIF(GH$36:GH$66,$D1064,GJ$36:GJ$66)</f>
        <v>0</v>
      </c>
      <c r="GH1064" s="9"/>
      <c r="GI1064" s="10"/>
      <c r="GJ1064" s="11"/>
      <c r="GK1064" s="6">
        <f>SUMIF(GL$36:GL$66,$D1064,GN$36:GN$66)</f>
        <v>0</v>
      </c>
      <c r="GL1064" s="9"/>
      <c r="GM1064" s="10"/>
      <c r="GN1064" s="11"/>
      <c r="GO1064" s="6">
        <f>SUMIF(GP$36:GP$66,$D1064,GR$36:GR$66)</f>
        <v>0</v>
      </c>
      <c r="GP1064" s="9"/>
      <c r="GQ1064" s="10"/>
      <c r="GR1064" s="11"/>
      <c r="GS1064" s="6">
        <f>SUMIF(GT$36:GT$66,$D1064,GV$36:GV$66)</f>
        <v>0</v>
      </c>
      <c r="GT1064" s="9"/>
      <c r="GU1064" s="10"/>
      <c r="GV1064" s="20"/>
      <c r="GW1064" s="19">
        <f t="shared" si="24"/>
        <v>0</v>
      </c>
      <c r="GX1064" s="472"/>
      <c r="GY1064" s="473"/>
    </row>
    <row r="1065" spans="1:207" ht="30.75" customHeight="1">
      <c r="A1065" s="210" t="s">
        <v>77</v>
      </c>
      <c r="B1065" s="470"/>
      <c r="C1065" s="449" t="s">
        <v>536</v>
      </c>
      <c r="D1065" s="445" t="s">
        <v>501</v>
      </c>
      <c r="E1065" s="206">
        <f>SUMIF(F$67:F$97,$D1065,H$67:H$97)</f>
        <v>0</v>
      </c>
      <c r="F1065" s="9"/>
      <c r="G1065" s="10"/>
      <c r="H1065" s="11"/>
      <c r="I1065" s="6">
        <f>SUMIF(J$67:J$97,$D1065,L$67:L$97)</f>
        <v>0</v>
      </c>
      <c r="J1065" s="9"/>
      <c r="K1065" s="10"/>
      <c r="L1065" s="11"/>
      <c r="M1065" s="6">
        <f>SUMIF(N$67:N$97,$D1065,P$67:P$97)</f>
        <v>0</v>
      </c>
      <c r="N1065" s="9"/>
      <c r="O1065" s="10"/>
      <c r="P1065" s="11"/>
      <c r="Q1065" s="6">
        <f>SUMIF(R$67:R$97,$D1065,T$67:T$97)</f>
        <v>0</v>
      </c>
      <c r="R1065" s="9"/>
      <c r="S1065" s="10"/>
      <c r="T1065" s="11"/>
      <c r="U1065" s="6">
        <f>SUMIF(V$67:V$97,$D1065,X$67:X$97)</f>
        <v>0</v>
      </c>
      <c r="V1065" s="9"/>
      <c r="W1065" s="10"/>
      <c r="X1065" s="11"/>
      <c r="Y1065" s="6">
        <f>SUMIF(Z$67:Z$97,$D1065,AB$67:AB$97)</f>
        <v>0</v>
      </c>
      <c r="Z1065" s="9"/>
      <c r="AA1065" s="10"/>
      <c r="AB1065" s="11"/>
      <c r="AC1065" s="6">
        <f>SUMIF(AD$67:AD$97,$D1065,AF$67:AF$97)</f>
        <v>0</v>
      </c>
      <c r="AD1065" s="9"/>
      <c r="AE1065" s="10"/>
      <c r="AF1065" s="11"/>
      <c r="AG1065" s="6">
        <f>SUMIF(AH$67:AH$97,$D1065,AJ$67:AJ$97)</f>
        <v>0</v>
      </c>
      <c r="AH1065" s="9"/>
      <c r="AI1065" s="10"/>
      <c r="AJ1065" s="11"/>
      <c r="AK1065" s="6">
        <f>SUMIF(AL$67:AL$97,$D1065,AN$67:AN$97)</f>
        <v>0</v>
      </c>
      <c r="AL1065" s="9"/>
      <c r="AM1065" s="10"/>
      <c r="AN1065" s="11"/>
      <c r="AO1065" s="6">
        <f>SUMIF(AP$67:AP$97,$D1065,AR$67:AR$97)</f>
        <v>0</v>
      </c>
      <c r="AP1065" s="9"/>
      <c r="AQ1065" s="10"/>
      <c r="AR1065" s="11"/>
      <c r="AS1065" s="6">
        <f>SUMIF(AT$67:AT$97,$D1065,AV$67:AV$97)</f>
        <v>0</v>
      </c>
      <c r="AT1065" s="9"/>
      <c r="AU1065" s="10"/>
      <c r="AV1065" s="11"/>
      <c r="AW1065" s="6">
        <f>SUMIF(AX$67:AX$97,$D1065,AZ$67:AZ$97)</f>
        <v>0</v>
      </c>
      <c r="AX1065" s="9"/>
      <c r="AY1065" s="10"/>
      <c r="AZ1065" s="11"/>
      <c r="BA1065" s="6">
        <f>SUMIF(BB$67:BB$97,$D1065,BD$67:BD$97)</f>
        <v>0</v>
      </c>
      <c r="BB1065" s="9"/>
      <c r="BC1065" s="10"/>
      <c r="BD1065" s="11"/>
      <c r="BE1065" s="6">
        <f>SUMIF(BF$67:BF$97,$D1065,BH$67:BH$97)</f>
        <v>0</v>
      </c>
      <c r="BF1065" s="9"/>
      <c r="BG1065" s="10"/>
      <c r="BH1065" s="11"/>
      <c r="BI1065" s="6">
        <f>SUMIF(BJ$67:BJ$97,$D1065,BL$67:BL$97)</f>
        <v>0</v>
      </c>
      <c r="BJ1065" s="9"/>
      <c r="BK1065" s="10"/>
      <c r="BL1065" s="11"/>
      <c r="BM1065" s="6">
        <f>SUMIF(BN$67:BN$97,$D1065,BP$67:BP$97)</f>
        <v>0</v>
      </c>
      <c r="BN1065" s="9"/>
      <c r="BO1065" s="10"/>
      <c r="BP1065" s="11"/>
      <c r="BQ1065" s="6">
        <f>SUMIF(BR$67:BR$97,$D1065,BT$67:BT$97)</f>
        <v>0</v>
      </c>
      <c r="BR1065" s="9"/>
      <c r="BS1065" s="10"/>
      <c r="BT1065" s="11"/>
      <c r="BU1065" s="6">
        <f>SUMIF(BV$67:BV$97,$D1065,BX$67:BX$97)</f>
        <v>0</v>
      </c>
      <c r="BV1065" s="9"/>
      <c r="BW1065" s="10"/>
      <c r="BX1065" s="11"/>
      <c r="BY1065" s="6">
        <f>SUMIF(BZ$67:BZ$97,$D1065,CB$67:CB$97)</f>
        <v>0</v>
      </c>
      <c r="BZ1065" s="9"/>
      <c r="CA1065" s="10"/>
      <c r="CB1065" s="11"/>
      <c r="CC1065" s="6">
        <f>SUMIF(CD$67:CD$97,$D1065,CF$67:CF$97)</f>
        <v>0</v>
      </c>
      <c r="CD1065" s="9"/>
      <c r="CE1065" s="10"/>
      <c r="CF1065" s="11"/>
      <c r="CG1065" s="6">
        <f>SUMIF(CH$67:CH$97,$D1065,CJ$67:CJ$97)</f>
        <v>0</v>
      </c>
      <c r="CH1065" s="9"/>
      <c r="CI1065" s="10"/>
      <c r="CJ1065" s="11"/>
      <c r="CK1065" s="6">
        <f>SUMIF(CL$67:CL$97,$D1065,CN$67:CN$97)</f>
        <v>0</v>
      </c>
      <c r="CL1065" s="9"/>
      <c r="CM1065" s="10"/>
      <c r="CN1065" s="11"/>
      <c r="CO1065" s="6">
        <f>SUMIF(CP$67:CP$97,$D1065,CR$67:CR$97)</f>
        <v>0</v>
      </c>
      <c r="CP1065" s="9"/>
      <c r="CQ1065" s="10"/>
      <c r="CR1065" s="11"/>
      <c r="CS1065" s="6">
        <f>SUMIF(CT$67:CT$97,$D1065,CV$67:CV$97)</f>
        <v>0</v>
      </c>
      <c r="CT1065" s="9"/>
      <c r="CU1065" s="10"/>
      <c r="CV1065" s="11"/>
      <c r="CW1065" s="6">
        <f>SUMIF(CX$67:CX$97,$D1065,CZ$67:CZ$97)</f>
        <v>0</v>
      </c>
      <c r="CX1065" s="9"/>
      <c r="CY1065" s="10"/>
      <c r="CZ1065" s="11"/>
      <c r="DA1065" s="6">
        <f>SUMIF(DB$67:DB$97,$D1065,DD$67:DD$97)</f>
        <v>0</v>
      </c>
      <c r="DB1065" s="9"/>
      <c r="DC1065" s="10"/>
      <c r="DD1065" s="11"/>
      <c r="DE1065" s="6">
        <f>SUMIF(DF$67:DF$97,$D1065,DH$67:DH$97)</f>
        <v>0</v>
      </c>
      <c r="DF1065" s="9"/>
      <c r="DG1065" s="10"/>
      <c r="DH1065" s="11"/>
      <c r="DI1065" s="6">
        <f>SUMIF(DJ$67:DJ$97,$D1065,DL$67:DL$97)</f>
        <v>0</v>
      </c>
      <c r="DJ1065" s="9"/>
      <c r="DK1065" s="10"/>
      <c r="DL1065" s="11"/>
      <c r="DM1065" s="6">
        <f>SUMIF(DN$67:DN$97,$D1065,DP$67:DP$97)</f>
        <v>0</v>
      </c>
      <c r="DN1065" s="9"/>
      <c r="DO1065" s="10"/>
      <c r="DP1065" s="11"/>
      <c r="DQ1065" s="6">
        <f>SUMIF(DR$67:DR$97,$D1065,DT$67:DT$97)</f>
        <v>0</v>
      </c>
      <c r="DR1065" s="9"/>
      <c r="DS1065" s="10"/>
      <c r="DT1065" s="11"/>
      <c r="DU1065" s="6">
        <f>SUMIF(DV$67:DV$97,$D1065,DX$67:DX$97)</f>
        <v>0</v>
      </c>
      <c r="DV1065" s="9"/>
      <c r="DW1065" s="10"/>
      <c r="DX1065" s="11"/>
      <c r="DY1065" s="6">
        <f>SUMIF(DZ$67:DZ$97,$D1065,EB$67:EB$97)</f>
        <v>0</v>
      </c>
      <c r="DZ1065" s="9"/>
      <c r="EA1065" s="10"/>
      <c r="EB1065" s="11"/>
      <c r="EC1065" s="6">
        <f>SUMIF(ED$67:ED$97,$D1065,EF$67:EF$97)</f>
        <v>0</v>
      </c>
      <c r="ED1065" s="9"/>
      <c r="EE1065" s="10"/>
      <c r="EF1065" s="11"/>
      <c r="EG1065" s="6">
        <f>SUMIF(EH$67:EH$97,$D1065,EJ$67:EJ$97)</f>
        <v>0</v>
      </c>
      <c r="EH1065" s="9"/>
      <c r="EI1065" s="10"/>
      <c r="EJ1065" s="11"/>
      <c r="EK1065" s="6">
        <f>SUMIF(EL$67:EL$97,$D1065,EN$67:EN$97)</f>
        <v>0</v>
      </c>
      <c r="EL1065" s="9"/>
      <c r="EM1065" s="10"/>
      <c r="EN1065" s="11"/>
      <c r="EO1065" s="6">
        <f>SUMIF(EP$67:EP$97,$D1065,ER$67:ER$97)</f>
        <v>0</v>
      </c>
      <c r="EP1065" s="9"/>
      <c r="EQ1065" s="10"/>
      <c r="ER1065" s="11"/>
      <c r="ES1065" s="6">
        <f>SUMIF(ET$67:ET$97,$D1065,EV$67:EV$97)</f>
        <v>0</v>
      </c>
      <c r="ET1065" s="9"/>
      <c r="EU1065" s="10"/>
      <c r="EV1065" s="11"/>
      <c r="EW1065" s="6">
        <f>SUMIF(EX$67:EX$97,$D1065,EZ$67:EZ$97)</f>
        <v>0</v>
      </c>
      <c r="EX1065" s="9"/>
      <c r="EY1065" s="10"/>
      <c r="EZ1065" s="11"/>
      <c r="FA1065" s="6">
        <f>SUMIF(FB$67:FB$97,$D1065,FD$67:FD$97)</f>
        <v>0</v>
      </c>
      <c r="FB1065" s="9"/>
      <c r="FC1065" s="10"/>
      <c r="FD1065" s="11"/>
      <c r="FE1065" s="6">
        <f>SUMIF(FF$67:FF$97,$D1065,FH$67:FH$97)</f>
        <v>0</v>
      </c>
      <c r="FF1065" s="9"/>
      <c r="FG1065" s="10"/>
      <c r="FH1065" s="11"/>
      <c r="FI1065" s="6">
        <f>SUMIF(FJ$67:FJ$97,$D1065,FL$67:FL$97)</f>
        <v>0</v>
      </c>
      <c r="FJ1065" s="9"/>
      <c r="FK1065" s="10"/>
      <c r="FL1065" s="11"/>
      <c r="FM1065" s="6">
        <f>SUMIF(FN$67:FN$97,$D1065,FP$67:FP$97)</f>
        <v>0</v>
      </c>
      <c r="FN1065" s="9"/>
      <c r="FO1065" s="10"/>
      <c r="FP1065" s="11"/>
      <c r="FQ1065" s="6">
        <f>SUMIF(FR$67:FR$97,$D1065,FT$67:FT$97)</f>
        <v>0</v>
      </c>
      <c r="FR1065" s="9"/>
      <c r="FS1065" s="10"/>
      <c r="FT1065" s="11"/>
      <c r="FU1065" s="6">
        <f>SUMIF(FV$67:FV$97,$D1065,FX$67:FX$97)</f>
        <v>0</v>
      </c>
      <c r="FV1065" s="9"/>
      <c r="FW1065" s="10"/>
      <c r="FX1065" s="11"/>
      <c r="FY1065" s="6">
        <f>SUMIF(FZ$67:FZ$97,$D1065,GB$67:GB$97)</f>
        <v>0</v>
      </c>
      <c r="FZ1065" s="9"/>
      <c r="GA1065" s="10"/>
      <c r="GB1065" s="11"/>
      <c r="GC1065" s="6">
        <f>SUMIF(GD$67:GD$97,$D1065,GF$67:GF$97)</f>
        <v>0</v>
      </c>
      <c r="GD1065" s="9"/>
      <c r="GE1065" s="10"/>
      <c r="GF1065" s="11"/>
      <c r="GG1065" s="6">
        <f>SUMIF(GH$67:GH$97,$D1065,GJ$67:GJ$97)</f>
        <v>0</v>
      </c>
      <c r="GH1065" s="9"/>
      <c r="GI1065" s="10"/>
      <c r="GJ1065" s="11"/>
      <c r="GK1065" s="6">
        <f>SUMIF(GL$67:GL$97,$D1065,GN$67:GN$97)</f>
        <v>0</v>
      </c>
      <c r="GL1065" s="9"/>
      <c r="GM1065" s="10"/>
      <c r="GN1065" s="11"/>
      <c r="GO1065" s="6">
        <f>SUMIF(GP$67:GP$97,$D1065,GR$67:GR$97)</f>
        <v>0</v>
      </c>
      <c r="GP1065" s="9"/>
      <c r="GQ1065" s="10"/>
      <c r="GR1065" s="11"/>
      <c r="GS1065" s="6">
        <f>SUMIF(GT$67:GT$97,$D1065,GV$67:GV$97)</f>
        <v>0</v>
      </c>
      <c r="GT1065" s="9"/>
      <c r="GU1065" s="10"/>
      <c r="GV1065" s="20"/>
      <c r="GW1065" s="19">
        <f t="shared" si="24"/>
        <v>0</v>
      </c>
      <c r="GX1065" s="472"/>
      <c r="GY1065" s="473"/>
    </row>
    <row r="1066" spans="1:207" ht="30.75" customHeight="1">
      <c r="A1066" s="210" t="s">
        <v>78</v>
      </c>
      <c r="B1066" s="470"/>
      <c r="C1066" s="449" t="s">
        <v>536</v>
      </c>
      <c r="D1066" s="445" t="s">
        <v>501</v>
      </c>
      <c r="E1066" s="206">
        <f>SUMIF(F$98:F$128,$D1066,H$98:H$128)</f>
        <v>0</v>
      </c>
      <c r="F1066" s="9"/>
      <c r="G1066" s="10"/>
      <c r="H1066" s="11"/>
      <c r="I1066" s="6">
        <f>SUMIF(J$98:J$128,$D1066,L$98:L$128)</f>
        <v>0</v>
      </c>
      <c r="J1066" s="9"/>
      <c r="K1066" s="10"/>
      <c r="L1066" s="11"/>
      <c r="M1066" s="6">
        <f>SUMIF(N$98:N$128,$D1066,P$98:P$128)</f>
        <v>0</v>
      </c>
      <c r="N1066" s="9"/>
      <c r="O1066" s="10"/>
      <c r="P1066" s="11"/>
      <c r="Q1066" s="6">
        <f>SUMIF(R$98:R$128,$D1066,T$98:T$128)</f>
        <v>0</v>
      </c>
      <c r="R1066" s="9"/>
      <c r="S1066" s="10"/>
      <c r="T1066" s="11"/>
      <c r="U1066" s="6">
        <f>SUMIF(V$98:V$128,$D1066,X$98:X$128)</f>
        <v>0</v>
      </c>
      <c r="V1066" s="9"/>
      <c r="W1066" s="10"/>
      <c r="X1066" s="11"/>
      <c r="Y1066" s="6">
        <f>SUMIF(Z$98:Z$128,$D1066,AB$98:AB$128)</f>
        <v>0</v>
      </c>
      <c r="Z1066" s="9"/>
      <c r="AA1066" s="10"/>
      <c r="AB1066" s="11"/>
      <c r="AC1066" s="6">
        <f>SUMIF(AD$98:AD$128,$D1066,AF$98:AF$128)</f>
        <v>0</v>
      </c>
      <c r="AD1066" s="9"/>
      <c r="AE1066" s="10"/>
      <c r="AF1066" s="11"/>
      <c r="AG1066" s="6">
        <f>SUMIF(AH$98:AH$128,$D1066,AJ$98:AJ$128)</f>
        <v>0</v>
      </c>
      <c r="AH1066" s="9"/>
      <c r="AI1066" s="10"/>
      <c r="AJ1066" s="11"/>
      <c r="AK1066" s="6">
        <f>SUMIF(AL$98:AL$128,$D1066,AN$98:AN$128)</f>
        <v>0</v>
      </c>
      <c r="AL1066" s="9"/>
      <c r="AM1066" s="10"/>
      <c r="AN1066" s="11"/>
      <c r="AO1066" s="6">
        <f>SUMIF(AP$98:AP$128,$D1066,AR$98:AR$128)</f>
        <v>0</v>
      </c>
      <c r="AP1066" s="9"/>
      <c r="AQ1066" s="10"/>
      <c r="AR1066" s="11"/>
      <c r="AS1066" s="6">
        <f>SUMIF(AT$98:AT$128,$D1066,AV$98:AV$128)</f>
        <v>0</v>
      </c>
      <c r="AT1066" s="9"/>
      <c r="AU1066" s="10"/>
      <c r="AV1066" s="11"/>
      <c r="AW1066" s="6">
        <f>SUMIF(AX$98:AX$128,$D1066,AZ$98:AZ$128)</f>
        <v>0</v>
      </c>
      <c r="AX1066" s="9"/>
      <c r="AY1066" s="10"/>
      <c r="AZ1066" s="11"/>
      <c r="BA1066" s="6">
        <f>SUMIF(BB$98:BB$128,$D1066,BD$98:BD$128)</f>
        <v>0</v>
      </c>
      <c r="BB1066" s="9"/>
      <c r="BC1066" s="10"/>
      <c r="BD1066" s="11"/>
      <c r="BE1066" s="6">
        <f>SUMIF(BF$98:BF$128,$D1066,BH$98:BH$128)</f>
        <v>0</v>
      </c>
      <c r="BF1066" s="9"/>
      <c r="BG1066" s="10"/>
      <c r="BH1066" s="11"/>
      <c r="BI1066" s="6">
        <f>SUMIF(BJ$98:BJ$128,$D1066,BL$98:BL$128)</f>
        <v>0</v>
      </c>
      <c r="BJ1066" s="9"/>
      <c r="BK1066" s="10"/>
      <c r="BL1066" s="11"/>
      <c r="BM1066" s="6">
        <f>SUMIF(BN$98:BN$128,$D1066,BP$98:BP$128)</f>
        <v>0</v>
      </c>
      <c r="BN1066" s="9"/>
      <c r="BO1066" s="10"/>
      <c r="BP1066" s="11"/>
      <c r="BQ1066" s="6">
        <f>SUMIF(BR$98:BR$128,$D1066,BT$98:BT$128)</f>
        <v>0</v>
      </c>
      <c r="BR1066" s="9"/>
      <c r="BS1066" s="10"/>
      <c r="BT1066" s="11"/>
      <c r="BU1066" s="6">
        <f>SUMIF(BV$98:BV$128,$D1066,BX$98:BX$128)</f>
        <v>0</v>
      </c>
      <c r="BV1066" s="9"/>
      <c r="BW1066" s="10"/>
      <c r="BX1066" s="11"/>
      <c r="BY1066" s="6">
        <f>SUMIF(BZ$98:BZ$128,$D1066,CB$98:CB$128)</f>
        <v>0</v>
      </c>
      <c r="BZ1066" s="9"/>
      <c r="CA1066" s="10"/>
      <c r="CB1066" s="11"/>
      <c r="CC1066" s="6">
        <f>SUMIF(CD$98:CD$128,$D1066,CF$98:CF$128)</f>
        <v>0</v>
      </c>
      <c r="CD1066" s="9"/>
      <c r="CE1066" s="10"/>
      <c r="CF1066" s="11"/>
      <c r="CG1066" s="6">
        <f>SUMIF(CH$98:CH$128,$D1066,CJ$98:CJ$128)</f>
        <v>0</v>
      </c>
      <c r="CH1066" s="9"/>
      <c r="CI1066" s="10"/>
      <c r="CJ1066" s="11"/>
      <c r="CK1066" s="6">
        <f>SUMIF(CL$98:CL$128,$D1066,CN$98:CN$128)</f>
        <v>0</v>
      </c>
      <c r="CL1066" s="9"/>
      <c r="CM1066" s="10"/>
      <c r="CN1066" s="11"/>
      <c r="CO1066" s="6">
        <f>SUMIF(CP$98:CP$128,$D1066,CR$98:CR$128)</f>
        <v>0</v>
      </c>
      <c r="CP1066" s="9"/>
      <c r="CQ1066" s="10"/>
      <c r="CR1066" s="11"/>
      <c r="CS1066" s="6">
        <f>SUMIF(CT$98:CT$128,$D1066,CV$98:CV$128)</f>
        <v>0</v>
      </c>
      <c r="CT1066" s="9"/>
      <c r="CU1066" s="10"/>
      <c r="CV1066" s="11"/>
      <c r="CW1066" s="6">
        <f>SUMIF(CX$98:CX$128,$D1066,CZ$98:CZ$128)</f>
        <v>0</v>
      </c>
      <c r="CX1066" s="9"/>
      <c r="CY1066" s="10"/>
      <c r="CZ1066" s="11"/>
      <c r="DA1066" s="6">
        <f>SUMIF(DB$98:DB$128,$D1066,DD$98:DD$128)</f>
        <v>0</v>
      </c>
      <c r="DB1066" s="9"/>
      <c r="DC1066" s="10"/>
      <c r="DD1066" s="11"/>
      <c r="DE1066" s="6">
        <f>SUMIF(DF$98:DF$128,$D1066,DH$98:DH$128)</f>
        <v>0</v>
      </c>
      <c r="DF1066" s="9"/>
      <c r="DG1066" s="10"/>
      <c r="DH1066" s="11"/>
      <c r="DI1066" s="6">
        <f>SUMIF(DJ$98:DJ$128,$D1066,DL$98:DL$128)</f>
        <v>0</v>
      </c>
      <c r="DJ1066" s="9"/>
      <c r="DK1066" s="10"/>
      <c r="DL1066" s="11"/>
      <c r="DM1066" s="6">
        <f>SUMIF(DN$98:DN$128,$D1066,DP$98:DP$128)</f>
        <v>0</v>
      </c>
      <c r="DN1066" s="9"/>
      <c r="DO1066" s="10"/>
      <c r="DP1066" s="11"/>
      <c r="DQ1066" s="6">
        <f>SUMIF(DR$98:DR$128,$D1066,DT$98:DT$128)</f>
        <v>0</v>
      </c>
      <c r="DR1066" s="9"/>
      <c r="DS1066" s="10"/>
      <c r="DT1066" s="11"/>
      <c r="DU1066" s="6">
        <f>SUMIF(DV$98:DV$128,$D1066,DX$98:DX$128)</f>
        <v>0</v>
      </c>
      <c r="DV1066" s="9"/>
      <c r="DW1066" s="10"/>
      <c r="DX1066" s="11"/>
      <c r="DY1066" s="6">
        <f>SUMIF(DZ$98:DZ$128,$D1066,EB$98:EB$128)</f>
        <v>0</v>
      </c>
      <c r="DZ1066" s="9"/>
      <c r="EA1066" s="10"/>
      <c r="EB1066" s="11"/>
      <c r="EC1066" s="6">
        <f>SUMIF(ED$98:ED$128,$D1066,EF$98:EF$128)</f>
        <v>0</v>
      </c>
      <c r="ED1066" s="9"/>
      <c r="EE1066" s="10"/>
      <c r="EF1066" s="11"/>
      <c r="EG1066" s="6">
        <f>SUMIF(EH$98:EH$128,$D1066,EJ$98:EJ$128)</f>
        <v>0</v>
      </c>
      <c r="EH1066" s="9"/>
      <c r="EI1066" s="10"/>
      <c r="EJ1066" s="11"/>
      <c r="EK1066" s="6">
        <f>SUMIF(EL$98:EL$128,$D1066,EN$98:EN$128)</f>
        <v>0</v>
      </c>
      <c r="EL1066" s="9"/>
      <c r="EM1066" s="10"/>
      <c r="EN1066" s="11"/>
      <c r="EO1066" s="6">
        <f>SUMIF(EP$98:EP$128,$D1066,ER$98:ER$128)</f>
        <v>0</v>
      </c>
      <c r="EP1066" s="9"/>
      <c r="EQ1066" s="10"/>
      <c r="ER1066" s="11"/>
      <c r="ES1066" s="6">
        <f>SUMIF(ET$98:ET$128,$D1066,EV$98:EV$128)</f>
        <v>0</v>
      </c>
      <c r="ET1066" s="9"/>
      <c r="EU1066" s="10"/>
      <c r="EV1066" s="11"/>
      <c r="EW1066" s="6">
        <f>SUMIF(EX$98:EX$128,$D1066,EZ$98:EZ$128)</f>
        <v>0</v>
      </c>
      <c r="EX1066" s="9"/>
      <c r="EY1066" s="10"/>
      <c r="EZ1066" s="11"/>
      <c r="FA1066" s="6">
        <f>SUMIF(FB$98:FB$128,$D1066,FD$98:FD$128)</f>
        <v>0</v>
      </c>
      <c r="FB1066" s="9"/>
      <c r="FC1066" s="10"/>
      <c r="FD1066" s="11"/>
      <c r="FE1066" s="6">
        <f>SUMIF(FF$98:FF$128,$D1066,FH$98:FH$128)</f>
        <v>0</v>
      </c>
      <c r="FF1066" s="9"/>
      <c r="FG1066" s="10"/>
      <c r="FH1066" s="11"/>
      <c r="FI1066" s="6">
        <f>SUMIF(FJ$98:FJ$128,$D1066,FL$98:FL$128)</f>
        <v>0</v>
      </c>
      <c r="FJ1066" s="9"/>
      <c r="FK1066" s="10"/>
      <c r="FL1066" s="11"/>
      <c r="FM1066" s="6">
        <f>SUMIF(FN$98:FN$128,$D1066,FP$98:FP$128)</f>
        <v>0</v>
      </c>
      <c r="FN1066" s="9"/>
      <c r="FO1066" s="10"/>
      <c r="FP1066" s="11"/>
      <c r="FQ1066" s="6">
        <f>SUMIF(FR$98:FR$128,$D1066,FT$98:FT$128)</f>
        <v>0</v>
      </c>
      <c r="FR1066" s="9"/>
      <c r="FS1066" s="10"/>
      <c r="FT1066" s="11"/>
      <c r="FU1066" s="6">
        <f>SUMIF(FV$98:FV$128,$D1066,FX$98:FX$128)</f>
        <v>0</v>
      </c>
      <c r="FV1066" s="9"/>
      <c r="FW1066" s="10"/>
      <c r="FX1066" s="11"/>
      <c r="FY1066" s="6">
        <f>SUMIF(FZ$98:FZ$128,$D1066,GB$98:GB$128)</f>
        <v>0</v>
      </c>
      <c r="FZ1066" s="9"/>
      <c r="GA1066" s="10"/>
      <c r="GB1066" s="11"/>
      <c r="GC1066" s="6">
        <f>SUMIF(GD$98:GD$128,$D1066,GF$98:GF$128)</f>
        <v>0</v>
      </c>
      <c r="GD1066" s="9"/>
      <c r="GE1066" s="10"/>
      <c r="GF1066" s="11"/>
      <c r="GG1066" s="6">
        <f>SUMIF(GH$98:GH$128,$D1066,GJ$98:GJ$128)</f>
        <v>0</v>
      </c>
      <c r="GH1066" s="9"/>
      <c r="GI1066" s="10"/>
      <c r="GJ1066" s="11"/>
      <c r="GK1066" s="6">
        <f>SUMIF(GL$98:GL$128,$D1066,GN$98:GN$128)</f>
        <v>0</v>
      </c>
      <c r="GL1066" s="9"/>
      <c r="GM1066" s="10"/>
      <c r="GN1066" s="11"/>
      <c r="GO1066" s="6">
        <f>SUMIF(GP$98:GP$128,$D1066,GR$98:GR$128)</f>
        <v>0</v>
      </c>
      <c r="GP1066" s="9"/>
      <c r="GQ1066" s="10"/>
      <c r="GR1066" s="11"/>
      <c r="GS1066" s="6">
        <f>SUMIF(GT$98:GT$128,$D1066,GV$98:GV$128)</f>
        <v>0</v>
      </c>
      <c r="GT1066" s="9"/>
      <c r="GU1066" s="10"/>
      <c r="GV1066" s="20"/>
      <c r="GW1066" s="19">
        <f t="shared" si="24"/>
        <v>0</v>
      </c>
      <c r="GX1066" s="472"/>
      <c r="GY1066" s="473"/>
    </row>
    <row r="1067" spans="1:207" ht="30.75" customHeight="1">
      <c r="A1067" s="210" t="s">
        <v>79</v>
      </c>
      <c r="B1067" s="470"/>
      <c r="C1067" s="449" t="s">
        <v>536</v>
      </c>
      <c r="D1067" s="445" t="s">
        <v>501</v>
      </c>
      <c r="E1067" s="206">
        <f>SUMIF(F$129:F$159,$D1067,H$129:H$159)</f>
        <v>0</v>
      </c>
      <c r="F1067" s="9"/>
      <c r="G1067" s="10"/>
      <c r="H1067" s="11"/>
      <c r="I1067" s="6">
        <f>SUMIF(J$129:J$159,$D1067,L$129:L$159)</f>
        <v>0</v>
      </c>
      <c r="J1067" s="9"/>
      <c r="K1067" s="10"/>
      <c r="L1067" s="11"/>
      <c r="M1067" s="6">
        <f>SUMIF(N$129:N$159,$D1067,P$129:P$159)</f>
        <v>0</v>
      </c>
      <c r="N1067" s="9"/>
      <c r="O1067" s="10"/>
      <c r="P1067" s="11"/>
      <c r="Q1067" s="6">
        <f>SUMIF(R$129:R$159,$D1067,T$129:T$159)</f>
        <v>0</v>
      </c>
      <c r="R1067" s="9"/>
      <c r="S1067" s="10"/>
      <c r="T1067" s="11"/>
      <c r="U1067" s="6">
        <f>SUMIF(V$129:V$159,$D1067,X$129:X$159)</f>
        <v>0</v>
      </c>
      <c r="V1067" s="9"/>
      <c r="W1067" s="10"/>
      <c r="X1067" s="11"/>
      <c r="Y1067" s="6">
        <f>SUMIF(Z$129:Z$159,$D1067,AB$129:AB$159)</f>
        <v>0</v>
      </c>
      <c r="Z1067" s="9"/>
      <c r="AA1067" s="10"/>
      <c r="AB1067" s="11"/>
      <c r="AC1067" s="6">
        <f>SUMIF(AD$129:AD$159,$D1067,AF$129:AF$159)</f>
        <v>0</v>
      </c>
      <c r="AD1067" s="9"/>
      <c r="AE1067" s="10"/>
      <c r="AF1067" s="11"/>
      <c r="AG1067" s="6">
        <f>SUMIF(AH$129:AH$159,$D1067,AJ$129:AJ$159)</f>
        <v>0</v>
      </c>
      <c r="AH1067" s="9"/>
      <c r="AI1067" s="10"/>
      <c r="AJ1067" s="11"/>
      <c r="AK1067" s="6">
        <f>SUMIF(AL$129:AL$159,$D1067,AN$129:AN$159)</f>
        <v>0</v>
      </c>
      <c r="AL1067" s="9"/>
      <c r="AM1067" s="10"/>
      <c r="AN1067" s="11"/>
      <c r="AO1067" s="6">
        <f>SUMIF(AP$129:AP$159,$D1067,AR$129:AR$159)</f>
        <v>0</v>
      </c>
      <c r="AP1067" s="9"/>
      <c r="AQ1067" s="10"/>
      <c r="AR1067" s="11"/>
      <c r="AS1067" s="6">
        <f>SUMIF(AT$129:AT$159,$D1067,AV$129:AV$159)</f>
        <v>0</v>
      </c>
      <c r="AT1067" s="9"/>
      <c r="AU1067" s="10"/>
      <c r="AV1067" s="11"/>
      <c r="AW1067" s="6">
        <f>SUMIF(AX$129:AX$159,$D1067,AZ$129:AZ$159)</f>
        <v>0</v>
      </c>
      <c r="AX1067" s="9"/>
      <c r="AY1067" s="10"/>
      <c r="AZ1067" s="11"/>
      <c r="BA1067" s="6">
        <f>SUMIF(BB$129:BB$159,$D1067,BD$129:BD$159)</f>
        <v>0</v>
      </c>
      <c r="BB1067" s="9"/>
      <c r="BC1067" s="10"/>
      <c r="BD1067" s="11"/>
      <c r="BE1067" s="6">
        <f>SUMIF(BF$129:BF$159,$D1067,BH$129:BH$159)</f>
        <v>0</v>
      </c>
      <c r="BF1067" s="9"/>
      <c r="BG1067" s="10"/>
      <c r="BH1067" s="11"/>
      <c r="BI1067" s="6">
        <f>SUMIF(BJ$129:BJ$159,$D1067,BL$129:BL$159)</f>
        <v>0</v>
      </c>
      <c r="BJ1067" s="9"/>
      <c r="BK1067" s="10"/>
      <c r="BL1067" s="11"/>
      <c r="BM1067" s="6">
        <f>SUMIF(BN$129:BN$159,$D1067,BP$129:BP$159)</f>
        <v>0</v>
      </c>
      <c r="BN1067" s="9"/>
      <c r="BO1067" s="10"/>
      <c r="BP1067" s="11"/>
      <c r="BQ1067" s="6">
        <f>SUMIF(BR$129:BR$159,$D1067,BT$129:BT$159)</f>
        <v>0</v>
      </c>
      <c r="BR1067" s="9"/>
      <c r="BS1067" s="10"/>
      <c r="BT1067" s="11"/>
      <c r="BU1067" s="6">
        <f>SUMIF(BV$129:BV$159,$D1067,BX$129:BX$159)</f>
        <v>0</v>
      </c>
      <c r="BV1067" s="9"/>
      <c r="BW1067" s="10"/>
      <c r="BX1067" s="11"/>
      <c r="BY1067" s="6">
        <f>SUMIF(BZ$129:BZ$159,$D1067,CB$129:CB$159)</f>
        <v>0</v>
      </c>
      <c r="BZ1067" s="9"/>
      <c r="CA1067" s="10"/>
      <c r="CB1067" s="11"/>
      <c r="CC1067" s="6">
        <f>SUMIF(CD$129:CD$159,$D1067,CF$129:CF$159)</f>
        <v>0</v>
      </c>
      <c r="CD1067" s="9"/>
      <c r="CE1067" s="10"/>
      <c r="CF1067" s="11"/>
      <c r="CG1067" s="6">
        <f>SUMIF(CH$129:CH$159,$D1067,CJ$129:CJ$159)</f>
        <v>0</v>
      </c>
      <c r="CH1067" s="9"/>
      <c r="CI1067" s="10"/>
      <c r="CJ1067" s="11"/>
      <c r="CK1067" s="6">
        <f>SUMIF(CL$129:CL$159,$D1067,CN$129:CN$159)</f>
        <v>0</v>
      </c>
      <c r="CL1067" s="9"/>
      <c r="CM1067" s="10"/>
      <c r="CN1067" s="11"/>
      <c r="CO1067" s="6">
        <f>SUMIF(CP$129:CP$159,$D1067,CR$129:CR$159)</f>
        <v>0</v>
      </c>
      <c r="CP1067" s="9"/>
      <c r="CQ1067" s="10"/>
      <c r="CR1067" s="11"/>
      <c r="CS1067" s="6">
        <f>SUMIF(CT$129:CT$159,$D1067,CV$129:CV$159)</f>
        <v>0</v>
      </c>
      <c r="CT1067" s="9"/>
      <c r="CU1067" s="10"/>
      <c r="CV1067" s="11"/>
      <c r="CW1067" s="6">
        <f>SUMIF(CX$129:CX$159,$D1067,CZ$129:CZ$159)</f>
        <v>0</v>
      </c>
      <c r="CX1067" s="9"/>
      <c r="CY1067" s="10"/>
      <c r="CZ1067" s="11"/>
      <c r="DA1067" s="6">
        <f>SUMIF(DB$129:DB$159,$D1067,DD$129:DD$159)</f>
        <v>0</v>
      </c>
      <c r="DB1067" s="9"/>
      <c r="DC1067" s="10"/>
      <c r="DD1067" s="11"/>
      <c r="DE1067" s="6">
        <f>SUMIF(DF$129:DF$159,$D1067,DH$129:DH$159)</f>
        <v>0</v>
      </c>
      <c r="DF1067" s="9"/>
      <c r="DG1067" s="10"/>
      <c r="DH1067" s="11"/>
      <c r="DI1067" s="6">
        <f>SUMIF(DJ$129:DJ$159,$D1067,DL$129:DL$159)</f>
        <v>0</v>
      </c>
      <c r="DJ1067" s="9"/>
      <c r="DK1067" s="10"/>
      <c r="DL1067" s="11"/>
      <c r="DM1067" s="6">
        <f>SUMIF(DN$129:DN$159,$D1067,DP$129:DP$159)</f>
        <v>0</v>
      </c>
      <c r="DN1067" s="9"/>
      <c r="DO1067" s="10"/>
      <c r="DP1067" s="11"/>
      <c r="DQ1067" s="6">
        <f>SUMIF(DR$129:DR$159,$D1067,DT$129:DT$159)</f>
        <v>0</v>
      </c>
      <c r="DR1067" s="9"/>
      <c r="DS1067" s="10"/>
      <c r="DT1067" s="11"/>
      <c r="DU1067" s="6">
        <f>SUMIF(DV$129:DV$159,$D1067,DX$129:DX$159)</f>
        <v>0</v>
      </c>
      <c r="DV1067" s="9"/>
      <c r="DW1067" s="10"/>
      <c r="DX1067" s="11"/>
      <c r="DY1067" s="6">
        <f>SUMIF(DZ$129:DZ$159,$D1067,EB$129:EB$159)</f>
        <v>0</v>
      </c>
      <c r="DZ1067" s="9"/>
      <c r="EA1067" s="10"/>
      <c r="EB1067" s="11"/>
      <c r="EC1067" s="6">
        <f>SUMIF(ED$129:ED$159,$D1067,EF$129:EF$159)</f>
        <v>0</v>
      </c>
      <c r="ED1067" s="9"/>
      <c r="EE1067" s="10"/>
      <c r="EF1067" s="11"/>
      <c r="EG1067" s="6">
        <f>SUMIF(EH$129:EH$159,$D1067,EJ$129:EJ$159)</f>
        <v>0</v>
      </c>
      <c r="EH1067" s="9"/>
      <c r="EI1067" s="10"/>
      <c r="EJ1067" s="11"/>
      <c r="EK1067" s="6">
        <f>SUMIF(EL$129:EL$159,$D1067,EN$129:EN$159)</f>
        <v>0</v>
      </c>
      <c r="EL1067" s="9"/>
      <c r="EM1067" s="10"/>
      <c r="EN1067" s="11"/>
      <c r="EO1067" s="6">
        <f>SUMIF(EP$129:EP$159,$D1067,ER$129:ER$159)</f>
        <v>0</v>
      </c>
      <c r="EP1067" s="9"/>
      <c r="EQ1067" s="10"/>
      <c r="ER1067" s="11"/>
      <c r="ES1067" s="6">
        <f>SUMIF(ET$129:ET$159,$D1067,EV$129:EV$159)</f>
        <v>0</v>
      </c>
      <c r="ET1067" s="9"/>
      <c r="EU1067" s="10"/>
      <c r="EV1067" s="11"/>
      <c r="EW1067" s="6">
        <f>SUMIF(EX$129:EX$159,$D1067,EZ$129:EZ$159)</f>
        <v>0</v>
      </c>
      <c r="EX1067" s="9"/>
      <c r="EY1067" s="10"/>
      <c r="EZ1067" s="11"/>
      <c r="FA1067" s="6">
        <f>SUMIF(FB$129:FB$159,$D1067,FD$129:FD$159)</f>
        <v>0</v>
      </c>
      <c r="FB1067" s="9"/>
      <c r="FC1067" s="10"/>
      <c r="FD1067" s="11"/>
      <c r="FE1067" s="6">
        <f>SUMIF(FF$129:FF$159,$D1067,FH$129:FH$159)</f>
        <v>0</v>
      </c>
      <c r="FF1067" s="9"/>
      <c r="FG1067" s="10"/>
      <c r="FH1067" s="11"/>
      <c r="FI1067" s="6">
        <f>SUMIF(FJ$129:FJ$159,$D1067,FL$129:FL$159)</f>
        <v>0</v>
      </c>
      <c r="FJ1067" s="9"/>
      <c r="FK1067" s="10"/>
      <c r="FL1067" s="11"/>
      <c r="FM1067" s="6">
        <f>SUMIF(FN$129:FN$159,$D1067,FP$129:FP$159)</f>
        <v>0</v>
      </c>
      <c r="FN1067" s="9"/>
      <c r="FO1067" s="10"/>
      <c r="FP1067" s="11"/>
      <c r="FQ1067" s="6">
        <f>SUMIF(FR$129:FR$159,$D1067,FT$129:FT$159)</f>
        <v>0</v>
      </c>
      <c r="FR1067" s="9"/>
      <c r="FS1067" s="10"/>
      <c r="FT1067" s="11"/>
      <c r="FU1067" s="6">
        <f>SUMIF(FV$129:FV$159,$D1067,FX$129:FX$159)</f>
        <v>0</v>
      </c>
      <c r="FV1067" s="9"/>
      <c r="FW1067" s="10"/>
      <c r="FX1067" s="11"/>
      <c r="FY1067" s="6">
        <f>SUMIF(FZ$129:FZ$159,$D1067,GB$129:GB$159)</f>
        <v>0</v>
      </c>
      <c r="FZ1067" s="9"/>
      <c r="GA1067" s="10"/>
      <c r="GB1067" s="11"/>
      <c r="GC1067" s="6">
        <f>SUMIF(GD$129:GD$159,$D1067,GF$129:GF$159)</f>
        <v>0</v>
      </c>
      <c r="GD1067" s="9"/>
      <c r="GE1067" s="10"/>
      <c r="GF1067" s="11"/>
      <c r="GG1067" s="6">
        <f>SUMIF(GH$129:GH$159,$D1067,GJ$129:GJ$159)</f>
        <v>0</v>
      </c>
      <c r="GH1067" s="9"/>
      <c r="GI1067" s="10"/>
      <c r="GJ1067" s="11"/>
      <c r="GK1067" s="6">
        <f>SUMIF(GL$129:GL$159,$D1067,GN$129:GN$159)</f>
        <v>0</v>
      </c>
      <c r="GL1067" s="9"/>
      <c r="GM1067" s="10"/>
      <c r="GN1067" s="11"/>
      <c r="GO1067" s="6">
        <f>SUMIF(GP$129:GP$159,$D1067,GR$129:GR$159)</f>
        <v>0</v>
      </c>
      <c r="GP1067" s="9"/>
      <c r="GQ1067" s="10"/>
      <c r="GR1067" s="11"/>
      <c r="GS1067" s="6">
        <f>SUMIF(GT$129:GT$159,$D1067,GV$129:GV$159)</f>
        <v>0</v>
      </c>
      <c r="GT1067" s="9"/>
      <c r="GU1067" s="10"/>
      <c r="GV1067" s="20"/>
      <c r="GW1067" s="19">
        <f t="shared" si="24"/>
        <v>0</v>
      </c>
      <c r="GX1067" s="472"/>
      <c r="GY1067" s="473"/>
    </row>
    <row r="1068" spans="1:207" ht="30.75" customHeight="1">
      <c r="A1068" s="210" t="s">
        <v>80</v>
      </c>
      <c r="B1068" s="470"/>
      <c r="C1068" s="449" t="s">
        <v>536</v>
      </c>
      <c r="D1068" s="445" t="s">
        <v>501</v>
      </c>
      <c r="E1068" s="206">
        <f>SUMIF(F$160:F$190,$D1068,H$160:H$190)</f>
        <v>0</v>
      </c>
      <c r="F1068" s="9"/>
      <c r="G1068" s="10"/>
      <c r="H1068" s="11"/>
      <c r="I1068" s="6">
        <f>SUMIF(J$160:J$190,$D1068,L$160:L$190)</f>
        <v>0</v>
      </c>
      <c r="J1068" s="9"/>
      <c r="K1068" s="10"/>
      <c r="L1068" s="11"/>
      <c r="M1068" s="6">
        <f>SUMIF(N$160:N$190,$D1068,P$160:P$190)</f>
        <v>0</v>
      </c>
      <c r="N1068" s="9"/>
      <c r="O1068" s="10"/>
      <c r="P1068" s="11"/>
      <c r="Q1068" s="6">
        <f>SUMIF(R$160:R$190,$D1068,T$160:T$190)</f>
        <v>0</v>
      </c>
      <c r="R1068" s="9"/>
      <c r="S1068" s="10"/>
      <c r="T1068" s="11"/>
      <c r="U1068" s="6">
        <f>SUMIF(V$160:V$190,$D1068,X$160:X$190)</f>
        <v>0</v>
      </c>
      <c r="V1068" s="9"/>
      <c r="W1068" s="10"/>
      <c r="X1068" s="11"/>
      <c r="Y1068" s="6">
        <f>SUMIF(Z$160:Z$190,$D1068,AB$160:AB$190)</f>
        <v>0</v>
      </c>
      <c r="Z1068" s="9"/>
      <c r="AA1068" s="10"/>
      <c r="AB1068" s="11"/>
      <c r="AC1068" s="6">
        <f>SUMIF(AD$160:AD$190,$D1068,AF$160:AF$190)</f>
        <v>0</v>
      </c>
      <c r="AD1068" s="9"/>
      <c r="AE1068" s="10"/>
      <c r="AF1068" s="11"/>
      <c r="AG1068" s="6">
        <f>SUMIF(AH$160:AH$190,$D1068,AJ$160:AJ$190)</f>
        <v>0</v>
      </c>
      <c r="AH1068" s="9"/>
      <c r="AI1068" s="10"/>
      <c r="AJ1068" s="11"/>
      <c r="AK1068" s="6">
        <f>SUMIF(AL$160:AL$190,$D1068,AN$160:AN$190)</f>
        <v>0</v>
      </c>
      <c r="AL1068" s="9"/>
      <c r="AM1068" s="10"/>
      <c r="AN1068" s="11"/>
      <c r="AO1068" s="6">
        <f>SUMIF(AP$160:AP$190,$D1068,AR$160:AR$190)</f>
        <v>0</v>
      </c>
      <c r="AP1068" s="9"/>
      <c r="AQ1068" s="10"/>
      <c r="AR1068" s="11"/>
      <c r="AS1068" s="6">
        <f>SUMIF(AT$160:AT$190,$D1068,AV$160:AV$190)</f>
        <v>0</v>
      </c>
      <c r="AT1068" s="9"/>
      <c r="AU1068" s="10"/>
      <c r="AV1068" s="11"/>
      <c r="AW1068" s="6">
        <f>SUMIF(AX$160:AX$190,$D1068,AZ$160:AZ$190)</f>
        <v>0</v>
      </c>
      <c r="AX1068" s="9"/>
      <c r="AY1068" s="10"/>
      <c r="AZ1068" s="11"/>
      <c r="BA1068" s="6">
        <f>SUMIF(BB$160:BB$190,$D1068,BD$160:BD$190)</f>
        <v>0</v>
      </c>
      <c r="BB1068" s="9"/>
      <c r="BC1068" s="10"/>
      <c r="BD1068" s="11"/>
      <c r="BE1068" s="6">
        <f>SUMIF(BF$160:BF$190,$D1068,BH$160:BH$190)</f>
        <v>0</v>
      </c>
      <c r="BF1068" s="9"/>
      <c r="BG1068" s="10"/>
      <c r="BH1068" s="11"/>
      <c r="BI1068" s="6">
        <f>SUMIF(BJ$160:BJ$190,$D1068,BL$160:BL$190)</f>
        <v>0</v>
      </c>
      <c r="BJ1068" s="9"/>
      <c r="BK1068" s="10"/>
      <c r="BL1068" s="11"/>
      <c r="BM1068" s="6">
        <f>SUMIF(BN$160:BN$190,$D1068,BP$160:BP$190)</f>
        <v>0</v>
      </c>
      <c r="BN1068" s="9"/>
      <c r="BO1068" s="10"/>
      <c r="BP1068" s="11"/>
      <c r="BQ1068" s="6">
        <f>SUMIF(BR$160:BR$190,$D1068,BT$160:BT$190)</f>
        <v>0</v>
      </c>
      <c r="BR1068" s="9"/>
      <c r="BS1068" s="10"/>
      <c r="BT1068" s="11"/>
      <c r="BU1068" s="6">
        <f>SUMIF(BV$160:BV$190,$D1068,BX$160:BX$190)</f>
        <v>0</v>
      </c>
      <c r="BV1068" s="9"/>
      <c r="BW1068" s="10"/>
      <c r="BX1068" s="11"/>
      <c r="BY1068" s="6">
        <f>SUMIF(BZ$160:BZ$190,$D1068,CB$160:CB$190)</f>
        <v>0</v>
      </c>
      <c r="BZ1068" s="9"/>
      <c r="CA1068" s="10"/>
      <c r="CB1068" s="11"/>
      <c r="CC1068" s="6">
        <f>SUMIF(CD$160:CD$190,$D1068,CF$160:CF$190)</f>
        <v>0</v>
      </c>
      <c r="CD1068" s="9"/>
      <c r="CE1068" s="10"/>
      <c r="CF1068" s="11"/>
      <c r="CG1068" s="6">
        <f>SUMIF(CH$160:CH$190,$D1068,CJ$160:CJ$190)</f>
        <v>0</v>
      </c>
      <c r="CH1068" s="9"/>
      <c r="CI1068" s="10"/>
      <c r="CJ1068" s="11"/>
      <c r="CK1068" s="6">
        <f>SUMIF(CL$160:CL$190,$D1068,CN$160:CN$190)</f>
        <v>0</v>
      </c>
      <c r="CL1068" s="9"/>
      <c r="CM1068" s="10"/>
      <c r="CN1068" s="11"/>
      <c r="CO1068" s="6">
        <f>SUMIF(CP$160:CP$190,$D1068,CR$160:CR$190)</f>
        <v>0</v>
      </c>
      <c r="CP1068" s="9"/>
      <c r="CQ1068" s="10"/>
      <c r="CR1068" s="11"/>
      <c r="CS1068" s="6">
        <f>SUMIF(CT$160:CT$190,$D1068,CV$160:CV$190)</f>
        <v>0</v>
      </c>
      <c r="CT1068" s="9"/>
      <c r="CU1068" s="10"/>
      <c r="CV1068" s="11"/>
      <c r="CW1068" s="6">
        <f>SUMIF(CX$160:CX$190,$D1068,CZ$160:CZ$190)</f>
        <v>0</v>
      </c>
      <c r="CX1068" s="9"/>
      <c r="CY1068" s="10"/>
      <c r="CZ1068" s="11"/>
      <c r="DA1068" s="6">
        <f>SUMIF(DB$160:DB$190,$D1068,DD$160:DD$190)</f>
        <v>0</v>
      </c>
      <c r="DB1068" s="9"/>
      <c r="DC1068" s="10"/>
      <c r="DD1068" s="11"/>
      <c r="DE1068" s="6">
        <f>SUMIF(DF$160:DF$190,$D1068,DH$160:DH$190)</f>
        <v>0</v>
      </c>
      <c r="DF1068" s="9"/>
      <c r="DG1068" s="10"/>
      <c r="DH1068" s="11"/>
      <c r="DI1068" s="6">
        <f>SUMIF(DJ$160:DJ$190,$D1068,DL$160:DL$190)</f>
        <v>0</v>
      </c>
      <c r="DJ1068" s="9"/>
      <c r="DK1068" s="10"/>
      <c r="DL1068" s="11"/>
      <c r="DM1068" s="6">
        <f>SUMIF(DN$160:DN$190,$D1068,DP$160:DP$190)</f>
        <v>0</v>
      </c>
      <c r="DN1068" s="9"/>
      <c r="DO1068" s="10"/>
      <c r="DP1068" s="11"/>
      <c r="DQ1068" s="6">
        <f>SUMIF(DR$160:DR$190,$D1068,DT$160:DT$190)</f>
        <v>0</v>
      </c>
      <c r="DR1068" s="9"/>
      <c r="DS1068" s="10"/>
      <c r="DT1068" s="11"/>
      <c r="DU1068" s="6">
        <f>SUMIF(DV$160:DV$190,$D1068,DX$160:DX$190)</f>
        <v>0</v>
      </c>
      <c r="DV1068" s="9"/>
      <c r="DW1068" s="10"/>
      <c r="DX1068" s="11"/>
      <c r="DY1068" s="6">
        <f>SUMIF(DZ$160:DZ$190,$D1068,EB$160:EB$190)</f>
        <v>0</v>
      </c>
      <c r="DZ1068" s="9"/>
      <c r="EA1068" s="10"/>
      <c r="EB1068" s="11"/>
      <c r="EC1068" s="6">
        <f>SUMIF(ED$160:ED$190,$D1068,EF$160:EF$190)</f>
        <v>0</v>
      </c>
      <c r="ED1068" s="9"/>
      <c r="EE1068" s="10"/>
      <c r="EF1068" s="11"/>
      <c r="EG1068" s="6">
        <f>SUMIF(EH$160:EH$190,$D1068,EJ$160:EJ$190)</f>
        <v>0</v>
      </c>
      <c r="EH1068" s="9"/>
      <c r="EI1068" s="10"/>
      <c r="EJ1068" s="11"/>
      <c r="EK1068" s="6">
        <f>SUMIF(EL$160:EL$190,$D1068,EN$160:EN$190)</f>
        <v>0</v>
      </c>
      <c r="EL1068" s="9"/>
      <c r="EM1068" s="10"/>
      <c r="EN1068" s="11"/>
      <c r="EO1068" s="6">
        <f>SUMIF(EP$160:EP$190,$D1068,ER$160:ER$190)</f>
        <v>0</v>
      </c>
      <c r="EP1068" s="9"/>
      <c r="EQ1068" s="10"/>
      <c r="ER1068" s="11"/>
      <c r="ES1068" s="6">
        <f>SUMIF(ET$160:ET$190,$D1068,EV$160:EV$190)</f>
        <v>0</v>
      </c>
      <c r="ET1068" s="9"/>
      <c r="EU1068" s="10"/>
      <c r="EV1068" s="11"/>
      <c r="EW1068" s="6">
        <f>SUMIF(EX$160:EX$190,$D1068,EZ$160:EZ$190)</f>
        <v>0</v>
      </c>
      <c r="EX1068" s="9"/>
      <c r="EY1068" s="10"/>
      <c r="EZ1068" s="11"/>
      <c r="FA1068" s="6">
        <f>SUMIF(FB$160:FB$190,$D1068,FD$160:FD$190)</f>
        <v>0</v>
      </c>
      <c r="FB1068" s="9"/>
      <c r="FC1068" s="10"/>
      <c r="FD1068" s="11"/>
      <c r="FE1068" s="6">
        <f>SUMIF(FF$160:FF$190,$D1068,FH$160:FH$190)</f>
        <v>0</v>
      </c>
      <c r="FF1068" s="9"/>
      <c r="FG1068" s="10"/>
      <c r="FH1068" s="11"/>
      <c r="FI1068" s="6">
        <f>SUMIF(FJ$160:FJ$190,$D1068,FL$160:FL$190)</f>
        <v>0</v>
      </c>
      <c r="FJ1068" s="9"/>
      <c r="FK1068" s="10"/>
      <c r="FL1068" s="11"/>
      <c r="FM1068" s="6">
        <f>SUMIF(FN$160:FN$190,$D1068,FP$160:FP$190)</f>
        <v>0</v>
      </c>
      <c r="FN1068" s="9"/>
      <c r="FO1068" s="10"/>
      <c r="FP1068" s="11"/>
      <c r="FQ1068" s="6">
        <f>SUMIF(FR$160:FR$190,$D1068,FT$160:FT$190)</f>
        <v>0</v>
      </c>
      <c r="FR1068" s="9"/>
      <c r="FS1068" s="10"/>
      <c r="FT1068" s="11"/>
      <c r="FU1068" s="6">
        <f>SUMIF(FV$160:FV$190,$D1068,FX$160:FX$190)</f>
        <v>0</v>
      </c>
      <c r="FV1068" s="9"/>
      <c r="FW1068" s="10"/>
      <c r="FX1068" s="11"/>
      <c r="FY1068" s="6">
        <f>SUMIF(FZ$160:FZ$190,$D1068,GB$160:GB$190)</f>
        <v>0</v>
      </c>
      <c r="FZ1068" s="9"/>
      <c r="GA1068" s="10"/>
      <c r="GB1068" s="11"/>
      <c r="GC1068" s="6">
        <f>SUMIF(GD$160:GD$190,$D1068,GF$160:GF$190)</f>
        <v>0</v>
      </c>
      <c r="GD1068" s="9"/>
      <c r="GE1068" s="10"/>
      <c r="GF1068" s="11"/>
      <c r="GG1068" s="6">
        <f>SUMIF(GH$160:GH$190,$D1068,GJ$160:GJ$190)</f>
        <v>0</v>
      </c>
      <c r="GH1068" s="9"/>
      <c r="GI1068" s="10"/>
      <c r="GJ1068" s="11"/>
      <c r="GK1068" s="6">
        <f>SUMIF(GL$160:GL$190,$D1068,GN$160:GN$190)</f>
        <v>0</v>
      </c>
      <c r="GL1068" s="9"/>
      <c r="GM1068" s="10"/>
      <c r="GN1068" s="11"/>
      <c r="GO1068" s="6">
        <f>SUMIF(GP$160:GP$190,$D1068,GR$160:GR$190)</f>
        <v>0</v>
      </c>
      <c r="GP1068" s="9"/>
      <c r="GQ1068" s="10"/>
      <c r="GR1068" s="11"/>
      <c r="GS1068" s="6">
        <f>SUMIF(GT$160:GT$190,$D1068,GV$160:GV$190)</f>
        <v>0</v>
      </c>
      <c r="GT1068" s="9"/>
      <c r="GU1068" s="10"/>
      <c r="GV1068" s="20"/>
      <c r="GW1068" s="19">
        <f t="shared" si="24"/>
        <v>0</v>
      </c>
      <c r="GX1068" s="472"/>
      <c r="GY1068" s="473"/>
    </row>
    <row r="1069" spans="1:207" ht="30.75" customHeight="1">
      <c r="A1069" s="210" t="s">
        <v>81</v>
      </c>
      <c r="B1069" s="470"/>
      <c r="C1069" s="449" t="s">
        <v>536</v>
      </c>
      <c r="D1069" s="445" t="s">
        <v>501</v>
      </c>
      <c r="E1069" s="206">
        <f>SUMIF(F$191:F$221,$D1069,H$191:H$221)</f>
        <v>0</v>
      </c>
      <c r="F1069" s="9"/>
      <c r="G1069" s="10"/>
      <c r="H1069" s="11"/>
      <c r="I1069" s="6">
        <f>SUMIF(J$191:J$221,$D1069,L$191:L$221)</f>
        <v>0</v>
      </c>
      <c r="J1069" s="9"/>
      <c r="K1069" s="10"/>
      <c r="L1069" s="11"/>
      <c r="M1069" s="6">
        <f>SUMIF(N$191:N$221,$D1069,P$191:P$221)</f>
        <v>0</v>
      </c>
      <c r="N1069" s="9"/>
      <c r="O1069" s="10"/>
      <c r="P1069" s="11"/>
      <c r="Q1069" s="6">
        <f>SUMIF(R$191:R$221,$D1069,T$191:T$221)</f>
        <v>0</v>
      </c>
      <c r="R1069" s="9"/>
      <c r="S1069" s="10"/>
      <c r="T1069" s="11"/>
      <c r="U1069" s="6">
        <f>SUMIF(V$191:V$221,$D1069,X$191:X$221)</f>
        <v>0</v>
      </c>
      <c r="V1069" s="9"/>
      <c r="W1069" s="10"/>
      <c r="X1069" s="11"/>
      <c r="Y1069" s="6">
        <f>SUMIF(Z$191:Z$221,$D1069,AB$191:AB$221)</f>
        <v>0</v>
      </c>
      <c r="Z1069" s="9"/>
      <c r="AA1069" s="10"/>
      <c r="AB1069" s="11"/>
      <c r="AC1069" s="6">
        <f>SUMIF(AD$191:AD$221,$D1069,AF$191:AF$221)</f>
        <v>0</v>
      </c>
      <c r="AD1069" s="9"/>
      <c r="AE1069" s="10"/>
      <c r="AF1069" s="11"/>
      <c r="AG1069" s="6">
        <f>SUMIF(AH$191:AH$221,$D1069,AJ$191:AJ$221)</f>
        <v>0</v>
      </c>
      <c r="AH1069" s="9"/>
      <c r="AI1069" s="10"/>
      <c r="AJ1069" s="11"/>
      <c r="AK1069" s="6">
        <f>SUMIF(AL$191:AL$221,$D1069,AN$191:AN$221)</f>
        <v>0</v>
      </c>
      <c r="AL1069" s="9"/>
      <c r="AM1069" s="10"/>
      <c r="AN1069" s="11"/>
      <c r="AO1069" s="6">
        <f>SUMIF(AP$191:AP$221,$D1069,AR$191:AR$221)</f>
        <v>0</v>
      </c>
      <c r="AP1069" s="9"/>
      <c r="AQ1069" s="10"/>
      <c r="AR1069" s="11"/>
      <c r="AS1069" s="6">
        <f>SUMIF(AT$191:AT$221,$D1069,AV$191:AV$221)</f>
        <v>0</v>
      </c>
      <c r="AT1069" s="9"/>
      <c r="AU1069" s="10"/>
      <c r="AV1069" s="11"/>
      <c r="AW1069" s="6">
        <f>SUMIF(AX$191:AX$221,$D1069,AZ$191:AZ$221)</f>
        <v>0</v>
      </c>
      <c r="AX1069" s="9"/>
      <c r="AY1069" s="10"/>
      <c r="AZ1069" s="11"/>
      <c r="BA1069" s="6">
        <f>SUMIF(BB$191:BB$221,$D1069,BD$191:BD$221)</f>
        <v>0</v>
      </c>
      <c r="BB1069" s="9"/>
      <c r="BC1069" s="10"/>
      <c r="BD1069" s="11"/>
      <c r="BE1069" s="6">
        <f>SUMIF(BF$191:BF$221,$D1069,BH$191:BH$221)</f>
        <v>0</v>
      </c>
      <c r="BF1069" s="9"/>
      <c r="BG1069" s="10"/>
      <c r="BH1069" s="11"/>
      <c r="BI1069" s="6">
        <f>SUMIF(BJ$191:BJ$221,$D1069,BL$191:BL$221)</f>
        <v>0</v>
      </c>
      <c r="BJ1069" s="9"/>
      <c r="BK1069" s="10"/>
      <c r="BL1069" s="11"/>
      <c r="BM1069" s="6">
        <f>SUMIF(BN$191:BN$221,$D1069,BP$191:BP$221)</f>
        <v>0</v>
      </c>
      <c r="BN1069" s="9"/>
      <c r="BO1069" s="10"/>
      <c r="BP1069" s="11"/>
      <c r="BQ1069" s="6">
        <f>SUMIF(BR$191:BR$221,$D1069,BT$191:BT$221)</f>
        <v>0</v>
      </c>
      <c r="BR1069" s="9"/>
      <c r="BS1069" s="10"/>
      <c r="BT1069" s="11"/>
      <c r="BU1069" s="6">
        <f>SUMIF(BV$191:BV$221,$D1069,BX$191:BX$221)</f>
        <v>0</v>
      </c>
      <c r="BV1069" s="9"/>
      <c r="BW1069" s="10"/>
      <c r="BX1069" s="11"/>
      <c r="BY1069" s="6">
        <f>SUMIF(BZ$191:BZ$221,$D1069,CB$191:CB$221)</f>
        <v>0</v>
      </c>
      <c r="BZ1069" s="9"/>
      <c r="CA1069" s="10"/>
      <c r="CB1069" s="11"/>
      <c r="CC1069" s="6">
        <f>SUMIF(CD$191:CD$221,$D1069,CF$191:CF$221)</f>
        <v>0</v>
      </c>
      <c r="CD1069" s="9"/>
      <c r="CE1069" s="10"/>
      <c r="CF1069" s="11"/>
      <c r="CG1069" s="6">
        <f>SUMIF(CH$191:CH$221,$D1069,CJ$191:CJ$221)</f>
        <v>0</v>
      </c>
      <c r="CH1069" s="9"/>
      <c r="CI1069" s="10"/>
      <c r="CJ1069" s="11"/>
      <c r="CK1069" s="6">
        <f>SUMIF(CL$191:CL$221,$D1069,CN$191:CN$221)</f>
        <v>0</v>
      </c>
      <c r="CL1069" s="9"/>
      <c r="CM1069" s="10"/>
      <c r="CN1069" s="11"/>
      <c r="CO1069" s="6">
        <f>SUMIF(CP$191:CP$221,$D1069,CR$191:CR$221)</f>
        <v>0</v>
      </c>
      <c r="CP1069" s="9"/>
      <c r="CQ1069" s="10"/>
      <c r="CR1069" s="11"/>
      <c r="CS1069" s="6">
        <f>SUMIF(CT$191:CT$221,$D1069,CV$191:CV$221)</f>
        <v>0</v>
      </c>
      <c r="CT1069" s="9"/>
      <c r="CU1069" s="10"/>
      <c r="CV1069" s="11"/>
      <c r="CW1069" s="6">
        <f>SUMIF(CX$191:CX$221,$D1069,CZ$191:CZ$221)</f>
        <v>0</v>
      </c>
      <c r="CX1069" s="9"/>
      <c r="CY1069" s="10"/>
      <c r="CZ1069" s="11"/>
      <c r="DA1069" s="6">
        <f>SUMIF(DB$191:DB$221,$D1069,DD$191:DD$221)</f>
        <v>0</v>
      </c>
      <c r="DB1069" s="9"/>
      <c r="DC1069" s="10"/>
      <c r="DD1069" s="11"/>
      <c r="DE1069" s="6">
        <f>SUMIF(DF$191:DF$221,$D1069,DH$191:DH$221)</f>
        <v>0</v>
      </c>
      <c r="DF1069" s="9"/>
      <c r="DG1069" s="10"/>
      <c r="DH1069" s="11"/>
      <c r="DI1069" s="6">
        <f>SUMIF(DJ$191:DJ$221,$D1069,DL$191:DL$221)</f>
        <v>0</v>
      </c>
      <c r="DJ1069" s="9"/>
      <c r="DK1069" s="10"/>
      <c r="DL1069" s="11"/>
      <c r="DM1069" s="6">
        <f>SUMIF(DN$191:DN$221,$D1069,DP$191:DP$221)</f>
        <v>0</v>
      </c>
      <c r="DN1069" s="9"/>
      <c r="DO1069" s="10"/>
      <c r="DP1069" s="11"/>
      <c r="DQ1069" s="6">
        <f>SUMIF(DR$191:DR$221,$D1069,DT$191:DT$221)</f>
        <v>0</v>
      </c>
      <c r="DR1069" s="9"/>
      <c r="DS1069" s="10"/>
      <c r="DT1069" s="11"/>
      <c r="DU1069" s="6">
        <f>SUMIF(DV$191:DV$221,$D1069,DX$191:DX$221)</f>
        <v>0</v>
      </c>
      <c r="DV1069" s="9"/>
      <c r="DW1069" s="10"/>
      <c r="DX1069" s="11"/>
      <c r="DY1069" s="6">
        <f>SUMIF(DZ$191:DZ$221,$D1069,EB$191:EB$221)</f>
        <v>0</v>
      </c>
      <c r="DZ1069" s="9"/>
      <c r="EA1069" s="10"/>
      <c r="EB1069" s="11"/>
      <c r="EC1069" s="6">
        <f>SUMIF(ED$191:ED$221,$D1069,EF$191:EF$221)</f>
        <v>0</v>
      </c>
      <c r="ED1069" s="9"/>
      <c r="EE1069" s="10"/>
      <c r="EF1069" s="11"/>
      <c r="EG1069" s="6">
        <f>SUMIF(EH$191:EH$221,$D1069,EJ$191:EJ$221)</f>
        <v>0</v>
      </c>
      <c r="EH1069" s="9"/>
      <c r="EI1069" s="10"/>
      <c r="EJ1069" s="11"/>
      <c r="EK1069" s="6">
        <f>SUMIF(EL$191:EL$221,$D1069,EN$191:EN$221)</f>
        <v>0</v>
      </c>
      <c r="EL1069" s="9"/>
      <c r="EM1069" s="10"/>
      <c r="EN1069" s="11"/>
      <c r="EO1069" s="6">
        <f>SUMIF(EP$191:EP$221,$D1069,ER$191:ER$221)</f>
        <v>0</v>
      </c>
      <c r="EP1069" s="9"/>
      <c r="EQ1069" s="10"/>
      <c r="ER1069" s="11"/>
      <c r="ES1069" s="6">
        <f>SUMIF(ET$191:ET$221,$D1069,EV$191:EV$221)</f>
        <v>0</v>
      </c>
      <c r="ET1069" s="9"/>
      <c r="EU1069" s="10"/>
      <c r="EV1069" s="11"/>
      <c r="EW1069" s="6">
        <f>SUMIF(EX$191:EX$221,$D1069,EZ$191:EZ$221)</f>
        <v>0</v>
      </c>
      <c r="EX1069" s="9"/>
      <c r="EY1069" s="10"/>
      <c r="EZ1069" s="11"/>
      <c r="FA1069" s="6">
        <f>SUMIF(FB$191:FB$221,$D1069,FD$191:FD$221)</f>
        <v>0</v>
      </c>
      <c r="FB1069" s="9"/>
      <c r="FC1069" s="10"/>
      <c r="FD1069" s="11"/>
      <c r="FE1069" s="6">
        <f>SUMIF(FF$191:FF$221,$D1069,FH$191:FH$221)</f>
        <v>0</v>
      </c>
      <c r="FF1069" s="9"/>
      <c r="FG1069" s="10"/>
      <c r="FH1069" s="11"/>
      <c r="FI1069" s="6">
        <f>SUMIF(FJ$191:FJ$221,$D1069,FL$191:FL$221)</f>
        <v>0</v>
      </c>
      <c r="FJ1069" s="9"/>
      <c r="FK1069" s="10"/>
      <c r="FL1069" s="11"/>
      <c r="FM1069" s="6">
        <f>SUMIF(FN$191:FN$221,$D1069,FP$191:FP$221)</f>
        <v>0</v>
      </c>
      <c r="FN1069" s="9"/>
      <c r="FO1069" s="10"/>
      <c r="FP1069" s="11"/>
      <c r="FQ1069" s="6">
        <f>SUMIF(FR$191:FR$221,$D1069,FT$191:FT$221)</f>
        <v>0</v>
      </c>
      <c r="FR1069" s="9"/>
      <c r="FS1069" s="10"/>
      <c r="FT1069" s="11"/>
      <c r="FU1069" s="6">
        <f>SUMIF(FV$191:FV$221,$D1069,FX$191:FX$221)</f>
        <v>0</v>
      </c>
      <c r="FV1069" s="9"/>
      <c r="FW1069" s="10"/>
      <c r="FX1069" s="11"/>
      <c r="FY1069" s="6">
        <f>SUMIF(FZ$191:FZ$221,$D1069,GB$191:GB$221)</f>
        <v>0</v>
      </c>
      <c r="FZ1069" s="9"/>
      <c r="GA1069" s="10"/>
      <c r="GB1069" s="11"/>
      <c r="GC1069" s="6">
        <f>SUMIF(GD$191:GD$221,$D1069,GF$191:GF$221)</f>
        <v>0</v>
      </c>
      <c r="GD1069" s="9"/>
      <c r="GE1069" s="10"/>
      <c r="GF1069" s="11"/>
      <c r="GG1069" s="6">
        <f>SUMIF(GH$191:GH$221,$D1069,GJ$191:GJ$221)</f>
        <v>0</v>
      </c>
      <c r="GH1069" s="9"/>
      <c r="GI1069" s="10"/>
      <c r="GJ1069" s="11"/>
      <c r="GK1069" s="6">
        <f>SUMIF(GL$191:GL$221,$D1069,GN$191:GN$221)</f>
        <v>0</v>
      </c>
      <c r="GL1069" s="9"/>
      <c r="GM1069" s="10"/>
      <c r="GN1069" s="11"/>
      <c r="GO1069" s="6">
        <f>SUMIF(GP$191:GP$221,$D1069,GR$191:GR$221)</f>
        <v>0</v>
      </c>
      <c r="GP1069" s="9"/>
      <c r="GQ1069" s="10"/>
      <c r="GR1069" s="11"/>
      <c r="GS1069" s="6">
        <f>SUMIF(GT$191:GT$221,$D1069,GV$191:GV$221)</f>
        <v>0</v>
      </c>
      <c r="GT1069" s="9"/>
      <c r="GU1069" s="10"/>
      <c r="GV1069" s="20"/>
      <c r="GW1069" s="19">
        <f t="shared" si="24"/>
        <v>0</v>
      </c>
      <c r="GX1069" s="472"/>
      <c r="GY1069" s="473"/>
    </row>
    <row r="1070" spans="1:207" ht="30.75" customHeight="1">
      <c r="A1070" s="210" t="s">
        <v>82</v>
      </c>
      <c r="B1070" s="470"/>
      <c r="C1070" s="449" t="s">
        <v>536</v>
      </c>
      <c r="D1070" s="445" t="s">
        <v>501</v>
      </c>
      <c r="E1070" s="206">
        <f>SUMIF(F$222:F$252,$D1070,H$222:H$252)</f>
        <v>0</v>
      </c>
      <c r="F1070" s="9"/>
      <c r="G1070" s="10"/>
      <c r="H1070" s="11"/>
      <c r="I1070" s="6">
        <f>SUMIF(J$222:J$252,$D1070,L$222:L$252)</f>
        <v>0</v>
      </c>
      <c r="J1070" s="9"/>
      <c r="K1070" s="10"/>
      <c r="L1070" s="11"/>
      <c r="M1070" s="6">
        <f>SUMIF(N$222:N$252,$D1070,P$222:P$252)</f>
        <v>0</v>
      </c>
      <c r="N1070" s="9"/>
      <c r="O1070" s="10"/>
      <c r="P1070" s="11"/>
      <c r="Q1070" s="6">
        <f>SUMIF(R$222:R$252,$D1070,T$222:T$252)</f>
        <v>0</v>
      </c>
      <c r="R1070" s="9"/>
      <c r="S1070" s="10"/>
      <c r="T1070" s="11"/>
      <c r="U1070" s="6">
        <f>SUMIF(V$222:V$252,$D1070,X$222:X$252)</f>
        <v>0</v>
      </c>
      <c r="V1070" s="9"/>
      <c r="W1070" s="10"/>
      <c r="X1070" s="11"/>
      <c r="Y1070" s="6">
        <f>SUMIF(Z$222:Z$252,$D1070,AB$222:AB$252)</f>
        <v>0</v>
      </c>
      <c r="Z1070" s="9"/>
      <c r="AA1070" s="10"/>
      <c r="AB1070" s="11"/>
      <c r="AC1070" s="6">
        <f>SUMIF(AD$222:AD$252,$D1070,AF$222:AF$252)</f>
        <v>0</v>
      </c>
      <c r="AD1070" s="9"/>
      <c r="AE1070" s="10"/>
      <c r="AF1070" s="11"/>
      <c r="AG1070" s="6">
        <f>SUMIF(AH$222:AH$252,$D1070,AJ$222:AJ$252)</f>
        <v>0</v>
      </c>
      <c r="AH1070" s="9"/>
      <c r="AI1070" s="10"/>
      <c r="AJ1070" s="11"/>
      <c r="AK1070" s="6">
        <f>SUMIF(AL$222:AL$252,$D1070,AN$222:AN$252)</f>
        <v>0</v>
      </c>
      <c r="AL1070" s="9"/>
      <c r="AM1070" s="10"/>
      <c r="AN1070" s="11"/>
      <c r="AO1070" s="6">
        <f>SUMIF(AP$222:AP$252,$D1070,AR$222:AR$252)</f>
        <v>0</v>
      </c>
      <c r="AP1070" s="9"/>
      <c r="AQ1070" s="10"/>
      <c r="AR1070" s="11"/>
      <c r="AS1070" s="6">
        <f>SUMIF(AT$222:AT$252,$D1070,AV$222:AV$252)</f>
        <v>0</v>
      </c>
      <c r="AT1070" s="9"/>
      <c r="AU1070" s="10"/>
      <c r="AV1070" s="11"/>
      <c r="AW1070" s="6">
        <f>SUMIF(AX$222:AX$252,$D1070,AZ$222:AZ$252)</f>
        <v>0</v>
      </c>
      <c r="AX1070" s="9"/>
      <c r="AY1070" s="10"/>
      <c r="AZ1070" s="11"/>
      <c r="BA1070" s="6">
        <f>SUMIF(BB$222:BB$252,$D1070,BD$222:BD$252)</f>
        <v>0</v>
      </c>
      <c r="BB1070" s="9"/>
      <c r="BC1070" s="10"/>
      <c r="BD1070" s="11"/>
      <c r="BE1070" s="6">
        <f>SUMIF(BF$222:BF$252,$D1070,BH$222:BH$252)</f>
        <v>0</v>
      </c>
      <c r="BF1070" s="9"/>
      <c r="BG1070" s="10"/>
      <c r="BH1070" s="11"/>
      <c r="BI1070" s="6">
        <f>SUMIF(BJ$222:BJ$252,$D1070,BL$222:BL$252)</f>
        <v>0</v>
      </c>
      <c r="BJ1070" s="9"/>
      <c r="BK1070" s="10"/>
      <c r="BL1070" s="11"/>
      <c r="BM1070" s="6">
        <f>SUMIF(BN$222:BN$252,$D1070,BP$222:BP$252)</f>
        <v>0</v>
      </c>
      <c r="BN1070" s="9"/>
      <c r="BO1070" s="10"/>
      <c r="BP1070" s="11"/>
      <c r="BQ1070" s="6">
        <f>SUMIF(BR$222:BR$252,$D1070,BT$222:BT$252)</f>
        <v>0</v>
      </c>
      <c r="BR1070" s="9"/>
      <c r="BS1070" s="10"/>
      <c r="BT1070" s="11"/>
      <c r="BU1070" s="6">
        <f>SUMIF(BV$222:BV$252,$D1070,BX$222:BX$252)</f>
        <v>0</v>
      </c>
      <c r="BV1070" s="9"/>
      <c r="BW1070" s="10"/>
      <c r="BX1070" s="11"/>
      <c r="BY1070" s="6">
        <f>SUMIF(BZ$222:BZ$252,$D1070,CB$222:CB$252)</f>
        <v>0</v>
      </c>
      <c r="BZ1070" s="9"/>
      <c r="CA1070" s="10"/>
      <c r="CB1070" s="11"/>
      <c r="CC1070" s="6">
        <f>SUMIF(CD$222:CD$252,$D1070,CF$222:CF$252)</f>
        <v>0</v>
      </c>
      <c r="CD1070" s="9"/>
      <c r="CE1070" s="10"/>
      <c r="CF1070" s="11"/>
      <c r="CG1070" s="6">
        <f>SUMIF(CH$222:CH$252,$D1070,CJ$222:CJ$252)</f>
        <v>0</v>
      </c>
      <c r="CH1070" s="9"/>
      <c r="CI1070" s="10"/>
      <c r="CJ1070" s="11"/>
      <c r="CK1070" s="6">
        <f>SUMIF(CL$222:CL$252,$D1070,CN$222:CN$252)</f>
        <v>0</v>
      </c>
      <c r="CL1070" s="9"/>
      <c r="CM1070" s="10"/>
      <c r="CN1070" s="11"/>
      <c r="CO1070" s="6">
        <f>SUMIF(CP$222:CP$252,$D1070,CR$222:CR$252)</f>
        <v>0</v>
      </c>
      <c r="CP1070" s="9"/>
      <c r="CQ1070" s="10"/>
      <c r="CR1070" s="11"/>
      <c r="CS1070" s="6">
        <f>SUMIF(CT$222:CT$252,$D1070,CV$222:CV$252)</f>
        <v>0</v>
      </c>
      <c r="CT1070" s="9"/>
      <c r="CU1070" s="10"/>
      <c r="CV1070" s="11"/>
      <c r="CW1070" s="6">
        <f>SUMIF(CX$222:CX$252,$D1070,CZ$222:CZ$252)</f>
        <v>0</v>
      </c>
      <c r="CX1070" s="9"/>
      <c r="CY1070" s="10"/>
      <c r="CZ1070" s="11"/>
      <c r="DA1070" s="6">
        <f>SUMIF(DB$222:DB$252,$D1070,DD$222:DD$252)</f>
        <v>0</v>
      </c>
      <c r="DB1070" s="9"/>
      <c r="DC1070" s="10"/>
      <c r="DD1070" s="11"/>
      <c r="DE1070" s="6">
        <f>SUMIF(DF$222:DF$252,$D1070,DH$222:DH$252)</f>
        <v>0</v>
      </c>
      <c r="DF1070" s="9"/>
      <c r="DG1070" s="10"/>
      <c r="DH1070" s="11"/>
      <c r="DI1070" s="6">
        <f>SUMIF(DJ$222:DJ$252,$D1070,DL$222:DL$252)</f>
        <v>0</v>
      </c>
      <c r="DJ1070" s="9"/>
      <c r="DK1070" s="10"/>
      <c r="DL1070" s="11"/>
      <c r="DM1070" s="6">
        <f>SUMIF(DN$222:DN$252,$D1070,DP$222:DP$252)</f>
        <v>0</v>
      </c>
      <c r="DN1070" s="9"/>
      <c r="DO1070" s="10"/>
      <c r="DP1070" s="11"/>
      <c r="DQ1070" s="6">
        <f>SUMIF(DR$222:DR$252,$D1070,DT$222:DT$252)</f>
        <v>0</v>
      </c>
      <c r="DR1070" s="9"/>
      <c r="DS1070" s="10"/>
      <c r="DT1070" s="11"/>
      <c r="DU1070" s="6">
        <f>SUMIF(DV$222:DV$252,$D1070,DX$222:DX$252)</f>
        <v>0</v>
      </c>
      <c r="DV1070" s="9"/>
      <c r="DW1070" s="10"/>
      <c r="DX1070" s="11"/>
      <c r="DY1070" s="6">
        <f>SUMIF(DZ$222:DZ$252,$D1070,EB$222:EB$252)</f>
        <v>0</v>
      </c>
      <c r="DZ1070" s="9"/>
      <c r="EA1070" s="10"/>
      <c r="EB1070" s="11"/>
      <c r="EC1070" s="6">
        <f>SUMIF(ED$222:ED$252,$D1070,EF$222:EF$252)</f>
        <v>0</v>
      </c>
      <c r="ED1070" s="9"/>
      <c r="EE1070" s="10"/>
      <c r="EF1070" s="11"/>
      <c r="EG1070" s="6">
        <f>SUMIF(EH$222:EH$252,$D1070,EJ$222:EJ$252)</f>
        <v>0</v>
      </c>
      <c r="EH1070" s="9"/>
      <c r="EI1070" s="10"/>
      <c r="EJ1070" s="11"/>
      <c r="EK1070" s="6">
        <f>SUMIF(EL$222:EL$252,$D1070,EN$222:EN$252)</f>
        <v>0</v>
      </c>
      <c r="EL1070" s="9"/>
      <c r="EM1070" s="10"/>
      <c r="EN1070" s="11"/>
      <c r="EO1070" s="6">
        <f>SUMIF(EP$222:EP$252,$D1070,ER$222:ER$252)</f>
        <v>0</v>
      </c>
      <c r="EP1070" s="9"/>
      <c r="EQ1070" s="10"/>
      <c r="ER1070" s="11"/>
      <c r="ES1070" s="6">
        <f>SUMIF(ET$222:ET$252,$D1070,EV$222:EV$252)</f>
        <v>0</v>
      </c>
      <c r="ET1070" s="9"/>
      <c r="EU1070" s="10"/>
      <c r="EV1070" s="11"/>
      <c r="EW1070" s="6">
        <f>SUMIF(EX$222:EX$252,$D1070,EZ$222:EZ$252)</f>
        <v>0</v>
      </c>
      <c r="EX1070" s="9"/>
      <c r="EY1070" s="10"/>
      <c r="EZ1070" s="11"/>
      <c r="FA1070" s="6">
        <f>SUMIF(FB$222:FB$252,$D1070,FD$222:FD$252)</f>
        <v>0</v>
      </c>
      <c r="FB1070" s="9"/>
      <c r="FC1070" s="10"/>
      <c r="FD1070" s="11"/>
      <c r="FE1070" s="6">
        <f>SUMIF(FF$222:FF$252,$D1070,FH$222:FH$252)</f>
        <v>0</v>
      </c>
      <c r="FF1070" s="9"/>
      <c r="FG1070" s="10"/>
      <c r="FH1070" s="11"/>
      <c r="FI1070" s="6">
        <f>SUMIF(FJ$222:FJ$252,$D1070,FL$222:FL$252)</f>
        <v>0</v>
      </c>
      <c r="FJ1070" s="9"/>
      <c r="FK1070" s="10"/>
      <c r="FL1070" s="11"/>
      <c r="FM1070" s="6">
        <f>SUMIF(FN$222:FN$252,$D1070,FP$222:FP$252)</f>
        <v>0</v>
      </c>
      <c r="FN1070" s="9"/>
      <c r="FO1070" s="10"/>
      <c r="FP1070" s="11"/>
      <c r="FQ1070" s="6">
        <f>SUMIF(FR$222:FR$252,$D1070,FT$222:FT$252)</f>
        <v>0</v>
      </c>
      <c r="FR1070" s="9"/>
      <c r="FS1070" s="10"/>
      <c r="FT1070" s="11"/>
      <c r="FU1070" s="6">
        <f>SUMIF(FV$222:FV$252,$D1070,FX$222:FX$252)</f>
        <v>0</v>
      </c>
      <c r="FV1070" s="9"/>
      <c r="FW1070" s="10"/>
      <c r="FX1070" s="11"/>
      <c r="FY1070" s="6">
        <f>SUMIF(FZ$222:FZ$252,$D1070,GB$222:GB$252)</f>
        <v>0</v>
      </c>
      <c r="FZ1070" s="9"/>
      <c r="GA1070" s="10"/>
      <c r="GB1070" s="11"/>
      <c r="GC1070" s="6">
        <f>SUMIF(GD$222:GD$252,$D1070,GF$222:GF$252)</f>
        <v>0</v>
      </c>
      <c r="GD1070" s="9"/>
      <c r="GE1070" s="10"/>
      <c r="GF1070" s="11"/>
      <c r="GG1070" s="6">
        <f>SUMIF(GH$222:GH$252,$D1070,GJ$222:GJ$252)</f>
        <v>0</v>
      </c>
      <c r="GH1070" s="9"/>
      <c r="GI1070" s="10"/>
      <c r="GJ1070" s="11"/>
      <c r="GK1070" s="6">
        <f>SUMIF(GL$222:GL$252,$D1070,GN$222:GN$252)</f>
        <v>0</v>
      </c>
      <c r="GL1070" s="9"/>
      <c r="GM1070" s="10"/>
      <c r="GN1070" s="11"/>
      <c r="GO1070" s="6">
        <f>SUMIF(GP$222:GP$252,$D1070,GR$222:GR$252)</f>
        <v>0</v>
      </c>
      <c r="GP1070" s="9"/>
      <c r="GQ1070" s="10"/>
      <c r="GR1070" s="11"/>
      <c r="GS1070" s="6">
        <f>SUMIF(GT$222:GT$252,$D1070,GV$222:GV$252)</f>
        <v>0</v>
      </c>
      <c r="GT1070" s="9"/>
      <c r="GU1070" s="10"/>
      <c r="GV1070" s="20"/>
      <c r="GW1070" s="19">
        <f t="shared" si="24"/>
        <v>0</v>
      </c>
      <c r="GX1070" s="472"/>
      <c r="GY1070" s="473"/>
    </row>
    <row r="1071" spans="1:207" ht="30.75" customHeight="1">
      <c r="A1071" s="210" t="s">
        <v>83</v>
      </c>
      <c r="B1071" s="470"/>
      <c r="C1071" s="449" t="s">
        <v>536</v>
      </c>
      <c r="D1071" s="445" t="s">
        <v>501</v>
      </c>
      <c r="E1071" s="206">
        <f>SUMIF(F$253:F$283,$D1071,H$253:H$283)</f>
        <v>0</v>
      </c>
      <c r="F1071" s="9"/>
      <c r="G1071" s="10"/>
      <c r="H1071" s="11"/>
      <c r="I1071" s="6">
        <f>SUMIF(J$253:J$283,$D1071,L$253:L$283)</f>
        <v>0</v>
      </c>
      <c r="J1071" s="9"/>
      <c r="K1071" s="10"/>
      <c r="L1071" s="11"/>
      <c r="M1071" s="6">
        <f>SUMIF(N$253:N$283,$D1071,P$253:P$283)</f>
        <v>0</v>
      </c>
      <c r="N1071" s="9"/>
      <c r="O1071" s="10"/>
      <c r="P1071" s="11"/>
      <c r="Q1071" s="6">
        <f>SUMIF(R$253:R$283,$D1071,T$253:T$283)</f>
        <v>0</v>
      </c>
      <c r="R1071" s="9"/>
      <c r="S1071" s="10"/>
      <c r="T1071" s="11"/>
      <c r="U1071" s="6">
        <f>SUMIF(V$253:V$283,$D1071,X$253:X$283)</f>
        <v>0</v>
      </c>
      <c r="V1071" s="9"/>
      <c r="W1071" s="10"/>
      <c r="X1071" s="11"/>
      <c r="Y1071" s="6">
        <f>SUMIF(Z$253:Z$283,$D1071,AB$253:AB$283)</f>
        <v>0</v>
      </c>
      <c r="Z1071" s="9"/>
      <c r="AA1071" s="10"/>
      <c r="AB1071" s="11"/>
      <c r="AC1071" s="6">
        <f>SUMIF(AD$253:AD$283,$D1071,AF$253:AF$283)</f>
        <v>0</v>
      </c>
      <c r="AD1071" s="9"/>
      <c r="AE1071" s="10"/>
      <c r="AF1071" s="11"/>
      <c r="AG1071" s="6">
        <f>SUMIF(AH$253:AH$283,$D1071,AJ$253:AJ$283)</f>
        <v>0</v>
      </c>
      <c r="AH1071" s="9"/>
      <c r="AI1071" s="10"/>
      <c r="AJ1071" s="11"/>
      <c r="AK1071" s="6">
        <f>SUMIF(AL$253:AL$283,$D1071,AN$253:AN$283)</f>
        <v>0</v>
      </c>
      <c r="AL1071" s="9"/>
      <c r="AM1071" s="10"/>
      <c r="AN1071" s="11"/>
      <c r="AO1071" s="6">
        <f>SUMIF(AP$253:AP$283,$D1071,AR$253:AR$283)</f>
        <v>0</v>
      </c>
      <c r="AP1071" s="9"/>
      <c r="AQ1071" s="10"/>
      <c r="AR1071" s="11"/>
      <c r="AS1071" s="6">
        <f>SUMIF(AT$253:AT$283,$D1071,AV$253:AV$283)</f>
        <v>0</v>
      </c>
      <c r="AT1071" s="9"/>
      <c r="AU1071" s="10"/>
      <c r="AV1071" s="11"/>
      <c r="AW1071" s="6">
        <f>SUMIF(AX$253:AX$283,$D1071,AZ$253:AZ$283)</f>
        <v>0</v>
      </c>
      <c r="AX1071" s="9"/>
      <c r="AY1071" s="10"/>
      <c r="AZ1071" s="11"/>
      <c r="BA1071" s="6">
        <f>SUMIF(BB$253:BB$283,$D1071,BD$253:BD$283)</f>
        <v>0</v>
      </c>
      <c r="BB1071" s="9"/>
      <c r="BC1071" s="10"/>
      <c r="BD1071" s="11"/>
      <c r="BE1071" s="6">
        <f>SUMIF(BF$253:BF$283,$D1071,BH$253:BH$283)</f>
        <v>0</v>
      </c>
      <c r="BF1071" s="9"/>
      <c r="BG1071" s="10"/>
      <c r="BH1071" s="11"/>
      <c r="BI1071" s="6">
        <f>SUMIF(BJ$253:BJ$283,$D1071,BL$253:BL$283)</f>
        <v>0</v>
      </c>
      <c r="BJ1071" s="9"/>
      <c r="BK1071" s="10"/>
      <c r="BL1071" s="11"/>
      <c r="BM1071" s="6">
        <f>SUMIF(BN$253:BN$283,$D1071,BP$253:BP$283)</f>
        <v>0</v>
      </c>
      <c r="BN1071" s="9"/>
      <c r="BO1071" s="10"/>
      <c r="BP1071" s="11"/>
      <c r="BQ1071" s="6">
        <f>SUMIF(BR$253:BR$283,$D1071,BT$253:BT$283)</f>
        <v>0</v>
      </c>
      <c r="BR1071" s="9"/>
      <c r="BS1071" s="10"/>
      <c r="BT1071" s="11"/>
      <c r="BU1071" s="6">
        <f>SUMIF(BV$253:BV$283,$D1071,BX$253:BX$283)</f>
        <v>0</v>
      </c>
      <c r="BV1071" s="9"/>
      <c r="BW1071" s="10"/>
      <c r="BX1071" s="11"/>
      <c r="BY1071" s="6">
        <f>SUMIF(BZ$253:BZ$283,$D1071,CB$253:CB$283)</f>
        <v>0</v>
      </c>
      <c r="BZ1071" s="9"/>
      <c r="CA1071" s="10"/>
      <c r="CB1071" s="11"/>
      <c r="CC1071" s="6">
        <f>SUMIF(CD$253:CD$283,$D1071,CF$253:CF$283)</f>
        <v>0</v>
      </c>
      <c r="CD1071" s="9"/>
      <c r="CE1071" s="10"/>
      <c r="CF1071" s="11"/>
      <c r="CG1071" s="6">
        <f>SUMIF(CH$253:CH$283,$D1071,CJ$253:CJ$283)</f>
        <v>0</v>
      </c>
      <c r="CH1071" s="9"/>
      <c r="CI1071" s="10"/>
      <c r="CJ1071" s="11"/>
      <c r="CK1071" s="6">
        <f>SUMIF(CL$253:CL$283,$D1071,CN$253:CN$283)</f>
        <v>0</v>
      </c>
      <c r="CL1071" s="9"/>
      <c r="CM1071" s="10"/>
      <c r="CN1071" s="11"/>
      <c r="CO1071" s="6">
        <f>SUMIF(CP$253:CP$283,$D1071,CR$253:CR$283)</f>
        <v>0</v>
      </c>
      <c r="CP1071" s="9"/>
      <c r="CQ1071" s="10"/>
      <c r="CR1071" s="11"/>
      <c r="CS1071" s="6">
        <f>SUMIF(CT$253:CT$283,$D1071,CV$253:CV$283)</f>
        <v>0</v>
      </c>
      <c r="CT1071" s="9"/>
      <c r="CU1071" s="10"/>
      <c r="CV1071" s="11"/>
      <c r="CW1071" s="6">
        <f>SUMIF(CX$253:CX$283,$D1071,CZ$253:CZ$283)</f>
        <v>0</v>
      </c>
      <c r="CX1071" s="9"/>
      <c r="CY1071" s="10"/>
      <c r="CZ1071" s="11"/>
      <c r="DA1071" s="6">
        <f>SUMIF(DB$253:DB$283,$D1071,DD$253:DD$283)</f>
        <v>0</v>
      </c>
      <c r="DB1071" s="9"/>
      <c r="DC1071" s="10"/>
      <c r="DD1071" s="11"/>
      <c r="DE1071" s="6">
        <f>SUMIF(DF$253:DF$283,$D1071,DH$253:DH$283)</f>
        <v>0</v>
      </c>
      <c r="DF1071" s="9"/>
      <c r="DG1071" s="10"/>
      <c r="DH1071" s="11"/>
      <c r="DI1071" s="6">
        <f>SUMIF(DJ$253:DJ$283,$D1071,DL$253:DL$283)</f>
        <v>0</v>
      </c>
      <c r="DJ1071" s="9"/>
      <c r="DK1071" s="10"/>
      <c r="DL1071" s="11"/>
      <c r="DM1071" s="6">
        <f>SUMIF(DN$253:DN$283,$D1071,DP$253:DP$283)</f>
        <v>0</v>
      </c>
      <c r="DN1071" s="9"/>
      <c r="DO1071" s="10"/>
      <c r="DP1071" s="11"/>
      <c r="DQ1071" s="6">
        <f>SUMIF(DR$253:DR$283,$D1071,DT$253:DT$283)</f>
        <v>0</v>
      </c>
      <c r="DR1071" s="9"/>
      <c r="DS1071" s="10"/>
      <c r="DT1071" s="11"/>
      <c r="DU1071" s="6">
        <f>SUMIF(DV$253:DV$283,$D1071,DX$253:DX$283)</f>
        <v>0</v>
      </c>
      <c r="DV1071" s="9"/>
      <c r="DW1071" s="10"/>
      <c r="DX1071" s="11"/>
      <c r="DY1071" s="6">
        <f>SUMIF(DZ$253:DZ$283,$D1071,EB$253:EB$283)</f>
        <v>0</v>
      </c>
      <c r="DZ1071" s="9"/>
      <c r="EA1071" s="10"/>
      <c r="EB1071" s="11"/>
      <c r="EC1071" s="6">
        <f>SUMIF(ED$253:ED$283,$D1071,EF$253:EF$283)</f>
        <v>0</v>
      </c>
      <c r="ED1071" s="9"/>
      <c r="EE1071" s="10"/>
      <c r="EF1071" s="11"/>
      <c r="EG1071" s="6">
        <f>SUMIF(EH$253:EH$283,$D1071,EJ$253:EJ$283)</f>
        <v>0</v>
      </c>
      <c r="EH1071" s="9"/>
      <c r="EI1071" s="10"/>
      <c r="EJ1071" s="11"/>
      <c r="EK1071" s="6">
        <f>SUMIF(EL$253:EL$283,$D1071,EN$253:EN$283)</f>
        <v>0</v>
      </c>
      <c r="EL1071" s="9"/>
      <c r="EM1071" s="10"/>
      <c r="EN1071" s="11"/>
      <c r="EO1071" s="6">
        <f>SUMIF(EP$253:EP$283,$D1071,ER$253:ER$283)</f>
        <v>0</v>
      </c>
      <c r="EP1071" s="9"/>
      <c r="EQ1071" s="10"/>
      <c r="ER1071" s="11"/>
      <c r="ES1071" s="6">
        <f>SUMIF(ET$253:ET$283,$D1071,EV$253:EV$283)</f>
        <v>0</v>
      </c>
      <c r="ET1071" s="9"/>
      <c r="EU1071" s="10"/>
      <c r="EV1071" s="11"/>
      <c r="EW1071" s="6">
        <f>SUMIF(EX$253:EX$283,$D1071,EZ$253:EZ$283)</f>
        <v>0</v>
      </c>
      <c r="EX1071" s="9"/>
      <c r="EY1071" s="10"/>
      <c r="EZ1071" s="11"/>
      <c r="FA1071" s="6">
        <f>SUMIF(FB$253:FB$283,$D1071,FD$253:FD$283)</f>
        <v>0</v>
      </c>
      <c r="FB1071" s="9"/>
      <c r="FC1071" s="10"/>
      <c r="FD1071" s="11"/>
      <c r="FE1071" s="6">
        <f>SUMIF(FF$253:FF$283,$D1071,FH$253:FH$283)</f>
        <v>0</v>
      </c>
      <c r="FF1071" s="9"/>
      <c r="FG1071" s="10"/>
      <c r="FH1071" s="11"/>
      <c r="FI1071" s="6">
        <f>SUMIF(FJ$253:FJ$283,$D1071,FL$253:FL$283)</f>
        <v>0</v>
      </c>
      <c r="FJ1071" s="9"/>
      <c r="FK1071" s="10"/>
      <c r="FL1071" s="11"/>
      <c r="FM1071" s="6">
        <f>SUMIF(FN$253:FN$283,$D1071,FP$253:FP$283)</f>
        <v>0</v>
      </c>
      <c r="FN1071" s="9"/>
      <c r="FO1071" s="10"/>
      <c r="FP1071" s="11"/>
      <c r="FQ1071" s="6">
        <f>SUMIF(FR$253:FR$283,$D1071,FT$253:FT$283)</f>
        <v>0</v>
      </c>
      <c r="FR1071" s="9"/>
      <c r="FS1071" s="10"/>
      <c r="FT1071" s="11"/>
      <c r="FU1071" s="6">
        <f>SUMIF(FV$253:FV$283,$D1071,FX$253:FX$283)</f>
        <v>0</v>
      </c>
      <c r="FV1071" s="9"/>
      <c r="FW1071" s="10"/>
      <c r="FX1071" s="11"/>
      <c r="FY1071" s="6">
        <f>SUMIF(FZ$253:FZ$283,$D1071,GB$253:GB$283)</f>
        <v>0</v>
      </c>
      <c r="FZ1071" s="9"/>
      <c r="GA1071" s="10"/>
      <c r="GB1071" s="11"/>
      <c r="GC1071" s="6">
        <f>SUMIF(GD$253:GD$283,$D1071,GF$253:GF$283)</f>
        <v>0</v>
      </c>
      <c r="GD1071" s="9"/>
      <c r="GE1071" s="10"/>
      <c r="GF1071" s="11"/>
      <c r="GG1071" s="6">
        <f>SUMIF(GH$253:GH$283,$D1071,GJ$253:GJ$283)</f>
        <v>0</v>
      </c>
      <c r="GH1071" s="9"/>
      <c r="GI1071" s="10"/>
      <c r="GJ1071" s="11"/>
      <c r="GK1071" s="6">
        <f>SUMIF(GL$253:GL$283,$D1071,GN$253:GN$283)</f>
        <v>0</v>
      </c>
      <c r="GL1071" s="9"/>
      <c r="GM1071" s="10"/>
      <c r="GN1071" s="11"/>
      <c r="GO1071" s="6">
        <f>SUMIF(GP$253:GP$283,$D1071,GR$253:GR$283)</f>
        <v>0</v>
      </c>
      <c r="GP1071" s="9"/>
      <c r="GQ1071" s="10"/>
      <c r="GR1071" s="11"/>
      <c r="GS1071" s="6">
        <f>SUMIF(GT$253:GT$283,$D1071,GV$253:GV$283)</f>
        <v>0</v>
      </c>
      <c r="GT1071" s="9"/>
      <c r="GU1071" s="10"/>
      <c r="GV1071" s="20"/>
      <c r="GW1071" s="19">
        <f t="shared" si="24"/>
        <v>0</v>
      </c>
      <c r="GX1071" s="472"/>
      <c r="GY1071" s="473"/>
    </row>
    <row r="1072" spans="1:207" ht="30.75" customHeight="1">
      <c r="A1072" s="210" t="s">
        <v>84</v>
      </c>
      <c r="B1072" s="470"/>
      <c r="C1072" s="449" t="s">
        <v>536</v>
      </c>
      <c r="D1072" s="445" t="s">
        <v>501</v>
      </c>
      <c r="E1072" s="206">
        <f>SUMIF(F$284:F$314,$D1072,H$284:H$314)</f>
        <v>0</v>
      </c>
      <c r="F1072" s="9"/>
      <c r="G1072" s="10"/>
      <c r="H1072" s="11"/>
      <c r="I1072" s="6">
        <f>SUMIF(J$284:J$314,$D1072,L$284:L$314)</f>
        <v>0</v>
      </c>
      <c r="J1072" s="9"/>
      <c r="K1072" s="10"/>
      <c r="L1072" s="11"/>
      <c r="M1072" s="6">
        <f>SUMIF(N$284:N$314,$D1072,P$284:P$314)</f>
        <v>0</v>
      </c>
      <c r="N1072" s="9"/>
      <c r="O1072" s="10"/>
      <c r="P1072" s="11"/>
      <c r="Q1072" s="6">
        <f>SUMIF(R$284:R$314,$D1072,T$284:T$314)</f>
        <v>0</v>
      </c>
      <c r="R1072" s="9"/>
      <c r="S1072" s="10"/>
      <c r="T1072" s="11"/>
      <c r="U1072" s="6">
        <f>SUMIF(V$284:V$314,$D1072,X$284:X$314)</f>
        <v>0</v>
      </c>
      <c r="V1072" s="9"/>
      <c r="W1072" s="10"/>
      <c r="X1072" s="11"/>
      <c r="Y1072" s="6">
        <f>SUMIF(Z$284:Z$314,$D1072,AB$284:AB$314)</f>
        <v>0</v>
      </c>
      <c r="Z1072" s="9"/>
      <c r="AA1072" s="10"/>
      <c r="AB1072" s="11"/>
      <c r="AC1072" s="6">
        <f>SUMIF(AD$284:AD$314,$D1072,AF$284:AF$314)</f>
        <v>0</v>
      </c>
      <c r="AD1072" s="9"/>
      <c r="AE1072" s="10"/>
      <c r="AF1072" s="11"/>
      <c r="AG1072" s="6">
        <f>SUMIF(AH$284:AH$314,$D1072,AJ$284:AJ$314)</f>
        <v>0</v>
      </c>
      <c r="AH1072" s="9"/>
      <c r="AI1072" s="10"/>
      <c r="AJ1072" s="11"/>
      <c r="AK1072" s="6">
        <f>SUMIF(AL$284:AL$314,$D1072,AN$284:AN$314)</f>
        <v>0</v>
      </c>
      <c r="AL1072" s="9"/>
      <c r="AM1072" s="10"/>
      <c r="AN1072" s="11"/>
      <c r="AO1072" s="6">
        <f>SUMIF(AP$284:AP$314,$D1072,AR$284:AR$314)</f>
        <v>0</v>
      </c>
      <c r="AP1072" s="9"/>
      <c r="AQ1072" s="10"/>
      <c r="AR1072" s="11"/>
      <c r="AS1072" s="6">
        <f>SUMIF(AT$284:AT$314,$D1072,AV$284:AV$314)</f>
        <v>0</v>
      </c>
      <c r="AT1072" s="9"/>
      <c r="AU1072" s="10"/>
      <c r="AV1072" s="11"/>
      <c r="AW1072" s="6">
        <f>SUMIF(AX$284:AX$314,$D1072,AZ$284:AZ$314)</f>
        <v>0</v>
      </c>
      <c r="AX1072" s="9"/>
      <c r="AY1072" s="10"/>
      <c r="AZ1072" s="11"/>
      <c r="BA1072" s="6">
        <f>SUMIF(BB$284:BB$314,$D1072,BD$284:BD$314)</f>
        <v>0</v>
      </c>
      <c r="BB1072" s="9"/>
      <c r="BC1072" s="10"/>
      <c r="BD1072" s="11"/>
      <c r="BE1072" s="6">
        <f>SUMIF(BF$284:BF$314,$D1072,BH$284:BH$314)</f>
        <v>0</v>
      </c>
      <c r="BF1072" s="9"/>
      <c r="BG1072" s="10"/>
      <c r="BH1072" s="11"/>
      <c r="BI1072" s="6">
        <f>SUMIF(BJ$284:BJ$314,$D1072,BL$284:BL$314)</f>
        <v>0</v>
      </c>
      <c r="BJ1072" s="9"/>
      <c r="BK1072" s="10"/>
      <c r="BL1072" s="11"/>
      <c r="BM1072" s="6">
        <f>SUMIF(BN$284:BN$314,$D1072,BP$284:BP$314)</f>
        <v>0</v>
      </c>
      <c r="BN1072" s="9"/>
      <c r="BO1072" s="10"/>
      <c r="BP1072" s="11"/>
      <c r="BQ1072" s="6">
        <f>SUMIF(BR$284:BR$314,$D1072,BT$284:BT$314)</f>
        <v>0</v>
      </c>
      <c r="BR1072" s="9"/>
      <c r="BS1072" s="10"/>
      <c r="BT1072" s="11"/>
      <c r="BU1072" s="6">
        <f>SUMIF(BV$284:BV$314,$D1072,BX$284:BX$314)</f>
        <v>0</v>
      </c>
      <c r="BV1072" s="9"/>
      <c r="BW1072" s="10"/>
      <c r="BX1072" s="11"/>
      <c r="BY1072" s="6">
        <f>SUMIF(BZ$284:BZ$314,$D1072,CB$284:CB$314)</f>
        <v>0</v>
      </c>
      <c r="BZ1072" s="9"/>
      <c r="CA1072" s="10"/>
      <c r="CB1072" s="11"/>
      <c r="CC1072" s="6">
        <f>SUMIF(CD$284:CD$314,$D1072,CF$284:CF$314)</f>
        <v>0</v>
      </c>
      <c r="CD1072" s="9"/>
      <c r="CE1072" s="10"/>
      <c r="CF1072" s="11"/>
      <c r="CG1072" s="6">
        <f>SUMIF(CH$284:CH$314,$D1072,CJ$284:CJ$314)</f>
        <v>0</v>
      </c>
      <c r="CH1072" s="9"/>
      <c r="CI1072" s="10"/>
      <c r="CJ1072" s="11"/>
      <c r="CK1072" s="6">
        <f>SUMIF(CL$284:CL$314,$D1072,CN$284:CN$314)</f>
        <v>0</v>
      </c>
      <c r="CL1072" s="9"/>
      <c r="CM1072" s="10"/>
      <c r="CN1072" s="11"/>
      <c r="CO1072" s="6">
        <f>SUMIF(CP$284:CP$314,$D1072,CR$284:CR$314)</f>
        <v>0</v>
      </c>
      <c r="CP1072" s="9"/>
      <c r="CQ1072" s="10"/>
      <c r="CR1072" s="11"/>
      <c r="CS1072" s="6">
        <f>SUMIF(CT$284:CT$314,$D1072,CV$284:CV$314)</f>
        <v>0</v>
      </c>
      <c r="CT1072" s="9"/>
      <c r="CU1072" s="10"/>
      <c r="CV1072" s="11"/>
      <c r="CW1072" s="6">
        <f>SUMIF(CX$284:CX$314,$D1072,CZ$284:CZ$314)</f>
        <v>0</v>
      </c>
      <c r="CX1072" s="9"/>
      <c r="CY1072" s="10"/>
      <c r="CZ1072" s="11"/>
      <c r="DA1072" s="6">
        <f>SUMIF(DB$284:DB$314,$D1072,DD$284:DD$314)</f>
        <v>0</v>
      </c>
      <c r="DB1072" s="9"/>
      <c r="DC1072" s="10"/>
      <c r="DD1072" s="11"/>
      <c r="DE1072" s="6">
        <f>SUMIF(DF$284:DF$314,$D1072,DH$284:DH$314)</f>
        <v>0</v>
      </c>
      <c r="DF1072" s="9"/>
      <c r="DG1072" s="10"/>
      <c r="DH1072" s="11"/>
      <c r="DI1072" s="6">
        <f>SUMIF(DJ$284:DJ$314,$D1072,DL$284:DL$314)</f>
        <v>0</v>
      </c>
      <c r="DJ1072" s="9"/>
      <c r="DK1072" s="10"/>
      <c r="DL1072" s="11"/>
      <c r="DM1072" s="6">
        <f>SUMIF(DN$284:DN$314,$D1072,DP$284:DP$314)</f>
        <v>0</v>
      </c>
      <c r="DN1072" s="9"/>
      <c r="DO1072" s="10"/>
      <c r="DP1072" s="11"/>
      <c r="DQ1072" s="6">
        <f>SUMIF(DR$284:DR$314,$D1072,DT$284:DT$314)</f>
        <v>0</v>
      </c>
      <c r="DR1072" s="9"/>
      <c r="DS1072" s="10"/>
      <c r="DT1072" s="11"/>
      <c r="DU1072" s="6">
        <f>SUMIF(DV$284:DV$314,$D1072,DX$284:DX$314)</f>
        <v>0</v>
      </c>
      <c r="DV1072" s="9"/>
      <c r="DW1072" s="10"/>
      <c r="DX1072" s="11"/>
      <c r="DY1072" s="6">
        <f>SUMIF(DZ$284:DZ$314,$D1072,EB$284:EB$314)</f>
        <v>0</v>
      </c>
      <c r="DZ1072" s="9"/>
      <c r="EA1072" s="10"/>
      <c r="EB1072" s="11"/>
      <c r="EC1072" s="6">
        <f>SUMIF(ED$284:ED$314,$D1072,EF$284:EF$314)</f>
        <v>0</v>
      </c>
      <c r="ED1072" s="9"/>
      <c r="EE1072" s="10"/>
      <c r="EF1072" s="11"/>
      <c r="EG1072" s="6">
        <f>SUMIF(EH$284:EH$314,$D1072,EJ$284:EJ$314)</f>
        <v>0</v>
      </c>
      <c r="EH1072" s="9"/>
      <c r="EI1072" s="10"/>
      <c r="EJ1072" s="11"/>
      <c r="EK1072" s="6">
        <f>SUMIF(EL$284:EL$314,$D1072,EN$284:EN$314)</f>
        <v>0</v>
      </c>
      <c r="EL1072" s="9"/>
      <c r="EM1072" s="10"/>
      <c r="EN1072" s="11"/>
      <c r="EO1072" s="6">
        <f>SUMIF(EP$284:EP$314,$D1072,ER$284:ER$314)</f>
        <v>0</v>
      </c>
      <c r="EP1072" s="9"/>
      <c r="EQ1072" s="10"/>
      <c r="ER1072" s="11"/>
      <c r="ES1072" s="6">
        <f>SUMIF(ET$284:ET$314,$D1072,EV$284:EV$314)</f>
        <v>0</v>
      </c>
      <c r="ET1072" s="9"/>
      <c r="EU1072" s="10"/>
      <c r="EV1072" s="11"/>
      <c r="EW1072" s="6">
        <f>SUMIF(EX$284:EX$314,$D1072,EZ$284:EZ$314)</f>
        <v>0</v>
      </c>
      <c r="EX1072" s="9"/>
      <c r="EY1072" s="10"/>
      <c r="EZ1072" s="11"/>
      <c r="FA1072" s="6">
        <f>SUMIF(FB$284:FB$314,$D1072,FD$284:FD$314)</f>
        <v>0</v>
      </c>
      <c r="FB1072" s="9"/>
      <c r="FC1072" s="10"/>
      <c r="FD1072" s="11"/>
      <c r="FE1072" s="6">
        <f>SUMIF(FF$284:FF$314,$D1072,FH$284:FH$314)</f>
        <v>0</v>
      </c>
      <c r="FF1072" s="9"/>
      <c r="FG1072" s="10"/>
      <c r="FH1072" s="11"/>
      <c r="FI1072" s="6">
        <f>SUMIF(FJ$284:FJ$314,$D1072,FL$284:FL$314)</f>
        <v>0</v>
      </c>
      <c r="FJ1072" s="9"/>
      <c r="FK1072" s="10"/>
      <c r="FL1072" s="11"/>
      <c r="FM1072" s="6">
        <f>SUMIF(FN$284:FN$314,$D1072,FP$284:FP$314)</f>
        <v>0</v>
      </c>
      <c r="FN1072" s="9"/>
      <c r="FO1072" s="10"/>
      <c r="FP1072" s="11"/>
      <c r="FQ1072" s="6">
        <f>SUMIF(FR$284:FR$314,$D1072,FT$284:FT$314)</f>
        <v>0</v>
      </c>
      <c r="FR1072" s="9"/>
      <c r="FS1072" s="10"/>
      <c r="FT1072" s="11"/>
      <c r="FU1072" s="6">
        <f>SUMIF(FV$284:FV$314,$D1072,FX$284:FX$314)</f>
        <v>0</v>
      </c>
      <c r="FV1072" s="9"/>
      <c r="FW1072" s="10"/>
      <c r="FX1072" s="11"/>
      <c r="FY1072" s="6">
        <f>SUMIF(FZ$284:FZ$314,$D1072,GB$284:GB$314)</f>
        <v>0</v>
      </c>
      <c r="FZ1072" s="9"/>
      <c r="GA1072" s="10"/>
      <c r="GB1072" s="11"/>
      <c r="GC1072" s="6">
        <f>SUMIF(GD$284:GD$314,$D1072,GF$284:GF$314)</f>
        <v>0</v>
      </c>
      <c r="GD1072" s="9"/>
      <c r="GE1072" s="10"/>
      <c r="GF1072" s="11"/>
      <c r="GG1072" s="6">
        <f>SUMIF(GH$284:GH$314,$D1072,GJ$284:GJ$314)</f>
        <v>0</v>
      </c>
      <c r="GH1072" s="9"/>
      <c r="GI1072" s="10"/>
      <c r="GJ1072" s="11"/>
      <c r="GK1072" s="6">
        <f>SUMIF(GL$284:GL$314,$D1072,GN$284:GN$314)</f>
        <v>0</v>
      </c>
      <c r="GL1072" s="9"/>
      <c r="GM1072" s="10"/>
      <c r="GN1072" s="11"/>
      <c r="GO1072" s="6">
        <f>SUMIF(GP$284:GP$314,$D1072,GR$284:GR$314)</f>
        <v>0</v>
      </c>
      <c r="GP1072" s="9"/>
      <c r="GQ1072" s="10"/>
      <c r="GR1072" s="11"/>
      <c r="GS1072" s="6">
        <f>SUMIF(GT$284:GT$314,$D1072,GV$284:GV$314)</f>
        <v>0</v>
      </c>
      <c r="GT1072" s="9"/>
      <c r="GU1072" s="10"/>
      <c r="GV1072" s="20"/>
      <c r="GW1072" s="19">
        <f t="shared" si="24"/>
        <v>0</v>
      </c>
      <c r="GX1072" s="472"/>
      <c r="GY1072" s="473"/>
    </row>
    <row r="1073" spans="1:207" ht="30.75" customHeight="1">
      <c r="A1073" s="210" t="s">
        <v>85</v>
      </c>
      <c r="B1073" s="470"/>
      <c r="C1073" s="449" t="s">
        <v>536</v>
      </c>
      <c r="D1073" s="445" t="s">
        <v>501</v>
      </c>
      <c r="E1073" s="206">
        <f>SUMIF(F$315:F$345,$D1073,H$315:H$345)</f>
        <v>0</v>
      </c>
      <c r="F1073" s="9"/>
      <c r="G1073" s="10"/>
      <c r="H1073" s="11"/>
      <c r="I1073" s="6">
        <f>SUMIF(J$315:J$345,$D1073,L$315:L$345)</f>
        <v>0</v>
      </c>
      <c r="J1073" s="9"/>
      <c r="K1073" s="10"/>
      <c r="L1073" s="11"/>
      <c r="M1073" s="6">
        <f>SUMIF(N$315:N$345,$D1073,P$315:P$345)</f>
        <v>0</v>
      </c>
      <c r="N1073" s="9"/>
      <c r="O1073" s="10"/>
      <c r="P1073" s="11"/>
      <c r="Q1073" s="6">
        <f>SUMIF(R$315:R$345,$D1073,T$315:T$345)</f>
        <v>0</v>
      </c>
      <c r="R1073" s="9"/>
      <c r="S1073" s="10"/>
      <c r="T1073" s="11"/>
      <c r="U1073" s="6">
        <f>SUMIF(V$315:V$345,$D1073,X$315:X$345)</f>
        <v>0</v>
      </c>
      <c r="V1073" s="9"/>
      <c r="W1073" s="10"/>
      <c r="X1073" s="11"/>
      <c r="Y1073" s="6">
        <f>SUMIF(Z$315:Z$345,$D1073,AB$315:AB$345)</f>
        <v>0</v>
      </c>
      <c r="Z1073" s="9"/>
      <c r="AA1073" s="10"/>
      <c r="AB1073" s="11"/>
      <c r="AC1073" s="6">
        <f>SUMIF(AD$315:AD$345,$D1073,AF$315:AF$345)</f>
        <v>0</v>
      </c>
      <c r="AD1073" s="9"/>
      <c r="AE1073" s="10"/>
      <c r="AF1073" s="11"/>
      <c r="AG1073" s="6">
        <f>SUMIF(AH$315:AH$345,$D1073,AJ$315:AJ$345)</f>
        <v>0</v>
      </c>
      <c r="AH1073" s="9"/>
      <c r="AI1073" s="10"/>
      <c r="AJ1073" s="11"/>
      <c r="AK1073" s="6">
        <f>SUMIF(AL$315:AL$345,$D1073,AN$315:AN$345)</f>
        <v>0</v>
      </c>
      <c r="AL1073" s="9"/>
      <c r="AM1073" s="10"/>
      <c r="AN1073" s="11"/>
      <c r="AO1073" s="6">
        <f>SUMIF(AP$315:AP$345,$D1073,AR$315:AR$345)</f>
        <v>0</v>
      </c>
      <c r="AP1073" s="9"/>
      <c r="AQ1073" s="10"/>
      <c r="AR1073" s="11"/>
      <c r="AS1073" s="6">
        <f>SUMIF(AT$315:AT$345,$D1073,AV$315:AV$345)</f>
        <v>0</v>
      </c>
      <c r="AT1073" s="9"/>
      <c r="AU1073" s="10"/>
      <c r="AV1073" s="11"/>
      <c r="AW1073" s="6">
        <f>SUMIF(AX$315:AX$345,$D1073,AZ$315:AZ$345)</f>
        <v>0</v>
      </c>
      <c r="AX1073" s="9"/>
      <c r="AY1073" s="10"/>
      <c r="AZ1073" s="11"/>
      <c r="BA1073" s="6">
        <f>SUMIF(BB$315:BB$345,$D1073,BD$315:BD$345)</f>
        <v>0</v>
      </c>
      <c r="BB1073" s="9"/>
      <c r="BC1073" s="10"/>
      <c r="BD1073" s="11"/>
      <c r="BE1073" s="6">
        <f>SUMIF(BF$315:BF$345,$D1073,BH$315:BH$345)</f>
        <v>0</v>
      </c>
      <c r="BF1073" s="9"/>
      <c r="BG1073" s="10"/>
      <c r="BH1073" s="11"/>
      <c r="BI1073" s="6">
        <f>SUMIF(BJ$315:BJ$345,$D1073,BL$315:BL$345)</f>
        <v>0</v>
      </c>
      <c r="BJ1073" s="9"/>
      <c r="BK1073" s="10"/>
      <c r="BL1073" s="11"/>
      <c r="BM1073" s="6">
        <f>SUMIF(BN$315:BN$345,$D1073,BP$315:BP$345)</f>
        <v>0</v>
      </c>
      <c r="BN1073" s="9"/>
      <c r="BO1073" s="10"/>
      <c r="BP1073" s="11"/>
      <c r="BQ1073" s="6">
        <f>SUMIF(BR$315:BR$345,$D1073,BT$315:BT$345)</f>
        <v>0</v>
      </c>
      <c r="BR1073" s="9"/>
      <c r="BS1073" s="10"/>
      <c r="BT1073" s="11"/>
      <c r="BU1073" s="6">
        <f>SUMIF(BV$315:BV$345,$D1073,BX$315:BX$345)</f>
        <v>0</v>
      </c>
      <c r="BV1073" s="9"/>
      <c r="BW1073" s="10"/>
      <c r="BX1073" s="11"/>
      <c r="BY1073" s="6">
        <f>SUMIF(BZ$315:BZ$345,$D1073,CB$315:CB$345)</f>
        <v>0</v>
      </c>
      <c r="BZ1073" s="9"/>
      <c r="CA1073" s="10"/>
      <c r="CB1073" s="11"/>
      <c r="CC1073" s="6">
        <f>SUMIF(CD$315:CD$345,$D1073,CF$315:CF$345)</f>
        <v>0</v>
      </c>
      <c r="CD1073" s="9"/>
      <c r="CE1073" s="10"/>
      <c r="CF1073" s="11"/>
      <c r="CG1073" s="6">
        <f>SUMIF(CH$315:CH$345,$D1073,CJ$315:CJ$345)</f>
        <v>0</v>
      </c>
      <c r="CH1073" s="9"/>
      <c r="CI1073" s="10"/>
      <c r="CJ1073" s="11"/>
      <c r="CK1073" s="6">
        <f>SUMIF(CL$315:CL$345,$D1073,CN$315:CN$345)</f>
        <v>0</v>
      </c>
      <c r="CL1073" s="9"/>
      <c r="CM1073" s="10"/>
      <c r="CN1073" s="11"/>
      <c r="CO1073" s="6">
        <f>SUMIF(CP$315:CP$345,$D1073,CR$315:CR$345)</f>
        <v>0</v>
      </c>
      <c r="CP1073" s="9"/>
      <c r="CQ1073" s="10"/>
      <c r="CR1073" s="11"/>
      <c r="CS1073" s="6">
        <f>SUMIF(CT$315:CT$345,$D1073,CV$315:CV$345)</f>
        <v>0</v>
      </c>
      <c r="CT1073" s="9"/>
      <c r="CU1073" s="10"/>
      <c r="CV1073" s="11"/>
      <c r="CW1073" s="6">
        <f>SUMIF(CX$315:CX$345,$D1073,CZ$315:CZ$345)</f>
        <v>0</v>
      </c>
      <c r="CX1073" s="9"/>
      <c r="CY1073" s="10"/>
      <c r="CZ1073" s="11"/>
      <c r="DA1073" s="6">
        <f>SUMIF(DB$315:DB$345,$D1073,DD$315:DD$345)</f>
        <v>0</v>
      </c>
      <c r="DB1073" s="9"/>
      <c r="DC1073" s="10"/>
      <c r="DD1073" s="11"/>
      <c r="DE1073" s="6">
        <f>SUMIF(DF$315:DF$345,$D1073,DH$315:DH$345)</f>
        <v>0</v>
      </c>
      <c r="DF1073" s="9"/>
      <c r="DG1073" s="10"/>
      <c r="DH1073" s="11"/>
      <c r="DI1073" s="6">
        <f>SUMIF(DJ$315:DJ$345,$D1073,DL$315:DL$345)</f>
        <v>0</v>
      </c>
      <c r="DJ1073" s="9"/>
      <c r="DK1073" s="10"/>
      <c r="DL1073" s="11"/>
      <c r="DM1073" s="6">
        <f>SUMIF(DN$315:DN$345,$D1073,DP$315:DP$345)</f>
        <v>0</v>
      </c>
      <c r="DN1073" s="9"/>
      <c r="DO1073" s="10"/>
      <c r="DP1073" s="11"/>
      <c r="DQ1073" s="6">
        <f>SUMIF(DR$315:DR$345,$D1073,DT$315:DT$345)</f>
        <v>0</v>
      </c>
      <c r="DR1073" s="9"/>
      <c r="DS1073" s="10"/>
      <c r="DT1073" s="11"/>
      <c r="DU1073" s="6">
        <f>SUMIF(DV$315:DV$345,$D1073,DX$315:DX$345)</f>
        <v>0</v>
      </c>
      <c r="DV1073" s="9"/>
      <c r="DW1073" s="10"/>
      <c r="DX1073" s="11"/>
      <c r="DY1073" s="6">
        <f>SUMIF(DZ$315:DZ$345,$D1073,EB$315:EB$345)</f>
        <v>0</v>
      </c>
      <c r="DZ1073" s="9"/>
      <c r="EA1073" s="10"/>
      <c r="EB1073" s="11"/>
      <c r="EC1073" s="6">
        <f>SUMIF(ED$315:ED$345,$D1073,EF$315:EF$345)</f>
        <v>0</v>
      </c>
      <c r="ED1073" s="9"/>
      <c r="EE1073" s="10"/>
      <c r="EF1073" s="11"/>
      <c r="EG1073" s="6">
        <f>SUMIF(EH$315:EH$345,$D1073,EJ$315:EJ$345)</f>
        <v>0</v>
      </c>
      <c r="EH1073" s="9"/>
      <c r="EI1073" s="10"/>
      <c r="EJ1073" s="11"/>
      <c r="EK1073" s="6">
        <f>SUMIF(EL$315:EL$345,$D1073,EN$315:EN$345)</f>
        <v>0</v>
      </c>
      <c r="EL1073" s="9"/>
      <c r="EM1073" s="10"/>
      <c r="EN1073" s="11"/>
      <c r="EO1073" s="6">
        <f>SUMIF(EP$315:EP$345,$D1073,ER$315:ER$345)</f>
        <v>0</v>
      </c>
      <c r="EP1073" s="9"/>
      <c r="EQ1073" s="10"/>
      <c r="ER1073" s="11"/>
      <c r="ES1073" s="6">
        <f>SUMIF(ET$315:ET$345,$D1073,EV$315:EV$345)</f>
        <v>0</v>
      </c>
      <c r="ET1073" s="9"/>
      <c r="EU1073" s="10"/>
      <c r="EV1073" s="11"/>
      <c r="EW1073" s="6">
        <f>SUMIF(EX$315:EX$345,$D1073,EZ$315:EZ$345)</f>
        <v>0</v>
      </c>
      <c r="EX1073" s="9"/>
      <c r="EY1073" s="10"/>
      <c r="EZ1073" s="11"/>
      <c r="FA1073" s="6">
        <f>SUMIF(FB$315:FB$345,$D1073,FD$315:FD$345)</f>
        <v>0</v>
      </c>
      <c r="FB1073" s="9"/>
      <c r="FC1073" s="10"/>
      <c r="FD1073" s="11"/>
      <c r="FE1073" s="6">
        <f>SUMIF(FF$315:FF$345,$D1073,FH$315:FH$345)</f>
        <v>0</v>
      </c>
      <c r="FF1073" s="9"/>
      <c r="FG1073" s="10"/>
      <c r="FH1073" s="11"/>
      <c r="FI1073" s="6">
        <f>SUMIF(FJ$315:FJ$345,$D1073,FL$315:FL$345)</f>
        <v>0</v>
      </c>
      <c r="FJ1073" s="9"/>
      <c r="FK1073" s="10"/>
      <c r="FL1073" s="11"/>
      <c r="FM1073" s="6">
        <f>SUMIF(FN$315:FN$345,$D1073,FP$315:FP$345)</f>
        <v>0</v>
      </c>
      <c r="FN1073" s="9"/>
      <c r="FO1073" s="10"/>
      <c r="FP1073" s="11"/>
      <c r="FQ1073" s="6">
        <f>SUMIF(FR$315:FR$345,$D1073,FT$315:FT$345)</f>
        <v>0</v>
      </c>
      <c r="FR1073" s="9"/>
      <c r="FS1073" s="10"/>
      <c r="FT1073" s="11"/>
      <c r="FU1073" s="6">
        <f>SUMIF(FV$315:FV$345,$D1073,FX$315:FX$345)</f>
        <v>0</v>
      </c>
      <c r="FV1073" s="9"/>
      <c r="FW1073" s="10"/>
      <c r="FX1073" s="11"/>
      <c r="FY1073" s="6">
        <f>SUMIF(FZ$315:FZ$345,$D1073,GB$315:GB$345)</f>
        <v>0</v>
      </c>
      <c r="FZ1073" s="9"/>
      <c r="GA1073" s="10"/>
      <c r="GB1073" s="11"/>
      <c r="GC1073" s="6">
        <f>SUMIF(GD$315:GD$345,$D1073,GF$315:GF$345)</f>
        <v>0</v>
      </c>
      <c r="GD1073" s="9"/>
      <c r="GE1073" s="10"/>
      <c r="GF1073" s="11"/>
      <c r="GG1073" s="6">
        <f>SUMIF(GH$315:GH$345,$D1073,GJ$315:GJ$345)</f>
        <v>0</v>
      </c>
      <c r="GH1073" s="9"/>
      <c r="GI1073" s="10"/>
      <c r="GJ1073" s="11"/>
      <c r="GK1073" s="6">
        <f>SUMIF(GL$315:GL$345,$D1073,GN$315:GN$345)</f>
        <v>0</v>
      </c>
      <c r="GL1073" s="9"/>
      <c r="GM1073" s="10"/>
      <c r="GN1073" s="11"/>
      <c r="GO1073" s="6">
        <f>SUMIF(GP$315:GP$345,$D1073,GR$315:GR$345)</f>
        <v>0</v>
      </c>
      <c r="GP1073" s="9"/>
      <c r="GQ1073" s="10"/>
      <c r="GR1073" s="11"/>
      <c r="GS1073" s="6">
        <f>SUMIF(GT$315:GT$345,$D1073,GV$315:GV$345)</f>
        <v>0</v>
      </c>
      <c r="GT1073" s="9"/>
      <c r="GU1073" s="10"/>
      <c r="GV1073" s="20"/>
      <c r="GW1073" s="19">
        <f t="shared" si="24"/>
        <v>0</v>
      </c>
      <c r="GX1073" s="472"/>
      <c r="GY1073" s="473"/>
    </row>
    <row r="1074" spans="1:207" ht="30.75" customHeight="1" thickBot="1">
      <c r="A1074" s="212" t="s">
        <v>86</v>
      </c>
      <c r="B1074" s="471"/>
      <c r="C1074" s="449" t="s">
        <v>536</v>
      </c>
      <c r="D1074" s="445" t="s">
        <v>501</v>
      </c>
      <c r="E1074" s="206">
        <f>SUMIF(F$346:F$376,$D1074,H$346:H$376)</f>
        <v>0</v>
      </c>
      <c r="F1074" s="9"/>
      <c r="G1074" s="10"/>
      <c r="H1074" s="11"/>
      <c r="I1074" s="6">
        <f>SUMIF(J$346:J$376,$D1074,L$346:L$376)</f>
        <v>0</v>
      </c>
      <c r="J1074" s="9"/>
      <c r="K1074" s="10"/>
      <c r="L1074" s="11"/>
      <c r="M1074" s="6">
        <f>SUMIF(N$346:N$376,$D1074,P$346:P$376)</f>
        <v>0</v>
      </c>
      <c r="N1074" s="9"/>
      <c r="O1074" s="10"/>
      <c r="P1074" s="11"/>
      <c r="Q1074" s="6">
        <f>SUMIF(R$346:R$376,$D1074,T$346:T$376)</f>
        <v>0</v>
      </c>
      <c r="R1074" s="9"/>
      <c r="S1074" s="10"/>
      <c r="T1074" s="11"/>
      <c r="U1074" s="6">
        <f>SUMIF(V$346:V$376,$D1074,X$346:X$376)</f>
        <v>0</v>
      </c>
      <c r="V1074" s="9"/>
      <c r="W1074" s="10"/>
      <c r="X1074" s="11"/>
      <c r="Y1074" s="6">
        <f>SUMIF(Z$346:Z$376,$D1074,AB$346:AB$376)</f>
        <v>0</v>
      </c>
      <c r="Z1074" s="9"/>
      <c r="AA1074" s="10"/>
      <c r="AB1074" s="11"/>
      <c r="AC1074" s="6">
        <f>SUMIF(AD$346:AD$376,$D1074,AF$346:AF$376)</f>
        <v>0</v>
      </c>
      <c r="AD1074" s="9"/>
      <c r="AE1074" s="10"/>
      <c r="AF1074" s="11"/>
      <c r="AG1074" s="6">
        <f>SUMIF(AH$346:AH$376,$D1074,AJ$346:AJ$376)</f>
        <v>0</v>
      </c>
      <c r="AH1074" s="9"/>
      <c r="AI1074" s="10"/>
      <c r="AJ1074" s="11"/>
      <c r="AK1074" s="6">
        <f>SUMIF(AL$346:AL$376,$D1074,AN$346:AN$376)</f>
        <v>0</v>
      </c>
      <c r="AL1074" s="9"/>
      <c r="AM1074" s="10"/>
      <c r="AN1074" s="11"/>
      <c r="AO1074" s="6">
        <f>SUMIF(AP$346:AP$376,$D1074,AR$346:AR$376)</f>
        <v>0</v>
      </c>
      <c r="AP1074" s="9"/>
      <c r="AQ1074" s="10"/>
      <c r="AR1074" s="11"/>
      <c r="AS1074" s="6">
        <f>SUMIF(AT$346:AT$376,$D1074,AV$346:AV$376)</f>
        <v>0</v>
      </c>
      <c r="AT1074" s="9"/>
      <c r="AU1074" s="10"/>
      <c r="AV1074" s="11"/>
      <c r="AW1074" s="6">
        <f>SUMIF(AX$346:AX$376,$D1074,AZ$346:AZ$376)</f>
        <v>0</v>
      </c>
      <c r="AX1074" s="9"/>
      <c r="AY1074" s="10"/>
      <c r="AZ1074" s="11"/>
      <c r="BA1074" s="6">
        <f>SUMIF(BB$346:BB$376,$D1074,BD$346:BD$376)</f>
        <v>0</v>
      </c>
      <c r="BB1074" s="9"/>
      <c r="BC1074" s="10"/>
      <c r="BD1074" s="11"/>
      <c r="BE1074" s="6">
        <f>SUMIF(BF$346:BF$376,$D1074,BH$346:BH$376)</f>
        <v>0</v>
      </c>
      <c r="BF1074" s="9"/>
      <c r="BG1074" s="10"/>
      <c r="BH1074" s="11"/>
      <c r="BI1074" s="6">
        <f>SUMIF(BJ$346:BJ$376,$D1074,BL$346:BL$376)</f>
        <v>0</v>
      </c>
      <c r="BJ1074" s="9"/>
      <c r="BK1074" s="10"/>
      <c r="BL1074" s="11"/>
      <c r="BM1074" s="6">
        <f>SUMIF(BN$346:BN$376,$D1074,BP$346:BP$376)</f>
        <v>0</v>
      </c>
      <c r="BN1074" s="9"/>
      <c r="BO1074" s="10"/>
      <c r="BP1074" s="11"/>
      <c r="BQ1074" s="6">
        <f>SUMIF(BR$346:BR$376,$D1074,BT$346:BT$376)</f>
        <v>0</v>
      </c>
      <c r="BR1074" s="9"/>
      <c r="BS1074" s="10"/>
      <c r="BT1074" s="11"/>
      <c r="BU1074" s="6">
        <f>SUMIF(BV$346:BV$376,$D1074,BX$346:BX$376)</f>
        <v>0</v>
      </c>
      <c r="BV1074" s="9"/>
      <c r="BW1074" s="10"/>
      <c r="BX1074" s="11"/>
      <c r="BY1074" s="6">
        <f>SUMIF(BZ$346:BZ$376,$D1074,CB$346:CB$376)</f>
        <v>0</v>
      </c>
      <c r="BZ1074" s="9"/>
      <c r="CA1074" s="10"/>
      <c r="CB1074" s="11"/>
      <c r="CC1074" s="6">
        <f>SUMIF(CD$346:CD$376,$D1074,CF$346:CF$376)</f>
        <v>0</v>
      </c>
      <c r="CD1074" s="9"/>
      <c r="CE1074" s="10"/>
      <c r="CF1074" s="11"/>
      <c r="CG1074" s="6">
        <f>SUMIF(CH$346:CH$376,$D1074,CJ$346:CJ$376)</f>
        <v>0</v>
      </c>
      <c r="CH1074" s="9"/>
      <c r="CI1074" s="10"/>
      <c r="CJ1074" s="11"/>
      <c r="CK1074" s="6">
        <f>SUMIF(CL$346:CL$376,$D1074,CN$346:CN$376)</f>
        <v>0</v>
      </c>
      <c r="CL1074" s="9"/>
      <c r="CM1074" s="10"/>
      <c r="CN1074" s="11"/>
      <c r="CO1074" s="6">
        <f>SUMIF(CP$346:CP$376,$D1074,CR$346:CR$376)</f>
        <v>0</v>
      </c>
      <c r="CP1074" s="9"/>
      <c r="CQ1074" s="10"/>
      <c r="CR1074" s="11"/>
      <c r="CS1074" s="6">
        <f>SUMIF(CT$346:CT$376,$D1074,CV$346:CV$376)</f>
        <v>0</v>
      </c>
      <c r="CT1074" s="9"/>
      <c r="CU1074" s="10"/>
      <c r="CV1074" s="11"/>
      <c r="CW1074" s="6">
        <f>SUMIF(CX$346:CX$376,$D1074,CZ$346:CZ$376)</f>
        <v>0</v>
      </c>
      <c r="CX1074" s="9"/>
      <c r="CY1074" s="10"/>
      <c r="CZ1074" s="11"/>
      <c r="DA1074" s="6">
        <f>SUMIF(DB$346:DB$376,$D1074,DD$346:DD$376)</f>
        <v>0</v>
      </c>
      <c r="DB1074" s="9"/>
      <c r="DC1074" s="10"/>
      <c r="DD1074" s="11"/>
      <c r="DE1074" s="6">
        <f>SUMIF(DF$346:DF$376,$D1074,DH$346:DH$376)</f>
        <v>0</v>
      </c>
      <c r="DF1074" s="9"/>
      <c r="DG1074" s="10"/>
      <c r="DH1074" s="11"/>
      <c r="DI1074" s="6">
        <f>SUMIF(DJ$346:DJ$376,$D1074,DL$346:DL$376)</f>
        <v>0</v>
      </c>
      <c r="DJ1074" s="9"/>
      <c r="DK1074" s="10"/>
      <c r="DL1074" s="11"/>
      <c r="DM1074" s="6">
        <f>SUMIF(DN$346:DN$376,$D1074,DP$346:DP$376)</f>
        <v>0</v>
      </c>
      <c r="DN1074" s="9"/>
      <c r="DO1074" s="10"/>
      <c r="DP1074" s="11"/>
      <c r="DQ1074" s="6">
        <f>SUMIF(DR$346:DR$376,$D1074,DT$346:DT$376)</f>
        <v>0</v>
      </c>
      <c r="DR1074" s="9"/>
      <c r="DS1074" s="10"/>
      <c r="DT1074" s="11"/>
      <c r="DU1074" s="6">
        <f>SUMIF(DV$346:DV$376,$D1074,DX$346:DX$376)</f>
        <v>0</v>
      </c>
      <c r="DV1074" s="9"/>
      <c r="DW1074" s="10"/>
      <c r="DX1074" s="11"/>
      <c r="DY1074" s="6">
        <f>SUMIF(DZ$346:DZ$376,$D1074,EB$346:EB$376)</f>
        <v>0</v>
      </c>
      <c r="DZ1074" s="9"/>
      <c r="EA1074" s="10"/>
      <c r="EB1074" s="11"/>
      <c r="EC1074" s="6">
        <f>SUMIF(ED$346:ED$376,$D1074,EF$346:EF$376)</f>
        <v>0</v>
      </c>
      <c r="ED1074" s="9"/>
      <c r="EE1074" s="10"/>
      <c r="EF1074" s="11"/>
      <c r="EG1074" s="6">
        <f>SUMIF(EH$346:EH$376,$D1074,EJ$346:EJ$376)</f>
        <v>0</v>
      </c>
      <c r="EH1074" s="9"/>
      <c r="EI1074" s="10"/>
      <c r="EJ1074" s="11"/>
      <c r="EK1074" s="6">
        <f>SUMIF(EL$346:EL$376,$D1074,EN$346:EN$376)</f>
        <v>0</v>
      </c>
      <c r="EL1074" s="9"/>
      <c r="EM1074" s="10"/>
      <c r="EN1074" s="11"/>
      <c r="EO1074" s="6">
        <f>SUMIF(EP$346:EP$376,$D1074,ER$346:ER$376)</f>
        <v>0</v>
      </c>
      <c r="EP1074" s="9"/>
      <c r="EQ1074" s="10"/>
      <c r="ER1074" s="11"/>
      <c r="ES1074" s="6">
        <f>SUMIF(ET$346:ET$376,$D1074,EV$346:EV$376)</f>
        <v>0</v>
      </c>
      <c r="ET1074" s="9"/>
      <c r="EU1074" s="10"/>
      <c r="EV1074" s="11"/>
      <c r="EW1074" s="6">
        <f>SUMIF(EX$346:EX$376,$D1074,EZ$346:EZ$376)</f>
        <v>0</v>
      </c>
      <c r="EX1074" s="9"/>
      <c r="EY1074" s="10"/>
      <c r="EZ1074" s="11"/>
      <c r="FA1074" s="6">
        <f>SUMIF(FB$346:FB$376,$D1074,FD$346:FD$376)</f>
        <v>0</v>
      </c>
      <c r="FB1074" s="9"/>
      <c r="FC1074" s="10"/>
      <c r="FD1074" s="11"/>
      <c r="FE1074" s="6">
        <f>SUMIF(FF$346:FF$376,$D1074,FH$346:FH$376)</f>
        <v>0</v>
      </c>
      <c r="FF1074" s="9"/>
      <c r="FG1074" s="10"/>
      <c r="FH1074" s="11"/>
      <c r="FI1074" s="6">
        <f>SUMIF(FJ$346:FJ$376,$D1074,FL$346:FL$376)</f>
        <v>0</v>
      </c>
      <c r="FJ1074" s="9"/>
      <c r="FK1074" s="10"/>
      <c r="FL1074" s="11"/>
      <c r="FM1074" s="6">
        <f>SUMIF(FN$346:FN$376,$D1074,FP$346:FP$376)</f>
        <v>0</v>
      </c>
      <c r="FN1074" s="9"/>
      <c r="FO1074" s="10"/>
      <c r="FP1074" s="11"/>
      <c r="FQ1074" s="6">
        <f>SUMIF(FR$346:FR$376,$D1074,FT$346:FT$376)</f>
        <v>0</v>
      </c>
      <c r="FR1074" s="9"/>
      <c r="FS1074" s="10"/>
      <c r="FT1074" s="11"/>
      <c r="FU1074" s="6">
        <f>SUMIF(FV$346:FV$376,$D1074,FX$346:FX$376)</f>
        <v>0</v>
      </c>
      <c r="FV1074" s="9"/>
      <c r="FW1074" s="10"/>
      <c r="FX1074" s="11"/>
      <c r="FY1074" s="6">
        <f>SUMIF(FZ$346:FZ$376,$D1074,GB$346:GB$376)</f>
        <v>0</v>
      </c>
      <c r="FZ1074" s="9"/>
      <c r="GA1074" s="10"/>
      <c r="GB1074" s="11"/>
      <c r="GC1074" s="6">
        <f>SUMIF(GD$346:GD$376,$D1074,GF$346:GF$376)</f>
        <v>0</v>
      </c>
      <c r="GD1074" s="9"/>
      <c r="GE1074" s="10"/>
      <c r="GF1074" s="11"/>
      <c r="GG1074" s="6">
        <f>SUMIF(GH$346:GH$376,$D1074,GJ$346:GJ$376)</f>
        <v>0</v>
      </c>
      <c r="GH1074" s="9"/>
      <c r="GI1074" s="10"/>
      <c r="GJ1074" s="11"/>
      <c r="GK1074" s="6">
        <f>SUMIF(GL$346:GL$376,$D1074,GN$346:GN$376)</f>
        <v>0</v>
      </c>
      <c r="GL1074" s="9"/>
      <c r="GM1074" s="10"/>
      <c r="GN1074" s="11"/>
      <c r="GO1074" s="6">
        <f>SUMIF(GP$346:GP$376,$D1074,GR$346:GR$376)</f>
        <v>0</v>
      </c>
      <c r="GP1074" s="9"/>
      <c r="GQ1074" s="10"/>
      <c r="GR1074" s="11"/>
      <c r="GS1074" s="6">
        <f>SUMIF(GT$346:GT$376,$D1074,GV$346:GV$376)</f>
        <v>0</v>
      </c>
      <c r="GT1074" s="9"/>
      <c r="GU1074" s="10"/>
      <c r="GV1074" s="20"/>
      <c r="GW1074" s="19">
        <f t="shared" si="24"/>
        <v>0</v>
      </c>
      <c r="GX1074" s="472"/>
      <c r="GY1074" s="473"/>
    </row>
    <row r="1075" spans="1:207" ht="42.75" customHeight="1">
      <c r="A1075" s="47" t="s">
        <v>75</v>
      </c>
      <c r="B1075" s="469">
        <v>47</v>
      </c>
      <c r="C1075" s="216" t="s">
        <v>449</v>
      </c>
      <c r="D1075" s="217" t="s">
        <v>435</v>
      </c>
      <c r="E1075" s="6">
        <f>SUMIF(F$5:F$35,$D1075,H$5:H$35)</f>
        <v>0</v>
      </c>
      <c r="F1075" s="9"/>
      <c r="G1075" s="10"/>
      <c r="H1075" s="11"/>
      <c r="I1075" s="6">
        <f>SUMIF(J$5:J$35,$D1075,L$5:L$35)</f>
        <v>0</v>
      </c>
      <c r="J1075" s="9"/>
      <c r="K1075" s="10"/>
      <c r="L1075" s="11"/>
      <c r="M1075" s="6">
        <f>SUMIF(N$5:N$35,$D1075,P$5:P$35)</f>
        <v>0</v>
      </c>
      <c r="N1075" s="9"/>
      <c r="O1075" s="10"/>
      <c r="P1075" s="11"/>
      <c r="Q1075" s="6">
        <f>SUMIF(R$5:R$35,$D1075,T$5:T$35)</f>
        <v>0</v>
      </c>
      <c r="R1075" s="9"/>
      <c r="S1075" s="10"/>
      <c r="T1075" s="11"/>
      <c r="U1075" s="6">
        <f>SUMIF(V$5:V$35,$D1075,X$5:X$35)</f>
        <v>0</v>
      </c>
      <c r="V1075" s="9"/>
      <c r="W1075" s="10"/>
      <c r="X1075" s="11"/>
      <c r="Y1075" s="6">
        <f>SUMIF(Z$5:Z$35,$D1075,AB$5:AB$35)</f>
        <v>0</v>
      </c>
      <c r="Z1075" s="9"/>
      <c r="AA1075" s="10"/>
      <c r="AB1075" s="11"/>
      <c r="AC1075" s="6">
        <f>SUMIF(AD$5:AD$35,$D1075,AF$5:AF$35)</f>
        <v>0</v>
      </c>
      <c r="AD1075" s="9"/>
      <c r="AE1075" s="10"/>
      <c r="AF1075" s="11"/>
      <c r="AG1075" s="6">
        <f>SUMIF(AH$5:AH$35,$D1075,AJ$5:AJ$35)</f>
        <v>0</v>
      </c>
      <c r="AH1075" s="9"/>
      <c r="AI1075" s="10"/>
      <c r="AJ1075" s="11"/>
      <c r="AK1075" s="6">
        <f>SUMIF(AL$5:AL$35,$D1075,AN$5:AN$35)</f>
        <v>0</v>
      </c>
      <c r="AL1075" s="9"/>
      <c r="AM1075" s="10"/>
      <c r="AN1075" s="11"/>
      <c r="AO1075" s="6">
        <f>SUMIF(AP$5:AP$35,$D1075,AR$5:AR$35)</f>
        <v>0</v>
      </c>
      <c r="AP1075" s="9"/>
      <c r="AQ1075" s="10"/>
      <c r="AR1075" s="11"/>
      <c r="AS1075" s="6">
        <f>SUMIF(AT$5:AT$35,$D1075,AV$5:AV$35)</f>
        <v>0</v>
      </c>
      <c r="AT1075" s="9"/>
      <c r="AU1075" s="10"/>
      <c r="AV1075" s="11"/>
      <c r="AW1075" s="6">
        <f>SUMIF(AX$5:AX$35,$D1075,AZ$5:AZ$35)</f>
        <v>0</v>
      </c>
      <c r="AX1075" s="9"/>
      <c r="AY1075" s="10"/>
      <c r="AZ1075" s="11"/>
      <c r="BA1075" s="6">
        <f>SUMIF(BB$5:BB$35,$D1075,BD$5:BD$35)</f>
        <v>0</v>
      </c>
      <c r="BB1075" s="9"/>
      <c r="BC1075" s="10"/>
      <c r="BD1075" s="11"/>
      <c r="BE1075" s="6">
        <f>SUMIF(BF$5:BF$35,$D1075,BH$5:BH$35)</f>
        <v>0</v>
      </c>
      <c r="BF1075" s="9"/>
      <c r="BG1075" s="10"/>
      <c r="BH1075" s="11"/>
      <c r="BI1075" s="6">
        <f>SUMIF(BJ$5:BJ$35,$D1075,BL$5:BL$35)</f>
        <v>0</v>
      </c>
      <c r="BJ1075" s="9"/>
      <c r="BK1075" s="10"/>
      <c r="BL1075" s="11"/>
      <c r="BM1075" s="6">
        <f>SUMIF(BN$5:BN$35,$D1075,BP$5:BP$35)</f>
        <v>0</v>
      </c>
      <c r="BN1075" s="9"/>
      <c r="BO1075" s="10"/>
      <c r="BP1075" s="11"/>
      <c r="BQ1075" s="6">
        <f>SUMIF(BR$5:BR$35,$D1075,BT$5:BT$35)</f>
        <v>0</v>
      </c>
      <c r="BR1075" s="9"/>
      <c r="BS1075" s="10"/>
      <c r="BT1075" s="11"/>
      <c r="BU1075" s="6">
        <f>SUMIF(BV$5:BV$35,$D1075,BX$5:BX$35)</f>
        <v>0</v>
      </c>
      <c r="BV1075" s="9"/>
      <c r="BW1075" s="10"/>
      <c r="BX1075" s="11"/>
      <c r="BY1075" s="6">
        <f>SUMIF(BZ$5:BZ$35,$D1075,CB$5:CB$35)</f>
        <v>0</v>
      </c>
      <c r="BZ1075" s="9"/>
      <c r="CA1075" s="10"/>
      <c r="CB1075" s="11"/>
      <c r="CC1075" s="6">
        <f>SUMIF(CD$5:CD$35,$D1075,CF$5:CF$35)</f>
        <v>0</v>
      </c>
      <c r="CD1075" s="9"/>
      <c r="CE1075" s="10"/>
      <c r="CF1075" s="11"/>
      <c r="CG1075" s="6">
        <f>SUMIF(CH$5:CH$35,$D1075,CJ$5:CJ$35)</f>
        <v>0</v>
      </c>
      <c r="CH1075" s="9"/>
      <c r="CI1075" s="10"/>
      <c r="CJ1075" s="11"/>
      <c r="CK1075" s="6">
        <f>SUMIF(CL$5:CL$35,$D1075,CN$5:CN$35)</f>
        <v>0</v>
      </c>
      <c r="CL1075" s="9"/>
      <c r="CM1075" s="10"/>
      <c r="CN1075" s="11"/>
      <c r="CO1075" s="6">
        <f>SUMIF(CP$5:CP$35,$D1075,CR$5:CR$35)</f>
        <v>0</v>
      </c>
      <c r="CP1075" s="9"/>
      <c r="CQ1075" s="10"/>
      <c r="CR1075" s="11"/>
      <c r="CS1075" s="6">
        <f>SUMIF(CT$5:CT$35,$D1075,CV$5:CV$35)</f>
        <v>0</v>
      </c>
      <c r="CT1075" s="9"/>
      <c r="CU1075" s="10"/>
      <c r="CV1075" s="11"/>
      <c r="CW1075" s="6">
        <f>SUMIF(CX$5:CX$35,$D1075,CZ$5:CZ$35)</f>
        <v>0</v>
      </c>
      <c r="CX1075" s="9"/>
      <c r="CY1075" s="10"/>
      <c r="CZ1075" s="11"/>
      <c r="DA1075" s="6">
        <f>SUMIF(DB$5:DB$35,$D1075,DD$5:DD$35)</f>
        <v>0</v>
      </c>
      <c r="DB1075" s="9"/>
      <c r="DC1075" s="10"/>
      <c r="DD1075" s="11"/>
      <c r="DE1075" s="6">
        <f>SUMIF(DF$5:DF$35,$D1075,DH$5:DH$35)</f>
        <v>0</v>
      </c>
      <c r="DF1075" s="9"/>
      <c r="DG1075" s="10"/>
      <c r="DH1075" s="11"/>
      <c r="DI1075" s="6">
        <f>SUMIF(DJ$5:DJ$35,$D1075,DL$5:DL$35)</f>
        <v>0</v>
      </c>
      <c r="DJ1075" s="9"/>
      <c r="DK1075" s="10"/>
      <c r="DL1075" s="11"/>
      <c r="DM1075" s="6">
        <f>SUMIF(DN$5:DN$35,$D1075,DP$5:DP$35)</f>
        <v>0</v>
      </c>
      <c r="DN1075" s="9"/>
      <c r="DO1075" s="10"/>
      <c r="DP1075" s="11"/>
      <c r="DQ1075" s="6">
        <f>SUMIF(DR$5:DR$35,$D1075,DT$5:DT$35)</f>
        <v>0</v>
      </c>
      <c r="DR1075" s="9"/>
      <c r="DS1075" s="10"/>
      <c r="DT1075" s="11"/>
      <c r="DU1075" s="6">
        <f>SUMIF(DV$5:DV$35,$D1075,DX$5:DX$35)</f>
        <v>0</v>
      </c>
      <c r="DV1075" s="9"/>
      <c r="DW1075" s="10"/>
      <c r="DX1075" s="11"/>
      <c r="DY1075" s="6">
        <f>SUMIF(DZ$5:DZ$35,$D1075,EB$5:EB$35)</f>
        <v>0</v>
      </c>
      <c r="DZ1075" s="9"/>
      <c r="EA1075" s="10"/>
      <c r="EB1075" s="11"/>
      <c r="EC1075" s="6">
        <f>SUMIF(ED$5:ED$35,$D1075,EF$5:EF$35)</f>
        <v>0</v>
      </c>
      <c r="ED1075" s="9"/>
      <c r="EE1075" s="10"/>
      <c r="EF1075" s="11"/>
      <c r="EG1075" s="6">
        <f>SUMIF(EH$5:EH$35,$D1075,EJ$5:EJ$35)</f>
        <v>0</v>
      </c>
      <c r="EH1075" s="9"/>
      <c r="EI1075" s="10"/>
      <c r="EJ1075" s="11"/>
      <c r="EK1075" s="6">
        <f>SUMIF(EL$5:EL$35,$D1075,EN$5:EN$35)</f>
        <v>0</v>
      </c>
      <c r="EL1075" s="9"/>
      <c r="EM1075" s="10"/>
      <c r="EN1075" s="11"/>
      <c r="EO1075" s="6">
        <f>SUMIF(EP$5:EP$35,$D1075,ER$5:ER$35)</f>
        <v>0</v>
      </c>
      <c r="EP1075" s="9"/>
      <c r="EQ1075" s="10"/>
      <c r="ER1075" s="11"/>
      <c r="ES1075" s="6">
        <f>SUMIF(ET$5:ET$35,$D1075,EV$5:EV$35)</f>
        <v>0</v>
      </c>
      <c r="ET1075" s="9"/>
      <c r="EU1075" s="10"/>
      <c r="EV1075" s="11"/>
      <c r="EW1075" s="6">
        <f>SUMIF(EX$5:EX$35,$D1075,EZ$5:EZ$35)</f>
        <v>0</v>
      </c>
      <c r="EX1075" s="9"/>
      <c r="EY1075" s="10"/>
      <c r="EZ1075" s="11"/>
      <c r="FA1075" s="6">
        <f>SUMIF(FB$5:FB$35,$D1075,FD$5:FD$35)</f>
        <v>0</v>
      </c>
      <c r="FB1075" s="9"/>
      <c r="FC1075" s="10"/>
      <c r="FD1075" s="11"/>
      <c r="FE1075" s="6">
        <f>SUMIF(FF$5:FF$35,$D1075,FH$5:FH$35)</f>
        <v>0</v>
      </c>
      <c r="FF1075" s="9"/>
      <c r="FG1075" s="10"/>
      <c r="FH1075" s="11"/>
      <c r="FI1075" s="6">
        <f>SUMIF(FJ$5:FJ$35,$D1075,FL$5:FL$35)</f>
        <v>0</v>
      </c>
      <c r="FJ1075" s="9"/>
      <c r="FK1075" s="10"/>
      <c r="FL1075" s="11"/>
      <c r="FM1075" s="6">
        <f>SUMIF(FN$5:FN$35,$D1075,FP$5:FP$35)</f>
        <v>0</v>
      </c>
      <c r="FN1075" s="9"/>
      <c r="FO1075" s="10"/>
      <c r="FP1075" s="11"/>
      <c r="FQ1075" s="6">
        <f>SUMIF(FR$5:FR$35,$D1075,FT$5:FT$35)</f>
        <v>0</v>
      </c>
      <c r="FR1075" s="9"/>
      <c r="FS1075" s="10"/>
      <c r="FT1075" s="11"/>
      <c r="FU1075" s="6">
        <f>SUMIF(FV$5:FV$35,$D1075,FX$5:FX$35)</f>
        <v>0</v>
      </c>
      <c r="FV1075" s="9"/>
      <c r="FW1075" s="10"/>
      <c r="FX1075" s="11"/>
      <c r="FY1075" s="6">
        <f>SUMIF(FZ$5:FZ$35,$D1075,GB$5:GB$35)</f>
        <v>0</v>
      </c>
      <c r="FZ1075" s="9"/>
      <c r="GA1075" s="10"/>
      <c r="GB1075" s="11"/>
      <c r="GC1075" s="6">
        <f>SUMIF(GD$5:GD$35,$D1075,GF$5:GF$35)</f>
        <v>0</v>
      </c>
      <c r="GD1075" s="9"/>
      <c r="GE1075" s="10"/>
      <c r="GF1075" s="11"/>
      <c r="GG1075" s="6">
        <f>SUMIF(GH$5:GH$35,$D1075,GJ$5:GJ$35)</f>
        <v>0</v>
      </c>
      <c r="GH1075" s="9"/>
      <c r="GI1075" s="10"/>
      <c r="GJ1075" s="11"/>
      <c r="GK1075" s="6">
        <f>SUMIF(GL$5:GL$35,$D1075,GN$5:GN$35)</f>
        <v>0</v>
      </c>
      <c r="GL1075" s="9"/>
      <c r="GM1075" s="10"/>
      <c r="GN1075" s="11"/>
      <c r="GO1075" s="6">
        <f>SUMIF(GP$5:GP$35,$D1075,GR$5:GR$35)</f>
        <v>0</v>
      </c>
      <c r="GP1075" s="9"/>
      <c r="GQ1075" s="10"/>
      <c r="GR1075" s="11"/>
      <c r="GS1075" s="6">
        <f>SUMIF(GT$5:GT$35,$D1075,GV$5:GV$35)</f>
        <v>0</v>
      </c>
      <c r="GT1075" s="9"/>
      <c r="GU1075" s="10"/>
      <c r="GV1075" s="20"/>
      <c r="GW1075" s="19">
        <f t="shared" si="24"/>
        <v>0</v>
      </c>
      <c r="GX1075" s="472">
        <f>SUM(GW1075:GW1086)</f>
        <v>0</v>
      </c>
      <c r="GY1075" s="473" t="str">
        <f>D1075</f>
        <v>TS15640/41</v>
      </c>
    </row>
    <row r="1076" spans="1:207" ht="42.75" customHeight="1">
      <c r="A1076" s="47" t="s">
        <v>76</v>
      </c>
      <c r="B1076" s="470"/>
      <c r="C1076" s="214" t="s">
        <v>449</v>
      </c>
      <c r="D1076" s="218" t="s">
        <v>435</v>
      </c>
      <c r="E1076" s="6">
        <f>SUMIF(F$36:F$66,$D1076,H$36:H$66)</f>
        <v>0</v>
      </c>
      <c r="F1076" s="9"/>
      <c r="G1076" s="10"/>
      <c r="H1076" s="11"/>
      <c r="I1076" s="6">
        <f>SUMIF(J$36:J$66,$D1076,L$36:L$66)</f>
        <v>0</v>
      </c>
      <c r="J1076" s="9"/>
      <c r="K1076" s="10"/>
      <c r="L1076" s="11"/>
      <c r="M1076" s="6">
        <f>SUMIF(N$36:N$66,$D1076,P$36:P$66)</f>
        <v>0</v>
      </c>
      <c r="N1076" s="9"/>
      <c r="O1076" s="10"/>
      <c r="P1076" s="11"/>
      <c r="Q1076" s="6">
        <f>SUMIF(R$36:R$66,$D1076,T$36:T$66)</f>
        <v>0</v>
      </c>
      <c r="R1076" s="9"/>
      <c r="S1076" s="10"/>
      <c r="T1076" s="11"/>
      <c r="U1076" s="6">
        <f>SUMIF(V$36:V$66,$D1076,X$36:X$66)</f>
        <v>0</v>
      </c>
      <c r="V1076" s="9"/>
      <c r="W1076" s="10"/>
      <c r="X1076" s="11"/>
      <c r="Y1076" s="6">
        <f>SUMIF(Z$36:Z$66,$D1076,AB$36:AB$66)</f>
        <v>0</v>
      </c>
      <c r="Z1076" s="9"/>
      <c r="AA1076" s="10"/>
      <c r="AB1076" s="11"/>
      <c r="AC1076" s="6">
        <f>SUMIF(AD$36:AD$66,$D1076,AF$36:AF$66)</f>
        <v>0</v>
      </c>
      <c r="AD1076" s="9"/>
      <c r="AE1076" s="10"/>
      <c r="AF1076" s="11"/>
      <c r="AG1076" s="6">
        <f>SUMIF(AH$36:AH$66,$D1076,AJ$36:AJ$66)</f>
        <v>0</v>
      </c>
      <c r="AH1076" s="9"/>
      <c r="AI1076" s="10"/>
      <c r="AJ1076" s="11"/>
      <c r="AK1076" s="6">
        <f>SUMIF(AL$36:AL$66,$D1076,AN$36:AN$66)</f>
        <v>0</v>
      </c>
      <c r="AL1076" s="9"/>
      <c r="AM1076" s="10"/>
      <c r="AN1076" s="11"/>
      <c r="AO1076" s="6">
        <f>SUMIF(AP$36:AP$66,$D1076,AR$36:AR$66)</f>
        <v>0</v>
      </c>
      <c r="AP1076" s="9"/>
      <c r="AQ1076" s="10"/>
      <c r="AR1076" s="11"/>
      <c r="AS1076" s="6">
        <f>SUMIF(AT$36:AT$66,$D1076,AV$36:AV$66)</f>
        <v>0</v>
      </c>
      <c r="AT1076" s="9"/>
      <c r="AU1076" s="10"/>
      <c r="AV1076" s="11"/>
      <c r="AW1076" s="6">
        <f>SUMIF(AX$36:AX$66,$D1076,AZ$36:AZ$66)</f>
        <v>0</v>
      </c>
      <c r="AX1076" s="9"/>
      <c r="AY1076" s="10"/>
      <c r="AZ1076" s="11"/>
      <c r="BA1076" s="6">
        <f>SUMIF(BB$36:BB$66,$D1076,BD$36:BD$66)</f>
        <v>0</v>
      </c>
      <c r="BB1076" s="9"/>
      <c r="BC1076" s="10"/>
      <c r="BD1076" s="11"/>
      <c r="BE1076" s="6">
        <f>SUMIF(BF$36:BF$66,$D1076,BH$36:BH$66)</f>
        <v>0</v>
      </c>
      <c r="BF1076" s="9"/>
      <c r="BG1076" s="10"/>
      <c r="BH1076" s="11"/>
      <c r="BI1076" s="6">
        <f>SUMIF(BJ$36:BJ$66,$D1076,BL$36:BL$66)</f>
        <v>0</v>
      </c>
      <c r="BJ1076" s="9"/>
      <c r="BK1076" s="10"/>
      <c r="BL1076" s="11"/>
      <c r="BM1076" s="6">
        <f>SUMIF(BN$36:BN$66,$D1076,BP$36:BP$66)</f>
        <v>0</v>
      </c>
      <c r="BN1076" s="9"/>
      <c r="BO1076" s="10"/>
      <c r="BP1076" s="11"/>
      <c r="BQ1076" s="6">
        <f>SUMIF(BR$36:BR$66,$D1076,BT$36:BT$66)</f>
        <v>0</v>
      </c>
      <c r="BR1076" s="9"/>
      <c r="BS1076" s="10"/>
      <c r="BT1076" s="11"/>
      <c r="BU1076" s="6">
        <f>SUMIF(BV$36:BV$66,$D1076,BX$36:BX$66)</f>
        <v>0</v>
      </c>
      <c r="BV1076" s="9"/>
      <c r="BW1076" s="10"/>
      <c r="BX1076" s="11"/>
      <c r="BY1076" s="6">
        <f>SUMIF(BZ$36:BZ$66,$D1076,CB$36:CB$66)</f>
        <v>0</v>
      </c>
      <c r="BZ1076" s="9"/>
      <c r="CA1076" s="10"/>
      <c r="CB1076" s="11"/>
      <c r="CC1076" s="6">
        <f>SUMIF(CD$36:CD$66,$D1076,CF$36:CF$66)</f>
        <v>0</v>
      </c>
      <c r="CD1076" s="9"/>
      <c r="CE1076" s="10"/>
      <c r="CF1076" s="11"/>
      <c r="CG1076" s="6">
        <f>SUMIF(CH$36:CH$66,$D1076,CJ$36:CJ$66)</f>
        <v>0</v>
      </c>
      <c r="CH1076" s="9"/>
      <c r="CI1076" s="10"/>
      <c r="CJ1076" s="11"/>
      <c r="CK1076" s="6">
        <f>SUMIF(CL$36:CL$66,$D1076,CN$36:CN$66)</f>
        <v>0</v>
      </c>
      <c r="CL1076" s="9"/>
      <c r="CM1076" s="10"/>
      <c r="CN1076" s="11"/>
      <c r="CO1076" s="6">
        <f>SUMIF(CP$36:CP$66,$D1076,CR$36:CR$66)</f>
        <v>0</v>
      </c>
      <c r="CP1076" s="9"/>
      <c r="CQ1076" s="10"/>
      <c r="CR1076" s="11"/>
      <c r="CS1076" s="6">
        <f>SUMIF(CT$36:CT$66,$D1076,CV$36:CV$66)</f>
        <v>0</v>
      </c>
      <c r="CT1076" s="9"/>
      <c r="CU1076" s="10"/>
      <c r="CV1076" s="11"/>
      <c r="CW1076" s="6">
        <f>SUMIF(CX$36:CX$66,$D1076,CZ$36:CZ$66)</f>
        <v>0</v>
      </c>
      <c r="CX1076" s="9"/>
      <c r="CY1076" s="10"/>
      <c r="CZ1076" s="11"/>
      <c r="DA1076" s="6">
        <f>SUMIF(DB$36:DB$66,$D1076,DD$36:DD$66)</f>
        <v>0</v>
      </c>
      <c r="DB1076" s="9"/>
      <c r="DC1076" s="10"/>
      <c r="DD1076" s="11"/>
      <c r="DE1076" s="6">
        <f>SUMIF(DF$36:DF$66,$D1076,DH$36:DH$66)</f>
        <v>0</v>
      </c>
      <c r="DF1076" s="9"/>
      <c r="DG1076" s="10"/>
      <c r="DH1076" s="11"/>
      <c r="DI1076" s="6">
        <f>SUMIF(DJ$36:DJ$66,$D1076,DL$36:DL$66)</f>
        <v>0</v>
      </c>
      <c r="DJ1076" s="9"/>
      <c r="DK1076" s="10"/>
      <c r="DL1076" s="11"/>
      <c r="DM1076" s="6">
        <f>SUMIF(DN$36:DN$66,$D1076,DP$36:DP$66)</f>
        <v>0</v>
      </c>
      <c r="DN1076" s="9"/>
      <c r="DO1076" s="10"/>
      <c r="DP1076" s="11"/>
      <c r="DQ1076" s="6">
        <f>SUMIF(DR$36:DR$66,$D1076,DT$36:DT$66)</f>
        <v>0</v>
      </c>
      <c r="DR1076" s="9"/>
      <c r="DS1076" s="10"/>
      <c r="DT1076" s="11"/>
      <c r="DU1076" s="6">
        <f>SUMIF(DV$36:DV$66,$D1076,DX$36:DX$66)</f>
        <v>0</v>
      </c>
      <c r="DV1076" s="9"/>
      <c r="DW1076" s="10"/>
      <c r="DX1076" s="11"/>
      <c r="DY1076" s="6">
        <f>SUMIF(DZ$36:DZ$66,$D1076,EB$36:EB$66)</f>
        <v>0</v>
      </c>
      <c r="DZ1076" s="9"/>
      <c r="EA1076" s="10"/>
      <c r="EB1076" s="11"/>
      <c r="EC1076" s="6">
        <f>SUMIF(ED$36:ED$66,$D1076,EF$36:EF$66)</f>
        <v>0</v>
      </c>
      <c r="ED1076" s="9"/>
      <c r="EE1076" s="10"/>
      <c r="EF1076" s="11"/>
      <c r="EG1076" s="6">
        <f>SUMIF(EH$36:EH$66,$D1076,EJ$36:EJ$66)</f>
        <v>0</v>
      </c>
      <c r="EH1076" s="9"/>
      <c r="EI1076" s="10"/>
      <c r="EJ1076" s="11"/>
      <c r="EK1076" s="6">
        <f>SUMIF(EL$36:EL$66,$D1076,EN$36:EN$66)</f>
        <v>0</v>
      </c>
      <c r="EL1076" s="9"/>
      <c r="EM1076" s="10"/>
      <c r="EN1076" s="11"/>
      <c r="EO1076" s="6">
        <f>SUMIF(EP$36:EP$66,$D1076,ER$36:ER$66)</f>
        <v>0</v>
      </c>
      <c r="EP1076" s="9"/>
      <c r="EQ1076" s="10"/>
      <c r="ER1076" s="11"/>
      <c r="ES1076" s="6">
        <f>SUMIF(ET$36:ET$66,$D1076,EV$36:EV$66)</f>
        <v>0</v>
      </c>
      <c r="ET1076" s="9"/>
      <c r="EU1076" s="10"/>
      <c r="EV1076" s="11"/>
      <c r="EW1076" s="6">
        <f>SUMIF(EX$36:EX$66,$D1076,EZ$36:EZ$66)</f>
        <v>0</v>
      </c>
      <c r="EX1076" s="9"/>
      <c r="EY1076" s="10"/>
      <c r="EZ1076" s="11"/>
      <c r="FA1076" s="6">
        <f>SUMIF(FB$36:FB$66,$D1076,FD$36:FD$66)</f>
        <v>0</v>
      </c>
      <c r="FB1076" s="9"/>
      <c r="FC1076" s="10"/>
      <c r="FD1076" s="11"/>
      <c r="FE1076" s="6">
        <f>SUMIF(FF$36:FF$66,$D1076,FH$36:FH$66)</f>
        <v>0</v>
      </c>
      <c r="FF1076" s="9"/>
      <c r="FG1076" s="10"/>
      <c r="FH1076" s="11"/>
      <c r="FI1076" s="6">
        <f>SUMIF(FJ$36:FJ$66,$D1076,FL$36:FL$66)</f>
        <v>0</v>
      </c>
      <c r="FJ1076" s="9"/>
      <c r="FK1076" s="10"/>
      <c r="FL1076" s="11"/>
      <c r="FM1076" s="6">
        <f>SUMIF(FN$36:FN$66,$D1076,FP$36:FP$66)</f>
        <v>0</v>
      </c>
      <c r="FN1076" s="9"/>
      <c r="FO1076" s="10"/>
      <c r="FP1076" s="11"/>
      <c r="FQ1076" s="6">
        <f>SUMIF(FR$36:FR$66,$D1076,FT$36:FT$66)</f>
        <v>0</v>
      </c>
      <c r="FR1076" s="9"/>
      <c r="FS1076" s="10"/>
      <c r="FT1076" s="11"/>
      <c r="FU1076" s="6">
        <f>SUMIF(FV$36:FV$66,$D1076,FX$36:FX$66)</f>
        <v>0</v>
      </c>
      <c r="FV1076" s="9"/>
      <c r="FW1076" s="10"/>
      <c r="FX1076" s="11"/>
      <c r="FY1076" s="6">
        <f>SUMIF(FZ$36:FZ$66,$D1076,GB$36:GB$66)</f>
        <v>0</v>
      </c>
      <c r="FZ1076" s="9"/>
      <c r="GA1076" s="10"/>
      <c r="GB1076" s="11"/>
      <c r="GC1076" s="6">
        <f>SUMIF(GD$36:GD$66,$D1076,GF$36:GF$66)</f>
        <v>0</v>
      </c>
      <c r="GD1076" s="9"/>
      <c r="GE1076" s="10"/>
      <c r="GF1076" s="11"/>
      <c r="GG1076" s="6">
        <f>SUMIF(GH$36:GH$66,$D1076,GJ$36:GJ$66)</f>
        <v>0</v>
      </c>
      <c r="GH1076" s="9"/>
      <c r="GI1076" s="10"/>
      <c r="GJ1076" s="11"/>
      <c r="GK1076" s="6">
        <f>SUMIF(GL$36:GL$66,$D1076,GN$36:GN$66)</f>
        <v>0</v>
      </c>
      <c r="GL1076" s="9"/>
      <c r="GM1076" s="10"/>
      <c r="GN1076" s="11"/>
      <c r="GO1076" s="6">
        <f>SUMIF(GP$36:GP$66,$D1076,GR$36:GR$66)</f>
        <v>0</v>
      </c>
      <c r="GP1076" s="9"/>
      <c r="GQ1076" s="10"/>
      <c r="GR1076" s="11"/>
      <c r="GS1076" s="6">
        <f>SUMIF(GT$36:GT$66,$D1076,GV$36:GV$66)</f>
        <v>0</v>
      </c>
      <c r="GT1076" s="9"/>
      <c r="GU1076" s="10"/>
      <c r="GV1076" s="20"/>
      <c r="GW1076" s="19">
        <f t="shared" si="24"/>
        <v>0</v>
      </c>
      <c r="GX1076" s="472"/>
      <c r="GY1076" s="473"/>
    </row>
    <row r="1077" spans="1:207" ht="42.75" customHeight="1">
      <c r="A1077" s="47" t="s">
        <v>77</v>
      </c>
      <c r="B1077" s="470"/>
      <c r="C1077" s="214" t="s">
        <v>449</v>
      </c>
      <c r="D1077" s="218" t="s">
        <v>435</v>
      </c>
      <c r="E1077" s="6">
        <f>SUMIF(F$67:F$97,$D1077,H$67:H$97)</f>
        <v>0</v>
      </c>
      <c r="F1077" s="9"/>
      <c r="G1077" s="10"/>
      <c r="H1077" s="11"/>
      <c r="I1077" s="6">
        <f>SUMIF(J$67:J$97,$D1077,L$67:L$97)</f>
        <v>0</v>
      </c>
      <c r="J1077" s="9"/>
      <c r="K1077" s="10"/>
      <c r="L1077" s="11"/>
      <c r="M1077" s="6">
        <f>SUMIF(N$67:N$97,$D1077,P$67:P$97)</f>
        <v>0</v>
      </c>
      <c r="N1077" s="9"/>
      <c r="O1077" s="10"/>
      <c r="P1077" s="11"/>
      <c r="Q1077" s="6">
        <f>SUMIF(R$67:R$97,$D1077,T$67:T$97)</f>
        <v>0</v>
      </c>
      <c r="R1077" s="9"/>
      <c r="S1077" s="10"/>
      <c r="T1077" s="11"/>
      <c r="U1077" s="6">
        <f>SUMIF(V$67:V$97,$D1077,X$67:X$97)</f>
        <v>0</v>
      </c>
      <c r="V1077" s="9"/>
      <c r="W1077" s="10"/>
      <c r="X1077" s="11"/>
      <c r="Y1077" s="6">
        <f>SUMIF(Z$67:Z$97,$D1077,AB$67:AB$97)</f>
        <v>0</v>
      </c>
      <c r="Z1077" s="9"/>
      <c r="AA1077" s="10"/>
      <c r="AB1077" s="11"/>
      <c r="AC1077" s="6">
        <f>SUMIF(AD$67:AD$97,$D1077,AF$67:AF$97)</f>
        <v>0</v>
      </c>
      <c r="AD1077" s="9"/>
      <c r="AE1077" s="10"/>
      <c r="AF1077" s="11"/>
      <c r="AG1077" s="6">
        <f>SUMIF(AH$67:AH$97,$D1077,AJ$67:AJ$97)</f>
        <v>0</v>
      </c>
      <c r="AH1077" s="9"/>
      <c r="AI1077" s="10"/>
      <c r="AJ1077" s="11"/>
      <c r="AK1077" s="6">
        <f>SUMIF(AL$67:AL$97,$D1077,AN$67:AN$97)</f>
        <v>0</v>
      </c>
      <c r="AL1077" s="9"/>
      <c r="AM1077" s="10"/>
      <c r="AN1077" s="11"/>
      <c r="AO1077" s="6">
        <f>SUMIF(AP$67:AP$97,$D1077,AR$67:AR$97)</f>
        <v>0</v>
      </c>
      <c r="AP1077" s="9"/>
      <c r="AQ1077" s="10"/>
      <c r="AR1077" s="11"/>
      <c r="AS1077" s="6">
        <f>SUMIF(AT$67:AT$97,$D1077,AV$67:AV$97)</f>
        <v>0</v>
      </c>
      <c r="AT1077" s="9"/>
      <c r="AU1077" s="10"/>
      <c r="AV1077" s="11"/>
      <c r="AW1077" s="6">
        <f>SUMIF(AX$67:AX$97,$D1077,AZ$67:AZ$97)</f>
        <v>0</v>
      </c>
      <c r="AX1077" s="9"/>
      <c r="AY1077" s="10"/>
      <c r="AZ1077" s="11"/>
      <c r="BA1077" s="6">
        <f>SUMIF(BB$67:BB$97,$D1077,BD$67:BD$97)</f>
        <v>0</v>
      </c>
      <c r="BB1077" s="9"/>
      <c r="BC1077" s="10"/>
      <c r="BD1077" s="11"/>
      <c r="BE1077" s="6">
        <f>SUMIF(BF$67:BF$97,$D1077,BH$67:BH$97)</f>
        <v>0</v>
      </c>
      <c r="BF1077" s="9"/>
      <c r="BG1077" s="10"/>
      <c r="BH1077" s="11"/>
      <c r="BI1077" s="6">
        <f>SUMIF(BJ$67:BJ$97,$D1077,BL$67:BL$97)</f>
        <v>0</v>
      </c>
      <c r="BJ1077" s="9"/>
      <c r="BK1077" s="10"/>
      <c r="BL1077" s="11"/>
      <c r="BM1077" s="6">
        <f>SUMIF(BN$67:BN$97,$D1077,BP$67:BP$97)</f>
        <v>0</v>
      </c>
      <c r="BN1077" s="9"/>
      <c r="BO1077" s="10"/>
      <c r="BP1077" s="11"/>
      <c r="BQ1077" s="6">
        <f>SUMIF(BR$67:BR$97,$D1077,BT$67:BT$97)</f>
        <v>0</v>
      </c>
      <c r="BR1077" s="9"/>
      <c r="BS1077" s="10"/>
      <c r="BT1077" s="11"/>
      <c r="BU1077" s="6">
        <f>SUMIF(BV$67:BV$97,$D1077,BX$67:BX$97)</f>
        <v>0</v>
      </c>
      <c r="BV1077" s="9"/>
      <c r="BW1077" s="10"/>
      <c r="BX1077" s="11"/>
      <c r="BY1077" s="6">
        <f>SUMIF(BZ$67:BZ$97,$D1077,CB$67:CB$97)</f>
        <v>0</v>
      </c>
      <c r="BZ1077" s="9"/>
      <c r="CA1077" s="10"/>
      <c r="CB1077" s="11"/>
      <c r="CC1077" s="6">
        <f>SUMIF(CD$67:CD$97,$D1077,CF$67:CF$97)</f>
        <v>0</v>
      </c>
      <c r="CD1077" s="9"/>
      <c r="CE1077" s="10"/>
      <c r="CF1077" s="11"/>
      <c r="CG1077" s="6">
        <f>SUMIF(CH$67:CH$97,$D1077,CJ$67:CJ$97)</f>
        <v>0</v>
      </c>
      <c r="CH1077" s="9"/>
      <c r="CI1077" s="10"/>
      <c r="CJ1077" s="11"/>
      <c r="CK1077" s="6">
        <f>SUMIF(CL$67:CL$97,$D1077,CN$67:CN$97)</f>
        <v>0</v>
      </c>
      <c r="CL1077" s="9"/>
      <c r="CM1077" s="10"/>
      <c r="CN1077" s="11"/>
      <c r="CO1077" s="6">
        <f>SUMIF(CP$67:CP$97,$D1077,CR$67:CR$97)</f>
        <v>0</v>
      </c>
      <c r="CP1077" s="9"/>
      <c r="CQ1077" s="10"/>
      <c r="CR1077" s="11"/>
      <c r="CS1077" s="6">
        <f>SUMIF(CT$67:CT$97,$D1077,CV$67:CV$97)</f>
        <v>0</v>
      </c>
      <c r="CT1077" s="9"/>
      <c r="CU1077" s="10"/>
      <c r="CV1077" s="11"/>
      <c r="CW1077" s="6">
        <f>SUMIF(CX$67:CX$97,$D1077,CZ$67:CZ$97)</f>
        <v>0</v>
      </c>
      <c r="CX1077" s="9"/>
      <c r="CY1077" s="10"/>
      <c r="CZ1077" s="11"/>
      <c r="DA1077" s="6">
        <f>SUMIF(DB$67:DB$97,$D1077,DD$67:DD$97)</f>
        <v>0</v>
      </c>
      <c r="DB1077" s="9"/>
      <c r="DC1077" s="10"/>
      <c r="DD1077" s="11"/>
      <c r="DE1077" s="6">
        <f>SUMIF(DF$67:DF$97,$D1077,DH$67:DH$97)</f>
        <v>0</v>
      </c>
      <c r="DF1077" s="9"/>
      <c r="DG1077" s="10"/>
      <c r="DH1077" s="11"/>
      <c r="DI1077" s="6">
        <f>SUMIF(DJ$67:DJ$97,$D1077,DL$67:DL$97)</f>
        <v>0</v>
      </c>
      <c r="DJ1077" s="9"/>
      <c r="DK1077" s="10"/>
      <c r="DL1077" s="11"/>
      <c r="DM1077" s="6">
        <f>SUMIF(DN$67:DN$97,$D1077,DP$67:DP$97)</f>
        <v>0</v>
      </c>
      <c r="DN1077" s="9"/>
      <c r="DO1077" s="10"/>
      <c r="DP1077" s="11"/>
      <c r="DQ1077" s="6">
        <f>SUMIF(DR$67:DR$97,$D1077,DT$67:DT$97)</f>
        <v>0</v>
      </c>
      <c r="DR1077" s="9"/>
      <c r="DS1077" s="10"/>
      <c r="DT1077" s="11"/>
      <c r="DU1077" s="6">
        <f>SUMIF(DV$67:DV$97,$D1077,DX$67:DX$97)</f>
        <v>0</v>
      </c>
      <c r="DV1077" s="9"/>
      <c r="DW1077" s="10"/>
      <c r="DX1077" s="11"/>
      <c r="DY1077" s="6">
        <f>SUMIF(DZ$67:DZ$97,$D1077,EB$67:EB$97)</f>
        <v>0</v>
      </c>
      <c r="DZ1077" s="9"/>
      <c r="EA1077" s="10"/>
      <c r="EB1077" s="11"/>
      <c r="EC1077" s="6">
        <f>SUMIF(ED$67:ED$97,$D1077,EF$67:EF$97)</f>
        <v>0</v>
      </c>
      <c r="ED1077" s="9"/>
      <c r="EE1077" s="10"/>
      <c r="EF1077" s="11"/>
      <c r="EG1077" s="6">
        <f>SUMIF(EH$67:EH$97,$D1077,EJ$67:EJ$97)</f>
        <v>0</v>
      </c>
      <c r="EH1077" s="9"/>
      <c r="EI1077" s="10"/>
      <c r="EJ1077" s="11"/>
      <c r="EK1077" s="6">
        <f>SUMIF(EL$67:EL$97,$D1077,EN$67:EN$97)</f>
        <v>0</v>
      </c>
      <c r="EL1077" s="9"/>
      <c r="EM1077" s="10"/>
      <c r="EN1077" s="11"/>
      <c r="EO1077" s="6">
        <f>SUMIF(EP$67:EP$97,$D1077,ER$67:ER$97)</f>
        <v>0</v>
      </c>
      <c r="EP1077" s="9"/>
      <c r="EQ1077" s="10"/>
      <c r="ER1077" s="11"/>
      <c r="ES1077" s="6">
        <f>SUMIF(ET$67:ET$97,$D1077,EV$67:EV$97)</f>
        <v>0</v>
      </c>
      <c r="ET1077" s="9"/>
      <c r="EU1077" s="10"/>
      <c r="EV1077" s="11"/>
      <c r="EW1077" s="6">
        <f>SUMIF(EX$67:EX$97,$D1077,EZ$67:EZ$97)</f>
        <v>0</v>
      </c>
      <c r="EX1077" s="9"/>
      <c r="EY1077" s="10"/>
      <c r="EZ1077" s="11"/>
      <c r="FA1077" s="6">
        <f>SUMIF(FB$67:FB$97,$D1077,FD$67:FD$97)</f>
        <v>0</v>
      </c>
      <c r="FB1077" s="9"/>
      <c r="FC1077" s="10"/>
      <c r="FD1077" s="11"/>
      <c r="FE1077" s="6">
        <f>SUMIF(FF$67:FF$97,$D1077,FH$67:FH$97)</f>
        <v>0</v>
      </c>
      <c r="FF1077" s="9"/>
      <c r="FG1077" s="10"/>
      <c r="FH1077" s="11"/>
      <c r="FI1077" s="6">
        <f>SUMIF(FJ$67:FJ$97,$D1077,FL$67:FL$97)</f>
        <v>0</v>
      </c>
      <c r="FJ1077" s="9"/>
      <c r="FK1077" s="10"/>
      <c r="FL1077" s="11"/>
      <c r="FM1077" s="6">
        <f>SUMIF(FN$67:FN$97,$D1077,FP$67:FP$97)</f>
        <v>0</v>
      </c>
      <c r="FN1077" s="9"/>
      <c r="FO1077" s="10"/>
      <c r="FP1077" s="11"/>
      <c r="FQ1077" s="6">
        <f>SUMIF(FR$67:FR$97,$D1077,FT$67:FT$97)</f>
        <v>0</v>
      </c>
      <c r="FR1077" s="9"/>
      <c r="FS1077" s="10"/>
      <c r="FT1077" s="11"/>
      <c r="FU1077" s="6">
        <f>SUMIF(FV$67:FV$97,$D1077,FX$67:FX$97)</f>
        <v>0</v>
      </c>
      <c r="FV1077" s="9"/>
      <c r="FW1077" s="10"/>
      <c r="FX1077" s="11"/>
      <c r="FY1077" s="6">
        <f>SUMIF(FZ$67:FZ$97,$D1077,GB$67:GB$97)</f>
        <v>0</v>
      </c>
      <c r="FZ1077" s="9"/>
      <c r="GA1077" s="10"/>
      <c r="GB1077" s="11"/>
      <c r="GC1077" s="6">
        <f>SUMIF(GD$67:GD$97,$D1077,GF$67:GF$97)</f>
        <v>0</v>
      </c>
      <c r="GD1077" s="9"/>
      <c r="GE1077" s="10"/>
      <c r="GF1077" s="11"/>
      <c r="GG1077" s="6">
        <f>SUMIF(GH$67:GH$97,$D1077,GJ$67:GJ$97)</f>
        <v>0</v>
      </c>
      <c r="GH1077" s="9"/>
      <c r="GI1077" s="10"/>
      <c r="GJ1077" s="11"/>
      <c r="GK1077" s="6">
        <f>SUMIF(GL$67:GL$97,$D1077,GN$67:GN$97)</f>
        <v>0</v>
      </c>
      <c r="GL1077" s="9"/>
      <c r="GM1077" s="10"/>
      <c r="GN1077" s="11"/>
      <c r="GO1077" s="6">
        <f>SUMIF(GP$67:GP$97,$D1077,GR$67:GR$97)</f>
        <v>0</v>
      </c>
      <c r="GP1077" s="9"/>
      <c r="GQ1077" s="10"/>
      <c r="GR1077" s="11"/>
      <c r="GS1077" s="6">
        <f>SUMIF(GT$67:GT$97,$D1077,GV$67:GV$97)</f>
        <v>0</v>
      </c>
      <c r="GT1077" s="9"/>
      <c r="GU1077" s="10"/>
      <c r="GV1077" s="20"/>
      <c r="GW1077" s="19">
        <f t="shared" si="24"/>
        <v>0</v>
      </c>
      <c r="GX1077" s="472"/>
      <c r="GY1077" s="473"/>
    </row>
    <row r="1078" spans="1:207" ht="42.75" customHeight="1">
      <c r="A1078" s="47" t="s">
        <v>78</v>
      </c>
      <c r="B1078" s="470"/>
      <c r="C1078" s="214" t="s">
        <v>449</v>
      </c>
      <c r="D1078" s="218" t="s">
        <v>435</v>
      </c>
      <c r="E1078" s="6">
        <f>SUMIF(F$98:F$128,$D1078,H$98:H$128)</f>
        <v>0</v>
      </c>
      <c r="F1078" s="9"/>
      <c r="G1078" s="10"/>
      <c r="H1078" s="11"/>
      <c r="I1078" s="6">
        <f>SUMIF(J$98:J$128,$D1078,L$98:L$128)</f>
        <v>0</v>
      </c>
      <c r="J1078" s="9"/>
      <c r="K1078" s="10"/>
      <c r="L1078" s="11"/>
      <c r="M1078" s="6">
        <f>SUMIF(N$98:N$128,$D1078,P$98:P$128)</f>
        <v>0</v>
      </c>
      <c r="N1078" s="9"/>
      <c r="O1078" s="10"/>
      <c r="P1078" s="11"/>
      <c r="Q1078" s="6">
        <f>SUMIF(R$98:R$128,$D1078,T$98:T$128)</f>
        <v>0</v>
      </c>
      <c r="R1078" s="9"/>
      <c r="S1078" s="10"/>
      <c r="T1078" s="11"/>
      <c r="U1078" s="6">
        <f>SUMIF(V$98:V$128,$D1078,X$98:X$128)</f>
        <v>0</v>
      </c>
      <c r="V1078" s="9"/>
      <c r="W1078" s="10"/>
      <c r="X1078" s="11"/>
      <c r="Y1078" s="6">
        <f>SUMIF(Z$98:Z$128,$D1078,AB$98:AB$128)</f>
        <v>0</v>
      </c>
      <c r="Z1078" s="9"/>
      <c r="AA1078" s="10"/>
      <c r="AB1078" s="11"/>
      <c r="AC1078" s="6">
        <f>SUMIF(AD$98:AD$128,$D1078,AF$98:AF$128)</f>
        <v>0</v>
      </c>
      <c r="AD1078" s="9"/>
      <c r="AE1078" s="10"/>
      <c r="AF1078" s="11"/>
      <c r="AG1078" s="6">
        <f>SUMIF(AH$98:AH$128,$D1078,AJ$98:AJ$128)</f>
        <v>0</v>
      </c>
      <c r="AH1078" s="9"/>
      <c r="AI1078" s="10"/>
      <c r="AJ1078" s="11"/>
      <c r="AK1078" s="6">
        <f>SUMIF(AL$98:AL$128,$D1078,AN$98:AN$128)</f>
        <v>0</v>
      </c>
      <c r="AL1078" s="9"/>
      <c r="AM1078" s="10"/>
      <c r="AN1078" s="11"/>
      <c r="AO1078" s="6">
        <f>SUMIF(AP$98:AP$128,$D1078,AR$98:AR$128)</f>
        <v>0</v>
      </c>
      <c r="AP1078" s="9"/>
      <c r="AQ1078" s="10"/>
      <c r="AR1078" s="11"/>
      <c r="AS1078" s="6">
        <f>SUMIF(AT$98:AT$128,$D1078,AV$98:AV$128)</f>
        <v>0</v>
      </c>
      <c r="AT1078" s="9"/>
      <c r="AU1078" s="10"/>
      <c r="AV1078" s="11"/>
      <c r="AW1078" s="6">
        <f>SUMIF(AX$98:AX$128,$D1078,AZ$98:AZ$128)</f>
        <v>0</v>
      </c>
      <c r="AX1078" s="9"/>
      <c r="AY1078" s="10"/>
      <c r="AZ1078" s="11"/>
      <c r="BA1078" s="6">
        <f>SUMIF(BB$98:BB$128,$D1078,BD$98:BD$128)</f>
        <v>0</v>
      </c>
      <c r="BB1078" s="9"/>
      <c r="BC1078" s="10"/>
      <c r="BD1078" s="11"/>
      <c r="BE1078" s="6">
        <f>SUMIF(BF$98:BF$128,$D1078,BH$98:BH$128)</f>
        <v>0</v>
      </c>
      <c r="BF1078" s="9"/>
      <c r="BG1078" s="10"/>
      <c r="BH1078" s="11"/>
      <c r="BI1078" s="6">
        <f>SUMIF(BJ$98:BJ$128,$D1078,BL$98:BL$128)</f>
        <v>0</v>
      </c>
      <c r="BJ1078" s="9"/>
      <c r="BK1078" s="10"/>
      <c r="BL1078" s="11"/>
      <c r="BM1078" s="6">
        <f>SUMIF(BN$98:BN$128,$D1078,BP$98:BP$128)</f>
        <v>0</v>
      </c>
      <c r="BN1078" s="9"/>
      <c r="BO1078" s="10"/>
      <c r="BP1078" s="11"/>
      <c r="BQ1078" s="6">
        <f>SUMIF(BR$98:BR$128,$D1078,BT$98:BT$128)</f>
        <v>0</v>
      </c>
      <c r="BR1078" s="9"/>
      <c r="BS1078" s="10"/>
      <c r="BT1078" s="11"/>
      <c r="BU1078" s="6">
        <f>SUMIF(BV$98:BV$128,$D1078,BX$98:BX$128)</f>
        <v>0</v>
      </c>
      <c r="BV1078" s="9"/>
      <c r="BW1078" s="10"/>
      <c r="BX1078" s="11"/>
      <c r="BY1078" s="6">
        <f>SUMIF(BZ$98:BZ$128,$D1078,CB$98:CB$128)</f>
        <v>0</v>
      </c>
      <c r="BZ1078" s="9"/>
      <c r="CA1078" s="10"/>
      <c r="CB1078" s="11"/>
      <c r="CC1078" s="6">
        <f>SUMIF(CD$98:CD$128,$D1078,CF$98:CF$128)</f>
        <v>0</v>
      </c>
      <c r="CD1078" s="9"/>
      <c r="CE1078" s="10"/>
      <c r="CF1078" s="11"/>
      <c r="CG1078" s="6">
        <f>SUMIF(CH$98:CH$128,$D1078,CJ$98:CJ$128)</f>
        <v>0</v>
      </c>
      <c r="CH1078" s="9"/>
      <c r="CI1078" s="10"/>
      <c r="CJ1078" s="11"/>
      <c r="CK1078" s="6">
        <f>SUMIF(CL$98:CL$128,$D1078,CN$98:CN$128)</f>
        <v>0</v>
      </c>
      <c r="CL1078" s="9"/>
      <c r="CM1078" s="10"/>
      <c r="CN1078" s="11"/>
      <c r="CO1078" s="6">
        <f>SUMIF(CP$98:CP$128,$D1078,CR$98:CR$128)</f>
        <v>0</v>
      </c>
      <c r="CP1078" s="9"/>
      <c r="CQ1078" s="10"/>
      <c r="CR1078" s="11"/>
      <c r="CS1078" s="6">
        <f>SUMIF(CT$98:CT$128,$D1078,CV$98:CV$128)</f>
        <v>0</v>
      </c>
      <c r="CT1078" s="9"/>
      <c r="CU1078" s="10"/>
      <c r="CV1078" s="11"/>
      <c r="CW1078" s="6">
        <f>SUMIF(CX$98:CX$128,$D1078,CZ$98:CZ$128)</f>
        <v>0</v>
      </c>
      <c r="CX1078" s="9"/>
      <c r="CY1078" s="10"/>
      <c r="CZ1078" s="11"/>
      <c r="DA1078" s="6">
        <f>SUMIF(DB$98:DB$128,$D1078,DD$98:DD$128)</f>
        <v>0</v>
      </c>
      <c r="DB1078" s="9"/>
      <c r="DC1078" s="10"/>
      <c r="DD1078" s="11"/>
      <c r="DE1078" s="6">
        <f>SUMIF(DF$98:DF$128,$D1078,DH$98:DH$128)</f>
        <v>0</v>
      </c>
      <c r="DF1078" s="9"/>
      <c r="DG1078" s="10"/>
      <c r="DH1078" s="11"/>
      <c r="DI1078" s="6">
        <f>SUMIF(DJ$98:DJ$128,$D1078,DL$98:DL$128)</f>
        <v>0</v>
      </c>
      <c r="DJ1078" s="9"/>
      <c r="DK1078" s="10"/>
      <c r="DL1078" s="11"/>
      <c r="DM1078" s="6">
        <f>SUMIF(DN$98:DN$128,$D1078,DP$98:DP$128)</f>
        <v>0</v>
      </c>
      <c r="DN1078" s="9"/>
      <c r="DO1078" s="10"/>
      <c r="DP1078" s="11"/>
      <c r="DQ1078" s="6">
        <f>SUMIF(DR$98:DR$128,$D1078,DT$98:DT$128)</f>
        <v>0</v>
      </c>
      <c r="DR1078" s="9"/>
      <c r="DS1078" s="10"/>
      <c r="DT1078" s="11"/>
      <c r="DU1078" s="6">
        <f>SUMIF(DV$98:DV$128,$D1078,DX$98:DX$128)</f>
        <v>0</v>
      </c>
      <c r="DV1078" s="9"/>
      <c r="DW1078" s="10"/>
      <c r="DX1078" s="11"/>
      <c r="DY1078" s="6">
        <f>SUMIF(DZ$98:DZ$128,$D1078,EB$98:EB$128)</f>
        <v>0</v>
      </c>
      <c r="DZ1078" s="9"/>
      <c r="EA1078" s="10"/>
      <c r="EB1078" s="11"/>
      <c r="EC1078" s="6">
        <f>SUMIF(ED$98:ED$128,$D1078,EF$98:EF$128)</f>
        <v>0</v>
      </c>
      <c r="ED1078" s="9"/>
      <c r="EE1078" s="10"/>
      <c r="EF1078" s="11"/>
      <c r="EG1078" s="6">
        <f>SUMIF(EH$98:EH$128,$D1078,EJ$98:EJ$128)</f>
        <v>0</v>
      </c>
      <c r="EH1078" s="9"/>
      <c r="EI1078" s="10"/>
      <c r="EJ1078" s="11"/>
      <c r="EK1078" s="6">
        <f>SUMIF(EL$98:EL$128,$D1078,EN$98:EN$128)</f>
        <v>0</v>
      </c>
      <c r="EL1078" s="9"/>
      <c r="EM1078" s="10"/>
      <c r="EN1078" s="11"/>
      <c r="EO1078" s="6">
        <f>SUMIF(EP$98:EP$128,$D1078,ER$98:ER$128)</f>
        <v>0</v>
      </c>
      <c r="EP1078" s="9"/>
      <c r="EQ1078" s="10"/>
      <c r="ER1078" s="11"/>
      <c r="ES1078" s="6">
        <f>SUMIF(ET$98:ET$128,$D1078,EV$98:EV$128)</f>
        <v>0</v>
      </c>
      <c r="ET1078" s="9"/>
      <c r="EU1078" s="10"/>
      <c r="EV1078" s="11"/>
      <c r="EW1078" s="6">
        <f>SUMIF(EX$98:EX$128,$D1078,EZ$98:EZ$128)</f>
        <v>0</v>
      </c>
      <c r="EX1078" s="9"/>
      <c r="EY1078" s="10"/>
      <c r="EZ1078" s="11"/>
      <c r="FA1078" s="6">
        <f>SUMIF(FB$98:FB$128,$D1078,FD$98:FD$128)</f>
        <v>0</v>
      </c>
      <c r="FB1078" s="9"/>
      <c r="FC1078" s="10"/>
      <c r="FD1078" s="11"/>
      <c r="FE1078" s="6">
        <f>SUMIF(FF$98:FF$128,$D1078,FH$98:FH$128)</f>
        <v>0</v>
      </c>
      <c r="FF1078" s="9"/>
      <c r="FG1078" s="10"/>
      <c r="FH1078" s="11"/>
      <c r="FI1078" s="6">
        <f>SUMIF(FJ$98:FJ$128,$D1078,FL$98:FL$128)</f>
        <v>0</v>
      </c>
      <c r="FJ1078" s="9"/>
      <c r="FK1078" s="10"/>
      <c r="FL1078" s="11"/>
      <c r="FM1078" s="6">
        <f>SUMIF(FN$98:FN$128,$D1078,FP$98:FP$128)</f>
        <v>0</v>
      </c>
      <c r="FN1078" s="9"/>
      <c r="FO1078" s="10"/>
      <c r="FP1078" s="11"/>
      <c r="FQ1078" s="6">
        <f>SUMIF(FR$98:FR$128,$D1078,FT$98:FT$128)</f>
        <v>0</v>
      </c>
      <c r="FR1078" s="9"/>
      <c r="FS1078" s="10"/>
      <c r="FT1078" s="11"/>
      <c r="FU1078" s="6">
        <f>SUMIF(FV$98:FV$128,$D1078,FX$98:FX$128)</f>
        <v>0</v>
      </c>
      <c r="FV1078" s="9"/>
      <c r="FW1078" s="10"/>
      <c r="FX1078" s="11"/>
      <c r="FY1078" s="6">
        <f>SUMIF(FZ$98:FZ$128,$D1078,GB$98:GB$128)</f>
        <v>0</v>
      </c>
      <c r="FZ1078" s="9"/>
      <c r="GA1078" s="10"/>
      <c r="GB1078" s="11"/>
      <c r="GC1078" s="6">
        <f>SUMIF(GD$98:GD$128,$D1078,GF$98:GF$128)</f>
        <v>0</v>
      </c>
      <c r="GD1078" s="9"/>
      <c r="GE1078" s="10"/>
      <c r="GF1078" s="11"/>
      <c r="GG1078" s="6">
        <f>SUMIF(GH$98:GH$128,$D1078,GJ$98:GJ$128)</f>
        <v>0</v>
      </c>
      <c r="GH1078" s="9"/>
      <c r="GI1078" s="10"/>
      <c r="GJ1078" s="11"/>
      <c r="GK1078" s="6">
        <f>SUMIF(GL$98:GL$128,$D1078,GN$98:GN$128)</f>
        <v>0</v>
      </c>
      <c r="GL1078" s="9"/>
      <c r="GM1078" s="10"/>
      <c r="GN1078" s="11"/>
      <c r="GO1078" s="6">
        <f>SUMIF(GP$98:GP$128,$D1078,GR$98:GR$128)</f>
        <v>0</v>
      </c>
      <c r="GP1078" s="9"/>
      <c r="GQ1078" s="10"/>
      <c r="GR1078" s="11"/>
      <c r="GS1078" s="6">
        <f>SUMIF(GT$98:GT$128,$D1078,GV$98:GV$128)</f>
        <v>0</v>
      </c>
      <c r="GT1078" s="9"/>
      <c r="GU1078" s="10"/>
      <c r="GV1078" s="20"/>
      <c r="GW1078" s="19">
        <f t="shared" si="24"/>
        <v>0</v>
      </c>
      <c r="GX1078" s="472"/>
      <c r="GY1078" s="473"/>
    </row>
    <row r="1079" spans="1:207" ht="42.75" customHeight="1">
      <c r="A1079" s="47" t="s">
        <v>79</v>
      </c>
      <c r="B1079" s="470"/>
      <c r="C1079" s="214" t="s">
        <v>449</v>
      </c>
      <c r="D1079" s="218" t="s">
        <v>435</v>
      </c>
      <c r="E1079" s="6">
        <f>SUMIF(F$129:F$159,$D1079,H$129:H$159)</f>
        <v>0</v>
      </c>
      <c r="F1079" s="9"/>
      <c r="G1079" s="10"/>
      <c r="H1079" s="11"/>
      <c r="I1079" s="6">
        <f>SUMIF(J$129:J$159,$D1079,L$129:L$159)</f>
        <v>0</v>
      </c>
      <c r="J1079" s="9"/>
      <c r="K1079" s="10"/>
      <c r="L1079" s="11"/>
      <c r="M1079" s="6">
        <f>SUMIF(N$129:N$159,$D1079,P$129:P$159)</f>
        <v>0</v>
      </c>
      <c r="N1079" s="9"/>
      <c r="O1079" s="10"/>
      <c r="P1079" s="11"/>
      <c r="Q1079" s="6">
        <f>SUMIF(R$129:R$159,$D1079,T$129:T$159)</f>
        <v>0</v>
      </c>
      <c r="R1079" s="9"/>
      <c r="S1079" s="10"/>
      <c r="T1079" s="11"/>
      <c r="U1079" s="6">
        <f>SUMIF(V$129:V$159,$D1079,X$129:X$159)</f>
        <v>0</v>
      </c>
      <c r="V1079" s="9"/>
      <c r="W1079" s="10"/>
      <c r="X1079" s="11"/>
      <c r="Y1079" s="6">
        <f>SUMIF(Z$129:Z$159,$D1079,AB$129:AB$159)</f>
        <v>0</v>
      </c>
      <c r="Z1079" s="9"/>
      <c r="AA1079" s="10"/>
      <c r="AB1079" s="11"/>
      <c r="AC1079" s="6">
        <f>SUMIF(AD$129:AD$159,$D1079,AF$129:AF$159)</f>
        <v>0</v>
      </c>
      <c r="AD1079" s="9"/>
      <c r="AE1079" s="10"/>
      <c r="AF1079" s="11"/>
      <c r="AG1079" s="6">
        <f>SUMIF(AH$129:AH$159,$D1079,AJ$129:AJ$159)</f>
        <v>0</v>
      </c>
      <c r="AH1079" s="9"/>
      <c r="AI1079" s="10"/>
      <c r="AJ1079" s="11"/>
      <c r="AK1079" s="6">
        <f>SUMIF(AL$129:AL$159,$D1079,AN$129:AN$159)</f>
        <v>0</v>
      </c>
      <c r="AL1079" s="9"/>
      <c r="AM1079" s="10"/>
      <c r="AN1079" s="11"/>
      <c r="AO1079" s="6">
        <f>SUMIF(AP$129:AP$159,$D1079,AR$129:AR$159)</f>
        <v>0</v>
      </c>
      <c r="AP1079" s="9"/>
      <c r="AQ1079" s="10"/>
      <c r="AR1079" s="11"/>
      <c r="AS1079" s="6">
        <f>SUMIF(AT$129:AT$159,$D1079,AV$129:AV$159)</f>
        <v>0</v>
      </c>
      <c r="AT1079" s="9"/>
      <c r="AU1079" s="10"/>
      <c r="AV1079" s="11"/>
      <c r="AW1079" s="6">
        <f>SUMIF(AX$129:AX$159,$D1079,AZ$129:AZ$159)</f>
        <v>0</v>
      </c>
      <c r="AX1079" s="9"/>
      <c r="AY1079" s="10"/>
      <c r="AZ1079" s="11"/>
      <c r="BA1079" s="6">
        <f>SUMIF(BB$129:BB$159,$D1079,BD$129:BD$159)</f>
        <v>0</v>
      </c>
      <c r="BB1079" s="9"/>
      <c r="BC1079" s="10"/>
      <c r="BD1079" s="11"/>
      <c r="BE1079" s="6">
        <f>SUMIF(BF$129:BF$159,$D1079,BH$129:BH$159)</f>
        <v>0</v>
      </c>
      <c r="BF1079" s="9"/>
      <c r="BG1079" s="10"/>
      <c r="BH1079" s="11"/>
      <c r="BI1079" s="6">
        <f>SUMIF(BJ$129:BJ$159,$D1079,BL$129:BL$159)</f>
        <v>0</v>
      </c>
      <c r="BJ1079" s="9"/>
      <c r="BK1079" s="10"/>
      <c r="BL1079" s="11"/>
      <c r="BM1079" s="6">
        <f>SUMIF(BN$129:BN$159,$D1079,BP$129:BP$159)</f>
        <v>0</v>
      </c>
      <c r="BN1079" s="9"/>
      <c r="BO1079" s="10"/>
      <c r="BP1079" s="11"/>
      <c r="BQ1079" s="6">
        <f>SUMIF(BR$129:BR$159,$D1079,BT$129:BT$159)</f>
        <v>0</v>
      </c>
      <c r="BR1079" s="9"/>
      <c r="BS1079" s="10"/>
      <c r="BT1079" s="11"/>
      <c r="BU1079" s="6">
        <f>SUMIF(BV$129:BV$159,$D1079,BX$129:BX$159)</f>
        <v>0</v>
      </c>
      <c r="BV1079" s="9"/>
      <c r="BW1079" s="10"/>
      <c r="BX1079" s="11"/>
      <c r="BY1079" s="6">
        <f>SUMIF(BZ$129:BZ$159,$D1079,CB$129:CB$159)</f>
        <v>0</v>
      </c>
      <c r="BZ1079" s="9"/>
      <c r="CA1079" s="10"/>
      <c r="CB1079" s="11"/>
      <c r="CC1079" s="6">
        <f>SUMIF(CD$129:CD$159,$D1079,CF$129:CF$159)</f>
        <v>0</v>
      </c>
      <c r="CD1079" s="9"/>
      <c r="CE1079" s="10"/>
      <c r="CF1079" s="11"/>
      <c r="CG1079" s="6">
        <f>SUMIF(CH$129:CH$159,$D1079,CJ$129:CJ$159)</f>
        <v>0</v>
      </c>
      <c r="CH1079" s="9"/>
      <c r="CI1079" s="10"/>
      <c r="CJ1079" s="11"/>
      <c r="CK1079" s="6">
        <f>SUMIF(CL$129:CL$159,$D1079,CN$129:CN$159)</f>
        <v>0</v>
      </c>
      <c r="CL1079" s="9"/>
      <c r="CM1079" s="10"/>
      <c r="CN1079" s="11"/>
      <c r="CO1079" s="6">
        <f>SUMIF(CP$129:CP$159,$D1079,CR$129:CR$159)</f>
        <v>0</v>
      </c>
      <c r="CP1079" s="9"/>
      <c r="CQ1079" s="10"/>
      <c r="CR1079" s="11"/>
      <c r="CS1079" s="6">
        <f>SUMIF(CT$129:CT$159,$D1079,CV$129:CV$159)</f>
        <v>0</v>
      </c>
      <c r="CT1079" s="9"/>
      <c r="CU1079" s="10"/>
      <c r="CV1079" s="11"/>
      <c r="CW1079" s="6">
        <f>SUMIF(CX$129:CX$159,$D1079,CZ$129:CZ$159)</f>
        <v>0</v>
      </c>
      <c r="CX1079" s="9"/>
      <c r="CY1079" s="10"/>
      <c r="CZ1079" s="11"/>
      <c r="DA1079" s="6">
        <f>SUMIF(DB$129:DB$159,$D1079,DD$129:DD$159)</f>
        <v>0</v>
      </c>
      <c r="DB1079" s="9"/>
      <c r="DC1079" s="10"/>
      <c r="DD1079" s="11"/>
      <c r="DE1079" s="6">
        <f>SUMIF(DF$129:DF$159,$D1079,DH$129:DH$159)</f>
        <v>0</v>
      </c>
      <c r="DF1079" s="9"/>
      <c r="DG1079" s="10"/>
      <c r="DH1079" s="11"/>
      <c r="DI1079" s="6">
        <f>SUMIF(DJ$129:DJ$159,$D1079,DL$129:DL$159)</f>
        <v>0</v>
      </c>
      <c r="DJ1079" s="9"/>
      <c r="DK1079" s="10"/>
      <c r="DL1079" s="11"/>
      <c r="DM1079" s="6">
        <f>SUMIF(DN$129:DN$159,$D1079,DP$129:DP$159)</f>
        <v>0</v>
      </c>
      <c r="DN1079" s="9"/>
      <c r="DO1079" s="10"/>
      <c r="DP1079" s="11"/>
      <c r="DQ1079" s="6">
        <f>SUMIF(DR$129:DR$159,$D1079,DT$129:DT$159)</f>
        <v>0</v>
      </c>
      <c r="DR1079" s="9"/>
      <c r="DS1079" s="10"/>
      <c r="DT1079" s="11"/>
      <c r="DU1079" s="6">
        <f>SUMIF(DV$129:DV$159,$D1079,DX$129:DX$159)</f>
        <v>0</v>
      </c>
      <c r="DV1079" s="9"/>
      <c r="DW1079" s="10"/>
      <c r="DX1079" s="11"/>
      <c r="DY1079" s="6">
        <f>SUMIF(DZ$129:DZ$159,$D1079,EB$129:EB$159)</f>
        <v>0</v>
      </c>
      <c r="DZ1079" s="9"/>
      <c r="EA1079" s="10"/>
      <c r="EB1079" s="11"/>
      <c r="EC1079" s="6">
        <f>SUMIF(ED$129:ED$159,$D1079,EF$129:EF$159)</f>
        <v>0</v>
      </c>
      <c r="ED1079" s="9"/>
      <c r="EE1079" s="10"/>
      <c r="EF1079" s="11"/>
      <c r="EG1079" s="6">
        <f>SUMIF(EH$129:EH$159,$D1079,EJ$129:EJ$159)</f>
        <v>0</v>
      </c>
      <c r="EH1079" s="9"/>
      <c r="EI1079" s="10"/>
      <c r="EJ1079" s="11"/>
      <c r="EK1079" s="6">
        <f>SUMIF(EL$129:EL$159,$D1079,EN$129:EN$159)</f>
        <v>0</v>
      </c>
      <c r="EL1079" s="9"/>
      <c r="EM1079" s="10"/>
      <c r="EN1079" s="11"/>
      <c r="EO1079" s="6">
        <f>SUMIF(EP$129:EP$159,$D1079,ER$129:ER$159)</f>
        <v>0</v>
      </c>
      <c r="EP1079" s="9"/>
      <c r="EQ1079" s="10"/>
      <c r="ER1079" s="11"/>
      <c r="ES1079" s="6">
        <f>SUMIF(ET$129:ET$159,$D1079,EV$129:EV$159)</f>
        <v>0</v>
      </c>
      <c r="ET1079" s="9"/>
      <c r="EU1079" s="10"/>
      <c r="EV1079" s="11"/>
      <c r="EW1079" s="6">
        <f>SUMIF(EX$129:EX$159,$D1079,EZ$129:EZ$159)</f>
        <v>0</v>
      </c>
      <c r="EX1079" s="9"/>
      <c r="EY1079" s="10"/>
      <c r="EZ1079" s="11"/>
      <c r="FA1079" s="6">
        <f>SUMIF(FB$129:FB$159,$D1079,FD$129:FD$159)</f>
        <v>0</v>
      </c>
      <c r="FB1079" s="9"/>
      <c r="FC1079" s="10"/>
      <c r="FD1079" s="11"/>
      <c r="FE1079" s="6">
        <f>SUMIF(FF$129:FF$159,$D1079,FH$129:FH$159)</f>
        <v>0</v>
      </c>
      <c r="FF1079" s="9"/>
      <c r="FG1079" s="10"/>
      <c r="FH1079" s="11"/>
      <c r="FI1079" s="6">
        <f>SUMIF(FJ$129:FJ$159,$D1079,FL$129:FL$159)</f>
        <v>0</v>
      </c>
      <c r="FJ1079" s="9"/>
      <c r="FK1079" s="10"/>
      <c r="FL1079" s="11"/>
      <c r="FM1079" s="6">
        <f>SUMIF(FN$129:FN$159,$D1079,FP$129:FP$159)</f>
        <v>0</v>
      </c>
      <c r="FN1079" s="9"/>
      <c r="FO1079" s="10"/>
      <c r="FP1079" s="11"/>
      <c r="FQ1079" s="6">
        <f>SUMIF(FR$129:FR$159,$D1079,FT$129:FT$159)</f>
        <v>0</v>
      </c>
      <c r="FR1079" s="9"/>
      <c r="FS1079" s="10"/>
      <c r="FT1079" s="11"/>
      <c r="FU1079" s="6">
        <f>SUMIF(FV$129:FV$159,$D1079,FX$129:FX$159)</f>
        <v>0</v>
      </c>
      <c r="FV1079" s="9"/>
      <c r="FW1079" s="10"/>
      <c r="FX1079" s="11"/>
      <c r="FY1079" s="6">
        <f>SUMIF(FZ$129:FZ$159,$D1079,GB$129:GB$159)</f>
        <v>0</v>
      </c>
      <c r="FZ1079" s="9"/>
      <c r="GA1079" s="10"/>
      <c r="GB1079" s="11"/>
      <c r="GC1079" s="6">
        <f>SUMIF(GD$129:GD$159,$D1079,GF$129:GF$159)</f>
        <v>0</v>
      </c>
      <c r="GD1079" s="9"/>
      <c r="GE1079" s="10"/>
      <c r="GF1079" s="11"/>
      <c r="GG1079" s="6">
        <f>SUMIF(GH$129:GH$159,$D1079,GJ$129:GJ$159)</f>
        <v>0</v>
      </c>
      <c r="GH1079" s="9"/>
      <c r="GI1079" s="10"/>
      <c r="GJ1079" s="11"/>
      <c r="GK1079" s="6">
        <f>SUMIF(GL$129:GL$159,$D1079,GN$129:GN$159)</f>
        <v>0</v>
      </c>
      <c r="GL1079" s="9"/>
      <c r="GM1079" s="10"/>
      <c r="GN1079" s="11"/>
      <c r="GO1079" s="6">
        <f>SUMIF(GP$129:GP$159,$D1079,GR$129:GR$159)</f>
        <v>0</v>
      </c>
      <c r="GP1079" s="9"/>
      <c r="GQ1079" s="10"/>
      <c r="GR1079" s="11"/>
      <c r="GS1079" s="6">
        <f>SUMIF(GT$129:GT$159,$D1079,GV$129:GV$159)</f>
        <v>0</v>
      </c>
      <c r="GT1079" s="9"/>
      <c r="GU1079" s="10"/>
      <c r="GV1079" s="20"/>
      <c r="GW1079" s="19">
        <f t="shared" si="24"/>
        <v>0</v>
      </c>
      <c r="GX1079" s="472"/>
      <c r="GY1079" s="473"/>
    </row>
    <row r="1080" spans="1:207" ht="42.75" customHeight="1">
      <c r="A1080" s="47" t="s">
        <v>80</v>
      </c>
      <c r="B1080" s="470"/>
      <c r="C1080" s="214" t="s">
        <v>449</v>
      </c>
      <c r="D1080" s="218" t="s">
        <v>435</v>
      </c>
      <c r="E1080" s="6">
        <f>SUMIF(F$160:F$190,$D1080,H$160:H$190)</f>
        <v>0</v>
      </c>
      <c r="F1080" s="9"/>
      <c r="G1080" s="10"/>
      <c r="H1080" s="11"/>
      <c r="I1080" s="6">
        <f>SUMIF(J$160:J$190,$D1080,L$160:L$190)</f>
        <v>0</v>
      </c>
      <c r="J1080" s="9"/>
      <c r="K1080" s="10"/>
      <c r="L1080" s="11"/>
      <c r="M1080" s="6">
        <f>SUMIF(N$160:N$190,$D1080,P$160:P$190)</f>
        <v>0</v>
      </c>
      <c r="N1080" s="9"/>
      <c r="O1080" s="10"/>
      <c r="P1080" s="11"/>
      <c r="Q1080" s="6">
        <f>SUMIF(R$160:R$190,$D1080,T$160:T$190)</f>
        <v>0</v>
      </c>
      <c r="R1080" s="9"/>
      <c r="S1080" s="10"/>
      <c r="T1080" s="11"/>
      <c r="U1080" s="6">
        <f>SUMIF(V$160:V$190,$D1080,X$160:X$190)</f>
        <v>0</v>
      </c>
      <c r="V1080" s="9"/>
      <c r="W1080" s="10"/>
      <c r="X1080" s="11"/>
      <c r="Y1080" s="6">
        <f>SUMIF(Z$160:Z$190,$D1080,AB$160:AB$190)</f>
        <v>0</v>
      </c>
      <c r="Z1080" s="9"/>
      <c r="AA1080" s="10"/>
      <c r="AB1080" s="11"/>
      <c r="AC1080" s="6">
        <f>SUMIF(AD$160:AD$190,$D1080,AF$160:AF$190)</f>
        <v>0</v>
      </c>
      <c r="AD1080" s="9"/>
      <c r="AE1080" s="10"/>
      <c r="AF1080" s="11"/>
      <c r="AG1080" s="6">
        <f>SUMIF(AH$160:AH$190,$D1080,AJ$160:AJ$190)</f>
        <v>0</v>
      </c>
      <c r="AH1080" s="9"/>
      <c r="AI1080" s="10"/>
      <c r="AJ1080" s="11"/>
      <c r="AK1080" s="6">
        <f>SUMIF(AL$160:AL$190,$D1080,AN$160:AN$190)</f>
        <v>0</v>
      </c>
      <c r="AL1080" s="9"/>
      <c r="AM1080" s="10"/>
      <c r="AN1080" s="11"/>
      <c r="AO1080" s="6">
        <f>SUMIF(AP$160:AP$190,$D1080,AR$160:AR$190)</f>
        <v>0</v>
      </c>
      <c r="AP1080" s="9"/>
      <c r="AQ1080" s="10"/>
      <c r="AR1080" s="11"/>
      <c r="AS1080" s="6">
        <f>SUMIF(AT$160:AT$190,$D1080,AV$160:AV$190)</f>
        <v>0</v>
      </c>
      <c r="AT1080" s="9"/>
      <c r="AU1080" s="10"/>
      <c r="AV1080" s="11"/>
      <c r="AW1080" s="6">
        <f>SUMIF(AX$160:AX$190,$D1080,AZ$160:AZ$190)</f>
        <v>0</v>
      </c>
      <c r="AX1080" s="9"/>
      <c r="AY1080" s="10"/>
      <c r="AZ1080" s="11"/>
      <c r="BA1080" s="6">
        <f>SUMIF(BB$160:BB$190,$D1080,BD$160:BD$190)</f>
        <v>0</v>
      </c>
      <c r="BB1080" s="9"/>
      <c r="BC1080" s="10"/>
      <c r="BD1080" s="11"/>
      <c r="BE1080" s="6">
        <f>SUMIF(BF$160:BF$190,$D1080,BH$160:BH$190)</f>
        <v>0</v>
      </c>
      <c r="BF1080" s="9"/>
      <c r="BG1080" s="10"/>
      <c r="BH1080" s="11"/>
      <c r="BI1080" s="6">
        <f>SUMIF(BJ$160:BJ$190,$D1080,BL$160:BL$190)</f>
        <v>0</v>
      </c>
      <c r="BJ1080" s="9"/>
      <c r="BK1080" s="10"/>
      <c r="BL1080" s="11"/>
      <c r="BM1080" s="6">
        <f>SUMIF(BN$160:BN$190,$D1080,BP$160:BP$190)</f>
        <v>0</v>
      </c>
      <c r="BN1080" s="9"/>
      <c r="BO1080" s="10"/>
      <c r="BP1080" s="11"/>
      <c r="BQ1080" s="6">
        <f>SUMIF(BR$160:BR$190,$D1080,BT$160:BT$190)</f>
        <v>0</v>
      </c>
      <c r="BR1080" s="9"/>
      <c r="BS1080" s="10"/>
      <c r="BT1080" s="11"/>
      <c r="BU1080" s="6">
        <f>SUMIF(BV$160:BV$190,$D1080,BX$160:BX$190)</f>
        <v>0</v>
      </c>
      <c r="BV1080" s="9"/>
      <c r="BW1080" s="10"/>
      <c r="BX1080" s="11"/>
      <c r="BY1080" s="6">
        <f>SUMIF(BZ$160:BZ$190,$D1080,CB$160:CB$190)</f>
        <v>0</v>
      </c>
      <c r="BZ1080" s="9"/>
      <c r="CA1080" s="10"/>
      <c r="CB1080" s="11"/>
      <c r="CC1080" s="6">
        <f>SUMIF(CD$160:CD$190,$D1080,CF$160:CF$190)</f>
        <v>0</v>
      </c>
      <c r="CD1080" s="9"/>
      <c r="CE1080" s="10"/>
      <c r="CF1080" s="11"/>
      <c r="CG1080" s="6">
        <f>SUMIF(CH$160:CH$190,$D1080,CJ$160:CJ$190)</f>
        <v>0</v>
      </c>
      <c r="CH1080" s="9"/>
      <c r="CI1080" s="10"/>
      <c r="CJ1080" s="11"/>
      <c r="CK1080" s="6">
        <f>SUMIF(CL$160:CL$190,$D1080,CN$160:CN$190)</f>
        <v>0</v>
      </c>
      <c r="CL1080" s="9"/>
      <c r="CM1080" s="10"/>
      <c r="CN1080" s="11"/>
      <c r="CO1080" s="6">
        <f>SUMIF(CP$160:CP$190,$D1080,CR$160:CR$190)</f>
        <v>0</v>
      </c>
      <c r="CP1080" s="9"/>
      <c r="CQ1080" s="10"/>
      <c r="CR1080" s="11"/>
      <c r="CS1080" s="6">
        <f>SUMIF(CT$160:CT$190,$D1080,CV$160:CV$190)</f>
        <v>0</v>
      </c>
      <c r="CT1080" s="9"/>
      <c r="CU1080" s="10"/>
      <c r="CV1080" s="11"/>
      <c r="CW1080" s="6">
        <f>SUMIF(CX$160:CX$190,$D1080,CZ$160:CZ$190)</f>
        <v>0</v>
      </c>
      <c r="CX1080" s="9"/>
      <c r="CY1080" s="10"/>
      <c r="CZ1080" s="11"/>
      <c r="DA1080" s="6">
        <f>SUMIF(DB$160:DB$190,$D1080,DD$160:DD$190)</f>
        <v>0</v>
      </c>
      <c r="DB1080" s="9"/>
      <c r="DC1080" s="10"/>
      <c r="DD1080" s="11"/>
      <c r="DE1080" s="6">
        <f>SUMIF(DF$160:DF$190,$D1080,DH$160:DH$190)</f>
        <v>0</v>
      </c>
      <c r="DF1080" s="9"/>
      <c r="DG1080" s="10"/>
      <c r="DH1080" s="11"/>
      <c r="DI1080" s="6">
        <f>SUMIF(DJ$160:DJ$190,$D1080,DL$160:DL$190)</f>
        <v>0</v>
      </c>
      <c r="DJ1080" s="9"/>
      <c r="DK1080" s="10"/>
      <c r="DL1080" s="11"/>
      <c r="DM1080" s="6">
        <f>SUMIF(DN$160:DN$190,$D1080,DP$160:DP$190)</f>
        <v>0</v>
      </c>
      <c r="DN1080" s="9"/>
      <c r="DO1080" s="10"/>
      <c r="DP1080" s="11"/>
      <c r="DQ1080" s="6">
        <f>SUMIF(DR$160:DR$190,$D1080,DT$160:DT$190)</f>
        <v>0</v>
      </c>
      <c r="DR1080" s="9"/>
      <c r="DS1080" s="10"/>
      <c r="DT1080" s="11"/>
      <c r="DU1080" s="6">
        <f>SUMIF(DV$160:DV$190,$D1080,DX$160:DX$190)</f>
        <v>0</v>
      </c>
      <c r="DV1080" s="9"/>
      <c r="DW1080" s="10"/>
      <c r="DX1080" s="11"/>
      <c r="DY1080" s="6">
        <f>SUMIF(DZ$160:DZ$190,$D1080,EB$160:EB$190)</f>
        <v>0</v>
      </c>
      <c r="DZ1080" s="9"/>
      <c r="EA1080" s="10"/>
      <c r="EB1080" s="11"/>
      <c r="EC1080" s="6">
        <f>SUMIF(ED$160:ED$190,$D1080,EF$160:EF$190)</f>
        <v>0</v>
      </c>
      <c r="ED1080" s="9"/>
      <c r="EE1080" s="10"/>
      <c r="EF1080" s="11"/>
      <c r="EG1080" s="6">
        <f>SUMIF(EH$160:EH$190,$D1080,EJ$160:EJ$190)</f>
        <v>0</v>
      </c>
      <c r="EH1080" s="9"/>
      <c r="EI1080" s="10"/>
      <c r="EJ1080" s="11"/>
      <c r="EK1080" s="6">
        <f>SUMIF(EL$160:EL$190,$D1080,EN$160:EN$190)</f>
        <v>0</v>
      </c>
      <c r="EL1080" s="9"/>
      <c r="EM1080" s="10"/>
      <c r="EN1080" s="11"/>
      <c r="EO1080" s="6">
        <f>SUMIF(EP$160:EP$190,$D1080,ER$160:ER$190)</f>
        <v>0</v>
      </c>
      <c r="EP1080" s="9"/>
      <c r="EQ1080" s="10"/>
      <c r="ER1080" s="11"/>
      <c r="ES1080" s="6">
        <f>SUMIF(ET$160:ET$190,$D1080,EV$160:EV$190)</f>
        <v>0</v>
      </c>
      <c r="ET1080" s="9"/>
      <c r="EU1080" s="10"/>
      <c r="EV1080" s="11"/>
      <c r="EW1080" s="6">
        <f>SUMIF(EX$160:EX$190,$D1080,EZ$160:EZ$190)</f>
        <v>0</v>
      </c>
      <c r="EX1080" s="9"/>
      <c r="EY1080" s="10"/>
      <c r="EZ1080" s="11"/>
      <c r="FA1080" s="6">
        <f>SUMIF(FB$160:FB$190,$D1080,FD$160:FD$190)</f>
        <v>0</v>
      </c>
      <c r="FB1080" s="9"/>
      <c r="FC1080" s="10"/>
      <c r="FD1080" s="11"/>
      <c r="FE1080" s="6">
        <f>SUMIF(FF$160:FF$190,$D1080,FH$160:FH$190)</f>
        <v>0</v>
      </c>
      <c r="FF1080" s="9"/>
      <c r="FG1080" s="10"/>
      <c r="FH1080" s="11"/>
      <c r="FI1080" s="6">
        <f>SUMIF(FJ$160:FJ$190,$D1080,FL$160:FL$190)</f>
        <v>0</v>
      </c>
      <c r="FJ1080" s="9"/>
      <c r="FK1080" s="10"/>
      <c r="FL1080" s="11"/>
      <c r="FM1080" s="6">
        <f>SUMIF(FN$160:FN$190,$D1080,FP$160:FP$190)</f>
        <v>0</v>
      </c>
      <c r="FN1080" s="9"/>
      <c r="FO1080" s="10"/>
      <c r="FP1080" s="11"/>
      <c r="FQ1080" s="6">
        <f>SUMIF(FR$160:FR$190,$D1080,FT$160:FT$190)</f>
        <v>0</v>
      </c>
      <c r="FR1080" s="9"/>
      <c r="FS1080" s="10"/>
      <c r="FT1080" s="11"/>
      <c r="FU1080" s="6">
        <f>SUMIF(FV$160:FV$190,$D1080,FX$160:FX$190)</f>
        <v>0</v>
      </c>
      <c r="FV1080" s="9"/>
      <c r="FW1080" s="10"/>
      <c r="FX1080" s="11"/>
      <c r="FY1080" s="6">
        <f>SUMIF(FZ$160:FZ$190,$D1080,GB$160:GB$190)</f>
        <v>0</v>
      </c>
      <c r="FZ1080" s="9"/>
      <c r="GA1080" s="10"/>
      <c r="GB1080" s="11"/>
      <c r="GC1080" s="6">
        <f>SUMIF(GD$160:GD$190,$D1080,GF$160:GF$190)</f>
        <v>0</v>
      </c>
      <c r="GD1080" s="9"/>
      <c r="GE1080" s="10"/>
      <c r="GF1080" s="11"/>
      <c r="GG1080" s="6">
        <f>SUMIF(GH$160:GH$190,$D1080,GJ$160:GJ$190)</f>
        <v>0</v>
      </c>
      <c r="GH1080" s="9"/>
      <c r="GI1080" s="10"/>
      <c r="GJ1080" s="11"/>
      <c r="GK1080" s="6">
        <f>SUMIF(GL$160:GL$190,$D1080,GN$160:GN$190)</f>
        <v>0</v>
      </c>
      <c r="GL1080" s="9"/>
      <c r="GM1080" s="10"/>
      <c r="GN1080" s="11"/>
      <c r="GO1080" s="6">
        <f>SUMIF(GP$160:GP$190,$D1080,GR$160:GR$190)</f>
        <v>0</v>
      </c>
      <c r="GP1080" s="9"/>
      <c r="GQ1080" s="10"/>
      <c r="GR1080" s="11"/>
      <c r="GS1080" s="6">
        <f>SUMIF(GT$160:GT$190,$D1080,GV$160:GV$190)</f>
        <v>0</v>
      </c>
      <c r="GT1080" s="9"/>
      <c r="GU1080" s="10"/>
      <c r="GV1080" s="20"/>
      <c r="GW1080" s="19">
        <f t="shared" si="24"/>
        <v>0</v>
      </c>
      <c r="GX1080" s="472"/>
      <c r="GY1080" s="473"/>
    </row>
    <row r="1081" spans="1:207" ht="42.75" customHeight="1">
      <c r="A1081" s="47" t="s">
        <v>81</v>
      </c>
      <c r="B1081" s="470"/>
      <c r="C1081" s="214" t="s">
        <v>449</v>
      </c>
      <c r="D1081" s="218" t="s">
        <v>435</v>
      </c>
      <c r="E1081" s="6">
        <f>SUMIF(F$191:F$221,$D1081,H$191:H$221)</f>
        <v>0</v>
      </c>
      <c r="F1081" s="9"/>
      <c r="G1081" s="10"/>
      <c r="H1081" s="11"/>
      <c r="I1081" s="6">
        <f>SUMIF(J$191:J$221,$D1081,L$191:L$221)</f>
        <v>0</v>
      </c>
      <c r="J1081" s="9"/>
      <c r="K1081" s="10"/>
      <c r="L1081" s="11"/>
      <c r="M1081" s="6">
        <f>SUMIF(N$191:N$221,$D1081,P$191:P$221)</f>
        <v>0</v>
      </c>
      <c r="N1081" s="9"/>
      <c r="O1081" s="10"/>
      <c r="P1081" s="11"/>
      <c r="Q1081" s="6">
        <f>SUMIF(R$191:R$221,$D1081,T$191:T$221)</f>
        <v>0</v>
      </c>
      <c r="R1081" s="9"/>
      <c r="S1081" s="10"/>
      <c r="T1081" s="11"/>
      <c r="U1081" s="6">
        <f>SUMIF(V$191:V$221,$D1081,X$191:X$221)</f>
        <v>0</v>
      </c>
      <c r="V1081" s="9"/>
      <c r="W1081" s="10"/>
      <c r="X1081" s="11"/>
      <c r="Y1081" s="6">
        <f>SUMIF(Z$191:Z$221,$D1081,AB$191:AB$221)</f>
        <v>0</v>
      </c>
      <c r="Z1081" s="9"/>
      <c r="AA1081" s="10"/>
      <c r="AB1081" s="11"/>
      <c r="AC1081" s="6">
        <f>SUMIF(AD$191:AD$221,$D1081,AF$191:AF$221)</f>
        <v>0</v>
      </c>
      <c r="AD1081" s="9"/>
      <c r="AE1081" s="10"/>
      <c r="AF1081" s="11"/>
      <c r="AG1081" s="6">
        <f>SUMIF(AH$191:AH$221,$D1081,AJ$191:AJ$221)</f>
        <v>0</v>
      </c>
      <c r="AH1081" s="9"/>
      <c r="AI1081" s="10"/>
      <c r="AJ1081" s="11"/>
      <c r="AK1081" s="6">
        <f>SUMIF(AL$191:AL$221,$D1081,AN$191:AN$221)</f>
        <v>0</v>
      </c>
      <c r="AL1081" s="9"/>
      <c r="AM1081" s="10"/>
      <c r="AN1081" s="11"/>
      <c r="AO1081" s="6">
        <f>SUMIF(AP$191:AP$221,$D1081,AR$191:AR$221)</f>
        <v>0</v>
      </c>
      <c r="AP1081" s="9"/>
      <c r="AQ1081" s="10"/>
      <c r="AR1081" s="11"/>
      <c r="AS1081" s="6">
        <f>SUMIF(AT$191:AT$221,$D1081,AV$191:AV$221)</f>
        <v>0</v>
      </c>
      <c r="AT1081" s="9"/>
      <c r="AU1081" s="10"/>
      <c r="AV1081" s="11"/>
      <c r="AW1081" s="6">
        <f>SUMIF(AX$191:AX$221,$D1081,AZ$191:AZ$221)</f>
        <v>0</v>
      </c>
      <c r="AX1081" s="9"/>
      <c r="AY1081" s="10"/>
      <c r="AZ1081" s="11"/>
      <c r="BA1081" s="6">
        <f>SUMIF(BB$191:BB$221,$D1081,BD$191:BD$221)</f>
        <v>0</v>
      </c>
      <c r="BB1081" s="9"/>
      <c r="BC1081" s="10"/>
      <c r="BD1081" s="11"/>
      <c r="BE1081" s="6">
        <f>SUMIF(BF$191:BF$221,$D1081,BH$191:BH$221)</f>
        <v>0</v>
      </c>
      <c r="BF1081" s="9"/>
      <c r="BG1081" s="10"/>
      <c r="BH1081" s="11"/>
      <c r="BI1081" s="6">
        <f>SUMIF(BJ$191:BJ$221,$D1081,BL$191:BL$221)</f>
        <v>0</v>
      </c>
      <c r="BJ1081" s="9"/>
      <c r="BK1081" s="10"/>
      <c r="BL1081" s="11"/>
      <c r="BM1081" s="6">
        <f>SUMIF(BN$191:BN$221,$D1081,BP$191:BP$221)</f>
        <v>0</v>
      </c>
      <c r="BN1081" s="9"/>
      <c r="BO1081" s="10"/>
      <c r="BP1081" s="11"/>
      <c r="BQ1081" s="6">
        <f>SUMIF(BR$191:BR$221,$D1081,BT$191:BT$221)</f>
        <v>0</v>
      </c>
      <c r="BR1081" s="9"/>
      <c r="BS1081" s="10"/>
      <c r="BT1081" s="11"/>
      <c r="BU1081" s="6">
        <f>SUMIF(BV$191:BV$221,$D1081,BX$191:BX$221)</f>
        <v>0</v>
      </c>
      <c r="BV1081" s="9"/>
      <c r="BW1081" s="10"/>
      <c r="BX1081" s="11"/>
      <c r="BY1081" s="6">
        <f>SUMIF(BZ$191:BZ$221,$D1081,CB$191:CB$221)</f>
        <v>0</v>
      </c>
      <c r="BZ1081" s="9"/>
      <c r="CA1081" s="10"/>
      <c r="CB1081" s="11"/>
      <c r="CC1081" s="6">
        <f>SUMIF(CD$191:CD$221,$D1081,CF$191:CF$221)</f>
        <v>0</v>
      </c>
      <c r="CD1081" s="9"/>
      <c r="CE1081" s="10"/>
      <c r="CF1081" s="11"/>
      <c r="CG1081" s="6">
        <f>SUMIF(CH$191:CH$221,$D1081,CJ$191:CJ$221)</f>
        <v>0</v>
      </c>
      <c r="CH1081" s="9"/>
      <c r="CI1081" s="10"/>
      <c r="CJ1081" s="11"/>
      <c r="CK1081" s="6">
        <f>SUMIF(CL$191:CL$221,$D1081,CN$191:CN$221)</f>
        <v>0</v>
      </c>
      <c r="CL1081" s="9"/>
      <c r="CM1081" s="10"/>
      <c r="CN1081" s="11"/>
      <c r="CO1081" s="6">
        <f>SUMIF(CP$191:CP$221,$D1081,CR$191:CR$221)</f>
        <v>0</v>
      </c>
      <c r="CP1081" s="9"/>
      <c r="CQ1081" s="10"/>
      <c r="CR1081" s="11"/>
      <c r="CS1081" s="6">
        <f>SUMIF(CT$191:CT$221,$D1081,CV$191:CV$221)</f>
        <v>0</v>
      </c>
      <c r="CT1081" s="9"/>
      <c r="CU1081" s="10"/>
      <c r="CV1081" s="11"/>
      <c r="CW1081" s="6">
        <f>SUMIF(CX$191:CX$221,$D1081,CZ$191:CZ$221)</f>
        <v>0</v>
      </c>
      <c r="CX1081" s="9"/>
      <c r="CY1081" s="10"/>
      <c r="CZ1081" s="11"/>
      <c r="DA1081" s="6">
        <f>SUMIF(DB$191:DB$221,$D1081,DD$191:DD$221)</f>
        <v>0</v>
      </c>
      <c r="DB1081" s="9"/>
      <c r="DC1081" s="10"/>
      <c r="DD1081" s="11"/>
      <c r="DE1081" s="6">
        <f>SUMIF(DF$191:DF$221,$D1081,DH$191:DH$221)</f>
        <v>0</v>
      </c>
      <c r="DF1081" s="9"/>
      <c r="DG1081" s="10"/>
      <c r="DH1081" s="11"/>
      <c r="DI1081" s="6">
        <f>SUMIF(DJ$191:DJ$221,$D1081,DL$191:DL$221)</f>
        <v>0</v>
      </c>
      <c r="DJ1081" s="9"/>
      <c r="DK1081" s="10"/>
      <c r="DL1081" s="11"/>
      <c r="DM1081" s="6">
        <f>SUMIF(DN$191:DN$221,$D1081,DP$191:DP$221)</f>
        <v>0</v>
      </c>
      <c r="DN1081" s="9"/>
      <c r="DO1081" s="10"/>
      <c r="DP1081" s="11"/>
      <c r="DQ1081" s="6">
        <f>SUMIF(DR$191:DR$221,$D1081,DT$191:DT$221)</f>
        <v>0</v>
      </c>
      <c r="DR1081" s="9"/>
      <c r="DS1081" s="10"/>
      <c r="DT1081" s="11"/>
      <c r="DU1081" s="6">
        <f>SUMIF(DV$191:DV$221,$D1081,DX$191:DX$221)</f>
        <v>0</v>
      </c>
      <c r="DV1081" s="9"/>
      <c r="DW1081" s="10"/>
      <c r="DX1081" s="11"/>
      <c r="DY1081" s="6">
        <f>SUMIF(DZ$191:DZ$221,$D1081,EB$191:EB$221)</f>
        <v>0</v>
      </c>
      <c r="DZ1081" s="9"/>
      <c r="EA1081" s="10"/>
      <c r="EB1081" s="11"/>
      <c r="EC1081" s="6">
        <f>SUMIF(ED$191:ED$221,$D1081,EF$191:EF$221)</f>
        <v>0</v>
      </c>
      <c r="ED1081" s="9"/>
      <c r="EE1081" s="10"/>
      <c r="EF1081" s="11"/>
      <c r="EG1081" s="6">
        <f>SUMIF(EH$191:EH$221,$D1081,EJ$191:EJ$221)</f>
        <v>0</v>
      </c>
      <c r="EH1081" s="9"/>
      <c r="EI1081" s="10"/>
      <c r="EJ1081" s="11"/>
      <c r="EK1081" s="6">
        <f>SUMIF(EL$191:EL$221,$D1081,EN$191:EN$221)</f>
        <v>0</v>
      </c>
      <c r="EL1081" s="9"/>
      <c r="EM1081" s="10"/>
      <c r="EN1081" s="11"/>
      <c r="EO1081" s="6">
        <f>SUMIF(EP$191:EP$221,$D1081,ER$191:ER$221)</f>
        <v>0</v>
      </c>
      <c r="EP1081" s="9"/>
      <c r="EQ1081" s="10"/>
      <c r="ER1081" s="11"/>
      <c r="ES1081" s="6">
        <f>SUMIF(ET$191:ET$221,$D1081,EV$191:EV$221)</f>
        <v>0</v>
      </c>
      <c r="ET1081" s="9"/>
      <c r="EU1081" s="10"/>
      <c r="EV1081" s="11"/>
      <c r="EW1081" s="6">
        <f>SUMIF(EX$191:EX$221,$D1081,EZ$191:EZ$221)</f>
        <v>0</v>
      </c>
      <c r="EX1081" s="9"/>
      <c r="EY1081" s="10"/>
      <c r="EZ1081" s="11"/>
      <c r="FA1081" s="6">
        <f>SUMIF(FB$191:FB$221,$D1081,FD$191:FD$221)</f>
        <v>0</v>
      </c>
      <c r="FB1081" s="9"/>
      <c r="FC1081" s="10"/>
      <c r="FD1081" s="11"/>
      <c r="FE1081" s="6">
        <f>SUMIF(FF$191:FF$221,$D1081,FH$191:FH$221)</f>
        <v>0</v>
      </c>
      <c r="FF1081" s="9"/>
      <c r="FG1081" s="10"/>
      <c r="FH1081" s="11"/>
      <c r="FI1081" s="6">
        <f>SUMIF(FJ$191:FJ$221,$D1081,FL$191:FL$221)</f>
        <v>0</v>
      </c>
      <c r="FJ1081" s="9"/>
      <c r="FK1081" s="10"/>
      <c r="FL1081" s="11"/>
      <c r="FM1081" s="6">
        <f>SUMIF(FN$191:FN$221,$D1081,FP$191:FP$221)</f>
        <v>0</v>
      </c>
      <c r="FN1081" s="9"/>
      <c r="FO1081" s="10"/>
      <c r="FP1081" s="11"/>
      <c r="FQ1081" s="6">
        <f>SUMIF(FR$191:FR$221,$D1081,FT$191:FT$221)</f>
        <v>0</v>
      </c>
      <c r="FR1081" s="9"/>
      <c r="FS1081" s="10"/>
      <c r="FT1081" s="11"/>
      <c r="FU1081" s="6">
        <f>SUMIF(FV$191:FV$221,$D1081,FX$191:FX$221)</f>
        <v>0</v>
      </c>
      <c r="FV1081" s="9"/>
      <c r="FW1081" s="10"/>
      <c r="FX1081" s="11"/>
      <c r="FY1081" s="6">
        <f>SUMIF(FZ$191:FZ$221,$D1081,GB$191:GB$221)</f>
        <v>0</v>
      </c>
      <c r="FZ1081" s="9"/>
      <c r="GA1081" s="10"/>
      <c r="GB1081" s="11"/>
      <c r="GC1081" s="6">
        <f>SUMIF(GD$191:GD$221,$D1081,GF$191:GF$221)</f>
        <v>0</v>
      </c>
      <c r="GD1081" s="9"/>
      <c r="GE1081" s="10"/>
      <c r="GF1081" s="11"/>
      <c r="GG1081" s="6">
        <f>SUMIF(GH$191:GH$221,$D1081,GJ$191:GJ$221)</f>
        <v>0</v>
      </c>
      <c r="GH1081" s="9"/>
      <c r="GI1081" s="10"/>
      <c r="GJ1081" s="11"/>
      <c r="GK1081" s="6">
        <f>SUMIF(GL$191:GL$221,$D1081,GN$191:GN$221)</f>
        <v>0</v>
      </c>
      <c r="GL1081" s="9"/>
      <c r="GM1081" s="10"/>
      <c r="GN1081" s="11"/>
      <c r="GO1081" s="6">
        <f>SUMIF(GP$191:GP$221,$D1081,GR$191:GR$221)</f>
        <v>0</v>
      </c>
      <c r="GP1081" s="9"/>
      <c r="GQ1081" s="10"/>
      <c r="GR1081" s="11"/>
      <c r="GS1081" s="6">
        <f>SUMIF(GT$191:GT$221,$D1081,GV$191:GV$221)</f>
        <v>0</v>
      </c>
      <c r="GT1081" s="9"/>
      <c r="GU1081" s="10"/>
      <c r="GV1081" s="20"/>
      <c r="GW1081" s="19">
        <f t="shared" si="24"/>
        <v>0</v>
      </c>
      <c r="GX1081" s="472"/>
      <c r="GY1081" s="473"/>
    </row>
    <row r="1082" spans="1:207" ht="42.75" customHeight="1">
      <c r="A1082" s="47" t="s">
        <v>82</v>
      </c>
      <c r="B1082" s="470"/>
      <c r="C1082" s="214" t="s">
        <v>449</v>
      </c>
      <c r="D1082" s="218" t="s">
        <v>435</v>
      </c>
      <c r="E1082" s="6">
        <f>SUMIF(F$222:F$252,$D1082,H$222:H$252)</f>
        <v>0</v>
      </c>
      <c r="F1082" s="9"/>
      <c r="G1082" s="10"/>
      <c r="H1082" s="11"/>
      <c r="I1082" s="6">
        <f>SUMIF(J$222:J$252,$D1082,L$222:L$252)</f>
        <v>0</v>
      </c>
      <c r="J1082" s="9"/>
      <c r="K1082" s="10"/>
      <c r="L1082" s="11"/>
      <c r="M1082" s="6">
        <f>SUMIF(N$222:N$252,$D1082,P$222:P$252)</f>
        <v>0</v>
      </c>
      <c r="N1082" s="9"/>
      <c r="O1082" s="10"/>
      <c r="P1082" s="11"/>
      <c r="Q1082" s="6">
        <f>SUMIF(R$222:R$252,$D1082,T$222:T$252)</f>
        <v>0</v>
      </c>
      <c r="R1082" s="9"/>
      <c r="S1082" s="10"/>
      <c r="T1082" s="11"/>
      <c r="U1082" s="6">
        <f>SUMIF(V$222:V$252,$D1082,X$222:X$252)</f>
        <v>0</v>
      </c>
      <c r="V1082" s="9"/>
      <c r="W1082" s="10"/>
      <c r="X1082" s="11"/>
      <c r="Y1082" s="6">
        <f>SUMIF(Z$222:Z$252,$D1082,AB$222:AB$252)</f>
        <v>0</v>
      </c>
      <c r="Z1082" s="9"/>
      <c r="AA1082" s="10"/>
      <c r="AB1082" s="11"/>
      <c r="AC1082" s="6">
        <f>SUMIF(AD$222:AD$252,$D1082,AF$222:AF$252)</f>
        <v>0</v>
      </c>
      <c r="AD1082" s="9"/>
      <c r="AE1082" s="10"/>
      <c r="AF1082" s="11"/>
      <c r="AG1082" s="6">
        <f>SUMIF(AH$222:AH$252,$D1082,AJ$222:AJ$252)</f>
        <v>0</v>
      </c>
      <c r="AH1082" s="9"/>
      <c r="AI1082" s="10"/>
      <c r="AJ1082" s="11"/>
      <c r="AK1082" s="6">
        <f>SUMIF(AL$222:AL$252,$D1082,AN$222:AN$252)</f>
        <v>0</v>
      </c>
      <c r="AL1082" s="9"/>
      <c r="AM1082" s="10"/>
      <c r="AN1082" s="11"/>
      <c r="AO1082" s="6">
        <f>SUMIF(AP$222:AP$252,$D1082,AR$222:AR$252)</f>
        <v>0</v>
      </c>
      <c r="AP1082" s="9"/>
      <c r="AQ1082" s="10"/>
      <c r="AR1082" s="11"/>
      <c r="AS1082" s="6">
        <f>SUMIF(AT$222:AT$252,$D1082,AV$222:AV$252)</f>
        <v>0</v>
      </c>
      <c r="AT1082" s="9"/>
      <c r="AU1082" s="10"/>
      <c r="AV1082" s="11"/>
      <c r="AW1082" s="6">
        <f>SUMIF(AX$222:AX$252,$D1082,AZ$222:AZ$252)</f>
        <v>0</v>
      </c>
      <c r="AX1082" s="9"/>
      <c r="AY1082" s="10"/>
      <c r="AZ1082" s="11"/>
      <c r="BA1082" s="6">
        <f>SUMIF(BB$222:BB$252,$D1082,BD$222:BD$252)</f>
        <v>0</v>
      </c>
      <c r="BB1082" s="9"/>
      <c r="BC1082" s="10"/>
      <c r="BD1082" s="11"/>
      <c r="BE1082" s="6">
        <f>SUMIF(BF$222:BF$252,$D1082,BH$222:BH$252)</f>
        <v>0</v>
      </c>
      <c r="BF1082" s="9"/>
      <c r="BG1082" s="10"/>
      <c r="BH1082" s="11"/>
      <c r="BI1082" s="6">
        <f>SUMIF(BJ$222:BJ$252,$D1082,BL$222:BL$252)</f>
        <v>0</v>
      </c>
      <c r="BJ1082" s="9"/>
      <c r="BK1082" s="10"/>
      <c r="BL1082" s="11"/>
      <c r="BM1082" s="6">
        <f>SUMIF(BN$222:BN$252,$D1082,BP$222:BP$252)</f>
        <v>0</v>
      </c>
      <c r="BN1082" s="9"/>
      <c r="BO1082" s="10"/>
      <c r="BP1082" s="11"/>
      <c r="BQ1082" s="6">
        <f>SUMIF(BR$222:BR$252,$D1082,BT$222:BT$252)</f>
        <v>0</v>
      </c>
      <c r="BR1082" s="9"/>
      <c r="BS1082" s="10"/>
      <c r="BT1082" s="11"/>
      <c r="BU1082" s="6">
        <f>SUMIF(BV$222:BV$252,$D1082,BX$222:BX$252)</f>
        <v>0</v>
      </c>
      <c r="BV1082" s="9"/>
      <c r="BW1082" s="10"/>
      <c r="BX1082" s="11"/>
      <c r="BY1082" s="6">
        <f>SUMIF(BZ$222:BZ$252,$D1082,CB$222:CB$252)</f>
        <v>0</v>
      </c>
      <c r="BZ1082" s="9"/>
      <c r="CA1082" s="10"/>
      <c r="CB1082" s="11"/>
      <c r="CC1082" s="6">
        <f>SUMIF(CD$222:CD$252,$D1082,CF$222:CF$252)</f>
        <v>0</v>
      </c>
      <c r="CD1082" s="9"/>
      <c r="CE1082" s="10"/>
      <c r="CF1082" s="11"/>
      <c r="CG1082" s="6">
        <f>SUMIF(CH$222:CH$252,$D1082,CJ$222:CJ$252)</f>
        <v>0</v>
      </c>
      <c r="CH1082" s="9"/>
      <c r="CI1082" s="10"/>
      <c r="CJ1082" s="11"/>
      <c r="CK1082" s="6">
        <f>SUMIF(CL$222:CL$252,$D1082,CN$222:CN$252)</f>
        <v>0</v>
      </c>
      <c r="CL1082" s="9"/>
      <c r="CM1082" s="10"/>
      <c r="CN1082" s="11"/>
      <c r="CO1082" s="6">
        <f>SUMIF(CP$222:CP$252,$D1082,CR$222:CR$252)</f>
        <v>0</v>
      </c>
      <c r="CP1082" s="9"/>
      <c r="CQ1082" s="10"/>
      <c r="CR1082" s="11"/>
      <c r="CS1082" s="6">
        <f>SUMIF(CT$222:CT$252,$D1082,CV$222:CV$252)</f>
        <v>0</v>
      </c>
      <c r="CT1082" s="9"/>
      <c r="CU1082" s="10"/>
      <c r="CV1082" s="11"/>
      <c r="CW1082" s="6">
        <f>SUMIF(CX$222:CX$252,$D1082,CZ$222:CZ$252)</f>
        <v>0</v>
      </c>
      <c r="CX1082" s="9"/>
      <c r="CY1082" s="10"/>
      <c r="CZ1082" s="11"/>
      <c r="DA1082" s="6">
        <f>SUMIF(DB$222:DB$252,$D1082,DD$222:DD$252)</f>
        <v>0</v>
      </c>
      <c r="DB1082" s="9"/>
      <c r="DC1082" s="10"/>
      <c r="DD1082" s="11"/>
      <c r="DE1082" s="6">
        <f>SUMIF(DF$222:DF$252,$D1082,DH$222:DH$252)</f>
        <v>0</v>
      </c>
      <c r="DF1082" s="9"/>
      <c r="DG1082" s="10"/>
      <c r="DH1082" s="11"/>
      <c r="DI1082" s="6">
        <f>SUMIF(DJ$222:DJ$252,$D1082,DL$222:DL$252)</f>
        <v>0</v>
      </c>
      <c r="DJ1082" s="9"/>
      <c r="DK1082" s="10"/>
      <c r="DL1082" s="11"/>
      <c r="DM1082" s="6">
        <f>SUMIF(DN$222:DN$252,$D1082,DP$222:DP$252)</f>
        <v>0</v>
      </c>
      <c r="DN1082" s="9"/>
      <c r="DO1082" s="10"/>
      <c r="DP1082" s="11"/>
      <c r="DQ1082" s="6">
        <f>SUMIF(DR$222:DR$252,$D1082,DT$222:DT$252)</f>
        <v>0</v>
      </c>
      <c r="DR1082" s="9"/>
      <c r="DS1082" s="10"/>
      <c r="DT1082" s="11"/>
      <c r="DU1082" s="6">
        <f>SUMIF(DV$222:DV$252,$D1082,DX$222:DX$252)</f>
        <v>0</v>
      </c>
      <c r="DV1082" s="9"/>
      <c r="DW1082" s="10"/>
      <c r="DX1082" s="11"/>
      <c r="DY1082" s="6">
        <f>SUMIF(DZ$222:DZ$252,$D1082,EB$222:EB$252)</f>
        <v>0</v>
      </c>
      <c r="DZ1082" s="9"/>
      <c r="EA1082" s="10"/>
      <c r="EB1082" s="11"/>
      <c r="EC1082" s="6">
        <f>SUMIF(ED$222:ED$252,$D1082,EF$222:EF$252)</f>
        <v>0</v>
      </c>
      <c r="ED1082" s="9"/>
      <c r="EE1082" s="10"/>
      <c r="EF1082" s="11"/>
      <c r="EG1082" s="6">
        <f>SUMIF(EH$222:EH$252,$D1082,EJ$222:EJ$252)</f>
        <v>0</v>
      </c>
      <c r="EH1082" s="9"/>
      <c r="EI1082" s="10"/>
      <c r="EJ1082" s="11"/>
      <c r="EK1082" s="6">
        <f>SUMIF(EL$222:EL$252,$D1082,EN$222:EN$252)</f>
        <v>0</v>
      </c>
      <c r="EL1082" s="9"/>
      <c r="EM1082" s="10"/>
      <c r="EN1082" s="11"/>
      <c r="EO1082" s="6">
        <f>SUMIF(EP$222:EP$252,$D1082,ER$222:ER$252)</f>
        <v>0</v>
      </c>
      <c r="EP1082" s="9"/>
      <c r="EQ1082" s="10"/>
      <c r="ER1082" s="11"/>
      <c r="ES1082" s="6">
        <f>SUMIF(ET$222:ET$252,$D1082,EV$222:EV$252)</f>
        <v>0</v>
      </c>
      <c r="ET1082" s="9"/>
      <c r="EU1082" s="10"/>
      <c r="EV1082" s="11"/>
      <c r="EW1082" s="6">
        <f>SUMIF(EX$222:EX$252,$D1082,EZ$222:EZ$252)</f>
        <v>0</v>
      </c>
      <c r="EX1082" s="9"/>
      <c r="EY1082" s="10"/>
      <c r="EZ1082" s="11"/>
      <c r="FA1082" s="6">
        <f>SUMIF(FB$222:FB$252,$D1082,FD$222:FD$252)</f>
        <v>0</v>
      </c>
      <c r="FB1082" s="9"/>
      <c r="FC1082" s="10"/>
      <c r="FD1082" s="11"/>
      <c r="FE1082" s="6">
        <f>SUMIF(FF$222:FF$252,$D1082,FH$222:FH$252)</f>
        <v>0</v>
      </c>
      <c r="FF1082" s="9"/>
      <c r="FG1082" s="10"/>
      <c r="FH1082" s="11"/>
      <c r="FI1082" s="6">
        <f>SUMIF(FJ$222:FJ$252,$D1082,FL$222:FL$252)</f>
        <v>0</v>
      </c>
      <c r="FJ1082" s="9"/>
      <c r="FK1082" s="10"/>
      <c r="FL1082" s="11"/>
      <c r="FM1082" s="6">
        <f>SUMIF(FN$222:FN$252,$D1082,FP$222:FP$252)</f>
        <v>0</v>
      </c>
      <c r="FN1082" s="9"/>
      <c r="FO1082" s="10"/>
      <c r="FP1082" s="11"/>
      <c r="FQ1082" s="6">
        <f>SUMIF(FR$222:FR$252,$D1082,FT$222:FT$252)</f>
        <v>0</v>
      </c>
      <c r="FR1082" s="9"/>
      <c r="FS1082" s="10"/>
      <c r="FT1082" s="11"/>
      <c r="FU1082" s="6">
        <f>SUMIF(FV$222:FV$252,$D1082,FX$222:FX$252)</f>
        <v>0</v>
      </c>
      <c r="FV1082" s="9"/>
      <c r="FW1082" s="10"/>
      <c r="FX1082" s="11"/>
      <c r="FY1082" s="6">
        <f>SUMIF(FZ$222:FZ$252,$D1082,GB$222:GB$252)</f>
        <v>0</v>
      </c>
      <c r="FZ1082" s="9"/>
      <c r="GA1082" s="10"/>
      <c r="GB1082" s="11"/>
      <c r="GC1082" s="6">
        <f>SUMIF(GD$222:GD$252,$D1082,GF$222:GF$252)</f>
        <v>0</v>
      </c>
      <c r="GD1082" s="9"/>
      <c r="GE1082" s="10"/>
      <c r="GF1082" s="11"/>
      <c r="GG1082" s="6">
        <f>SUMIF(GH$222:GH$252,$D1082,GJ$222:GJ$252)</f>
        <v>0</v>
      </c>
      <c r="GH1082" s="9"/>
      <c r="GI1082" s="10"/>
      <c r="GJ1082" s="11"/>
      <c r="GK1082" s="6">
        <f>SUMIF(GL$222:GL$252,$D1082,GN$222:GN$252)</f>
        <v>0</v>
      </c>
      <c r="GL1082" s="9"/>
      <c r="GM1082" s="10"/>
      <c r="GN1082" s="11"/>
      <c r="GO1082" s="6">
        <f>SUMIF(GP$222:GP$252,$D1082,GR$222:GR$252)</f>
        <v>0</v>
      </c>
      <c r="GP1082" s="9"/>
      <c r="GQ1082" s="10"/>
      <c r="GR1082" s="11"/>
      <c r="GS1082" s="6">
        <f>SUMIF(GT$222:GT$252,$D1082,GV$222:GV$252)</f>
        <v>0</v>
      </c>
      <c r="GT1082" s="9"/>
      <c r="GU1082" s="10"/>
      <c r="GV1082" s="20"/>
      <c r="GW1082" s="19">
        <f t="shared" si="24"/>
        <v>0</v>
      </c>
      <c r="GX1082" s="472"/>
      <c r="GY1082" s="473"/>
    </row>
    <row r="1083" spans="1:207" ht="42.75" customHeight="1">
      <c r="A1083" s="47" t="s">
        <v>83</v>
      </c>
      <c r="B1083" s="470"/>
      <c r="C1083" s="214" t="s">
        <v>449</v>
      </c>
      <c r="D1083" s="218" t="s">
        <v>435</v>
      </c>
      <c r="E1083" s="6">
        <f>SUMIF(F$253:F$283,$D1083,H$253:H$283)</f>
        <v>0</v>
      </c>
      <c r="F1083" s="9"/>
      <c r="G1083" s="10"/>
      <c r="H1083" s="11"/>
      <c r="I1083" s="6">
        <f>SUMIF(J$253:J$283,$D1083,L$253:L$283)</f>
        <v>0</v>
      </c>
      <c r="J1083" s="9"/>
      <c r="K1083" s="10"/>
      <c r="L1083" s="11"/>
      <c r="M1083" s="6">
        <f>SUMIF(N$253:N$283,$D1083,P$253:P$283)</f>
        <v>0</v>
      </c>
      <c r="N1083" s="9"/>
      <c r="O1083" s="10"/>
      <c r="P1083" s="11"/>
      <c r="Q1083" s="6">
        <f>SUMIF(R$253:R$283,$D1083,T$253:T$283)</f>
        <v>0</v>
      </c>
      <c r="R1083" s="9"/>
      <c r="S1083" s="10"/>
      <c r="T1083" s="11"/>
      <c r="U1083" s="6">
        <f>SUMIF(V$253:V$283,$D1083,X$253:X$283)</f>
        <v>0</v>
      </c>
      <c r="V1083" s="9"/>
      <c r="W1083" s="10"/>
      <c r="X1083" s="11"/>
      <c r="Y1083" s="6">
        <f>SUMIF(Z$253:Z$283,$D1083,AB$253:AB$283)</f>
        <v>0</v>
      </c>
      <c r="Z1083" s="9"/>
      <c r="AA1083" s="10"/>
      <c r="AB1083" s="11"/>
      <c r="AC1083" s="6">
        <f>SUMIF(AD$253:AD$283,$D1083,AF$253:AF$283)</f>
        <v>0</v>
      </c>
      <c r="AD1083" s="9"/>
      <c r="AE1083" s="10"/>
      <c r="AF1083" s="11"/>
      <c r="AG1083" s="6">
        <f>SUMIF(AH$253:AH$283,$D1083,AJ$253:AJ$283)</f>
        <v>0</v>
      </c>
      <c r="AH1083" s="9"/>
      <c r="AI1083" s="10"/>
      <c r="AJ1083" s="11"/>
      <c r="AK1083" s="6">
        <f>SUMIF(AL$253:AL$283,$D1083,AN$253:AN$283)</f>
        <v>0</v>
      </c>
      <c r="AL1083" s="9"/>
      <c r="AM1083" s="10"/>
      <c r="AN1083" s="11"/>
      <c r="AO1083" s="6">
        <f>SUMIF(AP$253:AP$283,$D1083,AR$253:AR$283)</f>
        <v>0</v>
      </c>
      <c r="AP1083" s="9"/>
      <c r="AQ1083" s="10"/>
      <c r="AR1083" s="11"/>
      <c r="AS1083" s="6">
        <f>SUMIF(AT$253:AT$283,$D1083,AV$253:AV$283)</f>
        <v>0</v>
      </c>
      <c r="AT1083" s="9"/>
      <c r="AU1083" s="10"/>
      <c r="AV1083" s="11"/>
      <c r="AW1083" s="6">
        <f>SUMIF(AX$253:AX$283,$D1083,AZ$253:AZ$283)</f>
        <v>0</v>
      </c>
      <c r="AX1083" s="9"/>
      <c r="AY1083" s="10"/>
      <c r="AZ1083" s="11"/>
      <c r="BA1083" s="6">
        <f>SUMIF(BB$253:BB$283,$D1083,BD$253:BD$283)</f>
        <v>0</v>
      </c>
      <c r="BB1083" s="9"/>
      <c r="BC1083" s="10"/>
      <c r="BD1083" s="11"/>
      <c r="BE1083" s="6">
        <f>SUMIF(BF$253:BF$283,$D1083,BH$253:BH$283)</f>
        <v>0</v>
      </c>
      <c r="BF1083" s="9"/>
      <c r="BG1083" s="10"/>
      <c r="BH1083" s="11"/>
      <c r="BI1083" s="6">
        <f>SUMIF(BJ$253:BJ$283,$D1083,BL$253:BL$283)</f>
        <v>0</v>
      </c>
      <c r="BJ1083" s="9"/>
      <c r="BK1083" s="10"/>
      <c r="BL1083" s="11"/>
      <c r="BM1083" s="6">
        <f>SUMIF(BN$253:BN$283,$D1083,BP$253:BP$283)</f>
        <v>0</v>
      </c>
      <c r="BN1083" s="9"/>
      <c r="BO1083" s="10"/>
      <c r="BP1083" s="11"/>
      <c r="BQ1083" s="6">
        <f>SUMIF(BR$253:BR$283,$D1083,BT$253:BT$283)</f>
        <v>0</v>
      </c>
      <c r="BR1083" s="9"/>
      <c r="BS1083" s="10"/>
      <c r="BT1083" s="11"/>
      <c r="BU1083" s="6">
        <f>SUMIF(BV$253:BV$283,$D1083,BX$253:BX$283)</f>
        <v>0</v>
      </c>
      <c r="BV1083" s="9"/>
      <c r="BW1083" s="10"/>
      <c r="BX1083" s="11"/>
      <c r="BY1083" s="6">
        <f>SUMIF(BZ$253:BZ$283,$D1083,CB$253:CB$283)</f>
        <v>0</v>
      </c>
      <c r="BZ1083" s="9"/>
      <c r="CA1083" s="10"/>
      <c r="CB1083" s="11"/>
      <c r="CC1083" s="6">
        <f>SUMIF(CD$253:CD$283,$D1083,CF$253:CF$283)</f>
        <v>0</v>
      </c>
      <c r="CD1083" s="9"/>
      <c r="CE1083" s="10"/>
      <c r="CF1083" s="11"/>
      <c r="CG1083" s="6">
        <f>SUMIF(CH$253:CH$283,$D1083,CJ$253:CJ$283)</f>
        <v>0</v>
      </c>
      <c r="CH1083" s="9"/>
      <c r="CI1083" s="10"/>
      <c r="CJ1083" s="11"/>
      <c r="CK1083" s="6">
        <f>SUMIF(CL$253:CL$283,$D1083,CN$253:CN$283)</f>
        <v>0</v>
      </c>
      <c r="CL1083" s="9"/>
      <c r="CM1083" s="10"/>
      <c r="CN1083" s="11"/>
      <c r="CO1083" s="6">
        <f>SUMIF(CP$253:CP$283,$D1083,CR$253:CR$283)</f>
        <v>0</v>
      </c>
      <c r="CP1083" s="9"/>
      <c r="CQ1083" s="10"/>
      <c r="CR1083" s="11"/>
      <c r="CS1083" s="6">
        <f>SUMIF(CT$253:CT$283,$D1083,CV$253:CV$283)</f>
        <v>0</v>
      </c>
      <c r="CT1083" s="9"/>
      <c r="CU1083" s="10"/>
      <c r="CV1083" s="11"/>
      <c r="CW1083" s="6">
        <f>SUMIF(CX$253:CX$283,$D1083,CZ$253:CZ$283)</f>
        <v>0</v>
      </c>
      <c r="CX1083" s="9"/>
      <c r="CY1083" s="10"/>
      <c r="CZ1083" s="11"/>
      <c r="DA1083" s="6">
        <f>SUMIF(DB$253:DB$283,$D1083,DD$253:DD$283)</f>
        <v>0</v>
      </c>
      <c r="DB1083" s="9"/>
      <c r="DC1083" s="10"/>
      <c r="DD1083" s="11"/>
      <c r="DE1083" s="6">
        <f>SUMIF(DF$253:DF$283,$D1083,DH$253:DH$283)</f>
        <v>0</v>
      </c>
      <c r="DF1083" s="9"/>
      <c r="DG1083" s="10"/>
      <c r="DH1083" s="11"/>
      <c r="DI1083" s="6">
        <f>SUMIF(DJ$253:DJ$283,$D1083,DL$253:DL$283)</f>
        <v>0</v>
      </c>
      <c r="DJ1083" s="9"/>
      <c r="DK1083" s="10"/>
      <c r="DL1083" s="11"/>
      <c r="DM1083" s="6">
        <f>SUMIF(DN$253:DN$283,$D1083,DP$253:DP$283)</f>
        <v>0</v>
      </c>
      <c r="DN1083" s="9"/>
      <c r="DO1083" s="10"/>
      <c r="DP1083" s="11"/>
      <c r="DQ1083" s="6">
        <f>SUMIF(DR$253:DR$283,$D1083,DT$253:DT$283)</f>
        <v>0</v>
      </c>
      <c r="DR1083" s="9"/>
      <c r="DS1083" s="10"/>
      <c r="DT1083" s="11"/>
      <c r="DU1083" s="6">
        <f>SUMIF(DV$253:DV$283,$D1083,DX$253:DX$283)</f>
        <v>0</v>
      </c>
      <c r="DV1083" s="9"/>
      <c r="DW1083" s="10"/>
      <c r="DX1083" s="11"/>
      <c r="DY1083" s="6">
        <f>SUMIF(DZ$253:DZ$283,$D1083,EB$253:EB$283)</f>
        <v>0</v>
      </c>
      <c r="DZ1083" s="9"/>
      <c r="EA1083" s="10"/>
      <c r="EB1083" s="11"/>
      <c r="EC1083" s="6">
        <f>SUMIF(ED$253:ED$283,$D1083,EF$253:EF$283)</f>
        <v>0</v>
      </c>
      <c r="ED1083" s="9"/>
      <c r="EE1083" s="10"/>
      <c r="EF1083" s="11"/>
      <c r="EG1083" s="6">
        <f>SUMIF(EH$253:EH$283,$D1083,EJ$253:EJ$283)</f>
        <v>0</v>
      </c>
      <c r="EH1083" s="9"/>
      <c r="EI1083" s="10"/>
      <c r="EJ1083" s="11"/>
      <c r="EK1083" s="6">
        <f>SUMIF(EL$253:EL$283,$D1083,EN$253:EN$283)</f>
        <v>0</v>
      </c>
      <c r="EL1083" s="9"/>
      <c r="EM1083" s="10"/>
      <c r="EN1083" s="11"/>
      <c r="EO1083" s="6">
        <f>SUMIF(EP$253:EP$283,$D1083,ER$253:ER$283)</f>
        <v>0</v>
      </c>
      <c r="EP1083" s="9"/>
      <c r="EQ1083" s="10"/>
      <c r="ER1083" s="11"/>
      <c r="ES1083" s="6">
        <f>SUMIF(ET$253:ET$283,$D1083,EV$253:EV$283)</f>
        <v>0</v>
      </c>
      <c r="ET1083" s="9"/>
      <c r="EU1083" s="10"/>
      <c r="EV1083" s="11"/>
      <c r="EW1083" s="6">
        <f>SUMIF(EX$253:EX$283,$D1083,EZ$253:EZ$283)</f>
        <v>0</v>
      </c>
      <c r="EX1083" s="9"/>
      <c r="EY1083" s="10"/>
      <c r="EZ1083" s="11"/>
      <c r="FA1083" s="6">
        <f>SUMIF(FB$253:FB$283,$D1083,FD$253:FD$283)</f>
        <v>0</v>
      </c>
      <c r="FB1083" s="9"/>
      <c r="FC1083" s="10"/>
      <c r="FD1083" s="11"/>
      <c r="FE1083" s="6">
        <f>SUMIF(FF$253:FF$283,$D1083,FH$253:FH$283)</f>
        <v>0</v>
      </c>
      <c r="FF1083" s="9"/>
      <c r="FG1083" s="10"/>
      <c r="FH1083" s="11"/>
      <c r="FI1083" s="6">
        <f>SUMIF(FJ$253:FJ$283,$D1083,FL$253:FL$283)</f>
        <v>0</v>
      </c>
      <c r="FJ1083" s="9"/>
      <c r="FK1083" s="10"/>
      <c r="FL1083" s="11"/>
      <c r="FM1083" s="6">
        <f>SUMIF(FN$253:FN$283,$D1083,FP$253:FP$283)</f>
        <v>0</v>
      </c>
      <c r="FN1083" s="9"/>
      <c r="FO1083" s="10"/>
      <c r="FP1083" s="11"/>
      <c r="FQ1083" s="6">
        <f>SUMIF(FR$253:FR$283,$D1083,FT$253:FT$283)</f>
        <v>0</v>
      </c>
      <c r="FR1083" s="9"/>
      <c r="FS1083" s="10"/>
      <c r="FT1083" s="11"/>
      <c r="FU1083" s="6">
        <f>SUMIF(FV$253:FV$283,$D1083,FX$253:FX$283)</f>
        <v>0</v>
      </c>
      <c r="FV1083" s="9"/>
      <c r="FW1083" s="10"/>
      <c r="FX1083" s="11"/>
      <c r="FY1083" s="6">
        <f>SUMIF(FZ$253:FZ$283,$D1083,GB$253:GB$283)</f>
        <v>0</v>
      </c>
      <c r="FZ1083" s="9"/>
      <c r="GA1083" s="10"/>
      <c r="GB1083" s="11"/>
      <c r="GC1083" s="6">
        <f>SUMIF(GD$253:GD$283,$D1083,GF$253:GF$283)</f>
        <v>0</v>
      </c>
      <c r="GD1083" s="9"/>
      <c r="GE1083" s="10"/>
      <c r="GF1083" s="11"/>
      <c r="GG1083" s="6">
        <f>SUMIF(GH$253:GH$283,$D1083,GJ$253:GJ$283)</f>
        <v>0</v>
      </c>
      <c r="GH1083" s="9"/>
      <c r="GI1083" s="10"/>
      <c r="GJ1083" s="11"/>
      <c r="GK1083" s="6">
        <f>SUMIF(GL$253:GL$283,$D1083,GN$253:GN$283)</f>
        <v>0</v>
      </c>
      <c r="GL1083" s="9"/>
      <c r="GM1083" s="10"/>
      <c r="GN1083" s="11"/>
      <c r="GO1083" s="6">
        <f>SUMIF(GP$253:GP$283,$D1083,GR$253:GR$283)</f>
        <v>0</v>
      </c>
      <c r="GP1083" s="9"/>
      <c r="GQ1083" s="10"/>
      <c r="GR1083" s="11"/>
      <c r="GS1083" s="6">
        <f>SUMIF(GT$253:GT$283,$D1083,GV$253:GV$283)</f>
        <v>0</v>
      </c>
      <c r="GT1083" s="9"/>
      <c r="GU1083" s="10"/>
      <c r="GV1083" s="20"/>
      <c r="GW1083" s="19">
        <f t="shared" si="24"/>
        <v>0</v>
      </c>
      <c r="GX1083" s="472"/>
      <c r="GY1083" s="473"/>
    </row>
    <row r="1084" spans="1:207" ht="42.75" customHeight="1">
      <c r="A1084" s="47" t="s">
        <v>84</v>
      </c>
      <c r="B1084" s="470"/>
      <c r="C1084" s="214" t="s">
        <v>449</v>
      </c>
      <c r="D1084" s="218" t="s">
        <v>435</v>
      </c>
      <c r="E1084" s="6">
        <f>SUMIF(F$284:F$314,$D1084,H$284:H$314)</f>
        <v>0</v>
      </c>
      <c r="F1084" s="9"/>
      <c r="G1084" s="10"/>
      <c r="H1084" s="11"/>
      <c r="I1084" s="6">
        <f>SUMIF(J$284:J$314,$D1084,L$284:L$314)</f>
        <v>0</v>
      </c>
      <c r="J1084" s="9"/>
      <c r="K1084" s="10"/>
      <c r="L1084" s="11"/>
      <c r="M1084" s="6">
        <f>SUMIF(N$284:N$314,$D1084,P$284:P$314)</f>
        <v>0</v>
      </c>
      <c r="N1084" s="9"/>
      <c r="O1084" s="10"/>
      <c r="P1084" s="11"/>
      <c r="Q1084" s="6">
        <f>SUMIF(R$284:R$314,$D1084,T$284:T$314)</f>
        <v>0</v>
      </c>
      <c r="R1084" s="9"/>
      <c r="S1084" s="10"/>
      <c r="T1084" s="11"/>
      <c r="U1084" s="6">
        <f>SUMIF(V$284:V$314,$D1084,X$284:X$314)</f>
        <v>0</v>
      </c>
      <c r="V1084" s="9"/>
      <c r="W1084" s="10"/>
      <c r="X1084" s="11"/>
      <c r="Y1084" s="6">
        <f>SUMIF(Z$284:Z$314,$D1084,AB$284:AB$314)</f>
        <v>0</v>
      </c>
      <c r="Z1084" s="9"/>
      <c r="AA1084" s="10"/>
      <c r="AB1084" s="11"/>
      <c r="AC1084" s="6">
        <f>SUMIF(AD$284:AD$314,$D1084,AF$284:AF$314)</f>
        <v>0</v>
      </c>
      <c r="AD1084" s="9"/>
      <c r="AE1084" s="10"/>
      <c r="AF1084" s="11"/>
      <c r="AG1084" s="6">
        <f>SUMIF(AH$284:AH$314,$D1084,AJ$284:AJ$314)</f>
        <v>0</v>
      </c>
      <c r="AH1084" s="9"/>
      <c r="AI1084" s="10"/>
      <c r="AJ1084" s="11"/>
      <c r="AK1084" s="6">
        <f>SUMIF(AL$284:AL$314,$D1084,AN$284:AN$314)</f>
        <v>0</v>
      </c>
      <c r="AL1084" s="9"/>
      <c r="AM1084" s="10"/>
      <c r="AN1084" s="11"/>
      <c r="AO1084" s="6">
        <f>SUMIF(AP$284:AP$314,$D1084,AR$284:AR$314)</f>
        <v>0</v>
      </c>
      <c r="AP1084" s="9"/>
      <c r="AQ1084" s="10"/>
      <c r="AR1084" s="11"/>
      <c r="AS1084" s="6">
        <f>SUMIF(AT$284:AT$314,$D1084,AV$284:AV$314)</f>
        <v>0</v>
      </c>
      <c r="AT1084" s="9"/>
      <c r="AU1084" s="10"/>
      <c r="AV1084" s="11"/>
      <c r="AW1084" s="6">
        <f>SUMIF(AX$284:AX$314,$D1084,AZ$284:AZ$314)</f>
        <v>0</v>
      </c>
      <c r="AX1084" s="9"/>
      <c r="AY1084" s="10"/>
      <c r="AZ1084" s="11"/>
      <c r="BA1084" s="6">
        <f>SUMIF(BB$284:BB$314,$D1084,BD$284:BD$314)</f>
        <v>0</v>
      </c>
      <c r="BB1084" s="9"/>
      <c r="BC1084" s="10"/>
      <c r="BD1084" s="11"/>
      <c r="BE1084" s="6">
        <f>SUMIF(BF$284:BF$314,$D1084,BH$284:BH$314)</f>
        <v>0</v>
      </c>
      <c r="BF1084" s="9"/>
      <c r="BG1084" s="10"/>
      <c r="BH1084" s="11"/>
      <c r="BI1084" s="6">
        <f>SUMIF(BJ$284:BJ$314,$D1084,BL$284:BL$314)</f>
        <v>0</v>
      </c>
      <c r="BJ1084" s="9"/>
      <c r="BK1084" s="10"/>
      <c r="BL1084" s="11"/>
      <c r="BM1084" s="6">
        <f>SUMIF(BN$284:BN$314,$D1084,BP$284:BP$314)</f>
        <v>0</v>
      </c>
      <c r="BN1084" s="9"/>
      <c r="BO1084" s="10"/>
      <c r="BP1084" s="11"/>
      <c r="BQ1084" s="6">
        <f>SUMIF(BR$284:BR$314,$D1084,BT$284:BT$314)</f>
        <v>0</v>
      </c>
      <c r="BR1084" s="9"/>
      <c r="BS1084" s="10"/>
      <c r="BT1084" s="11"/>
      <c r="BU1084" s="6">
        <f>SUMIF(BV$284:BV$314,$D1084,BX$284:BX$314)</f>
        <v>0</v>
      </c>
      <c r="BV1084" s="9"/>
      <c r="BW1084" s="10"/>
      <c r="BX1084" s="11"/>
      <c r="BY1084" s="6">
        <f>SUMIF(BZ$284:BZ$314,$D1084,CB$284:CB$314)</f>
        <v>0</v>
      </c>
      <c r="BZ1084" s="9"/>
      <c r="CA1084" s="10"/>
      <c r="CB1084" s="11"/>
      <c r="CC1084" s="6">
        <f>SUMIF(CD$284:CD$314,$D1084,CF$284:CF$314)</f>
        <v>0</v>
      </c>
      <c r="CD1084" s="9"/>
      <c r="CE1084" s="10"/>
      <c r="CF1084" s="11"/>
      <c r="CG1084" s="6">
        <f>SUMIF(CH$284:CH$314,$D1084,CJ$284:CJ$314)</f>
        <v>0</v>
      </c>
      <c r="CH1084" s="9"/>
      <c r="CI1084" s="10"/>
      <c r="CJ1084" s="11"/>
      <c r="CK1084" s="6">
        <f>SUMIF(CL$284:CL$314,$D1084,CN$284:CN$314)</f>
        <v>0</v>
      </c>
      <c r="CL1084" s="9"/>
      <c r="CM1084" s="10"/>
      <c r="CN1084" s="11"/>
      <c r="CO1084" s="6">
        <f>SUMIF(CP$284:CP$314,$D1084,CR$284:CR$314)</f>
        <v>0</v>
      </c>
      <c r="CP1084" s="9"/>
      <c r="CQ1084" s="10"/>
      <c r="CR1084" s="11"/>
      <c r="CS1084" s="6">
        <f>SUMIF(CT$284:CT$314,$D1084,CV$284:CV$314)</f>
        <v>0</v>
      </c>
      <c r="CT1084" s="9"/>
      <c r="CU1084" s="10"/>
      <c r="CV1084" s="11"/>
      <c r="CW1084" s="6">
        <f>SUMIF(CX$284:CX$314,$D1084,CZ$284:CZ$314)</f>
        <v>0</v>
      </c>
      <c r="CX1084" s="9"/>
      <c r="CY1084" s="10"/>
      <c r="CZ1084" s="11"/>
      <c r="DA1084" s="6">
        <f>SUMIF(DB$284:DB$314,$D1084,DD$284:DD$314)</f>
        <v>0</v>
      </c>
      <c r="DB1084" s="9"/>
      <c r="DC1084" s="10"/>
      <c r="DD1084" s="11"/>
      <c r="DE1084" s="6">
        <f>SUMIF(DF$284:DF$314,$D1084,DH$284:DH$314)</f>
        <v>0</v>
      </c>
      <c r="DF1084" s="9"/>
      <c r="DG1084" s="10"/>
      <c r="DH1084" s="11"/>
      <c r="DI1084" s="6">
        <f>SUMIF(DJ$284:DJ$314,$D1084,DL$284:DL$314)</f>
        <v>0</v>
      </c>
      <c r="DJ1084" s="9"/>
      <c r="DK1084" s="10"/>
      <c r="DL1084" s="11"/>
      <c r="DM1084" s="6">
        <f>SUMIF(DN$284:DN$314,$D1084,DP$284:DP$314)</f>
        <v>0</v>
      </c>
      <c r="DN1084" s="9"/>
      <c r="DO1084" s="10"/>
      <c r="DP1084" s="11"/>
      <c r="DQ1084" s="6">
        <f>SUMIF(DR$284:DR$314,$D1084,DT$284:DT$314)</f>
        <v>0</v>
      </c>
      <c r="DR1084" s="9"/>
      <c r="DS1084" s="10"/>
      <c r="DT1084" s="11"/>
      <c r="DU1084" s="6">
        <f>SUMIF(DV$284:DV$314,$D1084,DX$284:DX$314)</f>
        <v>0</v>
      </c>
      <c r="DV1084" s="9"/>
      <c r="DW1084" s="10"/>
      <c r="DX1084" s="11"/>
      <c r="DY1084" s="6">
        <f>SUMIF(DZ$284:DZ$314,$D1084,EB$284:EB$314)</f>
        <v>0</v>
      </c>
      <c r="DZ1084" s="9"/>
      <c r="EA1084" s="10"/>
      <c r="EB1084" s="11"/>
      <c r="EC1084" s="6">
        <f>SUMIF(ED$284:ED$314,$D1084,EF$284:EF$314)</f>
        <v>0</v>
      </c>
      <c r="ED1084" s="9"/>
      <c r="EE1084" s="10"/>
      <c r="EF1084" s="11"/>
      <c r="EG1084" s="6">
        <f>SUMIF(EH$284:EH$314,$D1084,EJ$284:EJ$314)</f>
        <v>0</v>
      </c>
      <c r="EH1084" s="9"/>
      <c r="EI1084" s="10"/>
      <c r="EJ1084" s="11"/>
      <c r="EK1084" s="6">
        <f>SUMIF(EL$284:EL$314,$D1084,EN$284:EN$314)</f>
        <v>0</v>
      </c>
      <c r="EL1084" s="9"/>
      <c r="EM1084" s="10"/>
      <c r="EN1084" s="11"/>
      <c r="EO1084" s="6">
        <f>SUMIF(EP$284:EP$314,$D1084,ER$284:ER$314)</f>
        <v>0</v>
      </c>
      <c r="EP1084" s="9"/>
      <c r="EQ1084" s="10"/>
      <c r="ER1084" s="11"/>
      <c r="ES1084" s="6">
        <f>SUMIF(ET$284:ET$314,$D1084,EV$284:EV$314)</f>
        <v>0</v>
      </c>
      <c r="ET1084" s="9"/>
      <c r="EU1084" s="10"/>
      <c r="EV1084" s="11"/>
      <c r="EW1084" s="6">
        <f>SUMIF(EX$284:EX$314,$D1084,EZ$284:EZ$314)</f>
        <v>0</v>
      </c>
      <c r="EX1084" s="9"/>
      <c r="EY1084" s="10"/>
      <c r="EZ1084" s="11"/>
      <c r="FA1084" s="6">
        <f>SUMIF(FB$284:FB$314,$D1084,FD$284:FD$314)</f>
        <v>0</v>
      </c>
      <c r="FB1084" s="9"/>
      <c r="FC1084" s="10"/>
      <c r="FD1084" s="11"/>
      <c r="FE1084" s="6">
        <f>SUMIF(FF$284:FF$314,$D1084,FH$284:FH$314)</f>
        <v>0</v>
      </c>
      <c r="FF1084" s="9"/>
      <c r="FG1084" s="10"/>
      <c r="FH1084" s="11"/>
      <c r="FI1084" s="6">
        <f>SUMIF(FJ$284:FJ$314,$D1084,FL$284:FL$314)</f>
        <v>0</v>
      </c>
      <c r="FJ1084" s="9"/>
      <c r="FK1084" s="10"/>
      <c r="FL1084" s="11"/>
      <c r="FM1084" s="6">
        <f>SUMIF(FN$284:FN$314,$D1084,FP$284:FP$314)</f>
        <v>0</v>
      </c>
      <c r="FN1084" s="9"/>
      <c r="FO1084" s="10"/>
      <c r="FP1084" s="11"/>
      <c r="FQ1084" s="6">
        <f>SUMIF(FR$284:FR$314,$D1084,FT$284:FT$314)</f>
        <v>0</v>
      </c>
      <c r="FR1084" s="9"/>
      <c r="FS1084" s="10"/>
      <c r="FT1084" s="11"/>
      <c r="FU1084" s="6">
        <f>SUMIF(FV$284:FV$314,$D1084,FX$284:FX$314)</f>
        <v>0</v>
      </c>
      <c r="FV1084" s="9"/>
      <c r="FW1084" s="10"/>
      <c r="FX1084" s="11"/>
      <c r="FY1084" s="6">
        <f>SUMIF(FZ$284:FZ$314,$D1084,GB$284:GB$314)</f>
        <v>0</v>
      </c>
      <c r="FZ1084" s="9"/>
      <c r="GA1084" s="10"/>
      <c r="GB1084" s="11"/>
      <c r="GC1084" s="6">
        <f>SUMIF(GD$284:GD$314,$D1084,GF$284:GF$314)</f>
        <v>0</v>
      </c>
      <c r="GD1084" s="9"/>
      <c r="GE1084" s="10"/>
      <c r="GF1084" s="11"/>
      <c r="GG1084" s="6">
        <f>SUMIF(GH$284:GH$314,$D1084,GJ$284:GJ$314)</f>
        <v>0</v>
      </c>
      <c r="GH1084" s="9"/>
      <c r="GI1084" s="10"/>
      <c r="GJ1084" s="11"/>
      <c r="GK1084" s="6">
        <f>SUMIF(GL$284:GL$314,$D1084,GN$284:GN$314)</f>
        <v>0</v>
      </c>
      <c r="GL1084" s="9"/>
      <c r="GM1084" s="10"/>
      <c r="GN1084" s="11"/>
      <c r="GO1084" s="6">
        <f>SUMIF(GP$284:GP$314,$D1084,GR$284:GR$314)</f>
        <v>0</v>
      </c>
      <c r="GP1084" s="9"/>
      <c r="GQ1084" s="10"/>
      <c r="GR1084" s="11"/>
      <c r="GS1084" s="6">
        <f>SUMIF(GT$284:GT$314,$D1084,GV$284:GV$314)</f>
        <v>0</v>
      </c>
      <c r="GT1084" s="9"/>
      <c r="GU1084" s="10"/>
      <c r="GV1084" s="20"/>
      <c r="GW1084" s="19">
        <f t="shared" si="24"/>
        <v>0</v>
      </c>
      <c r="GX1084" s="472"/>
      <c r="GY1084" s="473"/>
    </row>
    <row r="1085" spans="1:207" ht="42.75" customHeight="1">
      <c r="A1085" s="47" t="s">
        <v>85</v>
      </c>
      <c r="B1085" s="470"/>
      <c r="C1085" s="214" t="s">
        <v>449</v>
      </c>
      <c r="D1085" s="218" t="s">
        <v>435</v>
      </c>
      <c r="E1085" s="6">
        <f>SUMIF(F$315:F$345,$D1085,H$315:H$345)</f>
        <v>0</v>
      </c>
      <c r="F1085" s="9"/>
      <c r="G1085" s="10"/>
      <c r="H1085" s="11"/>
      <c r="I1085" s="6">
        <f>SUMIF(J$315:J$345,$D1085,L$315:L$345)</f>
        <v>0</v>
      </c>
      <c r="J1085" s="9"/>
      <c r="K1085" s="10"/>
      <c r="L1085" s="11"/>
      <c r="M1085" s="6">
        <f>SUMIF(N$315:N$345,$D1085,P$315:P$345)</f>
        <v>0</v>
      </c>
      <c r="N1085" s="9"/>
      <c r="O1085" s="10"/>
      <c r="P1085" s="11"/>
      <c r="Q1085" s="6">
        <f>SUMIF(R$315:R$345,$D1085,T$315:T$345)</f>
        <v>0</v>
      </c>
      <c r="R1085" s="9"/>
      <c r="S1085" s="10"/>
      <c r="T1085" s="11"/>
      <c r="U1085" s="6">
        <f>SUMIF(V$315:V$345,$D1085,X$315:X$345)</f>
        <v>0</v>
      </c>
      <c r="V1085" s="9"/>
      <c r="W1085" s="10"/>
      <c r="X1085" s="11"/>
      <c r="Y1085" s="6">
        <f>SUMIF(Z$315:Z$345,$D1085,AB$315:AB$345)</f>
        <v>0</v>
      </c>
      <c r="Z1085" s="9"/>
      <c r="AA1085" s="10"/>
      <c r="AB1085" s="11"/>
      <c r="AC1085" s="6">
        <f>SUMIF(AD$315:AD$345,$D1085,AF$315:AF$345)</f>
        <v>0</v>
      </c>
      <c r="AD1085" s="9"/>
      <c r="AE1085" s="10"/>
      <c r="AF1085" s="11"/>
      <c r="AG1085" s="6">
        <f>SUMIF(AH$315:AH$345,$D1085,AJ$315:AJ$345)</f>
        <v>0</v>
      </c>
      <c r="AH1085" s="9"/>
      <c r="AI1085" s="10"/>
      <c r="AJ1085" s="11"/>
      <c r="AK1085" s="6">
        <f>SUMIF(AL$315:AL$345,$D1085,AN$315:AN$345)</f>
        <v>0</v>
      </c>
      <c r="AL1085" s="9"/>
      <c r="AM1085" s="10"/>
      <c r="AN1085" s="11"/>
      <c r="AO1085" s="6">
        <f>SUMIF(AP$315:AP$345,$D1085,AR$315:AR$345)</f>
        <v>0</v>
      </c>
      <c r="AP1085" s="9"/>
      <c r="AQ1085" s="10"/>
      <c r="AR1085" s="11"/>
      <c r="AS1085" s="6">
        <f>SUMIF(AT$315:AT$345,$D1085,AV$315:AV$345)</f>
        <v>0</v>
      </c>
      <c r="AT1085" s="9"/>
      <c r="AU1085" s="10"/>
      <c r="AV1085" s="11"/>
      <c r="AW1085" s="6">
        <f>SUMIF(AX$315:AX$345,$D1085,AZ$315:AZ$345)</f>
        <v>0</v>
      </c>
      <c r="AX1085" s="9"/>
      <c r="AY1085" s="10"/>
      <c r="AZ1085" s="11"/>
      <c r="BA1085" s="6">
        <f>SUMIF(BB$315:BB$345,$D1085,BD$315:BD$345)</f>
        <v>0</v>
      </c>
      <c r="BB1085" s="9"/>
      <c r="BC1085" s="10"/>
      <c r="BD1085" s="11"/>
      <c r="BE1085" s="6">
        <f>SUMIF(BF$315:BF$345,$D1085,BH$315:BH$345)</f>
        <v>0</v>
      </c>
      <c r="BF1085" s="9"/>
      <c r="BG1085" s="10"/>
      <c r="BH1085" s="11"/>
      <c r="BI1085" s="6">
        <f>SUMIF(BJ$315:BJ$345,$D1085,BL$315:BL$345)</f>
        <v>0</v>
      </c>
      <c r="BJ1085" s="9"/>
      <c r="BK1085" s="10"/>
      <c r="BL1085" s="11"/>
      <c r="BM1085" s="6">
        <f>SUMIF(BN$315:BN$345,$D1085,BP$315:BP$345)</f>
        <v>0</v>
      </c>
      <c r="BN1085" s="9"/>
      <c r="BO1085" s="10"/>
      <c r="BP1085" s="11"/>
      <c r="BQ1085" s="6">
        <f>SUMIF(BR$315:BR$345,$D1085,BT$315:BT$345)</f>
        <v>0</v>
      </c>
      <c r="BR1085" s="9"/>
      <c r="BS1085" s="10"/>
      <c r="BT1085" s="11"/>
      <c r="BU1085" s="6">
        <f>SUMIF(BV$315:BV$345,$D1085,BX$315:BX$345)</f>
        <v>0</v>
      </c>
      <c r="BV1085" s="9"/>
      <c r="BW1085" s="10"/>
      <c r="BX1085" s="11"/>
      <c r="BY1085" s="6">
        <f>SUMIF(BZ$315:BZ$345,$D1085,CB$315:CB$345)</f>
        <v>0</v>
      </c>
      <c r="BZ1085" s="9"/>
      <c r="CA1085" s="10"/>
      <c r="CB1085" s="11"/>
      <c r="CC1085" s="6">
        <f>SUMIF(CD$315:CD$345,$D1085,CF$315:CF$345)</f>
        <v>0</v>
      </c>
      <c r="CD1085" s="9"/>
      <c r="CE1085" s="10"/>
      <c r="CF1085" s="11"/>
      <c r="CG1085" s="6">
        <f>SUMIF(CH$315:CH$345,$D1085,CJ$315:CJ$345)</f>
        <v>0</v>
      </c>
      <c r="CH1085" s="9"/>
      <c r="CI1085" s="10"/>
      <c r="CJ1085" s="11"/>
      <c r="CK1085" s="6">
        <f>SUMIF(CL$315:CL$345,$D1085,CN$315:CN$345)</f>
        <v>0</v>
      </c>
      <c r="CL1085" s="9"/>
      <c r="CM1085" s="10"/>
      <c r="CN1085" s="11"/>
      <c r="CO1085" s="6">
        <f>SUMIF(CP$315:CP$345,$D1085,CR$315:CR$345)</f>
        <v>0</v>
      </c>
      <c r="CP1085" s="9"/>
      <c r="CQ1085" s="10"/>
      <c r="CR1085" s="11"/>
      <c r="CS1085" s="6">
        <f>SUMIF(CT$315:CT$345,$D1085,CV$315:CV$345)</f>
        <v>0</v>
      </c>
      <c r="CT1085" s="9"/>
      <c r="CU1085" s="10"/>
      <c r="CV1085" s="11"/>
      <c r="CW1085" s="6">
        <f>SUMIF(CX$315:CX$345,$D1085,CZ$315:CZ$345)</f>
        <v>0</v>
      </c>
      <c r="CX1085" s="9"/>
      <c r="CY1085" s="10"/>
      <c r="CZ1085" s="11"/>
      <c r="DA1085" s="6">
        <f>SUMIF(DB$315:DB$345,$D1085,DD$315:DD$345)</f>
        <v>0</v>
      </c>
      <c r="DB1085" s="9"/>
      <c r="DC1085" s="10"/>
      <c r="DD1085" s="11"/>
      <c r="DE1085" s="6">
        <f>SUMIF(DF$315:DF$345,$D1085,DH$315:DH$345)</f>
        <v>0</v>
      </c>
      <c r="DF1085" s="9"/>
      <c r="DG1085" s="10"/>
      <c r="DH1085" s="11"/>
      <c r="DI1085" s="6">
        <f>SUMIF(DJ$315:DJ$345,$D1085,DL$315:DL$345)</f>
        <v>0</v>
      </c>
      <c r="DJ1085" s="9"/>
      <c r="DK1085" s="10"/>
      <c r="DL1085" s="11"/>
      <c r="DM1085" s="6">
        <f>SUMIF(DN$315:DN$345,$D1085,DP$315:DP$345)</f>
        <v>0</v>
      </c>
      <c r="DN1085" s="9"/>
      <c r="DO1085" s="10"/>
      <c r="DP1085" s="11"/>
      <c r="DQ1085" s="6">
        <f>SUMIF(DR$315:DR$345,$D1085,DT$315:DT$345)</f>
        <v>0</v>
      </c>
      <c r="DR1085" s="9"/>
      <c r="DS1085" s="10"/>
      <c r="DT1085" s="11"/>
      <c r="DU1085" s="6">
        <f>SUMIF(DV$315:DV$345,$D1085,DX$315:DX$345)</f>
        <v>0</v>
      </c>
      <c r="DV1085" s="9"/>
      <c r="DW1085" s="10"/>
      <c r="DX1085" s="11"/>
      <c r="DY1085" s="6">
        <f>SUMIF(DZ$315:DZ$345,$D1085,EB$315:EB$345)</f>
        <v>0</v>
      </c>
      <c r="DZ1085" s="9"/>
      <c r="EA1085" s="10"/>
      <c r="EB1085" s="11"/>
      <c r="EC1085" s="6">
        <f>SUMIF(ED$315:ED$345,$D1085,EF$315:EF$345)</f>
        <v>0</v>
      </c>
      <c r="ED1085" s="9"/>
      <c r="EE1085" s="10"/>
      <c r="EF1085" s="11"/>
      <c r="EG1085" s="6">
        <f>SUMIF(EH$315:EH$345,$D1085,EJ$315:EJ$345)</f>
        <v>0</v>
      </c>
      <c r="EH1085" s="9"/>
      <c r="EI1085" s="10"/>
      <c r="EJ1085" s="11"/>
      <c r="EK1085" s="6">
        <f>SUMIF(EL$315:EL$345,$D1085,EN$315:EN$345)</f>
        <v>0</v>
      </c>
      <c r="EL1085" s="9"/>
      <c r="EM1085" s="10"/>
      <c r="EN1085" s="11"/>
      <c r="EO1085" s="6">
        <f>SUMIF(EP$315:EP$345,$D1085,ER$315:ER$345)</f>
        <v>0</v>
      </c>
      <c r="EP1085" s="9"/>
      <c r="EQ1085" s="10"/>
      <c r="ER1085" s="11"/>
      <c r="ES1085" s="6">
        <f>SUMIF(ET$315:ET$345,$D1085,EV$315:EV$345)</f>
        <v>0</v>
      </c>
      <c r="ET1085" s="9"/>
      <c r="EU1085" s="10"/>
      <c r="EV1085" s="11"/>
      <c r="EW1085" s="6">
        <f>SUMIF(EX$315:EX$345,$D1085,EZ$315:EZ$345)</f>
        <v>0</v>
      </c>
      <c r="EX1085" s="9"/>
      <c r="EY1085" s="10"/>
      <c r="EZ1085" s="11"/>
      <c r="FA1085" s="6">
        <f>SUMIF(FB$315:FB$345,$D1085,FD$315:FD$345)</f>
        <v>0</v>
      </c>
      <c r="FB1085" s="9"/>
      <c r="FC1085" s="10"/>
      <c r="FD1085" s="11"/>
      <c r="FE1085" s="6">
        <f>SUMIF(FF$315:FF$345,$D1085,FH$315:FH$345)</f>
        <v>0</v>
      </c>
      <c r="FF1085" s="9"/>
      <c r="FG1085" s="10"/>
      <c r="FH1085" s="11"/>
      <c r="FI1085" s="6">
        <f>SUMIF(FJ$315:FJ$345,$D1085,FL$315:FL$345)</f>
        <v>0</v>
      </c>
      <c r="FJ1085" s="9"/>
      <c r="FK1085" s="10"/>
      <c r="FL1085" s="11"/>
      <c r="FM1085" s="6">
        <f>SUMIF(FN$315:FN$345,$D1085,FP$315:FP$345)</f>
        <v>0</v>
      </c>
      <c r="FN1085" s="9"/>
      <c r="FO1085" s="10"/>
      <c r="FP1085" s="11"/>
      <c r="FQ1085" s="6">
        <f>SUMIF(FR$315:FR$345,$D1085,FT$315:FT$345)</f>
        <v>0</v>
      </c>
      <c r="FR1085" s="9"/>
      <c r="FS1085" s="10"/>
      <c r="FT1085" s="11"/>
      <c r="FU1085" s="6">
        <f>SUMIF(FV$315:FV$345,$D1085,FX$315:FX$345)</f>
        <v>0</v>
      </c>
      <c r="FV1085" s="9"/>
      <c r="FW1085" s="10"/>
      <c r="FX1085" s="11"/>
      <c r="FY1085" s="6">
        <f>SUMIF(FZ$315:FZ$345,$D1085,GB$315:GB$345)</f>
        <v>0</v>
      </c>
      <c r="FZ1085" s="9"/>
      <c r="GA1085" s="10"/>
      <c r="GB1085" s="11"/>
      <c r="GC1085" s="6">
        <f>SUMIF(GD$315:GD$345,$D1085,GF$315:GF$345)</f>
        <v>0</v>
      </c>
      <c r="GD1085" s="9"/>
      <c r="GE1085" s="10"/>
      <c r="GF1085" s="11"/>
      <c r="GG1085" s="6">
        <f>SUMIF(GH$315:GH$345,$D1085,GJ$315:GJ$345)</f>
        <v>0</v>
      </c>
      <c r="GH1085" s="9"/>
      <c r="GI1085" s="10"/>
      <c r="GJ1085" s="11"/>
      <c r="GK1085" s="6">
        <f>SUMIF(GL$315:GL$345,$D1085,GN$315:GN$345)</f>
        <v>0</v>
      </c>
      <c r="GL1085" s="9"/>
      <c r="GM1085" s="10"/>
      <c r="GN1085" s="11"/>
      <c r="GO1085" s="6">
        <f>SUMIF(GP$315:GP$345,$D1085,GR$315:GR$345)</f>
        <v>0</v>
      </c>
      <c r="GP1085" s="9"/>
      <c r="GQ1085" s="10"/>
      <c r="GR1085" s="11"/>
      <c r="GS1085" s="6">
        <f>SUMIF(GT$315:GT$345,$D1085,GV$315:GV$345)</f>
        <v>0</v>
      </c>
      <c r="GT1085" s="9"/>
      <c r="GU1085" s="10"/>
      <c r="GV1085" s="20"/>
      <c r="GW1085" s="19">
        <f t="shared" si="24"/>
        <v>0</v>
      </c>
      <c r="GX1085" s="472"/>
      <c r="GY1085" s="473"/>
    </row>
    <row r="1086" spans="1:207" ht="42.75" customHeight="1" thickBot="1">
      <c r="A1086" s="47" t="s">
        <v>86</v>
      </c>
      <c r="B1086" s="471"/>
      <c r="C1086" s="214" t="s">
        <v>449</v>
      </c>
      <c r="D1086" s="218" t="s">
        <v>435</v>
      </c>
      <c r="E1086" s="6">
        <f>SUMIF(F$346:F$376,$D1086,H$346:H$376)</f>
        <v>0</v>
      </c>
      <c r="F1086" s="9"/>
      <c r="G1086" s="10"/>
      <c r="H1086" s="11"/>
      <c r="I1086" s="6">
        <f>SUMIF(J$346:J$376,$D1086,L$346:L$376)</f>
        <v>0</v>
      </c>
      <c r="J1086" s="9"/>
      <c r="K1086" s="10"/>
      <c r="L1086" s="11"/>
      <c r="M1086" s="6">
        <f>SUMIF(N$346:N$376,$D1086,P$346:P$376)</f>
        <v>0</v>
      </c>
      <c r="N1086" s="9"/>
      <c r="O1086" s="10"/>
      <c r="P1086" s="11"/>
      <c r="Q1086" s="6">
        <f>SUMIF(R$346:R$376,$D1086,T$346:T$376)</f>
        <v>0</v>
      </c>
      <c r="R1086" s="9"/>
      <c r="S1086" s="10"/>
      <c r="T1086" s="11"/>
      <c r="U1086" s="6">
        <f>SUMIF(V$346:V$376,$D1086,X$346:X$376)</f>
        <v>0</v>
      </c>
      <c r="V1086" s="9"/>
      <c r="W1086" s="10"/>
      <c r="X1086" s="11"/>
      <c r="Y1086" s="6">
        <f>SUMIF(Z$346:Z$376,$D1086,AB$346:AB$376)</f>
        <v>0</v>
      </c>
      <c r="Z1086" s="9"/>
      <c r="AA1086" s="10"/>
      <c r="AB1086" s="11"/>
      <c r="AC1086" s="6">
        <f>SUMIF(AD$346:AD$376,$D1086,AF$346:AF$376)</f>
        <v>0</v>
      </c>
      <c r="AD1086" s="9"/>
      <c r="AE1086" s="10"/>
      <c r="AF1086" s="11"/>
      <c r="AG1086" s="6">
        <f>SUMIF(AH$346:AH$376,$D1086,AJ$346:AJ$376)</f>
        <v>0</v>
      </c>
      <c r="AH1086" s="9"/>
      <c r="AI1086" s="10"/>
      <c r="AJ1086" s="11"/>
      <c r="AK1086" s="6">
        <f>SUMIF(AL$346:AL$376,$D1086,AN$346:AN$376)</f>
        <v>0</v>
      </c>
      <c r="AL1086" s="9"/>
      <c r="AM1086" s="10"/>
      <c r="AN1086" s="11"/>
      <c r="AO1086" s="6">
        <f>SUMIF(AP$346:AP$376,$D1086,AR$346:AR$376)</f>
        <v>0</v>
      </c>
      <c r="AP1086" s="9"/>
      <c r="AQ1086" s="10"/>
      <c r="AR1086" s="11"/>
      <c r="AS1086" s="6">
        <f>SUMIF(AT$346:AT$376,$D1086,AV$346:AV$376)</f>
        <v>0</v>
      </c>
      <c r="AT1086" s="9"/>
      <c r="AU1086" s="10"/>
      <c r="AV1086" s="11"/>
      <c r="AW1086" s="6">
        <f>SUMIF(AX$346:AX$376,$D1086,AZ$346:AZ$376)</f>
        <v>0</v>
      </c>
      <c r="AX1086" s="9"/>
      <c r="AY1086" s="10"/>
      <c r="AZ1086" s="11"/>
      <c r="BA1086" s="6">
        <f>SUMIF(BB$346:BB$376,$D1086,BD$346:BD$376)</f>
        <v>0</v>
      </c>
      <c r="BB1086" s="9"/>
      <c r="BC1086" s="10"/>
      <c r="BD1086" s="11"/>
      <c r="BE1086" s="6">
        <f>SUMIF(BF$346:BF$376,$D1086,BH$346:BH$376)</f>
        <v>0</v>
      </c>
      <c r="BF1086" s="9"/>
      <c r="BG1086" s="10"/>
      <c r="BH1086" s="11"/>
      <c r="BI1086" s="6">
        <f>SUMIF(BJ$346:BJ$376,$D1086,BL$346:BL$376)</f>
        <v>0</v>
      </c>
      <c r="BJ1086" s="9"/>
      <c r="BK1086" s="10"/>
      <c r="BL1086" s="11"/>
      <c r="BM1086" s="6">
        <f>SUMIF(BN$346:BN$376,$D1086,BP$346:BP$376)</f>
        <v>0</v>
      </c>
      <c r="BN1086" s="9"/>
      <c r="BO1086" s="10"/>
      <c r="BP1086" s="11"/>
      <c r="BQ1086" s="6">
        <f>SUMIF(BR$346:BR$376,$D1086,BT$346:BT$376)</f>
        <v>0</v>
      </c>
      <c r="BR1086" s="9"/>
      <c r="BS1086" s="10"/>
      <c r="BT1086" s="11"/>
      <c r="BU1086" s="6">
        <f>SUMIF(BV$346:BV$376,$D1086,BX$346:BX$376)</f>
        <v>0</v>
      </c>
      <c r="BV1086" s="9"/>
      <c r="BW1086" s="10"/>
      <c r="BX1086" s="11"/>
      <c r="BY1086" s="6">
        <f>SUMIF(BZ$346:BZ$376,$D1086,CB$346:CB$376)</f>
        <v>0</v>
      </c>
      <c r="BZ1086" s="9"/>
      <c r="CA1086" s="10"/>
      <c r="CB1086" s="11"/>
      <c r="CC1086" s="6">
        <f>SUMIF(CD$346:CD$376,$D1086,CF$346:CF$376)</f>
        <v>0</v>
      </c>
      <c r="CD1086" s="9"/>
      <c r="CE1086" s="10"/>
      <c r="CF1086" s="11"/>
      <c r="CG1086" s="6">
        <f>SUMIF(CH$346:CH$376,$D1086,CJ$346:CJ$376)</f>
        <v>0</v>
      </c>
      <c r="CH1086" s="9"/>
      <c r="CI1086" s="10"/>
      <c r="CJ1086" s="11"/>
      <c r="CK1086" s="6">
        <f>SUMIF(CL$346:CL$376,$D1086,CN$346:CN$376)</f>
        <v>0</v>
      </c>
      <c r="CL1086" s="9"/>
      <c r="CM1086" s="10"/>
      <c r="CN1086" s="11"/>
      <c r="CO1086" s="6">
        <f>SUMIF(CP$346:CP$376,$D1086,CR$346:CR$376)</f>
        <v>0</v>
      </c>
      <c r="CP1086" s="9"/>
      <c r="CQ1086" s="10"/>
      <c r="CR1086" s="11"/>
      <c r="CS1086" s="6">
        <f>SUMIF(CT$346:CT$376,$D1086,CV$346:CV$376)</f>
        <v>0</v>
      </c>
      <c r="CT1086" s="9"/>
      <c r="CU1086" s="10"/>
      <c r="CV1086" s="11"/>
      <c r="CW1086" s="6">
        <f>SUMIF(CX$346:CX$376,$D1086,CZ$346:CZ$376)</f>
        <v>0</v>
      </c>
      <c r="CX1086" s="9"/>
      <c r="CY1086" s="10"/>
      <c r="CZ1086" s="11"/>
      <c r="DA1086" s="6">
        <f>SUMIF(DB$346:DB$376,$D1086,DD$346:DD$376)</f>
        <v>0</v>
      </c>
      <c r="DB1086" s="9"/>
      <c r="DC1086" s="10"/>
      <c r="DD1086" s="11"/>
      <c r="DE1086" s="6">
        <f>SUMIF(DF$346:DF$376,$D1086,DH$346:DH$376)</f>
        <v>0</v>
      </c>
      <c r="DF1086" s="9"/>
      <c r="DG1086" s="10"/>
      <c r="DH1086" s="11"/>
      <c r="DI1086" s="6">
        <f>SUMIF(DJ$346:DJ$376,$D1086,DL$346:DL$376)</f>
        <v>0</v>
      </c>
      <c r="DJ1086" s="9"/>
      <c r="DK1086" s="10"/>
      <c r="DL1086" s="11"/>
      <c r="DM1086" s="6">
        <f>SUMIF(DN$346:DN$376,$D1086,DP$346:DP$376)</f>
        <v>0</v>
      </c>
      <c r="DN1086" s="9"/>
      <c r="DO1086" s="10"/>
      <c r="DP1086" s="11"/>
      <c r="DQ1086" s="6">
        <f>SUMIF(DR$346:DR$376,$D1086,DT$346:DT$376)</f>
        <v>0</v>
      </c>
      <c r="DR1086" s="9"/>
      <c r="DS1086" s="10"/>
      <c r="DT1086" s="11"/>
      <c r="DU1086" s="6">
        <f>SUMIF(DV$346:DV$376,$D1086,DX$346:DX$376)</f>
        <v>0</v>
      </c>
      <c r="DV1086" s="9"/>
      <c r="DW1086" s="10"/>
      <c r="DX1086" s="11"/>
      <c r="DY1086" s="6">
        <f>SUMIF(DZ$346:DZ$376,$D1086,EB$346:EB$376)</f>
        <v>0</v>
      </c>
      <c r="DZ1086" s="9"/>
      <c r="EA1086" s="10"/>
      <c r="EB1086" s="11"/>
      <c r="EC1086" s="6">
        <f>SUMIF(ED$346:ED$376,$D1086,EF$346:EF$376)</f>
        <v>0</v>
      </c>
      <c r="ED1086" s="9"/>
      <c r="EE1086" s="10"/>
      <c r="EF1086" s="11"/>
      <c r="EG1086" s="6">
        <f>SUMIF(EH$346:EH$376,$D1086,EJ$346:EJ$376)</f>
        <v>0</v>
      </c>
      <c r="EH1086" s="9"/>
      <c r="EI1086" s="10"/>
      <c r="EJ1086" s="11"/>
      <c r="EK1086" s="6">
        <f>SUMIF(EL$346:EL$376,$D1086,EN$346:EN$376)</f>
        <v>0</v>
      </c>
      <c r="EL1086" s="9"/>
      <c r="EM1086" s="10"/>
      <c r="EN1086" s="11"/>
      <c r="EO1086" s="6">
        <f>SUMIF(EP$346:EP$376,$D1086,ER$346:ER$376)</f>
        <v>0</v>
      </c>
      <c r="EP1086" s="9"/>
      <c r="EQ1086" s="10"/>
      <c r="ER1086" s="11"/>
      <c r="ES1086" s="6">
        <f>SUMIF(ET$346:ET$376,$D1086,EV$346:EV$376)</f>
        <v>0</v>
      </c>
      <c r="ET1086" s="9"/>
      <c r="EU1086" s="10"/>
      <c r="EV1086" s="11"/>
      <c r="EW1086" s="6">
        <f>SUMIF(EX$346:EX$376,$D1086,EZ$346:EZ$376)</f>
        <v>0</v>
      </c>
      <c r="EX1086" s="9"/>
      <c r="EY1086" s="10"/>
      <c r="EZ1086" s="11"/>
      <c r="FA1086" s="6">
        <f>SUMIF(FB$346:FB$376,$D1086,FD$346:FD$376)</f>
        <v>0</v>
      </c>
      <c r="FB1086" s="9"/>
      <c r="FC1086" s="10"/>
      <c r="FD1086" s="11"/>
      <c r="FE1086" s="6">
        <f>SUMIF(FF$346:FF$376,$D1086,FH$346:FH$376)</f>
        <v>0</v>
      </c>
      <c r="FF1086" s="9"/>
      <c r="FG1086" s="10"/>
      <c r="FH1086" s="11"/>
      <c r="FI1086" s="6">
        <f>SUMIF(FJ$346:FJ$376,$D1086,FL$346:FL$376)</f>
        <v>0</v>
      </c>
      <c r="FJ1086" s="9"/>
      <c r="FK1086" s="10"/>
      <c r="FL1086" s="11"/>
      <c r="FM1086" s="6">
        <f>SUMIF(FN$346:FN$376,$D1086,FP$346:FP$376)</f>
        <v>0</v>
      </c>
      <c r="FN1086" s="9"/>
      <c r="FO1086" s="10"/>
      <c r="FP1086" s="11"/>
      <c r="FQ1086" s="6">
        <f>SUMIF(FR$346:FR$376,$D1086,FT$346:FT$376)</f>
        <v>0</v>
      </c>
      <c r="FR1086" s="9"/>
      <c r="FS1086" s="10"/>
      <c r="FT1086" s="11"/>
      <c r="FU1086" s="6">
        <f>SUMIF(FV$346:FV$376,$D1086,FX$346:FX$376)</f>
        <v>0</v>
      </c>
      <c r="FV1086" s="9"/>
      <c r="FW1086" s="10"/>
      <c r="FX1086" s="11"/>
      <c r="FY1086" s="6">
        <f>SUMIF(FZ$346:FZ$376,$D1086,GB$346:GB$376)</f>
        <v>0</v>
      </c>
      <c r="FZ1086" s="9"/>
      <c r="GA1086" s="10"/>
      <c r="GB1086" s="11"/>
      <c r="GC1086" s="6">
        <f>SUMIF(GD$346:GD$376,$D1086,GF$346:GF$376)</f>
        <v>0</v>
      </c>
      <c r="GD1086" s="9"/>
      <c r="GE1086" s="10"/>
      <c r="GF1086" s="11"/>
      <c r="GG1086" s="6">
        <f>SUMIF(GH$346:GH$376,$D1086,GJ$346:GJ$376)</f>
        <v>0</v>
      </c>
      <c r="GH1086" s="9"/>
      <c r="GI1086" s="10"/>
      <c r="GJ1086" s="11"/>
      <c r="GK1086" s="6">
        <f>SUMIF(GL$346:GL$376,$D1086,GN$346:GN$376)</f>
        <v>0</v>
      </c>
      <c r="GL1086" s="9"/>
      <c r="GM1086" s="10"/>
      <c r="GN1086" s="11"/>
      <c r="GO1086" s="6">
        <f>SUMIF(GP$346:GP$376,$D1086,GR$346:GR$376)</f>
        <v>0</v>
      </c>
      <c r="GP1086" s="9"/>
      <c r="GQ1086" s="10"/>
      <c r="GR1086" s="11"/>
      <c r="GS1086" s="6">
        <f>SUMIF(GT$346:GT$376,$D1086,GV$346:GV$376)</f>
        <v>0</v>
      </c>
      <c r="GT1086" s="9"/>
      <c r="GU1086" s="10"/>
      <c r="GV1086" s="20"/>
      <c r="GW1086" s="19">
        <f t="shared" si="24"/>
        <v>0</v>
      </c>
      <c r="GX1086" s="472"/>
      <c r="GY1086" s="473"/>
    </row>
    <row r="1087" spans="1:207" ht="30.75" customHeight="1">
      <c r="A1087" s="208" t="s">
        <v>75</v>
      </c>
      <c r="B1087" s="469">
        <v>47</v>
      </c>
      <c r="C1087" s="449" t="s">
        <v>548</v>
      </c>
      <c r="D1087" s="445" t="s">
        <v>502</v>
      </c>
      <c r="E1087" s="206">
        <f>SUMIF(F$5:F$35,$D1087,H$5:H$35)</f>
        <v>0</v>
      </c>
      <c r="F1087" s="9"/>
      <c r="G1087" s="10"/>
      <c r="H1087" s="11"/>
      <c r="I1087" s="6">
        <f>SUMIF(J$5:J$35,$D1087,L$5:L$35)</f>
        <v>0</v>
      </c>
      <c r="J1087" s="9"/>
      <c r="K1087" s="10"/>
      <c r="L1087" s="11"/>
      <c r="M1087" s="6">
        <f>SUMIF(N$5:N$35,$D1087,P$5:P$35)</f>
        <v>0</v>
      </c>
      <c r="N1087" s="9"/>
      <c r="O1087" s="10"/>
      <c r="P1087" s="11"/>
      <c r="Q1087" s="6">
        <f>SUMIF(R$5:R$35,$D1087,T$5:T$35)</f>
        <v>0</v>
      </c>
      <c r="R1087" s="9"/>
      <c r="S1087" s="10"/>
      <c r="T1087" s="11"/>
      <c r="U1087" s="6">
        <f>SUMIF(V$5:V$35,$D1087,X$5:X$35)</f>
        <v>0</v>
      </c>
      <c r="V1087" s="9"/>
      <c r="W1087" s="10"/>
      <c r="X1087" s="11"/>
      <c r="Y1087" s="6">
        <f>SUMIF(Z$5:Z$35,$D1087,AB$5:AB$35)</f>
        <v>0</v>
      </c>
      <c r="Z1087" s="9"/>
      <c r="AA1087" s="10"/>
      <c r="AB1087" s="11"/>
      <c r="AC1087" s="6">
        <f>SUMIF(AD$5:AD$35,$D1087,AF$5:AF$35)</f>
        <v>0</v>
      </c>
      <c r="AD1087" s="9"/>
      <c r="AE1087" s="10"/>
      <c r="AF1087" s="11"/>
      <c r="AG1087" s="6">
        <f>SUMIF(AH$5:AH$35,$D1087,AJ$5:AJ$35)</f>
        <v>0</v>
      </c>
      <c r="AH1087" s="9"/>
      <c r="AI1087" s="10"/>
      <c r="AJ1087" s="11"/>
      <c r="AK1087" s="6">
        <f>SUMIF(AL$5:AL$35,$D1087,AN$5:AN$35)</f>
        <v>0</v>
      </c>
      <c r="AL1087" s="9"/>
      <c r="AM1087" s="10"/>
      <c r="AN1087" s="11"/>
      <c r="AO1087" s="6">
        <f>SUMIF(AP$5:AP$35,$D1087,AR$5:AR$35)</f>
        <v>0</v>
      </c>
      <c r="AP1087" s="9"/>
      <c r="AQ1087" s="10"/>
      <c r="AR1087" s="11"/>
      <c r="AS1087" s="6">
        <f>SUMIF(AT$5:AT$35,$D1087,AV$5:AV$35)</f>
        <v>0</v>
      </c>
      <c r="AT1087" s="9"/>
      <c r="AU1087" s="10"/>
      <c r="AV1087" s="11"/>
      <c r="AW1087" s="6">
        <f>SUMIF(AX$5:AX$35,$D1087,AZ$5:AZ$35)</f>
        <v>0</v>
      </c>
      <c r="AX1087" s="9"/>
      <c r="AY1087" s="10"/>
      <c r="AZ1087" s="11"/>
      <c r="BA1087" s="6">
        <f>SUMIF(BB$5:BB$35,$D1087,BD$5:BD$35)</f>
        <v>0</v>
      </c>
      <c r="BB1087" s="9"/>
      <c r="BC1087" s="10"/>
      <c r="BD1087" s="11"/>
      <c r="BE1087" s="6">
        <f>SUMIF(BF$5:BF$35,$D1087,BH$5:BH$35)</f>
        <v>0</v>
      </c>
      <c r="BF1087" s="9"/>
      <c r="BG1087" s="10"/>
      <c r="BH1087" s="11"/>
      <c r="BI1087" s="6">
        <f>SUMIF(BJ$5:BJ$35,$D1087,BL$5:BL$35)</f>
        <v>0</v>
      </c>
      <c r="BJ1087" s="9"/>
      <c r="BK1087" s="10"/>
      <c r="BL1087" s="11"/>
      <c r="BM1087" s="6">
        <f>SUMIF(BN$5:BN$35,$D1087,BP$5:BP$35)</f>
        <v>0</v>
      </c>
      <c r="BN1087" s="9"/>
      <c r="BO1087" s="10"/>
      <c r="BP1087" s="11"/>
      <c r="BQ1087" s="6">
        <f>SUMIF(BR$5:BR$35,$D1087,BT$5:BT$35)</f>
        <v>0</v>
      </c>
      <c r="BR1087" s="9"/>
      <c r="BS1087" s="10"/>
      <c r="BT1087" s="11"/>
      <c r="BU1087" s="6">
        <f>SUMIF(BV$5:BV$35,$D1087,BX$5:BX$35)</f>
        <v>0</v>
      </c>
      <c r="BV1087" s="9"/>
      <c r="BW1087" s="10"/>
      <c r="BX1087" s="11"/>
      <c r="BY1087" s="6">
        <f>SUMIF(BZ$5:BZ$35,$D1087,CB$5:CB$35)</f>
        <v>0</v>
      </c>
      <c r="BZ1087" s="9"/>
      <c r="CA1087" s="10"/>
      <c r="CB1087" s="11"/>
      <c r="CC1087" s="6">
        <f>SUMIF(CD$5:CD$35,$D1087,CF$5:CF$35)</f>
        <v>0</v>
      </c>
      <c r="CD1087" s="9"/>
      <c r="CE1087" s="10"/>
      <c r="CF1087" s="11"/>
      <c r="CG1087" s="6">
        <f>SUMIF(CH$5:CH$35,$D1087,CJ$5:CJ$35)</f>
        <v>0</v>
      </c>
      <c r="CH1087" s="9"/>
      <c r="CI1087" s="10"/>
      <c r="CJ1087" s="11"/>
      <c r="CK1087" s="6">
        <f>SUMIF(CL$5:CL$35,$D1087,CN$5:CN$35)</f>
        <v>0</v>
      </c>
      <c r="CL1087" s="9"/>
      <c r="CM1087" s="10"/>
      <c r="CN1087" s="11"/>
      <c r="CO1087" s="6">
        <f>SUMIF(CP$5:CP$35,$D1087,CR$5:CR$35)</f>
        <v>0</v>
      </c>
      <c r="CP1087" s="9"/>
      <c r="CQ1087" s="10"/>
      <c r="CR1087" s="11"/>
      <c r="CS1087" s="6">
        <f>SUMIF(CT$5:CT$35,$D1087,CV$5:CV$35)</f>
        <v>0</v>
      </c>
      <c r="CT1087" s="9"/>
      <c r="CU1087" s="10"/>
      <c r="CV1087" s="11"/>
      <c r="CW1087" s="6">
        <f>SUMIF(CX$5:CX$35,$D1087,CZ$5:CZ$35)</f>
        <v>0</v>
      </c>
      <c r="CX1087" s="9"/>
      <c r="CY1087" s="10"/>
      <c r="CZ1087" s="11"/>
      <c r="DA1087" s="6">
        <f>SUMIF(DB$5:DB$35,$D1087,DD$5:DD$35)</f>
        <v>0</v>
      </c>
      <c r="DB1087" s="9"/>
      <c r="DC1087" s="10"/>
      <c r="DD1087" s="11"/>
      <c r="DE1087" s="6">
        <f>SUMIF(DF$5:DF$35,$D1087,DH$5:DH$35)</f>
        <v>0</v>
      </c>
      <c r="DF1087" s="9"/>
      <c r="DG1087" s="10"/>
      <c r="DH1087" s="11"/>
      <c r="DI1087" s="6">
        <f>SUMIF(DJ$5:DJ$35,$D1087,DL$5:DL$35)</f>
        <v>0</v>
      </c>
      <c r="DJ1087" s="9"/>
      <c r="DK1087" s="10"/>
      <c r="DL1087" s="11"/>
      <c r="DM1087" s="6">
        <f>SUMIF(DN$5:DN$35,$D1087,DP$5:DP$35)</f>
        <v>0</v>
      </c>
      <c r="DN1087" s="9"/>
      <c r="DO1087" s="10"/>
      <c r="DP1087" s="11"/>
      <c r="DQ1087" s="6">
        <f>SUMIF(DR$5:DR$35,$D1087,DT$5:DT$35)</f>
        <v>0</v>
      </c>
      <c r="DR1087" s="9"/>
      <c r="DS1087" s="10"/>
      <c r="DT1087" s="11"/>
      <c r="DU1087" s="6">
        <f>SUMIF(DV$5:DV$35,$D1087,DX$5:DX$35)</f>
        <v>0</v>
      </c>
      <c r="DV1087" s="9"/>
      <c r="DW1087" s="10"/>
      <c r="DX1087" s="11"/>
      <c r="DY1087" s="6">
        <f>SUMIF(DZ$5:DZ$35,$D1087,EB$5:EB$35)</f>
        <v>0</v>
      </c>
      <c r="DZ1087" s="9"/>
      <c r="EA1087" s="10"/>
      <c r="EB1087" s="11"/>
      <c r="EC1087" s="6">
        <f>SUMIF(ED$5:ED$35,$D1087,EF$5:EF$35)</f>
        <v>0</v>
      </c>
      <c r="ED1087" s="9"/>
      <c r="EE1087" s="10"/>
      <c r="EF1087" s="11"/>
      <c r="EG1087" s="6">
        <f>SUMIF(EH$5:EH$35,$D1087,EJ$5:EJ$35)</f>
        <v>0</v>
      </c>
      <c r="EH1087" s="9"/>
      <c r="EI1087" s="10"/>
      <c r="EJ1087" s="11"/>
      <c r="EK1087" s="6">
        <f>SUMIF(EL$5:EL$35,$D1087,EN$5:EN$35)</f>
        <v>0</v>
      </c>
      <c r="EL1087" s="9"/>
      <c r="EM1087" s="10"/>
      <c r="EN1087" s="11"/>
      <c r="EO1087" s="6">
        <f>SUMIF(EP$5:EP$35,$D1087,ER$5:ER$35)</f>
        <v>0</v>
      </c>
      <c r="EP1087" s="9"/>
      <c r="EQ1087" s="10"/>
      <c r="ER1087" s="11"/>
      <c r="ES1087" s="6">
        <f>SUMIF(ET$5:ET$35,$D1087,EV$5:EV$35)</f>
        <v>0</v>
      </c>
      <c r="ET1087" s="9"/>
      <c r="EU1087" s="10"/>
      <c r="EV1087" s="11"/>
      <c r="EW1087" s="6">
        <f>SUMIF(EX$5:EX$35,$D1087,EZ$5:EZ$35)</f>
        <v>0</v>
      </c>
      <c r="EX1087" s="9"/>
      <c r="EY1087" s="10"/>
      <c r="EZ1087" s="11"/>
      <c r="FA1087" s="6">
        <f>SUMIF(FB$5:FB$35,$D1087,FD$5:FD$35)</f>
        <v>0</v>
      </c>
      <c r="FB1087" s="9"/>
      <c r="FC1087" s="10"/>
      <c r="FD1087" s="11"/>
      <c r="FE1087" s="6">
        <f>SUMIF(FF$5:FF$35,$D1087,FH$5:FH$35)</f>
        <v>0</v>
      </c>
      <c r="FF1087" s="9"/>
      <c r="FG1087" s="10"/>
      <c r="FH1087" s="11"/>
      <c r="FI1087" s="6">
        <f>SUMIF(FJ$5:FJ$35,$D1087,FL$5:FL$35)</f>
        <v>0</v>
      </c>
      <c r="FJ1087" s="9"/>
      <c r="FK1087" s="10"/>
      <c r="FL1087" s="11"/>
      <c r="FM1087" s="6">
        <f>SUMIF(FN$5:FN$35,$D1087,FP$5:FP$35)</f>
        <v>0</v>
      </c>
      <c r="FN1087" s="9"/>
      <c r="FO1087" s="10"/>
      <c r="FP1087" s="11"/>
      <c r="FQ1087" s="6">
        <f>SUMIF(FR$5:FR$35,$D1087,FT$5:FT$35)</f>
        <v>0</v>
      </c>
      <c r="FR1087" s="9"/>
      <c r="FS1087" s="10"/>
      <c r="FT1087" s="11"/>
      <c r="FU1087" s="6">
        <f>SUMIF(FV$5:FV$35,$D1087,FX$5:FX$35)</f>
        <v>0</v>
      </c>
      <c r="FV1087" s="9"/>
      <c r="FW1087" s="10"/>
      <c r="FX1087" s="11"/>
      <c r="FY1087" s="6">
        <f>SUMIF(FZ$5:FZ$35,$D1087,GB$5:GB$35)</f>
        <v>0</v>
      </c>
      <c r="FZ1087" s="9"/>
      <c r="GA1087" s="10"/>
      <c r="GB1087" s="11"/>
      <c r="GC1087" s="6">
        <f>SUMIF(GD$5:GD$35,$D1087,GF$5:GF$35)</f>
        <v>0</v>
      </c>
      <c r="GD1087" s="9"/>
      <c r="GE1087" s="10"/>
      <c r="GF1087" s="11"/>
      <c r="GG1087" s="6">
        <f>SUMIF(GH$5:GH$35,$D1087,GJ$5:GJ$35)</f>
        <v>0</v>
      </c>
      <c r="GH1087" s="9"/>
      <c r="GI1087" s="10"/>
      <c r="GJ1087" s="11"/>
      <c r="GK1087" s="6">
        <f>SUMIF(GL$5:GL$35,$D1087,GN$5:GN$35)</f>
        <v>0</v>
      </c>
      <c r="GL1087" s="9"/>
      <c r="GM1087" s="10"/>
      <c r="GN1087" s="11"/>
      <c r="GO1087" s="6">
        <f>SUMIF(GP$5:GP$35,$D1087,GR$5:GR$35)</f>
        <v>0</v>
      </c>
      <c r="GP1087" s="9"/>
      <c r="GQ1087" s="10"/>
      <c r="GR1087" s="11"/>
      <c r="GS1087" s="6">
        <f>SUMIF(GT$5:GT$35,$D1087,GV$5:GV$35)</f>
        <v>0</v>
      </c>
      <c r="GT1087" s="9"/>
      <c r="GU1087" s="10"/>
      <c r="GV1087" s="20"/>
      <c r="GW1087" s="19">
        <f t="shared" ref="GW1087:GW1098" si="26">SUM(E1087:GV1087)</f>
        <v>0</v>
      </c>
      <c r="GX1087" s="472">
        <f>SUM(GW1087:GW1098)</f>
        <v>0</v>
      </c>
      <c r="GY1087" s="473" t="str">
        <f>D1087</f>
        <v>TS15624/41</v>
      </c>
    </row>
    <row r="1088" spans="1:207" ht="30.75" customHeight="1">
      <c r="A1088" s="210" t="s">
        <v>76</v>
      </c>
      <c r="B1088" s="470"/>
      <c r="C1088" s="449" t="s">
        <v>548</v>
      </c>
      <c r="D1088" s="445" t="s">
        <v>502</v>
      </c>
      <c r="E1088" s="206">
        <f>SUMIF(F$36:F$66,$D1088,H$36:H$66)</f>
        <v>0</v>
      </c>
      <c r="F1088" s="9"/>
      <c r="G1088" s="10"/>
      <c r="H1088" s="11"/>
      <c r="I1088" s="6">
        <f>SUMIF(J$36:J$66,$D1088,L$36:L$66)</f>
        <v>0</v>
      </c>
      <c r="J1088" s="9"/>
      <c r="K1088" s="10"/>
      <c r="L1088" s="11"/>
      <c r="M1088" s="6">
        <f>SUMIF(N$36:N$66,$D1088,P$36:P$66)</f>
        <v>0</v>
      </c>
      <c r="N1088" s="9"/>
      <c r="O1088" s="10"/>
      <c r="P1088" s="11"/>
      <c r="Q1088" s="6">
        <f>SUMIF(R$36:R$66,$D1088,T$36:T$66)</f>
        <v>0</v>
      </c>
      <c r="R1088" s="9"/>
      <c r="S1088" s="10"/>
      <c r="T1088" s="11"/>
      <c r="U1088" s="6">
        <f>SUMIF(V$36:V$66,$D1088,X$36:X$66)</f>
        <v>0</v>
      </c>
      <c r="V1088" s="9"/>
      <c r="W1088" s="10"/>
      <c r="X1088" s="11"/>
      <c r="Y1088" s="6">
        <f>SUMIF(Z$36:Z$66,$D1088,AB$36:AB$66)</f>
        <v>0</v>
      </c>
      <c r="Z1088" s="9"/>
      <c r="AA1088" s="10"/>
      <c r="AB1088" s="11"/>
      <c r="AC1088" s="6">
        <f>SUMIF(AD$36:AD$66,$D1088,AF$36:AF$66)</f>
        <v>0</v>
      </c>
      <c r="AD1088" s="9"/>
      <c r="AE1088" s="10"/>
      <c r="AF1088" s="11"/>
      <c r="AG1088" s="6">
        <f>SUMIF(AH$36:AH$66,$D1088,AJ$36:AJ$66)</f>
        <v>0</v>
      </c>
      <c r="AH1088" s="9"/>
      <c r="AI1088" s="10"/>
      <c r="AJ1088" s="11"/>
      <c r="AK1088" s="6">
        <f>SUMIF(AL$36:AL$66,$D1088,AN$36:AN$66)</f>
        <v>0</v>
      </c>
      <c r="AL1088" s="9"/>
      <c r="AM1088" s="10"/>
      <c r="AN1088" s="11"/>
      <c r="AO1088" s="6">
        <f>SUMIF(AP$36:AP$66,$D1088,AR$36:AR$66)</f>
        <v>0</v>
      </c>
      <c r="AP1088" s="9"/>
      <c r="AQ1088" s="10"/>
      <c r="AR1088" s="11"/>
      <c r="AS1088" s="6">
        <f>SUMIF(AT$36:AT$66,$D1088,AV$36:AV$66)</f>
        <v>0</v>
      </c>
      <c r="AT1088" s="9"/>
      <c r="AU1088" s="10"/>
      <c r="AV1088" s="11"/>
      <c r="AW1088" s="6">
        <f>SUMIF(AX$36:AX$66,$D1088,AZ$36:AZ$66)</f>
        <v>0</v>
      </c>
      <c r="AX1088" s="9"/>
      <c r="AY1088" s="10"/>
      <c r="AZ1088" s="11"/>
      <c r="BA1088" s="6">
        <f>SUMIF(BB$36:BB$66,$D1088,BD$36:BD$66)</f>
        <v>0</v>
      </c>
      <c r="BB1088" s="9"/>
      <c r="BC1088" s="10"/>
      <c r="BD1088" s="11"/>
      <c r="BE1088" s="6">
        <f>SUMIF(BF$36:BF$66,$D1088,BH$36:BH$66)</f>
        <v>0</v>
      </c>
      <c r="BF1088" s="9"/>
      <c r="BG1088" s="10"/>
      <c r="BH1088" s="11"/>
      <c r="BI1088" s="6">
        <f>SUMIF(BJ$36:BJ$66,$D1088,BL$36:BL$66)</f>
        <v>0</v>
      </c>
      <c r="BJ1088" s="9"/>
      <c r="BK1088" s="10"/>
      <c r="BL1088" s="11"/>
      <c r="BM1088" s="6">
        <f>SUMIF(BN$36:BN$66,$D1088,BP$36:BP$66)</f>
        <v>0</v>
      </c>
      <c r="BN1088" s="9"/>
      <c r="BO1088" s="10"/>
      <c r="BP1088" s="11"/>
      <c r="BQ1088" s="6">
        <f>SUMIF(BR$36:BR$66,$D1088,BT$36:BT$66)</f>
        <v>0</v>
      </c>
      <c r="BR1088" s="9"/>
      <c r="BS1088" s="10"/>
      <c r="BT1088" s="11"/>
      <c r="BU1088" s="6">
        <f>SUMIF(BV$36:BV$66,$D1088,BX$36:BX$66)</f>
        <v>0</v>
      </c>
      <c r="BV1088" s="9"/>
      <c r="BW1088" s="10"/>
      <c r="BX1088" s="11"/>
      <c r="BY1088" s="6">
        <f>SUMIF(BZ$36:BZ$66,$D1088,CB$36:CB$66)</f>
        <v>0</v>
      </c>
      <c r="BZ1088" s="9"/>
      <c r="CA1088" s="10"/>
      <c r="CB1088" s="11"/>
      <c r="CC1088" s="6">
        <f>SUMIF(CD$36:CD$66,$D1088,CF$36:CF$66)</f>
        <v>0</v>
      </c>
      <c r="CD1088" s="9"/>
      <c r="CE1088" s="10"/>
      <c r="CF1088" s="11"/>
      <c r="CG1088" s="6">
        <f>SUMIF(CH$36:CH$66,$D1088,CJ$36:CJ$66)</f>
        <v>0</v>
      </c>
      <c r="CH1088" s="9"/>
      <c r="CI1088" s="10"/>
      <c r="CJ1088" s="11"/>
      <c r="CK1088" s="6">
        <f>SUMIF(CL$36:CL$66,$D1088,CN$36:CN$66)</f>
        <v>0</v>
      </c>
      <c r="CL1088" s="9"/>
      <c r="CM1088" s="10"/>
      <c r="CN1088" s="11"/>
      <c r="CO1088" s="6">
        <f>SUMIF(CP$36:CP$66,$D1088,CR$36:CR$66)</f>
        <v>0</v>
      </c>
      <c r="CP1088" s="9"/>
      <c r="CQ1088" s="10"/>
      <c r="CR1088" s="11"/>
      <c r="CS1088" s="6">
        <f>SUMIF(CT$36:CT$66,$D1088,CV$36:CV$66)</f>
        <v>0</v>
      </c>
      <c r="CT1088" s="9"/>
      <c r="CU1088" s="10"/>
      <c r="CV1088" s="11"/>
      <c r="CW1088" s="6">
        <f>SUMIF(CX$36:CX$66,$D1088,CZ$36:CZ$66)</f>
        <v>0</v>
      </c>
      <c r="CX1088" s="9"/>
      <c r="CY1088" s="10"/>
      <c r="CZ1088" s="11"/>
      <c r="DA1088" s="6">
        <f>SUMIF(DB$36:DB$66,$D1088,DD$36:DD$66)</f>
        <v>0</v>
      </c>
      <c r="DB1088" s="9"/>
      <c r="DC1088" s="10"/>
      <c r="DD1088" s="11"/>
      <c r="DE1088" s="6">
        <f>SUMIF(DF$36:DF$66,$D1088,DH$36:DH$66)</f>
        <v>0</v>
      </c>
      <c r="DF1088" s="9"/>
      <c r="DG1088" s="10"/>
      <c r="DH1088" s="11"/>
      <c r="DI1088" s="6">
        <f>SUMIF(DJ$36:DJ$66,$D1088,DL$36:DL$66)</f>
        <v>0</v>
      </c>
      <c r="DJ1088" s="9"/>
      <c r="DK1088" s="10"/>
      <c r="DL1088" s="11"/>
      <c r="DM1088" s="6">
        <f>SUMIF(DN$36:DN$66,$D1088,DP$36:DP$66)</f>
        <v>0</v>
      </c>
      <c r="DN1088" s="9"/>
      <c r="DO1088" s="10"/>
      <c r="DP1088" s="11"/>
      <c r="DQ1088" s="6">
        <f>SUMIF(DR$36:DR$66,$D1088,DT$36:DT$66)</f>
        <v>0</v>
      </c>
      <c r="DR1088" s="9"/>
      <c r="DS1088" s="10"/>
      <c r="DT1088" s="11"/>
      <c r="DU1088" s="6">
        <f>SUMIF(DV$36:DV$66,$D1088,DX$36:DX$66)</f>
        <v>0</v>
      </c>
      <c r="DV1088" s="9"/>
      <c r="DW1088" s="10"/>
      <c r="DX1088" s="11"/>
      <c r="DY1088" s="6">
        <f>SUMIF(DZ$36:DZ$66,$D1088,EB$36:EB$66)</f>
        <v>0</v>
      </c>
      <c r="DZ1088" s="9"/>
      <c r="EA1088" s="10"/>
      <c r="EB1088" s="11"/>
      <c r="EC1088" s="6">
        <f>SUMIF(ED$36:ED$66,$D1088,EF$36:EF$66)</f>
        <v>0</v>
      </c>
      <c r="ED1088" s="9"/>
      <c r="EE1088" s="10"/>
      <c r="EF1088" s="11"/>
      <c r="EG1088" s="6">
        <f>SUMIF(EH$36:EH$66,$D1088,EJ$36:EJ$66)</f>
        <v>0</v>
      </c>
      <c r="EH1088" s="9"/>
      <c r="EI1088" s="10"/>
      <c r="EJ1088" s="11"/>
      <c r="EK1088" s="6">
        <f>SUMIF(EL$36:EL$66,$D1088,EN$36:EN$66)</f>
        <v>0</v>
      </c>
      <c r="EL1088" s="9"/>
      <c r="EM1088" s="10"/>
      <c r="EN1088" s="11"/>
      <c r="EO1088" s="6">
        <f>SUMIF(EP$36:EP$66,$D1088,ER$36:ER$66)</f>
        <v>0</v>
      </c>
      <c r="EP1088" s="9"/>
      <c r="EQ1088" s="10"/>
      <c r="ER1088" s="11"/>
      <c r="ES1088" s="6">
        <f>SUMIF(ET$36:ET$66,$D1088,EV$36:EV$66)</f>
        <v>0</v>
      </c>
      <c r="ET1088" s="9"/>
      <c r="EU1088" s="10"/>
      <c r="EV1088" s="11"/>
      <c r="EW1088" s="6">
        <f>SUMIF(EX$36:EX$66,$D1088,EZ$36:EZ$66)</f>
        <v>0</v>
      </c>
      <c r="EX1088" s="9"/>
      <c r="EY1088" s="10"/>
      <c r="EZ1088" s="11"/>
      <c r="FA1088" s="6">
        <f>SUMIF(FB$36:FB$66,$D1088,FD$36:FD$66)</f>
        <v>0</v>
      </c>
      <c r="FB1088" s="9"/>
      <c r="FC1088" s="10"/>
      <c r="FD1088" s="11"/>
      <c r="FE1088" s="6">
        <f>SUMIF(FF$36:FF$66,$D1088,FH$36:FH$66)</f>
        <v>0</v>
      </c>
      <c r="FF1088" s="9"/>
      <c r="FG1088" s="10"/>
      <c r="FH1088" s="11"/>
      <c r="FI1088" s="6">
        <f>SUMIF(FJ$36:FJ$66,$D1088,FL$36:FL$66)</f>
        <v>0</v>
      </c>
      <c r="FJ1088" s="9"/>
      <c r="FK1088" s="10"/>
      <c r="FL1088" s="11"/>
      <c r="FM1088" s="6">
        <f>SUMIF(FN$36:FN$66,$D1088,FP$36:FP$66)</f>
        <v>0</v>
      </c>
      <c r="FN1088" s="9"/>
      <c r="FO1088" s="10"/>
      <c r="FP1088" s="11"/>
      <c r="FQ1088" s="6">
        <f>SUMIF(FR$36:FR$66,$D1088,FT$36:FT$66)</f>
        <v>0</v>
      </c>
      <c r="FR1088" s="9"/>
      <c r="FS1088" s="10"/>
      <c r="FT1088" s="11"/>
      <c r="FU1088" s="6">
        <f>SUMIF(FV$36:FV$66,$D1088,FX$36:FX$66)</f>
        <v>0</v>
      </c>
      <c r="FV1088" s="9"/>
      <c r="FW1088" s="10"/>
      <c r="FX1088" s="11"/>
      <c r="FY1088" s="6">
        <f>SUMIF(FZ$36:FZ$66,$D1088,GB$36:GB$66)</f>
        <v>0</v>
      </c>
      <c r="FZ1088" s="9"/>
      <c r="GA1088" s="10"/>
      <c r="GB1088" s="11"/>
      <c r="GC1088" s="6">
        <f>SUMIF(GD$36:GD$66,$D1088,GF$36:GF$66)</f>
        <v>0</v>
      </c>
      <c r="GD1088" s="9"/>
      <c r="GE1088" s="10"/>
      <c r="GF1088" s="11"/>
      <c r="GG1088" s="6">
        <f>SUMIF(GH$36:GH$66,$D1088,GJ$36:GJ$66)</f>
        <v>0</v>
      </c>
      <c r="GH1088" s="9"/>
      <c r="GI1088" s="10"/>
      <c r="GJ1088" s="11"/>
      <c r="GK1088" s="6">
        <f>SUMIF(GL$36:GL$66,$D1088,GN$36:GN$66)</f>
        <v>0</v>
      </c>
      <c r="GL1088" s="9"/>
      <c r="GM1088" s="10"/>
      <c r="GN1088" s="11"/>
      <c r="GO1088" s="6">
        <f>SUMIF(GP$36:GP$66,$D1088,GR$36:GR$66)</f>
        <v>0</v>
      </c>
      <c r="GP1088" s="9"/>
      <c r="GQ1088" s="10"/>
      <c r="GR1088" s="11"/>
      <c r="GS1088" s="6">
        <f>SUMIF(GT$36:GT$66,$D1088,GV$36:GV$66)</f>
        <v>0</v>
      </c>
      <c r="GT1088" s="9"/>
      <c r="GU1088" s="10"/>
      <c r="GV1088" s="20"/>
      <c r="GW1088" s="19">
        <f t="shared" si="26"/>
        <v>0</v>
      </c>
      <c r="GX1088" s="472"/>
      <c r="GY1088" s="473"/>
    </row>
    <row r="1089" spans="1:207" ht="30.75" customHeight="1">
      <c r="A1089" s="210" t="s">
        <v>77</v>
      </c>
      <c r="B1089" s="470"/>
      <c r="C1089" s="449" t="s">
        <v>548</v>
      </c>
      <c r="D1089" s="445" t="s">
        <v>502</v>
      </c>
      <c r="E1089" s="206">
        <f>SUMIF(F$67:F$97,$D1089,H$67:H$97)</f>
        <v>0</v>
      </c>
      <c r="F1089" s="9"/>
      <c r="G1089" s="10"/>
      <c r="H1089" s="11"/>
      <c r="I1089" s="6">
        <f>SUMIF(J$67:J$97,$D1089,L$67:L$97)</f>
        <v>0</v>
      </c>
      <c r="J1089" s="9"/>
      <c r="K1089" s="10"/>
      <c r="L1089" s="11"/>
      <c r="M1089" s="6">
        <f>SUMIF(N$67:N$97,$D1089,P$67:P$97)</f>
        <v>0</v>
      </c>
      <c r="N1089" s="9"/>
      <c r="O1089" s="10"/>
      <c r="P1089" s="11"/>
      <c r="Q1089" s="6">
        <f>SUMIF(R$67:R$97,$D1089,T$67:T$97)</f>
        <v>0</v>
      </c>
      <c r="R1089" s="9"/>
      <c r="S1089" s="10"/>
      <c r="T1089" s="11"/>
      <c r="U1089" s="6">
        <f>SUMIF(V$67:V$97,$D1089,X$67:X$97)</f>
        <v>0</v>
      </c>
      <c r="V1089" s="9"/>
      <c r="W1089" s="10"/>
      <c r="X1089" s="11"/>
      <c r="Y1089" s="6">
        <f>SUMIF(Z$67:Z$97,$D1089,AB$67:AB$97)</f>
        <v>0</v>
      </c>
      <c r="Z1089" s="9"/>
      <c r="AA1089" s="10"/>
      <c r="AB1089" s="11"/>
      <c r="AC1089" s="6">
        <f>SUMIF(AD$67:AD$97,$D1089,AF$67:AF$97)</f>
        <v>0</v>
      </c>
      <c r="AD1089" s="9"/>
      <c r="AE1089" s="10"/>
      <c r="AF1089" s="11"/>
      <c r="AG1089" s="6">
        <f>SUMIF(AH$67:AH$97,$D1089,AJ$67:AJ$97)</f>
        <v>0</v>
      </c>
      <c r="AH1089" s="9"/>
      <c r="AI1089" s="10"/>
      <c r="AJ1089" s="11"/>
      <c r="AK1089" s="6">
        <f>SUMIF(AL$67:AL$97,$D1089,AN$67:AN$97)</f>
        <v>0</v>
      </c>
      <c r="AL1089" s="9"/>
      <c r="AM1089" s="10"/>
      <c r="AN1089" s="11"/>
      <c r="AO1089" s="6">
        <f>SUMIF(AP$67:AP$97,$D1089,AR$67:AR$97)</f>
        <v>0</v>
      </c>
      <c r="AP1089" s="9"/>
      <c r="AQ1089" s="10"/>
      <c r="AR1089" s="11"/>
      <c r="AS1089" s="6">
        <f>SUMIF(AT$67:AT$97,$D1089,AV$67:AV$97)</f>
        <v>0</v>
      </c>
      <c r="AT1089" s="9"/>
      <c r="AU1089" s="10"/>
      <c r="AV1089" s="11"/>
      <c r="AW1089" s="6">
        <f>SUMIF(AX$67:AX$97,$D1089,AZ$67:AZ$97)</f>
        <v>0</v>
      </c>
      <c r="AX1089" s="9"/>
      <c r="AY1089" s="10"/>
      <c r="AZ1089" s="11"/>
      <c r="BA1089" s="6">
        <f>SUMIF(BB$67:BB$97,$D1089,BD$67:BD$97)</f>
        <v>0</v>
      </c>
      <c r="BB1089" s="9"/>
      <c r="BC1089" s="10"/>
      <c r="BD1089" s="11"/>
      <c r="BE1089" s="6">
        <f>SUMIF(BF$67:BF$97,$D1089,BH$67:BH$97)</f>
        <v>0</v>
      </c>
      <c r="BF1089" s="9"/>
      <c r="BG1089" s="10"/>
      <c r="BH1089" s="11"/>
      <c r="BI1089" s="6">
        <f>SUMIF(BJ$67:BJ$97,$D1089,BL$67:BL$97)</f>
        <v>0</v>
      </c>
      <c r="BJ1089" s="9"/>
      <c r="BK1089" s="10"/>
      <c r="BL1089" s="11"/>
      <c r="BM1089" s="6">
        <f>SUMIF(BN$67:BN$97,$D1089,BP$67:BP$97)</f>
        <v>0</v>
      </c>
      <c r="BN1089" s="9"/>
      <c r="BO1089" s="10"/>
      <c r="BP1089" s="11"/>
      <c r="BQ1089" s="6">
        <f>SUMIF(BR$67:BR$97,$D1089,BT$67:BT$97)</f>
        <v>0</v>
      </c>
      <c r="BR1089" s="9"/>
      <c r="BS1089" s="10"/>
      <c r="BT1089" s="11"/>
      <c r="BU1089" s="6">
        <f>SUMIF(BV$67:BV$97,$D1089,BX$67:BX$97)</f>
        <v>0</v>
      </c>
      <c r="BV1089" s="9"/>
      <c r="BW1089" s="10"/>
      <c r="BX1089" s="11"/>
      <c r="BY1089" s="6">
        <f>SUMIF(BZ$67:BZ$97,$D1089,CB$67:CB$97)</f>
        <v>0</v>
      </c>
      <c r="BZ1089" s="9"/>
      <c r="CA1089" s="10"/>
      <c r="CB1089" s="11"/>
      <c r="CC1089" s="6">
        <f>SUMIF(CD$67:CD$97,$D1089,CF$67:CF$97)</f>
        <v>0</v>
      </c>
      <c r="CD1089" s="9"/>
      <c r="CE1089" s="10"/>
      <c r="CF1089" s="11"/>
      <c r="CG1089" s="6">
        <f>SUMIF(CH$67:CH$97,$D1089,CJ$67:CJ$97)</f>
        <v>0</v>
      </c>
      <c r="CH1089" s="9"/>
      <c r="CI1089" s="10"/>
      <c r="CJ1089" s="11"/>
      <c r="CK1089" s="6">
        <f>SUMIF(CL$67:CL$97,$D1089,CN$67:CN$97)</f>
        <v>0</v>
      </c>
      <c r="CL1089" s="9"/>
      <c r="CM1089" s="10"/>
      <c r="CN1089" s="11"/>
      <c r="CO1089" s="6">
        <f>SUMIF(CP$67:CP$97,$D1089,CR$67:CR$97)</f>
        <v>0</v>
      </c>
      <c r="CP1089" s="9"/>
      <c r="CQ1089" s="10"/>
      <c r="CR1089" s="11"/>
      <c r="CS1089" s="6">
        <f>SUMIF(CT$67:CT$97,$D1089,CV$67:CV$97)</f>
        <v>0</v>
      </c>
      <c r="CT1089" s="9"/>
      <c r="CU1089" s="10"/>
      <c r="CV1089" s="11"/>
      <c r="CW1089" s="6">
        <f>SUMIF(CX$67:CX$97,$D1089,CZ$67:CZ$97)</f>
        <v>0</v>
      </c>
      <c r="CX1089" s="9"/>
      <c r="CY1089" s="10"/>
      <c r="CZ1089" s="11"/>
      <c r="DA1089" s="6">
        <f>SUMIF(DB$67:DB$97,$D1089,DD$67:DD$97)</f>
        <v>0</v>
      </c>
      <c r="DB1089" s="9"/>
      <c r="DC1089" s="10"/>
      <c r="DD1089" s="11"/>
      <c r="DE1089" s="6">
        <f>SUMIF(DF$67:DF$97,$D1089,DH$67:DH$97)</f>
        <v>0</v>
      </c>
      <c r="DF1089" s="9"/>
      <c r="DG1089" s="10"/>
      <c r="DH1089" s="11"/>
      <c r="DI1089" s="6">
        <f>SUMIF(DJ$67:DJ$97,$D1089,DL$67:DL$97)</f>
        <v>0</v>
      </c>
      <c r="DJ1089" s="9"/>
      <c r="DK1089" s="10"/>
      <c r="DL1089" s="11"/>
      <c r="DM1089" s="6">
        <f>SUMIF(DN$67:DN$97,$D1089,DP$67:DP$97)</f>
        <v>0</v>
      </c>
      <c r="DN1089" s="9"/>
      <c r="DO1089" s="10"/>
      <c r="DP1089" s="11"/>
      <c r="DQ1089" s="6">
        <f>SUMIF(DR$67:DR$97,$D1089,DT$67:DT$97)</f>
        <v>0</v>
      </c>
      <c r="DR1089" s="9"/>
      <c r="DS1089" s="10"/>
      <c r="DT1089" s="11"/>
      <c r="DU1089" s="6">
        <f>SUMIF(DV$67:DV$97,$D1089,DX$67:DX$97)</f>
        <v>0</v>
      </c>
      <c r="DV1089" s="9"/>
      <c r="DW1089" s="10"/>
      <c r="DX1089" s="11"/>
      <c r="DY1089" s="6">
        <f>SUMIF(DZ$67:DZ$97,$D1089,EB$67:EB$97)</f>
        <v>0</v>
      </c>
      <c r="DZ1089" s="9"/>
      <c r="EA1089" s="10"/>
      <c r="EB1089" s="11"/>
      <c r="EC1089" s="6">
        <f>SUMIF(ED$67:ED$97,$D1089,EF$67:EF$97)</f>
        <v>0</v>
      </c>
      <c r="ED1089" s="9"/>
      <c r="EE1089" s="10"/>
      <c r="EF1089" s="11"/>
      <c r="EG1089" s="6">
        <f>SUMIF(EH$67:EH$97,$D1089,EJ$67:EJ$97)</f>
        <v>0</v>
      </c>
      <c r="EH1089" s="9"/>
      <c r="EI1089" s="10"/>
      <c r="EJ1089" s="11"/>
      <c r="EK1089" s="6">
        <f>SUMIF(EL$67:EL$97,$D1089,EN$67:EN$97)</f>
        <v>0</v>
      </c>
      <c r="EL1089" s="9"/>
      <c r="EM1089" s="10"/>
      <c r="EN1089" s="11"/>
      <c r="EO1089" s="6">
        <f>SUMIF(EP$67:EP$97,$D1089,ER$67:ER$97)</f>
        <v>0</v>
      </c>
      <c r="EP1089" s="9"/>
      <c r="EQ1089" s="10"/>
      <c r="ER1089" s="11"/>
      <c r="ES1089" s="6">
        <f>SUMIF(ET$67:ET$97,$D1089,EV$67:EV$97)</f>
        <v>0</v>
      </c>
      <c r="ET1089" s="9"/>
      <c r="EU1089" s="10"/>
      <c r="EV1089" s="11"/>
      <c r="EW1089" s="6">
        <f>SUMIF(EX$67:EX$97,$D1089,EZ$67:EZ$97)</f>
        <v>0</v>
      </c>
      <c r="EX1089" s="9"/>
      <c r="EY1089" s="10"/>
      <c r="EZ1089" s="11"/>
      <c r="FA1089" s="6">
        <f>SUMIF(FB$67:FB$97,$D1089,FD$67:FD$97)</f>
        <v>0</v>
      </c>
      <c r="FB1089" s="9"/>
      <c r="FC1089" s="10"/>
      <c r="FD1089" s="11"/>
      <c r="FE1089" s="6">
        <f>SUMIF(FF$67:FF$97,$D1089,FH$67:FH$97)</f>
        <v>0</v>
      </c>
      <c r="FF1089" s="9"/>
      <c r="FG1089" s="10"/>
      <c r="FH1089" s="11"/>
      <c r="FI1089" s="6">
        <f>SUMIF(FJ$67:FJ$97,$D1089,FL$67:FL$97)</f>
        <v>0</v>
      </c>
      <c r="FJ1089" s="9"/>
      <c r="FK1089" s="10"/>
      <c r="FL1089" s="11"/>
      <c r="FM1089" s="6">
        <f>SUMIF(FN$67:FN$97,$D1089,FP$67:FP$97)</f>
        <v>0</v>
      </c>
      <c r="FN1089" s="9"/>
      <c r="FO1089" s="10"/>
      <c r="FP1089" s="11"/>
      <c r="FQ1089" s="6">
        <f>SUMIF(FR$67:FR$97,$D1089,FT$67:FT$97)</f>
        <v>0</v>
      </c>
      <c r="FR1089" s="9"/>
      <c r="FS1089" s="10"/>
      <c r="FT1089" s="11"/>
      <c r="FU1089" s="6">
        <f>SUMIF(FV$67:FV$97,$D1089,FX$67:FX$97)</f>
        <v>0</v>
      </c>
      <c r="FV1089" s="9"/>
      <c r="FW1089" s="10"/>
      <c r="FX1089" s="11"/>
      <c r="FY1089" s="6">
        <f>SUMIF(FZ$67:FZ$97,$D1089,GB$67:GB$97)</f>
        <v>0</v>
      </c>
      <c r="FZ1089" s="9"/>
      <c r="GA1089" s="10"/>
      <c r="GB1089" s="11"/>
      <c r="GC1089" s="6">
        <f>SUMIF(GD$67:GD$97,$D1089,GF$67:GF$97)</f>
        <v>0</v>
      </c>
      <c r="GD1089" s="9"/>
      <c r="GE1089" s="10"/>
      <c r="GF1089" s="11"/>
      <c r="GG1089" s="6">
        <f>SUMIF(GH$67:GH$97,$D1089,GJ$67:GJ$97)</f>
        <v>0</v>
      </c>
      <c r="GH1089" s="9"/>
      <c r="GI1089" s="10"/>
      <c r="GJ1089" s="11"/>
      <c r="GK1089" s="6">
        <f>SUMIF(GL$67:GL$97,$D1089,GN$67:GN$97)</f>
        <v>0</v>
      </c>
      <c r="GL1089" s="9"/>
      <c r="GM1089" s="10"/>
      <c r="GN1089" s="11"/>
      <c r="GO1089" s="6">
        <f>SUMIF(GP$67:GP$97,$D1089,GR$67:GR$97)</f>
        <v>0</v>
      </c>
      <c r="GP1089" s="9"/>
      <c r="GQ1089" s="10"/>
      <c r="GR1089" s="11"/>
      <c r="GS1089" s="6">
        <f>SUMIF(GT$67:GT$97,$D1089,GV$67:GV$97)</f>
        <v>0</v>
      </c>
      <c r="GT1089" s="9"/>
      <c r="GU1089" s="10"/>
      <c r="GV1089" s="20"/>
      <c r="GW1089" s="19">
        <f t="shared" si="26"/>
        <v>0</v>
      </c>
      <c r="GX1089" s="472"/>
      <c r="GY1089" s="473"/>
    </row>
    <row r="1090" spans="1:207" ht="30.75" customHeight="1">
      <c r="A1090" s="210" t="s">
        <v>78</v>
      </c>
      <c r="B1090" s="470"/>
      <c r="C1090" s="449" t="s">
        <v>548</v>
      </c>
      <c r="D1090" s="445" t="s">
        <v>502</v>
      </c>
      <c r="E1090" s="206">
        <f>SUMIF(F$98:F$128,$D1090,H$98:H$128)</f>
        <v>0</v>
      </c>
      <c r="F1090" s="9"/>
      <c r="G1090" s="10"/>
      <c r="H1090" s="11"/>
      <c r="I1090" s="6">
        <f>SUMIF(J$98:J$128,$D1090,L$98:L$128)</f>
        <v>0</v>
      </c>
      <c r="J1090" s="9"/>
      <c r="K1090" s="10"/>
      <c r="L1090" s="11"/>
      <c r="M1090" s="6">
        <f>SUMIF(N$98:N$128,$D1090,P$98:P$128)</f>
        <v>0</v>
      </c>
      <c r="N1090" s="9"/>
      <c r="O1090" s="10"/>
      <c r="P1090" s="11"/>
      <c r="Q1090" s="6">
        <f>SUMIF(R$98:R$128,$D1090,T$98:T$128)</f>
        <v>0</v>
      </c>
      <c r="R1090" s="9"/>
      <c r="S1090" s="10"/>
      <c r="T1090" s="11"/>
      <c r="U1090" s="6">
        <f>SUMIF(V$98:V$128,$D1090,X$98:X$128)</f>
        <v>0</v>
      </c>
      <c r="V1090" s="9"/>
      <c r="W1090" s="10"/>
      <c r="X1090" s="11"/>
      <c r="Y1090" s="6">
        <f>SUMIF(Z$98:Z$128,$D1090,AB$98:AB$128)</f>
        <v>0</v>
      </c>
      <c r="Z1090" s="9"/>
      <c r="AA1090" s="10"/>
      <c r="AB1090" s="11"/>
      <c r="AC1090" s="6">
        <f>SUMIF(AD$98:AD$128,$D1090,AF$98:AF$128)</f>
        <v>0</v>
      </c>
      <c r="AD1090" s="9"/>
      <c r="AE1090" s="10"/>
      <c r="AF1090" s="11"/>
      <c r="AG1090" s="6">
        <f>SUMIF(AH$98:AH$128,$D1090,AJ$98:AJ$128)</f>
        <v>0</v>
      </c>
      <c r="AH1090" s="9"/>
      <c r="AI1090" s="10"/>
      <c r="AJ1090" s="11"/>
      <c r="AK1090" s="6">
        <f>SUMIF(AL$98:AL$128,$D1090,AN$98:AN$128)</f>
        <v>0</v>
      </c>
      <c r="AL1090" s="9"/>
      <c r="AM1090" s="10"/>
      <c r="AN1090" s="11"/>
      <c r="AO1090" s="6">
        <f>SUMIF(AP$98:AP$128,$D1090,AR$98:AR$128)</f>
        <v>0</v>
      </c>
      <c r="AP1090" s="9"/>
      <c r="AQ1090" s="10"/>
      <c r="AR1090" s="11"/>
      <c r="AS1090" s="6">
        <f>SUMIF(AT$98:AT$128,$D1090,AV$98:AV$128)</f>
        <v>0</v>
      </c>
      <c r="AT1090" s="9"/>
      <c r="AU1090" s="10"/>
      <c r="AV1090" s="11"/>
      <c r="AW1090" s="6">
        <f>SUMIF(AX$98:AX$128,$D1090,AZ$98:AZ$128)</f>
        <v>0</v>
      </c>
      <c r="AX1090" s="9"/>
      <c r="AY1090" s="10"/>
      <c r="AZ1090" s="11"/>
      <c r="BA1090" s="6">
        <f>SUMIF(BB$98:BB$128,$D1090,BD$98:BD$128)</f>
        <v>0</v>
      </c>
      <c r="BB1090" s="9"/>
      <c r="BC1090" s="10"/>
      <c r="BD1090" s="11"/>
      <c r="BE1090" s="6">
        <f>SUMIF(BF$98:BF$128,$D1090,BH$98:BH$128)</f>
        <v>0</v>
      </c>
      <c r="BF1090" s="9"/>
      <c r="BG1090" s="10"/>
      <c r="BH1090" s="11"/>
      <c r="BI1090" s="6">
        <f>SUMIF(BJ$98:BJ$128,$D1090,BL$98:BL$128)</f>
        <v>0</v>
      </c>
      <c r="BJ1090" s="9"/>
      <c r="BK1090" s="10"/>
      <c r="BL1090" s="11"/>
      <c r="BM1090" s="6">
        <f>SUMIF(BN$98:BN$128,$D1090,BP$98:BP$128)</f>
        <v>0</v>
      </c>
      <c r="BN1090" s="9"/>
      <c r="BO1090" s="10"/>
      <c r="BP1090" s="11"/>
      <c r="BQ1090" s="6">
        <f>SUMIF(BR$98:BR$128,$D1090,BT$98:BT$128)</f>
        <v>0</v>
      </c>
      <c r="BR1090" s="9"/>
      <c r="BS1090" s="10"/>
      <c r="BT1090" s="11"/>
      <c r="BU1090" s="6">
        <f>SUMIF(BV$98:BV$128,$D1090,BX$98:BX$128)</f>
        <v>0</v>
      </c>
      <c r="BV1090" s="9"/>
      <c r="BW1090" s="10"/>
      <c r="BX1090" s="11"/>
      <c r="BY1090" s="6">
        <f>SUMIF(BZ$98:BZ$128,$D1090,CB$98:CB$128)</f>
        <v>0</v>
      </c>
      <c r="BZ1090" s="9"/>
      <c r="CA1090" s="10"/>
      <c r="CB1090" s="11"/>
      <c r="CC1090" s="6">
        <f>SUMIF(CD$98:CD$128,$D1090,CF$98:CF$128)</f>
        <v>0</v>
      </c>
      <c r="CD1090" s="9"/>
      <c r="CE1090" s="10"/>
      <c r="CF1090" s="11"/>
      <c r="CG1090" s="6">
        <f>SUMIF(CH$98:CH$128,$D1090,CJ$98:CJ$128)</f>
        <v>0</v>
      </c>
      <c r="CH1090" s="9"/>
      <c r="CI1090" s="10"/>
      <c r="CJ1090" s="11"/>
      <c r="CK1090" s="6">
        <f>SUMIF(CL$98:CL$128,$D1090,CN$98:CN$128)</f>
        <v>0</v>
      </c>
      <c r="CL1090" s="9"/>
      <c r="CM1090" s="10"/>
      <c r="CN1090" s="11"/>
      <c r="CO1090" s="6">
        <f>SUMIF(CP$98:CP$128,$D1090,CR$98:CR$128)</f>
        <v>0</v>
      </c>
      <c r="CP1090" s="9"/>
      <c r="CQ1090" s="10"/>
      <c r="CR1090" s="11"/>
      <c r="CS1090" s="6">
        <f>SUMIF(CT$98:CT$128,$D1090,CV$98:CV$128)</f>
        <v>0</v>
      </c>
      <c r="CT1090" s="9"/>
      <c r="CU1090" s="10"/>
      <c r="CV1090" s="11"/>
      <c r="CW1090" s="6">
        <f>SUMIF(CX$98:CX$128,$D1090,CZ$98:CZ$128)</f>
        <v>0</v>
      </c>
      <c r="CX1090" s="9"/>
      <c r="CY1090" s="10"/>
      <c r="CZ1090" s="11"/>
      <c r="DA1090" s="6">
        <f>SUMIF(DB$98:DB$128,$D1090,DD$98:DD$128)</f>
        <v>0</v>
      </c>
      <c r="DB1090" s="9"/>
      <c r="DC1090" s="10"/>
      <c r="DD1090" s="11"/>
      <c r="DE1090" s="6">
        <f>SUMIF(DF$98:DF$128,$D1090,DH$98:DH$128)</f>
        <v>0</v>
      </c>
      <c r="DF1090" s="9"/>
      <c r="DG1090" s="10"/>
      <c r="DH1090" s="11"/>
      <c r="DI1090" s="6">
        <f>SUMIF(DJ$98:DJ$128,$D1090,DL$98:DL$128)</f>
        <v>0</v>
      </c>
      <c r="DJ1090" s="9"/>
      <c r="DK1090" s="10"/>
      <c r="DL1090" s="11"/>
      <c r="DM1090" s="6">
        <f>SUMIF(DN$98:DN$128,$D1090,DP$98:DP$128)</f>
        <v>0</v>
      </c>
      <c r="DN1090" s="9"/>
      <c r="DO1090" s="10"/>
      <c r="DP1090" s="11"/>
      <c r="DQ1090" s="6">
        <f>SUMIF(DR$98:DR$128,$D1090,DT$98:DT$128)</f>
        <v>0</v>
      </c>
      <c r="DR1090" s="9"/>
      <c r="DS1090" s="10"/>
      <c r="DT1090" s="11"/>
      <c r="DU1090" s="6">
        <f>SUMIF(DV$98:DV$128,$D1090,DX$98:DX$128)</f>
        <v>0</v>
      </c>
      <c r="DV1090" s="9"/>
      <c r="DW1090" s="10"/>
      <c r="DX1090" s="11"/>
      <c r="DY1090" s="6">
        <f>SUMIF(DZ$98:DZ$128,$D1090,EB$98:EB$128)</f>
        <v>0</v>
      </c>
      <c r="DZ1090" s="9"/>
      <c r="EA1090" s="10"/>
      <c r="EB1090" s="11"/>
      <c r="EC1090" s="6">
        <f>SUMIF(ED$98:ED$128,$D1090,EF$98:EF$128)</f>
        <v>0</v>
      </c>
      <c r="ED1090" s="9"/>
      <c r="EE1090" s="10"/>
      <c r="EF1090" s="11"/>
      <c r="EG1090" s="6">
        <f>SUMIF(EH$98:EH$128,$D1090,EJ$98:EJ$128)</f>
        <v>0</v>
      </c>
      <c r="EH1090" s="9"/>
      <c r="EI1090" s="10"/>
      <c r="EJ1090" s="11"/>
      <c r="EK1090" s="6">
        <f>SUMIF(EL$98:EL$128,$D1090,EN$98:EN$128)</f>
        <v>0</v>
      </c>
      <c r="EL1090" s="9"/>
      <c r="EM1090" s="10"/>
      <c r="EN1090" s="11"/>
      <c r="EO1090" s="6">
        <f>SUMIF(EP$98:EP$128,$D1090,ER$98:ER$128)</f>
        <v>0</v>
      </c>
      <c r="EP1090" s="9"/>
      <c r="EQ1090" s="10"/>
      <c r="ER1090" s="11"/>
      <c r="ES1090" s="6">
        <f>SUMIF(ET$98:ET$128,$D1090,EV$98:EV$128)</f>
        <v>0</v>
      </c>
      <c r="ET1090" s="9"/>
      <c r="EU1090" s="10"/>
      <c r="EV1090" s="11"/>
      <c r="EW1090" s="6">
        <f>SUMIF(EX$98:EX$128,$D1090,EZ$98:EZ$128)</f>
        <v>0</v>
      </c>
      <c r="EX1090" s="9"/>
      <c r="EY1090" s="10"/>
      <c r="EZ1090" s="11"/>
      <c r="FA1090" s="6">
        <f>SUMIF(FB$98:FB$128,$D1090,FD$98:FD$128)</f>
        <v>0</v>
      </c>
      <c r="FB1090" s="9"/>
      <c r="FC1090" s="10"/>
      <c r="FD1090" s="11"/>
      <c r="FE1090" s="6">
        <f>SUMIF(FF$98:FF$128,$D1090,FH$98:FH$128)</f>
        <v>0</v>
      </c>
      <c r="FF1090" s="9"/>
      <c r="FG1090" s="10"/>
      <c r="FH1090" s="11"/>
      <c r="FI1090" s="6">
        <f>SUMIF(FJ$98:FJ$128,$D1090,FL$98:FL$128)</f>
        <v>0</v>
      </c>
      <c r="FJ1090" s="9"/>
      <c r="FK1090" s="10"/>
      <c r="FL1090" s="11"/>
      <c r="FM1090" s="6">
        <f>SUMIF(FN$98:FN$128,$D1090,FP$98:FP$128)</f>
        <v>0</v>
      </c>
      <c r="FN1090" s="9"/>
      <c r="FO1090" s="10"/>
      <c r="FP1090" s="11"/>
      <c r="FQ1090" s="6">
        <f>SUMIF(FR$98:FR$128,$D1090,FT$98:FT$128)</f>
        <v>0</v>
      </c>
      <c r="FR1090" s="9"/>
      <c r="FS1090" s="10"/>
      <c r="FT1090" s="11"/>
      <c r="FU1090" s="6">
        <f>SUMIF(FV$98:FV$128,$D1090,FX$98:FX$128)</f>
        <v>0</v>
      </c>
      <c r="FV1090" s="9"/>
      <c r="FW1090" s="10"/>
      <c r="FX1090" s="11"/>
      <c r="FY1090" s="6">
        <f>SUMIF(FZ$98:FZ$128,$D1090,GB$98:GB$128)</f>
        <v>0</v>
      </c>
      <c r="FZ1090" s="9"/>
      <c r="GA1090" s="10"/>
      <c r="GB1090" s="11"/>
      <c r="GC1090" s="6">
        <f>SUMIF(GD$98:GD$128,$D1090,GF$98:GF$128)</f>
        <v>0</v>
      </c>
      <c r="GD1090" s="9"/>
      <c r="GE1090" s="10"/>
      <c r="GF1090" s="11"/>
      <c r="GG1090" s="6">
        <f>SUMIF(GH$98:GH$128,$D1090,GJ$98:GJ$128)</f>
        <v>0</v>
      </c>
      <c r="GH1090" s="9"/>
      <c r="GI1090" s="10"/>
      <c r="GJ1090" s="11"/>
      <c r="GK1090" s="6">
        <f>SUMIF(GL$98:GL$128,$D1090,GN$98:GN$128)</f>
        <v>0</v>
      </c>
      <c r="GL1090" s="9"/>
      <c r="GM1090" s="10"/>
      <c r="GN1090" s="11"/>
      <c r="GO1090" s="6">
        <f>SUMIF(GP$98:GP$128,$D1090,GR$98:GR$128)</f>
        <v>0</v>
      </c>
      <c r="GP1090" s="9"/>
      <c r="GQ1090" s="10"/>
      <c r="GR1090" s="11"/>
      <c r="GS1090" s="6">
        <f>SUMIF(GT$98:GT$128,$D1090,GV$98:GV$128)</f>
        <v>0</v>
      </c>
      <c r="GT1090" s="9"/>
      <c r="GU1090" s="10"/>
      <c r="GV1090" s="20"/>
      <c r="GW1090" s="19">
        <f t="shared" si="26"/>
        <v>0</v>
      </c>
      <c r="GX1090" s="472"/>
      <c r="GY1090" s="473"/>
    </row>
    <row r="1091" spans="1:207" ht="30.75" customHeight="1">
      <c r="A1091" s="210" t="s">
        <v>79</v>
      </c>
      <c r="B1091" s="470"/>
      <c r="C1091" s="449" t="s">
        <v>548</v>
      </c>
      <c r="D1091" s="445" t="s">
        <v>502</v>
      </c>
      <c r="E1091" s="206">
        <f>SUMIF(F$129:F$159,$D1091,H$129:H$159)</f>
        <v>0</v>
      </c>
      <c r="F1091" s="9"/>
      <c r="G1091" s="10"/>
      <c r="H1091" s="11"/>
      <c r="I1091" s="6">
        <f>SUMIF(J$129:J$159,$D1091,L$129:L$159)</f>
        <v>0</v>
      </c>
      <c r="J1091" s="9"/>
      <c r="K1091" s="10"/>
      <c r="L1091" s="11"/>
      <c r="M1091" s="6">
        <f>SUMIF(N$129:N$159,$D1091,P$129:P$159)</f>
        <v>0</v>
      </c>
      <c r="N1091" s="9"/>
      <c r="O1091" s="10"/>
      <c r="P1091" s="11"/>
      <c r="Q1091" s="6">
        <f>SUMIF(R$129:R$159,$D1091,T$129:T$159)</f>
        <v>0</v>
      </c>
      <c r="R1091" s="9"/>
      <c r="S1091" s="10"/>
      <c r="T1091" s="11"/>
      <c r="U1091" s="6">
        <f>SUMIF(V$129:V$159,$D1091,X$129:X$159)</f>
        <v>0</v>
      </c>
      <c r="V1091" s="9"/>
      <c r="W1091" s="10"/>
      <c r="X1091" s="11"/>
      <c r="Y1091" s="6">
        <f>SUMIF(Z$129:Z$159,$D1091,AB$129:AB$159)</f>
        <v>0</v>
      </c>
      <c r="Z1091" s="9"/>
      <c r="AA1091" s="10"/>
      <c r="AB1091" s="11"/>
      <c r="AC1091" s="6">
        <f>SUMIF(AD$129:AD$159,$D1091,AF$129:AF$159)</f>
        <v>0</v>
      </c>
      <c r="AD1091" s="9"/>
      <c r="AE1091" s="10"/>
      <c r="AF1091" s="11"/>
      <c r="AG1091" s="6">
        <f>SUMIF(AH$129:AH$159,$D1091,AJ$129:AJ$159)</f>
        <v>0</v>
      </c>
      <c r="AH1091" s="9"/>
      <c r="AI1091" s="10"/>
      <c r="AJ1091" s="11"/>
      <c r="AK1091" s="6">
        <f>SUMIF(AL$129:AL$159,$D1091,AN$129:AN$159)</f>
        <v>0</v>
      </c>
      <c r="AL1091" s="9"/>
      <c r="AM1091" s="10"/>
      <c r="AN1091" s="11"/>
      <c r="AO1091" s="6">
        <f>SUMIF(AP$129:AP$159,$D1091,AR$129:AR$159)</f>
        <v>0</v>
      </c>
      <c r="AP1091" s="9"/>
      <c r="AQ1091" s="10"/>
      <c r="AR1091" s="11"/>
      <c r="AS1091" s="6">
        <f>SUMIF(AT$129:AT$159,$D1091,AV$129:AV$159)</f>
        <v>0</v>
      </c>
      <c r="AT1091" s="9"/>
      <c r="AU1091" s="10"/>
      <c r="AV1091" s="11"/>
      <c r="AW1091" s="6">
        <f>SUMIF(AX$129:AX$159,$D1091,AZ$129:AZ$159)</f>
        <v>0</v>
      </c>
      <c r="AX1091" s="9"/>
      <c r="AY1091" s="10"/>
      <c r="AZ1091" s="11"/>
      <c r="BA1091" s="6">
        <f>SUMIF(BB$129:BB$159,$D1091,BD$129:BD$159)</f>
        <v>0</v>
      </c>
      <c r="BB1091" s="9"/>
      <c r="BC1091" s="10"/>
      <c r="BD1091" s="11"/>
      <c r="BE1091" s="6">
        <f>SUMIF(BF$129:BF$159,$D1091,BH$129:BH$159)</f>
        <v>0</v>
      </c>
      <c r="BF1091" s="9"/>
      <c r="BG1091" s="10"/>
      <c r="BH1091" s="11"/>
      <c r="BI1091" s="6">
        <f>SUMIF(BJ$129:BJ$159,$D1091,BL$129:BL$159)</f>
        <v>0</v>
      </c>
      <c r="BJ1091" s="9"/>
      <c r="BK1091" s="10"/>
      <c r="BL1091" s="11"/>
      <c r="BM1091" s="6">
        <f>SUMIF(BN$129:BN$159,$D1091,BP$129:BP$159)</f>
        <v>0</v>
      </c>
      <c r="BN1091" s="9"/>
      <c r="BO1091" s="10"/>
      <c r="BP1091" s="11"/>
      <c r="BQ1091" s="6">
        <f>SUMIF(BR$129:BR$159,$D1091,BT$129:BT$159)</f>
        <v>0</v>
      </c>
      <c r="BR1091" s="9"/>
      <c r="BS1091" s="10"/>
      <c r="BT1091" s="11"/>
      <c r="BU1091" s="6">
        <f>SUMIF(BV$129:BV$159,$D1091,BX$129:BX$159)</f>
        <v>0</v>
      </c>
      <c r="BV1091" s="9"/>
      <c r="BW1091" s="10"/>
      <c r="BX1091" s="11"/>
      <c r="BY1091" s="6">
        <f>SUMIF(BZ$129:BZ$159,$D1091,CB$129:CB$159)</f>
        <v>0</v>
      </c>
      <c r="BZ1091" s="9"/>
      <c r="CA1091" s="10"/>
      <c r="CB1091" s="11"/>
      <c r="CC1091" s="6">
        <f>SUMIF(CD$129:CD$159,$D1091,CF$129:CF$159)</f>
        <v>0</v>
      </c>
      <c r="CD1091" s="9"/>
      <c r="CE1091" s="10"/>
      <c r="CF1091" s="11"/>
      <c r="CG1091" s="6">
        <f>SUMIF(CH$129:CH$159,$D1091,CJ$129:CJ$159)</f>
        <v>0</v>
      </c>
      <c r="CH1091" s="9"/>
      <c r="CI1091" s="10"/>
      <c r="CJ1091" s="11"/>
      <c r="CK1091" s="6">
        <f>SUMIF(CL$129:CL$159,$D1091,CN$129:CN$159)</f>
        <v>0</v>
      </c>
      <c r="CL1091" s="9"/>
      <c r="CM1091" s="10"/>
      <c r="CN1091" s="11"/>
      <c r="CO1091" s="6">
        <f>SUMIF(CP$129:CP$159,$D1091,CR$129:CR$159)</f>
        <v>0</v>
      </c>
      <c r="CP1091" s="9"/>
      <c r="CQ1091" s="10"/>
      <c r="CR1091" s="11"/>
      <c r="CS1091" s="6">
        <f>SUMIF(CT$129:CT$159,$D1091,CV$129:CV$159)</f>
        <v>0</v>
      </c>
      <c r="CT1091" s="9"/>
      <c r="CU1091" s="10"/>
      <c r="CV1091" s="11"/>
      <c r="CW1091" s="6">
        <f>SUMIF(CX$129:CX$159,$D1091,CZ$129:CZ$159)</f>
        <v>0</v>
      </c>
      <c r="CX1091" s="9"/>
      <c r="CY1091" s="10"/>
      <c r="CZ1091" s="11"/>
      <c r="DA1091" s="6">
        <f>SUMIF(DB$129:DB$159,$D1091,DD$129:DD$159)</f>
        <v>0</v>
      </c>
      <c r="DB1091" s="9"/>
      <c r="DC1091" s="10"/>
      <c r="DD1091" s="11"/>
      <c r="DE1091" s="6">
        <f>SUMIF(DF$129:DF$159,$D1091,DH$129:DH$159)</f>
        <v>0</v>
      </c>
      <c r="DF1091" s="9"/>
      <c r="DG1091" s="10"/>
      <c r="DH1091" s="11"/>
      <c r="DI1091" s="6">
        <f>SUMIF(DJ$129:DJ$159,$D1091,DL$129:DL$159)</f>
        <v>0</v>
      </c>
      <c r="DJ1091" s="9"/>
      <c r="DK1091" s="10"/>
      <c r="DL1091" s="11"/>
      <c r="DM1091" s="6">
        <f>SUMIF(DN$129:DN$159,$D1091,DP$129:DP$159)</f>
        <v>0</v>
      </c>
      <c r="DN1091" s="9"/>
      <c r="DO1091" s="10"/>
      <c r="DP1091" s="11"/>
      <c r="DQ1091" s="6">
        <f>SUMIF(DR$129:DR$159,$D1091,DT$129:DT$159)</f>
        <v>0</v>
      </c>
      <c r="DR1091" s="9"/>
      <c r="DS1091" s="10"/>
      <c r="DT1091" s="11"/>
      <c r="DU1091" s="6">
        <f>SUMIF(DV$129:DV$159,$D1091,DX$129:DX$159)</f>
        <v>0</v>
      </c>
      <c r="DV1091" s="9"/>
      <c r="DW1091" s="10"/>
      <c r="DX1091" s="11"/>
      <c r="DY1091" s="6">
        <f>SUMIF(DZ$129:DZ$159,$D1091,EB$129:EB$159)</f>
        <v>0</v>
      </c>
      <c r="DZ1091" s="9"/>
      <c r="EA1091" s="10"/>
      <c r="EB1091" s="11"/>
      <c r="EC1091" s="6">
        <f>SUMIF(ED$129:ED$159,$D1091,EF$129:EF$159)</f>
        <v>0</v>
      </c>
      <c r="ED1091" s="9"/>
      <c r="EE1091" s="10"/>
      <c r="EF1091" s="11"/>
      <c r="EG1091" s="6">
        <f>SUMIF(EH$129:EH$159,$D1091,EJ$129:EJ$159)</f>
        <v>0</v>
      </c>
      <c r="EH1091" s="9"/>
      <c r="EI1091" s="10"/>
      <c r="EJ1091" s="11"/>
      <c r="EK1091" s="6">
        <f>SUMIF(EL$129:EL$159,$D1091,EN$129:EN$159)</f>
        <v>0</v>
      </c>
      <c r="EL1091" s="9"/>
      <c r="EM1091" s="10"/>
      <c r="EN1091" s="11"/>
      <c r="EO1091" s="6">
        <f>SUMIF(EP$129:EP$159,$D1091,ER$129:ER$159)</f>
        <v>0</v>
      </c>
      <c r="EP1091" s="9"/>
      <c r="EQ1091" s="10"/>
      <c r="ER1091" s="11"/>
      <c r="ES1091" s="6">
        <f>SUMIF(ET$129:ET$159,$D1091,EV$129:EV$159)</f>
        <v>0</v>
      </c>
      <c r="ET1091" s="9"/>
      <c r="EU1091" s="10"/>
      <c r="EV1091" s="11"/>
      <c r="EW1091" s="6">
        <f>SUMIF(EX$129:EX$159,$D1091,EZ$129:EZ$159)</f>
        <v>0</v>
      </c>
      <c r="EX1091" s="9"/>
      <c r="EY1091" s="10"/>
      <c r="EZ1091" s="11"/>
      <c r="FA1091" s="6">
        <f>SUMIF(FB$129:FB$159,$D1091,FD$129:FD$159)</f>
        <v>0</v>
      </c>
      <c r="FB1091" s="9"/>
      <c r="FC1091" s="10"/>
      <c r="FD1091" s="11"/>
      <c r="FE1091" s="6">
        <f>SUMIF(FF$129:FF$159,$D1091,FH$129:FH$159)</f>
        <v>0</v>
      </c>
      <c r="FF1091" s="9"/>
      <c r="FG1091" s="10"/>
      <c r="FH1091" s="11"/>
      <c r="FI1091" s="6">
        <f>SUMIF(FJ$129:FJ$159,$D1091,FL$129:FL$159)</f>
        <v>0</v>
      </c>
      <c r="FJ1091" s="9"/>
      <c r="FK1091" s="10"/>
      <c r="FL1091" s="11"/>
      <c r="FM1091" s="6">
        <f>SUMIF(FN$129:FN$159,$D1091,FP$129:FP$159)</f>
        <v>0</v>
      </c>
      <c r="FN1091" s="9"/>
      <c r="FO1091" s="10"/>
      <c r="FP1091" s="11"/>
      <c r="FQ1091" s="6">
        <f>SUMIF(FR$129:FR$159,$D1091,FT$129:FT$159)</f>
        <v>0</v>
      </c>
      <c r="FR1091" s="9"/>
      <c r="FS1091" s="10"/>
      <c r="FT1091" s="11"/>
      <c r="FU1091" s="6">
        <f>SUMIF(FV$129:FV$159,$D1091,FX$129:FX$159)</f>
        <v>0</v>
      </c>
      <c r="FV1091" s="9"/>
      <c r="FW1091" s="10"/>
      <c r="FX1091" s="11"/>
      <c r="FY1091" s="6">
        <f>SUMIF(FZ$129:FZ$159,$D1091,GB$129:GB$159)</f>
        <v>0</v>
      </c>
      <c r="FZ1091" s="9"/>
      <c r="GA1091" s="10"/>
      <c r="GB1091" s="11"/>
      <c r="GC1091" s="6">
        <f>SUMIF(GD$129:GD$159,$D1091,GF$129:GF$159)</f>
        <v>0</v>
      </c>
      <c r="GD1091" s="9"/>
      <c r="GE1091" s="10"/>
      <c r="GF1091" s="11"/>
      <c r="GG1091" s="6">
        <f>SUMIF(GH$129:GH$159,$D1091,GJ$129:GJ$159)</f>
        <v>0</v>
      </c>
      <c r="GH1091" s="9"/>
      <c r="GI1091" s="10"/>
      <c r="GJ1091" s="11"/>
      <c r="GK1091" s="6">
        <f>SUMIF(GL$129:GL$159,$D1091,GN$129:GN$159)</f>
        <v>0</v>
      </c>
      <c r="GL1091" s="9"/>
      <c r="GM1091" s="10"/>
      <c r="GN1091" s="11"/>
      <c r="GO1091" s="6">
        <f>SUMIF(GP$129:GP$159,$D1091,GR$129:GR$159)</f>
        <v>0</v>
      </c>
      <c r="GP1091" s="9"/>
      <c r="GQ1091" s="10"/>
      <c r="GR1091" s="11"/>
      <c r="GS1091" s="6">
        <f>SUMIF(GT$129:GT$159,$D1091,GV$129:GV$159)</f>
        <v>0</v>
      </c>
      <c r="GT1091" s="9"/>
      <c r="GU1091" s="10"/>
      <c r="GV1091" s="20"/>
      <c r="GW1091" s="19">
        <f t="shared" si="26"/>
        <v>0</v>
      </c>
      <c r="GX1091" s="472"/>
      <c r="GY1091" s="473"/>
    </row>
    <row r="1092" spans="1:207" ht="30.75" customHeight="1">
      <c r="A1092" s="210" t="s">
        <v>80</v>
      </c>
      <c r="B1092" s="470"/>
      <c r="C1092" s="449" t="s">
        <v>548</v>
      </c>
      <c r="D1092" s="445" t="s">
        <v>502</v>
      </c>
      <c r="E1092" s="206">
        <f>SUMIF(F$160:F$190,$D1092,H$160:H$190)</f>
        <v>0</v>
      </c>
      <c r="F1092" s="9"/>
      <c r="G1092" s="10"/>
      <c r="H1092" s="11"/>
      <c r="I1092" s="6">
        <f>SUMIF(J$160:J$190,$D1092,L$160:L$190)</f>
        <v>0</v>
      </c>
      <c r="J1092" s="9"/>
      <c r="K1092" s="10"/>
      <c r="L1092" s="11"/>
      <c r="M1092" s="6">
        <f>SUMIF(N$160:N$190,$D1092,P$160:P$190)</f>
        <v>0</v>
      </c>
      <c r="N1092" s="9"/>
      <c r="O1092" s="10"/>
      <c r="P1092" s="11"/>
      <c r="Q1092" s="6">
        <f>SUMIF(R$160:R$190,$D1092,T$160:T$190)</f>
        <v>0</v>
      </c>
      <c r="R1092" s="9"/>
      <c r="S1092" s="10"/>
      <c r="T1092" s="11"/>
      <c r="U1092" s="6">
        <f>SUMIF(V$160:V$190,$D1092,X$160:X$190)</f>
        <v>0</v>
      </c>
      <c r="V1092" s="9"/>
      <c r="W1092" s="10"/>
      <c r="X1092" s="11"/>
      <c r="Y1092" s="6">
        <f>SUMIF(Z$160:Z$190,$D1092,AB$160:AB$190)</f>
        <v>0</v>
      </c>
      <c r="Z1092" s="9"/>
      <c r="AA1092" s="10"/>
      <c r="AB1092" s="11"/>
      <c r="AC1092" s="6">
        <f>SUMIF(AD$160:AD$190,$D1092,AF$160:AF$190)</f>
        <v>0</v>
      </c>
      <c r="AD1092" s="9"/>
      <c r="AE1092" s="10"/>
      <c r="AF1092" s="11"/>
      <c r="AG1092" s="6">
        <f>SUMIF(AH$160:AH$190,$D1092,AJ$160:AJ$190)</f>
        <v>0</v>
      </c>
      <c r="AH1092" s="9"/>
      <c r="AI1092" s="10"/>
      <c r="AJ1092" s="11"/>
      <c r="AK1092" s="6">
        <f>SUMIF(AL$160:AL$190,$D1092,AN$160:AN$190)</f>
        <v>0</v>
      </c>
      <c r="AL1092" s="9"/>
      <c r="AM1092" s="10"/>
      <c r="AN1092" s="11"/>
      <c r="AO1092" s="6">
        <f>SUMIF(AP$160:AP$190,$D1092,AR$160:AR$190)</f>
        <v>0</v>
      </c>
      <c r="AP1092" s="9"/>
      <c r="AQ1092" s="10"/>
      <c r="AR1092" s="11"/>
      <c r="AS1092" s="6">
        <f>SUMIF(AT$160:AT$190,$D1092,AV$160:AV$190)</f>
        <v>0</v>
      </c>
      <c r="AT1092" s="9"/>
      <c r="AU1092" s="10"/>
      <c r="AV1092" s="11"/>
      <c r="AW1092" s="6">
        <f>SUMIF(AX$160:AX$190,$D1092,AZ$160:AZ$190)</f>
        <v>0</v>
      </c>
      <c r="AX1092" s="9"/>
      <c r="AY1092" s="10"/>
      <c r="AZ1092" s="11"/>
      <c r="BA1092" s="6">
        <f>SUMIF(BB$160:BB$190,$D1092,BD$160:BD$190)</f>
        <v>0</v>
      </c>
      <c r="BB1092" s="9"/>
      <c r="BC1092" s="10"/>
      <c r="BD1092" s="11"/>
      <c r="BE1092" s="6">
        <f>SUMIF(BF$160:BF$190,$D1092,BH$160:BH$190)</f>
        <v>0</v>
      </c>
      <c r="BF1092" s="9"/>
      <c r="BG1092" s="10"/>
      <c r="BH1092" s="11"/>
      <c r="BI1092" s="6">
        <f>SUMIF(BJ$160:BJ$190,$D1092,BL$160:BL$190)</f>
        <v>0</v>
      </c>
      <c r="BJ1092" s="9"/>
      <c r="BK1092" s="10"/>
      <c r="BL1092" s="11"/>
      <c r="BM1092" s="6">
        <f>SUMIF(BN$160:BN$190,$D1092,BP$160:BP$190)</f>
        <v>0</v>
      </c>
      <c r="BN1092" s="9"/>
      <c r="BO1092" s="10"/>
      <c r="BP1092" s="11"/>
      <c r="BQ1092" s="6">
        <f>SUMIF(BR$160:BR$190,$D1092,BT$160:BT$190)</f>
        <v>0</v>
      </c>
      <c r="BR1092" s="9"/>
      <c r="BS1092" s="10"/>
      <c r="BT1092" s="11"/>
      <c r="BU1092" s="6">
        <f>SUMIF(BV$160:BV$190,$D1092,BX$160:BX$190)</f>
        <v>0</v>
      </c>
      <c r="BV1092" s="9"/>
      <c r="BW1092" s="10"/>
      <c r="BX1092" s="11"/>
      <c r="BY1092" s="6">
        <f>SUMIF(BZ$160:BZ$190,$D1092,CB$160:CB$190)</f>
        <v>0</v>
      </c>
      <c r="BZ1092" s="9"/>
      <c r="CA1092" s="10"/>
      <c r="CB1092" s="11"/>
      <c r="CC1092" s="6">
        <f>SUMIF(CD$160:CD$190,$D1092,CF$160:CF$190)</f>
        <v>0</v>
      </c>
      <c r="CD1092" s="9"/>
      <c r="CE1092" s="10"/>
      <c r="CF1092" s="11"/>
      <c r="CG1092" s="6">
        <f>SUMIF(CH$160:CH$190,$D1092,CJ$160:CJ$190)</f>
        <v>0</v>
      </c>
      <c r="CH1092" s="9"/>
      <c r="CI1092" s="10"/>
      <c r="CJ1092" s="11"/>
      <c r="CK1092" s="6">
        <f>SUMIF(CL$160:CL$190,$D1092,CN$160:CN$190)</f>
        <v>0</v>
      </c>
      <c r="CL1092" s="9"/>
      <c r="CM1092" s="10"/>
      <c r="CN1092" s="11"/>
      <c r="CO1092" s="6">
        <f>SUMIF(CP$160:CP$190,$D1092,CR$160:CR$190)</f>
        <v>0</v>
      </c>
      <c r="CP1092" s="9"/>
      <c r="CQ1092" s="10"/>
      <c r="CR1092" s="11"/>
      <c r="CS1092" s="6">
        <f>SUMIF(CT$160:CT$190,$D1092,CV$160:CV$190)</f>
        <v>0</v>
      </c>
      <c r="CT1092" s="9"/>
      <c r="CU1092" s="10"/>
      <c r="CV1092" s="11"/>
      <c r="CW1092" s="6">
        <f>SUMIF(CX$160:CX$190,$D1092,CZ$160:CZ$190)</f>
        <v>0</v>
      </c>
      <c r="CX1092" s="9"/>
      <c r="CY1092" s="10"/>
      <c r="CZ1092" s="11"/>
      <c r="DA1092" s="6">
        <f>SUMIF(DB$160:DB$190,$D1092,DD$160:DD$190)</f>
        <v>0</v>
      </c>
      <c r="DB1092" s="9"/>
      <c r="DC1092" s="10"/>
      <c r="DD1092" s="11"/>
      <c r="DE1092" s="6">
        <f>SUMIF(DF$160:DF$190,$D1092,DH$160:DH$190)</f>
        <v>0</v>
      </c>
      <c r="DF1092" s="9"/>
      <c r="DG1092" s="10"/>
      <c r="DH1092" s="11"/>
      <c r="DI1092" s="6">
        <f>SUMIF(DJ$160:DJ$190,$D1092,DL$160:DL$190)</f>
        <v>0</v>
      </c>
      <c r="DJ1092" s="9"/>
      <c r="DK1092" s="10"/>
      <c r="DL1092" s="11"/>
      <c r="DM1092" s="6">
        <f>SUMIF(DN$160:DN$190,$D1092,DP$160:DP$190)</f>
        <v>0</v>
      </c>
      <c r="DN1092" s="9"/>
      <c r="DO1092" s="10"/>
      <c r="DP1092" s="11"/>
      <c r="DQ1092" s="6">
        <f>SUMIF(DR$160:DR$190,$D1092,DT$160:DT$190)</f>
        <v>0</v>
      </c>
      <c r="DR1092" s="9"/>
      <c r="DS1092" s="10"/>
      <c r="DT1092" s="11"/>
      <c r="DU1092" s="6">
        <f>SUMIF(DV$160:DV$190,$D1092,DX$160:DX$190)</f>
        <v>0</v>
      </c>
      <c r="DV1092" s="9"/>
      <c r="DW1092" s="10"/>
      <c r="DX1092" s="11"/>
      <c r="DY1092" s="6">
        <f>SUMIF(DZ$160:DZ$190,$D1092,EB$160:EB$190)</f>
        <v>0</v>
      </c>
      <c r="DZ1092" s="9"/>
      <c r="EA1092" s="10"/>
      <c r="EB1092" s="11"/>
      <c r="EC1092" s="6">
        <f>SUMIF(ED$160:ED$190,$D1092,EF$160:EF$190)</f>
        <v>0</v>
      </c>
      <c r="ED1092" s="9"/>
      <c r="EE1092" s="10"/>
      <c r="EF1092" s="11"/>
      <c r="EG1092" s="6">
        <f>SUMIF(EH$160:EH$190,$D1092,EJ$160:EJ$190)</f>
        <v>0</v>
      </c>
      <c r="EH1092" s="9"/>
      <c r="EI1092" s="10"/>
      <c r="EJ1092" s="11"/>
      <c r="EK1092" s="6">
        <f>SUMIF(EL$160:EL$190,$D1092,EN$160:EN$190)</f>
        <v>0</v>
      </c>
      <c r="EL1092" s="9"/>
      <c r="EM1092" s="10"/>
      <c r="EN1092" s="11"/>
      <c r="EO1092" s="6">
        <f>SUMIF(EP$160:EP$190,$D1092,ER$160:ER$190)</f>
        <v>0</v>
      </c>
      <c r="EP1092" s="9"/>
      <c r="EQ1092" s="10"/>
      <c r="ER1092" s="11"/>
      <c r="ES1092" s="6">
        <f>SUMIF(ET$160:ET$190,$D1092,EV$160:EV$190)</f>
        <v>0</v>
      </c>
      <c r="ET1092" s="9"/>
      <c r="EU1092" s="10"/>
      <c r="EV1092" s="11"/>
      <c r="EW1092" s="6">
        <f>SUMIF(EX$160:EX$190,$D1092,EZ$160:EZ$190)</f>
        <v>0</v>
      </c>
      <c r="EX1092" s="9"/>
      <c r="EY1092" s="10"/>
      <c r="EZ1092" s="11"/>
      <c r="FA1092" s="6">
        <f>SUMIF(FB$160:FB$190,$D1092,FD$160:FD$190)</f>
        <v>0</v>
      </c>
      <c r="FB1092" s="9"/>
      <c r="FC1092" s="10"/>
      <c r="FD1092" s="11"/>
      <c r="FE1092" s="6">
        <f>SUMIF(FF$160:FF$190,$D1092,FH$160:FH$190)</f>
        <v>0</v>
      </c>
      <c r="FF1092" s="9"/>
      <c r="FG1092" s="10"/>
      <c r="FH1092" s="11"/>
      <c r="FI1092" s="6">
        <f>SUMIF(FJ$160:FJ$190,$D1092,FL$160:FL$190)</f>
        <v>0</v>
      </c>
      <c r="FJ1092" s="9"/>
      <c r="FK1092" s="10"/>
      <c r="FL1092" s="11"/>
      <c r="FM1092" s="6">
        <f>SUMIF(FN$160:FN$190,$D1092,FP$160:FP$190)</f>
        <v>0</v>
      </c>
      <c r="FN1092" s="9"/>
      <c r="FO1092" s="10"/>
      <c r="FP1092" s="11"/>
      <c r="FQ1092" s="6">
        <f>SUMIF(FR$160:FR$190,$D1092,FT$160:FT$190)</f>
        <v>0</v>
      </c>
      <c r="FR1092" s="9"/>
      <c r="FS1092" s="10"/>
      <c r="FT1092" s="11"/>
      <c r="FU1092" s="6">
        <f>SUMIF(FV$160:FV$190,$D1092,FX$160:FX$190)</f>
        <v>0</v>
      </c>
      <c r="FV1092" s="9"/>
      <c r="FW1092" s="10"/>
      <c r="FX1092" s="11"/>
      <c r="FY1092" s="6">
        <f>SUMIF(FZ$160:FZ$190,$D1092,GB$160:GB$190)</f>
        <v>0</v>
      </c>
      <c r="FZ1092" s="9"/>
      <c r="GA1092" s="10"/>
      <c r="GB1092" s="11"/>
      <c r="GC1092" s="6">
        <f>SUMIF(GD$160:GD$190,$D1092,GF$160:GF$190)</f>
        <v>0</v>
      </c>
      <c r="GD1092" s="9"/>
      <c r="GE1092" s="10"/>
      <c r="GF1092" s="11"/>
      <c r="GG1092" s="6">
        <f>SUMIF(GH$160:GH$190,$D1092,GJ$160:GJ$190)</f>
        <v>0</v>
      </c>
      <c r="GH1092" s="9"/>
      <c r="GI1092" s="10"/>
      <c r="GJ1092" s="11"/>
      <c r="GK1092" s="6">
        <f>SUMIF(GL$160:GL$190,$D1092,GN$160:GN$190)</f>
        <v>0</v>
      </c>
      <c r="GL1092" s="9"/>
      <c r="GM1092" s="10"/>
      <c r="GN1092" s="11"/>
      <c r="GO1092" s="6">
        <f>SUMIF(GP$160:GP$190,$D1092,GR$160:GR$190)</f>
        <v>0</v>
      </c>
      <c r="GP1092" s="9"/>
      <c r="GQ1092" s="10"/>
      <c r="GR1092" s="11"/>
      <c r="GS1092" s="6">
        <f>SUMIF(GT$160:GT$190,$D1092,GV$160:GV$190)</f>
        <v>0</v>
      </c>
      <c r="GT1092" s="9"/>
      <c r="GU1092" s="10"/>
      <c r="GV1092" s="20"/>
      <c r="GW1092" s="19">
        <f t="shared" si="26"/>
        <v>0</v>
      </c>
      <c r="GX1092" s="472"/>
      <c r="GY1092" s="473"/>
    </row>
    <row r="1093" spans="1:207" ht="30.75" customHeight="1">
      <c r="A1093" s="210" t="s">
        <v>81</v>
      </c>
      <c r="B1093" s="470"/>
      <c r="C1093" s="449" t="s">
        <v>548</v>
      </c>
      <c r="D1093" s="445" t="s">
        <v>502</v>
      </c>
      <c r="E1093" s="206">
        <f>SUMIF(F$191:F$221,$D1093,H$191:H$221)</f>
        <v>0</v>
      </c>
      <c r="F1093" s="9"/>
      <c r="G1093" s="10"/>
      <c r="H1093" s="11"/>
      <c r="I1093" s="6">
        <f>SUMIF(J$191:J$221,$D1093,L$191:L$221)</f>
        <v>0</v>
      </c>
      <c r="J1093" s="9"/>
      <c r="K1093" s="10"/>
      <c r="L1093" s="11"/>
      <c r="M1093" s="6">
        <f>SUMIF(N$191:N$221,$D1093,P$191:P$221)</f>
        <v>0</v>
      </c>
      <c r="N1093" s="9"/>
      <c r="O1093" s="10"/>
      <c r="P1093" s="11"/>
      <c r="Q1093" s="6">
        <f>SUMIF(R$191:R$221,$D1093,T$191:T$221)</f>
        <v>0</v>
      </c>
      <c r="R1093" s="9"/>
      <c r="S1093" s="10"/>
      <c r="T1093" s="11"/>
      <c r="U1093" s="6">
        <f>SUMIF(V$191:V$221,$D1093,X$191:X$221)</f>
        <v>0</v>
      </c>
      <c r="V1093" s="9"/>
      <c r="W1093" s="10"/>
      <c r="X1093" s="11"/>
      <c r="Y1093" s="6">
        <f>SUMIF(Z$191:Z$221,$D1093,AB$191:AB$221)</f>
        <v>0</v>
      </c>
      <c r="Z1093" s="9"/>
      <c r="AA1093" s="10"/>
      <c r="AB1093" s="11"/>
      <c r="AC1093" s="6">
        <f>SUMIF(AD$191:AD$221,$D1093,AF$191:AF$221)</f>
        <v>0</v>
      </c>
      <c r="AD1093" s="9"/>
      <c r="AE1093" s="10"/>
      <c r="AF1093" s="11"/>
      <c r="AG1093" s="6">
        <f>SUMIF(AH$191:AH$221,$D1093,AJ$191:AJ$221)</f>
        <v>0</v>
      </c>
      <c r="AH1093" s="9"/>
      <c r="AI1093" s="10"/>
      <c r="AJ1093" s="11"/>
      <c r="AK1093" s="6">
        <f>SUMIF(AL$191:AL$221,$D1093,AN$191:AN$221)</f>
        <v>0</v>
      </c>
      <c r="AL1093" s="9"/>
      <c r="AM1093" s="10"/>
      <c r="AN1093" s="11"/>
      <c r="AO1093" s="6">
        <f>SUMIF(AP$191:AP$221,$D1093,AR$191:AR$221)</f>
        <v>0</v>
      </c>
      <c r="AP1093" s="9"/>
      <c r="AQ1093" s="10"/>
      <c r="AR1093" s="11"/>
      <c r="AS1093" s="6">
        <f>SUMIF(AT$191:AT$221,$D1093,AV$191:AV$221)</f>
        <v>0</v>
      </c>
      <c r="AT1093" s="9"/>
      <c r="AU1093" s="10"/>
      <c r="AV1093" s="11"/>
      <c r="AW1093" s="6">
        <f>SUMIF(AX$191:AX$221,$D1093,AZ$191:AZ$221)</f>
        <v>0</v>
      </c>
      <c r="AX1093" s="9"/>
      <c r="AY1093" s="10"/>
      <c r="AZ1093" s="11"/>
      <c r="BA1093" s="6">
        <f>SUMIF(BB$191:BB$221,$D1093,BD$191:BD$221)</f>
        <v>0</v>
      </c>
      <c r="BB1093" s="9"/>
      <c r="BC1093" s="10"/>
      <c r="BD1093" s="11"/>
      <c r="BE1093" s="6">
        <f>SUMIF(BF$191:BF$221,$D1093,BH$191:BH$221)</f>
        <v>0</v>
      </c>
      <c r="BF1093" s="9"/>
      <c r="BG1093" s="10"/>
      <c r="BH1093" s="11"/>
      <c r="BI1093" s="6">
        <f>SUMIF(BJ$191:BJ$221,$D1093,BL$191:BL$221)</f>
        <v>0</v>
      </c>
      <c r="BJ1093" s="9"/>
      <c r="BK1093" s="10"/>
      <c r="BL1093" s="11"/>
      <c r="BM1093" s="6">
        <f>SUMIF(BN$191:BN$221,$D1093,BP$191:BP$221)</f>
        <v>0</v>
      </c>
      <c r="BN1093" s="9"/>
      <c r="BO1093" s="10"/>
      <c r="BP1093" s="11"/>
      <c r="BQ1093" s="6">
        <f>SUMIF(BR$191:BR$221,$D1093,BT$191:BT$221)</f>
        <v>0</v>
      </c>
      <c r="BR1093" s="9"/>
      <c r="BS1093" s="10"/>
      <c r="BT1093" s="11"/>
      <c r="BU1093" s="6">
        <f>SUMIF(BV$191:BV$221,$D1093,BX$191:BX$221)</f>
        <v>0</v>
      </c>
      <c r="BV1093" s="9"/>
      <c r="BW1093" s="10"/>
      <c r="BX1093" s="11"/>
      <c r="BY1093" s="6">
        <f>SUMIF(BZ$191:BZ$221,$D1093,CB$191:CB$221)</f>
        <v>0</v>
      </c>
      <c r="BZ1093" s="9"/>
      <c r="CA1093" s="10"/>
      <c r="CB1093" s="11"/>
      <c r="CC1093" s="6">
        <f>SUMIF(CD$191:CD$221,$D1093,CF$191:CF$221)</f>
        <v>0</v>
      </c>
      <c r="CD1093" s="9"/>
      <c r="CE1093" s="10"/>
      <c r="CF1093" s="11"/>
      <c r="CG1093" s="6">
        <f>SUMIF(CH$191:CH$221,$D1093,CJ$191:CJ$221)</f>
        <v>0</v>
      </c>
      <c r="CH1093" s="9"/>
      <c r="CI1093" s="10"/>
      <c r="CJ1093" s="11"/>
      <c r="CK1093" s="6">
        <f>SUMIF(CL$191:CL$221,$D1093,CN$191:CN$221)</f>
        <v>0</v>
      </c>
      <c r="CL1093" s="9"/>
      <c r="CM1093" s="10"/>
      <c r="CN1093" s="11"/>
      <c r="CO1093" s="6">
        <f>SUMIF(CP$191:CP$221,$D1093,CR$191:CR$221)</f>
        <v>0</v>
      </c>
      <c r="CP1093" s="9"/>
      <c r="CQ1093" s="10"/>
      <c r="CR1093" s="11"/>
      <c r="CS1093" s="6">
        <f>SUMIF(CT$191:CT$221,$D1093,CV$191:CV$221)</f>
        <v>0</v>
      </c>
      <c r="CT1093" s="9"/>
      <c r="CU1093" s="10"/>
      <c r="CV1093" s="11"/>
      <c r="CW1093" s="6">
        <f>SUMIF(CX$191:CX$221,$D1093,CZ$191:CZ$221)</f>
        <v>0</v>
      </c>
      <c r="CX1093" s="9"/>
      <c r="CY1093" s="10"/>
      <c r="CZ1093" s="11"/>
      <c r="DA1093" s="6">
        <f>SUMIF(DB$191:DB$221,$D1093,DD$191:DD$221)</f>
        <v>0</v>
      </c>
      <c r="DB1093" s="9"/>
      <c r="DC1093" s="10"/>
      <c r="DD1093" s="11"/>
      <c r="DE1093" s="6">
        <f>SUMIF(DF$191:DF$221,$D1093,DH$191:DH$221)</f>
        <v>0</v>
      </c>
      <c r="DF1093" s="9"/>
      <c r="DG1093" s="10"/>
      <c r="DH1093" s="11"/>
      <c r="DI1093" s="6">
        <f>SUMIF(DJ$191:DJ$221,$D1093,DL$191:DL$221)</f>
        <v>0</v>
      </c>
      <c r="DJ1093" s="9"/>
      <c r="DK1093" s="10"/>
      <c r="DL1093" s="11"/>
      <c r="DM1093" s="6">
        <f>SUMIF(DN$191:DN$221,$D1093,DP$191:DP$221)</f>
        <v>0</v>
      </c>
      <c r="DN1093" s="9"/>
      <c r="DO1093" s="10"/>
      <c r="DP1093" s="11"/>
      <c r="DQ1093" s="6">
        <f>SUMIF(DR$191:DR$221,$D1093,DT$191:DT$221)</f>
        <v>0</v>
      </c>
      <c r="DR1093" s="9"/>
      <c r="DS1093" s="10"/>
      <c r="DT1093" s="11"/>
      <c r="DU1093" s="6">
        <f>SUMIF(DV$191:DV$221,$D1093,DX$191:DX$221)</f>
        <v>0</v>
      </c>
      <c r="DV1093" s="9"/>
      <c r="DW1093" s="10"/>
      <c r="DX1093" s="11"/>
      <c r="DY1093" s="6">
        <f>SUMIF(DZ$191:DZ$221,$D1093,EB$191:EB$221)</f>
        <v>0</v>
      </c>
      <c r="DZ1093" s="9"/>
      <c r="EA1093" s="10"/>
      <c r="EB1093" s="11"/>
      <c r="EC1093" s="6">
        <f>SUMIF(ED$191:ED$221,$D1093,EF$191:EF$221)</f>
        <v>0</v>
      </c>
      <c r="ED1093" s="9"/>
      <c r="EE1093" s="10"/>
      <c r="EF1093" s="11"/>
      <c r="EG1093" s="6">
        <f>SUMIF(EH$191:EH$221,$D1093,EJ$191:EJ$221)</f>
        <v>0</v>
      </c>
      <c r="EH1093" s="9"/>
      <c r="EI1093" s="10"/>
      <c r="EJ1093" s="11"/>
      <c r="EK1093" s="6">
        <f>SUMIF(EL$191:EL$221,$D1093,EN$191:EN$221)</f>
        <v>0</v>
      </c>
      <c r="EL1093" s="9"/>
      <c r="EM1093" s="10"/>
      <c r="EN1093" s="11"/>
      <c r="EO1093" s="6">
        <f>SUMIF(EP$191:EP$221,$D1093,ER$191:ER$221)</f>
        <v>0</v>
      </c>
      <c r="EP1093" s="9"/>
      <c r="EQ1093" s="10"/>
      <c r="ER1093" s="11"/>
      <c r="ES1093" s="6">
        <f>SUMIF(ET$191:ET$221,$D1093,EV$191:EV$221)</f>
        <v>0</v>
      </c>
      <c r="ET1093" s="9"/>
      <c r="EU1093" s="10"/>
      <c r="EV1093" s="11"/>
      <c r="EW1093" s="6">
        <f>SUMIF(EX$191:EX$221,$D1093,EZ$191:EZ$221)</f>
        <v>0</v>
      </c>
      <c r="EX1093" s="9"/>
      <c r="EY1093" s="10"/>
      <c r="EZ1093" s="11"/>
      <c r="FA1093" s="6">
        <f>SUMIF(FB$191:FB$221,$D1093,FD$191:FD$221)</f>
        <v>0</v>
      </c>
      <c r="FB1093" s="9"/>
      <c r="FC1093" s="10"/>
      <c r="FD1093" s="11"/>
      <c r="FE1093" s="6">
        <f>SUMIF(FF$191:FF$221,$D1093,FH$191:FH$221)</f>
        <v>0</v>
      </c>
      <c r="FF1093" s="9"/>
      <c r="FG1093" s="10"/>
      <c r="FH1093" s="11"/>
      <c r="FI1093" s="6">
        <f>SUMIF(FJ$191:FJ$221,$D1093,FL$191:FL$221)</f>
        <v>0</v>
      </c>
      <c r="FJ1093" s="9"/>
      <c r="FK1093" s="10"/>
      <c r="FL1093" s="11"/>
      <c r="FM1093" s="6">
        <f>SUMIF(FN$191:FN$221,$D1093,FP$191:FP$221)</f>
        <v>0</v>
      </c>
      <c r="FN1093" s="9"/>
      <c r="FO1093" s="10"/>
      <c r="FP1093" s="11"/>
      <c r="FQ1093" s="6">
        <f>SUMIF(FR$191:FR$221,$D1093,FT$191:FT$221)</f>
        <v>0</v>
      </c>
      <c r="FR1093" s="9"/>
      <c r="FS1093" s="10"/>
      <c r="FT1093" s="11"/>
      <c r="FU1093" s="6">
        <f>SUMIF(FV$191:FV$221,$D1093,FX$191:FX$221)</f>
        <v>0</v>
      </c>
      <c r="FV1093" s="9"/>
      <c r="FW1093" s="10"/>
      <c r="FX1093" s="11"/>
      <c r="FY1093" s="6">
        <f>SUMIF(FZ$191:FZ$221,$D1093,GB$191:GB$221)</f>
        <v>0</v>
      </c>
      <c r="FZ1093" s="9"/>
      <c r="GA1093" s="10"/>
      <c r="GB1093" s="11"/>
      <c r="GC1093" s="6">
        <f>SUMIF(GD$191:GD$221,$D1093,GF$191:GF$221)</f>
        <v>0</v>
      </c>
      <c r="GD1093" s="9"/>
      <c r="GE1093" s="10"/>
      <c r="GF1093" s="11"/>
      <c r="GG1093" s="6">
        <f>SUMIF(GH$191:GH$221,$D1093,GJ$191:GJ$221)</f>
        <v>0</v>
      </c>
      <c r="GH1093" s="9"/>
      <c r="GI1093" s="10"/>
      <c r="GJ1093" s="11"/>
      <c r="GK1093" s="6">
        <f>SUMIF(GL$191:GL$221,$D1093,GN$191:GN$221)</f>
        <v>0</v>
      </c>
      <c r="GL1093" s="9"/>
      <c r="GM1093" s="10"/>
      <c r="GN1093" s="11"/>
      <c r="GO1093" s="6">
        <f>SUMIF(GP$191:GP$221,$D1093,GR$191:GR$221)</f>
        <v>0</v>
      </c>
      <c r="GP1093" s="9"/>
      <c r="GQ1093" s="10"/>
      <c r="GR1093" s="11"/>
      <c r="GS1093" s="6">
        <f>SUMIF(GT$191:GT$221,$D1093,GV$191:GV$221)</f>
        <v>0</v>
      </c>
      <c r="GT1093" s="9"/>
      <c r="GU1093" s="10"/>
      <c r="GV1093" s="20"/>
      <c r="GW1093" s="19">
        <f t="shared" si="26"/>
        <v>0</v>
      </c>
      <c r="GX1093" s="472"/>
      <c r="GY1093" s="473"/>
    </row>
    <row r="1094" spans="1:207" ht="30.75" customHeight="1">
      <c r="A1094" s="210" t="s">
        <v>82</v>
      </c>
      <c r="B1094" s="470"/>
      <c r="C1094" s="449" t="s">
        <v>548</v>
      </c>
      <c r="D1094" s="445" t="s">
        <v>502</v>
      </c>
      <c r="E1094" s="206">
        <f>SUMIF(F$222:F$252,$D1094,H$222:H$252)</f>
        <v>0</v>
      </c>
      <c r="F1094" s="9"/>
      <c r="G1094" s="10"/>
      <c r="H1094" s="11"/>
      <c r="I1094" s="6">
        <f>SUMIF(J$222:J$252,$D1094,L$222:L$252)</f>
        <v>0</v>
      </c>
      <c r="J1094" s="9"/>
      <c r="K1094" s="10"/>
      <c r="L1094" s="11"/>
      <c r="M1094" s="6">
        <f>SUMIF(N$222:N$252,$D1094,P$222:P$252)</f>
        <v>0</v>
      </c>
      <c r="N1094" s="9"/>
      <c r="O1094" s="10"/>
      <c r="P1094" s="11"/>
      <c r="Q1094" s="6">
        <f>SUMIF(R$222:R$252,$D1094,T$222:T$252)</f>
        <v>0</v>
      </c>
      <c r="R1094" s="9"/>
      <c r="S1094" s="10"/>
      <c r="T1094" s="11"/>
      <c r="U1094" s="6">
        <f>SUMIF(V$222:V$252,$D1094,X$222:X$252)</f>
        <v>0</v>
      </c>
      <c r="V1094" s="9"/>
      <c r="W1094" s="10"/>
      <c r="X1094" s="11"/>
      <c r="Y1094" s="6">
        <f>SUMIF(Z$222:Z$252,$D1094,AB$222:AB$252)</f>
        <v>0</v>
      </c>
      <c r="Z1094" s="9"/>
      <c r="AA1094" s="10"/>
      <c r="AB1094" s="11"/>
      <c r="AC1094" s="6">
        <f>SUMIF(AD$222:AD$252,$D1094,AF$222:AF$252)</f>
        <v>0</v>
      </c>
      <c r="AD1094" s="9"/>
      <c r="AE1094" s="10"/>
      <c r="AF1094" s="11"/>
      <c r="AG1094" s="6">
        <f>SUMIF(AH$222:AH$252,$D1094,AJ$222:AJ$252)</f>
        <v>0</v>
      </c>
      <c r="AH1094" s="9"/>
      <c r="AI1094" s="10"/>
      <c r="AJ1094" s="11"/>
      <c r="AK1094" s="6">
        <f>SUMIF(AL$222:AL$252,$D1094,AN$222:AN$252)</f>
        <v>0</v>
      </c>
      <c r="AL1094" s="9"/>
      <c r="AM1094" s="10"/>
      <c r="AN1094" s="11"/>
      <c r="AO1094" s="6">
        <f>SUMIF(AP$222:AP$252,$D1094,AR$222:AR$252)</f>
        <v>0</v>
      </c>
      <c r="AP1094" s="9"/>
      <c r="AQ1094" s="10"/>
      <c r="AR1094" s="11"/>
      <c r="AS1094" s="6">
        <f>SUMIF(AT$222:AT$252,$D1094,AV$222:AV$252)</f>
        <v>0</v>
      </c>
      <c r="AT1094" s="9"/>
      <c r="AU1094" s="10"/>
      <c r="AV1094" s="11"/>
      <c r="AW1094" s="6">
        <f>SUMIF(AX$222:AX$252,$D1094,AZ$222:AZ$252)</f>
        <v>0</v>
      </c>
      <c r="AX1094" s="9"/>
      <c r="AY1094" s="10"/>
      <c r="AZ1094" s="11"/>
      <c r="BA1094" s="6">
        <f>SUMIF(BB$222:BB$252,$D1094,BD$222:BD$252)</f>
        <v>0</v>
      </c>
      <c r="BB1094" s="9"/>
      <c r="BC1094" s="10"/>
      <c r="BD1094" s="11"/>
      <c r="BE1094" s="6">
        <f>SUMIF(BF$222:BF$252,$D1094,BH$222:BH$252)</f>
        <v>0</v>
      </c>
      <c r="BF1094" s="9"/>
      <c r="BG1094" s="10"/>
      <c r="BH1094" s="11"/>
      <c r="BI1094" s="6">
        <f>SUMIF(BJ$222:BJ$252,$D1094,BL$222:BL$252)</f>
        <v>0</v>
      </c>
      <c r="BJ1094" s="9"/>
      <c r="BK1094" s="10"/>
      <c r="BL1094" s="11"/>
      <c r="BM1094" s="6">
        <f>SUMIF(BN$222:BN$252,$D1094,BP$222:BP$252)</f>
        <v>0</v>
      </c>
      <c r="BN1094" s="9"/>
      <c r="BO1094" s="10"/>
      <c r="BP1094" s="11"/>
      <c r="BQ1094" s="6">
        <f>SUMIF(BR$222:BR$252,$D1094,BT$222:BT$252)</f>
        <v>0</v>
      </c>
      <c r="BR1094" s="9"/>
      <c r="BS1094" s="10"/>
      <c r="BT1094" s="11"/>
      <c r="BU1094" s="6">
        <f>SUMIF(BV$222:BV$252,$D1094,BX$222:BX$252)</f>
        <v>0</v>
      </c>
      <c r="BV1094" s="9"/>
      <c r="BW1094" s="10"/>
      <c r="BX1094" s="11"/>
      <c r="BY1094" s="6">
        <f>SUMIF(BZ$222:BZ$252,$D1094,CB$222:CB$252)</f>
        <v>0</v>
      </c>
      <c r="BZ1094" s="9"/>
      <c r="CA1094" s="10"/>
      <c r="CB1094" s="11"/>
      <c r="CC1094" s="6">
        <f>SUMIF(CD$222:CD$252,$D1094,CF$222:CF$252)</f>
        <v>0</v>
      </c>
      <c r="CD1094" s="9"/>
      <c r="CE1094" s="10"/>
      <c r="CF1094" s="11"/>
      <c r="CG1094" s="6">
        <f>SUMIF(CH$222:CH$252,$D1094,CJ$222:CJ$252)</f>
        <v>0</v>
      </c>
      <c r="CH1094" s="9"/>
      <c r="CI1094" s="10"/>
      <c r="CJ1094" s="11"/>
      <c r="CK1094" s="6">
        <f>SUMIF(CL$222:CL$252,$D1094,CN$222:CN$252)</f>
        <v>0</v>
      </c>
      <c r="CL1094" s="9"/>
      <c r="CM1094" s="10"/>
      <c r="CN1094" s="11"/>
      <c r="CO1094" s="6">
        <f>SUMIF(CP$222:CP$252,$D1094,CR$222:CR$252)</f>
        <v>0</v>
      </c>
      <c r="CP1094" s="9"/>
      <c r="CQ1094" s="10"/>
      <c r="CR1094" s="11"/>
      <c r="CS1094" s="6">
        <f>SUMIF(CT$222:CT$252,$D1094,CV$222:CV$252)</f>
        <v>0</v>
      </c>
      <c r="CT1094" s="9"/>
      <c r="CU1094" s="10"/>
      <c r="CV1094" s="11"/>
      <c r="CW1094" s="6">
        <f>SUMIF(CX$222:CX$252,$D1094,CZ$222:CZ$252)</f>
        <v>0</v>
      </c>
      <c r="CX1094" s="9"/>
      <c r="CY1094" s="10"/>
      <c r="CZ1094" s="11"/>
      <c r="DA1094" s="6">
        <f>SUMIF(DB$222:DB$252,$D1094,DD$222:DD$252)</f>
        <v>0</v>
      </c>
      <c r="DB1094" s="9"/>
      <c r="DC1094" s="10"/>
      <c r="DD1094" s="11"/>
      <c r="DE1094" s="6">
        <f>SUMIF(DF$222:DF$252,$D1094,DH$222:DH$252)</f>
        <v>0</v>
      </c>
      <c r="DF1094" s="9"/>
      <c r="DG1094" s="10"/>
      <c r="DH1094" s="11"/>
      <c r="DI1094" s="6">
        <f>SUMIF(DJ$222:DJ$252,$D1094,DL$222:DL$252)</f>
        <v>0</v>
      </c>
      <c r="DJ1094" s="9"/>
      <c r="DK1094" s="10"/>
      <c r="DL1094" s="11"/>
      <c r="DM1094" s="6">
        <f>SUMIF(DN$222:DN$252,$D1094,DP$222:DP$252)</f>
        <v>0</v>
      </c>
      <c r="DN1094" s="9"/>
      <c r="DO1094" s="10"/>
      <c r="DP1094" s="11"/>
      <c r="DQ1094" s="6">
        <f>SUMIF(DR$222:DR$252,$D1094,DT$222:DT$252)</f>
        <v>0</v>
      </c>
      <c r="DR1094" s="9"/>
      <c r="DS1094" s="10"/>
      <c r="DT1094" s="11"/>
      <c r="DU1094" s="6">
        <f>SUMIF(DV$222:DV$252,$D1094,DX$222:DX$252)</f>
        <v>0</v>
      </c>
      <c r="DV1094" s="9"/>
      <c r="DW1094" s="10"/>
      <c r="DX1094" s="11"/>
      <c r="DY1094" s="6">
        <f>SUMIF(DZ$222:DZ$252,$D1094,EB$222:EB$252)</f>
        <v>0</v>
      </c>
      <c r="DZ1094" s="9"/>
      <c r="EA1094" s="10"/>
      <c r="EB1094" s="11"/>
      <c r="EC1094" s="6">
        <f>SUMIF(ED$222:ED$252,$D1094,EF$222:EF$252)</f>
        <v>0</v>
      </c>
      <c r="ED1094" s="9"/>
      <c r="EE1094" s="10"/>
      <c r="EF1094" s="11"/>
      <c r="EG1094" s="6">
        <f>SUMIF(EH$222:EH$252,$D1094,EJ$222:EJ$252)</f>
        <v>0</v>
      </c>
      <c r="EH1094" s="9"/>
      <c r="EI1094" s="10"/>
      <c r="EJ1094" s="11"/>
      <c r="EK1094" s="6">
        <f>SUMIF(EL$222:EL$252,$D1094,EN$222:EN$252)</f>
        <v>0</v>
      </c>
      <c r="EL1094" s="9"/>
      <c r="EM1094" s="10"/>
      <c r="EN1094" s="11"/>
      <c r="EO1094" s="6">
        <f>SUMIF(EP$222:EP$252,$D1094,ER$222:ER$252)</f>
        <v>0</v>
      </c>
      <c r="EP1094" s="9"/>
      <c r="EQ1094" s="10"/>
      <c r="ER1094" s="11"/>
      <c r="ES1094" s="6">
        <f>SUMIF(ET$222:ET$252,$D1094,EV$222:EV$252)</f>
        <v>0</v>
      </c>
      <c r="ET1094" s="9"/>
      <c r="EU1094" s="10"/>
      <c r="EV1094" s="11"/>
      <c r="EW1094" s="6">
        <f>SUMIF(EX$222:EX$252,$D1094,EZ$222:EZ$252)</f>
        <v>0</v>
      </c>
      <c r="EX1094" s="9"/>
      <c r="EY1094" s="10"/>
      <c r="EZ1094" s="11"/>
      <c r="FA1094" s="6">
        <f>SUMIF(FB$222:FB$252,$D1094,FD$222:FD$252)</f>
        <v>0</v>
      </c>
      <c r="FB1094" s="9"/>
      <c r="FC1094" s="10"/>
      <c r="FD1094" s="11"/>
      <c r="FE1094" s="6">
        <f>SUMIF(FF$222:FF$252,$D1094,FH$222:FH$252)</f>
        <v>0</v>
      </c>
      <c r="FF1094" s="9"/>
      <c r="FG1094" s="10"/>
      <c r="FH1094" s="11"/>
      <c r="FI1094" s="6">
        <f>SUMIF(FJ$222:FJ$252,$D1094,FL$222:FL$252)</f>
        <v>0</v>
      </c>
      <c r="FJ1094" s="9"/>
      <c r="FK1094" s="10"/>
      <c r="FL1094" s="11"/>
      <c r="FM1094" s="6">
        <f>SUMIF(FN$222:FN$252,$D1094,FP$222:FP$252)</f>
        <v>0</v>
      </c>
      <c r="FN1094" s="9"/>
      <c r="FO1094" s="10"/>
      <c r="FP1094" s="11"/>
      <c r="FQ1094" s="6">
        <f>SUMIF(FR$222:FR$252,$D1094,FT$222:FT$252)</f>
        <v>0</v>
      </c>
      <c r="FR1094" s="9"/>
      <c r="FS1094" s="10"/>
      <c r="FT1094" s="11"/>
      <c r="FU1094" s="6">
        <f>SUMIF(FV$222:FV$252,$D1094,FX$222:FX$252)</f>
        <v>0</v>
      </c>
      <c r="FV1094" s="9"/>
      <c r="FW1094" s="10"/>
      <c r="FX1094" s="11"/>
      <c r="FY1094" s="6">
        <f>SUMIF(FZ$222:FZ$252,$D1094,GB$222:GB$252)</f>
        <v>0</v>
      </c>
      <c r="FZ1094" s="9"/>
      <c r="GA1094" s="10"/>
      <c r="GB1094" s="11"/>
      <c r="GC1094" s="6">
        <f>SUMIF(GD$222:GD$252,$D1094,GF$222:GF$252)</f>
        <v>0</v>
      </c>
      <c r="GD1094" s="9"/>
      <c r="GE1094" s="10"/>
      <c r="GF1094" s="11"/>
      <c r="GG1094" s="6">
        <f>SUMIF(GH$222:GH$252,$D1094,GJ$222:GJ$252)</f>
        <v>0</v>
      </c>
      <c r="GH1094" s="9"/>
      <c r="GI1094" s="10"/>
      <c r="GJ1094" s="11"/>
      <c r="GK1094" s="6">
        <f>SUMIF(GL$222:GL$252,$D1094,GN$222:GN$252)</f>
        <v>0</v>
      </c>
      <c r="GL1094" s="9"/>
      <c r="GM1094" s="10"/>
      <c r="GN1094" s="11"/>
      <c r="GO1094" s="6">
        <f>SUMIF(GP$222:GP$252,$D1094,GR$222:GR$252)</f>
        <v>0</v>
      </c>
      <c r="GP1094" s="9"/>
      <c r="GQ1094" s="10"/>
      <c r="GR1094" s="11"/>
      <c r="GS1094" s="6">
        <f>SUMIF(GT$222:GT$252,$D1094,GV$222:GV$252)</f>
        <v>0</v>
      </c>
      <c r="GT1094" s="9"/>
      <c r="GU1094" s="10"/>
      <c r="GV1094" s="20"/>
      <c r="GW1094" s="19">
        <f t="shared" si="26"/>
        <v>0</v>
      </c>
      <c r="GX1094" s="472"/>
      <c r="GY1094" s="473"/>
    </row>
    <row r="1095" spans="1:207" ht="30.75" customHeight="1">
      <c r="A1095" s="210" t="s">
        <v>83</v>
      </c>
      <c r="B1095" s="470"/>
      <c r="C1095" s="449" t="s">
        <v>548</v>
      </c>
      <c r="D1095" s="445" t="s">
        <v>502</v>
      </c>
      <c r="E1095" s="206">
        <f>SUMIF(F$253:F$283,$D1095,H$253:H$283)</f>
        <v>0</v>
      </c>
      <c r="F1095" s="9"/>
      <c r="G1095" s="10"/>
      <c r="H1095" s="11"/>
      <c r="I1095" s="6">
        <f>SUMIF(J$253:J$283,$D1095,L$253:L$283)</f>
        <v>0</v>
      </c>
      <c r="J1095" s="9"/>
      <c r="K1095" s="10"/>
      <c r="L1095" s="11"/>
      <c r="M1095" s="6">
        <f>SUMIF(N$253:N$283,$D1095,P$253:P$283)</f>
        <v>0</v>
      </c>
      <c r="N1095" s="9"/>
      <c r="O1095" s="10"/>
      <c r="P1095" s="11"/>
      <c r="Q1095" s="6">
        <f>SUMIF(R$253:R$283,$D1095,T$253:T$283)</f>
        <v>0</v>
      </c>
      <c r="R1095" s="9"/>
      <c r="S1095" s="10"/>
      <c r="T1095" s="11"/>
      <c r="U1095" s="6">
        <f>SUMIF(V$253:V$283,$D1095,X$253:X$283)</f>
        <v>0</v>
      </c>
      <c r="V1095" s="9"/>
      <c r="W1095" s="10"/>
      <c r="X1095" s="11"/>
      <c r="Y1095" s="6">
        <f>SUMIF(Z$253:Z$283,$D1095,AB$253:AB$283)</f>
        <v>0</v>
      </c>
      <c r="Z1095" s="9"/>
      <c r="AA1095" s="10"/>
      <c r="AB1095" s="11"/>
      <c r="AC1095" s="6">
        <f>SUMIF(AD$253:AD$283,$D1095,AF$253:AF$283)</f>
        <v>0</v>
      </c>
      <c r="AD1095" s="9"/>
      <c r="AE1095" s="10"/>
      <c r="AF1095" s="11"/>
      <c r="AG1095" s="6">
        <f>SUMIF(AH$253:AH$283,$D1095,AJ$253:AJ$283)</f>
        <v>0</v>
      </c>
      <c r="AH1095" s="9"/>
      <c r="AI1095" s="10"/>
      <c r="AJ1095" s="11"/>
      <c r="AK1095" s="6">
        <f>SUMIF(AL$253:AL$283,$D1095,AN$253:AN$283)</f>
        <v>0</v>
      </c>
      <c r="AL1095" s="9"/>
      <c r="AM1095" s="10"/>
      <c r="AN1095" s="11"/>
      <c r="AO1095" s="6">
        <f>SUMIF(AP$253:AP$283,$D1095,AR$253:AR$283)</f>
        <v>0</v>
      </c>
      <c r="AP1095" s="9"/>
      <c r="AQ1095" s="10"/>
      <c r="AR1095" s="11"/>
      <c r="AS1095" s="6">
        <f>SUMIF(AT$253:AT$283,$D1095,AV$253:AV$283)</f>
        <v>0</v>
      </c>
      <c r="AT1095" s="9"/>
      <c r="AU1095" s="10"/>
      <c r="AV1095" s="11"/>
      <c r="AW1095" s="6">
        <f>SUMIF(AX$253:AX$283,$D1095,AZ$253:AZ$283)</f>
        <v>0</v>
      </c>
      <c r="AX1095" s="9"/>
      <c r="AY1095" s="10"/>
      <c r="AZ1095" s="11"/>
      <c r="BA1095" s="6">
        <f>SUMIF(BB$253:BB$283,$D1095,BD$253:BD$283)</f>
        <v>0</v>
      </c>
      <c r="BB1095" s="9"/>
      <c r="BC1095" s="10"/>
      <c r="BD1095" s="11"/>
      <c r="BE1095" s="6">
        <f>SUMIF(BF$253:BF$283,$D1095,BH$253:BH$283)</f>
        <v>0</v>
      </c>
      <c r="BF1095" s="9"/>
      <c r="BG1095" s="10"/>
      <c r="BH1095" s="11"/>
      <c r="BI1095" s="6">
        <f>SUMIF(BJ$253:BJ$283,$D1095,BL$253:BL$283)</f>
        <v>0</v>
      </c>
      <c r="BJ1095" s="9"/>
      <c r="BK1095" s="10"/>
      <c r="BL1095" s="11"/>
      <c r="BM1095" s="6">
        <f>SUMIF(BN$253:BN$283,$D1095,BP$253:BP$283)</f>
        <v>0</v>
      </c>
      <c r="BN1095" s="9"/>
      <c r="BO1095" s="10"/>
      <c r="BP1095" s="11"/>
      <c r="BQ1095" s="6">
        <f>SUMIF(BR$253:BR$283,$D1095,BT$253:BT$283)</f>
        <v>0</v>
      </c>
      <c r="BR1095" s="9"/>
      <c r="BS1095" s="10"/>
      <c r="BT1095" s="11"/>
      <c r="BU1095" s="6">
        <f>SUMIF(BV$253:BV$283,$D1095,BX$253:BX$283)</f>
        <v>0</v>
      </c>
      <c r="BV1095" s="9"/>
      <c r="BW1095" s="10"/>
      <c r="BX1095" s="11"/>
      <c r="BY1095" s="6">
        <f>SUMIF(BZ$253:BZ$283,$D1095,CB$253:CB$283)</f>
        <v>0</v>
      </c>
      <c r="BZ1095" s="9"/>
      <c r="CA1095" s="10"/>
      <c r="CB1095" s="11"/>
      <c r="CC1095" s="6">
        <f>SUMIF(CD$253:CD$283,$D1095,CF$253:CF$283)</f>
        <v>0</v>
      </c>
      <c r="CD1095" s="9"/>
      <c r="CE1095" s="10"/>
      <c r="CF1095" s="11"/>
      <c r="CG1095" s="6">
        <f>SUMIF(CH$253:CH$283,$D1095,CJ$253:CJ$283)</f>
        <v>0</v>
      </c>
      <c r="CH1095" s="9"/>
      <c r="CI1095" s="10"/>
      <c r="CJ1095" s="11"/>
      <c r="CK1095" s="6">
        <f>SUMIF(CL$253:CL$283,$D1095,CN$253:CN$283)</f>
        <v>0</v>
      </c>
      <c r="CL1095" s="9"/>
      <c r="CM1095" s="10"/>
      <c r="CN1095" s="11"/>
      <c r="CO1095" s="6">
        <f>SUMIF(CP$253:CP$283,$D1095,CR$253:CR$283)</f>
        <v>0</v>
      </c>
      <c r="CP1095" s="9"/>
      <c r="CQ1095" s="10"/>
      <c r="CR1095" s="11"/>
      <c r="CS1095" s="6">
        <f>SUMIF(CT$253:CT$283,$D1095,CV$253:CV$283)</f>
        <v>0</v>
      </c>
      <c r="CT1095" s="9"/>
      <c r="CU1095" s="10"/>
      <c r="CV1095" s="11"/>
      <c r="CW1095" s="6">
        <f>SUMIF(CX$253:CX$283,$D1095,CZ$253:CZ$283)</f>
        <v>0</v>
      </c>
      <c r="CX1095" s="9"/>
      <c r="CY1095" s="10"/>
      <c r="CZ1095" s="11"/>
      <c r="DA1095" s="6">
        <f>SUMIF(DB$253:DB$283,$D1095,DD$253:DD$283)</f>
        <v>0</v>
      </c>
      <c r="DB1095" s="9"/>
      <c r="DC1095" s="10"/>
      <c r="DD1095" s="11"/>
      <c r="DE1095" s="6">
        <f>SUMIF(DF$253:DF$283,$D1095,DH$253:DH$283)</f>
        <v>0</v>
      </c>
      <c r="DF1095" s="9"/>
      <c r="DG1095" s="10"/>
      <c r="DH1095" s="11"/>
      <c r="DI1095" s="6">
        <f>SUMIF(DJ$253:DJ$283,$D1095,DL$253:DL$283)</f>
        <v>0</v>
      </c>
      <c r="DJ1095" s="9"/>
      <c r="DK1095" s="10"/>
      <c r="DL1095" s="11"/>
      <c r="DM1095" s="6">
        <f>SUMIF(DN$253:DN$283,$D1095,DP$253:DP$283)</f>
        <v>0</v>
      </c>
      <c r="DN1095" s="9"/>
      <c r="DO1095" s="10"/>
      <c r="DP1095" s="11"/>
      <c r="DQ1095" s="6">
        <f>SUMIF(DR$253:DR$283,$D1095,DT$253:DT$283)</f>
        <v>0</v>
      </c>
      <c r="DR1095" s="9"/>
      <c r="DS1095" s="10"/>
      <c r="DT1095" s="11"/>
      <c r="DU1095" s="6">
        <f>SUMIF(DV$253:DV$283,$D1095,DX$253:DX$283)</f>
        <v>0</v>
      </c>
      <c r="DV1095" s="9"/>
      <c r="DW1095" s="10"/>
      <c r="DX1095" s="11"/>
      <c r="DY1095" s="6">
        <f>SUMIF(DZ$253:DZ$283,$D1095,EB$253:EB$283)</f>
        <v>0</v>
      </c>
      <c r="DZ1095" s="9"/>
      <c r="EA1095" s="10"/>
      <c r="EB1095" s="11"/>
      <c r="EC1095" s="6">
        <f>SUMIF(ED$253:ED$283,$D1095,EF$253:EF$283)</f>
        <v>0</v>
      </c>
      <c r="ED1095" s="9"/>
      <c r="EE1095" s="10"/>
      <c r="EF1095" s="11"/>
      <c r="EG1095" s="6">
        <f>SUMIF(EH$253:EH$283,$D1095,EJ$253:EJ$283)</f>
        <v>0</v>
      </c>
      <c r="EH1095" s="9"/>
      <c r="EI1095" s="10"/>
      <c r="EJ1095" s="11"/>
      <c r="EK1095" s="6">
        <f>SUMIF(EL$253:EL$283,$D1095,EN$253:EN$283)</f>
        <v>0</v>
      </c>
      <c r="EL1095" s="9"/>
      <c r="EM1095" s="10"/>
      <c r="EN1095" s="11"/>
      <c r="EO1095" s="6">
        <f>SUMIF(EP$253:EP$283,$D1095,ER$253:ER$283)</f>
        <v>0</v>
      </c>
      <c r="EP1095" s="9"/>
      <c r="EQ1095" s="10"/>
      <c r="ER1095" s="11"/>
      <c r="ES1095" s="6">
        <f>SUMIF(ET$253:ET$283,$D1095,EV$253:EV$283)</f>
        <v>0</v>
      </c>
      <c r="ET1095" s="9"/>
      <c r="EU1095" s="10"/>
      <c r="EV1095" s="11"/>
      <c r="EW1095" s="6">
        <f>SUMIF(EX$253:EX$283,$D1095,EZ$253:EZ$283)</f>
        <v>0</v>
      </c>
      <c r="EX1095" s="9"/>
      <c r="EY1095" s="10"/>
      <c r="EZ1095" s="11"/>
      <c r="FA1095" s="6">
        <f>SUMIF(FB$253:FB$283,$D1095,FD$253:FD$283)</f>
        <v>0</v>
      </c>
      <c r="FB1095" s="9"/>
      <c r="FC1095" s="10"/>
      <c r="FD1095" s="11"/>
      <c r="FE1095" s="6">
        <f>SUMIF(FF$253:FF$283,$D1095,FH$253:FH$283)</f>
        <v>0</v>
      </c>
      <c r="FF1095" s="9"/>
      <c r="FG1095" s="10"/>
      <c r="FH1095" s="11"/>
      <c r="FI1095" s="6">
        <f>SUMIF(FJ$253:FJ$283,$D1095,FL$253:FL$283)</f>
        <v>0</v>
      </c>
      <c r="FJ1095" s="9"/>
      <c r="FK1095" s="10"/>
      <c r="FL1095" s="11"/>
      <c r="FM1095" s="6">
        <f>SUMIF(FN$253:FN$283,$D1095,FP$253:FP$283)</f>
        <v>0</v>
      </c>
      <c r="FN1095" s="9"/>
      <c r="FO1095" s="10"/>
      <c r="FP1095" s="11"/>
      <c r="FQ1095" s="6">
        <f>SUMIF(FR$253:FR$283,$D1095,FT$253:FT$283)</f>
        <v>0</v>
      </c>
      <c r="FR1095" s="9"/>
      <c r="FS1095" s="10"/>
      <c r="FT1095" s="11"/>
      <c r="FU1095" s="6">
        <f>SUMIF(FV$253:FV$283,$D1095,FX$253:FX$283)</f>
        <v>0</v>
      </c>
      <c r="FV1095" s="9"/>
      <c r="FW1095" s="10"/>
      <c r="FX1095" s="11"/>
      <c r="FY1095" s="6">
        <f>SUMIF(FZ$253:FZ$283,$D1095,GB$253:GB$283)</f>
        <v>0</v>
      </c>
      <c r="FZ1095" s="9"/>
      <c r="GA1095" s="10"/>
      <c r="GB1095" s="11"/>
      <c r="GC1095" s="6">
        <f>SUMIF(GD$253:GD$283,$D1095,GF$253:GF$283)</f>
        <v>0</v>
      </c>
      <c r="GD1095" s="9"/>
      <c r="GE1095" s="10"/>
      <c r="GF1095" s="11"/>
      <c r="GG1095" s="6">
        <f>SUMIF(GH$253:GH$283,$D1095,GJ$253:GJ$283)</f>
        <v>0</v>
      </c>
      <c r="GH1095" s="9"/>
      <c r="GI1095" s="10"/>
      <c r="GJ1095" s="11"/>
      <c r="GK1095" s="6">
        <f>SUMIF(GL$253:GL$283,$D1095,GN$253:GN$283)</f>
        <v>0</v>
      </c>
      <c r="GL1095" s="9"/>
      <c r="GM1095" s="10"/>
      <c r="GN1095" s="11"/>
      <c r="GO1095" s="6">
        <f>SUMIF(GP$253:GP$283,$D1095,GR$253:GR$283)</f>
        <v>0</v>
      </c>
      <c r="GP1095" s="9"/>
      <c r="GQ1095" s="10"/>
      <c r="GR1095" s="11"/>
      <c r="GS1095" s="6">
        <f>SUMIF(GT$253:GT$283,$D1095,GV$253:GV$283)</f>
        <v>0</v>
      </c>
      <c r="GT1095" s="9"/>
      <c r="GU1095" s="10"/>
      <c r="GV1095" s="20"/>
      <c r="GW1095" s="19">
        <f t="shared" si="26"/>
        <v>0</v>
      </c>
      <c r="GX1095" s="472"/>
      <c r="GY1095" s="473"/>
    </row>
    <row r="1096" spans="1:207" ht="30.75" customHeight="1">
      <c r="A1096" s="210" t="s">
        <v>84</v>
      </c>
      <c r="B1096" s="470"/>
      <c r="C1096" s="449" t="s">
        <v>548</v>
      </c>
      <c r="D1096" s="445" t="s">
        <v>502</v>
      </c>
      <c r="E1096" s="206">
        <f>SUMIF(F$284:F$314,$D1096,H$284:H$314)</f>
        <v>0</v>
      </c>
      <c r="F1096" s="9"/>
      <c r="G1096" s="10"/>
      <c r="H1096" s="11"/>
      <c r="I1096" s="6">
        <f>SUMIF(J$284:J$314,$D1096,L$284:L$314)</f>
        <v>0</v>
      </c>
      <c r="J1096" s="9"/>
      <c r="K1096" s="10"/>
      <c r="L1096" s="11"/>
      <c r="M1096" s="6">
        <f>SUMIF(N$284:N$314,$D1096,P$284:P$314)</f>
        <v>0</v>
      </c>
      <c r="N1096" s="9"/>
      <c r="O1096" s="10"/>
      <c r="P1096" s="11"/>
      <c r="Q1096" s="6">
        <f>SUMIF(R$284:R$314,$D1096,T$284:T$314)</f>
        <v>0</v>
      </c>
      <c r="R1096" s="9"/>
      <c r="S1096" s="10"/>
      <c r="T1096" s="11"/>
      <c r="U1096" s="6">
        <f>SUMIF(V$284:V$314,$D1096,X$284:X$314)</f>
        <v>0</v>
      </c>
      <c r="V1096" s="9"/>
      <c r="W1096" s="10"/>
      <c r="X1096" s="11"/>
      <c r="Y1096" s="6">
        <f>SUMIF(Z$284:Z$314,$D1096,AB$284:AB$314)</f>
        <v>0</v>
      </c>
      <c r="Z1096" s="9"/>
      <c r="AA1096" s="10"/>
      <c r="AB1096" s="11"/>
      <c r="AC1096" s="6">
        <f>SUMIF(AD$284:AD$314,$D1096,AF$284:AF$314)</f>
        <v>0</v>
      </c>
      <c r="AD1096" s="9"/>
      <c r="AE1096" s="10"/>
      <c r="AF1096" s="11"/>
      <c r="AG1096" s="6">
        <f>SUMIF(AH$284:AH$314,$D1096,AJ$284:AJ$314)</f>
        <v>0</v>
      </c>
      <c r="AH1096" s="9"/>
      <c r="AI1096" s="10"/>
      <c r="AJ1096" s="11"/>
      <c r="AK1096" s="6">
        <f>SUMIF(AL$284:AL$314,$D1096,AN$284:AN$314)</f>
        <v>0</v>
      </c>
      <c r="AL1096" s="9"/>
      <c r="AM1096" s="10"/>
      <c r="AN1096" s="11"/>
      <c r="AO1096" s="6">
        <f>SUMIF(AP$284:AP$314,$D1096,AR$284:AR$314)</f>
        <v>0</v>
      </c>
      <c r="AP1096" s="9"/>
      <c r="AQ1096" s="10"/>
      <c r="AR1096" s="11"/>
      <c r="AS1096" s="6">
        <f>SUMIF(AT$284:AT$314,$D1096,AV$284:AV$314)</f>
        <v>0</v>
      </c>
      <c r="AT1096" s="9"/>
      <c r="AU1096" s="10"/>
      <c r="AV1096" s="11"/>
      <c r="AW1096" s="6">
        <f>SUMIF(AX$284:AX$314,$D1096,AZ$284:AZ$314)</f>
        <v>0</v>
      </c>
      <c r="AX1096" s="9"/>
      <c r="AY1096" s="10"/>
      <c r="AZ1096" s="11"/>
      <c r="BA1096" s="6">
        <f>SUMIF(BB$284:BB$314,$D1096,BD$284:BD$314)</f>
        <v>0</v>
      </c>
      <c r="BB1096" s="9"/>
      <c r="BC1096" s="10"/>
      <c r="BD1096" s="11"/>
      <c r="BE1096" s="6">
        <f>SUMIF(BF$284:BF$314,$D1096,BH$284:BH$314)</f>
        <v>0</v>
      </c>
      <c r="BF1096" s="9"/>
      <c r="BG1096" s="10"/>
      <c r="BH1096" s="11"/>
      <c r="BI1096" s="6">
        <f>SUMIF(BJ$284:BJ$314,$D1096,BL$284:BL$314)</f>
        <v>0</v>
      </c>
      <c r="BJ1096" s="9"/>
      <c r="BK1096" s="10"/>
      <c r="BL1096" s="11"/>
      <c r="BM1096" s="6">
        <f>SUMIF(BN$284:BN$314,$D1096,BP$284:BP$314)</f>
        <v>0</v>
      </c>
      <c r="BN1096" s="9"/>
      <c r="BO1096" s="10"/>
      <c r="BP1096" s="11"/>
      <c r="BQ1096" s="6">
        <f>SUMIF(BR$284:BR$314,$D1096,BT$284:BT$314)</f>
        <v>0</v>
      </c>
      <c r="BR1096" s="9"/>
      <c r="BS1096" s="10"/>
      <c r="BT1096" s="11"/>
      <c r="BU1096" s="6">
        <f>SUMIF(BV$284:BV$314,$D1096,BX$284:BX$314)</f>
        <v>0</v>
      </c>
      <c r="BV1096" s="9"/>
      <c r="BW1096" s="10"/>
      <c r="BX1096" s="11"/>
      <c r="BY1096" s="6">
        <f>SUMIF(BZ$284:BZ$314,$D1096,CB$284:CB$314)</f>
        <v>0</v>
      </c>
      <c r="BZ1096" s="9"/>
      <c r="CA1096" s="10"/>
      <c r="CB1096" s="11"/>
      <c r="CC1096" s="6">
        <f>SUMIF(CD$284:CD$314,$D1096,CF$284:CF$314)</f>
        <v>0</v>
      </c>
      <c r="CD1096" s="9"/>
      <c r="CE1096" s="10"/>
      <c r="CF1096" s="11"/>
      <c r="CG1096" s="6">
        <f>SUMIF(CH$284:CH$314,$D1096,CJ$284:CJ$314)</f>
        <v>0</v>
      </c>
      <c r="CH1096" s="9"/>
      <c r="CI1096" s="10"/>
      <c r="CJ1096" s="11"/>
      <c r="CK1096" s="6">
        <f>SUMIF(CL$284:CL$314,$D1096,CN$284:CN$314)</f>
        <v>0</v>
      </c>
      <c r="CL1096" s="9"/>
      <c r="CM1096" s="10"/>
      <c r="CN1096" s="11"/>
      <c r="CO1096" s="6">
        <f>SUMIF(CP$284:CP$314,$D1096,CR$284:CR$314)</f>
        <v>0</v>
      </c>
      <c r="CP1096" s="9"/>
      <c r="CQ1096" s="10"/>
      <c r="CR1096" s="11"/>
      <c r="CS1096" s="6">
        <f>SUMIF(CT$284:CT$314,$D1096,CV$284:CV$314)</f>
        <v>0</v>
      </c>
      <c r="CT1096" s="9"/>
      <c r="CU1096" s="10"/>
      <c r="CV1096" s="11"/>
      <c r="CW1096" s="6">
        <f>SUMIF(CX$284:CX$314,$D1096,CZ$284:CZ$314)</f>
        <v>0</v>
      </c>
      <c r="CX1096" s="9"/>
      <c r="CY1096" s="10"/>
      <c r="CZ1096" s="11"/>
      <c r="DA1096" s="6">
        <f>SUMIF(DB$284:DB$314,$D1096,DD$284:DD$314)</f>
        <v>0</v>
      </c>
      <c r="DB1096" s="9"/>
      <c r="DC1096" s="10"/>
      <c r="DD1096" s="11"/>
      <c r="DE1096" s="6">
        <f>SUMIF(DF$284:DF$314,$D1096,DH$284:DH$314)</f>
        <v>0</v>
      </c>
      <c r="DF1096" s="9"/>
      <c r="DG1096" s="10"/>
      <c r="DH1096" s="11"/>
      <c r="DI1096" s="6">
        <f>SUMIF(DJ$284:DJ$314,$D1096,DL$284:DL$314)</f>
        <v>0</v>
      </c>
      <c r="DJ1096" s="9"/>
      <c r="DK1096" s="10"/>
      <c r="DL1096" s="11"/>
      <c r="DM1096" s="6">
        <f>SUMIF(DN$284:DN$314,$D1096,DP$284:DP$314)</f>
        <v>0</v>
      </c>
      <c r="DN1096" s="9"/>
      <c r="DO1096" s="10"/>
      <c r="DP1096" s="11"/>
      <c r="DQ1096" s="6">
        <f>SUMIF(DR$284:DR$314,$D1096,DT$284:DT$314)</f>
        <v>0</v>
      </c>
      <c r="DR1096" s="9"/>
      <c r="DS1096" s="10"/>
      <c r="DT1096" s="11"/>
      <c r="DU1096" s="6">
        <f>SUMIF(DV$284:DV$314,$D1096,DX$284:DX$314)</f>
        <v>0</v>
      </c>
      <c r="DV1096" s="9"/>
      <c r="DW1096" s="10"/>
      <c r="DX1096" s="11"/>
      <c r="DY1096" s="6">
        <f>SUMIF(DZ$284:DZ$314,$D1096,EB$284:EB$314)</f>
        <v>0</v>
      </c>
      <c r="DZ1096" s="9"/>
      <c r="EA1096" s="10"/>
      <c r="EB1096" s="11"/>
      <c r="EC1096" s="6">
        <f>SUMIF(ED$284:ED$314,$D1096,EF$284:EF$314)</f>
        <v>0</v>
      </c>
      <c r="ED1096" s="9"/>
      <c r="EE1096" s="10"/>
      <c r="EF1096" s="11"/>
      <c r="EG1096" s="6">
        <f>SUMIF(EH$284:EH$314,$D1096,EJ$284:EJ$314)</f>
        <v>0</v>
      </c>
      <c r="EH1096" s="9"/>
      <c r="EI1096" s="10"/>
      <c r="EJ1096" s="11"/>
      <c r="EK1096" s="6">
        <f>SUMIF(EL$284:EL$314,$D1096,EN$284:EN$314)</f>
        <v>0</v>
      </c>
      <c r="EL1096" s="9"/>
      <c r="EM1096" s="10"/>
      <c r="EN1096" s="11"/>
      <c r="EO1096" s="6">
        <f>SUMIF(EP$284:EP$314,$D1096,ER$284:ER$314)</f>
        <v>0</v>
      </c>
      <c r="EP1096" s="9"/>
      <c r="EQ1096" s="10"/>
      <c r="ER1096" s="11"/>
      <c r="ES1096" s="6">
        <f>SUMIF(ET$284:ET$314,$D1096,EV$284:EV$314)</f>
        <v>0</v>
      </c>
      <c r="ET1096" s="9"/>
      <c r="EU1096" s="10"/>
      <c r="EV1096" s="11"/>
      <c r="EW1096" s="6">
        <f>SUMIF(EX$284:EX$314,$D1096,EZ$284:EZ$314)</f>
        <v>0</v>
      </c>
      <c r="EX1096" s="9"/>
      <c r="EY1096" s="10"/>
      <c r="EZ1096" s="11"/>
      <c r="FA1096" s="6">
        <f>SUMIF(FB$284:FB$314,$D1096,FD$284:FD$314)</f>
        <v>0</v>
      </c>
      <c r="FB1096" s="9"/>
      <c r="FC1096" s="10"/>
      <c r="FD1096" s="11"/>
      <c r="FE1096" s="6">
        <f>SUMIF(FF$284:FF$314,$D1096,FH$284:FH$314)</f>
        <v>0</v>
      </c>
      <c r="FF1096" s="9"/>
      <c r="FG1096" s="10"/>
      <c r="FH1096" s="11"/>
      <c r="FI1096" s="6">
        <f>SUMIF(FJ$284:FJ$314,$D1096,FL$284:FL$314)</f>
        <v>0</v>
      </c>
      <c r="FJ1096" s="9"/>
      <c r="FK1096" s="10"/>
      <c r="FL1096" s="11"/>
      <c r="FM1096" s="6">
        <f>SUMIF(FN$284:FN$314,$D1096,FP$284:FP$314)</f>
        <v>0</v>
      </c>
      <c r="FN1096" s="9"/>
      <c r="FO1096" s="10"/>
      <c r="FP1096" s="11"/>
      <c r="FQ1096" s="6">
        <f>SUMIF(FR$284:FR$314,$D1096,FT$284:FT$314)</f>
        <v>0</v>
      </c>
      <c r="FR1096" s="9"/>
      <c r="FS1096" s="10"/>
      <c r="FT1096" s="11"/>
      <c r="FU1096" s="6">
        <f>SUMIF(FV$284:FV$314,$D1096,FX$284:FX$314)</f>
        <v>0</v>
      </c>
      <c r="FV1096" s="9"/>
      <c r="FW1096" s="10"/>
      <c r="FX1096" s="11"/>
      <c r="FY1096" s="6">
        <f>SUMIF(FZ$284:FZ$314,$D1096,GB$284:GB$314)</f>
        <v>0</v>
      </c>
      <c r="FZ1096" s="9"/>
      <c r="GA1096" s="10"/>
      <c r="GB1096" s="11"/>
      <c r="GC1096" s="6">
        <f>SUMIF(GD$284:GD$314,$D1096,GF$284:GF$314)</f>
        <v>0</v>
      </c>
      <c r="GD1096" s="9"/>
      <c r="GE1096" s="10"/>
      <c r="GF1096" s="11"/>
      <c r="GG1096" s="6">
        <f>SUMIF(GH$284:GH$314,$D1096,GJ$284:GJ$314)</f>
        <v>0</v>
      </c>
      <c r="GH1096" s="9"/>
      <c r="GI1096" s="10"/>
      <c r="GJ1096" s="11"/>
      <c r="GK1096" s="6">
        <f>SUMIF(GL$284:GL$314,$D1096,GN$284:GN$314)</f>
        <v>0</v>
      </c>
      <c r="GL1096" s="9"/>
      <c r="GM1096" s="10"/>
      <c r="GN1096" s="11"/>
      <c r="GO1096" s="6">
        <f>SUMIF(GP$284:GP$314,$D1096,GR$284:GR$314)</f>
        <v>0</v>
      </c>
      <c r="GP1096" s="9"/>
      <c r="GQ1096" s="10"/>
      <c r="GR1096" s="11"/>
      <c r="GS1096" s="6">
        <f>SUMIF(GT$284:GT$314,$D1096,GV$284:GV$314)</f>
        <v>0</v>
      </c>
      <c r="GT1096" s="9"/>
      <c r="GU1096" s="10"/>
      <c r="GV1096" s="20"/>
      <c r="GW1096" s="19">
        <f t="shared" si="26"/>
        <v>0</v>
      </c>
      <c r="GX1096" s="472"/>
      <c r="GY1096" s="473"/>
    </row>
    <row r="1097" spans="1:207" ht="30.75" customHeight="1">
      <c r="A1097" s="210" t="s">
        <v>85</v>
      </c>
      <c r="B1097" s="470"/>
      <c r="C1097" s="449" t="s">
        <v>548</v>
      </c>
      <c r="D1097" s="445" t="s">
        <v>502</v>
      </c>
      <c r="E1097" s="206">
        <f>SUMIF(F$315:F$345,$D1097,H$315:H$345)</f>
        <v>0</v>
      </c>
      <c r="F1097" s="9"/>
      <c r="G1097" s="10"/>
      <c r="H1097" s="11"/>
      <c r="I1097" s="6">
        <f>SUMIF(J$315:J$345,$D1097,L$315:L$345)</f>
        <v>0</v>
      </c>
      <c r="J1097" s="9"/>
      <c r="K1097" s="10"/>
      <c r="L1097" s="11"/>
      <c r="M1097" s="6">
        <f>SUMIF(N$315:N$345,$D1097,P$315:P$345)</f>
        <v>0</v>
      </c>
      <c r="N1097" s="9"/>
      <c r="O1097" s="10"/>
      <c r="P1097" s="11"/>
      <c r="Q1097" s="6">
        <f>SUMIF(R$315:R$345,$D1097,T$315:T$345)</f>
        <v>0</v>
      </c>
      <c r="R1097" s="9"/>
      <c r="S1097" s="10"/>
      <c r="T1097" s="11"/>
      <c r="U1097" s="6">
        <f>SUMIF(V$315:V$345,$D1097,X$315:X$345)</f>
        <v>0</v>
      </c>
      <c r="V1097" s="9"/>
      <c r="W1097" s="10"/>
      <c r="X1097" s="11"/>
      <c r="Y1097" s="6">
        <f>SUMIF(Z$315:Z$345,$D1097,AB$315:AB$345)</f>
        <v>0</v>
      </c>
      <c r="Z1097" s="9"/>
      <c r="AA1097" s="10"/>
      <c r="AB1097" s="11"/>
      <c r="AC1097" s="6">
        <f>SUMIF(AD$315:AD$345,$D1097,AF$315:AF$345)</f>
        <v>0</v>
      </c>
      <c r="AD1097" s="9"/>
      <c r="AE1097" s="10"/>
      <c r="AF1097" s="11"/>
      <c r="AG1097" s="6">
        <f>SUMIF(AH$315:AH$345,$D1097,AJ$315:AJ$345)</f>
        <v>0</v>
      </c>
      <c r="AH1097" s="9"/>
      <c r="AI1097" s="10"/>
      <c r="AJ1097" s="11"/>
      <c r="AK1097" s="6">
        <f>SUMIF(AL$315:AL$345,$D1097,AN$315:AN$345)</f>
        <v>0</v>
      </c>
      <c r="AL1097" s="9"/>
      <c r="AM1097" s="10"/>
      <c r="AN1097" s="11"/>
      <c r="AO1097" s="6">
        <f>SUMIF(AP$315:AP$345,$D1097,AR$315:AR$345)</f>
        <v>0</v>
      </c>
      <c r="AP1097" s="9"/>
      <c r="AQ1097" s="10"/>
      <c r="AR1097" s="11"/>
      <c r="AS1097" s="6">
        <f>SUMIF(AT$315:AT$345,$D1097,AV$315:AV$345)</f>
        <v>0</v>
      </c>
      <c r="AT1097" s="9"/>
      <c r="AU1097" s="10"/>
      <c r="AV1097" s="11"/>
      <c r="AW1097" s="6">
        <f>SUMIF(AX$315:AX$345,$D1097,AZ$315:AZ$345)</f>
        <v>0</v>
      </c>
      <c r="AX1097" s="9"/>
      <c r="AY1097" s="10"/>
      <c r="AZ1097" s="11"/>
      <c r="BA1097" s="6">
        <f>SUMIF(BB$315:BB$345,$D1097,BD$315:BD$345)</f>
        <v>0</v>
      </c>
      <c r="BB1097" s="9"/>
      <c r="BC1097" s="10"/>
      <c r="BD1097" s="11"/>
      <c r="BE1097" s="6">
        <f>SUMIF(BF$315:BF$345,$D1097,BH$315:BH$345)</f>
        <v>0</v>
      </c>
      <c r="BF1097" s="9"/>
      <c r="BG1097" s="10"/>
      <c r="BH1097" s="11"/>
      <c r="BI1097" s="6">
        <f>SUMIF(BJ$315:BJ$345,$D1097,BL$315:BL$345)</f>
        <v>0</v>
      </c>
      <c r="BJ1097" s="9"/>
      <c r="BK1097" s="10"/>
      <c r="BL1097" s="11"/>
      <c r="BM1097" s="6">
        <f>SUMIF(BN$315:BN$345,$D1097,BP$315:BP$345)</f>
        <v>0</v>
      </c>
      <c r="BN1097" s="9"/>
      <c r="BO1097" s="10"/>
      <c r="BP1097" s="11"/>
      <c r="BQ1097" s="6">
        <f>SUMIF(BR$315:BR$345,$D1097,BT$315:BT$345)</f>
        <v>0</v>
      </c>
      <c r="BR1097" s="9"/>
      <c r="BS1097" s="10"/>
      <c r="BT1097" s="11"/>
      <c r="BU1097" s="6">
        <f>SUMIF(BV$315:BV$345,$D1097,BX$315:BX$345)</f>
        <v>0</v>
      </c>
      <c r="BV1097" s="9"/>
      <c r="BW1097" s="10"/>
      <c r="BX1097" s="11"/>
      <c r="BY1097" s="6">
        <f>SUMIF(BZ$315:BZ$345,$D1097,CB$315:CB$345)</f>
        <v>0</v>
      </c>
      <c r="BZ1097" s="9"/>
      <c r="CA1097" s="10"/>
      <c r="CB1097" s="11"/>
      <c r="CC1097" s="6">
        <f>SUMIF(CD$315:CD$345,$D1097,CF$315:CF$345)</f>
        <v>0</v>
      </c>
      <c r="CD1097" s="9"/>
      <c r="CE1097" s="10"/>
      <c r="CF1097" s="11"/>
      <c r="CG1097" s="6">
        <f>SUMIF(CH$315:CH$345,$D1097,CJ$315:CJ$345)</f>
        <v>0</v>
      </c>
      <c r="CH1097" s="9"/>
      <c r="CI1097" s="10"/>
      <c r="CJ1097" s="11"/>
      <c r="CK1097" s="6">
        <f>SUMIF(CL$315:CL$345,$D1097,CN$315:CN$345)</f>
        <v>0</v>
      </c>
      <c r="CL1097" s="9"/>
      <c r="CM1097" s="10"/>
      <c r="CN1097" s="11"/>
      <c r="CO1097" s="6">
        <f>SUMIF(CP$315:CP$345,$D1097,CR$315:CR$345)</f>
        <v>0</v>
      </c>
      <c r="CP1097" s="9"/>
      <c r="CQ1097" s="10"/>
      <c r="CR1097" s="11"/>
      <c r="CS1097" s="6">
        <f>SUMIF(CT$315:CT$345,$D1097,CV$315:CV$345)</f>
        <v>0</v>
      </c>
      <c r="CT1097" s="9"/>
      <c r="CU1097" s="10"/>
      <c r="CV1097" s="11"/>
      <c r="CW1097" s="6">
        <f>SUMIF(CX$315:CX$345,$D1097,CZ$315:CZ$345)</f>
        <v>0</v>
      </c>
      <c r="CX1097" s="9"/>
      <c r="CY1097" s="10"/>
      <c r="CZ1097" s="11"/>
      <c r="DA1097" s="6">
        <f>SUMIF(DB$315:DB$345,$D1097,DD$315:DD$345)</f>
        <v>0</v>
      </c>
      <c r="DB1097" s="9"/>
      <c r="DC1097" s="10"/>
      <c r="DD1097" s="11"/>
      <c r="DE1097" s="6">
        <f>SUMIF(DF$315:DF$345,$D1097,DH$315:DH$345)</f>
        <v>0</v>
      </c>
      <c r="DF1097" s="9"/>
      <c r="DG1097" s="10"/>
      <c r="DH1097" s="11"/>
      <c r="DI1097" s="6">
        <f>SUMIF(DJ$315:DJ$345,$D1097,DL$315:DL$345)</f>
        <v>0</v>
      </c>
      <c r="DJ1097" s="9"/>
      <c r="DK1097" s="10"/>
      <c r="DL1097" s="11"/>
      <c r="DM1097" s="6">
        <f>SUMIF(DN$315:DN$345,$D1097,DP$315:DP$345)</f>
        <v>0</v>
      </c>
      <c r="DN1097" s="9"/>
      <c r="DO1097" s="10"/>
      <c r="DP1097" s="11"/>
      <c r="DQ1097" s="6">
        <f>SUMIF(DR$315:DR$345,$D1097,DT$315:DT$345)</f>
        <v>0</v>
      </c>
      <c r="DR1097" s="9"/>
      <c r="DS1097" s="10"/>
      <c r="DT1097" s="11"/>
      <c r="DU1097" s="6">
        <f>SUMIF(DV$315:DV$345,$D1097,DX$315:DX$345)</f>
        <v>0</v>
      </c>
      <c r="DV1097" s="9"/>
      <c r="DW1097" s="10"/>
      <c r="DX1097" s="11"/>
      <c r="DY1097" s="6">
        <f>SUMIF(DZ$315:DZ$345,$D1097,EB$315:EB$345)</f>
        <v>0</v>
      </c>
      <c r="DZ1097" s="9"/>
      <c r="EA1097" s="10"/>
      <c r="EB1097" s="11"/>
      <c r="EC1097" s="6">
        <f>SUMIF(ED$315:ED$345,$D1097,EF$315:EF$345)</f>
        <v>0</v>
      </c>
      <c r="ED1097" s="9"/>
      <c r="EE1097" s="10"/>
      <c r="EF1097" s="11"/>
      <c r="EG1097" s="6">
        <f>SUMIF(EH$315:EH$345,$D1097,EJ$315:EJ$345)</f>
        <v>0</v>
      </c>
      <c r="EH1097" s="9"/>
      <c r="EI1097" s="10"/>
      <c r="EJ1097" s="11"/>
      <c r="EK1097" s="6">
        <f>SUMIF(EL$315:EL$345,$D1097,EN$315:EN$345)</f>
        <v>0</v>
      </c>
      <c r="EL1097" s="9"/>
      <c r="EM1097" s="10"/>
      <c r="EN1097" s="11"/>
      <c r="EO1097" s="6">
        <f>SUMIF(EP$315:EP$345,$D1097,ER$315:ER$345)</f>
        <v>0</v>
      </c>
      <c r="EP1097" s="9"/>
      <c r="EQ1097" s="10"/>
      <c r="ER1097" s="11"/>
      <c r="ES1097" s="6">
        <f>SUMIF(ET$315:ET$345,$D1097,EV$315:EV$345)</f>
        <v>0</v>
      </c>
      <c r="ET1097" s="9"/>
      <c r="EU1097" s="10"/>
      <c r="EV1097" s="11"/>
      <c r="EW1097" s="6">
        <f>SUMIF(EX$315:EX$345,$D1097,EZ$315:EZ$345)</f>
        <v>0</v>
      </c>
      <c r="EX1097" s="9"/>
      <c r="EY1097" s="10"/>
      <c r="EZ1097" s="11"/>
      <c r="FA1097" s="6">
        <f>SUMIF(FB$315:FB$345,$D1097,FD$315:FD$345)</f>
        <v>0</v>
      </c>
      <c r="FB1097" s="9"/>
      <c r="FC1097" s="10"/>
      <c r="FD1097" s="11"/>
      <c r="FE1097" s="6">
        <f>SUMIF(FF$315:FF$345,$D1097,FH$315:FH$345)</f>
        <v>0</v>
      </c>
      <c r="FF1097" s="9"/>
      <c r="FG1097" s="10"/>
      <c r="FH1097" s="11"/>
      <c r="FI1097" s="6">
        <f>SUMIF(FJ$315:FJ$345,$D1097,FL$315:FL$345)</f>
        <v>0</v>
      </c>
      <c r="FJ1097" s="9"/>
      <c r="FK1097" s="10"/>
      <c r="FL1097" s="11"/>
      <c r="FM1097" s="6">
        <f>SUMIF(FN$315:FN$345,$D1097,FP$315:FP$345)</f>
        <v>0</v>
      </c>
      <c r="FN1097" s="9"/>
      <c r="FO1097" s="10"/>
      <c r="FP1097" s="11"/>
      <c r="FQ1097" s="6">
        <f>SUMIF(FR$315:FR$345,$D1097,FT$315:FT$345)</f>
        <v>0</v>
      </c>
      <c r="FR1097" s="9"/>
      <c r="FS1097" s="10"/>
      <c r="FT1097" s="11"/>
      <c r="FU1097" s="6">
        <f>SUMIF(FV$315:FV$345,$D1097,FX$315:FX$345)</f>
        <v>0</v>
      </c>
      <c r="FV1097" s="9"/>
      <c r="FW1097" s="10"/>
      <c r="FX1097" s="11"/>
      <c r="FY1097" s="6">
        <f>SUMIF(FZ$315:FZ$345,$D1097,GB$315:GB$345)</f>
        <v>0</v>
      </c>
      <c r="FZ1097" s="9"/>
      <c r="GA1097" s="10"/>
      <c r="GB1097" s="11"/>
      <c r="GC1097" s="6">
        <f>SUMIF(GD$315:GD$345,$D1097,GF$315:GF$345)</f>
        <v>0</v>
      </c>
      <c r="GD1097" s="9"/>
      <c r="GE1097" s="10"/>
      <c r="GF1097" s="11"/>
      <c r="GG1097" s="6">
        <f>SUMIF(GH$315:GH$345,$D1097,GJ$315:GJ$345)</f>
        <v>0</v>
      </c>
      <c r="GH1097" s="9"/>
      <c r="GI1097" s="10"/>
      <c r="GJ1097" s="11"/>
      <c r="GK1097" s="6">
        <f>SUMIF(GL$315:GL$345,$D1097,GN$315:GN$345)</f>
        <v>0</v>
      </c>
      <c r="GL1097" s="9"/>
      <c r="GM1097" s="10"/>
      <c r="GN1097" s="11"/>
      <c r="GO1097" s="6">
        <f>SUMIF(GP$315:GP$345,$D1097,GR$315:GR$345)</f>
        <v>0</v>
      </c>
      <c r="GP1097" s="9"/>
      <c r="GQ1097" s="10"/>
      <c r="GR1097" s="11"/>
      <c r="GS1097" s="6">
        <f>SUMIF(GT$315:GT$345,$D1097,GV$315:GV$345)</f>
        <v>0</v>
      </c>
      <c r="GT1097" s="9"/>
      <c r="GU1097" s="10"/>
      <c r="GV1097" s="20"/>
      <c r="GW1097" s="19">
        <f t="shared" si="26"/>
        <v>0</v>
      </c>
      <c r="GX1097" s="472"/>
      <c r="GY1097" s="473"/>
    </row>
    <row r="1098" spans="1:207" ht="30.75" customHeight="1" thickBot="1">
      <c r="A1098" s="212" t="s">
        <v>86</v>
      </c>
      <c r="B1098" s="471"/>
      <c r="C1098" s="449" t="s">
        <v>548</v>
      </c>
      <c r="D1098" s="445" t="s">
        <v>502</v>
      </c>
      <c r="E1098" s="206">
        <f>SUMIF(F$346:F$376,$D1098,H$346:H$376)</f>
        <v>0</v>
      </c>
      <c r="F1098" s="9"/>
      <c r="G1098" s="10"/>
      <c r="H1098" s="11"/>
      <c r="I1098" s="6">
        <f>SUMIF(J$346:J$376,$D1098,L$346:L$376)</f>
        <v>0</v>
      </c>
      <c r="J1098" s="9"/>
      <c r="K1098" s="10"/>
      <c r="L1098" s="11"/>
      <c r="M1098" s="6">
        <f>SUMIF(N$346:N$376,$D1098,P$346:P$376)</f>
        <v>0</v>
      </c>
      <c r="N1098" s="9"/>
      <c r="O1098" s="10"/>
      <c r="P1098" s="11"/>
      <c r="Q1098" s="6">
        <f>SUMIF(R$346:R$376,$D1098,T$346:T$376)</f>
        <v>0</v>
      </c>
      <c r="R1098" s="9"/>
      <c r="S1098" s="10"/>
      <c r="T1098" s="11"/>
      <c r="U1098" s="6">
        <f>SUMIF(V$346:V$376,$D1098,X$346:X$376)</f>
        <v>0</v>
      </c>
      <c r="V1098" s="9"/>
      <c r="W1098" s="10"/>
      <c r="X1098" s="11"/>
      <c r="Y1098" s="6">
        <f>SUMIF(Z$346:Z$376,$D1098,AB$346:AB$376)</f>
        <v>0</v>
      </c>
      <c r="Z1098" s="9"/>
      <c r="AA1098" s="10"/>
      <c r="AB1098" s="11"/>
      <c r="AC1098" s="6">
        <f>SUMIF(AD$346:AD$376,$D1098,AF$346:AF$376)</f>
        <v>0</v>
      </c>
      <c r="AD1098" s="9"/>
      <c r="AE1098" s="10"/>
      <c r="AF1098" s="11"/>
      <c r="AG1098" s="6">
        <f>SUMIF(AH$346:AH$376,$D1098,AJ$346:AJ$376)</f>
        <v>0</v>
      </c>
      <c r="AH1098" s="9"/>
      <c r="AI1098" s="10"/>
      <c r="AJ1098" s="11"/>
      <c r="AK1098" s="6">
        <f>SUMIF(AL$346:AL$376,$D1098,AN$346:AN$376)</f>
        <v>0</v>
      </c>
      <c r="AL1098" s="9"/>
      <c r="AM1098" s="10"/>
      <c r="AN1098" s="11"/>
      <c r="AO1098" s="6">
        <f>SUMIF(AP$346:AP$376,$D1098,AR$346:AR$376)</f>
        <v>0</v>
      </c>
      <c r="AP1098" s="9"/>
      <c r="AQ1098" s="10"/>
      <c r="AR1098" s="11"/>
      <c r="AS1098" s="6">
        <f>SUMIF(AT$346:AT$376,$D1098,AV$346:AV$376)</f>
        <v>0</v>
      </c>
      <c r="AT1098" s="9"/>
      <c r="AU1098" s="10"/>
      <c r="AV1098" s="11"/>
      <c r="AW1098" s="6">
        <f>SUMIF(AX$346:AX$376,$D1098,AZ$346:AZ$376)</f>
        <v>0</v>
      </c>
      <c r="AX1098" s="9"/>
      <c r="AY1098" s="10"/>
      <c r="AZ1098" s="11"/>
      <c r="BA1098" s="6">
        <f>SUMIF(BB$346:BB$376,$D1098,BD$346:BD$376)</f>
        <v>0</v>
      </c>
      <c r="BB1098" s="9"/>
      <c r="BC1098" s="10"/>
      <c r="BD1098" s="11"/>
      <c r="BE1098" s="6">
        <f>SUMIF(BF$346:BF$376,$D1098,BH$346:BH$376)</f>
        <v>0</v>
      </c>
      <c r="BF1098" s="9"/>
      <c r="BG1098" s="10"/>
      <c r="BH1098" s="11"/>
      <c r="BI1098" s="6">
        <f>SUMIF(BJ$346:BJ$376,$D1098,BL$346:BL$376)</f>
        <v>0</v>
      </c>
      <c r="BJ1098" s="9"/>
      <c r="BK1098" s="10"/>
      <c r="BL1098" s="11"/>
      <c r="BM1098" s="6">
        <f>SUMIF(BN$346:BN$376,$D1098,BP$346:BP$376)</f>
        <v>0</v>
      </c>
      <c r="BN1098" s="9"/>
      <c r="BO1098" s="10"/>
      <c r="BP1098" s="11"/>
      <c r="BQ1098" s="6">
        <f>SUMIF(BR$346:BR$376,$D1098,BT$346:BT$376)</f>
        <v>0</v>
      </c>
      <c r="BR1098" s="9"/>
      <c r="BS1098" s="10"/>
      <c r="BT1098" s="11"/>
      <c r="BU1098" s="6">
        <f>SUMIF(BV$346:BV$376,$D1098,BX$346:BX$376)</f>
        <v>0</v>
      </c>
      <c r="BV1098" s="9"/>
      <c r="BW1098" s="10"/>
      <c r="BX1098" s="11"/>
      <c r="BY1098" s="6">
        <f>SUMIF(BZ$346:BZ$376,$D1098,CB$346:CB$376)</f>
        <v>0</v>
      </c>
      <c r="BZ1098" s="9"/>
      <c r="CA1098" s="10"/>
      <c r="CB1098" s="11"/>
      <c r="CC1098" s="6">
        <f>SUMIF(CD$346:CD$376,$D1098,CF$346:CF$376)</f>
        <v>0</v>
      </c>
      <c r="CD1098" s="9"/>
      <c r="CE1098" s="10"/>
      <c r="CF1098" s="11"/>
      <c r="CG1098" s="6">
        <f>SUMIF(CH$346:CH$376,$D1098,CJ$346:CJ$376)</f>
        <v>0</v>
      </c>
      <c r="CH1098" s="9"/>
      <c r="CI1098" s="10"/>
      <c r="CJ1098" s="11"/>
      <c r="CK1098" s="6">
        <f>SUMIF(CL$346:CL$376,$D1098,CN$346:CN$376)</f>
        <v>0</v>
      </c>
      <c r="CL1098" s="9"/>
      <c r="CM1098" s="10"/>
      <c r="CN1098" s="11"/>
      <c r="CO1098" s="6">
        <f>SUMIF(CP$346:CP$376,$D1098,CR$346:CR$376)</f>
        <v>0</v>
      </c>
      <c r="CP1098" s="9"/>
      <c r="CQ1098" s="10"/>
      <c r="CR1098" s="11"/>
      <c r="CS1098" s="6">
        <f>SUMIF(CT$346:CT$376,$D1098,CV$346:CV$376)</f>
        <v>0</v>
      </c>
      <c r="CT1098" s="9"/>
      <c r="CU1098" s="10"/>
      <c r="CV1098" s="11"/>
      <c r="CW1098" s="6">
        <f>SUMIF(CX$346:CX$376,$D1098,CZ$346:CZ$376)</f>
        <v>0</v>
      </c>
      <c r="CX1098" s="9"/>
      <c r="CY1098" s="10"/>
      <c r="CZ1098" s="11"/>
      <c r="DA1098" s="6">
        <f>SUMIF(DB$346:DB$376,$D1098,DD$346:DD$376)</f>
        <v>0</v>
      </c>
      <c r="DB1098" s="9"/>
      <c r="DC1098" s="10"/>
      <c r="DD1098" s="11"/>
      <c r="DE1098" s="6">
        <f>SUMIF(DF$346:DF$376,$D1098,DH$346:DH$376)</f>
        <v>0</v>
      </c>
      <c r="DF1098" s="9"/>
      <c r="DG1098" s="10"/>
      <c r="DH1098" s="11"/>
      <c r="DI1098" s="6">
        <f>SUMIF(DJ$346:DJ$376,$D1098,DL$346:DL$376)</f>
        <v>0</v>
      </c>
      <c r="DJ1098" s="9"/>
      <c r="DK1098" s="10"/>
      <c r="DL1098" s="11"/>
      <c r="DM1098" s="6">
        <f>SUMIF(DN$346:DN$376,$D1098,DP$346:DP$376)</f>
        <v>0</v>
      </c>
      <c r="DN1098" s="9"/>
      <c r="DO1098" s="10"/>
      <c r="DP1098" s="11"/>
      <c r="DQ1098" s="6">
        <f>SUMIF(DR$346:DR$376,$D1098,DT$346:DT$376)</f>
        <v>0</v>
      </c>
      <c r="DR1098" s="9"/>
      <c r="DS1098" s="10"/>
      <c r="DT1098" s="11"/>
      <c r="DU1098" s="6">
        <f>SUMIF(DV$346:DV$376,$D1098,DX$346:DX$376)</f>
        <v>0</v>
      </c>
      <c r="DV1098" s="9"/>
      <c r="DW1098" s="10"/>
      <c r="DX1098" s="11"/>
      <c r="DY1098" s="6">
        <f>SUMIF(DZ$346:DZ$376,$D1098,EB$346:EB$376)</f>
        <v>0</v>
      </c>
      <c r="DZ1098" s="9"/>
      <c r="EA1098" s="10"/>
      <c r="EB1098" s="11"/>
      <c r="EC1098" s="6">
        <f>SUMIF(ED$346:ED$376,$D1098,EF$346:EF$376)</f>
        <v>0</v>
      </c>
      <c r="ED1098" s="9"/>
      <c r="EE1098" s="10"/>
      <c r="EF1098" s="11"/>
      <c r="EG1098" s="6">
        <f>SUMIF(EH$346:EH$376,$D1098,EJ$346:EJ$376)</f>
        <v>0</v>
      </c>
      <c r="EH1098" s="9"/>
      <c r="EI1098" s="10"/>
      <c r="EJ1098" s="11"/>
      <c r="EK1098" s="6">
        <f>SUMIF(EL$346:EL$376,$D1098,EN$346:EN$376)</f>
        <v>0</v>
      </c>
      <c r="EL1098" s="9"/>
      <c r="EM1098" s="10"/>
      <c r="EN1098" s="11"/>
      <c r="EO1098" s="6">
        <f>SUMIF(EP$346:EP$376,$D1098,ER$346:ER$376)</f>
        <v>0</v>
      </c>
      <c r="EP1098" s="9"/>
      <c r="EQ1098" s="10"/>
      <c r="ER1098" s="11"/>
      <c r="ES1098" s="6">
        <f>SUMIF(ET$346:ET$376,$D1098,EV$346:EV$376)</f>
        <v>0</v>
      </c>
      <c r="ET1098" s="9"/>
      <c r="EU1098" s="10"/>
      <c r="EV1098" s="11"/>
      <c r="EW1098" s="6">
        <f>SUMIF(EX$346:EX$376,$D1098,EZ$346:EZ$376)</f>
        <v>0</v>
      </c>
      <c r="EX1098" s="9"/>
      <c r="EY1098" s="10"/>
      <c r="EZ1098" s="11"/>
      <c r="FA1098" s="6">
        <f>SUMIF(FB$346:FB$376,$D1098,FD$346:FD$376)</f>
        <v>0</v>
      </c>
      <c r="FB1098" s="9"/>
      <c r="FC1098" s="10"/>
      <c r="FD1098" s="11"/>
      <c r="FE1098" s="6">
        <f>SUMIF(FF$346:FF$376,$D1098,FH$346:FH$376)</f>
        <v>0</v>
      </c>
      <c r="FF1098" s="9"/>
      <c r="FG1098" s="10"/>
      <c r="FH1098" s="11"/>
      <c r="FI1098" s="6">
        <f>SUMIF(FJ$346:FJ$376,$D1098,FL$346:FL$376)</f>
        <v>0</v>
      </c>
      <c r="FJ1098" s="9"/>
      <c r="FK1098" s="10"/>
      <c r="FL1098" s="11"/>
      <c r="FM1098" s="6">
        <f>SUMIF(FN$346:FN$376,$D1098,FP$346:FP$376)</f>
        <v>0</v>
      </c>
      <c r="FN1098" s="9"/>
      <c r="FO1098" s="10"/>
      <c r="FP1098" s="11"/>
      <c r="FQ1098" s="6">
        <f>SUMIF(FR$346:FR$376,$D1098,FT$346:FT$376)</f>
        <v>0</v>
      </c>
      <c r="FR1098" s="9"/>
      <c r="FS1098" s="10"/>
      <c r="FT1098" s="11"/>
      <c r="FU1098" s="6">
        <f>SUMIF(FV$346:FV$376,$D1098,FX$346:FX$376)</f>
        <v>0</v>
      </c>
      <c r="FV1098" s="9"/>
      <c r="FW1098" s="10"/>
      <c r="FX1098" s="11"/>
      <c r="FY1098" s="6">
        <f>SUMIF(FZ$346:FZ$376,$D1098,GB$346:GB$376)</f>
        <v>0</v>
      </c>
      <c r="FZ1098" s="9"/>
      <c r="GA1098" s="10"/>
      <c r="GB1098" s="11"/>
      <c r="GC1098" s="6">
        <f>SUMIF(GD$346:GD$376,$D1098,GF$346:GF$376)</f>
        <v>0</v>
      </c>
      <c r="GD1098" s="9"/>
      <c r="GE1098" s="10"/>
      <c r="GF1098" s="11"/>
      <c r="GG1098" s="6">
        <f>SUMIF(GH$346:GH$376,$D1098,GJ$346:GJ$376)</f>
        <v>0</v>
      </c>
      <c r="GH1098" s="9"/>
      <c r="GI1098" s="10"/>
      <c r="GJ1098" s="11"/>
      <c r="GK1098" s="6">
        <f>SUMIF(GL$346:GL$376,$D1098,GN$346:GN$376)</f>
        <v>0</v>
      </c>
      <c r="GL1098" s="9"/>
      <c r="GM1098" s="10"/>
      <c r="GN1098" s="11"/>
      <c r="GO1098" s="6">
        <f>SUMIF(GP$346:GP$376,$D1098,GR$346:GR$376)</f>
        <v>0</v>
      </c>
      <c r="GP1098" s="9"/>
      <c r="GQ1098" s="10"/>
      <c r="GR1098" s="11"/>
      <c r="GS1098" s="6">
        <f>SUMIF(GT$346:GT$376,$D1098,GV$346:GV$376)</f>
        <v>0</v>
      </c>
      <c r="GT1098" s="9"/>
      <c r="GU1098" s="10"/>
      <c r="GV1098" s="20"/>
      <c r="GW1098" s="19">
        <f t="shared" si="26"/>
        <v>0</v>
      </c>
      <c r="GX1098" s="472"/>
      <c r="GY1098" s="473"/>
    </row>
    <row r="1099" spans="1:207" ht="33" customHeight="1">
      <c r="A1099" s="47" t="s">
        <v>75</v>
      </c>
      <c r="B1099" s="469" t="s">
        <v>549</v>
      </c>
      <c r="C1099" s="214" t="s">
        <v>368</v>
      </c>
      <c r="D1099" s="218" t="s">
        <v>367</v>
      </c>
      <c r="E1099" s="6">
        <f>SUMIF(F$5:F$35,$D1099,H$5:H$35)</f>
        <v>0</v>
      </c>
      <c r="F1099" s="9"/>
      <c r="G1099" s="10"/>
      <c r="H1099" s="11"/>
      <c r="I1099" s="6">
        <f>SUMIF(J$5:J$35,$D1099,L$5:L$35)</f>
        <v>0</v>
      </c>
      <c r="J1099" s="9"/>
      <c r="K1099" s="10"/>
      <c r="L1099" s="11"/>
      <c r="M1099" s="6">
        <f>SUMIF(N$5:N$35,$D1099,P$5:P$35)</f>
        <v>0</v>
      </c>
      <c r="N1099" s="9"/>
      <c r="O1099" s="10"/>
      <c r="P1099" s="11"/>
      <c r="Q1099" s="6">
        <f>SUMIF(R$5:R$35,$D1099,T$5:T$35)</f>
        <v>0</v>
      </c>
      <c r="R1099" s="9"/>
      <c r="S1099" s="10"/>
      <c r="T1099" s="11"/>
      <c r="U1099" s="6">
        <f>SUMIF(V$5:V$35,$D1099,X$5:X$35)</f>
        <v>0</v>
      </c>
      <c r="V1099" s="9"/>
      <c r="W1099" s="10"/>
      <c r="X1099" s="11"/>
      <c r="Y1099" s="6">
        <f>SUMIF(Z$5:Z$35,$D1099,AB$5:AB$35)</f>
        <v>0</v>
      </c>
      <c r="Z1099" s="9"/>
      <c r="AA1099" s="10"/>
      <c r="AB1099" s="11"/>
      <c r="AC1099" s="6">
        <f>SUMIF(AD$5:AD$35,$D1099,AF$5:AF$35)</f>
        <v>0</v>
      </c>
      <c r="AD1099" s="9"/>
      <c r="AE1099" s="10"/>
      <c r="AF1099" s="11"/>
      <c r="AG1099" s="6">
        <f>SUMIF(AH$5:AH$35,$D1099,AJ$5:AJ$35)</f>
        <v>0</v>
      </c>
      <c r="AH1099" s="9"/>
      <c r="AI1099" s="10"/>
      <c r="AJ1099" s="11"/>
      <c r="AK1099" s="6">
        <f>SUMIF(AL$5:AL$35,$D1099,AN$5:AN$35)</f>
        <v>0</v>
      </c>
      <c r="AL1099" s="9"/>
      <c r="AM1099" s="10"/>
      <c r="AN1099" s="11"/>
      <c r="AO1099" s="6">
        <f>SUMIF(AP$5:AP$35,$D1099,AR$5:AR$35)</f>
        <v>0</v>
      </c>
      <c r="AP1099" s="9"/>
      <c r="AQ1099" s="10"/>
      <c r="AR1099" s="11"/>
      <c r="AS1099" s="6">
        <f>SUMIF(AT$5:AT$35,$D1099,AV$5:AV$35)</f>
        <v>0</v>
      </c>
      <c r="AT1099" s="9"/>
      <c r="AU1099" s="10"/>
      <c r="AV1099" s="11"/>
      <c r="AW1099" s="6">
        <f>SUMIF(AX$5:AX$35,$D1099,AZ$5:AZ$35)</f>
        <v>0</v>
      </c>
      <c r="AX1099" s="9"/>
      <c r="AY1099" s="10"/>
      <c r="AZ1099" s="11"/>
      <c r="BA1099" s="6">
        <f>SUMIF(BB$5:BB$35,$D1099,BD$5:BD$35)</f>
        <v>0</v>
      </c>
      <c r="BB1099" s="9"/>
      <c r="BC1099" s="10"/>
      <c r="BD1099" s="11"/>
      <c r="BE1099" s="6">
        <f>SUMIF(BF$5:BF$35,$D1099,BH$5:BH$35)</f>
        <v>0</v>
      </c>
      <c r="BF1099" s="9"/>
      <c r="BG1099" s="10"/>
      <c r="BH1099" s="11"/>
      <c r="BI1099" s="6">
        <f>SUMIF(BJ$5:BJ$35,$D1099,BL$5:BL$35)</f>
        <v>0</v>
      </c>
      <c r="BJ1099" s="9"/>
      <c r="BK1099" s="10"/>
      <c r="BL1099" s="11"/>
      <c r="BM1099" s="6">
        <f>SUMIF(BN$5:BN$35,$D1099,BP$5:BP$35)</f>
        <v>0</v>
      </c>
      <c r="BN1099" s="9"/>
      <c r="BO1099" s="10"/>
      <c r="BP1099" s="11"/>
      <c r="BQ1099" s="6">
        <f>SUMIF(BR$5:BR$35,$D1099,BT$5:BT$35)</f>
        <v>0</v>
      </c>
      <c r="BR1099" s="9"/>
      <c r="BS1099" s="10"/>
      <c r="BT1099" s="11"/>
      <c r="BU1099" s="6">
        <f>SUMIF(BV$5:BV$35,$D1099,BX$5:BX$35)</f>
        <v>0</v>
      </c>
      <c r="BV1099" s="9"/>
      <c r="BW1099" s="10"/>
      <c r="BX1099" s="11"/>
      <c r="BY1099" s="6">
        <f>SUMIF(BZ$5:BZ$35,$D1099,CB$5:CB$35)</f>
        <v>0</v>
      </c>
      <c r="BZ1099" s="9"/>
      <c r="CA1099" s="10"/>
      <c r="CB1099" s="11"/>
      <c r="CC1099" s="6">
        <f>SUMIF(CD$5:CD$35,$D1099,CF$5:CF$35)</f>
        <v>0</v>
      </c>
      <c r="CD1099" s="9"/>
      <c r="CE1099" s="10"/>
      <c r="CF1099" s="11"/>
      <c r="CG1099" s="6">
        <f>SUMIF(CH$5:CH$35,$D1099,CJ$5:CJ$35)</f>
        <v>0</v>
      </c>
      <c r="CH1099" s="9"/>
      <c r="CI1099" s="10"/>
      <c r="CJ1099" s="11"/>
      <c r="CK1099" s="6">
        <f>SUMIF(CL$5:CL$35,$D1099,CN$5:CN$35)</f>
        <v>0</v>
      </c>
      <c r="CL1099" s="9"/>
      <c r="CM1099" s="10"/>
      <c r="CN1099" s="11"/>
      <c r="CO1099" s="6">
        <f>SUMIF(CP$5:CP$35,$D1099,CR$5:CR$35)</f>
        <v>0</v>
      </c>
      <c r="CP1099" s="9"/>
      <c r="CQ1099" s="10"/>
      <c r="CR1099" s="11"/>
      <c r="CS1099" s="6">
        <f>SUMIF(CT$5:CT$35,$D1099,CV$5:CV$35)</f>
        <v>0</v>
      </c>
      <c r="CT1099" s="9"/>
      <c r="CU1099" s="10"/>
      <c r="CV1099" s="11"/>
      <c r="CW1099" s="6">
        <f>SUMIF(CX$5:CX$35,$D1099,CZ$5:CZ$35)</f>
        <v>0</v>
      </c>
      <c r="CX1099" s="9"/>
      <c r="CY1099" s="10"/>
      <c r="CZ1099" s="11"/>
      <c r="DA1099" s="6">
        <f>SUMIF(DB$5:DB$35,$D1099,DD$5:DD$35)</f>
        <v>0</v>
      </c>
      <c r="DB1099" s="9"/>
      <c r="DC1099" s="10"/>
      <c r="DD1099" s="11"/>
      <c r="DE1099" s="6">
        <f>SUMIF(DF$5:DF$35,$D1099,DH$5:DH$35)</f>
        <v>0</v>
      </c>
      <c r="DF1099" s="9"/>
      <c r="DG1099" s="10"/>
      <c r="DH1099" s="11"/>
      <c r="DI1099" s="6">
        <f>SUMIF(DJ$5:DJ$35,$D1099,DL$5:DL$35)</f>
        <v>0</v>
      </c>
      <c r="DJ1099" s="9"/>
      <c r="DK1099" s="10"/>
      <c r="DL1099" s="11"/>
      <c r="DM1099" s="6">
        <f>SUMIF(DN$5:DN$35,$D1099,DP$5:DP$35)</f>
        <v>0</v>
      </c>
      <c r="DN1099" s="9"/>
      <c r="DO1099" s="10"/>
      <c r="DP1099" s="11"/>
      <c r="DQ1099" s="6">
        <f>SUMIF(DR$5:DR$35,$D1099,DT$5:DT$35)</f>
        <v>0</v>
      </c>
      <c r="DR1099" s="9"/>
      <c r="DS1099" s="10"/>
      <c r="DT1099" s="11"/>
      <c r="DU1099" s="6">
        <f>SUMIF(DV$5:DV$35,$D1099,DX$5:DX$35)</f>
        <v>0</v>
      </c>
      <c r="DV1099" s="9"/>
      <c r="DW1099" s="10"/>
      <c r="DX1099" s="11"/>
      <c r="DY1099" s="6">
        <f>SUMIF(DZ$5:DZ$35,$D1099,EB$5:EB$35)</f>
        <v>0</v>
      </c>
      <c r="DZ1099" s="9"/>
      <c r="EA1099" s="10"/>
      <c r="EB1099" s="11"/>
      <c r="EC1099" s="6">
        <f>SUMIF(ED$5:ED$35,$D1099,EF$5:EF$35)</f>
        <v>0</v>
      </c>
      <c r="ED1099" s="9"/>
      <c r="EE1099" s="10"/>
      <c r="EF1099" s="11"/>
      <c r="EG1099" s="6">
        <f>SUMIF(EH$5:EH$35,$D1099,EJ$5:EJ$35)</f>
        <v>0</v>
      </c>
      <c r="EH1099" s="9"/>
      <c r="EI1099" s="10"/>
      <c r="EJ1099" s="11"/>
      <c r="EK1099" s="6">
        <f>SUMIF(EL$5:EL$35,$D1099,EN$5:EN$35)</f>
        <v>0</v>
      </c>
      <c r="EL1099" s="9"/>
      <c r="EM1099" s="10"/>
      <c r="EN1099" s="11"/>
      <c r="EO1099" s="6">
        <f>SUMIF(EP$5:EP$35,$D1099,ER$5:ER$35)</f>
        <v>0</v>
      </c>
      <c r="EP1099" s="9"/>
      <c r="EQ1099" s="10"/>
      <c r="ER1099" s="11"/>
      <c r="ES1099" s="6">
        <f>SUMIF(ET$5:ET$35,$D1099,EV$5:EV$35)</f>
        <v>0</v>
      </c>
      <c r="ET1099" s="9"/>
      <c r="EU1099" s="10"/>
      <c r="EV1099" s="11"/>
      <c r="EW1099" s="6">
        <f>SUMIF(EX$5:EX$35,$D1099,EZ$5:EZ$35)</f>
        <v>0</v>
      </c>
      <c r="EX1099" s="9"/>
      <c r="EY1099" s="10"/>
      <c r="EZ1099" s="11"/>
      <c r="FA1099" s="6">
        <f>SUMIF(FB$5:FB$35,$D1099,FD$5:FD$35)</f>
        <v>0</v>
      </c>
      <c r="FB1099" s="9"/>
      <c r="FC1099" s="10"/>
      <c r="FD1099" s="11"/>
      <c r="FE1099" s="6">
        <f>SUMIF(FF$5:FF$35,$D1099,FH$5:FH$35)</f>
        <v>0</v>
      </c>
      <c r="FF1099" s="9"/>
      <c r="FG1099" s="10"/>
      <c r="FH1099" s="11"/>
      <c r="FI1099" s="6">
        <f>SUMIF(FJ$5:FJ$35,$D1099,FL$5:FL$35)</f>
        <v>0</v>
      </c>
      <c r="FJ1099" s="9"/>
      <c r="FK1099" s="10"/>
      <c r="FL1099" s="11"/>
      <c r="FM1099" s="6">
        <f>SUMIF(FN$5:FN$35,$D1099,FP$5:FP$35)</f>
        <v>0</v>
      </c>
      <c r="FN1099" s="9"/>
      <c r="FO1099" s="10"/>
      <c r="FP1099" s="11"/>
      <c r="FQ1099" s="6">
        <f>SUMIF(FR$5:FR$35,$D1099,FT$5:FT$35)</f>
        <v>0</v>
      </c>
      <c r="FR1099" s="9"/>
      <c r="FS1099" s="10"/>
      <c r="FT1099" s="11"/>
      <c r="FU1099" s="6">
        <f>SUMIF(FV$5:FV$35,$D1099,FX$5:FX$35)</f>
        <v>0</v>
      </c>
      <c r="FV1099" s="9"/>
      <c r="FW1099" s="10"/>
      <c r="FX1099" s="11"/>
      <c r="FY1099" s="6">
        <f>SUMIF(FZ$5:FZ$35,$D1099,GB$5:GB$35)</f>
        <v>0</v>
      </c>
      <c r="FZ1099" s="9"/>
      <c r="GA1099" s="10"/>
      <c r="GB1099" s="11"/>
      <c r="GC1099" s="6">
        <f>SUMIF(GD$5:GD$35,$D1099,GF$5:GF$35)</f>
        <v>0</v>
      </c>
      <c r="GD1099" s="9"/>
      <c r="GE1099" s="10"/>
      <c r="GF1099" s="11"/>
      <c r="GG1099" s="6">
        <f>SUMIF(GH$5:GH$35,$D1099,GJ$5:GJ$35)</f>
        <v>0</v>
      </c>
      <c r="GH1099" s="9"/>
      <c r="GI1099" s="10"/>
      <c r="GJ1099" s="11"/>
      <c r="GK1099" s="6">
        <f>SUMIF(GL$5:GL$35,$D1099,GN$5:GN$35)</f>
        <v>0</v>
      </c>
      <c r="GL1099" s="9"/>
      <c r="GM1099" s="10"/>
      <c r="GN1099" s="11"/>
      <c r="GO1099" s="6">
        <f>SUMIF(GP$5:GP$35,$D1099,GR$5:GR$35)</f>
        <v>0</v>
      </c>
      <c r="GP1099" s="9"/>
      <c r="GQ1099" s="10"/>
      <c r="GR1099" s="11"/>
      <c r="GS1099" s="6">
        <f>SUMIF(GT$5:GT$35,$D1099,GV$5:GV$35)</f>
        <v>0</v>
      </c>
      <c r="GT1099" s="9"/>
      <c r="GU1099" s="10"/>
      <c r="GV1099" s="20"/>
      <c r="GW1099" s="19">
        <f t="shared" si="24"/>
        <v>0</v>
      </c>
      <c r="GX1099" s="472">
        <f>SUM(GW1099:GW1110)</f>
        <v>0</v>
      </c>
      <c r="GY1099" s="473" t="str">
        <f>D1099</f>
        <v>TS15640/04</v>
      </c>
    </row>
    <row r="1100" spans="1:207" ht="30">
      <c r="A1100" s="47" t="s">
        <v>76</v>
      </c>
      <c r="B1100" s="470"/>
      <c r="C1100" s="214" t="s">
        <v>368</v>
      </c>
      <c r="D1100" s="218" t="s">
        <v>367</v>
      </c>
      <c r="E1100" s="6">
        <f>SUMIF(F$36:F$66,$D1100,H$36:H$66)</f>
        <v>0</v>
      </c>
      <c r="F1100" s="9"/>
      <c r="G1100" s="10"/>
      <c r="H1100" s="11"/>
      <c r="I1100" s="6">
        <f>SUMIF(J$36:J$66,$D1100,L$36:L$66)</f>
        <v>0</v>
      </c>
      <c r="J1100" s="9"/>
      <c r="K1100" s="10"/>
      <c r="L1100" s="11"/>
      <c r="M1100" s="6">
        <f>SUMIF(N$36:N$66,$D1100,P$36:P$66)</f>
        <v>0</v>
      </c>
      <c r="N1100" s="9"/>
      <c r="O1100" s="10"/>
      <c r="P1100" s="11"/>
      <c r="Q1100" s="6">
        <f>SUMIF(R$36:R$66,$D1100,T$36:T$66)</f>
        <v>0</v>
      </c>
      <c r="R1100" s="9"/>
      <c r="S1100" s="10"/>
      <c r="T1100" s="11"/>
      <c r="U1100" s="6">
        <f>SUMIF(V$36:V$66,$D1100,X$36:X$66)</f>
        <v>0</v>
      </c>
      <c r="V1100" s="9"/>
      <c r="W1100" s="10"/>
      <c r="X1100" s="11"/>
      <c r="Y1100" s="6">
        <f>SUMIF(Z$36:Z$66,$D1100,AB$36:AB$66)</f>
        <v>0</v>
      </c>
      <c r="Z1100" s="9"/>
      <c r="AA1100" s="10"/>
      <c r="AB1100" s="11"/>
      <c r="AC1100" s="6">
        <f>SUMIF(AD$36:AD$66,$D1100,AF$36:AF$66)</f>
        <v>0</v>
      </c>
      <c r="AD1100" s="9"/>
      <c r="AE1100" s="10"/>
      <c r="AF1100" s="11"/>
      <c r="AG1100" s="6">
        <f>SUMIF(AH$36:AH$66,$D1100,AJ$36:AJ$66)</f>
        <v>0</v>
      </c>
      <c r="AH1100" s="9"/>
      <c r="AI1100" s="10"/>
      <c r="AJ1100" s="11"/>
      <c r="AK1100" s="6">
        <f>SUMIF(AL$36:AL$66,$D1100,AN$36:AN$66)</f>
        <v>0</v>
      </c>
      <c r="AL1100" s="9"/>
      <c r="AM1100" s="10"/>
      <c r="AN1100" s="11"/>
      <c r="AO1100" s="6">
        <f>SUMIF(AP$36:AP$66,$D1100,AR$36:AR$66)</f>
        <v>0</v>
      </c>
      <c r="AP1100" s="9"/>
      <c r="AQ1100" s="10"/>
      <c r="AR1100" s="11"/>
      <c r="AS1100" s="6">
        <f>SUMIF(AT$36:AT$66,$D1100,AV$36:AV$66)</f>
        <v>0</v>
      </c>
      <c r="AT1100" s="9"/>
      <c r="AU1100" s="10"/>
      <c r="AV1100" s="11"/>
      <c r="AW1100" s="6">
        <f>SUMIF(AX$36:AX$66,$D1100,AZ$36:AZ$66)</f>
        <v>0</v>
      </c>
      <c r="AX1100" s="9"/>
      <c r="AY1100" s="10"/>
      <c r="AZ1100" s="11"/>
      <c r="BA1100" s="6">
        <f>SUMIF(BB$36:BB$66,$D1100,BD$36:BD$66)</f>
        <v>0</v>
      </c>
      <c r="BB1100" s="9"/>
      <c r="BC1100" s="10"/>
      <c r="BD1100" s="11"/>
      <c r="BE1100" s="6">
        <f>SUMIF(BF$36:BF$66,$D1100,BH$36:BH$66)</f>
        <v>0</v>
      </c>
      <c r="BF1100" s="9"/>
      <c r="BG1100" s="10"/>
      <c r="BH1100" s="11"/>
      <c r="BI1100" s="6">
        <f>SUMIF(BJ$36:BJ$66,$D1100,BL$36:BL$66)</f>
        <v>0</v>
      </c>
      <c r="BJ1100" s="9"/>
      <c r="BK1100" s="10"/>
      <c r="BL1100" s="11"/>
      <c r="BM1100" s="6">
        <f>SUMIF(BN$36:BN$66,$D1100,BP$36:BP$66)</f>
        <v>0</v>
      </c>
      <c r="BN1100" s="9"/>
      <c r="BO1100" s="10"/>
      <c r="BP1100" s="11"/>
      <c r="BQ1100" s="6">
        <f>SUMIF(BR$36:BR$66,$D1100,BT$36:BT$66)</f>
        <v>0</v>
      </c>
      <c r="BR1100" s="9"/>
      <c r="BS1100" s="10"/>
      <c r="BT1100" s="11"/>
      <c r="BU1100" s="6">
        <f>SUMIF(BV$36:BV$66,$D1100,BX$36:BX$66)</f>
        <v>0</v>
      </c>
      <c r="BV1100" s="9"/>
      <c r="BW1100" s="10"/>
      <c r="BX1100" s="11"/>
      <c r="BY1100" s="6">
        <f>SUMIF(BZ$36:BZ$66,$D1100,CB$36:CB$66)</f>
        <v>0</v>
      </c>
      <c r="BZ1100" s="9"/>
      <c r="CA1100" s="10"/>
      <c r="CB1100" s="11"/>
      <c r="CC1100" s="6">
        <f>SUMIF(CD$36:CD$66,$D1100,CF$36:CF$66)</f>
        <v>0</v>
      </c>
      <c r="CD1100" s="9"/>
      <c r="CE1100" s="10"/>
      <c r="CF1100" s="11"/>
      <c r="CG1100" s="6">
        <f>SUMIF(CH$36:CH$66,$D1100,CJ$36:CJ$66)</f>
        <v>0</v>
      </c>
      <c r="CH1100" s="9"/>
      <c r="CI1100" s="10"/>
      <c r="CJ1100" s="11"/>
      <c r="CK1100" s="6">
        <f>SUMIF(CL$36:CL$66,$D1100,CN$36:CN$66)</f>
        <v>0</v>
      </c>
      <c r="CL1100" s="9"/>
      <c r="CM1100" s="10"/>
      <c r="CN1100" s="11"/>
      <c r="CO1100" s="6">
        <f>SUMIF(CP$36:CP$66,$D1100,CR$36:CR$66)</f>
        <v>0</v>
      </c>
      <c r="CP1100" s="9"/>
      <c r="CQ1100" s="10"/>
      <c r="CR1100" s="11"/>
      <c r="CS1100" s="6">
        <f>SUMIF(CT$36:CT$66,$D1100,CV$36:CV$66)</f>
        <v>0</v>
      </c>
      <c r="CT1100" s="9"/>
      <c r="CU1100" s="10"/>
      <c r="CV1100" s="11"/>
      <c r="CW1100" s="6">
        <f>SUMIF(CX$36:CX$66,$D1100,CZ$36:CZ$66)</f>
        <v>0</v>
      </c>
      <c r="CX1100" s="9"/>
      <c r="CY1100" s="10"/>
      <c r="CZ1100" s="11"/>
      <c r="DA1100" s="6">
        <f>SUMIF(DB$36:DB$66,$D1100,DD$36:DD$66)</f>
        <v>0</v>
      </c>
      <c r="DB1100" s="9"/>
      <c r="DC1100" s="10"/>
      <c r="DD1100" s="11"/>
      <c r="DE1100" s="6">
        <f>SUMIF(DF$36:DF$66,$D1100,DH$36:DH$66)</f>
        <v>0</v>
      </c>
      <c r="DF1100" s="9"/>
      <c r="DG1100" s="10"/>
      <c r="DH1100" s="11"/>
      <c r="DI1100" s="6">
        <f>SUMIF(DJ$36:DJ$66,$D1100,DL$36:DL$66)</f>
        <v>0</v>
      </c>
      <c r="DJ1100" s="9"/>
      <c r="DK1100" s="10"/>
      <c r="DL1100" s="11"/>
      <c r="DM1100" s="6">
        <f>SUMIF(DN$36:DN$66,$D1100,DP$36:DP$66)</f>
        <v>0</v>
      </c>
      <c r="DN1100" s="9"/>
      <c r="DO1100" s="10"/>
      <c r="DP1100" s="11"/>
      <c r="DQ1100" s="6">
        <f>SUMIF(DR$36:DR$66,$D1100,DT$36:DT$66)</f>
        <v>0</v>
      </c>
      <c r="DR1100" s="9"/>
      <c r="DS1100" s="10"/>
      <c r="DT1100" s="11"/>
      <c r="DU1100" s="6">
        <f>SUMIF(DV$36:DV$66,$D1100,DX$36:DX$66)</f>
        <v>0</v>
      </c>
      <c r="DV1100" s="9"/>
      <c r="DW1100" s="10"/>
      <c r="DX1100" s="11"/>
      <c r="DY1100" s="6">
        <f>SUMIF(DZ$36:DZ$66,$D1100,EB$36:EB$66)</f>
        <v>0</v>
      </c>
      <c r="DZ1100" s="9"/>
      <c r="EA1100" s="10"/>
      <c r="EB1100" s="11"/>
      <c r="EC1100" s="6">
        <f>SUMIF(ED$36:ED$66,$D1100,EF$36:EF$66)</f>
        <v>0</v>
      </c>
      <c r="ED1100" s="9"/>
      <c r="EE1100" s="10"/>
      <c r="EF1100" s="11"/>
      <c r="EG1100" s="6">
        <f>SUMIF(EH$36:EH$66,$D1100,EJ$36:EJ$66)</f>
        <v>0</v>
      </c>
      <c r="EH1100" s="9"/>
      <c r="EI1100" s="10"/>
      <c r="EJ1100" s="11"/>
      <c r="EK1100" s="6">
        <f>SUMIF(EL$36:EL$66,$D1100,EN$36:EN$66)</f>
        <v>0</v>
      </c>
      <c r="EL1100" s="9"/>
      <c r="EM1100" s="10"/>
      <c r="EN1100" s="11"/>
      <c r="EO1100" s="6">
        <f>SUMIF(EP$36:EP$66,$D1100,ER$36:ER$66)</f>
        <v>0</v>
      </c>
      <c r="EP1100" s="9"/>
      <c r="EQ1100" s="10"/>
      <c r="ER1100" s="11"/>
      <c r="ES1100" s="6">
        <f>SUMIF(ET$36:ET$66,$D1100,EV$36:EV$66)</f>
        <v>0</v>
      </c>
      <c r="ET1100" s="9"/>
      <c r="EU1100" s="10"/>
      <c r="EV1100" s="11"/>
      <c r="EW1100" s="6">
        <f>SUMIF(EX$36:EX$66,$D1100,EZ$36:EZ$66)</f>
        <v>0</v>
      </c>
      <c r="EX1100" s="9"/>
      <c r="EY1100" s="10"/>
      <c r="EZ1100" s="11"/>
      <c r="FA1100" s="6">
        <f>SUMIF(FB$36:FB$66,$D1100,FD$36:FD$66)</f>
        <v>0</v>
      </c>
      <c r="FB1100" s="9"/>
      <c r="FC1100" s="10"/>
      <c r="FD1100" s="11"/>
      <c r="FE1100" s="6">
        <f>SUMIF(FF$36:FF$66,$D1100,FH$36:FH$66)</f>
        <v>0</v>
      </c>
      <c r="FF1100" s="9"/>
      <c r="FG1100" s="10"/>
      <c r="FH1100" s="11"/>
      <c r="FI1100" s="6">
        <f>SUMIF(FJ$36:FJ$66,$D1100,FL$36:FL$66)</f>
        <v>0</v>
      </c>
      <c r="FJ1100" s="9"/>
      <c r="FK1100" s="10"/>
      <c r="FL1100" s="11"/>
      <c r="FM1100" s="6">
        <f>SUMIF(FN$36:FN$66,$D1100,FP$36:FP$66)</f>
        <v>0</v>
      </c>
      <c r="FN1100" s="9"/>
      <c r="FO1100" s="10"/>
      <c r="FP1100" s="11"/>
      <c r="FQ1100" s="6">
        <f>SUMIF(FR$36:FR$66,$D1100,FT$36:FT$66)</f>
        <v>0</v>
      </c>
      <c r="FR1100" s="9"/>
      <c r="FS1100" s="10"/>
      <c r="FT1100" s="11"/>
      <c r="FU1100" s="6">
        <f>SUMIF(FV$36:FV$66,$D1100,FX$36:FX$66)</f>
        <v>0</v>
      </c>
      <c r="FV1100" s="9"/>
      <c r="FW1100" s="10"/>
      <c r="FX1100" s="11"/>
      <c r="FY1100" s="6">
        <f>SUMIF(FZ$36:FZ$66,$D1100,GB$36:GB$66)</f>
        <v>0</v>
      </c>
      <c r="FZ1100" s="9"/>
      <c r="GA1100" s="10"/>
      <c r="GB1100" s="11"/>
      <c r="GC1100" s="6">
        <f>SUMIF(GD$36:GD$66,$D1100,GF$36:GF$66)</f>
        <v>0</v>
      </c>
      <c r="GD1100" s="9"/>
      <c r="GE1100" s="10"/>
      <c r="GF1100" s="11"/>
      <c r="GG1100" s="6">
        <f>SUMIF(GH$36:GH$66,$D1100,GJ$36:GJ$66)</f>
        <v>0</v>
      </c>
      <c r="GH1100" s="9"/>
      <c r="GI1100" s="10"/>
      <c r="GJ1100" s="11"/>
      <c r="GK1100" s="6">
        <f>SUMIF(GL$36:GL$66,$D1100,GN$36:GN$66)</f>
        <v>0</v>
      </c>
      <c r="GL1100" s="9"/>
      <c r="GM1100" s="10"/>
      <c r="GN1100" s="11"/>
      <c r="GO1100" s="6">
        <f>SUMIF(GP$36:GP$66,$D1100,GR$36:GR$66)</f>
        <v>0</v>
      </c>
      <c r="GP1100" s="9"/>
      <c r="GQ1100" s="10"/>
      <c r="GR1100" s="11"/>
      <c r="GS1100" s="6">
        <f>SUMIF(GT$36:GT$66,$D1100,GV$36:GV$66)</f>
        <v>0</v>
      </c>
      <c r="GT1100" s="9"/>
      <c r="GU1100" s="10"/>
      <c r="GV1100" s="20"/>
      <c r="GW1100" s="19">
        <f t="shared" si="24"/>
        <v>0</v>
      </c>
      <c r="GX1100" s="472"/>
      <c r="GY1100" s="473"/>
    </row>
    <row r="1101" spans="1:207" ht="30">
      <c r="A1101" s="47" t="s">
        <v>77</v>
      </c>
      <c r="B1101" s="470"/>
      <c r="C1101" s="214" t="s">
        <v>368</v>
      </c>
      <c r="D1101" s="218" t="s">
        <v>367</v>
      </c>
      <c r="E1101" s="6">
        <f>SUMIF(F$67:F$97,$D1101,H$67:H$97)</f>
        <v>0</v>
      </c>
      <c r="F1101" s="9"/>
      <c r="G1101" s="10"/>
      <c r="H1101" s="11"/>
      <c r="I1101" s="6">
        <f>SUMIF(J$67:J$97,$D1101,L$67:L$97)</f>
        <v>0</v>
      </c>
      <c r="J1101" s="9"/>
      <c r="K1101" s="10"/>
      <c r="L1101" s="11"/>
      <c r="M1101" s="6">
        <f>SUMIF(N$67:N$97,$D1101,P$67:P$97)</f>
        <v>0</v>
      </c>
      <c r="N1101" s="9"/>
      <c r="O1101" s="10"/>
      <c r="P1101" s="11"/>
      <c r="Q1101" s="6">
        <f>SUMIF(R$67:R$97,$D1101,T$67:T$97)</f>
        <v>0</v>
      </c>
      <c r="R1101" s="9"/>
      <c r="S1101" s="10"/>
      <c r="T1101" s="11"/>
      <c r="U1101" s="6">
        <f>SUMIF(V$67:V$97,$D1101,X$67:X$97)</f>
        <v>0</v>
      </c>
      <c r="V1101" s="9"/>
      <c r="W1101" s="10"/>
      <c r="X1101" s="11"/>
      <c r="Y1101" s="6">
        <f>SUMIF(Z$67:Z$97,$D1101,AB$67:AB$97)</f>
        <v>0</v>
      </c>
      <c r="Z1101" s="9"/>
      <c r="AA1101" s="10"/>
      <c r="AB1101" s="11"/>
      <c r="AC1101" s="6">
        <f>SUMIF(AD$67:AD$97,$D1101,AF$67:AF$97)</f>
        <v>0</v>
      </c>
      <c r="AD1101" s="9"/>
      <c r="AE1101" s="10"/>
      <c r="AF1101" s="11"/>
      <c r="AG1101" s="6">
        <f>SUMIF(AH$67:AH$97,$D1101,AJ$67:AJ$97)</f>
        <v>0</v>
      </c>
      <c r="AH1101" s="9"/>
      <c r="AI1101" s="10"/>
      <c r="AJ1101" s="11"/>
      <c r="AK1101" s="6">
        <f>SUMIF(AL$67:AL$97,$D1101,AN$67:AN$97)</f>
        <v>0</v>
      </c>
      <c r="AL1101" s="9"/>
      <c r="AM1101" s="10"/>
      <c r="AN1101" s="11"/>
      <c r="AO1101" s="6">
        <f>SUMIF(AP$67:AP$97,$D1101,AR$67:AR$97)</f>
        <v>0</v>
      </c>
      <c r="AP1101" s="9"/>
      <c r="AQ1101" s="10"/>
      <c r="AR1101" s="11"/>
      <c r="AS1101" s="6">
        <f>SUMIF(AT$67:AT$97,$D1101,AV$67:AV$97)</f>
        <v>0</v>
      </c>
      <c r="AT1101" s="9"/>
      <c r="AU1101" s="10"/>
      <c r="AV1101" s="11"/>
      <c r="AW1101" s="6">
        <f>SUMIF(AX$67:AX$97,$D1101,AZ$67:AZ$97)</f>
        <v>0</v>
      </c>
      <c r="AX1101" s="9"/>
      <c r="AY1101" s="10"/>
      <c r="AZ1101" s="11"/>
      <c r="BA1101" s="6">
        <f>SUMIF(BB$67:BB$97,$D1101,BD$67:BD$97)</f>
        <v>0</v>
      </c>
      <c r="BB1101" s="9"/>
      <c r="BC1101" s="10"/>
      <c r="BD1101" s="11"/>
      <c r="BE1101" s="6">
        <f>SUMIF(BF$67:BF$97,$D1101,BH$67:BH$97)</f>
        <v>0</v>
      </c>
      <c r="BF1101" s="9"/>
      <c r="BG1101" s="10"/>
      <c r="BH1101" s="11"/>
      <c r="BI1101" s="6">
        <f>SUMIF(BJ$67:BJ$97,$D1101,BL$67:BL$97)</f>
        <v>0</v>
      </c>
      <c r="BJ1101" s="9"/>
      <c r="BK1101" s="10"/>
      <c r="BL1101" s="11"/>
      <c r="BM1101" s="6">
        <f>SUMIF(BN$67:BN$97,$D1101,BP$67:BP$97)</f>
        <v>0</v>
      </c>
      <c r="BN1101" s="9"/>
      <c r="BO1101" s="10"/>
      <c r="BP1101" s="11"/>
      <c r="BQ1101" s="6">
        <f>SUMIF(BR$67:BR$97,$D1101,BT$67:BT$97)</f>
        <v>0</v>
      </c>
      <c r="BR1101" s="9"/>
      <c r="BS1101" s="10"/>
      <c r="BT1101" s="11"/>
      <c r="BU1101" s="6">
        <f>SUMIF(BV$67:BV$97,$D1101,BX$67:BX$97)</f>
        <v>0</v>
      </c>
      <c r="BV1101" s="9"/>
      <c r="BW1101" s="10"/>
      <c r="BX1101" s="11"/>
      <c r="BY1101" s="6">
        <f>SUMIF(BZ$67:BZ$97,$D1101,CB$67:CB$97)</f>
        <v>0</v>
      </c>
      <c r="BZ1101" s="9"/>
      <c r="CA1101" s="10"/>
      <c r="CB1101" s="11"/>
      <c r="CC1101" s="6">
        <f>SUMIF(CD$67:CD$97,$D1101,CF$67:CF$97)</f>
        <v>0</v>
      </c>
      <c r="CD1101" s="9"/>
      <c r="CE1101" s="10"/>
      <c r="CF1101" s="11"/>
      <c r="CG1101" s="6">
        <f>SUMIF(CH$67:CH$97,$D1101,CJ$67:CJ$97)</f>
        <v>0</v>
      </c>
      <c r="CH1101" s="9"/>
      <c r="CI1101" s="10"/>
      <c r="CJ1101" s="11"/>
      <c r="CK1101" s="6">
        <f>SUMIF(CL$67:CL$97,$D1101,CN$67:CN$97)</f>
        <v>0</v>
      </c>
      <c r="CL1101" s="9"/>
      <c r="CM1101" s="10"/>
      <c r="CN1101" s="11"/>
      <c r="CO1101" s="6">
        <f>SUMIF(CP$67:CP$97,$D1101,CR$67:CR$97)</f>
        <v>0</v>
      </c>
      <c r="CP1101" s="9"/>
      <c r="CQ1101" s="10"/>
      <c r="CR1101" s="11"/>
      <c r="CS1101" s="6">
        <f>SUMIF(CT$67:CT$97,$D1101,CV$67:CV$97)</f>
        <v>0</v>
      </c>
      <c r="CT1101" s="9"/>
      <c r="CU1101" s="10"/>
      <c r="CV1101" s="11"/>
      <c r="CW1101" s="6">
        <f>SUMIF(CX$67:CX$97,$D1101,CZ$67:CZ$97)</f>
        <v>0</v>
      </c>
      <c r="CX1101" s="9"/>
      <c r="CY1101" s="10"/>
      <c r="CZ1101" s="11"/>
      <c r="DA1101" s="6">
        <f>SUMIF(DB$67:DB$97,$D1101,DD$67:DD$97)</f>
        <v>0</v>
      </c>
      <c r="DB1101" s="9"/>
      <c r="DC1101" s="10"/>
      <c r="DD1101" s="11"/>
      <c r="DE1101" s="6">
        <f>SUMIF(DF$67:DF$97,$D1101,DH$67:DH$97)</f>
        <v>0</v>
      </c>
      <c r="DF1101" s="9"/>
      <c r="DG1101" s="10"/>
      <c r="DH1101" s="11"/>
      <c r="DI1101" s="6">
        <f>SUMIF(DJ$67:DJ$97,$D1101,DL$67:DL$97)</f>
        <v>0</v>
      </c>
      <c r="DJ1101" s="9"/>
      <c r="DK1101" s="10"/>
      <c r="DL1101" s="11"/>
      <c r="DM1101" s="6">
        <f>SUMIF(DN$67:DN$97,$D1101,DP$67:DP$97)</f>
        <v>0</v>
      </c>
      <c r="DN1101" s="9"/>
      <c r="DO1101" s="10"/>
      <c r="DP1101" s="11"/>
      <c r="DQ1101" s="6">
        <f>SUMIF(DR$67:DR$97,$D1101,DT$67:DT$97)</f>
        <v>0</v>
      </c>
      <c r="DR1101" s="9"/>
      <c r="DS1101" s="10"/>
      <c r="DT1101" s="11"/>
      <c r="DU1101" s="6">
        <f>SUMIF(DV$67:DV$97,$D1101,DX$67:DX$97)</f>
        <v>0</v>
      </c>
      <c r="DV1101" s="9"/>
      <c r="DW1101" s="10"/>
      <c r="DX1101" s="11"/>
      <c r="DY1101" s="6">
        <f>SUMIF(DZ$67:DZ$97,$D1101,EB$67:EB$97)</f>
        <v>0</v>
      </c>
      <c r="DZ1101" s="9"/>
      <c r="EA1101" s="10"/>
      <c r="EB1101" s="11"/>
      <c r="EC1101" s="6">
        <f>SUMIF(ED$67:ED$97,$D1101,EF$67:EF$97)</f>
        <v>0</v>
      </c>
      <c r="ED1101" s="9"/>
      <c r="EE1101" s="10"/>
      <c r="EF1101" s="11"/>
      <c r="EG1101" s="6">
        <f>SUMIF(EH$67:EH$97,$D1101,EJ$67:EJ$97)</f>
        <v>0</v>
      </c>
      <c r="EH1101" s="9"/>
      <c r="EI1101" s="10"/>
      <c r="EJ1101" s="11"/>
      <c r="EK1101" s="6">
        <f>SUMIF(EL$67:EL$97,$D1101,EN$67:EN$97)</f>
        <v>0</v>
      </c>
      <c r="EL1101" s="9"/>
      <c r="EM1101" s="10"/>
      <c r="EN1101" s="11"/>
      <c r="EO1101" s="6">
        <f>SUMIF(EP$67:EP$97,$D1101,ER$67:ER$97)</f>
        <v>0</v>
      </c>
      <c r="EP1101" s="9"/>
      <c r="EQ1101" s="10"/>
      <c r="ER1101" s="11"/>
      <c r="ES1101" s="6">
        <f>SUMIF(ET$67:ET$97,$D1101,EV$67:EV$97)</f>
        <v>0</v>
      </c>
      <c r="ET1101" s="9"/>
      <c r="EU1101" s="10"/>
      <c r="EV1101" s="11"/>
      <c r="EW1101" s="6">
        <f>SUMIF(EX$67:EX$97,$D1101,EZ$67:EZ$97)</f>
        <v>0</v>
      </c>
      <c r="EX1101" s="9"/>
      <c r="EY1101" s="10"/>
      <c r="EZ1101" s="11"/>
      <c r="FA1101" s="6">
        <f>SUMIF(FB$67:FB$97,$D1101,FD$67:FD$97)</f>
        <v>0</v>
      </c>
      <c r="FB1101" s="9"/>
      <c r="FC1101" s="10"/>
      <c r="FD1101" s="11"/>
      <c r="FE1101" s="6">
        <f>SUMIF(FF$67:FF$97,$D1101,FH$67:FH$97)</f>
        <v>0</v>
      </c>
      <c r="FF1101" s="9"/>
      <c r="FG1101" s="10"/>
      <c r="FH1101" s="11"/>
      <c r="FI1101" s="6">
        <f>SUMIF(FJ$67:FJ$97,$D1101,FL$67:FL$97)</f>
        <v>0</v>
      </c>
      <c r="FJ1101" s="9"/>
      <c r="FK1101" s="10"/>
      <c r="FL1101" s="11"/>
      <c r="FM1101" s="6">
        <f>SUMIF(FN$67:FN$97,$D1101,FP$67:FP$97)</f>
        <v>0</v>
      </c>
      <c r="FN1101" s="9"/>
      <c r="FO1101" s="10"/>
      <c r="FP1101" s="11"/>
      <c r="FQ1101" s="6">
        <f>SUMIF(FR$67:FR$97,$D1101,FT$67:FT$97)</f>
        <v>0</v>
      </c>
      <c r="FR1101" s="9"/>
      <c r="FS1101" s="10"/>
      <c r="FT1101" s="11"/>
      <c r="FU1101" s="6">
        <f>SUMIF(FV$67:FV$97,$D1101,FX$67:FX$97)</f>
        <v>0</v>
      </c>
      <c r="FV1101" s="9"/>
      <c r="FW1101" s="10"/>
      <c r="FX1101" s="11"/>
      <c r="FY1101" s="6">
        <f>SUMIF(FZ$67:FZ$97,$D1101,GB$67:GB$97)</f>
        <v>0</v>
      </c>
      <c r="FZ1101" s="9"/>
      <c r="GA1101" s="10"/>
      <c r="GB1101" s="11"/>
      <c r="GC1101" s="6">
        <f>SUMIF(GD$67:GD$97,$D1101,GF$67:GF$97)</f>
        <v>0</v>
      </c>
      <c r="GD1101" s="9"/>
      <c r="GE1101" s="10"/>
      <c r="GF1101" s="11"/>
      <c r="GG1101" s="6">
        <f>SUMIF(GH$67:GH$97,$D1101,GJ$67:GJ$97)</f>
        <v>0</v>
      </c>
      <c r="GH1101" s="9"/>
      <c r="GI1101" s="10"/>
      <c r="GJ1101" s="11"/>
      <c r="GK1101" s="6">
        <f>SUMIF(GL$67:GL$97,$D1101,GN$67:GN$97)</f>
        <v>0</v>
      </c>
      <c r="GL1101" s="9"/>
      <c r="GM1101" s="10"/>
      <c r="GN1101" s="11"/>
      <c r="GO1101" s="6">
        <f>SUMIF(GP$67:GP$97,$D1101,GR$67:GR$97)</f>
        <v>0</v>
      </c>
      <c r="GP1101" s="9"/>
      <c r="GQ1101" s="10"/>
      <c r="GR1101" s="11"/>
      <c r="GS1101" s="6">
        <f>SUMIF(GT$67:GT$97,$D1101,GV$67:GV$97)</f>
        <v>0</v>
      </c>
      <c r="GT1101" s="9"/>
      <c r="GU1101" s="10"/>
      <c r="GV1101" s="20"/>
      <c r="GW1101" s="19">
        <f t="shared" si="24"/>
        <v>0</v>
      </c>
      <c r="GX1101" s="472"/>
      <c r="GY1101" s="473"/>
    </row>
    <row r="1102" spans="1:207" ht="30">
      <c r="A1102" s="47" t="s">
        <v>78</v>
      </c>
      <c r="B1102" s="470"/>
      <c r="C1102" s="214" t="s">
        <v>368</v>
      </c>
      <c r="D1102" s="218" t="s">
        <v>367</v>
      </c>
      <c r="E1102" s="6">
        <f>SUMIF(F$98:F$128,$D1102,H$98:H$128)</f>
        <v>0</v>
      </c>
      <c r="F1102" s="9"/>
      <c r="G1102" s="10"/>
      <c r="H1102" s="11"/>
      <c r="I1102" s="6">
        <f>SUMIF(J$98:J$128,$D1102,L$98:L$128)</f>
        <v>0</v>
      </c>
      <c r="J1102" s="9"/>
      <c r="K1102" s="10"/>
      <c r="L1102" s="11"/>
      <c r="M1102" s="6">
        <f>SUMIF(N$98:N$128,$D1102,P$98:P$128)</f>
        <v>0</v>
      </c>
      <c r="N1102" s="9"/>
      <c r="O1102" s="10"/>
      <c r="P1102" s="11"/>
      <c r="Q1102" s="6">
        <f>SUMIF(R$98:R$128,$D1102,T$98:T$128)</f>
        <v>0</v>
      </c>
      <c r="R1102" s="9"/>
      <c r="S1102" s="10"/>
      <c r="T1102" s="11"/>
      <c r="U1102" s="6">
        <f>SUMIF(V$98:V$128,$D1102,X$98:X$128)</f>
        <v>0</v>
      </c>
      <c r="V1102" s="9"/>
      <c r="W1102" s="10"/>
      <c r="X1102" s="11"/>
      <c r="Y1102" s="6">
        <f>SUMIF(Z$98:Z$128,$D1102,AB$98:AB$128)</f>
        <v>0</v>
      </c>
      <c r="Z1102" s="9"/>
      <c r="AA1102" s="10"/>
      <c r="AB1102" s="11"/>
      <c r="AC1102" s="6">
        <f>SUMIF(AD$98:AD$128,$D1102,AF$98:AF$128)</f>
        <v>0</v>
      </c>
      <c r="AD1102" s="9"/>
      <c r="AE1102" s="10"/>
      <c r="AF1102" s="11"/>
      <c r="AG1102" s="6">
        <f>SUMIF(AH$98:AH$128,$D1102,AJ$98:AJ$128)</f>
        <v>0</v>
      </c>
      <c r="AH1102" s="9"/>
      <c r="AI1102" s="10"/>
      <c r="AJ1102" s="11"/>
      <c r="AK1102" s="6">
        <f>SUMIF(AL$98:AL$128,$D1102,AN$98:AN$128)</f>
        <v>0</v>
      </c>
      <c r="AL1102" s="9"/>
      <c r="AM1102" s="10"/>
      <c r="AN1102" s="11"/>
      <c r="AO1102" s="6">
        <f>SUMIF(AP$98:AP$128,$D1102,AR$98:AR$128)</f>
        <v>0</v>
      </c>
      <c r="AP1102" s="9"/>
      <c r="AQ1102" s="10"/>
      <c r="AR1102" s="11"/>
      <c r="AS1102" s="6">
        <f>SUMIF(AT$98:AT$128,$D1102,AV$98:AV$128)</f>
        <v>0</v>
      </c>
      <c r="AT1102" s="9"/>
      <c r="AU1102" s="10"/>
      <c r="AV1102" s="11"/>
      <c r="AW1102" s="6">
        <f>SUMIF(AX$98:AX$128,$D1102,AZ$98:AZ$128)</f>
        <v>0</v>
      </c>
      <c r="AX1102" s="9"/>
      <c r="AY1102" s="10"/>
      <c r="AZ1102" s="11"/>
      <c r="BA1102" s="6">
        <f>SUMIF(BB$98:BB$128,$D1102,BD$98:BD$128)</f>
        <v>0</v>
      </c>
      <c r="BB1102" s="9"/>
      <c r="BC1102" s="10"/>
      <c r="BD1102" s="11"/>
      <c r="BE1102" s="6">
        <f>SUMIF(BF$98:BF$128,$D1102,BH$98:BH$128)</f>
        <v>0</v>
      </c>
      <c r="BF1102" s="9"/>
      <c r="BG1102" s="10"/>
      <c r="BH1102" s="11"/>
      <c r="BI1102" s="6">
        <f>SUMIF(BJ$98:BJ$128,$D1102,BL$98:BL$128)</f>
        <v>0</v>
      </c>
      <c r="BJ1102" s="9"/>
      <c r="BK1102" s="10"/>
      <c r="BL1102" s="11"/>
      <c r="BM1102" s="6">
        <f>SUMIF(BN$98:BN$128,$D1102,BP$98:BP$128)</f>
        <v>0</v>
      </c>
      <c r="BN1102" s="9"/>
      <c r="BO1102" s="10"/>
      <c r="BP1102" s="11"/>
      <c r="BQ1102" s="6">
        <f>SUMIF(BR$98:BR$128,$D1102,BT$98:BT$128)</f>
        <v>0</v>
      </c>
      <c r="BR1102" s="9"/>
      <c r="BS1102" s="10"/>
      <c r="BT1102" s="11"/>
      <c r="BU1102" s="6">
        <f>SUMIF(BV$98:BV$128,$D1102,BX$98:BX$128)</f>
        <v>0</v>
      </c>
      <c r="BV1102" s="9"/>
      <c r="BW1102" s="10"/>
      <c r="BX1102" s="11"/>
      <c r="BY1102" s="6">
        <f>SUMIF(BZ$98:BZ$128,$D1102,CB$98:CB$128)</f>
        <v>0</v>
      </c>
      <c r="BZ1102" s="9"/>
      <c r="CA1102" s="10"/>
      <c r="CB1102" s="11"/>
      <c r="CC1102" s="6">
        <f>SUMIF(CD$98:CD$128,$D1102,CF$98:CF$128)</f>
        <v>0</v>
      </c>
      <c r="CD1102" s="9"/>
      <c r="CE1102" s="10"/>
      <c r="CF1102" s="11"/>
      <c r="CG1102" s="6">
        <f>SUMIF(CH$98:CH$128,$D1102,CJ$98:CJ$128)</f>
        <v>0</v>
      </c>
      <c r="CH1102" s="9"/>
      <c r="CI1102" s="10"/>
      <c r="CJ1102" s="11"/>
      <c r="CK1102" s="6">
        <f>SUMIF(CL$98:CL$128,$D1102,CN$98:CN$128)</f>
        <v>0</v>
      </c>
      <c r="CL1102" s="9"/>
      <c r="CM1102" s="10"/>
      <c r="CN1102" s="11"/>
      <c r="CO1102" s="6">
        <f>SUMIF(CP$98:CP$128,$D1102,CR$98:CR$128)</f>
        <v>0</v>
      </c>
      <c r="CP1102" s="9"/>
      <c r="CQ1102" s="10"/>
      <c r="CR1102" s="11"/>
      <c r="CS1102" s="6">
        <f>SUMIF(CT$98:CT$128,$D1102,CV$98:CV$128)</f>
        <v>0</v>
      </c>
      <c r="CT1102" s="9"/>
      <c r="CU1102" s="10"/>
      <c r="CV1102" s="11"/>
      <c r="CW1102" s="6">
        <f>SUMIF(CX$98:CX$128,$D1102,CZ$98:CZ$128)</f>
        <v>0</v>
      </c>
      <c r="CX1102" s="9"/>
      <c r="CY1102" s="10"/>
      <c r="CZ1102" s="11"/>
      <c r="DA1102" s="6">
        <f>SUMIF(DB$98:DB$128,$D1102,DD$98:DD$128)</f>
        <v>0</v>
      </c>
      <c r="DB1102" s="9"/>
      <c r="DC1102" s="10"/>
      <c r="DD1102" s="11"/>
      <c r="DE1102" s="6">
        <f>SUMIF(DF$98:DF$128,$D1102,DH$98:DH$128)</f>
        <v>0</v>
      </c>
      <c r="DF1102" s="9"/>
      <c r="DG1102" s="10"/>
      <c r="DH1102" s="11"/>
      <c r="DI1102" s="6">
        <f>SUMIF(DJ$98:DJ$128,$D1102,DL$98:DL$128)</f>
        <v>0</v>
      </c>
      <c r="DJ1102" s="9"/>
      <c r="DK1102" s="10"/>
      <c r="DL1102" s="11"/>
      <c r="DM1102" s="6">
        <f>SUMIF(DN$98:DN$128,$D1102,DP$98:DP$128)</f>
        <v>0</v>
      </c>
      <c r="DN1102" s="9"/>
      <c r="DO1102" s="10"/>
      <c r="DP1102" s="11"/>
      <c r="DQ1102" s="6">
        <f>SUMIF(DR$98:DR$128,$D1102,DT$98:DT$128)</f>
        <v>0</v>
      </c>
      <c r="DR1102" s="9"/>
      <c r="DS1102" s="10"/>
      <c r="DT1102" s="11"/>
      <c r="DU1102" s="6">
        <f>SUMIF(DV$98:DV$128,$D1102,DX$98:DX$128)</f>
        <v>0</v>
      </c>
      <c r="DV1102" s="9"/>
      <c r="DW1102" s="10"/>
      <c r="DX1102" s="11"/>
      <c r="DY1102" s="6">
        <f>SUMIF(DZ$98:DZ$128,$D1102,EB$98:EB$128)</f>
        <v>0</v>
      </c>
      <c r="DZ1102" s="9"/>
      <c r="EA1102" s="10"/>
      <c r="EB1102" s="11"/>
      <c r="EC1102" s="6">
        <f>SUMIF(ED$98:ED$128,$D1102,EF$98:EF$128)</f>
        <v>0</v>
      </c>
      <c r="ED1102" s="9"/>
      <c r="EE1102" s="10"/>
      <c r="EF1102" s="11"/>
      <c r="EG1102" s="6">
        <f>SUMIF(EH$98:EH$128,$D1102,EJ$98:EJ$128)</f>
        <v>0</v>
      </c>
      <c r="EH1102" s="9"/>
      <c r="EI1102" s="10"/>
      <c r="EJ1102" s="11"/>
      <c r="EK1102" s="6">
        <f>SUMIF(EL$98:EL$128,$D1102,EN$98:EN$128)</f>
        <v>0</v>
      </c>
      <c r="EL1102" s="9"/>
      <c r="EM1102" s="10"/>
      <c r="EN1102" s="11"/>
      <c r="EO1102" s="6">
        <f>SUMIF(EP$98:EP$128,$D1102,ER$98:ER$128)</f>
        <v>0</v>
      </c>
      <c r="EP1102" s="9"/>
      <c r="EQ1102" s="10"/>
      <c r="ER1102" s="11"/>
      <c r="ES1102" s="6">
        <f>SUMIF(ET$98:ET$128,$D1102,EV$98:EV$128)</f>
        <v>0</v>
      </c>
      <c r="ET1102" s="9"/>
      <c r="EU1102" s="10"/>
      <c r="EV1102" s="11"/>
      <c r="EW1102" s="6">
        <f>SUMIF(EX$98:EX$128,$D1102,EZ$98:EZ$128)</f>
        <v>0</v>
      </c>
      <c r="EX1102" s="9"/>
      <c r="EY1102" s="10"/>
      <c r="EZ1102" s="11"/>
      <c r="FA1102" s="6">
        <f>SUMIF(FB$98:FB$128,$D1102,FD$98:FD$128)</f>
        <v>0</v>
      </c>
      <c r="FB1102" s="9"/>
      <c r="FC1102" s="10"/>
      <c r="FD1102" s="11"/>
      <c r="FE1102" s="6">
        <f>SUMIF(FF$98:FF$128,$D1102,FH$98:FH$128)</f>
        <v>0</v>
      </c>
      <c r="FF1102" s="9"/>
      <c r="FG1102" s="10"/>
      <c r="FH1102" s="11"/>
      <c r="FI1102" s="6">
        <f>SUMIF(FJ$98:FJ$128,$D1102,FL$98:FL$128)</f>
        <v>0</v>
      </c>
      <c r="FJ1102" s="9"/>
      <c r="FK1102" s="10"/>
      <c r="FL1102" s="11"/>
      <c r="FM1102" s="6">
        <f>SUMIF(FN$98:FN$128,$D1102,FP$98:FP$128)</f>
        <v>0</v>
      </c>
      <c r="FN1102" s="9"/>
      <c r="FO1102" s="10"/>
      <c r="FP1102" s="11"/>
      <c r="FQ1102" s="6">
        <f>SUMIF(FR$98:FR$128,$D1102,FT$98:FT$128)</f>
        <v>0</v>
      </c>
      <c r="FR1102" s="9"/>
      <c r="FS1102" s="10"/>
      <c r="FT1102" s="11"/>
      <c r="FU1102" s="6">
        <f>SUMIF(FV$98:FV$128,$D1102,FX$98:FX$128)</f>
        <v>0</v>
      </c>
      <c r="FV1102" s="9"/>
      <c r="FW1102" s="10"/>
      <c r="FX1102" s="11"/>
      <c r="FY1102" s="6">
        <f>SUMIF(FZ$98:FZ$128,$D1102,GB$98:GB$128)</f>
        <v>0</v>
      </c>
      <c r="FZ1102" s="9"/>
      <c r="GA1102" s="10"/>
      <c r="GB1102" s="11"/>
      <c r="GC1102" s="6">
        <f>SUMIF(GD$98:GD$128,$D1102,GF$98:GF$128)</f>
        <v>0</v>
      </c>
      <c r="GD1102" s="9"/>
      <c r="GE1102" s="10"/>
      <c r="GF1102" s="11"/>
      <c r="GG1102" s="6">
        <f>SUMIF(GH$98:GH$128,$D1102,GJ$98:GJ$128)</f>
        <v>0</v>
      </c>
      <c r="GH1102" s="9"/>
      <c r="GI1102" s="10"/>
      <c r="GJ1102" s="11"/>
      <c r="GK1102" s="6">
        <f>SUMIF(GL$98:GL$128,$D1102,GN$98:GN$128)</f>
        <v>0</v>
      </c>
      <c r="GL1102" s="9"/>
      <c r="GM1102" s="10"/>
      <c r="GN1102" s="11"/>
      <c r="GO1102" s="6">
        <f>SUMIF(GP$98:GP$128,$D1102,GR$98:GR$128)</f>
        <v>0</v>
      </c>
      <c r="GP1102" s="9"/>
      <c r="GQ1102" s="10"/>
      <c r="GR1102" s="11"/>
      <c r="GS1102" s="6">
        <f>SUMIF(GT$98:GT$128,$D1102,GV$98:GV$128)</f>
        <v>0</v>
      </c>
      <c r="GT1102" s="9"/>
      <c r="GU1102" s="10"/>
      <c r="GV1102" s="20"/>
      <c r="GW1102" s="19">
        <f t="shared" si="24"/>
        <v>0</v>
      </c>
      <c r="GX1102" s="472"/>
      <c r="GY1102" s="473"/>
    </row>
    <row r="1103" spans="1:207" ht="30">
      <c r="A1103" s="47" t="s">
        <v>79</v>
      </c>
      <c r="B1103" s="470"/>
      <c r="C1103" s="214" t="s">
        <v>368</v>
      </c>
      <c r="D1103" s="218" t="s">
        <v>367</v>
      </c>
      <c r="E1103" s="6">
        <f>SUMIF(F$129:F$159,$D1103,H$129:H$159)</f>
        <v>0</v>
      </c>
      <c r="F1103" s="9"/>
      <c r="G1103" s="10"/>
      <c r="H1103" s="11"/>
      <c r="I1103" s="6">
        <f>SUMIF(J$129:J$159,$D1103,L$129:L$159)</f>
        <v>0</v>
      </c>
      <c r="J1103" s="9"/>
      <c r="K1103" s="10"/>
      <c r="L1103" s="11"/>
      <c r="M1103" s="6">
        <f>SUMIF(N$129:N$159,$D1103,P$129:P$159)</f>
        <v>0</v>
      </c>
      <c r="N1103" s="9"/>
      <c r="O1103" s="10"/>
      <c r="P1103" s="11"/>
      <c r="Q1103" s="6">
        <f>SUMIF(R$129:R$159,$D1103,T$129:T$159)</f>
        <v>0</v>
      </c>
      <c r="R1103" s="9"/>
      <c r="S1103" s="10"/>
      <c r="T1103" s="11"/>
      <c r="U1103" s="6">
        <f>SUMIF(V$129:V$159,$D1103,X$129:X$159)</f>
        <v>0</v>
      </c>
      <c r="V1103" s="9"/>
      <c r="W1103" s="10"/>
      <c r="X1103" s="11"/>
      <c r="Y1103" s="6">
        <f>SUMIF(Z$129:Z$159,$D1103,AB$129:AB$159)</f>
        <v>0</v>
      </c>
      <c r="Z1103" s="9"/>
      <c r="AA1103" s="10"/>
      <c r="AB1103" s="11"/>
      <c r="AC1103" s="6">
        <f>SUMIF(AD$129:AD$159,$D1103,AF$129:AF$159)</f>
        <v>0</v>
      </c>
      <c r="AD1103" s="9"/>
      <c r="AE1103" s="10"/>
      <c r="AF1103" s="11"/>
      <c r="AG1103" s="6">
        <f>SUMIF(AH$129:AH$159,$D1103,AJ$129:AJ$159)</f>
        <v>0</v>
      </c>
      <c r="AH1103" s="9"/>
      <c r="AI1103" s="10"/>
      <c r="AJ1103" s="11"/>
      <c r="AK1103" s="6">
        <f>SUMIF(AL$129:AL$159,$D1103,AN$129:AN$159)</f>
        <v>0</v>
      </c>
      <c r="AL1103" s="9"/>
      <c r="AM1103" s="10"/>
      <c r="AN1103" s="11"/>
      <c r="AO1103" s="6">
        <f>SUMIF(AP$129:AP$159,$D1103,AR$129:AR$159)</f>
        <v>0</v>
      </c>
      <c r="AP1103" s="9"/>
      <c r="AQ1103" s="10"/>
      <c r="AR1103" s="11"/>
      <c r="AS1103" s="6">
        <f>SUMIF(AT$129:AT$159,$D1103,AV$129:AV$159)</f>
        <v>0</v>
      </c>
      <c r="AT1103" s="9"/>
      <c r="AU1103" s="10"/>
      <c r="AV1103" s="11"/>
      <c r="AW1103" s="6">
        <f>SUMIF(AX$129:AX$159,$D1103,AZ$129:AZ$159)</f>
        <v>0</v>
      </c>
      <c r="AX1103" s="9"/>
      <c r="AY1103" s="10"/>
      <c r="AZ1103" s="11"/>
      <c r="BA1103" s="6">
        <f>SUMIF(BB$129:BB$159,$D1103,BD$129:BD$159)</f>
        <v>0</v>
      </c>
      <c r="BB1103" s="9"/>
      <c r="BC1103" s="10"/>
      <c r="BD1103" s="11"/>
      <c r="BE1103" s="6">
        <f>SUMIF(BF$129:BF$159,$D1103,BH$129:BH$159)</f>
        <v>0</v>
      </c>
      <c r="BF1103" s="9"/>
      <c r="BG1103" s="10"/>
      <c r="BH1103" s="11"/>
      <c r="BI1103" s="6">
        <f>SUMIF(BJ$129:BJ$159,$D1103,BL$129:BL$159)</f>
        <v>0</v>
      </c>
      <c r="BJ1103" s="9"/>
      <c r="BK1103" s="10"/>
      <c r="BL1103" s="11"/>
      <c r="BM1103" s="6">
        <f>SUMIF(BN$129:BN$159,$D1103,BP$129:BP$159)</f>
        <v>0</v>
      </c>
      <c r="BN1103" s="9"/>
      <c r="BO1103" s="10"/>
      <c r="BP1103" s="11"/>
      <c r="BQ1103" s="6">
        <f>SUMIF(BR$129:BR$159,$D1103,BT$129:BT$159)</f>
        <v>0</v>
      </c>
      <c r="BR1103" s="9"/>
      <c r="BS1103" s="10"/>
      <c r="BT1103" s="11"/>
      <c r="BU1103" s="6">
        <f>SUMIF(BV$129:BV$159,$D1103,BX$129:BX$159)</f>
        <v>0</v>
      </c>
      <c r="BV1103" s="9"/>
      <c r="BW1103" s="10"/>
      <c r="BX1103" s="11"/>
      <c r="BY1103" s="6">
        <f>SUMIF(BZ$129:BZ$159,$D1103,CB$129:CB$159)</f>
        <v>0</v>
      </c>
      <c r="BZ1103" s="9"/>
      <c r="CA1103" s="10"/>
      <c r="CB1103" s="11"/>
      <c r="CC1103" s="6">
        <f>SUMIF(CD$129:CD$159,$D1103,CF$129:CF$159)</f>
        <v>0</v>
      </c>
      <c r="CD1103" s="9"/>
      <c r="CE1103" s="10"/>
      <c r="CF1103" s="11"/>
      <c r="CG1103" s="6">
        <f>SUMIF(CH$129:CH$159,$D1103,CJ$129:CJ$159)</f>
        <v>0</v>
      </c>
      <c r="CH1103" s="9"/>
      <c r="CI1103" s="10"/>
      <c r="CJ1103" s="11"/>
      <c r="CK1103" s="6">
        <f>SUMIF(CL$129:CL$159,$D1103,CN$129:CN$159)</f>
        <v>0</v>
      </c>
      <c r="CL1103" s="9"/>
      <c r="CM1103" s="10"/>
      <c r="CN1103" s="11"/>
      <c r="CO1103" s="6">
        <f>SUMIF(CP$129:CP$159,$D1103,CR$129:CR$159)</f>
        <v>0</v>
      </c>
      <c r="CP1103" s="9"/>
      <c r="CQ1103" s="10"/>
      <c r="CR1103" s="11"/>
      <c r="CS1103" s="6">
        <f>SUMIF(CT$129:CT$159,$D1103,CV$129:CV$159)</f>
        <v>0</v>
      </c>
      <c r="CT1103" s="9"/>
      <c r="CU1103" s="10"/>
      <c r="CV1103" s="11"/>
      <c r="CW1103" s="6">
        <f>SUMIF(CX$129:CX$159,$D1103,CZ$129:CZ$159)</f>
        <v>0</v>
      </c>
      <c r="CX1103" s="9"/>
      <c r="CY1103" s="10"/>
      <c r="CZ1103" s="11"/>
      <c r="DA1103" s="6">
        <f>SUMIF(DB$129:DB$159,$D1103,DD$129:DD$159)</f>
        <v>0</v>
      </c>
      <c r="DB1103" s="9"/>
      <c r="DC1103" s="10"/>
      <c r="DD1103" s="11"/>
      <c r="DE1103" s="6">
        <f>SUMIF(DF$129:DF$159,$D1103,DH$129:DH$159)</f>
        <v>0</v>
      </c>
      <c r="DF1103" s="9"/>
      <c r="DG1103" s="10"/>
      <c r="DH1103" s="11"/>
      <c r="DI1103" s="6">
        <f>SUMIF(DJ$129:DJ$159,$D1103,DL$129:DL$159)</f>
        <v>0</v>
      </c>
      <c r="DJ1103" s="9"/>
      <c r="DK1103" s="10"/>
      <c r="DL1103" s="11"/>
      <c r="DM1103" s="6">
        <f>SUMIF(DN$129:DN$159,$D1103,DP$129:DP$159)</f>
        <v>0</v>
      </c>
      <c r="DN1103" s="9"/>
      <c r="DO1103" s="10"/>
      <c r="DP1103" s="11"/>
      <c r="DQ1103" s="6">
        <f>SUMIF(DR$129:DR$159,$D1103,DT$129:DT$159)</f>
        <v>0</v>
      </c>
      <c r="DR1103" s="9"/>
      <c r="DS1103" s="10"/>
      <c r="DT1103" s="11"/>
      <c r="DU1103" s="6">
        <f>SUMIF(DV$129:DV$159,$D1103,DX$129:DX$159)</f>
        <v>0</v>
      </c>
      <c r="DV1103" s="9"/>
      <c r="DW1103" s="10"/>
      <c r="DX1103" s="11"/>
      <c r="DY1103" s="6">
        <f>SUMIF(DZ$129:DZ$159,$D1103,EB$129:EB$159)</f>
        <v>0</v>
      </c>
      <c r="DZ1103" s="9"/>
      <c r="EA1103" s="10"/>
      <c r="EB1103" s="11"/>
      <c r="EC1103" s="6">
        <f>SUMIF(ED$129:ED$159,$D1103,EF$129:EF$159)</f>
        <v>0</v>
      </c>
      <c r="ED1103" s="9"/>
      <c r="EE1103" s="10"/>
      <c r="EF1103" s="11"/>
      <c r="EG1103" s="6">
        <f>SUMIF(EH$129:EH$159,$D1103,EJ$129:EJ$159)</f>
        <v>0</v>
      </c>
      <c r="EH1103" s="9"/>
      <c r="EI1103" s="10"/>
      <c r="EJ1103" s="11"/>
      <c r="EK1103" s="6">
        <f>SUMIF(EL$129:EL$159,$D1103,EN$129:EN$159)</f>
        <v>0</v>
      </c>
      <c r="EL1103" s="9"/>
      <c r="EM1103" s="10"/>
      <c r="EN1103" s="11"/>
      <c r="EO1103" s="6">
        <f>SUMIF(EP$129:EP$159,$D1103,ER$129:ER$159)</f>
        <v>0</v>
      </c>
      <c r="EP1103" s="9"/>
      <c r="EQ1103" s="10"/>
      <c r="ER1103" s="11"/>
      <c r="ES1103" s="6">
        <f>SUMIF(ET$129:ET$159,$D1103,EV$129:EV$159)</f>
        <v>0</v>
      </c>
      <c r="ET1103" s="9"/>
      <c r="EU1103" s="10"/>
      <c r="EV1103" s="11"/>
      <c r="EW1103" s="6">
        <f>SUMIF(EX$129:EX$159,$D1103,EZ$129:EZ$159)</f>
        <v>0</v>
      </c>
      <c r="EX1103" s="9"/>
      <c r="EY1103" s="10"/>
      <c r="EZ1103" s="11"/>
      <c r="FA1103" s="6">
        <f>SUMIF(FB$129:FB$159,$D1103,FD$129:FD$159)</f>
        <v>0</v>
      </c>
      <c r="FB1103" s="9"/>
      <c r="FC1103" s="10"/>
      <c r="FD1103" s="11"/>
      <c r="FE1103" s="6">
        <f>SUMIF(FF$129:FF$159,$D1103,FH$129:FH$159)</f>
        <v>0</v>
      </c>
      <c r="FF1103" s="9"/>
      <c r="FG1103" s="10"/>
      <c r="FH1103" s="11"/>
      <c r="FI1103" s="6">
        <f>SUMIF(FJ$129:FJ$159,$D1103,FL$129:FL$159)</f>
        <v>0</v>
      </c>
      <c r="FJ1103" s="9"/>
      <c r="FK1103" s="10"/>
      <c r="FL1103" s="11"/>
      <c r="FM1103" s="6">
        <f>SUMIF(FN$129:FN$159,$D1103,FP$129:FP$159)</f>
        <v>0</v>
      </c>
      <c r="FN1103" s="9"/>
      <c r="FO1103" s="10"/>
      <c r="FP1103" s="11"/>
      <c r="FQ1103" s="6">
        <f>SUMIF(FR$129:FR$159,$D1103,FT$129:FT$159)</f>
        <v>0</v>
      </c>
      <c r="FR1103" s="9"/>
      <c r="FS1103" s="10"/>
      <c r="FT1103" s="11"/>
      <c r="FU1103" s="6">
        <f>SUMIF(FV$129:FV$159,$D1103,FX$129:FX$159)</f>
        <v>0</v>
      </c>
      <c r="FV1103" s="9"/>
      <c r="FW1103" s="10"/>
      <c r="FX1103" s="11"/>
      <c r="FY1103" s="6">
        <f>SUMIF(FZ$129:FZ$159,$D1103,GB$129:GB$159)</f>
        <v>0</v>
      </c>
      <c r="FZ1103" s="9"/>
      <c r="GA1103" s="10"/>
      <c r="GB1103" s="11"/>
      <c r="GC1103" s="6">
        <f>SUMIF(GD$129:GD$159,$D1103,GF$129:GF$159)</f>
        <v>0</v>
      </c>
      <c r="GD1103" s="9"/>
      <c r="GE1103" s="10"/>
      <c r="GF1103" s="11"/>
      <c r="GG1103" s="6">
        <f>SUMIF(GH$129:GH$159,$D1103,GJ$129:GJ$159)</f>
        <v>0</v>
      </c>
      <c r="GH1103" s="9"/>
      <c r="GI1103" s="10"/>
      <c r="GJ1103" s="11"/>
      <c r="GK1103" s="6">
        <f>SUMIF(GL$129:GL$159,$D1103,GN$129:GN$159)</f>
        <v>0</v>
      </c>
      <c r="GL1103" s="9"/>
      <c r="GM1103" s="10"/>
      <c r="GN1103" s="11"/>
      <c r="GO1103" s="6">
        <f>SUMIF(GP$129:GP$159,$D1103,GR$129:GR$159)</f>
        <v>0</v>
      </c>
      <c r="GP1103" s="9"/>
      <c r="GQ1103" s="10"/>
      <c r="GR1103" s="11"/>
      <c r="GS1103" s="6">
        <f>SUMIF(GT$129:GT$159,$D1103,GV$129:GV$159)</f>
        <v>0</v>
      </c>
      <c r="GT1103" s="9"/>
      <c r="GU1103" s="10"/>
      <c r="GV1103" s="20"/>
      <c r="GW1103" s="19">
        <f t="shared" si="24"/>
        <v>0</v>
      </c>
      <c r="GX1103" s="472"/>
      <c r="GY1103" s="473"/>
    </row>
    <row r="1104" spans="1:207" ht="30">
      <c r="A1104" s="47" t="s">
        <v>80</v>
      </c>
      <c r="B1104" s="470"/>
      <c r="C1104" s="214" t="s">
        <v>368</v>
      </c>
      <c r="D1104" s="218" t="s">
        <v>367</v>
      </c>
      <c r="E1104" s="6">
        <f>SUMIF(F$160:F$190,$D1104,H$160:H$190)</f>
        <v>0</v>
      </c>
      <c r="F1104" s="9"/>
      <c r="G1104" s="10"/>
      <c r="H1104" s="11"/>
      <c r="I1104" s="6">
        <f>SUMIF(J$160:J$190,$D1104,L$160:L$190)</f>
        <v>0</v>
      </c>
      <c r="J1104" s="9"/>
      <c r="K1104" s="10"/>
      <c r="L1104" s="11"/>
      <c r="M1104" s="6">
        <f>SUMIF(N$160:N$190,$D1104,P$160:P$190)</f>
        <v>0</v>
      </c>
      <c r="N1104" s="9"/>
      <c r="O1104" s="10"/>
      <c r="P1104" s="11"/>
      <c r="Q1104" s="6">
        <f>SUMIF(R$160:R$190,$D1104,T$160:T$190)</f>
        <v>0</v>
      </c>
      <c r="R1104" s="9"/>
      <c r="S1104" s="10"/>
      <c r="T1104" s="11"/>
      <c r="U1104" s="6">
        <f>SUMIF(V$160:V$190,$D1104,X$160:X$190)</f>
        <v>0</v>
      </c>
      <c r="V1104" s="9"/>
      <c r="W1104" s="10"/>
      <c r="X1104" s="11"/>
      <c r="Y1104" s="6">
        <f>SUMIF(Z$160:Z$190,$D1104,AB$160:AB$190)</f>
        <v>0</v>
      </c>
      <c r="Z1104" s="9"/>
      <c r="AA1104" s="10"/>
      <c r="AB1104" s="11"/>
      <c r="AC1104" s="6">
        <f>SUMIF(AD$160:AD$190,$D1104,AF$160:AF$190)</f>
        <v>0</v>
      </c>
      <c r="AD1104" s="9"/>
      <c r="AE1104" s="10"/>
      <c r="AF1104" s="11"/>
      <c r="AG1104" s="6">
        <f>SUMIF(AH$160:AH$190,$D1104,AJ$160:AJ$190)</f>
        <v>0</v>
      </c>
      <c r="AH1104" s="9"/>
      <c r="AI1104" s="10"/>
      <c r="AJ1104" s="11"/>
      <c r="AK1104" s="6">
        <f>SUMIF(AL$160:AL$190,$D1104,AN$160:AN$190)</f>
        <v>0</v>
      </c>
      <c r="AL1104" s="9"/>
      <c r="AM1104" s="10"/>
      <c r="AN1104" s="11"/>
      <c r="AO1104" s="6">
        <f>SUMIF(AP$160:AP$190,$D1104,AR$160:AR$190)</f>
        <v>0</v>
      </c>
      <c r="AP1104" s="9"/>
      <c r="AQ1104" s="10"/>
      <c r="AR1104" s="11"/>
      <c r="AS1104" s="6">
        <f>SUMIF(AT$160:AT$190,$D1104,AV$160:AV$190)</f>
        <v>0</v>
      </c>
      <c r="AT1104" s="9"/>
      <c r="AU1104" s="10"/>
      <c r="AV1104" s="11"/>
      <c r="AW1104" s="6">
        <f>SUMIF(AX$160:AX$190,$D1104,AZ$160:AZ$190)</f>
        <v>0</v>
      </c>
      <c r="AX1104" s="9"/>
      <c r="AY1104" s="10"/>
      <c r="AZ1104" s="11"/>
      <c r="BA1104" s="6">
        <f>SUMIF(BB$160:BB$190,$D1104,BD$160:BD$190)</f>
        <v>0</v>
      </c>
      <c r="BB1104" s="9"/>
      <c r="BC1104" s="10"/>
      <c r="BD1104" s="11"/>
      <c r="BE1104" s="6">
        <f>SUMIF(BF$160:BF$190,$D1104,BH$160:BH$190)</f>
        <v>0</v>
      </c>
      <c r="BF1104" s="9"/>
      <c r="BG1104" s="10"/>
      <c r="BH1104" s="11"/>
      <c r="BI1104" s="6">
        <f>SUMIF(BJ$160:BJ$190,$D1104,BL$160:BL$190)</f>
        <v>0</v>
      </c>
      <c r="BJ1104" s="9"/>
      <c r="BK1104" s="10"/>
      <c r="BL1104" s="11"/>
      <c r="BM1104" s="6">
        <f>SUMIF(BN$160:BN$190,$D1104,BP$160:BP$190)</f>
        <v>0</v>
      </c>
      <c r="BN1104" s="9"/>
      <c r="BO1104" s="10"/>
      <c r="BP1104" s="11"/>
      <c r="BQ1104" s="6">
        <f>SUMIF(BR$160:BR$190,$D1104,BT$160:BT$190)</f>
        <v>0</v>
      </c>
      <c r="BR1104" s="9"/>
      <c r="BS1104" s="10"/>
      <c r="BT1104" s="11"/>
      <c r="BU1104" s="6">
        <f>SUMIF(BV$160:BV$190,$D1104,BX$160:BX$190)</f>
        <v>0</v>
      </c>
      <c r="BV1104" s="9"/>
      <c r="BW1104" s="10"/>
      <c r="BX1104" s="11"/>
      <c r="BY1104" s="6">
        <f>SUMIF(BZ$160:BZ$190,$D1104,CB$160:CB$190)</f>
        <v>0</v>
      </c>
      <c r="BZ1104" s="9"/>
      <c r="CA1104" s="10"/>
      <c r="CB1104" s="11"/>
      <c r="CC1104" s="6">
        <f>SUMIF(CD$160:CD$190,$D1104,CF$160:CF$190)</f>
        <v>0</v>
      </c>
      <c r="CD1104" s="9"/>
      <c r="CE1104" s="10"/>
      <c r="CF1104" s="11"/>
      <c r="CG1104" s="6">
        <f>SUMIF(CH$160:CH$190,$D1104,CJ$160:CJ$190)</f>
        <v>0</v>
      </c>
      <c r="CH1104" s="9"/>
      <c r="CI1104" s="10"/>
      <c r="CJ1104" s="11"/>
      <c r="CK1104" s="6">
        <f>SUMIF(CL$160:CL$190,$D1104,CN$160:CN$190)</f>
        <v>0</v>
      </c>
      <c r="CL1104" s="9"/>
      <c r="CM1104" s="10"/>
      <c r="CN1104" s="11"/>
      <c r="CO1104" s="6">
        <f>SUMIF(CP$160:CP$190,$D1104,CR$160:CR$190)</f>
        <v>0</v>
      </c>
      <c r="CP1104" s="9"/>
      <c r="CQ1104" s="10"/>
      <c r="CR1104" s="11"/>
      <c r="CS1104" s="6">
        <f>SUMIF(CT$160:CT$190,$D1104,CV$160:CV$190)</f>
        <v>0</v>
      </c>
      <c r="CT1104" s="9"/>
      <c r="CU1104" s="10"/>
      <c r="CV1104" s="11"/>
      <c r="CW1104" s="6">
        <f>SUMIF(CX$160:CX$190,$D1104,CZ$160:CZ$190)</f>
        <v>0</v>
      </c>
      <c r="CX1104" s="9"/>
      <c r="CY1104" s="10"/>
      <c r="CZ1104" s="11"/>
      <c r="DA1104" s="6">
        <f>SUMIF(DB$160:DB$190,$D1104,DD$160:DD$190)</f>
        <v>0</v>
      </c>
      <c r="DB1104" s="9"/>
      <c r="DC1104" s="10"/>
      <c r="DD1104" s="11"/>
      <c r="DE1104" s="6">
        <f>SUMIF(DF$160:DF$190,$D1104,DH$160:DH$190)</f>
        <v>0</v>
      </c>
      <c r="DF1104" s="9"/>
      <c r="DG1104" s="10"/>
      <c r="DH1104" s="11"/>
      <c r="DI1104" s="6">
        <f>SUMIF(DJ$160:DJ$190,$D1104,DL$160:DL$190)</f>
        <v>0</v>
      </c>
      <c r="DJ1104" s="9"/>
      <c r="DK1104" s="10"/>
      <c r="DL1104" s="11"/>
      <c r="DM1104" s="6">
        <f>SUMIF(DN$160:DN$190,$D1104,DP$160:DP$190)</f>
        <v>0</v>
      </c>
      <c r="DN1104" s="9"/>
      <c r="DO1104" s="10"/>
      <c r="DP1104" s="11"/>
      <c r="DQ1104" s="6">
        <f>SUMIF(DR$160:DR$190,$D1104,DT$160:DT$190)</f>
        <v>0</v>
      </c>
      <c r="DR1104" s="9"/>
      <c r="DS1104" s="10"/>
      <c r="DT1104" s="11"/>
      <c r="DU1104" s="6">
        <f>SUMIF(DV$160:DV$190,$D1104,DX$160:DX$190)</f>
        <v>0</v>
      </c>
      <c r="DV1104" s="9"/>
      <c r="DW1104" s="10"/>
      <c r="DX1104" s="11"/>
      <c r="DY1104" s="6">
        <f>SUMIF(DZ$160:DZ$190,$D1104,EB$160:EB$190)</f>
        <v>0</v>
      </c>
      <c r="DZ1104" s="9"/>
      <c r="EA1104" s="10"/>
      <c r="EB1104" s="11"/>
      <c r="EC1104" s="6">
        <f>SUMIF(ED$160:ED$190,$D1104,EF$160:EF$190)</f>
        <v>0</v>
      </c>
      <c r="ED1104" s="9"/>
      <c r="EE1104" s="10"/>
      <c r="EF1104" s="11"/>
      <c r="EG1104" s="6">
        <f>SUMIF(EH$160:EH$190,$D1104,EJ$160:EJ$190)</f>
        <v>0</v>
      </c>
      <c r="EH1104" s="9"/>
      <c r="EI1104" s="10"/>
      <c r="EJ1104" s="11"/>
      <c r="EK1104" s="6">
        <f>SUMIF(EL$160:EL$190,$D1104,EN$160:EN$190)</f>
        <v>0</v>
      </c>
      <c r="EL1104" s="9"/>
      <c r="EM1104" s="10"/>
      <c r="EN1104" s="11"/>
      <c r="EO1104" s="6">
        <f>SUMIF(EP$160:EP$190,$D1104,ER$160:ER$190)</f>
        <v>0</v>
      </c>
      <c r="EP1104" s="9"/>
      <c r="EQ1104" s="10"/>
      <c r="ER1104" s="11"/>
      <c r="ES1104" s="6">
        <f>SUMIF(ET$160:ET$190,$D1104,EV$160:EV$190)</f>
        <v>0</v>
      </c>
      <c r="ET1104" s="9"/>
      <c r="EU1104" s="10"/>
      <c r="EV1104" s="11"/>
      <c r="EW1104" s="6">
        <f>SUMIF(EX$160:EX$190,$D1104,EZ$160:EZ$190)</f>
        <v>0</v>
      </c>
      <c r="EX1104" s="9"/>
      <c r="EY1104" s="10"/>
      <c r="EZ1104" s="11"/>
      <c r="FA1104" s="6">
        <f>SUMIF(FB$160:FB$190,$D1104,FD$160:FD$190)</f>
        <v>0</v>
      </c>
      <c r="FB1104" s="9"/>
      <c r="FC1104" s="10"/>
      <c r="FD1104" s="11"/>
      <c r="FE1104" s="6">
        <f>SUMIF(FF$160:FF$190,$D1104,FH$160:FH$190)</f>
        <v>0</v>
      </c>
      <c r="FF1104" s="9"/>
      <c r="FG1104" s="10"/>
      <c r="FH1104" s="11"/>
      <c r="FI1104" s="6">
        <f>SUMIF(FJ$160:FJ$190,$D1104,FL$160:FL$190)</f>
        <v>0</v>
      </c>
      <c r="FJ1104" s="9"/>
      <c r="FK1104" s="10"/>
      <c r="FL1104" s="11"/>
      <c r="FM1104" s="6">
        <f>SUMIF(FN$160:FN$190,$D1104,FP$160:FP$190)</f>
        <v>0</v>
      </c>
      <c r="FN1104" s="9"/>
      <c r="FO1104" s="10"/>
      <c r="FP1104" s="11"/>
      <c r="FQ1104" s="6">
        <f>SUMIF(FR$160:FR$190,$D1104,FT$160:FT$190)</f>
        <v>0</v>
      </c>
      <c r="FR1104" s="9"/>
      <c r="FS1104" s="10"/>
      <c r="FT1104" s="11"/>
      <c r="FU1104" s="6">
        <f>SUMIF(FV$160:FV$190,$D1104,FX$160:FX$190)</f>
        <v>0</v>
      </c>
      <c r="FV1104" s="9"/>
      <c r="FW1104" s="10"/>
      <c r="FX1104" s="11"/>
      <c r="FY1104" s="6">
        <f>SUMIF(FZ$160:FZ$190,$D1104,GB$160:GB$190)</f>
        <v>0</v>
      </c>
      <c r="FZ1104" s="9"/>
      <c r="GA1104" s="10"/>
      <c r="GB1104" s="11"/>
      <c r="GC1104" s="6">
        <f>SUMIF(GD$160:GD$190,$D1104,GF$160:GF$190)</f>
        <v>0</v>
      </c>
      <c r="GD1104" s="9"/>
      <c r="GE1104" s="10"/>
      <c r="GF1104" s="11"/>
      <c r="GG1104" s="6">
        <f>SUMIF(GH$160:GH$190,$D1104,GJ$160:GJ$190)</f>
        <v>0</v>
      </c>
      <c r="GH1104" s="9"/>
      <c r="GI1104" s="10"/>
      <c r="GJ1104" s="11"/>
      <c r="GK1104" s="6">
        <f>SUMIF(GL$160:GL$190,$D1104,GN$160:GN$190)</f>
        <v>0</v>
      </c>
      <c r="GL1104" s="9"/>
      <c r="GM1104" s="10"/>
      <c r="GN1104" s="11"/>
      <c r="GO1104" s="6">
        <f>SUMIF(GP$160:GP$190,$D1104,GR$160:GR$190)</f>
        <v>0</v>
      </c>
      <c r="GP1104" s="9"/>
      <c r="GQ1104" s="10"/>
      <c r="GR1104" s="11"/>
      <c r="GS1104" s="6">
        <f>SUMIF(GT$160:GT$190,$D1104,GV$160:GV$190)</f>
        <v>0</v>
      </c>
      <c r="GT1104" s="9"/>
      <c r="GU1104" s="10"/>
      <c r="GV1104" s="20"/>
      <c r="GW1104" s="19">
        <f t="shared" si="24"/>
        <v>0</v>
      </c>
      <c r="GX1104" s="472"/>
      <c r="GY1104" s="473"/>
    </row>
    <row r="1105" spans="1:207" ht="30">
      <c r="A1105" s="47" t="s">
        <v>81</v>
      </c>
      <c r="B1105" s="470"/>
      <c r="C1105" s="214" t="s">
        <v>368</v>
      </c>
      <c r="D1105" s="218" t="s">
        <v>367</v>
      </c>
      <c r="E1105" s="6">
        <f>SUMIF(F$191:F$221,$D1105,H$191:H$221)</f>
        <v>0</v>
      </c>
      <c r="F1105" s="9"/>
      <c r="G1105" s="10"/>
      <c r="H1105" s="11"/>
      <c r="I1105" s="6">
        <f>SUMIF(J$191:J$221,$D1105,L$191:L$221)</f>
        <v>0</v>
      </c>
      <c r="J1105" s="9"/>
      <c r="K1105" s="10"/>
      <c r="L1105" s="11"/>
      <c r="M1105" s="6">
        <f>SUMIF(N$191:N$221,$D1105,P$191:P$221)</f>
        <v>0</v>
      </c>
      <c r="N1105" s="9"/>
      <c r="O1105" s="10"/>
      <c r="P1105" s="11"/>
      <c r="Q1105" s="6">
        <f>SUMIF(R$191:R$221,$D1105,T$191:T$221)</f>
        <v>0</v>
      </c>
      <c r="R1105" s="9"/>
      <c r="S1105" s="10"/>
      <c r="T1105" s="11"/>
      <c r="U1105" s="6">
        <f>SUMIF(V$191:V$221,$D1105,X$191:X$221)</f>
        <v>0</v>
      </c>
      <c r="V1105" s="9"/>
      <c r="W1105" s="10"/>
      <c r="X1105" s="11"/>
      <c r="Y1105" s="6">
        <f>SUMIF(Z$191:Z$221,$D1105,AB$191:AB$221)</f>
        <v>0</v>
      </c>
      <c r="Z1105" s="9"/>
      <c r="AA1105" s="10"/>
      <c r="AB1105" s="11"/>
      <c r="AC1105" s="6">
        <f>SUMIF(AD$191:AD$221,$D1105,AF$191:AF$221)</f>
        <v>0</v>
      </c>
      <c r="AD1105" s="9"/>
      <c r="AE1105" s="10"/>
      <c r="AF1105" s="11"/>
      <c r="AG1105" s="6">
        <f>SUMIF(AH$191:AH$221,$D1105,AJ$191:AJ$221)</f>
        <v>0</v>
      </c>
      <c r="AH1105" s="9"/>
      <c r="AI1105" s="10"/>
      <c r="AJ1105" s="11"/>
      <c r="AK1105" s="6">
        <f>SUMIF(AL$191:AL$221,$D1105,AN$191:AN$221)</f>
        <v>0</v>
      </c>
      <c r="AL1105" s="9"/>
      <c r="AM1105" s="10"/>
      <c r="AN1105" s="11"/>
      <c r="AO1105" s="6">
        <f>SUMIF(AP$191:AP$221,$D1105,AR$191:AR$221)</f>
        <v>0</v>
      </c>
      <c r="AP1105" s="9"/>
      <c r="AQ1105" s="10"/>
      <c r="AR1105" s="11"/>
      <c r="AS1105" s="6">
        <f>SUMIF(AT$191:AT$221,$D1105,AV$191:AV$221)</f>
        <v>0</v>
      </c>
      <c r="AT1105" s="9"/>
      <c r="AU1105" s="10"/>
      <c r="AV1105" s="11"/>
      <c r="AW1105" s="6">
        <f>SUMIF(AX$191:AX$221,$D1105,AZ$191:AZ$221)</f>
        <v>0</v>
      </c>
      <c r="AX1105" s="9"/>
      <c r="AY1105" s="10"/>
      <c r="AZ1105" s="11"/>
      <c r="BA1105" s="6">
        <f>SUMIF(BB$191:BB$221,$D1105,BD$191:BD$221)</f>
        <v>0</v>
      </c>
      <c r="BB1105" s="9"/>
      <c r="BC1105" s="10"/>
      <c r="BD1105" s="11"/>
      <c r="BE1105" s="6">
        <f>SUMIF(BF$191:BF$221,$D1105,BH$191:BH$221)</f>
        <v>0</v>
      </c>
      <c r="BF1105" s="9"/>
      <c r="BG1105" s="10"/>
      <c r="BH1105" s="11"/>
      <c r="BI1105" s="6">
        <f>SUMIF(BJ$191:BJ$221,$D1105,BL$191:BL$221)</f>
        <v>0</v>
      </c>
      <c r="BJ1105" s="9"/>
      <c r="BK1105" s="10"/>
      <c r="BL1105" s="11"/>
      <c r="BM1105" s="6">
        <f>SUMIF(BN$191:BN$221,$D1105,BP$191:BP$221)</f>
        <v>0</v>
      </c>
      <c r="BN1105" s="9"/>
      <c r="BO1105" s="10"/>
      <c r="BP1105" s="11"/>
      <c r="BQ1105" s="6">
        <f>SUMIF(BR$191:BR$221,$D1105,BT$191:BT$221)</f>
        <v>0</v>
      </c>
      <c r="BR1105" s="9"/>
      <c r="BS1105" s="10"/>
      <c r="BT1105" s="11"/>
      <c r="BU1105" s="6">
        <f>SUMIF(BV$191:BV$221,$D1105,BX$191:BX$221)</f>
        <v>0</v>
      </c>
      <c r="BV1105" s="9"/>
      <c r="BW1105" s="10"/>
      <c r="BX1105" s="11"/>
      <c r="BY1105" s="6">
        <f>SUMIF(BZ$191:BZ$221,$D1105,CB$191:CB$221)</f>
        <v>0</v>
      </c>
      <c r="BZ1105" s="9"/>
      <c r="CA1105" s="10"/>
      <c r="CB1105" s="11"/>
      <c r="CC1105" s="6">
        <f>SUMIF(CD$191:CD$221,$D1105,CF$191:CF$221)</f>
        <v>0</v>
      </c>
      <c r="CD1105" s="9"/>
      <c r="CE1105" s="10"/>
      <c r="CF1105" s="11"/>
      <c r="CG1105" s="6">
        <f>SUMIF(CH$191:CH$221,$D1105,CJ$191:CJ$221)</f>
        <v>0</v>
      </c>
      <c r="CH1105" s="9"/>
      <c r="CI1105" s="10"/>
      <c r="CJ1105" s="11"/>
      <c r="CK1105" s="6">
        <f>SUMIF(CL$191:CL$221,$D1105,CN$191:CN$221)</f>
        <v>0</v>
      </c>
      <c r="CL1105" s="9"/>
      <c r="CM1105" s="10"/>
      <c r="CN1105" s="11"/>
      <c r="CO1105" s="6">
        <f>SUMIF(CP$191:CP$221,$D1105,CR$191:CR$221)</f>
        <v>0</v>
      </c>
      <c r="CP1105" s="9"/>
      <c r="CQ1105" s="10"/>
      <c r="CR1105" s="11"/>
      <c r="CS1105" s="6">
        <f>SUMIF(CT$191:CT$221,$D1105,CV$191:CV$221)</f>
        <v>0</v>
      </c>
      <c r="CT1105" s="9"/>
      <c r="CU1105" s="10"/>
      <c r="CV1105" s="11"/>
      <c r="CW1105" s="6">
        <f>SUMIF(CX$191:CX$221,$D1105,CZ$191:CZ$221)</f>
        <v>0</v>
      </c>
      <c r="CX1105" s="9"/>
      <c r="CY1105" s="10"/>
      <c r="CZ1105" s="11"/>
      <c r="DA1105" s="6">
        <f>SUMIF(DB$191:DB$221,$D1105,DD$191:DD$221)</f>
        <v>0</v>
      </c>
      <c r="DB1105" s="9"/>
      <c r="DC1105" s="10"/>
      <c r="DD1105" s="11"/>
      <c r="DE1105" s="6">
        <f>SUMIF(DF$191:DF$221,$D1105,DH$191:DH$221)</f>
        <v>0</v>
      </c>
      <c r="DF1105" s="9"/>
      <c r="DG1105" s="10"/>
      <c r="DH1105" s="11"/>
      <c r="DI1105" s="6">
        <f>SUMIF(DJ$191:DJ$221,$D1105,DL$191:DL$221)</f>
        <v>0</v>
      </c>
      <c r="DJ1105" s="9"/>
      <c r="DK1105" s="10"/>
      <c r="DL1105" s="11"/>
      <c r="DM1105" s="6">
        <f>SUMIF(DN$191:DN$221,$D1105,DP$191:DP$221)</f>
        <v>0</v>
      </c>
      <c r="DN1105" s="9"/>
      <c r="DO1105" s="10"/>
      <c r="DP1105" s="11"/>
      <c r="DQ1105" s="6">
        <f>SUMIF(DR$191:DR$221,$D1105,DT$191:DT$221)</f>
        <v>0</v>
      </c>
      <c r="DR1105" s="9"/>
      <c r="DS1105" s="10"/>
      <c r="DT1105" s="11"/>
      <c r="DU1105" s="6">
        <f>SUMIF(DV$191:DV$221,$D1105,DX$191:DX$221)</f>
        <v>0</v>
      </c>
      <c r="DV1105" s="9"/>
      <c r="DW1105" s="10"/>
      <c r="DX1105" s="11"/>
      <c r="DY1105" s="6">
        <f>SUMIF(DZ$191:DZ$221,$D1105,EB$191:EB$221)</f>
        <v>0</v>
      </c>
      <c r="DZ1105" s="9"/>
      <c r="EA1105" s="10"/>
      <c r="EB1105" s="11"/>
      <c r="EC1105" s="6">
        <f>SUMIF(ED$191:ED$221,$D1105,EF$191:EF$221)</f>
        <v>0</v>
      </c>
      <c r="ED1105" s="9"/>
      <c r="EE1105" s="10"/>
      <c r="EF1105" s="11"/>
      <c r="EG1105" s="6">
        <f>SUMIF(EH$191:EH$221,$D1105,EJ$191:EJ$221)</f>
        <v>0</v>
      </c>
      <c r="EH1105" s="9"/>
      <c r="EI1105" s="10"/>
      <c r="EJ1105" s="11"/>
      <c r="EK1105" s="6">
        <f>SUMIF(EL$191:EL$221,$D1105,EN$191:EN$221)</f>
        <v>0</v>
      </c>
      <c r="EL1105" s="9"/>
      <c r="EM1105" s="10"/>
      <c r="EN1105" s="11"/>
      <c r="EO1105" s="6">
        <f>SUMIF(EP$191:EP$221,$D1105,ER$191:ER$221)</f>
        <v>0</v>
      </c>
      <c r="EP1105" s="9"/>
      <c r="EQ1105" s="10"/>
      <c r="ER1105" s="11"/>
      <c r="ES1105" s="6">
        <f>SUMIF(ET$191:ET$221,$D1105,EV$191:EV$221)</f>
        <v>0</v>
      </c>
      <c r="ET1105" s="9"/>
      <c r="EU1105" s="10"/>
      <c r="EV1105" s="11"/>
      <c r="EW1105" s="6">
        <f>SUMIF(EX$191:EX$221,$D1105,EZ$191:EZ$221)</f>
        <v>0</v>
      </c>
      <c r="EX1105" s="9"/>
      <c r="EY1105" s="10"/>
      <c r="EZ1105" s="11"/>
      <c r="FA1105" s="6">
        <f>SUMIF(FB$191:FB$221,$D1105,FD$191:FD$221)</f>
        <v>0</v>
      </c>
      <c r="FB1105" s="9"/>
      <c r="FC1105" s="10"/>
      <c r="FD1105" s="11"/>
      <c r="FE1105" s="6">
        <f>SUMIF(FF$191:FF$221,$D1105,FH$191:FH$221)</f>
        <v>0</v>
      </c>
      <c r="FF1105" s="9"/>
      <c r="FG1105" s="10"/>
      <c r="FH1105" s="11"/>
      <c r="FI1105" s="6">
        <f>SUMIF(FJ$191:FJ$221,$D1105,FL$191:FL$221)</f>
        <v>0</v>
      </c>
      <c r="FJ1105" s="9"/>
      <c r="FK1105" s="10"/>
      <c r="FL1105" s="11"/>
      <c r="FM1105" s="6">
        <f>SUMIF(FN$191:FN$221,$D1105,FP$191:FP$221)</f>
        <v>0</v>
      </c>
      <c r="FN1105" s="9"/>
      <c r="FO1105" s="10"/>
      <c r="FP1105" s="11"/>
      <c r="FQ1105" s="6">
        <f>SUMIF(FR$191:FR$221,$D1105,FT$191:FT$221)</f>
        <v>0</v>
      </c>
      <c r="FR1105" s="9"/>
      <c r="FS1105" s="10"/>
      <c r="FT1105" s="11"/>
      <c r="FU1105" s="6">
        <f>SUMIF(FV$191:FV$221,$D1105,FX$191:FX$221)</f>
        <v>0</v>
      </c>
      <c r="FV1105" s="9"/>
      <c r="FW1105" s="10"/>
      <c r="FX1105" s="11"/>
      <c r="FY1105" s="6">
        <f>SUMIF(FZ$191:FZ$221,$D1105,GB$191:GB$221)</f>
        <v>0</v>
      </c>
      <c r="FZ1105" s="9"/>
      <c r="GA1105" s="10"/>
      <c r="GB1105" s="11"/>
      <c r="GC1105" s="6">
        <f>SUMIF(GD$191:GD$221,$D1105,GF$191:GF$221)</f>
        <v>0</v>
      </c>
      <c r="GD1105" s="9"/>
      <c r="GE1105" s="10"/>
      <c r="GF1105" s="11"/>
      <c r="GG1105" s="6">
        <f>SUMIF(GH$191:GH$221,$D1105,GJ$191:GJ$221)</f>
        <v>0</v>
      </c>
      <c r="GH1105" s="9"/>
      <c r="GI1105" s="10"/>
      <c r="GJ1105" s="11"/>
      <c r="GK1105" s="6">
        <f>SUMIF(GL$191:GL$221,$D1105,GN$191:GN$221)</f>
        <v>0</v>
      </c>
      <c r="GL1105" s="9"/>
      <c r="GM1105" s="10"/>
      <c r="GN1105" s="11"/>
      <c r="GO1105" s="6">
        <f>SUMIF(GP$191:GP$221,$D1105,GR$191:GR$221)</f>
        <v>0</v>
      </c>
      <c r="GP1105" s="9"/>
      <c r="GQ1105" s="10"/>
      <c r="GR1105" s="11"/>
      <c r="GS1105" s="6">
        <f>SUMIF(GT$191:GT$221,$D1105,GV$191:GV$221)</f>
        <v>0</v>
      </c>
      <c r="GT1105" s="9"/>
      <c r="GU1105" s="10"/>
      <c r="GV1105" s="20"/>
      <c r="GW1105" s="19">
        <f t="shared" si="24"/>
        <v>0</v>
      </c>
      <c r="GX1105" s="472"/>
      <c r="GY1105" s="473"/>
    </row>
    <row r="1106" spans="1:207" ht="30">
      <c r="A1106" s="47" t="s">
        <v>82</v>
      </c>
      <c r="B1106" s="470"/>
      <c r="C1106" s="214" t="s">
        <v>368</v>
      </c>
      <c r="D1106" s="218" t="s">
        <v>367</v>
      </c>
      <c r="E1106" s="6">
        <f>SUMIF(F$222:F$252,$D1106,H$222:H$252)</f>
        <v>0</v>
      </c>
      <c r="F1106" s="9"/>
      <c r="G1106" s="10"/>
      <c r="H1106" s="11"/>
      <c r="I1106" s="6">
        <f>SUMIF(J$222:J$252,$D1106,L$222:L$252)</f>
        <v>0</v>
      </c>
      <c r="J1106" s="9"/>
      <c r="K1106" s="10"/>
      <c r="L1106" s="11"/>
      <c r="M1106" s="6">
        <f>SUMIF(N$222:N$252,$D1106,P$222:P$252)</f>
        <v>0</v>
      </c>
      <c r="N1106" s="9"/>
      <c r="O1106" s="10"/>
      <c r="P1106" s="11"/>
      <c r="Q1106" s="6">
        <f>SUMIF(R$222:R$252,$D1106,T$222:T$252)</f>
        <v>0</v>
      </c>
      <c r="R1106" s="9"/>
      <c r="S1106" s="10"/>
      <c r="T1106" s="11"/>
      <c r="U1106" s="6">
        <f>SUMIF(V$222:V$252,$D1106,X$222:X$252)</f>
        <v>0</v>
      </c>
      <c r="V1106" s="9"/>
      <c r="W1106" s="10"/>
      <c r="X1106" s="11"/>
      <c r="Y1106" s="6">
        <f>SUMIF(Z$222:Z$252,$D1106,AB$222:AB$252)</f>
        <v>0</v>
      </c>
      <c r="Z1106" s="9"/>
      <c r="AA1106" s="10"/>
      <c r="AB1106" s="11"/>
      <c r="AC1106" s="6">
        <f>SUMIF(AD$222:AD$252,$D1106,AF$222:AF$252)</f>
        <v>0</v>
      </c>
      <c r="AD1106" s="9"/>
      <c r="AE1106" s="10"/>
      <c r="AF1106" s="11"/>
      <c r="AG1106" s="6">
        <f>SUMIF(AH$222:AH$252,$D1106,AJ$222:AJ$252)</f>
        <v>0</v>
      </c>
      <c r="AH1106" s="9"/>
      <c r="AI1106" s="10"/>
      <c r="AJ1106" s="11"/>
      <c r="AK1106" s="6">
        <f>SUMIF(AL$222:AL$252,$D1106,AN$222:AN$252)</f>
        <v>0</v>
      </c>
      <c r="AL1106" s="9"/>
      <c r="AM1106" s="10"/>
      <c r="AN1106" s="11"/>
      <c r="AO1106" s="6">
        <f>SUMIF(AP$222:AP$252,$D1106,AR$222:AR$252)</f>
        <v>0</v>
      </c>
      <c r="AP1106" s="9"/>
      <c r="AQ1106" s="10"/>
      <c r="AR1106" s="11"/>
      <c r="AS1106" s="6">
        <f>SUMIF(AT$222:AT$252,$D1106,AV$222:AV$252)</f>
        <v>0</v>
      </c>
      <c r="AT1106" s="9"/>
      <c r="AU1106" s="10"/>
      <c r="AV1106" s="11"/>
      <c r="AW1106" s="6">
        <f>SUMIF(AX$222:AX$252,$D1106,AZ$222:AZ$252)</f>
        <v>0</v>
      </c>
      <c r="AX1106" s="9"/>
      <c r="AY1106" s="10"/>
      <c r="AZ1106" s="11"/>
      <c r="BA1106" s="6">
        <f>SUMIF(BB$222:BB$252,$D1106,BD$222:BD$252)</f>
        <v>0</v>
      </c>
      <c r="BB1106" s="9"/>
      <c r="BC1106" s="10"/>
      <c r="BD1106" s="11"/>
      <c r="BE1106" s="6">
        <f>SUMIF(BF$222:BF$252,$D1106,BH$222:BH$252)</f>
        <v>0</v>
      </c>
      <c r="BF1106" s="9"/>
      <c r="BG1106" s="10"/>
      <c r="BH1106" s="11"/>
      <c r="BI1106" s="6">
        <f>SUMIF(BJ$222:BJ$252,$D1106,BL$222:BL$252)</f>
        <v>0</v>
      </c>
      <c r="BJ1106" s="9"/>
      <c r="BK1106" s="10"/>
      <c r="BL1106" s="11"/>
      <c r="BM1106" s="6">
        <f>SUMIF(BN$222:BN$252,$D1106,BP$222:BP$252)</f>
        <v>0</v>
      </c>
      <c r="BN1106" s="9"/>
      <c r="BO1106" s="10"/>
      <c r="BP1106" s="11"/>
      <c r="BQ1106" s="6">
        <f>SUMIF(BR$222:BR$252,$D1106,BT$222:BT$252)</f>
        <v>0</v>
      </c>
      <c r="BR1106" s="9"/>
      <c r="BS1106" s="10"/>
      <c r="BT1106" s="11"/>
      <c r="BU1106" s="6">
        <f>SUMIF(BV$222:BV$252,$D1106,BX$222:BX$252)</f>
        <v>0</v>
      </c>
      <c r="BV1106" s="9"/>
      <c r="BW1106" s="10"/>
      <c r="BX1106" s="11"/>
      <c r="BY1106" s="6">
        <f>SUMIF(BZ$222:BZ$252,$D1106,CB$222:CB$252)</f>
        <v>0</v>
      </c>
      <c r="BZ1106" s="9"/>
      <c r="CA1106" s="10"/>
      <c r="CB1106" s="11"/>
      <c r="CC1106" s="6">
        <f>SUMIF(CD$222:CD$252,$D1106,CF$222:CF$252)</f>
        <v>0</v>
      </c>
      <c r="CD1106" s="9"/>
      <c r="CE1106" s="10"/>
      <c r="CF1106" s="11"/>
      <c r="CG1106" s="6">
        <f>SUMIF(CH$222:CH$252,$D1106,CJ$222:CJ$252)</f>
        <v>0</v>
      </c>
      <c r="CH1106" s="9"/>
      <c r="CI1106" s="10"/>
      <c r="CJ1106" s="11"/>
      <c r="CK1106" s="6">
        <f>SUMIF(CL$222:CL$252,$D1106,CN$222:CN$252)</f>
        <v>0</v>
      </c>
      <c r="CL1106" s="9"/>
      <c r="CM1106" s="10"/>
      <c r="CN1106" s="11"/>
      <c r="CO1106" s="6">
        <f>SUMIF(CP$222:CP$252,$D1106,CR$222:CR$252)</f>
        <v>0</v>
      </c>
      <c r="CP1106" s="9"/>
      <c r="CQ1106" s="10"/>
      <c r="CR1106" s="11"/>
      <c r="CS1106" s="6">
        <f>SUMIF(CT$222:CT$252,$D1106,CV$222:CV$252)</f>
        <v>0</v>
      </c>
      <c r="CT1106" s="9"/>
      <c r="CU1106" s="10"/>
      <c r="CV1106" s="11"/>
      <c r="CW1106" s="6">
        <f>SUMIF(CX$222:CX$252,$D1106,CZ$222:CZ$252)</f>
        <v>0</v>
      </c>
      <c r="CX1106" s="9"/>
      <c r="CY1106" s="10"/>
      <c r="CZ1106" s="11"/>
      <c r="DA1106" s="6">
        <f>SUMIF(DB$222:DB$252,$D1106,DD$222:DD$252)</f>
        <v>0</v>
      </c>
      <c r="DB1106" s="9"/>
      <c r="DC1106" s="10"/>
      <c r="DD1106" s="11"/>
      <c r="DE1106" s="6">
        <f>SUMIF(DF$222:DF$252,$D1106,DH$222:DH$252)</f>
        <v>0</v>
      </c>
      <c r="DF1106" s="9"/>
      <c r="DG1106" s="10"/>
      <c r="DH1106" s="11"/>
      <c r="DI1106" s="6">
        <f>SUMIF(DJ$222:DJ$252,$D1106,DL$222:DL$252)</f>
        <v>0</v>
      </c>
      <c r="DJ1106" s="9"/>
      <c r="DK1106" s="10"/>
      <c r="DL1106" s="11"/>
      <c r="DM1106" s="6">
        <f>SUMIF(DN$222:DN$252,$D1106,DP$222:DP$252)</f>
        <v>0</v>
      </c>
      <c r="DN1106" s="9"/>
      <c r="DO1106" s="10"/>
      <c r="DP1106" s="11"/>
      <c r="DQ1106" s="6">
        <f>SUMIF(DR$222:DR$252,$D1106,DT$222:DT$252)</f>
        <v>0</v>
      </c>
      <c r="DR1106" s="9"/>
      <c r="DS1106" s="10"/>
      <c r="DT1106" s="11"/>
      <c r="DU1106" s="6">
        <f>SUMIF(DV$222:DV$252,$D1106,DX$222:DX$252)</f>
        <v>0</v>
      </c>
      <c r="DV1106" s="9"/>
      <c r="DW1106" s="10"/>
      <c r="DX1106" s="11"/>
      <c r="DY1106" s="6">
        <f>SUMIF(DZ$222:DZ$252,$D1106,EB$222:EB$252)</f>
        <v>0</v>
      </c>
      <c r="DZ1106" s="9"/>
      <c r="EA1106" s="10"/>
      <c r="EB1106" s="11"/>
      <c r="EC1106" s="6">
        <f>SUMIF(ED$222:ED$252,$D1106,EF$222:EF$252)</f>
        <v>0</v>
      </c>
      <c r="ED1106" s="9"/>
      <c r="EE1106" s="10"/>
      <c r="EF1106" s="11"/>
      <c r="EG1106" s="6">
        <f>SUMIF(EH$222:EH$252,$D1106,EJ$222:EJ$252)</f>
        <v>0</v>
      </c>
      <c r="EH1106" s="9"/>
      <c r="EI1106" s="10"/>
      <c r="EJ1106" s="11"/>
      <c r="EK1106" s="6">
        <f>SUMIF(EL$222:EL$252,$D1106,EN$222:EN$252)</f>
        <v>0</v>
      </c>
      <c r="EL1106" s="9"/>
      <c r="EM1106" s="10"/>
      <c r="EN1106" s="11"/>
      <c r="EO1106" s="6">
        <f>SUMIF(EP$222:EP$252,$D1106,ER$222:ER$252)</f>
        <v>0</v>
      </c>
      <c r="EP1106" s="9"/>
      <c r="EQ1106" s="10"/>
      <c r="ER1106" s="11"/>
      <c r="ES1106" s="6">
        <f>SUMIF(ET$222:ET$252,$D1106,EV$222:EV$252)</f>
        <v>0</v>
      </c>
      <c r="ET1106" s="9"/>
      <c r="EU1106" s="10"/>
      <c r="EV1106" s="11"/>
      <c r="EW1106" s="6">
        <f>SUMIF(EX$222:EX$252,$D1106,EZ$222:EZ$252)</f>
        <v>0</v>
      </c>
      <c r="EX1106" s="9"/>
      <c r="EY1106" s="10"/>
      <c r="EZ1106" s="11"/>
      <c r="FA1106" s="6">
        <f>SUMIF(FB$222:FB$252,$D1106,FD$222:FD$252)</f>
        <v>0</v>
      </c>
      <c r="FB1106" s="9"/>
      <c r="FC1106" s="10"/>
      <c r="FD1106" s="11"/>
      <c r="FE1106" s="6">
        <f>SUMIF(FF$222:FF$252,$D1106,FH$222:FH$252)</f>
        <v>0</v>
      </c>
      <c r="FF1106" s="9"/>
      <c r="FG1106" s="10"/>
      <c r="FH1106" s="11"/>
      <c r="FI1106" s="6">
        <f>SUMIF(FJ$222:FJ$252,$D1106,FL$222:FL$252)</f>
        <v>0</v>
      </c>
      <c r="FJ1106" s="9"/>
      <c r="FK1106" s="10"/>
      <c r="FL1106" s="11"/>
      <c r="FM1106" s="6">
        <f>SUMIF(FN$222:FN$252,$D1106,FP$222:FP$252)</f>
        <v>0</v>
      </c>
      <c r="FN1106" s="9"/>
      <c r="FO1106" s="10"/>
      <c r="FP1106" s="11"/>
      <c r="FQ1106" s="6">
        <f>SUMIF(FR$222:FR$252,$D1106,FT$222:FT$252)</f>
        <v>0</v>
      </c>
      <c r="FR1106" s="9"/>
      <c r="FS1106" s="10"/>
      <c r="FT1106" s="11"/>
      <c r="FU1106" s="6">
        <f>SUMIF(FV$222:FV$252,$D1106,FX$222:FX$252)</f>
        <v>0</v>
      </c>
      <c r="FV1106" s="9"/>
      <c r="FW1106" s="10"/>
      <c r="FX1106" s="11"/>
      <c r="FY1106" s="6">
        <f>SUMIF(FZ$222:FZ$252,$D1106,GB$222:GB$252)</f>
        <v>0</v>
      </c>
      <c r="FZ1106" s="9"/>
      <c r="GA1106" s="10"/>
      <c r="GB1106" s="11"/>
      <c r="GC1106" s="6">
        <f>SUMIF(GD$222:GD$252,$D1106,GF$222:GF$252)</f>
        <v>0</v>
      </c>
      <c r="GD1106" s="9"/>
      <c r="GE1106" s="10"/>
      <c r="GF1106" s="11"/>
      <c r="GG1106" s="6">
        <f>SUMIF(GH$222:GH$252,$D1106,GJ$222:GJ$252)</f>
        <v>0</v>
      </c>
      <c r="GH1106" s="9"/>
      <c r="GI1106" s="10"/>
      <c r="GJ1106" s="11"/>
      <c r="GK1106" s="6">
        <f>SUMIF(GL$222:GL$252,$D1106,GN$222:GN$252)</f>
        <v>0</v>
      </c>
      <c r="GL1106" s="9"/>
      <c r="GM1106" s="10"/>
      <c r="GN1106" s="11"/>
      <c r="GO1106" s="6">
        <f>SUMIF(GP$222:GP$252,$D1106,GR$222:GR$252)</f>
        <v>0</v>
      </c>
      <c r="GP1106" s="9"/>
      <c r="GQ1106" s="10"/>
      <c r="GR1106" s="11"/>
      <c r="GS1106" s="6">
        <f>SUMIF(GT$222:GT$252,$D1106,GV$222:GV$252)</f>
        <v>0</v>
      </c>
      <c r="GT1106" s="9"/>
      <c r="GU1106" s="10"/>
      <c r="GV1106" s="20"/>
      <c r="GW1106" s="19">
        <f t="shared" si="24"/>
        <v>0</v>
      </c>
      <c r="GX1106" s="472"/>
      <c r="GY1106" s="473"/>
    </row>
    <row r="1107" spans="1:207" ht="30">
      <c r="A1107" s="47" t="s">
        <v>83</v>
      </c>
      <c r="B1107" s="470"/>
      <c r="C1107" s="214" t="s">
        <v>368</v>
      </c>
      <c r="D1107" s="218" t="s">
        <v>367</v>
      </c>
      <c r="E1107" s="6">
        <f>SUMIF(F$253:F$283,$D1107,H$253:H$283)</f>
        <v>0</v>
      </c>
      <c r="F1107" s="9"/>
      <c r="G1107" s="10"/>
      <c r="H1107" s="11"/>
      <c r="I1107" s="6">
        <f>SUMIF(J$253:J$283,$D1107,L$253:L$283)</f>
        <v>0</v>
      </c>
      <c r="J1107" s="9"/>
      <c r="K1107" s="10"/>
      <c r="L1107" s="11"/>
      <c r="M1107" s="6">
        <f>SUMIF(N$253:N$283,$D1107,P$253:P$283)</f>
        <v>0</v>
      </c>
      <c r="N1107" s="9"/>
      <c r="O1107" s="10"/>
      <c r="P1107" s="11"/>
      <c r="Q1107" s="6">
        <f>SUMIF(R$253:R$283,$D1107,T$253:T$283)</f>
        <v>0</v>
      </c>
      <c r="R1107" s="9"/>
      <c r="S1107" s="10"/>
      <c r="T1107" s="11"/>
      <c r="U1107" s="6">
        <f>SUMIF(V$253:V$283,$D1107,X$253:X$283)</f>
        <v>0</v>
      </c>
      <c r="V1107" s="9"/>
      <c r="W1107" s="10"/>
      <c r="X1107" s="11"/>
      <c r="Y1107" s="6">
        <f>SUMIF(Z$253:Z$283,$D1107,AB$253:AB$283)</f>
        <v>0</v>
      </c>
      <c r="Z1107" s="9"/>
      <c r="AA1107" s="10"/>
      <c r="AB1107" s="11"/>
      <c r="AC1107" s="6">
        <f>SUMIF(AD$253:AD$283,$D1107,AF$253:AF$283)</f>
        <v>0</v>
      </c>
      <c r="AD1107" s="9"/>
      <c r="AE1107" s="10"/>
      <c r="AF1107" s="11"/>
      <c r="AG1107" s="6">
        <f>SUMIF(AH$253:AH$283,$D1107,AJ$253:AJ$283)</f>
        <v>0</v>
      </c>
      <c r="AH1107" s="9"/>
      <c r="AI1107" s="10"/>
      <c r="AJ1107" s="11"/>
      <c r="AK1107" s="6">
        <f>SUMIF(AL$253:AL$283,$D1107,AN$253:AN$283)</f>
        <v>0</v>
      </c>
      <c r="AL1107" s="9"/>
      <c r="AM1107" s="10"/>
      <c r="AN1107" s="11"/>
      <c r="AO1107" s="6">
        <f>SUMIF(AP$253:AP$283,$D1107,AR$253:AR$283)</f>
        <v>0</v>
      </c>
      <c r="AP1107" s="9"/>
      <c r="AQ1107" s="10"/>
      <c r="AR1107" s="11"/>
      <c r="AS1107" s="6">
        <f>SUMIF(AT$253:AT$283,$D1107,AV$253:AV$283)</f>
        <v>0</v>
      </c>
      <c r="AT1107" s="9"/>
      <c r="AU1107" s="10"/>
      <c r="AV1107" s="11"/>
      <c r="AW1107" s="6">
        <f>SUMIF(AX$253:AX$283,$D1107,AZ$253:AZ$283)</f>
        <v>0</v>
      </c>
      <c r="AX1107" s="9"/>
      <c r="AY1107" s="10"/>
      <c r="AZ1107" s="11"/>
      <c r="BA1107" s="6">
        <f>SUMIF(BB$253:BB$283,$D1107,BD$253:BD$283)</f>
        <v>0</v>
      </c>
      <c r="BB1107" s="9"/>
      <c r="BC1107" s="10"/>
      <c r="BD1107" s="11"/>
      <c r="BE1107" s="6">
        <f>SUMIF(BF$253:BF$283,$D1107,BH$253:BH$283)</f>
        <v>0</v>
      </c>
      <c r="BF1107" s="9"/>
      <c r="BG1107" s="10"/>
      <c r="BH1107" s="11"/>
      <c r="BI1107" s="6">
        <f>SUMIF(BJ$253:BJ$283,$D1107,BL$253:BL$283)</f>
        <v>0</v>
      </c>
      <c r="BJ1107" s="9"/>
      <c r="BK1107" s="10"/>
      <c r="BL1107" s="11"/>
      <c r="BM1107" s="6">
        <f>SUMIF(BN$253:BN$283,$D1107,BP$253:BP$283)</f>
        <v>0</v>
      </c>
      <c r="BN1107" s="9"/>
      <c r="BO1107" s="10"/>
      <c r="BP1107" s="11"/>
      <c r="BQ1107" s="6">
        <f>SUMIF(BR$253:BR$283,$D1107,BT$253:BT$283)</f>
        <v>0</v>
      </c>
      <c r="BR1107" s="9"/>
      <c r="BS1107" s="10"/>
      <c r="BT1107" s="11"/>
      <c r="BU1107" s="6">
        <f>SUMIF(BV$253:BV$283,$D1107,BX$253:BX$283)</f>
        <v>0</v>
      </c>
      <c r="BV1107" s="9"/>
      <c r="BW1107" s="10"/>
      <c r="BX1107" s="11"/>
      <c r="BY1107" s="6">
        <f>SUMIF(BZ$253:BZ$283,$D1107,CB$253:CB$283)</f>
        <v>0</v>
      </c>
      <c r="BZ1107" s="9"/>
      <c r="CA1107" s="10"/>
      <c r="CB1107" s="11"/>
      <c r="CC1107" s="6">
        <f>SUMIF(CD$253:CD$283,$D1107,CF$253:CF$283)</f>
        <v>0</v>
      </c>
      <c r="CD1107" s="9"/>
      <c r="CE1107" s="10"/>
      <c r="CF1107" s="11"/>
      <c r="CG1107" s="6">
        <f>SUMIF(CH$253:CH$283,$D1107,CJ$253:CJ$283)</f>
        <v>0</v>
      </c>
      <c r="CH1107" s="9"/>
      <c r="CI1107" s="10"/>
      <c r="CJ1107" s="11"/>
      <c r="CK1107" s="6">
        <f>SUMIF(CL$253:CL$283,$D1107,CN$253:CN$283)</f>
        <v>0</v>
      </c>
      <c r="CL1107" s="9"/>
      <c r="CM1107" s="10"/>
      <c r="CN1107" s="11"/>
      <c r="CO1107" s="6">
        <f>SUMIF(CP$253:CP$283,$D1107,CR$253:CR$283)</f>
        <v>0</v>
      </c>
      <c r="CP1107" s="9"/>
      <c r="CQ1107" s="10"/>
      <c r="CR1107" s="11"/>
      <c r="CS1107" s="6">
        <f>SUMIF(CT$253:CT$283,$D1107,CV$253:CV$283)</f>
        <v>0</v>
      </c>
      <c r="CT1107" s="9"/>
      <c r="CU1107" s="10"/>
      <c r="CV1107" s="11"/>
      <c r="CW1107" s="6">
        <f>SUMIF(CX$253:CX$283,$D1107,CZ$253:CZ$283)</f>
        <v>0</v>
      </c>
      <c r="CX1107" s="9"/>
      <c r="CY1107" s="10"/>
      <c r="CZ1107" s="11"/>
      <c r="DA1107" s="6">
        <f>SUMIF(DB$253:DB$283,$D1107,DD$253:DD$283)</f>
        <v>0</v>
      </c>
      <c r="DB1107" s="9"/>
      <c r="DC1107" s="10"/>
      <c r="DD1107" s="11"/>
      <c r="DE1107" s="6">
        <f>SUMIF(DF$253:DF$283,$D1107,DH$253:DH$283)</f>
        <v>0</v>
      </c>
      <c r="DF1107" s="9"/>
      <c r="DG1107" s="10"/>
      <c r="DH1107" s="11"/>
      <c r="DI1107" s="6">
        <f>SUMIF(DJ$253:DJ$283,$D1107,DL$253:DL$283)</f>
        <v>0</v>
      </c>
      <c r="DJ1107" s="9"/>
      <c r="DK1107" s="10"/>
      <c r="DL1107" s="11"/>
      <c r="DM1107" s="6">
        <f>SUMIF(DN$253:DN$283,$D1107,DP$253:DP$283)</f>
        <v>0</v>
      </c>
      <c r="DN1107" s="9"/>
      <c r="DO1107" s="10"/>
      <c r="DP1107" s="11"/>
      <c r="DQ1107" s="6">
        <f>SUMIF(DR$253:DR$283,$D1107,DT$253:DT$283)</f>
        <v>0</v>
      </c>
      <c r="DR1107" s="9"/>
      <c r="DS1107" s="10"/>
      <c r="DT1107" s="11"/>
      <c r="DU1107" s="6">
        <f>SUMIF(DV$253:DV$283,$D1107,DX$253:DX$283)</f>
        <v>0</v>
      </c>
      <c r="DV1107" s="9"/>
      <c r="DW1107" s="10"/>
      <c r="DX1107" s="11"/>
      <c r="DY1107" s="6">
        <f>SUMIF(DZ$253:DZ$283,$D1107,EB$253:EB$283)</f>
        <v>0</v>
      </c>
      <c r="DZ1107" s="9"/>
      <c r="EA1107" s="10"/>
      <c r="EB1107" s="11"/>
      <c r="EC1107" s="6">
        <f>SUMIF(ED$253:ED$283,$D1107,EF$253:EF$283)</f>
        <v>0</v>
      </c>
      <c r="ED1107" s="9"/>
      <c r="EE1107" s="10"/>
      <c r="EF1107" s="11"/>
      <c r="EG1107" s="6">
        <f>SUMIF(EH$253:EH$283,$D1107,EJ$253:EJ$283)</f>
        <v>0</v>
      </c>
      <c r="EH1107" s="9"/>
      <c r="EI1107" s="10"/>
      <c r="EJ1107" s="11"/>
      <c r="EK1107" s="6">
        <f>SUMIF(EL$253:EL$283,$D1107,EN$253:EN$283)</f>
        <v>0</v>
      </c>
      <c r="EL1107" s="9"/>
      <c r="EM1107" s="10"/>
      <c r="EN1107" s="11"/>
      <c r="EO1107" s="6">
        <f>SUMIF(EP$253:EP$283,$D1107,ER$253:ER$283)</f>
        <v>0</v>
      </c>
      <c r="EP1107" s="9"/>
      <c r="EQ1107" s="10"/>
      <c r="ER1107" s="11"/>
      <c r="ES1107" s="6">
        <f>SUMIF(ET$253:ET$283,$D1107,EV$253:EV$283)</f>
        <v>0</v>
      </c>
      <c r="ET1107" s="9"/>
      <c r="EU1107" s="10"/>
      <c r="EV1107" s="11"/>
      <c r="EW1107" s="6">
        <f>SUMIF(EX$253:EX$283,$D1107,EZ$253:EZ$283)</f>
        <v>0</v>
      </c>
      <c r="EX1107" s="9"/>
      <c r="EY1107" s="10"/>
      <c r="EZ1107" s="11"/>
      <c r="FA1107" s="6">
        <f>SUMIF(FB$253:FB$283,$D1107,FD$253:FD$283)</f>
        <v>0</v>
      </c>
      <c r="FB1107" s="9"/>
      <c r="FC1107" s="10"/>
      <c r="FD1107" s="11"/>
      <c r="FE1107" s="6">
        <f>SUMIF(FF$253:FF$283,$D1107,FH$253:FH$283)</f>
        <v>0</v>
      </c>
      <c r="FF1107" s="9"/>
      <c r="FG1107" s="10"/>
      <c r="FH1107" s="11"/>
      <c r="FI1107" s="6">
        <f>SUMIF(FJ$253:FJ$283,$D1107,FL$253:FL$283)</f>
        <v>0</v>
      </c>
      <c r="FJ1107" s="9"/>
      <c r="FK1107" s="10"/>
      <c r="FL1107" s="11"/>
      <c r="FM1107" s="6">
        <f>SUMIF(FN$253:FN$283,$D1107,FP$253:FP$283)</f>
        <v>0</v>
      </c>
      <c r="FN1107" s="9"/>
      <c r="FO1107" s="10"/>
      <c r="FP1107" s="11"/>
      <c r="FQ1107" s="6">
        <f>SUMIF(FR$253:FR$283,$D1107,FT$253:FT$283)</f>
        <v>0</v>
      </c>
      <c r="FR1107" s="9"/>
      <c r="FS1107" s="10"/>
      <c r="FT1107" s="11"/>
      <c r="FU1107" s="6">
        <f>SUMIF(FV$253:FV$283,$D1107,FX$253:FX$283)</f>
        <v>0</v>
      </c>
      <c r="FV1107" s="9"/>
      <c r="FW1107" s="10"/>
      <c r="FX1107" s="11"/>
      <c r="FY1107" s="6">
        <f>SUMIF(FZ$253:FZ$283,$D1107,GB$253:GB$283)</f>
        <v>0</v>
      </c>
      <c r="FZ1107" s="9"/>
      <c r="GA1107" s="10"/>
      <c r="GB1107" s="11"/>
      <c r="GC1107" s="6">
        <f>SUMIF(GD$253:GD$283,$D1107,GF$253:GF$283)</f>
        <v>0</v>
      </c>
      <c r="GD1107" s="9"/>
      <c r="GE1107" s="10"/>
      <c r="GF1107" s="11"/>
      <c r="GG1107" s="6">
        <f>SUMIF(GH$253:GH$283,$D1107,GJ$253:GJ$283)</f>
        <v>0</v>
      </c>
      <c r="GH1107" s="9"/>
      <c r="GI1107" s="10"/>
      <c r="GJ1107" s="11"/>
      <c r="GK1107" s="6">
        <f>SUMIF(GL$253:GL$283,$D1107,GN$253:GN$283)</f>
        <v>0</v>
      </c>
      <c r="GL1107" s="9"/>
      <c r="GM1107" s="10"/>
      <c r="GN1107" s="11"/>
      <c r="GO1107" s="6">
        <f>SUMIF(GP$253:GP$283,$D1107,GR$253:GR$283)</f>
        <v>0</v>
      </c>
      <c r="GP1107" s="9"/>
      <c r="GQ1107" s="10"/>
      <c r="GR1107" s="11"/>
      <c r="GS1107" s="6">
        <f>SUMIF(GT$253:GT$283,$D1107,GV$253:GV$283)</f>
        <v>0</v>
      </c>
      <c r="GT1107" s="9"/>
      <c r="GU1107" s="10"/>
      <c r="GV1107" s="20"/>
      <c r="GW1107" s="19">
        <f t="shared" si="24"/>
        <v>0</v>
      </c>
      <c r="GX1107" s="472"/>
      <c r="GY1107" s="473"/>
    </row>
    <row r="1108" spans="1:207" ht="30">
      <c r="A1108" s="47" t="s">
        <v>84</v>
      </c>
      <c r="B1108" s="470"/>
      <c r="C1108" s="214" t="s">
        <v>368</v>
      </c>
      <c r="D1108" s="218" t="s">
        <v>367</v>
      </c>
      <c r="E1108" s="6">
        <f>SUMIF(F$284:F$314,$D1108,H$284:H$314)</f>
        <v>0</v>
      </c>
      <c r="F1108" s="9"/>
      <c r="G1108" s="10"/>
      <c r="H1108" s="11"/>
      <c r="I1108" s="6">
        <f>SUMIF(J$284:J$314,$D1108,L$284:L$314)</f>
        <v>0</v>
      </c>
      <c r="J1108" s="9"/>
      <c r="K1108" s="10"/>
      <c r="L1108" s="11"/>
      <c r="M1108" s="6">
        <f>SUMIF(N$284:N$314,$D1108,P$284:P$314)</f>
        <v>0</v>
      </c>
      <c r="N1108" s="9"/>
      <c r="O1108" s="10"/>
      <c r="P1108" s="11"/>
      <c r="Q1108" s="6">
        <f>SUMIF(R$284:R$314,$D1108,T$284:T$314)</f>
        <v>0</v>
      </c>
      <c r="R1108" s="9"/>
      <c r="S1108" s="10"/>
      <c r="T1108" s="11"/>
      <c r="U1108" s="6">
        <f>SUMIF(V$284:V$314,$D1108,X$284:X$314)</f>
        <v>0</v>
      </c>
      <c r="V1108" s="9"/>
      <c r="W1108" s="10"/>
      <c r="X1108" s="11"/>
      <c r="Y1108" s="6">
        <f>SUMIF(Z$284:Z$314,$D1108,AB$284:AB$314)</f>
        <v>0</v>
      </c>
      <c r="Z1108" s="9"/>
      <c r="AA1108" s="10"/>
      <c r="AB1108" s="11"/>
      <c r="AC1108" s="6">
        <f>SUMIF(AD$284:AD$314,$D1108,AF$284:AF$314)</f>
        <v>0</v>
      </c>
      <c r="AD1108" s="9"/>
      <c r="AE1108" s="10"/>
      <c r="AF1108" s="11"/>
      <c r="AG1108" s="6">
        <f>SUMIF(AH$284:AH$314,$D1108,AJ$284:AJ$314)</f>
        <v>0</v>
      </c>
      <c r="AH1108" s="9"/>
      <c r="AI1108" s="10"/>
      <c r="AJ1108" s="11"/>
      <c r="AK1108" s="6">
        <f>SUMIF(AL$284:AL$314,$D1108,AN$284:AN$314)</f>
        <v>0</v>
      </c>
      <c r="AL1108" s="9"/>
      <c r="AM1108" s="10"/>
      <c r="AN1108" s="11"/>
      <c r="AO1108" s="6">
        <f>SUMIF(AP$284:AP$314,$D1108,AR$284:AR$314)</f>
        <v>0</v>
      </c>
      <c r="AP1108" s="9"/>
      <c r="AQ1108" s="10"/>
      <c r="AR1108" s="11"/>
      <c r="AS1108" s="6">
        <f>SUMIF(AT$284:AT$314,$D1108,AV$284:AV$314)</f>
        <v>0</v>
      </c>
      <c r="AT1108" s="9"/>
      <c r="AU1108" s="10"/>
      <c r="AV1108" s="11"/>
      <c r="AW1108" s="6">
        <f>SUMIF(AX$284:AX$314,$D1108,AZ$284:AZ$314)</f>
        <v>0</v>
      </c>
      <c r="AX1108" s="9"/>
      <c r="AY1108" s="10"/>
      <c r="AZ1108" s="11"/>
      <c r="BA1108" s="6">
        <f>SUMIF(BB$284:BB$314,$D1108,BD$284:BD$314)</f>
        <v>0</v>
      </c>
      <c r="BB1108" s="9"/>
      <c r="BC1108" s="10"/>
      <c r="BD1108" s="11"/>
      <c r="BE1108" s="6">
        <f>SUMIF(BF$284:BF$314,$D1108,BH$284:BH$314)</f>
        <v>0</v>
      </c>
      <c r="BF1108" s="9"/>
      <c r="BG1108" s="10"/>
      <c r="BH1108" s="11"/>
      <c r="BI1108" s="6">
        <f>SUMIF(BJ$284:BJ$314,$D1108,BL$284:BL$314)</f>
        <v>0</v>
      </c>
      <c r="BJ1108" s="9"/>
      <c r="BK1108" s="10"/>
      <c r="BL1108" s="11"/>
      <c r="BM1108" s="6">
        <f>SUMIF(BN$284:BN$314,$D1108,BP$284:BP$314)</f>
        <v>0</v>
      </c>
      <c r="BN1108" s="9"/>
      <c r="BO1108" s="10"/>
      <c r="BP1108" s="11"/>
      <c r="BQ1108" s="6">
        <f>SUMIF(BR$284:BR$314,$D1108,BT$284:BT$314)</f>
        <v>0</v>
      </c>
      <c r="BR1108" s="9"/>
      <c r="BS1108" s="10"/>
      <c r="BT1108" s="11"/>
      <c r="BU1108" s="6">
        <f>SUMIF(BV$284:BV$314,$D1108,BX$284:BX$314)</f>
        <v>0</v>
      </c>
      <c r="BV1108" s="9"/>
      <c r="BW1108" s="10"/>
      <c r="BX1108" s="11"/>
      <c r="BY1108" s="6">
        <f>SUMIF(BZ$284:BZ$314,$D1108,CB$284:CB$314)</f>
        <v>0</v>
      </c>
      <c r="BZ1108" s="9"/>
      <c r="CA1108" s="10"/>
      <c r="CB1108" s="11"/>
      <c r="CC1108" s="6">
        <f>SUMIF(CD$284:CD$314,$D1108,CF$284:CF$314)</f>
        <v>0</v>
      </c>
      <c r="CD1108" s="9"/>
      <c r="CE1108" s="10"/>
      <c r="CF1108" s="11"/>
      <c r="CG1108" s="6">
        <f>SUMIF(CH$284:CH$314,$D1108,CJ$284:CJ$314)</f>
        <v>0</v>
      </c>
      <c r="CH1108" s="9"/>
      <c r="CI1108" s="10"/>
      <c r="CJ1108" s="11"/>
      <c r="CK1108" s="6">
        <f>SUMIF(CL$284:CL$314,$D1108,CN$284:CN$314)</f>
        <v>0</v>
      </c>
      <c r="CL1108" s="9"/>
      <c r="CM1108" s="10"/>
      <c r="CN1108" s="11"/>
      <c r="CO1108" s="6">
        <f>SUMIF(CP$284:CP$314,$D1108,CR$284:CR$314)</f>
        <v>0</v>
      </c>
      <c r="CP1108" s="9"/>
      <c r="CQ1108" s="10"/>
      <c r="CR1108" s="11"/>
      <c r="CS1108" s="6">
        <f>SUMIF(CT$284:CT$314,$D1108,CV$284:CV$314)</f>
        <v>0</v>
      </c>
      <c r="CT1108" s="9"/>
      <c r="CU1108" s="10"/>
      <c r="CV1108" s="11"/>
      <c r="CW1108" s="6">
        <f>SUMIF(CX$284:CX$314,$D1108,CZ$284:CZ$314)</f>
        <v>0</v>
      </c>
      <c r="CX1108" s="9"/>
      <c r="CY1108" s="10"/>
      <c r="CZ1108" s="11"/>
      <c r="DA1108" s="6">
        <f>SUMIF(DB$284:DB$314,$D1108,DD$284:DD$314)</f>
        <v>0</v>
      </c>
      <c r="DB1108" s="9"/>
      <c r="DC1108" s="10"/>
      <c r="DD1108" s="11"/>
      <c r="DE1108" s="6">
        <f>SUMIF(DF$284:DF$314,$D1108,DH$284:DH$314)</f>
        <v>0</v>
      </c>
      <c r="DF1108" s="9"/>
      <c r="DG1108" s="10"/>
      <c r="DH1108" s="11"/>
      <c r="DI1108" s="6">
        <f>SUMIF(DJ$284:DJ$314,$D1108,DL$284:DL$314)</f>
        <v>0</v>
      </c>
      <c r="DJ1108" s="9"/>
      <c r="DK1108" s="10"/>
      <c r="DL1108" s="11"/>
      <c r="DM1108" s="6">
        <f>SUMIF(DN$284:DN$314,$D1108,DP$284:DP$314)</f>
        <v>0</v>
      </c>
      <c r="DN1108" s="9"/>
      <c r="DO1108" s="10"/>
      <c r="DP1108" s="11"/>
      <c r="DQ1108" s="6">
        <f>SUMIF(DR$284:DR$314,$D1108,DT$284:DT$314)</f>
        <v>0</v>
      </c>
      <c r="DR1108" s="9"/>
      <c r="DS1108" s="10"/>
      <c r="DT1108" s="11"/>
      <c r="DU1108" s="6">
        <f>SUMIF(DV$284:DV$314,$D1108,DX$284:DX$314)</f>
        <v>0</v>
      </c>
      <c r="DV1108" s="9"/>
      <c r="DW1108" s="10"/>
      <c r="DX1108" s="11"/>
      <c r="DY1108" s="6">
        <f>SUMIF(DZ$284:DZ$314,$D1108,EB$284:EB$314)</f>
        <v>0</v>
      </c>
      <c r="DZ1108" s="9"/>
      <c r="EA1108" s="10"/>
      <c r="EB1108" s="11"/>
      <c r="EC1108" s="6">
        <f>SUMIF(ED$284:ED$314,$D1108,EF$284:EF$314)</f>
        <v>0</v>
      </c>
      <c r="ED1108" s="9"/>
      <c r="EE1108" s="10"/>
      <c r="EF1108" s="11"/>
      <c r="EG1108" s="6">
        <f>SUMIF(EH$284:EH$314,$D1108,EJ$284:EJ$314)</f>
        <v>0</v>
      </c>
      <c r="EH1108" s="9"/>
      <c r="EI1108" s="10"/>
      <c r="EJ1108" s="11"/>
      <c r="EK1108" s="6">
        <f>SUMIF(EL$284:EL$314,$D1108,EN$284:EN$314)</f>
        <v>0</v>
      </c>
      <c r="EL1108" s="9"/>
      <c r="EM1108" s="10"/>
      <c r="EN1108" s="11"/>
      <c r="EO1108" s="6">
        <f>SUMIF(EP$284:EP$314,$D1108,ER$284:ER$314)</f>
        <v>0</v>
      </c>
      <c r="EP1108" s="9"/>
      <c r="EQ1108" s="10"/>
      <c r="ER1108" s="11"/>
      <c r="ES1108" s="6">
        <f>SUMIF(ET$284:ET$314,$D1108,EV$284:EV$314)</f>
        <v>0</v>
      </c>
      <c r="ET1108" s="9"/>
      <c r="EU1108" s="10"/>
      <c r="EV1108" s="11"/>
      <c r="EW1108" s="6">
        <f>SUMIF(EX$284:EX$314,$D1108,EZ$284:EZ$314)</f>
        <v>0</v>
      </c>
      <c r="EX1108" s="9"/>
      <c r="EY1108" s="10"/>
      <c r="EZ1108" s="11"/>
      <c r="FA1108" s="6">
        <f>SUMIF(FB$284:FB$314,$D1108,FD$284:FD$314)</f>
        <v>0</v>
      </c>
      <c r="FB1108" s="9"/>
      <c r="FC1108" s="10"/>
      <c r="FD1108" s="11"/>
      <c r="FE1108" s="6">
        <f>SUMIF(FF$284:FF$314,$D1108,FH$284:FH$314)</f>
        <v>0</v>
      </c>
      <c r="FF1108" s="9"/>
      <c r="FG1108" s="10"/>
      <c r="FH1108" s="11"/>
      <c r="FI1108" s="6">
        <f>SUMIF(FJ$284:FJ$314,$D1108,FL$284:FL$314)</f>
        <v>0</v>
      </c>
      <c r="FJ1108" s="9"/>
      <c r="FK1108" s="10"/>
      <c r="FL1108" s="11"/>
      <c r="FM1108" s="6">
        <f>SUMIF(FN$284:FN$314,$D1108,FP$284:FP$314)</f>
        <v>0</v>
      </c>
      <c r="FN1108" s="9"/>
      <c r="FO1108" s="10"/>
      <c r="FP1108" s="11"/>
      <c r="FQ1108" s="6">
        <f>SUMIF(FR$284:FR$314,$D1108,FT$284:FT$314)</f>
        <v>0</v>
      </c>
      <c r="FR1108" s="9"/>
      <c r="FS1108" s="10"/>
      <c r="FT1108" s="11"/>
      <c r="FU1108" s="6">
        <f>SUMIF(FV$284:FV$314,$D1108,FX$284:FX$314)</f>
        <v>0</v>
      </c>
      <c r="FV1108" s="9"/>
      <c r="FW1108" s="10"/>
      <c r="FX1108" s="11"/>
      <c r="FY1108" s="6">
        <f>SUMIF(FZ$284:FZ$314,$D1108,GB$284:GB$314)</f>
        <v>0</v>
      </c>
      <c r="FZ1108" s="9"/>
      <c r="GA1108" s="10"/>
      <c r="GB1108" s="11"/>
      <c r="GC1108" s="6">
        <f>SUMIF(GD$284:GD$314,$D1108,GF$284:GF$314)</f>
        <v>0</v>
      </c>
      <c r="GD1108" s="9"/>
      <c r="GE1108" s="10"/>
      <c r="GF1108" s="11"/>
      <c r="GG1108" s="6">
        <f>SUMIF(GH$284:GH$314,$D1108,GJ$284:GJ$314)</f>
        <v>0</v>
      </c>
      <c r="GH1108" s="9"/>
      <c r="GI1108" s="10"/>
      <c r="GJ1108" s="11"/>
      <c r="GK1108" s="6">
        <f>SUMIF(GL$284:GL$314,$D1108,GN$284:GN$314)</f>
        <v>0</v>
      </c>
      <c r="GL1108" s="9"/>
      <c r="GM1108" s="10"/>
      <c r="GN1108" s="11"/>
      <c r="GO1108" s="6">
        <f>SUMIF(GP$284:GP$314,$D1108,GR$284:GR$314)</f>
        <v>0</v>
      </c>
      <c r="GP1108" s="9"/>
      <c r="GQ1108" s="10"/>
      <c r="GR1108" s="11"/>
      <c r="GS1108" s="6">
        <f>SUMIF(GT$284:GT$314,$D1108,GV$284:GV$314)</f>
        <v>0</v>
      </c>
      <c r="GT1108" s="9"/>
      <c r="GU1108" s="10"/>
      <c r="GV1108" s="20"/>
      <c r="GW1108" s="19">
        <f t="shared" si="24"/>
        <v>0</v>
      </c>
      <c r="GX1108" s="472"/>
      <c r="GY1108" s="473"/>
    </row>
    <row r="1109" spans="1:207" ht="30">
      <c r="A1109" s="47" t="s">
        <v>85</v>
      </c>
      <c r="B1109" s="470"/>
      <c r="C1109" s="214" t="s">
        <v>368</v>
      </c>
      <c r="D1109" s="218" t="s">
        <v>367</v>
      </c>
      <c r="E1109" s="6">
        <f>SUMIF(F$315:F$345,$D1109,H$315:H$345)</f>
        <v>0</v>
      </c>
      <c r="F1109" s="9"/>
      <c r="G1109" s="10"/>
      <c r="H1109" s="11"/>
      <c r="I1109" s="6">
        <f>SUMIF(J$315:J$345,$D1109,L$315:L$345)</f>
        <v>0</v>
      </c>
      <c r="J1109" s="9"/>
      <c r="K1109" s="10"/>
      <c r="L1109" s="11"/>
      <c r="M1109" s="6">
        <f>SUMIF(N$315:N$345,$D1109,P$315:P$345)</f>
        <v>0</v>
      </c>
      <c r="N1109" s="9"/>
      <c r="O1109" s="10"/>
      <c r="P1109" s="11"/>
      <c r="Q1109" s="6">
        <f>SUMIF(R$315:R$345,$D1109,T$315:T$345)</f>
        <v>0</v>
      </c>
      <c r="R1109" s="9"/>
      <c r="S1109" s="10"/>
      <c r="T1109" s="11"/>
      <c r="U1109" s="6">
        <f>SUMIF(V$315:V$345,$D1109,X$315:X$345)</f>
        <v>0</v>
      </c>
      <c r="V1109" s="9"/>
      <c r="W1109" s="10"/>
      <c r="X1109" s="11"/>
      <c r="Y1109" s="6">
        <f>SUMIF(Z$315:Z$345,$D1109,AB$315:AB$345)</f>
        <v>0</v>
      </c>
      <c r="Z1109" s="9"/>
      <c r="AA1109" s="10"/>
      <c r="AB1109" s="11"/>
      <c r="AC1109" s="6">
        <f>SUMIF(AD$315:AD$345,$D1109,AF$315:AF$345)</f>
        <v>0</v>
      </c>
      <c r="AD1109" s="9"/>
      <c r="AE1109" s="10"/>
      <c r="AF1109" s="11"/>
      <c r="AG1109" s="6">
        <f>SUMIF(AH$315:AH$345,$D1109,AJ$315:AJ$345)</f>
        <v>0</v>
      </c>
      <c r="AH1109" s="9"/>
      <c r="AI1109" s="10"/>
      <c r="AJ1109" s="11"/>
      <c r="AK1109" s="6">
        <f>SUMIF(AL$315:AL$345,$D1109,AN$315:AN$345)</f>
        <v>0</v>
      </c>
      <c r="AL1109" s="9"/>
      <c r="AM1109" s="10"/>
      <c r="AN1109" s="11"/>
      <c r="AO1109" s="6">
        <f>SUMIF(AP$315:AP$345,$D1109,AR$315:AR$345)</f>
        <v>0</v>
      </c>
      <c r="AP1109" s="9"/>
      <c r="AQ1109" s="10"/>
      <c r="AR1109" s="11"/>
      <c r="AS1109" s="6">
        <f>SUMIF(AT$315:AT$345,$D1109,AV$315:AV$345)</f>
        <v>0</v>
      </c>
      <c r="AT1109" s="9"/>
      <c r="AU1109" s="10"/>
      <c r="AV1109" s="11"/>
      <c r="AW1109" s="6">
        <f>SUMIF(AX$315:AX$345,$D1109,AZ$315:AZ$345)</f>
        <v>0</v>
      </c>
      <c r="AX1109" s="9"/>
      <c r="AY1109" s="10"/>
      <c r="AZ1109" s="11"/>
      <c r="BA1109" s="6">
        <f>SUMIF(BB$315:BB$345,$D1109,BD$315:BD$345)</f>
        <v>0</v>
      </c>
      <c r="BB1109" s="9"/>
      <c r="BC1109" s="10"/>
      <c r="BD1109" s="11"/>
      <c r="BE1109" s="6">
        <f>SUMIF(BF$315:BF$345,$D1109,BH$315:BH$345)</f>
        <v>0</v>
      </c>
      <c r="BF1109" s="9"/>
      <c r="BG1109" s="10"/>
      <c r="BH1109" s="11"/>
      <c r="BI1109" s="6">
        <f>SUMIF(BJ$315:BJ$345,$D1109,BL$315:BL$345)</f>
        <v>0</v>
      </c>
      <c r="BJ1109" s="9"/>
      <c r="BK1109" s="10"/>
      <c r="BL1109" s="11"/>
      <c r="BM1109" s="6">
        <f>SUMIF(BN$315:BN$345,$D1109,BP$315:BP$345)</f>
        <v>0</v>
      </c>
      <c r="BN1109" s="9"/>
      <c r="BO1109" s="10"/>
      <c r="BP1109" s="11"/>
      <c r="BQ1109" s="6">
        <f>SUMIF(BR$315:BR$345,$D1109,BT$315:BT$345)</f>
        <v>0</v>
      </c>
      <c r="BR1109" s="9"/>
      <c r="BS1109" s="10"/>
      <c r="BT1109" s="11"/>
      <c r="BU1109" s="6">
        <f>SUMIF(BV$315:BV$345,$D1109,BX$315:BX$345)</f>
        <v>0</v>
      </c>
      <c r="BV1109" s="9"/>
      <c r="BW1109" s="10"/>
      <c r="BX1109" s="11"/>
      <c r="BY1109" s="6">
        <f>SUMIF(BZ$315:BZ$345,$D1109,CB$315:CB$345)</f>
        <v>0</v>
      </c>
      <c r="BZ1109" s="9"/>
      <c r="CA1109" s="10"/>
      <c r="CB1109" s="11"/>
      <c r="CC1109" s="6">
        <f>SUMIF(CD$315:CD$345,$D1109,CF$315:CF$345)</f>
        <v>0</v>
      </c>
      <c r="CD1109" s="9"/>
      <c r="CE1109" s="10"/>
      <c r="CF1109" s="11"/>
      <c r="CG1109" s="6">
        <f>SUMIF(CH$315:CH$345,$D1109,CJ$315:CJ$345)</f>
        <v>0</v>
      </c>
      <c r="CH1109" s="9"/>
      <c r="CI1109" s="10"/>
      <c r="CJ1109" s="11"/>
      <c r="CK1109" s="6">
        <f>SUMIF(CL$315:CL$345,$D1109,CN$315:CN$345)</f>
        <v>0</v>
      </c>
      <c r="CL1109" s="9"/>
      <c r="CM1109" s="10"/>
      <c r="CN1109" s="11"/>
      <c r="CO1109" s="6">
        <f>SUMIF(CP$315:CP$345,$D1109,CR$315:CR$345)</f>
        <v>0</v>
      </c>
      <c r="CP1109" s="9"/>
      <c r="CQ1109" s="10"/>
      <c r="CR1109" s="11"/>
      <c r="CS1109" s="6">
        <f>SUMIF(CT$315:CT$345,$D1109,CV$315:CV$345)</f>
        <v>0</v>
      </c>
      <c r="CT1109" s="9"/>
      <c r="CU1109" s="10"/>
      <c r="CV1109" s="11"/>
      <c r="CW1109" s="6">
        <f>SUMIF(CX$315:CX$345,$D1109,CZ$315:CZ$345)</f>
        <v>0</v>
      </c>
      <c r="CX1109" s="9"/>
      <c r="CY1109" s="10"/>
      <c r="CZ1109" s="11"/>
      <c r="DA1109" s="6">
        <f>SUMIF(DB$315:DB$345,$D1109,DD$315:DD$345)</f>
        <v>0</v>
      </c>
      <c r="DB1109" s="9"/>
      <c r="DC1109" s="10"/>
      <c r="DD1109" s="11"/>
      <c r="DE1109" s="6">
        <f>SUMIF(DF$315:DF$345,$D1109,DH$315:DH$345)</f>
        <v>0</v>
      </c>
      <c r="DF1109" s="9"/>
      <c r="DG1109" s="10"/>
      <c r="DH1109" s="11"/>
      <c r="DI1109" s="6">
        <f>SUMIF(DJ$315:DJ$345,$D1109,DL$315:DL$345)</f>
        <v>0</v>
      </c>
      <c r="DJ1109" s="9"/>
      <c r="DK1109" s="10"/>
      <c r="DL1109" s="11"/>
      <c r="DM1109" s="6">
        <f>SUMIF(DN$315:DN$345,$D1109,DP$315:DP$345)</f>
        <v>0</v>
      </c>
      <c r="DN1109" s="9"/>
      <c r="DO1109" s="10"/>
      <c r="DP1109" s="11"/>
      <c r="DQ1109" s="6">
        <f>SUMIF(DR$315:DR$345,$D1109,DT$315:DT$345)</f>
        <v>0</v>
      </c>
      <c r="DR1109" s="9"/>
      <c r="DS1109" s="10"/>
      <c r="DT1109" s="11"/>
      <c r="DU1109" s="6">
        <f>SUMIF(DV$315:DV$345,$D1109,DX$315:DX$345)</f>
        <v>0</v>
      </c>
      <c r="DV1109" s="9"/>
      <c r="DW1109" s="10"/>
      <c r="DX1109" s="11"/>
      <c r="DY1109" s="6">
        <f>SUMIF(DZ$315:DZ$345,$D1109,EB$315:EB$345)</f>
        <v>0</v>
      </c>
      <c r="DZ1109" s="9"/>
      <c r="EA1109" s="10"/>
      <c r="EB1109" s="11"/>
      <c r="EC1109" s="6">
        <f>SUMIF(ED$315:ED$345,$D1109,EF$315:EF$345)</f>
        <v>0</v>
      </c>
      <c r="ED1109" s="9"/>
      <c r="EE1109" s="10"/>
      <c r="EF1109" s="11"/>
      <c r="EG1109" s="6">
        <f>SUMIF(EH$315:EH$345,$D1109,EJ$315:EJ$345)</f>
        <v>0</v>
      </c>
      <c r="EH1109" s="9"/>
      <c r="EI1109" s="10"/>
      <c r="EJ1109" s="11"/>
      <c r="EK1109" s="6">
        <f>SUMIF(EL$315:EL$345,$D1109,EN$315:EN$345)</f>
        <v>0</v>
      </c>
      <c r="EL1109" s="9"/>
      <c r="EM1109" s="10"/>
      <c r="EN1109" s="11"/>
      <c r="EO1109" s="6">
        <f>SUMIF(EP$315:EP$345,$D1109,ER$315:ER$345)</f>
        <v>0</v>
      </c>
      <c r="EP1109" s="9"/>
      <c r="EQ1109" s="10"/>
      <c r="ER1109" s="11"/>
      <c r="ES1109" s="6">
        <f>SUMIF(ET$315:ET$345,$D1109,EV$315:EV$345)</f>
        <v>0</v>
      </c>
      <c r="ET1109" s="9"/>
      <c r="EU1109" s="10"/>
      <c r="EV1109" s="11"/>
      <c r="EW1109" s="6">
        <f>SUMIF(EX$315:EX$345,$D1109,EZ$315:EZ$345)</f>
        <v>0</v>
      </c>
      <c r="EX1109" s="9"/>
      <c r="EY1109" s="10"/>
      <c r="EZ1109" s="11"/>
      <c r="FA1109" s="6">
        <f>SUMIF(FB$315:FB$345,$D1109,FD$315:FD$345)</f>
        <v>0</v>
      </c>
      <c r="FB1109" s="9"/>
      <c r="FC1109" s="10"/>
      <c r="FD1109" s="11"/>
      <c r="FE1109" s="6">
        <f>SUMIF(FF$315:FF$345,$D1109,FH$315:FH$345)</f>
        <v>0</v>
      </c>
      <c r="FF1109" s="9"/>
      <c r="FG1109" s="10"/>
      <c r="FH1109" s="11"/>
      <c r="FI1109" s="6">
        <f>SUMIF(FJ$315:FJ$345,$D1109,FL$315:FL$345)</f>
        <v>0</v>
      </c>
      <c r="FJ1109" s="9"/>
      <c r="FK1109" s="10"/>
      <c r="FL1109" s="11"/>
      <c r="FM1109" s="6">
        <f>SUMIF(FN$315:FN$345,$D1109,FP$315:FP$345)</f>
        <v>0</v>
      </c>
      <c r="FN1109" s="9"/>
      <c r="FO1109" s="10"/>
      <c r="FP1109" s="11"/>
      <c r="FQ1109" s="6">
        <f>SUMIF(FR$315:FR$345,$D1109,FT$315:FT$345)</f>
        <v>0</v>
      </c>
      <c r="FR1109" s="9"/>
      <c r="FS1109" s="10"/>
      <c r="FT1109" s="11"/>
      <c r="FU1109" s="6">
        <f>SUMIF(FV$315:FV$345,$D1109,FX$315:FX$345)</f>
        <v>0</v>
      </c>
      <c r="FV1109" s="9"/>
      <c r="FW1109" s="10"/>
      <c r="FX1109" s="11"/>
      <c r="FY1109" s="6">
        <f>SUMIF(FZ$315:FZ$345,$D1109,GB$315:GB$345)</f>
        <v>0</v>
      </c>
      <c r="FZ1109" s="9"/>
      <c r="GA1109" s="10"/>
      <c r="GB1109" s="11"/>
      <c r="GC1109" s="6">
        <f>SUMIF(GD$315:GD$345,$D1109,GF$315:GF$345)</f>
        <v>0</v>
      </c>
      <c r="GD1109" s="9"/>
      <c r="GE1109" s="10"/>
      <c r="GF1109" s="11"/>
      <c r="GG1109" s="6">
        <f>SUMIF(GH$315:GH$345,$D1109,GJ$315:GJ$345)</f>
        <v>0</v>
      </c>
      <c r="GH1109" s="9"/>
      <c r="GI1109" s="10"/>
      <c r="GJ1109" s="11"/>
      <c r="GK1109" s="6">
        <f>SUMIF(GL$315:GL$345,$D1109,GN$315:GN$345)</f>
        <v>0</v>
      </c>
      <c r="GL1109" s="9"/>
      <c r="GM1109" s="10"/>
      <c r="GN1109" s="11"/>
      <c r="GO1109" s="6">
        <f>SUMIF(GP$315:GP$345,$D1109,GR$315:GR$345)</f>
        <v>0</v>
      </c>
      <c r="GP1109" s="9"/>
      <c r="GQ1109" s="10"/>
      <c r="GR1109" s="11"/>
      <c r="GS1109" s="6">
        <f>SUMIF(GT$315:GT$345,$D1109,GV$315:GV$345)</f>
        <v>0</v>
      </c>
      <c r="GT1109" s="9"/>
      <c r="GU1109" s="10"/>
      <c r="GV1109" s="20"/>
      <c r="GW1109" s="19">
        <f t="shared" si="24"/>
        <v>0</v>
      </c>
      <c r="GX1109" s="472"/>
      <c r="GY1109" s="473"/>
    </row>
    <row r="1110" spans="1:207" ht="30.75" thickBot="1">
      <c r="A1110" s="47" t="s">
        <v>86</v>
      </c>
      <c r="B1110" s="471"/>
      <c r="C1110" s="214" t="s">
        <v>368</v>
      </c>
      <c r="D1110" s="218" t="s">
        <v>367</v>
      </c>
      <c r="E1110" s="6">
        <f>SUMIF(F$346:F$376,$D1110,H$346:H$376)</f>
        <v>0</v>
      </c>
      <c r="F1110" s="9"/>
      <c r="G1110" s="10"/>
      <c r="H1110" s="11"/>
      <c r="I1110" s="6">
        <f>SUMIF(J$346:J$376,$D1110,L$346:L$376)</f>
        <v>0</v>
      </c>
      <c r="J1110" s="9"/>
      <c r="K1110" s="10"/>
      <c r="L1110" s="11"/>
      <c r="M1110" s="6">
        <f>SUMIF(N$346:N$376,$D1110,P$346:P$376)</f>
        <v>0</v>
      </c>
      <c r="N1110" s="9"/>
      <c r="O1110" s="10"/>
      <c r="P1110" s="11"/>
      <c r="Q1110" s="6">
        <f>SUMIF(R$346:R$376,$D1110,T$346:T$376)</f>
        <v>0</v>
      </c>
      <c r="R1110" s="9"/>
      <c r="S1110" s="10"/>
      <c r="T1110" s="11"/>
      <c r="U1110" s="6">
        <f>SUMIF(V$346:V$376,$D1110,X$346:X$376)</f>
        <v>0</v>
      </c>
      <c r="V1110" s="9"/>
      <c r="W1110" s="10"/>
      <c r="X1110" s="11"/>
      <c r="Y1110" s="6">
        <f>SUMIF(Z$346:Z$376,$D1110,AB$346:AB$376)</f>
        <v>0</v>
      </c>
      <c r="Z1110" s="9"/>
      <c r="AA1110" s="10"/>
      <c r="AB1110" s="11"/>
      <c r="AC1110" s="6">
        <f>SUMIF(AD$346:AD$376,$D1110,AF$346:AF$376)</f>
        <v>0</v>
      </c>
      <c r="AD1110" s="9"/>
      <c r="AE1110" s="10"/>
      <c r="AF1110" s="11"/>
      <c r="AG1110" s="6">
        <f>SUMIF(AH$346:AH$376,$D1110,AJ$346:AJ$376)</f>
        <v>0</v>
      </c>
      <c r="AH1110" s="9"/>
      <c r="AI1110" s="10"/>
      <c r="AJ1110" s="11"/>
      <c r="AK1110" s="6">
        <f>SUMIF(AL$346:AL$376,$D1110,AN$346:AN$376)</f>
        <v>0</v>
      </c>
      <c r="AL1110" s="9"/>
      <c r="AM1110" s="10"/>
      <c r="AN1110" s="11"/>
      <c r="AO1110" s="6">
        <f>SUMIF(AP$346:AP$376,$D1110,AR$346:AR$376)</f>
        <v>0</v>
      </c>
      <c r="AP1110" s="9"/>
      <c r="AQ1110" s="10"/>
      <c r="AR1110" s="11"/>
      <c r="AS1110" s="6">
        <f>SUMIF(AT$346:AT$376,$D1110,AV$346:AV$376)</f>
        <v>0</v>
      </c>
      <c r="AT1110" s="9"/>
      <c r="AU1110" s="10"/>
      <c r="AV1110" s="11"/>
      <c r="AW1110" s="6">
        <f>SUMIF(AX$346:AX$376,$D1110,AZ$346:AZ$376)</f>
        <v>0</v>
      </c>
      <c r="AX1110" s="9"/>
      <c r="AY1110" s="10"/>
      <c r="AZ1110" s="11"/>
      <c r="BA1110" s="6">
        <f>SUMIF(BB$346:BB$376,$D1110,BD$346:BD$376)</f>
        <v>0</v>
      </c>
      <c r="BB1110" s="9"/>
      <c r="BC1110" s="10"/>
      <c r="BD1110" s="11"/>
      <c r="BE1110" s="6">
        <f>SUMIF(BF$346:BF$376,$D1110,BH$346:BH$376)</f>
        <v>0</v>
      </c>
      <c r="BF1110" s="9"/>
      <c r="BG1110" s="10"/>
      <c r="BH1110" s="11"/>
      <c r="BI1110" s="6">
        <f>SUMIF(BJ$346:BJ$376,$D1110,BL$346:BL$376)</f>
        <v>0</v>
      </c>
      <c r="BJ1110" s="9"/>
      <c r="BK1110" s="10"/>
      <c r="BL1110" s="11"/>
      <c r="BM1110" s="6">
        <f>SUMIF(BN$346:BN$376,$D1110,BP$346:BP$376)</f>
        <v>0</v>
      </c>
      <c r="BN1110" s="9"/>
      <c r="BO1110" s="10"/>
      <c r="BP1110" s="11"/>
      <c r="BQ1110" s="6">
        <f>SUMIF(BR$346:BR$376,$D1110,BT$346:BT$376)</f>
        <v>0</v>
      </c>
      <c r="BR1110" s="9"/>
      <c r="BS1110" s="10"/>
      <c r="BT1110" s="11"/>
      <c r="BU1110" s="6">
        <f>SUMIF(BV$346:BV$376,$D1110,BX$346:BX$376)</f>
        <v>0</v>
      </c>
      <c r="BV1110" s="9"/>
      <c r="BW1110" s="10"/>
      <c r="BX1110" s="11"/>
      <c r="BY1110" s="6">
        <f>SUMIF(BZ$346:BZ$376,$D1110,CB$346:CB$376)</f>
        <v>0</v>
      </c>
      <c r="BZ1110" s="9"/>
      <c r="CA1110" s="10"/>
      <c r="CB1110" s="11"/>
      <c r="CC1110" s="6">
        <f>SUMIF(CD$346:CD$376,$D1110,CF$346:CF$376)</f>
        <v>0</v>
      </c>
      <c r="CD1110" s="9"/>
      <c r="CE1110" s="10"/>
      <c r="CF1110" s="11"/>
      <c r="CG1110" s="6">
        <f>SUMIF(CH$346:CH$376,$D1110,CJ$346:CJ$376)</f>
        <v>0</v>
      </c>
      <c r="CH1110" s="9"/>
      <c r="CI1110" s="10"/>
      <c r="CJ1110" s="11"/>
      <c r="CK1110" s="6">
        <f>SUMIF(CL$346:CL$376,$D1110,CN$346:CN$376)</f>
        <v>0</v>
      </c>
      <c r="CL1110" s="9"/>
      <c r="CM1110" s="10"/>
      <c r="CN1110" s="11"/>
      <c r="CO1110" s="6">
        <f>SUMIF(CP$346:CP$376,$D1110,CR$346:CR$376)</f>
        <v>0</v>
      </c>
      <c r="CP1110" s="9"/>
      <c r="CQ1110" s="10"/>
      <c r="CR1110" s="11"/>
      <c r="CS1110" s="6">
        <f>SUMIF(CT$346:CT$376,$D1110,CV$346:CV$376)</f>
        <v>0</v>
      </c>
      <c r="CT1110" s="9"/>
      <c r="CU1110" s="10"/>
      <c r="CV1110" s="11"/>
      <c r="CW1110" s="6">
        <f>SUMIF(CX$346:CX$376,$D1110,CZ$346:CZ$376)</f>
        <v>0</v>
      </c>
      <c r="CX1110" s="9"/>
      <c r="CY1110" s="10"/>
      <c r="CZ1110" s="11"/>
      <c r="DA1110" s="6">
        <f>SUMIF(DB$346:DB$376,$D1110,DD$346:DD$376)</f>
        <v>0</v>
      </c>
      <c r="DB1110" s="9"/>
      <c r="DC1110" s="10"/>
      <c r="DD1110" s="11"/>
      <c r="DE1110" s="6">
        <f>SUMIF(DF$346:DF$376,$D1110,DH$346:DH$376)</f>
        <v>0</v>
      </c>
      <c r="DF1110" s="9"/>
      <c r="DG1110" s="10"/>
      <c r="DH1110" s="11"/>
      <c r="DI1110" s="6">
        <f>SUMIF(DJ$346:DJ$376,$D1110,DL$346:DL$376)</f>
        <v>0</v>
      </c>
      <c r="DJ1110" s="9"/>
      <c r="DK1110" s="10"/>
      <c r="DL1110" s="11"/>
      <c r="DM1110" s="6">
        <f>SUMIF(DN$346:DN$376,$D1110,DP$346:DP$376)</f>
        <v>0</v>
      </c>
      <c r="DN1110" s="9"/>
      <c r="DO1110" s="10"/>
      <c r="DP1110" s="11"/>
      <c r="DQ1110" s="6">
        <f>SUMIF(DR$346:DR$376,$D1110,DT$346:DT$376)</f>
        <v>0</v>
      </c>
      <c r="DR1110" s="9"/>
      <c r="DS1110" s="10"/>
      <c r="DT1110" s="11"/>
      <c r="DU1110" s="6">
        <f>SUMIF(DV$346:DV$376,$D1110,DX$346:DX$376)</f>
        <v>0</v>
      </c>
      <c r="DV1110" s="9"/>
      <c r="DW1110" s="10"/>
      <c r="DX1110" s="11"/>
      <c r="DY1110" s="6">
        <f>SUMIF(DZ$346:DZ$376,$D1110,EB$346:EB$376)</f>
        <v>0</v>
      </c>
      <c r="DZ1110" s="9"/>
      <c r="EA1110" s="10"/>
      <c r="EB1110" s="11"/>
      <c r="EC1110" s="6">
        <f>SUMIF(ED$346:ED$376,$D1110,EF$346:EF$376)</f>
        <v>0</v>
      </c>
      <c r="ED1110" s="9"/>
      <c r="EE1110" s="10"/>
      <c r="EF1110" s="11"/>
      <c r="EG1110" s="6">
        <f>SUMIF(EH$346:EH$376,$D1110,EJ$346:EJ$376)</f>
        <v>0</v>
      </c>
      <c r="EH1110" s="9"/>
      <c r="EI1110" s="10"/>
      <c r="EJ1110" s="11"/>
      <c r="EK1110" s="6">
        <f>SUMIF(EL$346:EL$376,$D1110,EN$346:EN$376)</f>
        <v>0</v>
      </c>
      <c r="EL1110" s="9"/>
      <c r="EM1110" s="10"/>
      <c r="EN1110" s="11"/>
      <c r="EO1110" s="6">
        <f>SUMIF(EP$346:EP$376,$D1110,ER$346:ER$376)</f>
        <v>0</v>
      </c>
      <c r="EP1110" s="9"/>
      <c r="EQ1110" s="10"/>
      <c r="ER1110" s="11"/>
      <c r="ES1110" s="6">
        <f>SUMIF(ET$346:ET$376,$D1110,EV$346:EV$376)</f>
        <v>0</v>
      </c>
      <c r="ET1110" s="9"/>
      <c r="EU1110" s="10"/>
      <c r="EV1110" s="11"/>
      <c r="EW1110" s="6">
        <f>SUMIF(EX$346:EX$376,$D1110,EZ$346:EZ$376)</f>
        <v>0</v>
      </c>
      <c r="EX1110" s="9"/>
      <c r="EY1110" s="10"/>
      <c r="EZ1110" s="11"/>
      <c r="FA1110" s="6">
        <f>SUMIF(FB$346:FB$376,$D1110,FD$346:FD$376)</f>
        <v>0</v>
      </c>
      <c r="FB1110" s="9"/>
      <c r="FC1110" s="10"/>
      <c r="FD1110" s="11"/>
      <c r="FE1110" s="6">
        <f>SUMIF(FF$346:FF$376,$D1110,FH$346:FH$376)</f>
        <v>0</v>
      </c>
      <c r="FF1110" s="9"/>
      <c r="FG1110" s="10"/>
      <c r="FH1110" s="11"/>
      <c r="FI1110" s="6">
        <f>SUMIF(FJ$346:FJ$376,$D1110,FL$346:FL$376)</f>
        <v>0</v>
      </c>
      <c r="FJ1110" s="9"/>
      <c r="FK1110" s="10"/>
      <c r="FL1110" s="11"/>
      <c r="FM1110" s="6">
        <f>SUMIF(FN$346:FN$376,$D1110,FP$346:FP$376)</f>
        <v>0</v>
      </c>
      <c r="FN1110" s="9"/>
      <c r="FO1110" s="10"/>
      <c r="FP1110" s="11"/>
      <c r="FQ1110" s="6">
        <f>SUMIF(FR$346:FR$376,$D1110,FT$346:FT$376)</f>
        <v>0</v>
      </c>
      <c r="FR1110" s="9"/>
      <c r="FS1110" s="10"/>
      <c r="FT1110" s="11"/>
      <c r="FU1110" s="6">
        <f>SUMIF(FV$346:FV$376,$D1110,FX$346:FX$376)</f>
        <v>0</v>
      </c>
      <c r="FV1110" s="9"/>
      <c r="FW1110" s="10"/>
      <c r="FX1110" s="11"/>
      <c r="FY1110" s="6">
        <f>SUMIF(FZ$346:FZ$376,$D1110,GB$346:GB$376)</f>
        <v>0</v>
      </c>
      <c r="FZ1110" s="9"/>
      <c r="GA1110" s="10"/>
      <c r="GB1110" s="11"/>
      <c r="GC1110" s="6">
        <f>SUMIF(GD$346:GD$376,$D1110,GF$346:GF$376)</f>
        <v>0</v>
      </c>
      <c r="GD1110" s="9"/>
      <c r="GE1110" s="10"/>
      <c r="GF1110" s="11"/>
      <c r="GG1110" s="6">
        <f>SUMIF(GH$346:GH$376,$D1110,GJ$346:GJ$376)</f>
        <v>0</v>
      </c>
      <c r="GH1110" s="9"/>
      <c r="GI1110" s="10"/>
      <c r="GJ1110" s="11"/>
      <c r="GK1110" s="6">
        <f>SUMIF(GL$346:GL$376,$D1110,GN$346:GN$376)</f>
        <v>0</v>
      </c>
      <c r="GL1110" s="9"/>
      <c r="GM1110" s="10"/>
      <c r="GN1110" s="11"/>
      <c r="GO1110" s="6">
        <f>SUMIF(GP$346:GP$376,$D1110,GR$346:GR$376)</f>
        <v>0</v>
      </c>
      <c r="GP1110" s="9"/>
      <c r="GQ1110" s="10"/>
      <c r="GR1110" s="11"/>
      <c r="GS1110" s="6">
        <f>SUMIF(GT$346:GT$376,$D1110,GV$346:GV$376)</f>
        <v>0</v>
      </c>
      <c r="GT1110" s="9"/>
      <c r="GU1110" s="10"/>
      <c r="GV1110" s="20"/>
      <c r="GW1110" s="19">
        <f t="shared" si="24"/>
        <v>0</v>
      </c>
      <c r="GX1110" s="472"/>
      <c r="GY1110" s="473"/>
    </row>
    <row r="1111" spans="1:207" ht="31.5" customHeight="1">
      <c r="A1111" s="47" t="s">
        <v>75</v>
      </c>
      <c r="B1111" s="469" t="s">
        <v>550</v>
      </c>
      <c r="C1111" s="214" t="s">
        <v>369</v>
      </c>
      <c r="D1111" s="218" t="s">
        <v>340</v>
      </c>
      <c r="E1111" s="6">
        <f>SUMIF(F$5:F$35,$D1111,H$5:H$35)</f>
        <v>0</v>
      </c>
      <c r="F1111" s="9"/>
      <c r="G1111" s="10"/>
      <c r="H1111" s="11"/>
      <c r="I1111" s="6">
        <f>SUMIF(J$5:J$35,$D1111,L$5:L$35)</f>
        <v>0</v>
      </c>
      <c r="J1111" s="9"/>
      <c r="K1111" s="10"/>
      <c r="L1111" s="11"/>
      <c r="M1111" s="6">
        <f>SUMIF(N$5:N$35,$D1111,P$5:P$35)</f>
        <v>0</v>
      </c>
      <c r="N1111" s="9"/>
      <c r="O1111" s="10"/>
      <c r="P1111" s="11"/>
      <c r="Q1111" s="6">
        <f>SUMIF(R$5:R$35,$D1111,T$5:T$35)</f>
        <v>0</v>
      </c>
      <c r="R1111" s="9"/>
      <c r="S1111" s="10"/>
      <c r="T1111" s="11"/>
      <c r="U1111" s="6">
        <f>SUMIF(V$5:V$35,$D1111,X$5:X$35)</f>
        <v>0</v>
      </c>
      <c r="V1111" s="9"/>
      <c r="W1111" s="10"/>
      <c r="X1111" s="11"/>
      <c r="Y1111" s="6">
        <f>SUMIF(Z$5:Z$35,$D1111,AB$5:AB$35)</f>
        <v>0</v>
      </c>
      <c r="Z1111" s="9"/>
      <c r="AA1111" s="10"/>
      <c r="AB1111" s="11"/>
      <c r="AC1111" s="6">
        <f>SUMIF(AD$5:AD$35,$D1111,AF$5:AF$35)</f>
        <v>0</v>
      </c>
      <c r="AD1111" s="9"/>
      <c r="AE1111" s="10"/>
      <c r="AF1111" s="11"/>
      <c r="AG1111" s="6">
        <f>SUMIF(AH$5:AH$35,$D1111,AJ$5:AJ$35)</f>
        <v>0</v>
      </c>
      <c r="AH1111" s="9"/>
      <c r="AI1111" s="10"/>
      <c r="AJ1111" s="11"/>
      <c r="AK1111" s="6">
        <f>SUMIF(AL$5:AL$35,$D1111,AN$5:AN$35)</f>
        <v>0</v>
      </c>
      <c r="AL1111" s="9"/>
      <c r="AM1111" s="10"/>
      <c r="AN1111" s="11"/>
      <c r="AO1111" s="6">
        <f>SUMIF(AP$5:AP$35,$D1111,AR$5:AR$35)</f>
        <v>0</v>
      </c>
      <c r="AP1111" s="9"/>
      <c r="AQ1111" s="10"/>
      <c r="AR1111" s="11"/>
      <c r="AS1111" s="6">
        <f>SUMIF(AT$5:AT$35,$D1111,AV$5:AV$35)</f>
        <v>0</v>
      </c>
      <c r="AT1111" s="9"/>
      <c r="AU1111" s="10"/>
      <c r="AV1111" s="11"/>
      <c r="AW1111" s="6">
        <f>SUMIF(AX$5:AX$35,$D1111,AZ$5:AZ$35)</f>
        <v>0</v>
      </c>
      <c r="AX1111" s="9"/>
      <c r="AY1111" s="10"/>
      <c r="AZ1111" s="11"/>
      <c r="BA1111" s="6">
        <f>SUMIF(BB$5:BB$35,$D1111,BD$5:BD$35)</f>
        <v>0</v>
      </c>
      <c r="BB1111" s="9"/>
      <c r="BC1111" s="10"/>
      <c r="BD1111" s="11"/>
      <c r="BE1111" s="6">
        <f>SUMIF(BF$5:BF$35,$D1111,BH$5:BH$35)</f>
        <v>0</v>
      </c>
      <c r="BF1111" s="9"/>
      <c r="BG1111" s="10"/>
      <c r="BH1111" s="11"/>
      <c r="BI1111" s="6">
        <f>SUMIF(BJ$5:BJ$35,$D1111,BL$5:BL$35)</f>
        <v>0</v>
      </c>
      <c r="BJ1111" s="9"/>
      <c r="BK1111" s="10"/>
      <c r="BL1111" s="11"/>
      <c r="BM1111" s="6">
        <f>SUMIF(BN$5:BN$35,$D1111,BP$5:BP$35)</f>
        <v>0</v>
      </c>
      <c r="BN1111" s="9"/>
      <c r="BO1111" s="10"/>
      <c r="BP1111" s="11"/>
      <c r="BQ1111" s="6">
        <f>SUMIF(BR$5:BR$35,$D1111,BT$5:BT$35)</f>
        <v>0</v>
      </c>
      <c r="BR1111" s="9"/>
      <c r="BS1111" s="10"/>
      <c r="BT1111" s="11"/>
      <c r="BU1111" s="6">
        <f>SUMIF(BV$5:BV$35,$D1111,BX$5:BX$35)</f>
        <v>0</v>
      </c>
      <c r="BV1111" s="9"/>
      <c r="BW1111" s="10"/>
      <c r="BX1111" s="11"/>
      <c r="BY1111" s="6">
        <f>SUMIF(BZ$5:BZ$35,$D1111,CB$5:CB$35)</f>
        <v>0</v>
      </c>
      <c r="BZ1111" s="9"/>
      <c r="CA1111" s="10"/>
      <c r="CB1111" s="11"/>
      <c r="CC1111" s="6">
        <f>SUMIF(CD$5:CD$35,$D1111,CF$5:CF$35)</f>
        <v>0</v>
      </c>
      <c r="CD1111" s="9"/>
      <c r="CE1111" s="10"/>
      <c r="CF1111" s="11"/>
      <c r="CG1111" s="6">
        <f>SUMIF(CH$5:CH$35,$D1111,CJ$5:CJ$35)</f>
        <v>0</v>
      </c>
      <c r="CH1111" s="9"/>
      <c r="CI1111" s="10"/>
      <c r="CJ1111" s="11"/>
      <c r="CK1111" s="6">
        <f>SUMIF(CL$5:CL$35,$D1111,CN$5:CN$35)</f>
        <v>0</v>
      </c>
      <c r="CL1111" s="9"/>
      <c r="CM1111" s="10"/>
      <c r="CN1111" s="11"/>
      <c r="CO1111" s="6">
        <f>SUMIF(CP$5:CP$35,$D1111,CR$5:CR$35)</f>
        <v>0</v>
      </c>
      <c r="CP1111" s="9"/>
      <c r="CQ1111" s="10"/>
      <c r="CR1111" s="11"/>
      <c r="CS1111" s="6">
        <f>SUMIF(CT$5:CT$35,$D1111,CV$5:CV$35)</f>
        <v>0</v>
      </c>
      <c r="CT1111" s="9"/>
      <c r="CU1111" s="10"/>
      <c r="CV1111" s="11"/>
      <c r="CW1111" s="6">
        <f>SUMIF(CX$5:CX$35,$D1111,CZ$5:CZ$35)</f>
        <v>0</v>
      </c>
      <c r="CX1111" s="9"/>
      <c r="CY1111" s="10"/>
      <c r="CZ1111" s="11"/>
      <c r="DA1111" s="6">
        <f>SUMIF(DB$5:DB$35,$D1111,DD$5:DD$35)</f>
        <v>0</v>
      </c>
      <c r="DB1111" s="9"/>
      <c r="DC1111" s="10"/>
      <c r="DD1111" s="11"/>
      <c r="DE1111" s="6">
        <f>SUMIF(DF$5:DF$35,$D1111,DH$5:DH$35)</f>
        <v>0</v>
      </c>
      <c r="DF1111" s="9"/>
      <c r="DG1111" s="10"/>
      <c r="DH1111" s="11"/>
      <c r="DI1111" s="6">
        <f>SUMIF(DJ$5:DJ$35,$D1111,DL$5:DL$35)</f>
        <v>0</v>
      </c>
      <c r="DJ1111" s="9"/>
      <c r="DK1111" s="10"/>
      <c r="DL1111" s="11"/>
      <c r="DM1111" s="6">
        <f>SUMIF(DN$5:DN$35,$D1111,DP$5:DP$35)</f>
        <v>0</v>
      </c>
      <c r="DN1111" s="9"/>
      <c r="DO1111" s="10"/>
      <c r="DP1111" s="11"/>
      <c r="DQ1111" s="6">
        <f>SUMIF(DR$5:DR$35,$D1111,DT$5:DT$35)</f>
        <v>0</v>
      </c>
      <c r="DR1111" s="9"/>
      <c r="DS1111" s="10"/>
      <c r="DT1111" s="11"/>
      <c r="DU1111" s="6">
        <f>SUMIF(DV$5:DV$35,$D1111,DX$5:DX$35)</f>
        <v>0</v>
      </c>
      <c r="DV1111" s="9"/>
      <c r="DW1111" s="10"/>
      <c r="DX1111" s="11"/>
      <c r="DY1111" s="6">
        <f>SUMIF(DZ$5:DZ$35,$D1111,EB$5:EB$35)</f>
        <v>0</v>
      </c>
      <c r="DZ1111" s="9"/>
      <c r="EA1111" s="10"/>
      <c r="EB1111" s="11"/>
      <c r="EC1111" s="6">
        <f>SUMIF(ED$5:ED$35,$D1111,EF$5:EF$35)</f>
        <v>0</v>
      </c>
      <c r="ED1111" s="9"/>
      <c r="EE1111" s="10"/>
      <c r="EF1111" s="11"/>
      <c r="EG1111" s="6">
        <f>SUMIF(EH$5:EH$35,$D1111,EJ$5:EJ$35)</f>
        <v>0</v>
      </c>
      <c r="EH1111" s="9"/>
      <c r="EI1111" s="10"/>
      <c r="EJ1111" s="11"/>
      <c r="EK1111" s="6">
        <f>SUMIF(EL$5:EL$35,$D1111,EN$5:EN$35)</f>
        <v>0</v>
      </c>
      <c r="EL1111" s="9"/>
      <c r="EM1111" s="10"/>
      <c r="EN1111" s="11"/>
      <c r="EO1111" s="6">
        <f>SUMIF(EP$5:EP$35,$D1111,ER$5:ER$35)</f>
        <v>0</v>
      </c>
      <c r="EP1111" s="9"/>
      <c r="EQ1111" s="10"/>
      <c r="ER1111" s="11"/>
      <c r="ES1111" s="6">
        <f>SUMIF(ET$5:ET$35,$D1111,EV$5:EV$35)</f>
        <v>0</v>
      </c>
      <c r="ET1111" s="9"/>
      <c r="EU1111" s="10"/>
      <c r="EV1111" s="11"/>
      <c r="EW1111" s="6">
        <f>SUMIF(EX$5:EX$35,$D1111,EZ$5:EZ$35)</f>
        <v>0</v>
      </c>
      <c r="EX1111" s="9"/>
      <c r="EY1111" s="10"/>
      <c r="EZ1111" s="11"/>
      <c r="FA1111" s="6">
        <f>SUMIF(FB$5:FB$35,$D1111,FD$5:FD$35)</f>
        <v>0</v>
      </c>
      <c r="FB1111" s="9"/>
      <c r="FC1111" s="10"/>
      <c r="FD1111" s="11"/>
      <c r="FE1111" s="6">
        <f>SUMIF(FF$5:FF$35,$D1111,FH$5:FH$35)</f>
        <v>0</v>
      </c>
      <c r="FF1111" s="9"/>
      <c r="FG1111" s="10"/>
      <c r="FH1111" s="11"/>
      <c r="FI1111" s="6">
        <f>SUMIF(FJ$5:FJ$35,$D1111,FL$5:FL$35)</f>
        <v>0</v>
      </c>
      <c r="FJ1111" s="9"/>
      <c r="FK1111" s="10"/>
      <c r="FL1111" s="11"/>
      <c r="FM1111" s="6">
        <f>SUMIF(FN$5:FN$35,$D1111,FP$5:FP$35)</f>
        <v>0</v>
      </c>
      <c r="FN1111" s="9"/>
      <c r="FO1111" s="10"/>
      <c r="FP1111" s="11"/>
      <c r="FQ1111" s="6">
        <f>SUMIF(FR$5:FR$35,$D1111,FT$5:FT$35)</f>
        <v>0</v>
      </c>
      <c r="FR1111" s="9"/>
      <c r="FS1111" s="10"/>
      <c r="FT1111" s="11"/>
      <c r="FU1111" s="6">
        <f>SUMIF(FV$5:FV$35,$D1111,FX$5:FX$35)</f>
        <v>0</v>
      </c>
      <c r="FV1111" s="9"/>
      <c r="FW1111" s="10"/>
      <c r="FX1111" s="11"/>
      <c r="FY1111" s="6">
        <f>SUMIF(FZ$5:FZ$35,$D1111,GB$5:GB$35)</f>
        <v>0</v>
      </c>
      <c r="FZ1111" s="9"/>
      <c r="GA1111" s="10"/>
      <c r="GB1111" s="11"/>
      <c r="GC1111" s="6">
        <f>SUMIF(GD$5:GD$35,$D1111,GF$5:GF$35)</f>
        <v>0</v>
      </c>
      <c r="GD1111" s="9"/>
      <c r="GE1111" s="10"/>
      <c r="GF1111" s="11"/>
      <c r="GG1111" s="6">
        <f>SUMIF(GH$5:GH$35,$D1111,GJ$5:GJ$35)</f>
        <v>0</v>
      </c>
      <c r="GH1111" s="9"/>
      <c r="GI1111" s="10"/>
      <c r="GJ1111" s="11"/>
      <c r="GK1111" s="6">
        <f>SUMIF(GL$5:GL$35,$D1111,GN$5:GN$35)</f>
        <v>0</v>
      </c>
      <c r="GL1111" s="9"/>
      <c r="GM1111" s="10"/>
      <c r="GN1111" s="11"/>
      <c r="GO1111" s="6">
        <f>SUMIF(GP$5:GP$35,$D1111,GR$5:GR$35)</f>
        <v>0</v>
      </c>
      <c r="GP1111" s="9"/>
      <c r="GQ1111" s="10"/>
      <c r="GR1111" s="11"/>
      <c r="GS1111" s="6">
        <f>SUMIF(GT$5:GT$35,$D1111,GV$5:GV$35)</f>
        <v>0</v>
      </c>
      <c r="GT1111" s="9"/>
      <c r="GU1111" s="10"/>
      <c r="GV1111" s="20"/>
      <c r="GW1111" s="19">
        <f t="shared" si="24"/>
        <v>0</v>
      </c>
      <c r="GX1111" s="472">
        <f>SUM(GW1111:GW1122)</f>
        <v>0</v>
      </c>
      <c r="GY1111" s="473" t="str">
        <f>D1111</f>
        <v>TS15640/10</v>
      </c>
    </row>
    <row r="1112" spans="1:207" ht="30">
      <c r="A1112" s="47" t="s">
        <v>76</v>
      </c>
      <c r="B1112" s="470"/>
      <c r="C1112" s="214" t="s">
        <v>369</v>
      </c>
      <c r="D1112" s="218" t="s">
        <v>340</v>
      </c>
      <c r="E1112" s="6">
        <f>SUMIF(F$36:F$66,$D1112,H$36:H$66)</f>
        <v>0</v>
      </c>
      <c r="F1112" s="9"/>
      <c r="G1112" s="10"/>
      <c r="H1112" s="11"/>
      <c r="I1112" s="6">
        <f>SUMIF(J$36:J$66,$D1112,L$36:L$66)</f>
        <v>0</v>
      </c>
      <c r="J1112" s="9"/>
      <c r="K1112" s="10"/>
      <c r="L1112" s="11"/>
      <c r="M1112" s="6">
        <f>SUMIF(N$36:N$66,$D1112,P$36:P$66)</f>
        <v>0</v>
      </c>
      <c r="N1112" s="9"/>
      <c r="O1112" s="10"/>
      <c r="P1112" s="11"/>
      <c r="Q1112" s="6">
        <f>SUMIF(R$36:R$66,$D1112,T$36:T$66)</f>
        <v>0</v>
      </c>
      <c r="R1112" s="9"/>
      <c r="S1112" s="10"/>
      <c r="T1112" s="11"/>
      <c r="U1112" s="6">
        <f>SUMIF(V$36:V$66,$D1112,X$36:X$66)</f>
        <v>0</v>
      </c>
      <c r="V1112" s="9"/>
      <c r="W1112" s="10"/>
      <c r="X1112" s="11"/>
      <c r="Y1112" s="6">
        <f>SUMIF(Z$36:Z$66,$D1112,AB$36:AB$66)</f>
        <v>0</v>
      </c>
      <c r="Z1112" s="9"/>
      <c r="AA1112" s="10"/>
      <c r="AB1112" s="11"/>
      <c r="AC1112" s="6">
        <f>SUMIF(AD$36:AD$66,$D1112,AF$36:AF$66)</f>
        <v>0</v>
      </c>
      <c r="AD1112" s="9"/>
      <c r="AE1112" s="10"/>
      <c r="AF1112" s="11"/>
      <c r="AG1112" s="6">
        <f>SUMIF(AH$36:AH$66,$D1112,AJ$36:AJ$66)</f>
        <v>0</v>
      </c>
      <c r="AH1112" s="9"/>
      <c r="AI1112" s="10"/>
      <c r="AJ1112" s="11"/>
      <c r="AK1112" s="6">
        <f>SUMIF(AL$36:AL$66,$D1112,AN$36:AN$66)</f>
        <v>0</v>
      </c>
      <c r="AL1112" s="9"/>
      <c r="AM1112" s="10"/>
      <c r="AN1112" s="11"/>
      <c r="AO1112" s="6">
        <f>SUMIF(AP$36:AP$66,$D1112,AR$36:AR$66)</f>
        <v>0</v>
      </c>
      <c r="AP1112" s="9"/>
      <c r="AQ1112" s="10"/>
      <c r="AR1112" s="11"/>
      <c r="AS1112" s="6">
        <f>SUMIF(AT$36:AT$66,$D1112,AV$36:AV$66)</f>
        <v>0</v>
      </c>
      <c r="AT1112" s="9"/>
      <c r="AU1112" s="10"/>
      <c r="AV1112" s="11"/>
      <c r="AW1112" s="6">
        <f>SUMIF(AX$36:AX$66,$D1112,AZ$36:AZ$66)</f>
        <v>0</v>
      </c>
      <c r="AX1112" s="9"/>
      <c r="AY1112" s="10"/>
      <c r="AZ1112" s="11"/>
      <c r="BA1112" s="6">
        <f>SUMIF(BB$36:BB$66,$D1112,BD$36:BD$66)</f>
        <v>0</v>
      </c>
      <c r="BB1112" s="9"/>
      <c r="BC1112" s="10"/>
      <c r="BD1112" s="11"/>
      <c r="BE1112" s="6">
        <f>SUMIF(BF$36:BF$66,$D1112,BH$36:BH$66)</f>
        <v>0</v>
      </c>
      <c r="BF1112" s="9"/>
      <c r="BG1112" s="10"/>
      <c r="BH1112" s="11"/>
      <c r="BI1112" s="6">
        <f>SUMIF(BJ$36:BJ$66,$D1112,BL$36:BL$66)</f>
        <v>0</v>
      </c>
      <c r="BJ1112" s="9"/>
      <c r="BK1112" s="10"/>
      <c r="BL1112" s="11"/>
      <c r="BM1112" s="6">
        <f>SUMIF(BN$36:BN$66,$D1112,BP$36:BP$66)</f>
        <v>0</v>
      </c>
      <c r="BN1112" s="9"/>
      <c r="BO1112" s="10"/>
      <c r="BP1112" s="11"/>
      <c r="BQ1112" s="6">
        <f>SUMIF(BR$36:BR$66,$D1112,BT$36:BT$66)</f>
        <v>0</v>
      </c>
      <c r="BR1112" s="9"/>
      <c r="BS1112" s="10"/>
      <c r="BT1112" s="11"/>
      <c r="BU1112" s="6">
        <f>SUMIF(BV$36:BV$66,$D1112,BX$36:BX$66)</f>
        <v>0</v>
      </c>
      <c r="BV1112" s="9"/>
      <c r="BW1112" s="10"/>
      <c r="BX1112" s="11"/>
      <c r="BY1112" s="6">
        <f>SUMIF(BZ$36:BZ$66,$D1112,CB$36:CB$66)</f>
        <v>0</v>
      </c>
      <c r="BZ1112" s="9"/>
      <c r="CA1112" s="10"/>
      <c r="CB1112" s="11"/>
      <c r="CC1112" s="6">
        <f>SUMIF(CD$36:CD$66,$D1112,CF$36:CF$66)</f>
        <v>0</v>
      </c>
      <c r="CD1112" s="9"/>
      <c r="CE1112" s="10"/>
      <c r="CF1112" s="11"/>
      <c r="CG1112" s="6">
        <f>SUMIF(CH$36:CH$66,$D1112,CJ$36:CJ$66)</f>
        <v>0</v>
      </c>
      <c r="CH1112" s="9"/>
      <c r="CI1112" s="10"/>
      <c r="CJ1112" s="11"/>
      <c r="CK1112" s="6">
        <f>SUMIF(CL$36:CL$66,$D1112,CN$36:CN$66)</f>
        <v>0</v>
      </c>
      <c r="CL1112" s="9"/>
      <c r="CM1112" s="10"/>
      <c r="CN1112" s="11"/>
      <c r="CO1112" s="6">
        <f>SUMIF(CP$36:CP$66,$D1112,CR$36:CR$66)</f>
        <v>0</v>
      </c>
      <c r="CP1112" s="9"/>
      <c r="CQ1112" s="10"/>
      <c r="CR1112" s="11"/>
      <c r="CS1112" s="6">
        <f>SUMIF(CT$36:CT$66,$D1112,CV$36:CV$66)</f>
        <v>0</v>
      </c>
      <c r="CT1112" s="9"/>
      <c r="CU1112" s="10"/>
      <c r="CV1112" s="11"/>
      <c r="CW1112" s="6">
        <f>SUMIF(CX$36:CX$66,$D1112,CZ$36:CZ$66)</f>
        <v>0</v>
      </c>
      <c r="CX1112" s="9"/>
      <c r="CY1112" s="10"/>
      <c r="CZ1112" s="11"/>
      <c r="DA1112" s="6">
        <f>SUMIF(DB$36:DB$66,$D1112,DD$36:DD$66)</f>
        <v>0</v>
      </c>
      <c r="DB1112" s="9"/>
      <c r="DC1112" s="10"/>
      <c r="DD1112" s="11"/>
      <c r="DE1112" s="6">
        <f>SUMIF(DF$36:DF$66,$D1112,DH$36:DH$66)</f>
        <v>0</v>
      </c>
      <c r="DF1112" s="9"/>
      <c r="DG1112" s="10"/>
      <c r="DH1112" s="11"/>
      <c r="DI1112" s="6">
        <f>SUMIF(DJ$36:DJ$66,$D1112,DL$36:DL$66)</f>
        <v>0</v>
      </c>
      <c r="DJ1112" s="9"/>
      <c r="DK1112" s="10"/>
      <c r="DL1112" s="11"/>
      <c r="DM1112" s="6">
        <f>SUMIF(DN$36:DN$66,$D1112,DP$36:DP$66)</f>
        <v>0</v>
      </c>
      <c r="DN1112" s="9"/>
      <c r="DO1112" s="10"/>
      <c r="DP1112" s="11"/>
      <c r="DQ1112" s="6">
        <f>SUMIF(DR$36:DR$66,$D1112,DT$36:DT$66)</f>
        <v>0</v>
      </c>
      <c r="DR1112" s="9"/>
      <c r="DS1112" s="10"/>
      <c r="DT1112" s="11"/>
      <c r="DU1112" s="6">
        <f>SUMIF(DV$36:DV$66,$D1112,DX$36:DX$66)</f>
        <v>0</v>
      </c>
      <c r="DV1112" s="9"/>
      <c r="DW1112" s="10"/>
      <c r="DX1112" s="11"/>
      <c r="DY1112" s="6">
        <f>SUMIF(DZ$36:DZ$66,$D1112,EB$36:EB$66)</f>
        <v>0</v>
      </c>
      <c r="DZ1112" s="9"/>
      <c r="EA1112" s="10"/>
      <c r="EB1112" s="11"/>
      <c r="EC1112" s="6">
        <f>SUMIF(ED$36:ED$66,$D1112,EF$36:EF$66)</f>
        <v>0</v>
      </c>
      <c r="ED1112" s="9"/>
      <c r="EE1112" s="10"/>
      <c r="EF1112" s="11"/>
      <c r="EG1112" s="6">
        <f>SUMIF(EH$36:EH$66,$D1112,EJ$36:EJ$66)</f>
        <v>0</v>
      </c>
      <c r="EH1112" s="9"/>
      <c r="EI1112" s="10"/>
      <c r="EJ1112" s="11"/>
      <c r="EK1112" s="6">
        <f>SUMIF(EL$36:EL$66,$D1112,EN$36:EN$66)</f>
        <v>0</v>
      </c>
      <c r="EL1112" s="9"/>
      <c r="EM1112" s="10"/>
      <c r="EN1112" s="11"/>
      <c r="EO1112" s="6">
        <f>SUMIF(EP$36:EP$66,$D1112,ER$36:ER$66)</f>
        <v>0</v>
      </c>
      <c r="EP1112" s="9"/>
      <c r="EQ1112" s="10"/>
      <c r="ER1112" s="11"/>
      <c r="ES1112" s="6">
        <f>SUMIF(ET$36:ET$66,$D1112,EV$36:EV$66)</f>
        <v>0</v>
      </c>
      <c r="ET1112" s="9"/>
      <c r="EU1112" s="10"/>
      <c r="EV1112" s="11"/>
      <c r="EW1112" s="6">
        <f>SUMIF(EX$36:EX$66,$D1112,EZ$36:EZ$66)</f>
        <v>0</v>
      </c>
      <c r="EX1112" s="9"/>
      <c r="EY1112" s="10"/>
      <c r="EZ1112" s="11"/>
      <c r="FA1112" s="6">
        <f>SUMIF(FB$36:FB$66,$D1112,FD$36:FD$66)</f>
        <v>0</v>
      </c>
      <c r="FB1112" s="9"/>
      <c r="FC1112" s="10"/>
      <c r="FD1112" s="11"/>
      <c r="FE1112" s="6">
        <f>SUMIF(FF$36:FF$66,$D1112,FH$36:FH$66)</f>
        <v>0</v>
      </c>
      <c r="FF1112" s="9"/>
      <c r="FG1112" s="10"/>
      <c r="FH1112" s="11"/>
      <c r="FI1112" s="6">
        <f>SUMIF(FJ$36:FJ$66,$D1112,FL$36:FL$66)</f>
        <v>0</v>
      </c>
      <c r="FJ1112" s="9"/>
      <c r="FK1112" s="10"/>
      <c r="FL1112" s="11"/>
      <c r="FM1112" s="6">
        <f>SUMIF(FN$36:FN$66,$D1112,FP$36:FP$66)</f>
        <v>0</v>
      </c>
      <c r="FN1112" s="9"/>
      <c r="FO1112" s="10"/>
      <c r="FP1112" s="11"/>
      <c r="FQ1112" s="6">
        <f>SUMIF(FR$36:FR$66,$D1112,FT$36:FT$66)</f>
        <v>0</v>
      </c>
      <c r="FR1112" s="9"/>
      <c r="FS1112" s="10"/>
      <c r="FT1112" s="11"/>
      <c r="FU1112" s="6">
        <f>SUMIF(FV$36:FV$66,$D1112,FX$36:FX$66)</f>
        <v>0</v>
      </c>
      <c r="FV1112" s="9"/>
      <c r="FW1112" s="10"/>
      <c r="FX1112" s="11"/>
      <c r="FY1112" s="6">
        <f>SUMIF(FZ$36:FZ$66,$D1112,GB$36:GB$66)</f>
        <v>0</v>
      </c>
      <c r="FZ1112" s="9"/>
      <c r="GA1112" s="10"/>
      <c r="GB1112" s="11"/>
      <c r="GC1112" s="6">
        <f>SUMIF(GD$36:GD$66,$D1112,GF$36:GF$66)</f>
        <v>0</v>
      </c>
      <c r="GD1112" s="9"/>
      <c r="GE1112" s="10"/>
      <c r="GF1112" s="11"/>
      <c r="GG1112" s="6">
        <f>SUMIF(GH$36:GH$66,$D1112,GJ$36:GJ$66)</f>
        <v>0</v>
      </c>
      <c r="GH1112" s="9"/>
      <c r="GI1112" s="10"/>
      <c r="GJ1112" s="11"/>
      <c r="GK1112" s="6">
        <f>SUMIF(GL$36:GL$66,$D1112,GN$36:GN$66)</f>
        <v>0</v>
      </c>
      <c r="GL1112" s="9"/>
      <c r="GM1112" s="10"/>
      <c r="GN1112" s="11"/>
      <c r="GO1112" s="6">
        <f>SUMIF(GP$36:GP$66,$D1112,GR$36:GR$66)</f>
        <v>0</v>
      </c>
      <c r="GP1112" s="9"/>
      <c r="GQ1112" s="10"/>
      <c r="GR1112" s="11"/>
      <c r="GS1112" s="6">
        <f>SUMIF(GT$36:GT$66,$D1112,GV$36:GV$66)</f>
        <v>0</v>
      </c>
      <c r="GT1112" s="9"/>
      <c r="GU1112" s="10"/>
      <c r="GV1112" s="20"/>
      <c r="GW1112" s="19">
        <f t="shared" si="24"/>
        <v>0</v>
      </c>
      <c r="GX1112" s="472"/>
      <c r="GY1112" s="473"/>
    </row>
    <row r="1113" spans="1:207" ht="30">
      <c r="A1113" s="47" t="s">
        <v>77</v>
      </c>
      <c r="B1113" s="470"/>
      <c r="C1113" s="214" t="s">
        <v>369</v>
      </c>
      <c r="D1113" s="218" t="s">
        <v>340</v>
      </c>
      <c r="E1113" s="6">
        <f>SUMIF(F$67:F$97,$D1113,H$67:H$97)</f>
        <v>0</v>
      </c>
      <c r="F1113" s="9"/>
      <c r="G1113" s="10"/>
      <c r="H1113" s="11"/>
      <c r="I1113" s="6">
        <f>SUMIF(J$67:J$97,$D1113,L$67:L$97)</f>
        <v>0</v>
      </c>
      <c r="J1113" s="9"/>
      <c r="K1113" s="10"/>
      <c r="L1113" s="11"/>
      <c r="M1113" s="6">
        <f>SUMIF(N$67:N$97,$D1113,P$67:P$97)</f>
        <v>0</v>
      </c>
      <c r="N1113" s="9"/>
      <c r="O1113" s="10"/>
      <c r="P1113" s="11"/>
      <c r="Q1113" s="6">
        <f>SUMIF(R$67:R$97,$D1113,T$67:T$97)</f>
        <v>0</v>
      </c>
      <c r="R1113" s="9"/>
      <c r="S1113" s="10"/>
      <c r="T1113" s="11"/>
      <c r="U1113" s="6">
        <f>SUMIF(V$67:V$97,$D1113,X$67:X$97)</f>
        <v>0</v>
      </c>
      <c r="V1113" s="9"/>
      <c r="W1113" s="10"/>
      <c r="X1113" s="11"/>
      <c r="Y1113" s="6">
        <f>SUMIF(Z$67:Z$97,$D1113,AB$67:AB$97)</f>
        <v>0</v>
      </c>
      <c r="Z1113" s="9"/>
      <c r="AA1113" s="10"/>
      <c r="AB1113" s="11"/>
      <c r="AC1113" s="6">
        <f>SUMIF(AD$67:AD$97,$D1113,AF$67:AF$97)</f>
        <v>0</v>
      </c>
      <c r="AD1113" s="9"/>
      <c r="AE1113" s="10"/>
      <c r="AF1113" s="11"/>
      <c r="AG1113" s="6">
        <f>SUMIF(AH$67:AH$97,$D1113,AJ$67:AJ$97)</f>
        <v>0</v>
      </c>
      <c r="AH1113" s="9"/>
      <c r="AI1113" s="10"/>
      <c r="AJ1113" s="11"/>
      <c r="AK1113" s="6">
        <f>SUMIF(AL$67:AL$97,$D1113,AN$67:AN$97)</f>
        <v>0</v>
      </c>
      <c r="AL1113" s="9"/>
      <c r="AM1113" s="10"/>
      <c r="AN1113" s="11"/>
      <c r="AO1113" s="6">
        <f>SUMIF(AP$67:AP$97,$D1113,AR$67:AR$97)</f>
        <v>0</v>
      </c>
      <c r="AP1113" s="9"/>
      <c r="AQ1113" s="10"/>
      <c r="AR1113" s="11"/>
      <c r="AS1113" s="6">
        <f>SUMIF(AT$67:AT$97,$D1113,AV$67:AV$97)</f>
        <v>0</v>
      </c>
      <c r="AT1113" s="9"/>
      <c r="AU1113" s="10"/>
      <c r="AV1113" s="11"/>
      <c r="AW1113" s="6">
        <f>SUMIF(AX$67:AX$97,$D1113,AZ$67:AZ$97)</f>
        <v>0</v>
      </c>
      <c r="AX1113" s="9"/>
      <c r="AY1113" s="10"/>
      <c r="AZ1113" s="11"/>
      <c r="BA1113" s="6">
        <f>SUMIF(BB$67:BB$97,$D1113,BD$67:BD$97)</f>
        <v>0</v>
      </c>
      <c r="BB1113" s="9"/>
      <c r="BC1113" s="10"/>
      <c r="BD1113" s="11"/>
      <c r="BE1113" s="6">
        <f>SUMIF(BF$67:BF$97,$D1113,BH$67:BH$97)</f>
        <v>0</v>
      </c>
      <c r="BF1113" s="9"/>
      <c r="BG1113" s="10"/>
      <c r="BH1113" s="11"/>
      <c r="BI1113" s="6">
        <f>SUMIF(BJ$67:BJ$97,$D1113,BL$67:BL$97)</f>
        <v>0</v>
      </c>
      <c r="BJ1113" s="9"/>
      <c r="BK1113" s="10"/>
      <c r="BL1113" s="11"/>
      <c r="BM1113" s="6">
        <f>SUMIF(BN$67:BN$97,$D1113,BP$67:BP$97)</f>
        <v>0</v>
      </c>
      <c r="BN1113" s="9"/>
      <c r="BO1113" s="10"/>
      <c r="BP1113" s="11"/>
      <c r="BQ1113" s="6">
        <f>SUMIF(BR$67:BR$97,$D1113,BT$67:BT$97)</f>
        <v>0</v>
      </c>
      <c r="BR1113" s="9"/>
      <c r="BS1113" s="10"/>
      <c r="BT1113" s="11"/>
      <c r="BU1113" s="6">
        <f>SUMIF(BV$67:BV$97,$D1113,BX$67:BX$97)</f>
        <v>0</v>
      </c>
      <c r="BV1113" s="9"/>
      <c r="BW1113" s="10"/>
      <c r="BX1113" s="11"/>
      <c r="BY1113" s="6">
        <f>SUMIF(BZ$67:BZ$97,$D1113,CB$67:CB$97)</f>
        <v>0</v>
      </c>
      <c r="BZ1113" s="9"/>
      <c r="CA1113" s="10"/>
      <c r="CB1113" s="11"/>
      <c r="CC1113" s="6">
        <f>SUMIF(CD$67:CD$97,$D1113,CF$67:CF$97)</f>
        <v>0</v>
      </c>
      <c r="CD1113" s="9"/>
      <c r="CE1113" s="10"/>
      <c r="CF1113" s="11"/>
      <c r="CG1113" s="6">
        <f>SUMIF(CH$67:CH$97,$D1113,CJ$67:CJ$97)</f>
        <v>0</v>
      </c>
      <c r="CH1113" s="9"/>
      <c r="CI1113" s="10"/>
      <c r="CJ1113" s="11"/>
      <c r="CK1113" s="6">
        <f>SUMIF(CL$67:CL$97,$D1113,CN$67:CN$97)</f>
        <v>0</v>
      </c>
      <c r="CL1113" s="9"/>
      <c r="CM1113" s="10"/>
      <c r="CN1113" s="11"/>
      <c r="CO1113" s="6">
        <f>SUMIF(CP$67:CP$97,$D1113,CR$67:CR$97)</f>
        <v>0</v>
      </c>
      <c r="CP1113" s="9"/>
      <c r="CQ1113" s="10"/>
      <c r="CR1113" s="11"/>
      <c r="CS1113" s="6">
        <f>SUMIF(CT$67:CT$97,$D1113,CV$67:CV$97)</f>
        <v>0</v>
      </c>
      <c r="CT1113" s="9"/>
      <c r="CU1113" s="10"/>
      <c r="CV1113" s="11"/>
      <c r="CW1113" s="6">
        <f>SUMIF(CX$67:CX$97,$D1113,CZ$67:CZ$97)</f>
        <v>0</v>
      </c>
      <c r="CX1113" s="9"/>
      <c r="CY1113" s="10"/>
      <c r="CZ1113" s="11"/>
      <c r="DA1113" s="6">
        <f>SUMIF(DB$67:DB$97,$D1113,DD$67:DD$97)</f>
        <v>0</v>
      </c>
      <c r="DB1113" s="9"/>
      <c r="DC1113" s="10"/>
      <c r="DD1113" s="11"/>
      <c r="DE1113" s="6">
        <f>SUMIF(DF$67:DF$97,$D1113,DH$67:DH$97)</f>
        <v>0</v>
      </c>
      <c r="DF1113" s="9"/>
      <c r="DG1113" s="10"/>
      <c r="DH1113" s="11"/>
      <c r="DI1113" s="6">
        <f>SUMIF(DJ$67:DJ$97,$D1113,DL$67:DL$97)</f>
        <v>0</v>
      </c>
      <c r="DJ1113" s="9"/>
      <c r="DK1113" s="10"/>
      <c r="DL1113" s="11"/>
      <c r="DM1113" s="6">
        <f>SUMIF(DN$67:DN$97,$D1113,DP$67:DP$97)</f>
        <v>0</v>
      </c>
      <c r="DN1113" s="9"/>
      <c r="DO1113" s="10"/>
      <c r="DP1113" s="11"/>
      <c r="DQ1113" s="6">
        <f>SUMIF(DR$67:DR$97,$D1113,DT$67:DT$97)</f>
        <v>0</v>
      </c>
      <c r="DR1113" s="9"/>
      <c r="DS1113" s="10"/>
      <c r="DT1113" s="11"/>
      <c r="DU1113" s="6">
        <f>SUMIF(DV$67:DV$97,$D1113,DX$67:DX$97)</f>
        <v>0</v>
      </c>
      <c r="DV1113" s="9"/>
      <c r="DW1113" s="10"/>
      <c r="DX1113" s="11"/>
      <c r="DY1113" s="6">
        <f>SUMIF(DZ$67:DZ$97,$D1113,EB$67:EB$97)</f>
        <v>0</v>
      </c>
      <c r="DZ1113" s="9"/>
      <c r="EA1113" s="10"/>
      <c r="EB1113" s="11"/>
      <c r="EC1113" s="6">
        <f>SUMIF(ED$67:ED$97,$D1113,EF$67:EF$97)</f>
        <v>0</v>
      </c>
      <c r="ED1113" s="9"/>
      <c r="EE1113" s="10"/>
      <c r="EF1113" s="11"/>
      <c r="EG1113" s="6">
        <f>SUMIF(EH$67:EH$97,$D1113,EJ$67:EJ$97)</f>
        <v>0</v>
      </c>
      <c r="EH1113" s="9"/>
      <c r="EI1113" s="10"/>
      <c r="EJ1113" s="11"/>
      <c r="EK1113" s="6">
        <f>SUMIF(EL$67:EL$97,$D1113,EN$67:EN$97)</f>
        <v>0</v>
      </c>
      <c r="EL1113" s="9"/>
      <c r="EM1113" s="10"/>
      <c r="EN1113" s="11"/>
      <c r="EO1113" s="6">
        <f>SUMIF(EP$67:EP$97,$D1113,ER$67:ER$97)</f>
        <v>0</v>
      </c>
      <c r="EP1113" s="9"/>
      <c r="EQ1113" s="10"/>
      <c r="ER1113" s="11"/>
      <c r="ES1113" s="6">
        <f>SUMIF(ET$67:ET$97,$D1113,EV$67:EV$97)</f>
        <v>0</v>
      </c>
      <c r="ET1113" s="9"/>
      <c r="EU1113" s="10"/>
      <c r="EV1113" s="11"/>
      <c r="EW1113" s="6">
        <f>SUMIF(EX$67:EX$97,$D1113,EZ$67:EZ$97)</f>
        <v>0</v>
      </c>
      <c r="EX1113" s="9"/>
      <c r="EY1113" s="10"/>
      <c r="EZ1113" s="11"/>
      <c r="FA1113" s="6">
        <f>SUMIF(FB$67:FB$97,$D1113,FD$67:FD$97)</f>
        <v>0</v>
      </c>
      <c r="FB1113" s="9"/>
      <c r="FC1113" s="10"/>
      <c r="FD1113" s="11"/>
      <c r="FE1113" s="6">
        <f>SUMIF(FF$67:FF$97,$D1113,FH$67:FH$97)</f>
        <v>0</v>
      </c>
      <c r="FF1113" s="9"/>
      <c r="FG1113" s="10"/>
      <c r="FH1113" s="11"/>
      <c r="FI1113" s="6">
        <f>SUMIF(FJ$67:FJ$97,$D1113,FL$67:FL$97)</f>
        <v>0</v>
      </c>
      <c r="FJ1113" s="9"/>
      <c r="FK1113" s="10"/>
      <c r="FL1113" s="11"/>
      <c r="FM1113" s="6">
        <f>SUMIF(FN$67:FN$97,$D1113,FP$67:FP$97)</f>
        <v>0</v>
      </c>
      <c r="FN1113" s="9"/>
      <c r="FO1113" s="10"/>
      <c r="FP1113" s="11"/>
      <c r="FQ1113" s="6">
        <f>SUMIF(FR$67:FR$97,$D1113,FT$67:FT$97)</f>
        <v>0</v>
      </c>
      <c r="FR1113" s="9"/>
      <c r="FS1113" s="10"/>
      <c r="FT1113" s="11"/>
      <c r="FU1113" s="6">
        <f>SUMIF(FV$67:FV$97,$D1113,FX$67:FX$97)</f>
        <v>0</v>
      </c>
      <c r="FV1113" s="9"/>
      <c r="FW1113" s="10"/>
      <c r="FX1113" s="11"/>
      <c r="FY1113" s="6">
        <f>SUMIF(FZ$67:FZ$97,$D1113,GB$67:GB$97)</f>
        <v>0</v>
      </c>
      <c r="FZ1113" s="9"/>
      <c r="GA1113" s="10"/>
      <c r="GB1113" s="11"/>
      <c r="GC1113" s="6">
        <f>SUMIF(GD$67:GD$97,$D1113,GF$67:GF$97)</f>
        <v>0</v>
      </c>
      <c r="GD1113" s="9"/>
      <c r="GE1113" s="10"/>
      <c r="GF1113" s="11"/>
      <c r="GG1113" s="6">
        <f>SUMIF(GH$67:GH$97,$D1113,GJ$67:GJ$97)</f>
        <v>0</v>
      </c>
      <c r="GH1113" s="9"/>
      <c r="GI1113" s="10"/>
      <c r="GJ1113" s="11"/>
      <c r="GK1113" s="6">
        <f>SUMIF(GL$67:GL$97,$D1113,GN$67:GN$97)</f>
        <v>0</v>
      </c>
      <c r="GL1113" s="9"/>
      <c r="GM1113" s="10"/>
      <c r="GN1113" s="11"/>
      <c r="GO1113" s="6">
        <f>SUMIF(GP$67:GP$97,$D1113,GR$67:GR$97)</f>
        <v>0</v>
      </c>
      <c r="GP1113" s="9"/>
      <c r="GQ1113" s="10"/>
      <c r="GR1113" s="11"/>
      <c r="GS1113" s="6">
        <f>SUMIF(GT$67:GT$97,$D1113,GV$67:GV$97)</f>
        <v>0</v>
      </c>
      <c r="GT1113" s="9"/>
      <c r="GU1113" s="10"/>
      <c r="GV1113" s="20"/>
      <c r="GW1113" s="19">
        <f t="shared" si="24"/>
        <v>0</v>
      </c>
      <c r="GX1113" s="472"/>
      <c r="GY1113" s="473"/>
    </row>
    <row r="1114" spans="1:207" ht="30">
      <c r="A1114" s="47" t="s">
        <v>78</v>
      </c>
      <c r="B1114" s="470"/>
      <c r="C1114" s="214" t="s">
        <v>369</v>
      </c>
      <c r="D1114" s="218" t="s">
        <v>340</v>
      </c>
      <c r="E1114" s="6">
        <f>SUMIF(F$98:F$128,$D1114,H$98:H$128)</f>
        <v>0</v>
      </c>
      <c r="F1114" s="9"/>
      <c r="G1114" s="10"/>
      <c r="H1114" s="11"/>
      <c r="I1114" s="6">
        <f>SUMIF(J$98:J$128,$D1114,L$98:L$128)</f>
        <v>0</v>
      </c>
      <c r="J1114" s="9"/>
      <c r="K1114" s="10"/>
      <c r="L1114" s="11"/>
      <c r="M1114" s="6">
        <f>SUMIF(N$98:N$128,$D1114,P$98:P$128)</f>
        <v>0</v>
      </c>
      <c r="N1114" s="9"/>
      <c r="O1114" s="10"/>
      <c r="P1114" s="11"/>
      <c r="Q1114" s="6">
        <f>SUMIF(R$98:R$128,$D1114,T$98:T$128)</f>
        <v>0</v>
      </c>
      <c r="R1114" s="9"/>
      <c r="S1114" s="10"/>
      <c r="T1114" s="11"/>
      <c r="U1114" s="6">
        <f>SUMIF(V$98:V$128,$D1114,X$98:X$128)</f>
        <v>0</v>
      </c>
      <c r="V1114" s="9"/>
      <c r="W1114" s="10"/>
      <c r="X1114" s="11"/>
      <c r="Y1114" s="6">
        <f>SUMIF(Z$98:Z$128,$D1114,AB$98:AB$128)</f>
        <v>0</v>
      </c>
      <c r="Z1114" s="9"/>
      <c r="AA1114" s="10"/>
      <c r="AB1114" s="11"/>
      <c r="AC1114" s="6">
        <f>SUMIF(AD$98:AD$128,$D1114,AF$98:AF$128)</f>
        <v>0</v>
      </c>
      <c r="AD1114" s="9"/>
      <c r="AE1114" s="10"/>
      <c r="AF1114" s="11"/>
      <c r="AG1114" s="6">
        <f>SUMIF(AH$98:AH$128,$D1114,AJ$98:AJ$128)</f>
        <v>0</v>
      </c>
      <c r="AH1114" s="9"/>
      <c r="AI1114" s="10"/>
      <c r="AJ1114" s="11"/>
      <c r="AK1114" s="6">
        <f>SUMIF(AL$98:AL$128,$D1114,AN$98:AN$128)</f>
        <v>0</v>
      </c>
      <c r="AL1114" s="9"/>
      <c r="AM1114" s="10"/>
      <c r="AN1114" s="11"/>
      <c r="AO1114" s="6">
        <f>SUMIF(AP$98:AP$128,$D1114,AR$98:AR$128)</f>
        <v>0</v>
      </c>
      <c r="AP1114" s="9"/>
      <c r="AQ1114" s="10"/>
      <c r="AR1114" s="11"/>
      <c r="AS1114" s="6">
        <f>SUMIF(AT$98:AT$128,$D1114,AV$98:AV$128)</f>
        <v>0</v>
      </c>
      <c r="AT1114" s="9"/>
      <c r="AU1114" s="10"/>
      <c r="AV1114" s="11"/>
      <c r="AW1114" s="6">
        <f>SUMIF(AX$98:AX$128,$D1114,AZ$98:AZ$128)</f>
        <v>0</v>
      </c>
      <c r="AX1114" s="9"/>
      <c r="AY1114" s="10"/>
      <c r="AZ1114" s="11"/>
      <c r="BA1114" s="6">
        <f>SUMIF(BB$98:BB$128,$D1114,BD$98:BD$128)</f>
        <v>0</v>
      </c>
      <c r="BB1114" s="9"/>
      <c r="BC1114" s="10"/>
      <c r="BD1114" s="11"/>
      <c r="BE1114" s="6">
        <f>SUMIF(BF$98:BF$128,$D1114,BH$98:BH$128)</f>
        <v>0</v>
      </c>
      <c r="BF1114" s="9"/>
      <c r="BG1114" s="10"/>
      <c r="BH1114" s="11"/>
      <c r="BI1114" s="6">
        <f>SUMIF(BJ$98:BJ$128,$D1114,BL$98:BL$128)</f>
        <v>0</v>
      </c>
      <c r="BJ1114" s="9"/>
      <c r="BK1114" s="10"/>
      <c r="BL1114" s="11"/>
      <c r="BM1114" s="6">
        <f>SUMIF(BN$98:BN$128,$D1114,BP$98:BP$128)</f>
        <v>0</v>
      </c>
      <c r="BN1114" s="9"/>
      <c r="BO1114" s="10"/>
      <c r="BP1114" s="11"/>
      <c r="BQ1114" s="6">
        <f>SUMIF(BR$98:BR$128,$D1114,BT$98:BT$128)</f>
        <v>0</v>
      </c>
      <c r="BR1114" s="9"/>
      <c r="BS1114" s="10"/>
      <c r="BT1114" s="11"/>
      <c r="BU1114" s="6">
        <f>SUMIF(BV$98:BV$128,$D1114,BX$98:BX$128)</f>
        <v>0</v>
      </c>
      <c r="BV1114" s="9"/>
      <c r="BW1114" s="10"/>
      <c r="BX1114" s="11"/>
      <c r="BY1114" s="6">
        <f>SUMIF(BZ$98:BZ$128,$D1114,CB$98:CB$128)</f>
        <v>0</v>
      </c>
      <c r="BZ1114" s="9"/>
      <c r="CA1114" s="10"/>
      <c r="CB1114" s="11"/>
      <c r="CC1114" s="6">
        <f>SUMIF(CD$98:CD$128,$D1114,CF$98:CF$128)</f>
        <v>0</v>
      </c>
      <c r="CD1114" s="9"/>
      <c r="CE1114" s="10"/>
      <c r="CF1114" s="11"/>
      <c r="CG1114" s="6">
        <f>SUMIF(CH$98:CH$128,$D1114,CJ$98:CJ$128)</f>
        <v>0</v>
      </c>
      <c r="CH1114" s="9"/>
      <c r="CI1114" s="10"/>
      <c r="CJ1114" s="11"/>
      <c r="CK1114" s="6">
        <f>SUMIF(CL$98:CL$128,$D1114,CN$98:CN$128)</f>
        <v>0</v>
      </c>
      <c r="CL1114" s="9"/>
      <c r="CM1114" s="10"/>
      <c r="CN1114" s="11"/>
      <c r="CO1114" s="6">
        <f>SUMIF(CP$98:CP$128,$D1114,CR$98:CR$128)</f>
        <v>0</v>
      </c>
      <c r="CP1114" s="9"/>
      <c r="CQ1114" s="10"/>
      <c r="CR1114" s="11"/>
      <c r="CS1114" s="6">
        <f>SUMIF(CT$98:CT$128,$D1114,CV$98:CV$128)</f>
        <v>0</v>
      </c>
      <c r="CT1114" s="9"/>
      <c r="CU1114" s="10"/>
      <c r="CV1114" s="11"/>
      <c r="CW1114" s="6">
        <f>SUMIF(CX$98:CX$128,$D1114,CZ$98:CZ$128)</f>
        <v>0</v>
      </c>
      <c r="CX1114" s="9"/>
      <c r="CY1114" s="10"/>
      <c r="CZ1114" s="11"/>
      <c r="DA1114" s="6">
        <f>SUMIF(DB$98:DB$128,$D1114,DD$98:DD$128)</f>
        <v>0</v>
      </c>
      <c r="DB1114" s="9"/>
      <c r="DC1114" s="10"/>
      <c r="DD1114" s="11"/>
      <c r="DE1114" s="6">
        <f>SUMIF(DF$98:DF$128,$D1114,DH$98:DH$128)</f>
        <v>0</v>
      </c>
      <c r="DF1114" s="9"/>
      <c r="DG1114" s="10"/>
      <c r="DH1114" s="11"/>
      <c r="DI1114" s="6">
        <f>SUMIF(DJ$98:DJ$128,$D1114,DL$98:DL$128)</f>
        <v>0</v>
      </c>
      <c r="DJ1114" s="9"/>
      <c r="DK1114" s="10"/>
      <c r="DL1114" s="11"/>
      <c r="DM1114" s="6">
        <f>SUMIF(DN$98:DN$128,$D1114,DP$98:DP$128)</f>
        <v>0</v>
      </c>
      <c r="DN1114" s="9"/>
      <c r="DO1114" s="10"/>
      <c r="DP1114" s="11"/>
      <c r="DQ1114" s="6">
        <f>SUMIF(DR$98:DR$128,$D1114,DT$98:DT$128)</f>
        <v>0</v>
      </c>
      <c r="DR1114" s="9"/>
      <c r="DS1114" s="10"/>
      <c r="DT1114" s="11"/>
      <c r="DU1114" s="6">
        <f>SUMIF(DV$98:DV$128,$D1114,DX$98:DX$128)</f>
        <v>0</v>
      </c>
      <c r="DV1114" s="9"/>
      <c r="DW1114" s="10"/>
      <c r="DX1114" s="11"/>
      <c r="DY1114" s="6">
        <f>SUMIF(DZ$98:DZ$128,$D1114,EB$98:EB$128)</f>
        <v>0</v>
      </c>
      <c r="DZ1114" s="9"/>
      <c r="EA1114" s="10"/>
      <c r="EB1114" s="11"/>
      <c r="EC1114" s="6">
        <f>SUMIF(ED$98:ED$128,$D1114,EF$98:EF$128)</f>
        <v>0</v>
      </c>
      <c r="ED1114" s="9"/>
      <c r="EE1114" s="10"/>
      <c r="EF1114" s="11"/>
      <c r="EG1114" s="6">
        <f>SUMIF(EH$98:EH$128,$D1114,EJ$98:EJ$128)</f>
        <v>0</v>
      </c>
      <c r="EH1114" s="9"/>
      <c r="EI1114" s="10"/>
      <c r="EJ1114" s="11"/>
      <c r="EK1114" s="6">
        <f>SUMIF(EL$98:EL$128,$D1114,EN$98:EN$128)</f>
        <v>0</v>
      </c>
      <c r="EL1114" s="9"/>
      <c r="EM1114" s="10"/>
      <c r="EN1114" s="11"/>
      <c r="EO1114" s="6">
        <f>SUMIF(EP$98:EP$128,$D1114,ER$98:ER$128)</f>
        <v>0</v>
      </c>
      <c r="EP1114" s="9"/>
      <c r="EQ1114" s="10"/>
      <c r="ER1114" s="11"/>
      <c r="ES1114" s="6">
        <f>SUMIF(ET$98:ET$128,$D1114,EV$98:EV$128)</f>
        <v>0</v>
      </c>
      <c r="ET1114" s="9"/>
      <c r="EU1114" s="10"/>
      <c r="EV1114" s="11"/>
      <c r="EW1114" s="6">
        <f>SUMIF(EX$98:EX$128,$D1114,EZ$98:EZ$128)</f>
        <v>0</v>
      </c>
      <c r="EX1114" s="9"/>
      <c r="EY1114" s="10"/>
      <c r="EZ1114" s="11"/>
      <c r="FA1114" s="6">
        <f>SUMIF(FB$98:FB$128,$D1114,FD$98:FD$128)</f>
        <v>0</v>
      </c>
      <c r="FB1114" s="9"/>
      <c r="FC1114" s="10"/>
      <c r="FD1114" s="11"/>
      <c r="FE1114" s="6">
        <f>SUMIF(FF$98:FF$128,$D1114,FH$98:FH$128)</f>
        <v>0</v>
      </c>
      <c r="FF1114" s="9"/>
      <c r="FG1114" s="10"/>
      <c r="FH1114" s="11"/>
      <c r="FI1114" s="6">
        <f>SUMIF(FJ$98:FJ$128,$D1114,FL$98:FL$128)</f>
        <v>0</v>
      </c>
      <c r="FJ1114" s="9"/>
      <c r="FK1114" s="10"/>
      <c r="FL1114" s="11"/>
      <c r="FM1114" s="6">
        <f>SUMIF(FN$98:FN$128,$D1114,FP$98:FP$128)</f>
        <v>0</v>
      </c>
      <c r="FN1114" s="9"/>
      <c r="FO1114" s="10"/>
      <c r="FP1114" s="11"/>
      <c r="FQ1114" s="6">
        <f>SUMIF(FR$98:FR$128,$D1114,FT$98:FT$128)</f>
        <v>0</v>
      </c>
      <c r="FR1114" s="9"/>
      <c r="FS1114" s="10"/>
      <c r="FT1114" s="11"/>
      <c r="FU1114" s="6">
        <f>SUMIF(FV$98:FV$128,$D1114,FX$98:FX$128)</f>
        <v>0</v>
      </c>
      <c r="FV1114" s="9"/>
      <c r="FW1114" s="10"/>
      <c r="FX1114" s="11"/>
      <c r="FY1114" s="6">
        <f>SUMIF(FZ$98:FZ$128,$D1114,GB$98:GB$128)</f>
        <v>0</v>
      </c>
      <c r="FZ1114" s="9"/>
      <c r="GA1114" s="10"/>
      <c r="GB1114" s="11"/>
      <c r="GC1114" s="6">
        <f>SUMIF(GD$98:GD$128,$D1114,GF$98:GF$128)</f>
        <v>0</v>
      </c>
      <c r="GD1114" s="9"/>
      <c r="GE1114" s="10"/>
      <c r="GF1114" s="11"/>
      <c r="GG1114" s="6">
        <f>SUMIF(GH$98:GH$128,$D1114,GJ$98:GJ$128)</f>
        <v>0</v>
      </c>
      <c r="GH1114" s="9"/>
      <c r="GI1114" s="10"/>
      <c r="GJ1114" s="11"/>
      <c r="GK1114" s="6">
        <f>SUMIF(GL$98:GL$128,$D1114,GN$98:GN$128)</f>
        <v>0</v>
      </c>
      <c r="GL1114" s="9"/>
      <c r="GM1114" s="10"/>
      <c r="GN1114" s="11"/>
      <c r="GO1114" s="6">
        <f>SUMIF(GP$98:GP$128,$D1114,GR$98:GR$128)</f>
        <v>0</v>
      </c>
      <c r="GP1114" s="9"/>
      <c r="GQ1114" s="10"/>
      <c r="GR1114" s="11"/>
      <c r="GS1114" s="6">
        <f>SUMIF(GT$98:GT$128,$D1114,GV$98:GV$128)</f>
        <v>0</v>
      </c>
      <c r="GT1114" s="9"/>
      <c r="GU1114" s="10"/>
      <c r="GV1114" s="20"/>
      <c r="GW1114" s="19">
        <f t="shared" si="24"/>
        <v>0</v>
      </c>
      <c r="GX1114" s="472"/>
      <c r="GY1114" s="473"/>
    </row>
    <row r="1115" spans="1:207" ht="30">
      <c r="A1115" s="47" t="s">
        <v>79</v>
      </c>
      <c r="B1115" s="470"/>
      <c r="C1115" s="214" t="s">
        <v>369</v>
      </c>
      <c r="D1115" s="218" t="s">
        <v>340</v>
      </c>
      <c r="E1115" s="6">
        <f>SUMIF(F$129:F$159,$D1115,H$129:H$159)</f>
        <v>0</v>
      </c>
      <c r="F1115" s="9"/>
      <c r="G1115" s="10"/>
      <c r="H1115" s="11"/>
      <c r="I1115" s="6">
        <f>SUMIF(J$129:J$159,$D1115,L$129:L$159)</f>
        <v>0</v>
      </c>
      <c r="J1115" s="9"/>
      <c r="K1115" s="10"/>
      <c r="L1115" s="11"/>
      <c r="M1115" s="6">
        <f>SUMIF(N$129:N$159,$D1115,P$129:P$159)</f>
        <v>0</v>
      </c>
      <c r="N1115" s="9"/>
      <c r="O1115" s="10"/>
      <c r="P1115" s="11"/>
      <c r="Q1115" s="6">
        <f>SUMIF(R$129:R$159,$D1115,T$129:T$159)</f>
        <v>0</v>
      </c>
      <c r="R1115" s="9"/>
      <c r="S1115" s="10"/>
      <c r="T1115" s="11"/>
      <c r="U1115" s="6">
        <f>SUMIF(V$129:V$159,$D1115,X$129:X$159)</f>
        <v>0</v>
      </c>
      <c r="V1115" s="9"/>
      <c r="W1115" s="10"/>
      <c r="X1115" s="11"/>
      <c r="Y1115" s="6">
        <f>SUMIF(Z$129:Z$159,$D1115,AB$129:AB$159)</f>
        <v>0</v>
      </c>
      <c r="Z1115" s="9"/>
      <c r="AA1115" s="10"/>
      <c r="AB1115" s="11"/>
      <c r="AC1115" s="6">
        <f>SUMIF(AD$129:AD$159,$D1115,AF$129:AF$159)</f>
        <v>0</v>
      </c>
      <c r="AD1115" s="9"/>
      <c r="AE1115" s="10"/>
      <c r="AF1115" s="11"/>
      <c r="AG1115" s="6">
        <f>SUMIF(AH$129:AH$159,$D1115,AJ$129:AJ$159)</f>
        <v>0</v>
      </c>
      <c r="AH1115" s="9"/>
      <c r="AI1115" s="10"/>
      <c r="AJ1115" s="11"/>
      <c r="AK1115" s="6">
        <f>SUMIF(AL$129:AL$159,$D1115,AN$129:AN$159)</f>
        <v>0</v>
      </c>
      <c r="AL1115" s="9"/>
      <c r="AM1115" s="10"/>
      <c r="AN1115" s="11"/>
      <c r="AO1115" s="6">
        <f>SUMIF(AP$129:AP$159,$D1115,AR$129:AR$159)</f>
        <v>0</v>
      </c>
      <c r="AP1115" s="9"/>
      <c r="AQ1115" s="10"/>
      <c r="AR1115" s="11"/>
      <c r="AS1115" s="6">
        <f>SUMIF(AT$129:AT$159,$D1115,AV$129:AV$159)</f>
        <v>0</v>
      </c>
      <c r="AT1115" s="9"/>
      <c r="AU1115" s="10"/>
      <c r="AV1115" s="11"/>
      <c r="AW1115" s="6">
        <f>SUMIF(AX$129:AX$159,$D1115,AZ$129:AZ$159)</f>
        <v>0</v>
      </c>
      <c r="AX1115" s="9"/>
      <c r="AY1115" s="10"/>
      <c r="AZ1115" s="11"/>
      <c r="BA1115" s="6">
        <f>SUMIF(BB$129:BB$159,$D1115,BD$129:BD$159)</f>
        <v>0</v>
      </c>
      <c r="BB1115" s="9"/>
      <c r="BC1115" s="10"/>
      <c r="BD1115" s="11"/>
      <c r="BE1115" s="6">
        <f>SUMIF(BF$129:BF$159,$D1115,BH$129:BH$159)</f>
        <v>0</v>
      </c>
      <c r="BF1115" s="9"/>
      <c r="BG1115" s="10"/>
      <c r="BH1115" s="11"/>
      <c r="BI1115" s="6">
        <f>SUMIF(BJ$129:BJ$159,$D1115,BL$129:BL$159)</f>
        <v>0</v>
      </c>
      <c r="BJ1115" s="9"/>
      <c r="BK1115" s="10"/>
      <c r="BL1115" s="11"/>
      <c r="BM1115" s="6">
        <f>SUMIF(BN$129:BN$159,$D1115,BP$129:BP$159)</f>
        <v>0</v>
      </c>
      <c r="BN1115" s="9"/>
      <c r="BO1115" s="10"/>
      <c r="BP1115" s="11"/>
      <c r="BQ1115" s="6">
        <f>SUMIF(BR$129:BR$159,$D1115,BT$129:BT$159)</f>
        <v>0</v>
      </c>
      <c r="BR1115" s="9"/>
      <c r="BS1115" s="10"/>
      <c r="BT1115" s="11"/>
      <c r="BU1115" s="6">
        <f>SUMIF(BV$129:BV$159,$D1115,BX$129:BX$159)</f>
        <v>0</v>
      </c>
      <c r="BV1115" s="9"/>
      <c r="BW1115" s="10"/>
      <c r="BX1115" s="11"/>
      <c r="BY1115" s="6">
        <f>SUMIF(BZ$129:BZ$159,$D1115,CB$129:CB$159)</f>
        <v>0</v>
      </c>
      <c r="BZ1115" s="9"/>
      <c r="CA1115" s="10"/>
      <c r="CB1115" s="11"/>
      <c r="CC1115" s="6">
        <f>SUMIF(CD$129:CD$159,$D1115,CF$129:CF$159)</f>
        <v>0</v>
      </c>
      <c r="CD1115" s="9"/>
      <c r="CE1115" s="10"/>
      <c r="CF1115" s="11"/>
      <c r="CG1115" s="6">
        <f>SUMIF(CH$129:CH$159,$D1115,CJ$129:CJ$159)</f>
        <v>0</v>
      </c>
      <c r="CH1115" s="9"/>
      <c r="CI1115" s="10"/>
      <c r="CJ1115" s="11"/>
      <c r="CK1115" s="6">
        <f>SUMIF(CL$129:CL$159,$D1115,CN$129:CN$159)</f>
        <v>0</v>
      </c>
      <c r="CL1115" s="9"/>
      <c r="CM1115" s="10"/>
      <c r="CN1115" s="11"/>
      <c r="CO1115" s="6">
        <f>SUMIF(CP$129:CP$159,$D1115,CR$129:CR$159)</f>
        <v>0</v>
      </c>
      <c r="CP1115" s="9"/>
      <c r="CQ1115" s="10"/>
      <c r="CR1115" s="11"/>
      <c r="CS1115" s="6">
        <f>SUMIF(CT$129:CT$159,$D1115,CV$129:CV$159)</f>
        <v>0</v>
      </c>
      <c r="CT1115" s="9"/>
      <c r="CU1115" s="10"/>
      <c r="CV1115" s="11"/>
      <c r="CW1115" s="6">
        <f>SUMIF(CX$129:CX$159,$D1115,CZ$129:CZ$159)</f>
        <v>0</v>
      </c>
      <c r="CX1115" s="9"/>
      <c r="CY1115" s="10"/>
      <c r="CZ1115" s="11"/>
      <c r="DA1115" s="6">
        <f>SUMIF(DB$129:DB$159,$D1115,DD$129:DD$159)</f>
        <v>0</v>
      </c>
      <c r="DB1115" s="9"/>
      <c r="DC1115" s="10"/>
      <c r="DD1115" s="11"/>
      <c r="DE1115" s="6">
        <f>SUMIF(DF$129:DF$159,$D1115,DH$129:DH$159)</f>
        <v>0</v>
      </c>
      <c r="DF1115" s="9"/>
      <c r="DG1115" s="10"/>
      <c r="DH1115" s="11"/>
      <c r="DI1115" s="6">
        <f>SUMIF(DJ$129:DJ$159,$D1115,DL$129:DL$159)</f>
        <v>0</v>
      </c>
      <c r="DJ1115" s="9"/>
      <c r="DK1115" s="10"/>
      <c r="DL1115" s="11"/>
      <c r="DM1115" s="6">
        <f>SUMIF(DN$129:DN$159,$D1115,DP$129:DP$159)</f>
        <v>0</v>
      </c>
      <c r="DN1115" s="9"/>
      <c r="DO1115" s="10"/>
      <c r="DP1115" s="11"/>
      <c r="DQ1115" s="6">
        <f>SUMIF(DR$129:DR$159,$D1115,DT$129:DT$159)</f>
        <v>0</v>
      </c>
      <c r="DR1115" s="9"/>
      <c r="DS1115" s="10"/>
      <c r="DT1115" s="11"/>
      <c r="DU1115" s="6">
        <f>SUMIF(DV$129:DV$159,$D1115,DX$129:DX$159)</f>
        <v>0</v>
      </c>
      <c r="DV1115" s="9"/>
      <c r="DW1115" s="10"/>
      <c r="DX1115" s="11"/>
      <c r="DY1115" s="6">
        <f>SUMIF(DZ$129:DZ$159,$D1115,EB$129:EB$159)</f>
        <v>0</v>
      </c>
      <c r="DZ1115" s="9"/>
      <c r="EA1115" s="10"/>
      <c r="EB1115" s="11"/>
      <c r="EC1115" s="6">
        <f>SUMIF(ED$129:ED$159,$D1115,EF$129:EF$159)</f>
        <v>0</v>
      </c>
      <c r="ED1115" s="9"/>
      <c r="EE1115" s="10"/>
      <c r="EF1115" s="11"/>
      <c r="EG1115" s="6">
        <f>SUMIF(EH$129:EH$159,$D1115,EJ$129:EJ$159)</f>
        <v>0</v>
      </c>
      <c r="EH1115" s="9"/>
      <c r="EI1115" s="10"/>
      <c r="EJ1115" s="11"/>
      <c r="EK1115" s="6">
        <f>SUMIF(EL$129:EL$159,$D1115,EN$129:EN$159)</f>
        <v>0</v>
      </c>
      <c r="EL1115" s="9"/>
      <c r="EM1115" s="10"/>
      <c r="EN1115" s="11"/>
      <c r="EO1115" s="6">
        <f>SUMIF(EP$129:EP$159,$D1115,ER$129:ER$159)</f>
        <v>0</v>
      </c>
      <c r="EP1115" s="9"/>
      <c r="EQ1115" s="10"/>
      <c r="ER1115" s="11"/>
      <c r="ES1115" s="6">
        <f>SUMIF(ET$129:ET$159,$D1115,EV$129:EV$159)</f>
        <v>0</v>
      </c>
      <c r="ET1115" s="9"/>
      <c r="EU1115" s="10"/>
      <c r="EV1115" s="11"/>
      <c r="EW1115" s="6">
        <f>SUMIF(EX$129:EX$159,$D1115,EZ$129:EZ$159)</f>
        <v>0</v>
      </c>
      <c r="EX1115" s="9"/>
      <c r="EY1115" s="10"/>
      <c r="EZ1115" s="11"/>
      <c r="FA1115" s="6">
        <f>SUMIF(FB$129:FB$159,$D1115,FD$129:FD$159)</f>
        <v>0</v>
      </c>
      <c r="FB1115" s="9"/>
      <c r="FC1115" s="10"/>
      <c r="FD1115" s="11"/>
      <c r="FE1115" s="6">
        <f>SUMIF(FF$129:FF$159,$D1115,FH$129:FH$159)</f>
        <v>0</v>
      </c>
      <c r="FF1115" s="9"/>
      <c r="FG1115" s="10"/>
      <c r="FH1115" s="11"/>
      <c r="FI1115" s="6">
        <f>SUMIF(FJ$129:FJ$159,$D1115,FL$129:FL$159)</f>
        <v>0</v>
      </c>
      <c r="FJ1115" s="9"/>
      <c r="FK1115" s="10"/>
      <c r="FL1115" s="11"/>
      <c r="FM1115" s="6">
        <f>SUMIF(FN$129:FN$159,$D1115,FP$129:FP$159)</f>
        <v>0</v>
      </c>
      <c r="FN1115" s="9"/>
      <c r="FO1115" s="10"/>
      <c r="FP1115" s="11"/>
      <c r="FQ1115" s="6">
        <f>SUMIF(FR$129:FR$159,$D1115,FT$129:FT$159)</f>
        <v>0</v>
      </c>
      <c r="FR1115" s="9"/>
      <c r="FS1115" s="10"/>
      <c r="FT1115" s="11"/>
      <c r="FU1115" s="6">
        <f>SUMIF(FV$129:FV$159,$D1115,FX$129:FX$159)</f>
        <v>0</v>
      </c>
      <c r="FV1115" s="9"/>
      <c r="FW1115" s="10"/>
      <c r="FX1115" s="11"/>
      <c r="FY1115" s="6">
        <f>SUMIF(FZ$129:FZ$159,$D1115,GB$129:GB$159)</f>
        <v>0</v>
      </c>
      <c r="FZ1115" s="9"/>
      <c r="GA1115" s="10"/>
      <c r="GB1115" s="11"/>
      <c r="GC1115" s="6">
        <f>SUMIF(GD$129:GD$159,$D1115,GF$129:GF$159)</f>
        <v>0</v>
      </c>
      <c r="GD1115" s="9"/>
      <c r="GE1115" s="10"/>
      <c r="GF1115" s="11"/>
      <c r="GG1115" s="6">
        <f>SUMIF(GH$129:GH$159,$D1115,GJ$129:GJ$159)</f>
        <v>0</v>
      </c>
      <c r="GH1115" s="9"/>
      <c r="GI1115" s="10"/>
      <c r="GJ1115" s="11"/>
      <c r="GK1115" s="6">
        <f>SUMIF(GL$129:GL$159,$D1115,GN$129:GN$159)</f>
        <v>0</v>
      </c>
      <c r="GL1115" s="9"/>
      <c r="GM1115" s="10"/>
      <c r="GN1115" s="11"/>
      <c r="GO1115" s="6">
        <f>SUMIF(GP$129:GP$159,$D1115,GR$129:GR$159)</f>
        <v>0</v>
      </c>
      <c r="GP1115" s="9"/>
      <c r="GQ1115" s="10"/>
      <c r="GR1115" s="11"/>
      <c r="GS1115" s="6">
        <f>SUMIF(GT$129:GT$159,$D1115,GV$129:GV$159)</f>
        <v>0</v>
      </c>
      <c r="GT1115" s="9"/>
      <c r="GU1115" s="10"/>
      <c r="GV1115" s="20"/>
      <c r="GW1115" s="19">
        <f t="shared" si="24"/>
        <v>0</v>
      </c>
      <c r="GX1115" s="472"/>
      <c r="GY1115" s="473"/>
    </row>
    <row r="1116" spans="1:207" ht="30">
      <c r="A1116" s="47" t="s">
        <v>80</v>
      </c>
      <c r="B1116" s="470"/>
      <c r="C1116" s="214" t="s">
        <v>369</v>
      </c>
      <c r="D1116" s="218" t="s">
        <v>340</v>
      </c>
      <c r="E1116" s="6">
        <f>SUMIF(F$160:F$190,$D1116,H$160:H$190)</f>
        <v>0</v>
      </c>
      <c r="F1116" s="9"/>
      <c r="G1116" s="10"/>
      <c r="H1116" s="11"/>
      <c r="I1116" s="6">
        <f>SUMIF(J$160:J$190,$D1116,L$160:L$190)</f>
        <v>0</v>
      </c>
      <c r="J1116" s="9"/>
      <c r="K1116" s="10"/>
      <c r="L1116" s="11"/>
      <c r="M1116" s="6">
        <f>SUMIF(N$160:N$190,$D1116,P$160:P$190)</f>
        <v>0</v>
      </c>
      <c r="N1116" s="9"/>
      <c r="O1116" s="10"/>
      <c r="P1116" s="11"/>
      <c r="Q1116" s="6">
        <f>SUMIF(R$160:R$190,$D1116,T$160:T$190)</f>
        <v>0</v>
      </c>
      <c r="R1116" s="9"/>
      <c r="S1116" s="10"/>
      <c r="T1116" s="11"/>
      <c r="U1116" s="6">
        <f>SUMIF(V$160:V$190,$D1116,X$160:X$190)</f>
        <v>0</v>
      </c>
      <c r="V1116" s="9"/>
      <c r="W1116" s="10"/>
      <c r="X1116" s="11"/>
      <c r="Y1116" s="6">
        <f>SUMIF(Z$160:Z$190,$D1116,AB$160:AB$190)</f>
        <v>0</v>
      </c>
      <c r="Z1116" s="9"/>
      <c r="AA1116" s="10"/>
      <c r="AB1116" s="11"/>
      <c r="AC1116" s="6">
        <f>SUMIF(AD$160:AD$190,$D1116,AF$160:AF$190)</f>
        <v>0</v>
      </c>
      <c r="AD1116" s="9"/>
      <c r="AE1116" s="10"/>
      <c r="AF1116" s="11"/>
      <c r="AG1116" s="6">
        <f>SUMIF(AH$160:AH$190,$D1116,AJ$160:AJ$190)</f>
        <v>0</v>
      </c>
      <c r="AH1116" s="9"/>
      <c r="AI1116" s="10"/>
      <c r="AJ1116" s="11"/>
      <c r="AK1116" s="6">
        <f>SUMIF(AL$160:AL$190,$D1116,AN$160:AN$190)</f>
        <v>0</v>
      </c>
      <c r="AL1116" s="9"/>
      <c r="AM1116" s="10"/>
      <c r="AN1116" s="11"/>
      <c r="AO1116" s="6">
        <f>SUMIF(AP$160:AP$190,$D1116,AR$160:AR$190)</f>
        <v>0</v>
      </c>
      <c r="AP1116" s="9"/>
      <c r="AQ1116" s="10"/>
      <c r="AR1116" s="11"/>
      <c r="AS1116" s="6">
        <f>SUMIF(AT$160:AT$190,$D1116,AV$160:AV$190)</f>
        <v>0</v>
      </c>
      <c r="AT1116" s="9"/>
      <c r="AU1116" s="10"/>
      <c r="AV1116" s="11"/>
      <c r="AW1116" s="6">
        <f>SUMIF(AX$160:AX$190,$D1116,AZ$160:AZ$190)</f>
        <v>0</v>
      </c>
      <c r="AX1116" s="9"/>
      <c r="AY1116" s="10"/>
      <c r="AZ1116" s="11"/>
      <c r="BA1116" s="6">
        <f>SUMIF(BB$160:BB$190,$D1116,BD$160:BD$190)</f>
        <v>0</v>
      </c>
      <c r="BB1116" s="9"/>
      <c r="BC1116" s="10"/>
      <c r="BD1116" s="11"/>
      <c r="BE1116" s="6">
        <f>SUMIF(BF$160:BF$190,$D1116,BH$160:BH$190)</f>
        <v>0</v>
      </c>
      <c r="BF1116" s="9"/>
      <c r="BG1116" s="10"/>
      <c r="BH1116" s="11"/>
      <c r="BI1116" s="6">
        <f>SUMIF(BJ$160:BJ$190,$D1116,BL$160:BL$190)</f>
        <v>0</v>
      </c>
      <c r="BJ1116" s="9"/>
      <c r="BK1116" s="10"/>
      <c r="BL1116" s="11"/>
      <c r="BM1116" s="6">
        <f>SUMIF(BN$160:BN$190,$D1116,BP$160:BP$190)</f>
        <v>0</v>
      </c>
      <c r="BN1116" s="9"/>
      <c r="BO1116" s="10"/>
      <c r="BP1116" s="11"/>
      <c r="BQ1116" s="6">
        <f>SUMIF(BR$160:BR$190,$D1116,BT$160:BT$190)</f>
        <v>0</v>
      </c>
      <c r="BR1116" s="9"/>
      <c r="BS1116" s="10"/>
      <c r="BT1116" s="11"/>
      <c r="BU1116" s="6">
        <f>SUMIF(BV$160:BV$190,$D1116,BX$160:BX$190)</f>
        <v>0</v>
      </c>
      <c r="BV1116" s="9"/>
      <c r="BW1116" s="10"/>
      <c r="BX1116" s="11"/>
      <c r="BY1116" s="6">
        <f>SUMIF(BZ$160:BZ$190,$D1116,CB$160:CB$190)</f>
        <v>0</v>
      </c>
      <c r="BZ1116" s="9"/>
      <c r="CA1116" s="10"/>
      <c r="CB1116" s="11"/>
      <c r="CC1116" s="6">
        <f>SUMIF(CD$160:CD$190,$D1116,CF$160:CF$190)</f>
        <v>0</v>
      </c>
      <c r="CD1116" s="9"/>
      <c r="CE1116" s="10"/>
      <c r="CF1116" s="11"/>
      <c r="CG1116" s="6">
        <f>SUMIF(CH$160:CH$190,$D1116,CJ$160:CJ$190)</f>
        <v>0</v>
      </c>
      <c r="CH1116" s="9"/>
      <c r="CI1116" s="10"/>
      <c r="CJ1116" s="11"/>
      <c r="CK1116" s="6">
        <f>SUMIF(CL$160:CL$190,$D1116,CN$160:CN$190)</f>
        <v>0</v>
      </c>
      <c r="CL1116" s="9"/>
      <c r="CM1116" s="10"/>
      <c r="CN1116" s="11"/>
      <c r="CO1116" s="6">
        <f>SUMIF(CP$160:CP$190,$D1116,CR$160:CR$190)</f>
        <v>0</v>
      </c>
      <c r="CP1116" s="9"/>
      <c r="CQ1116" s="10"/>
      <c r="CR1116" s="11"/>
      <c r="CS1116" s="6">
        <f>SUMIF(CT$160:CT$190,$D1116,CV$160:CV$190)</f>
        <v>0</v>
      </c>
      <c r="CT1116" s="9"/>
      <c r="CU1116" s="10"/>
      <c r="CV1116" s="11"/>
      <c r="CW1116" s="6">
        <f>SUMIF(CX$160:CX$190,$D1116,CZ$160:CZ$190)</f>
        <v>0</v>
      </c>
      <c r="CX1116" s="9"/>
      <c r="CY1116" s="10"/>
      <c r="CZ1116" s="11"/>
      <c r="DA1116" s="6">
        <f>SUMIF(DB$160:DB$190,$D1116,DD$160:DD$190)</f>
        <v>0</v>
      </c>
      <c r="DB1116" s="9"/>
      <c r="DC1116" s="10"/>
      <c r="DD1116" s="11"/>
      <c r="DE1116" s="6">
        <f>SUMIF(DF$160:DF$190,$D1116,DH$160:DH$190)</f>
        <v>0</v>
      </c>
      <c r="DF1116" s="9"/>
      <c r="DG1116" s="10"/>
      <c r="DH1116" s="11"/>
      <c r="DI1116" s="6">
        <f>SUMIF(DJ$160:DJ$190,$D1116,DL$160:DL$190)</f>
        <v>0</v>
      </c>
      <c r="DJ1116" s="9"/>
      <c r="DK1116" s="10"/>
      <c r="DL1116" s="11"/>
      <c r="DM1116" s="6">
        <f>SUMIF(DN$160:DN$190,$D1116,DP$160:DP$190)</f>
        <v>0</v>
      </c>
      <c r="DN1116" s="9"/>
      <c r="DO1116" s="10"/>
      <c r="DP1116" s="11"/>
      <c r="DQ1116" s="6">
        <f>SUMIF(DR$160:DR$190,$D1116,DT$160:DT$190)</f>
        <v>0</v>
      </c>
      <c r="DR1116" s="9"/>
      <c r="DS1116" s="10"/>
      <c r="DT1116" s="11"/>
      <c r="DU1116" s="6">
        <f>SUMIF(DV$160:DV$190,$D1116,DX$160:DX$190)</f>
        <v>0</v>
      </c>
      <c r="DV1116" s="9"/>
      <c r="DW1116" s="10"/>
      <c r="DX1116" s="11"/>
      <c r="DY1116" s="6">
        <f>SUMIF(DZ$160:DZ$190,$D1116,EB$160:EB$190)</f>
        <v>0</v>
      </c>
      <c r="DZ1116" s="9"/>
      <c r="EA1116" s="10"/>
      <c r="EB1116" s="11"/>
      <c r="EC1116" s="6">
        <f>SUMIF(ED$160:ED$190,$D1116,EF$160:EF$190)</f>
        <v>0</v>
      </c>
      <c r="ED1116" s="9"/>
      <c r="EE1116" s="10"/>
      <c r="EF1116" s="11"/>
      <c r="EG1116" s="6">
        <f>SUMIF(EH$160:EH$190,$D1116,EJ$160:EJ$190)</f>
        <v>0</v>
      </c>
      <c r="EH1116" s="9"/>
      <c r="EI1116" s="10"/>
      <c r="EJ1116" s="11"/>
      <c r="EK1116" s="6">
        <f>SUMIF(EL$160:EL$190,$D1116,EN$160:EN$190)</f>
        <v>0</v>
      </c>
      <c r="EL1116" s="9"/>
      <c r="EM1116" s="10"/>
      <c r="EN1116" s="11"/>
      <c r="EO1116" s="6">
        <f>SUMIF(EP$160:EP$190,$D1116,ER$160:ER$190)</f>
        <v>0</v>
      </c>
      <c r="EP1116" s="9"/>
      <c r="EQ1116" s="10"/>
      <c r="ER1116" s="11"/>
      <c r="ES1116" s="6">
        <f>SUMIF(ET$160:ET$190,$D1116,EV$160:EV$190)</f>
        <v>0</v>
      </c>
      <c r="ET1116" s="9"/>
      <c r="EU1116" s="10"/>
      <c r="EV1116" s="11"/>
      <c r="EW1116" s="6">
        <f>SUMIF(EX$160:EX$190,$D1116,EZ$160:EZ$190)</f>
        <v>0</v>
      </c>
      <c r="EX1116" s="9"/>
      <c r="EY1116" s="10"/>
      <c r="EZ1116" s="11"/>
      <c r="FA1116" s="6">
        <f>SUMIF(FB$160:FB$190,$D1116,FD$160:FD$190)</f>
        <v>0</v>
      </c>
      <c r="FB1116" s="9"/>
      <c r="FC1116" s="10"/>
      <c r="FD1116" s="11"/>
      <c r="FE1116" s="6">
        <f>SUMIF(FF$160:FF$190,$D1116,FH$160:FH$190)</f>
        <v>0</v>
      </c>
      <c r="FF1116" s="9"/>
      <c r="FG1116" s="10"/>
      <c r="FH1116" s="11"/>
      <c r="FI1116" s="6">
        <f>SUMIF(FJ$160:FJ$190,$D1116,FL$160:FL$190)</f>
        <v>0</v>
      </c>
      <c r="FJ1116" s="9"/>
      <c r="FK1116" s="10"/>
      <c r="FL1116" s="11"/>
      <c r="FM1116" s="6">
        <f>SUMIF(FN$160:FN$190,$D1116,FP$160:FP$190)</f>
        <v>0</v>
      </c>
      <c r="FN1116" s="9"/>
      <c r="FO1116" s="10"/>
      <c r="FP1116" s="11"/>
      <c r="FQ1116" s="6">
        <f>SUMIF(FR$160:FR$190,$D1116,FT$160:FT$190)</f>
        <v>0</v>
      </c>
      <c r="FR1116" s="9"/>
      <c r="FS1116" s="10"/>
      <c r="FT1116" s="11"/>
      <c r="FU1116" s="6">
        <f>SUMIF(FV$160:FV$190,$D1116,FX$160:FX$190)</f>
        <v>0</v>
      </c>
      <c r="FV1116" s="9"/>
      <c r="FW1116" s="10"/>
      <c r="FX1116" s="11"/>
      <c r="FY1116" s="6">
        <f>SUMIF(FZ$160:FZ$190,$D1116,GB$160:GB$190)</f>
        <v>0</v>
      </c>
      <c r="FZ1116" s="9"/>
      <c r="GA1116" s="10"/>
      <c r="GB1116" s="11"/>
      <c r="GC1116" s="6">
        <f>SUMIF(GD$160:GD$190,$D1116,GF$160:GF$190)</f>
        <v>0</v>
      </c>
      <c r="GD1116" s="9"/>
      <c r="GE1116" s="10"/>
      <c r="GF1116" s="11"/>
      <c r="GG1116" s="6">
        <f>SUMIF(GH$160:GH$190,$D1116,GJ$160:GJ$190)</f>
        <v>0</v>
      </c>
      <c r="GH1116" s="9"/>
      <c r="GI1116" s="10"/>
      <c r="GJ1116" s="11"/>
      <c r="GK1116" s="6">
        <f>SUMIF(GL$160:GL$190,$D1116,GN$160:GN$190)</f>
        <v>0</v>
      </c>
      <c r="GL1116" s="9"/>
      <c r="GM1116" s="10"/>
      <c r="GN1116" s="11"/>
      <c r="GO1116" s="6">
        <f>SUMIF(GP$160:GP$190,$D1116,GR$160:GR$190)</f>
        <v>0</v>
      </c>
      <c r="GP1116" s="9"/>
      <c r="GQ1116" s="10"/>
      <c r="GR1116" s="11"/>
      <c r="GS1116" s="6">
        <f>SUMIF(GT$160:GT$190,$D1116,GV$160:GV$190)</f>
        <v>0</v>
      </c>
      <c r="GT1116" s="9"/>
      <c r="GU1116" s="10"/>
      <c r="GV1116" s="20"/>
      <c r="GW1116" s="19">
        <f t="shared" si="24"/>
        <v>0</v>
      </c>
      <c r="GX1116" s="472"/>
      <c r="GY1116" s="473"/>
    </row>
    <row r="1117" spans="1:207" ht="30">
      <c r="A1117" s="47" t="s">
        <v>81</v>
      </c>
      <c r="B1117" s="470"/>
      <c r="C1117" s="214" t="s">
        <v>369</v>
      </c>
      <c r="D1117" s="218" t="s">
        <v>340</v>
      </c>
      <c r="E1117" s="6">
        <f>SUMIF(F$191:F$221,$D1117,H$191:H$221)</f>
        <v>0</v>
      </c>
      <c r="F1117" s="9"/>
      <c r="G1117" s="10"/>
      <c r="H1117" s="11"/>
      <c r="I1117" s="6">
        <f>SUMIF(J$191:J$221,$D1117,L$191:L$221)</f>
        <v>0</v>
      </c>
      <c r="J1117" s="9"/>
      <c r="K1117" s="10"/>
      <c r="L1117" s="11"/>
      <c r="M1117" s="6">
        <f>SUMIF(N$191:N$221,$D1117,P$191:P$221)</f>
        <v>0</v>
      </c>
      <c r="N1117" s="9"/>
      <c r="O1117" s="10"/>
      <c r="P1117" s="11"/>
      <c r="Q1117" s="6">
        <f>SUMIF(R$191:R$221,$D1117,T$191:T$221)</f>
        <v>0</v>
      </c>
      <c r="R1117" s="9"/>
      <c r="S1117" s="10"/>
      <c r="T1117" s="11"/>
      <c r="U1117" s="6">
        <f>SUMIF(V$191:V$221,$D1117,X$191:X$221)</f>
        <v>0</v>
      </c>
      <c r="V1117" s="9"/>
      <c r="W1117" s="10"/>
      <c r="X1117" s="11"/>
      <c r="Y1117" s="6">
        <f>SUMIF(Z$191:Z$221,$D1117,AB$191:AB$221)</f>
        <v>0</v>
      </c>
      <c r="Z1117" s="9"/>
      <c r="AA1117" s="10"/>
      <c r="AB1117" s="11"/>
      <c r="AC1117" s="6">
        <f>SUMIF(AD$191:AD$221,$D1117,AF$191:AF$221)</f>
        <v>0</v>
      </c>
      <c r="AD1117" s="9"/>
      <c r="AE1117" s="10"/>
      <c r="AF1117" s="11"/>
      <c r="AG1117" s="6">
        <f>SUMIF(AH$191:AH$221,$D1117,AJ$191:AJ$221)</f>
        <v>0</v>
      </c>
      <c r="AH1117" s="9"/>
      <c r="AI1117" s="10"/>
      <c r="AJ1117" s="11"/>
      <c r="AK1117" s="6">
        <f>SUMIF(AL$191:AL$221,$D1117,AN$191:AN$221)</f>
        <v>0</v>
      </c>
      <c r="AL1117" s="9"/>
      <c r="AM1117" s="10"/>
      <c r="AN1117" s="11"/>
      <c r="AO1117" s="6">
        <f>SUMIF(AP$191:AP$221,$D1117,AR$191:AR$221)</f>
        <v>0</v>
      </c>
      <c r="AP1117" s="9"/>
      <c r="AQ1117" s="10"/>
      <c r="AR1117" s="11"/>
      <c r="AS1117" s="6">
        <f>SUMIF(AT$191:AT$221,$D1117,AV$191:AV$221)</f>
        <v>0</v>
      </c>
      <c r="AT1117" s="9"/>
      <c r="AU1117" s="10"/>
      <c r="AV1117" s="11"/>
      <c r="AW1117" s="6">
        <f>SUMIF(AX$191:AX$221,$D1117,AZ$191:AZ$221)</f>
        <v>0</v>
      </c>
      <c r="AX1117" s="9"/>
      <c r="AY1117" s="10"/>
      <c r="AZ1117" s="11"/>
      <c r="BA1117" s="6">
        <f>SUMIF(BB$191:BB$221,$D1117,BD$191:BD$221)</f>
        <v>0</v>
      </c>
      <c r="BB1117" s="9"/>
      <c r="BC1117" s="10"/>
      <c r="BD1117" s="11"/>
      <c r="BE1117" s="6">
        <f>SUMIF(BF$191:BF$221,$D1117,BH$191:BH$221)</f>
        <v>0</v>
      </c>
      <c r="BF1117" s="9"/>
      <c r="BG1117" s="10"/>
      <c r="BH1117" s="11"/>
      <c r="BI1117" s="6">
        <f>SUMIF(BJ$191:BJ$221,$D1117,BL$191:BL$221)</f>
        <v>0</v>
      </c>
      <c r="BJ1117" s="9"/>
      <c r="BK1117" s="10"/>
      <c r="BL1117" s="11"/>
      <c r="BM1117" s="6">
        <f>SUMIF(BN$191:BN$221,$D1117,BP$191:BP$221)</f>
        <v>0</v>
      </c>
      <c r="BN1117" s="9"/>
      <c r="BO1117" s="10"/>
      <c r="BP1117" s="11"/>
      <c r="BQ1117" s="6">
        <f>SUMIF(BR$191:BR$221,$D1117,BT$191:BT$221)</f>
        <v>0</v>
      </c>
      <c r="BR1117" s="9"/>
      <c r="BS1117" s="10"/>
      <c r="BT1117" s="11"/>
      <c r="BU1117" s="6">
        <f>SUMIF(BV$191:BV$221,$D1117,BX$191:BX$221)</f>
        <v>0</v>
      </c>
      <c r="BV1117" s="9"/>
      <c r="BW1117" s="10"/>
      <c r="BX1117" s="11"/>
      <c r="BY1117" s="6">
        <f>SUMIF(BZ$191:BZ$221,$D1117,CB$191:CB$221)</f>
        <v>0</v>
      </c>
      <c r="BZ1117" s="9"/>
      <c r="CA1117" s="10"/>
      <c r="CB1117" s="11"/>
      <c r="CC1117" s="6">
        <f>SUMIF(CD$191:CD$221,$D1117,CF$191:CF$221)</f>
        <v>0</v>
      </c>
      <c r="CD1117" s="9"/>
      <c r="CE1117" s="10"/>
      <c r="CF1117" s="11"/>
      <c r="CG1117" s="6">
        <f>SUMIF(CH$191:CH$221,$D1117,CJ$191:CJ$221)</f>
        <v>0</v>
      </c>
      <c r="CH1117" s="9"/>
      <c r="CI1117" s="10"/>
      <c r="CJ1117" s="11"/>
      <c r="CK1117" s="6">
        <f>SUMIF(CL$191:CL$221,$D1117,CN$191:CN$221)</f>
        <v>0</v>
      </c>
      <c r="CL1117" s="9"/>
      <c r="CM1117" s="10"/>
      <c r="CN1117" s="11"/>
      <c r="CO1117" s="6">
        <f>SUMIF(CP$191:CP$221,$D1117,CR$191:CR$221)</f>
        <v>0</v>
      </c>
      <c r="CP1117" s="9"/>
      <c r="CQ1117" s="10"/>
      <c r="CR1117" s="11"/>
      <c r="CS1117" s="6">
        <f>SUMIF(CT$191:CT$221,$D1117,CV$191:CV$221)</f>
        <v>0</v>
      </c>
      <c r="CT1117" s="9"/>
      <c r="CU1117" s="10"/>
      <c r="CV1117" s="11"/>
      <c r="CW1117" s="6">
        <f>SUMIF(CX$191:CX$221,$D1117,CZ$191:CZ$221)</f>
        <v>0</v>
      </c>
      <c r="CX1117" s="9"/>
      <c r="CY1117" s="10"/>
      <c r="CZ1117" s="11"/>
      <c r="DA1117" s="6">
        <f>SUMIF(DB$191:DB$221,$D1117,DD$191:DD$221)</f>
        <v>0</v>
      </c>
      <c r="DB1117" s="9"/>
      <c r="DC1117" s="10"/>
      <c r="DD1117" s="11"/>
      <c r="DE1117" s="6">
        <f>SUMIF(DF$191:DF$221,$D1117,DH$191:DH$221)</f>
        <v>0</v>
      </c>
      <c r="DF1117" s="9"/>
      <c r="DG1117" s="10"/>
      <c r="DH1117" s="11"/>
      <c r="DI1117" s="6">
        <f>SUMIF(DJ$191:DJ$221,$D1117,DL$191:DL$221)</f>
        <v>0</v>
      </c>
      <c r="DJ1117" s="9"/>
      <c r="DK1117" s="10"/>
      <c r="DL1117" s="11"/>
      <c r="DM1117" s="6">
        <f>SUMIF(DN$191:DN$221,$D1117,DP$191:DP$221)</f>
        <v>0</v>
      </c>
      <c r="DN1117" s="9"/>
      <c r="DO1117" s="10"/>
      <c r="DP1117" s="11"/>
      <c r="DQ1117" s="6">
        <f>SUMIF(DR$191:DR$221,$D1117,DT$191:DT$221)</f>
        <v>0</v>
      </c>
      <c r="DR1117" s="9"/>
      <c r="DS1117" s="10"/>
      <c r="DT1117" s="11"/>
      <c r="DU1117" s="6">
        <f>SUMIF(DV$191:DV$221,$D1117,DX$191:DX$221)</f>
        <v>0</v>
      </c>
      <c r="DV1117" s="9"/>
      <c r="DW1117" s="10"/>
      <c r="DX1117" s="11"/>
      <c r="DY1117" s="6">
        <f>SUMIF(DZ$191:DZ$221,$D1117,EB$191:EB$221)</f>
        <v>0</v>
      </c>
      <c r="DZ1117" s="9"/>
      <c r="EA1117" s="10"/>
      <c r="EB1117" s="11"/>
      <c r="EC1117" s="6">
        <f>SUMIF(ED$191:ED$221,$D1117,EF$191:EF$221)</f>
        <v>0</v>
      </c>
      <c r="ED1117" s="9"/>
      <c r="EE1117" s="10"/>
      <c r="EF1117" s="11"/>
      <c r="EG1117" s="6">
        <f>SUMIF(EH$191:EH$221,$D1117,EJ$191:EJ$221)</f>
        <v>0</v>
      </c>
      <c r="EH1117" s="9"/>
      <c r="EI1117" s="10"/>
      <c r="EJ1117" s="11"/>
      <c r="EK1117" s="6">
        <f>SUMIF(EL$191:EL$221,$D1117,EN$191:EN$221)</f>
        <v>0</v>
      </c>
      <c r="EL1117" s="9"/>
      <c r="EM1117" s="10"/>
      <c r="EN1117" s="11"/>
      <c r="EO1117" s="6">
        <f>SUMIF(EP$191:EP$221,$D1117,ER$191:ER$221)</f>
        <v>0</v>
      </c>
      <c r="EP1117" s="9"/>
      <c r="EQ1117" s="10"/>
      <c r="ER1117" s="11"/>
      <c r="ES1117" s="6">
        <f>SUMIF(ET$191:ET$221,$D1117,EV$191:EV$221)</f>
        <v>0</v>
      </c>
      <c r="ET1117" s="9"/>
      <c r="EU1117" s="10"/>
      <c r="EV1117" s="11"/>
      <c r="EW1117" s="6">
        <f>SUMIF(EX$191:EX$221,$D1117,EZ$191:EZ$221)</f>
        <v>0</v>
      </c>
      <c r="EX1117" s="9"/>
      <c r="EY1117" s="10"/>
      <c r="EZ1117" s="11"/>
      <c r="FA1117" s="6">
        <f>SUMIF(FB$191:FB$221,$D1117,FD$191:FD$221)</f>
        <v>0</v>
      </c>
      <c r="FB1117" s="9"/>
      <c r="FC1117" s="10"/>
      <c r="FD1117" s="11"/>
      <c r="FE1117" s="6">
        <f>SUMIF(FF$191:FF$221,$D1117,FH$191:FH$221)</f>
        <v>0</v>
      </c>
      <c r="FF1117" s="9"/>
      <c r="FG1117" s="10"/>
      <c r="FH1117" s="11"/>
      <c r="FI1117" s="6">
        <f>SUMIF(FJ$191:FJ$221,$D1117,FL$191:FL$221)</f>
        <v>0</v>
      </c>
      <c r="FJ1117" s="9"/>
      <c r="FK1117" s="10"/>
      <c r="FL1117" s="11"/>
      <c r="FM1117" s="6">
        <f>SUMIF(FN$191:FN$221,$D1117,FP$191:FP$221)</f>
        <v>0</v>
      </c>
      <c r="FN1117" s="9"/>
      <c r="FO1117" s="10"/>
      <c r="FP1117" s="11"/>
      <c r="FQ1117" s="6">
        <f>SUMIF(FR$191:FR$221,$D1117,FT$191:FT$221)</f>
        <v>0</v>
      </c>
      <c r="FR1117" s="9"/>
      <c r="FS1117" s="10"/>
      <c r="FT1117" s="11"/>
      <c r="FU1117" s="6">
        <f>SUMIF(FV$191:FV$221,$D1117,FX$191:FX$221)</f>
        <v>0</v>
      </c>
      <c r="FV1117" s="9"/>
      <c r="FW1117" s="10"/>
      <c r="FX1117" s="11"/>
      <c r="FY1117" s="6">
        <f>SUMIF(FZ$191:FZ$221,$D1117,GB$191:GB$221)</f>
        <v>0</v>
      </c>
      <c r="FZ1117" s="9"/>
      <c r="GA1117" s="10"/>
      <c r="GB1117" s="11"/>
      <c r="GC1117" s="6">
        <f>SUMIF(GD$191:GD$221,$D1117,GF$191:GF$221)</f>
        <v>0</v>
      </c>
      <c r="GD1117" s="9"/>
      <c r="GE1117" s="10"/>
      <c r="GF1117" s="11"/>
      <c r="GG1117" s="6">
        <f>SUMIF(GH$191:GH$221,$D1117,GJ$191:GJ$221)</f>
        <v>0</v>
      </c>
      <c r="GH1117" s="9"/>
      <c r="GI1117" s="10"/>
      <c r="GJ1117" s="11"/>
      <c r="GK1117" s="6">
        <f>SUMIF(GL$191:GL$221,$D1117,GN$191:GN$221)</f>
        <v>0</v>
      </c>
      <c r="GL1117" s="9"/>
      <c r="GM1117" s="10"/>
      <c r="GN1117" s="11"/>
      <c r="GO1117" s="6">
        <f>SUMIF(GP$191:GP$221,$D1117,GR$191:GR$221)</f>
        <v>0</v>
      </c>
      <c r="GP1117" s="9"/>
      <c r="GQ1117" s="10"/>
      <c r="GR1117" s="11"/>
      <c r="GS1117" s="6">
        <f>SUMIF(GT$191:GT$221,$D1117,GV$191:GV$221)</f>
        <v>0</v>
      </c>
      <c r="GT1117" s="9"/>
      <c r="GU1117" s="10"/>
      <c r="GV1117" s="20"/>
      <c r="GW1117" s="19">
        <f t="shared" si="24"/>
        <v>0</v>
      </c>
      <c r="GX1117" s="472"/>
      <c r="GY1117" s="473"/>
    </row>
    <row r="1118" spans="1:207" ht="30">
      <c r="A1118" s="47" t="s">
        <v>82</v>
      </c>
      <c r="B1118" s="470"/>
      <c r="C1118" s="214" t="s">
        <v>369</v>
      </c>
      <c r="D1118" s="218" t="s">
        <v>340</v>
      </c>
      <c r="E1118" s="6">
        <f>SUMIF(F$222:F$252,$D1118,H$222:H$252)</f>
        <v>0</v>
      </c>
      <c r="F1118" s="9"/>
      <c r="G1118" s="10"/>
      <c r="H1118" s="11"/>
      <c r="I1118" s="6">
        <f>SUMIF(J$222:J$252,$D1118,L$222:L$252)</f>
        <v>0</v>
      </c>
      <c r="J1118" s="9"/>
      <c r="K1118" s="10"/>
      <c r="L1118" s="11"/>
      <c r="M1118" s="6">
        <f>SUMIF(N$222:N$252,$D1118,P$222:P$252)</f>
        <v>0</v>
      </c>
      <c r="N1118" s="9"/>
      <c r="O1118" s="10"/>
      <c r="P1118" s="11"/>
      <c r="Q1118" s="6">
        <f>SUMIF(R$222:R$252,$D1118,T$222:T$252)</f>
        <v>0</v>
      </c>
      <c r="R1118" s="9"/>
      <c r="S1118" s="10"/>
      <c r="T1118" s="11"/>
      <c r="U1118" s="6">
        <f>SUMIF(V$222:V$252,$D1118,X$222:X$252)</f>
        <v>0</v>
      </c>
      <c r="V1118" s="9"/>
      <c r="W1118" s="10"/>
      <c r="X1118" s="11"/>
      <c r="Y1118" s="6">
        <f>SUMIF(Z$222:Z$252,$D1118,AB$222:AB$252)</f>
        <v>0</v>
      </c>
      <c r="Z1118" s="9"/>
      <c r="AA1118" s="10"/>
      <c r="AB1118" s="11"/>
      <c r="AC1118" s="6">
        <f>SUMIF(AD$222:AD$252,$D1118,AF$222:AF$252)</f>
        <v>0</v>
      </c>
      <c r="AD1118" s="9"/>
      <c r="AE1118" s="10"/>
      <c r="AF1118" s="11"/>
      <c r="AG1118" s="6">
        <f>SUMIF(AH$222:AH$252,$D1118,AJ$222:AJ$252)</f>
        <v>0</v>
      </c>
      <c r="AH1118" s="9"/>
      <c r="AI1118" s="10"/>
      <c r="AJ1118" s="11"/>
      <c r="AK1118" s="6">
        <f>SUMIF(AL$222:AL$252,$D1118,AN$222:AN$252)</f>
        <v>0</v>
      </c>
      <c r="AL1118" s="9"/>
      <c r="AM1118" s="10"/>
      <c r="AN1118" s="11"/>
      <c r="AO1118" s="6">
        <f>SUMIF(AP$222:AP$252,$D1118,AR$222:AR$252)</f>
        <v>0</v>
      </c>
      <c r="AP1118" s="9"/>
      <c r="AQ1118" s="10"/>
      <c r="AR1118" s="11"/>
      <c r="AS1118" s="6">
        <f>SUMIF(AT$222:AT$252,$D1118,AV$222:AV$252)</f>
        <v>0</v>
      </c>
      <c r="AT1118" s="9"/>
      <c r="AU1118" s="10"/>
      <c r="AV1118" s="11"/>
      <c r="AW1118" s="6">
        <f>SUMIF(AX$222:AX$252,$D1118,AZ$222:AZ$252)</f>
        <v>0</v>
      </c>
      <c r="AX1118" s="9"/>
      <c r="AY1118" s="10"/>
      <c r="AZ1118" s="11"/>
      <c r="BA1118" s="6">
        <f>SUMIF(BB$222:BB$252,$D1118,BD$222:BD$252)</f>
        <v>0</v>
      </c>
      <c r="BB1118" s="9"/>
      <c r="BC1118" s="10"/>
      <c r="BD1118" s="11"/>
      <c r="BE1118" s="6">
        <f>SUMIF(BF$222:BF$252,$D1118,BH$222:BH$252)</f>
        <v>0</v>
      </c>
      <c r="BF1118" s="9"/>
      <c r="BG1118" s="10"/>
      <c r="BH1118" s="11"/>
      <c r="BI1118" s="6">
        <f>SUMIF(BJ$222:BJ$252,$D1118,BL$222:BL$252)</f>
        <v>0</v>
      </c>
      <c r="BJ1118" s="9"/>
      <c r="BK1118" s="10"/>
      <c r="BL1118" s="11"/>
      <c r="BM1118" s="6">
        <f>SUMIF(BN$222:BN$252,$D1118,BP$222:BP$252)</f>
        <v>0</v>
      </c>
      <c r="BN1118" s="9"/>
      <c r="BO1118" s="10"/>
      <c r="BP1118" s="11"/>
      <c r="BQ1118" s="6">
        <f>SUMIF(BR$222:BR$252,$D1118,BT$222:BT$252)</f>
        <v>0</v>
      </c>
      <c r="BR1118" s="9"/>
      <c r="BS1118" s="10"/>
      <c r="BT1118" s="11"/>
      <c r="BU1118" s="6">
        <f>SUMIF(BV$222:BV$252,$D1118,BX$222:BX$252)</f>
        <v>0</v>
      </c>
      <c r="BV1118" s="9"/>
      <c r="BW1118" s="10"/>
      <c r="BX1118" s="11"/>
      <c r="BY1118" s="6">
        <f>SUMIF(BZ$222:BZ$252,$D1118,CB$222:CB$252)</f>
        <v>0</v>
      </c>
      <c r="BZ1118" s="9"/>
      <c r="CA1118" s="10"/>
      <c r="CB1118" s="11"/>
      <c r="CC1118" s="6">
        <f>SUMIF(CD$222:CD$252,$D1118,CF$222:CF$252)</f>
        <v>0</v>
      </c>
      <c r="CD1118" s="9"/>
      <c r="CE1118" s="10"/>
      <c r="CF1118" s="11"/>
      <c r="CG1118" s="6">
        <f>SUMIF(CH$222:CH$252,$D1118,CJ$222:CJ$252)</f>
        <v>0</v>
      </c>
      <c r="CH1118" s="9"/>
      <c r="CI1118" s="10"/>
      <c r="CJ1118" s="11"/>
      <c r="CK1118" s="6">
        <f>SUMIF(CL$222:CL$252,$D1118,CN$222:CN$252)</f>
        <v>0</v>
      </c>
      <c r="CL1118" s="9"/>
      <c r="CM1118" s="10"/>
      <c r="CN1118" s="11"/>
      <c r="CO1118" s="6">
        <f>SUMIF(CP$222:CP$252,$D1118,CR$222:CR$252)</f>
        <v>0</v>
      </c>
      <c r="CP1118" s="9"/>
      <c r="CQ1118" s="10"/>
      <c r="CR1118" s="11"/>
      <c r="CS1118" s="6">
        <f>SUMIF(CT$222:CT$252,$D1118,CV$222:CV$252)</f>
        <v>0</v>
      </c>
      <c r="CT1118" s="9"/>
      <c r="CU1118" s="10"/>
      <c r="CV1118" s="11"/>
      <c r="CW1118" s="6">
        <f>SUMIF(CX$222:CX$252,$D1118,CZ$222:CZ$252)</f>
        <v>0</v>
      </c>
      <c r="CX1118" s="9"/>
      <c r="CY1118" s="10"/>
      <c r="CZ1118" s="11"/>
      <c r="DA1118" s="6">
        <f>SUMIF(DB$222:DB$252,$D1118,DD$222:DD$252)</f>
        <v>0</v>
      </c>
      <c r="DB1118" s="9"/>
      <c r="DC1118" s="10"/>
      <c r="DD1118" s="11"/>
      <c r="DE1118" s="6">
        <f>SUMIF(DF$222:DF$252,$D1118,DH$222:DH$252)</f>
        <v>0</v>
      </c>
      <c r="DF1118" s="9"/>
      <c r="DG1118" s="10"/>
      <c r="DH1118" s="11"/>
      <c r="DI1118" s="6">
        <f>SUMIF(DJ$222:DJ$252,$D1118,DL$222:DL$252)</f>
        <v>0</v>
      </c>
      <c r="DJ1118" s="9"/>
      <c r="DK1118" s="10"/>
      <c r="DL1118" s="11"/>
      <c r="DM1118" s="6">
        <f>SUMIF(DN$222:DN$252,$D1118,DP$222:DP$252)</f>
        <v>0</v>
      </c>
      <c r="DN1118" s="9"/>
      <c r="DO1118" s="10"/>
      <c r="DP1118" s="11"/>
      <c r="DQ1118" s="6">
        <f>SUMIF(DR$222:DR$252,$D1118,DT$222:DT$252)</f>
        <v>0</v>
      </c>
      <c r="DR1118" s="9"/>
      <c r="DS1118" s="10"/>
      <c r="DT1118" s="11"/>
      <c r="DU1118" s="6">
        <f>SUMIF(DV$222:DV$252,$D1118,DX$222:DX$252)</f>
        <v>0</v>
      </c>
      <c r="DV1118" s="9"/>
      <c r="DW1118" s="10"/>
      <c r="DX1118" s="11"/>
      <c r="DY1118" s="6">
        <f>SUMIF(DZ$222:DZ$252,$D1118,EB$222:EB$252)</f>
        <v>0</v>
      </c>
      <c r="DZ1118" s="9"/>
      <c r="EA1118" s="10"/>
      <c r="EB1118" s="11"/>
      <c r="EC1118" s="6">
        <f>SUMIF(ED$222:ED$252,$D1118,EF$222:EF$252)</f>
        <v>0</v>
      </c>
      <c r="ED1118" s="9"/>
      <c r="EE1118" s="10"/>
      <c r="EF1118" s="11"/>
      <c r="EG1118" s="6">
        <f>SUMIF(EH$222:EH$252,$D1118,EJ$222:EJ$252)</f>
        <v>0</v>
      </c>
      <c r="EH1118" s="9"/>
      <c r="EI1118" s="10"/>
      <c r="EJ1118" s="11"/>
      <c r="EK1118" s="6">
        <f>SUMIF(EL$222:EL$252,$D1118,EN$222:EN$252)</f>
        <v>0</v>
      </c>
      <c r="EL1118" s="9"/>
      <c r="EM1118" s="10"/>
      <c r="EN1118" s="11"/>
      <c r="EO1118" s="6">
        <f>SUMIF(EP$222:EP$252,$D1118,ER$222:ER$252)</f>
        <v>0</v>
      </c>
      <c r="EP1118" s="9"/>
      <c r="EQ1118" s="10"/>
      <c r="ER1118" s="11"/>
      <c r="ES1118" s="6">
        <f>SUMIF(ET$222:ET$252,$D1118,EV$222:EV$252)</f>
        <v>0</v>
      </c>
      <c r="ET1118" s="9"/>
      <c r="EU1118" s="10"/>
      <c r="EV1118" s="11"/>
      <c r="EW1118" s="6">
        <f>SUMIF(EX$222:EX$252,$D1118,EZ$222:EZ$252)</f>
        <v>0</v>
      </c>
      <c r="EX1118" s="9"/>
      <c r="EY1118" s="10"/>
      <c r="EZ1118" s="11"/>
      <c r="FA1118" s="6">
        <f>SUMIF(FB$222:FB$252,$D1118,FD$222:FD$252)</f>
        <v>0</v>
      </c>
      <c r="FB1118" s="9"/>
      <c r="FC1118" s="10"/>
      <c r="FD1118" s="11"/>
      <c r="FE1118" s="6">
        <f>SUMIF(FF$222:FF$252,$D1118,FH$222:FH$252)</f>
        <v>0</v>
      </c>
      <c r="FF1118" s="9"/>
      <c r="FG1118" s="10"/>
      <c r="FH1118" s="11"/>
      <c r="FI1118" s="6">
        <f>SUMIF(FJ$222:FJ$252,$D1118,FL$222:FL$252)</f>
        <v>0</v>
      </c>
      <c r="FJ1118" s="9"/>
      <c r="FK1118" s="10"/>
      <c r="FL1118" s="11"/>
      <c r="FM1118" s="6">
        <f>SUMIF(FN$222:FN$252,$D1118,FP$222:FP$252)</f>
        <v>0</v>
      </c>
      <c r="FN1118" s="9"/>
      <c r="FO1118" s="10"/>
      <c r="FP1118" s="11"/>
      <c r="FQ1118" s="6">
        <f>SUMIF(FR$222:FR$252,$D1118,FT$222:FT$252)</f>
        <v>0</v>
      </c>
      <c r="FR1118" s="9"/>
      <c r="FS1118" s="10"/>
      <c r="FT1118" s="11"/>
      <c r="FU1118" s="6">
        <f>SUMIF(FV$222:FV$252,$D1118,FX$222:FX$252)</f>
        <v>0</v>
      </c>
      <c r="FV1118" s="9"/>
      <c r="FW1118" s="10"/>
      <c r="FX1118" s="11"/>
      <c r="FY1118" s="6">
        <f>SUMIF(FZ$222:FZ$252,$D1118,GB$222:GB$252)</f>
        <v>0</v>
      </c>
      <c r="FZ1118" s="9"/>
      <c r="GA1118" s="10"/>
      <c r="GB1118" s="11"/>
      <c r="GC1118" s="6">
        <f>SUMIF(GD$222:GD$252,$D1118,GF$222:GF$252)</f>
        <v>0</v>
      </c>
      <c r="GD1118" s="9"/>
      <c r="GE1118" s="10"/>
      <c r="GF1118" s="11"/>
      <c r="GG1118" s="6">
        <f>SUMIF(GH$222:GH$252,$D1118,GJ$222:GJ$252)</f>
        <v>0</v>
      </c>
      <c r="GH1118" s="9"/>
      <c r="GI1118" s="10"/>
      <c r="GJ1118" s="11"/>
      <c r="GK1118" s="6">
        <f>SUMIF(GL$222:GL$252,$D1118,GN$222:GN$252)</f>
        <v>0</v>
      </c>
      <c r="GL1118" s="9"/>
      <c r="GM1118" s="10"/>
      <c r="GN1118" s="11"/>
      <c r="GO1118" s="6">
        <f>SUMIF(GP$222:GP$252,$D1118,GR$222:GR$252)</f>
        <v>0</v>
      </c>
      <c r="GP1118" s="9"/>
      <c r="GQ1118" s="10"/>
      <c r="GR1118" s="11"/>
      <c r="GS1118" s="6">
        <f>SUMIF(GT$222:GT$252,$D1118,GV$222:GV$252)</f>
        <v>0</v>
      </c>
      <c r="GT1118" s="9"/>
      <c r="GU1118" s="10"/>
      <c r="GV1118" s="20"/>
      <c r="GW1118" s="19">
        <f t="shared" si="24"/>
        <v>0</v>
      </c>
      <c r="GX1118" s="472"/>
      <c r="GY1118" s="473"/>
    </row>
    <row r="1119" spans="1:207" ht="30">
      <c r="A1119" s="47" t="s">
        <v>83</v>
      </c>
      <c r="B1119" s="470"/>
      <c r="C1119" s="214" t="s">
        <v>369</v>
      </c>
      <c r="D1119" s="218" t="s">
        <v>340</v>
      </c>
      <c r="E1119" s="6">
        <f>SUMIF(F$253:F$283,$D1119,H$253:H$283)</f>
        <v>0</v>
      </c>
      <c r="F1119" s="9"/>
      <c r="G1119" s="10"/>
      <c r="H1119" s="11"/>
      <c r="I1119" s="6">
        <f>SUMIF(J$253:J$283,$D1119,L$253:L$283)</f>
        <v>0</v>
      </c>
      <c r="J1119" s="9"/>
      <c r="K1119" s="10"/>
      <c r="L1119" s="11"/>
      <c r="M1119" s="6">
        <f>SUMIF(N$253:N$283,$D1119,P$253:P$283)</f>
        <v>0</v>
      </c>
      <c r="N1119" s="9"/>
      <c r="O1119" s="10"/>
      <c r="P1119" s="11"/>
      <c r="Q1119" s="6">
        <f>SUMIF(R$253:R$283,$D1119,T$253:T$283)</f>
        <v>0</v>
      </c>
      <c r="R1119" s="9"/>
      <c r="S1119" s="10"/>
      <c r="T1119" s="11"/>
      <c r="U1119" s="6">
        <f>SUMIF(V$253:V$283,$D1119,X$253:X$283)</f>
        <v>0</v>
      </c>
      <c r="V1119" s="9"/>
      <c r="W1119" s="10"/>
      <c r="X1119" s="11"/>
      <c r="Y1119" s="6">
        <f>SUMIF(Z$253:Z$283,$D1119,AB$253:AB$283)</f>
        <v>0</v>
      </c>
      <c r="Z1119" s="9"/>
      <c r="AA1119" s="10"/>
      <c r="AB1119" s="11"/>
      <c r="AC1119" s="6">
        <f>SUMIF(AD$253:AD$283,$D1119,AF$253:AF$283)</f>
        <v>0</v>
      </c>
      <c r="AD1119" s="9"/>
      <c r="AE1119" s="10"/>
      <c r="AF1119" s="11"/>
      <c r="AG1119" s="6">
        <f>SUMIF(AH$253:AH$283,$D1119,AJ$253:AJ$283)</f>
        <v>0</v>
      </c>
      <c r="AH1119" s="9"/>
      <c r="AI1119" s="10"/>
      <c r="AJ1119" s="11"/>
      <c r="AK1119" s="6">
        <f>SUMIF(AL$253:AL$283,$D1119,AN$253:AN$283)</f>
        <v>0</v>
      </c>
      <c r="AL1119" s="9"/>
      <c r="AM1119" s="10"/>
      <c r="AN1119" s="11"/>
      <c r="AO1119" s="6">
        <f>SUMIF(AP$253:AP$283,$D1119,AR$253:AR$283)</f>
        <v>0</v>
      </c>
      <c r="AP1119" s="9"/>
      <c r="AQ1119" s="10"/>
      <c r="AR1119" s="11"/>
      <c r="AS1119" s="6">
        <f>SUMIF(AT$253:AT$283,$D1119,AV$253:AV$283)</f>
        <v>0</v>
      </c>
      <c r="AT1119" s="9"/>
      <c r="AU1119" s="10"/>
      <c r="AV1119" s="11"/>
      <c r="AW1119" s="6">
        <f>SUMIF(AX$253:AX$283,$D1119,AZ$253:AZ$283)</f>
        <v>0</v>
      </c>
      <c r="AX1119" s="9"/>
      <c r="AY1119" s="10"/>
      <c r="AZ1119" s="11"/>
      <c r="BA1119" s="6">
        <f>SUMIF(BB$253:BB$283,$D1119,BD$253:BD$283)</f>
        <v>0</v>
      </c>
      <c r="BB1119" s="9"/>
      <c r="BC1119" s="10"/>
      <c r="BD1119" s="11"/>
      <c r="BE1119" s="6">
        <f>SUMIF(BF$253:BF$283,$D1119,BH$253:BH$283)</f>
        <v>0</v>
      </c>
      <c r="BF1119" s="9"/>
      <c r="BG1119" s="10"/>
      <c r="BH1119" s="11"/>
      <c r="BI1119" s="6">
        <f>SUMIF(BJ$253:BJ$283,$D1119,BL$253:BL$283)</f>
        <v>0</v>
      </c>
      <c r="BJ1119" s="9"/>
      <c r="BK1119" s="10"/>
      <c r="BL1119" s="11"/>
      <c r="BM1119" s="6">
        <f>SUMIF(BN$253:BN$283,$D1119,BP$253:BP$283)</f>
        <v>0</v>
      </c>
      <c r="BN1119" s="9"/>
      <c r="BO1119" s="10"/>
      <c r="BP1119" s="11"/>
      <c r="BQ1119" s="6">
        <f>SUMIF(BR$253:BR$283,$D1119,BT$253:BT$283)</f>
        <v>0</v>
      </c>
      <c r="BR1119" s="9"/>
      <c r="BS1119" s="10"/>
      <c r="BT1119" s="11"/>
      <c r="BU1119" s="6">
        <f>SUMIF(BV$253:BV$283,$D1119,BX$253:BX$283)</f>
        <v>0</v>
      </c>
      <c r="BV1119" s="9"/>
      <c r="BW1119" s="10"/>
      <c r="BX1119" s="11"/>
      <c r="BY1119" s="6">
        <f>SUMIF(BZ$253:BZ$283,$D1119,CB$253:CB$283)</f>
        <v>0</v>
      </c>
      <c r="BZ1119" s="9"/>
      <c r="CA1119" s="10"/>
      <c r="CB1119" s="11"/>
      <c r="CC1119" s="6">
        <f>SUMIF(CD$253:CD$283,$D1119,CF$253:CF$283)</f>
        <v>0</v>
      </c>
      <c r="CD1119" s="9"/>
      <c r="CE1119" s="10"/>
      <c r="CF1119" s="11"/>
      <c r="CG1119" s="6">
        <f>SUMIF(CH$253:CH$283,$D1119,CJ$253:CJ$283)</f>
        <v>0</v>
      </c>
      <c r="CH1119" s="9"/>
      <c r="CI1119" s="10"/>
      <c r="CJ1119" s="11"/>
      <c r="CK1119" s="6">
        <f>SUMIF(CL$253:CL$283,$D1119,CN$253:CN$283)</f>
        <v>0</v>
      </c>
      <c r="CL1119" s="9"/>
      <c r="CM1119" s="10"/>
      <c r="CN1119" s="11"/>
      <c r="CO1119" s="6">
        <f>SUMIF(CP$253:CP$283,$D1119,CR$253:CR$283)</f>
        <v>0</v>
      </c>
      <c r="CP1119" s="9"/>
      <c r="CQ1119" s="10"/>
      <c r="CR1119" s="11"/>
      <c r="CS1119" s="6">
        <f>SUMIF(CT$253:CT$283,$D1119,CV$253:CV$283)</f>
        <v>0</v>
      </c>
      <c r="CT1119" s="9"/>
      <c r="CU1119" s="10"/>
      <c r="CV1119" s="11"/>
      <c r="CW1119" s="6">
        <f>SUMIF(CX$253:CX$283,$D1119,CZ$253:CZ$283)</f>
        <v>0</v>
      </c>
      <c r="CX1119" s="9"/>
      <c r="CY1119" s="10"/>
      <c r="CZ1119" s="11"/>
      <c r="DA1119" s="6">
        <f>SUMIF(DB$253:DB$283,$D1119,DD$253:DD$283)</f>
        <v>0</v>
      </c>
      <c r="DB1119" s="9"/>
      <c r="DC1119" s="10"/>
      <c r="DD1119" s="11"/>
      <c r="DE1119" s="6">
        <f>SUMIF(DF$253:DF$283,$D1119,DH$253:DH$283)</f>
        <v>0</v>
      </c>
      <c r="DF1119" s="9"/>
      <c r="DG1119" s="10"/>
      <c r="DH1119" s="11"/>
      <c r="DI1119" s="6">
        <f>SUMIF(DJ$253:DJ$283,$D1119,DL$253:DL$283)</f>
        <v>0</v>
      </c>
      <c r="DJ1119" s="9"/>
      <c r="DK1119" s="10"/>
      <c r="DL1119" s="11"/>
      <c r="DM1119" s="6">
        <f>SUMIF(DN$253:DN$283,$D1119,DP$253:DP$283)</f>
        <v>0</v>
      </c>
      <c r="DN1119" s="9"/>
      <c r="DO1119" s="10"/>
      <c r="DP1119" s="11"/>
      <c r="DQ1119" s="6">
        <f>SUMIF(DR$253:DR$283,$D1119,DT$253:DT$283)</f>
        <v>0</v>
      </c>
      <c r="DR1119" s="9"/>
      <c r="DS1119" s="10"/>
      <c r="DT1119" s="11"/>
      <c r="DU1119" s="6">
        <f>SUMIF(DV$253:DV$283,$D1119,DX$253:DX$283)</f>
        <v>0</v>
      </c>
      <c r="DV1119" s="9"/>
      <c r="DW1119" s="10"/>
      <c r="DX1119" s="11"/>
      <c r="DY1119" s="6">
        <f>SUMIF(DZ$253:DZ$283,$D1119,EB$253:EB$283)</f>
        <v>0</v>
      </c>
      <c r="DZ1119" s="9"/>
      <c r="EA1119" s="10"/>
      <c r="EB1119" s="11"/>
      <c r="EC1119" s="6">
        <f>SUMIF(ED$253:ED$283,$D1119,EF$253:EF$283)</f>
        <v>0</v>
      </c>
      <c r="ED1119" s="9"/>
      <c r="EE1119" s="10"/>
      <c r="EF1119" s="11"/>
      <c r="EG1119" s="6">
        <f>SUMIF(EH$253:EH$283,$D1119,EJ$253:EJ$283)</f>
        <v>0</v>
      </c>
      <c r="EH1119" s="9"/>
      <c r="EI1119" s="10"/>
      <c r="EJ1119" s="11"/>
      <c r="EK1119" s="6">
        <f>SUMIF(EL$253:EL$283,$D1119,EN$253:EN$283)</f>
        <v>0</v>
      </c>
      <c r="EL1119" s="9"/>
      <c r="EM1119" s="10"/>
      <c r="EN1119" s="11"/>
      <c r="EO1119" s="6">
        <f>SUMIF(EP$253:EP$283,$D1119,ER$253:ER$283)</f>
        <v>0</v>
      </c>
      <c r="EP1119" s="9"/>
      <c r="EQ1119" s="10"/>
      <c r="ER1119" s="11"/>
      <c r="ES1119" s="6">
        <f>SUMIF(ET$253:ET$283,$D1119,EV$253:EV$283)</f>
        <v>0</v>
      </c>
      <c r="ET1119" s="9"/>
      <c r="EU1119" s="10"/>
      <c r="EV1119" s="11"/>
      <c r="EW1119" s="6">
        <f>SUMIF(EX$253:EX$283,$D1119,EZ$253:EZ$283)</f>
        <v>0</v>
      </c>
      <c r="EX1119" s="9"/>
      <c r="EY1119" s="10"/>
      <c r="EZ1119" s="11"/>
      <c r="FA1119" s="6">
        <f>SUMIF(FB$253:FB$283,$D1119,FD$253:FD$283)</f>
        <v>0</v>
      </c>
      <c r="FB1119" s="9"/>
      <c r="FC1119" s="10"/>
      <c r="FD1119" s="11"/>
      <c r="FE1119" s="6">
        <f>SUMIF(FF$253:FF$283,$D1119,FH$253:FH$283)</f>
        <v>0</v>
      </c>
      <c r="FF1119" s="9"/>
      <c r="FG1119" s="10"/>
      <c r="FH1119" s="11"/>
      <c r="FI1119" s="6">
        <f>SUMIF(FJ$253:FJ$283,$D1119,FL$253:FL$283)</f>
        <v>0</v>
      </c>
      <c r="FJ1119" s="9"/>
      <c r="FK1119" s="10"/>
      <c r="FL1119" s="11"/>
      <c r="FM1119" s="6">
        <f>SUMIF(FN$253:FN$283,$D1119,FP$253:FP$283)</f>
        <v>0</v>
      </c>
      <c r="FN1119" s="9"/>
      <c r="FO1119" s="10"/>
      <c r="FP1119" s="11"/>
      <c r="FQ1119" s="6">
        <f>SUMIF(FR$253:FR$283,$D1119,FT$253:FT$283)</f>
        <v>0</v>
      </c>
      <c r="FR1119" s="9"/>
      <c r="FS1119" s="10"/>
      <c r="FT1119" s="11"/>
      <c r="FU1119" s="6">
        <f>SUMIF(FV$253:FV$283,$D1119,FX$253:FX$283)</f>
        <v>0</v>
      </c>
      <c r="FV1119" s="9"/>
      <c r="FW1119" s="10"/>
      <c r="FX1119" s="11"/>
      <c r="FY1119" s="6">
        <f>SUMIF(FZ$253:FZ$283,$D1119,GB$253:GB$283)</f>
        <v>0</v>
      </c>
      <c r="FZ1119" s="9"/>
      <c r="GA1119" s="10"/>
      <c r="GB1119" s="11"/>
      <c r="GC1119" s="6">
        <f>SUMIF(GD$253:GD$283,$D1119,GF$253:GF$283)</f>
        <v>0</v>
      </c>
      <c r="GD1119" s="9"/>
      <c r="GE1119" s="10"/>
      <c r="GF1119" s="11"/>
      <c r="GG1119" s="6">
        <f>SUMIF(GH$253:GH$283,$D1119,GJ$253:GJ$283)</f>
        <v>0</v>
      </c>
      <c r="GH1119" s="9"/>
      <c r="GI1119" s="10"/>
      <c r="GJ1119" s="11"/>
      <c r="GK1119" s="6">
        <f>SUMIF(GL$253:GL$283,$D1119,GN$253:GN$283)</f>
        <v>0</v>
      </c>
      <c r="GL1119" s="9"/>
      <c r="GM1119" s="10"/>
      <c r="GN1119" s="11"/>
      <c r="GO1119" s="6">
        <f>SUMIF(GP$253:GP$283,$D1119,GR$253:GR$283)</f>
        <v>0</v>
      </c>
      <c r="GP1119" s="9"/>
      <c r="GQ1119" s="10"/>
      <c r="GR1119" s="11"/>
      <c r="GS1119" s="6">
        <f>SUMIF(GT$253:GT$283,$D1119,GV$253:GV$283)</f>
        <v>0</v>
      </c>
      <c r="GT1119" s="9"/>
      <c r="GU1119" s="10"/>
      <c r="GV1119" s="20"/>
      <c r="GW1119" s="19">
        <f t="shared" si="24"/>
        <v>0</v>
      </c>
      <c r="GX1119" s="472"/>
      <c r="GY1119" s="473"/>
    </row>
    <row r="1120" spans="1:207" ht="30">
      <c r="A1120" s="47" t="s">
        <v>84</v>
      </c>
      <c r="B1120" s="470"/>
      <c r="C1120" s="214" t="s">
        <v>369</v>
      </c>
      <c r="D1120" s="218" t="s">
        <v>340</v>
      </c>
      <c r="E1120" s="6">
        <f>SUMIF(F$284:F$314,$D1120,H$284:H$314)</f>
        <v>0</v>
      </c>
      <c r="F1120" s="9"/>
      <c r="G1120" s="10"/>
      <c r="H1120" s="11"/>
      <c r="I1120" s="6">
        <f>SUMIF(J$284:J$314,$D1120,L$284:L$314)</f>
        <v>0</v>
      </c>
      <c r="J1120" s="9"/>
      <c r="K1120" s="10"/>
      <c r="L1120" s="11"/>
      <c r="M1120" s="6">
        <f>SUMIF(N$284:N$314,$D1120,P$284:P$314)</f>
        <v>0</v>
      </c>
      <c r="N1120" s="9"/>
      <c r="O1120" s="10"/>
      <c r="P1120" s="11"/>
      <c r="Q1120" s="6">
        <f>SUMIF(R$284:R$314,$D1120,T$284:T$314)</f>
        <v>0</v>
      </c>
      <c r="R1120" s="9"/>
      <c r="S1120" s="10"/>
      <c r="T1120" s="11"/>
      <c r="U1120" s="6">
        <f>SUMIF(V$284:V$314,$D1120,X$284:X$314)</f>
        <v>0</v>
      </c>
      <c r="V1120" s="9"/>
      <c r="W1120" s="10"/>
      <c r="X1120" s="11"/>
      <c r="Y1120" s="6">
        <f>SUMIF(Z$284:Z$314,$D1120,AB$284:AB$314)</f>
        <v>0</v>
      </c>
      <c r="Z1120" s="9"/>
      <c r="AA1120" s="10"/>
      <c r="AB1120" s="11"/>
      <c r="AC1120" s="6">
        <f>SUMIF(AD$284:AD$314,$D1120,AF$284:AF$314)</f>
        <v>0</v>
      </c>
      <c r="AD1120" s="9"/>
      <c r="AE1120" s="10"/>
      <c r="AF1120" s="11"/>
      <c r="AG1120" s="6">
        <f>SUMIF(AH$284:AH$314,$D1120,AJ$284:AJ$314)</f>
        <v>0</v>
      </c>
      <c r="AH1120" s="9"/>
      <c r="AI1120" s="10"/>
      <c r="AJ1120" s="11"/>
      <c r="AK1120" s="6">
        <f>SUMIF(AL$284:AL$314,$D1120,AN$284:AN$314)</f>
        <v>0</v>
      </c>
      <c r="AL1120" s="9"/>
      <c r="AM1120" s="10"/>
      <c r="AN1120" s="11"/>
      <c r="AO1120" s="6">
        <f>SUMIF(AP$284:AP$314,$D1120,AR$284:AR$314)</f>
        <v>0</v>
      </c>
      <c r="AP1120" s="9"/>
      <c r="AQ1120" s="10"/>
      <c r="AR1120" s="11"/>
      <c r="AS1120" s="6">
        <f>SUMIF(AT$284:AT$314,$D1120,AV$284:AV$314)</f>
        <v>0</v>
      </c>
      <c r="AT1120" s="9"/>
      <c r="AU1120" s="10"/>
      <c r="AV1120" s="11"/>
      <c r="AW1120" s="6">
        <f>SUMIF(AX$284:AX$314,$D1120,AZ$284:AZ$314)</f>
        <v>0</v>
      </c>
      <c r="AX1120" s="9"/>
      <c r="AY1120" s="10"/>
      <c r="AZ1120" s="11"/>
      <c r="BA1120" s="6">
        <f>SUMIF(BB$284:BB$314,$D1120,BD$284:BD$314)</f>
        <v>0</v>
      </c>
      <c r="BB1120" s="9"/>
      <c r="BC1120" s="10"/>
      <c r="BD1120" s="11"/>
      <c r="BE1120" s="6">
        <f>SUMIF(BF$284:BF$314,$D1120,BH$284:BH$314)</f>
        <v>0</v>
      </c>
      <c r="BF1120" s="9"/>
      <c r="BG1120" s="10"/>
      <c r="BH1120" s="11"/>
      <c r="BI1120" s="6">
        <f>SUMIF(BJ$284:BJ$314,$D1120,BL$284:BL$314)</f>
        <v>0</v>
      </c>
      <c r="BJ1120" s="9"/>
      <c r="BK1120" s="10"/>
      <c r="BL1120" s="11"/>
      <c r="BM1120" s="6">
        <f>SUMIF(BN$284:BN$314,$D1120,BP$284:BP$314)</f>
        <v>0</v>
      </c>
      <c r="BN1120" s="9"/>
      <c r="BO1120" s="10"/>
      <c r="BP1120" s="11"/>
      <c r="BQ1120" s="6">
        <f>SUMIF(BR$284:BR$314,$D1120,BT$284:BT$314)</f>
        <v>0</v>
      </c>
      <c r="BR1120" s="9"/>
      <c r="BS1120" s="10"/>
      <c r="BT1120" s="11"/>
      <c r="BU1120" s="6">
        <f>SUMIF(BV$284:BV$314,$D1120,BX$284:BX$314)</f>
        <v>0</v>
      </c>
      <c r="BV1120" s="9"/>
      <c r="BW1120" s="10"/>
      <c r="BX1120" s="11"/>
      <c r="BY1120" s="6">
        <f>SUMIF(BZ$284:BZ$314,$D1120,CB$284:CB$314)</f>
        <v>0</v>
      </c>
      <c r="BZ1120" s="9"/>
      <c r="CA1120" s="10"/>
      <c r="CB1120" s="11"/>
      <c r="CC1120" s="6">
        <f>SUMIF(CD$284:CD$314,$D1120,CF$284:CF$314)</f>
        <v>0</v>
      </c>
      <c r="CD1120" s="9"/>
      <c r="CE1120" s="10"/>
      <c r="CF1120" s="11"/>
      <c r="CG1120" s="6">
        <f>SUMIF(CH$284:CH$314,$D1120,CJ$284:CJ$314)</f>
        <v>0</v>
      </c>
      <c r="CH1120" s="9"/>
      <c r="CI1120" s="10"/>
      <c r="CJ1120" s="11"/>
      <c r="CK1120" s="6">
        <f>SUMIF(CL$284:CL$314,$D1120,CN$284:CN$314)</f>
        <v>0</v>
      </c>
      <c r="CL1120" s="9"/>
      <c r="CM1120" s="10"/>
      <c r="CN1120" s="11"/>
      <c r="CO1120" s="6">
        <f>SUMIF(CP$284:CP$314,$D1120,CR$284:CR$314)</f>
        <v>0</v>
      </c>
      <c r="CP1120" s="9"/>
      <c r="CQ1120" s="10"/>
      <c r="CR1120" s="11"/>
      <c r="CS1120" s="6">
        <f>SUMIF(CT$284:CT$314,$D1120,CV$284:CV$314)</f>
        <v>0</v>
      </c>
      <c r="CT1120" s="9"/>
      <c r="CU1120" s="10"/>
      <c r="CV1120" s="11"/>
      <c r="CW1120" s="6">
        <f>SUMIF(CX$284:CX$314,$D1120,CZ$284:CZ$314)</f>
        <v>0</v>
      </c>
      <c r="CX1120" s="9"/>
      <c r="CY1120" s="10"/>
      <c r="CZ1120" s="11"/>
      <c r="DA1120" s="6">
        <f>SUMIF(DB$284:DB$314,$D1120,DD$284:DD$314)</f>
        <v>0</v>
      </c>
      <c r="DB1120" s="9"/>
      <c r="DC1120" s="10"/>
      <c r="DD1120" s="11"/>
      <c r="DE1120" s="6">
        <f>SUMIF(DF$284:DF$314,$D1120,DH$284:DH$314)</f>
        <v>0</v>
      </c>
      <c r="DF1120" s="9"/>
      <c r="DG1120" s="10"/>
      <c r="DH1120" s="11"/>
      <c r="DI1120" s="6">
        <f>SUMIF(DJ$284:DJ$314,$D1120,DL$284:DL$314)</f>
        <v>0</v>
      </c>
      <c r="DJ1120" s="9"/>
      <c r="DK1120" s="10"/>
      <c r="DL1120" s="11"/>
      <c r="DM1120" s="6">
        <f>SUMIF(DN$284:DN$314,$D1120,DP$284:DP$314)</f>
        <v>0</v>
      </c>
      <c r="DN1120" s="9"/>
      <c r="DO1120" s="10"/>
      <c r="DP1120" s="11"/>
      <c r="DQ1120" s="6">
        <f>SUMIF(DR$284:DR$314,$D1120,DT$284:DT$314)</f>
        <v>0</v>
      </c>
      <c r="DR1120" s="9"/>
      <c r="DS1120" s="10"/>
      <c r="DT1120" s="11"/>
      <c r="DU1120" s="6">
        <f>SUMIF(DV$284:DV$314,$D1120,DX$284:DX$314)</f>
        <v>0</v>
      </c>
      <c r="DV1120" s="9"/>
      <c r="DW1120" s="10"/>
      <c r="DX1120" s="11"/>
      <c r="DY1120" s="6">
        <f>SUMIF(DZ$284:DZ$314,$D1120,EB$284:EB$314)</f>
        <v>0</v>
      </c>
      <c r="DZ1120" s="9"/>
      <c r="EA1120" s="10"/>
      <c r="EB1120" s="11"/>
      <c r="EC1120" s="6">
        <f>SUMIF(ED$284:ED$314,$D1120,EF$284:EF$314)</f>
        <v>0</v>
      </c>
      <c r="ED1120" s="9"/>
      <c r="EE1120" s="10"/>
      <c r="EF1120" s="11"/>
      <c r="EG1120" s="6">
        <f>SUMIF(EH$284:EH$314,$D1120,EJ$284:EJ$314)</f>
        <v>0</v>
      </c>
      <c r="EH1120" s="9"/>
      <c r="EI1120" s="10"/>
      <c r="EJ1120" s="11"/>
      <c r="EK1120" s="6">
        <f>SUMIF(EL$284:EL$314,$D1120,EN$284:EN$314)</f>
        <v>0</v>
      </c>
      <c r="EL1120" s="9"/>
      <c r="EM1120" s="10"/>
      <c r="EN1120" s="11"/>
      <c r="EO1120" s="6">
        <f>SUMIF(EP$284:EP$314,$D1120,ER$284:ER$314)</f>
        <v>0</v>
      </c>
      <c r="EP1120" s="9"/>
      <c r="EQ1120" s="10"/>
      <c r="ER1120" s="11"/>
      <c r="ES1120" s="6">
        <f>SUMIF(ET$284:ET$314,$D1120,EV$284:EV$314)</f>
        <v>0</v>
      </c>
      <c r="ET1120" s="9"/>
      <c r="EU1120" s="10"/>
      <c r="EV1120" s="11"/>
      <c r="EW1120" s="6">
        <f>SUMIF(EX$284:EX$314,$D1120,EZ$284:EZ$314)</f>
        <v>0</v>
      </c>
      <c r="EX1120" s="9"/>
      <c r="EY1120" s="10"/>
      <c r="EZ1120" s="11"/>
      <c r="FA1120" s="6">
        <f>SUMIF(FB$284:FB$314,$D1120,FD$284:FD$314)</f>
        <v>0</v>
      </c>
      <c r="FB1120" s="9"/>
      <c r="FC1120" s="10"/>
      <c r="FD1120" s="11"/>
      <c r="FE1120" s="6">
        <f>SUMIF(FF$284:FF$314,$D1120,FH$284:FH$314)</f>
        <v>0</v>
      </c>
      <c r="FF1120" s="9"/>
      <c r="FG1120" s="10"/>
      <c r="FH1120" s="11"/>
      <c r="FI1120" s="6">
        <f>SUMIF(FJ$284:FJ$314,$D1120,FL$284:FL$314)</f>
        <v>0</v>
      </c>
      <c r="FJ1120" s="9"/>
      <c r="FK1120" s="10"/>
      <c r="FL1120" s="11"/>
      <c r="FM1120" s="6">
        <f>SUMIF(FN$284:FN$314,$D1120,FP$284:FP$314)</f>
        <v>0</v>
      </c>
      <c r="FN1120" s="9"/>
      <c r="FO1120" s="10"/>
      <c r="FP1120" s="11"/>
      <c r="FQ1120" s="6">
        <f>SUMIF(FR$284:FR$314,$D1120,FT$284:FT$314)</f>
        <v>0</v>
      </c>
      <c r="FR1120" s="9"/>
      <c r="FS1120" s="10"/>
      <c r="FT1120" s="11"/>
      <c r="FU1120" s="6">
        <f>SUMIF(FV$284:FV$314,$D1120,FX$284:FX$314)</f>
        <v>0</v>
      </c>
      <c r="FV1120" s="9"/>
      <c r="FW1120" s="10"/>
      <c r="FX1120" s="11"/>
      <c r="FY1120" s="6">
        <f>SUMIF(FZ$284:FZ$314,$D1120,GB$284:GB$314)</f>
        <v>0</v>
      </c>
      <c r="FZ1120" s="9"/>
      <c r="GA1120" s="10"/>
      <c r="GB1120" s="11"/>
      <c r="GC1120" s="6">
        <f>SUMIF(GD$284:GD$314,$D1120,GF$284:GF$314)</f>
        <v>0</v>
      </c>
      <c r="GD1120" s="9"/>
      <c r="GE1120" s="10"/>
      <c r="GF1120" s="11"/>
      <c r="GG1120" s="6">
        <f>SUMIF(GH$284:GH$314,$D1120,GJ$284:GJ$314)</f>
        <v>0</v>
      </c>
      <c r="GH1120" s="9"/>
      <c r="GI1120" s="10"/>
      <c r="GJ1120" s="11"/>
      <c r="GK1120" s="6">
        <f>SUMIF(GL$284:GL$314,$D1120,GN$284:GN$314)</f>
        <v>0</v>
      </c>
      <c r="GL1120" s="9"/>
      <c r="GM1120" s="10"/>
      <c r="GN1120" s="11"/>
      <c r="GO1120" s="6">
        <f>SUMIF(GP$284:GP$314,$D1120,GR$284:GR$314)</f>
        <v>0</v>
      </c>
      <c r="GP1120" s="9"/>
      <c r="GQ1120" s="10"/>
      <c r="GR1120" s="11"/>
      <c r="GS1120" s="6">
        <f>SUMIF(GT$284:GT$314,$D1120,GV$284:GV$314)</f>
        <v>0</v>
      </c>
      <c r="GT1120" s="9"/>
      <c r="GU1120" s="10"/>
      <c r="GV1120" s="20"/>
      <c r="GW1120" s="19">
        <f t="shared" si="24"/>
        <v>0</v>
      </c>
      <c r="GX1120" s="472"/>
      <c r="GY1120" s="473"/>
    </row>
    <row r="1121" spans="1:207" ht="30">
      <c r="A1121" s="47" t="s">
        <v>85</v>
      </c>
      <c r="B1121" s="470"/>
      <c r="C1121" s="214" t="s">
        <v>369</v>
      </c>
      <c r="D1121" s="218" t="s">
        <v>340</v>
      </c>
      <c r="E1121" s="6">
        <f>SUMIF(F$315:F$345,$D1121,H$315:H$345)</f>
        <v>0</v>
      </c>
      <c r="F1121" s="9"/>
      <c r="G1121" s="10"/>
      <c r="H1121" s="11"/>
      <c r="I1121" s="6">
        <f>SUMIF(J$315:J$345,$D1121,L$315:L$345)</f>
        <v>0</v>
      </c>
      <c r="J1121" s="9"/>
      <c r="K1121" s="10"/>
      <c r="L1121" s="11"/>
      <c r="M1121" s="6">
        <f>SUMIF(N$315:N$345,$D1121,P$315:P$345)</f>
        <v>0</v>
      </c>
      <c r="N1121" s="9"/>
      <c r="O1121" s="10"/>
      <c r="P1121" s="11"/>
      <c r="Q1121" s="6">
        <f>SUMIF(R$315:R$345,$D1121,T$315:T$345)</f>
        <v>0</v>
      </c>
      <c r="R1121" s="9"/>
      <c r="S1121" s="10"/>
      <c r="T1121" s="11"/>
      <c r="U1121" s="6">
        <f>SUMIF(V$315:V$345,$D1121,X$315:X$345)</f>
        <v>0</v>
      </c>
      <c r="V1121" s="9"/>
      <c r="W1121" s="10"/>
      <c r="X1121" s="11"/>
      <c r="Y1121" s="6">
        <f>SUMIF(Z$315:Z$345,$D1121,AB$315:AB$345)</f>
        <v>0</v>
      </c>
      <c r="Z1121" s="9"/>
      <c r="AA1121" s="10"/>
      <c r="AB1121" s="11"/>
      <c r="AC1121" s="6">
        <f>SUMIF(AD$315:AD$345,$D1121,AF$315:AF$345)</f>
        <v>0</v>
      </c>
      <c r="AD1121" s="9"/>
      <c r="AE1121" s="10"/>
      <c r="AF1121" s="11"/>
      <c r="AG1121" s="6">
        <f>SUMIF(AH$315:AH$345,$D1121,AJ$315:AJ$345)</f>
        <v>0</v>
      </c>
      <c r="AH1121" s="9"/>
      <c r="AI1121" s="10"/>
      <c r="AJ1121" s="11"/>
      <c r="AK1121" s="6">
        <f>SUMIF(AL$315:AL$345,$D1121,AN$315:AN$345)</f>
        <v>0</v>
      </c>
      <c r="AL1121" s="9"/>
      <c r="AM1121" s="10"/>
      <c r="AN1121" s="11"/>
      <c r="AO1121" s="6">
        <f>SUMIF(AP$315:AP$345,$D1121,AR$315:AR$345)</f>
        <v>0</v>
      </c>
      <c r="AP1121" s="9"/>
      <c r="AQ1121" s="10"/>
      <c r="AR1121" s="11"/>
      <c r="AS1121" s="6">
        <f>SUMIF(AT$315:AT$345,$D1121,AV$315:AV$345)</f>
        <v>0</v>
      </c>
      <c r="AT1121" s="9"/>
      <c r="AU1121" s="10"/>
      <c r="AV1121" s="11"/>
      <c r="AW1121" s="6">
        <f>SUMIF(AX$315:AX$345,$D1121,AZ$315:AZ$345)</f>
        <v>0</v>
      </c>
      <c r="AX1121" s="9"/>
      <c r="AY1121" s="10"/>
      <c r="AZ1121" s="11"/>
      <c r="BA1121" s="6">
        <f>SUMIF(BB$315:BB$345,$D1121,BD$315:BD$345)</f>
        <v>0</v>
      </c>
      <c r="BB1121" s="9"/>
      <c r="BC1121" s="10"/>
      <c r="BD1121" s="11"/>
      <c r="BE1121" s="6">
        <f>SUMIF(BF$315:BF$345,$D1121,BH$315:BH$345)</f>
        <v>0</v>
      </c>
      <c r="BF1121" s="9"/>
      <c r="BG1121" s="10"/>
      <c r="BH1121" s="11"/>
      <c r="BI1121" s="6">
        <f>SUMIF(BJ$315:BJ$345,$D1121,BL$315:BL$345)</f>
        <v>0</v>
      </c>
      <c r="BJ1121" s="9"/>
      <c r="BK1121" s="10"/>
      <c r="BL1121" s="11"/>
      <c r="BM1121" s="6">
        <f>SUMIF(BN$315:BN$345,$D1121,BP$315:BP$345)</f>
        <v>0</v>
      </c>
      <c r="BN1121" s="9"/>
      <c r="BO1121" s="10"/>
      <c r="BP1121" s="11"/>
      <c r="BQ1121" s="6">
        <f>SUMIF(BR$315:BR$345,$D1121,BT$315:BT$345)</f>
        <v>0</v>
      </c>
      <c r="BR1121" s="9"/>
      <c r="BS1121" s="10"/>
      <c r="BT1121" s="11"/>
      <c r="BU1121" s="6">
        <f>SUMIF(BV$315:BV$345,$D1121,BX$315:BX$345)</f>
        <v>0</v>
      </c>
      <c r="BV1121" s="9"/>
      <c r="BW1121" s="10"/>
      <c r="BX1121" s="11"/>
      <c r="BY1121" s="6">
        <f>SUMIF(BZ$315:BZ$345,$D1121,CB$315:CB$345)</f>
        <v>0</v>
      </c>
      <c r="BZ1121" s="9"/>
      <c r="CA1121" s="10"/>
      <c r="CB1121" s="11"/>
      <c r="CC1121" s="6">
        <f>SUMIF(CD$315:CD$345,$D1121,CF$315:CF$345)</f>
        <v>0</v>
      </c>
      <c r="CD1121" s="9"/>
      <c r="CE1121" s="10"/>
      <c r="CF1121" s="11"/>
      <c r="CG1121" s="6">
        <f>SUMIF(CH$315:CH$345,$D1121,CJ$315:CJ$345)</f>
        <v>0</v>
      </c>
      <c r="CH1121" s="9"/>
      <c r="CI1121" s="10"/>
      <c r="CJ1121" s="11"/>
      <c r="CK1121" s="6">
        <f>SUMIF(CL$315:CL$345,$D1121,CN$315:CN$345)</f>
        <v>0</v>
      </c>
      <c r="CL1121" s="9"/>
      <c r="CM1121" s="10"/>
      <c r="CN1121" s="11"/>
      <c r="CO1121" s="6">
        <f>SUMIF(CP$315:CP$345,$D1121,CR$315:CR$345)</f>
        <v>0</v>
      </c>
      <c r="CP1121" s="9"/>
      <c r="CQ1121" s="10"/>
      <c r="CR1121" s="11"/>
      <c r="CS1121" s="6">
        <f>SUMIF(CT$315:CT$345,$D1121,CV$315:CV$345)</f>
        <v>0</v>
      </c>
      <c r="CT1121" s="9"/>
      <c r="CU1121" s="10"/>
      <c r="CV1121" s="11"/>
      <c r="CW1121" s="6">
        <f>SUMIF(CX$315:CX$345,$D1121,CZ$315:CZ$345)</f>
        <v>0</v>
      </c>
      <c r="CX1121" s="9"/>
      <c r="CY1121" s="10"/>
      <c r="CZ1121" s="11"/>
      <c r="DA1121" s="6">
        <f>SUMIF(DB$315:DB$345,$D1121,DD$315:DD$345)</f>
        <v>0</v>
      </c>
      <c r="DB1121" s="9"/>
      <c r="DC1121" s="10"/>
      <c r="DD1121" s="11"/>
      <c r="DE1121" s="6">
        <f>SUMIF(DF$315:DF$345,$D1121,DH$315:DH$345)</f>
        <v>0</v>
      </c>
      <c r="DF1121" s="9"/>
      <c r="DG1121" s="10"/>
      <c r="DH1121" s="11"/>
      <c r="DI1121" s="6">
        <f>SUMIF(DJ$315:DJ$345,$D1121,DL$315:DL$345)</f>
        <v>0</v>
      </c>
      <c r="DJ1121" s="9"/>
      <c r="DK1121" s="10"/>
      <c r="DL1121" s="11"/>
      <c r="DM1121" s="6">
        <f>SUMIF(DN$315:DN$345,$D1121,DP$315:DP$345)</f>
        <v>0</v>
      </c>
      <c r="DN1121" s="9"/>
      <c r="DO1121" s="10"/>
      <c r="DP1121" s="11"/>
      <c r="DQ1121" s="6">
        <f>SUMIF(DR$315:DR$345,$D1121,DT$315:DT$345)</f>
        <v>0</v>
      </c>
      <c r="DR1121" s="9"/>
      <c r="DS1121" s="10"/>
      <c r="DT1121" s="11"/>
      <c r="DU1121" s="6">
        <f>SUMIF(DV$315:DV$345,$D1121,DX$315:DX$345)</f>
        <v>0</v>
      </c>
      <c r="DV1121" s="9"/>
      <c r="DW1121" s="10"/>
      <c r="DX1121" s="11"/>
      <c r="DY1121" s="6">
        <f>SUMIF(DZ$315:DZ$345,$D1121,EB$315:EB$345)</f>
        <v>0</v>
      </c>
      <c r="DZ1121" s="9"/>
      <c r="EA1121" s="10"/>
      <c r="EB1121" s="11"/>
      <c r="EC1121" s="6">
        <f>SUMIF(ED$315:ED$345,$D1121,EF$315:EF$345)</f>
        <v>0</v>
      </c>
      <c r="ED1121" s="9"/>
      <c r="EE1121" s="10"/>
      <c r="EF1121" s="11"/>
      <c r="EG1121" s="6">
        <f>SUMIF(EH$315:EH$345,$D1121,EJ$315:EJ$345)</f>
        <v>0</v>
      </c>
      <c r="EH1121" s="9"/>
      <c r="EI1121" s="10"/>
      <c r="EJ1121" s="11"/>
      <c r="EK1121" s="6">
        <f>SUMIF(EL$315:EL$345,$D1121,EN$315:EN$345)</f>
        <v>0</v>
      </c>
      <c r="EL1121" s="9"/>
      <c r="EM1121" s="10"/>
      <c r="EN1121" s="11"/>
      <c r="EO1121" s="6">
        <f>SUMIF(EP$315:EP$345,$D1121,ER$315:ER$345)</f>
        <v>0</v>
      </c>
      <c r="EP1121" s="9"/>
      <c r="EQ1121" s="10"/>
      <c r="ER1121" s="11"/>
      <c r="ES1121" s="6">
        <f>SUMIF(ET$315:ET$345,$D1121,EV$315:EV$345)</f>
        <v>0</v>
      </c>
      <c r="ET1121" s="9"/>
      <c r="EU1121" s="10"/>
      <c r="EV1121" s="11"/>
      <c r="EW1121" s="6">
        <f>SUMIF(EX$315:EX$345,$D1121,EZ$315:EZ$345)</f>
        <v>0</v>
      </c>
      <c r="EX1121" s="9"/>
      <c r="EY1121" s="10"/>
      <c r="EZ1121" s="11"/>
      <c r="FA1121" s="6">
        <f>SUMIF(FB$315:FB$345,$D1121,FD$315:FD$345)</f>
        <v>0</v>
      </c>
      <c r="FB1121" s="9"/>
      <c r="FC1121" s="10"/>
      <c r="FD1121" s="11"/>
      <c r="FE1121" s="6">
        <f>SUMIF(FF$315:FF$345,$D1121,FH$315:FH$345)</f>
        <v>0</v>
      </c>
      <c r="FF1121" s="9"/>
      <c r="FG1121" s="10"/>
      <c r="FH1121" s="11"/>
      <c r="FI1121" s="6">
        <f>SUMIF(FJ$315:FJ$345,$D1121,FL$315:FL$345)</f>
        <v>0</v>
      </c>
      <c r="FJ1121" s="9"/>
      <c r="FK1121" s="10"/>
      <c r="FL1121" s="11"/>
      <c r="FM1121" s="6">
        <f>SUMIF(FN$315:FN$345,$D1121,FP$315:FP$345)</f>
        <v>0</v>
      </c>
      <c r="FN1121" s="9"/>
      <c r="FO1121" s="10"/>
      <c r="FP1121" s="11"/>
      <c r="FQ1121" s="6">
        <f>SUMIF(FR$315:FR$345,$D1121,FT$315:FT$345)</f>
        <v>0</v>
      </c>
      <c r="FR1121" s="9"/>
      <c r="FS1121" s="10"/>
      <c r="FT1121" s="11"/>
      <c r="FU1121" s="6">
        <f>SUMIF(FV$315:FV$345,$D1121,FX$315:FX$345)</f>
        <v>0</v>
      </c>
      <c r="FV1121" s="9"/>
      <c r="FW1121" s="10"/>
      <c r="FX1121" s="11"/>
      <c r="FY1121" s="6">
        <f>SUMIF(FZ$315:FZ$345,$D1121,GB$315:GB$345)</f>
        <v>0</v>
      </c>
      <c r="FZ1121" s="9"/>
      <c r="GA1121" s="10"/>
      <c r="GB1121" s="11"/>
      <c r="GC1121" s="6">
        <f>SUMIF(GD$315:GD$345,$D1121,GF$315:GF$345)</f>
        <v>0</v>
      </c>
      <c r="GD1121" s="9"/>
      <c r="GE1121" s="10"/>
      <c r="GF1121" s="11"/>
      <c r="GG1121" s="6">
        <f>SUMIF(GH$315:GH$345,$D1121,GJ$315:GJ$345)</f>
        <v>0</v>
      </c>
      <c r="GH1121" s="9"/>
      <c r="GI1121" s="10"/>
      <c r="GJ1121" s="11"/>
      <c r="GK1121" s="6">
        <f>SUMIF(GL$315:GL$345,$D1121,GN$315:GN$345)</f>
        <v>0</v>
      </c>
      <c r="GL1121" s="9"/>
      <c r="GM1121" s="10"/>
      <c r="GN1121" s="11"/>
      <c r="GO1121" s="6">
        <f>SUMIF(GP$315:GP$345,$D1121,GR$315:GR$345)</f>
        <v>0</v>
      </c>
      <c r="GP1121" s="9"/>
      <c r="GQ1121" s="10"/>
      <c r="GR1121" s="11"/>
      <c r="GS1121" s="6">
        <f>SUMIF(GT$315:GT$345,$D1121,GV$315:GV$345)</f>
        <v>0</v>
      </c>
      <c r="GT1121" s="9"/>
      <c r="GU1121" s="10"/>
      <c r="GV1121" s="20"/>
      <c r="GW1121" s="19">
        <f t="shared" si="24"/>
        <v>0</v>
      </c>
      <c r="GX1121" s="472"/>
      <c r="GY1121" s="473"/>
    </row>
    <row r="1122" spans="1:207" ht="30.75" thickBot="1">
      <c r="A1122" s="47" t="s">
        <v>86</v>
      </c>
      <c r="B1122" s="471"/>
      <c r="C1122" s="336" t="s">
        <v>369</v>
      </c>
      <c r="D1122" s="337" t="s">
        <v>340</v>
      </c>
      <c r="E1122" s="6">
        <f>SUMIF(F$346:F$376,$D1122,H$346:H$376)</f>
        <v>0</v>
      </c>
      <c r="F1122" s="9"/>
      <c r="G1122" s="10"/>
      <c r="H1122" s="11"/>
      <c r="I1122" s="6">
        <f>SUMIF(J$346:J$376,$D1122,L$346:L$376)</f>
        <v>0</v>
      </c>
      <c r="J1122" s="9"/>
      <c r="K1122" s="10"/>
      <c r="L1122" s="11"/>
      <c r="M1122" s="6">
        <f>SUMIF(N$346:N$376,$D1122,P$346:P$376)</f>
        <v>0</v>
      </c>
      <c r="N1122" s="9"/>
      <c r="O1122" s="10"/>
      <c r="P1122" s="11"/>
      <c r="Q1122" s="6">
        <f>SUMIF(R$346:R$376,$D1122,T$346:T$376)</f>
        <v>0</v>
      </c>
      <c r="R1122" s="9"/>
      <c r="S1122" s="10"/>
      <c r="T1122" s="11"/>
      <c r="U1122" s="6">
        <f>SUMIF(V$346:V$376,$D1122,X$346:X$376)</f>
        <v>0</v>
      </c>
      <c r="V1122" s="9"/>
      <c r="W1122" s="10"/>
      <c r="X1122" s="11"/>
      <c r="Y1122" s="6">
        <f>SUMIF(Z$346:Z$376,$D1122,AB$346:AB$376)</f>
        <v>0</v>
      </c>
      <c r="Z1122" s="9"/>
      <c r="AA1122" s="10"/>
      <c r="AB1122" s="11"/>
      <c r="AC1122" s="6">
        <f>SUMIF(AD$346:AD$376,$D1122,AF$346:AF$376)</f>
        <v>0</v>
      </c>
      <c r="AD1122" s="9"/>
      <c r="AE1122" s="10"/>
      <c r="AF1122" s="11"/>
      <c r="AG1122" s="6">
        <f>SUMIF(AH$346:AH$376,$D1122,AJ$346:AJ$376)</f>
        <v>0</v>
      </c>
      <c r="AH1122" s="9"/>
      <c r="AI1122" s="10"/>
      <c r="AJ1122" s="11"/>
      <c r="AK1122" s="6">
        <f>SUMIF(AL$346:AL$376,$D1122,AN$346:AN$376)</f>
        <v>0</v>
      </c>
      <c r="AL1122" s="9"/>
      <c r="AM1122" s="10"/>
      <c r="AN1122" s="11"/>
      <c r="AO1122" s="6">
        <f>SUMIF(AP$346:AP$376,$D1122,AR$346:AR$376)</f>
        <v>0</v>
      </c>
      <c r="AP1122" s="9"/>
      <c r="AQ1122" s="10"/>
      <c r="AR1122" s="11"/>
      <c r="AS1122" s="6">
        <f>SUMIF(AT$346:AT$376,$D1122,AV$346:AV$376)</f>
        <v>0</v>
      </c>
      <c r="AT1122" s="9"/>
      <c r="AU1122" s="10"/>
      <c r="AV1122" s="11"/>
      <c r="AW1122" s="6">
        <f>SUMIF(AX$346:AX$376,$D1122,AZ$346:AZ$376)</f>
        <v>0</v>
      </c>
      <c r="AX1122" s="9"/>
      <c r="AY1122" s="10"/>
      <c r="AZ1122" s="11"/>
      <c r="BA1122" s="6">
        <f>SUMIF(BB$346:BB$376,$D1122,BD$346:BD$376)</f>
        <v>0</v>
      </c>
      <c r="BB1122" s="9"/>
      <c r="BC1122" s="10"/>
      <c r="BD1122" s="11"/>
      <c r="BE1122" s="6">
        <f>SUMIF(BF$346:BF$376,$D1122,BH$346:BH$376)</f>
        <v>0</v>
      </c>
      <c r="BF1122" s="9"/>
      <c r="BG1122" s="10"/>
      <c r="BH1122" s="11"/>
      <c r="BI1122" s="6">
        <f>SUMIF(BJ$346:BJ$376,$D1122,BL$346:BL$376)</f>
        <v>0</v>
      </c>
      <c r="BJ1122" s="9"/>
      <c r="BK1122" s="10"/>
      <c r="BL1122" s="11"/>
      <c r="BM1122" s="6">
        <f>SUMIF(BN$346:BN$376,$D1122,BP$346:BP$376)</f>
        <v>0</v>
      </c>
      <c r="BN1122" s="9"/>
      <c r="BO1122" s="10"/>
      <c r="BP1122" s="11"/>
      <c r="BQ1122" s="6">
        <f>SUMIF(BR$346:BR$376,$D1122,BT$346:BT$376)</f>
        <v>0</v>
      </c>
      <c r="BR1122" s="9"/>
      <c r="BS1122" s="10"/>
      <c r="BT1122" s="11"/>
      <c r="BU1122" s="6">
        <f>SUMIF(BV$346:BV$376,$D1122,BX$346:BX$376)</f>
        <v>0</v>
      </c>
      <c r="BV1122" s="9"/>
      <c r="BW1122" s="10"/>
      <c r="BX1122" s="11"/>
      <c r="BY1122" s="6">
        <f>SUMIF(BZ$346:BZ$376,$D1122,CB$346:CB$376)</f>
        <v>0</v>
      </c>
      <c r="BZ1122" s="9"/>
      <c r="CA1122" s="10"/>
      <c r="CB1122" s="11"/>
      <c r="CC1122" s="6">
        <f>SUMIF(CD$346:CD$376,$D1122,CF$346:CF$376)</f>
        <v>0</v>
      </c>
      <c r="CD1122" s="9"/>
      <c r="CE1122" s="10"/>
      <c r="CF1122" s="11"/>
      <c r="CG1122" s="6">
        <f>SUMIF(CH$346:CH$376,$D1122,CJ$346:CJ$376)</f>
        <v>0</v>
      </c>
      <c r="CH1122" s="9"/>
      <c r="CI1122" s="10"/>
      <c r="CJ1122" s="11"/>
      <c r="CK1122" s="6">
        <f>SUMIF(CL$346:CL$376,$D1122,CN$346:CN$376)</f>
        <v>0</v>
      </c>
      <c r="CL1122" s="9"/>
      <c r="CM1122" s="10"/>
      <c r="CN1122" s="11"/>
      <c r="CO1122" s="6">
        <f>SUMIF(CP$346:CP$376,$D1122,CR$346:CR$376)</f>
        <v>0</v>
      </c>
      <c r="CP1122" s="9"/>
      <c r="CQ1122" s="10"/>
      <c r="CR1122" s="11"/>
      <c r="CS1122" s="6">
        <f>SUMIF(CT$346:CT$376,$D1122,CV$346:CV$376)</f>
        <v>0</v>
      </c>
      <c r="CT1122" s="9"/>
      <c r="CU1122" s="10"/>
      <c r="CV1122" s="11"/>
      <c r="CW1122" s="6">
        <f>SUMIF(CX$346:CX$376,$D1122,CZ$346:CZ$376)</f>
        <v>0</v>
      </c>
      <c r="CX1122" s="9"/>
      <c r="CY1122" s="10"/>
      <c r="CZ1122" s="11"/>
      <c r="DA1122" s="6">
        <f>SUMIF(DB$346:DB$376,$D1122,DD$346:DD$376)</f>
        <v>0</v>
      </c>
      <c r="DB1122" s="9"/>
      <c r="DC1122" s="10"/>
      <c r="DD1122" s="11"/>
      <c r="DE1122" s="6">
        <f>SUMIF(DF$346:DF$376,$D1122,DH$346:DH$376)</f>
        <v>0</v>
      </c>
      <c r="DF1122" s="9"/>
      <c r="DG1122" s="10"/>
      <c r="DH1122" s="11"/>
      <c r="DI1122" s="6">
        <f>SUMIF(DJ$346:DJ$376,$D1122,DL$346:DL$376)</f>
        <v>0</v>
      </c>
      <c r="DJ1122" s="9"/>
      <c r="DK1122" s="10"/>
      <c r="DL1122" s="11"/>
      <c r="DM1122" s="6">
        <f>SUMIF(DN$346:DN$376,$D1122,DP$346:DP$376)</f>
        <v>0</v>
      </c>
      <c r="DN1122" s="9"/>
      <c r="DO1122" s="10"/>
      <c r="DP1122" s="11"/>
      <c r="DQ1122" s="6">
        <f>SUMIF(DR$346:DR$376,$D1122,DT$346:DT$376)</f>
        <v>0</v>
      </c>
      <c r="DR1122" s="9"/>
      <c r="DS1122" s="10"/>
      <c r="DT1122" s="11"/>
      <c r="DU1122" s="6">
        <f>SUMIF(DV$346:DV$376,$D1122,DX$346:DX$376)</f>
        <v>0</v>
      </c>
      <c r="DV1122" s="9"/>
      <c r="DW1122" s="10"/>
      <c r="DX1122" s="11"/>
      <c r="DY1122" s="6">
        <f>SUMIF(DZ$346:DZ$376,$D1122,EB$346:EB$376)</f>
        <v>0</v>
      </c>
      <c r="DZ1122" s="9"/>
      <c r="EA1122" s="10"/>
      <c r="EB1122" s="11"/>
      <c r="EC1122" s="6">
        <f>SUMIF(ED$346:ED$376,$D1122,EF$346:EF$376)</f>
        <v>0</v>
      </c>
      <c r="ED1122" s="9"/>
      <c r="EE1122" s="10"/>
      <c r="EF1122" s="11"/>
      <c r="EG1122" s="6">
        <f>SUMIF(EH$346:EH$376,$D1122,EJ$346:EJ$376)</f>
        <v>0</v>
      </c>
      <c r="EH1122" s="9"/>
      <c r="EI1122" s="10"/>
      <c r="EJ1122" s="11"/>
      <c r="EK1122" s="6">
        <f>SUMIF(EL$346:EL$376,$D1122,EN$346:EN$376)</f>
        <v>0</v>
      </c>
      <c r="EL1122" s="9"/>
      <c r="EM1122" s="10"/>
      <c r="EN1122" s="11"/>
      <c r="EO1122" s="6">
        <f>SUMIF(EP$346:EP$376,$D1122,ER$346:ER$376)</f>
        <v>0</v>
      </c>
      <c r="EP1122" s="9"/>
      <c r="EQ1122" s="10"/>
      <c r="ER1122" s="11"/>
      <c r="ES1122" s="6">
        <f>SUMIF(ET$346:ET$376,$D1122,EV$346:EV$376)</f>
        <v>0</v>
      </c>
      <c r="ET1122" s="9"/>
      <c r="EU1122" s="10"/>
      <c r="EV1122" s="11"/>
      <c r="EW1122" s="6">
        <f>SUMIF(EX$346:EX$376,$D1122,EZ$346:EZ$376)</f>
        <v>0</v>
      </c>
      <c r="EX1122" s="9"/>
      <c r="EY1122" s="10"/>
      <c r="EZ1122" s="11"/>
      <c r="FA1122" s="6">
        <f>SUMIF(FB$346:FB$376,$D1122,FD$346:FD$376)</f>
        <v>0</v>
      </c>
      <c r="FB1122" s="9"/>
      <c r="FC1122" s="10"/>
      <c r="FD1122" s="11"/>
      <c r="FE1122" s="6">
        <f>SUMIF(FF$346:FF$376,$D1122,FH$346:FH$376)</f>
        <v>0</v>
      </c>
      <c r="FF1122" s="9"/>
      <c r="FG1122" s="10"/>
      <c r="FH1122" s="11"/>
      <c r="FI1122" s="6">
        <f>SUMIF(FJ$346:FJ$376,$D1122,FL$346:FL$376)</f>
        <v>0</v>
      </c>
      <c r="FJ1122" s="9"/>
      <c r="FK1122" s="10"/>
      <c r="FL1122" s="11"/>
      <c r="FM1122" s="6">
        <f>SUMIF(FN$346:FN$376,$D1122,FP$346:FP$376)</f>
        <v>0</v>
      </c>
      <c r="FN1122" s="9"/>
      <c r="FO1122" s="10"/>
      <c r="FP1122" s="11"/>
      <c r="FQ1122" s="6">
        <f>SUMIF(FR$346:FR$376,$D1122,FT$346:FT$376)</f>
        <v>0</v>
      </c>
      <c r="FR1122" s="9"/>
      <c r="FS1122" s="10"/>
      <c r="FT1122" s="11"/>
      <c r="FU1122" s="6">
        <f>SUMIF(FV$346:FV$376,$D1122,FX$346:FX$376)</f>
        <v>0</v>
      </c>
      <c r="FV1122" s="9"/>
      <c r="FW1122" s="10"/>
      <c r="FX1122" s="11"/>
      <c r="FY1122" s="6">
        <f>SUMIF(FZ$346:FZ$376,$D1122,GB$346:GB$376)</f>
        <v>0</v>
      </c>
      <c r="FZ1122" s="9"/>
      <c r="GA1122" s="10"/>
      <c r="GB1122" s="11"/>
      <c r="GC1122" s="6">
        <f>SUMIF(GD$346:GD$376,$D1122,GF$346:GF$376)</f>
        <v>0</v>
      </c>
      <c r="GD1122" s="9"/>
      <c r="GE1122" s="10"/>
      <c r="GF1122" s="11"/>
      <c r="GG1122" s="6">
        <f>SUMIF(GH$346:GH$376,$D1122,GJ$346:GJ$376)</f>
        <v>0</v>
      </c>
      <c r="GH1122" s="9"/>
      <c r="GI1122" s="10"/>
      <c r="GJ1122" s="11"/>
      <c r="GK1122" s="6">
        <f>SUMIF(GL$346:GL$376,$D1122,GN$346:GN$376)</f>
        <v>0</v>
      </c>
      <c r="GL1122" s="9"/>
      <c r="GM1122" s="10"/>
      <c r="GN1122" s="11"/>
      <c r="GO1122" s="6">
        <f>SUMIF(GP$346:GP$376,$D1122,GR$346:GR$376)</f>
        <v>0</v>
      </c>
      <c r="GP1122" s="9"/>
      <c r="GQ1122" s="10"/>
      <c r="GR1122" s="11"/>
      <c r="GS1122" s="6">
        <f>SUMIF(GT$346:GT$376,$D1122,GV$346:GV$376)</f>
        <v>0</v>
      </c>
      <c r="GT1122" s="9"/>
      <c r="GU1122" s="10"/>
      <c r="GV1122" s="20"/>
      <c r="GW1122" s="19">
        <f t="shared" si="24"/>
        <v>0</v>
      </c>
      <c r="GX1122" s="472"/>
      <c r="GY1122" s="473"/>
    </row>
    <row r="1123" spans="1:207" ht="30.75" customHeight="1">
      <c r="A1123" s="47" t="s">
        <v>75</v>
      </c>
      <c r="B1123" s="469" t="s">
        <v>551</v>
      </c>
      <c r="C1123" s="295" t="s">
        <v>370</v>
      </c>
      <c r="D1123" s="217" t="s">
        <v>345</v>
      </c>
      <c r="E1123" s="6">
        <f>SUMIF(F$5:F$35,$D1123,H$5:H$35)</f>
        <v>0</v>
      </c>
      <c r="F1123" s="9"/>
      <c r="G1123" s="10"/>
      <c r="H1123" s="11"/>
      <c r="I1123" s="6">
        <f>SUMIF(J$5:J$35,$D1123,L$5:L$35)</f>
        <v>0</v>
      </c>
      <c r="J1123" s="9"/>
      <c r="K1123" s="10"/>
      <c r="L1123" s="11"/>
      <c r="M1123" s="6">
        <f>SUMIF(N$5:N$35,$D1123,P$5:P$35)</f>
        <v>0</v>
      </c>
      <c r="N1123" s="9"/>
      <c r="O1123" s="10"/>
      <c r="P1123" s="11"/>
      <c r="Q1123" s="6">
        <f>SUMIF(R$5:R$35,$D1123,T$5:T$35)</f>
        <v>0</v>
      </c>
      <c r="R1123" s="9"/>
      <c r="S1123" s="10"/>
      <c r="T1123" s="11"/>
      <c r="U1123" s="6">
        <f>SUMIF(V$5:V$35,$D1123,X$5:X$35)</f>
        <v>0</v>
      </c>
      <c r="V1123" s="9"/>
      <c r="W1123" s="10"/>
      <c r="X1123" s="11"/>
      <c r="Y1123" s="6">
        <f>SUMIF(Z$5:Z$35,$D1123,AB$5:AB$35)</f>
        <v>0</v>
      </c>
      <c r="Z1123" s="9"/>
      <c r="AA1123" s="10"/>
      <c r="AB1123" s="11"/>
      <c r="AC1123" s="6">
        <f>SUMIF(AD$5:AD$35,$D1123,AF$5:AF$35)</f>
        <v>0</v>
      </c>
      <c r="AD1123" s="9"/>
      <c r="AE1123" s="10"/>
      <c r="AF1123" s="11"/>
      <c r="AG1123" s="6">
        <f>SUMIF(AH$5:AH$35,$D1123,AJ$5:AJ$35)</f>
        <v>0</v>
      </c>
      <c r="AH1123" s="9"/>
      <c r="AI1123" s="10"/>
      <c r="AJ1123" s="11"/>
      <c r="AK1123" s="6">
        <f>SUMIF(AL$5:AL$35,$D1123,AN$5:AN$35)</f>
        <v>0</v>
      </c>
      <c r="AL1123" s="9"/>
      <c r="AM1123" s="10"/>
      <c r="AN1123" s="11"/>
      <c r="AO1123" s="6">
        <f>SUMIF(AP$5:AP$35,$D1123,AR$5:AR$35)</f>
        <v>0</v>
      </c>
      <c r="AP1123" s="9"/>
      <c r="AQ1123" s="10"/>
      <c r="AR1123" s="11"/>
      <c r="AS1123" s="6">
        <f>SUMIF(AT$5:AT$35,$D1123,AV$5:AV$35)</f>
        <v>0</v>
      </c>
      <c r="AT1123" s="9"/>
      <c r="AU1123" s="10"/>
      <c r="AV1123" s="11"/>
      <c r="AW1123" s="6">
        <f>SUMIF(AX$5:AX$35,$D1123,AZ$5:AZ$35)</f>
        <v>0</v>
      </c>
      <c r="AX1123" s="9"/>
      <c r="AY1123" s="10"/>
      <c r="AZ1123" s="11"/>
      <c r="BA1123" s="6">
        <f>SUMIF(BB$5:BB$35,$D1123,BD$5:BD$35)</f>
        <v>0</v>
      </c>
      <c r="BB1123" s="9"/>
      <c r="BC1123" s="10"/>
      <c r="BD1123" s="11"/>
      <c r="BE1123" s="6">
        <f>SUMIF(BF$5:BF$35,$D1123,BH$5:BH$35)</f>
        <v>0</v>
      </c>
      <c r="BF1123" s="9"/>
      <c r="BG1123" s="10"/>
      <c r="BH1123" s="11"/>
      <c r="BI1123" s="6">
        <f>SUMIF(BJ$5:BJ$35,$D1123,BL$5:BL$35)</f>
        <v>0</v>
      </c>
      <c r="BJ1123" s="9"/>
      <c r="BK1123" s="10"/>
      <c r="BL1123" s="11"/>
      <c r="BM1123" s="6">
        <f>SUMIF(BN$5:BN$35,$D1123,BP$5:BP$35)</f>
        <v>0</v>
      </c>
      <c r="BN1123" s="9"/>
      <c r="BO1123" s="10"/>
      <c r="BP1123" s="11"/>
      <c r="BQ1123" s="6">
        <f>SUMIF(BR$5:BR$35,$D1123,BT$5:BT$35)</f>
        <v>0</v>
      </c>
      <c r="BR1123" s="9"/>
      <c r="BS1123" s="10"/>
      <c r="BT1123" s="11"/>
      <c r="BU1123" s="6">
        <f>SUMIF(BV$5:BV$35,$D1123,BX$5:BX$35)</f>
        <v>0</v>
      </c>
      <c r="BV1123" s="9"/>
      <c r="BW1123" s="10"/>
      <c r="BX1123" s="11"/>
      <c r="BY1123" s="6">
        <f>SUMIF(BZ$5:BZ$35,$D1123,CB$5:CB$35)</f>
        <v>0</v>
      </c>
      <c r="BZ1123" s="9"/>
      <c r="CA1123" s="10"/>
      <c r="CB1123" s="11"/>
      <c r="CC1123" s="6">
        <f>SUMIF(CD$5:CD$35,$D1123,CF$5:CF$35)</f>
        <v>0</v>
      </c>
      <c r="CD1123" s="9"/>
      <c r="CE1123" s="10"/>
      <c r="CF1123" s="11"/>
      <c r="CG1123" s="6">
        <f>SUMIF(CH$5:CH$35,$D1123,CJ$5:CJ$35)</f>
        <v>0</v>
      </c>
      <c r="CH1123" s="9"/>
      <c r="CI1123" s="10"/>
      <c r="CJ1123" s="11"/>
      <c r="CK1123" s="6">
        <f>SUMIF(CL$5:CL$35,$D1123,CN$5:CN$35)</f>
        <v>0</v>
      </c>
      <c r="CL1123" s="9"/>
      <c r="CM1123" s="10"/>
      <c r="CN1123" s="11"/>
      <c r="CO1123" s="6">
        <f>SUMIF(CP$5:CP$35,$D1123,CR$5:CR$35)</f>
        <v>0</v>
      </c>
      <c r="CP1123" s="9"/>
      <c r="CQ1123" s="10"/>
      <c r="CR1123" s="11"/>
      <c r="CS1123" s="6">
        <f>SUMIF(CT$5:CT$35,$D1123,CV$5:CV$35)</f>
        <v>0</v>
      </c>
      <c r="CT1123" s="9"/>
      <c r="CU1123" s="10"/>
      <c r="CV1123" s="11"/>
      <c r="CW1123" s="6">
        <f>SUMIF(CX$5:CX$35,$D1123,CZ$5:CZ$35)</f>
        <v>0</v>
      </c>
      <c r="CX1123" s="9"/>
      <c r="CY1123" s="10"/>
      <c r="CZ1123" s="11"/>
      <c r="DA1123" s="6">
        <f>SUMIF(DB$5:DB$35,$D1123,DD$5:DD$35)</f>
        <v>0</v>
      </c>
      <c r="DB1123" s="9"/>
      <c r="DC1123" s="10"/>
      <c r="DD1123" s="11"/>
      <c r="DE1123" s="6">
        <f>SUMIF(DF$5:DF$35,$D1123,DH$5:DH$35)</f>
        <v>0</v>
      </c>
      <c r="DF1123" s="9"/>
      <c r="DG1123" s="10"/>
      <c r="DH1123" s="11"/>
      <c r="DI1123" s="6">
        <f>SUMIF(DJ$5:DJ$35,$D1123,DL$5:DL$35)</f>
        <v>0</v>
      </c>
      <c r="DJ1123" s="9"/>
      <c r="DK1123" s="10"/>
      <c r="DL1123" s="11"/>
      <c r="DM1123" s="6">
        <f>SUMIF(DN$5:DN$35,$D1123,DP$5:DP$35)</f>
        <v>0</v>
      </c>
      <c r="DN1123" s="9"/>
      <c r="DO1123" s="10"/>
      <c r="DP1123" s="11"/>
      <c r="DQ1123" s="6">
        <f>SUMIF(DR$5:DR$35,$D1123,DT$5:DT$35)</f>
        <v>0</v>
      </c>
      <c r="DR1123" s="9"/>
      <c r="DS1123" s="10"/>
      <c r="DT1123" s="11"/>
      <c r="DU1123" s="6">
        <f>SUMIF(DV$5:DV$35,$D1123,DX$5:DX$35)</f>
        <v>0</v>
      </c>
      <c r="DV1123" s="9"/>
      <c r="DW1123" s="10"/>
      <c r="DX1123" s="11"/>
      <c r="DY1123" s="6">
        <f>SUMIF(DZ$5:DZ$35,$D1123,EB$5:EB$35)</f>
        <v>0</v>
      </c>
      <c r="DZ1123" s="9"/>
      <c r="EA1123" s="10"/>
      <c r="EB1123" s="11"/>
      <c r="EC1123" s="6">
        <f>SUMIF(ED$5:ED$35,$D1123,EF$5:EF$35)</f>
        <v>0</v>
      </c>
      <c r="ED1123" s="9"/>
      <c r="EE1123" s="10"/>
      <c r="EF1123" s="11"/>
      <c r="EG1123" s="6">
        <f>SUMIF(EH$5:EH$35,$D1123,EJ$5:EJ$35)</f>
        <v>0</v>
      </c>
      <c r="EH1123" s="9"/>
      <c r="EI1123" s="10"/>
      <c r="EJ1123" s="11"/>
      <c r="EK1123" s="6">
        <f>SUMIF(EL$5:EL$35,$D1123,EN$5:EN$35)</f>
        <v>0</v>
      </c>
      <c r="EL1123" s="9"/>
      <c r="EM1123" s="10"/>
      <c r="EN1123" s="11"/>
      <c r="EO1123" s="6">
        <f>SUMIF(EP$5:EP$35,$D1123,ER$5:ER$35)</f>
        <v>0</v>
      </c>
      <c r="EP1123" s="9"/>
      <c r="EQ1123" s="10"/>
      <c r="ER1123" s="11"/>
      <c r="ES1123" s="6">
        <f>SUMIF(ET$5:ET$35,$D1123,EV$5:EV$35)</f>
        <v>0</v>
      </c>
      <c r="ET1123" s="9"/>
      <c r="EU1123" s="10"/>
      <c r="EV1123" s="11"/>
      <c r="EW1123" s="6">
        <f>SUMIF(EX$5:EX$35,$D1123,EZ$5:EZ$35)</f>
        <v>0</v>
      </c>
      <c r="EX1123" s="9"/>
      <c r="EY1123" s="10"/>
      <c r="EZ1123" s="11"/>
      <c r="FA1123" s="6">
        <f>SUMIF(FB$5:FB$35,$D1123,FD$5:FD$35)</f>
        <v>0</v>
      </c>
      <c r="FB1123" s="9"/>
      <c r="FC1123" s="10"/>
      <c r="FD1123" s="11"/>
      <c r="FE1123" s="6">
        <f>SUMIF(FF$5:FF$35,$D1123,FH$5:FH$35)</f>
        <v>0</v>
      </c>
      <c r="FF1123" s="9"/>
      <c r="FG1123" s="10"/>
      <c r="FH1123" s="11"/>
      <c r="FI1123" s="6">
        <f>SUMIF(FJ$5:FJ$35,$D1123,FL$5:FL$35)</f>
        <v>0</v>
      </c>
      <c r="FJ1123" s="9"/>
      <c r="FK1123" s="10"/>
      <c r="FL1123" s="11"/>
      <c r="FM1123" s="6">
        <f>SUMIF(FN$5:FN$35,$D1123,FP$5:FP$35)</f>
        <v>0</v>
      </c>
      <c r="FN1123" s="9"/>
      <c r="FO1123" s="10"/>
      <c r="FP1123" s="11"/>
      <c r="FQ1123" s="6">
        <f>SUMIF(FR$5:FR$35,$D1123,FT$5:FT$35)</f>
        <v>0</v>
      </c>
      <c r="FR1123" s="9"/>
      <c r="FS1123" s="10"/>
      <c r="FT1123" s="11"/>
      <c r="FU1123" s="6">
        <f>SUMIF(FV$5:FV$35,$D1123,FX$5:FX$35)</f>
        <v>0</v>
      </c>
      <c r="FV1123" s="9"/>
      <c r="FW1123" s="10"/>
      <c r="FX1123" s="11"/>
      <c r="FY1123" s="6">
        <f>SUMIF(FZ$5:FZ$35,$D1123,GB$5:GB$35)</f>
        <v>0</v>
      </c>
      <c r="FZ1123" s="9"/>
      <c r="GA1123" s="10"/>
      <c r="GB1123" s="11"/>
      <c r="GC1123" s="6">
        <f>SUMIF(GD$5:GD$35,$D1123,GF$5:GF$35)</f>
        <v>0</v>
      </c>
      <c r="GD1123" s="9"/>
      <c r="GE1123" s="10"/>
      <c r="GF1123" s="11"/>
      <c r="GG1123" s="6">
        <f>SUMIF(GH$5:GH$35,$D1123,GJ$5:GJ$35)</f>
        <v>0</v>
      </c>
      <c r="GH1123" s="9"/>
      <c r="GI1123" s="10"/>
      <c r="GJ1123" s="11"/>
      <c r="GK1123" s="6">
        <f>SUMIF(GL$5:GL$35,$D1123,GN$5:GN$35)</f>
        <v>0</v>
      </c>
      <c r="GL1123" s="9"/>
      <c r="GM1123" s="10"/>
      <c r="GN1123" s="11"/>
      <c r="GO1123" s="6">
        <f>SUMIF(GP$5:GP$35,$D1123,GR$5:GR$35)</f>
        <v>0</v>
      </c>
      <c r="GP1123" s="9"/>
      <c r="GQ1123" s="10"/>
      <c r="GR1123" s="11"/>
      <c r="GS1123" s="6">
        <f>SUMIF(GT$5:GT$35,$D1123,GV$5:GV$35)</f>
        <v>0</v>
      </c>
      <c r="GT1123" s="9"/>
      <c r="GU1123" s="10"/>
      <c r="GV1123" s="20"/>
      <c r="GW1123" s="19">
        <f t="shared" ref="GW1123:GW1186" si="27">SUM(E1123:GV1123)</f>
        <v>0</v>
      </c>
      <c r="GX1123" s="472">
        <f>SUM(GW1123:GW1134)</f>
        <v>0</v>
      </c>
      <c r="GY1123" s="473" t="str">
        <f>D1123</f>
        <v>TS15640/33</v>
      </c>
    </row>
    <row r="1124" spans="1:207" ht="30">
      <c r="A1124" s="47" t="s">
        <v>76</v>
      </c>
      <c r="B1124" s="470"/>
      <c r="C1124" s="297" t="s">
        <v>370</v>
      </c>
      <c r="D1124" s="218" t="s">
        <v>345</v>
      </c>
      <c r="E1124" s="6">
        <f>SUMIF(F$36:F$66,$D1124,H$36:H$66)</f>
        <v>0</v>
      </c>
      <c r="F1124" s="9"/>
      <c r="G1124" s="10"/>
      <c r="H1124" s="11"/>
      <c r="I1124" s="6">
        <f>SUMIF(J$36:J$66,$D1124,L$36:L$66)</f>
        <v>0</v>
      </c>
      <c r="J1124" s="9"/>
      <c r="K1124" s="10"/>
      <c r="L1124" s="11"/>
      <c r="M1124" s="6">
        <f>SUMIF(N$36:N$66,$D1124,P$36:P$66)</f>
        <v>0</v>
      </c>
      <c r="N1124" s="9"/>
      <c r="O1124" s="10"/>
      <c r="P1124" s="11"/>
      <c r="Q1124" s="6">
        <f>SUMIF(R$36:R$66,$D1124,T$36:T$66)</f>
        <v>0</v>
      </c>
      <c r="R1124" s="9"/>
      <c r="S1124" s="10"/>
      <c r="T1124" s="11"/>
      <c r="U1124" s="6">
        <f>SUMIF(V$36:V$66,$D1124,X$36:X$66)</f>
        <v>0</v>
      </c>
      <c r="V1124" s="9"/>
      <c r="W1124" s="10"/>
      <c r="X1124" s="11"/>
      <c r="Y1124" s="6">
        <f>SUMIF(Z$36:Z$66,$D1124,AB$36:AB$66)</f>
        <v>0</v>
      </c>
      <c r="Z1124" s="9"/>
      <c r="AA1124" s="10"/>
      <c r="AB1124" s="11"/>
      <c r="AC1124" s="6">
        <f>SUMIF(AD$36:AD$66,$D1124,AF$36:AF$66)</f>
        <v>0</v>
      </c>
      <c r="AD1124" s="9"/>
      <c r="AE1124" s="10"/>
      <c r="AF1124" s="11"/>
      <c r="AG1124" s="6">
        <f>SUMIF(AH$36:AH$66,$D1124,AJ$36:AJ$66)</f>
        <v>0</v>
      </c>
      <c r="AH1124" s="9"/>
      <c r="AI1124" s="10"/>
      <c r="AJ1124" s="11"/>
      <c r="AK1124" s="6">
        <f>SUMIF(AL$36:AL$66,$D1124,AN$36:AN$66)</f>
        <v>0</v>
      </c>
      <c r="AL1124" s="9"/>
      <c r="AM1124" s="10"/>
      <c r="AN1124" s="11"/>
      <c r="AO1124" s="6">
        <f>SUMIF(AP$36:AP$66,$D1124,AR$36:AR$66)</f>
        <v>0</v>
      </c>
      <c r="AP1124" s="9"/>
      <c r="AQ1124" s="10"/>
      <c r="AR1124" s="11"/>
      <c r="AS1124" s="6">
        <f>SUMIF(AT$36:AT$66,$D1124,AV$36:AV$66)</f>
        <v>0</v>
      </c>
      <c r="AT1124" s="9"/>
      <c r="AU1124" s="10"/>
      <c r="AV1124" s="11"/>
      <c r="AW1124" s="6">
        <f>SUMIF(AX$36:AX$66,$D1124,AZ$36:AZ$66)</f>
        <v>0</v>
      </c>
      <c r="AX1124" s="9"/>
      <c r="AY1124" s="10"/>
      <c r="AZ1124" s="11"/>
      <c r="BA1124" s="6">
        <f>SUMIF(BB$36:BB$66,$D1124,BD$36:BD$66)</f>
        <v>0</v>
      </c>
      <c r="BB1124" s="9"/>
      <c r="BC1124" s="10"/>
      <c r="BD1124" s="11"/>
      <c r="BE1124" s="6">
        <f>SUMIF(BF$36:BF$66,$D1124,BH$36:BH$66)</f>
        <v>0</v>
      </c>
      <c r="BF1124" s="9"/>
      <c r="BG1124" s="10"/>
      <c r="BH1124" s="11"/>
      <c r="BI1124" s="6">
        <f>SUMIF(BJ$36:BJ$66,$D1124,BL$36:BL$66)</f>
        <v>0</v>
      </c>
      <c r="BJ1124" s="9"/>
      <c r="BK1124" s="10"/>
      <c r="BL1124" s="11"/>
      <c r="BM1124" s="6">
        <f>SUMIF(BN$36:BN$66,$D1124,BP$36:BP$66)</f>
        <v>0</v>
      </c>
      <c r="BN1124" s="9"/>
      <c r="BO1124" s="10"/>
      <c r="BP1124" s="11"/>
      <c r="BQ1124" s="6">
        <f>SUMIF(BR$36:BR$66,$D1124,BT$36:BT$66)</f>
        <v>0</v>
      </c>
      <c r="BR1124" s="9"/>
      <c r="BS1124" s="10"/>
      <c r="BT1124" s="11"/>
      <c r="BU1124" s="6">
        <f>SUMIF(BV$36:BV$66,$D1124,BX$36:BX$66)</f>
        <v>0</v>
      </c>
      <c r="BV1124" s="9"/>
      <c r="BW1124" s="10"/>
      <c r="BX1124" s="11"/>
      <c r="BY1124" s="6">
        <f>SUMIF(BZ$36:BZ$66,$D1124,CB$36:CB$66)</f>
        <v>0</v>
      </c>
      <c r="BZ1124" s="9"/>
      <c r="CA1124" s="10"/>
      <c r="CB1124" s="11"/>
      <c r="CC1124" s="6">
        <f>SUMIF(CD$36:CD$66,$D1124,CF$36:CF$66)</f>
        <v>0</v>
      </c>
      <c r="CD1124" s="9"/>
      <c r="CE1124" s="10"/>
      <c r="CF1124" s="11"/>
      <c r="CG1124" s="6">
        <f>SUMIF(CH$36:CH$66,$D1124,CJ$36:CJ$66)</f>
        <v>0</v>
      </c>
      <c r="CH1124" s="9"/>
      <c r="CI1124" s="10"/>
      <c r="CJ1124" s="11"/>
      <c r="CK1124" s="6">
        <f>SUMIF(CL$36:CL$66,$D1124,CN$36:CN$66)</f>
        <v>0</v>
      </c>
      <c r="CL1124" s="9"/>
      <c r="CM1124" s="10"/>
      <c r="CN1124" s="11"/>
      <c r="CO1124" s="6">
        <f>SUMIF(CP$36:CP$66,$D1124,CR$36:CR$66)</f>
        <v>0</v>
      </c>
      <c r="CP1124" s="9"/>
      <c r="CQ1124" s="10"/>
      <c r="CR1124" s="11"/>
      <c r="CS1124" s="6">
        <f>SUMIF(CT$36:CT$66,$D1124,CV$36:CV$66)</f>
        <v>0</v>
      </c>
      <c r="CT1124" s="9"/>
      <c r="CU1124" s="10"/>
      <c r="CV1124" s="11"/>
      <c r="CW1124" s="6">
        <f>SUMIF(CX$36:CX$66,$D1124,CZ$36:CZ$66)</f>
        <v>0</v>
      </c>
      <c r="CX1124" s="9"/>
      <c r="CY1124" s="10"/>
      <c r="CZ1124" s="11"/>
      <c r="DA1124" s="6">
        <f>SUMIF(DB$36:DB$66,$D1124,DD$36:DD$66)</f>
        <v>0</v>
      </c>
      <c r="DB1124" s="9"/>
      <c r="DC1124" s="10"/>
      <c r="DD1124" s="11"/>
      <c r="DE1124" s="6">
        <f>SUMIF(DF$36:DF$66,$D1124,DH$36:DH$66)</f>
        <v>0</v>
      </c>
      <c r="DF1124" s="9"/>
      <c r="DG1124" s="10"/>
      <c r="DH1124" s="11"/>
      <c r="DI1124" s="6">
        <f>SUMIF(DJ$36:DJ$66,$D1124,DL$36:DL$66)</f>
        <v>0</v>
      </c>
      <c r="DJ1124" s="9"/>
      <c r="DK1124" s="10"/>
      <c r="DL1124" s="11"/>
      <c r="DM1124" s="6">
        <f>SUMIF(DN$36:DN$66,$D1124,DP$36:DP$66)</f>
        <v>0</v>
      </c>
      <c r="DN1124" s="9"/>
      <c r="DO1124" s="10"/>
      <c r="DP1124" s="11"/>
      <c r="DQ1124" s="6">
        <f>SUMIF(DR$36:DR$66,$D1124,DT$36:DT$66)</f>
        <v>0</v>
      </c>
      <c r="DR1124" s="9"/>
      <c r="DS1124" s="10"/>
      <c r="DT1124" s="11"/>
      <c r="DU1124" s="6">
        <f>SUMIF(DV$36:DV$66,$D1124,DX$36:DX$66)</f>
        <v>0</v>
      </c>
      <c r="DV1124" s="9"/>
      <c r="DW1124" s="10"/>
      <c r="DX1124" s="11"/>
      <c r="DY1124" s="6">
        <f>SUMIF(DZ$36:DZ$66,$D1124,EB$36:EB$66)</f>
        <v>0</v>
      </c>
      <c r="DZ1124" s="9"/>
      <c r="EA1124" s="10"/>
      <c r="EB1124" s="11"/>
      <c r="EC1124" s="6">
        <f>SUMIF(ED$36:ED$66,$D1124,EF$36:EF$66)</f>
        <v>0</v>
      </c>
      <c r="ED1124" s="9"/>
      <c r="EE1124" s="10"/>
      <c r="EF1124" s="11"/>
      <c r="EG1124" s="6">
        <f>SUMIF(EH$36:EH$66,$D1124,EJ$36:EJ$66)</f>
        <v>0</v>
      </c>
      <c r="EH1124" s="9"/>
      <c r="EI1124" s="10"/>
      <c r="EJ1124" s="11"/>
      <c r="EK1124" s="6">
        <f>SUMIF(EL$36:EL$66,$D1124,EN$36:EN$66)</f>
        <v>0</v>
      </c>
      <c r="EL1124" s="9"/>
      <c r="EM1124" s="10"/>
      <c r="EN1124" s="11"/>
      <c r="EO1124" s="6">
        <f>SUMIF(EP$36:EP$66,$D1124,ER$36:ER$66)</f>
        <v>0</v>
      </c>
      <c r="EP1124" s="9"/>
      <c r="EQ1124" s="10"/>
      <c r="ER1124" s="11"/>
      <c r="ES1124" s="6">
        <f>SUMIF(ET$36:ET$66,$D1124,EV$36:EV$66)</f>
        <v>0</v>
      </c>
      <c r="ET1124" s="9"/>
      <c r="EU1124" s="10"/>
      <c r="EV1124" s="11"/>
      <c r="EW1124" s="6">
        <f>SUMIF(EX$36:EX$66,$D1124,EZ$36:EZ$66)</f>
        <v>0</v>
      </c>
      <c r="EX1124" s="9"/>
      <c r="EY1124" s="10"/>
      <c r="EZ1124" s="11"/>
      <c r="FA1124" s="6">
        <f>SUMIF(FB$36:FB$66,$D1124,FD$36:FD$66)</f>
        <v>0</v>
      </c>
      <c r="FB1124" s="9"/>
      <c r="FC1124" s="10"/>
      <c r="FD1124" s="11"/>
      <c r="FE1124" s="6">
        <f>SUMIF(FF$36:FF$66,$D1124,FH$36:FH$66)</f>
        <v>0</v>
      </c>
      <c r="FF1124" s="9"/>
      <c r="FG1124" s="10"/>
      <c r="FH1124" s="11"/>
      <c r="FI1124" s="6">
        <f>SUMIF(FJ$36:FJ$66,$D1124,FL$36:FL$66)</f>
        <v>0</v>
      </c>
      <c r="FJ1124" s="9"/>
      <c r="FK1124" s="10"/>
      <c r="FL1124" s="11"/>
      <c r="FM1124" s="6">
        <f>SUMIF(FN$36:FN$66,$D1124,FP$36:FP$66)</f>
        <v>0</v>
      </c>
      <c r="FN1124" s="9"/>
      <c r="FO1124" s="10"/>
      <c r="FP1124" s="11"/>
      <c r="FQ1124" s="6">
        <f>SUMIF(FR$36:FR$66,$D1124,FT$36:FT$66)</f>
        <v>0</v>
      </c>
      <c r="FR1124" s="9"/>
      <c r="FS1124" s="10"/>
      <c r="FT1124" s="11"/>
      <c r="FU1124" s="6">
        <f>SUMIF(FV$36:FV$66,$D1124,FX$36:FX$66)</f>
        <v>0</v>
      </c>
      <c r="FV1124" s="9"/>
      <c r="FW1124" s="10"/>
      <c r="FX1124" s="11"/>
      <c r="FY1124" s="6">
        <f>SUMIF(FZ$36:FZ$66,$D1124,GB$36:GB$66)</f>
        <v>0</v>
      </c>
      <c r="FZ1124" s="9"/>
      <c r="GA1124" s="10"/>
      <c r="GB1124" s="11"/>
      <c r="GC1124" s="6">
        <f>SUMIF(GD$36:GD$66,$D1124,GF$36:GF$66)</f>
        <v>0</v>
      </c>
      <c r="GD1124" s="9"/>
      <c r="GE1124" s="10"/>
      <c r="GF1124" s="11"/>
      <c r="GG1124" s="6">
        <f>SUMIF(GH$36:GH$66,$D1124,GJ$36:GJ$66)</f>
        <v>0</v>
      </c>
      <c r="GH1124" s="9"/>
      <c r="GI1124" s="10"/>
      <c r="GJ1124" s="11"/>
      <c r="GK1124" s="6">
        <f>SUMIF(GL$36:GL$66,$D1124,GN$36:GN$66)</f>
        <v>0</v>
      </c>
      <c r="GL1124" s="9"/>
      <c r="GM1124" s="10"/>
      <c r="GN1124" s="11"/>
      <c r="GO1124" s="6">
        <f>SUMIF(GP$36:GP$66,$D1124,GR$36:GR$66)</f>
        <v>0</v>
      </c>
      <c r="GP1124" s="9"/>
      <c r="GQ1124" s="10"/>
      <c r="GR1124" s="11"/>
      <c r="GS1124" s="6">
        <f>SUMIF(GT$36:GT$66,$D1124,GV$36:GV$66)</f>
        <v>0</v>
      </c>
      <c r="GT1124" s="9"/>
      <c r="GU1124" s="10"/>
      <c r="GV1124" s="20"/>
      <c r="GW1124" s="19">
        <f t="shared" si="27"/>
        <v>0</v>
      </c>
      <c r="GX1124" s="472"/>
      <c r="GY1124" s="473"/>
    </row>
    <row r="1125" spans="1:207" ht="30">
      <c r="A1125" s="47" t="s">
        <v>77</v>
      </c>
      <c r="B1125" s="470"/>
      <c r="C1125" s="297" t="s">
        <v>370</v>
      </c>
      <c r="D1125" s="218" t="s">
        <v>345</v>
      </c>
      <c r="E1125" s="6">
        <f>SUMIF(F$67:F$97,$D1125,H$67:H$97)</f>
        <v>0</v>
      </c>
      <c r="F1125" s="9"/>
      <c r="G1125" s="10"/>
      <c r="H1125" s="11"/>
      <c r="I1125" s="6">
        <f>SUMIF(J$67:J$97,$D1125,L$67:L$97)</f>
        <v>0</v>
      </c>
      <c r="J1125" s="9"/>
      <c r="K1125" s="10"/>
      <c r="L1125" s="11"/>
      <c r="M1125" s="6">
        <f>SUMIF(N$67:N$97,$D1125,P$67:P$97)</f>
        <v>0</v>
      </c>
      <c r="N1125" s="9"/>
      <c r="O1125" s="10"/>
      <c r="P1125" s="11"/>
      <c r="Q1125" s="6">
        <f>SUMIF(R$67:R$97,$D1125,T$67:T$97)</f>
        <v>0</v>
      </c>
      <c r="R1125" s="9"/>
      <c r="S1125" s="10"/>
      <c r="T1125" s="11"/>
      <c r="U1125" s="6">
        <f>SUMIF(V$67:V$97,$D1125,X$67:X$97)</f>
        <v>0</v>
      </c>
      <c r="V1125" s="9"/>
      <c r="W1125" s="10"/>
      <c r="X1125" s="11"/>
      <c r="Y1125" s="6">
        <f>SUMIF(Z$67:Z$97,$D1125,AB$67:AB$97)</f>
        <v>0</v>
      </c>
      <c r="Z1125" s="9"/>
      <c r="AA1125" s="10"/>
      <c r="AB1125" s="11"/>
      <c r="AC1125" s="6">
        <f>SUMIF(AD$67:AD$97,$D1125,AF$67:AF$97)</f>
        <v>0</v>
      </c>
      <c r="AD1125" s="9"/>
      <c r="AE1125" s="10"/>
      <c r="AF1125" s="11"/>
      <c r="AG1125" s="6">
        <f>SUMIF(AH$67:AH$97,$D1125,AJ$67:AJ$97)</f>
        <v>0</v>
      </c>
      <c r="AH1125" s="9"/>
      <c r="AI1125" s="10"/>
      <c r="AJ1125" s="11"/>
      <c r="AK1125" s="6">
        <f>SUMIF(AL$67:AL$97,$D1125,AN$67:AN$97)</f>
        <v>0</v>
      </c>
      <c r="AL1125" s="9"/>
      <c r="AM1125" s="10"/>
      <c r="AN1125" s="11"/>
      <c r="AO1125" s="6">
        <f>SUMIF(AP$67:AP$97,$D1125,AR$67:AR$97)</f>
        <v>0</v>
      </c>
      <c r="AP1125" s="9"/>
      <c r="AQ1125" s="10"/>
      <c r="AR1125" s="11"/>
      <c r="AS1125" s="6">
        <f>SUMIF(AT$67:AT$97,$D1125,AV$67:AV$97)</f>
        <v>0</v>
      </c>
      <c r="AT1125" s="9"/>
      <c r="AU1125" s="10"/>
      <c r="AV1125" s="11"/>
      <c r="AW1125" s="6">
        <f>SUMIF(AX$67:AX$97,$D1125,AZ$67:AZ$97)</f>
        <v>0</v>
      </c>
      <c r="AX1125" s="9"/>
      <c r="AY1125" s="10"/>
      <c r="AZ1125" s="11"/>
      <c r="BA1125" s="6">
        <f>SUMIF(BB$67:BB$97,$D1125,BD$67:BD$97)</f>
        <v>0</v>
      </c>
      <c r="BB1125" s="9"/>
      <c r="BC1125" s="10"/>
      <c r="BD1125" s="11"/>
      <c r="BE1125" s="6">
        <f>SUMIF(BF$67:BF$97,$D1125,BH$67:BH$97)</f>
        <v>0</v>
      </c>
      <c r="BF1125" s="9"/>
      <c r="BG1125" s="10"/>
      <c r="BH1125" s="11"/>
      <c r="BI1125" s="6">
        <f>SUMIF(BJ$67:BJ$97,$D1125,BL$67:BL$97)</f>
        <v>0</v>
      </c>
      <c r="BJ1125" s="9"/>
      <c r="BK1125" s="10"/>
      <c r="BL1125" s="11"/>
      <c r="BM1125" s="6">
        <f>SUMIF(BN$67:BN$97,$D1125,BP$67:BP$97)</f>
        <v>0</v>
      </c>
      <c r="BN1125" s="9"/>
      <c r="BO1125" s="10"/>
      <c r="BP1125" s="11"/>
      <c r="BQ1125" s="6">
        <f>SUMIF(BR$67:BR$97,$D1125,BT$67:BT$97)</f>
        <v>0</v>
      </c>
      <c r="BR1125" s="9"/>
      <c r="BS1125" s="10"/>
      <c r="BT1125" s="11"/>
      <c r="BU1125" s="6">
        <f>SUMIF(BV$67:BV$97,$D1125,BX$67:BX$97)</f>
        <v>0</v>
      </c>
      <c r="BV1125" s="9"/>
      <c r="BW1125" s="10"/>
      <c r="BX1125" s="11"/>
      <c r="BY1125" s="6">
        <f>SUMIF(BZ$67:BZ$97,$D1125,CB$67:CB$97)</f>
        <v>0</v>
      </c>
      <c r="BZ1125" s="9"/>
      <c r="CA1125" s="10"/>
      <c r="CB1125" s="11"/>
      <c r="CC1125" s="6">
        <f>SUMIF(CD$67:CD$97,$D1125,CF$67:CF$97)</f>
        <v>0</v>
      </c>
      <c r="CD1125" s="9"/>
      <c r="CE1125" s="10"/>
      <c r="CF1125" s="11"/>
      <c r="CG1125" s="6">
        <f>SUMIF(CH$67:CH$97,$D1125,CJ$67:CJ$97)</f>
        <v>0</v>
      </c>
      <c r="CH1125" s="9"/>
      <c r="CI1125" s="10"/>
      <c r="CJ1125" s="11"/>
      <c r="CK1125" s="6">
        <f>SUMIF(CL$67:CL$97,$D1125,CN$67:CN$97)</f>
        <v>0</v>
      </c>
      <c r="CL1125" s="9"/>
      <c r="CM1125" s="10"/>
      <c r="CN1125" s="11"/>
      <c r="CO1125" s="6">
        <f>SUMIF(CP$67:CP$97,$D1125,CR$67:CR$97)</f>
        <v>0</v>
      </c>
      <c r="CP1125" s="9"/>
      <c r="CQ1125" s="10"/>
      <c r="CR1125" s="11"/>
      <c r="CS1125" s="6">
        <f>SUMIF(CT$67:CT$97,$D1125,CV$67:CV$97)</f>
        <v>0</v>
      </c>
      <c r="CT1125" s="9"/>
      <c r="CU1125" s="10"/>
      <c r="CV1125" s="11"/>
      <c r="CW1125" s="6">
        <f>SUMIF(CX$67:CX$97,$D1125,CZ$67:CZ$97)</f>
        <v>0</v>
      </c>
      <c r="CX1125" s="9"/>
      <c r="CY1125" s="10"/>
      <c r="CZ1125" s="11"/>
      <c r="DA1125" s="6">
        <f>SUMIF(DB$67:DB$97,$D1125,DD$67:DD$97)</f>
        <v>0</v>
      </c>
      <c r="DB1125" s="9"/>
      <c r="DC1125" s="10"/>
      <c r="DD1125" s="11"/>
      <c r="DE1125" s="6">
        <f>SUMIF(DF$67:DF$97,$D1125,DH$67:DH$97)</f>
        <v>0</v>
      </c>
      <c r="DF1125" s="9"/>
      <c r="DG1125" s="10"/>
      <c r="DH1125" s="11"/>
      <c r="DI1125" s="6">
        <f>SUMIF(DJ$67:DJ$97,$D1125,DL$67:DL$97)</f>
        <v>0</v>
      </c>
      <c r="DJ1125" s="9"/>
      <c r="DK1125" s="10"/>
      <c r="DL1125" s="11"/>
      <c r="DM1125" s="6">
        <f>SUMIF(DN$67:DN$97,$D1125,DP$67:DP$97)</f>
        <v>0</v>
      </c>
      <c r="DN1125" s="9"/>
      <c r="DO1125" s="10"/>
      <c r="DP1125" s="11"/>
      <c r="DQ1125" s="6">
        <f>SUMIF(DR$67:DR$97,$D1125,DT$67:DT$97)</f>
        <v>0</v>
      </c>
      <c r="DR1125" s="9"/>
      <c r="DS1125" s="10"/>
      <c r="DT1125" s="11"/>
      <c r="DU1125" s="6">
        <f>SUMIF(DV$67:DV$97,$D1125,DX$67:DX$97)</f>
        <v>0</v>
      </c>
      <c r="DV1125" s="9"/>
      <c r="DW1125" s="10"/>
      <c r="DX1125" s="11"/>
      <c r="DY1125" s="6">
        <f>SUMIF(DZ$67:DZ$97,$D1125,EB$67:EB$97)</f>
        <v>0</v>
      </c>
      <c r="DZ1125" s="9"/>
      <c r="EA1125" s="10"/>
      <c r="EB1125" s="11"/>
      <c r="EC1125" s="6">
        <f>SUMIF(ED$67:ED$97,$D1125,EF$67:EF$97)</f>
        <v>0</v>
      </c>
      <c r="ED1125" s="9"/>
      <c r="EE1125" s="10"/>
      <c r="EF1125" s="11"/>
      <c r="EG1125" s="6">
        <f>SUMIF(EH$67:EH$97,$D1125,EJ$67:EJ$97)</f>
        <v>0</v>
      </c>
      <c r="EH1125" s="9"/>
      <c r="EI1125" s="10"/>
      <c r="EJ1125" s="11"/>
      <c r="EK1125" s="6">
        <f>SUMIF(EL$67:EL$97,$D1125,EN$67:EN$97)</f>
        <v>0</v>
      </c>
      <c r="EL1125" s="9"/>
      <c r="EM1125" s="10"/>
      <c r="EN1125" s="11"/>
      <c r="EO1125" s="6">
        <f>SUMIF(EP$67:EP$97,$D1125,ER$67:ER$97)</f>
        <v>0</v>
      </c>
      <c r="EP1125" s="9"/>
      <c r="EQ1125" s="10"/>
      <c r="ER1125" s="11"/>
      <c r="ES1125" s="6">
        <f>SUMIF(ET$67:ET$97,$D1125,EV$67:EV$97)</f>
        <v>0</v>
      </c>
      <c r="ET1125" s="9"/>
      <c r="EU1125" s="10"/>
      <c r="EV1125" s="11"/>
      <c r="EW1125" s="6">
        <f>SUMIF(EX$67:EX$97,$D1125,EZ$67:EZ$97)</f>
        <v>0</v>
      </c>
      <c r="EX1125" s="9"/>
      <c r="EY1125" s="10"/>
      <c r="EZ1125" s="11"/>
      <c r="FA1125" s="6">
        <f>SUMIF(FB$67:FB$97,$D1125,FD$67:FD$97)</f>
        <v>0</v>
      </c>
      <c r="FB1125" s="9"/>
      <c r="FC1125" s="10"/>
      <c r="FD1125" s="11"/>
      <c r="FE1125" s="6">
        <f>SUMIF(FF$67:FF$97,$D1125,FH$67:FH$97)</f>
        <v>0</v>
      </c>
      <c r="FF1125" s="9"/>
      <c r="FG1125" s="10"/>
      <c r="FH1125" s="11"/>
      <c r="FI1125" s="6">
        <f>SUMIF(FJ$67:FJ$97,$D1125,FL$67:FL$97)</f>
        <v>0</v>
      </c>
      <c r="FJ1125" s="9"/>
      <c r="FK1125" s="10"/>
      <c r="FL1125" s="11"/>
      <c r="FM1125" s="6">
        <f>SUMIF(FN$67:FN$97,$D1125,FP$67:FP$97)</f>
        <v>0</v>
      </c>
      <c r="FN1125" s="9"/>
      <c r="FO1125" s="10"/>
      <c r="FP1125" s="11"/>
      <c r="FQ1125" s="6">
        <f>SUMIF(FR$67:FR$97,$D1125,FT$67:FT$97)</f>
        <v>0</v>
      </c>
      <c r="FR1125" s="9"/>
      <c r="FS1125" s="10"/>
      <c r="FT1125" s="11"/>
      <c r="FU1125" s="6">
        <f>SUMIF(FV$67:FV$97,$D1125,FX$67:FX$97)</f>
        <v>0</v>
      </c>
      <c r="FV1125" s="9"/>
      <c r="FW1125" s="10"/>
      <c r="FX1125" s="11"/>
      <c r="FY1125" s="6">
        <f>SUMIF(FZ$67:FZ$97,$D1125,GB$67:GB$97)</f>
        <v>0</v>
      </c>
      <c r="FZ1125" s="9"/>
      <c r="GA1125" s="10"/>
      <c r="GB1125" s="11"/>
      <c r="GC1125" s="6">
        <f>SUMIF(GD$67:GD$97,$D1125,GF$67:GF$97)</f>
        <v>0</v>
      </c>
      <c r="GD1125" s="9"/>
      <c r="GE1125" s="10"/>
      <c r="GF1125" s="11"/>
      <c r="GG1125" s="6">
        <f>SUMIF(GH$67:GH$97,$D1125,GJ$67:GJ$97)</f>
        <v>0</v>
      </c>
      <c r="GH1125" s="9"/>
      <c r="GI1125" s="10"/>
      <c r="GJ1125" s="11"/>
      <c r="GK1125" s="6">
        <f>SUMIF(GL$67:GL$97,$D1125,GN$67:GN$97)</f>
        <v>0</v>
      </c>
      <c r="GL1125" s="9"/>
      <c r="GM1125" s="10"/>
      <c r="GN1125" s="11"/>
      <c r="GO1125" s="6">
        <f>SUMIF(GP$67:GP$97,$D1125,GR$67:GR$97)</f>
        <v>0</v>
      </c>
      <c r="GP1125" s="9"/>
      <c r="GQ1125" s="10"/>
      <c r="GR1125" s="11"/>
      <c r="GS1125" s="6">
        <f>SUMIF(GT$67:GT$97,$D1125,GV$67:GV$97)</f>
        <v>0</v>
      </c>
      <c r="GT1125" s="9"/>
      <c r="GU1125" s="10"/>
      <c r="GV1125" s="20"/>
      <c r="GW1125" s="19">
        <f t="shared" si="27"/>
        <v>0</v>
      </c>
      <c r="GX1125" s="472"/>
      <c r="GY1125" s="473"/>
    </row>
    <row r="1126" spans="1:207" ht="30">
      <c r="A1126" s="47" t="s">
        <v>78</v>
      </c>
      <c r="B1126" s="470"/>
      <c r="C1126" s="297" t="s">
        <v>370</v>
      </c>
      <c r="D1126" s="218" t="s">
        <v>345</v>
      </c>
      <c r="E1126" s="6">
        <f>SUMIF(F$98:F$128,$D1126,H$98:H$128)</f>
        <v>0</v>
      </c>
      <c r="F1126" s="9"/>
      <c r="G1126" s="10"/>
      <c r="H1126" s="11"/>
      <c r="I1126" s="6">
        <f>SUMIF(J$98:J$128,$D1126,L$98:L$128)</f>
        <v>0</v>
      </c>
      <c r="J1126" s="9"/>
      <c r="K1126" s="10"/>
      <c r="L1126" s="11"/>
      <c r="M1126" s="6">
        <f>SUMIF(N$98:N$128,$D1126,P$98:P$128)</f>
        <v>0</v>
      </c>
      <c r="N1126" s="9"/>
      <c r="O1126" s="10"/>
      <c r="P1126" s="11"/>
      <c r="Q1126" s="6">
        <f>SUMIF(R$98:R$128,$D1126,T$98:T$128)</f>
        <v>0</v>
      </c>
      <c r="R1126" s="9"/>
      <c r="S1126" s="10"/>
      <c r="T1126" s="11"/>
      <c r="U1126" s="6">
        <f>SUMIF(V$98:V$128,$D1126,X$98:X$128)</f>
        <v>0</v>
      </c>
      <c r="V1126" s="9"/>
      <c r="W1126" s="10"/>
      <c r="X1126" s="11"/>
      <c r="Y1126" s="6">
        <f>SUMIF(Z$98:Z$128,$D1126,AB$98:AB$128)</f>
        <v>0</v>
      </c>
      <c r="Z1126" s="9"/>
      <c r="AA1126" s="10"/>
      <c r="AB1126" s="11"/>
      <c r="AC1126" s="6">
        <f>SUMIF(AD$98:AD$128,$D1126,AF$98:AF$128)</f>
        <v>0</v>
      </c>
      <c r="AD1126" s="9"/>
      <c r="AE1126" s="10"/>
      <c r="AF1126" s="11"/>
      <c r="AG1126" s="6">
        <f>SUMIF(AH$98:AH$128,$D1126,AJ$98:AJ$128)</f>
        <v>0</v>
      </c>
      <c r="AH1126" s="9"/>
      <c r="AI1126" s="10"/>
      <c r="AJ1126" s="11"/>
      <c r="AK1126" s="6">
        <f>SUMIF(AL$98:AL$128,$D1126,AN$98:AN$128)</f>
        <v>0</v>
      </c>
      <c r="AL1126" s="9"/>
      <c r="AM1126" s="10"/>
      <c r="AN1126" s="11"/>
      <c r="AO1126" s="6">
        <f>SUMIF(AP$98:AP$128,$D1126,AR$98:AR$128)</f>
        <v>0</v>
      </c>
      <c r="AP1126" s="9"/>
      <c r="AQ1126" s="10"/>
      <c r="AR1126" s="11"/>
      <c r="AS1126" s="6">
        <f>SUMIF(AT$98:AT$128,$D1126,AV$98:AV$128)</f>
        <v>0</v>
      </c>
      <c r="AT1126" s="9"/>
      <c r="AU1126" s="10"/>
      <c r="AV1126" s="11"/>
      <c r="AW1126" s="6">
        <f>SUMIF(AX$98:AX$128,$D1126,AZ$98:AZ$128)</f>
        <v>0</v>
      </c>
      <c r="AX1126" s="9"/>
      <c r="AY1126" s="10"/>
      <c r="AZ1126" s="11"/>
      <c r="BA1126" s="6">
        <f>SUMIF(BB$98:BB$128,$D1126,BD$98:BD$128)</f>
        <v>0</v>
      </c>
      <c r="BB1126" s="9"/>
      <c r="BC1126" s="10"/>
      <c r="BD1126" s="11"/>
      <c r="BE1126" s="6">
        <f>SUMIF(BF$98:BF$128,$D1126,BH$98:BH$128)</f>
        <v>0</v>
      </c>
      <c r="BF1126" s="9"/>
      <c r="BG1126" s="10"/>
      <c r="BH1126" s="11"/>
      <c r="BI1126" s="6">
        <f>SUMIF(BJ$98:BJ$128,$D1126,BL$98:BL$128)</f>
        <v>0</v>
      </c>
      <c r="BJ1126" s="9"/>
      <c r="BK1126" s="10"/>
      <c r="BL1126" s="11"/>
      <c r="BM1126" s="6">
        <f>SUMIF(BN$98:BN$128,$D1126,BP$98:BP$128)</f>
        <v>0</v>
      </c>
      <c r="BN1126" s="9"/>
      <c r="BO1126" s="10"/>
      <c r="BP1126" s="11"/>
      <c r="BQ1126" s="6">
        <f>SUMIF(BR$98:BR$128,$D1126,BT$98:BT$128)</f>
        <v>0</v>
      </c>
      <c r="BR1126" s="9"/>
      <c r="BS1126" s="10"/>
      <c r="BT1126" s="11"/>
      <c r="BU1126" s="6">
        <f>SUMIF(BV$98:BV$128,$D1126,BX$98:BX$128)</f>
        <v>0</v>
      </c>
      <c r="BV1126" s="9"/>
      <c r="BW1126" s="10"/>
      <c r="BX1126" s="11"/>
      <c r="BY1126" s="6">
        <f>SUMIF(BZ$98:BZ$128,$D1126,CB$98:CB$128)</f>
        <v>0</v>
      </c>
      <c r="BZ1126" s="9"/>
      <c r="CA1126" s="10"/>
      <c r="CB1126" s="11"/>
      <c r="CC1126" s="6">
        <f>SUMIF(CD$98:CD$128,$D1126,CF$98:CF$128)</f>
        <v>0</v>
      </c>
      <c r="CD1126" s="9"/>
      <c r="CE1126" s="10"/>
      <c r="CF1126" s="11"/>
      <c r="CG1126" s="6">
        <f>SUMIF(CH$98:CH$128,$D1126,CJ$98:CJ$128)</f>
        <v>0</v>
      </c>
      <c r="CH1126" s="9"/>
      <c r="CI1126" s="10"/>
      <c r="CJ1126" s="11"/>
      <c r="CK1126" s="6">
        <f>SUMIF(CL$98:CL$128,$D1126,CN$98:CN$128)</f>
        <v>0</v>
      </c>
      <c r="CL1126" s="9"/>
      <c r="CM1126" s="10"/>
      <c r="CN1126" s="11"/>
      <c r="CO1126" s="6">
        <f>SUMIF(CP$98:CP$128,$D1126,CR$98:CR$128)</f>
        <v>0</v>
      </c>
      <c r="CP1126" s="9"/>
      <c r="CQ1126" s="10"/>
      <c r="CR1126" s="11"/>
      <c r="CS1126" s="6">
        <f>SUMIF(CT$98:CT$128,$D1126,CV$98:CV$128)</f>
        <v>0</v>
      </c>
      <c r="CT1126" s="9"/>
      <c r="CU1126" s="10"/>
      <c r="CV1126" s="11"/>
      <c r="CW1126" s="6">
        <f>SUMIF(CX$98:CX$128,$D1126,CZ$98:CZ$128)</f>
        <v>0</v>
      </c>
      <c r="CX1126" s="9"/>
      <c r="CY1126" s="10"/>
      <c r="CZ1126" s="11"/>
      <c r="DA1126" s="6">
        <f>SUMIF(DB$98:DB$128,$D1126,DD$98:DD$128)</f>
        <v>0</v>
      </c>
      <c r="DB1126" s="9"/>
      <c r="DC1126" s="10"/>
      <c r="DD1126" s="11"/>
      <c r="DE1126" s="6">
        <f>SUMIF(DF$98:DF$128,$D1126,DH$98:DH$128)</f>
        <v>0</v>
      </c>
      <c r="DF1126" s="9"/>
      <c r="DG1126" s="10"/>
      <c r="DH1126" s="11"/>
      <c r="DI1126" s="6">
        <f>SUMIF(DJ$98:DJ$128,$D1126,DL$98:DL$128)</f>
        <v>0</v>
      </c>
      <c r="DJ1126" s="9"/>
      <c r="DK1126" s="10"/>
      <c r="DL1126" s="11"/>
      <c r="DM1126" s="6">
        <f>SUMIF(DN$98:DN$128,$D1126,DP$98:DP$128)</f>
        <v>0</v>
      </c>
      <c r="DN1126" s="9"/>
      <c r="DO1126" s="10"/>
      <c r="DP1126" s="11"/>
      <c r="DQ1126" s="6">
        <f>SUMIF(DR$98:DR$128,$D1126,DT$98:DT$128)</f>
        <v>0</v>
      </c>
      <c r="DR1126" s="9"/>
      <c r="DS1126" s="10"/>
      <c r="DT1126" s="11"/>
      <c r="DU1126" s="6">
        <f>SUMIF(DV$98:DV$128,$D1126,DX$98:DX$128)</f>
        <v>0</v>
      </c>
      <c r="DV1126" s="9"/>
      <c r="DW1126" s="10"/>
      <c r="DX1126" s="11"/>
      <c r="DY1126" s="6">
        <f>SUMIF(DZ$98:DZ$128,$D1126,EB$98:EB$128)</f>
        <v>0</v>
      </c>
      <c r="DZ1126" s="9"/>
      <c r="EA1126" s="10"/>
      <c r="EB1126" s="11"/>
      <c r="EC1126" s="6">
        <f>SUMIF(ED$98:ED$128,$D1126,EF$98:EF$128)</f>
        <v>0</v>
      </c>
      <c r="ED1126" s="9"/>
      <c r="EE1126" s="10"/>
      <c r="EF1126" s="11"/>
      <c r="EG1126" s="6">
        <f>SUMIF(EH$98:EH$128,$D1126,EJ$98:EJ$128)</f>
        <v>0</v>
      </c>
      <c r="EH1126" s="9"/>
      <c r="EI1126" s="10"/>
      <c r="EJ1126" s="11"/>
      <c r="EK1126" s="6">
        <f>SUMIF(EL$98:EL$128,$D1126,EN$98:EN$128)</f>
        <v>0</v>
      </c>
      <c r="EL1126" s="9"/>
      <c r="EM1126" s="10"/>
      <c r="EN1126" s="11"/>
      <c r="EO1126" s="6">
        <f>SUMIF(EP$98:EP$128,$D1126,ER$98:ER$128)</f>
        <v>0</v>
      </c>
      <c r="EP1126" s="9"/>
      <c r="EQ1126" s="10"/>
      <c r="ER1126" s="11"/>
      <c r="ES1126" s="6">
        <f>SUMIF(ET$98:ET$128,$D1126,EV$98:EV$128)</f>
        <v>0</v>
      </c>
      <c r="ET1126" s="9"/>
      <c r="EU1126" s="10"/>
      <c r="EV1126" s="11"/>
      <c r="EW1126" s="6">
        <f>SUMIF(EX$98:EX$128,$D1126,EZ$98:EZ$128)</f>
        <v>0</v>
      </c>
      <c r="EX1126" s="9"/>
      <c r="EY1126" s="10"/>
      <c r="EZ1126" s="11"/>
      <c r="FA1126" s="6">
        <f>SUMIF(FB$98:FB$128,$D1126,FD$98:FD$128)</f>
        <v>0</v>
      </c>
      <c r="FB1126" s="9"/>
      <c r="FC1126" s="10"/>
      <c r="FD1126" s="11"/>
      <c r="FE1126" s="6">
        <f>SUMIF(FF$98:FF$128,$D1126,FH$98:FH$128)</f>
        <v>0</v>
      </c>
      <c r="FF1126" s="9"/>
      <c r="FG1126" s="10"/>
      <c r="FH1126" s="11"/>
      <c r="FI1126" s="6">
        <f>SUMIF(FJ$98:FJ$128,$D1126,FL$98:FL$128)</f>
        <v>0</v>
      </c>
      <c r="FJ1126" s="9"/>
      <c r="FK1126" s="10"/>
      <c r="FL1126" s="11"/>
      <c r="FM1126" s="6">
        <f>SUMIF(FN$98:FN$128,$D1126,FP$98:FP$128)</f>
        <v>0</v>
      </c>
      <c r="FN1126" s="9"/>
      <c r="FO1126" s="10"/>
      <c r="FP1126" s="11"/>
      <c r="FQ1126" s="6">
        <f>SUMIF(FR$98:FR$128,$D1126,FT$98:FT$128)</f>
        <v>0</v>
      </c>
      <c r="FR1126" s="9"/>
      <c r="FS1126" s="10"/>
      <c r="FT1126" s="11"/>
      <c r="FU1126" s="6">
        <f>SUMIF(FV$98:FV$128,$D1126,FX$98:FX$128)</f>
        <v>0</v>
      </c>
      <c r="FV1126" s="9"/>
      <c r="FW1126" s="10"/>
      <c r="FX1126" s="11"/>
      <c r="FY1126" s="6">
        <f>SUMIF(FZ$98:FZ$128,$D1126,GB$98:GB$128)</f>
        <v>0</v>
      </c>
      <c r="FZ1126" s="9"/>
      <c r="GA1126" s="10"/>
      <c r="GB1126" s="11"/>
      <c r="GC1126" s="6">
        <f>SUMIF(GD$98:GD$128,$D1126,GF$98:GF$128)</f>
        <v>0</v>
      </c>
      <c r="GD1126" s="9"/>
      <c r="GE1126" s="10"/>
      <c r="GF1126" s="11"/>
      <c r="GG1126" s="6">
        <f>SUMIF(GH$98:GH$128,$D1126,GJ$98:GJ$128)</f>
        <v>0</v>
      </c>
      <c r="GH1126" s="9"/>
      <c r="GI1126" s="10"/>
      <c r="GJ1126" s="11"/>
      <c r="GK1126" s="6">
        <f>SUMIF(GL$98:GL$128,$D1126,GN$98:GN$128)</f>
        <v>0</v>
      </c>
      <c r="GL1126" s="9"/>
      <c r="GM1126" s="10"/>
      <c r="GN1126" s="11"/>
      <c r="GO1126" s="6">
        <f>SUMIF(GP$98:GP$128,$D1126,GR$98:GR$128)</f>
        <v>0</v>
      </c>
      <c r="GP1126" s="9"/>
      <c r="GQ1126" s="10"/>
      <c r="GR1126" s="11"/>
      <c r="GS1126" s="6">
        <f>SUMIF(GT$98:GT$128,$D1126,GV$98:GV$128)</f>
        <v>0</v>
      </c>
      <c r="GT1126" s="9"/>
      <c r="GU1126" s="10"/>
      <c r="GV1126" s="20"/>
      <c r="GW1126" s="19">
        <f t="shared" si="27"/>
        <v>0</v>
      </c>
      <c r="GX1126" s="472"/>
      <c r="GY1126" s="473"/>
    </row>
    <row r="1127" spans="1:207" ht="30">
      <c r="A1127" s="47" t="s">
        <v>79</v>
      </c>
      <c r="B1127" s="470"/>
      <c r="C1127" s="297" t="s">
        <v>370</v>
      </c>
      <c r="D1127" s="218" t="s">
        <v>345</v>
      </c>
      <c r="E1127" s="6">
        <f>SUMIF(F$129:F$159,$D1127,H$129:H$159)</f>
        <v>0</v>
      </c>
      <c r="F1127" s="9"/>
      <c r="G1127" s="10"/>
      <c r="H1127" s="11"/>
      <c r="I1127" s="6">
        <f>SUMIF(J$129:J$159,$D1127,L$129:L$159)</f>
        <v>0</v>
      </c>
      <c r="J1127" s="9"/>
      <c r="K1127" s="10"/>
      <c r="L1127" s="11"/>
      <c r="M1127" s="6">
        <f>SUMIF(N$129:N$159,$D1127,P$129:P$159)</f>
        <v>0</v>
      </c>
      <c r="N1127" s="9"/>
      <c r="O1127" s="10"/>
      <c r="P1127" s="11"/>
      <c r="Q1127" s="6">
        <f>SUMIF(R$129:R$159,$D1127,T$129:T$159)</f>
        <v>0</v>
      </c>
      <c r="R1127" s="9"/>
      <c r="S1127" s="10"/>
      <c r="T1127" s="11"/>
      <c r="U1127" s="6">
        <f>SUMIF(V$129:V$159,$D1127,X$129:X$159)</f>
        <v>0</v>
      </c>
      <c r="V1127" s="9"/>
      <c r="W1127" s="10"/>
      <c r="X1127" s="11"/>
      <c r="Y1127" s="6">
        <f>SUMIF(Z$129:Z$159,$D1127,AB$129:AB$159)</f>
        <v>0</v>
      </c>
      <c r="Z1127" s="9"/>
      <c r="AA1127" s="10"/>
      <c r="AB1127" s="11"/>
      <c r="AC1127" s="6">
        <f>SUMIF(AD$129:AD$159,$D1127,AF$129:AF$159)</f>
        <v>0</v>
      </c>
      <c r="AD1127" s="9"/>
      <c r="AE1127" s="10"/>
      <c r="AF1127" s="11"/>
      <c r="AG1127" s="6">
        <f>SUMIF(AH$129:AH$159,$D1127,AJ$129:AJ$159)</f>
        <v>0</v>
      </c>
      <c r="AH1127" s="9"/>
      <c r="AI1127" s="10"/>
      <c r="AJ1127" s="11"/>
      <c r="AK1127" s="6">
        <f>SUMIF(AL$129:AL$159,$D1127,AN$129:AN$159)</f>
        <v>0</v>
      </c>
      <c r="AL1127" s="9"/>
      <c r="AM1127" s="10"/>
      <c r="AN1127" s="11"/>
      <c r="AO1127" s="6">
        <f>SUMIF(AP$129:AP$159,$D1127,AR$129:AR$159)</f>
        <v>0</v>
      </c>
      <c r="AP1127" s="9"/>
      <c r="AQ1127" s="10"/>
      <c r="AR1127" s="11"/>
      <c r="AS1127" s="6">
        <f>SUMIF(AT$129:AT$159,$D1127,AV$129:AV$159)</f>
        <v>0</v>
      </c>
      <c r="AT1127" s="9"/>
      <c r="AU1127" s="10"/>
      <c r="AV1127" s="11"/>
      <c r="AW1127" s="6">
        <f>SUMIF(AX$129:AX$159,$D1127,AZ$129:AZ$159)</f>
        <v>0</v>
      </c>
      <c r="AX1127" s="9"/>
      <c r="AY1127" s="10"/>
      <c r="AZ1127" s="11"/>
      <c r="BA1127" s="6">
        <f>SUMIF(BB$129:BB$159,$D1127,BD$129:BD$159)</f>
        <v>0</v>
      </c>
      <c r="BB1127" s="9"/>
      <c r="BC1127" s="10"/>
      <c r="BD1127" s="11"/>
      <c r="BE1127" s="6">
        <f>SUMIF(BF$129:BF$159,$D1127,BH$129:BH$159)</f>
        <v>0</v>
      </c>
      <c r="BF1127" s="9"/>
      <c r="BG1127" s="10"/>
      <c r="BH1127" s="11"/>
      <c r="BI1127" s="6">
        <f>SUMIF(BJ$129:BJ$159,$D1127,BL$129:BL$159)</f>
        <v>0</v>
      </c>
      <c r="BJ1127" s="9"/>
      <c r="BK1127" s="10"/>
      <c r="BL1127" s="11"/>
      <c r="BM1127" s="6">
        <f>SUMIF(BN$129:BN$159,$D1127,BP$129:BP$159)</f>
        <v>0</v>
      </c>
      <c r="BN1127" s="9"/>
      <c r="BO1127" s="10"/>
      <c r="BP1127" s="11"/>
      <c r="BQ1127" s="6">
        <f>SUMIF(BR$129:BR$159,$D1127,BT$129:BT$159)</f>
        <v>0</v>
      </c>
      <c r="BR1127" s="9"/>
      <c r="BS1127" s="10"/>
      <c r="BT1127" s="11"/>
      <c r="BU1127" s="6">
        <f>SUMIF(BV$129:BV$159,$D1127,BX$129:BX$159)</f>
        <v>0</v>
      </c>
      <c r="BV1127" s="9"/>
      <c r="BW1127" s="10"/>
      <c r="BX1127" s="11"/>
      <c r="BY1127" s="6">
        <f>SUMIF(BZ$129:BZ$159,$D1127,CB$129:CB$159)</f>
        <v>0</v>
      </c>
      <c r="BZ1127" s="9"/>
      <c r="CA1127" s="10"/>
      <c r="CB1127" s="11"/>
      <c r="CC1127" s="6">
        <f>SUMIF(CD$129:CD$159,$D1127,CF$129:CF$159)</f>
        <v>0</v>
      </c>
      <c r="CD1127" s="9"/>
      <c r="CE1127" s="10"/>
      <c r="CF1127" s="11"/>
      <c r="CG1127" s="6">
        <f>SUMIF(CH$129:CH$159,$D1127,CJ$129:CJ$159)</f>
        <v>0</v>
      </c>
      <c r="CH1127" s="9"/>
      <c r="CI1127" s="10"/>
      <c r="CJ1127" s="11"/>
      <c r="CK1127" s="6">
        <f>SUMIF(CL$129:CL$159,$D1127,CN$129:CN$159)</f>
        <v>0</v>
      </c>
      <c r="CL1127" s="9"/>
      <c r="CM1127" s="10"/>
      <c r="CN1127" s="11"/>
      <c r="CO1127" s="6">
        <f>SUMIF(CP$129:CP$159,$D1127,CR$129:CR$159)</f>
        <v>0</v>
      </c>
      <c r="CP1127" s="9"/>
      <c r="CQ1127" s="10"/>
      <c r="CR1127" s="11"/>
      <c r="CS1127" s="6">
        <f>SUMIF(CT$129:CT$159,$D1127,CV$129:CV$159)</f>
        <v>0</v>
      </c>
      <c r="CT1127" s="9"/>
      <c r="CU1127" s="10"/>
      <c r="CV1127" s="11"/>
      <c r="CW1127" s="6">
        <f>SUMIF(CX$129:CX$159,$D1127,CZ$129:CZ$159)</f>
        <v>0</v>
      </c>
      <c r="CX1127" s="9"/>
      <c r="CY1127" s="10"/>
      <c r="CZ1127" s="11"/>
      <c r="DA1127" s="6">
        <f>SUMIF(DB$129:DB$159,$D1127,DD$129:DD$159)</f>
        <v>0</v>
      </c>
      <c r="DB1127" s="9"/>
      <c r="DC1127" s="10"/>
      <c r="DD1127" s="11"/>
      <c r="DE1127" s="6">
        <f>SUMIF(DF$129:DF$159,$D1127,DH$129:DH$159)</f>
        <v>0</v>
      </c>
      <c r="DF1127" s="9"/>
      <c r="DG1127" s="10"/>
      <c r="DH1127" s="11"/>
      <c r="DI1127" s="6">
        <f>SUMIF(DJ$129:DJ$159,$D1127,DL$129:DL$159)</f>
        <v>0</v>
      </c>
      <c r="DJ1127" s="9"/>
      <c r="DK1127" s="10"/>
      <c r="DL1127" s="11"/>
      <c r="DM1127" s="6">
        <f>SUMIF(DN$129:DN$159,$D1127,DP$129:DP$159)</f>
        <v>0</v>
      </c>
      <c r="DN1127" s="9"/>
      <c r="DO1127" s="10"/>
      <c r="DP1127" s="11"/>
      <c r="DQ1127" s="6">
        <f>SUMIF(DR$129:DR$159,$D1127,DT$129:DT$159)</f>
        <v>0</v>
      </c>
      <c r="DR1127" s="9"/>
      <c r="DS1127" s="10"/>
      <c r="DT1127" s="11"/>
      <c r="DU1127" s="6">
        <f>SUMIF(DV$129:DV$159,$D1127,DX$129:DX$159)</f>
        <v>0</v>
      </c>
      <c r="DV1127" s="9"/>
      <c r="DW1127" s="10"/>
      <c r="DX1127" s="11"/>
      <c r="DY1127" s="6">
        <f>SUMIF(DZ$129:DZ$159,$D1127,EB$129:EB$159)</f>
        <v>0</v>
      </c>
      <c r="DZ1127" s="9"/>
      <c r="EA1127" s="10"/>
      <c r="EB1127" s="11"/>
      <c r="EC1127" s="6">
        <f>SUMIF(ED$129:ED$159,$D1127,EF$129:EF$159)</f>
        <v>0</v>
      </c>
      <c r="ED1127" s="9"/>
      <c r="EE1127" s="10"/>
      <c r="EF1127" s="11"/>
      <c r="EG1127" s="6">
        <f>SUMIF(EH$129:EH$159,$D1127,EJ$129:EJ$159)</f>
        <v>0</v>
      </c>
      <c r="EH1127" s="9"/>
      <c r="EI1127" s="10"/>
      <c r="EJ1127" s="11"/>
      <c r="EK1127" s="6">
        <f>SUMIF(EL$129:EL$159,$D1127,EN$129:EN$159)</f>
        <v>0</v>
      </c>
      <c r="EL1127" s="9"/>
      <c r="EM1127" s="10"/>
      <c r="EN1127" s="11"/>
      <c r="EO1127" s="6">
        <f>SUMIF(EP$129:EP$159,$D1127,ER$129:ER$159)</f>
        <v>0</v>
      </c>
      <c r="EP1127" s="9"/>
      <c r="EQ1127" s="10"/>
      <c r="ER1127" s="11"/>
      <c r="ES1127" s="6">
        <f>SUMIF(ET$129:ET$159,$D1127,EV$129:EV$159)</f>
        <v>0</v>
      </c>
      <c r="ET1127" s="9"/>
      <c r="EU1127" s="10"/>
      <c r="EV1127" s="11"/>
      <c r="EW1127" s="6">
        <f>SUMIF(EX$129:EX$159,$D1127,EZ$129:EZ$159)</f>
        <v>0</v>
      </c>
      <c r="EX1127" s="9"/>
      <c r="EY1127" s="10"/>
      <c r="EZ1127" s="11"/>
      <c r="FA1127" s="6">
        <f>SUMIF(FB$129:FB$159,$D1127,FD$129:FD$159)</f>
        <v>0</v>
      </c>
      <c r="FB1127" s="9"/>
      <c r="FC1127" s="10"/>
      <c r="FD1127" s="11"/>
      <c r="FE1127" s="6">
        <f>SUMIF(FF$129:FF$159,$D1127,FH$129:FH$159)</f>
        <v>0</v>
      </c>
      <c r="FF1127" s="9"/>
      <c r="FG1127" s="10"/>
      <c r="FH1127" s="11"/>
      <c r="FI1127" s="6">
        <f>SUMIF(FJ$129:FJ$159,$D1127,FL$129:FL$159)</f>
        <v>0</v>
      </c>
      <c r="FJ1127" s="9"/>
      <c r="FK1127" s="10"/>
      <c r="FL1127" s="11"/>
      <c r="FM1127" s="6">
        <f>SUMIF(FN$129:FN$159,$D1127,FP$129:FP$159)</f>
        <v>0</v>
      </c>
      <c r="FN1127" s="9"/>
      <c r="FO1127" s="10"/>
      <c r="FP1127" s="11"/>
      <c r="FQ1127" s="6">
        <f>SUMIF(FR$129:FR$159,$D1127,FT$129:FT$159)</f>
        <v>0</v>
      </c>
      <c r="FR1127" s="9"/>
      <c r="FS1127" s="10"/>
      <c r="FT1127" s="11"/>
      <c r="FU1127" s="6">
        <f>SUMIF(FV$129:FV$159,$D1127,FX$129:FX$159)</f>
        <v>0</v>
      </c>
      <c r="FV1127" s="9"/>
      <c r="FW1127" s="10"/>
      <c r="FX1127" s="11"/>
      <c r="FY1127" s="6">
        <f>SUMIF(FZ$129:FZ$159,$D1127,GB$129:GB$159)</f>
        <v>0</v>
      </c>
      <c r="FZ1127" s="9"/>
      <c r="GA1127" s="10"/>
      <c r="GB1127" s="11"/>
      <c r="GC1127" s="6">
        <f>SUMIF(GD$129:GD$159,$D1127,GF$129:GF$159)</f>
        <v>0</v>
      </c>
      <c r="GD1127" s="9"/>
      <c r="GE1127" s="10"/>
      <c r="GF1127" s="11"/>
      <c r="GG1127" s="6">
        <f>SUMIF(GH$129:GH$159,$D1127,GJ$129:GJ$159)</f>
        <v>0</v>
      </c>
      <c r="GH1127" s="9"/>
      <c r="GI1127" s="10"/>
      <c r="GJ1127" s="11"/>
      <c r="GK1127" s="6">
        <f>SUMIF(GL$129:GL$159,$D1127,GN$129:GN$159)</f>
        <v>0</v>
      </c>
      <c r="GL1127" s="9"/>
      <c r="GM1127" s="10"/>
      <c r="GN1127" s="11"/>
      <c r="GO1127" s="6">
        <f>SUMIF(GP$129:GP$159,$D1127,GR$129:GR$159)</f>
        <v>0</v>
      </c>
      <c r="GP1127" s="9"/>
      <c r="GQ1127" s="10"/>
      <c r="GR1127" s="11"/>
      <c r="GS1127" s="6">
        <f>SUMIF(GT$129:GT$159,$D1127,GV$129:GV$159)</f>
        <v>0</v>
      </c>
      <c r="GT1127" s="9"/>
      <c r="GU1127" s="10"/>
      <c r="GV1127" s="20"/>
      <c r="GW1127" s="19">
        <f t="shared" si="27"/>
        <v>0</v>
      </c>
      <c r="GX1127" s="472"/>
      <c r="GY1127" s="473"/>
    </row>
    <row r="1128" spans="1:207" ht="30">
      <c r="A1128" s="47" t="s">
        <v>80</v>
      </c>
      <c r="B1128" s="470"/>
      <c r="C1128" s="297" t="s">
        <v>370</v>
      </c>
      <c r="D1128" s="218" t="s">
        <v>345</v>
      </c>
      <c r="E1128" s="6">
        <f>SUMIF(F$160:F$190,$D1128,H$160:H$190)</f>
        <v>0</v>
      </c>
      <c r="F1128" s="9"/>
      <c r="G1128" s="10"/>
      <c r="H1128" s="11"/>
      <c r="I1128" s="6">
        <f>SUMIF(J$160:J$190,$D1128,L$160:L$190)</f>
        <v>0</v>
      </c>
      <c r="J1128" s="9"/>
      <c r="K1128" s="10"/>
      <c r="L1128" s="11"/>
      <c r="M1128" s="6">
        <f>SUMIF(N$160:N$190,$D1128,P$160:P$190)</f>
        <v>0</v>
      </c>
      <c r="N1128" s="9"/>
      <c r="O1128" s="10"/>
      <c r="P1128" s="11"/>
      <c r="Q1128" s="6">
        <f>SUMIF(R$160:R$190,$D1128,T$160:T$190)</f>
        <v>0</v>
      </c>
      <c r="R1128" s="9"/>
      <c r="S1128" s="10"/>
      <c r="T1128" s="11"/>
      <c r="U1128" s="6">
        <f>SUMIF(V$160:V$190,$D1128,X$160:X$190)</f>
        <v>0</v>
      </c>
      <c r="V1128" s="9"/>
      <c r="W1128" s="10"/>
      <c r="X1128" s="11"/>
      <c r="Y1128" s="6">
        <f>SUMIF(Z$160:Z$190,$D1128,AB$160:AB$190)</f>
        <v>0</v>
      </c>
      <c r="Z1128" s="9"/>
      <c r="AA1128" s="10"/>
      <c r="AB1128" s="11"/>
      <c r="AC1128" s="6">
        <f>SUMIF(AD$160:AD$190,$D1128,AF$160:AF$190)</f>
        <v>0</v>
      </c>
      <c r="AD1128" s="9"/>
      <c r="AE1128" s="10"/>
      <c r="AF1128" s="11"/>
      <c r="AG1128" s="6">
        <f>SUMIF(AH$160:AH$190,$D1128,AJ$160:AJ$190)</f>
        <v>0</v>
      </c>
      <c r="AH1128" s="9"/>
      <c r="AI1128" s="10"/>
      <c r="AJ1128" s="11"/>
      <c r="AK1128" s="6">
        <f>SUMIF(AL$160:AL$190,$D1128,AN$160:AN$190)</f>
        <v>0</v>
      </c>
      <c r="AL1128" s="9"/>
      <c r="AM1128" s="10"/>
      <c r="AN1128" s="11"/>
      <c r="AO1128" s="6">
        <f>SUMIF(AP$160:AP$190,$D1128,AR$160:AR$190)</f>
        <v>0</v>
      </c>
      <c r="AP1128" s="9"/>
      <c r="AQ1128" s="10"/>
      <c r="AR1128" s="11"/>
      <c r="AS1128" s="6">
        <f>SUMIF(AT$160:AT$190,$D1128,AV$160:AV$190)</f>
        <v>0</v>
      </c>
      <c r="AT1128" s="9"/>
      <c r="AU1128" s="10"/>
      <c r="AV1128" s="11"/>
      <c r="AW1128" s="6">
        <f>SUMIF(AX$160:AX$190,$D1128,AZ$160:AZ$190)</f>
        <v>0</v>
      </c>
      <c r="AX1128" s="9"/>
      <c r="AY1128" s="10"/>
      <c r="AZ1128" s="11"/>
      <c r="BA1128" s="6">
        <f>SUMIF(BB$160:BB$190,$D1128,BD$160:BD$190)</f>
        <v>0</v>
      </c>
      <c r="BB1128" s="9"/>
      <c r="BC1128" s="10"/>
      <c r="BD1128" s="11"/>
      <c r="BE1128" s="6">
        <f>SUMIF(BF$160:BF$190,$D1128,BH$160:BH$190)</f>
        <v>0</v>
      </c>
      <c r="BF1128" s="9"/>
      <c r="BG1128" s="10"/>
      <c r="BH1128" s="11"/>
      <c r="BI1128" s="6">
        <f>SUMIF(BJ$160:BJ$190,$D1128,BL$160:BL$190)</f>
        <v>0</v>
      </c>
      <c r="BJ1128" s="9"/>
      <c r="BK1128" s="10"/>
      <c r="BL1128" s="11"/>
      <c r="BM1128" s="6">
        <f>SUMIF(BN$160:BN$190,$D1128,BP$160:BP$190)</f>
        <v>0</v>
      </c>
      <c r="BN1128" s="9"/>
      <c r="BO1128" s="10"/>
      <c r="BP1128" s="11"/>
      <c r="BQ1128" s="6">
        <f>SUMIF(BR$160:BR$190,$D1128,BT$160:BT$190)</f>
        <v>0</v>
      </c>
      <c r="BR1128" s="9"/>
      <c r="BS1128" s="10"/>
      <c r="BT1128" s="11"/>
      <c r="BU1128" s="6">
        <f>SUMIF(BV$160:BV$190,$D1128,BX$160:BX$190)</f>
        <v>0</v>
      </c>
      <c r="BV1128" s="9"/>
      <c r="BW1128" s="10"/>
      <c r="BX1128" s="11"/>
      <c r="BY1128" s="6">
        <f>SUMIF(BZ$160:BZ$190,$D1128,CB$160:CB$190)</f>
        <v>0</v>
      </c>
      <c r="BZ1128" s="9"/>
      <c r="CA1128" s="10"/>
      <c r="CB1128" s="11"/>
      <c r="CC1128" s="6">
        <f>SUMIF(CD$160:CD$190,$D1128,CF$160:CF$190)</f>
        <v>0</v>
      </c>
      <c r="CD1128" s="9"/>
      <c r="CE1128" s="10"/>
      <c r="CF1128" s="11"/>
      <c r="CG1128" s="6">
        <f>SUMIF(CH$160:CH$190,$D1128,CJ$160:CJ$190)</f>
        <v>0</v>
      </c>
      <c r="CH1128" s="9"/>
      <c r="CI1128" s="10"/>
      <c r="CJ1128" s="11"/>
      <c r="CK1128" s="6">
        <f>SUMIF(CL$160:CL$190,$D1128,CN$160:CN$190)</f>
        <v>0</v>
      </c>
      <c r="CL1128" s="9"/>
      <c r="CM1128" s="10"/>
      <c r="CN1128" s="11"/>
      <c r="CO1128" s="6">
        <f>SUMIF(CP$160:CP$190,$D1128,CR$160:CR$190)</f>
        <v>0</v>
      </c>
      <c r="CP1128" s="9"/>
      <c r="CQ1128" s="10"/>
      <c r="CR1128" s="11"/>
      <c r="CS1128" s="6">
        <f>SUMIF(CT$160:CT$190,$D1128,CV$160:CV$190)</f>
        <v>0</v>
      </c>
      <c r="CT1128" s="9"/>
      <c r="CU1128" s="10"/>
      <c r="CV1128" s="11"/>
      <c r="CW1128" s="6">
        <f>SUMIF(CX$160:CX$190,$D1128,CZ$160:CZ$190)</f>
        <v>0</v>
      </c>
      <c r="CX1128" s="9"/>
      <c r="CY1128" s="10"/>
      <c r="CZ1128" s="11"/>
      <c r="DA1128" s="6">
        <f>SUMIF(DB$160:DB$190,$D1128,DD$160:DD$190)</f>
        <v>0</v>
      </c>
      <c r="DB1128" s="9"/>
      <c r="DC1128" s="10"/>
      <c r="DD1128" s="11"/>
      <c r="DE1128" s="6">
        <f>SUMIF(DF$160:DF$190,$D1128,DH$160:DH$190)</f>
        <v>0</v>
      </c>
      <c r="DF1128" s="9"/>
      <c r="DG1128" s="10"/>
      <c r="DH1128" s="11"/>
      <c r="DI1128" s="6">
        <f>SUMIF(DJ$160:DJ$190,$D1128,DL$160:DL$190)</f>
        <v>0</v>
      </c>
      <c r="DJ1128" s="9"/>
      <c r="DK1128" s="10"/>
      <c r="DL1128" s="11"/>
      <c r="DM1128" s="6">
        <f>SUMIF(DN$160:DN$190,$D1128,DP$160:DP$190)</f>
        <v>0</v>
      </c>
      <c r="DN1128" s="9"/>
      <c r="DO1128" s="10"/>
      <c r="DP1128" s="11"/>
      <c r="DQ1128" s="6">
        <f>SUMIF(DR$160:DR$190,$D1128,DT$160:DT$190)</f>
        <v>0</v>
      </c>
      <c r="DR1128" s="9"/>
      <c r="DS1128" s="10"/>
      <c r="DT1128" s="11"/>
      <c r="DU1128" s="6">
        <f>SUMIF(DV$160:DV$190,$D1128,DX$160:DX$190)</f>
        <v>0</v>
      </c>
      <c r="DV1128" s="9"/>
      <c r="DW1128" s="10"/>
      <c r="DX1128" s="11"/>
      <c r="DY1128" s="6">
        <f>SUMIF(DZ$160:DZ$190,$D1128,EB$160:EB$190)</f>
        <v>0</v>
      </c>
      <c r="DZ1128" s="9"/>
      <c r="EA1128" s="10"/>
      <c r="EB1128" s="11"/>
      <c r="EC1128" s="6">
        <f>SUMIF(ED$160:ED$190,$D1128,EF$160:EF$190)</f>
        <v>0</v>
      </c>
      <c r="ED1128" s="9"/>
      <c r="EE1128" s="10"/>
      <c r="EF1128" s="11"/>
      <c r="EG1128" s="6">
        <f>SUMIF(EH$160:EH$190,$D1128,EJ$160:EJ$190)</f>
        <v>0</v>
      </c>
      <c r="EH1128" s="9"/>
      <c r="EI1128" s="10"/>
      <c r="EJ1128" s="11"/>
      <c r="EK1128" s="6">
        <f>SUMIF(EL$160:EL$190,$D1128,EN$160:EN$190)</f>
        <v>0</v>
      </c>
      <c r="EL1128" s="9"/>
      <c r="EM1128" s="10"/>
      <c r="EN1128" s="11"/>
      <c r="EO1128" s="6">
        <f>SUMIF(EP$160:EP$190,$D1128,ER$160:ER$190)</f>
        <v>0</v>
      </c>
      <c r="EP1128" s="9"/>
      <c r="EQ1128" s="10"/>
      <c r="ER1128" s="11"/>
      <c r="ES1128" s="6">
        <f>SUMIF(ET$160:ET$190,$D1128,EV$160:EV$190)</f>
        <v>0</v>
      </c>
      <c r="ET1128" s="9"/>
      <c r="EU1128" s="10"/>
      <c r="EV1128" s="11"/>
      <c r="EW1128" s="6">
        <f>SUMIF(EX$160:EX$190,$D1128,EZ$160:EZ$190)</f>
        <v>0</v>
      </c>
      <c r="EX1128" s="9"/>
      <c r="EY1128" s="10"/>
      <c r="EZ1128" s="11"/>
      <c r="FA1128" s="6">
        <f>SUMIF(FB$160:FB$190,$D1128,FD$160:FD$190)</f>
        <v>0</v>
      </c>
      <c r="FB1128" s="9"/>
      <c r="FC1128" s="10"/>
      <c r="FD1128" s="11"/>
      <c r="FE1128" s="6">
        <f>SUMIF(FF$160:FF$190,$D1128,FH$160:FH$190)</f>
        <v>0</v>
      </c>
      <c r="FF1128" s="9"/>
      <c r="FG1128" s="10"/>
      <c r="FH1128" s="11"/>
      <c r="FI1128" s="6">
        <f>SUMIF(FJ$160:FJ$190,$D1128,FL$160:FL$190)</f>
        <v>0</v>
      </c>
      <c r="FJ1128" s="9"/>
      <c r="FK1128" s="10"/>
      <c r="FL1128" s="11"/>
      <c r="FM1128" s="6">
        <f>SUMIF(FN$160:FN$190,$D1128,FP$160:FP$190)</f>
        <v>0</v>
      </c>
      <c r="FN1128" s="9"/>
      <c r="FO1128" s="10"/>
      <c r="FP1128" s="11"/>
      <c r="FQ1128" s="6">
        <f>SUMIF(FR$160:FR$190,$D1128,FT$160:FT$190)</f>
        <v>0</v>
      </c>
      <c r="FR1128" s="9"/>
      <c r="FS1128" s="10"/>
      <c r="FT1128" s="11"/>
      <c r="FU1128" s="6">
        <f>SUMIF(FV$160:FV$190,$D1128,FX$160:FX$190)</f>
        <v>0</v>
      </c>
      <c r="FV1128" s="9"/>
      <c r="FW1128" s="10"/>
      <c r="FX1128" s="11"/>
      <c r="FY1128" s="6">
        <f>SUMIF(FZ$160:FZ$190,$D1128,GB$160:GB$190)</f>
        <v>0</v>
      </c>
      <c r="FZ1128" s="9"/>
      <c r="GA1128" s="10"/>
      <c r="GB1128" s="11"/>
      <c r="GC1128" s="6">
        <f>SUMIF(GD$160:GD$190,$D1128,GF$160:GF$190)</f>
        <v>0</v>
      </c>
      <c r="GD1128" s="9"/>
      <c r="GE1128" s="10"/>
      <c r="GF1128" s="11"/>
      <c r="GG1128" s="6">
        <f>SUMIF(GH$160:GH$190,$D1128,GJ$160:GJ$190)</f>
        <v>0</v>
      </c>
      <c r="GH1128" s="9"/>
      <c r="GI1128" s="10"/>
      <c r="GJ1128" s="11"/>
      <c r="GK1128" s="6">
        <f>SUMIF(GL$160:GL$190,$D1128,GN$160:GN$190)</f>
        <v>0</v>
      </c>
      <c r="GL1128" s="9"/>
      <c r="GM1128" s="10"/>
      <c r="GN1128" s="11"/>
      <c r="GO1128" s="6">
        <f>SUMIF(GP$160:GP$190,$D1128,GR$160:GR$190)</f>
        <v>0</v>
      </c>
      <c r="GP1128" s="9"/>
      <c r="GQ1128" s="10"/>
      <c r="GR1128" s="11"/>
      <c r="GS1128" s="6">
        <f>SUMIF(GT$160:GT$190,$D1128,GV$160:GV$190)</f>
        <v>0</v>
      </c>
      <c r="GT1128" s="9"/>
      <c r="GU1128" s="10"/>
      <c r="GV1128" s="20"/>
      <c r="GW1128" s="19">
        <f t="shared" si="27"/>
        <v>0</v>
      </c>
      <c r="GX1128" s="472"/>
      <c r="GY1128" s="473"/>
    </row>
    <row r="1129" spans="1:207" ht="30">
      <c r="A1129" s="47" t="s">
        <v>81</v>
      </c>
      <c r="B1129" s="470"/>
      <c r="C1129" s="297" t="s">
        <v>370</v>
      </c>
      <c r="D1129" s="218" t="s">
        <v>345</v>
      </c>
      <c r="E1129" s="6">
        <f>SUMIF(F$191:F$221,$D1129,H$191:H$221)</f>
        <v>0</v>
      </c>
      <c r="F1129" s="9"/>
      <c r="G1129" s="10"/>
      <c r="H1129" s="11"/>
      <c r="I1129" s="6">
        <f>SUMIF(J$191:J$221,$D1129,L$191:L$221)</f>
        <v>0</v>
      </c>
      <c r="J1129" s="9"/>
      <c r="K1129" s="10"/>
      <c r="L1129" s="11"/>
      <c r="M1129" s="6">
        <f>SUMIF(N$191:N$221,$D1129,P$191:P$221)</f>
        <v>0</v>
      </c>
      <c r="N1129" s="9"/>
      <c r="O1129" s="10"/>
      <c r="P1129" s="11"/>
      <c r="Q1129" s="6">
        <f>SUMIF(R$191:R$221,$D1129,T$191:T$221)</f>
        <v>0</v>
      </c>
      <c r="R1129" s="9"/>
      <c r="S1129" s="10"/>
      <c r="T1129" s="11"/>
      <c r="U1129" s="6">
        <f>SUMIF(V$191:V$221,$D1129,X$191:X$221)</f>
        <v>0</v>
      </c>
      <c r="V1129" s="9"/>
      <c r="W1129" s="10"/>
      <c r="X1129" s="11"/>
      <c r="Y1129" s="6">
        <f>SUMIF(Z$191:Z$221,$D1129,AB$191:AB$221)</f>
        <v>0</v>
      </c>
      <c r="Z1129" s="9"/>
      <c r="AA1129" s="10"/>
      <c r="AB1129" s="11"/>
      <c r="AC1129" s="6">
        <f>SUMIF(AD$191:AD$221,$D1129,AF$191:AF$221)</f>
        <v>0</v>
      </c>
      <c r="AD1129" s="9"/>
      <c r="AE1129" s="10"/>
      <c r="AF1129" s="11"/>
      <c r="AG1129" s="6">
        <f>SUMIF(AH$191:AH$221,$D1129,AJ$191:AJ$221)</f>
        <v>0</v>
      </c>
      <c r="AH1129" s="9"/>
      <c r="AI1129" s="10"/>
      <c r="AJ1129" s="11"/>
      <c r="AK1129" s="6">
        <f>SUMIF(AL$191:AL$221,$D1129,AN$191:AN$221)</f>
        <v>0</v>
      </c>
      <c r="AL1129" s="9"/>
      <c r="AM1129" s="10"/>
      <c r="AN1129" s="11"/>
      <c r="AO1129" s="6">
        <f>SUMIF(AP$191:AP$221,$D1129,AR$191:AR$221)</f>
        <v>0</v>
      </c>
      <c r="AP1129" s="9"/>
      <c r="AQ1129" s="10"/>
      <c r="AR1129" s="11"/>
      <c r="AS1129" s="6">
        <f>SUMIF(AT$191:AT$221,$D1129,AV$191:AV$221)</f>
        <v>0</v>
      </c>
      <c r="AT1129" s="9"/>
      <c r="AU1129" s="10"/>
      <c r="AV1129" s="11"/>
      <c r="AW1129" s="6">
        <f>SUMIF(AX$191:AX$221,$D1129,AZ$191:AZ$221)</f>
        <v>0</v>
      </c>
      <c r="AX1129" s="9"/>
      <c r="AY1129" s="10"/>
      <c r="AZ1129" s="11"/>
      <c r="BA1129" s="6">
        <f>SUMIF(BB$191:BB$221,$D1129,BD$191:BD$221)</f>
        <v>0</v>
      </c>
      <c r="BB1129" s="9"/>
      <c r="BC1129" s="10"/>
      <c r="BD1129" s="11"/>
      <c r="BE1129" s="6">
        <f>SUMIF(BF$191:BF$221,$D1129,BH$191:BH$221)</f>
        <v>0</v>
      </c>
      <c r="BF1129" s="9"/>
      <c r="BG1129" s="10"/>
      <c r="BH1129" s="11"/>
      <c r="BI1129" s="6">
        <f>SUMIF(BJ$191:BJ$221,$D1129,BL$191:BL$221)</f>
        <v>0</v>
      </c>
      <c r="BJ1129" s="9"/>
      <c r="BK1129" s="10"/>
      <c r="BL1129" s="11"/>
      <c r="BM1129" s="6">
        <f>SUMIF(BN$191:BN$221,$D1129,BP$191:BP$221)</f>
        <v>0</v>
      </c>
      <c r="BN1129" s="9"/>
      <c r="BO1129" s="10"/>
      <c r="BP1129" s="11"/>
      <c r="BQ1129" s="6">
        <f>SUMIF(BR$191:BR$221,$D1129,BT$191:BT$221)</f>
        <v>0</v>
      </c>
      <c r="BR1129" s="9"/>
      <c r="BS1129" s="10"/>
      <c r="BT1129" s="11"/>
      <c r="BU1129" s="6">
        <f>SUMIF(BV$191:BV$221,$D1129,BX$191:BX$221)</f>
        <v>0</v>
      </c>
      <c r="BV1129" s="9"/>
      <c r="BW1129" s="10"/>
      <c r="BX1129" s="11"/>
      <c r="BY1129" s="6">
        <f>SUMIF(BZ$191:BZ$221,$D1129,CB$191:CB$221)</f>
        <v>0</v>
      </c>
      <c r="BZ1129" s="9"/>
      <c r="CA1129" s="10"/>
      <c r="CB1129" s="11"/>
      <c r="CC1129" s="6">
        <f>SUMIF(CD$191:CD$221,$D1129,CF$191:CF$221)</f>
        <v>0</v>
      </c>
      <c r="CD1129" s="9"/>
      <c r="CE1129" s="10"/>
      <c r="CF1129" s="11"/>
      <c r="CG1129" s="6">
        <f>SUMIF(CH$191:CH$221,$D1129,CJ$191:CJ$221)</f>
        <v>0</v>
      </c>
      <c r="CH1129" s="9"/>
      <c r="CI1129" s="10"/>
      <c r="CJ1129" s="11"/>
      <c r="CK1129" s="6">
        <f>SUMIF(CL$191:CL$221,$D1129,CN$191:CN$221)</f>
        <v>0</v>
      </c>
      <c r="CL1129" s="9"/>
      <c r="CM1129" s="10"/>
      <c r="CN1129" s="11"/>
      <c r="CO1129" s="6">
        <f>SUMIF(CP$191:CP$221,$D1129,CR$191:CR$221)</f>
        <v>0</v>
      </c>
      <c r="CP1129" s="9"/>
      <c r="CQ1129" s="10"/>
      <c r="CR1129" s="11"/>
      <c r="CS1129" s="6">
        <f>SUMIF(CT$191:CT$221,$D1129,CV$191:CV$221)</f>
        <v>0</v>
      </c>
      <c r="CT1129" s="9"/>
      <c r="CU1129" s="10"/>
      <c r="CV1129" s="11"/>
      <c r="CW1129" s="6">
        <f>SUMIF(CX$191:CX$221,$D1129,CZ$191:CZ$221)</f>
        <v>0</v>
      </c>
      <c r="CX1129" s="9"/>
      <c r="CY1129" s="10"/>
      <c r="CZ1129" s="11"/>
      <c r="DA1129" s="6">
        <f>SUMIF(DB$191:DB$221,$D1129,DD$191:DD$221)</f>
        <v>0</v>
      </c>
      <c r="DB1129" s="9"/>
      <c r="DC1129" s="10"/>
      <c r="DD1129" s="11"/>
      <c r="DE1129" s="6">
        <f>SUMIF(DF$191:DF$221,$D1129,DH$191:DH$221)</f>
        <v>0</v>
      </c>
      <c r="DF1129" s="9"/>
      <c r="DG1129" s="10"/>
      <c r="DH1129" s="11"/>
      <c r="DI1129" s="6">
        <f>SUMIF(DJ$191:DJ$221,$D1129,DL$191:DL$221)</f>
        <v>0</v>
      </c>
      <c r="DJ1129" s="9"/>
      <c r="DK1129" s="10"/>
      <c r="DL1129" s="11"/>
      <c r="DM1129" s="6">
        <f>SUMIF(DN$191:DN$221,$D1129,DP$191:DP$221)</f>
        <v>0</v>
      </c>
      <c r="DN1129" s="9"/>
      <c r="DO1129" s="10"/>
      <c r="DP1129" s="11"/>
      <c r="DQ1129" s="6">
        <f>SUMIF(DR$191:DR$221,$D1129,DT$191:DT$221)</f>
        <v>0</v>
      </c>
      <c r="DR1129" s="9"/>
      <c r="DS1129" s="10"/>
      <c r="DT1129" s="11"/>
      <c r="DU1129" s="6">
        <f>SUMIF(DV$191:DV$221,$D1129,DX$191:DX$221)</f>
        <v>0</v>
      </c>
      <c r="DV1129" s="9"/>
      <c r="DW1129" s="10"/>
      <c r="DX1129" s="11"/>
      <c r="DY1129" s="6">
        <f>SUMIF(DZ$191:DZ$221,$D1129,EB$191:EB$221)</f>
        <v>0</v>
      </c>
      <c r="DZ1129" s="9"/>
      <c r="EA1129" s="10"/>
      <c r="EB1129" s="11"/>
      <c r="EC1129" s="6">
        <f>SUMIF(ED$191:ED$221,$D1129,EF$191:EF$221)</f>
        <v>0</v>
      </c>
      <c r="ED1129" s="9"/>
      <c r="EE1129" s="10"/>
      <c r="EF1129" s="11"/>
      <c r="EG1129" s="6">
        <f>SUMIF(EH$191:EH$221,$D1129,EJ$191:EJ$221)</f>
        <v>0</v>
      </c>
      <c r="EH1129" s="9"/>
      <c r="EI1129" s="10"/>
      <c r="EJ1129" s="11"/>
      <c r="EK1129" s="6">
        <f>SUMIF(EL$191:EL$221,$D1129,EN$191:EN$221)</f>
        <v>0</v>
      </c>
      <c r="EL1129" s="9"/>
      <c r="EM1129" s="10"/>
      <c r="EN1129" s="11"/>
      <c r="EO1129" s="6">
        <f>SUMIF(EP$191:EP$221,$D1129,ER$191:ER$221)</f>
        <v>0</v>
      </c>
      <c r="EP1129" s="9"/>
      <c r="EQ1129" s="10"/>
      <c r="ER1129" s="11"/>
      <c r="ES1129" s="6">
        <f>SUMIF(ET$191:ET$221,$D1129,EV$191:EV$221)</f>
        <v>0</v>
      </c>
      <c r="ET1129" s="9"/>
      <c r="EU1129" s="10"/>
      <c r="EV1129" s="11"/>
      <c r="EW1129" s="6">
        <f>SUMIF(EX$191:EX$221,$D1129,EZ$191:EZ$221)</f>
        <v>0</v>
      </c>
      <c r="EX1129" s="9"/>
      <c r="EY1129" s="10"/>
      <c r="EZ1129" s="11"/>
      <c r="FA1129" s="6">
        <f>SUMIF(FB$191:FB$221,$D1129,FD$191:FD$221)</f>
        <v>0</v>
      </c>
      <c r="FB1129" s="9"/>
      <c r="FC1129" s="10"/>
      <c r="FD1129" s="11"/>
      <c r="FE1129" s="6">
        <f>SUMIF(FF$191:FF$221,$D1129,FH$191:FH$221)</f>
        <v>0</v>
      </c>
      <c r="FF1129" s="9"/>
      <c r="FG1129" s="10"/>
      <c r="FH1129" s="11"/>
      <c r="FI1129" s="6">
        <f>SUMIF(FJ$191:FJ$221,$D1129,FL$191:FL$221)</f>
        <v>0</v>
      </c>
      <c r="FJ1129" s="9"/>
      <c r="FK1129" s="10"/>
      <c r="FL1129" s="11"/>
      <c r="FM1129" s="6">
        <f>SUMIF(FN$191:FN$221,$D1129,FP$191:FP$221)</f>
        <v>0</v>
      </c>
      <c r="FN1129" s="9"/>
      <c r="FO1129" s="10"/>
      <c r="FP1129" s="11"/>
      <c r="FQ1129" s="6">
        <f>SUMIF(FR$191:FR$221,$D1129,FT$191:FT$221)</f>
        <v>0</v>
      </c>
      <c r="FR1129" s="9"/>
      <c r="FS1129" s="10"/>
      <c r="FT1129" s="11"/>
      <c r="FU1129" s="6">
        <f>SUMIF(FV$191:FV$221,$D1129,FX$191:FX$221)</f>
        <v>0</v>
      </c>
      <c r="FV1129" s="9"/>
      <c r="FW1129" s="10"/>
      <c r="FX1129" s="11"/>
      <c r="FY1129" s="6">
        <f>SUMIF(FZ$191:FZ$221,$D1129,GB$191:GB$221)</f>
        <v>0</v>
      </c>
      <c r="FZ1129" s="9"/>
      <c r="GA1129" s="10"/>
      <c r="GB1129" s="11"/>
      <c r="GC1129" s="6">
        <f>SUMIF(GD$191:GD$221,$D1129,GF$191:GF$221)</f>
        <v>0</v>
      </c>
      <c r="GD1129" s="9"/>
      <c r="GE1129" s="10"/>
      <c r="GF1129" s="11"/>
      <c r="GG1129" s="6">
        <f>SUMIF(GH$191:GH$221,$D1129,GJ$191:GJ$221)</f>
        <v>0</v>
      </c>
      <c r="GH1129" s="9"/>
      <c r="GI1129" s="10"/>
      <c r="GJ1129" s="11"/>
      <c r="GK1129" s="6">
        <f>SUMIF(GL$191:GL$221,$D1129,GN$191:GN$221)</f>
        <v>0</v>
      </c>
      <c r="GL1129" s="9"/>
      <c r="GM1129" s="10"/>
      <c r="GN1129" s="11"/>
      <c r="GO1129" s="6">
        <f>SUMIF(GP$191:GP$221,$D1129,GR$191:GR$221)</f>
        <v>0</v>
      </c>
      <c r="GP1129" s="9"/>
      <c r="GQ1129" s="10"/>
      <c r="GR1129" s="11"/>
      <c r="GS1129" s="6">
        <f>SUMIF(GT$191:GT$221,$D1129,GV$191:GV$221)</f>
        <v>0</v>
      </c>
      <c r="GT1129" s="9"/>
      <c r="GU1129" s="10"/>
      <c r="GV1129" s="20"/>
      <c r="GW1129" s="19">
        <f t="shared" si="27"/>
        <v>0</v>
      </c>
      <c r="GX1129" s="472"/>
      <c r="GY1129" s="473"/>
    </row>
    <row r="1130" spans="1:207" ht="30">
      <c r="A1130" s="47" t="s">
        <v>82</v>
      </c>
      <c r="B1130" s="470"/>
      <c r="C1130" s="297" t="s">
        <v>370</v>
      </c>
      <c r="D1130" s="218" t="s">
        <v>345</v>
      </c>
      <c r="E1130" s="6">
        <f>SUMIF(F$222:F$252,$D1130,H$222:H$252)</f>
        <v>0</v>
      </c>
      <c r="F1130" s="9"/>
      <c r="G1130" s="10"/>
      <c r="H1130" s="11"/>
      <c r="I1130" s="6">
        <f>SUMIF(J$222:J$252,$D1130,L$222:L$252)</f>
        <v>0</v>
      </c>
      <c r="J1130" s="9"/>
      <c r="K1130" s="10"/>
      <c r="L1130" s="11"/>
      <c r="M1130" s="6">
        <f>SUMIF(N$222:N$252,$D1130,P$222:P$252)</f>
        <v>0</v>
      </c>
      <c r="N1130" s="9"/>
      <c r="O1130" s="10"/>
      <c r="P1130" s="11"/>
      <c r="Q1130" s="6">
        <f>SUMIF(R$222:R$252,$D1130,T$222:T$252)</f>
        <v>0</v>
      </c>
      <c r="R1130" s="9"/>
      <c r="S1130" s="10"/>
      <c r="T1130" s="11"/>
      <c r="U1130" s="6">
        <f>SUMIF(V$222:V$252,$D1130,X$222:X$252)</f>
        <v>0</v>
      </c>
      <c r="V1130" s="9"/>
      <c r="W1130" s="10"/>
      <c r="X1130" s="11"/>
      <c r="Y1130" s="6">
        <f>SUMIF(Z$222:Z$252,$D1130,AB$222:AB$252)</f>
        <v>0</v>
      </c>
      <c r="Z1130" s="9"/>
      <c r="AA1130" s="10"/>
      <c r="AB1130" s="11"/>
      <c r="AC1130" s="6">
        <f>SUMIF(AD$222:AD$252,$D1130,AF$222:AF$252)</f>
        <v>0</v>
      </c>
      <c r="AD1130" s="9"/>
      <c r="AE1130" s="10"/>
      <c r="AF1130" s="11"/>
      <c r="AG1130" s="6">
        <f>SUMIF(AH$222:AH$252,$D1130,AJ$222:AJ$252)</f>
        <v>0</v>
      </c>
      <c r="AH1130" s="9"/>
      <c r="AI1130" s="10"/>
      <c r="AJ1130" s="11"/>
      <c r="AK1130" s="6">
        <f>SUMIF(AL$222:AL$252,$D1130,AN$222:AN$252)</f>
        <v>0</v>
      </c>
      <c r="AL1130" s="9"/>
      <c r="AM1130" s="10"/>
      <c r="AN1130" s="11"/>
      <c r="AO1130" s="6">
        <f>SUMIF(AP$222:AP$252,$D1130,AR$222:AR$252)</f>
        <v>0</v>
      </c>
      <c r="AP1130" s="9"/>
      <c r="AQ1130" s="10"/>
      <c r="AR1130" s="11"/>
      <c r="AS1130" s="6">
        <f>SUMIF(AT$222:AT$252,$D1130,AV$222:AV$252)</f>
        <v>0</v>
      </c>
      <c r="AT1130" s="9"/>
      <c r="AU1130" s="10"/>
      <c r="AV1130" s="11"/>
      <c r="AW1130" s="6">
        <f>SUMIF(AX$222:AX$252,$D1130,AZ$222:AZ$252)</f>
        <v>0</v>
      </c>
      <c r="AX1130" s="9"/>
      <c r="AY1130" s="10"/>
      <c r="AZ1130" s="11"/>
      <c r="BA1130" s="6">
        <f>SUMIF(BB$222:BB$252,$D1130,BD$222:BD$252)</f>
        <v>0</v>
      </c>
      <c r="BB1130" s="9"/>
      <c r="BC1130" s="10"/>
      <c r="BD1130" s="11"/>
      <c r="BE1130" s="6">
        <f>SUMIF(BF$222:BF$252,$D1130,BH$222:BH$252)</f>
        <v>0</v>
      </c>
      <c r="BF1130" s="9"/>
      <c r="BG1130" s="10"/>
      <c r="BH1130" s="11"/>
      <c r="BI1130" s="6">
        <f>SUMIF(BJ$222:BJ$252,$D1130,BL$222:BL$252)</f>
        <v>0</v>
      </c>
      <c r="BJ1130" s="9"/>
      <c r="BK1130" s="10"/>
      <c r="BL1130" s="11"/>
      <c r="BM1130" s="6">
        <f>SUMIF(BN$222:BN$252,$D1130,BP$222:BP$252)</f>
        <v>0</v>
      </c>
      <c r="BN1130" s="9"/>
      <c r="BO1130" s="10"/>
      <c r="BP1130" s="11"/>
      <c r="BQ1130" s="6">
        <f>SUMIF(BR$222:BR$252,$D1130,BT$222:BT$252)</f>
        <v>0</v>
      </c>
      <c r="BR1130" s="9"/>
      <c r="BS1130" s="10"/>
      <c r="BT1130" s="11"/>
      <c r="BU1130" s="6">
        <f>SUMIF(BV$222:BV$252,$D1130,BX$222:BX$252)</f>
        <v>0</v>
      </c>
      <c r="BV1130" s="9"/>
      <c r="BW1130" s="10"/>
      <c r="BX1130" s="11"/>
      <c r="BY1130" s="6">
        <f>SUMIF(BZ$222:BZ$252,$D1130,CB$222:CB$252)</f>
        <v>0</v>
      </c>
      <c r="BZ1130" s="9"/>
      <c r="CA1130" s="10"/>
      <c r="CB1130" s="11"/>
      <c r="CC1130" s="6">
        <f>SUMIF(CD$222:CD$252,$D1130,CF$222:CF$252)</f>
        <v>0</v>
      </c>
      <c r="CD1130" s="9"/>
      <c r="CE1130" s="10"/>
      <c r="CF1130" s="11"/>
      <c r="CG1130" s="6">
        <f>SUMIF(CH$222:CH$252,$D1130,CJ$222:CJ$252)</f>
        <v>0</v>
      </c>
      <c r="CH1130" s="9"/>
      <c r="CI1130" s="10"/>
      <c r="CJ1130" s="11"/>
      <c r="CK1130" s="6">
        <f>SUMIF(CL$222:CL$252,$D1130,CN$222:CN$252)</f>
        <v>0</v>
      </c>
      <c r="CL1130" s="9"/>
      <c r="CM1130" s="10"/>
      <c r="CN1130" s="11"/>
      <c r="CO1130" s="6">
        <f>SUMIF(CP$222:CP$252,$D1130,CR$222:CR$252)</f>
        <v>0</v>
      </c>
      <c r="CP1130" s="9"/>
      <c r="CQ1130" s="10"/>
      <c r="CR1130" s="11"/>
      <c r="CS1130" s="6">
        <f>SUMIF(CT$222:CT$252,$D1130,CV$222:CV$252)</f>
        <v>0</v>
      </c>
      <c r="CT1130" s="9"/>
      <c r="CU1130" s="10"/>
      <c r="CV1130" s="11"/>
      <c r="CW1130" s="6">
        <f>SUMIF(CX$222:CX$252,$D1130,CZ$222:CZ$252)</f>
        <v>0</v>
      </c>
      <c r="CX1130" s="9"/>
      <c r="CY1130" s="10"/>
      <c r="CZ1130" s="11"/>
      <c r="DA1130" s="6">
        <f>SUMIF(DB$222:DB$252,$D1130,DD$222:DD$252)</f>
        <v>0</v>
      </c>
      <c r="DB1130" s="9"/>
      <c r="DC1130" s="10"/>
      <c r="DD1130" s="11"/>
      <c r="DE1130" s="6">
        <f>SUMIF(DF$222:DF$252,$D1130,DH$222:DH$252)</f>
        <v>0</v>
      </c>
      <c r="DF1130" s="9"/>
      <c r="DG1130" s="10"/>
      <c r="DH1130" s="11"/>
      <c r="DI1130" s="6">
        <f>SUMIF(DJ$222:DJ$252,$D1130,DL$222:DL$252)</f>
        <v>0</v>
      </c>
      <c r="DJ1130" s="9"/>
      <c r="DK1130" s="10"/>
      <c r="DL1130" s="11"/>
      <c r="DM1130" s="6">
        <f>SUMIF(DN$222:DN$252,$D1130,DP$222:DP$252)</f>
        <v>0</v>
      </c>
      <c r="DN1130" s="9"/>
      <c r="DO1130" s="10"/>
      <c r="DP1130" s="11"/>
      <c r="DQ1130" s="6">
        <f>SUMIF(DR$222:DR$252,$D1130,DT$222:DT$252)</f>
        <v>0</v>
      </c>
      <c r="DR1130" s="9"/>
      <c r="DS1130" s="10"/>
      <c r="DT1130" s="11"/>
      <c r="DU1130" s="6">
        <f>SUMIF(DV$222:DV$252,$D1130,DX$222:DX$252)</f>
        <v>0</v>
      </c>
      <c r="DV1130" s="9"/>
      <c r="DW1130" s="10"/>
      <c r="DX1130" s="11"/>
      <c r="DY1130" s="6">
        <f>SUMIF(DZ$222:DZ$252,$D1130,EB$222:EB$252)</f>
        <v>0</v>
      </c>
      <c r="DZ1130" s="9"/>
      <c r="EA1130" s="10"/>
      <c r="EB1130" s="11"/>
      <c r="EC1130" s="6">
        <f>SUMIF(ED$222:ED$252,$D1130,EF$222:EF$252)</f>
        <v>0</v>
      </c>
      <c r="ED1130" s="9"/>
      <c r="EE1130" s="10"/>
      <c r="EF1130" s="11"/>
      <c r="EG1130" s="6">
        <f>SUMIF(EH$222:EH$252,$D1130,EJ$222:EJ$252)</f>
        <v>0</v>
      </c>
      <c r="EH1130" s="9"/>
      <c r="EI1130" s="10"/>
      <c r="EJ1130" s="11"/>
      <c r="EK1130" s="6">
        <f>SUMIF(EL$222:EL$252,$D1130,EN$222:EN$252)</f>
        <v>0</v>
      </c>
      <c r="EL1130" s="9"/>
      <c r="EM1130" s="10"/>
      <c r="EN1130" s="11"/>
      <c r="EO1130" s="6">
        <f>SUMIF(EP$222:EP$252,$D1130,ER$222:ER$252)</f>
        <v>0</v>
      </c>
      <c r="EP1130" s="9"/>
      <c r="EQ1130" s="10"/>
      <c r="ER1130" s="11"/>
      <c r="ES1130" s="6">
        <f>SUMIF(ET$222:ET$252,$D1130,EV$222:EV$252)</f>
        <v>0</v>
      </c>
      <c r="ET1130" s="9"/>
      <c r="EU1130" s="10"/>
      <c r="EV1130" s="11"/>
      <c r="EW1130" s="6">
        <f>SUMIF(EX$222:EX$252,$D1130,EZ$222:EZ$252)</f>
        <v>0</v>
      </c>
      <c r="EX1130" s="9"/>
      <c r="EY1130" s="10"/>
      <c r="EZ1130" s="11"/>
      <c r="FA1130" s="6">
        <f>SUMIF(FB$222:FB$252,$D1130,FD$222:FD$252)</f>
        <v>0</v>
      </c>
      <c r="FB1130" s="9"/>
      <c r="FC1130" s="10"/>
      <c r="FD1130" s="11"/>
      <c r="FE1130" s="6">
        <f>SUMIF(FF$222:FF$252,$D1130,FH$222:FH$252)</f>
        <v>0</v>
      </c>
      <c r="FF1130" s="9"/>
      <c r="FG1130" s="10"/>
      <c r="FH1130" s="11"/>
      <c r="FI1130" s="6">
        <f>SUMIF(FJ$222:FJ$252,$D1130,FL$222:FL$252)</f>
        <v>0</v>
      </c>
      <c r="FJ1130" s="9"/>
      <c r="FK1130" s="10"/>
      <c r="FL1130" s="11"/>
      <c r="FM1130" s="6">
        <f>SUMIF(FN$222:FN$252,$D1130,FP$222:FP$252)</f>
        <v>0</v>
      </c>
      <c r="FN1130" s="9"/>
      <c r="FO1130" s="10"/>
      <c r="FP1130" s="11"/>
      <c r="FQ1130" s="6">
        <f>SUMIF(FR$222:FR$252,$D1130,FT$222:FT$252)</f>
        <v>0</v>
      </c>
      <c r="FR1130" s="9"/>
      <c r="FS1130" s="10"/>
      <c r="FT1130" s="11"/>
      <c r="FU1130" s="6">
        <f>SUMIF(FV$222:FV$252,$D1130,FX$222:FX$252)</f>
        <v>0</v>
      </c>
      <c r="FV1130" s="9"/>
      <c r="FW1130" s="10"/>
      <c r="FX1130" s="11"/>
      <c r="FY1130" s="6">
        <f>SUMIF(FZ$222:FZ$252,$D1130,GB$222:GB$252)</f>
        <v>0</v>
      </c>
      <c r="FZ1130" s="9"/>
      <c r="GA1130" s="10"/>
      <c r="GB1130" s="11"/>
      <c r="GC1130" s="6">
        <f>SUMIF(GD$222:GD$252,$D1130,GF$222:GF$252)</f>
        <v>0</v>
      </c>
      <c r="GD1130" s="9"/>
      <c r="GE1130" s="10"/>
      <c r="GF1130" s="11"/>
      <c r="GG1130" s="6">
        <f>SUMIF(GH$222:GH$252,$D1130,GJ$222:GJ$252)</f>
        <v>0</v>
      </c>
      <c r="GH1130" s="9"/>
      <c r="GI1130" s="10"/>
      <c r="GJ1130" s="11"/>
      <c r="GK1130" s="6">
        <f>SUMIF(GL$222:GL$252,$D1130,GN$222:GN$252)</f>
        <v>0</v>
      </c>
      <c r="GL1130" s="9"/>
      <c r="GM1130" s="10"/>
      <c r="GN1130" s="11"/>
      <c r="GO1130" s="6">
        <f>SUMIF(GP$222:GP$252,$D1130,GR$222:GR$252)</f>
        <v>0</v>
      </c>
      <c r="GP1130" s="9"/>
      <c r="GQ1130" s="10"/>
      <c r="GR1130" s="11"/>
      <c r="GS1130" s="6">
        <f>SUMIF(GT$222:GT$252,$D1130,GV$222:GV$252)</f>
        <v>0</v>
      </c>
      <c r="GT1130" s="9"/>
      <c r="GU1130" s="10"/>
      <c r="GV1130" s="20"/>
      <c r="GW1130" s="19">
        <f t="shared" si="27"/>
        <v>0</v>
      </c>
      <c r="GX1130" s="472"/>
      <c r="GY1130" s="473"/>
    </row>
    <row r="1131" spans="1:207" ht="30">
      <c r="A1131" s="47" t="s">
        <v>83</v>
      </c>
      <c r="B1131" s="470"/>
      <c r="C1131" s="297" t="s">
        <v>370</v>
      </c>
      <c r="D1131" s="218" t="s">
        <v>345</v>
      </c>
      <c r="E1131" s="6">
        <f>SUMIF(F$253:F$283,$D1131,H$253:H$283)</f>
        <v>0</v>
      </c>
      <c r="F1131" s="9"/>
      <c r="G1131" s="10"/>
      <c r="H1131" s="11"/>
      <c r="I1131" s="6">
        <f>SUMIF(J$253:J$283,$D1131,L$253:L$283)</f>
        <v>0</v>
      </c>
      <c r="J1131" s="9"/>
      <c r="K1131" s="10"/>
      <c r="L1131" s="11"/>
      <c r="M1131" s="6">
        <f>SUMIF(N$253:N$283,$D1131,P$253:P$283)</f>
        <v>0</v>
      </c>
      <c r="N1131" s="9"/>
      <c r="O1131" s="10"/>
      <c r="P1131" s="11"/>
      <c r="Q1131" s="6">
        <f>SUMIF(R$253:R$283,$D1131,T$253:T$283)</f>
        <v>0</v>
      </c>
      <c r="R1131" s="9"/>
      <c r="S1131" s="10"/>
      <c r="T1131" s="11"/>
      <c r="U1131" s="6">
        <f>SUMIF(V$253:V$283,$D1131,X$253:X$283)</f>
        <v>0</v>
      </c>
      <c r="V1131" s="9"/>
      <c r="W1131" s="10"/>
      <c r="X1131" s="11"/>
      <c r="Y1131" s="6">
        <f>SUMIF(Z$253:Z$283,$D1131,AB$253:AB$283)</f>
        <v>0</v>
      </c>
      <c r="Z1131" s="9"/>
      <c r="AA1131" s="10"/>
      <c r="AB1131" s="11"/>
      <c r="AC1131" s="6">
        <f>SUMIF(AD$253:AD$283,$D1131,AF$253:AF$283)</f>
        <v>0</v>
      </c>
      <c r="AD1131" s="9"/>
      <c r="AE1131" s="10"/>
      <c r="AF1131" s="11"/>
      <c r="AG1131" s="6">
        <f>SUMIF(AH$253:AH$283,$D1131,AJ$253:AJ$283)</f>
        <v>0</v>
      </c>
      <c r="AH1131" s="9"/>
      <c r="AI1131" s="10"/>
      <c r="AJ1131" s="11"/>
      <c r="AK1131" s="6">
        <f>SUMIF(AL$253:AL$283,$D1131,AN$253:AN$283)</f>
        <v>0</v>
      </c>
      <c r="AL1131" s="9"/>
      <c r="AM1131" s="10"/>
      <c r="AN1131" s="11"/>
      <c r="AO1131" s="6">
        <f>SUMIF(AP$253:AP$283,$D1131,AR$253:AR$283)</f>
        <v>0</v>
      </c>
      <c r="AP1131" s="9"/>
      <c r="AQ1131" s="10"/>
      <c r="AR1131" s="11"/>
      <c r="AS1131" s="6">
        <f>SUMIF(AT$253:AT$283,$D1131,AV$253:AV$283)</f>
        <v>0</v>
      </c>
      <c r="AT1131" s="9"/>
      <c r="AU1131" s="10"/>
      <c r="AV1131" s="11"/>
      <c r="AW1131" s="6">
        <f>SUMIF(AX$253:AX$283,$D1131,AZ$253:AZ$283)</f>
        <v>0</v>
      </c>
      <c r="AX1131" s="9"/>
      <c r="AY1131" s="10"/>
      <c r="AZ1131" s="11"/>
      <c r="BA1131" s="6">
        <f>SUMIF(BB$253:BB$283,$D1131,BD$253:BD$283)</f>
        <v>0</v>
      </c>
      <c r="BB1131" s="9"/>
      <c r="BC1131" s="10"/>
      <c r="BD1131" s="11"/>
      <c r="BE1131" s="6">
        <f>SUMIF(BF$253:BF$283,$D1131,BH$253:BH$283)</f>
        <v>0</v>
      </c>
      <c r="BF1131" s="9"/>
      <c r="BG1131" s="10"/>
      <c r="BH1131" s="11"/>
      <c r="BI1131" s="6">
        <f>SUMIF(BJ$253:BJ$283,$D1131,BL$253:BL$283)</f>
        <v>0</v>
      </c>
      <c r="BJ1131" s="9"/>
      <c r="BK1131" s="10"/>
      <c r="BL1131" s="11"/>
      <c r="BM1131" s="6">
        <f>SUMIF(BN$253:BN$283,$D1131,BP$253:BP$283)</f>
        <v>0</v>
      </c>
      <c r="BN1131" s="9"/>
      <c r="BO1131" s="10"/>
      <c r="BP1131" s="11"/>
      <c r="BQ1131" s="6">
        <f>SUMIF(BR$253:BR$283,$D1131,BT$253:BT$283)</f>
        <v>0</v>
      </c>
      <c r="BR1131" s="9"/>
      <c r="BS1131" s="10"/>
      <c r="BT1131" s="11"/>
      <c r="BU1131" s="6">
        <f>SUMIF(BV$253:BV$283,$D1131,BX$253:BX$283)</f>
        <v>0</v>
      </c>
      <c r="BV1131" s="9"/>
      <c r="BW1131" s="10"/>
      <c r="BX1131" s="11"/>
      <c r="BY1131" s="6">
        <f>SUMIF(BZ$253:BZ$283,$D1131,CB$253:CB$283)</f>
        <v>0</v>
      </c>
      <c r="BZ1131" s="9"/>
      <c r="CA1131" s="10"/>
      <c r="CB1131" s="11"/>
      <c r="CC1131" s="6">
        <f>SUMIF(CD$253:CD$283,$D1131,CF$253:CF$283)</f>
        <v>0</v>
      </c>
      <c r="CD1131" s="9"/>
      <c r="CE1131" s="10"/>
      <c r="CF1131" s="11"/>
      <c r="CG1131" s="6">
        <f>SUMIF(CH$253:CH$283,$D1131,CJ$253:CJ$283)</f>
        <v>0</v>
      </c>
      <c r="CH1131" s="9"/>
      <c r="CI1131" s="10"/>
      <c r="CJ1131" s="11"/>
      <c r="CK1131" s="6">
        <f>SUMIF(CL$253:CL$283,$D1131,CN$253:CN$283)</f>
        <v>0</v>
      </c>
      <c r="CL1131" s="9"/>
      <c r="CM1131" s="10"/>
      <c r="CN1131" s="11"/>
      <c r="CO1131" s="6">
        <f>SUMIF(CP$253:CP$283,$D1131,CR$253:CR$283)</f>
        <v>0</v>
      </c>
      <c r="CP1131" s="9"/>
      <c r="CQ1131" s="10"/>
      <c r="CR1131" s="11"/>
      <c r="CS1131" s="6">
        <f>SUMIF(CT$253:CT$283,$D1131,CV$253:CV$283)</f>
        <v>0</v>
      </c>
      <c r="CT1131" s="9"/>
      <c r="CU1131" s="10"/>
      <c r="CV1131" s="11"/>
      <c r="CW1131" s="6">
        <f>SUMIF(CX$253:CX$283,$D1131,CZ$253:CZ$283)</f>
        <v>0</v>
      </c>
      <c r="CX1131" s="9"/>
      <c r="CY1131" s="10"/>
      <c r="CZ1131" s="11"/>
      <c r="DA1131" s="6">
        <f>SUMIF(DB$253:DB$283,$D1131,DD$253:DD$283)</f>
        <v>0</v>
      </c>
      <c r="DB1131" s="9"/>
      <c r="DC1131" s="10"/>
      <c r="DD1131" s="11"/>
      <c r="DE1131" s="6">
        <f>SUMIF(DF$253:DF$283,$D1131,DH$253:DH$283)</f>
        <v>0</v>
      </c>
      <c r="DF1131" s="9"/>
      <c r="DG1131" s="10"/>
      <c r="DH1131" s="11"/>
      <c r="DI1131" s="6">
        <f>SUMIF(DJ$253:DJ$283,$D1131,DL$253:DL$283)</f>
        <v>0</v>
      </c>
      <c r="DJ1131" s="9"/>
      <c r="DK1131" s="10"/>
      <c r="DL1131" s="11"/>
      <c r="DM1131" s="6">
        <f>SUMIF(DN$253:DN$283,$D1131,DP$253:DP$283)</f>
        <v>0</v>
      </c>
      <c r="DN1131" s="9"/>
      <c r="DO1131" s="10"/>
      <c r="DP1131" s="11"/>
      <c r="DQ1131" s="6">
        <f>SUMIF(DR$253:DR$283,$D1131,DT$253:DT$283)</f>
        <v>0</v>
      </c>
      <c r="DR1131" s="9"/>
      <c r="DS1131" s="10"/>
      <c r="DT1131" s="11"/>
      <c r="DU1131" s="6">
        <f>SUMIF(DV$253:DV$283,$D1131,DX$253:DX$283)</f>
        <v>0</v>
      </c>
      <c r="DV1131" s="9"/>
      <c r="DW1131" s="10"/>
      <c r="DX1131" s="11"/>
      <c r="DY1131" s="6">
        <f>SUMIF(DZ$253:DZ$283,$D1131,EB$253:EB$283)</f>
        <v>0</v>
      </c>
      <c r="DZ1131" s="9"/>
      <c r="EA1131" s="10"/>
      <c r="EB1131" s="11"/>
      <c r="EC1131" s="6">
        <f>SUMIF(ED$253:ED$283,$D1131,EF$253:EF$283)</f>
        <v>0</v>
      </c>
      <c r="ED1131" s="9"/>
      <c r="EE1131" s="10"/>
      <c r="EF1131" s="11"/>
      <c r="EG1131" s="6">
        <f>SUMIF(EH$253:EH$283,$D1131,EJ$253:EJ$283)</f>
        <v>0</v>
      </c>
      <c r="EH1131" s="9"/>
      <c r="EI1131" s="10"/>
      <c r="EJ1131" s="11"/>
      <c r="EK1131" s="6">
        <f>SUMIF(EL$253:EL$283,$D1131,EN$253:EN$283)</f>
        <v>0</v>
      </c>
      <c r="EL1131" s="9"/>
      <c r="EM1131" s="10"/>
      <c r="EN1131" s="11"/>
      <c r="EO1131" s="6">
        <f>SUMIF(EP$253:EP$283,$D1131,ER$253:ER$283)</f>
        <v>0</v>
      </c>
      <c r="EP1131" s="9"/>
      <c r="EQ1131" s="10"/>
      <c r="ER1131" s="11"/>
      <c r="ES1131" s="6">
        <f>SUMIF(ET$253:ET$283,$D1131,EV$253:EV$283)</f>
        <v>0</v>
      </c>
      <c r="ET1131" s="9"/>
      <c r="EU1131" s="10"/>
      <c r="EV1131" s="11"/>
      <c r="EW1131" s="6">
        <f>SUMIF(EX$253:EX$283,$D1131,EZ$253:EZ$283)</f>
        <v>0</v>
      </c>
      <c r="EX1131" s="9"/>
      <c r="EY1131" s="10"/>
      <c r="EZ1131" s="11"/>
      <c r="FA1131" s="6">
        <f>SUMIF(FB$253:FB$283,$D1131,FD$253:FD$283)</f>
        <v>0</v>
      </c>
      <c r="FB1131" s="9"/>
      <c r="FC1131" s="10"/>
      <c r="FD1131" s="11"/>
      <c r="FE1131" s="6">
        <f>SUMIF(FF$253:FF$283,$D1131,FH$253:FH$283)</f>
        <v>0</v>
      </c>
      <c r="FF1131" s="9"/>
      <c r="FG1131" s="10"/>
      <c r="FH1131" s="11"/>
      <c r="FI1131" s="6">
        <f>SUMIF(FJ$253:FJ$283,$D1131,FL$253:FL$283)</f>
        <v>0</v>
      </c>
      <c r="FJ1131" s="9"/>
      <c r="FK1131" s="10"/>
      <c r="FL1131" s="11"/>
      <c r="FM1131" s="6">
        <f>SUMIF(FN$253:FN$283,$D1131,FP$253:FP$283)</f>
        <v>0</v>
      </c>
      <c r="FN1131" s="9"/>
      <c r="FO1131" s="10"/>
      <c r="FP1131" s="11"/>
      <c r="FQ1131" s="6">
        <f>SUMIF(FR$253:FR$283,$D1131,FT$253:FT$283)</f>
        <v>0</v>
      </c>
      <c r="FR1131" s="9"/>
      <c r="FS1131" s="10"/>
      <c r="FT1131" s="11"/>
      <c r="FU1131" s="6">
        <f>SUMIF(FV$253:FV$283,$D1131,FX$253:FX$283)</f>
        <v>0</v>
      </c>
      <c r="FV1131" s="9"/>
      <c r="FW1131" s="10"/>
      <c r="FX1131" s="11"/>
      <c r="FY1131" s="6">
        <f>SUMIF(FZ$253:FZ$283,$D1131,GB$253:GB$283)</f>
        <v>0</v>
      </c>
      <c r="FZ1131" s="9"/>
      <c r="GA1131" s="10"/>
      <c r="GB1131" s="11"/>
      <c r="GC1131" s="6">
        <f>SUMIF(GD$253:GD$283,$D1131,GF$253:GF$283)</f>
        <v>0</v>
      </c>
      <c r="GD1131" s="9"/>
      <c r="GE1131" s="10"/>
      <c r="GF1131" s="11"/>
      <c r="GG1131" s="6">
        <f>SUMIF(GH$253:GH$283,$D1131,GJ$253:GJ$283)</f>
        <v>0</v>
      </c>
      <c r="GH1131" s="9"/>
      <c r="GI1131" s="10"/>
      <c r="GJ1131" s="11"/>
      <c r="GK1131" s="6">
        <f>SUMIF(GL$253:GL$283,$D1131,GN$253:GN$283)</f>
        <v>0</v>
      </c>
      <c r="GL1131" s="9"/>
      <c r="GM1131" s="10"/>
      <c r="GN1131" s="11"/>
      <c r="GO1131" s="6">
        <f>SUMIF(GP$253:GP$283,$D1131,GR$253:GR$283)</f>
        <v>0</v>
      </c>
      <c r="GP1131" s="9"/>
      <c r="GQ1131" s="10"/>
      <c r="GR1131" s="11"/>
      <c r="GS1131" s="6">
        <f>SUMIF(GT$253:GT$283,$D1131,GV$253:GV$283)</f>
        <v>0</v>
      </c>
      <c r="GT1131" s="9"/>
      <c r="GU1131" s="10"/>
      <c r="GV1131" s="20"/>
      <c r="GW1131" s="19">
        <f t="shared" si="27"/>
        <v>0</v>
      </c>
      <c r="GX1131" s="472"/>
      <c r="GY1131" s="473"/>
    </row>
    <row r="1132" spans="1:207" ht="30">
      <c r="A1132" s="47" t="s">
        <v>84</v>
      </c>
      <c r="B1132" s="470"/>
      <c r="C1132" s="297" t="s">
        <v>370</v>
      </c>
      <c r="D1132" s="218" t="s">
        <v>345</v>
      </c>
      <c r="E1132" s="6">
        <f>SUMIF(F$284:F$314,$D1132,H$284:H$314)</f>
        <v>0</v>
      </c>
      <c r="F1132" s="9"/>
      <c r="G1132" s="10"/>
      <c r="H1132" s="11"/>
      <c r="I1132" s="6">
        <f>SUMIF(J$284:J$314,$D1132,L$284:L$314)</f>
        <v>0</v>
      </c>
      <c r="J1132" s="9"/>
      <c r="K1132" s="10"/>
      <c r="L1132" s="11"/>
      <c r="M1132" s="6">
        <f>SUMIF(N$284:N$314,$D1132,P$284:P$314)</f>
        <v>0</v>
      </c>
      <c r="N1132" s="9"/>
      <c r="O1132" s="10"/>
      <c r="P1132" s="11"/>
      <c r="Q1132" s="6">
        <f>SUMIF(R$284:R$314,$D1132,T$284:T$314)</f>
        <v>0</v>
      </c>
      <c r="R1132" s="9"/>
      <c r="S1132" s="10"/>
      <c r="T1132" s="11"/>
      <c r="U1132" s="6">
        <f>SUMIF(V$284:V$314,$D1132,X$284:X$314)</f>
        <v>0</v>
      </c>
      <c r="V1132" s="9"/>
      <c r="W1132" s="10"/>
      <c r="X1132" s="11"/>
      <c r="Y1132" s="6">
        <f>SUMIF(Z$284:Z$314,$D1132,AB$284:AB$314)</f>
        <v>0</v>
      </c>
      <c r="Z1132" s="9"/>
      <c r="AA1132" s="10"/>
      <c r="AB1132" s="11"/>
      <c r="AC1132" s="6">
        <f>SUMIF(AD$284:AD$314,$D1132,AF$284:AF$314)</f>
        <v>0</v>
      </c>
      <c r="AD1132" s="9"/>
      <c r="AE1132" s="10"/>
      <c r="AF1132" s="11"/>
      <c r="AG1132" s="6">
        <f>SUMIF(AH$284:AH$314,$D1132,AJ$284:AJ$314)</f>
        <v>0</v>
      </c>
      <c r="AH1132" s="9"/>
      <c r="AI1132" s="10"/>
      <c r="AJ1132" s="11"/>
      <c r="AK1132" s="6">
        <f>SUMIF(AL$284:AL$314,$D1132,AN$284:AN$314)</f>
        <v>0</v>
      </c>
      <c r="AL1132" s="9"/>
      <c r="AM1132" s="10"/>
      <c r="AN1132" s="11"/>
      <c r="AO1132" s="6">
        <f>SUMIF(AP$284:AP$314,$D1132,AR$284:AR$314)</f>
        <v>0</v>
      </c>
      <c r="AP1132" s="9"/>
      <c r="AQ1132" s="10"/>
      <c r="AR1132" s="11"/>
      <c r="AS1132" s="6">
        <f>SUMIF(AT$284:AT$314,$D1132,AV$284:AV$314)</f>
        <v>0</v>
      </c>
      <c r="AT1132" s="9"/>
      <c r="AU1132" s="10"/>
      <c r="AV1132" s="11"/>
      <c r="AW1132" s="6">
        <f>SUMIF(AX$284:AX$314,$D1132,AZ$284:AZ$314)</f>
        <v>0</v>
      </c>
      <c r="AX1132" s="9"/>
      <c r="AY1132" s="10"/>
      <c r="AZ1132" s="11"/>
      <c r="BA1132" s="6">
        <f>SUMIF(BB$284:BB$314,$D1132,BD$284:BD$314)</f>
        <v>0</v>
      </c>
      <c r="BB1132" s="9"/>
      <c r="BC1132" s="10"/>
      <c r="BD1132" s="11"/>
      <c r="BE1132" s="6">
        <f>SUMIF(BF$284:BF$314,$D1132,BH$284:BH$314)</f>
        <v>0</v>
      </c>
      <c r="BF1132" s="9"/>
      <c r="BG1132" s="10"/>
      <c r="BH1132" s="11"/>
      <c r="BI1132" s="6">
        <f>SUMIF(BJ$284:BJ$314,$D1132,BL$284:BL$314)</f>
        <v>0</v>
      </c>
      <c r="BJ1132" s="9"/>
      <c r="BK1132" s="10"/>
      <c r="BL1132" s="11"/>
      <c r="BM1132" s="6">
        <f>SUMIF(BN$284:BN$314,$D1132,BP$284:BP$314)</f>
        <v>0</v>
      </c>
      <c r="BN1132" s="9"/>
      <c r="BO1132" s="10"/>
      <c r="BP1132" s="11"/>
      <c r="BQ1132" s="6">
        <f>SUMIF(BR$284:BR$314,$D1132,BT$284:BT$314)</f>
        <v>0</v>
      </c>
      <c r="BR1132" s="9"/>
      <c r="BS1132" s="10"/>
      <c r="BT1132" s="11"/>
      <c r="BU1132" s="6">
        <f>SUMIF(BV$284:BV$314,$D1132,BX$284:BX$314)</f>
        <v>0</v>
      </c>
      <c r="BV1132" s="9"/>
      <c r="BW1132" s="10"/>
      <c r="BX1132" s="11"/>
      <c r="BY1132" s="6">
        <f>SUMIF(BZ$284:BZ$314,$D1132,CB$284:CB$314)</f>
        <v>0</v>
      </c>
      <c r="BZ1132" s="9"/>
      <c r="CA1132" s="10"/>
      <c r="CB1132" s="11"/>
      <c r="CC1132" s="6">
        <f>SUMIF(CD$284:CD$314,$D1132,CF$284:CF$314)</f>
        <v>0</v>
      </c>
      <c r="CD1132" s="9"/>
      <c r="CE1132" s="10"/>
      <c r="CF1132" s="11"/>
      <c r="CG1132" s="6">
        <f>SUMIF(CH$284:CH$314,$D1132,CJ$284:CJ$314)</f>
        <v>0</v>
      </c>
      <c r="CH1132" s="9"/>
      <c r="CI1132" s="10"/>
      <c r="CJ1132" s="11"/>
      <c r="CK1132" s="6">
        <f>SUMIF(CL$284:CL$314,$D1132,CN$284:CN$314)</f>
        <v>0</v>
      </c>
      <c r="CL1132" s="9"/>
      <c r="CM1132" s="10"/>
      <c r="CN1132" s="11"/>
      <c r="CO1132" s="6">
        <f>SUMIF(CP$284:CP$314,$D1132,CR$284:CR$314)</f>
        <v>0</v>
      </c>
      <c r="CP1132" s="9"/>
      <c r="CQ1132" s="10"/>
      <c r="CR1132" s="11"/>
      <c r="CS1132" s="6">
        <f>SUMIF(CT$284:CT$314,$D1132,CV$284:CV$314)</f>
        <v>0</v>
      </c>
      <c r="CT1132" s="9"/>
      <c r="CU1132" s="10"/>
      <c r="CV1132" s="11"/>
      <c r="CW1132" s="6">
        <f>SUMIF(CX$284:CX$314,$D1132,CZ$284:CZ$314)</f>
        <v>0</v>
      </c>
      <c r="CX1132" s="9"/>
      <c r="CY1132" s="10"/>
      <c r="CZ1132" s="11"/>
      <c r="DA1132" s="6">
        <f>SUMIF(DB$284:DB$314,$D1132,DD$284:DD$314)</f>
        <v>0</v>
      </c>
      <c r="DB1132" s="9"/>
      <c r="DC1132" s="10"/>
      <c r="DD1132" s="11"/>
      <c r="DE1132" s="6">
        <f>SUMIF(DF$284:DF$314,$D1132,DH$284:DH$314)</f>
        <v>0</v>
      </c>
      <c r="DF1132" s="9"/>
      <c r="DG1132" s="10"/>
      <c r="DH1132" s="11"/>
      <c r="DI1132" s="6">
        <f>SUMIF(DJ$284:DJ$314,$D1132,DL$284:DL$314)</f>
        <v>0</v>
      </c>
      <c r="DJ1132" s="9"/>
      <c r="DK1132" s="10"/>
      <c r="DL1132" s="11"/>
      <c r="DM1132" s="6">
        <f>SUMIF(DN$284:DN$314,$D1132,DP$284:DP$314)</f>
        <v>0</v>
      </c>
      <c r="DN1132" s="9"/>
      <c r="DO1132" s="10"/>
      <c r="DP1132" s="11"/>
      <c r="DQ1132" s="6">
        <f>SUMIF(DR$284:DR$314,$D1132,DT$284:DT$314)</f>
        <v>0</v>
      </c>
      <c r="DR1132" s="9"/>
      <c r="DS1132" s="10"/>
      <c r="DT1132" s="11"/>
      <c r="DU1132" s="6">
        <f>SUMIF(DV$284:DV$314,$D1132,DX$284:DX$314)</f>
        <v>0</v>
      </c>
      <c r="DV1132" s="9"/>
      <c r="DW1132" s="10"/>
      <c r="DX1132" s="11"/>
      <c r="DY1132" s="6">
        <f>SUMIF(DZ$284:DZ$314,$D1132,EB$284:EB$314)</f>
        <v>0</v>
      </c>
      <c r="DZ1132" s="9"/>
      <c r="EA1132" s="10"/>
      <c r="EB1132" s="11"/>
      <c r="EC1132" s="6">
        <f>SUMIF(ED$284:ED$314,$D1132,EF$284:EF$314)</f>
        <v>0</v>
      </c>
      <c r="ED1132" s="9"/>
      <c r="EE1132" s="10"/>
      <c r="EF1132" s="11"/>
      <c r="EG1132" s="6">
        <f>SUMIF(EH$284:EH$314,$D1132,EJ$284:EJ$314)</f>
        <v>0</v>
      </c>
      <c r="EH1132" s="9"/>
      <c r="EI1132" s="10"/>
      <c r="EJ1132" s="11"/>
      <c r="EK1132" s="6">
        <f>SUMIF(EL$284:EL$314,$D1132,EN$284:EN$314)</f>
        <v>0</v>
      </c>
      <c r="EL1132" s="9"/>
      <c r="EM1132" s="10"/>
      <c r="EN1132" s="11"/>
      <c r="EO1132" s="6">
        <f>SUMIF(EP$284:EP$314,$D1132,ER$284:ER$314)</f>
        <v>0</v>
      </c>
      <c r="EP1132" s="9"/>
      <c r="EQ1132" s="10"/>
      <c r="ER1132" s="11"/>
      <c r="ES1132" s="6">
        <f>SUMIF(ET$284:ET$314,$D1132,EV$284:EV$314)</f>
        <v>0</v>
      </c>
      <c r="ET1132" s="9"/>
      <c r="EU1132" s="10"/>
      <c r="EV1132" s="11"/>
      <c r="EW1132" s="6">
        <f>SUMIF(EX$284:EX$314,$D1132,EZ$284:EZ$314)</f>
        <v>0</v>
      </c>
      <c r="EX1132" s="9"/>
      <c r="EY1132" s="10"/>
      <c r="EZ1132" s="11"/>
      <c r="FA1132" s="6">
        <f>SUMIF(FB$284:FB$314,$D1132,FD$284:FD$314)</f>
        <v>0</v>
      </c>
      <c r="FB1132" s="9"/>
      <c r="FC1132" s="10"/>
      <c r="FD1132" s="11"/>
      <c r="FE1132" s="6">
        <f>SUMIF(FF$284:FF$314,$D1132,FH$284:FH$314)</f>
        <v>0</v>
      </c>
      <c r="FF1132" s="9"/>
      <c r="FG1132" s="10"/>
      <c r="FH1132" s="11"/>
      <c r="FI1132" s="6">
        <f>SUMIF(FJ$284:FJ$314,$D1132,FL$284:FL$314)</f>
        <v>0</v>
      </c>
      <c r="FJ1132" s="9"/>
      <c r="FK1132" s="10"/>
      <c r="FL1132" s="11"/>
      <c r="FM1132" s="6">
        <f>SUMIF(FN$284:FN$314,$D1132,FP$284:FP$314)</f>
        <v>0</v>
      </c>
      <c r="FN1132" s="9"/>
      <c r="FO1132" s="10"/>
      <c r="FP1132" s="11"/>
      <c r="FQ1132" s="6">
        <f>SUMIF(FR$284:FR$314,$D1132,FT$284:FT$314)</f>
        <v>0</v>
      </c>
      <c r="FR1132" s="9"/>
      <c r="FS1132" s="10"/>
      <c r="FT1132" s="11"/>
      <c r="FU1132" s="6">
        <f>SUMIF(FV$284:FV$314,$D1132,FX$284:FX$314)</f>
        <v>0</v>
      </c>
      <c r="FV1132" s="9"/>
      <c r="FW1132" s="10"/>
      <c r="FX1132" s="11"/>
      <c r="FY1132" s="6">
        <f>SUMIF(FZ$284:FZ$314,$D1132,GB$284:GB$314)</f>
        <v>0</v>
      </c>
      <c r="FZ1132" s="9"/>
      <c r="GA1132" s="10"/>
      <c r="GB1132" s="11"/>
      <c r="GC1132" s="6">
        <f>SUMIF(GD$284:GD$314,$D1132,GF$284:GF$314)</f>
        <v>0</v>
      </c>
      <c r="GD1132" s="9"/>
      <c r="GE1132" s="10"/>
      <c r="GF1132" s="11"/>
      <c r="GG1132" s="6">
        <f>SUMIF(GH$284:GH$314,$D1132,GJ$284:GJ$314)</f>
        <v>0</v>
      </c>
      <c r="GH1132" s="9"/>
      <c r="GI1132" s="10"/>
      <c r="GJ1132" s="11"/>
      <c r="GK1132" s="6">
        <f>SUMIF(GL$284:GL$314,$D1132,GN$284:GN$314)</f>
        <v>0</v>
      </c>
      <c r="GL1132" s="9"/>
      <c r="GM1132" s="10"/>
      <c r="GN1132" s="11"/>
      <c r="GO1132" s="6">
        <f>SUMIF(GP$284:GP$314,$D1132,GR$284:GR$314)</f>
        <v>0</v>
      </c>
      <c r="GP1132" s="9"/>
      <c r="GQ1132" s="10"/>
      <c r="GR1132" s="11"/>
      <c r="GS1132" s="6">
        <f>SUMIF(GT$284:GT$314,$D1132,GV$284:GV$314)</f>
        <v>0</v>
      </c>
      <c r="GT1132" s="9"/>
      <c r="GU1132" s="10"/>
      <c r="GV1132" s="20"/>
      <c r="GW1132" s="19">
        <f t="shared" si="27"/>
        <v>0</v>
      </c>
      <c r="GX1132" s="472"/>
      <c r="GY1132" s="473"/>
    </row>
    <row r="1133" spans="1:207" ht="30">
      <c r="A1133" s="47" t="s">
        <v>85</v>
      </c>
      <c r="B1133" s="470"/>
      <c r="C1133" s="297" t="s">
        <v>370</v>
      </c>
      <c r="D1133" s="218" t="s">
        <v>345</v>
      </c>
      <c r="E1133" s="7">
        <f>SUMIF(F$315:F$345,$D1133,H$315:H$345)</f>
        <v>0</v>
      </c>
      <c r="F1133" s="12"/>
      <c r="G1133" s="13"/>
      <c r="H1133" s="14"/>
      <c r="I1133" s="6">
        <f>SUMIF(J$315:J$345,$D1133,L$315:L$345)</f>
        <v>0</v>
      </c>
      <c r="J1133" s="12"/>
      <c r="K1133" s="13"/>
      <c r="L1133" s="14"/>
      <c r="M1133" s="7">
        <f>SUMIF(N$315:N$345,$D1133,P$315:P$345)</f>
        <v>0</v>
      </c>
      <c r="N1133" s="12"/>
      <c r="O1133" s="13"/>
      <c r="P1133" s="14"/>
      <c r="Q1133" s="6">
        <f>SUMIF(R$315:R$345,$D1133,T$315:T$345)</f>
        <v>0</v>
      </c>
      <c r="R1133" s="12"/>
      <c r="S1133" s="13"/>
      <c r="T1133" s="14"/>
      <c r="U1133" s="7">
        <f>SUMIF(V$315:V$345,$D1133,X$315:X$345)</f>
        <v>0</v>
      </c>
      <c r="V1133" s="12"/>
      <c r="W1133" s="13"/>
      <c r="X1133" s="14"/>
      <c r="Y1133" s="6">
        <f>SUMIF(Z$315:Z$345,$D1133,AB$315:AB$345)</f>
        <v>0</v>
      </c>
      <c r="Z1133" s="12"/>
      <c r="AA1133" s="13"/>
      <c r="AB1133" s="14"/>
      <c r="AC1133" s="7">
        <f>SUMIF(AD$315:AD$345,$D1133,AF$315:AF$345)</f>
        <v>0</v>
      </c>
      <c r="AD1133" s="12"/>
      <c r="AE1133" s="13"/>
      <c r="AF1133" s="14"/>
      <c r="AG1133" s="7">
        <f>SUMIF(AH$315:AH$345,$D1133,AJ$315:AJ$345)</f>
        <v>0</v>
      </c>
      <c r="AH1133" s="12"/>
      <c r="AI1133" s="13"/>
      <c r="AJ1133" s="14"/>
      <c r="AK1133" s="7">
        <f>SUMIF(AL$315:AL$345,$D1133,AN$315:AN$345)</f>
        <v>0</v>
      </c>
      <c r="AL1133" s="12"/>
      <c r="AM1133" s="13"/>
      <c r="AN1133" s="14"/>
      <c r="AO1133" s="7">
        <f>SUMIF(AP$315:AP$345,$D1133,AR$315:AR$345)</f>
        <v>0</v>
      </c>
      <c r="AP1133" s="12"/>
      <c r="AQ1133" s="13"/>
      <c r="AR1133" s="14"/>
      <c r="AS1133" s="7">
        <f>SUMIF(AT$315:AT$345,$D1133,AV$315:AV$345)</f>
        <v>0</v>
      </c>
      <c r="AT1133" s="12"/>
      <c r="AU1133" s="13"/>
      <c r="AV1133" s="14"/>
      <c r="AW1133" s="7">
        <f>SUMIF(AX$315:AX$345,$D1133,AZ$315:AZ$345)</f>
        <v>0</v>
      </c>
      <c r="AX1133" s="12"/>
      <c r="AY1133" s="13"/>
      <c r="AZ1133" s="14"/>
      <c r="BA1133" s="7">
        <f>SUMIF(BB$315:BB$345,$D1133,BD$315:BD$345)</f>
        <v>0</v>
      </c>
      <c r="BB1133" s="12"/>
      <c r="BC1133" s="13"/>
      <c r="BD1133" s="14"/>
      <c r="BE1133" s="7">
        <f>SUMIF(BF$315:BF$345,$D1133,BH$315:BH$345)</f>
        <v>0</v>
      </c>
      <c r="BF1133" s="12"/>
      <c r="BG1133" s="13"/>
      <c r="BH1133" s="14"/>
      <c r="BI1133" s="7">
        <f>SUMIF(BJ$315:BJ$345,$D1133,BL$315:BL$345)</f>
        <v>0</v>
      </c>
      <c r="BJ1133" s="12"/>
      <c r="BK1133" s="13"/>
      <c r="BL1133" s="14"/>
      <c r="BM1133" s="7">
        <f>SUMIF(BN$315:BN$345,$D1133,BP$315:BP$345)</f>
        <v>0</v>
      </c>
      <c r="BN1133" s="12"/>
      <c r="BO1133" s="13"/>
      <c r="BP1133" s="14"/>
      <c r="BQ1133" s="7">
        <f>SUMIF(BR$315:BR$345,$D1133,BT$315:BT$345)</f>
        <v>0</v>
      </c>
      <c r="BR1133" s="12"/>
      <c r="BS1133" s="13"/>
      <c r="BT1133" s="14"/>
      <c r="BU1133" s="7">
        <f>SUMIF(BV$315:BV$345,$D1133,BX$315:BX$345)</f>
        <v>0</v>
      </c>
      <c r="BV1133" s="12"/>
      <c r="BW1133" s="13"/>
      <c r="BX1133" s="14"/>
      <c r="BY1133" s="7">
        <f>SUMIF(BZ$315:BZ$345,$D1133,CB$315:CB$345)</f>
        <v>0</v>
      </c>
      <c r="BZ1133" s="12"/>
      <c r="CA1133" s="13"/>
      <c r="CB1133" s="14"/>
      <c r="CC1133" s="7">
        <f>SUMIF(CD$315:CD$345,$D1133,CF$315:CF$345)</f>
        <v>0</v>
      </c>
      <c r="CD1133" s="12"/>
      <c r="CE1133" s="13"/>
      <c r="CF1133" s="14"/>
      <c r="CG1133" s="7">
        <f>SUMIF(CH$315:CH$345,$D1133,CJ$315:CJ$345)</f>
        <v>0</v>
      </c>
      <c r="CH1133" s="12"/>
      <c r="CI1133" s="13"/>
      <c r="CJ1133" s="14"/>
      <c r="CK1133" s="7">
        <f>SUMIF(CL$315:CL$345,$D1133,CN$315:CN$345)</f>
        <v>0</v>
      </c>
      <c r="CL1133" s="12"/>
      <c r="CM1133" s="13"/>
      <c r="CN1133" s="14"/>
      <c r="CO1133" s="7">
        <f>SUMIF(CP$315:CP$345,$D1133,CR$315:CR$345)</f>
        <v>0</v>
      </c>
      <c r="CP1133" s="12"/>
      <c r="CQ1133" s="13"/>
      <c r="CR1133" s="14"/>
      <c r="CS1133" s="7">
        <f>SUMIF(CT$315:CT$345,$D1133,CV$315:CV$345)</f>
        <v>0</v>
      </c>
      <c r="CT1133" s="12"/>
      <c r="CU1133" s="13"/>
      <c r="CV1133" s="14"/>
      <c r="CW1133" s="7">
        <f>SUMIF(CX$315:CX$345,$D1133,CZ$315:CZ$345)</f>
        <v>0</v>
      </c>
      <c r="CX1133" s="12"/>
      <c r="CY1133" s="13"/>
      <c r="CZ1133" s="14"/>
      <c r="DA1133" s="7">
        <f>SUMIF(DB$315:DB$345,$D1133,DD$315:DD$345)</f>
        <v>0</v>
      </c>
      <c r="DB1133" s="12"/>
      <c r="DC1133" s="13"/>
      <c r="DD1133" s="14"/>
      <c r="DE1133" s="7">
        <f>SUMIF(DF$315:DF$345,$D1133,DH$315:DH$345)</f>
        <v>0</v>
      </c>
      <c r="DF1133" s="12"/>
      <c r="DG1133" s="13"/>
      <c r="DH1133" s="14"/>
      <c r="DI1133" s="7">
        <f>SUMIF(DJ$315:DJ$345,$D1133,DL$315:DL$345)</f>
        <v>0</v>
      </c>
      <c r="DJ1133" s="12"/>
      <c r="DK1133" s="13"/>
      <c r="DL1133" s="14"/>
      <c r="DM1133" s="7">
        <f>SUMIF(DN$315:DN$345,$D1133,DP$315:DP$345)</f>
        <v>0</v>
      </c>
      <c r="DN1133" s="12"/>
      <c r="DO1133" s="13"/>
      <c r="DP1133" s="14"/>
      <c r="DQ1133" s="7">
        <f>SUMIF(DR$315:DR$345,$D1133,DT$315:DT$345)</f>
        <v>0</v>
      </c>
      <c r="DR1133" s="12"/>
      <c r="DS1133" s="13"/>
      <c r="DT1133" s="14"/>
      <c r="DU1133" s="7">
        <f>SUMIF(DV$315:DV$345,$D1133,DX$315:DX$345)</f>
        <v>0</v>
      </c>
      <c r="DV1133" s="12"/>
      <c r="DW1133" s="13"/>
      <c r="DX1133" s="14"/>
      <c r="DY1133" s="7">
        <f>SUMIF(DZ$315:DZ$345,$D1133,EB$315:EB$345)</f>
        <v>0</v>
      </c>
      <c r="DZ1133" s="12"/>
      <c r="EA1133" s="13"/>
      <c r="EB1133" s="14"/>
      <c r="EC1133" s="7">
        <f>SUMIF(ED$315:ED$345,$D1133,EF$315:EF$345)</f>
        <v>0</v>
      </c>
      <c r="ED1133" s="12"/>
      <c r="EE1133" s="13"/>
      <c r="EF1133" s="14"/>
      <c r="EG1133" s="7">
        <f>SUMIF(EH$315:EH$345,$D1133,EJ$315:EJ$345)</f>
        <v>0</v>
      </c>
      <c r="EH1133" s="12"/>
      <c r="EI1133" s="13"/>
      <c r="EJ1133" s="14"/>
      <c r="EK1133" s="7">
        <f>SUMIF(EL$315:EL$345,$D1133,EN$315:EN$345)</f>
        <v>0</v>
      </c>
      <c r="EL1133" s="12"/>
      <c r="EM1133" s="13"/>
      <c r="EN1133" s="14"/>
      <c r="EO1133" s="7">
        <f>SUMIF(EP$315:EP$345,$D1133,ER$315:ER$345)</f>
        <v>0</v>
      </c>
      <c r="EP1133" s="12"/>
      <c r="EQ1133" s="13"/>
      <c r="ER1133" s="14"/>
      <c r="ES1133" s="7">
        <f>SUMIF(ET$315:ET$345,$D1133,EV$315:EV$345)</f>
        <v>0</v>
      </c>
      <c r="ET1133" s="12"/>
      <c r="EU1133" s="13"/>
      <c r="EV1133" s="14"/>
      <c r="EW1133" s="7">
        <f>SUMIF(EX$315:EX$345,$D1133,EZ$315:EZ$345)</f>
        <v>0</v>
      </c>
      <c r="EX1133" s="12"/>
      <c r="EY1133" s="13"/>
      <c r="EZ1133" s="14"/>
      <c r="FA1133" s="7">
        <f>SUMIF(FB$315:FB$345,$D1133,FD$315:FD$345)</f>
        <v>0</v>
      </c>
      <c r="FB1133" s="12"/>
      <c r="FC1133" s="13"/>
      <c r="FD1133" s="14"/>
      <c r="FE1133" s="7">
        <f>SUMIF(FF$315:FF$345,$D1133,FH$315:FH$345)</f>
        <v>0</v>
      </c>
      <c r="FF1133" s="12"/>
      <c r="FG1133" s="13"/>
      <c r="FH1133" s="14"/>
      <c r="FI1133" s="7">
        <f>SUMIF(FJ$315:FJ$345,$D1133,FL$315:FL$345)</f>
        <v>0</v>
      </c>
      <c r="FJ1133" s="12"/>
      <c r="FK1133" s="13"/>
      <c r="FL1133" s="14"/>
      <c r="FM1133" s="7">
        <f>SUMIF(FN$315:FN$345,$D1133,FP$315:FP$345)</f>
        <v>0</v>
      </c>
      <c r="FN1133" s="12"/>
      <c r="FO1133" s="13"/>
      <c r="FP1133" s="14"/>
      <c r="FQ1133" s="7">
        <f>SUMIF(FR$315:FR$345,$D1133,FT$315:FT$345)</f>
        <v>0</v>
      </c>
      <c r="FR1133" s="12"/>
      <c r="FS1133" s="13"/>
      <c r="FT1133" s="14"/>
      <c r="FU1133" s="7">
        <f>SUMIF(FV$315:FV$345,$D1133,FX$315:FX$345)</f>
        <v>0</v>
      </c>
      <c r="FV1133" s="12"/>
      <c r="FW1133" s="13"/>
      <c r="FX1133" s="14"/>
      <c r="FY1133" s="7">
        <f>SUMIF(FZ$315:FZ$345,$D1133,GB$315:GB$345)</f>
        <v>0</v>
      </c>
      <c r="FZ1133" s="12"/>
      <c r="GA1133" s="13"/>
      <c r="GB1133" s="14"/>
      <c r="GC1133" s="7">
        <f>SUMIF(GD$315:GD$345,$D1133,GF$315:GF$345)</f>
        <v>0</v>
      </c>
      <c r="GD1133" s="12"/>
      <c r="GE1133" s="13"/>
      <c r="GF1133" s="14"/>
      <c r="GG1133" s="7">
        <f>SUMIF(GH$315:GH$345,$D1133,GJ$315:GJ$345)</f>
        <v>0</v>
      </c>
      <c r="GH1133" s="12"/>
      <c r="GI1133" s="13"/>
      <c r="GJ1133" s="14"/>
      <c r="GK1133" s="7">
        <f>SUMIF(GL$315:GL$345,$D1133,GN$315:GN$345)</f>
        <v>0</v>
      </c>
      <c r="GL1133" s="12"/>
      <c r="GM1133" s="13"/>
      <c r="GN1133" s="14"/>
      <c r="GO1133" s="7">
        <f>SUMIF(GP$315:GP$345,$D1133,GR$315:GR$345)</f>
        <v>0</v>
      </c>
      <c r="GP1133" s="12"/>
      <c r="GQ1133" s="13"/>
      <c r="GR1133" s="14"/>
      <c r="GS1133" s="7">
        <f>SUMIF(GT$315:GT$345,$D1133,GV$315:GV$345)</f>
        <v>0</v>
      </c>
      <c r="GT1133" s="12"/>
      <c r="GU1133" s="13"/>
      <c r="GV1133" s="21"/>
      <c r="GW1133" s="19">
        <f t="shared" si="27"/>
        <v>0</v>
      </c>
      <c r="GX1133" s="472"/>
      <c r="GY1133" s="473"/>
    </row>
    <row r="1134" spans="1:207" ht="30.75" thickBot="1">
      <c r="A1134" s="47" t="s">
        <v>86</v>
      </c>
      <c r="B1134" s="471"/>
      <c r="C1134" s="338" t="s">
        <v>370</v>
      </c>
      <c r="D1134" s="339" t="s">
        <v>345</v>
      </c>
      <c r="E1134" s="8">
        <f>SUMIF(F$346:F$376,$D1134,H$346:H$376)</f>
        <v>0</v>
      </c>
      <c r="F1134" s="15"/>
      <c r="G1134" s="16"/>
      <c r="H1134" s="16"/>
      <c r="I1134" s="6">
        <f>SUMIF(J$346:J$376,$D1134,L$346:L$376)</f>
        <v>0</v>
      </c>
      <c r="J1134" s="15"/>
      <c r="K1134" s="16"/>
      <c r="L1134" s="16"/>
      <c r="M1134" s="8">
        <f>SUMIF(N$346:N$376,$D1134,P$346:P$376)</f>
        <v>0</v>
      </c>
      <c r="N1134" s="15"/>
      <c r="O1134" s="16"/>
      <c r="P1134" s="16"/>
      <c r="Q1134" s="6">
        <f>SUMIF(R$346:R$376,$D1134,T$346:T$376)</f>
        <v>0</v>
      </c>
      <c r="R1134" s="15"/>
      <c r="S1134" s="16"/>
      <c r="T1134" s="16"/>
      <c r="U1134" s="8">
        <f>SUMIF(V$346:V$376,$D1134,X$346:X$376)</f>
        <v>0</v>
      </c>
      <c r="V1134" s="15"/>
      <c r="W1134" s="16"/>
      <c r="X1134" s="16"/>
      <c r="Y1134" s="6">
        <f>SUMIF(Z$346:Z$376,$D1134,AB$346:AB$376)</f>
        <v>0</v>
      </c>
      <c r="Z1134" s="15"/>
      <c r="AA1134" s="16"/>
      <c r="AB1134" s="16"/>
      <c r="AC1134" s="8">
        <f>SUMIF(AD$346:AD$376,$D1134,AF$346:AF$376)</f>
        <v>0</v>
      </c>
      <c r="AD1134" s="15"/>
      <c r="AE1134" s="16"/>
      <c r="AF1134" s="16"/>
      <c r="AG1134" s="8">
        <f>SUMIF(AH$346:AH$376,$D1134,AJ$346:AJ$376)</f>
        <v>0</v>
      </c>
      <c r="AH1134" s="15"/>
      <c r="AI1134" s="16"/>
      <c r="AJ1134" s="16"/>
      <c r="AK1134" s="8">
        <f>SUMIF(AL$346:AL$376,$D1134,AN$346:AN$376)</f>
        <v>0</v>
      </c>
      <c r="AL1134" s="15"/>
      <c r="AM1134" s="16"/>
      <c r="AN1134" s="16"/>
      <c r="AO1134" s="8">
        <f>SUMIF(AP$346:AP$376,$D1134,AR$346:AR$376)</f>
        <v>0</v>
      </c>
      <c r="AP1134" s="15"/>
      <c r="AQ1134" s="16"/>
      <c r="AR1134" s="16"/>
      <c r="AS1134" s="8">
        <f>SUMIF(AT$346:AT$376,$D1134,AV$346:AV$376)</f>
        <v>0</v>
      </c>
      <c r="AT1134" s="15"/>
      <c r="AU1134" s="16"/>
      <c r="AV1134" s="16"/>
      <c r="AW1134" s="8">
        <f>SUMIF(AX$346:AX$376,$D1134,AZ$346:AZ$376)</f>
        <v>0</v>
      </c>
      <c r="AX1134" s="15"/>
      <c r="AY1134" s="16"/>
      <c r="AZ1134" s="16"/>
      <c r="BA1134" s="8">
        <f>SUMIF(BB$346:BB$376,$D1134,BD$346:BD$376)</f>
        <v>0</v>
      </c>
      <c r="BB1134" s="15"/>
      <c r="BC1134" s="16"/>
      <c r="BD1134" s="16"/>
      <c r="BE1134" s="8">
        <f>SUMIF(BF$346:BF$376,$D1134,BH$346:BH$376)</f>
        <v>0</v>
      </c>
      <c r="BF1134" s="15"/>
      <c r="BG1134" s="16"/>
      <c r="BH1134" s="16"/>
      <c r="BI1134" s="8">
        <f>SUMIF(BJ$346:BJ$376,$D1134,BL$346:BL$376)</f>
        <v>0</v>
      </c>
      <c r="BJ1134" s="15"/>
      <c r="BK1134" s="16"/>
      <c r="BL1134" s="16"/>
      <c r="BM1134" s="8">
        <f>SUMIF(BN$346:BN$376,$D1134,BP$346:BP$376)</f>
        <v>0</v>
      </c>
      <c r="BN1134" s="15"/>
      <c r="BO1134" s="16"/>
      <c r="BP1134" s="16"/>
      <c r="BQ1134" s="8">
        <f>SUMIF(BR$346:BR$376,$D1134,BT$346:BT$376)</f>
        <v>0</v>
      </c>
      <c r="BR1134" s="15"/>
      <c r="BS1134" s="16"/>
      <c r="BT1134" s="16"/>
      <c r="BU1134" s="8">
        <f>SUMIF(BV$346:BV$376,$D1134,BX$346:BX$376)</f>
        <v>0</v>
      </c>
      <c r="BV1134" s="15"/>
      <c r="BW1134" s="16"/>
      <c r="BX1134" s="16"/>
      <c r="BY1134" s="8">
        <f>SUMIF(BZ$346:BZ$376,$D1134,CB$346:CB$376)</f>
        <v>0</v>
      </c>
      <c r="BZ1134" s="15"/>
      <c r="CA1134" s="16"/>
      <c r="CB1134" s="16"/>
      <c r="CC1134" s="8">
        <f>SUMIF(CD$346:CD$376,$D1134,CF$346:CF$376)</f>
        <v>0</v>
      </c>
      <c r="CD1134" s="15"/>
      <c r="CE1134" s="16"/>
      <c r="CF1134" s="16"/>
      <c r="CG1134" s="8">
        <f>SUMIF(CH$346:CH$376,$D1134,CJ$346:CJ$376)</f>
        <v>0</v>
      </c>
      <c r="CH1134" s="15"/>
      <c r="CI1134" s="16"/>
      <c r="CJ1134" s="16"/>
      <c r="CK1134" s="8">
        <f>SUMIF(CL$346:CL$376,$D1134,CN$346:CN$376)</f>
        <v>0</v>
      </c>
      <c r="CL1134" s="15"/>
      <c r="CM1134" s="16"/>
      <c r="CN1134" s="16"/>
      <c r="CO1134" s="8">
        <f>SUMIF(CP$346:CP$376,$D1134,CR$346:CR$376)</f>
        <v>0</v>
      </c>
      <c r="CP1134" s="15"/>
      <c r="CQ1134" s="16"/>
      <c r="CR1134" s="16"/>
      <c r="CS1134" s="8">
        <f>SUMIF(CT$346:CT$376,$D1134,CV$346:CV$376)</f>
        <v>0</v>
      </c>
      <c r="CT1134" s="15"/>
      <c r="CU1134" s="16"/>
      <c r="CV1134" s="16"/>
      <c r="CW1134" s="8">
        <f>SUMIF(CX$346:CX$376,$D1134,CZ$346:CZ$376)</f>
        <v>0</v>
      </c>
      <c r="CX1134" s="15"/>
      <c r="CY1134" s="16"/>
      <c r="CZ1134" s="16"/>
      <c r="DA1134" s="8">
        <f>SUMIF(DB$346:DB$376,$D1134,DD$346:DD$376)</f>
        <v>0</v>
      </c>
      <c r="DB1134" s="15"/>
      <c r="DC1134" s="16"/>
      <c r="DD1134" s="16"/>
      <c r="DE1134" s="8">
        <f>SUMIF(DF$346:DF$376,$D1134,DH$346:DH$376)</f>
        <v>0</v>
      </c>
      <c r="DF1134" s="15"/>
      <c r="DG1134" s="16"/>
      <c r="DH1134" s="16"/>
      <c r="DI1134" s="8">
        <f>SUMIF(DJ$346:DJ$376,$D1134,DL$346:DL$376)</f>
        <v>0</v>
      </c>
      <c r="DJ1134" s="15"/>
      <c r="DK1134" s="16"/>
      <c r="DL1134" s="16"/>
      <c r="DM1134" s="8">
        <f>SUMIF(DN$346:DN$376,$D1134,DP$346:DP$376)</f>
        <v>0</v>
      </c>
      <c r="DN1134" s="15"/>
      <c r="DO1134" s="16"/>
      <c r="DP1134" s="16"/>
      <c r="DQ1134" s="8">
        <f>SUMIF(DR$346:DR$376,$D1134,DT$346:DT$376)</f>
        <v>0</v>
      </c>
      <c r="DR1134" s="15"/>
      <c r="DS1134" s="16"/>
      <c r="DT1134" s="16"/>
      <c r="DU1134" s="8">
        <f>SUMIF(DV$346:DV$376,$D1134,DX$346:DX$376)</f>
        <v>0</v>
      </c>
      <c r="DV1134" s="15"/>
      <c r="DW1134" s="16"/>
      <c r="DX1134" s="16"/>
      <c r="DY1134" s="8">
        <f>SUMIF(DZ$346:DZ$376,$D1134,EB$346:EB$376)</f>
        <v>0</v>
      </c>
      <c r="DZ1134" s="15"/>
      <c r="EA1134" s="16"/>
      <c r="EB1134" s="16"/>
      <c r="EC1134" s="8">
        <f>SUMIF(ED$346:ED$376,$D1134,EF$346:EF$376)</f>
        <v>0</v>
      </c>
      <c r="ED1134" s="15"/>
      <c r="EE1134" s="16"/>
      <c r="EF1134" s="16"/>
      <c r="EG1134" s="8">
        <f>SUMIF(EH$346:EH$376,$D1134,EJ$346:EJ$376)</f>
        <v>0</v>
      </c>
      <c r="EH1134" s="15"/>
      <c r="EI1134" s="16"/>
      <c r="EJ1134" s="16"/>
      <c r="EK1134" s="8">
        <f>SUMIF(EL$346:EL$376,$D1134,EN$346:EN$376)</f>
        <v>0</v>
      </c>
      <c r="EL1134" s="15"/>
      <c r="EM1134" s="16"/>
      <c r="EN1134" s="16"/>
      <c r="EO1134" s="8">
        <f>SUMIF(EP$346:EP$376,$D1134,ER$346:ER$376)</f>
        <v>0</v>
      </c>
      <c r="EP1134" s="15"/>
      <c r="EQ1134" s="16"/>
      <c r="ER1134" s="16"/>
      <c r="ES1134" s="8">
        <f>SUMIF(ET$346:ET$376,$D1134,EV$346:EV$376)</f>
        <v>0</v>
      </c>
      <c r="ET1134" s="15"/>
      <c r="EU1134" s="16"/>
      <c r="EV1134" s="16"/>
      <c r="EW1134" s="8">
        <f>SUMIF(EX$346:EX$376,$D1134,EZ$346:EZ$376)</f>
        <v>0</v>
      </c>
      <c r="EX1134" s="15"/>
      <c r="EY1134" s="16"/>
      <c r="EZ1134" s="16"/>
      <c r="FA1134" s="8">
        <f>SUMIF(FB$346:FB$376,$D1134,FD$346:FD$376)</f>
        <v>0</v>
      </c>
      <c r="FB1134" s="15"/>
      <c r="FC1134" s="16"/>
      <c r="FD1134" s="16"/>
      <c r="FE1134" s="8">
        <f>SUMIF(FF$346:FF$376,$D1134,FH$346:FH$376)</f>
        <v>0</v>
      </c>
      <c r="FF1134" s="15"/>
      <c r="FG1134" s="16"/>
      <c r="FH1134" s="16"/>
      <c r="FI1134" s="8">
        <f>SUMIF(FJ$346:FJ$376,$D1134,FL$346:FL$376)</f>
        <v>0</v>
      </c>
      <c r="FJ1134" s="15"/>
      <c r="FK1134" s="16"/>
      <c r="FL1134" s="16"/>
      <c r="FM1134" s="8">
        <f>SUMIF(FN$346:FN$376,$D1134,FP$346:FP$376)</f>
        <v>0</v>
      </c>
      <c r="FN1134" s="15"/>
      <c r="FO1134" s="16"/>
      <c r="FP1134" s="16"/>
      <c r="FQ1134" s="8">
        <f>SUMIF(FR$346:FR$376,$D1134,FT$346:FT$376)</f>
        <v>0</v>
      </c>
      <c r="FR1134" s="15"/>
      <c r="FS1134" s="16"/>
      <c r="FT1134" s="16"/>
      <c r="FU1134" s="8">
        <f>SUMIF(FV$346:FV$376,$D1134,FX$346:FX$376)</f>
        <v>0</v>
      </c>
      <c r="FV1134" s="15"/>
      <c r="FW1134" s="16"/>
      <c r="FX1134" s="16"/>
      <c r="FY1134" s="8">
        <f>SUMIF(FZ$346:FZ$376,$D1134,GB$346:GB$376)</f>
        <v>0</v>
      </c>
      <c r="FZ1134" s="15"/>
      <c r="GA1134" s="16"/>
      <c r="GB1134" s="16"/>
      <c r="GC1134" s="8">
        <f>SUMIF(GD$346:GD$376,$D1134,GF$346:GF$376)</f>
        <v>0</v>
      </c>
      <c r="GD1134" s="15"/>
      <c r="GE1134" s="16"/>
      <c r="GF1134" s="16"/>
      <c r="GG1134" s="8">
        <f>SUMIF(GH$346:GH$376,$D1134,GJ$346:GJ$376)</f>
        <v>0</v>
      </c>
      <c r="GH1134" s="15"/>
      <c r="GI1134" s="16"/>
      <c r="GJ1134" s="16"/>
      <c r="GK1134" s="8">
        <f>SUMIF(GL$346:GL$376,$D1134,GN$346:GN$376)</f>
        <v>0</v>
      </c>
      <c r="GL1134" s="15"/>
      <c r="GM1134" s="16"/>
      <c r="GN1134" s="16"/>
      <c r="GO1134" s="8">
        <f>SUMIF(GP$346:GP$376,$D1134,GR$346:GR$376)</f>
        <v>0</v>
      </c>
      <c r="GP1134" s="15"/>
      <c r="GQ1134" s="16"/>
      <c r="GR1134" s="16"/>
      <c r="GS1134" s="8">
        <f>SUMIF(GT$346:GT$376,$D1134,GV$346:GV$376)</f>
        <v>0</v>
      </c>
      <c r="GT1134" s="15"/>
      <c r="GU1134" s="16"/>
      <c r="GV1134" s="22"/>
      <c r="GW1134" s="19">
        <f t="shared" si="27"/>
        <v>0</v>
      </c>
      <c r="GX1134" s="472"/>
      <c r="GY1134" s="473"/>
    </row>
    <row r="1135" spans="1:207" ht="30.75" customHeight="1">
      <c r="A1135" s="47" t="s">
        <v>75</v>
      </c>
      <c r="B1135" s="469" t="s">
        <v>552</v>
      </c>
      <c r="C1135" s="340" t="s">
        <v>371</v>
      </c>
      <c r="D1135" s="209" t="s">
        <v>436</v>
      </c>
      <c r="E1135" s="6">
        <f>SUMIF(F$5:F$35,$D1135,H$5:H$35)</f>
        <v>0</v>
      </c>
      <c r="F1135" s="9"/>
      <c r="G1135" s="10"/>
      <c r="H1135" s="11"/>
      <c r="I1135" s="6">
        <f>SUMIF(J$5:J$35,$D1135,L$5:L$35)</f>
        <v>0</v>
      </c>
      <c r="J1135" s="9"/>
      <c r="K1135" s="10"/>
      <c r="L1135" s="11"/>
      <c r="M1135" s="6">
        <f>SUMIF(N$5:N$35,$D1135,P$5:P$35)</f>
        <v>0</v>
      </c>
      <c r="N1135" s="9"/>
      <c r="O1135" s="10"/>
      <c r="P1135" s="11"/>
      <c r="Q1135" s="6">
        <f>SUMIF(R$5:R$35,$D1135,T$5:T$35)</f>
        <v>0</v>
      </c>
      <c r="R1135" s="9"/>
      <c r="S1135" s="10"/>
      <c r="T1135" s="11"/>
      <c r="U1135" s="6">
        <f>SUMIF(V$5:V$35,$D1135,X$5:X$35)</f>
        <v>0</v>
      </c>
      <c r="V1135" s="9"/>
      <c r="W1135" s="10"/>
      <c r="X1135" s="11"/>
      <c r="Y1135" s="6">
        <f>SUMIF(Z$5:Z$35,$D1135,AB$5:AB$35)</f>
        <v>0</v>
      </c>
      <c r="Z1135" s="9"/>
      <c r="AA1135" s="10"/>
      <c r="AB1135" s="11"/>
      <c r="AC1135" s="6">
        <f>SUMIF(AD$5:AD$35,$D1135,AF$5:AF$35)</f>
        <v>0</v>
      </c>
      <c r="AD1135" s="9"/>
      <c r="AE1135" s="10"/>
      <c r="AF1135" s="11"/>
      <c r="AG1135" s="6">
        <f>SUMIF(AH$5:AH$35,$D1135,AJ$5:AJ$35)</f>
        <v>0</v>
      </c>
      <c r="AH1135" s="9"/>
      <c r="AI1135" s="10"/>
      <c r="AJ1135" s="11"/>
      <c r="AK1135" s="6">
        <f>SUMIF(AL$5:AL$35,$D1135,AN$5:AN$35)</f>
        <v>0</v>
      </c>
      <c r="AL1135" s="9"/>
      <c r="AM1135" s="10"/>
      <c r="AN1135" s="11"/>
      <c r="AO1135" s="6">
        <f>SUMIF(AP$5:AP$35,$D1135,AR$5:AR$35)</f>
        <v>0</v>
      </c>
      <c r="AP1135" s="9"/>
      <c r="AQ1135" s="10"/>
      <c r="AR1135" s="11"/>
      <c r="AS1135" s="6">
        <f>SUMIF(AT$5:AT$35,$D1135,AV$5:AV$35)</f>
        <v>0</v>
      </c>
      <c r="AT1135" s="9"/>
      <c r="AU1135" s="10"/>
      <c r="AV1135" s="11"/>
      <c r="AW1135" s="6">
        <f>SUMIF(AX$5:AX$35,$D1135,AZ$5:AZ$35)</f>
        <v>0</v>
      </c>
      <c r="AX1135" s="9"/>
      <c r="AY1135" s="10"/>
      <c r="AZ1135" s="11"/>
      <c r="BA1135" s="6">
        <f>SUMIF(BB$5:BB$35,$D1135,BD$5:BD$35)</f>
        <v>0</v>
      </c>
      <c r="BB1135" s="9"/>
      <c r="BC1135" s="10"/>
      <c r="BD1135" s="11"/>
      <c r="BE1135" s="6">
        <f>SUMIF(BF$5:BF$35,$D1135,BH$5:BH$35)</f>
        <v>0</v>
      </c>
      <c r="BF1135" s="9"/>
      <c r="BG1135" s="10"/>
      <c r="BH1135" s="11"/>
      <c r="BI1135" s="6">
        <f>SUMIF(BJ$5:BJ$35,$D1135,BL$5:BL$35)</f>
        <v>0</v>
      </c>
      <c r="BJ1135" s="9"/>
      <c r="BK1135" s="10"/>
      <c r="BL1135" s="11"/>
      <c r="BM1135" s="6">
        <f>SUMIF(BN$5:BN$35,$D1135,BP$5:BP$35)</f>
        <v>0</v>
      </c>
      <c r="BN1135" s="9"/>
      <c r="BO1135" s="10"/>
      <c r="BP1135" s="11"/>
      <c r="BQ1135" s="6">
        <f>SUMIF(BR$5:BR$35,$D1135,BT$5:BT$35)</f>
        <v>0</v>
      </c>
      <c r="BR1135" s="9"/>
      <c r="BS1135" s="10"/>
      <c r="BT1135" s="11"/>
      <c r="BU1135" s="6">
        <f>SUMIF(BV$5:BV$35,$D1135,BX$5:BX$35)</f>
        <v>0</v>
      </c>
      <c r="BV1135" s="9"/>
      <c r="BW1135" s="10"/>
      <c r="BX1135" s="11"/>
      <c r="BY1135" s="6">
        <f>SUMIF(BZ$5:BZ$35,$D1135,CB$5:CB$35)</f>
        <v>0</v>
      </c>
      <c r="BZ1135" s="9"/>
      <c r="CA1135" s="10"/>
      <c r="CB1135" s="11"/>
      <c r="CC1135" s="6">
        <f>SUMIF(CD$5:CD$35,$D1135,CF$5:CF$35)</f>
        <v>0</v>
      </c>
      <c r="CD1135" s="9"/>
      <c r="CE1135" s="10"/>
      <c r="CF1135" s="11"/>
      <c r="CG1135" s="6">
        <f>SUMIF(CH$5:CH$35,$D1135,CJ$5:CJ$35)</f>
        <v>0</v>
      </c>
      <c r="CH1135" s="9"/>
      <c r="CI1135" s="10"/>
      <c r="CJ1135" s="11"/>
      <c r="CK1135" s="6">
        <f>SUMIF(CL$5:CL$35,$D1135,CN$5:CN$35)</f>
        <v>0</v>
      </c>
      <c r="CL1135" s="9"/>
      <c r="CM1135" s="10"/>
      <c r="CN1135" s="11"/>
      <c r="CO1135" s="6">
        <f>SUMIF(CP$5:CP$35,$D1135,CR$5:CR$35)</f>
        <v>0</v>
      </c>
      <c r="CP1135" s="9"/>
      <c r="CQ1135" s="10"/>
      <c r="CR1135" s="11"/>
      <c r="CS1135" s="6">
        <f>SUMIF(CT$5:CT$35,$D1135,CV$5:CV$35)</f>
        <v>0</v>
      </c>
      <c r="CT1135" s="9"/>
      <c r="CU1135" s="10"/>
      <c r="CV1135" s="11"/>
      <c r="CW1135" s="6">
        <f>SUMIF(CX$5:CX$35,$D1135,CZ$5:CZ$35)</f>
        <v>0</v>
      </c>
      <c r="CX1135" s="9"/>
      <c r="CY1135" s="10"/>
      <c r="CZ1135" s="11"/>
      <c r="DA1135" s="6">
        <f>SUMIF(DB$5:DB$35,$D1135,DD$5:DD$35)</f>
        <v>0</v>
      </c>
      <c r="DB1135" s="9"/>
      <c r="DC1135" s="10"/>
      <c r="DD1135" s="11"/>
      <c r="DE1135" s="6">
        <f>SUMIF(DF$5:DF$35,$D1135,DH$5:DH$35)</f>
        <v>0</v>
      </c>
      <c r="DF1135" s="9"/>
      <c r="DG1135" s="10"/>
      <c r="DH1135" s="11"/>
      <c r="DI1135" s="6">
        <f>SUMIF(DJ$5:DJ$35,$D1135,DL$5:DL$35)</f>
        <v>0</v>
      </c>
      <c r="DJ1135" s="9"/>
      <c r="DK1135" s="10"/>
      <c r="DL1135" s="11"/>
      <c r="DM1135" s="6">
        <f>SUMIF(DN$5:DN$35,$D1135,DP$5:DP$35)</f>
        <v>0</v>
      </c>
      <c r="DN1135" s="9"/>
      <c r="DO1135" s="10"/>
      <c r="DP1135" s="11"/>
      <c r="DQ1135" s="6">
        <f>SUMIF(DR$5:DR$35,$D1135,DT$5:DT$35)</f>
        <v>0</v>
      </c>
      <c r="DR1135" s="9"/>
      <c r="DS1135" s="10"/>
      <c r="DT1135" s="11"/>
      <c r="DU1135" s="6">
        <f>SUMIF(DV$5:DV$35,$D1135,DX$5:DX$35)</f>
        <v>0</v>
      </c>
      <c r="DV1135" s="9"/>
      <c r="DW1135" s="10"/>
      <c r="DX1135" s="11"/>
      <c r="DY1135" s="6">
        <f>SUMIF(DZ$5:DZ$35,$D1135,EB$5:EB$35)</f>
        <v>0</v>
      </c>
      <c r="DZ1135" s="9"/>
      <c r="EA1135" s="10"/>
      <c r="EB1135" s="11"/>
      <c r="EC1135" s="6">
        <f>SUMIF(ED$5:ED$35,$D1135,EF$5:EF$35)</f>
        <v>0</v>
      </c>
      <c r="ED1135" s="9"/>
      <c r="EE1135" s="10"/>
      <c r="EF1135" s="11"/>
      <c r="EG1135" s="6">
        <f>SUMIF(EH$5:EH$35,$D1135,EJ$5:EJ$35)</f>
        <v>0</v>
      </c>
      <c r="EH1135" s="9"/>
      <c r="EI1135" s="10"/>
      <c r="EJ1135" s="11"/>
      <c r="EK1135" s="6">
        <f>SUMIF(EL$5:EL$35,$D1135,EN$5:EN$35)</f>
        <v>0</v>
      </c>
      <c r="EL1135" s="9"/>
      <c r="EM1135" s="10"/>
      <c r="EN1135" s="11"/>
      <c r="EO1135" s="6">
        <f>SUMIF(EP$5:EP$35,$D1135,ER$5:ER$35)</f>
        <v>0</v>
      </c>
      <c r="EP1135" s="9"/>
      <c r="EQ1135" s="10"/>
      <c r="ER1135" s="11"/>
      <c r="ES1135" s="6">
        <f>SUMIF(ET$5:ET$35,$D1135,EV$5:EV$35)</f>
        <v>0</v>
      </c>
      <c r="ET1135" s="9"/>
      <c r="EU1135" s="10"/>
      <c r="EV1135" s="11"/>
      <c r="EW1135" s="6">
        <f>SUMIF(EX$5:EX$35,$D1135,EZ$5:EZ$35)</f>
        <v>0</v>
      </c>
      <c r="EX1135" s="9"/>
      <c r="EY1135" s="10"/>
      <c r="EZ1135" s="11"/>
      <c r="FA1135" s="6">
        <f>SUMIF(FB$5:FB$35,$D1135,FD$5:FD$35)</f>
        <v>0</v>
      </c>
      <c r="FB1135" s="9"/>
      <c r="FC1135" s="10"/>
      <c r="FD1135" s="11"/>
      <c r="FE1135" s="6">
        <f>SUMIF(FF$5:FF$35,$D1135,FH$5:FH$35)</f>
        <v>0</v>
      </c>
      <c r="FF1135" s="9"/>
      <c r="FG1135" s="10"/>
      <c r="FH1135" s="11"/>
      <c r="FI1135" s="6">
        <f>SUMIF(FJ$5:FJ$35,$D1135,FL$5:FL$35)</f>
        <v>0</v>
      </c>
      <c r="FJ1135" s="9"/>
      <c r="FK1135" s="10"/>
      <c r="FL1135" s="11"/>
      <c r="FM1135" s="6">
        <f>SUMIF(FN$5:FN$35,$D1135,FP$5:FP$35)</f>
        <v>0</v>
      </c>
      <c r="FN1135" s="9"/>
      <c r="FO1135" s="10"/>
      <c r="FP1135" s="11"/>
      <c r="FQ1135" s="6">
        <f>SUMIF(FR$5:FR$35,$D1135,FT$5:FT$35)</f>
        <v>0</v>
      </c>
      <c r="FR1135" s="9"/>
      <c r="FS1135" s="10"/>
      <c r="FT1135" s="11"/>
      <c r="FU1135" s="6">
        <f>SUMIF(FV$5:FV$35,$D1135,FX$5:FX$35)</f>
        <v>0</v>
      </c>
      <c r="FV1135" s="9"/>
      <c r="FW1135" s="10"/>
      <c r="FX1135" s="11"/>
      <c r="FY1135" s="6">
        <f>SUMIF(FZ$5:FZ$35,$D1135,GB$5:GB$35)</f>
        <v>0</v>
      </c>
      <c r="FZ1135" s="9"/>
      <c r="GA1135" s="10"/>
      <c r="GB1135" s="11"/>
      <c r="GC1135" s="6">
        <f>SUMIF(GD$5:GD$35,$D1135,GF$5:GF$35)</f>
        <v>0</v>
      </c>
      <c r="GD1135" s="9"/>
      <c r="GE1135" s="10"/>
      <c r="GF1135" s="11"/>
      <c r="GG1135" s="6">
        <f>SUMIF(GH$5:GH$35,$D1135,GJ$5:GJ$35)</f>
        <v>0</v>
      </c>
      <c r="GH1135" s="9"/>
      <c r="GI1135" s="10"/>
      <c r="GJ1135" s="11"/>
      <c r="GK1135" s="6">
        <f>SUMIF(GL$5:GL$35,$D1135,GN$5:GN$35)</f>
        <v>0</v>
      </c>
      <c r="GL1135" s="9"/>
      <c r="GM1135" s="10"/>
      <c r="GN1135" s="11"/>
      <c r="GO1135" s="6">
        <f>SUMIF(GP$5:GP$35,$D1135,GR$5:GR$35)</f>
        <v>0</v>
      </c>
      <c r="GP1135" s="9"/>
      <c r="GQ1135" s="10"/>
      <c r="GR1135" s="11"/>
      <c r="GS1135" s="6">
        <f>SUMIF(GT$5:GT$35,$D1135,GV$5:GV$35)</f>
        <v>0</v>
      </c>
      <c r="GT1135" s="9"/>
      <c r="GU1135" s="10"/>
      <c r="GV1135" s="20"/>
      <c r="GW1135" s="19">
        <f t="shared" si="27"/>
        <v>0</v>
      </c>
      <c r="GX1135" s="472">
        <f>SUM(GW1135:GW1146)</f>
        <v>0</v>
      </c>
      <c r="GY1135" s="473" t="str">
        <f>D1135</f>
        <v>TS15640/342</v>
      </c>
    </row>
    <row r="1136" spans="1:207" ht="30">
      <c r="A1136" s="47" t="s">
        <v>76</v>
      </c>
      <c r="B1136" s="470"/>
      <c r="C1136" s="341" t="s">
        <v>371</v>
      </c>
      <c r="D1136" s="211" t="s">
        <v>372</v>
      </c>
      <c r="E1136" s="6">
        <f>SUMIF(F$36:F$66,$D1136,H$36:H$66)</f>
        <v>0</v>
      </c>
      <c r="F1136" s="9"/>
      <c r="G1136" s="10"/>
      <c r="H1136" s="11"/>
      <c r="I1136" s="6">
        <f>SUMIF(J$36:J$66,$D1136,L$36:L$66)</f>
        <v>0</v>
      </c>
      <c r="J1136" s="9"/>
      <c r="K1136" s="10"/>
      <c r="L1136" s="11"/>
      <c r="M1136" s="6">
        <f>SUMIF(N$36:N$66,$D1136,P$36:P$66)</f>
        <v>0</v>
      </c>
      <c r="N1136" s="9"/>
      <c r="O1136" s="10"/>
      <c r="P1136" s="11"/>
      <c r="Q1136" s="6">
        <f>SUMIF(R$36:R$66,$D1136,T$36:T$66)</f>
        <v>0</v>
      </c>
      <c r="R1136" s="9"/>
      <c r="S1136" s="10"/>
      <c r="T1136" s="11"/>
      <c r="U1136" s="6">
        <f>SUMIF(V$36:V$66,$D1136,X$36:X$66)</f>
        <v>0</v>
      </c>
      <c r="V1136" s="9"/>
      <c r="W1136" s="10"/>
      <c r="X1136" s="11"/>
      <c r="Y1136" s="6">
        <f>SUMIF(Z$36:Z$66,$D1136,AB$36:AB$66)</f>
        <v>0</v>
      </c>
      <c r="Z1136" s="9"/>
      <c r="AA1136" s="10"/>
      <c r="AB1136" s="11"/>
      <c r="AC1136" s="6">
        <f>SUMIF(AD$36:AD$66,$D1136,AF$36:AF$66)</f>
        <v>0</v>
      </c>
      <c r="AD1136" s="9"/>
      <c r="AE1136" s="10"/>
      <c r="AF1136" s="11"/>
      <c r="AG1136" s="6">
        <f>SUMIF(AH$36:AH$66,$D1136,AJ$36:AJ$66)</f>
        <v>0</v>
      </c>
      <c r="AH1136" s="9"/>
      <c r="AI1136" s="10"/>
      <c r="AJ1136" s="11"/>
      <c r="AK1136" s="6">
        <f>SUMIF(AL$36:AL$66,$D1136,AN$36:AN$66)</f>
        <v>0</v>
      </c>
      <c r="AL1136" s="9"/>
      <c r="AM1136" s="10"/>
      <c r="AN1136" s="11"/>
      <c r="AO1136" s="6">
        <f>SUMIF(AP$36:AP$66,$D1136,AR$36:AR$66)</f>
        <v>0</v>
      </c>
      <c r="AP1136" s="9"/>
      <c r="AQ1136" s="10"/>
      <c r="AR1136" s="11"/>
      <c r="AS1136" s="6">
        <f>SUMIF(AT$36:AT$66,$D1136,AV$36:AV$66)</f>
        <v>0</v>
      </c>
      <c r="AT1136" s="9"/>
      <c r="AU1136" s="10"/>
      <c r="AV1136" s="11"/>
      <c r="AW1136" s="6">
        <f>SUMIF(AX$36:AX$66,$D1136,AZ$36:AZ$66)</f>
        <v>0</v>
      </c>
      <c r="AX1136" s="9"/>
      <c r="AY1136" s="10"/>
      <c r="AZ1136" s="11"/>
      <c r="BA1136" s="6">
        <f>SUMIF(BB$36:BB$66,$D1136,BD$36:BD$66)</f>
        <v>0</v>
      </c>
      <c r="BB1136" s="9"/>
      <c r="BC1136" s="10"/>
      <c r="BD1136" s="11"/>
      <c r="BE1136" s="6">
        <f>SUMIF(BF$36:BF$66,$D1136,BH$36:BH$66)</f>
        <v>0</v>
      </c>
      <c r="BF1136" s="9"/>
      <c r="BG1136" s="10"/>
      <c r="BH1136" s="11"/>
      <c r="BI1136" s="6">
        <f>SUMIF(BJ$36:BJ$66,$D1136,BL$36:BL$66)</f>
        <v>0</v>
      </c>
      <c r="BJ1136" s="9"/>
      <c r="BK1136" s="10"/>
      <c r="BL1136" s="11"/>
      <c r="BM1136" s="6">
        <f>SUMIF(BN$36:BN$66,$D1136,BP$36:BP$66)</f>
        <v>0</v>
      </c>
      <c r="BN1136" s="9"/>
      <c r="BO1136" s="10"/>
      <c r="BP1136" s="11"/>
      <c r="BQ1136" s="6">
        <f>SUMIF(BR$36:BR$66,$D1136,BT$36:BT$66)</f>
        <v>0</v>
      </c>
      <c r="BR1136" s="9"/>
      <c r="BS1136" s="10"/>
      <c r="BT1136" s="11"/>
      <c r="BU1136" s="6">
        <f>SUMIF(BV$36:BV$66,$D1136,BX$36:BX$66)</f>
        <v>0</v>
      </c>
      <c r="BV1136" s="9"/>
      <c r="BW1136" s="10"/>
      <c r="BX1136" s="11"/>
      <c r="BY1136" s="6">
        <f>SUMIF(BZ$36:BZ$66,$D1136,CB$36:CB$66)</f>
        <v>0</v>
      </c>
      <c r="BZ1136" s="9"/>
      <c r="CA1136" s="10"/>
      <c r="CB1136" s="11"/>
      <c r="CC1136" s="6">
        <f>SUMIF(CD$36:CD$66,$D1136,CF$36:CF$66)</f>
        <v>0</v>
      </c>
      <c r="CD1136" s="9"/>
      <c r="CE1136" s="10"/>
      <c r="CF1136" s="11"/>
      <c r="CG1136" s="6">
        <f>SUMIF(CH$36:CH$66,$D1136,CJ$36:CJ$66)</f>
        <v>0</v>
      </c>
      <c r="CH1136" s="9"/>
      <c r="CI1136" s="10"/>
      <c r="CJ1136" s="11"/>
      <c r="CK1136" s="6">
        <f>SUMIF(CL$36:CL$66,$D1136,CN$36:CN$66)</f>
        <v>0</v>
      </c>
      <c r="CL1136" s="9"/>
      <c r="CM1136" s="10"/>
      <c r="CN1136" s="11"/>
      <c r="CO1136" s="6">
        <f>SUMIF(CP$36:CP$66,$D1136,CR$36:CR$66)</f>
        <v>0</v>
      </c>
      <c r="CP1136" s="9"/>
      <c r="CQ1136" s="10"/>
      <c r="CR1136" s="11"/>
      <c r="CS1136" s="6">
        <f>SUMIF(CT$36:CT$66,$D1136,CV$36:CV$66)</f>
        <v>0</v>
      </c>
      <c r="CT1136" s="9"/>
      <c r="CU1136" s="10"/>
      <c r="CV1136" s="11"/>
      <c r="CW1136" s="6">
        <f>SUMIF(CX$36:CX$66,$D1136,CZ$36:CZ$66)</f>
        <v>0</v>
      </c>
      <c r="CX1136" s="9"/>
      <c r="CY1136" s="10"/>
      <c r="CZ1136" s="11"/>
      <c r="DA1136" s="6">
        <f>SUMIF(DB$36:DB$66,$D1136,DD$36:DD$66)</f>
        <v>0</v>
      </c>
      <c r="DB1136" s="9"/>
      <c r="DC1136" s="10"/>
      <c r="DD1136" s="11"/>
      <c r="DE1136" s="6">
        <f>SUMIF(DF$36:DF$66,$D1136,DH$36:DH$66)</f>
        <v>0</v>
      </c>
      <c r="DF1136" s="9"/>
      <c r="DG1136" s="10"/>
      <c r="DH1136" s="11"/>
      <c r="DI1136" s="6">
        <f>SUMIF(DJ$36:DJ$66,$D1136,DL$36:DL$66)</f>
        <v>0</v>
      </c>
      <c r="DJ1136" s="9"/>
      <c r="DK1136" s="10"/>
      <c r="DL1136" s="11"/>
      <c r="DM1136" s="6">
        <f>SUMIF(DN$36:DN$66,$D1136,DP$36:DP$66)</f>
        <v>0</v>
      </c>
      <c r="DN1136" s="9"/>
      <c r="DO1136" s="10"/>
      <c r="DP1136" s="11"/>
      <c r="DQ1136" s="6">
        <f>SUMIF(DR$36:DR$66,$D1136,DT$36:DT$66)</f>
        <v>0</v>
      </c>
      <c r="DR1136" s="9"/>
      <c r="DS1136" s="10"/>
      <c r="DT1136" s="11"/>
      <c r="DU1136" s="6">
        <f>SUMIF(DV$36:DV$66,$D1136,DX$36:DX$66)</f>
        <v>0</v>
      </c>
      <c r="DV1136" s="9"/>
      <c r="DW1136" s="10"/>
      <c r="DX1136" s="11"/>
      <c r="DY1136" s="6">
        <f>SUMIF(DZ$36:DZ$66,$D1136,EB$36:EB$66)</f>
        <v>0</v>
      </c>
      <c r="DZ1136" s="9"/>
      <c r="EA1136" s="10"/>
      <c r="EB1136" s="11"/>
      <c r="EC1136" s="6">
        <f>SUMIF(ED$36:ED$66,$D1136,EF$36:EF$66)</f>
        <v>0</v>
      </c>
      <c r="ED1136" s="9"/>
      <c r="EE1136" s="10"/>
      <c r="EF1136" s="11"/>
      <c r="EG1136" s="6">
        <f>SUMIF(EH$36:EH$66,$D1136,EJ$36:EJ$66)</f>
        <v>0</v>
      </c>
      <c r="EH1136" s="9"/>
      <c r="EI1136" s="10"/>
      <c r="EJ1136" s="11"/>
      <c r="EK1136" s="6">
        <f>SUMIF(EL$36:EL$66,$D1136,EN$36:EN$66)</f>
        <v>0</v>
      </c>
      <c r="EL1136" s="9"/>
      <c r="EM1136" s="10"/>
      <c r="EN1136" s="11"/>
      <c r="EO1136" s="6">
        <f>SUMIF(EP$36:EP$66,$D1136,ER$36:ER$66)</f>
        <v>0</v>
      </c>
      <c r="EP1136" s="9"/>
      <c r="EQ1136" s="10"/>
      <c r="ER1136" s="11"/>
      <c r="ES1136" s="6">
        <f>SUMIF(ET$36:ET$66,$D1136,EV$36:EV$66)</f>
        <v>0</v>
      </c>
      <c r="ET1136" s="9"/>
      <c r="EU1136" s="10"/>
      <c r="EV1136" s="11"/>
      <c r="EW1136" s="6">
        <f>SUMIF(EX$36:EX$66,$D1136,EZ$36:EZ$66)</f>
        <v>0</v>
      </c>
      <c r="EX1136" s="9"/>
      <c r="EY1136" s="10"/>
      <c r="EZ1136" s="11"/>
      <c r="FA1136" s="6">
        <f>SUMIF(FB$36:FB$66,$D1136,FD$36:FD$66)</f>
        <v>0</v>
      </c>
      <c r="FB1136" s="9"/>
      <c r="FC1136" s="10"/>
      <c r="FD1136" s="11"/>
      <c r="FE1136" s="6">
        <f>SUMIF(FF$36:FF$66,$D1136,FH$36:FH$66)</f>
        <v>0</v>
      </c>
      <c r="FF1136" s="9"/>
      <c r="FG1136" s="10"/>
      <c r="FH1136" s="11"/>
      <c r="FI1136" s="6">
        <f>SUMIF(FJ$36:FJ$66,$D1136,FL$36:FL$66)</f>
        <v>0</v>
      </c>
      <c r="FJ1136" s="9"/>
      <c r="FK1136" s="10"/>
      <c r="FL1136" s="11"/>
      <c r="FM1136" s="6">
        <f>SUMIF(FN$36:FN$66,$D1136,FP$36:FP$66)</f>
        <v>0</v>
      </c>
      <c r="FN1136" s="9"/>
      <c r="FO1136" s="10"/>
      <c r="FP1136" s="11"/>
      <c r="FQ1136" s="6">
        <f>SUMIF(FR$36:FR$66,$D1136,FT$36:FT$66)</f>
        <v>0</v>
      </c>
      <c r="FR1136" s="9"/>
      <c r="FS1136" s="10"/>
      <c r="FT1136" s="11"/>
      <c r="FU1136" s="6">
        <f>SUMIF(FV$36:FV$66,$D1136,FX$36:FX$66)</f>
        <v>0</v>
      </c>
      <c r="FV1136" s="9"/>
      <c r="FW1136" s="10"/>
      <c r="FX1136" s="11"/>
      <c r="FY1136" s="6">
        <f>SUMIF(FZ$36:FZ$66,$D1136,GB$36:GB$66)</f>
        <v>0</v>
      </c>
      <c r="FZ1136" s="9"/>
      <c r="GA1136" s="10"/>
      <c r="GB1136" s="11"/>
      <c r="GC1136" s="6">
        <f>SUMIF(GD$36:GD$66,$D1136,GF$36:GF$66)</f>
        <v>0</v>
      </c>
      <c r="GD1136" s="9"/>
      <c r="GE1136" s="10"/>
      <c r="GF1136" s="11"/>
      <c r="GG1136" s="6">
        <f>SUMIF(GH$36:GH$66,$D1136,GJ$36:GJ$66)</f>
        <v>0</v>
      </c>
      <c r="GH1136" s="9"/>
      <c r="GI1136" s="10"/>
      <c r="GJ1136" s="11"/>
      <c r="GK1136" s="6">
        <f>SUMIF(GL$36:GL$66,$D1136,GN$36:GN$66)</f>
        <v>0</v>
      </c>
      <c r="GL1136" s="9"/>
      <c r="GM1136" s="10"/>
      <c r="GN1136" s="11"/>
      <c r="GO1136" s="6">
        <f>SUMIF(GP$36:GP$66,$D1136,GR$36:GR$66)</f>
        <v>0</v>
      </c>
      <c r="GP1136" s="9"/>
      <c r="GQ1136" s="10"/>
      <c r="GR1136" s="11"/>
      <c r="GS1136" s="6">
        <f>SUMIF(GT$36:GT$66,$D1136,GV$36:GV$66)</f>
        <v>0</v>
      </c>
      <c r="GT1136" s="9"/>
      <c r="GU1136" s="10"/>
      <c r="GV1136" s="20"/>
      <c r="GW1136" s="19">
        <f t="shared" si="27"/>
        <v>0</v>
      </c>
      <c r="GX1136" s="472"/>
      <c r="GY1136" s="473"/>
    </row>
    <row r="1137" spans="1:207" ht="30">
      <c r="A1137" s="47" t="s">
        <v>77</v>
      </c>
      <c r="B1137" s="470"/>
      <c r="C1137" s="341" t="s">
        <v>371</v>
      </c>
      <c r="D1137" s="211" t="s">
        <v>372</v>
      </c>
      <c r="E1137" s="6">
        <f>SUMIF(F$67:F$97,$D1137,H$67:H$97)</f>
        <v>0</v>
      </c>
      <c r="F1137" s="9"/>
      <c r="G1137" s="10"/>
      <c r="H1137" s="11"/>
      <c r="I1137" s="6">
        <f>SUMIF(J$67:J$97,$D1137,L$67:L$97)</f>
        <v>0</v>
      </c>
      <c r="J1137" s="9"/>
      <c r="K1137" s="10"/>
      <c r="L1137" s="11"/>
      <c r="M1137" s="6">
        <f>SUMIF(N$67:N$97,$D1137,P$67:P$97)</f>
        <v>0</v>
      </c>
      <c r="N1137" s="9"/>
      <c r="O1137" s="10"/>
      <c r="P1137" s="11"/>
      <c r="Q1137" s="6">
        <f>SUMIF(R$67:R$97,$D1137,T$67:T$97)</f>
        <v>0</v>
      </c>
      <c r="R1137" s="9"/>
      <c r="S1137" s="10"/>
      <c r="T1137" s="11"/>
      <c r="U1137" s="6">
        <f>SUMIF(V$67:V$97,$D1137,X$67:X$97)</f>
        <v>0</v>
      </c>
      <c r="V1137" s="9"/>
      <c r="W1137" s="10"/>
      <c r="X1137" s="11"/>
      <c r="Y1137" s="6">
        <f>SUMIF(Z$67:Z$97,$D1137,AB$67:AB$97)</f>
        <v>0</v>
      </c>
      <c r="Z1137" s="9"/>
      <c r="AA1137" s="10"/>
      <c r="AB1137" s="11"/>
      <c r="AC1137" s="6">
        <f>SUMIF(AD$67:AD$97,$D1137,AF$67:AF$97)</f>
        <v>0</v>
      </c>
      <c r="AD1137" s="9"/>
      <c r="AE1137" s="10"/>
      <c r="AF1137" s="11"/>
      <c r="AG1137" s="6">
        <f>SUMIF(AH$67:AH$97,$D1137,AJ$67:AJ$97)</f>
        <v>0</v>
      </c>
      <c r="AH1137" s="9"/>
      <c r="AI1137" s="10"/>
      <c r="AJ1137" s="11"/>
      <c r="AK1137" s="6">
        <f>SUMIF(AL$67:AL$97,$D1137,AN$67:AN$97)</f>
        <v>0</v>
      </c>
      <c r="AL1137" s="9"/>
      <c r="AM1137" s="10"/>
      <c r="AN1137" s="11"/>
      <c r="AO1137" s="6">
        <f>SUMIF(AP$67:AP$97,$D1137,AR$67:AR$97)</f>
        <v>0</v>
      </c>
      <c r="AP1137" s="9"/>
      <c r="AQ1137" s="10"/>
      <c r="AR1137" s="11"/>
      <c r="AS1137" s="6">
        <f>SUMIF(AT$67:AT$97,$D1137,AV$67:AV$97)</f>
        <v>0</v>
      </c>
      <c r="AT1137" s="9"/>
      <c r="AU1137" s="10"/>
      <c r="AV1137" s="11"/>
      <c r="AW1137" s="6">
        <f>SUMIF(AX$67:AX$97,$D1137,AZ$67:AZ$97)</f>
        <v>0</v>
      </c>
      <c r="AX1137" s="9"/>
      <c r="AY1137" s="10"/>
      <c r="AZ1137" s="11"/>
      <c r="BA1137" s="6">
        <f>SUMIF(BB$67:BB$97,$D1137,BD$67:BD$97)</f>
        <v>0</v>
      </c>
      <c r="BB1137" s="9"/>
      <c r="BC1137" s="10"/>
      <c r="BD1137" s="11"/>
      <c r="BE1137" s="6">
        <f>SUMIF(BF$67:BF$97,$D1137,BH$67:BH$97)</f>
        <v>0</v>
      </c>
      <c r="BF1137" s="9"/>
      <c r="BG1137" s="10"/>
      <c r="BH1137" s="11"/>
      <c r="BI1137" s="6">
        <f>SUMIF(BJ$67:BJ$97,$D1137,BL$67:BL$97)</f>
        <v>0</v>
      </c>
      <c r="BJ1137" s="9"/>
      <c r="BK1137" s="10"/>
      <c r="BL1137" s="11"/>
      <c r="BM1137" s="6">
        <f>SUMIF(BN$67:BN$97,$D1137,BP$67:BP$97)</f>
        <v>0</v>
      </c>
      <c r="BN1137" s="9"/>
      <c r="BO1137" s="10"/>
      <c r="BP1137" s="11"/>
      <c r="BQ1137" s="6">
        <f>SUMIF(BR$67:BR$97,$D1137,BT$67:BT$97)</f>
        <v>0</v>
      </c>
      <c r="BR1137" s="9"/>
      <c r="BS1137" s="10"/>
      <c r="BT1137" s="11"/>
      <c r="BU1137" s="6">
        <f>SUMIF(BV$67:BV$97,$D1137,BX$67:BX$97)</f>
        <v>0</v>
      </c>
      <c r="BV1137" s="9"/>
      <c r="BW1137" s="10"/>
      <c r="BX1137" s="11"/>
      <c r="BY1137" s="6">
        <f>SUMIF(BZ$67:BZ$97,$D1137,CB$67:CB$97)</f>
        <v>0</v>
      </c>
      <c r="BZ1137" s="9"/>
      <c r="CA1137" s="10"/>
      <c r="CB1137" s="11"/>
      <c r="CC1137" s="6">
        <f>SUMIF(CD$67:CD$97,$D1137,CF$67:CF$97)</f>
        <v>0</v>
      </c>
      <c r="CD1137" s="9"/>
      <c r="CE1137" s="10"/>
      <c r="CF1137" s="11"/>
      <c r="CG1137" s="6">
        <f>SUMIF(CH$67:CH$97,$D1137,CJ$67:CJ$97)</f>
        <v>0</v>
      </c>
      <c r="CH1137" s="9"/>
      <c r="CI1137" s="10"/>
      <c r="CJ1137" s="11"/>
      <c r="CK1137" s="6">
        <f>SUMIF(CL$67:CL$97,$D1137,CN$67:CN$97)</f>
        <v>0</v>
      </c>
      <c r="CL1137" s="9"/>
      <c r="CM1137" s="10"/>
      <c r="CN1137" s="11"/>
      <c r="CO1137" s="6">
        <f>SUMIF(CP$67:CP$97,$D1137,CR$67:CR$97)</f>
        <v>0</v>
      </c>
      <c r="CP1137" s="9"/>
      <c r="CQ1137" s="10"/>
      <c r="CR1137" s="11"/>
      <c r="CS1137" s="6">
        <f>SUMIF(CT$67:CT$97,$D1137,CV$67:CV$97)</f>
        <v>0</v>
      </c>
      <c r="CT1137" s="9"/>
      <c r="CU1137" s="10"/>
      <c r="CV1137" s="11"/>
      <c r="CW1137" s="6">
        <f>SUMIF(CX$67:CX$97,$D1137,CZ$67:CZ$97)</f>
        <v>0</v>
      </c>
      <c r="CX1137" s="9"/>
      <c r="CY1137" s="10"/>
      <c r="CZ1137" s="11"/>
      <c r="DA1137" s="6">
        <f>SUMIF(DB$67:DB$97,$D1137,DD$67:DD$97)</f>
        <v>0</v>
      </c>
      <c r="DB1137" s="9"/>
      <c r="DC1137" s="10"/>
      <c r="DD1137" s="11"/>
      <c r="DE1137" s="6">
        <f>SUMIF(DF$67:DF$97,$D1137,DH$67:DH$97)</f>
        <v>0</v>
      </c>
      <c r="DF1137" s="9"/>
      <c r="DG1137" s="10"/>
      <c r="DH1137" s="11"/>
      <c r="DI1137" s="6">
        <f>SUMIF(DJ$67:DJ$97,$D1137,DL$67:DL$97)</f>
        <v>0</v>
      </c>
      <c r="DJ1137" s="9"/>
      <c r="DK1137" s="10"/>
      <c r="DL1137" s="11"/>
      <c r="DM1137" s="6">
        <f>SUMIF(DN$67:DN$97,$D1137,DP$67:DP$97)</f>
        <v>0</v>
      </c>
      <c r="DN1137" s="9"/>
      <c r="DO1137" s="10"/>
      <c r="DP1137" s="11"/>
      <c r="DQ1137" s="6">
        <f>SUMIF(DR$67:DR$97,$D1137,DT$67:DT$97)</f>
        <v>0</v>
      </c>
      <c r="DR1137" s="9"/>
      <c r="DS1137" s="10"/>
      <c r="DT1137" s="11"/>
      <c r="DU1137" s="6">
        <f>SUMIF(DV$67:DV$97,$D1137,DX$67:DX$97)</f>
        <v>0</v>
      </c>
      <c r="DV1137" s="9"/>
      <c r="DW1137" s="10"/>
      <c r="DX1137" s="11"/>
      <c r="DY1137" s="6">
        <f>SUMIF(DZ$67:DZ$97,$D1137,EB$67:EB$97)</f>
        <v>0</v>
      </c>
      <c r="DZ1137" s="9"/>
      <c r="EA1137" s="10"/>
      <c r="EB1137" s="11"/>
      <c r="EC1137" s="6">
        <f>SUMIF(ED$67:ED$97,$D1137,EF$67:EF$97)</f>
        <v>0</v>
      </c>
      <c r="ED1137" s="9"/>
      <c r="EE1137" s="10"/>
      <c r="EF1137" s="11"/>
      <c r="EG1137" s="6">
        <f>SUMIF(EH$67:EH$97,$D1137,EJ$67:EJ$97)</f>
        <v>0</v>
      </c>
      <c r="EH1137" s="9"/>
      <c r="EI1137" s="10"/>
      <c r="EJ1137" s="11"/>
      <c r="EK1137" s="6">
        <f>SUMIF(EL$67:EL$97,$D1137,EN$67:EN$97)</f>
        <v>0</v>
      </c>
      <c r="EL1137" s="9"/>
      <c r="EM1137" s="10"/>
      <c r="EN1137" s="11"/>
      <c r="EO1137" s="6">
        <f>SUMIF(EP$67:EP$97,$D1137,ER$67:ER$97)</f>
        <v>0</v>
      </c>
      <c r="EP1137" s="9"/>
      <c r="EQ1137" s="10"/>
      <c r="ER1137" s="11"/>
      <c r="ES1137" s="6">
        <f>SUMIF(ET$67:ET$97,$D1137,EV$67:EV$97)</f>
        <v>0</v>
      </c>
      <c r="ET1137" s="9"/>
      <c r="EU1137" s="10"/>
      <c r="EV1137" s="11"/>
      <c r="EW1137" s="6">
        <f>SUMIF(EX$67:EX$97,$D1137,EZ$67:EZ$97)</f>
        <v>0</v>
      </c>
      <c r="EX1137" s="9"/>
      <c r="EY1137" s="10"/>
      <c r="EZ1137" s="11"/>
      <c r="FA1137" s="6">
        <f>SUMIF(FB$67:FB$97,$D1137,FD$67:FD$97)</f>
        <v>0</v>
      </c>
      <c r="FB1137" s="9"/>
      <c r="FC1137" s="10"/>
      <c r="FD1137" s="11"/>
      <c r="FE1137" s="6">
        <f>SUMIF(FF$67:FF$97,$D1137,FH$67:FH$97)</f>
        <v>0</v>
      </c>
      <c r="FF1137" s="9"/>
      <c r="FG1137" s="10"/>
      <c r="FH1137" s="11"/>
      <c r="FI1137" s="6">
        <f>SUMIF(FJ$67:FJ$97,$D1137,FL$67:FL$97)</f>
        <v>0</v>
      </c>
      <c r="FJ1137" s="9"/>
      <c r="FK1137" s="10"/>
      <c r="FL1137" s="11"/>
      <c r="FM1137" s="6">
        <f>SUMIF(FN$67:FN$97,$D1137,FP$67:FP$97)</f>
        <v>0</v>
      </c>
      <c r="FN1137" s="9"/>
      <c r="FO1137" s="10"/>
      <c r="FP1137" s="11"/>
      <c r="FQ1137" s="6">
        <f>SUMIF(FR$67:FR$97,$D1137,FT$67:FT$97)</f>
        <v>0</v>
      </c>
      <c r="FR1137" s="9"/>
      <c r="FS1137" s="10"/>
      <c r="FT1137" s="11"/>
      <c r="FU1137" s="6">
        <f>SUMIF(FV$67:FV$97,$D1137,FX$67:FX$97)</f>
        <v>0</v>
      </c>
      <c r="FV1137" s="9"/>
      <c r="FW1137" s="10"/>
      <c r="FX1137" s="11"/>
      <c r="FY1137" s="6">
        <f>SUMIF(FZ$67:FZ$97,$D1137,GB$67:GB$97)</f>
        <v>0</v>
      </c>
      <c r="FZ1137" s="9"/>
      <c r="GA1137" s="10"/>
      <c r="GB1137" s="11"/>
      <c r="GC1137" s="6">
        <f>SUMIF(GD$67:GD$97,$D1137,GF$67:GF$97)</f>
        <v>0</v>
      </c>
      <c r="GD1137" s="9"/>
      <c r="GE1137" s="10"/>
      <c r="GF1137" s="11"/>
      <c r="GG1137" s="6">
        <f>SUMIF(GH$67:GH$97,$D1137,GJ$67:GJ$97)</f>
        <v>0</v>
      </c>
      <c r="GH1137" s="9"/>
      <c r="GI1137" s="10"/>
      <c r="GJ1137" s="11"/>
      <c r="GK1137" s="6">
        <f>SUMIF(GL$67:GL$97,$D1137,GN$67:GN$97)</f>
        <v>0</v>
      </c>
      <c r="GL1137" s="9"/>
      <c r="GM1137" s="10"/>
      <c r="GN1137" s="11"/>
      <c r="GO1137" s="6">
        <f>SUMIF(GP$67:GP$97,$D1137,GR$67:GR$97)</f>
        <v>0</v>
      </c>
      <c r="GP1137" s="9"/>
      <c r="GQ1137" s="10"/>
      <c r="GR1137" s="11"/>
      <c r="GS1137" s="6">
        <f>SUMIF(GT$67:GT$97,$D1137,GV$67:GV$97)</f>
        <v>0</v>
      </c>
      <c r="GT1137" s="9"/>
      <c r="GU1137" s="10"/>
      <c r="GV1137" s="20"/>
      <c r="GW1137" s="19">
        <f t="shared" si="27"/>
        <v>0</v>
      </c>
      <c r="GX1137" s="472"/>
      <c r="GY1137" s="473"/>
    </row>
    <row r="1138" spans="1:207" ht="30">
      <c r="A1138" s="47" t="s">
        <v>78</v>
      </c>
      <c r="B1138" s="470"/>
      <c r="C1138" s="341" t="s">
        <v>371</v>
      </c>
      <c r="D1138" s="211" t="s">
        <v>372</v>
      </c>
      <c r="E1138" s="6">
        <f>SUMIF(F$98:F$128,$D1138,H$98:H$128)</f>
        <v>0</v>
      </c>
      <c r="F1138" s="9"/>
      <c r="G1138" s="10"/>
      <c r="H1138" s="11"/>
      <c r="I1138" s="6">
        <f>SUMIF(J$98:J$128,$D1138,L$98:L$128)</f>
        <v>0</v>
      </c>
      <c r="J1138" s="9"/>
      <c r="K1138" s="10"/>
      <c r="L1138" s="11"/>
      <c r="M1138" s="6">
        <f>SUMIF(N$98:N$128,$D1138,P$98:P$128)</f>
        <v>0</v>
      </c>
      <c r="N1138" s="9"/>
      <c r="O1138" s="10"/>
      <c r="P1138" s="11"/>
      <c r="Q1138" s="6">
        <f>SUMIF(R$98:R$128,$D1138,T$98:T$128)</f>
        <v>0</v>
      </c>
      <c r="R1138" s="9"/>
      <c r="S1138" s="10"/>
      <c r="T1138" s="11"/>
      <c r="U1138" s="6">
        <f>SUMIF(V$98:V$128,$D1138,X$98:X$128)</f>
        <v>0</v>
      </c>
      <c r="V1138" s="9"/>
      <c r="W1138" s="10"/>
      <c r="X1138" s="11"/>
      <c r="Y1138" s="6">
        <f>SUMIF(Z$98:Z$128,$D1138,AB$98:AB$128)</f>
        <v>0</v>
      </c>
      <c r="Z1138" s="9"/>
      <c r="AA1138" s="10"/>
      <c r="AB1138" s="11"/>
      <c r="AC1138" s="6">
        <f>SUMIF(AD$98:AD$128,$D1138,AF$98:AF$128)</f>
        <v>0</v>
      </c>
      <c r="AD1138" s="9"/>
      <c r="AE1138" s="10"/>
      <c r="AF1138" s="11"/>
      <c r="AG1138" s="6">
        <f>SUMIF(AH$98:AH$128,$D1138,AJ$98:AJ$128)</f>
        <v>0</v>
      </c>
      <c r="AH1138" s="9"/>
      <c r="AI1138" s="10"/>
      <c r="AJ1138" s="11"/>
      <c r="AK1138" s="6">
        <f>SUMIF(AL$98:AL$128,$D1138,AN$98:AN$128)</f>
        <v>0</v>
      </c>
      <c r="AL1138" s="9"/>
      <c r="AM1138" s="10"/>
      <c r="AN1138" s="11"/>
      <c r="AO1138" s="6">
        <f>SUMIF(AP$98:AP$128,$D1138,AR$98:AR$128)</f>
        <v>0</v>
      </c>
      <c r="AP1138" s="9"/>
      <c r="AQ1138" s="10"/>
      <c r="AR1138" s="11"/>
      <c r="AS1138" s="6">
        <f>SUMIF(AT$98:AT$128,$D1138,AV$98:AV$128)</f>
        <v>0</v>
      </c>
      <c r="AT1138" s="9"/>
      <c r="AU1138" s="10"/>
      <c r="AV1138" s="11"/>
      <c r="AW1138" s="6">
        <f>SUMIF(AX$98:AX$128,$D1138,AZ$98:AZ$128)</f>
        <v>0</v>
      </c>
      <c r="AX1138" s="9"/>
      <c r="AY1138" s="10"/>
      <c r="AZ1138" s="11"/>
      <c r="BA1138" s="6">
        <f>SUMIF(BB$98:BB$128,$D1138,BD$98:BD$128)</f>
        <v>0</v>
      </c>
      <c r="BB1138" s="9"/>
      <c r="BC1138" s="10"/>
      <c r="BD1138" s="11"/>
      <c r="BE1138" s="6">
        <f>SUMIF(BF$98:BF$128,$D1138,BH$98:BH$128)</f>
        <v>0</v>
      </c>
      <c r="BF1138" s="9"/>
      <c r="BG1138" s="10"/>
      <c r="BH1138" s="11"/>
      <c r="BI1138" s="6">
        <f>SUMIF(BJ$98:BJ$128,$D1138,BL$98:BL$128)</f>
        <v>0</v>
      </c>
      <c r="BJ1138" s="9"/>
      <c r="BK1138" s="10"/>
      <c r="BL1138" s="11"/>
      <c r="BM1138" s="6">
        <f>SUMIF(BN$98:BN$128,$D1138,BP$98:BP$128)</f>
        <v>0</v>
      </c>
      <c r="BN1138" s="9"/>
      <c r="BO1138" s="10"/>
      <c r="BP1138" s="11"/>
      <c r="BQ1138" s="6">
        <f>SUMIF(BR$98:BR$128,$D1138,BT$98:BT$128)</f>
        <v>0</v>
      </c>
      <c r="BR1138" s="9"/>
      <c r="BS1138" s="10"/>
      <c r="BT1138" s="11"/>
      <c r="BU1138" s="6">
        <f>SUMIF(BV$98:BV$128,$D1138,BX$98:BX$128)</f>
        <v>0</v>
      </c>
      <c r="BV1138" s="9"/>
      <c r="BW1138" s="10"/>
      <c r="BX1138" s="11"/>
      <c r="BY1138" s="6">
        <f>SUMIF(BZ$98:BZ$128,$D1138,CB$98:CB$128)</f>
        <v>0</v>
      </c>
      <c r="BZ1138" s="9"/>
      <c r="CA1138" s="10"/>
      <c r="CB1138" s="11"/>
      <c r="CC1138" s="6">
        <f>SUMIF(CD$98:CD$128,$D1138,CF$98:CF$128)</f>
        <v>0</v>
      </c>
      <c r="CD1138" s="9"/>
      <c r="CE1138" s="10"/>
      <c r="CF1138" s="11"/>
      <c r="CG1138" s="6">
        <f>SUMIF(CH$98:CH$128,$D1138,CJ$98:CJ$128)</f>
        <v>0</v>
      </c>
      <c r="CH1138" s="9"/>
      <c r="CI1138" s="10"/>
      <c r="CJ1138" s="11"/>
      <c r="CK1138" s="6">
        <f>SUMIF(CL$98:CL$128,$D1138,CN$98:CN$128)</f>
        <v>0</v>
      </c>
      <c r="CL1138" s="9"/>
      <c r="CM1138" s="10"/>
      <c r="CN1138" s="11"/>
      <c r="CO1138" s="6">
        <f>SUMIF(CP$98:CP$128,$D1138,CR$98:CR$128)</f>
        <v>0</v>
      </c>
      <c r="CP1138" s="9"/>
      <c r="CQ1138" s="10"/>
      <c r="CR1138" s="11"/>
      <c r="CS1138" s="6">
        <f>SUMIF(CT$98:CT$128,$D1138,CV$98:CV$128)</f>
        <v>0</v>
      </c>
      <c r="CT1138" s="9"/>
      <c r="CU1138" s="10"/>
      <c r="CV1138" s="11"/>
      <c r="CW1138" s="6">
        <f>SUMIF(CX$98:CX$128,$D1138,CZ$98:CZ$128)</f>
        <v>0</v>
      </c>
      <c r="CX1138" s="9"/>
      <c r="CY1138" s="10"/>
      <c r="CZ1138" s="11"/>
      <c r="DA1138" s="6">
        <f>SUMIF(DB$98:DB$128,$D1138,DD$98:DD$128)</f>
        <v>0</v>
      </c>
      <c r="DB1138" s="9"/>
      <c r="DC1138" s="10"/>
      <c r="DD1138" s="11"/>
      <c r="DE1138" s="6">
        <f>SUMIF(DF$98:DF$128,$D1138,DH$98:DH$128)</f>
        <v>0</v>
      </c>
      <c r="DF1138" s="9"/>
      <c r="DG1138" s="10"/>
      <c r="DH1138" s="11"/>
      <c r="DI1138" s="6">
        <f>SUMIF(DJ$98:DJ$128,$D1138,DL$98:DL$128)</f>
        <v>0</v>
      </c>
      <c r="DJ1138" s="9"/>
      <c r="DK1138" s="10"/>
      <c r="DL1138" s="11"/>
      <c r="DM1138" s="6">
        <f>SUMIF(DN$98:DN$128,$D1138,DP$98:DP$128)</f>
        <v>0</v>
      </c>
      <c r="DN1138" s="9"/>
      <c r="DO1138" s="10"/>
      <c r="DP1138" s="11"/>
      <c r="DQ1138" s="6">
        <f>SUMIF(DR$98:DR$128,$D1138,DT$98:DT$128)</f>
        <v>0</v>
      </c>
      <c r="DR1138" s="9"/>
      <c r="DS1138" s="10"/>
      <c r="DT1138" s="11"/>
      <c r="DU1138" s="6">
        <f>SUMIF(DV$98:DV$128,$D1138,DX$98:DX$128)</f>
        <v>0</v>
      </c>
      <c r="DV1138" s="9"/>
      <c r="DW1138" s="10"/>
      <c r="DX1138" s="11"/>
      <c r="DY1138" s="6">
        <f>SUMIF(DZ$98:DZ$128,$D1138,EB$98:EB$128)</f>
        <v>0</v>
      </c>
      <c r="DZ1138" s="9"/>
      <c r="EA1138" s="10"/>
      <c r="EB1138" s="11"/>
      <c r="EC1138" s="6">
        <f>SUMIF(ED$98:ED$128,$D1138,EF$98:EF$128)</f>
        <v>0</v>
      </c>
      <c r="ED1138" s="9"/>
      <c r="EE1138" s="10"/>
      <c r="EF1138" s="11"/>
      <c r="EG1138" s="6">
        <f>SUMIF(EH$98:EH$128,$D1138,EJ$98:EJ$128)</f>
        <v>0</v>
      </c>
      <c r="EH1138" s="9"/>
      <c r="EI1138" s="10"/>
      <c r="EJ1138" s="11"/>
      <c r="EK1138" s="6">
        <f>SUMIF(EL$98:EL$128,$D1138,EN$98:EN$128)</f>
        <v>0</v>
      </c>
      <c r="EL1138" s="9"/>
      <c r="EM1138" s="10"/>
      <c r="EN1138" s="11"/>
      <c r="EO1138" s="6">
        <f>SUMIF(EP$98:EP$128,$D1138,ER$98:ER$128)</f>
        <v>0</v>
      </c>
      <c r="EP1138" s="9"/>
      <c r="EQ1138" s="10"/>
      <c r="ER1138" s="11"/>
      <c r="ES1138" s="6">
        <f>SUMIF(ET$98:ET$128,$D1138,EV$98:EV$128)</f>
        <v>0</v>
      </c>
      <c r="ET1138" s="9"/>
      <c r="EU1138" s="10"/>
      <c r="EV1138" s="11"/>
      <c r="EW1138" s="6">
        <f>SUMIF(EX$98:EX$128,$D1138,EZ$98:EZ$128)</f>
        <v>0</v>
      </c>
      <c r="EX1138" s="9"/>
      <c r="EY1138" s="10"/>
      <c r="EZ1138" s="11"/>
      <c r="FA1138" s="6">
        <f>SUMIF(FB$98:FB$128,$D1138,FD$98:FD$128)</f>
        <v>0</v>
      </c>
      <c r="FB1138" s="9"/>
      <c r="FC1138" s="10"/>
      <c r="FD1138" s="11"/>
      <c r="FE1138" s="6">
        <f>SUMIF(FF$98:FF$128,$D1138,FH$98:FH$128)</f>
        <v>0</v>
      </c>
      <c r="FF1138" s="9"/>
      <c r="FG1138" s="10"/>
      <c r="FH1138" s="11"/>
      <c r="FI1138" s="6">
        <f>SUMIF(FJ$98:FJ$128,$D1138,FL$98:FL$128)</f>
        <v>0</v>
      </c>
      <c r="FJ1138" s="9"/>
      <c r="FK1138" s="10"/>
      <c r="FL1138" s="11"/>
      <c r="FM1138" s="6">
        <f>SUMIF(FN$98:FN$128,$D1138,FP$98:FP$128)</f>
        <v>0</v>
      </c>
      <c r="FN1138" s="9"/>
      <c r="FO1138" s="10"/>
      <c r="FP1138" s="11"/>
      <c r="FQ1138" s="6">
        <f>SUMIF(FR$98:FR$128,$D1138,FT$98:FT$128)</f>
        <v>0</v>
      </c>
      <c r="FR1138" s="9"/>
      <c r="FS1138" s="10"/>
      <c r="FT1138" s="11"/>
      <c r="FU1138" s="6">
        <f>SUMIF(FV$98:FV$128,$D1138,FX$98:FX$128)</f>
        <v>0</v>
      </c>
      <c r="FV1138" s="9"/>
      <c r="FW1138" s="10"/>
      <c r="FX1138" s="11"/>
      <c r="FY1138" s="6">
        <f>SUMIF(FZ$98:FZ$128,$D1138,GB$98:GB$128)</f>
        <v>0</v>
      </c>
      <c r="FZ1138" s="9"/>
      <c r="GA1138" s="10"/>
      <c r="GB1138" s="11"/>
      <c r="GC1138" s="6">
        <f>SUMIF(GD$98:GD$128,$D1138,GF$98:GF$128)</f>
        <v>0</v>
      </c>
      <c r="GD1138" s="9"/>
      <c r="GE1138" s="10"/>
      <c r="GF1138" s="11"/>
      <c r="GG1138" s="6">
        <f>SUMIF(GH$98:GH$128,$D1138,GJ$98:GJ$128)</f>
        <v>0</v>
      </c>
      <c r="GH1138" s="9"/>
      <c r="GI1138" s="10"/>
      <c r="GJ1138" s="11"/>
      <c r="GK1138" s="6">
        <f>SUMIF(GL$98:GL$128,$D1138,GN$98:GN$128)</f>
        <v>0</v>
      </c>
      <c r="GL1138" s="9"/>
      <c r="GM1138" s="10"/>
      <c r="GN1138" s="11"/>
      <c r="GO1138" s="6">
        <f>SUMIF(GP$98:GP$128,$D1138,GR$98:GR$128)</f>
        <v>0</v>
      </c>
      <c r="GP1138" s="9"/>
      <c r="GQ1138" s="10"/>
      <c r="GR1138" s="11"/>
      <c r="GS1138" s="6">
        <f>SUMIF(GT$98:GT$128,$D1138,GV$98:GV$128)</f>
        <v>0</v>
      </c>
      <c r="GT1138" s="9"/>
      <c r="GU1138" s="10"/>
      <c r="GV1138" s="20"/>
      <c r="GW1138" s="19">
        <f t="shared" si="27"/>
        <v>0</v>
      </c>
      <c r="GX1138" s="472"/>
      <c r="GY1138" s="473"/>
    </row>
    <row r="1139" spans="1:207" ht="30">
      <c r="A1139" s="47" t="s">
        <v>79</v>
      </c>
      <c r="B1139" s="470"/>
      <c r="C1139" s="341" t="s">
        <v>371</v>
      </c>
      <c r="D1139" s="211" t="s">
        <v>372</v>
      </c>
      <c r="E1139" s="6">
        <f>SUMIF(F$129:F$159,$D1139,H$129:H$159)</f>
        <v>0</v>
      </c>
      <c r="F1139" s="9"/>
      <c r="G1139" s="10"/>
      <c r="H1139" s="11"/>
      <c r="I1139" s="6">
        <f>SUMIF(J$129:J$159,$D1139,L$129:L$159)</f>
        <v>0</v>
      </c>
      <c r="J1139" s="9"/>
      <c r="K1139" s="10"/>
      <c r="L1139" s="11"/>
      <c r="M1139" s="6">
        <f>SUMIF(N$129:N$159,$D1139,P$129:P$159)</f>
        <v>0</v>
      </c>
      <c r="N1139" s="9"/>
      <c r="O1139" s="10"/>
      <c r="P1139" s="11"/>
      <c r="Q1139" s="6">
        <f>SUMIF(R$129:R$159,$D1139,T$129:T$159)</f>
        <v>0</v>
      </c>
      <c r="R1139" s="9"/>
      <c r="S1139" s="10"/>
      <c r="T1139" s="11"/>
      <c r="U1139" s="6">
        <f>SUMIF(V$129:V$159,$D1139,X$129:X$159)</f>
        <v>0</v>
      </c>
      <c r="V1139" s="9"/>
      <c r="W1139" s="10"/>
      <c r="X1139" s="11"/>
      <c r="Y1139" s="6">
        <f>SUMIF(Z$129:Z$159,$D1139,AB$129:AB$159)</f>
        <v>0</v>
      </c>
      <c r="Z1139" s="9"/>
      <c r="AA1139" s="10"/>
      <c r="AB1139" s="11"/>
      <c r="AC1139" s="6">
        <f>SUMIF(AD$129:AD$159,$D1139,AF$129:AF$159)</f>
        <v>0</v>
      </c>
      <c r="AD1139" s="9"/>
      <c r="AE1139" s="10"/>
      <c r="AF1139" s="11"/>
      <c r="AG1139" s="6">
        <f>SUMIF(AH$129:AH$159,$D1139,AJ$129:AJ$159)</f>
        <v>0</v>
      </c>
      <c r="AH1139" s="9"/>
      <c r="AI1139" s="10"/>
      <c r="AJ1139" s="11"/>
      <c r="AK1139" s="6">
        <f>SUMIF(AL$129:AL$159,$D1139,AN$129:AN$159)</f>
        <v>0</v>
      </c>
      <c r="AL1139" s="9"/>
      <c r="AM1139" s="10"/>
      <c r="AN1139" s="11"/>
      <c r="AO1139" s="6">
        <f>SUMIF(AP$129:AP$159,$D1139,AR$129:AR$159)</f>
        <v>0</v>
      </c>
      <c r="AP1139" s="9"/>
      <c r="AQ1139" s="10"/>
      <c r="AR1139" s="11"/>
      <c r="AS1139" s="6">
        <f>SUMIF(AT$129:AT$159,$D1139,AV$129:AV$159)</f>
        <v>0</v>
      </c>
      <c r="AT1139" s="9"/>
      <c r="AU1139" s="10"/>
      <c r="AV1139" s="11"/>
      <c r="AW1139" s="6">
        <f>SUMIF(AX$129:AX$159,$D1139,AZ$129:AZ$159)</f>
        <v>0</v>
      </c>
      <c r="AX1139" s="9"/>
      <c r="AY1139" s="10"/>
      <c r="AZ1139" s="11"/>
      <c r="BA1139" s="6">
        <f>SUMIF(BB$129:BB$159,$D1139,BD$129:BD$159)</f>
        <v>0</v>
      </c>
      <c r="BB1139" s="9"/>
      <c r="BC1139" s="10"/>
      <c r="BD1139" s="11"/>
      <c r="BE1139" s="6">
        <f>SUMIF(BF$129:BF$159,$D1139,BH$129:BH$159)</f>
        <v>0</v>
      </c>
      <c r="BF1139" s="9"/>
      <c r="BG1139" s="10"/>
      <c r="BH1139" s="11"/>
      <c r="BI1139" s="6">
        <f>SUMIF(BJ$129:BJ$159,$D1139,BL$129:BL$159)</f>
        <v>0</v>
      </c>
      <c r="BJ1139" s="9"/>
      <c r="BK1139" s="10"/>
      <c r="BL1139" s="11"/>
      <c r="BM1139" s="6">
        <f>SUMIF(BN$129:BN$159,$D1139,BP$129:BP$159)</f>
        <v>0</v>
      </c>
      <c r="BN1139" s="9"/>
      <c r="BO1139" s="10"/>
      <c r="BP1139" s="11"/>
      <c r="BQ1139" s="6">
        <f>SUMIF(BR$129:BR$159,$D1139,BT$129:BT$159)</f>
        <v>0</v>
      </c>
      <c r="BR1139" s="9"/>
      <c r="BS1139" s="10"/>
      <c r="BT1139" s="11"/>
      <c r="BU1139" s="6">
        <f>SUMIF(BV$129:BV$159,$D1139,BX$129:BX$159)</f>
        <v>0</v>
      </c>
      <c r="BV1139" s="9"/>
      <c r="BW1139" s="10"/>
      <c r="BX1139" s="11"/>
      <c r="BY1139" s="6">
        <f>SUMIF(BZ$129:BZ$159,$D1139,CB$129:CB$159)</f>
        <v>0</v>
      </c>
      <c r="BZ1139" s="9"/>
      <c r="CA1139" s="10"/>
      <c r="CB1139" s="11"/>
      <c r="CC1139" s="6">
        <f>SUMIF(CD$129:CD$159,$D1139,CF$129:CF$159)</f>
        <v>0</v>
      </c>
      <c r="CD1139" s="9"/>
      <c r="CE1139" s="10"/>
      <c r="CF1139" s="11"/>
      <c r="CG1139" s="6">
        <f>SUMIF(CH$129:CH$159,$D1139,CJ$129:CJ$159)</f>
        <v>0</v>
      </c>
      <c r="CH1139" s="9"/>
      <c r="CI1139" s="10"/>
      <c r="CJ1139" s="11"/>
      <c r="CK1139" s="6">
        <f>SUMIF(CL$129:CL$159,$D1139,CN$129:CN$159)</f>
        <v>0</v>
      </c>
      <c r="CL1139" s="9"/>
      <c r="CM1139" s="10"/>
      <c r="CN1139" s="11"/>
      <c r="CO1139" s="6">
        <f>SUMIF(CP$129:CP$159,$D1139,CR$129:CR$159)</f>
        <v>0</v>
      </c>
      <c r="CP1139" s="9"/>
      <c r="CQ1139" s="10"/>
      <c r="CR1139" s="11"/>
      <c r="CS1139" s="6">
        <f>SUMIF(CT$129:CT$159,$D1139,CV$129:CV$159)</f>
        <v>0</v>
      </c>
      <c r="CT1139" s="9"/>
      <c r="CU1139" s="10"/>
      <c r="CV1139" s="11"/>
      <c r="CW1139" s="6">
        <f>SUMIF(CX$129:CX$159,$D1139,CZ$129:CZ$159)</f>
        <v>0</v>
      </c>
      <c r="CX1139" s="9"/>
      <c r="CY1139" s="10"/>
      <c r="CZ1139" s="11"/>
      <c r="DA1139" s="6">
        <f>SUMIF(DB$129:DB$159,$D1139,DD$129:DD$159)</f>
        <v>0</v>
      </c>
      <c r="DB1139" s="9"/>
      <c r="DC1139" s="10"/>
      <c r="DD1139" s="11"/>
      <c r="DE1139" s="6">
        <f>SUMIF(DF$129:DF$159,$D1139,DH$129:DH$159)</f>
        <v>0</v>
      </c>
      <c r="DF1139" s="9"/>
      <c r="DG1139" s="10"/>
      <c r="DH1139" s="11"/>
      <c r="DI1139" s="6">
        <f>SUMIF(DJ$129:DJ$159,$D1139,DL$129:DL$159)</f>
        <v>0</v>
      </c>
      <c r="DJ1139" s="9"/>
      <c r="DK1139" s="10"/>
      <c r="DL1139" s="11"/>
      <c r="DM1139" s="6">
        <f>SUMIF(DN$129:DN$159,$D1139,DP$129:DP$159)</f>
        <v>0</v>
      </c>
      <c r="DN1139" s="9"/>
      <c r="DO1139" s="10"/>
      <c r="DP1139" s="11"/>
      <c r="DQ1139" s="6">
        <f>SUMIF(DR$129:DR$159,$D1139,DT$129:DT$159)</f>
        <v>0</v>
      </c>
      <c r="DR1139" s="9"/>
      <c r="DS1139" s="10"/>
      <c r="DT1139" s="11"/>
      <c r="DU1139" s="6">
        <f>SUMIF(DV$129:DV$159,$D1139,DX$129:DX$159)</f>
        <v>0</v>
      </c>
      <c r="DV1139" s="9"/>
      <c r="DW1139" s="10"/>
      <c r="DX1139" s="11"/>
      <c r="DY1139" s="6">
        <f>SUMIF(DZ$129:DZ$159,$D1139,EB$129:EB$159)</f>
        <v>0</v>
      </c>
      <c r="DZ1139" s="9"/>
      <c r="EA1139" s="10"/>
      <c r="EB1139" s="11"/>
      <c r="EC1139" s="6">
        <f>SUMIF(ED$129:ED$159,$D1139,EF$129:EF$159)</f>
        <v>0</v>
      </c>
      <c r="ED1139" s="9"/>
      <c r="EE1139" s="10"/>
      <c r="EF1139" s="11"/>
      <c r="EG1139" s="6">
        <f>SUMIF(EH$129:EH$159,$D1139,EJ$129:EJ$159)</f>
        <v>0</v>
      </c>
      <c r="EH1139" s="9"/>
      <c r="EI1139" s="10"/>
      <c r="EJ1139" s="11"/>
      <c r="EK1139" s="6">
        <f>SUMIF(EL$129:EL$159,$D1139,EN$129:EN$159)</f>
        <v>0</v>
      </c>
      <c r="EL1139" s="9"/>
      <c r="EM1139" s="10"/>
      <c r="EN1139" s="11"/>
      <c r="EO1139" s="6">
        <f>SUMIF(EP$129:EP$159,$D1139,ER$129:ER$159)</f>
        <v>0</v>
      </c>
      <c r="EP1139" s="9"/>
      <c r="EQ1139" s="10"/>
      <c r="ER1139" s="11"/>
      <c r="ES1139" s="6">
        <f>SUMIF(ET$129:ET$159,$D1139,EV$129:EV$159)</f>
        <v>0</v>
      </c>
      <c r="ET1139" s="9"/>
      <c r="EU1139" s="10"/>
      <c r="EV1139" s="11"/>
      <c r="EW1139" s="6">
        <f>SUMIF(EX$129:EX$159,$D1139,EZ$129:EZ$159)</f>
        <v>0</v>
      </c>
      <c r="EX1139" s="9"/>
      <c r="EY1139" s="10"/>
      <c r="EZ1139" s="11"/>
      <c r="FA1139" s="6">
        <f>SUMIF(FB$129:FB$159,$D1139,FD$129:FD$159)</f>
        <v>0</v>
      </c>
      <c r="FB1139" s="9"/>
      <c r="FC1139" s="10"/>
      <c r="FD1139" s="11"/>
      <c r="FE1139" s="6">
        <f>SUMIF(FF$129:FF$159,$D1139,FH$129:FH$159)</f>
        <v>0</v>
      </c>
      <c r="FF1139" s="9"/>
      <c r="FG1139" s="10"/>
      <c r="FH1139" s="11"/>
      <c r="FI1139" s="6">
        <f>SUMIF(FJ$129:FJ$159,$D1139,FL$129:FL$159)</f>
        <v>0</v>
      </c>
      <c r="FJ1139" s="9"/>
      <c r="FK1139" s="10"/>
      <c r="FL1139" s="11"/>
      <c r="FM1139" s="6">
        <f>SUMIF(FN$129:FN$159,$D1139,FP$129:FP$159)</f>
        <v>0</v>
      </c>
      <c r="FN1139" s="9"/>
      <c r="FO1139" s="10"/>
      <c r="FP1139" s="11"/>
      <c r="FQ1139" s="6">
        <f>SUMIF(FR$129:FR$159,$D1139,FT$129:FT$159)</f>
        <v>0</v>
      </c>
      <c r="FR1139" s="9"/>
      <c r="FS1139" s="10"/>
      <c r="FT1139" s="11"/>
      <c r="FU1139" s="6">
        <f>SUMIF(FV$129:FV$159,$D1139,FX$129:FX$159)</f>
        <v>0</v>
      </c>
      <c r="FV1139" s="9"/>
      <c r="FW1139" s="10"/>
      <c r="FX1139" s="11"/>
      <c r="FY1139" s="6">
        <f>SUMIF(FZ$129:FZ$159,$D1139,GB$129:GB$159)</f>
        <v>0</v>
      </c>
      <c r="FZ1139" s="9"/>
      <c r="GA1139" s="10"/>
      <c r="GB1139" s="11"/>
      <c r="GC1139" s="6">
        <f>SUMIF(GD$129:GD$159,$D1139,GF$129:GF$159)</f>
        <v>0</v>
      </c>
      <c r="GD1139" s="9"/>
      <c r="GE1139" s="10"/>
      <c r="GF1139" s="11"/>
      <c r="GG1139" s="6">
        <f>SUMIF(GH$129:GH$159,$D1139,GJ$129:GJ$159)</f>
        <v>0</v>
      </c>
      <c r="GH1139" s="9"/>
      <c r="GI1139" s="10"/>
      <c r="GJ1139" s="11"/>
      <c r="GK1139" s="6">
        <f>SUMIF(GL$129:GL$159,$D1139,GN$129:GN$159)</f>
        <v>0</v>
      </c>
      <c r="GL1139" s="9"/>
      <c r="GM1139" s="10"/>
      <c r="GN1139" s="11"/>
      <c r="GO1139" s="6">
        <f>SUMIF(GP$129:GP$159,$D1139,GR$129:GR$159)</f>
        <v>0</v>
      </c>
      <c r="GP1139" s="9"/>
      <c r="GQ1139" s="10"/>
      <c r="GR1139" s="11"/>
      <c r="GS1139" s="6">
        <f>SUMIF(GT$129:GT$159,$D1139,GV$129:GV$159)</f>
        <v>0</v>
      </c>
      <c r="GT1139" s="9"/>
      <c r="GU1139" s="10"/>
      <c r="GV1139" s="20"/>
      <c r="GW1139" s="19">
        <f t="shared" si="27"/>
        <v>0</v>
      </c>
      <c r="GX1139" s="472"/>
      <c r="GY1139" s="473"/>
    </row>
    <row r="1140" spans="1:207" ht="30">
      <c r="A1140" s="47" t="s">
        <v>80</v>
      </c>
      <c r="B1140" s="470"/>
      <c r="C1140" s="341" t="s">
        <v>371</v>
      </c>
      <c r="D1140" s="211" t="s">
        <v>372</v>
      </c>
      <c r="E1140" s="6">
        <f>SUMIF(F$160:F$190,$D1140,H$160:H$190)</f>
        <v>0</v>
      </c>
      <c r="F1140" s="9"/>
      <c r="G1140" s="10"/>
      <c r="H1140" s="11"/>
      <c r="I1140" s="6">
        <f>SUMIF(J$160:J$190,$D1140,L$160:L$190)</f>
        <v>0</v>
      </c>
      <c r="J1140" s="9"/>
      <c r="K1140" s="10"/>
      <c r="L1140" s="11"/>
      <c r="M1140" s="6">
        <f>SUMIF(N$160:N$190,$D1140,P$160:P$190)</f>
        <v>0</v>
      </c>
      <c r="N1140" s="9"/>
      <c r="O1140" s="10"/>
      <c r="P1140" s="11"/>
      <c r="Q1140" s="6">
        <f>SUMIF(R$160:R$190,$D1140,T$160:T$190)</f>
        <v>0</v>
      </c>
      <c r="R1140" s="9"/>
      <c r="S1140" s="10"/>
      <c r="T1140" s="11"/>
      <c r="U1140" s="6">
        <f>SUMIF(V$160:V$190,$D1140,X$160:X$190)</f>
        <v>0</v>
      </c>
      <c r="V1140" s="9"/>
      <c r="W1140" s="10"/>
      <c r="X1140" s="11"/>
      <c r="Y1140" s="6">
        <f>SUMIF(Z$160:Z$190,$D1140,AB$160:AB$190)</f>
        <v>0</v>
      </c>
      <c r="Z1140" s="9"/>
      <c r="AA1140" s="10"/>
      <c r="AB1140" s="11"/>
      <c r="AC1140" s="6">
        <f>SUMIF(AD$160:AD$190,$D1140,AF$160:AF$190)</f>
        <v>0</v>
      </c>
      <c r="AD1140" s="9"/>
      <c r="AE1140" s="10"/>
      <c r="AF1140" s="11"/>
      <c r="AG1140" s="6">
        <f>SUMIF(AH$160:AH$190,$D1140,AJ$160:AJ$190)</f>
        <v>0</v>
      </c>
      <c r="AH1140" s="9"/>
      <c r="AI1140" s="10"/>
      <c r="AJ1140" s="11"/>
      <c r="AK1140" s="6">
        <f>SUMIF(AL$160:AL$190,$D1140,AN$160:AN$190)</f>
        <v>0</v>
      </c>
      <c r="AL1140" s="9"/>
      <c r="AM1140" s="10"/>
      <c r="AN1140" s="11"/>
      <c r="AO1140" s="6">
        <f>SUMIF(AP$160:AP$190,$D1140,AR$160:AR$190)</f>
        <v>0</v>
      </c>
      <c r="AP1140" s="9"/>
      <c r="AQ1140" s="10"/>
      <c r="AR1140" s="11"/>
      <c r="AS1140" s="6">
        <f>SUMIF(AT$160:AT$190,$D1140,AV$160:AV$190)</f>
        <v>0</v>
      </c>
      <c r="AT1140" s="9"/>
      <c r="AU1140" s="10"/>
      <c r="AV1140" s="11"/>
      <c r="AW1140" s="6">
        <f>SUMIF(AX$160:AX$190,$D1140,AZ$160:AZ$190)</f>
        <v>0</v>
      </c>
      <c r="AX1140" s="9"/>
      <c r="AY1140" s="10"/>
      <c r="AZ1140" s="11"/>
      <c r="BA1140" s="6">
        <f>SUMIF(BB$160:BB$190,$D1140,BD$160:BD$190)</f>
        <v>0</v>
      </c>
      <c r="BB1140" s="9"/>
      <c r="BC1140" s="10"/>
      <c r="BD1140" s="11"/>
      <c r="BE1140" s="6">
        <f>SUMIF(BF$160:BF$190,$D1140,BH$160:BH$190)</f>
        <v>0</v>
      </c>
      <c r="BF1140" s="9"/>
      <c r="BG1140" s="10"/>
      <c r="BH1140" s="11"/>
      <c r="BI1140" s="6">
        <f>SUMIF(BJ$160:BJ$190,$D1140,BL$160:BL$190)</f>
        <v>0</v>
      </c>
      <c r="BJ1140" s="9"/>
      <c r="BK1140" s="10"/>
      <c r="BL1140" s="11"/>
      <c r="BM1140" s="6">
        <f>SUMIF(BN$160:BN$190,$D1140,BP$160:BP$190)</f>
        <v>0</v>
      </c>
      <c r="BN1140" s="9"/>
      <c r="BO1140" s="10"/>
      <c r="BP1140" s="11"/>
      <c r="BQ1140" s="6">
        <f>SUMIF(BR$160:BR$190,$D1140,BT$160:BT$190)</f>
        <v>0</v>
      </c>
      <c r="BR1140" s="9"/>
      <c r="BS1140" s="10"/>
      <c r="BT1140" s="11"/>
      <c r="BU1140" s="6">
        <f>SUMIF(BV$160:BV$190,$D1140,BX$160:BX$190)</f>
        <v>0</v>
      </c>
      <c r="BV1140" s="9"/>
      <c r="BW1140" s="10"/>
      <c r="BX1140" s="11"/>
      <c r="BY1140" s="6">
        <f>SUMIF(BZ$160:BZ$190,$D1140,CB$160:CB$190)</f>
        <v>0</v>
      </c>
      <c r="BZ1140" s="9"/>
      <c r="CA1140" s="10"/>
      <c r="CB1140" s="11"/>
      <c r="CC1140" s="6">
        <f>SUMIF(CD$160:CD$190,$D1140,CF$160:CF$190)</f>
        <v>0</v>
      </c>
      <c r="CD1140" s="9"/>
      <c r="CE1140" s="10"/>
      <c r="CF1140" s="11"/>
      <c r="CG1140" s="6">
        <f>SUMIF(CH$160:CH$190,$D1140,CJ$160:CJ$190)</f>
        <v>0</v>
      </c>
      <c r="CH1140" s="9"/>
      <c r="CI1140" s="10"/>
      <c r="CJ1140" s="11"/>
      <c r="CK1140" s="6">
        <f>SUMIF(CL$160:CL$190,$D1140,CN$160:CN$190)</f>
        <v>0</v>
      </c>
      <c r="CL1140" s="9"/>
      <c r="CM1140" s="10"/>
      <c r="CN1140" s="11"/>
      <c r="CO1140" s="6">
        <f>SUMIF(CP$160:CP$190,$D1140,CR$160:CR$190)</f>
        <v>0</v>
      </c>
      <c r="CP1140" s="9"/>
      <c r="CQ1140" s="10"/>
      <c r="CR1140" s="11"/>
      <c r="CS1140" s="6">
        <f>SUMIF(CT$160:CT$190,$D1140,CV$160:CV$190)</f>
        <v>0</v>
      </c>
      <c r="CT1140" s="9"/>
      <c r="CU1140" s="10"/>
      <c r="CV1140" s="11"/>
      <c r="CW1140" s="6">
        <f>SUMIF(CX$160:CX$190,$D1140,CZ$160:CZ$190)</f>
        <v>0</v>
      </c>
      <c r="CX1140" s="9"/>
      <c r="CY1140" s="10"/>
      <c r="CZ1140" s="11"/>
      <c r="DA1140" s="6">
        <f>SUMIF(DB$160:DB$190,$D1140,DD$160:DD$190)</f>
        <v>0</v>
      </c>
      <c r="DB1140" s="9"/>
      <c r="DC1140" s="10"/>
      <c r="DD1140" s="11"/>
      <c r="DE1140" s="6">
        <f>SUMIF(DF$160:DF$190,$D1140,DH$160:DH$190)</f>
        <v>0</v>
      </c>
      <c r="DF1140" s="9"/>
      <c r="DG1140" s="10"/>
      <c r="DH1140" s="11"/>
      <c r="DI1140" s="6">
        <f>SUMIF(DJ$160:DJ$190,$D1140,DL$160:DL$190)</f>
        <v>0</v>
      </c>
      <c r="DJ1140" s="9"/>
      <c r="DK1140" s="10"/>
      <c r="DL1140" s="11"/>
      <c r="DM1140" s="6">
        <f>SUMIF(DN$160:DN$190,$D1140,DP$160:DP$190)</f>
        <v>0</v>
      </c>
      <c r="DN1140" s="9"/>
      <c r="DO1140" s="10"/>
      <c r="DP1140" s="11"/>
      <c r="DQ1140" s="6">
        <f>SUMIF(DR$160:DR$190,$D1140,DT$160:DT$190)</f>
        <v>0</v>
      </c>
      <c r="DR1140" s="9"/>
      <c r="DS1140" s="10"/>
      <c r="DT1140" s="11"/>
      <c r="DU1140" s="6">
        <f>SUMIF(DV$160:DV$190,$D1140,DX$160:DX$190)</f>
        <v>0</v>
      </c>
      <c r="DV1140" s="9"/>
      <c r="DW1140" s="10"/>
      <c r="DX1140" s="11"/>
      <c r="DY1140" s="6">
        <f>SUMIF(DZ$160:DZ$190,$D1140,EB$160:EB$190)</f>
        <v>0</v>
      </c>
      <c r="DZ1140" s="9"/>
      <c r="EA1140" s="10"/>
      <c r="EB1140" s="11"/>
      <c r="EC1140" s="6">
        <f>SUMIF(ED$160:ED$190,$D1140,EF$160:EF$190)</f>
        <v>0</v>
      </c>
      <c r="ED1140" s="9"/>
      <c r="EE1140" s="10"/>
      <c r="EF1140" s="11"/>
      <c r="EG1140" s="6">
        <f>SUMIF(EH$160:EH$190,$D1140,EJ$160:EJ$190)</f>
        <v>0</v>
      </c>
      <c r="EH1140" s="9"/>
      <c r="EI1140" s="10"/>
      <c r="EJ1140" s="11"/>
      <c r="EK1140" s="6">
        <f>SUMIF(EL$160:EL$190,$D1140,EN$160:EN$190)</f>
        <v>0</v>
      </c>
      <c r="EL1140" s="9"/>
      <c r="EM1140" s="10"/>
      <c r="EN1140" s="11"/>
      <c r="EO1140" s="6">
        <f>SUMIF(EP$160:EP$190,$D1140,ER$160:ER$190)</f>
        <v>0</v>
      </c>
      <c r="EP1140" s="9"/>
      <c r="EQ1140" s="10"/>
      <c r="ER1140" s="11"/>
      <c r="ES1140" s="6">
        <f>SUMIF(ET$160:ET$190,$D1140,EV$160:EV$190)</f>
        <v>0</v>
      </c>
      <c r="ET1140" s="9"/>
      <c r="EU1140" s="10"/>
      <c r="EV1140" s="11"/>
      <c r="EW1140" s="6">
        <f>SUMIF(EX$160:EX$190,$D1140,EZ$160:EZ$190)</f>
        <v>0</v>
      </c>
      <c r="EX1140" s="9"/>
      <c r="EY1140" s="10"/>
      <c r="EZ1140" s="11"/>
      <c r="FA1140" s="6">
        <f>SUMIF(FB$160:FB$190,$D1140,FD$160:FD$190)</f>
        <v>0</v>
      </c>
      <c r="FB1140" s="9"/>
      <c r="FC1140" s="10"/>
      <c r="FD1140" s="11"/>
      <c r="FE1140" s="6">
        <f>SUMIF(FF$160:FF$190,$D1140,FH$160:FH$190)</f>
        <v>0</v>
      </c>
      <c r="FF1140" s="9"/>
      <c r="FG1140" s="10"/>
      <c r="FH1140" s="11"/>
      <c r="FI1140" s="6">
        <f>SUMIF(FJ$160:FJ$190,$D1140,FL$160:FL$190)</f>
        <v>0</v>
      </c>
      <c r="FJ1140" s="9"/>
      <c r="FK1140" s="10"/>
      <c r="FL1140" s="11"/>
      <c r="FM1140" s="6">
        <f>SUMIF(FN$160:FN$190,$D1140,FP$160:FP$190)</f>
        <v>0</v>
      </c>
      <c r="FN1140" s="9"/>
      <c r="FO1140" s="10"/>
      <c r="FP1140" s="11"/>
      <c r="FQ1140" s="6">
        <f>SUMIF(FR$160:FR$190,$D1140,FT$160:FT$190)</f>
        <v>0</v>
      </c>
      <c r="FR1140" s="9"/>
      <c r="FS1140" s="10"/>
      <c r="FT1140" s="11"/>
      <c r="FU1140" s="6">
        <f>SUMIF(FV$160:FV$190,$D1140,FX$160:FX$190)</f>
        <v>0</v>
      </c>
      <c r="FV1140" s="9"/>
      <c r="FW1140" s="10"/>
      <c r="FX1140" s="11"/>
      <c r="FY1140" s="6">
        <f>SUMIF(FZ$160:FZ$190,$D1140,GB$160:GB$190)</f>
        <v>0</v>
      </c>
      <c r="FZ1140" s="9"/>
      <c r="GA1140" s="10"/>
      <c r="GB1140" s="11"/>
      <c r="GC1140" s="6">
        <f>SUMIF(GD$160:GD$190,$D1140,GF$160:GF$190)</f>
        <v>0</v>
      </c>
      <c r="GD1140" s="9"/>
      <c r="GE1140" s="10"/>
      <c r="GF1140" s="11"/>
      <c r="GG1140" s="6">
        <f>SUMIF(GH$160:GH$190,$D1140,GJ$160:GJ$190)</f>
        <v>0</v>
      </c>
      <c r="GH1140" s="9"/>
      <c r="GI1140" s="10"/>
      <c r="GJ1140" s="11"/>
      <c r="GK1140" s="6">
        <f>SUMIF(GL$160:GL$190,$D1140,GN$160:GN$190)</f>
        <v>0</v>
      </c>
      <c r="GL1140" s="9"/>
      <c r="GM1140" s="10"/>
      <c r="GN1140" s="11"/>
      <c r="GO1140" s="6">
        <f>SUMIF(GP$160:GP$190,$D1140,GR$160:GR$190)</f>
        <v>0</v>
      </c>
      <c r="GP1140" s="9"/>
      <c r="GQ1140" s="10"/>
      <c r="GR1140" s="11"/>
      <c r="GS1140" s="6">
        <f>SUMIF(GT$160:GT$190,$D1140,GV$160:GV$190)</f>
        <v>0</v>
      </c>
      <c r="GT1140" s="9"/>
      <c r="GU1140" s="10"/>
      <c r="GV1140" s="20"/>
      <c r="GW1140" s="19">
        <f t="shared" si="27"/>
        <v>0</v>
      </c>
      <c r="GX1140" s="472"/>
      <c r="GY1140" s="473"/>
    </row>
    <row r="1141" spans="1:207" ht="30">
      <c r="A1141" s="47" t="s">
        <v>81</v>
      </c>
      <c r="B1141" s="470"/>
      <c r="C1141" s="341" t="s">
        <v>371</v>
      </c>
      <c r="D1141" s="211" t="s">
        <v>372</v>
      </c>
      <c r="E1141" s="6">
        <f>SUMIF(F$191:F$221,$D1141,H$191:H$221)</f>
        <v>0</v>
      </c>
      <c r="F1141" s="9"/>
      <c r="G1141" s="10"/>
      <c r="H1141" s="11"/>
      <c r="I1141" s="6">
        <f>SUMIF(J$191:J$221,$D1141,L$191:L$221)</f>
        <v>0</v>
      </c>
      <c r="J1141" s="9"/>
      <c r="K1141" s="10"/>
      <c r="L1141" s="11"/>
      <c r="M1141" s="6">
        <f>SUMIF(N$191:N$221,$D1141,P$191:P$221)</f>
        <v>0</v>
      </c>
      <c r="N1141" s="9"/>
      <c r="O1141" s="10"/>
      <c r="P1141" s="11"/>
      <c r="Q1141" s="6">
        <f>SUMIF(R$191:R$221,$D1141,T$191:T$221)</f>
        <v>0</v>
      </c>
      <c r="R1141" s="9"/>
      <c r="S1141" s="10"/>
      <c r="T1141" s="11"/>
      <c r="U1141" s="6">
        <f>SUMIF(V$191:V$221,$D1141,X$191:X$221)</f>
        <v>0</v>
      </c>
      <c r="V1141" s="9"/>
      <c r="W1141" s="10"/>
      <c r="X1141" s="11"/>
      <c r="Y1141" s="6">
        <f>SUMIF(Z$191:Z$221,$D1141,AB$191:AB$221)</f>
        <v>0</v>
      </c>
      <c r="Z1141" s="9"/>
      <c r="AA1141" s="10"/>
      <c r="AB1141" s="11"/>
      <c r="AC1141" s="6">
        <f>SUMIF(AD$191:AD$221,$D1141,AF$191:AF$221)</f>
        <v>0</v>
      </c>
      <c r="AD1141" s="9"/>
      <c r="AE1141" s="10"/>
      <c r="AF1141" s="11"/>
      <c r="AG1141" s="6">
        <f>SUMIF(AH$191:AH$221,$D1141,AJ$191:AJ$221)</f>
        <v>0</v>
      </c>
      <c r="AH1141" s="9"/>
      <c r="AI1141" s="10"/>
      <c r="AJ1141" s="11"/>
      <c r="AK1141" s="6">
        <f>SUMIF(AL$191:AL$221,$D1141,AN$191:AN$221)</f>
        <v>0</v>
      </c>
      <c r="AL1141" s="9"/>
      <c r="AM1141" s="10"/>
      <c r="AN1141" s="11"/>
      <c r="AO1141" s="6">
        <f>SUMIF(AP$191:AP$221,$D1141,AR$191:AR$221)</f>
        <v>0</v>
      </c>
      <c r="AP1141" s="9"/>
      <c r="AQ1141" s="10"/>
      <c r="AR1141" s="11"/>
      <c r="AS1141" s="6">
        <f>SUMIF(AT$191:AT$221,$D1141,AV$191:AV$221)</f>
        <v>0</v>
      </c>
      <c r="AT1141" s="9"/>
      <c r="AU1141" s="10"/>
      <c r="AV1141" s="11"/>
      <c r="AW1141" s="6">
        <f>SUMIF(AX$191:AX$221,$D1141,AZ$191:AZ$221)</f>
        <v>0</v>
      </c>
      <c r="AX1141" s="9"/>
      <c r="AY1141" s="10"/>
      <c r="AZ1141" s="11"/>
      <c r="BA1141" s="6">
        <f>SUMIF(BB$191:BB$221,$D1141,BD$191:BD$221)</f>
        <v>0</v>
      </c>
      <c r="BB1141" s="9"/>
      <c r="BC1141" s="10"/>
      <c r="BD1141" s="11"/>
      <c r="BE1141" s="6">
        <f>SUMIF(BF$191:BF$221,$D1141,BH$191:BH$221)</f>
        <v>0</v>
      </c>
      <c r="BF1141" s="9"/>
      <c r="BG1141" s="10"/>
      <c r="BH1141" s="11"/>
      <c r="BI1141" s="6">
        <f>SUMIF(BJ$191:BJ$221,$D1141,BL$191:BL$221)</f>
        <v>0</v>
      </c>
      <c r="BJ1141" s="9"/>
      <c r="BK1141" s="10"/>
      <c r="BL1141" s="11"/>
      <c r="BM1141" s="6">
        <f>SUMIF(BN$191:BN$221,$D1141,BP$191:BP$221)</f>
        <v>0</v>
      </c>
      <c r="BN1141" s="9"/>
      <c r="BO1141" s="10"/>
      <c r="BP1141" s="11"/>
      <c r="BQ1141" s="6">
        <f>SUMIF(BR$191:BR$221,$D1141,BT$191:BT$221)</f>
        <v>0</v>
      </c>
      <c r="BR1141" s="9"/>
      <c r="BS1141" s="10"/>
      <c r="BT1141" s="11"/>
      <c r="BU1141" s="6">
        <f>SUMIF(BV$191:BV$221,$D1141,BX$191:BX$221)</f>
        <v>0</v>
      </c>
      <c r="BV1141" s="9"/>
      <c r="BW1141" s="10"/>
      <c r="BX1141" s="11"/>
      <c r="BY1141" s="6">
        <f>SUMIF(BZ$191:BZ$221,$D1141,CB$191:CB$221)</f>
        <v>0</v>
      </c>
      <c r="BZ1141" s="9"/>
      <c r="CA1141" s="10"/>
      <c r="CB1141" s="11"/>
      <c r="CC1141" s="6">
        <f>SUMIF(CD$191:CD$221,$D1141,CF$191:CF$221)</f>
        <v>0</v>
      </c>
      <c r="CD1141" s="9"/>
      <c r="CE1141" s="10"/>
      <c r="CF1141" s="11"/>
      <c r="CG1141" s="6">
        <f>SUMIF(CH$191:CH$221,$D1141,CJ$191:CJ$221)</f>
        <v>0</v>
      </c>
      <c r="CH1141" s="9"/>
      <c r="CI1141" s="10"/>
      <c r="CJ1141" s="11"/>
      <c r="CK1141" s="6">
        <f>SUMIF(CL$191:CL$221,$D1141,CN$191:CN$221)</f>
        <v>0</v>
      </c>
      <c r="CL1141" s="9"/>
      <c r="CM1141" s="10"/>
      <c r="CN1141" s="11"/>
      <c r="CO1141" s="6">
        <f>SUMIF(CP$191:CP$221,$D1141,CR$191:CR$221)</f>
        <v>0</v>
      </c>
      <c r="CP1141" s="9"/>
      <c r="CQ1141" s="10"/>
      <c r="CR1141" s="11"/>
      <c r="CS1141" s="6">
        <f>SUMIF(CT$191:CT$221,$D1141,CV$191:CV$221)</f>
        <v>0</v>
      </c>
      <c r="CT1141" s="9"/>
      <c r="CU1141" s="10"/>
      <c r="CV1141" s="11"/>
      <c r="CW1141" s="6">
        <f>SUMIF(CX$191:CX$221,$D1141,CZ$191:CZ$221)</f>
        <v>0</v>
      </c>
      <c r="CX1141" s="9"/>
      <c r="CY1141" s="10"/>
      <c r="CZ1141" s="11"/>
      <c r="DA1141" s="6">
        <f>SUMIF(DB$191:DB$221,$D1141,DD$191:DD$221)</f>
        <v>0</v>
      </c>
      <c r="DB1141" s="9"/>
      <c r="DC1141" s="10"/>
      <c r="DD1141" s="11"/>
      <c r="DE1141" s="6">
        <f>SUMIF(DF$191:DF$221,$D1141,DH$191:DH$221)</f>
        <v>0</v>
      </c>
      <c r="DF1141" s="9"/>
      <c r="DG1141" s="10"/>
      <c r="DH1141" s="11"/>
      <c r="DI1141" s="6">
        <f>SUMIF(DJ$191:DJ$221,$D1141,DL$191:DL$221)</f>
        <v>0</v>
      </c>
      <c r="DJ1141" s="9"/>
      <c r="DK1141" s="10"/>
      <c r="DL1141" s="11"/>
      <c r="DM1141" s="6">
        <f>SUMIF(DN$191:DN$221,$D1141,DP$191:DP$221)</f>
        <v>0</v>
      </c>
      <c r="DN1141" s="9"/>
      <c r="DO1141" s="10"/>
      <c r="DP1141" s="11"/>
      <c r="DQ1141" s="6">
        <f>SUMIF(DR$191:DR$221,$D1141,DT$191:DT$221)</f>
        <v>0</v>
      </c>
      <c r="DR1141" s="9"/>
      <c r="DS1141" s="10"/>
      <c r="DT1141" s="11"/>
      <c r="DU1141" s="6">
        <f>SUMIF(DV$191:DV$221,$D1141,DX$191:DX$221)</f>
        <v>0</v>
      </c>
      <c r="DV1141" s="9"/>
      <c r="DW1141" s="10"/>
      <c r="DX1141" s="11"/>
      <c r="DY1141" s="6">
        <f>SUMIF(DZ$191:DZ$221,$D1141,EB$191:EB$221)</f>
        <v>0</v>
      </c>
      <c r="DZ1141" s="9"/>
      <c r="EA1141" s="10"/>
      <c r="EB1141" s="11"/>
      <c r="EC1141" s="6">
        <f>SUMIF(ED$191:ED$221,$D1141,EF$191:EF$221)</f>
        <v>0</v>
      </c>
      <c r="ED1141" s="9"/>
      <c r="EE1141" s="10"/>
      <c r="EF1141" s="11"/>
      <c r="EG1141" s="6">
        <f>SUMIF(EH$191:EH$221,$D1141,EJ$191:EJ$221)</f>
        <v>0</v>
      </c>
      <c r="EH1141" s="9"/>
      <c r="EI1141" s="10"/>
      <c r="EJ1141" s="11"/>
      <c r="EK1141" s="6">
        <f>SUMIF(EL$191:EL$221,$D1141,EN$191:EN$221)</f>
        <v>0</v>
      </c>
      <c r="EL1141" s="9"/>
      <c r="EM1141" s="10"/>
      <c r="EN1141" s="11"/>
      <c r="EO1141" s="6">
        <f>SUMIF(EP$191:EP$221,$D1141,ER$191:ER$221)</f>
        <v>0</v>
      </c>
      <c r="EP1141" s="9"/>
      <c r="EQ1141" s="10"/>
      <c r="ER1141" s="11"/>
      <c r="ES1141" s="6">
        <f>SUMIF(ET$191:ET$221,$D1141,EV$191:EV$221)</f>
        <v>0</v>
      </c>
      <c r="ET1141" s="9"/>
      <c r="EU1141" s="10"/>
      <c r="EV1141" s="11"/>
      <c r="EW1141" s="6">
        <f>SUMIF(EX$191:EX$221,$D1141,EZ$191:EZ$221)</f>
        <v>0</v>
      </c>
      <c r="EX1141" s="9"/>
      <c r="EY1141" s="10"/>
      <c r="EZ1141" s="11"/>
      <c r="FA1141" s="6">
        <f>SUMIF(FB$191:FB$221,$D1141,FD$191:FD$221)</f>
        <v>0</v>
      </c>
      <c r="FB1141" s="9"/>
      <c r="FC1141" s="10"/>
      <c r="FD1141" s="11"/>
      <c r="FE1141" s="6">
        <f>SUMIF(FF$191:FF$221,$D1141,FH$191:FH$221)</f>
        <v>0</v>
      </c>
      <c r="FF1141" s="9"/>
      <c r="FG1141" s="10"/>
      <c r="FH1141" s="11"/>
      <c r="FI1141" s="6">
        <f>SUMIF(FJ$191:FJ$221,$D1141,FL$191:FL$221)</f>
        <v>0</v>
      </c>
      <c r="FJ1141" s="9"/>
      <c r="FK1141" s="10"/>
      <c r="FL1141" s="11"/>
      <c r="FM1141" s="6">
        <f>SUMIF(FN$191:FN$221,$D1141,FP$191:FP$221)</f>
        <v>0</v>
      </c>
      <c r="FN1141" s="9"/>
      <c r="FO1141" s="10"/>
      <c r="FP1141" s="11"/>
      <c r="FQ1141" s="6">
        <f>SUMIF(FR$191:FR$221,$D1141,FT$191:FT$221)</f>
        <v>0</v>
      </c>
      <c r="FR1141" s="9"/>
      <c r="FS1141" s="10"/>
      <c r="FT1141" s="11"/>
      <c r="FU1141" s="6">
        <f>SUMIF(FV$191:FV$221,$D1141,FX$191:FX$221)</f>
        <v>0</v>
      </c>
      <c r="FV1141" s="9"/>
      <c r="FW1141" s="10"/>
      <c r="FX1141" s="11"/>
      <c r="FY1141" s="6">
        <f>SUMIF(FZ$191:FZ$221,$D1141,GB$191:GB$221)</f>
        <v>0</v>
      </c>
      <c r="FZ1141" s="9"/>
      <c r="GA1141" s="10"/>
      <c r="GB1141" s="11"/>
      <c r="GC1141" s="6">
        <f>SUMIF(GD$191:GD$221,$D1141,GF$191:GF$221)</f>
        <v>0</v>
      </c>
      <c r="GD1141" s="9"/>
      <c r="GE1141" s="10"/>
      <c r="GF1141" s="11"/>
      <c r="GG1141" s="6">
        <f>SUMIF(GH$191:GH$221,$D1141,GJ$191:GJ$221)</f>
        <v>0</v>
      </c>
      <c r="GH1141" s="9"/>
      <c r="GI1141" s="10"/>
      <c r="GJ1141" s="11"/>
      <c r="GK1141" s="6">
        <f>SUMIF(GL$191:GL$221,$D1141,GN$191:GN$221)</f>
        <v>0</v>
      </c>
      <c r="GL1141" s="9"/>
      <c r="GM1141" s="10"/>
      <c r="GN1141" s="11"/>
      <c r="GO1141" s="6">
        <f>SUMIF(GP$191:GP$221,$D1141,GR$191:GR$221)</f>
        <v>0</v>
      </c>
      <c r="GP1141" s="9"/>
      <c r="GQ1141" s="10"/>
      <c r="GR1141" s="11"/>
      <c r="GS1141" s="6">
        <f>SUMIF(GT$191:GT$221,$D1141,GV$191:GV$221)</f>
        <v>0</v>
      </c>
      <c r="GT1141" s="9"/>
      <c r="GU1141" s="10"/>
      <c r="GV1141" s="20"/>
      <c r="GW1141" s="19">
        <f t="shared" si="27"/>
        <v>0</v>
      </c>
      <c r="GX1141" s="472"/>
      <c r="GY1141" s="473"/>
    </row>
    <row r="1142" spans="1:207" ht="30">
      <c r="A1142" s="47" t="s">
        <v>82</v>
      </c>
      <c r="B1142" s="470"/>
      <c r="C1142" s="341" t="s">
        <v>371</v>
      </c>
      <c r="D1142" s="211" t="s">
        <v>372</v>
      </c>
      <c r="E1142" s="6">
        <f>SUMIF(F$222:F$252,$D1142,H$222:H$252)</f>
        <v>0</v>
      </c>
      <c r="F1142" s="9"/>
      <c r="G1142" s="10"/>
      <c r="H1142" s="11"/>
      <c r="I1142" s="6">
        <f>SUMIF(J$222:J$252,$D1142,L$222:L$252)</f>
        <v>0</v>
      </c>
      <c r="J1142" s="9"/>
      <c r="K1142" s="10"/>
      <c r="L1142" s="11"/>
      <c r="M1142" s="6">
        <f>SUMIF(N$222:N$252,$D1142,P$222:P$252)</f>
        <v>0</v>
      </c>
      <c r="N1142" s="9"/>
      <c r="O1142" s="10"/>
      <c r="P1142" s="11"/>
      <c r="Q1142" s="6">
        <f>SUMIF(R$222:R$252,$D1142,T$222:T$252)</f>
        <v>0</v>
      </c>
      <c r="R1142" s="9"/>
      <c r="S1142" s="10"/>
      <c r="T1142" s="11"/>
      <c r="U1142" s="6">
        <f>SUMIF(V$222:V$252,$D1142,X$222:X$252)</f>
        <v>0</v>
      </c>
      <c r="V1142" s="9"/>
      <c r="W1142" s="10"/>
      <c r="X1142" s="11"/>
      <c r="Y1142" s="6">
        <f>SUMIF(Z$222:Z$252,$D1142,AB$222:AB$252)</f>
        <v>0</v>
      </c>
      <c r="Z1142" s="9"/>
      <c r="AA1142" s="10"/>
      <c r="AB1142" s="11"/>
      <c r="AC1142" s="6">
        <f>SUMIF(AD$222:AD$252,$D1142,AF$222:AF$252)</f>
        <v>0</v>
      </c>
      <c r="AD1142" s="9"/>
      <c r="AE1142" s="10"/>
      <c r="AF1142" s="11"/>
      <c r="AG1142" s="6">
        <f>SUMIF(AH$222:AH$252,$D1142,AJ$222:AJ$252)</f>
        <v>0</v>
      </c>
      <c r="AH1142" s="9"/>
      <c r="AI1142" s="10"/>
      <c r="AJ1142" s="11"/>
      <c r="AK1142" s="6">
        <f>SUMIF(AL$222:AL$252,$D1142,AN$222:AN$252)</f>
        <v>0</v>
      </c>
      <c r="AL1142" s="9"/>
      <c r="AM1142" s="10"/>
      <c r="AN1142" s="11"/>
      <c r="AO1142" s="6">
        <f>SUMIF(AP$222:AP$252,$D1142,AR$222:AR$252)</f>
        <v>0</v>
      </c>
      <c r="AP1142" s="9"/>
      <c r="AQ1142" s="10"/>
      <c r="AR1142" s="11"/>
      <c r="AS1142" s="6">
        <f>SUMIF(AT$222:AT$252,$D1142,AV$222:AV$252)</f>
        <v>0</v>
      </c>
      <c r="AT1142" s="9"/>
      <c r="AU1142" s="10"/>
      <c r="AV1142" s="11"/>
      <c r="AW1142" s="6">
        <f>SUMIF(AX$222:AX$252,$D1142,AZ$222:AZ$252)</f>
        <v>0</v>
      </c>
      <c r="AX1142" s="9"/>
      <c r="AY1142" s="10"/>
      <c r="AZ1142" s="11"/>
      <c r="BA1142" s="6">
        <f>SUMIF(BB$222:BB$252,$D1142,BD$222:BD$252)</f>
        <v>0</v>
      </c>
      <c r="BB1142" s="9"/>
      <c r="BC1142" s="10"/>
      <c r="BD1142" s="11"/>
      <c r="BE1142" s="6">
        <f>SUMIF(BF$222:BF$252,$D1142,BH$222:BH$252)</f>
        <v>0</v>
      </c>
      <c r="BF1142" s="9"/>
      <c r="BG1142" s="10"/>
      <c r="BH1142" s="11"/>
      <c r="BI1142" s="6">
        <f>SUMIF(BJ$222:BJ$252,$D1142,BL$222:BL$252)</f>
        <v>0</v>
      </c>
      <c r="BJ1142" s="9"/>
      <c r="BK1142" s="10"/>
      <c r="BL1142" s="11"/>
      <c r="BM1142" s="6">
        <f>SUMIF(BN$222:BN$252,$D1142,BP$222:BP$252)</f>
        <v>0</v>
      </c>
      <c r="BN1142" s="9"/>
      <c r="BO1142" s="10"/>
      <c r="BP1142" s="11"/>
      <c r="BQ1142" s="6">
        <f>SUMIF(BR$222:BR$252,$D1142,BT$222:BT$252)</f>
        <v>0</v>
      </c>
      <c r="BR1142" s="9"/>
      <c r="BS1142" s="10"/>
      <c r="BT1142" s="11"/>
      <c r="BU1142" s="6">
        <f>SUMIF(BV$222:BV$252,$D1142,BX$222:BX$252)</f>
        <v>0</v>
      </c>
      <c r="BV1142" s="9"/>
      <c r="BW1142" s="10"/>
      <c r="BX1142" s="11"/>
      <c r="BY1142" s="6">
        <f>SUMIF(BZ$222:BZ$252,$D1142,CB$222:CB$252)</f>
        <v>0</v>
      </c>
      <c r="BZ1142" s="9"/>
      <c r="CA1142" s="10"/>
      <c r="CB1142" s="11"/>
      <c r="CC1142" s="6">
        <f>SUMIF(CD$222:CD$252,$D1142,CF$222:CF$252)</f>
        <v>0</v>
      </c>
      <c r="CD1142" s="9"/>
      <c r="CE1142" s="10"/>
      <c r="CF1142" s="11"/>
      <c r="CG1142" s="6">
        <f>SUMIF(CH$222:CH$252,$D1142,CJ$222:CJ$252)</f>
        <v>0</v>
      </c>
      <c r="CH1142" s="9"/>
      <c r="CI1142" s="10"/>
      <c r="CJ1142" s="11"/>
      <c r="CK1142" s="6">
        <f>SUMIF(CL$222:CL$252,$D1142,CN$222:CN$252)</f>
        <v>0</v>
      </c>
      <c r="CL1142" s="9"/>
      <c r="CM1142" s="10"/>
      <c r="CN1142" s="11"/>
      <c r="CO1142" s="6">
        <f>SUMIF(CP$222:CP$252,$D1142,CR$222:CR$252)</f>
        <v>0</v>
      </c>
      <c r="CP1142" s="9"/>
      <c r="CQ1142" s="10"/>
      <c r="CR1142" s="11"/>
      <c r="CS1142" s="6">
        <f>SUMIF(CT$222:CT$252,$D1142,CV$222:CV$252)</f>
        <v>0</v>
      </c>
      <c r="CT1142" s="9"/>
      <c r="CU1142" s="10"/>
      <c r="CV1142" s="11"/>
      <c r="CW1142" s="6">
        <f>SUMIF(CX$222:CX$252,$D1142,CZ$222:CZ$252)</f>
        <v>0</v>
      </c>
      <c r="CX1142" s="9"/>
      <c r="CY1142" s="10"/>
      <c r="CZ1142" s="11"/>
      <c r="DA1142" s="6">
        <f>SUMIF(DB$222:DB$252,$D1142,DD$222:DD$252)</f>
        <v>0</v>
      </c>
      <c r="DB1142" s="9"/>
      <c r="DC1142" s="10"/>
      <c r="DD1142" s="11"/>
      <c r="DE1142" s="6">
        <f>SUMIF(DF$222:DF$252,$D1142,DH$222:DH$252)</f>
        <v>0</v>
      </c>
      <c r="DF1142" s="9"/>
      <c r="DG1142" s="10"/>
      <c r="DH1142" s="11"/>
      <c r="DI1142" s="6">
        <f>SUMIF(DJ$222:DJ$252,$D1142,DL$222:DL$252)</f>
        <v>0</v>
      </c>
      <c r="DJ1142" s="9"/>
      <c r="DK1142" s="10"/>
      <c r="DL1142" s="11"/>
      <c r="DM1142" s="6">
        <f>SUMIF(DN$222:DN$252,$D1142,DP$222:DP$252)</f>
        <v>0</v>
      </c>
      <c r="DN1142" s="9"/>
      <c r="DO1142" s="10"/>
      <c r="DP1142" s="11"/>
      <c r="DQ1142" s="6">
        <f>SUMIF(DR$222:DR$252,$D1142,DT$222:DT$252)</f>
        <v>0</v>
      </c>
      <c r="DR1142" s="9"/>
      <c r="DS1142" s="10"/>
      <c r="DT1142" s="11"/>
      <c r="DU1142" s="6">
        <f>SUMIF(DV$222:DV$252,$D1142,DX$222:DX$252)</f>
        <v>0</v>
      </c>
      <c r="DV1142" s="9"/>
      <c r="DW1142" s="10"/>
      <c r="DX1142" s="11"/>
      <c r="DY1142" s="6">
        <f>SUMIF(DZ$222:DZ$252,$D1142,EB$222:EB$252)</f>
        <v>0</v>
      </c>
      <c r="DZ1142" s="9"/>
      <c r="EA1142" s="10"/>
      <c r="EB1142" s="11"/>
      <c r="EC1142" s="6">
        <f>SUMIF(ED$222:ED$252,$D1142,EF$222:EF$252)</f>
        <v>0</v>
      </c>
      <c r="ED1142" s="9"/>
      <c r="EE1142" s="10"/>
      <c r="EF1142" s="11"/>
      <c r="EG1142" s="6">
        <f>SUMIF(EH$222:EH$252,$D1142,EJ$222:EJ$252)</f>
        <v>0</v>
      </c>
      <c r="EH1142" s="9"/>
      <c r="EI1142" s="10"/>
      <c r="EJ1142" s="11"/>
      <c r="EK1142" s="6">
        <f>SUMIF(EL$222:EL$252,$D1142,EN$222:EN$252)</f>
        <v>0</v>
      </c>
      <c r="EL1142" s="9"/>
      <c r="EM1142" s="10"/>
      <c r="EN1142" s="11"/>
      <c r="EO1142" s="6">
        <f>SUMIF(EP$222:EP$252,$D1142,ER$222:ER$252)</f>
        <v>0</v>
      </c>
      <c r="EP1142" s="9"/>
      <c r="EQ1142" s="10"/>
      <c r="ER1142" s="11"/>
      <c r="ES1142" s="6">
        <f>SUMIF(ET$222:ET$252,$D1142,EV$222:EV$252)</f>
        <v>0</v>
      </c>
      <c r="ET1142" s="9"/>
      <c r="EU1142" s="10"/>
      <c r="EV1142" s="11"/>
      <c r="EW1142" s="6">
        <f>SUMIF(EX$222:EX$252,$D1142,EZ$222:EZ$252)</f>
        <v>0</v>
      </c>
      <c r="EX1142" s="9"/>
      <c r="EY1142" s="10"/>
      <c r="EZ1142" s="11"/>
      <c r="FA1142" s="6">
        <f>SUMIF(FB$222:FB$252,$D1142,FD$222:FD$252)</f>
        <v>0</v>
      </c>
      <c r="FB1142" s="9"/>
      <c r="FC1142" s="10"/>
      <c r="FD1142" s="11"/>
      <c r="FE1142" s="6">
        <f>SUMIF(FF$222:FF$252,$D1142,FH$222:FH$252)</f>
        <v>0</v>
      </c>
      <c r="FF1142" s="9"/>
      <c r="FG1142" s="10"/>
      <c r="FH1142" s="11"/>
      <c r="FI1142" s="6">
        <f>SUMIF(FJ$222:FJ$252,$D1142,FL$222:FL$252)</f>
        <v>0</v>
      </c>
      <c r="FJ1142" s="9"/>
      <c r="FK1142" s="10"/>
      <c r="FL1142" s="11"/>
      <c r="FM1142" s="6">
        <f>SUMIF(FN$222:FN$252,$D1142,FP$222:FP$252)</f>
        <v>0</v>
      </c>
      <c r="FN1142" s="9"/>
      <c r="FO1142" s="10"/>
      <c r="FP1142" s="11"/>
      <c r="FQ1142" s="6">
        <f>SUMIF(FR$222:FR$252,$D1142,FT$222:FT$252)</f>
        <v>0</v>
      </c>
      <c r="FR1142" s="9"/>
      <c r="FS1142" s="10"/>
      <c r="FT1142" s="11"/>
      <c r="FU1142" s="6">
        <f>SUMIF(FV$222:FV$252,$D1142,FX$222:FX$252)</f>
        <v>0</v>
      </c>
      <c r="FV1142" s="9"/>
      <c r="FW1142" s="10"/>
      <c r="FX1142" s="11"/>
      <c r="FY1142" s="6">
        <f>SUMIF(FZ$222:FZ$252,$D1142,GB$222:GB$252)</f>
        <v>0</v>
      </c>
      <c r="FZ1142" s="9"/>
      <c r="GA1142" s="10"/>
      <c r="GB1142" s="11"/>
      <c r="GC1142" s="6">
        <f>SUMIF(GD$222:GD$252,$D1142,GF$222:GF$252)</f>
        <v>0</v>
      </c>
      <c r="GD1142" s="9"/>
      <c r="GE1142" s="10"/>
      <c r="GF1142" s="11"/>
      <c r="GG1142" s="6">
        <f>SUMIF(GH$222:GH$252,$D1142,GJ$222:GJ$252)</f>
        <v>0</v>
      </c>
      <c r="GH1142" s="9"/>
      <c r="GI1142" s="10"/>
      <c r="GJ1142" s="11"/>
      <c r="GK1142" s="6">
        <f>SUMIF(GL$222:GL$252,$D1142,GN$222:GN$252)</f>
        <v>0</v>
      </c>
      <c r="GL1142" s="9"/>
      <c r="GM1142" s="10"/>
      <c r="GN1142" s="11"/>
      <c r="GO1142" s="6">
        <f>SUMIF(GP$222:GP$252,$D1142,GR$222:GR$252)</f>
        <v>0</v>
      </c>
      <c r="GP1142" s="9"/>
      <c r="GQ1142" s="10"/>
      <c r="GR1142" s="11"/>
      <c r="GS1142" s="6">
        <f>SUMIF(GT$222:GT$252,$D1142,GV$222:GV$252)</f>
        <v>0</v>
      </c>
      <c r="GT1142" s="9"/>
      <c r="GU1142" s="10"/>
      <c r="GV1142" s="20"/>
      <c r="GW1142" s="19">
        <f t="shared" si="27"/>
        <v>0</v>
      </c>
      <c r="GX1142" s="472"/>
      <c r="GY1142" s="473"/>
    </row>
    <row r="1143" spans="1:207" ht="30">
      <c r="A1143" s="47" t="s">
        <v>83</v>
      </c>
      <c r="B1143" s="470"/>
      <c r="C1143" s="341" t="s">
        <v>371</v>
      </c>
      <c r="D1143" s="211" t="s">
        <v>372</v>
      </c>
      <c r="E1143" s="6">
        <f>SUMIF(F$253:F$283,$D1143,H$253:H$283)</f>
        <v>0</v>
      </c>
      <c r="F1143" s="9"/>
      <c r="G1143" s="10"/>
      <c r="H1143" s="11"/>
      <c r="I1143" s="6">
        <f>SUMIF(J$253:J$283,$D1143,L$253:L$283)</f>
        <v>0</v>
      </c>
      <c r="J1143" s="9"/>
      <c r="K1143" s="10"/>
      <c r="L1143" s="11"/>
      <c r="M1143" s="6">
        <f>SUMIF(N$253:N$283,$D1143,P$253:P$283)</f>
        <v>0</v>
      </c>
      <c r="N1143" s="9"/>
      <c r="O1143" s="10"/>
      <c r="P1143" s="11"/>
      <c r="Q1143" s="6">
        <f>SUMIF(R$253:R$283,$D1143,T$253:T$283)</f>
        <v>0</v>
      </c>
      <c r="R1143" s="9"/>
      <c r="S1143" s="10"/>
      <c r="T1143" s="11"/>
      <c r="U1143" s="6">
        <f>SUMIF(V$253:V$283,$D1143,X$253:X$283)</f>
        <v>0</v>
      </c>
      <c r="V1143" s="9"/>
      <c r="W1143" s="10"/>
      <c r="X1143" s="11"/>
      <c r="Y1143" s="6">
        <f>SUMIF(Z$253:Z$283,$D1143,AB$253:AB$283)</f>
        <v>0</v>
      </c>
      <c r="Z1143" s="9"/>
      <c r="AA1143" s="10"/>
      <c r="AB1143" s="11"/>
      <c r="AC1143" s="6">
        <f>SUMIF(AD$253:AD$283,$D1143,AF$253:AF$283)</f>
        <v>0</v>
      </c>
      <c r="AD1143" s="9"/>
      <c r="AE1143" s="10"/>
      <c r="AF1143" s="11"/>
      <c r="AG1143" s="6">
        <f>SUMIF(AH$253:AH$283,$D1143,AJ$253:AJ$283)</f>
        <v>0</v>
      </c>
      <c r="AH1143" s="9"/>
      <c r="AI1143" s="10"/>
      <c r="AJ1143" s="11"/>
      <c r="AK1143" s="6">
        <f>SUMIF(AL$253:AL$283,$D1143,AN$253:AN$283)</f>
        <v>0</v>
      </c>
      <c r="AL1143" s="9"/>
      <c r="AM1143" s="10"/>
      <c r="AN1143" s="11"/>
      <c r="AO1143" s="6">
        <f>SUMIF(AP$253:AP$283,$D1143,AR$253:AR$283)</f>
        <v>0</v>
      </c>
      <c r="AP1143" s="9"/>
      <c r="AQ1143" s="10"/>
      <c r="AR1143" s="11"/>
      <c r="AS1143" s="6">
        <f>SUMIF(AT$253:AT$283,$D1143,AV$253:AV$283)</f>
        <v>0</v>
      </c>
      <c r="AT1143" s="9"/>
      <c r="AU1143" s="10"/>
      <c r="AV1143" s="11"/>
      <c r="AW1143" s="6">
        <f>SUMIF(AX$253:AX$283,$D1143,AZ$253:AZ$283)</f>
        <v>0</v>
      </c>
      <c r="AX1143" s="9"/>
      <c r="AY1143" s="10"/>
      <c r="AZ1143" s="11"/>
      <c r="BA1143" s="6">
        <f>SUMIF(BB$253:BB$283,$D1143,BD$253:BD$283)</f>
        <v>0</v>
      </c>
      <c r="BB1143" s="9"/>
      <c r="BC1143" s="10"/>
      <c r="BD1143" s="11"/>
      <c r="BE1143" s="6">
        <f>SUMIF(BF$253:BF$283,$D1143,BH$253:BH$283)</f>
        <v>0</v>
      </c>
      <c r="BF1143" s="9"/>
      <c r="BG1143" s="10"/>
      <c r="BH1143" s="11"/>
      <c r="BI1143" s="6">
        <f>SUMIF(BJ$253:BJ$283,$D1143,BL$253:BL$283)</f>
        <v>0</v>
      </c>
      <c r="BJ1143" s="9"/>
      <c r="BK1143" s="10"/>
      <c r="BL1143" s="11"/>
      <c r="BM1143" s="6">
        <f>SUMIF(BN$253:BN$283,$D1143,BP$253:BP$283)</f>
        <v>0</v>
      </c>
      <c r="BN1143" s="9"/>
      <c r="BO1143" s="10"/>
      <c r="BP1143" s="11"/>
      <c r="BQ1143" s="6">
        <f>SUMIF(BR$253:BR$283,$D1143,BT$253:BT$283)</f>
        <v>0</v>
      </c>
      <c r="BR1143" s="9"/>
      <c r="BS1143" s="10"/>
      <c r="BT1143" s="11"/>
      <c r="BU1143" s="6">
        <f>SUMIF(BV$253:BV$283,$D1143,BX$253:BX$283)</f>
        <v>0</v>
      </c>
      <c r="BV1143" s="9"/>
      <c r="BW1143" s="10"/>
      <c r="BX1143" s="11"/>
      <c r="BY1143" s="6">
        <f>SUMIF(BZ$253:BZ$283,$D1143,CB$253:CB$283)</f>
        <v>0</v>
      </c>
      <c r="BZ1143" s="9"/>
      <c r="CA1143" s="10"/>
      <c r="CB1143" s="11"/>
      <c r="CC1143" s="6">
        <f>SUMIF(CD$253:CD$283,$D1143,CF$253:CF$283)</f>
        <v>0</v>
      </c>
      <c r="CD1143" s="9"/>
      <c r="CE1143" s="10"/>
      <c r="CF1143" s="11"/>
      <c r="CG1143" s="6">
        <f>SUMIF(CH$253:CH$283,$D1143,CJ$253:CJ$283)</f>
        <v>0</v>
      </c>
      <c r="CH1143" s="9"/>
      <c r="CI1143" s="10"/>
      <c r="CJ1143" s="11"/>
      <c r="CK1143" s="6">
        <f>SUMIF(CL$253:CL$283,$D1143,CN$253:CN$283)</f>
        <v>0</v>
      </c>
      <c r="CL1143" s="9"/>
      <c r="CM1143" s="10"/>
      <c r="CN1143" s="11"/>
      <c r="CO1143" s="6">
        <f>SUMIF(CP$253:CP$283,$D1143,CR$253:CR$283)</f>
        <v>0</v>
      </c>
      <c r="CP1143" s="9"/>
      <c r="CQ1143" s="10"/>
      <c r="CR1143" s="11"/>
      <c r="CS1143" s="6">
        <f>SUMIF(CT$253:CT$283,$D1143,CV$253:CV$283)</f>
        <v>0</v>
      </c>
      <c r="CT1143" s="9"/>
      <c r="CU1143" s="10"/>
      <c r="CV1143" s="11"/>
      <c r="CW1143" s="6">
        <f>SUMIF(CX$253:CX$283,$D1143,CZ$253:CZ$283)</f>
        <v>0</v>
      </c>
      <c r="CX1143" s="9"/>
      <c r="CY1143" s="10"/>
      <c r="CZ1143" s="11"/>
      <c r="DA1143" s="6">
        <f>SUMIF(DB$253:DB$283,$D1143,DD$253:DD$283)</f>
        <v>0</v>
      </c>
      <c r="DB1143" s="9"/>
      <c r="DC1143" s="10"/>
      <c r="DD1143" s="11"/>
      <c r="DE1143" s="6">
        <f>SUMIF(DF$253:DF$283,$D1143,DH$253:DH$283)</f>
        <v>0</v>
      </c>
      <c r="DF1143" s="9"/>
      <c r="DG1143" s="10"/>
      <c r="DH1143" s="11"/>
      <c r="DI1143" s="6">
        <f>SUMIF(DJ$253:DJ$283,$D1143,DL$253:DL$283)</f>
        <v>0</v>
      </c>
      <c r="DJ1143" s="9"/>
      <c r="DK1143" s="10"/>
      <c r="DL1143" s="11"/>
      <c r="DM1143" s="6">
        <f>SUMIF(DN$253:DN$283,$D1143,DP$253:DP$283)</f>
        <v>0</v>
      </c>
      <c r="DN1143" s="9"/>
      <c r="DO1143" s="10"/>
      <c r="DP1143" s="11"/>
      <c r="DQ1143" s="6">
        <f>SUMIF(DR$253:DR$283,$D1143,DT$253:DT$283)</f>
        <v>0</v>
      </c>
      <c r="DR1143" s="9"/>
      <c r="DS1143" s="10"/>
      <c r="DT1143" s="11"/>
      <c r="DU1143" s="6">
        <f>SUMIF(DV$253:DV$283,$D1143,DX$253:DX$283)</f>
        <v>0</v>
      </c>
      <c r="DV1143" s="9"/>
      <c r="DW1143" s="10"/>
      <c r="DX1143" s="11"/>
      <c r="DY1143" s="6">
        <f>SUMIF(DZ$253:DZ$283,$D1143,EB$253:EB$283)</f>
        <v>0</v>
      </c>
      <c r="DZ1143" s="9"/>
      <c r="EA1143" s="10"/>
      <c r="EB1143" s="11"/>
      <c r="EC1143" s="6">
        <f>SUMIF(ED$253:ED$283,$D1143,EF$253:EF$283)</f>
        <v>0</v>
      </c>
      <c r="ED1143" s="9"/>
      <c r="EE1143" s="10"/>
      <c r="EF1143" s="11"/>
      <c r="EG1143" s="6">
        <f>SUMIF(EH$253:EH$283,$D1143,EJ$253:EJ$283)</f>
        <v>0</v>
      </c>
      <c r="EH1143" s="9"/>
      <c r="EI1143" s="10"/>
      <c r="EJ1143" s="11"/>
      <c r="EK1143" s="6">
        <f>SUMIF(EL$253:EL$283,$D1143,EN$253:EN$283)</f>
        <v>0</v>
      </c>
      <c r="EL1143" s="9"/>
      <c r="EM1143" s="10"/>
      <c r="EN1143" s="11"/>
      <c r="EO1143" s="6">
        <f>SUMIF(EP$253:EP$283,$D1143,ER$253:ER$283)</f>
        <v>0</v>
      </c>
      <c r="EP1143" s="9"/>
      <c r="EQ1143" s="10"/>
      <c r="ER1143" s="11"/>
      <c r="ES1143" s="6">
        <f>SUMIF(ET$253:ET$283,$D1143,EV$253:EV$283)</f>
        <v>0</v>
      </c>
      <c r="ET1143" s="9"/>
      <c r="EU1143" s="10"/>
      <c r="EV1143" s="11"/>
      <c r="EW1143" s="6">
        <f>SUMIF(EX$253:EX$283,$D1143,EZ$253:EZ$283)</f>
        <v>0</v>
      </c>
      <c r="EX1143" s="9"/>
      <c r="EY1143" s="10"/>
      <c r="EZ1143" s="11"/>
      <c r="FA1143" s="6">
        <f>SUMIF(FB$253:FB$283,$D1143,FD$253:FD$283)</f>
        <v>0</v>
      </c>
      <c r="FB1143" s="9"/>
      <c r="FC1143" s="10"/>
      <c r="FD1143" s="11"/>
      <c r="FE1143" s="6">
        <f>SUMIF(FF$253:FF$283,$D1143,FH$253:FH$283)</f>
        <v>0</v>
      </c>
      <c r="FF1143" s="9"/>
      <c r="FG1143" s="10"/>
      <c r="FH1143" s="11"/>
      <c r="FI1143" s="6">
        <f>SUMIF(FJ$253:FJ$283,$D1143,FL$253:FL$283)</f>
        <v>0</v>
      </c>
      <c r="FJ1143" s="9"/>
      <c r="FK1143" s="10"/>
      <c r="FL1143" s="11"/>
      <c r="FM1143" s="6">
        <f>SUMIF(FN$253:FN$283,$D1143,FP$253:FP$283)</f>
        <v>0</v>
      </c>
      <c r="FN1143" s="9"/>
      <c r="FO1143" s="10"/>
      <c r="FP1143" s="11"/>
      <c r="FQ1143" s="6">
        <f>SUMIF(FR$253:FR$283,$D1143,FT$253:FT$283)</f>
        <v>0</v>
      </c>
      <c r="FR1143" s="9"/>
      <c r="FS1143" s="10"/>
      <c r="FT1143" s="11"/>
      <c r="FU1143" s="6">
        <f>SUMIF(FV$253:FV$283,$D1143,FX$253:FX$283)</f>
        <v>0</v>
      </c>
      <c r="FV1143" s="9"/>
      <c r="FW1143" s="10"/>
      <c r="FX1143" s="11"/>
      <c r="FY1143" s="6">
        <f>SUMIF(FZ$253:FZ$283,$D1143,GB$253:GB$283)</f>
        <v>0</v>
      </c>
      <c r="FZ1143" s="9"/>
      <c r="GA1143" s="10"/>
      <c r="GB1143" s="11"/>
      <c r="GC1143" s="6">
        <f>SUMIF(GD$253:GD$283,$D1143,GF$253:GF$283)</f>
        <v>0</v>
      </c>
      <c r="GD1143" s="9"/>
      <c r="GE1143" s="10"/>
      <c r="GF1143" s="11"/>
      <c r="GG1143" s="6">
        <f>SUMIF(GH$253:GH$283,$D1143,GJ$253:GJ$283)</f>
        <v>0</v>
      </c>
      <c r="GH1143" s="9"/>
      <c r="GI1143" s="10"/>
      <c r="GJ1143" s="11"/>
      <c r="GK1143" s="6">
        <f>SUMIF(GL$253:GL$283,$D1143,GN$253:GN$283)</f>
        <v>0</v>
      </c>
      <c r="GL1143" s="9"/>
      <c r="GM1143" s="10"/>
      <c r="GN1143" s="11"/>
      <c r="GO1143" s="6">
        <f>SUMIF(GP$253:GP$283,$D1143,GR$253:GR$283)</f>
        <v>0</v>
      </c>
      <c r="GP1143" s="9"/>
      <c r="GQ1143" s="10"/>
      <c r="GR1143" s="11"/>
      <c r="GS1143" s="6">
        <f>SUMIF(GT$253:GT$283,$D1143,GV$253:GV$283)</f>
        <v>0</v>
      </c>
      <c r="GT1143" s="9"/>
      <c r="GU1143" s="10"/>
      <c r="GV1143" s="20"/>
      <c r="GW1143" s="19">
        <f t="shared" si="27"/>
        <v>0</v>
      </c>
      <c r="GX1143" s="472"/>
      <c r="GY1143" s="473"/>
    </row>
    <row r="1144" spans="1:207" ht="30">
      <c r="A1144" s="47" t="s">
        <v>84</v>
      </c>
      <c r="B1144" s="470"/>
      <c r="C1144" s="341" t="s">
        <v>371</v>
      </c>
      <c r="D1144" s="211" t="s">
        <v>372</v>
      </c>
      <c r="E1144" s="6">
        <f>SUMIF(F$284:F$314,$D1144,H$284:H$314)</f>
        <v>0</v>
      </c>
      <c r="F1144" s="9"/>
      <c r="G1144" s="10"/>
      <c r="H1144" s="11"/>
      <c r="I1144" s="6">
        <f>SUMIF(J$284:J$314,$D1144,L$284:L$314)</f>
        <v>0</v>
      </c>
      <c r="J1144" s="9"/>
      <c r="K1144" s="10"/>
      <c r="L1144" s="11"/>
      <c r="M1144" s="6">
        <f>SUMIF(N$284:N$314,$D1144,P$284:P$314)</f>
        <v>0</v>
      </c>
      <c r="N1144" s="9"/>
      <c r="O1144" s="10"/>
      <c r="P1144" s="11"/>
      <c r="Q1144" s="6">
        <f>SUMIF(R$284:R$314,$D1144,T$284:T$314)</f>
        <v>0</v>
      </c>
      <c r="R1144" s="9"/>
      <c r="S1144" s="10"/>
      <c r="T1144" s="11"/>
      <c r="U1144" s="6">
        <f>SUMIF(V$284:V$314,$D1144,X$284:X$314)</f>
        <v>0</v>
      </c>
      <c r="V1144" s="9"/>
      <c r="W1144" s="10"/>
      <c r="X1144" s="11"/>
      <c r="Y1144" s="6">
        <f>SUMIF(Z$284:Z$314,$D1144,AB$284:AB$314)</f>
        <v>0</v>
      </c>
      <c r="Z1144" s="9"/>
      <c r="AA1144" s="10"/>
      <c r="AB1144" s="11"/>
      <c r="AC1144" s="6">
        <f>SUMIF(AD$284:AD$314,$D1144,AF$284:AF$314)</f>
        <v>0</v>
      </c>
      <c r="AD1144" s="9"/>
      <c r="AE1144" s="10"/>
      <c r="AF1144" s="11"/>
      <c r="AG1144" s="6">
        <f>SUMIF(AH$284:AH$314,$D1144,AJ$284:AJ$314)</f>
        <v>0</v>
      </c>
      <c r="AH1144" s="9"/>
      <c r="AI1144" s="10"/>
      <c r="AJ1144" s="11"/>
      <c r="AK1144" s="6">
        <f>SUMIF(AL$284:AL$314,$D1144,AN$284:AN$314)</f>
        <v>0</v>
      </c>
      <c r="AL1144" s="9"/>
      <c r="AM1144" s="10"/>
      <c r="AN1144" s="11"/>
      <c r="AO1144" s="6">
        <f>SUMIF(AP$284:AP$314,$D1144,AR$284:AR$314)</f>
        <v>0</v>
      </c>
      <c r="AP1144" s="9"/>
      <c r="AQ1144" s="10"/>
      <c r="AR1144" s="11"/>
      <c r="AS1144" s="6">
        <f>SUMIF(AT$284:AT$314,$D1144,AV$284:AV$314)</f>
        <v>0</v>
      </c>
      <c r="AT1144" s="9"/>
      <c r="AU1144" s="10"/>
      <c r="AV1144" s="11"/>
      <c r="AW1144" s="6">
        <f>SUMIF(AX$284:AX$314,$D1144,AZ$284:AZ$314)</f>
        <v>0</v>
      </c>
      <c r="AX1144" s="9"/>
      <c r="AY1144" s="10"/>
      <c r="AZ1144" s="11"/>
      <c r="BA1144" s="6">
        <f>SUMIF(BB$284:BB$314,$D1144,BD$284:BD$314)</f>
        <v>0</v>
      </c>
      <c r="BB1144" s="9"/>
      <c r="BC1144" s="10"/>
      <c r="BD1144" s="11"/>
      <c r="BE1144" s="6">
        <f>SUMIF(BF$284:BF$314,$D1144,BH$284:BH$314)</f>
        <v>0</v>
      </c>
      <c r="BF1144" s="9"/>
      <c r="BG1144" s="10"/>
      <c r="BH1144" s="11"/>
      <c r="BI1144" s="6">
        <f>SUMIF(BJ$284:BJ$314,$D1144,BL$284:BL$314)</f>
        <v>0</v>
      </c>
      <c r="BJ1144" s="9"/>
      <c r="BK1144" s="10"/>
      <c r="BL1144" s="11"/>
      <c r="BM1144" s="6">
        <f>SUMIF(BN$284:BN$314,$D1144,BP$284:BP$314)</f>
        <v>0</v>
      </c>
      <c r="BN1144" s="9"/>
      <c r="BO1144" s="10"/>
      <c r="BP1144" s="11"/>
      <c r="BQ1144" s="6">
        <f>SUMIF(BR$284:BR$314,$D1144,BT$284:BT$314)</f>
        <v>0</v>
      </c>
      <c r="BR1144" s="9"/>
      <c r="BS1144" s="10"/>
      <c r="BT1144" s="11"/>
      <c r="BU1144" s="6">
        <f>SUMIF(BV$284:BV$314,$D1144,BX$284:BX$314)</f>
        <v>0</v>
      </c>
      <c r="BV1144" s="9"/>
      <c r="BW1144" s="10"/>
      <c r="BX1144" s="11"/>
      <c r="BY1144" s="6">
        <f>SUMIF(BZ$284:BZ$314,$D1144,CB$284:CB$314)</f>
        <v>0</v>
      </c>
      <c r="BZ1144" s="9"/>
      <c r="CA1144" s="10"/>
      <c r="CB1144" s="11"/>
      <c r="CC1144" s="6">
        <f>SUMIF(CD$284:CD$314,$D1144,CF$284:CF$314)</f>
        <v>0</v>
      </c>
      <c r="CD1144" s="9"/>
      <c r="CE1144" s="10"/>
      <c r="CF1144" s="11"/>
      <c r="CG1144" s="6">
        <f>SUMIF(CH$284:CH$314,$D1144,CJ$284:CJ$314)</f>
        <v>0</v>
      </c>
      <c r="CH1144" s="9"/>
      <c r="CI1144" s="10"/>
      <c r="CJ1144" s="11"/>
      <c r="CK1144" s="6">
        <f>SUMIF(CL$284:CL$314,$D1144,CN$284:CN$314)</f>
        <v>0</v>
      </c>
      <c r="CL1144" s="9"/>
      <c r="CM1144" s="10"/>
      <c r="CN1144" s="11"/>
      <c r="CO1144" s="6">
        <f>SUMIF(CP$284:CP$314,$D1144,CR$284:CR$314)</f>
        <v>0</v>
      </c>
      <c r="CP1144" s="9"/>
      <c r="CQ1144" s="10"/>
      <c r="CR1144" s="11"/>
      <c r="CS1144" s="6">
        <f>SUMIF(CT$284:CT$314,$D1144,CV$284:CV$314)</f>
        <v>0</v>
      </c>
      <c r="CT1144" s="9"/>
      <c r="CU1144" s="10"/>
      <c r="CV1144" s="11"/>
      <c r="CW1144" s="6">
        <f>SUMIF(CX$284:CX$314,$D1144,CZ$284:CZ$314)</f>
        <v>0</v>
      </c>
      <c r="CX1144" s="9"/>
      <c r="CY1144" s="10"/>
      <c r="CZ1144" s="11"/>
      <c r="DA1144" s="6">
        <f>SUMIF(DB$284:DB$314,$D1144,DD$284:DD$314)</f>
        <v>0</v>
      </c>
      <c r="DB1144" s="9"/>
      <c r="DC1144" s="10"/>
      <c r="DD1144" s="11"/>
      <c r="DE1144" s="6">
        <f>SUMIF(DF$284:DF$314,$D1144,DH$284:DH$314)</f>
        <v>0</v>
      </c>
      <c r="DF1144" s="9"/>
      <c r="DG1144" s="10"/>
      <c r="DH1144" s="11"/>
      <c r="DI1144" s="6">
        <f>SUMIF(DJ$284:DJ$314,$D1144,DL$284:DL$314)</f>
        <v>0</v>
      </c>
      <c r="DJ1144" s="9"/>
      <c r="DK1144" s="10"/>
      <c r="DL1144" s="11"/>
      <c r="DM1144" s="6">
        <f>SUMIF(DN$284:DN$314,$D1144,DP$284:DP$314)</f>
        <v>0</v>
      </c>
      <c r="DN1144" s="9"/>
      <c r="DO1144" s="10"/>
      <c r="DP1144" s="11"/>
      <c r="DQ1144" s="6">
        <f>SUMIF(DR$284:DR$314,$D1144,DT$284:DT$314)</f>
        <v>0</v>
      </c>
      <c r="DR1144" s="9"/>
      <c r="DS1144" s="10"/>
      <c r="DT1144" s="11"/>
      <c r="DU1144" s="6">
        <f>SUMIF(DV$284:DV$314,$D1144,DX$284:DX$314)</f>
        <v>0</v>
      </c>
      <c r="DV1144" s="9"/>
      <c r="DW1144" s="10"/>
      <c r="DX1144" s="11"/>
      <c r="DY1144" s="6">
        <f>SUMIF(DZ$284:DZ$314,$D1144,EB$284:EB$314)</f>
        <v>0</v>
      </c>
      <c r="DZ1144" s="9"/>
      <c r="EA1144" s="10"/>
      <c r="EB1144" s="11"/>
      <c r="EC1144" s="6">
        <f>SUMIF(ED$284:ED$314,$D1144,EF$284:EF$314)</f>
        <v>0</v>
      </c>
      <c r="ED1144" s="9"/>
      <c r="EE1144" s="10"/>
      <c r="EF1144" s="11"/>
      <c r="EG1144" s="6">
        <f>SUMIF(EH$284:EH$314,$D1144,EJ$284:EJ$314)</f>
        <v>0</v>
      </c>
      <c r="EH1144" s="9"/>
      <c r="EI1144" s="10"/>
      <c r="EJ1144" s="11"/>
      <c r="EK1144" s="6">
        <f>SUMIF(EL$284:EL$314,$D1144,EN$284:EN$314)</f>
        <v>0</v>
      </c>
      <c r="EL1144" s="9"/>
      <c r="EM1144" s="10"/>
      <c r="EN1144" s="11"/>
      <c r="EO1144" s="6">
        <f>SUMIF(EP$284:EP$314,$D1144,ER$284:ER$314)</f>
        <v>0</v>
      </c>
      <c r="EP1144" s="9"/>
      <c r="EQ1144" s="10"/>
      <c r="ER1144" s="11"/>
      <c r="ES1144" s="6">
        <f>SUMIF(ET$284:ET$314,$D1144,EV$284:EV$314)</f>
        <v>0</v>
      </c>
      <c r="ET1144" s="9"/>
      <c r="EU1144" s="10"/>
      <c r="EV1144" s="11"/>
      <c r="EW1144" s="6">
        <f>SUMIF(EX$284:EX$314,$D1144,EZ$284:EZ$314)</f>
        <v>0</v>
      </c>
      <c r="EX1144" s="9"/>
      <c r="EY1144" s="10"/>
      <c r="EZ1144" s="11"/>
      <c r="FA1144" s="6">
        <f>SUMIF(FB$284:FB$314,$D1144,FD$284:FD$314)</f>
        <v>0</v>
      </c>
      <c r="FB1144" s="9"/>
      <c r="FC1144" s="10"/>
      <c r="FD1144" s="11"/>
      <c r="FE1144" s="6">
        <f>SUMIF(FF$284:FF$314,$D1144,FH$284:FH$314)</f>
        <v>0</v>
      </c>
      <c r="FF1144" s="9"/>
      <c r="FG1144" s="10"/>
      <c r="FH1144" s="11"/>
      <c r="FI1144" s="6">
        <f>SUMIF(FJ$284:FJ$314,$D1144,FL$284:FL$314)</f>
        <v>0</v>
      </c>
      <c r="FJ1144" s="9"/>
      <c r="FK1144" s="10"/>
      <c r="FL1144" s="11"/>
      <c r="FM1144" s="6">
        <f>SUMIF(FN$284:FN$314,$D1144,FP$284:FP$314)</f>
        <v>0</v>
      </c>
      <c r="FN1144" s="9"/>
      <c r="FO1144" s="10"/>
      <c r="FP1144" s="11"/>
      <c r="FQ1144" s="6">
        <f>SUMIF(FR$284:FR$314,$D1144,FT$284:FT$314)</f>
        <v>0</v>
      </c>
      <c r="FR1144" s="9"/>
      <c r="FS1144" s="10"/>
      <c r="FT1144" s="11"/>
      <c r="FU1144" s="6">
        <f>SUMIF(FV$284:FV$314,$D1144,FX$284:FX$314)</f>
        <v>0</v>
      </c>
      <c r="FV1144" s="9"/>
      <c r="FW1144" s="10"/>
      <c r="FX1144" s="11"/>
      <c r="FY1144" s="6">
        <f>SUMIF(FZ$284:FZ$314,$D1144,GB$284:GB$314)</f>
        <v>0</v>
      </c>
      <c r="FZ1144" s="9"/>
      <c r="GA1144" s="10"/>
      <c r="GB1144" s="11"/>
      <c r="GC1144" s="6">
        <f>SUMIF(GD$284:GD$314,$D1144,GF$284:GF$314)</f>
        <v>0</v>
      </c>
      <c r="GD1144" s="9"/>
      <c r="GE1144" s="10"/>
      <c r="GF1144" s="11"/>
      <c r="GG1144" s="6">
        <f>SUMIF(GH$284:GH$314,$D1144,GJ$284:GJ$314)</f>
        <v>0</v>
      </c>
      <c r="GH1144" s="9"/>
      <c r="GI1144" s="10"/>
      <c r="GJ1144" s="11"/>
      <c r="GK1144" s="6">
        <f>SUMIF(GL$284:GL$314,$D1144,GN$284:GN$314)</f>
        <v>0</v>
      </c>
      <c r="GL1144" s="9"/>
      <c r="GM1144" s="10"/>
      <c r="GN1144" s="11"/>
      <c r="GO1144" s="6">
        <f>SUMIF(GP$284:GP$314,$D1144,GR$284:GR$314)</f>
        <v>0</v>
      </c>
      <c r="GP1144" s="9"/>
      <c r="GQ1144" s="10"/>
      <c r="GR1144" s="11"/>
      <c r="GS1144" s="6">
        <f>SUMIF(GT$284:GT$314,$D1144,GV$284:GV$314)</f>
        <v>0</v>
      </c>
      <c r="GT1144" s="9"/>
      <c r="GU1144" s="10"/>
      <c r="GV1144" s="20"/>
      <c r="GW1144" s="19">
        <f t="shared" si="27"/>
        <v>0</v>
      </c>
      <c r="GX1144" s="472"/>
      <c r="GY1144" s="473"/>
    </row>
    <row r="1145" spans="1:207" ht="30">
      <c r="A1145" s="47" t="s">
        <v>85</v>
      </c>
      <c r="B1145" s="470"/>
      <c r="C1145" s="341" t="s">
        <v>371</v>
      </c>
      <c r="D1145" s="211" t="s">
        <v>372</v>
      </c>
      <c r="E1145" s="7">
        <f>SUMIF(F$315:F$345,$D1145,H$315:H$345)</f>
        <v>0</v>
      </c>
      <c r="F1145" s="12"/>
      <c r="G1145" s="13"/>
      <c r="H1145" s="14"/>
      <c r="I1145" s="6">
        <f>SUMIF(J$315:J$345,$D1145,L$315:L$345)</f>
        <v>0</v>
      </c>
      <c r="J1145" s="12"/>
      <c r="K1145" s="13"/>
      <c r="L1145" s="14"/>
      <c r="M1145" s="7">
        <f>SUMIF(N$315:N$345,$D1145,P$315:P$345)</f>
        <v>0</v>
      </c>
      <c r="N1145" s="12"/>
      <c r="O1145" s="13"/>
      <c r="P1145" s="14"/>
      <c r="Q1145" s="6">
        <f>SUMIF(R$315:R$345,$D1145,T$315:T$345)</f>
        <v>0</v>
      </c>
      <c r="R1145" s="12"/>
      <c r="S1145" s="13"/>
      <c r="T1145" s="14"/>
      <c r="U1145" s="7">
        <f>SUMIF(V$315:V$345,$D1145,X$315:X$345)</f>
        <v>0</v>
      </c>
      <c r="V1145" s="12"/>
      <c r="W1145" s="13"/>
      <c r="X1145" s="14"/>
      <c r="Y1145" s="6">
        <f>SUMIF(Z$315:Z$345,$D1145,AB$315:AB$345)</f>
        <v>0</v>
      </c>
      <c r="Z1145" s="12"/>
      <c r="AA1145" s="13"/>
      <c r="AB1145" s="14"/>
      <c r="AC1145" s="7">
        <f>SUMIF(AD$315:AD$345,$D1145,AF$315:AF$345)</f>
        <v>0</v>
      </c>
      <c r="AD1145" s="12"/>
      <c r="AE1145" s="13"/>
      <c r="AF1145" s="14"/>
      <c r="AG1145" s="7">
        <f>SUMIF(AH$315:AH$345,$D1145,AJ$315:AJ$345)</f>
        <v>0</v>
      </c>
      <c r="AH1145" s="12"/>
      <c r="AI1145" s="13"/>
      <c r="AJ1145" s="14"/>
      <c r="AK1145" s="7">
        <f>SUMIF(AL$315:AL$345,$D1145,AN$315:AN$345)</f>
        <v>0</v>
      </c>
      <c r="AL1145" s="12"/>
      <c r="AM1145" s="13"/>
      <c r="AN1145" s="14"/>
      <c r="AO1145" s="7">
        <f>SUMIF(AP$315:AP$345,$D1145,AR$315:AR$345)</f>
        <v>0</v>
      </c>
      <c r="AP1145" s="12"/>
      <c r="AQ1145" s="13"/>
      <c r="AR1145" s="14"/>
      <c r="AS1145" s="7">
        <f>SUMIF(AT$315:AT$345,$D1145,AV$315:AV$345)</f>
        <v>0</v>
      </c>
      <c r="AT1145" s="12"/>
      <c r="AU1145" s="13"/>
      <c r="AV1145" s="14"/>
      <c r="AW1145" s="7">
        <f>SUMIF(AX$315:AX$345,$D1145,AZ$315:AZ$345)</f>
        <v>0</v>
      </c>
      <c r="AX1145" s="12"/>
      <c r="AY1145" s="13"/>
      <c r="AZ1145" s="14"/>
      <c r="BA1145" s="7">
        <f>SUMIF(BB$315:BB$345,$D1145,BD$315:BD$345)</f>
        <v>0</v>
      </c>
      <c r="BB1145" s="12"/>
      <c r="BC1145" s="13"/>
      <c r="BD1145" s="14"/>
      <c r="BE1145" s="7">
        <f>SUMIF(BF$315:BF$345,$D1145,BH$315:BH$345)</f>
        <v>0</v>
      </c>
      <c r="BF1145" s="12"/>
      <c r="BG1145" s="13"/>
      <c r="BH1145" s="14"/>
      <c r="BI1145" s="7">
        <f>SUMIF(BJ$315:BJ$345,$D1145,BL$315:BL$345)</f>
        <v>0</v>
      </c>
      <c r="BJ1145" s="12"/>
      <c r="BK1145" s="13"/>
      <c r="BL1145" s="14"/>
      <c r="BM1145" s="7">
        <f>SUMIF(BN$315:BN$345,$D1145,BP$315:BP$345)</f>
        <v>0</v>
      </c>
      <c r="BN1145" s="12"/>
      <c r="BO1145" s="13"/>
      <c r="BP1145" s="14"/>
      <c r="BQ1145" s="7">
        <f>SUMIF(BR$315:BR$345,$D1145,BT$315:BT$345)</f>
        <v>0</v>
      </c>
      <c r="BR1145" s="12"/>
      <c r="BS1145" s="13"/>
      <c r="BT1145" s="14"/>
      <c r="BU1145" s="7">
        <f>SUMIF(BV$315:BV$345,$D1145,BX$315:BX$345)</f>
        <v>0</v>
      </c>
      <c r="BV1145" s="12"/>
      <c r="BW1145" s="13"/>
      <c r="BX1145" s="14"/>
      <c r="BY1145" s="7">
        <f>SUMIF(BZ$315:BZ$345,$D1145,CB$315:CB$345)</f>
        <v>0</v>
      </c>
      <c r="BZ1145" s="12"/>
      <c r="CA1145" s="13"/>
      <c r="CB1145" s="14"/>
      <c r="CC1145" s="7">
        <f>SUMIF(CD$315:CD$345,$D1145,CF$315:CF$345)</f>
        <v>0</v>
      </c>
      <c r="CD1145" s="12"/>
      <c r="CE1145" s="13"/>
      <c r="CF1145" s="14"/>
      <c r="CG1145" s="7">
        <f>SUMIF(CH$315:CH$345,$D1145,CJ$315:CJ$345)</f>
        <v>0</v>
      </c>
      <c r="CH1145" s="12"/>
      <c r="CI1145" s="13"/>
      <c r="CJ1145" s="14"/>
      <c r="CK1145" s="7">
        <f>SUMIF(CL$315:CL$345,$D1145,CN$315:CN$345)</f>
        <v>0</v>
      </c>
      <c r="CL1145" s="12"/>
      <c r="CM1145" s="13"/>
      <c r="CN1145" s="14"/>
      <c r="CO1145" s="7">
        <f>SUMIF(CP$315:CP$345,$D1145,CR$315:CR$345)</f>
        <v>0</v>
      </c>
      <c r="CP1145" s="12"/>
      <c r="CQ1145" s="13"/>
      <c r="CR1145" s="14"/>
      <c r="CS1145" s="7">
        <f>SUMIF(CT$315:CT$345,$D1145,CV$315:CV$345)</f>
        <v>0</v>
      </c>
      <c r="CT1145" s="12"/>
      <c r="CU1145" s="13"/>
      <c r="CV1145" s="14"/>
      <c r="CW1145" s="7">
        <f>SUMIF(CX$315:CX$345,$D1145,CZ$315:CZ$345)</f>
        <v>0</v>
      </c>
      <c r="CX1145" s="12"/>
      <c r="CY1145" s="13"/>
      <c r="CZ1145" s="14"/>
      <c r="DA1145" s="7">
        <f>SUMIF(DB$315:DB$345,$D1145,DD$315:DD$345)</f>
        <v>0</v>
      </c>
      <c r="DB1145" s="12"/>
      <c r="DC1145" s="13"/>
      <c r="DD1145" s="14"/>
      <c r="DE1145" s="7">
        <f>SUMIF(DF$315:DF$345,$D1145,DH$315:DH$345)</f>
        <v>0</v>
      </c>
      <c r="DF1145" s="12"/>
      <c r="DG1145" s="13"/>
      <c r="DH1145" s="14"/>
      <c r="DI1145" s="7">
        <f>SUMIF(DJ$315:DJ$345,$D1145,DL$315:DL$345)</f>
        <v>0</v>
      </c>
      <c r="DJ1145" s="12"/>
      <c r="DK1145" s="13"/>
      <c r="DL1145" s="14"/>
      <c r="DM1145" s="7">
        <f>SUMIF(DN$315:DN$345,$D1145,DP$315:DP$345)</f>
        <v>0</v>
      </c>
      <c r="DN1145" s="12"/>
      <c r="DO1145" s="13"/>
      <c r="DP1145" s="14"/>
      <c r="DQ1145" s="7">
        <f>SUMIF(DR$315:DR$345,$D1145,DT$315:DT$345)</f>
        <v>0</v>
      </c>
      <c r="DR1145" s="12"/>
      <c r="DS1145" s="13"/>
      <c r="DT1145" s="14"/>
      <c r="DU1145" s="7">
        <f>SUMIF(DV$315:DV$345,$D1145,DX$315:DX$345)</f>
        <v>0</v>
      </c>
      <c r="DV1145" s="12"/>
      <c r="DW1145" s="13"/>
      <c r="DX1145" s="14"/>
      <c r="DY1145" s="7">
        <f>SUMIF(DZ$315:DZ$345,$D1145,EB$315:EB$345)</f>
        <v>0</v>
      </c>
      <c r="DZ1145" s="12"/>
      <c r="EA1145" s="13"/>
      <c r="EB1145" s="14"/>
      <c r="EC1145" s="7">
        <f>SUMIF(ED$315:ED$345,$D1145,EF$315:EF$345)</f>
        <v>0</v>
      </c>
      <c r="ED1145" s="12"/>
      <c r="EE1145" s="13"/>
      <c r="EF1145" s="14"/>
      <c r="EG1145" s="7">
        <f>SUMIF(EH$315:EH$345,$D1145,EJ$315:EJ$345)</f>
        <v>0</v>
      </c>
      <c r="EH1145" s="12"/>
      <c r="EI1145" s="13"/>
      <c r="EJ1145" s="14"/>
      <c r="EK1145" s="7">
        <f>SUMIF(EL$315:EL$345,$D1145,EN$315:EN$345)</f>
        <v>0</v>
      </c>
      <c r="EL1145" s="12"/>
      <c r="EM1145" s="13"/>
      <c r="EN1145" s="14"/>
      <c r="EO1145" s="7">
        <f>SUMIF(EP$315:EP$345,$D1145,ER$315:ER$345)</f>
        <v>0</v>
      </c>
      <c r="EP1145" s="12"/>
      <c r="EQ1145" s="13"/>
      <c r="ER1145" s="14"/>
      <c r="ES1145" s="7">
        <f>SUMIF(ET$315:ET$345,$D1145,EV$315:EV$345)</f>
        <v>0</v>
      </c>
      <c r="ET1145" s="12"/>
      <c r="EU1145" s="13"/>
      <c r="EV1145" s="14"/>
      <c r="EW1145" s="7">
        <f>SUMIF(EX$315:EX$345,$D1145,EZ$315:EZ$345)</f>
        <v>0</v>
      </c>
      <c r="EX1145" s="12"/>
      <c r="EY1145" s="13"/>
      <c r="EZ1145" s="14"/>
      <c r="FA1145" s="7">
        <f>SUMIF(FB$315:FB$345,$D1145,FD$315:FD$345)</f>
        <v>0</v>
      </c>
      <c r="FB1145" s="12"/>
      <c r="FC1145" s="13"/>
      <c r="FD1145" s="14"/>
      <c r="FE1145" s="7">
        <f>SUMIF(FF$315:FF$345,$D1145,FH$315:FH$345)</f>
        <v>0</v>
      </c>
      <c r="FF1145" s="12"/>
      <c r="FG1145" s="13"/>
      <c r="FH1145" s="14"/>
      <c r="FI1145" s="7">
        <f>SUMIF(FJ$315:FJ$345,$D1145,FL$315:FL$345)</f>
        <v>0</v>
      </c>
      <c r="FJ1145" s="12"/>
      <c r="FK1145" s="13"/>
      <c r="FL1145" s="14"/>
      <c r="FM1145" s="7">
        <f>SUMIF(FN$315:FN$345,$D1145,FP$315:FP$345)</f>
        <v>0</v>
      </c>
      <c r="FN1145" s="12"/>
      <c r="FO1145" s="13"/>
      <c r="FP1145" s="14"/>
      <c r="FQ1145" s="7">
        <f>SUMIF(FR$315:FR$345,$D1145,FT$315:FT$345)</f>
        <v>0</v>
      </c>
      <c r="FR1145" s="12"/>
      <c r="FS1145" s="13"/>
      <c r="FT1145" s="14"/>
      <c r="FU1145" s="7">
        <f>SUMIF(FV$315:FV$345,$D1145,FX$315:FX$345)</f>
        <v>0</v>
      </c>
      <c r="FV1145" s="12"/>
      <c r="FW1145" s="13"/>
      <c r="FX1145" s="14"/>
      <c r="FY1145" s="7">
        <f>SUMIF(FZ$315:FZ$345,$D1145,GB$315:GB$345)</f>
        <v>0</v>
      </c>
      <c r="FZ1145" s="12"/>
      <c r="GA1145" s="13"/>
      <c r="GB1145" s="14"/>
      <c r="GC1145" s="7">
        <f>SUMIF(GD$315:GD$345,$D1145,GF$315:GF$345)</f>
        <v>0</v>
      </c>
      <c r="GD1145" s="12"/>
      <c r="GE1145" s="13"/>
      <c r="GF1145" s="14"/>
      <c r="GG1145" s="7">
        <f>SUMIF(GH$315:GH$345,$D1145,GJ$315:GJ$345)</f>
        <v>0</v>
      </c>
      <c r="GH1145" s="12"/>
      <c r="GI1145" s="13"/>
      <c r="GJ1145" s="14"/>
      <c r="GK1145" s="7">
        <f>SUMIF(GL$315:GL$345,$D1145,GN$315:GN$345)</f>
        <v>0</v>
      </c>
      <c r="GL1145" s="12"/>
      <c r="GM1145" s="13"/>
      <c r="GN1145" s="14"/>
      <c r="GO1145" s="7">
        <f>SUMIF(GP$315:GP$345,$D1145,GR$315:GR$345)</f>
        <v>0</v>
      </c>
      <c r="GP1145" s="12"/>
      <c r="GQ1145" s="13"/>
      <c r="GR1145" s="14"/>
      <c r="GS1145" s="7">
        <f>SUMIF(GT$315:GT$345,$D1145,GV$315:GV$345)</f>
        <v>0</v>
      </c>
      <c r="GT1145" s="12"/>
      <c r="GU1145" s="13"/>
      <c r="GV1145" s="21"/>
      <c r="GW1145" s="19">
        <f t="shared" si="27"/>
        <v>0</v>
      </c>
      <c r="GX1145" s="472"/>
      <c r="GY1145" s="473"/>
    </row>
    <row r="1146" spans="1:207" ht="30.75" thickBot="1">
      <c r="A1146" s="47" t="s">
        <v>86</v>
      </c>
      <c r="B1146" s="471"/>
      <c r="C1146" s="341" t="s">
        <v>371</v>
      </c>
      <c r="D1146" s="211" t="s">
        <v>372</v>
      </c>
      <c r="E1146" s="8">
        <f>SUMIF(F$346:F$376,$D1146,H$346:H$376)</f>
        <v>0</v>
      </c>
      <c r="F1146" s="15"/>
      <c r="G1146" s="16"/>
      <c r="H1146" s="16"/>
      <c r="I1146" s="6">
        <f>SUMIF(J$346:J$376,$D1146,L$346:L$376)</f>
        <v>0</v>
      </c>
      <c r="J1146" s="15"/>
      <c r="K1146" s="16"/>
      <c r="L1146" s="16"/>
      <c r="M1146" s="8">
        <f>SUMIF(N$346:N$376,$D1146,P$346:P$376)</f>
        <v>0</v>
      </c>
      <c r="N1146" s="15"/>
      <c r="O1146" s="16"/>
      <c r="P1146" s="16"/>
      <c r="Q1146" s="6">
        <f>SUMIF(R$346:R$376,$D1146,T$346:T$376)</f>
        <v>0</v>
      </c>
      <c r="R1146" s="15"/>
      <c r="S1146" s="16"/>
      <c r="T1146" s="16"/>
      <c r="U1146" s="8">
        <f>SUMIF(V$346:V$376,$D1146,X$346:X$376)</f>
        <v>0</v>
      </c>
      <c r="V1146" s="15"/>
      <c r="W1146" s="16"/>
      <c r="X1146" s="16"/>
      <c r="Y1146" s="6">
        <f>SUMIF(Z$346:Z$376,$D1146,AB$346:AB$376)</f>
        <v>0</v>
      </c>
      <c r="Z1146" s="15"/>
      <c r="AA1146" s="16"/>
      <c r="AB1146" s="16"/>
      <c r="AC1146" s="8">
        <f>SUMIF(AD$346:AD$376,$D1146,AF$346:AF$376)</f>
        <v>0</v>
      </c>
      <c r="AD1146" s="15"/>
      <c r="AE1146" s="16"/>
      <c r="AF1146" s="16"/>
      <c r="AG1146" s="8">
        <f>SUMIF(AH$346:AH$376,$D1146,AJ$346:AJ$376)</f>
        <v>0</v>
      </c>
      <c r="AH1146" s="15"/>
      <c r="AI1146" s="16"/>
      <c r="AJ1146" s="16"/>
      <c r="AK1146" s="8">
        <f>SUMIF(AL$346:AL$376,$D1146,AN$346:AN$376)</f>
        <v>0</v>
      </c>
      <c r="AL1146" s="15"/>
      <c r="AM1146" s="16"/>
      <c r="AN1146" s="16"/>
      <c r="AO1146" s="8">
        <f>SUMIF(AP$346:AP$376,$D1146,AR$346:AR$376)</f>
        <v>0</v>
      </c>
      <c r="AP1146" s="15"/>
      <c r="AQ1146" s="16"/>
      <c r="AR1146" s="16"/>
      <c r="AS1146" s="8">
        <f>SUMIF(AT$346:AT$376,$D1146,AV$346:AV$376)</f>
        <v>0</v>
      </c>
      <c r="AT1146" s="15"/>
      <c r="AU1146" s="16"/>
      <c r="AV1146" s="16"/>
      <c r="AW1146" s="8">
        <f>SUMIF(AX$346:AX$376,$D1146,AZ$346:AZ$376)</f>
        <v>0</v>
      </c>
      <c r="AX1146" s="15"/>
      <c r="AY1146" s="16"/>
      <c r="AZ1146" s="16"/>
      <c r="BA1146" s="8">
        <f>SUMIF(BB$346:BB$376,$D1146,BD$346:BD$376)</f>
        <v>0</v>
      </c>
      <c r="BB1146" s="15"/>
      <c r="BC1146" s="16"/>
      <c r="BD1146" s="16"/>
      <c r="BE1146" s="8">
        <f>SUMIF(BF$346:BF$376,$D1146,BH$346:BH$376)</f>
        <v>0</v>
      </c>
      <c r="BF1146" s="15"/>
      <c r="BG1146" s="16"/>
      <c r="BH1146" s="16"/>
      <c r="BI1146" s="8">
        <f>SUMIF(BJ$346:BJ$376,$D1146,BL$346:BL$376)</f>
        <v>0</v>
      </c>
      <c r="BJ1146" s="15"/>
      <c r="BK1146" s="16"/>
      <c r="BL1146" s="16"/>
      <c r="BM1146" s="8">
        <f>SUMIF(BN$346:BN$376,$D1146,BP$346:BP$376)</f>
        <v>0</v>
      </c>
      <c r="BN1146" s="15"/>
      <c r="BO1146" s="16"/>
      <c r="BP1146" s="16"/>
      <c r="BQ1146" s="8">
        <f>SUMIF(BR$346:BR$376,$D1146,BT$346:BT$376)</f>
        <v>0</v>
      </c>
      <c r="BR1146" s="15"/>
      <c r="BS1146" s="16"/>
      <c r="BT1146" s="16"/>
      <c r="BU1146" s="8">
        <f>SUMIF(BV$346:BV$376,$D1146,BX$346:BX$376)</f>
        <v>0</v>
      </c>
      <c r="BV1146" s="15"/>
      <c r="BW1146" s="16"/>
      <c r="BX1146" s="16"/>
      <c r="BY1146" s="8">
        <f>SUMIF(BZ$346:BZ$376,$D1146,CB$346:CB$376)</f>
        <v>0</v>
      </c>
      <c r="BZ1146" s="15"/>
      <c r="CA1146" s="16"/>
      <c r="CB1146" s="16"/>
      <c r="CC1146" s="8">
        <f>SUMIF(CD$346:CD$376,$D1146,CF$346:CF$376)</f>
        <v>0</v>
      </c>
      <c r="CD1146" s="15"/>
      <c r="CE1146" s="16"/>
      <c r="CF1146" s="16"/>
      <c r="CG1146" s="8">
        <f>SUMIF(CH$346:CH$376,$D1146,CJ$346:CJ$376)</f>
        <v>0</v>
      </c>
      <c r="CH1146" s="15"/>
      <c r="CI1146" s="16"/>
      <c r="CJ1146" s="16"/>
      <c r="CK1146" s="8">
        <f>SUMIF(CL$346:CL$376,$D1146,CN$346:CN$376)</f>
        <v>0</v>
      </c>
      <c r="CL1146" s="15"/>
      <c r="CM1146" s="16"/>
      <c r="CN1146" s="16"/>
      <c r="CO1146" s="8">
        <f>SUMIF(CP$346:CP$376,$D1146,CR$346:CR$376)</f>
        <v>0</v>
      </c>
      <c r="CP1146" s="15"/>
      <c r="CQ1146" s="16"/>
      <c r="CR1146" s="16"/>
      <c r="CS1146" s="8">
        <f>SUMIF(CT$346:CT$376,$D1146,CV$346:CV$376)</f>
        <v>0</v>
      </c>
      <c r="CT1146" s="15"/>
      <c r="CU1146" s="16"/>
      <c r="CV1146" s="16"/>
      <c r="CW1146" s="8">
        <f>SUMIF(CX$346:CX$376,$D1146,CZ$346:CZ$376)</f>
        <v>0</v>
      </c>
      <c r="CX1146" s="15"/>
      <c r="CY1146" s="16"/>
      <c r="CZ1146" s="16"/>
      <c r="DA1146" s="8">
        <f>SUMIF(DB$346:DB$376,$D1146,DD$346:DD$376)</f>
        <v>0</v>
      </c>
      <c r="DB1146" s="15"/>
      <c r="DC1146" s="16"/>
      <c r="DD1146" s="16"/>
      <c r="DE1146" s="8">
        <f>SUMIF(DF$346:DF$376,$D1146,DH$346:DH$376)</f>
        <v>0</v>
      </c>
      <c r="DF1146" s="15"/>
      <c r="DG1146" s="16"/>
      <c r="DH1146" s="16"/>
      <c r="DI1146" s="8">
        <f>SUMIF(DJ$346:DJ$376,$D1146,DL$346:DL$376)</f>
        <v>0</v>
      </c>
      <c r="DJ1146" s="15"/>
      <c r="DK1146" s="16"/>
      <c r="DL1146" s="16"/>
      <c r="DM1146" s="8">
        <f>SUMIF(DN$346:DN$376,$D1146,DP$346:DP$376)</f>
        <v>0</v>
      </c>
      <c r="DN1146" s="15"/>
      <c r="DO1146" s="16"/>
      <c r="DP1146" s="16"/>
      <c r="DQ1146" s="8">
        <f>SUMIF(DR$346:DR$376,$D1146,DT$346:DT$376)</f>
        <v>0</v>
      </c>
      <c r="DR1146" s="15"/>
      <c r="DS1146" s="16"/>
      <c r="DT1146" s="16"/>
      <c r="DU1146" s="8">
        <f>SUMIF(DV$346:DV$376,$D1146,DX$346:DX$376)</f>
        <v>0</v>
      </c>
      <c r="DV1146" s="15"/>
      <c r="DW1146" s="16"/>
      <c r="DX1146" s="16"/>
      <c r="DY1146" s="8">
        <f>SUMIF(DZ$346:DZ$376,$D1146,EB$346:EB$376)</f>
        <v>0</v>
      </c>
      <c r="DZ1146" s="15"/>
      <c r="EA1146" s="16"/>
      <c r="EB1146" s="16"/>
      <c r="EC1146" s="8">
        <f>SUMIF(ED$346:ED$376,$D1146,EF$346:EF$376)</f>
        <v>0</v>
      </c>
      <c r="ED1146" s="15"/>
      <c r="EE1146" s="16"/>
      <c r="EF1146" s="16"/>
      <c r="EG1146" s="8">
        <f>SUMIF(EH$346:EH$376,$D1146,EJ$346:EJ$376)</f>
        <v>0</v>
      </c>
      <c r="EH1146" s="15"/>
      <c r="EI1146" s="16"/>
      <c r="EJ1146" s="16"/>
      <c r="EK1146" s="8">
        <f>SUMIF(EL$346:EL$376,$D1146,EN$346:EN$376)</f>
        <v>0</v>
      </c>
      <c r="EL1146" s="15"/>
      <c r="EM1146" s="16"/>
      <c r="EN1146" s="16"/>
      <c r="EO1146" s="8">
        <f>SUMIF(EP$346:EP$376,$D1146,ER$346:ER$376)</f>
        <v>0</v>
      </c>
      <c r="EP1146" s="15"/>
      <c r="EQ1146" s="16"/>
      <c r="ER1146" s="16"/>
      <c r="ES1146" s="8">
        <f>SUMIF(ET$346:ET$376,$D1146,EV$346:EV$376)</f>
        <v>0</v>
      </c>
      <c r="ET1146" s="15"/>
      <c r="EU1146" s="16"/>
      <c r="EV1146" s="16"/>
      <c r="EW1146" s="8">
        <f>SUMIF(EX$346:EX$376,$D1146,EZ$346:EZ$376)</f>
        <v>0</v>
      </c>
      <c r="EX1146" s="15"/>
      <c r="EY1146" s="16"/>
      <c r="EZ1146" s="16"/>
      <c r="FA1146" s="8">
        <f>SUMIF(FB$346:FB$376,$D1146,FD$346:FD$376)</f>
        <v>0</v>
      </c>
      <c r="FB1146" s="15"/>
      <c r="FC1146" s="16"/>
      <c r="FD1146" s="16"/>
      <c r="FE1146" s="8">
        <f>SUMIF(FF$346:FF$376,$D1146,FH$346:FH$376)</f>
        <v>0</v>
      </c>
      <c r="FF1146" s="15"/>
      <c r="FG1146" s="16"/>
      <c r="FH1146" s="16"/>
      <c r="FI1146" s="8">
        <f>SUMIF(FJ$346:FJ$376,$D1146,FL$346:FL$376)</f>
        <v>0</v>
      </c>
      <c r="FJ1146" s="15"/>
      <c r="FK1146" s="16"/>
      <c r="FL1146" s="16"/>
      <c r="FM1146" s="8">
        <f>SUMIF(FN$346:FN$376,$D1146,FP$346:FP$376)</f>
        <v>0</v>
      </c>
      <c r="FN1146" s="15"/>
      <c r="FO1146" s="16"/>
      <c r="FP1146" s="16"/>
      <c r="FQ1146" s="8">
        <f>SUMIF(FR$346:FR$376,$D1146,FT$346:FT$376)</f>
        <v>0</v>
      </c>
      <c r="FR1146" s="15"/>
      <c r="FS1146" s="16"/>
      <c r="FT1146" s="16"/>
      <c r="FU1146" s="8">
        <f>SUMIF(FV$346:FV$376,$D1146,FX$346:FX$376)</f>
        <v>0</v>
      </c>
      <c r="FV1146" s="15"/>
      <c r="FW1146" s="16"/>
      <c r="FX1146" s="16"/>
      <c r="FY1146" s="8">
        <f>SUMIF(FZ$346:FZ$376,$D1146,GB$346:GB$376)</f>
        <v>0</v>
      </c>
      <c r="FZ1146" s="15"/>
      <c r="GA1146" s="16"/>
      <c r="GB1146" s="16"/>
      <c r="GC1146" s="8">
        <f>SUMIF(GD$346:GD$376,$D1146,GF$346:GF$376)</f>
        <v>0</v>
      </c>
      <c r="GD1146" s="15"/>
      <c r="GE1146" s="16"/>
      <c r="GF1146" s="16"/>
      <c r="GG1146" s="8">
        <f>SUMIF(GH$346:GH$376,$D1146,GJ$346:GJ$376)</f>
        <v>0</v>
      </c>
      <c r="GH1146" s="15"/>
      <c r="GI1146" s="16"/>
      <c r="GJ1146" s="16"/>
      <c r="GK1146" s="8">
        <f>SUMIF(GL$346:GL$376,$D1146,GN$346:GN$376)</f>
        <v>0</v>
      </c>
      <c r="GL1146" s="15"/>
      <c r="GM1146" s="16"/>
      <c r="GN1146" s="16"/>
      <c r="GO1146" s="8">
        <f>SUMIF(GP$346:GP$376,$D1146,GR$346:GR$376)</f>
        <v>0</v>
      </c>
      <c r="GP1146" s="15"/>
      <c r="GQ1146" s="16"/>
      <c r="GR1146" s="16"/>
      <c r="GS1146" s="8">
        <f>SUMIF(GT$346:GT$376,$D1146,GV$346:GV$376)</f>
        <v>0</v>
      </c>
      <c r="GT1146" s="15"/>
      <c r="GU1146" s="16"/>
      <c r="GV1146" s="22"/>
      <c r="GW1146" s="19">
        <f t="shared" si="27"/>
        <v>0</v>
      </c>
      <c r="GX1146" s="472"/>
      <c r="GY1146" s="473"/>
    </row>
    <row r="1147" spans="1:207" ht="36" customHeight="1">
      <c r="A1147" s="47" t="s">
        <v>75</v>
      </c>
      <c r="B1147" s="486"/>
      <c r="C1147" s="184" t="s">
        <v>351</v>
      </c>
      <c r="D1147" s="332" t="s">
        <v>343</v>
      </c>
      <c r="E1147" s="6">
        <f>SUMIF(F$5:F$35,$D1147,H$5:H$35)</f>
        <v>0</v>
      </c>
      <c r="F1147" s="9"/>
      <c r="G1147" s="10"/>
      <c r="H1147" s="11"/>
      <c r="I1147" s="6">
        <f>SUMIF(J$5:J$35,$D1147,L$5:L$35)</f>
        <v>0</v>
      </c>
      <c r="J1147" s="9"/>
      <c r="K1147" s="10"/>
      <c r="L1147" s="11"/>
      <c r="M1147" s="6">
        <f>SUMIF(N$5:N$35,$D1147,P$5:P$35)</f>
        <v>0</v>
      </c>
      <c r="N1147" s="9"/>
      <c r="O1147" s="10"/>
      <c r="P1147" s="11"/>
      <c r="Q1147" s="6">
        <f>SUMIF(R$5:R$35,$D1147,T$5:T$35)</f>
        <v>0</v>
      </c>
      <c r="R1147" s="9"/>
      <c r="S1147" s="10"/>
      <c r="T1147" s="11"/>
      <c r="U1147" s="6">
        <f>SUMIF(V$5:V$35,$D1147,X$5:X$35)</f>
        <v>0</v>
      </c>
      <c r="V1147" s="9"/>
      <c r="W1147" s="10"/>
      <c r="X1147" s="11"/>
      <c r="Y1147" s="6">
        <f>SUMIF(Z$5:Z$35,$D1147,AB$5:AB$35)</f>
        <v>0</v>
      </c>
      <c r="Z1147" s="9"/>
      <c r="AA1147" s="10"/>
      <c r="AB1147" s="11"/>
      <c r="AC1147" s="6">
        <f>SUMIF(AD$5:AD$35,$D1147,AF$5:AF$35)</f>
        <v>0</v>
      </c>
      <c r="AD1147" s="9"/>
      <c r="AE1147" s="10"/>
      <c r="AF1147" s="11"/>
      <c r="AG1147" s="6">
        <f>SUMIF(AH$5:AH$35,$D1147,AJ$5:AJ$35)</f>
        <v>0</v>
      </c>
      <c r="AH1147" s="9"/>
      <c r="AI1147" s="10"/>
      <c r="AJ1147" s="11"/>
      <c r="AK1147" s="6">
        <f>SUMIF(AL$5:AL$35,$D1147,AN$5:AN$35)</f>
        <v>0</v>
      </c>
      <c r="AL1147" s="9"/>
      <c r="AM1147" s="10"/>
      <c r="AN1147" s="11"/>
      <c r="AO1147" s="6">
        <f>SUMIF(AP$5:AP$35,$D1147,AR$5:AR$35)</f>
        <v>0</v>
      </c>
      <c r="AP1147" s="9"/>
      <c r="AQ1147" s="10"/>
      <c r="AR1147" s="11"/>
      <c r="AS1147" s="6">
        <f>SUMIF(AT$5:AT$35,$D1147,AV$5:AV$35)</f>
        <v>0</v>
      </c>
      <c r="AT1147" s="9"/>
      <c r="AU1147" s="10"/>
      <c r="AV1147" s="11"/>
      <c r="AW1147" s="6">
        <f>SUMIF(AX$5:AX$35,$D1147,AZ$5:AZ$35)</f>
        <v>0</v>
      </c>
      <c r="AX1147" s="9"/>
      <c r="AY1147" s="10"/>
      <c r="AZ1147" s="11"/>
      <c r="BA1147" s="6">
        <f>SUMIF(BB$5:BB$35,$D1147,BD$5:BD$35)</f>
        <v>0</v>
      </c>
      <c r="BB1147" s="9"/>
      <c r="BC1147" s="10"/>
      <c r="BD1147" s="11"/>
      <c r="BE1147" s="6">
        <f>SUMIF(BF$5:BF$35,$D1147,BH$5:BH$35)</f>
        <v>0</v>
      </c>
      <c r="BF1147" s="9"/>
      <c r="BG1147" s="10"/>
      <c r="BH1147" s="11"/>
      <c r="BI1147" s="6">
        <f>SUMIF(BJ$5:BJ$35,$D1147,BL$5:BL$35)</f>
        <v>0</v>
      </c>
      <c r="BJ1147" s="9"/>
      <c r="BK1147" s="10"/>
      <c r="BL1147" s="11"/>
      <c r="BM1147" s="6">
        <f>SUMIF(BN$5:BN$35,$D1147,BP$5:BP$35)</f>
        <v>0</v>
      </c>
      <c r="BN1147" s="9"/>
      <c r="BO1147" s="10"/>
      <c r="BP1147" s="11"/>
      <c r="BQ1147" s="6">
        <f>SUMIF(BR$5:BR$35,$D1147,BT$5:BT$35)</f>
        <v>0</v>
      </c>
      <c r="BR1147" s="9"/>
      <c r="BS1147" s="10"/>
      <c r="BT1147" s="11"/>
      <c r="BU1147" s="6">
        <f>SUMIF(BV$5:BV$35,$D1147,BX$5:BX$35)</f>
        <v>0</v>
      </c>
      <c r="BV1147" s="9"/>
      <c r="BW1147" s="10"/>
      <c r="BX1147" s="11"/>
      <c r="BY1147" s="6">
        <f>SUMIF(BZ$5:BZ$35,$D1147,CB$5:CB$35)</f>
        <v>0</v>
      </c>
      <c r="BZ1147" s="9"/>
      <c r="CA1147" s="10"/>
      <c r="CB1147" s="11"/>
      <c r="CC1147" s="6">
        <f>SUMIF(CD$5:CD$35,$D1147,CF$5:CF$35)</f>
        <v>0</v>
      </c>
      <c r="CD1147" s="9"/>
      <c r="CE1147" s="10"/>
      <c r="CF1147" s="11"/>
      <c r="CG1147" s="6">
        <f>SUMIF(CH$5:CH$35,$D1147,CJ$5:CJ$35)</f>
        <v>0</v>
      </c>
      <c r="CH1147" s="9"/>
      <c r="CI1147" s="10"/>
      <c r="CJ1147" s="11"/>
      <c r="CK1147" s="6">
        <f>SUMIF(CL$5:CL$35,$D1147,CN$5:CN$35)</f>
        <v>0</v>
      </c>
      <c r="CL1147" s="9"/>
      <c r="CM1147" s="10"/>
      <c r="CN1147" s="11"/>
      <c r="CO1147" s="6">
        <f>SUMIF(CP$5:CP$35,$D1147,CR$5:CR$35)</f>
        <v>0</v>
      </c>
      <c r="CP1147" s="9"/>
      <c r="CQ1147" s="10"/>
      <c r="CR1147" s="11"/>
      <c r="CS1147" s="6">
        <f>SUMIF(CT$5:CT$35,$D1147,CV$5:CV$35)</f>
        <v>0</v>
      </c>
      <c r="CT1147" s="9"/>
      <c r="CU1147" s="10"/>
      <c r="CV1147" s="11"/>
      <c r="CW1147" s="6">
        <f>SUMIF(CX$5:CX$35,$D1147,CZ$5:CZ$35)</f>
        <v>0</v>
      </c>
      <c r="CX1147" s="9"/>
      <c r="CY1147" s="10"/>
      <c r="CZ1147" s="11"/>
      <c r="DA1147" s="6">
        <f>SUMIF(DB$5:DB$35,$D1147,DD$5:DD$35)</f>
        <v>0</v>
      </c>
      <c r="DB1147" s="9"/>
      <c r="DC1147" s="10"/>
      <c r="DD1147" s="11"/>
      <c r="DE1147" s="6">
        <f>SUMIF(DF$5:DF$35,$D1147,DH$5:DH$35)</f>
        <v>0</v>
      </c>
      <c r="DF1147" s="9"/>
      <c r="DG1147" s="10"/>
      <c r="DH1147" s="11"/>
      <c r="DI1147" s="6">
        <f>SUMIF(DJ$5:DJ$35,$D1147,DL$5:DL$35)</f>
        <v>0</v>
      </c>
      <c r="DJ1147" s="9"/>
      <c r="DK1147" s="10"/>
      <c r="DL1147" s="11"/>
      <c r="DM1147" s="6">
        <f>SUMIF(DN$5:DN$35,$D1147,DP$5:DP$35)</f>
        <v>0</v>
      </c>
      <c r="DN1147" s="9"/>
      <c r="DO1147" s="10"/>
      <c r="DP1147" s="11"/>
      <c r="DQ1147" s="6">
        <f>SUMIF(DR$5:DR$35,$D1147,DT$5:DT$35)</f>
        <v>0</v>
      </c>
      <c r="DR1147" s="9"/>
      <c r="DS1147" s="10"/>
      <c r="DT1147" s="11"/>
      <c r="DU1147" s="6">
        <f>SUMIF(DV$5:DV$35,$D1147,DX$5:DX$35)</f>
        <v>0</v>
      </c>
      <c r="DV1147" s="9"/>
      <c r="DW1147" s="10"/>
      <c r="DX1147" s="11"/>
      <c r="DY1147" s="6">
        <f>SUMIF(DZ$5:DZ$35,$D1147,EB$5:EB$35)</f>
        <v>0</v>
      </c>
      <c r="DZ1147" s="9"/>
      <c r="EA1147" s="10"/>
      <c r="EB1147" s="11"/>
      <c r="EC1147" s="6">
        <f>SUMIF(ED$5:ED$35,$D1147,EF$5:EF$35)</f>
        <v>0</v>
      </c>
      <c r="ED1147" s="9"/>
      <c r="EE1147" s="10"/>
      <c r="EF1147" s="11"/>
      <c r="EG1147" s="6">
        <f>SUMIF(EH$5:EH$35,$D1147,EJ$5:EJ$35)</f>
        <v>0</v>
      </c>
      <c r="EH1147" s="9"/>
      <c r="EI1147" s="10"/>
      <c r="EJ1147" s="11"/>
      <c r="EK1147" s="6">
        <f>SUMIF(EL$5:EL$35,$D1147,EN$5:EN$35)</f>
        <v>0</v>
      </c>
      <c r="EL1147" s="9"/>
      <c r="EM1147" s="10"/>
      <c r="EN1147" s="11"/>
      <c r="EO1147" s="6">
        <f>SUMIF(EP$5:EP$35,$D1147,ER$5:ER$35)</f>
        <v>0</v>
      </c>
      <c r="EP1147" s="9"/>
      <c r="EQ1147" s="10"/>
      <c r="ER1147" s="11"/>
      <c r="ES1147" s="6">
        <f>SUMIF(ET$5:ET$35,$D1147,EV$5:EV$35)</f>
        <v>0</v>
      </c>
      <c r="ET1147" s="9"/>
      <c r="EU1147" s="10"/>
      <c r="EV1147" s="11"/>
      <c r="EW1147" s="6">
        <f>SUMIF(EX$5:EX$35,$D1147,EZ$5:EZ$35)</f>
        <v>0</v>
      </c>
      <c r="EX1147" s="9"/>
      <c r="EY1147" s="10"/>
      <c r="EZ1147" s="11"/>
      <c r="FA1147" s="6">
        <f>SUMIF(FB$5:FB$35,$D1147,FD$5:FD$35)</f>
        <v>0</v>
      </c>
      <c r="FB1147" s="9"/>
      <c r="FC1147" s="10"/>
      <c r="FD1147" s="11"/>
      <c r="FE1147" s="6">
        <f>SUMIF(FF$5:FF$35,$D1147,FH$5:FH$35)</f>
        <v>0</v>
      </c>
      <c r="FF1147" s="9"/>
      <c r="FG1147" s="10"/>
      <c r="FH1147" s="11"/>
      <c r="FI1147" s="6">
        <f>SUMIF(FJ$5:FJ$35,$D1147,FL$5:FL$35)</f>
        <v>0</v>
      </c>
      <c r="FJ1147" s="9"/>
      <c r="FK1147" s="10"/>
      <c r="FL1147" s="11"/>
      <c r="FM1147" s="6">
        <f>SUMIF(FN$5:FN$35,$D1147,FP$5:FP$35)</f>
        <v>0</v>
      </c>
      <c r="FN1147" s="9"/>
      <c r="FO1147" s="10"/>
      <c r="FP1147" s="11"/>
      <c r="FQ1147" s="6">
        <f>SUMIF(FR$5:FR$35,$D1147,FT$5:FT$35)</f>
        <v>0</v>
      </c>
      <c r="FR1147" s="9"/>
      <c r="FS1147" s="10"/>
      <c r="FT1147" s="11"/>
      <c r="FU1147" s="6">
        <f>SUMIF(FV$5:FV$35,$D1147,FX$5:FX$35)</f>
        <v>0</v>
      </c>
      <c r="FV1147" s="9"/>
      <c r="FW1147" s="10"/>
      <c r="FX1147" s="11"/>
      <c r="FY1147" s="6">
        <f>SUMIF(FZ$5:FZ$35,$D1147,GB$5:GB$35)</f>
        <v>0</v>
      </c>
      <c r="FZ1147" s="9"/>
      <c r="GA1147" s="10"/>
      <c r="GB1147" s="11"/>
      <c r="GC1147" s="6">
        <f>SUMIF(GD$5:GD$35,$D1147,GF$5:GF$35)</f>
        <v>0</v>
      </c>
      <c r="GD1147" s="9"/>
      <c r="GE1147" s="10"/>
      <c r="GF1147" s="11"/>
      <c r="GG1147" s="6">
        <f>SUMIF(GH$5:GH$35,$D1147,GJ$5:GJ$35)</f>
        <v>0</v>
      </c>
      <c r="GH1147" s="9"/>
      <c r="GI1147" s="10"/>
      <c r="GJ1147" s="11"/>
      <c r="GK1147" s="6">
        <f>SUMIF(GL$5:GL$35,$D1147,GN$5:GN$35)</f>
        <v>0</v>
      </c>
      <c r="GL1147" s="9"/>
      <c r="GM1147" s="10"/>
      <c r="GN1147" s="11"/>
      <c r="GO1147" s="6">
        <f>SUMIF(GP$5:GP$35,$D1147,GR$5:GR$35)</f>
        <v>0</v>
      </c>
      <c r="GP1147" s="9"/>
      <c r="GQ1147" s="10"/>
      <c r="GR1147" s="11"/>
      <c r="GS1147" s="6">
        <f>SUMIF(GT$5:GT$35,$D1147,GV$5:GV$35)</f>
        <v>0</v>
      </c>
      <c r="GT1147" s="9"/>
      <c r="GU1147" s="10"/>
      <c r="GV1147" s="20"/>
      <c r="GW1147" s="19">
        <f t="shared" si="27"/>
        <v>0</v>
      </c>
      <c r="GX1147" s="472">
        <f>SUM(GW1147:GW1158)</f>
        <v>0</v>
      </c>
      <c r="GY1147" s="473" t="str">
        <f>D1147</f>
        <v>TS15640</v>
      </c>
    </row>
    <row r="1148" spans="1:207" ht="30">
      <c r="A1148" s="47" t="s">
        <v>76</v>
      </c>
      <c r="B1148" s="487"/>
      <c r="C1148" s="184" t="s">
        <v>351</v>
      </c>
      <c r="D1148" s="332" t="s">
        <v>343</v>
      </c>
      <c r="E1148" s="6">
        <f>SUMIF(F$36:F$66,$D1148,H$36:H$66)</f>
        <v>0</v>
      </c>
      <c r="F1148" s="9"/>
      <c r="G1148" s="10"/>
      <c r="H1148" s="11"/>
      <c r="I1148" s="6">
        <f>SUMIF(J$36:J$66,$D1148,L$36:L$66)</f>
        <v>0</v>
      </c>
      <c r="J1148" s="9"/>
      <c r="K1148" s="10"/>
      <c r="L1148" s="11"/>
      <c r="M1148" s="6">
        <f>SUMIF(N$36:N$66,$D1148,P$36:P$66)</f>
        <v>0</v>
      </c>
      <c r="N1148" s="9"/>
      <c r="O1148" s="10"/>
      <c r="P1148" s="11"/>
      <c r="Q1148" s="6">
        <f>SUMIF(R$36:R$66,$D1148,T$36:T$66)</f>
        <v>0</v>
      </c>
      <c r="R1148" s="9"/>
      <c r="S1148" s="10"/>
      <c r="T1148" s="11"/>
      <c r="U1148" s="6">
        <f>SUMIF(V$36:V$66,$D1148,X$36:X$66)</f>
        <v>0</v>
      </c>
      <c r="V1148" s="9"/>
      <c r="W1148" s="10"/>
      <c r="X1148" s="11"/>
      <c r="Y1148" s="6">
        <f>SUMIF(Z$36:Z$66,$D1148,AB$36:AB$66)</f>
        <v>0</v>
      </c>
      <c r="Z1148" s="9"/>
      <c r="AA1148" s="10"/>
      <c r="AB1148" s="11"/>
      <c r="AC1148" s="6">
        <f>SUMIF(AD$36:AD$66,$D1148,AF$36:AF$66)</f>
        <v>0</v>
      </c>
      <c r="AD1148" s="9"/>
      <c r="AE1148" s="10"/>
      <c r="AF1148" s="11"/>
      <c r="AG1148" s="6">
        <f>SUMIF(AH$36:AH$66,$D1148,AJ$36:AJ$66)</f>
        <v>0</v>
      </c>
      <c r="AH1148" s="9"/>
      <c r="AI1148" s="10"/>
      <c r="AJ1148" s="11"/>
      <c r="AK1148" s="6">
        <f>SUMIF(AL$36:AL$66,$D1148,AN$36:AN$66)</f>
        <v>0</v>
      </c>
      <c r="AL1148" s="9"/>
      <c r="AM1148" s="10"/>
      <c r="AN1148" s="11"/>
      <c r="AO1148" s="6">
        <f>SUMIF(AP$36:AP$66,$D1148,AR$36:AR$66)</f>
        <v>0</v>
      </c>
      <c r="AP1148" s="9"/>
      <c r="AQ1148" s="10"/>
      <c r="AR1148" s="11"/>
      <c r="AS1148" s="6">
        <f>SUMIF(AT$36:AT$66,$D1148,AV$36:AV$66)</f>
        <v>0</v>
      </c>
      <c r="AT1148" s="9"/>
      <c r="AU1148" s="10"/>
      <c r="AV1148" s="11"/>
      <c r="AW1148" s="6">
        <f>SUMIF(AX$36:AX$66,$D1148,AZ$36:AZ$66)</f>
        <v>0</v>
      </c>
      <c r="AX1148" s="9"/>
      <c r="AY1148" s="10"/>
      <c r="AZ1148" s="11"/>
      <c r="BA1148" s="6">
        <f>SUMIF(BB$36:BB$66,$D1148,BD$36:BD$66)</f>
        <v>0</v>
      </c>
      <c r="BB1148" s="9"/>
      <c r="BC1148" s="10"/>
      <c r="BD1148" s="11"/>
      <c r="BE1148" s="6">
        <f>SUMIF(BF$36:BF$66,$D1148,BH$36:BH$66)</f>
        <v>0</v>
      </c>
      <c r="BF1148" s="9"/>
      <c r="BG1148" s="10"/>
      <c r="BH1148" s="11"/>
      <c r="BI1148" s="6">
        <f>SUMIF(BJ$36:BJ$66,$D1148,BL$36:BL$66)</f>
        <v>0</v>
      </c>
      <c r="BJ1148" s="9"/>
      <c r="BK1148" s="10"/>
      <c r="BL1148" s="11"/>
      <c r="BM1148" s="6">
        <f>SUMIF(BN$36:BN$66,$D1148,BP$36:BP$66)</f>
        <v>0</v>
      </c>
      <c r="BN1148" s="9"/>
      <c r="BO1148" s="10"/>
      <c r="BP1148" s="11"/>
      <c r="BQ1148" s="6">
        <f>SUMIF(BR$36:BR$66,$D1148,BT$36:BT$66)</f>
        <v>0</v>
      </c>
      <c r="BR1148" s="9"/>
      <c r="BS1148" s="10"/>
      <c r="BT1148" s="11"/>
      <c r="BU1148" s="6">
        <f>SUMIF(BV$36:BV$66,$D1148,BX$36:BX$66)</f>
        <v>0</v>
      </c>
      <c r="BV1148" s="9"/>
      <c r="BW1148" s="10"/>
      <c r="BX1148" s="11"/>
      <c r="BY1148" s="6">
        <f>SUMIF(BZ$36:BZ$66,$D1148,CB$36:CB$66)</f>
        <v>0</v>
      </c>
      <c r="BZ1148" s="9"/>
      <c r="CA1148" s="10"/>
      <c r="CB1148" s="11"/>
      <c r="CC1148" s="6">
        <f>SUMIF(CD$36:CD$66,$D1148,CF$36:CF$66)</f>
        <v>0</v>
      </c>
      <c r="CD1148" s="9"/>
      <c r="CE1148" s="10"/>
      <c r="CF1148" s="11"/>
      <c r="CG1148" s="6">
        <f>SUMIF(CH$36:CH$66,$D1148,CJ$36:CJ$66)</f>
        <v>0</v>
      </c>
      <c r="CH1148" s="9"/>
      <c r="CI1148" s="10"/>
      <c r="CJ1148" s="11"/>
      <c r="CK1148" s="6">
        <f>SUMIF(CL$36:CL$66,$D1148,CN$36:CN$66)</f>
        <v>0</v>
      </c>
      <c r="CL1148" s="9"/>
      <c r="CM1148" s="10"/>
      <c r="CN1148" s="11"/>
      <c r="CO1148" s="6">
        <f>SUMIF(CP$36:CP$66,$D1148,CR$36:CR$66)</f>
        <v>0</v>
      </c>
      <c r="CP1148" s="9"/>
      <c r="CQ1148" s="10"/>
      <c r="CR1148" s="11"/>
      <c r="CS1148" s="6">
        <f>SUMIF(CT$36:CT$66,$D1148,CV$36:CV$66)</f>
        <v>0</v>
      </c>
      <c r="CT1148" s="9"/>
      <c r="CU1148" s="10"/>
      <c r="CV1148" s="11"/>
      <c r="CW1148" s="6">
        <f>SUMIF(CX$36:CX$66,$D1148,CZ$36:CZ$66)</f>
        <v>0</v>
      </c>
      <c r="CX1148" s="9"/>
      <c r="CY1148" s="10"/>
      <c r="CZ1148" s="11"/>
      <c r="DA1148" s="6">
        <f>SUMIF(DB$36:DB$66,$D1148,DD$36:DD$66)</f>
        <v>0</v>
      </c>
      <c r="DB1148" s="9"/>
      <c r="DC1148" s="10"/>
      <c r="DD1148" s="11"/>
      <c r="DE1148" s="6">
        <f>SUMIF(DF$36:DF$66,$D1148,DH$36:DH$66)</f>
        <v>0</v>
      </c>
      <c r="DF1148" s="9"/>
      <c r="DG1148" s="10"/>
      <c r="DH1148" s="11"/>
      <c r="DI1148" s="6">
        <f>SUMIF(DJ$36:DJ$66,$D1148,DL$36:DL$66)</f>
        <v>0</v>
      </c>
      <c r="DJ1148" s="9"/>
      <c r="DK1148" s="10"/>
      <c r="DL1148" s="11"/>
      <c r="DM1148" s="6">
        <f>SUMIF(DN$36:DN$66,$D1148,DP$36:DP$66)</f>
        <v>0</v>
      </c>
      <c r="DN1148" s="9"/>
      <c r="DO1148" s="10"/>
      <c r="DP1148" s="11"/>
      <c r="DQ1148" s="6">
        <f>SUMIF(DR$36:DR$66,$D1148,DT$36:DT$66)</f>
        <v>0</v>
      </c>
      <c r="DR1148" s="9"/>
      <c r="DS1148" s="10"/>
      <c r="DT1148" s="11"/>
      <c r="DU1148" s="6">
        <f>SUMIF(DV$36:DV$66,$D1148,DX$36:DX$66)</f>
        <v>0</v>
      </c>
      <c r="DV1148" s="9"/>
      <c r="DW1148" s="10"/>
      <c r="DX1148" s="11"/>
      <c r="DY1148" s="6">
        <f>SUMIF(DZ$36:DZ$66,$D1148,EB$36:EB$66)</f>
        <v>0</v>
      </c>
      <c r="DZ1148" s="9"/>
      <c r="EA1148" s="10"/>
      <c r="EB1148" s="11"/>
      <c r="EC1148" s="6">
        <f>SUMIF(ED$36:ED$66,$D1148,EF$36:EF$66)</f>
        <v>0</v>
      </c>
      <c r="ED1148" s="9"/>
      <c r="EE1148" s="10"/>
      <c r="EF1148" s="11"/>
      <c r="EG1148" s="6">
        <f>SUMIF(EH$36:EH$66,$D1148,EJ$36:EJ$66)</f>
        <v>0</v>
      </c>
      <c r="EH1148" s="9"/>
      <c r="EI1148" s="10"/>
      <c r="EJ1148" s="11"/>
      <c r="EK1148" s="6">
        <f>SUMIF(EL$36:EL$66,$D1148,EN$36:EN$66)</f>
        <v>0</v>
      </c>
      <c r="EL1148" s="9"/>
      <c r="EM1148" s="10"/>
      <c r="EN1148" s="11"/>
      <c r="EO1148" s="6">
        <f>SUMIF(EP$36:EP$66,$D1148,ER$36:ER$66)</f>
        <v>0</v>
      </c>
      <c r="EP1148" s="9"/>
      <c r="EQ1148" s="10"/>
      <c r="ER1148" s="11"/>
      <c r="ES1148" s="6">
        <f>SUMIF(ET$36:ET$66,$D1148,EV$36:EV$66)</f>
        <v>0</v>
      </c>
      <c r="ET1148" s="9"/>
      <c r="EU1148" s="10"/>
      <c r="EV1148" s="11"/>
      <c r="EW1148" s="6">
        <f>SUMIF(EX$36:EX$66,$D1148,EZ$36:EZ$66)</f>
        <v>0</v>
      </c>
      <c r="EX1148" s="9"/>
      <c r="EY1148" s="10"/>
      <c r="EZ1148" s="11"/>
      <c r="FA1148" s="6">
        <f>SUMIF(FB$36:FB$66,$D1148,FD$36:FD$66)</f>
        <v>0</v>
      </c>
      <c r="FB1148" s="9"/>
      <c r="FC1148" s="10"/>
      <c r="FD1148" s="11"/>
      <c r="FE1148" s="6">
        <f>SUMIF(FF$36:FF$66,$D1148,FH$36:FH$66)</f>
        <v>0</v>
      </c>
      <c r="FF1148" s="9"/>
      <c r="FG1148" s="10"/>
      <c r="FH1148" s="11"/>
      <c r="FI1148" s="6">
        <f>SUMIF(FJ$36:FJ$66,$D1148,FL$36:FL$66)</f>
        <v>0</v>
      </c>
      <c r="FJ1148" s="9"/>
      <c r="FK1148" s="10"/>
      <c r="FL1148" s="11"/>
      <c r="FM1148" s="6">
        <f>SUMIF(FN$36:FN$66,$D1148,FP$36:FP$66)</f>
        <v>0</v>
      </c>
      <c r="FN1148" s="9"/>
      <c r="FO1148" s="10"/>
      <c r="FP1148" s="11"/>
      <c r="FQ1148" s="6">
        <f>SUMIF(FR$36:FR$66,$D1148,FT$36:FT$66)</f>
        <v>0</v>
      </c>
      <c r="FR1148" s="9"/>
      <c r="FS1148" s="10"/>
      <c r="FT1148" s="11"/>
      <c r="FU1148" s="6">
        <f>SUMIF(FV$36:FV$66,$D1148,FX$36:FX$66)</f>
        <v>0</v>
      </c>
      <c r="FV1148" s="9"/>
      <c r="FW1148" s="10"/>
      <c r="FX1148" s="11"/>
      <c r="FY1148" s="6">
        <f>SUMIF(FZ$36:FZ$66,$D1148,GB$36:GB$66)</f>
        <v>0</v>
      </c>
      <c r="FZ1148" s="9"/>
      <c r="GA1148" s="10"/>
      <c r="GB1148" s="11"/>
      <c r="GC1148" s="6">
        <f>SUMIF(GD$36:GD$66,$D1148,GF$36:GF$66)</f>
        <v>0</v>
      </c>
      <c r="GD1148" s="9"/>
      <c r="GE1148" s="10"/>
      <c r="GF1148" s="11"/>
      <c r="GG1148" s="6">
        <f>SUMIF(GH$36:GH$66,$D1148,GJ$36:GJ$66)</f>
        <v>0</v>
      </c>
      <c r="GH1148" s="9"/>
      <c r="GI1148" s="10"/>
      <c r="GJ1148" s="11"/>
      <c r="GK1148" s="6">
        <f>SUMIF(GL$36:GL$66,$D1148,GN$36:GN$66)</f>
        <v>0</v>
      </c>
      <c r="GL1148" s="9"/>
      <c r="GM1148" s="10"/>
      <c r="GN1148" s="11"/>
      <c r="GO1148" s="6">
        <f>SUMIF(GP$36:GP$66,$D1148,GR$36:GR$66)</f>
        <v>0</v>
      </c>
      <c r="GP1148" s="9"/>
      <c r="GQ1148" s="10"/>
      <c r="GR1148" s="11"/>
      <c r="GS1148" s="6">
        <f>SUMIF(GT$36:GT$66,$D1148,GV$36:GV$66)</f>
        <v>0</v>
      </c>
      <c r="GT1148" s="9"/>
      <c r="GU1148" s="10"/>
      <c r="GV1148" s="20"/>
      <c r="GW1148" s="19">
        <f t="shared" si="27"/>
        <v>0</v>
      </c>
      <c r="GX1148" s="472"/>
      <c r="GY1148" s="473"/>
    </row>
    <row r="1149" spans="1:207" ht="30">
      <c r="A1149" s="47" t="s">
        <v>77</v>
      </c>
      <c r="B1149" s="487"/>
      <c r="C1149" s="184" t="s">
        <v>351</v>
      </c>
      <c r="D1149" s="332" t="s">
        <v>343</v>
      </c>
      <c r="E1149" s="6">
        <f>SUMIF(F$67:F$97,$D1149,H$67:H$97)</f>
        <v>0</v>
      </c>
      <c r="F1149" s="9"/>
      <c r="G1149" s="10"/>
      <c r="H1149" s="11"/>
      <c r="I1149" s="6">
        <f>SUMIF(J$67:J$97,$D1149,L$67:L$97)</f>
        <v>0</v>
      </c>
      <c r="J1149" s="9"/>
      <c r="K1149" s="10"/>
      <c r="L1149" s="11"/>
      <c r="M1149" s="6">
        <f>SUMIF(N$67:N$97,$D1149,P$67:P$97)</f>
        <v>0</v>
      </c>
      <c r="N1149" s="9"/>
      <c r="O1149" s="10"/>
      <c r="P1149" s="11"/>
      <c r="Q1149" s="6">
        <f>SUMIF(R$67:R$97,$D1149,T$67:T$97)</f>
        <v>0</v>
      </c>
      <c r="R1149" s="9"/>
      <c r="S1149" s="10"/>
      <c r="T1149" s="11"/>
      <c r="U1149" s="6">
        <f>SUMIF(V$67:V$97,$D1149,X$67:X$97)</f>
        <v>0</v>
      </c>
      <c r="V1149" s="9"/>
      <c r="W1149" s="10"/>
      <c r="X1149" s="11"/>
      <c r="Y1149" s="6">
        <f>SUMIF(Z$67:Z$97,$D1149,AB$67:AB$97)</f>
        <v>0</v>
      </c>
      <c r="Z1149" s="9"/>
      <c r="AA1149" s="10"/>
      <c r="AB1149" s="11"/>
      <c r="AC1149" s="6">
        <f>SUMIF(AD$67:AD$97,$D1148,AF$67:AF$97)</f>
        <v>0</v>
      </c>
      <c r="AD1149" s="9"/>
      <c r="AE1149" s="10"/>
      <c r="AF1149" s="11"/>
      <c r="AG1149" s="6">
        <f>SUMIF(AH$67:AH$97,$D1149,AJ$67:AJ$97)</f>
        <v>0</v>
      </c>
      <c r="AH1149" s="9"/>
      <c r="AI1149" s="10"/>
      <c r="AJ1149" s="11"/>
      <c r="AK1149" s="6">
        <f>SUMIF(AL$67:AL$97,$D1149,AN$67:AN$97)</f>
        <v>0</v>
      </c>
      <c r="AL1149" s="9"/>
      <c r="AM1149" s="10"/>
      <c r="AN1149" s="11"/>
      <c r="AO1149" s="6">
        <f>SUMIF(AP$67:AP$97,$D1149,AR$67:AR$97)</f>
        <v>0</v>
      </c>
      <c r="AP1149" s="9"/>
      <c r="AQ1149" s="10"/>
      <c r="AR1149" s="11"/>
      <c r="AS1149" s="6">
        <f>SUMIF(AT$67:AT$97,$D1149,AV$67:AV$97)</f>
        <v>0</v>
      </c>
      <c r="AT1149" s="9"/>
      <c r="AU1149" s="10"/>
      <c r="AV1149" s="11"/>
      <c r="AW1149" s="6">
        <f>SUMIF(AX$67:AX$97,$D1149,AZ$67:AZ$97)</f>
        <v>0</v>
      </c>
      <c r="AX1149" s="9"/>
      <c r="AY1149" s="10"/>
      <c r="AZ1149" s="11"/>
      <c r="BA1149" s="6">
        <f>SUMIF(BB$67:BB$97,$D1149,BD$67:BD$97)</f>
        <v>0</v>
      </c>
      <c r="BB1149" s="9"/>
      <c r="BC1149" s="10"/>
      <c r="BD1149" s="11"/>
      <c r="BE1149" s="6">
        <f>SUMIF(BF$67:BF$97,$D1149,BH$67:BH$97)</f>
        <v>0</v>
      </c>
      <c r="BF1149" s="9"/>
      <c r="BG1149" s="10"/>
      <c r="BH1149" s="11"/>
      <c r="BI1149" s="6">
        <f>SUMIF(BJ$67:BJ$97,$D1149,BL$67:BL$97)</f>
        <v>0</v>
      </c>
      <c r="BJ1149" s="9"/>
      <c r="BK1149" s="10"/>
      <c r="BL1149" s="11"/>
      <c r="BM1149" s="6">
        <f>SUMIF(BN$67:BN$97,$D1149,BP$67:BP$97)</f>
        <v>0</v>
      </c>
      <c r="BN1149" s="9"/>
      <c r="BO1149" s="10"/>
      <c r="BP1149" s="11"/>
      <c r="BQ1149" s="6">
        <f>SUMIF(BR$67:BR$97,$D1149,BT$67:BT$97)</f>
        <v>0</v>
      </c>
      <c r="BR1149" s="9"/>
      <c r="BS1149" s="10"/>
      <c r="BT1149" s="11"/>
      <c r="BU1149" s="6">
        <f>SUMIF(BV$67:BV$97,$D1149,BX$67:BX$97)</f>
        <v>0</v>
      </c>
      <c r="BV1149" s="9"/>
      <c r="BW1149" s="10"/>
      <c r="BX1149" s="11"/>
      <c r="BY1149" s="6">
        <f>SUMIF(BZ$67:BZ$97,$D1149,CB$67:CB$97)</f>
        <v>0</v>
      </c>
      <c r="BZ1149" s="9"/>
      <c r="CA1149" s="10"/>
      <c r="CB1149" s="11"/>
      <c r="CC1149" s="6">
        <f>SUMIF(CD$67:CD$97,$D1149,CF$67:CF$97)</f>
        <v>0</v>
      </c>
      <c r="CD1149" s="9"/>
      <c r="CE1149" s="10"/>
      <c r="CF1149" s="11"/>
      <c r="CG1149" s="6">
        <f>SUMIF(CH$67:CH$97,$D1149,CJ$67:CJ$97)</f>
        <v>0</v>
      </c>
      <c r="CH1149" s="9"/>
      <c r="CI1149" s="10"/>
      <c r="CJ1149" s="11"/>
      <c r="CK1149" s="6">
        <f>SUMIF(CL$67:CL$97,$D1149,CN$67:CN$97)</f>
        <v>0</v>
      </c>
      <c r="CL1149" s="9"/>
      <c r="CM1149" s="10"/>
      <c r="CN1149" s="11"/>
      <c r="CO1149" s="6">
        <f>SUMIF(CP$67:CP$97,$D1149,CR$67:CR$97)</f>
        <v>0</v>
      </c>
      <c r="CP1149" s="9"/>
      <c r="CQ1149" s="10"/>
      <c r="CR1149" s="11"/>
      <c r="CS1149" s="6">
        <f>SUMIF(CT$67:CT$97,$D1149,CV$67:CV$97)</f>
        <v>0</v>
      </c>
      <c r="CT1149" s="9"/>
      <c r="CU1149" s="10"/>
      <c r="CV1149" s="11"/>
      <c r="CW1149" s="6">
        <f>SUMIF(CX$67:CX$97,$D1149,CZ$67:CZ$97)</f>
        <v>0</v>
      </c>
      <c r="CX1149" s="9"/>
      <c r="CY1149" s="10"/>
      <c r="CZ1149" s="11"/>
      <c r="DA1149" s="6">
        <f>SUMIF(DB$67:DB$97,$D1149,DD$67:DD$97)</f>
        <v>0</v>
      </c>
      <c r="DB1149" s="9"/>
      <c r="DC1149" s="10"/>
      <c r="DD1149" s="11"/>
      <c r="DE1149" s="6">
        <f>SUMIF(DF$67:DF$97,$D1149,DH$67:DH$97)</f>
        <v>0</v>
      </c>
      <c r="DF1149" s="9"/>
      <c r="DG1149" s="10"/>
      <c r="DH1149" s="11"/>
      <c r="DI1149" s="6">
        <f>SUMIF(DJ$67:DJ$97,$D1149,DL$67:DL$97)</f>
        <v>0</v>
      </c>
      <c r="DJ1149" s="9"/>
      <c r="DK1149" s="10"/>
      <c r="DL1149" s="11"/>
      <c r="DM1149" s="6">
        <f>SUMIF(DN$67:DN$97,$D1149,DP$67:DP$97)</f>
        <v>0</v>
      </c>
      <c r="DN1149" s="9"/>
      <c r="DO1149" s="10"/>
      <c r="DP1149" s="11"/>
      <c r="DQ1149" s="6">
        <f>SUMIF(DR$67:DR$97,$D1149,DT$67:DT$97)</f>
        <v>0</v>
      </c>
      <c r="DR1149" s="9"/>
      <c r="DS1149" s="10"/>
      <c r="DT1149" s="11"/>
      <c r="DU1149" s="6">
        <f>SUMIF(DV$67:DV$97,$D1149,DX$67:DX$97)</f>
        <v>0</v>
      </c>
      <c r="DV1149" s="9"/>
      <c r="DW1149" s="10"/>
      <c r="DX1149" s="11"/>
      <c r="DY1149" s="6">
        <f>SUMIF(DZ$67:DZ$97,$D1149,EB$67:EB$97)</f>
        <v>0</v>
      </c>
      <c r="DZ1149" s="9"/>
      <c r="EA1149" s="10"/>
      <c r="EB1149" s="11"/>
      <c r="EC1149" s="6">
        <f>SUMIF(ED$67:ED$97,$D1149,EF$67:EF$97)</f>
        <v>0</v>
      </c>
      <c r="ED1149" s="9"/>
      <c r="EE1149" s="10"/>
      <c r="EF1149" s="11"/>
      <c r="EG1149" s="6">
        <f>SUMIF(EH$67:EH$97,$D1149,EJ$67:EJ$97)</f>
        <v>0</v>
      </c>
      <c r="EH1149" s="9"/>
      <c r="EI1149" s="10"/>
      <c r="EJ1149" s="11"/>
      <c r="EK1149" s="6">
        <f>SUMIF(EL$67:EL$97,$D1149,EN$67:EN$97)</f>
        <v>0</v>
      </c>
      <c r="EL1149" s="9"/>
      <c r="EM1149" s="10"/>
      <c r="EN1149" s="11"/>
      <c r="EO1149" s="6">
        <f>SUMIF(EP$67:EP$97,$D1149,ER$67:ER$97)</f>
        <v>0</v>
      </c>
      <c r="EP1149" s="9"/>
      <c r="EQ1149" s="10"/>
      <c r="ER1149" s="11"/>
      <c r="ES1149" s="6">
        <f>SUMIF(ET$67:ET$97,$D1149,EV$67:EV$97)</f>
        <v>0</v>
      </c>
      <c r="ET1149" s="9"/>
      <c r="EU1149" s="10"/>
      <c r="EV1149" s="11"/>
      <c r="EW1149" s="6">
        <f>SUMIF(EX$67:EX$97,$D1149,EZ$67:EZ$97)</f>
        <v>0</v>
      </c>
      <c r="EX1149" s="9"/>
      <c r="EY1149" s="10"/>
      <c r="EZ1149" s="11"/>
      <c r="FA1149" s="6">
        <f>SUMIF(FB$67:FB$97,$D1149,FD$67:FD$97)</f>
        <v>0</v>
      </c>
      <c r="FB1149" s="9"/>
      <c r="FC1149" s="10"/>
      <c r="FD1149" s="11"/>
      <c r="FE1149" s="6">
        <f>SUMIF(FF$67:FF$97,$D1149,FH$67:FH$97)</f>
        <v>0</v>
      </c>
      <c r="FF1149" s="9"/>
      <c r="FG1149" s="10"/>
      <c r="FH1149" s="11"/>
      <c r="FI1149" s="6">
        <f>SUMIF(FJ$67:FJ$97,$D1149,FL$67:FL$97)</f>
        <v>0</v>
      </c>
      <c r="FJ1149" s="9"/>
      <c r="FK1149" s="10"/>
      <c r="FL1149" s="11"/>
      <c r="FM1149" s="6">
        <f>SUMIF(FN$67:FN$97,$D1149,FP$67:FP$97)</f>
        <v>0</v>
      </c>
      <c r="FN1149" s="9"/>
      <c r="FO1149" s="10"/>
      <c r="FP1149" s="11"/>
      <c r="FQ1149" s="6">
        <f>SUMIF(FR$67:FR$97,$D1149,FT$67:FT$97)</f>
        <v>0</v>
      </c>
      <c r="FR1149" s="9"/>
      <c r="FS1149" s="10"/>
      <c r="FT1149" s="11"/>
      <c r="FU1149" s="6">
        <f>SUMIF(FV$67:FV$97,$D1149,FX$67:FX$97)</f>
        <v>0</v>
      </c>
      <c r="FV1149" s="9"/>
      <c r="FW1149" s="10"/>
      <c r="FX1149" s="11"/>
      <c r="FY1149" s="6">
        <f>SUMIF(FZ$67:FZ$97,$D1149,GB$67:GB$97)</f>
        <v>0</v>
      </c>
      <c r="FZ1149" s="9"/>
      <c r="GA1149" s="10"/>
      <c r="GB1149" s="11"/>
      <c r="GC1149" s="6">
        <f>SUMIF(GD$67:GD$97,$D1149,GF$67:GF$97)</f>
        <v>0</v>
      </c>
      <c r="GD1149" s="9"/>
      <c r="GE1149" s="10"/>
      <c r="GF1149" s="11"/>
      <c r="GG1149" s="6">
        <f>SUMIF(GH$67:GH$97,$D1149,GJ$67:GJ$97)</f>
        <v>0</v>
      </c>
      <c r="GH1149" s="9"/>
      <c r="GI1149" s="10"/>
      <c r="GJ1149" s="11"/>
      <c r="GK1149" s="6">
        <f>SUMIF(GL$67:GL$97,$D1149,GN$67:GN$97)</f>
        <v>0</v>
      </c>
      <c r="GL1149" s="9"/>
      <c r="GM1149" s="10"/>
      <c r="GN1149" s="11"/>
      <c r="GO1149" s="6">
        <f>SUMIF(GP$67:GP$97,$D1149,GR$67:GR$97)</f>
        <v>0</v>
      </c>
      <c r="GP1149" s="9"/>
      <c r="GQ1149" s="10"/>
      <c r="GR1149" s="11"/>
      <c r="GS1149" s="6">
        <f>SUMIF(GT$67:GT$97,$D1149,GV$67:GV$97)</f>
        <v>0</v>
      </c>
      <c r="GT1149" s="9"/>
      <c r="GU1149" s="10"/>
      <c r="GV1149" s="20"/>
      <c r="GW1149" s="19">
        <f t="shared" si="27"/>
        <v>0</v>
      </c>
      <c r="GX1149" s="472"/>
      <c r="GY1149" s="473"/>
    </row>
    <row r="1150" spans="1:207" ht="30">
      <c r="A1150" s="47" t="s">
        <v>78</v>
      </c>
      <c r="B1150" s="487"/>
      <c r="C1150" s="184" t="s">
        <v>351</v>
      </c>
      <c r="D1150" s="332" t="s">
        <v>343</v>
      </c>
      <c r="E1150" s="6">
        <f>SUMIF(F$98:F$128,$D1150,H$98:H$128)</f>
        <v>0</v>
      </c>
      <c r="F1150" s="9"/>
      <c r="G1150" s="10"/>
      <c r="H1150" s="11"/>
      <c r="I1150" s="6">
        <f>SUMIF(J$98:J$128,$D1150,L$98:L$128)</f>
        <v>0</v>
      </c>
      <c r="J1150" s="9"/>
      <c r="K1150" s="10"/>
      <c r="L1150" s="11"/>
      <c r="M1150" s="6">
        <f>SUMIF(N$98:N$128,$D1150,P$98:P$128)</f>
        <v>0</v>
      </c>
      <c r="N1150" s="9"/>
      <c r="O1150" s="10"/>
      <c r="P1150" s="11"/>
      <c r="Q1150" s="6">
        <f>SUMIF(R$98:R$128,$D1150,T$98:T$128)</f>
        <v>0</v>
      </c>
      <c r="R1150" s="9"/>
      <c r="S1150" s="10"/>
      <c r="T1150" s="11"/>
      <c r="U1150" s="6">
        <f>SUMIF(V$98:V$128,$D1150,X$98:X$128)</f>
        <v>0</v>
      </c>
      <c r="V1150" s="9"/>
      <c r="W1150" s="10"/>
      <c r="X1150" s="11"/>
      <c r="Y1150" s="6">
        <f>SUMIF(Z$98:Z$128,$D1150,AB$98:AB$128)</f>
        <v>0</v>
      </c>
      <c r="Z1150" s="9"/>
      <c r="AA1150" s="10"/>
      <c r="AB1150" s="11"/>
      <c r="AC1150" s="6">
        <f>SUMIF(AD$98:AD$128,$D1150,AF$98:AF$128)</f>
        <v>0</v>
      </c>
      <c r="AD1150" s="9"/>
      <c r="AE1150" s="10"/>
      <c r="AF1150" s="11"/>
      <c r="AG1150" s="6">
        <f>SUMIF(AH$98:AH$128,$D1150,AJ$98:AJ$128)</f>
        <v>0</v>
      </c>
      <c r="AH1150" s="9"/>
      <c r="AI1150" s="10"/>
      <c r="AJ1150" s="11"/>
      <c r="AK1150" s="6">
        <f>SUMIF(AL$98:AL$128,$D1150,AN$98:AN$128)</f>
        <v>0</v>
      </c>
      <c r="AL1150" s="9"/>
      <c r="AM1150" s="10"/>
      <c r="AN1150" s="11"/>
      <c r="AO1150" s="6">
        <f>SUMIF(AP$98:AP$128,$D1150,AR$98:AR$128)</f>
        <v>0</v>
      </c>
      <c r="AP1150" s="9"/>
      <c r="AQ1150" s="10"/>
      <c r="AR1150" s="11"/>
      <c r="AS1150" s="6">
        <f>SUMIF(AT$98:AT$128,$D1150,AV$98:AV$128)</f>
        <v>0</v>
      </c>
      <c r="AT1150" s="9"/>
      <c r="AU1150" s="10"/>
      <c r="AV1150" s="11"/>
      <c r="AW1150" s="6">
        <f>SUMIF(AX$98:AX$128,$D1150,AZ$98:AZ$128)</f>
        <v>0</v>
      </c>
      <c r="AX1150" s="9"/>
      <c r="AY1150" s="10"/>
      <c r="AZ1150" s="11"/>
      <c r="BA1150" s="6">
        <f>SUMIF(BB$98:BB$128,$D1150,BD$98:BD$128)</f>
        <v>0</v>
      </c>
      <c r="BB1150" s="9"/>
      <c r="BC1150" s="10"/>
      <c r="BD1150" s="11"/>
      <c r="BE1150" s="6">
        <f>SUMIF(BF$98:BF$128,$D1150,BH$98:BH$128)</f>
        <v>0</v>
      </c>
      <c r="BF1150" s="9"/>
      <c r="BG1150" s="10"/>
      <c r="BH1150" s="11"/>
      <c r="BI1150" s="6">
        <f>SUMIF(BJ$98:BJ$128,$D1150,BL$98:BL$128)</f>
        <v>0</v>
      </c>
      <c r="BJ1150" s="9"/>
      <c r="BK1150" s="10"/>
      <c r="BL1150" s="11"/>
      <c r="BM1150" s="6">
        <f>SUMIF(BN$98:BN$128,$D1150,BP$98:BP$128)</f>
        <v>0</v>
      </c>
      <c r="BN1150" s="9"/>
      <c r="BO1150" s="10"/>
      <c r="BP1150" s="11"/>
      <c r="BQ1150" s="6">
        <f>SUMIF(BR$98:BR$128,$D1150,BT$98:BT$128)</f>
        <v>0</v>
      </c>
      <c r="BR1150" s="9"/>
      <c r="BS1150" s="10"/>
      <c r="BT1150" s="11"/>
      <c r="BU1150" s="6">
        <f>SUMIF(BV$98:BV$128,$D1150,BX$98:BX$128)</f>
        <v>0</v>
      </c>
      <c r="BV1150" s="9"/>
      <c r="BW1150" s="10"/>
      <c r="BX1150" s="11"/>
      <c r="BY1150" s="6">
        <f>SUMIF(BZ$98:BZ$128,$D1150,CB$98:CB$128)</f>
        <v>0</v>
      </c>
      <c r="BZ1150" s="9"/>
      <c r="CA1150" s="10"/>
      <c r="CB1150" s="11"/>
      <c r="CC1150" s="6">
        <f>SUMIF(CD$98:CD$128,$D1150,CF$98:CF$128)</f>
        <v>0</v>
      </c>
      <c r="CD1150" s="9"/>
      <c r="CE1150" s="10"/>
      <c r="CF1150" s="11"/>
      <c r="CG1150" s="6">
        <f>SUMIF(CH$98:CH$128,$D1150,CJ$98:CJ$128)</f>
        <v>0</v>
      </c>
      <c r="CH1150" s="9"/>
      <c r="CI1150" s="10"/>
      <c r="CJ1150" s="11"/>
      <c r="CK1150" s="6">
        <f>SUMIF(CL$98:CL$128,$D1150,CN$98:CN$128)</f>
        <v>0</v>
      </c>
      <c r="CL1150" s="9"/>
      <c r="CM1150" s="10"/>
      <c r="CN1150" s="11"/>
      <c r="CO1150" s="6">
        <f>SUMIF(CP$98:CP$128,$D1150,CR$98:CR$128)</f>
        <v>0</v>
      </c>
      <c r="CP1150" s="9"/>
      <c r="CQ1150" s="10"/>
      <c r="CR1150" s="11"/>
      <c r="CS1150" s="6">
        <f>SUMIF(CT$98:CT$128,$D1150,CV$98:CV$128)</f>
        <v>0</v>
      </c>
      <c r="CT1150" s="9"/>
      <c r="CU1150" s="10"/>
      <c r="CV1150" s="11"/>
      <c r="CW1150" s="6">
        <f>SUMIF(CX$98:CX$128,$D1150,CZ$98:CZ$128)</f>
        <v>0</v>
      </c>
      <c r="CX1150" s="9"/>
      <c r="CY1150" s="10"/>
      <c r="CZ1150" s="11"/>
      <c r="DA1150" s="6">
        <f>SUMIF(DB$98:DB$128,$D1150,DD$98:DD$128)</f>
        <v>0</v>
      </c>
      <c r="DB1150" s="9"/>
      <c r="DC1150" s="10"/>
      <c r="DD1150" s="11"/>
      <c r="DE1150" s="6">
        <f>SUMIF(DF$98:DF$128,$D1150,DH$98:DH$128)</f>
        <v>0</v>
      </c>
      <c r="DF1150" s="9"/>
      <c r="DG1150" s="10"/>
      <c r="DH1150" s="11"/>
      <c r="DI1150" s="6">
        <f>SUMIF(DJ$98:DJ$128,$D1150,DL$98:DL$128)</f>
        <v>0</v>
      </c>
      <c r="DJ1150" s="9"/>
      <c r="DK1150" s="10"/>
      <c r="DL1150" s="11"/>
      <c r="DM1150" s="6">
        <f>SUMIF(DN$98:DN$128,$D1150,DP$98:DP$128)</f>
        <v>0</v>
      </c>
      <c r="DN1150" s="9"/>
      <c r="DO1150" s="10"/>
      <c r="DP1150" s="11"/>
      <c r="DQ1150" s="6">
        <f>SUMIF(DR$98:DR$128,$D1150,DT$98:DT$128)</f>
        <v>0</v>
      </c>
      <c r="DR1150" s="9"/>
      <c r="DS1150" s="10"/>
      <c r="DT1150" s="11"/>
      <c r="DU1150" s="6">
        <f>SUMIF(DV$98:DV$128,$D1150,DX$98:DX$128)</f>
        <v>0</v>
      </c>
      <c r="DV1150" s="9"/>
      <c r="DW1150" s="10"/>
      <c r="DX1150" s="11"/>
      <c r="DY1150" s="6">
        <f>SUMIF(DZ$98:DZ$128,$D1150,EB$98:EB$128)</f>
        <v>0</v>
      </c>
      <c r="DZ1150" s="9"/>
      <c r="EA1150" s="10"/>
      <c r="EB1150" s="11"/>
      <c r="EC1150" s="6">
        <f>SUMIF(ED$98:ED$128,$D1150,EF$98:EF$128)</f>
        <v>0</v>
      </c>
      <c r="ED1150" s="9"/>
      <c r="EE1150" s="10"/>
      <c r="EF1150" s="11"/>
      <c r="EG1150" s="6">
        <f>SUMIF(EH$98:EH$128,$D1150,EJ$98:EJ$128)</f>
        <v>0</v>
      </c>
      <c r="EH1150" s="9"/>
      <c r="EI1150" s="10"/>
      <c r="EJ1150" s="11"/>
      <c r="EK1150" s="6">
        <f>SUMIF(EL$98:EL$128,$D1150,EN$98:EN$128)</f>
        <v>0</v>
      </c>
      <c r="EL1150" s="9"/>
      <c r="EM1150" s="10"/>
      <c r="EN1150" s="11"/>
      <c r="EO1150" s="6">
        <f>SUMIF(EP$98:EP$128,$D1150,ER$98:ER$128)</f>
        <v>0</v>
      </c>
      <c r="EP1150" s="9"/>
      <c r="EQ1150" s="10"/>
      <c r="ER1150" s="11"/>
      <c r="ES1150" s="6">
        <f>SUMIF(ET$98:ET$128,$D1150,EV$98:EV$128)</f>
        <v>0</v>
      </c>
      <c r="ET1150" s="9"/>
      <c r="EU1150" s="10"/>
      <c r="EV1150" s="11"/>
      <c r="EW1150" s="6">
        <f>SUMIF(EX$98:EX$128,$D1150,EZ$98:EZ$128)</f>
        <v>0</v>
      </c>
      <c r="EX1150" s="9"/>
      <c r="EY1150" s="10"/>
      <c r="EZ1150" s="11"/>
      <c r="FA1150" s="6">
        <f>SUMIF(FB$98:FB$128,$D1150,FD$98:FD$128)</f>
        <v>0</v>
      </c>
      <c r="FB1150" s="9"/>
      <c r="FC1150" s="10"/>
      <c r="FD1150" s="11"/>
      <c r="FE1150" s="6">
        <f>SUMIF(FF$98:FF$128,$D1150,FH$98:FH$128)</f>
        <v>0</v>
      </c>
      <c r="FF1150" s="9"/>
      <c r="FG1150" s="10"/>
      <c r="FH1150" s="11"/>
      <c r="FI1150" s="6">
        <f>SUMIF(FJ$98:FJ$128,$D1150,FL$98:FL$128)</f>
        <v>0</v>
      </c>
      <c r="FJ1150" s="9"/>
      <c r="FK1150" s="10"/>
      <c r="FL1150" s="11"/>
      <c r="FM1150" s="6">
        <f>SUMIF(FN$98:FN$128,$D1150,FP$98:FP$128)</f>
        <v>0</v>
      </c>
      <c r="FN1150" s="9"/>
      <c r="FO1150" s="10"/>
      <c r="FP1150" s="11"/>
      <c r="FQ1150" s="6">
        <f>SUMIF(FR$98:FR$128,$D1150,FT$98:FT$128)</f>
        <v>0</v>
      </c>
      <c r="FR1150" s="9"/>
      <c r="FS1150" s="10"/>
      <c r="FT1150" s="11"/>
      <c r="FU1150" s="6">
        <f>SUMIF(FV$98:FV$128,$D1150,FX$98:FX$128)</f>
        <v>0</v>
      </c>
      <c r="FV1150" s="9"/>
      <c r="FW1150" s="10"/>
      <c r="FX1150" s="11"/>
      <c r="FY1150" s="6">
        <f>SUMIF(FZ$98:FZ$128,$D1150,GB$98:GB$128)</f>
        <v>0</v>
      </c>
      <c r="FZ1150" s="9"/>
      <c r="GA1150" s="10"/>
      <c r="GB1150" s="11"/>
      <c r="GC1150" s="6">
        <f>SUMIF(GD$98:GD$128,$D1150,GF$98:GF$128)</f>
        <v>0</v>
      </c>
      <c r="GD1150" s="9"/>
      <c r="GE1150" s="10"/>
      <c r="GF1150" s="11"/>
      <c r="GG1150" s="6">
        <f>SUMIF(GH$98:GH$128,$D1150,GJ$98:GJ$128)</f>
        <v>0</v>
      </c>
      <c r="GH1150" s="9"/>
      <c r="GI1150" s="10"/>
      <c r="GJ1150" s="11"/>
      <c r="GK1150" s="6">
        <f>SUMIF(GL$98:GL$128,$D1150,GN$98:GN$128)</f>
        <v>0</v>
      </c>
      <c r="GL1150" s="9"/>
      <c r="GM1150" s="10"/>
      <c r="GN1150" s="11"/>
      <c r="GO1150" s="6">
        <f>SUMIF(GP$98:GP$128,$D1150,GR$98:GR$128)</f>
        <v>0</v>
      </c>
      <c r="GP1150" s="9"/>
      <c r="GQ1150" s="10"/>
      <c r="GR1150" s="11"/>
      <c r="GS1150" s="6">
        <f>SUMIF(GT$98:GT$128,$D1150,GV$98:GV$128)</f>
        <v>0</v>
      </c>
      <c r="GT1150" s="9"/>
      <c r="GU1150" s="10"/>
      <c r="GV1150" s="20"/>
      <c r="GW1150" s="19">
        <f t="shared" si="27"/>
        <v>0</v>
      </c>
      <c r="GX1150" s="472"/>
      <c r="GY1150" s="473"/>
    </row>
    <row r="1151" spans="1:207" ht="30">
      <c r="A1151" s="47" t="s">
        <v>79</v>
      </c>
      <c r="B1151" s="487"/>
      <c r="C1151" s="184" t="s">
        <v>351</v>
      </c>
      <c r="D1151" s="332" t="s">
        <v>343</v>
      </c>
      <c r="E1151" s="6">
        <f>SUMIF(F$129:F$159,$D1151,H$129:H$159)</f>
        <v>0</v>
      </c>
      <c r="F1151" s="9"/>
      <c r="G1151" s="10"/>
      <c r="H1151" s="11"/>
      <c r="I1151" s="6">
        <f>SUMIF(J$129:J$159,$D1151,L$129:L$159)</f>
        <v>0</v>
      </c>
      <c r="J1151" s="9"/>
      <c r="K1151" s="10"/>
      <c r="L1151" s="11"/>
      <c r="M1151" s="6">
        <f>SUMIF(N$129:N$159,$D1151,P$129:P$159)</f>
        <v>0</v>
      </c>
      <c r="N1151" s="9"/>
      <c r="O1151" s="10"/>
      <c r="P1151" s="11"/>
      <c r="Q1151" s="6">
        <f>SUMIF(R$129:R$159,$D1151,T$129:T$159)</f>
        <v>0</v>
      </c>
      <c r="R1151" s="9"/>
      <c r="S1151" s="10"/>
      <c r="T1151" s="11"/>
      <c r="U1151" s="6">
        <f>SUMIF(V$129:V$159,$D1151,X$129:X$159)</f>
        <v>0</v>
      </c>
      <c r="V1151" s="9"/>
      <c r="W1151" s="10"/>
      <c r="X1151" s="11"/>
      <c r="Y1151" s="6">
        <f>SUMIF(Z$129:Z$159,$D1151,AB$129:AB$159)</f>
        <v>0</v>
      </c>
      <c r="Z1151" s="9"/>
      <c r="AA1151" s="10"/>
      <c r="AB1151" s="11"/>
      <c r="AC1151" s="6">
        <f>SUMIF(AD$129:AD$159,$D1151,AF$129:AF$159)</f>
        <v>0</v>
      </c>
      <c r="AD1151" s="9"/>
      <c r="AE1151" s="10"/>
      <c r="AF1151" s="11"/>
      <c r="AG1151" s="6">
        <f>SUMIF(AH$129:AH$159,$D1151,AJ$129:AJ$159)</f>
        <v>0</v>
      </c>
      <c r="AH1151" s="9"/>
      <c r="AI1151" s="10"/>
      <c r="AJ1151" s="11"/>
      <c r="AK1151" s="6">
        <f>SUMIF(AL$129:AL$159,$D1151,AN$129:AN$159)</f>
        <v>0</v>
      </c>
      <c r="AL1151" s="9"/>
      <c r="AM1151" s="10"/>
      <c r="AN1151" s="11"/>
      <c r="AO1151" s="6">
        <f>SUMIF(AP$129:AP$159,$D1151,AR$129:AR$159)</f>
        <v>0</v>
      </c>
      <c r="AP1151" s="9"/>
      <c r="AQ1151" s="10"/>
      <c r="AR1151" s="11"/>
      <c r="AS1151" s="6">
        <f>SUMIF(AT$129:AT$159,$D1151,AV$129:AV$159)</f>
        <v>0</v>
      </c>
      <c r="AT1151" s="9"/>
      <c r="AU1151" s="10"/>
      <c r="AV1151" s="11"/>
      <c r="AW1151" s="6">
        <f>SUMIF(AX$129:AX$159,$D1151,AZ$129:AZ$159)</f>
        <v>0</v>
      </c>
      <c r="AX1151" s="9"/>
      <c r="AY1151" s="10"/>
      <c r="AZ1151" s="11"/>
      <c r="BA1151" s="6">
        <f>SUMIF(BB$129:BB$159,$D1151,BD$129:BD$159)</f>
        <v>0</v>
      </c>
      <c r="BB1151" s="9"/>
      <c r="BC1151" s="10"/>
      <c r="BD1151" s="11"/>
      <c r="BE1151" s="6">
        <f>SUMIF(BF$129:BF$159,$D1151,BH$129:BH$159)</f>
        <v>0</v>
      </c>
      <c r="BF1151" s="9"/>
      <c r="BG1151" s="10"/>
      <c r="BH1151" s="11"/>
      <c r="BI1151" s="6">
        <f>SUMIF(BJ$129:BJ$159,$D1151,BL$129:BL$159)</f>
        <v>0</v>
      </c>
      <c r="BJ1151" s="9"/>
      <c r="BK1151" s="10"/>
      <c r="BL1151" s="11"/>
      <c r="BM1151" s="6">
        <f>SUMIF(BN$129:BN$159,$D1151,BP$129:BP$159)</f>
        <v>0</v>
      </c>
      <c r="BN1151" s="9"/>
      <c r="BO1151" s="10"/>
      <c r="BP1151" s="11"/>
      <c r="BQ1151" s="6">
        <f>SUMIF(BR$129:BR$159,$D1151,BT$129:BT$159)</f>
        <v>0</v>
      </c>
      <c r="BR1151" s="9"/>
      <c r="BS1151" s="10"/>
      <c r="BT1151" s="11"/>
      <c r="BU1151" s="6">
        <f>SUMIF(BV$129:BV$159,$D1151,BX$129:BX$159)</f>
        <v>0</v>
      </c>
      <c r="BV1151" s="9"/>
      <c r="BW1151" s="10"/>
      <c r="BX1151" s="11"/>
      <c r="BY1151" s="6">
        <f>SUMIF(BZ$129:BZ$159,$D1151,CB$129:CB$159)</f>
        <v>0</v>
      </c>
      <c r="BZ1151" s="9"/>
      <c r="CA1151" s="10"/>
      <c r="CB1151" s="11"/>
      <c r="CC1151" s="6">
        <f>SUMIF(CD$129:CD$159,$D1151,CF$129:CF$159)</f>
        <v>0</v>
      </c>
      <c r="CD1151" s="9"/>
      <c r="CE1151" s="10"/>
      <c r="CF1151" s="11"/>
      <c r="CG1151" s="6">
        <f>SUMIF(CH$129:CH$159,$D1151,CJ$129:CJ$159)</f>
        <v>0</v>
      </c>
      <c r="CH1151" s="9"/>
      <c r="CI1151" s="10"/>
      <c r="CJ1151" s="11"/>
      <c r="CK1151" s="6">
        <f>SUMIF(CL$129:CL$159,$D1151,CN$129:CN$159)</f>
        <v>0</v>
      </c>
      <c r="CL1151" s="9"/>
      <c r="CM1151" s="10"/>
      <c r="CN1151" s="11"/>
      <c r="CO1151" s="6">
        <f>SUMIF(CP$129:CP$159,$D1151,CR$129:CR$159)</f>
        <v>0</v>
      </c>
      <c r="CP1151" s="9"/>
      <c r="CQ1151" s="10"/>
      <c r="CR1151" s="11"/>
      <c r="CS1151" s="6">
        <f>SUMIF(CT$129:CT$159,$D1151,CV$129:CV$159)</f>
        <v>0</v>
      </c>
      <c r="CT1151" s="9"/>
      <c r="CU1151" s="10"/>
      <c r="CV1151" s="11"/>
      <c r="CW1151" s="6">
        <f>SUMIF(CX$129:CX$159,$D1151,CZ$129:CZ$159)</f>
        <v>0</v>
      </c>
      <c r="CX1151" s="9"/>
      <c r="CY1151" s="10"/>
      <c r="CZ1151" s="11"/>
      <c r="DA1151" s="6">
        <f>SUMIF(DB$129:DB$159,$D1151,DD$129:DD$159)</f>
        <v>0</v>
      </c>
      <c r="DB1151" s="9"/>
      <c r="DC1151" s="10"/>
      <c r="DD1151" s="11"/>
      <c r="DE1151" s="6">
        <f>SUMIF(DF$129:DF$159,$D1151,DH$129:DH$159)</f>
        <v>0</v>
      </c>
      <c r="DF1151" s="9"/>
      <c r="DG1151" s="10"/>
      <c r="DH1151" s="11"/>
      <c r="DI1151" s="6">
        <f>SUMIF(DJ$129:DJ$159,$D1151,DL$129:DL$159)</f>
        <v>0</v>
      </c>
      <c r="DJ1151" s="9"/>
      <c r="DK1151" s="10"/>
      <c r="DL1151" s="11"/>
      <c r="DM1151" s="6">
        <f>SUMIF(DN$129:DN$159,$D1151,DP$129:DP$159)</f>
        <v>0</v>
      </c>
      <c r="DN1151" s="9"/>
      <c r="DO1151" s="10"/>
      <c r="DP1151" s="11"/>
      <c r="DQ1151" s="6">
        <f>SUMIF(DR$129:DR$159,$D1151,DT$129:DT$159)</f>
        <v>0</v>
      </c>
      <c r="DR1151" s="9"/>
      <c r="DS1151" s="10"/>
      <c r="DT1151" s="11"/>
      <c r="DU1151" s="6">
        <f>SUMIF(DV$129:DV$159,$D1151,DX$129:DX$159)</f>
        <v>0</v>
      </c>
      <c r="DV1151" s="9"/>
      <c r="DW1151" s="10"/>
      <c r="DX1151" s="11"/>
      <c r="DY1151" s="6">
        <f>SUMIF(DZ$129:DZ$159,$D1151,EB$129:EB$159)</f>
        <v>0</v>
      </c>
      <c r="DZ1151" s="9"/>
      <c r="EA1151" s="10"/>
      <c r="EB1151" s="11"/>
      <c r="EC1151" s="6">
        <f>SUMIF(ED$129:ED$159,$D1151,EF$129:EF$159)</f>
        <v>0</v>
      </c>
      <c r="ED1151" s="9"/>
      <c r="EE1151" s="10"/>
      <c r="EF1151" s="11"/>
      <c r="EG1151" s="6">
        <f>SUMIF(EH$129:EH$159,$D1151,EJ$129:EJ$159)</f>
        <v>0</v>
      </c>
      <c r="EH1151" s="9"/>
      <c r="EI1151" s="10"/>
      <c r="EJ1151" s="11"/>
      <c r="EK1151" s="6">
        <f>SUMIF(EL$129:EL$159,$D1151,EN$129:EN$159)</f>
        <v>0</v>
      </c>
      <c r="EL1151" s="9"/>
      <c r="EM1151" s="10"/>
      <c r="EN1151" s="11"/>
      <c r="EO1151" s="6">
        <f>SUMIF(EP$129:EP$159,$D1151,ER$129:ER$159)</f>
        <v>0</v>
      </c>
      <c r="EP1151" s="9"/>
      <c r="EQ1151" s="10"/>
      <c r="ER1151" s="11"/>
      <c r="ES1151" s="6">
        <f>SUMIF(ET$129:ET$159,$D1151,EV$129:EV$159)</f>
        <v>0</v>
      </c>
      <c r="ET1151" s="9"/>
      <c r="EU1151" s="10"/>
      <c r="EV1151" s="11"/>
      <c r="EW1151" s="6">
        <f>SUMIF(EX$129:EX$159,$D1151,EZ$129:EZ$159)</f>
        <v>0</v>
      </c>
      <c r="EX1151" s="9"/>
      <c r="EY1151" s="10"/>
      <c r="EZ1151" s="11"/>
      <c r="FA1151" s="6">
        <f>SUMIF(FB$129:FB$159,$D1151,FD$129:FD$159)</f>
        <v>0</v>
      </c>
      <c r="FB1151" s="9"/>
      <c r="FC1151" s="10"/>
      <c r="FD1151" s="11"/>
      <c r="FE1151" s="6">
        <f>SUMIF(FF$129:FF$159,$D1151,FH$129:FH$159)</f>
        <v>0</v>
      </c>
      <c r="FF1151" s="9"/>
      <c r="FG1151" s="10"/>
      <c r="FH1151" s="11"/>
      <c r="FI1151" s="6">
        <f>SUMIF(FJ$129:FJ$159,$D1151,FL$129:FL$159)</f>
        <v>0</v>
      </c>
      <c r="FJ1151" s="9"/>
      <c r="FK1151" s="10"/>
      <c r="FL1151" s="11"/>
      <c r="FM1151" s="6">
        <f>SUMIF(FN$129:FN$159,$D1151,FP$129:FP$159)</f>
        <v>0</v>
      </c>
      <c r="FN1151" s="9"/>
      <c r="FO1151" s="10"/>
      <c r="FP1151" s="11"/>
      <c r="FQ1151" s="6">
        <f>SUMIF(FR$129:FR$159,$D1151,FT$129:FT$159)</f>
        <v>0</v>
      </c>
      <c r="FR1151" s="9"/>
      <c r="FS1151" s="10"/>
      <c r="FT1151" s="11"/>
      <c r="FU1151" s="6">
        <f>SUMIF(FV$129:FV$159,$D1151,FX$129:FX$159)</f>
        <v>0</v>
      </c>
      <c r="FV1151" s="9"/>
      <c r="FW1151" s="10"/>
      <c r="FX1151" s="11"/>
      <c r="FY1151" s="6">
        <f>SUMIF(FZ$129:FZ$159,$D1151,GB$129:GB$159)</f>
        <v>0</v>
      </c>
      <c r="FZ1151" s="9"/>
      <c r="GA1151" s="10"/>
      <c r="GB1151" s="11"/>
      <c r="GC1151" s="6">
        <f>SUMIF(GD$129:GD$159,$D1151,GF$129:GF$159)</f>
        <v>0</v>
      </c>
      <c r="GD1151" s="9"/>
      <c r="GE1151" s="10"/>
      <c r="GF1151" s="11"/>
      <c r="GG1151" s="6">
        <f>SUMIF(GH$129:GH$159,$D1151,GJ$129:GJ$159)</f>
        <v>0</v>
      </c>
      <c r="GH1151" s="9"/>
      <c r="GI1151" s="10"/>
      <c r="GJ1151" s="11"/>
      <c r="GK1151" s="6">
        <f>SUMIF(GL$129:GL$159,$D1151,GN$129:GN$159)</f>
        <v>0</v>
      </c>
      <c r="GL1151" s="9"/>
      <c r="GM1151" s="10"/>
      <c r="GN1151" s="11"/>
      <c r="GO1151" s="6">
        <f>SUMIF(GP$129:GP$159,$D1151,GR$129:GR$159)</f>
        <v>0</v>
      </c>
      <c r="GP1151" s="9"/>
      <c r="GQ1151" s="10"/>
      <c r="GR1151" s="11"/>
      <c r="GS1151" s="6">
        <f>SUMIF(GT$129:GT$159,$D1151,GV$129:GV$159)</f>
        <v>0</v>
      </c>
      <c r="GT1151" s="9"/>
      <c r="GU1151" s="10"/>
      <c r="GV1151" s="20"/>
      <c r="GW1151" s="19">
        <f t="shared" si="27"/>
        <v>0</v>
      </c>
      <c r="GX1151" s="472"/>
      <c r="GY1151" s="473"/>
    </row>
    <row r="1152" spans="1:207" ht="30">
      <c r="A1152" s="47" t="s">
        <v>80</v>
      </c>
      <c r="B1152" s="487"/>
      <c r="C1152" s="184" t="s">
        <v>351</v>
      </c>
      <c r="D1152" s="332" t="s">
        <v>343</v>
      </c>
      <c r="E1152" s="6">
        <f>SUMIF(F$160:F$190,$D1152,H$160:H$190)</f>
        <v>0</v>
      </c>
      <c r="F1152" s="9"/>
      <c r="G1152" s="10"/>
      <c r="H1152" s="11"/>
      <c r="I1152" s="6">
        <f>SUMIF(J$160:J$190,$D1152,L$160:L$190)</f>
        <v>0</v>
      </c>
      <c r="J1152" s="9"/>
      <c r="K1152" s="10"/>
      <c r="L1152" s="11"/>
      <c r="M1152" s="6">
        <f>SUMIF(N$160:N$190,$D1152,P$160:P$190)</f>
        <v>0</v>
      </c>
      <c r="N1152" s="9"/>
      <c r="O1152" s="10"/>
      <c r="P1152" s="11"/>
      <c r="Q1152" s="6">
        <f>SUMIF(R$160:R$190,$D1152,T$160:T$190)</f>
        <v>0</v>
      </c>
      <c r="R1152" s="9"/>
      <c r="S1152" s="10"/>
      <c r="T1152" s="11"/>
      <c r="U1152" s="6">
        <f>SUMIF(V$160:V$190,$D1152,X$160:X$190)</f>
        <v>0</v>
      </c>
      <c r="V1152" s="9"/>
      <c r="W1152" s="10"/>
      <c r="X1152" s="11"/>
      <c r="Y1152" s="6">
        <f>SUMIF(Z$160:Z$190,$D1152,AB$160:AB$190)</f>
        <v>0</v>
      </c>
      <c r="Z1152" s="9"/>
      <c r="AA1152" s="10"/>
      <c r="AB1152" s="11"/>
      <c r="AC1152" s="6">
        <f>SUMIF(AD$160:AD$190,$D1152,AF$160:AF$190)</f>
        <v>0</v>
      </c>
      <c r="AD1152" s="9"/>
      <c r="AE1152" s="10"/>
      <c r="AF1152" s="11"/>
      <c r="AG1152" s="6">
        <f>SUMIF(AH$160:AH$190,$D1152,AJ$160:AJ$190)</f>
        <v>0</v>
      </c>
      <c r="AH1152" s="9"/>
      <c r="AI1152" s="10"/>
      <c r="AJ1152" s="11"/>
      <c r="AK1152" s="6">
        <f>SUMIF(AL$160:AL$190,$D1152,AN$160:AN$190)</f>
        <v>0</v>
      </c>
      <c r="AL1152" s="9"/>
      <c r="AM1152" s="10"/>
      <c r="AN1152" s="11"/>
      <c r="AO1152" s="6">
        <f>SUMIF(AP$160:AP$190,$D1152,AR$160:AR$190)</f>
        <v>0</v>
      </c>
      <c r="AP1152" s="9"/>
      <c r="AQ1152" s="10"/>
      <c r="AR1152" s="11"/>
      <c r="AS1152" s="6">
        <f>SUMIF(AT$160:AT$190,$D1152,AV$160:AV$190)</f>
        <v>0</v>
      </c>
      <c r="AT1152" s="9"/>
      <c r="AU1152" s="10"/>
      <c r="AV1152" s="11"/>
      <c r="AW1152" s="6">
        <f>SUMIF(AX$160:AX$190,$D1152,AZ$160:AZ$190)</f>
        <v>0</v>
      </c>
      <c r="AX1152" s="9"/>
      <c r="AY1152" s="10"/>
      <c r="AZ1152" s="11"/>
      <c r="BA1152" s="6">
        <f>SUMIF(BB$160:BB$190,$D1152,BD$160:BD$190)</f>
        <v>0</v>
      </c>
      <c r="BB1152" s="9"/>
      <c r="BC1152" s="10"/>
      <c r="BD1152" s="11"/>
      <c r="BE1152" s="6">
        <f>SUMIF(BF$160:BF$190,$D1152,BH$160:BH$190)</f>
        <v>0</v>
      </c>
      <c r="BF1152" s="9"/>
      <c r="BG1152" s="10"/>
      <c r="BH1152" s="11"/>
      <c r="BI1152" s="6">
        <f>SUMIF(BJ$160:BJ$190,$D1152,BL$160:BL$190)</f>
        <v>0</v>
      </c>
      <c r="BJ1152" s="9"/>
      <c r="BK1152" s="10"/>
      <c r="BL1152" s="11"/>
      <c r="BM1152" s="6">
        <f>SUMIF(BN$160:BN$190,$D1152,BP$160:BP$190)</f>
        <v>0</v>
      </c>
      <c r="BN1152" s="9"/>
      <c r="BO1152" s="10"/>
      <c r="BP1152" s="11"/>
      <c r="BQ1152" s="6">
        <f>SUMIF(BR$160:BR$190,$D1152,BT$160:BT$190)</f>
        <v>0</v>
      </c>
      <c r="BR1152" s="9"/>
      <c r="BS1152" s="10"/>
      <c r="BT1152" s="11"/>
      <c r="BU1152" s="6">
        <f>SUMIF(BV$160:BV$190,$D1152,BX$160:BX$190)</f>
        <v>0</v>
      </c>
      <c r="BV1152" s="9"/>
      <c r="BW1152" s="10"/>
      <c r="BX1152" s="11"/>
      <c r="BY1152" s="6">
        <f>SUMIF(BZ$160:BZ$190,$D1152,CB$160:CB$190)</f>
        <v>0</v>
      </c>
      <c r="BZ1152" s="9"/>
      <c r="CA1152" s="10"/>
      <c r="CB1152" s="11"/>
      <c r="CC1152" s="6">
        <f>SUMIF(CD$160:CD$190,$D1152,CF$160:CF$190)</f>
        <v>0</v>
      </c>
      <c r="CD1152" s="9"/>
      <c r="CE1152" s="10"/>
      <c r="CF1152" s="11"/>
      <c r="CG1152" s="6">
        <f>SUMIF(CH$160:CH$190,$D1152,CJ$160:CJ$190)</f>
        <v>0</v>
      </c>
      <c r="CH1152" s="9"/>
      <c r="CI1152" s="10"/>
      <c r="CJ1152" s="11"/>
      <c r="CK1152" s="6">
        <f>SUMIF(CL$160:CL$190,$D1152,CN$160:CN$190)</f>
        <v>0</v>
      </c>
      <c r="CL1152" s="9"/>
      <c r="CM1152" s="10"/>
      <c r="CN1152" s="11"/>
      <c r="CO1152" s="6">
        <f>SUMIF(CP$160:CP$190,$D1152,CR$160:CR$190)</f>
        <v>0</v>
      </c>
      <c r="CP1152" s="9"/>
      <c r="CQ1152" s="10"/>
      <c r="CR1152" s="11"/>
      <c r="CS1152" s="6">
        <f>SUMIF(CT$160:CT$190,$D1152,CV$160:CV$190)</f>
        <v>0</v>
      </c>
      <c r="CT1152" s="9"/>
      <c r="CU1152" s="10"/>
      <c r="CV1152" s="11"/>
      <c r="CW1152" s="6">
        <f>SUMIF(CX$160:CX$190,$D1152,CZ$160:CZ$190)</f>
        <v>0</v>
      </c>
      <c r="CX1152" s="9"/>
      <c r="CY1152" s="10"/>
      <c r="CZ1152" s="11"/>
      <c r="DA1152" s="6">
        <f>SUMIF(DB$160:DB$190,$D1152,DD$160:DD$190)</f>
        <v>0</v>
      </c>
      <c r="DB1152" s="9"/>
      <c r="DC1152" s="10"/>
      <c r="DD1152" s="11"/>
      <c r="DE1152" s="6">
        <f>SUMIF(DF$160:DF$190,$D1152,DH$160:DH$190)</f>
        <v>0</v>
      </c>
      <c r="DF1152" s="9"/>
      <c r="DG1152" s="10"/>
      <c r="DH1152" s="11"/>
      <c r="DI1152" s="6">
        <f>SUMIF(DJ$160:DJ$190,$D1152,DL$160:DL$190)</f>
        <v>0</v>
      </c>
      <c r="DJ1152" s="9"/>
      <c r="DK1152" s="10"/>
      <c r="DL1152" s="11"/>
      <c r="DM1152" s="6">
        <f>SUMIF(DN$160:DN$190,$D1152,DP$160:DP$190)</f>
        <v>0</v>
      </c>
      <c r="DN1152" s="9"/>
      <c r="DO1152" s="10"/>
      <c r="DP1152" s="11"/>
      <c r="DQ1152" s="6">
        <f>SUMIF(DR$160:DR$190,$D1152,DT$160:DT$190)</f>
        <v>0</v>
      </c>
      <c r="DR1152" s="9"/>
      <c r="DS1152" s="10"/>
      <c r="DT1152" s="11"/>
      <c r="DU1152" s="6">
        <f>SUMIF(DV$160:DV$190,$D1152,DX$160:DX$190)</f>
        <v>0</v>
      </c>
      <c r="DV1152" s="9"/>
      <c r="DW1152" s="10"/>
      <c r="DX1152" s="11"/>
      <c r="DY1152" s="6">
        <f>SUMIF(DZ$160:DZ$190,$D1152,EB$160:EB$190)</f>
        <v>0</v>
      </c>
      <c r="DZ1152" s="9"/>
      <c r="EA1152" s="10"/>
      <c r="EB1152" s="11"/>
      <c r="EC1152" s="6">
        <f>SUMIF(ED$160:ED$190,$D1152,EF$160:EF$190)</f>
        <v>0</v>
      </c>
      <c r="ED1152" s="9"/>
      <c r="EE1152" s="10"/>
      <c r="EF1152" s="11"/>
      <c r="EG1152" s="6">
        <f>SUMIF(EH$160:EH$190,$D1152,EJ$160:EJ$190)</f>
        <v>0</v>
      </c>
      <c r="EH1152" s="9"/>
      <c r="EI1152" s="10"/>
      <c r="EJ1152" s="11"/>
      <c r="EK1152" s="6">
        <f>SUMIF(EL$160:EL$190,$D1152,EN$160:EN$190)</f>
        <v>0</v>
      </c>
      <c r="EL1152" s="9"/>
      <c r="EM1152" s="10"/>
      <c r="EN1152" s="11"/>
      <c r="EO1152" s="6">
        <f>SUMIF(EP$160:EP$190,$D1152,ER$160:ER$190)</f>
        <v>0</v>
      </c>
      <c r="EP1152" s="9"/>
      <c r="EQ1152" s="10"/>
      <c r="ER1152" s="11"/>
      <c r="ES1152" s="6">
        <f>SUMIF(ET$160:ET$190,$D1152,EV$160:EV$190)</f>
        <v>0</v>
      </c>
      <c r="ET1152" s="9"/>
      <c r="EU1152" s="10"/>
      <c r="EV1152" s="11"/>
      <c r="EW1152" s="6">
        <f>SUMIF(EX$160:EX$190,$D1152,EZ$160:EZ$190)</f>
        <v>0</v>
      </c>
      <c r="EX1152" s="9"/>
      <c r="EY1152" s="10"/>
      <c r="EZ1152" s="11"/>
      <c r="FA1152" s="6">
        <f>SUMIF(FB$160:FB$190,$D1152,FD$160:FD$190)</f>
        <v>0</v>
      </c>
      <c r="FB1152" s="9"/>
      <c r="FC1152" s="10"/>
      <c r="FD1152" s="11"/>
      <c r="FE1152" s="6">
        <f>SUMIF(FF$160:FF$190,$D1152,FH$160:FH$190)</f>
        <v>0</v>
      </c>
      <c r="FF1152" s="9"/>
      <c r="FG1152" s="10"/>
      <c r="FH1152" s="11"/>
      <c r="FI1152" s="6">
        <f>SUMIF(FJ$160:FJ$190,$D1152,FL$160:FL$190)</f>
        <v>0</v>
      </c>
      <c r="FJ1152" s="9"/>
      <c r="FK1152" s="10"/>
      <c r="FL1152" s="11"/>
      <c r="FM1152" s="6">
        <f>SUMIF(FN$160:FN$190,$D1152,FP$160:FP$190)</f>
        <v>0</v>
      </c>
      <c r="FN1152" s="9"/>
      <c r="FO1152" s="10"/>
      <c r="FP1152" s="11"/>
      <c r="FQ1152" s="6">
        <f>SUMIF(FR$160:FR$190,$D1152,FT$160:FT$190)</f>
        <v>0</v>
      </c>
      <c r="FR1152" s="9"/>
      <c r="FS1152" s="10"/>
      <c r="FT1152" s="11"/>
      <c r="FU1152" s="6">
        <f>SUMIF(FV$160:FV$190,$D1152,FX$160:FX$190)</f>
        <v>0</v>
      </c>
      <c r="FV1152" s="9"/>
      <c r="FW1152" s="10"/>
      <c r="FX1152" s="11"/>
      <c r="FY1152" s="6">
        <f>SUMIF(FZ$160:FZ$190,$D1152,GB$160:GB$190)</f>
        <v>0</v>
      </c>
      <c r="FZ1152" s="9"/>
      <c r="GA1152" s="10"/>
      <c r="GB1152" s="11"/>
      <c r="GC1152" s="6">
        <f>SUMIF(GD$160:GD$190,$D1152,GF$160:GF$190)</f>
        <v>0</v>
      </c>
      <c r="GD1152" s="9"/>
      <c r="GE1152" s="10"/>
      <c r="GF1152" s="11"/>
      <c r="GG1152" s="6">
        <f>SUMIF(GH$160:GH$190,$D1152,GJ$160:GJ$190)</f>
        <v>0</v>
      </c>
      <c r="GH1152" s="9"/>
      <c r="GI1152" s="10"/>
      <c r="GJ1152" s="11"/>
      <c r="GK1152" s="6">
        <f>SUMIF(GL$160:GL$190,$D1152,GN$160:GN$190)</f>
        <v>0</v>
      </c>
      <c r="GL1152" s="9"/>
      <c r="GM1152" s="10"/>
      <c r="GN1152" s="11"/>
      <c r="GO1152" s="6">
        <f>SUMIF(GP$160:GP$190,$D1152,GR$160:GR$190)</f>
        <v>0</v>
      </c>
      <c r="GP1152" s="9"/>
      <c r="GQ1152" s="10"/>
      <c r="GR1152" s="11"/>
      <c r="GS1152" s="6">
        <f>SUMIF(GT$160:GT$190,$D1152,GV$160:GV$190)</f>
        <v>0</v>
      </c>
      <c r="GT1152" s="9"/>
      <c r="GU1152" s="10"/>
      <c r="GV1152" s="20"/>
      <c r="GW1152" s="19">
        <f t="shared" si="27"/>
        <v>0</v>
      </c>
      <c r="GX1152" s="472"/>
      <c r="GY1152" s="473"/>
    </row>
    <row r="1153" spans="1:207" ht="30">
      <c r="A1153" s="47" t="s">
        <v>81</v>
      </c>
      <c r="B1153" s="487"/>
      <c r="C1153" s="184" t="s">
        <v>351</v>
      </c>
      <c r="D1153" s="332" t="s">
        <v>343</v>
      </c>
      <c r="E1153" s="6">
        <f>SUMIF(F$191:F$221,$D1153,H$191:H$221)</f>
        <v>0</v>
      </c>
      <c r="F1153" s="9"/>
      <c r="G1153" s="10"/>
      <c r="H1153" s="11"/>
      <c r="I1153" s="6">
        <f>SUMIF(J$191:J$221,$D1153,L$191:L$221)</f>
        <v>0</v>
      </c>
      <c r="J1153" s="9"/>
      <c r="K1153" s="10"/>
      <c r="L1153" s="11"/>
      <c r="M1153" s="6">
        <f>SUMIF(N$191:N$221,$D1153,P$191:P$221)</f>
        <v>0</v>
      </c>
      <c r="N1153" s="9"/>
      <c r="O1153" s="10"/>
      <c r="P1153" s="11"/>
      <c r="Q1153" s="6">
        <f>SUMIF(R$191:R$221,$D1153,T$191:T$221)</f>
        <v>0</v>
      </c>
      <c r="R1153" s="9"/>
      <c r="S1153" s="10"/>
      <c r="T1153" s="11"/>
      <c r="U1153" s="6">
        <f>SUMIF(V$191:V$221,$D1153,X$191:X$221)</f>
        <v>0</v>
      </c>
      <c r="V1153" s="9"/>
      <c r="W1153" s="10"/>
      <c r="X1153" s="11"/>
      <c r="Y1153" s="6">
        <f>SUMIF(Z$191:Z$221,$D1153,AB$191:AB$221)</f>
        <v>0</v>
      </c>
      <c r="Z1153" s="9"/>
      <c r="AA1153" s="10"/>
      <c r="AB1153" s="11"/>
      <c r="AC1153" s="6">
        <f>SUMIF(AD$191:AD$221,$D1153,AF$191:AF$221)</f>
        <v>0</v>
      </c>
      <c r="AD1153" s="9"/>
      <c r="AE1153" s="10"/>
      <c r="AF1153" s="11"/>
      <c r="AG1153" s="6">
        <f>SUMIF(AH$191:AH$221,$D1153,AJ$191:AJ$221)</f>
        <v>0</v>
      </c>
      <c r="AH1153" s="9"/>
      <c r="AI1153" s="10"/>
      <c r="AJ1153" s="11"/>
      <c r="AK1153" s="6">
        <f>SUMIF(AL$191:AL$221,$D1153,AN$191:AN$221)</f>
        <v>0</v>
      </c>
      <c r="AL1153" s="9"/>
      <c r="AM1153" s="10"/>
      <c r="AN1153" s="11"/>
      <c r="AO1153" s="6">
        <f>SUMIF(AP$191:AP$221,$D1153,AR$191:AR$221)</f>
        <v>0</v>
      </c>
      <c r="AP1153" s="9"/>
      <c r="AQ1153" s="10"/>
      <c r="AR1153" s="11"/>
      <c r="AS1153" s="6">
        <f>SUMIF(AT$191:AT$221,$D1153,AV$191:AV$221)</f>
        <v>0</v>
      </c>
      <c r="AT1153" s="9"/>
      <c r="AU1153" s="10"/>
      <c r="AV1153" s="11"/>
      <c r="AW1153" s="6">
        <f>SUMIF(AX$191:AX$221,$D1153,AZ$191:AZ$221)</f>
        <v>0</v>
      </c>
      <c r="AX1153" s="9"/>
      <c r="AY1153" s="10"/>
      <c r="AZ1153" s="11"/>
      <c r="BA1153" s="6">
        <f>SUMIF(BB$191:BB$221,$D1153,BD$191:BD$221)</f>
        <v>0</v>
      </c>
      <c r="BB1153" s="9"/>
      <c r="BC1153" s="10"/>
      <c r="BD1153" s="11"/>
      <c r="BE1153" s="6">
        <f>SUMIF(BF$191:BF$221,$D1153,BH$191:BH$221)</f>
        <v>0</v>
      </c>
      <c r="BF1153" s="9"/>
      <c r="BG1153" s="10"/>
      <c r="BH1153" s="11"/>
      <c r="BI1153" s="6">
        <f>SUMIF(BJ$191:BJ$221,$D1153,BL$191:BL$221)</f>
        <v>0</v>
      </c>
      <c r="BJ1153" s="9"/>
      <c r="BK1153" s="10"/>
      <c r="BL1153" s="11"/>
      <c r="BM1153" s="6">
        <f>SUMIF(BN$191:BN$221,$D1153,BP$191:BP$221)</f>
        <v>0</v>
      </c>
      <c r="BN1153" s="9"/>
      <c r="BO1153" s="10"/>
      <c r="BP1153" s="11"/>
      <c r="BQ1153" s="6">
        <f>SUMIF(BR$191:BR$221,$D1153,BT$191:BT$221)</f>
        <v>0</v>
      </c>
      <c r="BR1153" s="9"/>
      <c r="BS1153" s="10"/>
      <c r="BT1153" s="11"/>
      <c r="BU1153" s="6">
        <f>SUMIF(BV$191:BV$221,$D1153,BX$191:BX$221)</f>
        <v>0</v>
      </c>
      <c r="BV1153" s="9"/>
      <c r="BW1153" s="10"/>
      <c r="BX1153" s="11"/>
      <c r="BY1153" s="6">
        <f>SUMIF(BZ$191:BZ$221,$D1153,CB$191:CB$221)</f>
        <v>0</v>
      </c>
      <c r="BZ1153" s="9"/>
      <c r="CA1153" s="10"/>
      <c r="CB1153" s="11"/>
      <c r="CC1153" s="6">
        <f>SUMIF(CD$191:CD$221,$D1153,CF$191:CF$221)</f>
        <v>0</v>
      </c>
      <c r="CD1153" s="9"/>
      <c r="CE1153" s="10"/>
      <c r="CF1153" s="11"/>
      <c r="CG1153" s="6">
        <f>SUMIF(CH$191:CH$221,$D1153,CJ$191:CJ$221)</f>
        <v>0</v>
      </c>
      <c r="CH1153" s="9"/>
      <c r="CI1153" s="10"/>
      <c r="CJ1153" s="11"/>
      <c r="CK1153" s="6">
        <f>SUMIF(CL$191:CL$221,$D1153,CN$191:CN$221)</f>
        <v>0</v>
      </c>
      <c r="CL1153" s="9"/>
      <c r="CM1153" s="10"/>
      <c r="CN1153" s="11"/>
      <c r="CO1153" s="6">
        <f>SUMIF(CP$191:CP$221,$D1153,CR$191:CR$221)</f>
        <v>0</v>
      </c>
      <c r="CP1153" s="9"/>
      <c r="CQ1153" s="10"/>
      <c r="CR1153" s="11"/>
      <c r="CS1153" s="6">
        <f>SUMIF(CT$191:CT$221,$D1153,CV$191:CV$221)</f>
        <v>0</v>
      </c>
      <c r="CT1153" s="9"/>
      <c r="CU1153" s="10"/>
      <c r="CV1153" s="11"/>
      <c r="CW1153" s="6">
        <f>SUMIF(CX$191:CX$221,$D1153,CZ$191:CZ$221)</f>
        <v>0</v>
      </c>
      <c r="CX1153" s="9"/>
      <c r="CY1153" s="10"/>
      <c r="CZ1153" s="11"/>
      <c r="DA1153" s="6">
        <f>SUMIF(DB$191:DB$221,$D1153,DD$191:DD$221)</f>
        <v>0</v>
      </c>
      <c r="DB1153" s="9"/>
      <c r="DC1153" s="10"/>
      <c r="DD1153" s="11"/>
      <c r="DE1153" s="6">
        <f>SUMIF(DF$191:DF$221,$D1153,DH$191:DH$221)</f>
        <v>0</v>
      </c>
      <c r="DF1153" s="9"/>
      <c r="DG1153" s="10"/>
      <c r="DH1153" s="11"/>
      <c r="DI1153" s="6">
        <f>SUMIF(DJ$191:DJ$221,$D1153,DL$191:DL$221)</f>
        <v>0</v>
      </c>
      <c r="DJ1153" s="9"/>
      <c r="DK1153" s="10"/>
      <c r="DL1153" s="11"/>
      <c r="DM1153" s="6">
        <f>SUMIF(DN$191:DN$221,$D1153,DP$191:DP$221)</f>
        <v>0</v>
      </c>
      <c r="DN1153" s="9"/>
      <c r="DO1153" s="10"/>
      <c r="DP1153" s="11"/>
      <c r="DQ1153" s="6">
        <f>SUMIF(DR$191:DR$221,$D1153,DT$191:DT$221)</f>
        <v>0</v>
      </c>
      <c r="DR1153" s="9"/>
      <c r="DS1153" s="10"/>
      <c r="DT1153" s="11"/>
      <c r="DU1153" s="6">
        <f>SUMIF(DV$191:DV$221,$D1153,DX$191:DX$221)</f>
        <v>0</v>
      </c>
      <c r="DV1153" s="9"/>
      <c r="DW1153" s="10"/>
      <c r="DX1153" s="11"/>
      <c r="DY1153" s="6">
        <f>SUMIF(DZ$191:DZ$221,$D1153,EB$191:EB$221)</f>
        <v>0</v>
      </c>
      <c r="DZ1153" s="9"/>
      <c r="EA1153" s="10"/>
      <c r="EB1153" s="11"/>
      <c r="EC1153" s="6">
        <f>SUMIF(ED$191:ED$221,$D1153,EF$191:EF$221)</f>
        <v>0</v>
      </c>
      <c r="ED1153" s="9"/>
      <c r="EE1153" s="10"/>
      <c r="EF1153" s="11"/>
      <c r="EG1153" s="6">
        <f>SUMIF(EH$191:EH$221,$D1153,EJ$191:EJ$221)</f>
        <v>0</v>
      </c>
      <c r="EH1153" s="9"/>
      <c r="EI1153" s="10"/>
      <c r="EJ1153" s="11"/>
      <c r="EK1153" s="6">
        <f>SUMIF(EL$191:EL$221,$D1153,EN$191:EN$221)</f>
        <v>0</v>
      </c>
      <c r="EL1153" s="9"/>
      <c r="EM1153" s="10"/>
      <c r="EN1153" s="11"/>
      <c r="EO1153" s="6">
        <f>SUMIF(EP$191:EP$221,$D1153,ER$191:ER$221)</f>
        <v>0</v>
      </c>
      <c r="EP1153" s="9"/>
      <c r="EQ1153" s="10"/>
      <c r="ER1153" s="11"/>
      <c r="ES1153" s="6">
        <f>SUMIF(ET$191:ET$221,$D1153,EV$191:EV$221)</f>
        <v>0</v>
      </c>
      <c r="ET1153" s="9"/>
      <c r="EU1153" s="10"/>
      <c r="EV1153" s="11"/>
      <c r="EW1153" s="6">
        <f>SUMIF(EX$191:EX$221,$D1153,EZ$191:EZ$221)</f>
        <v>0</v>
      </c>
      <c r="EX1153" s="9"/>
      <c r="EY1153" s="10"/>
      <c r="EZ1153" s="11"/>
      <c r="FA1153" s="6">
        <f>SUMIF(FB$191:FB$221,$D1153,FD$191:FD$221)</f>
        <v>0</v>
      </c>
      <c r="FB1153" s="9"/>
      <c r="FC1153" s="10"/>
      <c r="FD1153" s="11"/>
      <c r="FE1153" s="6">
        <f>SUMIF(FF$191:FF$221,$D1153,FH$191:FH$221)</f>
        <v>0</v>
      </c>
      <c r="FF1153" s="9"/>
      <c r="FG1153" s="10"/>
      <c r="FH1153" s="11"/>
      <c r="FI1153" s="6">
        <f>SUMIF(FJ$191:FJ$221,$D1153,FL$191:FL$221)</f>
        <v>0</v>
      </c>
      <c r="FJ1153" s="9"/>
      <c r="FK1153" s="10"/>
      <c r="FL1153" s="11"/>
      <c r="FM1153" s="6">
        <f>SUMIF(FN$191:FN$221,$D1153,FP$191:FP$221)</f>
        <v>0</v>
      </c>
      <c r="FN1153" s="9"/>
      <c r="FO1153" s="10"/>
      <c r="FP1153" s="11"/>
      <c r="FQ1153" s="6">
        <f>SUMIF(FR$191:FR$221,$D1153,FT$191:FT$221)</f>
        <v>0</v>
      </c>
      <c r="FR1153" s="9"/>
      <c r="FS1153" s="10"/>
      <c r="FT1153" s="11"/>
      <c r="FU1153" s="6">
        <f>SUMIF(FV$191:FV$221,$D1153,FX$191:FX$221)</f>
        <v>0</v>
      </c>
      <c r="FV1153" s="9"/>
      <c r="FW1153" s="10"/>
      <c r="FX1153" s="11"/>
      <c r="FY1153" s="6">
        <f>SUMIF(FZ$191:FZ$221,$D1153,GB$191:GB$221)</f>
        <v>0</v>
      </c>
      <c r="FZ1153" s="9"/>
      <c r="GA1153" s="10"/>
      <c r="GB1153" s="11"/>
      <c r="GC1153" s="6">
        <f>SUMIF(GD$191:GD$221,$D1153,GF$191:GF$221)</f>
        <v>0</v>
      </c>
      <c r="GD1153" s="9"/>
      <c r="GE1153" s="10"/>
      <c r="GF1153" s="11"/>
      <c r="GG1153" s="6">
        <f>SUMIF(GH$191:GH$221,$D1153,GJ$191:GJ$221)</f>
        <v>0</v>
      </c>
      <c r="GH1153" s="9"/>
      <c r="GI1153" s="10"/>
      <c r="GJ1153" s="11"/>
      <c r="GK1153" s="6">
        <f>SUMIF(GL$191:GL$221,$D1153,GN$191:GN$221)</f>
        <v>0</v>
      </c>
      <c r="GL1153" s="9"/>
      <c r="GM1153" s="10"/>
      <c r="GN1153" s="11"/>
      <c r="GO1153" s="6">
        <f>SUMIF(GP$191:GP$221,$D1153,GR$191:GR$221)</f>
        <v>0</v>
      </c>
      <c r="GP1153" s="9"/>
      <c r="GQ1153" s="10"/>
      <c r="GR1153" s="11"/>
      <c r="GS1153" s="6">
        <f>SUMIF(GT$191:GT$221,$D1153,GV$191:GV$221)</f>
        <v>0</v>
      </c>
      <c r="GT1153" s="9"/>
      <c r="GU1153" s="10"/>
      <c r="GV1153" s="20"/>
      <c r="GW1153" s="19">
        <f t="shared" si="27"/>
        <v>0</v>
      </c>
      <c r="GX1153" s="472"/>
      <c r="GY1153" s="473"/>
    </row>
    <row r="1154" spans="1:207" ht="30">
      <c r="A1154" s="47" t="s">
        <v>82</v>
      </c>
      <c r="B1154" s="487"/>
      <c r="C1154" s="184" t="s">
        <v>351</v>
      </c>
      <c r="D1154" s="332" t="s">
        <v>343</v>
      </c>
      <c r="E1154" s="6">
        <f>SUMIF(F$222:F$252,$D1154,H$222:H$252)</f>
        <v>0</v>
      </c>
      <c r="F1154" s="9"/>
      <c r="G1154" s="10"/>
      <c r="H1154" s="11"/>
      <c r="I1154" s="6">
        <f>SUMIF(J$222:J$252,$D1154,L$222:L$252)</f>
        <v>0</v>
      </c>
      <c r="J1154" s="9"/>
      <c r="K1154" s="10"/>
      <c r="L1154" s="11"/>
      <c r="M1154" s="6">
        <f>SUMIF(N$222:N$252,$D1154,P$222:P$252)</f>
        <v>0</v>
      </c>
      <c r="N1154" s="9"/>
      <c r="O1154" s="10"/>
      <c r="P1154" s="11"/>
      <c r="Q1154" s="6">
        <f>SUMIF(R$222:R$252,$D1154,T$222:T$252)</f>
        <v>0</v>
      </c>
      <c r="R1154" s="9"/>
      <c r="S1154" s="10"/>
      <c r="T1154" s="11"/>
      <c r="U1154" s="6">
        <f>SUMIF(V$222:V$252,$D1154,X$222:X$252)</f>
        <v>0</v>
      </c>
      <c r="V1154" s="9"/>
      <c r="W1154" s="10"/>
      <c r="X1154" s="11"/>
      <c r="Y1154" s="6">
        <f>SUMIF(Z$222:Z$252,$D1154,AB$222:AB$252)</f>
        <v>0</v>
      </c>
      <c r="Z1154" s="9"/>
      <c r="AA1154" s="10"/>
      <c r="AB1154" s="11"/>
      <c r="AC1154" s="6">
        <f>SUMIF(AD$222:AD$252,$D1154,AF$222:AF$252)</f>
        <v>0</v>
      </c>
      <c r="AD1154" s="9"/>
      <c r="AE1154" s="10"/>
      <c r="AF1154" s="11"/>
      <c r="AG1154" s="6">
        <f>SUMIF(AH$222:AH$252,$D1154,AJ$222:AJ$252)</f>
        <v>0</v>
      </c>
      <c r="AH1154" s="9"/>
      <c r="AI1154" s="10"/>
      <c r="AJ1154" s="11"/>
      <c r="AK1154" s="6">
        <f>SUMIF(AL$222:AL$252,$D1154,AN$222:AN$252)</f>
        <v>0</v>
      </c>
      <c r="AL1154" s="9"/>
      <c r="AM1154" s="10"/>
      <c r="AN1154" s="11"/>
      <c r="AO1154" s="6">
        <f>SUMIF(AP$222:AP$252,$D1154,AR$222:AR$252)</f>
        <v>0</v>
      </c>
      <c r="AP1154" s="9"/>
      <c r="AQ1154" s="10"/>
      <c r="AR1154" s="11"/>
      <c r="AS1154" s="6">
        <f>SUMIF(AT$222:AT$252,$D1154,AV$222:AV$252)</f>
        <v>0</v>
      </c>
      <c r="AT1154" s="9"/>
      <c r="AU1154" s="10"/>
      <c r="AV1154" s="11"/>
      <c r="AW1154" s="6">
        <f>SUMIF(AX$222:AX$252,$D1154,AZ$222:AZ$252)</f>
        <v>0</v>
      </c>
      <c r="AX1154" s="9"/>
      <c r="AY1154" s="10"/>
      <c r="AZ1154" s="11"/>
      <c r="BA1154" s="6">
        <f>SUMIF(BB$222:BB$252,$D1154,BD$222:BD$252)</f>
        <v>0</v>
      </c>
      <c r="BB1154" s="9"/>
      <c r="BC1154" s="10"/>
      <c r="BD1154" s="11"/>
      <c r="BE1154" s="6">
        <f>SUMIF(BF$222:BF$252,$D1154,BH$222:BH$252)</f>
        <v>0</v>
      </c>
      <c r="BF1154" s="9"/>
      <c r="BG1154" s="10"/>
      <c r="BH1154" s="11"/>
      <c r="BI1154" s="6">
        <f>SUMIF(BJ$222:BJ$252,$D1154,BL$222:BL$252)</f>
        <v>0</v>
      </c>
      <c r="BJ1154" s="9"/>
      <c r="BK1154" s="10"/>
      <c r="BL1154" s="11"/>
      <c r="BM1154" s="6">
        <f>SUMIF(BN$222:BN$252,$D1154,BP$222:BP$252)</f>
        <v>0</v>
      </c>
      <c r="BN1154" s="9"/>
      <c r="BO1154" s="10"/>
      <c r="BP1154" s="11"/>
      <c r="BQ1154" s="6">
        <f>SUMIF(BR$222:BR$252,$D1154,BT$222:BT$252)</f>
        <v>0</v>
      </c>
      <c r="BR1154" s="9"/>
      <c r="BS1154" s="10"/>
      <c r="BT1154" s="11"/>
      <c r="BU1154" s="6">
        <f>SUMIF(BV$222:BV$252,$D1154,BX$222:BX$252)</f>
        <v>0</v>
      </c>
      <c r="BV1154" s="9"/>
      <c r="BW1154" s="10"/>
      <c r="BX1154" s="11"/>
      <c r="BY1154" s="6">
        <f>SUMIF(BZ$222:BZ$252,$D1154,CB$222:CB$252)</f>
        <v>0</v>
      </c>
      <c r="BZ1154" s="9"/>
      <c r="CA1154" s="10"/>
      <c r="CB1154" s="11"/>
      <c r="CC1154" s="6">
        <f>SUMIF(CD$222:CD$252,$D1154,CF$222:CF$252)</f>
        <v>0</v>
      </c>
      <c r="CD1154" s="9"/>
      <c r="CE1154" s="10"/>
      <c r="CF1154" s="11"/>
      <c r="CG1154" s="6">
        <f>SUMIF(CH$222:CH$252,$D1154,CJ$222:CJ$252)</f>
        <v>0</v>
      </c>
      <c r="CH1154" s="9"/>
      <c r="CI1154" s="10"/>
      <c r="CJ1154" s="11"/>
      <c r="CK1154" s="6">
        <f>SUMIF(CL$222:CL$252,$D1154,CN$222:CN$252)</f>
        <v>0</v>
      </c>
      <c r="CL1154" s="9"/>
      <c r="CM1154" s="10"/>
      <c r="CN1154" s="11"/>
      <c r="CO1154" s="6">
        <f>SUMIF(CP$222:CP$252,$D1154,CR$222:CR$252)</f>
        <v>0</v>
      </c>
      <c r="CP1154" s="9"/>
      <c r="CQ1154" s="10"/>
      <c r="CR1154" s="11"/>
      <c r="CS1154" s="6">
        <f>SUMIF(CT$222:CT$252,$D1154,CV$222:CV$252)</f>
        <v>0</v>
      </c>
      <c r="CT1154" s="9"/>
      <c r="CU1154" s="10"/>
      <c r="CV1154" s="11"/>
      <c r="CW1154" s="6">
        <f>SUMIF(CX$222:CX$252,$D1154,CZ$222:CZ$252)</f>
        <v>0</v>
      </c>
      <c r="CX1154" s="9"/>
      <c r="CY1154" s="10"/>
      <c r="CZ1154" s="11"/>
      <c r="DA1154" s="6">
        <f>SUMIF(DB$222:DB$252,$D1154,DD$222:DD$252)</f>
        <v>0</v>
      </c>
      <c r="DB1154" s="9"/>
      <c r="DC1154" s="10"/>
      <c r="DD1154" s="11"/>
      <c r="DE1154" s="6">
        <f>SUMIF(DF$222:DF$252,$D1154,DH$222:DH$252)</f>
        <v>0</v>
      </c>
      <c r="DF1154" s="9"/>
      <c r="DG1154" s="10"/>
      <c r="DH1154" s="11"/>
      <c r="DI1154" s="6">
        <f>SUMIF(DJ$222:DJ$252,$D1154,DL$222:DL$252)</f>
        <v>0</v>
      </c>
      <c r="DJ1154" s="9"/>
      <c r="DK1154" s="10"/>
      <c r="DL1154" s="11"/>
      <c r="DM1154" s="6">
        <f>SUMIF(DN$222:DN$252,$D1154,DP$222:DP$252)</f>
        <v>0</v>
      </c>
      <c r="DN1154" s="9"/>
      <c r="DO1154" s="10"/>
      <c r="DP1154" s="11"/>
      <c r="DQ1154" s="6">
        <f>SUMIF(DR$222:DR$252,$D1154,DT$222:DT$252)</f>
        <v>0</v>
      </c>
      <c r="DR1154" s="9"/>
      <c r="DS1154" s="10"/>
      <c r="DT1154" s="11"/>
      <c r="DU1154" s="6">
        <f>SUMIF(DV$222:DV$252,$D1154,DX$222:DX$252)</f>
        <v>0</v>
      </c>
      <c r="DV1154" s="9"/>
      <c r="DW1154" s="10"/>
      <c r="DX1154" s="11"/>
      <c r="DY1154" s="6">
        <f>SUMIF(DZ$222:DZ$252,$D1154,EB$222:EB$252)</f>
        <v>0</v>
      </c>
      <c r="DZ1154" s="9"/>
      <c r="EA1154" s="10"/>
      <c r="EB1154" s="11"/>
      <c r="EC1154" s="6">
        <f>SUMIF(ED$222:ED$252,$D1154,EF$222:EF$252)</f>
        <v>0</v>
      </c>
      <c r="ED1154" s="9"/>
      <c r="EE1154" s="10"/>
      <c r="EF1154" s="11"/>
      <c r="EG1154" s="6">
        <f>SUMIF(EH$222:EH$252,$D1154,EJ$222:EJ$252)</f>
        <v>0</v>
      </c>
      <c r="EH1154" s="9"/>
      <c r="EI1154" s="10"/>
      <c r="EJ1154" s="11"/>
      <c r="EK1154" s="6">
        <f>SUMIF(EL$222:EL$252,$D1154,EN$222:EN$252)</f>
        <v>0</v>
      </c>
      <c r="EL1154" s="9"/>
      <c r="EM1154" s="10"/>
      <c r="EN1154" s="11"/>
      <c r="EO1154" s="6">
        <f>SUMIF(EP$222:EP$252,$D1154,ER$222:ER$252)</f>
        <v>0</v>
      </c>
      <c r="EP1154" s="9"/>
      <c r="EQ1154" s="10"/>
      <c r="ER1154" s="11"/>
      <c r="ES1154" s="6">
        <f>SUMIF(ET$222:ET$252,$D1154,EV$222:EV$252)</f>
        <v>0</v>
      </c>
      <c r="ET1154" s="9"/>
      <c r="EU1154" s="10"/>
      <c r="EV1154" s="11"/>
      <c r="EW1154" s="6">
        <f>SUMIF(EX$222:EX$252,$D1154,EZ$222:EZ$252)</f>
        <v>0</v>
      </c>
      <c r="EX1154" s="9"/>
      <c r="EY1154" s="10"/>
      <c r="EZ1154" s="11"/>
      <c r="FA1154" s="6">
        <f>SUMIF(FB$222:FB$252,$D1154,FD$222:FD$252)</f>
        <v>0</v>
      </c>
      <c r="FB1154" s="9"/>
      <c r="FC1154" s="10"/>
      <c r="FD1154" s="11"/>
      <c r="FE1154" s="6">
        <f>SUMIF(FF$222:FF$252,$D1154,FH$222:FH$252)</f>
        <v>0</v>
      </c>
      <c r="FF1154" s="9"/>
      <c r="FG1154" s="10"/>
      <c r="FH1154" s="11"/>
      <c r="FI1154" s="6">
        <f>SUMIF(FJ$222:FJ$252,$D1154,FL$222:FL$252)</f>
        <v>0</v>
      </c>
      <c r="FJ1154" s="9"/>
      <c r="FK1154" s="10"/>
      <c r="FL1154" s="11"/>
      <c r="FM1154" s="6">
        <f>SUMIF(FN$222:FN$252,$D1154,FP$222:FP$252)</f>
        <v>0</v>
      </c>
      <c r="FN1154" s="9"/>
      <c r="FO1154" s="10"/>
      <c r="FP1154" s="11"/>
      <c r="FQ1154" s="6">
        <f>SUMIF(FR$222:FR$252,$D1154,FT$222:FT$252)</f>
        <v>0</v>
      </c>
      <c r="FR1154" s="9"/>
      <c r="FS1154" s="10"/>
      <c r="FT1154" s="11"/>
      <c r="FU1154" s="6">
        <f>SUMIF(FV$222:FV$252,$D1154,FX$222:FX$252)</f>
        <v>0</v>
      </c>
      <c r="FV1154" s="9"/>
      <c r="FW1154" s="10"/>
      <c r="FX1154" s="11"/>
      <c r="FY1154" s="6">
        <f>SUMIF(FZ$222:FZ$252,$D1154,GB$222:GB$252)</f>
        <v>0</v>
      </c>
      <c r="FZ1154" s="9"/>
      <c r="GA1154" s="10"/>
      <c r="GB1154" s="11"/>
      <c r="GC1154" s="6">
        <f>SUMIF(GD$222:GD$252,$D1154,GF$222:GF$252)</f>
        <v>0</v>
      </c>
      <c r="GD1154" s="9"/>
      <c r="GE1154" s="10"/>
      <c r="GF1154" s="11"/>
      <c r="GG1154" s="6">
        <f>SUMIF(GH$222:GH$252,$D1154,GJ$222:GJ$252)</f>
        <v>0</v>
      </c>
      <c r="GH1154" s="9"/>
      <c r="GI1154" s="10"/>
      <c r="GJ1154" s="11"/>
      <c r="GK1154" s="6">
        <f>SUMIF(GL$222:GL$252,$D1154,GN$222:GN$252)</f>
        <v>0</v>
      </c>
      <c r="GL1154" s="9"/>
      <c r="GM1154" s="10"/>
      <c r="GN1154" s="11"/>
      <c r="GO1154" s="6">
        <f>SUMIF(GP$222:GP$252,$D1154,GR$222:GR$252)</f>
        <v>0</v>
      </c>
      <c r="GP1154" s="9"/>
      <c r="GQ1154" s="10"/>
      <c r="GR1154" s="11"/>
      <c r="GS1154" s="6">
        <f>SUMIF(GT$222:GT$252,$D1154,GV$222:GV$252)</f>
        <v>0</v>
      </c>
      <c r="GT1154" s="9"/>
      <c r="GU1154" s="10"/>
      <c r="GV1154" s="20"/>
      <c r="GW1154" s="19">
        <f t="shared" si="27"/>
        <v>0</v>
      </c>
      <c r="GX1154" s="472"/>
      <c r="GY1154" s="473"/>
    </row>
    <row r="1155" spans="1:207" ht="30">
      <c r="A1155" s="47" t="s">
        <v>83</v>
      </c>
      <c r="B1155" s="487"/>
      <c r="C1155" s="184" t="s">
        <v>351</v>
      </c>
      <c r="D1155" s="332" t="s">
        <v>343</v>
      </c>
      <c r="E1155" s="6">
        <f>SUMIF(F$253:F$283,$D1155,H$253:H$283)</f>
        <v>0</v>
      </c>
      <c r="F1155" s="9"/>
      <c r="G1155" s="10"/>
      <c r="H1155" s="11"/>
      <c r="I1155" s="6">
        <f>SUMIF(J$253:J$283,$D1155,L$253:L$283)</f>
        <v>0</v>
      </c>
      <c r="J1155" s="9"/>
      <c r="K1155" s="10"/>
      <c r="L1155" s="11"/>
      <c r="M1155" s="6">
        <f>SUMIF(N$253:N$283,$D1155,P$253:P$283)</f>
        <v>0</v>
      </c>
      <c r="N1155" s="9"/>
      <c r="O1155" s="10"/>
      <c r="P1155" s="11"/>
      <c r="Q1155" s="6">
        <f>SUMIF(R$253:R$283,$D1155,T$253:T$283)</f>
        <v>0</v>
      </c>
      <c r="R1155" s="9"/>
      <c r="S1155" s="10"/>
      <c r="T1155" s="11"/>
      <c r="U1155" s="6">
        <f>SUMIF(V$253:V$283,$D1155,X$253:X$283)</f>
        <v>0</v>
      </c>
      <c r="V1155" s="9"/>
      <c r="W1155" s="10"/>
      <c r="X1155" s="11"/>
      <c r="Y1155" s="6">
        <f>SUMIF(Z$253:Z$283,$D1155,AB$253:AB$283)</f>
        <v>0</v>
      </c>
      <c r="Z1155" s="9"/>
      <c r="AA1155" s="10"/>
      <c r="AB1155" s="11"/>
      <c r="AC1155" s="6">
        <f>SUMIF(AD$253:AD$283,$D1155,AF$253:AF$283)</f>
        <v>0</v>
      </c>
      <c r="AD1155" s="9"/>
      <c r="AE1155" s="10"/>
      <c r="AF1155" s="11"/>
      <c r="AG1155" s="6">
        <f>SUMIF(AH$253:AH$283,$D1155,AJ$253:AJ$283)</f>
        <v>0</v>
      </c>
      <c r="AH1155" s="9"/>
      <c r="AI1155" s="10"/>
      <c r="AJ1155" s="11"/>
      <c r="AK1155" s="6">
        <f>SUMIF(AL$253:AL$283,$D1155,AN$253:AN$283)</f>
        <v>0</v>
      </c>
      <c r="AL1155" s="9"/>
      <c r="AM1155" s="10"/>
      <c r="AN1155" s="11"/>
      <c r="AO1155" s="6">
        <f>SUMIF(AP$253:AP$283,$D1155,AR$253:AR$283)</f>
        <v>0</v>
      </c>
      <c r="AP1155" s="9"/>
      <c r="AQ1155" s="10"/>
      <c r="AR1155" s="11"/>
      <c r="AS1155" s="6">
        <f>SUMIF(AT$253:AT$283,$D1155,AV$253:AV$283)</f>
        <v>0</v>
      </c>
      <c r="AT1155" s="9"/>
      <c r="AU1155" s="10"/>
      <c r="AV1155" s="11"/>
      <c r="AW1155" s="6">
        <f>SUMIF(AX$253:AX$283,$D1155,AZ$253:AZ$283)</f>
        <v>0</v>
      </c>
      <c r="AX1155" s="9"/>
      <c r="AY1155" s="10"/>
      <c r="AZ1155" s="11"/>
      <c r="BA1155" s="6">
        <f>SUMIF(BB$253:BB$283,$D1155,BD$253:BD$283)</f>
        <v>0</v>
      </c>
      <c r="BB1155" s="9"/>
      <c r="BC1155" s="10"/>
      <c r="BD1155" s="11"/>
      <c r="BE1155" s="6">
        <f>SUMIF(BF$253:BF$283,$D1155,BH$253:BH$283)</f>
        <v>0</v>
      </c>
      <c r="BF1155" s="9"/>
      <c r="BG1155" s="10"/>
      <c r="BH1155" s="11"/>
      <c r="BI1155" s="6">
        <f>SUMIF(BJ$253:BJ$283,$D1155,BL$253:BL$283)</f>
        <v>0</v>
      </c>
      <c r="BJ1155" s="9"/>
      <c r="BK1155" s="10"/>
      <c r="BL1155" s="11"/>
      <c r="BM1155" s="6">
        <f>SUMIF(BN$253:BN$283,$D1155,BP$253:BP$283)</f>
        <v>0</v>
      </c>
      <c r="BN1155" s="9"/>
      <c r="BO1155" s="10"/>
      <c r="BP1155" s="11"/>
      <c r="BQ1155" s="6">
        <f>SUMIF(BR$253:BR$283,$D1155,BT$253:BT$283)</f>
        <v>0</v>
      </c>
      <c r="BR1155" s="9"/>
      <c r="BS1155" s="10"/>
      <c r="BT1155" s="11"/>
      <c r="BU1155" s="6">
        <f>SUMIF(BV$253:BV$283,$D1155,BX$253:BX$283)</f>
        <v>0</v>
      </c>
      <c r="BV1155" s="9"/>
      <c r="BW1155" s="10"/>
      <c r="BX1155" s="11"/>
      <c r="BY1155" s="6">
        <f>SUMIF(BZ$253:BZ$283,$D1155,CB$253:CB$283)</f>
        <v>0</v>
      </c>
      <c r="BZ1155" s="9"/>
      <c r="CA1155" s="10"/>
      <c r="CB1155" s="11"/>
      <c r="CC1155" s="6">
        <f>SUMIF(CD$253:CD$283,$D1155,CF$253:CF$283)</f>
        <v>0</v>
      </c>
      <c r="CD1155" s="9"/>
      <c r="CE1155" s="10"/>
      <c r="CF1155" s="11"/>
      <c r="CG1155" s="6">
        <f>SUMIF(CH$253:CH$283,$D1155,CJ$253:CJ$283)</f>
        <v>0</v>
      </c>
      <c r="CH1155" s="9"/>
      <c r="CI1155" s="10"/>
      <c r="CJ1155" s="11"/>
      <c r="CK1155" s="6">
        <f>SUMIF(CL$253:CL$283,$D1155,CN$253:CN$283)</f>
        <v>0</v>
      </c>
      <c r="CL1155" s="9"/>
      <c r="CM1155" s="10"/>
      <c r="CN1155" s="11"/>
      <c r="CO1155" s="6">
        <f>SUMIF(CP$253:CP$283,$D1155,CR$253:CR$283)</f>
        <v>0</v>
      </c>
      <c r="CP1155" s="9"/>
      <c r="CQ1155" s="10"/>
      <c r="CR1155" s="11"/>
      <c r="CS1155" s="6">
        <f>SUMIF(CT$253:CT$283,$D1155,CV$253:CV$283)</f>
        <v>0</v>
      </c>
      <c r="CT1155" s="9"/>
      <c r="CU1155" s="10"/>
      <c r="CV1155" s="11"/>
      <c r="CW1155" s="6">
        <f>SUMIF(CX$253:CX$283,$D1155,CZ$253:CZ$283)</f>
        <v>0</v>
      </c>
      <c r="CX1155" s="9"/>
      <c r="CY1155" s="10"/>
      <c r="CZ1155" s="11"/>
      <c r="DA1155" s="6">
        <f>SUMIF(DB$253:DB$283,$D1155,DD$253:DD$283)</f>
        <v>0</v>
      </c>
      <c r="DB1155" s="9"/>
      <c r="DC1155" s="10"/>
      <c r="DD1155" s="11"/>
      <c r="DE1155" s="6">
        <f>SUMIF(DF$253:DF$283,$D1155,DH$253:DH$283)</f>
        <v>0</v>
      </c>
      <c r="DF1155" s="9"/>
      <c r="DG1155" s="10"/>
      <c r="DH1155" s="11"/>
      <c r="DI1155" s="6">
        <f>SUMIF(DJ$253:DJ$283,$D1155,DL$253:DL$283)</f>
        <v>0</v>
      </c>
      <c r="DJ1155" s="9"/>
      <c r="DK1155" s="10"/>
      <c r="DL1155" s="11"/>
      <c r="DM1155" s="6">
        <f>SUMIF(DN$253:DN$283,$D1155,DP$253:DP$283)</f>
        <v>0</v>
      </c>
      <c r="DN1155" s="9"/>
      <c r="DO1155" s="10"/>
      <c r="DP1155" s="11"/>
      <c r="DQ1155" s="6">
        <f>SUMIF(DR$253:DR$283,$D1155,DT$253:DT$283)</f>
        <v>0</v>
      </c>
      <c r="DR1155" s="9"/>
      <c r="DS1155" s="10"/>
      <c r="DT1155" s="11"/>
      <c r="DU1155" s="6">
        <f>SUMIF(DV$253:DV$283,$D1155,DX$253:DX$283)</f>
        <v>0</v>
      </c>
      <c r="DV1155" s="9"/>
      <c r="DW1155" s="10"/>
      <c r="DX1155" s="11"/>
      <c r="DY1155" s="6">
        <f>SUMIF(DZ$253:DZ$283,$D1155,EB$253:EB$283)</f>
        <v>0</v>
      </c>
      <c r="DZ1155" s="9"/>
      <c r="EA1155" s="10"/>
      <c r="EB1155" s="11"/>
      <c r="EC1155" s="6">
        <f>SUMIF(ED$253:ED$283,$D1155,EF$253:EF$283)</f>
        <v>0</v>
      </c>
      <c r="ED1155" s="9"/>
      <c r="EE1155" s="10"/>
      <c r="EF1155" s="11"/>
      <c r="EG1155" s="6">
        <f>SUMIF(EH$253:EH$283,$D1155,EJ$253:EJ$283)</f>
        <v>0</v>
      </c>
      <c r="EH1155" s="9"/>
      <c r="EI1155" s="10"/>
      <c r="EJ1155" s="11"/>
      <c r="EK1155" s="6">
        <f>SUMIF(EL$253:EL$283,$D1155,EN$253:EN$283)</f>
        <v>0</v>
      </c>
      <c r="EL1155" s="9"/>
      <c r="EM1155" s="10"/>
      <c r="EN1155" s="11"/>
      <c r="EO1155" s="6">
        <f>SUMIF(EP$253:EP$283,$D1155,ER$253:ER$283)</f>
        <v>0</v>
      </c>
      <c r="EP1155" s="9"/>
      <c r="EQ1155" s="10"/>
      <c r="ER1155" s="11"/>
      <c r="ES1155" s="6">
        <f>SUMIF(ET$253:ET$283,$D1155,EV$253:EV$283)</f>
        <v>0</v>
      </c>
      <c r="ET1155" s="9"/>
      <c r="EU1155" s="10"/>
      <c r="EV1155" s="11"/>
      <c r="EW1155" s="6">
        <f>SUMIF(EX$253:EX$283,$D1155,EZ$253:EZ$283)</f>
        <v>0</v>
      </c>
      <c r="EX1155" s="9"/>
      <c r="EY1155" s="10"/>
      <c r="EZ1155" s="11"/>
      <c r="FA1155" s="6">
        <f>SUMIF(FB$253:FB$283,$D1155,FD$253:FD$283)</f>
        <v>0</v>
      </c>
      <c r="FB1155" s="9"/>
      <c r="FC1155" s="10"/>
      <c r="FD1155" s="11"/>
      <c r="FE1155" s="6">
        <f>SUMIF(FF$253:FF$283,$D1155,FH$253:FH$283)</f>
        <v>0</v>
      </c>
      <c r="FF1155" s="9"/>
      <c r="FG1155" s="10"/>
      <c r="FH1155" s="11"/>
      <c r="FI1155" s="6">
        <f>SUMIF(FJ$253:FJ$283,$D1155,FL$253:FL$283)</f>
        <v>0</v>
      </c>
      <c r="FJ1155" s="9"/>
      <c r="FK1155" s="10"/>
      <c r="FL1155" s="11"/>
      <c r="FM1155" s="6">
        <f>SUMIF(FN$253:FN$283,$D1155,FP$253:FP$283)</f>
        <v>0</v>
      </c>
      <c r="FN1155" s="9"/>
      <c r="FO1155" s="10"/>
      <c r="FP1155" s="11"/>
      <c r="FQ1155" s="6">
        <f>SUMIF(FR$253:FR$283,$D1155,FT$253:FT$283)</f>
        <v>0</v>
      </c>
      <c r="FR1155" s="9"/>
      <c r="FS1155" s="10"/>
      <c r="FT1155" s="11"/>
      <c r="FU1155" s="6">
        <f>SUMIF(FV$253:FV$283,$D1155,FX$253:FX$283)</f>
        <v>0</v>
      </c>
      <c r="FV1155" s="9"/>
      <c r="FW1155" s="10"/>
      <c r="FX1155" s="11"/>
      <c r="FY1155" s="6">
        <f>SUMIF(FZ$253:FZ$283,$D1155,GB$253:GB$283)</f>
        <v>0</v>
      </c>
      <c r="FZ1155" s="9"/>
      <c r="GA1155" s="10"/>
      <c r="GB1155" s="11"/>
      <c r="GC1155" s="6">
        <f>SUMIF(GD$253:GD$283,$D1155,GF$253:GF$283)</f>
        <v>0</v>
      </c>
      <c r="GD1155" s="9"/>
      <c r="GE1155" s="10"/>
      <c r="GF1155" s="11"/>
      <c r="GG1155" s="6">
        <f>SUMIF(GH$253:GH$283,$D1155,GJ$253:GJ$283)</f>
        <v>0</v>
      </c>
      <c r="GH1155" s="9"/>
      <c r="GI1155" s="10"/>
      <c r="GJ1155" s="11"/>
      <c r="GK1155" s="6">
        <f>SUMIF(GL$253:GL$283,$D1155,GN$253:GN$283)</f>
        <v>0</v>
      </c>
      <c r="GL1155" s="9"/>
      <c r="GM1155" s="10"/>
      <c r="GN1155" s="11"/>
      <c r="GO1155" s="6">
        <f>SUMIF(GP$253:GP$283,$D1155,GR$253:GR$283)</f>
        <v>0</v>
      </c>
      <c r="GP1155" s="9"/>
      <c r="GQ1155" s="10"/>
      <c r="GR1155" s="11"/>
      <c r="GS1155" s="6">
        <f>SUMIF(GT$253:GT$283,$D1155,GV$253:GV$283)</f>
        <v>0</v>
      </c>
      <c r="GT1155" s="9"/>
      <c r="GU1155" s="10"/>
      <c r="GV1155" s="20"/>
      <c r="GW1155" s="19">
        <f t="shared" si="27"/>
        <v>0</v>
      </c>
      <c r="GX1155" s="472"/>
      <c r="GY1155" s="473"/>
    </row>
    <row r="1156" spans="1:207" ht="30">
      <c r="A1156" s="47" t="s">
        <v>84</v>
      </c>
      <c r="B1156" s="487"/>
      <c r="C1156" s="184" t="s">
        <v>351</v>
      </c>
      <c r="D1156" s="332" t="s">
        <v>343</v>
      </c>
      <c r="E1156" s="6">
        <f>SUMIF(F$284:F$314,$D1156,H$284:H$314)</f>
        <v>0</v>
      </c>
      <c r="F1156" s="9"/>
      <c r="G1156" s="10"/>
      <c r="H1156" s="11"/>
      <c r="I1156" s="6">
        <f>SUMIF(J$284:J$314,$D1156,L$284:L$314)</f>
        <v>0</v>
      </c>
      <c r="J1156" s="9"/>
      <c r="K1156" s="10"/>
      <c r="L1156" s="11"/>
      <c r="M1156" s="6">
        <f>SUMIF(N$284:N$314,$D1156,P$284:P$314)</f>
        <v>0</v>
      </c>
      <c r="N1156" s="9"/>
      <c r="O1156" s="10"/>
      <c r="P1156" s="11"/>
      <c r="Q1156" s="6">
        <f>SUMIF(R$284:R$314,$D1156,T$284:T$314)</f>
        <v>0</v>
      </c>
      <c r="R1156" s="9"/>
      <c r="S1156" s="10"/>
      <c r="T1156" s="11"/>
      <c r="U1156" s="6">
        <f>SUMIF(V$284:V$314,$D1156,X$284:X$314)</f>
        <v>0</v>
      </c>
      <c r="V1156" s="9"/>
      <c r="W1156" s="10"/>
      <c r="X1156" s="11"/>
      <c r="Y1156" s="6">
        <f>SUMIF(Z$284:Z$314,$D1156,AB$284:AB$314)</f>
        <v>0</v>
      </c>
      <c r="Z1156" s="9"/>
      <c r="AA1156" s="10"/>
      <c r="AB1156" s="11"/>
      <c r="AC1156" s="6">
        <f>SUMIF(AD$284:AD$314,$D1156,AF$284:AF$314)</f>
        <v>0</v>
      </c>
      <c r="AD1156" s="9"/>
      <c r="AE1156" s="10"/>
      <c r="AF1156" s="11"/>
      <c r="AG1156" s="6">
        <f>SUMIF(AH$284:AH$314,$D1156,AJ$284:AJ$314)</f>
        <v>0</v>
      </c>
      <c r="AH1156" s="9"/>
      <c r="AI1156" s="10"/>
      <c r="AJ1156" s="11"/>
      <c r="AK1156" s="6">
        <f>SUMIF(AL$284:AL$314,$D1156,AN$284:AN$314)</f>
        <v>0</v>
      </c>
      <c r="AL1156" s="9"/>
      <c r="AM1156" s="10"/>
      <c r="AN1156" s="11"/>
      <c r="AO1156" s="6">
        <f>SUMIF(AP$284:AP$314,$D1156,AR$284:AR$314)</f>
        <v>0</v>
      </c>
      <c r="AP1156" s="9"/>
      <c r="AQ1156" s="10"/>
      <c r="AR1156" s="11"/>
      <c r="AS1156" s="6">
        <f>SUMIF(AT$284:AT$314,$D1156,AV$284:AV$314)</f>
        <v>0</v>
      </c>
      <c r="AT1156" s="9"/>
      <c r="AU1156" s="10"/>
      <c r="AV1156" s="11"/>
      <c r="AW1156" s="6">
        <f>SUMIF(AX$284:AX$314,$D1156,AZ$284:AZ$314)</f>
        <v>0</v>
      </c>
      <c r="AX1156" s="9"/>
      <c r="AY1156" s="10"/>
      <c r="AZ1156" s="11"/>
      <c r="BA1156" s="6">
        <f>SUMIF(BB$284:BB$314,$D1156,BD$284:BD$314)</f>
        <v>0</v>
      </c>
      <c r="BB1156" s="9"/>
      <c r="BC1156" s="10"/>
      <c r="BD1156" s="11"/>
      <c r="BE1156" s="6">
        <f>SUMIF(BF$284:BF$314,$D1156,BH$284:BH$314)</f>
        <v>0</v>
      </c>
      <c r="BF1156" s="9"/>
      <c r="BG1156" s="10"/>
      <c r="BH1156" s="11"/>
      <c r="BI1156" s="6">
        <f>SUMIF(BJ$284:BJ$314,$D1156,BL$284:BL$314)</f>
        <v>0</v>
      </c>
      <c r="BJ1156" s="9"/>
      <c r="BK1156" s="10"/>
      <c r="BL1156" s="11"/>
      <c r="BM1156" s="6">
        <f>SUMIF(BN$284:BN$314,$D1156,BP$284:BP$314)</f>
        <v>0</v>
      </c>
      <c r="BN1156" s="9"/>
      <c r="BO1156" s="10"/>
      <c r="BP1156" s="11"/>
      <c r="BQ1156" s="6">
        <f>SUMIF(BR$284:BR$314,$D1156,BT$284:BT$314)</f>
        <v>0</v>
      </c>
      <c r="BR1156" s="9"/>
      <c r="BS1156" s="10"/>
      <c r="BT1156" s="11"/>
      <c r="BU1156" s="6">
        <f>SUMIF(BV$284:BV$314,$D1156,BX$284:BX$314)</f>
        <v>0</v>
      </c>
      <c r="BV1156" s="9"/>
      <c r="BW1156" s="10"/>
      <c r="BX1156" s="11"/>
      <c r="BY1156" s="6">
        <f>SUMIF(BZ$284:BZ$314,$D1156,CB$284:CB$314)</f>
        <v>0</v>
      </c>
      <c r="BZ1156" s="9"/>
      <c r="CA1156" s="10"/>
      <c r="CB1156" s="11"/>
      <c r="CC1156" s="6">
        <f>SUMIF(CD$284:CD$314,$D1156,CF$284:CF$314)</f>
        <v>0</v>
      </c>
      <c r="CD1156" s="9"/>
      <c r="CE1156" s="10"/>
      <c r="CF1156" s="11"/>
      <c r="CG1156" s="6">
        <f>SUMIF(CH$284:CH$314,$D1156,CJ$284:CJ$314)</f>
        <v>0</v>
      </c>
      <c r="CH1156" s="9"/>
      <c r="CI1156" s="10"/>
      <c r="CJ1156" s="11"/>
      <c r="CK1156" s="6">
        <f>SUMIF(CL$284:CL$314,$D1156,CN$284:CN$314)</f>
        <v>0</v>
      </c>
      <c r="CL1156" s="9"/>
      <c r="CM1156" s="10"/>
      <c r="CN1156" s="11"/>
      <c r="CO1156" s="6">
        <f>SUMIF(CP$284:CP$314,$D1156,CR$284:CR$314)</f>
        <v>0</v>
      </c>
      <c r="CP1156" s="9"/>
      <c r="CQ1156" s="10"/>
      <c r="CR1156" s="11"/>
      <c r="CS1156" s="6">
        <f>SUMIF(CT$284:CT$314,$D1156,CV$284:CV$314)</f>
        <v>0</v>
      </c>
      <c r="CT1156" s="9"/>
      <c r="CU1156" s="10"/>
      <c r="CV1156" s="11"/>
      <c r="CW1156" s="6">
        <f>SUMIF(CX$284:CX$314,$D1156,CZ$284:CZ$314)</f>
        <v>0</v>
      </c>
      <c r="CX1156" s="9"/>
      <c r="CY1156" s="10"/>
      <c r="CZ1156" s="11"/>
      <c r="DA1156" s="6">
        <f>SUMIF(DB$284:DB$314,$D1156,DD$284:DD$314)</f>
        <v>0</v>
      </c>
      <c r="DB1156" s="9"/>
      <c r="DC1156" s="10"/>
      <c r="DD1156" s="11"/>
      <c r="DE1156" s="6">
        <f>SUMIF(DF$284:DF$314,$D1156,DH$284:DH$314)</f>
        <v>0</v>
      </c>
      <c r="DF1156" s="9"/>
      <c r="DG1156" s="10"/>
      <c r="DH1156" s="11"/>
      <c r="DI1156" s="6">
        <f>SUMIF(DJ$284:DJ$314,$D1156,DL$284:DL$314)</f>
        <v>0</v>
      </c>
      <c r="DJ1156" s="9"/>
      <c r="DK1156" s="10"/>
      <c r="DL1156" s="11"/>
      <c r="DM1156" s="6">
        <f>SUMIF(DN$284:DN$314,$D1156,DP$284:DP$314)</f>
        <v>0</v>
      </c>
      <c r="DN1156" s="9"/>
      <c r="DO1156" s="10"/>
      <c r="DP1156" s="11"/>
      <c r="DQ1156" s="6">
        <f>SUMIF(DR$284:DR$314,$D1156,DT$284:DT$314)</f>
        <v>0</v>
      </c>
      <c r="DR1156" s="9"/>
      <c r="DS1156" s="10"/>
      <c r="DT1156" s="11"/>
      <c r="DU1156" s="6">
        <f>SUMIF(DV$284:DV$314,$D1156,DX$284:DX$314)</f>
        <v>0</v>
      </c>
      <c r="DV1156" s="9"/>
      <c r="DW1156" s="10"/>
      <c r="DX1156" s="11"/>
      <c r="DY1156" s="6">
        <f>SUMIF(DZ$284:DZ$314,$D1156,EB$284:EB$314)</f>
        <v>0</v>
      </c>
      <c r="DZ1156" s="9"/>
      <c r="EA1156" s="10"/>
      <c r="EB1156" s="11"/>
      <c r="EC1156" s="6">
        <f>SUMIF(ED$284:ED$314,$D1156,EF$284:EF$314)</f>
        <v>0</v>
      </c>
      <c r="ED1156" s="9"/>
      <c r="EE1156" s="10"/>
      <c r="EF1156" s="11"/>
      <c r="EG1156" s="6">
        <f>SUMIF(EH$284:EH$314,$D1156,EJ$284:EJ$314)</f>
        <v>0</v>
      </c>
      <c r="EH1156" s="9"/>
      <c r="EI1156" s="10"/>
      <c r="EJ1156" s="11"/>
      <c r="EK1156" s="6">
        <f>SUMIF(EL$284:EL$314,$D1156,EN$284:EN$314)</f>
        <v>0</v>
      </c>
      <c r="EL1156" s="9"/>
      <c r="EM1156" s="10"/>
      <c r="EN1156" s="11"/>
      <c r="EO1156" s="6">
        <f>SUMIF(EP$284:EP$314,$D1156,ER$284:ER$314)</f>
        <v>0</v>
      </c>
      <c r="EP1156" s="9"/>
      <c r="EQ1156" s="10"/>
      <c r="ER1156" s="11"/>
      <c r="ES1156" s="6">
        <f>SUMIF(ET$284:ET$314,$D1156,EV$284:EV$314)</f>
        <v>0</v>
      </c>
      <c r="ET1156" s="9"/>
      <c r="EU1156" s="10"/>
      <c r="EV1156" s="11"/>
      <c r="EW1156" s="6">
        <f>SUMIF(EX$284:EX$314,$D1156,EZ$284:EZ$314)</f>
        <v>0</v>
      </c>
      <c r="EX1156" s="9"/>
      <c r="EY1156" s="10"/>
      <c r="EZ1156" s="11"/>
      <c r="FA1156" s="6">
        <f>SUMIF(FB$284:FB$314,$D1156,FD$284:FD$314)</f>
        <v>0</v>
      </c>
      <c r="FB1156" s="9"/>
      <c r="FC1156" s="10"/>
      <c r="FD1156" s="11"/>
      <c r="FE1156" s="6">
        <f>SUMIF(FF$284:FF$314,$D1156,FH$284:FH$314)</f>
        <v>0</v>
      </c>
      <c r="FF1156" s="9"/>
      <c r="FG1156" s="10"/>
      <c r="FH1156" s="11"/>
      <c r="FI1156" s="6">
        <f>SUMIF(FJ$284:FJ$314,$D1156,FL$284:FL$314)</f>
        <v>0</v>
      </c>
      <c r="FJ1156" s="9"/>
      <c r="FK1156" s="10"/>
      <c r="FL1156" s="11"/>
      <c r="FM1156" s="6">
        <f>SUMIF(FN$284:FN$314,$D1156,FP$284:FP$314)</f>
        <v>0</v>
      </c>
      <c r="FN1156" s="9"/>
      <c r="FO1156" s="10"/>
      <c r="FP1156" s="11"/>
      <c r="FQ1156" s="6">
        <f>SUMIF(FR$284:FR$314,$D1156,FT$284:FT$314)</f>
        <v>0</v>
      </c>
      <c r="FR1156" s="9"/>
      <c r="FS1156" s="10"/>
      <c r="FT1156" s="11"/>
      <c r="FU1156" s="6">
        <f>SUMIF(FV$284:FV$314,$D1156,FX$284:FX$314)</f>
        <v>0</v>
      </c>
      <c r="FV1156" s="9"/>
      <c r="FW1156" s="10"/>
      <c r="FX1156" s="11"/>
      <c r="FY1156" s="6">
        <f>SUMIF(FZ$284:FZ$314,$D1156,GB$284:GB$314)</f>
        <v>0</v>
      </c>
      <c r="FZ1156" s="9"/>
      <c r="GA1156" s="10"/>
      <c r="GB1156" s="11"/>
      <c r="GC1156" s="6">
        <f>SUMIF(GD$284:GD$314,$D1156,GF$284:GF$314)</f>
        <v>0</v>
      </c>
      <c r="GD1156" s="9"/>
      <c r="GE1156" s="10"/>
      <c r="GF1156" s="11"/>
      <c r="GG1156" s="6">
        <f>SUMIF(GH$284:GH$314,$D1156,GJ$284:GJ$314)</f>
        <v>0</v>
      </c>
      <c r="GH1156" s="9"/>
      <c r="GI1156" s="10"/>
      <c r="GJ1156" s="11"/>
      <c r="GK1156" s="6">
        <f>SUMIF(GL$284:GL$314,$D1156,GN$284:GN$314)</f>
        <v>0</v>
      </c>
      <c r="GL1156" s="9"/>
      <c r="GM1156" s="10"/>
      <c r="GN1156" s="11"/>
      <c r="GO1156" s="6">
        <f>SUMIF(GP$284:GP$314,$D1156,GR$284:GR$314)</f>
        <v>0</v>
      </c>
      <c r="GP1156" s="9"/>
      <c r="GQ1156" s="10"/>
      <c r="GR1156" s="11"/>
      <c r="GS1156" s="6">
        <f>SUMIF(GT$284:GT$314,$D1156,GV$284:GV$314)</f>
        <v>0</v>
      </c>
      <c r="GT1156" s="9"/>
      <c r="GU1156" s="10"/>
      <c r="GV1156" s="20"/>
      <c r="GW1156" s="19">
        <f t="shared" si="27"/>
        <v>0</v>
      </c>
      <c r="GX1156" s="472"/>
      <c r="GY1156" s="473"/>
    </row>
    <row r="1157" spans="1:207" ht="30">
      <c r="A1157" s="47" t="s">
        <v>85</v>
      </c>
      <c r="B1157" s="487"/>
      <c r="C1157" s="184" t="s">
        <v>351</v>
      </c>
      <c r="D1157" s="332" t="s">
        <v>343</v>
      </c>
      <c r="E1157" s="7">
        <f>SUMIF(F$315:F$345,$D1157,H$315:H$345)</f>
        <v>0</v>
      </c>
      <c r="F1157" s="12"/>
      <c r="G1157" s="13"/>
      <c r="H1157" s="14"/>
      <c r="I1157" s="6">
        <f>SUMIF(J$315:J$345,$D1157,L$315:L$345)</f>
        <v>0</v>
      </c>
      <c r="J1157" s="12"/>
      <c r="K1157" s="13"/>
      <c r="L1157" s="14"/>
      <c r="M1157" s="7">
        <f>SUMIF(N$315:N$345,$D1157,P$315:P$345)</f>
        <v>0</v>
      </c>
      <c r="N1157" s="12"/>
      <c r="O1157" s="13"/>
      <c r="P1157" s="14"/>
      <c r="Q1157" s="6">
        <f>SUMIF(R$315:R$345,$D1157,T$315:T$345)</f>
        <v>0</v>
      </c>
      <c r="R1157" s="12"/>
      <c r="S1157" s="13"/>
      <c r="T1157" s="14"/>
      <c r="U1157" s="7">
        <f>SUMIF(V$315:V$345,$D1157,X$315:X$345)</f>
        <v>0</v>
      </c>
      <c r="V1157" s="12"/>
      <c r="W1157" s="13"/>
      <c r="X1157" s="14"/>
      <c r="Y1157" s="6">
        <f>SUMIF(Z$315:Z$345,$D1157,AB$315:AB$345)</f>
        <v>0</v>
      </c>
      <c r="Z1157" s="12"/>
      <c r="AA1157" s="13"/>
      <c r="AB1157" s="14"/>
      <c r="AC1157" s="7">
        <f>SUMIF(AD$315:AD$345,$D1157,AF$315:AF$345)</f>
        <v>0</v>
      </c>
      <c r="AD1157" s="12"/>
      <c r="AE1157" s="13"/>
      <c r="AF1157" s="14"/>
      <c r="AG1157" s="7">
        <f>SUMIF(AH$315:AH$345,$D1157,AJ$315:AJ$345)</f>
        <v>0</v>
      </c>
      <c r="AH1157" s="12"/>
      <c r="AI1157" s="13"/>
      <c r="AJ1157" s="14"/>
      <c r="AK1157" s="7">
        <f>SUMIF(AL$315:AL$345,$D1157,AN$315:AN$345)</f>
        <v>0</v>
      </c>
      <c r="AL1157" s="12"/>
      <c r="AM1157" s="13"/>
      <c r="AN1157" s="14"/>
      <c r="AO1157" s="7">
        <f>SUMIF(AP$315:AP$345,$D1157,AR$315:AR$345)</f>
        <v>0</v>
      </c>
      <c r="AP1157" s="12"/>
      <c r="AQ1157" s="13"/>
      <c r="AR1157" s="14"/>
      <c r="AS1157" s="7">
        <f>SUMIF(AT$315:AT$345,$D1157,AV$315:AV$345)</f>
        <v>0</v>
      </c>
      <c r="AT1157" s="12"/>
      <c r="AU1157" s="13"/>
      <c r="AV1157" s="14"/>
      <c r="AW1157" s="7">
        <f>SUMIF(AX$315:AX$345,$D1157,AZ$315:AZ$345)</f>
        <v>0</v>
      </c>
      <c r="AX1157" s="12"/>
      <c r="AY1157" s="13"/>
      <c r="AZ1157" s="14"/>
      <c r="BA1157" s="7">
        <f>SUMIF(BB$315:BB$345,$D1157,BD$315:BD$345)</f>
        <v>0</v>
      </c>
      <c r="BB1157" s="12"/>
      <c r="BC1157" s="13"/>
      <c r="BD1157" s="14"/>
      <c r="BE1157" s="7">
        <f>SUMIF(BF$315:BF$345,$D1157,BH$315:BH$345)</f>
        <v>0</v>
      </c>
      <c r="BF1157" s="12"/>
      <c r="BG1157" s="13"/>
      <c r="BH1157" s="14"/>
      <c r="BI1157" s="7">
        <f>SUMIF(BJ$315:BJ$345,$D1157,BL$315:BL$345)</f>
        <v>0</v>
      </c>
      <c r="BJ1157" s="12"/>
      <c r="BK1157" s="13"/>
      <c r="BL1157" s="14"/>
      <c r="BM1157" s="7">
        <f>SUMIF(BN$315:BN$345,$D1157,BP$315:BP$345)</f>
        <v>0</v>
      </c>
      <c r="BN1157" s="12"/>
      <c r="BO1157" s="13"/>
      <c r="BP1157" s="14"/>
      <c r="BQ1157" s="7">
        <f>SUMIF(BR$315:BR$345,$D1157,BT$315:BT$345)</f>
        <v>0</v>
      </c>
      <c r="BR1157" s="12"/>
      <c r="BS1157" s="13"/>
      <c r="BT1157" s="14"/>
      <c r="BU1157" s="7">
        <f>SUMIF(BV$315:BV$345,$D1157,BX$315:BX$345)</f>
        <v>0</v>
      </c>
      <c r="BV1157" s="12"/>
      <c r="BW1157" s="13"/>
      <c r="BX1157" s="14"/>
      <c r="BY1157" s="7">
        <f>SUMIF(BZ$315:BZ$345,$D1157,CB$315:CB$345)</f>
        <v>0</v>
      </c>
      <c r="BZ1157" s="12"/>
      <c r="CA1157" s="13"/>
      <c r="CB1157" s="14"/>
      <c r="CC1157" s="7">
        <f>SUMIF(CD$315:CD$345,$D1157,CF$315:CF$345)</f>
        <v>0</v>
      </c>
      <c r="CD1157" s="12"/>
      <c r="CE1157" s="13"/>
      <c r="CF1157" s="14"/>
      <c r="CG1157" s="7">
        <f>SUMIF(CH$315:CH$345,$D1157,CJ$315:CJ$345)</f>
        <v>0</v>
      </c>
      <c r="CH1157" s="12"/>
      <c r="CI1157" s="13"/>
      <c r="CJ1157" s="14"/>
      <c r="CK1157" s="7">
        <f>SUMIF(CL$315:CL$345,$D1157,CN$315:CN$345)</f>
        <v>0</v>
      </c>
      <c r="CL1157" s="12"/>
      <c r="CM1157" s="13"/>
      <c r="CN1157" s="14"/>
      <c r="CO1157" s="7">
        <f>SUMIF(CP$315:CP$345,$D1157,CR$315:CR$345)</f>
        <v>0</v>
      </c>
      <c r="CP1157" s="12"/>
      <c r="CQ1157" s="13"/>
      <c r="CR1157" s="14"/>
      <c r="CS1157" s="7">
        <f>SUMIF(CT$315:CT$345,$D1157,CV$315:CV$345)</f>
        <v>0</v>
      </c>
      <c r="CT1157" s="12"/>
      <c r="CU1157" s="13"/>
      <c r="CV1157" s="14"/>
      <c r="CW1157" s="7">
        <f>SUMIF(CX$315:CX$345,$D1157,CZ$315:CZ$345)</f>
        <v>0</v>
      </c>
      <c r="CX1157" s="12"/>
      <c r="CY1157" s="13"/>
      <c r="CZ1157" s="14"/>
      <c r="DA1157" s="7">
        <f>SUMIF(DB$315:DB$345,$D1157,DD$315:DD$345)</f>
        <v>0</v>
      </c>
      <c r="DB1157" s="12"/>
      <c r="DC1157" s="13"/>
      <c r="DD1157" s="14"/>
      <c r="DE1157" s="7">
        <f>SUMIF(DF$315:DF$345,$D1157,DH$315:DH$345)</f>
        <v>0</v>
      </c>
      <c r="DF1157" s="12"/>
      <c r="DG1157" s="13"/>
      <c r="DH1157" s="14"/>
      <c r="DI1157" s="7">
        <f>SUMIF(DJ$315:DJ$345,$D1157,DL$315:DL$345)</f>
        <v>0</v>
      </c>
      <c r="DJ1157" s="12"/>
      <c r="DK1157" s="13"/>
      <c r="DL1157" s="14"/>
      <c r="DM1157" s="7">
        <f>SUMIF(DN$315:DN$345,$D1157,DP$315:DP$345)</f>
        <v>0</v>
      </c>
      <c r="DN1157" s="12"/>
      <c r="DO1157" s="13"/>
      <c r="DP1157" s="14"/>
      <c r="DQ1157" s="7">
        <f>SUMIF(DR$315:DR$345,$D1157,DT$315:DT$345)</f>
        <v>0</v>
      </c>
      <c r="DR1157" s="12"/>
      <c r="DS1157" s="13"/>
      <c r="DT1157" s="14"/>
      <c r="DU1157" s="7">
        <f>SUMIF(DV$315:DV$345,$D1157,DX$315:DX$345)</f>
        <v>0</v>
      </c>
      <c r="DV1157" s="12"/>
      <c r="DW1157" s="13"/>
      <c r="DX1157" s="14"/>
      <c r="DY1157" s="7">
        <f>SUMIF(DZ$315:DZ$345,$D1157,EB$315:EB$345)</f>
        <v>0</v>
      </c>
      <c r="DZ1157" s="12"/>
      <c r="EA1157" s="13"/>
      <c r="EB1157" s="14"/>
      <c r="EC1157" s="7">
        <f>SUMIF(ED$315:ED$345,$D1157,EF$315:EF$345)</f>
        <v>0</v>
      </c>
      <c r="ED1157" s="12"/>
      <c r="EE1157" s="13"/>
      <c r="EF1157" s="14"/>
      <c r="EG1157" s="7">
        <f>SUMIF(EH$315:EH$345,$D1157,EJ$315:EJ$345)</f>
        <v>0</v>
      </c>
      <c r="EH1157" s="12"/>
      <c r="EI1157" s="13"/>
      <c r="EJ1157" s="14"/>
      <c r="EK1157" s="7">
        <f>SUMIF(EL$315:EL$345,$D1157,EN$315:EN$345)</f>
        <v>0</v>
      </c>
      <c r="EL1157" s="12"/>
      <c r="EM1157" s="13"/>
      <c r="EN1157" s="14"/>
      <c r="EO1157" s="7">
        <f>SUMIF(EP$315:EP$345,$D1157,ER$315:ER$345)</f>
        <v>0</v>
      </c>
      <c r="EP1157" s="12"/>
      <c r="EQ1157" s="13"/>
      <c r="ER1157" s="14"/>
      <c r="ES1157" s="7">
        <f>SUMIF(ET$315:ET$345,$D1157,EV$315:EV$345)</f>
        <v>0</v>
      </c>
      <c r="ET1157" s="12"/>
      <c r="EU1157" s="13"/>
      <c r="EV1157" s="14"/>
      <c r="EW1157" s="7">
        <f>SUMIF(EX$315:EX$345,$D1157,EZ$315:EZ$345)</f>
        <v>0</v>
      </c>
      <c r="EX1157" s="12"/>
      <c r="EY1157" s="13"/>
      <c r="EZ1157" s="14"/>
      <c r="FA1157" s="7">
        <f>SUMIF(FB$315:FB$345,$D1157,FD$315:FD$345)</f>
        <v>0</v>
      </c>
      <c r="FB1157" s="12"/>
      <c r="FC1157" s="13"/>
      <c r="FD1157" s="14"/>
      <c r="FE1157" s="7">
        <f>SUMIF(FF$315:FF$345,$D1157,FH$315:FH$345)</f>
        <v>0</v>
      </c>
      <c r="FF1157" s="12"/>
      <c r="FG1157" s="13"/>
      <c r="FH1157" s="14"/>
      <c r="FI1157" s="7">
        <f>SUMIF(FJ$315:FJ$345,$D1157,FL$315:FL$345)</f>
        <v>0</v>
      </c>
      <c r="FJ1157" s="12"/>
      <c r="FK1157" s="13"/>
      <c r="FL1157" s="14"/>
      <c r="FM1157" s="7">
        <f>SUMIF(FN$315:FN$345,$D1157,FP$315:FP$345)</f>
        <v>0</v>
      </c>
      <c r="FN1157" s="12"/>
      <c r="FO1157" s="13"/>
      <c r="FP1157" s="14"/>
      <c r="FQ1157" s="7">
        <f>SUMIF(FR$315:FR$345,$D1157,FT$315:FT$345)</f>
        <v>0</v>
      </c>
      <c r="FR1157" s="12"/>
      <c r="FS1157" s="13"/>
      <c r="FT1157" s="14"/>
      <c r="FU1157" s="7">
        <f>SUMIF(FV$315:FV$345,$D1157,FX$315:FX$345)</f>
        <v>0</v>
      </c>
      <c r="FV1157" s="12"/>
      <c r="FW1157" s="13"/>
      <c r="FX1157" s="14"/>
      <c r="FY1157" s="7">
        <f>SUMIF(FZ$315:FZ$345,$D1157,GB$315:GB$345)</f>
        <v>0</v>
      </c>
      <c r="FZ1157" s="12"/>
      <c r="GA1157" s="13"/>
      <c r="GB1157" s="14"/>
      <c r="GC1157" s="7">
        <f>SUMIF(GD$315:GD$345,$D1157,GF$315:GF$345)</f>
        <v>0</v>
      </c>
      <c r="GD1157" s="12"/>
      <c r="GE1157" s="13"/>
      <c r="GF1157" s="14"/>
      <c r="GG1157" s="7">
        <f>SUMIF(GH$315:GH$345,$D1157,GJ$315:GJ$345)</f>
        <v>0</v>
      </c>
      <c r="GH1157" s="12"/>
      <c r="GI1157" s="13"/>
      <c r="GJ1157" s="14"/>
      <c r="GK1157" s="7">
        <f>SUMIF(GL$315:GL$345,$D1157,GN$315:GN$345)</f>
        <v>0</v>
      </c>
      <c r="GL1157" s="12"/>
      <c r="GM1157" s="13"/>
      <c r="GN1157" s="14"/>
      <c r="GO1157" s="7">
        <f>SUMIF(GP$315:GP$345,$D1157,GR$315:GR$345)</f>
        <v>0</v>
      </c>
      <c r="GP1157" s="12"/>
      <c r="GQ1157" s="13"/>
      <c r="GR1157" s="14"/>
      <c r="GS1157" s="7">
        <f>SUMIF(GT$315:GT$345,$D1157,GV$315:GV$345)</f>
        <v>0</v>
      </c>
      <c r="GT1157" s="12"/>
      <c r="GU1157" s="13"/>
      <c r="GV1157" s="21"/>
      <c r="GW1157" s="19">
        <f t="shared" si="27"/>
        <v>0</v>
      </c>
      <c r="GX1157" s="472"/>
      <c r="GY1157" s="473"/>
    </row>
    <row r="1158" spans="1:207" ht="30.75" thickBot="1">
      <c r="A1158" s="47" t="s">
        <v>86</v>
      </c>
      <c r="B1158" s="488"/>
      <c r="C1158" s="184" t="s">
        <v>351</v>
      </c>
      <c r="D1158" s="332" t="s">
        <v>343</v>
      </c>
      <c r="E1158" s="8">
        <f>SUMIF(F$346:F$376,$D1158,H$346:H$376)</f>
        <v>0</v>
      </c>
      <c r="F1158" s="15"/>
      <c r="G1158" s="16"/>
      <c r="H1158" s="16"/>
      <c r="I1158" s="6">
        <f>SUMIF(J$346:J$376,$D1158,L$346:L$376)</f>
        <v>0</v>
      </c>
      <c r="J1158" s="15"/>
      <c r="K1158" s="16"/>
      <c r="L1158" s="16"/>
      <c r="M1158" s="8">
        <f>SUMIF(N$346:N$376,$D1158,P$346:P$376)</f>
        <v>0</v>
      </c>
      <c r="N1158" s="15"/>
      <c r="O1158" s="16"/>
      <c r="P1158" s="16"/>
      <c r="Q1158" s="6">
        <f>SUMIF(R$346:R$376,$D1158,T$346:T$376)</f>
        <v>0</v>
      </c>
      <c r="R1158" s="15"/>
      <c r="S1158" s="16"/>
      <c r="T1158" s="16"/>
      <c r="U1158" s="8">
        <f>SUMIF(V$346:V$376,$D1158,X$346:X$376)</f>
        <v>0</v>
      </c>
      <c r="V1158" s="15"/>
      <c r="W1158" s="16"/>
      <c r="X1158" s="16"/>
      <c r="Y1158" s="6">
        <f>SUMIF(Z$346:Z$376,$D1158,AB$346:AB$376)</f>
        <v>0</v>
      </c>
      <c r="Z1158" s="15"/>
      <c r="AA1158" s="16"/>
      <c r="AB1158" s="16"/>
      <c r="AC1158" s="8">
        <f>SUMIF(AD$346:AD$376,$D1158,AF$346:AF$376)</f>
        <v>0</v>
      </c>
      <c r="AD1158" s="15"/>
      <c r="AE1158" s="16"/>
      <c r="AF1158" s="16"/>
      <c r="AG1158" s="8">
        <f>SUMIF(AH$346:AH$376,$D1158,AJ$346:AJ$376)</f>
        <v>0</v>
      </c>
      <c r="AH1158" s="15"/>
      <c r="AI1158" s="16"/>
      <c r="AJ1158" s="16"/>
      <c r="AK1158" s="8">
        <f>SUMIF(AL$346:AL$376,$D1158,AN$346:AN$376)</f>
        <v>0</v>
      </c>
      <c r="AL1158" s="15"/>
      <c r="AM1158" s="16"/>
      <c r="AN1158" s="16"/>
      <c r="AO1158" s="8">
        <f>SUMIF(AP$346:AP$376,$D1158,AR$346:AR$376)</f>
        <v>0</v>
      </c>
      <c r="AP1158" s="15"/>
      <c r="AQ1158" s="16"/>
      <c r="AR1158" s="16"/>
      <c r="AS1158" s="8">
        <f>SUMIF(AT$346:AT$376,$D1158,AV$346:AV$376)</f>
        <v>0</v>
      </c>
      <c r="AT1158" s="15"/>
      <c r="AU1158" s="16"/>
      <c r="AV1158" s="16"/>
      <c r="AW1158" s="8">
        <f>SUMIF(AX$346:AX$376,$D1158,AZ$346:AZ$376)</f>
        <v>0</v>
      </c>
      <c r="AX1158" s="15"/>
      <c r="AY1158" s="16"/>
      <c r="AZ1158" s="16"/>
      <c r="BA1158" s="8">
        <f>SUMIF(BB$346:BB$376,$D1158,BD$346:BD$376)</f>
        <v>0</v>
      </c>
      <c r="BB1158" s="15"/>
      <c r="BC1158" s="16"/>
      <c r="BD1158" s="16"/>
      <c r="BE1158" s="8">
        <f>SUMIF(BF$346:BF$376,$D1158,BH$346:BH$376)</f>
        <v>0</v>
      </c>
      <c r="BF1158" s="15"/>
      <c r="BG1158" s="16"/>
      <c r="BH1158" s="16"/>
      <c r="BI1158" s="8">
        <f>SUMIF(BJ$346:BJ$376,$D1158,BL$346:BL$376)</f>
        <v>0</v>
      </c>
      <c r="BJ1158" s="15"/>
      <c r="BK1158" s="16"/>
      <c r="BL1158" s="16"/>
      <c r="BM1158" s="8">
        <f>SUMIF(BN$346:BN$376,$D1158,BP$346:BP$376)</f>
        <v>0</v>
      </c>
      <c r="BN1158" s="15"/>
      <c r="BO1158" s="16"/>
      <c r="BP1158" s="16"/>
      <c r="BQ1158" s="8">
        <f>SUMIF(BR$346:BR$376,$D1158,BT$346:BT$376)</f>
        <v>0</v>
      </c>
      <c r="BR1158" s="15"/>
      <c r="BS1158" s="16"/>
      <c r="BT1158" s="16"/>
      <c r="BU1158" s="8">
        <f>SUMIF(BV$346:BV$376,$D1158,BX$346:BX$376)</f>
        <v>0</v>
      </c>
      <c r="BV1158" s="15"/>
      <c r="BW1158" s="16"/>
      <c r="BX1158" s="16"/>
      <c r="BY1158" s="8">
        <f>SUMIF(BZ$346:BZ$376,$D1158,CB$346:CB$376)</f>
        <v>0</v>
      </c>
      <c r="BZ1158" s="15"/>
      <c r="CA1158" s="16"/>
      <c r="CB1158" s="16"/>
      <c r="CC1158" s="8">
        <f>SUMIF(CD$346:CD$376,$D1158,CF$346:CF$376)</f>
        <v>0</v>
      </c>
      <c r="CD1158" s="15"/>
      <c r="CE1158" s="16"/>
      <c r="CF1158" s="16"/>
      <c r="CG1158" s="8">
        <f>SUMIF(CH$346:CH$376,$D1158,CJ$346:CJ$376)</f>
        <v>0</v>
      </c>
      <c r="CH1158" s="15"/>
      <c r="CI1158" s="16"/>
      <c r="CJ1158" s="16"/>
      <c r="CK1158" s="8">
        <f>SUMIF(CL$346:CL$376,$D1158,CN$346:CN$376)</f>
        <v>0</v>
      </c>
      <c r="CL1158" s="15"/>
      <c r="CM1158" s="16"/>
      <c r="CN1158" s="16"/>
      <c r="CO1158" s="8">
        <f>SUMIF(CP$346:CP$376,$D1158,CR$346:CR$376)</f>
        <v>0</v>
      </c>
      <c r="CP1158" s="15"/>
      <c r="CQ1158" s="16"/>
      <c r="CR1158" s="16"/>
      <c r="CS1158" s="8">
        <f>SUMIF(CT$346:CT$376,$D1158,CV$346:CV$376)</f>
        <v>0</v>
      </c>
      <c r="CT1158" s="15"/>
      <c r="CU1158" s="16"/>
      <c r="CV1158" s="16"/>
      <c r="CW1158" s="8">
        <f>SUMIF(CX$346:CX$376,$D1158,CZ$346:CZ$376)</f>
        <v>0</v>
      </c>
      <c r="CX1158" s="15"/>
      <c r="CY1158" s="16"/>
      <c r="CZ1158" s="16"/>
      <c r="DA1158" s="8">
        <f>SUMIF(DB$346:DB$376,$D1158,DD$346:DD$376)</f>
        <v>0</v>
      </c>
      <c r="DB1158" s="15"/>
      <c r="DC1158" s="16"/>
      <c r="DD1158" s="16"/>
      <c r="DE1158" s="8">
        <f>SUMIF(DF$346:DF$376,$D1158,DH$346:DH$376)</f>
        <v>0</v>
      </c>
      <c r="DF1158" s="15"/>
      <c r="DG1158" s="16"/>
      <c r="DH1158" s="16"/>
      <c r="DI1158" s="8">
        <f>SUMIF(DJ$346:DJ$376,$D1158,DL$346:DL$376)</f>
        <v>0</v>
      </c>
      <c r="DJ1158" s="15"/>
      <c r="DK1158" s="16"/>
      <c r="DL1158" s="16"/>
      <c r="DM1158" s="8">
        <f>SUMIF(DN$346:DN$376,$D1158,DP$346:DP$376)</f>
        <v>0</v>
      </c>
      <c r="DN1158" s="15"/>
      <c r="DO1158" s="16"/>
      <c r="DP1158" s="16"/>
      <c r="DQ1158" s="8">
        <f>SUMIF(DR$346:DR$376,$D1158,DT$346:DT$376)</f>
        <v>0</v>
      </c>
      <c r="DR1158" s="15"/>
      <c r="DS1158" s="16"/>
      <c r="DT1158" s="16"/>
      <c r="DU1158" s="8">
        <f>SUMIF(DV$346:DV$376,$D1158,DX$346:DX$376)</f>
        <v>0</v>
      </c>
      <c r="DV1158" s="15"/>
      <c r="DW1158" s="16"/>
      <c r="DX1158" s="16"/>
      <c r="DY1158" s="8">
        <f>SUMIF(DZ$346:DZ$376,$D1158,EB$346:EB$376)</f>
        <v>0</v>
      </c>
      <c r="DZ1158" s="15"/>
      <c r="EA1158" s="16"/>
      <c r="EB1158" s="16"/>
      <c r="EC1158" s="8">
        <f>SUMIF(ED$346:ED$376,$D1158,EF$346:EF$376)</f>
        <v>0</v>
      </c>
      <c r="ED1158" s="15"/>
      <c r="EE1158" s="16"/>
      <c r="EF1158" s="16"/>
      <c r="EG1158" s="8">
        <f>SUMIF(EH$346:EH$376,$D1158,EJ$346:EJ$376)</f>
        <v>0</v>
      </c>
      <c r="EH1158" s="15"/>
      <c r="EI1158" s="16"/>
      <c r="EJ1158" s="16"/>
      <c r="EK1158" s="8">
        <f>SUMIF(EL$346:EL$376,$D1158,EN$346:EN$376)</f>
        <v>0</v>
      </c>
      <c r="EL1158" s="15"/>
      <c r="EM1158" s="16"/>
      <c r="EN1158" s="16"/>
      <c r="EO1158" s="8">
        <f>SUMIF(EP$346:EP$376,$D1158,ER$346:ER$376)</f>
        <v>0</v>
      </c>
      <c r="EP1158" s="15"/>
      <c r="EQ1158" s="16"/>
      <c r="ER1158" s="16"/>
      <c r="ES1158" s="8">
        <f>SUMIF(ET$346:ET$376,$D1158,EV$346:EV$376)</f>
        <v>0</v>
      </c>
      <c r="ET1158" s="15"/>
      <c r="EU1158" s="16"/>
      <c r="EV1158" s="16"/>
      <c r="EW1158" s="8">
        <f>SUMIF(EX$346:EX$376,$D1158,EZ$346:EZ$376)</f>
        <v>0</v>
      </c>
      <c r="EX1158" s="15"/>
      <c r="EY1158" s="16"/>
      <c r="EZ1158" s="16"/>
      <c r="FA1158" s="8">
        <f>SUMIF(FB$346:FB$376,$D1158,FD$346:FD$376)</f>
        <v>0</v>
      </c>
      <c r="FB1158" s="15"/>
      <c r="FC1158" s="16"/>
      <c r="FD1158" s="16"/>
      <c r="FE1158" s="8">
        <f>SUMIF(FF$346:FF$376,$D1158,FH$346:FH$376)</f>
        <v>0</v>
      </c>
      <c r="FF1158" s="15"/>
      <c r="FG1158" s="16"/>
      <c r="FH1158" s="16"/>
      <c r="FI1158" s="8">
        <f>SUMIF(FJ$346:FJ$376,$D1158,FL$346:FL$376)</f>
        <v>0</v>
      </c>
      <c r="FJ1158" s="15"/>
      <c r="FK1158" s="16"/>
      <c r="FL1158" s="16"/>
      <c r="FM1158" s="8">
        <f>SUMIF(FN$346:FN$376,$D1158,FP$346:FP$376)</f>
        <v>0</v>
      </c>
      <c r="FN1158" s="15"/>
      <c r="FO1158" s="16"/>
      <c r="FP1158" s="16"/>
      <c r="FQ1158" s="8">
        <f>SUMIF(FR$346:FR$376,$D1158,FT$346:FT$376)</f>
        <v>0</v>
      </c>
      <c r="FR1158" s="15"/>
      <c r="FS1158" s="16"/>
      <c r="FT1158" s="16"/>
      <c r="FU1158" s="8">
        <f>SUMIF(FV$346:FV$376,$D1158,FX$346:FX$376)</f>
        <v>0</v>
      </c>
      <c r="FV1158" s="15"/>
      <c r="FW1158" s="16"/>
      <c r="FX1158" s="16"/>
      <c r="FY1158" s="8">
        <f>SUMIF(FZ$346:FZ$376,$D1158,GB$346:GB$376)</f>
        <v>0</v>
      </c>
      <c r="FZ1158" s="15"/>
      <c r="GA1158" s="16"/>
      <c r="GB1158" s="16"/>
      <c r="GC1158" s="8">
        <f>SUMIF(GD$346:GD$376,$D1158,GF$346:GF$376)</f>
        <v>0</v>
      </c>
      <c r="GD1158" s="15"/>
      <c r="GE1158" s="16"/>
      <c r="GF1158" s="16"/>
      <c r="GG1158" s="8">
        <f>SUMIF(GH$346:GH$376,$D1158,GJ$346:GJ$376)</f>
        <v>0</v>
      </c>
      <c r="GH1158" s="15"/>
      <c r="GI1158" s="16"/>
      <c r="GJ1158" s="16"/>
      <c r="GK1158" s="8">
        <f>SUMIF(GL$346:GL$376,$D1158,GN$346:GN$376)</f>
        <v>0</v>
      </c>
      <c r="GL1158" s="15"/>
      <c r="GM1158" s="16"/>
      <c r="GN1158" s="16"/>
      <c r="GO1158" s="8">
        <f>SUMIF(GP$346:GP$376,$D1158,GR$346:GR$376)</f>
        <v>0</v>
      </c>
      <c r="GP1158" s="15"/>
      <c r="GQ1158" s="16"/>
      <c r="GR1158" s="16"/>
      <c r="GS1158" s="8">
        <f>SUMIF(GT$346:GT$376,$D1158,GV$346:GV$376)</f>
        <v>0</v>
      </c>
      <c r="GT1158" s="15"/>
      <c r="GU1158" s="16"/>
      <c r="GV1158" s="22"/>
      <c r="GW1158" s="19">
        <f t="shared" si="27"/>
        <v>0</v>
      </c>
      <c r="GX1158" s="472"/>
      <c r="GY1158" s="473"/>
    </row>
    <row r="1159" spans="1:207" ht="45">
      <c r="A1159" s="47" t="s">
        <v>75</v>
      </c>
      <c r="B1159" s="540"/>
      <c r="C1159" s="438" t="s">
        <v>478</v>
      </c>
      <c r="D1159" s="437" t="s">
        <v>479</v>
      </c>
      <c r="E1159" s="6">
        <f>SUMIF(F$5:F$35,#REF!,H$5:H$35)</f>
        <v>0</v>
      </c>
      <c r="F1159" s="9"/>
      <c r="G1159" s="10"/>
      <c r="H1159" s="11"/>
      <c r="I1159" s="6">
        <f>SUMIF(J$5:J$35,#REF!,L$5:L$35)</f>
        <v>0</v>
      </c>
      <c r="J1159" s="9"/>
      <c r="K1159" s="10"/>
      <c r="L1159" s="11"/>
      <c r="M1159" s="6">
        <f>SUMIF(N$5:N$35,#REF!,P$5:P$35)</f>
        <v>0</v>
      </c>
      <c r="N1159" s="9"/>
      <c r="O1159" s="10"/>
      <c r="P1159" s="11"/>
      <c r="Q1159" s="6">
        <f>SUMIF(R$5:R$35,#REF!,T$5:T$35)</f>
        <v>0</v>
      </c>
      <c r="R1159" s="9"/>
      <c r="S1159" s="10"/>
      <c r="T1159" s="11"/>
      <c r="U1159" s="6">
        <f>SUMIF(V$5:V$35,#REF!,X$5:X$35)</f>
        <v>0</v>
      </c>
      <c r="V1159" s="9"/>
      <c r="W1159" s="10"/>
      <c r="X1159" s="11"/>
      <c r="Y1159" s="6">
        <f>SUMIF(Z$5:Z$35,#REF!,AB$5:AB$35)</f>
        <v>0</v>
      </c>
      <c r="Z1159" s="9"/>
      <c r="AA1159" s="10"/>
      <c r="AB1159" s="11"/>
      <c r="AC1159" s="6">
        <f>SUMIF(AD$5:AD$35,#REF!,AF$5:AF$35)</f>
        <v>0</v>
      </c>
      <c r="AD1159" s="9"/>
      <c r="AE1159" s="10"/>
      <c r="AF1159" s="11"/>
      <c r="AG1159" s="6">
        <f>SUMIF(AH$5:AH$35,#REF!,AJ$5:AJ$35)</f>
        <v>0</v>
      </c>
      <c r="AH1159" s="9"/>
      <c r="AI1159" s="10"/>
      <c r="AJ1159" s="11"/>
      <c r="AK1159" s="6">
        <f>SUMIF(AL$5:AL$35,#REF!,AN$5:AN$35)</f>
        <v>0</v>
      </c>
      <c r="AL1159" s="9"/>
      <c r="AM1159" s="10"/>
      <c r="AN1159" s="11"/>
      <c r="AO1159" s="6">
        <f>SUMIF(AP$5:AP$35,#REF!,AR$5:AR$35)</f>
        <v>0</v>
      </c>
      <c r="AP1159" s="9"/>
      <c r="AQ1159" s="10"/>
      <c r="AR1159" s="11"/>
      <c r="AS1159" s="6">
        <f>SUMIF(AT$5:AT$35,#REF!,AV$5:AV$35)</f>
        <v>0</v>
      </c>
      <c r="AT1159" s="9"/>
      <c r="AU1159" s="10"/>
      <c r="AV1159" s="11"/>
      <c r="AW1159" s="6">
        <f>SUMIF(AX$5:AX$35,#REF!,AZ$5:AZ$35)</f>
        <v>0</v>
      </c>
      <c r="AX1159" s="9"/>
      <c r="AY1159" s="10"/>
      <c r="AZ1159" s="11"/>
      <c r="BA1159" s="6">
        <f>SUMIF(BB$5:BB$35,#REF!,BD$5:BD$35)</f>
        <v>0</v>
      </c>
      <c r="BB1159" s="9"/>
      <c r="BC1159" s="10"/>
      <c r="BD1159" s="11"/>
      <c r="BE1159" s="6">
        <f>SUMIF(BF$5:BF$35,#REF!,BH$5:BH$35)</f>
        <v>0</v>
      </c>
      <c r="BF1159" s="9"/>
      <c r="BG1159" s="10"/>
      <c r="BH1159" s="11"/>
      <c r="BI1159" s="6">
        <f>SUMIF(BJ$5:BJ$35,#REF!,BL$5:BL$35)</f>
        <v>0</v>
      </c>
      <c r="BJ1159" s="9"/>
      <c r="BK1159" s="10"/>
      <c r="BL1159" s="11"/>
      <c r="BM1159" s="6">
        <f>SUMIF(BN$5:BN$35,#REF!,BP$5:BP$35)</f>
        <v>0</v>
      </c>
      <c r="BN1159" s="9"/>
      <c r="BO1159" s="10"/>
      <c r="BP1159" s="11"/>
      <c r="BQ1159" s="6">
        <f>SUMIF(BR$5:BR$35,#REF!,BT$5:BT$35)</f>
        <v>0</v>
      </c>
      <c r="BR1159" s="9"/>
      <c r="BS1159" s="10"/>
      <c r="BT1159" s="11"/>
      <c r="BU1159" s="6">
        <f>SUMIF(BV$5:BV$35,#REF!,BX$5:BX$35)</f>
        <v>0</v>
      </c>
      <c r="BV1159" s="9"/>
      <c r="BW1159" s="10"/>
      <c r="BX1159" s="11"/>
      <c r="BY1159" s="6">
        <f>SUMIF(BZ$5:BZ$35,#REF!,CB$5:CB$35)</f>
        <v>0</v>
      </c>
      <c r="BZ1159" s="9"/>
      <c r="CA1159" s="10"/>
      <c r="CB1159" s="11"/>
      <c r="CC1159" s="6">
        <f>SUMIF(CD$5:CD$35,#REF!,CF$5:CF$35)</f>
        <v>0</v>
      </c>
      <c r="CD1159" s="9"/>
      <c r="CE1159" s="10"/>
      <c r="CF1159" s="11"/>
      <c r="CG1159" s="6">
        <f>SUMIF(CH$5:CH$35,#REF!,CJ$5:CJ$35)</f>
        <v>0</v>
      </c>
      <c r="CH1159" s="9"/>
      <c r="CI1159" s="10"/>
      <c r="CJ1159" s="11"/>
      <c r="CK1159" s="6">
        <f>SUMIF(CL$5:CL$35,#REF!,CN$5:CN$35)</f>
        <v>0</v>
      </c>
      <c r="CL1159" s="9"/>
      <c r="CM1159" s="10"/>
      <c r="CN1159" s="11"/>
      <c r="CO1159" s="6">
        <f>SUMIF(CP$5:CP$35,#REF!,CR$5:CR$35)</f>
        <v>0</v>
      </c>
      <c r="CP1159" s="9"/>
      <c r="CQ1159" s="10"/>
      <c r="CR1159" s="11"/>
      <c r="CS1159" s="6">
        <f>SUMIF(CT$5:CT$35,#REF!,CV$5:CV$35)</f>
        <v>0</v>
      </c>
      <c r="CT1159" s="9"/>
      <c r="CU1159" s="10"/>
      <c r="CV1159" s="11"/>
      <c r="CW1159" s="6">
        <f>SUMIF(CX$5:CX$35,#REF!,CZ$5:CZ$35)</f>
        <v>0</v>
      </c>
      <c r="CX1159" s="9"/>
      <c r="CY1159" s="10"/>
      <c r="CZ1159" s="11"/>
      <c r="DA1159" s="6">
        <f>SUMIF(DB$5:DB$35,#REF!,DD$5:DD$35)</f>
        <v>0</v>
      </c>
      <c r="DB1159" s="9"/>
      <c r="DC1159" s="10"/>
      <c r="DD1159" s="11"/>
      <c r="DE1159" s="6">
        <f>SUMIF(DF$5:DF$35,#REF!,DH$5:DH$35)</f>
        <v>0</v>
      </c>
      <c r="DF1159" s="9"/>
      <c r="DG1159" s="10"/>
      <c r="DH1159" s="11"/>
      <c r="DI1159" s="6">
        <f>SUMIF(DJ$5:DJ$35,#REF!,DL$5:DL$35)</f>
        <v>0</v>
      </c>
      <c r="DJ1159" s="9"/>
      <c r="DK1159" s="10"/>
      <c r="DL1159" s="11"/>
      <c r="DM1159" s="6">
        <f>SUMIF(DN$5:DN$35,#REF!,DP$5:DP$35)</f>
        <v>0</v>
      </c>
      <c r="DN1159" s="9"/>
      <c r="DO1159" s="10"/>
      <c r="DP1159" s="11"/>
      <c r="DQ1159" s="6">
        <f>SUMIF(DR$5:DR$35,#REF!,DT$5:DT$35)</f>
        <v>0</v>
      </c>
      <c r="DR1159" s="9"/>
      <c r="DS1159" s="10"/>
      <c r="DT1159" s="11"/>
      <c r="DU1159" s="6">
        <f>SUMIF(DV$5:DV$35,#REF!,DX$5:DX$35)</f>
        <v>0</v>
      </c>
      <c r="DV1159" s="9"/>
      <c r="DW1159" s="10"/>
      <c r="DX1159" s="11"/>
      <c r="DY1159" s="6">
        <f>SUMIF(DZ$5:DZ$35,#REF!,EB$5:EB$35)</f>
        <v>0</v>
      </c>
      <c r="DZ1159" s="9"/>
      <c r="EA1159" s="10"/>
      <c r="EB1159" s="11"/>
      <c r="EC1159" s="6">
        <f>SUMIF(ED$5:ED$35,#REF!,EF$5:EF$35)</f>
        <v>0</v>
      </c>
      <c r="ED1159" s="9"/>
      <c r="EE1159" s="10"/>
      <c r="EF1159" s="11"/>
      <c r="EG1159" s="6">
        <f>SUMIF(EH$5:EH$35,#REF!,EJ$5:EJ$35)</f>
        <v>0</v>
      </c>
      <c r="EH1159" s="9"/>
      <c r="EI1159" s="10"/>
      <c r="EJ1159" s="11"/>
      <c r="EK1159" s="6">
        <f>SUMIF(EL$5:EL$35,#REF!,EN$5:EN$35)</f>
        <v>0</v>
      </c>
      <c r="EL1159" s="9"/>
      <c r="EM1159" s="10"/>
      <c r="EN1159" s="11"/>
      <c r="EO1159" s="6">
        <f>SUMIF(EP$5:EP$35,#REF!,ER$5:ER$35)</f>
        <v>0</v>
      </c>
      <c r="EP1159" s="9"/>
      <c r="EQ1159" s="10"/>
      <c r="ER1159" s="11"/>
      <c r="ES1159" s="6">
        <f>SUMIF(ET$5:ET$35,#REF!,EV$5:EV$35)</f>
        <v>0</v>
      </c>
      <c r="ET1159" s="9"/>
      <c r="EU1159" s="10"/>
      <c r="EV1159" s="11"/>
      <c r="EW1159" s="6">
        <f>SUMIF(EX$5:EX$35,#REF!,EZ$5:EZ$35)</f>
        <v>0</v>
      </c>
      <c r="EX1159" s="9"/>
      <c r="EY1159" s="10"/>
      <c r="EZ1159" s="11"/>
      <c r="FA1159" s="6">
        <f>SUMIF(FB$5:FB$35,#REF!,FD$5:FD$35)</f>
        <v>0</v>
      </c>
      <c r="FB1159" s="9"/>
      <c r="FC1159" s="10"/>
      <c r="FD1159" s="11"/>
      <c r="FE1159" s="6">
        <f>SUMIF(FF$5:FF$35,#REF!,FH$5:FH$35)</f>
        <v>0</v>
      </c>
      <c r="FF1159" s="9"/>
      <c r="FG1159" s="10"/>
      <c r="FH1159" s="11"/>
      <c r="FI1159" s="6">
        <f>SUMIF(FJ$5:FJ$35,#REF!,FL$5:FL$35)</f>
        <v>0</v>
      </c>
      <c r="FJ1159" s="9"/>
      <c r="FK1159" s="10"/>
      <c r="FL1159" s="11"/>
      <c r="FM1159" s="6">
        <f>SUMIF(FN$5:FN$35,#REF!,FP$5:FP$35)</f>
        <v>0</v>
      </c>
      <c r="FN1159" s="9"/>
      <c r="FO1159" s="10"/>
      <c r="FP1159" s="11"/>
      <c r="FQ1159" s="6">
        <f>SUMIF(FR$5:FR$35,#REF!,FT$5:FT$35)</f>
        <v>0</v>
      </c>
      <c r="FR1159" s="9"/>
      <c r="FS1159" s="10"/>
      <c r="FT1159" s="11"/>
      <c r="FU1159" s="6">
        <f>SUMIF(FV$5:FV$35,#REF!,FX$5:FX$35)</f>
        <v>0</v>
      </c>
      <c r="FV1159" s="9"/>
      <c r="FW1159" s="10"/>
      <c r="FX1159" s="11"/>
      <c r="FY1159" s="6">
        <f>SUMIF(FZ$5:FZ$35,#REF!,GB$5:GB$35)</f>
        <v>0</v>
      </c>
      <c r="FZ1159" s="9"/>
      <c r="GA1159" s="10"/>
      <c r="GB1159" s="11"/>
      <c r="GC1159" s="6">
        <f>SUMIF(GD$5:GD$35,#REF!,GF$5:GF$35)</f>
        <v>0</v>
      </c>
      <c r="GD1159" s="9"/>
      <c r="GE1159" s="10"/>
      <c r="GF1159" s="11"/>
      <c r="GG1159" s="6">
        <f>SUMIF(GH$5:GH$35,#REF!,GJ$5:GJ$35)</f>
        <v>0</v>
      </c>
      <c r="GH1159" s="9"/>
      <c r="GI1159" s="10"/>
      <c r="GJ1159" s="11"/>
      <c r="GK1159" s="6">
        <f>SUMIF(GL$5:GL$35,#REF!,GN$5:GN$35)</f>
        <v>0</v>
      </c>
      <c r="GL1159" s="9"/>
      <c r="GM1159" s="10"/>
      <c r="GN1159" s="11"/>
      <c r="GO1159" s="6">
        <f>SUMIF(GP$5:GP$35,#REF!,GR$5:GR$35)</f>
        <v>0</v>
      </c>
      <c r="GP1159" s="9"/>
      <c r="GQ1159" s="10"/>
      <c r="GR1159" s="11"/>
      <c r="GS1159" s="6">
        <f>SUMIF(GT$5:GT$35,#REF!,GV$5:GV$35)</f>
        <v>0</v>
      </c>
      <c r="GT1159" s="9"/>
      <c r="GU1159" s="10"/>
      <c r="GV1159" s="20"/>
      <c r="GW1159" s="19">
        <f t="shared" si="27"/>
        <v>0</v>
      </c>
      <c r="GX1159" s="472">
        <f>SUM(GW1159:GW1170)</f>
        <v>0</v>
      </c>
      <c r="GY1159" s="473" t="e">
        <f>#REF!</f>
        <v>#REF!</v>
      </c>
    </row>
    <row r="1160" spans="1:207" ht="45">
      <c r="A1160" s="47" t="s">
        <v>76</v>
      </c>
      <c r="B1160" s="540"/>
      <c r="C1160" s="439" t="s">
        <v>478</v>
      </c>
      <c r="D1160" s="437" t="s">
        <v>479</v>
      </c>
      <c r="E1160" s="6">
        <f>SUMIF(F$36:F$66,$D1160,H$36:H$66)</f>
        <v>0</v>
      </c>
      <c r="F1160" s="9"/>
      <c r="G1160" s="10"/>
      <c r="H1160" s="11"/>
      <c r="I1160" s="6">
        <f>SUMIF(J$36:J$66,$D1160,L$36:L$66)</f>
        <v>0</v>
      </c>
      <c r="J1160" s="9"/>
      <c r="K1160" s="10"/>
      <c r="L1160" s="11"/>
      <c r="M1160" s="6">
        <f>SUMIF(N$36:N$66,$D1160,P$36:P$66)</f>
        <v>0</v>
      </c>
      <c r="N1160" s="9"/>
      <c r="O1160" s="10"/>
      <c r="P1160" s="11"/>
      <c r="Q1160" s="6">
        <f>SUMIF(R$36:R$66,$D1160,T$36:T$66)</f>
        <v>0</v>
      </c>
      <c r="R1160" s="9"/>
      <c r="S1160" s="10"/>
      <c r="T1160" s="11"/>
      <c r="U1160" s="6">
        <f>SUMIF(V$36:V$66,$D1160,X$36:X$66)</f>
        <v>0</v>
      </c>
      <c r="V1160" s="9"/>
      <c r="W1160" s="10"/>
      <c r="X1160" s="11"/>
      <c r="Y1160" s="6">
        <f>SUMIF(Z$36:Z$66,$D1160,AB$36:AB$66)</f>
        <v>0</v>
      </c>
      <c r="Z1160" s="9"/>
      <c r="AA1160" s="10"/>
      <c r="AB1160" s="11"/>
      <c r="AC1160" s="6">
        <f>SUMIF(AD$36:AD$66,$D1160,AF$36:AF$66)</f>
        <v>0</v>
      </c>
      <c r="AD1160" s="9"/>
      <c r="AE1160" s="10"/>
      <c r="AF1160" s="11"/>
      <c r="AG1160" s="6">
        <f>SUMIF(AH$36:AH$66,$D1160,AJ$36:AJ$66)</f>
        <v>0</v>
      </c>
      <c r="AH1160" s="9"/>
      <c r="AI1160" s="10"/>
      <c r="AJ1160" s="11"/>
      <c r="AK1160" s="6">
        <f>SUMIF(AL$36:AL$66,$D1160,AN$36:AN$66)</f>
        <v>0</v>
      </c>
      <c r="AL1160" s="9"/>
      <c r="AM1160" s="10"/>
      <c r="AN1160" s="11"/>
      <c r="AO1160" s="6">
        <f>SUMIF(AP$36:AP$66,$D1160,AR$36:AR$66)</f>
        <v>0</v>
      </c>
      <c r="AP1160" s="9"/>
      <c r="AQ1160" s="10"/>
      <c r="AR1160" s="11"/>
      <c r="AS1160" s="6">
        <f>SUMIF(AT$36:AT$66,$D1160,AV$36:AV$66)</f>
        <v>0</v>
      </c>
      <c r="AT1160" s="9"/>
      <c r="AU1160" s="10"/>
      <c r="AV1160" s="11"/>
      <c r="AW1160" s="6">
        <f>SUMIF(AX$36:AX$66,$D1160,AZ$36:AZ$66)</f>
        <v>0</v>
      </c>
      <c r="AX1160" s="9"/>
      <c r="AY1160" s="10"/>
      <c r="AZ1160" s="11"/>
      <c r="BA1160" s="6">
        <f>SUMIF(BB$36:BB$66,$D1160,BD$36:BD$66)</f>
        <v>0</v>
      </c>
      <c r="BB1160" s="9"/>
      <c r="BC1160" s="10"/>
      <c r="BD1160" s="11"/>
      <c r="BE1160" s="6">
        <f>SUMIF(BF$36:BF$66,$D1160,BH$36:BH$66)</f>
        <v>0</v>
      </c>
      <c r="BF1160" s="9"/>
      <c r="BG1160" s="10"/>
      <c r="BH1160" s="11"/>
      <c r="BI1160" s="6">
        <f>SUMIF(BJ$36:BJ$66,$D1160,BL$36:BL$66)</f>
        <v>0</v>
      </c>
      <c r="BJ1160" s="9"/>
      <c r="BK1160" s="10"/>
      <c r="BL1160" s="11"/>
      <c r="BM1160" s="6">
        <f>SUMIF(BN$36:BN$66,$D1160,BP$36:BP$66)</f>
        <v>0</v>
      </c>
      <c r="BN1160" s="9"/>
      <c r="BO1160" s="10"/>
      <c r="BP1160" s="11"/>
      <c r="BQ1160" s="6">
        <f>SUMIF(BR$36:BR$66,$D1160,BT$36:BT$66)</f>
        <v>0</v>
      </c>
      <c r="BR1160" s="9"/>
      <c r="BS1160" s="10"/>
      <c r="BT1160" s="11"/>
      <c r="BU1160" s="6">
        <f>SUMIF(BV$36:BV$66,$D1160,BX$36:BX$66)</f>
        <v>0</v>
      </c>
      <c r="BV1160" s="9"/>
      <c r="BW1160" s="10"/>
      <c r="BX1160" s="11"/>
      <c r="BY1160" s="6">
        <f>SUMIF(BZ$36:BZ$66,$D1160,CB$36:CB$66)</f>
        <v>0</v>
      </c>
      <c r="BZ1160" s="9"/>
      <c r="CA1160" s="10"/>
      <c r="CB1160" s="11"/>
      <c r="CC1160" s="6">
        <f>SUMIF(CD$36:CD$66,$D1160,CF$36:CF$66)</f>
        <v>0</v>
      </c>
      <c r="CD1160" s="9"/>
      <c r="CE1160" s="10"/>
      <c r="CF1160" s="11"/>
      <c r="CG1160" s="6">
        <f>SUMIF(CH$36:CH$66,$D1160,CJ$36:CJ$66)</f>
        <v>0</v>
      </c>
      <c r="CH1160" s="9"/>
      <c r="CI1160" s="10"/>
      <c r="CJ1160" s="11"/>
      <c r="CK1160" s="6">
        <f>SUMIF(CL$36:CL$66,$D1160,CN$36:CN$66)</f>
        <v>0</v>
      </c>
      <c r="CL1160" s="9"/>
      <c r="CM1160" s="10"/>
      <c r="CN1160" s="11"/>
      <c r="CO1160" s="6">
        <f>SUMIF(CP$36:CP$66,$D1160,CR$36:CR$66)</f>
        <v>0</v>
      </c>
      <c r="CP1160" s="9"/>
      <c r="CQ1160" s="10"/>
      <c r="CR1160" s="11"/>
      <c r="CS1160" s="6">
        <f>SUMIF(CT$36:CT$66,$D1160,CV$36:CV$66)</f>
        <v>0</v>
      </c>
      <c r="CT1160" s="9"/>
      <c r="CU1160" s="10"/>
      <c r="CV1160" s="11"/>
      <c r="CW1160" s="6">
        <f>SUMIF(CX$36:CX$66,$D1160,CZ$36:CZ$66)</f>
        <v>0</v>
      </c>
      <c r="CX1160" s="9"/>
      <c r="CY1160" s="10"/>
      <c r="CZ1160" s="11"/>
      <c r="DA1160" s="6">
        <f>SUMIF(DB$36:DB$66,$D1160,DD$36:DD$66)</f>
        <v>0</v>
      </c>
      <c r="DB1160" s="9"/>
      <c r="DC1160" s="10"/>
      <c r="DD1160" s="11"/>
      <c r="DE1160" s="6">
        <f>SUMIF(DF$36:DF$66,$D1160,DH$36:DH$66)</f>
        <v>0</v>
      </c>
      <c r="DF1160" s="9"/>
      <c r="DG1160" s="10"/>
      <c r="DH1160" s="11"/>
      <c r="DI1160" s="6">
        <f>SUMIF(DJ$36:DJ$66,$D1160,DL$36:DL$66)</f>
        <v>0</v>
      </c>
      <c r="DJ1160" s="9"/>
      <c r="DK1160" s="10"/>
      <c r="DL1160" s="11"/>
      <c r="DM1160" s="6">
        <f>SUMIF(DN$36:DN$66,$D1160,DP$36:DP$66)</f>
        <v>0</v>
      </c>
      <c r="DN1160" s="9"/>
      <c r="DO1160" s="10"/>
      <c r="DP1160" s="11"/>
      <c r="DQ1160" s="6">
        <f>SUMIF(DR$36:DR$66,$D1160,DT$36:DT$66)</f>
        <v>0</v>
      </c>
      <c r="DR1160" s="9"/>
      <c r="DS1160" s="10"/>
      <c r="DT1160" s="11"/>
      <c r="DU1160" s="6">
        <f>SUMIF(DV$36:DV$66,$D1160,DX$36:DX$66)</f>
        <v>0</v>
      </c>
      <c r="DV1160" s="9"/>
      <c r="DW1160" s="10"/>
      <c r="DX1160" s="11"/>
      <c r="DY1160" s="6">
        <f>SUMIF(DZ$36:DZ$66,$D1160,EB$36:EB$66)</f>
        <v>0</v>
      </c>
      <c r="DZ1160" s="9"/>
      <c r="EA1160" s="10"/>
      <c r="EB1160" s="11"/>
      <c r="EC1160" s="6">
        <f>SUMIF(ED$36:ED$66,$D1160,EF$36:EF$66)</f>
        <v>0</v>
      </c>
      <c r="ED1160" s="9"/>
      <c r="EE1160" s="10"/>
      <c r="EF1160" s="11"/>
      <c r="EG1160" s="6">
        <f>SUMIF(EH$36:EH$66,$D1160,EJ$36:EJ$66)</f>
        <v>0</v>
      </c>
      <c r="EH1160" s="9"/>
      <c r="EI1160" s="10"/>
      <c r="EJ1160" s="11"/>
      <c r="EK1160" s="6">
        <f>SUMIF(EL$36:EL$66,$D1160,EN$36:EN$66)</f>
        <v>0</v>
      </c>
      <c r="EL1160" s="9"/>
      <c r="EM1160" s="10"/>
      <c r="EN1160" s="11"/>
      <c r="EO1160" s="6">
        <f>SUMIF(EP$36:EP$66,$D1160,ER$36:ER$66)</f>
        <v>0</v>
      </c>
      <c r="EP1160" s="9"/>
      <c r="EQ1160" s="10"/>
      <c r="ER1160" s="11"/>
      <c r="ES1160" s="6">
        <f>SUMIF(ET$36:ET$66,$D1160,EV$36:EV$66)</f>
        <v>0</v>
      </c>
      <c r="ET1160" s="9"/>
      <c r="EU1160" s="10"/>
      <c r="EV1160" s="11"/>
      <c r="EW1160" s="6">
        <f>SUMIF(EX$36:EX$66,$D1160,EZ$36:EZ$66)</f>
        <v>0</v>
      </c>
      <c r="EX1160" s="9"/>
      <c r="EY1160" s="10"/>
      <c r="EZ1160" s="11"/>
      <c r="FA1160" s="6">
        <f>SUMIF(FB$36:FB$66,$D1160,FD$36:FD$66)</f>
        <v>0</v>
      </c>
      <c r="FB1160" s="9"/>
      <c r="FC1160" s="10"/>
      <c r="FD1160" s="11"/>
      <c r="FE1160" s="6">
        <f>SUMIF(FF$36:FF$66,$D1160,FH$36:FH$66)</f>
        <v>0</v>
      </c>
      <c r="FF1160" s="9"/>
      <c r="FG1160" s="10"/>
      <c r="FH1160" s="11"/>
      <c r="FI1160" s="6">
        <f>SUMIF(FJ$36:FJ$66,$D1160,FL$36:FL$66)</f>
        <v>0</v>
      </c>
      <c r="FJ1160" s="9"/>
      <c r="FK1160" s="10"/>
      <c r="FL1160" s="11"/>
      <c r="FM1160" s="6">
        <f>SUMIF(FN$36:FN$66,$D1160,FP$36:FP$66)</f>
        <v>0</v>
      </c>
      <c r="FN1160" s="9"/>
      <c r="FO1160" s="10"/>
      <c r="FP1160" s="11"/>
      <c r="FQ1160" s="6">
        <f>SUMIF(FR$36:FR$66,$D1160,FT$36:FT$66)</f>
        <v>0</v>
      </c>
      <c r="FR1160" s="9"/>
      <c r="FS1160" s="10"/>
      <c r="FT1160" s="11"/>
      <c r="FU1160" s="6">
        <f>SUMIF(FV$36:FV$66,$D1160,FX$36:FX$66)</f>
        <v>0</v>
      </c>
      <c r="FV1160" s="9"/>
      <c r="FW1160" s="10"/>
      <c r="FX1160" s="11"/>
      <c r="FY1160" s="6">
        <f>SUMIF(FZ$36:FZ$66,$D1160,GB$36:GB$66)</f>
        <v>0</v>
      </c>
      <c r="FZ1160" s="9"/>
      <c r="GA1160" s="10"/>
      <c r="GB1160" s="11"/>
      <c r="GC1160" s="6">
        <f>SUMIF(GD$36:GD$66,$D1160,GF$36:GF$66)</f>
        <v>0</v>
      </c>
      <c r="GD1160" s="9"/>
      <c r="GE1160" s="10"/>
      <c r="GF1160" s="11"/>
      <c r="GG1160" s="6">
        <f>SUMIF(GH$36:GH$66,$D1160,GJ$36:GJ$66)</f>
        <v>0</v>
      </c>
      <c r="GH1160" s="9"/>
      <c r="GI1160" s="10"/>
      <c r="GJ1160" s="11"/>
      <c r="GK1160" s="6">
        <f>SUMIF(GL$36:GL$66,$D1160,GN$36:GN$66)</f>
        <v>0</v>
      </c>
      <c r="GL1160" s="9"/>
      <c r="GM1160" s="10"/>
      <c r="GN1160" s="11"/>
      <c r="GO1160" s="6">
        <f>SUMIF(GP$36:GP$66,$D1160,GR$36:GR$66)</f>
        <v>0</v>
      </c>
      <c r="GP1160" s="9"/>
      <c r="GQ1160" s="10"/>
      <c r="GR1160" s="11"/>
      <c r="GS1160" s="6">
        <f>SUMIF(GT$36:GT$66,$D1160,GV$36:GV$66)</f>
        <v>0</v>
      </c>
      <c r="GT1160" s="9"/>
      <c r="GU1160" s="10"/>
      <c r="GV1160" s="20"/>
      <c r="GW1160" s="19">
        <f t="shared" si="27"/>
        <v>0</v>
      </c>
      <c r="GX1160" s="472"/>
      <c r="GY1160" s="473"/>
    </row>
    <row r="1161" spans="1:207" ht="45">
      <c r="A1161" s="47" t="s">
        <v>77</v>
      </c>
      <c r="B1161" s="540"/>
      <c r="C1161" s="439" t="s">
        <v>478</v>
      </c>
      <c r="D1161" s="437" t="s">
        <v>479</v>
      </c>
      <c r="E1161" s="6">
        <f>SUMIF(F$67:F$97,$D1161,H$67:H$97)</f>
        <v>0</v>
      </c>
      <c r="F1161" s="9"/>
      <c r="G1161" s="10"/>
      <c r="H1161" s="11"/>
      <c r="I1161" s="6">
        <f>SUMIF(J$67:J$97,$D1161,L$67:L$97)</f>
        <v>0</v>
      </c>
      <c r="J1161" s="9"/>
      <c r="K1161" s="10"/>
      <c r="L1161" s="11"/>
      <c r="M1161" s="6">
        <f>SUMIF(N$67:N$97,$D1161,P$67:P$97)</f>
        <v>0</v>
      </c>
      <c r="N1161" s="9"/>
      <c r="O1161" s="10"/>
      <c r="P1161" s="11"/>
      <c r="Q1161" s="6">
        <f>SUMIF(R$67:R$97,$D1161,T$67:T$97)</f>
        <v>0</v>
      </c>
      <c r="R1161" s="9"/>
      <c r="S1161" s="10"/>
      <c r="T1161" s="11"/>
      <c r="U1161" s="6">
        <f>SUMIF(V$67:V$97,$D1161,X$67:X$97)</f>
        <v>0</v>
      </c>
      <c r="V1161" s="9"/>
      <c r="W1161" s="10"/>
      <c r="X1161" s="11"/>
      <c r="Y1161" s="6">
        <f>SUMIF(Z$67:Z$97,$D1161,AB$67:AB$97)</f>
        <v>0</v>
      </c>
      <c r="Z1161" s="9"/>
      <c r="AA1161" s="10"/>
      <c r="AB1161" s="11"/>
      <c r="AC1161" s="6">
        <f>SUMIF(AD$67:AD$97,$D1161,AF$67:AF$97)</f>
        <v>0</v>
      </c>
      <c r="AD1161" s="9"/>
      <c r="AE1161" s="10"/>
      <c r="AF1161" s="11"/>
      <c r="AG1161" s="6">
        <f>SUMIF(AH$67:AH$97,$D1161,AJ$67:AJ$97)</f>
        <v>0</v>
      </c>
      <c r="AH1161" s="9"/>
      <c r="AI1161" s="10"/>
      <c r="AJ1161" s="11"/>
      <c r="AK1161" s="6">
        <f>SUMIF(AL$67:AL$97,$D1161,AN$67:AN$97)</f>
        <v>0</v>
      </c>
      <c r="AL1161" s="9"/>
      <c r="AM1161" s="10"/>
      <c r="AN1161" s="11"/>
      <c r="AO1161" s="6">
        <f>SUMIF(AP$67:AP$97,$D1161,AR$67:AR$97)</f>
        <v>0</v>
      </c>
      <c r="AP1161" s="9"/>
      <c r="AQ1161" s="10"/>
      <c r="AR1161" s="11"/>
      <c r="AS1161" s="6">
        <f>SUMIF(AT$67:AT$97,$D1161,AV$67:AV$97)</f>
        <v>0</v>
      </c>
      <c r="AT1161" s="9"/>
      <c r="AU1161" s="10"/>
      <c r="AV1161" s="11"/>
      <c r="AW1161" s="6">
        <f>SUMIF(AX$67:AX$97,$D1161,AZ$67:AZ$97)</f>
        <v>0</v>
      </c>
      <c r="AX1161" s="9"/>
      <c r="AY1161" s="10"/>
      <c r="AZ1161" s="11"/>
      <c r="BA1161" s="6">
        <f>SUMIF(BB$67:BB$97,$D1161,BD$67:BD$97)</f>
        <v>0</v>
      </c>
      <c r="BB1161" s="9"/>
      <c r="BC1161" s="10"/>
      <c r="BD1161" s="11"/>
      <c r="BE1161" s="6">
        <f>SUMIF(BF$67:BF$97,$D1161,BH$67:BH$97)</f>
        <v>0</v>
      </c>
      <c r="BF1161" s="9"/>
      <c r="BG1161" s="10"/>
      <c r="BH1161" s="11"/>
      <c r="BI1161" s="6">
        <f>SUMIF(BJ$67:BJ$97,$D1161,BL$67:BL$97)</f>
        <v>0</v>
      </c>
      <c r="BJ1161" s="9"/>
      <c r="BK1161" s="10"/>
      <c r="BL1161" s="11"/>
      <c r="BM1161" s="6">
        <f>SUMIF(BN$67:BN$97,$D1161,BP$67:BP$97)</f>
        <v>0</v>
      </c>
      <c r="BN1161" s="9"/>
      <c r="BO1161" s="10"/>
      <c r="BP1161" s="11"/>
      <c r="BQ1161" s="6">
        <f>SUMIF(BR$67:BR$97,$D1161,BT$67:BT$97)</f>
        <v>0</v>
      </c>
      <c r="BR1161" s="9"/>
      <c r="BS1161" s="10"/>
      <c r="BT1161" s="11"/>
      <c r="BU1161" s="6">
        <f>SUMIF(BV$67:BV$97,$D1161,BX$67:BX$97)</f>
        <v>0</v>
      </c>
      <c r="BV1161" s="9"/>
      <c r="BW1161" s="10"/>
      <c r="BX1161" s="11"/>
      <c r="BY1161" s="6">
        <f>SUMIF(BZ$67:BZ$97,$D1161,CB$67:CB$97)</f>
        <v>0</v>
      </c>
      <c r="BZ1161" s="9"/>
      <c r="CA1161" s="10"/>
      <c r="CB1161" s="11"/>
      <c r="CC1161" s="6">
        <f>SUMIF(CD$67:CD$97,$D1161,CF$67:CF$97)</f>
        <v>0</v>
      </c>
      <c r="CD1161" s="9"/>
      <c r="CE1161" s="10"/>
      <c r="CF1161" s="11"/>
      <c r="CG1161" s="6">
        <f>SUMIF(CH$67:CH$97,$D1161,CJ$67:CJ$97)</f>
        <v>0</v>
      </c>
      <c r="CH1161" s="9"/>
      <c r="CI1161" s="10"/>
      <c r="CJ1161" s="11"/>
      <c r="CK1161" s="6">
        <f>SUMIF(CL$67:CL$97,$D1161,CN$67:CN$97)</f>
        <v>0</v>
      </c>
      <c r="CL1161" s="9"/>
      <c r="CM1161" s="10"/>
      <c r="CN1161" s="11"/>
      <c r="CO1161" s="6">
        <f>SUMIF(CP$67:CP$97,$D1161,CR$67:CR$97)</f>
        <v>0</v>
      </c>
      <c r="CP1161" s="9"/>
      <c r="CQ1161" s="10"/>
      <c r="CR1161" s="11"/>
      <c r="CS1161" s="6">
        <f>SUMIF(CT$67:CT$97,$D1161,CV$67:CV$97)</f>
        <v>0</v>
      </c>
      <c r="CT1161" s="9"/>
      <c r="CU1161" s="10"/>
      <c r="CV1161" s="11"/>
      <c r="CW1161" s="6">
        <f>SUMIF(CX$67:CX$97,$D1161,CZ$67:CZ$97)</f>
        <v>0</v>
      </c>
      <c r="CX1161" s="9"/>
      <c r="CY1161" s="10"/>
      <c r="CZ1161" s="11"/>
      <c r="DA1161" s="6">
        <f>SUMIF(DB$67:DB$97,$D1161,DD$67:DD$97)</f>
        <v>0</v>
      </c>
      <c r="DB1161" s="9"/>
      <c r="DC1161" s="10"/>
      <c r="DD1161" s="11"/>
      <c r="DE1161" s="6">
        <f>SUMIF(DF$67:DF$97,$D1161,DH$67:DH$97)</f>
        <v>0</v>
      </c>
      <c r="DF1161" s="9"/>
      <c r="DG1161" s="10"/>
      <c r="DH1161" s="11"/>
      <c r="DI1161" s="6">
        <f>SUMIF(DJ$67:DJ$97,$D1161,DL$67:DL$97)</f>
        <v>0</v>
      </c>
      <c r="DJ1161" s="9"/>
      <c r="DK1161" s="10"/>
      <c r="DL1161" s="11"/>
      <c r="DM1161" s="6">
        <f>SUMIF(DN$67:DN$97,$D1161,DP$67:DP$97)</f>
        <v>0</v>
      </c>
      <c r="DN1161" s="9"/>
      <c r="DO1161" s="10"/>
      <c r="DP1161" s="11"/>
      <c r="DQ1161" s="6">
        <f>SUMIF(DR$67:DR$97,$D1161,DT$67:DT$97)</f>
        <v>0</v>
      </c>
      <c r="DR1161" s="9"/>
      <c r="DS1161" s="10"/>
      <c r="DT1161" s="11"/>
      <c r="DU1161" s="6">
        <f>SUMIF(DV$67:DV$97,$D1161,DX$67:DX$97)</f>
        <v>0</v>
      </c>
      <c r="DV1161" s="9"/>
      <c r="DW1161" s="10"/>
      <c r="DX1161" s="11"/>
      <c r="DY1161" s="6">
        <f>SUMIF(DZ$67:DZ$97,$D1161,EB$67:EB$97)</f>
        <v>0</v>
      </c>
      <c r="DZ1161" s="9"/>
      <c r="EA1161" s="10"/>
      <c r="EB1161" s="11"/>
      <c r="EC1161" s="6">
        <f>SUMIF(ED$67:ED$97,$D1161,EF$67:EF$97)</f>
        <v>0</v>
      </c>
      <c r="ED1161" s="9"/>
      <c r="EE1161" s="10"/>
      <c r="EF1161" s="11"/>
      <c r="EG1161" s="6">
        <f>SUMIF(EH$67:EH$97,$D1161,EJ$67:EJ$97)</f>
        <v>0</v>
      </c>
      <c r="EH1161" s="9"/>
      <c r="EI1161" s="10"/>
      <c r="EJ1161" s="11"/>
      <c r="EK1161" s="6">
        <f>SUMIF(EL$67:EL$97,$D1161,EN$67:EN$97)</f>
        <v>0</v>
      </c>
      <c r="EL1161" s="9"/>
      <c r="EM1161" s="10"/>
      <c r="EN1161" s="11"/>
      <c r="EO1161" s="6">
        <f>SUMIF(EP$67:EP$97,$D1161,ER$67:ER$97)</f>
        <v>0</v>
      </c>
      <c r="EP1161" s="9"/>
      <c r="EQ1161" s="10"/>
      <c r="ER1161" s="11"/>
      <c r="ES1161" s="6">
        <f>SUMIF(ET$67:ET$97,$D1161,EV$67:EV$97)</f>
        <v>0</v>
      </c>
      <c r="ET1161" s="9"/>
      <c r="EU1161" s="10"/>
      <c r="EV1161" s="11"/>
      <c r="EW1161" s="6">
        <f>SUMIF(EX$67:EX$97,$D1161,EZ$67:EZ$97)</f>
        <v>0</v>
      </c>
      <c r="EX1161" s="9"/>
      <c r="EY1161" s="10"/>
      <c r="EZ1161" s="11"/>
      <c r="FA1161" s="6">
        <f>SUMIF(FB$67:FB$97,$D1161,FD$67:FD$97)</f>
        <v>0</v>
      </c>
      <c r="FB1161" s="9"/>
      <c r="FC1161" s="10"/>
      <c r="FD1161" s="11"/>
      <c r="FE1161" s="6">
        <f>SUMIF(FF$67:FF$97,$D1161,FH$67:FH$97)</f>
        <v>0</v>
      </c>
      <c r="FF1161" s="9"/>
      <c r="FG1161" s="10"/>
      <c r="FH1161" s="11"/>
      <c r="FI1161" s="6">
        <f>SUMIF(FJ$67:FJ$97,$D1161,FL$67:FL$97)</f>
        <v>0</v>
      </c>
      <c r="FJ1161" s="9"/>
      <c r="FK1161" s="10"/>
      <c r="FL1161" s="11"/>
      <c r="FM1161" s="6">
        <f>SUMIF(FN$67:FN$97,$D1161,FP$67:FP$97)</f>
        <v>0</v>
      </c>
      <c r="FN1161" s="9"/>
      <c r="FO1161" s="10"/>
      <c r="FP1161" s="11"/>
      <c r="FQ1161" s="6">
        <f>SUMIF(FR$67:FR$97,$D1161,FT$67:FT$97)</f>
        <v>0</v>
      </c>
      <c r="FR1161" s="9"/>
      <c r="FS1161" s="10"/>
      <c r="FT1161" s="11"/>
      <c r="FU1161" s="6">
        <f>SUMIF(FV$67:FV$97,$D1161,FX$67:FX$97)</f>
        <v>0</v>
      </c>
      <c r="FV1161" s="9"/>
      <c r="FW1161" s="10"/>
      <c r="FX1161" s="11"/>
      <c r="FY1161" s="6">
        <f>SUMIF(FZ$67:FZ$97,$D1161,GB$67:GB$97)</f>
        <v>0</v>
      </c>
      <c r="FZ1161" s="9"/>
      <c r="GA1161" s="10"/>
      <c r="GB1161" s="11"/>
      <c r="GC1161" s="6">
        <f>SUMIF(GD$67:GD$97,$D1161,GF$67:GF$97)</f>
        <v>0</v>
      </c>
      <c r="GD1161" s="9"/>
      <c r="GE1161" s="10"/>
      <c r="GF1161" s="11"/>
      <c r="GG1161" s="6">
        <f>SUMIF(GH$67:GH$97,$D1161,GJ$67:GJ$97)</f>
        <v>0</v>
      </c>
      <c r="GH1161" s="9"/>
      <c r="GI1161" s="10"/>
      <c r="GJ1161" s="11"/>
      <c r="GK1161" s="6">
        <f>SUMIF(GL$67:GL$97,$D1161,GN$67:GN$97)</f>
        <v>0</v>
      </c>
      <c r="GL1161" s="9"/>
      <c r="GM1161" s="10"/>
      <c r="GN1161" s="11"/>
      <c r="GO1161" s="6">
        <f>SUMIF(GP$67:GP$97,$D1161,GR$67:GR$97)</f>
        <v>0</v>
      </c>
      <c r="GP1161" s="9"/>
      <c r="GQ1161" s="10"/>
      <c r="GR1161" s="11"/>
      <c r="GS1161" s="6">
        <f>SUMIF(GT$67:GT$97,$D1161,GV$67:GV$97)</f>
        <v>0</v>
      </c>
      <c r="GT1161" s="9"/>
      <c r="GU1161" s="10"/>
      <c r="GV1161" s="20"/>
      <c r="GW1161" s="19">
        <f t="shared" si="27"/>
        <v>0</v>
      </c>
      <c r="GX1161" s="472"/>
      <c r="GY1161" s="473"/>
    </row>
    <row r="1162" spans="1:207" ht="45">
      <c r="A1162" s="47" t="s">
        <v>78</v>
      </c>
      <c r="B1162" s="540"/>
      <c r="C1162" s="439" t="s">
        <v>478</v>
      </c>
      <c r="D1162" s="437" t="s">
        <v>479</v>
      </c>
      <c r="E1162" s="6">
        <f>SUMIF(F$98:F$128,$D1162,H$98:H$128)</f>
        <v>0</v>
      </c>
      <c r="F1162" s="9"/>
      <c r="G1162" s="10"/>
      <c r="H1162" s="11"/>
      <c r="I1162" s="6">
        <f>SUMIF(J$98:J$128,$D1162,L$98:L$128)</f>
        <v>0</v>
      </c>
      <c r="J1162" s="9"/>
      <c r="K1162" s="10"/>
      <c r="L1162" s="11"/>
      <c r="M1162" s="6">
        <f>SUMIF(N$98:N$128,$D1162,P$98:P$128)</f>
        <v>0</v>
      </c>
      <c r="N1162" s="9"/>
      <c r="O1162" s="10"/>
      <c r="P1162" s="11"/>
      <c r="Q1162" s="6">
        <f>SUMIF(R$98:R$128,$D1162,T$98:T$128)</f>
        <v>0</v>
      </c>
      <c r="R1162" s="9"/>
      <c r="S1162" s="10"/>
      <c r="T1162" s="11"/>
      <c r="U1162" s="6">
        <f>SUMIF(V$98:V$128,$D1162,X$98:X$128)</f>
        <v>0</v>
      </c>
      <c r="V1162" s="9"/>
      <c r="W1162" s="10"/>
      <c r="X1162" s="11"/>
      <c r="Y1162" s="6">
        <f>SUMIF(Z$98:Z$128,$D1162,AB$98:AB$128)</f>
        <v>0</v>
      </c>
      <c r="Z1162" s="9"/>
      <c r="AA1162" s="10"/>
      <c r="AB1162" s="11"/>
      <c r="AC1162" s="6">
        <f>SUMIF(AD$98:AD$128,$D1162,AF$98:AF$128)</f>
        <v>0</v>
      </c>
      <c r="AD1162" s="9"/>
      <c r="AE1162" s="10"/>
      <c r="AF1162" s="11"/>
      <c r="AG1162" s="6">
        <f>SUMIF(AH$98:AH$128,$D1162,AJ$98:AJ$128)</f>
        <v>0</v>
      </c>
      <c r="AH1162" s="9"/>
      <c r="AI1162" s="10"/>
      <c r="AJ1162" s="11"/>
      <c r="AK1162" s="6">
        <f>SUMIF(AL$98:AL$128,$D1162,AN$98:AN$128)</f>
        <v>0</v>
      </c>
      <c r="AL1162" s="9"/>
      <c r="AM1162" s="10"/>
      <c r="AN1162" s="11"/>
      <c r="AO1162" s="6">
        <f>SUMIF(AP$98:AP$128,$D1162,AR$98:AR$128)</f>
        <v>0</v>
      </c>
      <c r="AP1162" s="9"/>
      <c r="AQ1162" s="10"/>
      <c r="AR1162" s="11"/>
      <c r="AS1162" s="6">
        <f>SUMIF(AT$98:AT$128,$D1162,AV$98:AV$128)</f>
        <v>0</v>
      </c>
      <c r="AT1162" s="9"/>
      <c r="AU1162" s="10"/>
      <c r="AV1162" s="11"/>
      <c r="AW1162" s="6">
        <f>SUMIF(AX$98:AX$128,$D1162,AZ$98:AZ$128)</f>
        <v>0</v>
      </c>
      <c r="AX1162" s="9"/>
      <c r="AY1162" s="10"/>
      <c r="AZ1162" s="11"/>
      <c r="BA1162" s="6">
        <f>SUMIF(BB$98:BB$128,$D1162,BD$98:BD$128)</f>
        <v>0</v>
      </c>
      <c r="BB1162" s="9"/>
      <c r="BC1162" s="10"/>
      <c r="BD1162" s="11"/>
      <c r="BE1162" s="6">
        <f>SUMIF(BF$98:BF$128,$D1162,BH$98:BH$128)</f>
        <v>0</v>
      </c>
      <c r="BF1162" s="9"/>
      <c r="BG1162" s="10"/>
      <c r="BH1162" s="11"/>
      <c r="BI1162" s="6">
        <f>SUMIF(BJ$98:BJ$128,$D1162,BL$98:BL$128)</f>
        <v>0</v>
      </c>
      <c r="BJ1162" s="9"/>
      <c r="BK1162" s="10"/>
      <c r="BL1162" s="11"/>
      <c r="BM1162" s="6">
        <f>SUMIF(BN$98:BN$128,$D1162,BP$98:BP$128)</f>
        <v>0</v>
      </c>
      <c r="BN1162" s="9"/>
      <c r="BO1162" s="10"/>
      <c r="BP1162" s="11"/>
      <c r="BQ1162" s="6">
        <f>SUMIF(BR$98:BR$128,$D1162,BT$98:BT$128)</f>
        <v>0</v>
      </c>
      <c r="BR1162" s="9"/>
      <c r="BS1162" s="10"/>
      <c r="BT1162" s="11"/>
      <c r="BU1162" s="6">
        <f>SUMIF(BV$98:BV$128,$D1162,BX$98:BX$128)</f>
        <v>0</v>
      </c>
      <c r="BV1162" s="9"/>
      <c r="BW1162" s="10"/>
      <c r="BX1162" s="11"/>
      <c r="BY1162" s="6">
        <f>SUMIF(BZ$98:BZ$128,$D1162,CB$98:CB$128)</f>
        <v>0</v>
      </c>
      <c r="BZ1162" s="9"/>
      <c r="CA1162" s="10"/>
      <c r="CB1162" s="11"/>
      <c r="CC1162" s="6">
        <f>SUMIF(CD$98:CD$128,$D1162,CF$98:CF$128)</f>
        <v>0</v>
      </c>
      <c r="CD1162" s="9"/>
      <c r="CE1162" s="10"/>
      <c r="CF1162" s="11"/>
      <c r="CG1162" s="6">
        <f>SUMIF(CH$98:CH$128,$D1162,CJ$98:CJ$128)</f>
        <v>0</v>
      </c>
      <c r="CH1162" s="9"/>
      <c r="CI1162" s="10"/>
      <c r="CJ1162" s="11"/>
      <c r="CK1162" s="6">
        <f>SUMIF(CL$98:CL$128,$D1162,CN$98:CN$128)</f>
        <v>0</v>
      </c>
      <c r="CL1162" s="9"/>
      <c r="CM1162" s="10"/>
      <c r="CN1162" s="11"/>
      <c r="CO1162" s="6">
        <f>SUMIF(CP$98:CP$128,$D1162,CR$98:CR$128)</f>
        <v>0</v>
      </c>
      <c r="CP1162" s="9"/>
      <c r="CQ1162" s="10"/>
      <c r="CR1162" s="11"/>
      <c r="CS1162" s="6">
        <f>SUMIF(CT$98:CT$128,$D1162,CV$98:CV$128)</f>
        <v>0</v>
      </c>
      <c r="CT1162" s="9"/>
      <c r="CU1162" s="10"/>
      <c r="CV1162" s="11"/>
      <c r="CW1162" s="6">
        <f>SUMIF(CX$98:CX$128,$D1162,CZ$98:CZ$128)</f>
        <v>0</v>
      </c>
      <c r="CX1162" s="9"/>
      <c r="CY1162" s="10"/>
      <c r="CZ1162" s="11"/>
      <c r="DA1162" s="6">
        <f>SUMIF(DB$98:DB$128,$D1162,DD$98:DD$128)</f>
        <v>0</v>
      </c>
      <c r="DB1162" s="9"/>
      <c r="DC1162" s="10"/>
      <c r="DD1162" s="11"/>
      <c r="DE1162" s="6">
        <f>SUMIF(DF$98:DF$128,$D1162,DH$98:DH$128)</f>
        <v>0</v>
      </c>
      <c r="DF1162" s="9"/>
      <c r="DG1162" s="10"/>
      <c r="DH1162" s="11"/>
      <c r="DI1162" s="6">
        <f>SUMIF(DJ$98:DJ$128,$D1162,DL$98:DL$128)</f>
        <v>0</v>
      </c>
      <c r="DJ1162" s="9"/>
      <c r="DK1162" s="10"/>
      <c r="DL1162" s="11"/>
      <c r="DM1162" s="6">
        <f>SUMIF(DN$98:DN$128,$D1162,DP$98:DP$128)</f>
        <v>0</v>
      </c>
      <c r="DN1162" s="9"/>
      <c r="DO1162" s="10"/>
      <c r="DP1162" s="11"/>
      <c r="DQ1162" s="6">
        <f>SUMIF(DR$98:DR$128,$D1162,DT$98:DT$128)</f>
        <v>0</v>
      </c>
      <c r="DR1162" s="9"/>
      <c r="DS1162" s="10"/>
      <c r="DT1162" s="11"/>
      <c r="DU1162" s="6">
        <f>SUMIF(DV$98:DV$128,$D1162,DX$98:DX$128)</f>
        <v>0</v>
      </c>
      <c r="DV1162" s="9"/>
      <c r="DW1162" s="10"/>
      <c r="DX1162" s="11"/>
      <c r="DY1162" s="6">
        <f>SUMIF(DZ$98:DZ$128,$D1162,EB$98:EB$128)</f>
        <v>0</v>
      </c>
      <c r="DZ1162" s="9"/>
      <c r="EA1162" s="10"/>
      <c r="EB1162" s="11"/>
      <c r="EC1162" s="6">
        <f>SUMIF(ED$98:ED$128,$D1162,EF$98:EF$128)</f>
        <v>0</v>
      </c>
      <c r="ED1162" s="9"/>
      <c r="EE1162" s="10"/>
      <c r="EF1162" s="11"/>
      <c r="EG1162" s="6">
        <f>SUMIF(EH$98:EH$128,$D1162,EJ$98:EJ$128)</f>
        <v>0</v>
      </c>
      <c r="EH1162" s="9"/>
      <c r="EI1162" s="10"/>
      <c r="EJ1162" s="11"/>
      <c r="EK1162" s="6">
        <f>SUMIF(EL$98:EL$128,$D1162,EN$98:EN$128)</f>
        <v>0</v>
      </c>
      <c r="EL1162" s="9"/>
      <c r="EM1162" s="10"/>
      <c r="EN1162" s="11"/>
      <c r="EO1162" s="6">
        <f>SUMIF(EP$98:EP$128,$D1162,ER$98:ER$128)</f>
        <v>0</v>
      </c>
      <c r="EP1162" s="9"/>
      <c r="EQ1162" s="10"/>
      <c r="ER1162" s="11"/>
      <c r="ES1162" s="6">
        <f>SUMIF(ET$98:ET$128,$D1162,EV$98:EV$128)</f>
        <v>0</v>
      </c>
      <c r="ET1162" s="9"/>
      <c r="EU1162" s="10"/>
      <c r="EV1162" s="11"/>
      <c r="EW1162" s="6">
        <f>SUMIF(EX$98:EX$128,$D1162,EZ$98:EZ$128)</f>
        <v>0</v>
      </c>
      <c r="EX1162" s="9"/>
      <c r="EY1162" s="10"/>
      <c r="EZ1162" s="11"/>
      <c r="FA1162" s="6">
        <f>SUMIF(FB$98:FB$128,$D1162,FD$98:FD$128)</f>
        <v>0</v>
      </c>
      <c r="FB1162" s="9"/>
      <c r="FC1162" s="10"/>
      <c r="FD1162" s="11"/>
      <c r="FE1162" s="6">
        <f>SUMIF(FF$98:FF$128,$D1162,FH$98:FH$128)</f>
        <v>0</v>
      </c>
      <c r="FF1162" s="9"/>
      <c r="FG1162" s="10"/>
      <c r="FH1162" s="11"/>
      <c r="FI1162" s="6">
        <f>SUMIF(FJ$98:FJ$128,$D1162,FL$98:FL$128)</f>
        <v>0</v>
      </c>
      <c r="FJ1162" s="9"/>
      <c r="FK1162" s="10"/>
      <c r="FL1162" s="11"/>
      <c r="FM1162" s="6">
        <f>SUMIF(FN$98:FN$128,$D1162,FP$98:FP$128)</f>
        <v>0</v>
      </c>
      <c r="FN1162" s="9"/>
      <c r="FO1162" s="10"/>
      <c r="FP1162" s="11"/>
      <c r="FQ1162" s="6">
        <f>SUMIF(FR$98:FR$128,$D1162,FT$98:FT$128)</f>
        <v>0</v>
      </c>
      <c r="FR1162" s="9"/>
      <c r="FS1162" s="10"/>
      <c r="FT1162" s="11"/>
      <c r="FU1162" s="6">
        <f>SUMIF(FV$98:FV$128,$D1162,FX$98:FX$128)</f>
        <v>0</v>
      </c>
      <c r="FV1162" s="9"/>
      <c r="FW1162" s="10"/>
      <c r="FX1162" s="11"/>
      <c r="FY1162" s="6">
        <f>SUMIF(FZ$98:FZ$128,$D1162,GB$98:GB$128)</f>
        <v>0</v>
      </c>
      <c r="FZ1162" s="9"/>
      <c r="GA1162" s="10"/>
      <c r="GB1162" s="11"/>
      <c r="GC1162" s="6">
        <f>SUMIF(GD$98:GD$128,$D1162,GF$98:GF$128)</f>
        <v>0</v>
      </c>
      <c r="GD1162" s="9"/>
      <c r="GE1162" s="10"/>
      <c r="GF1162" s="11"/>
      <c r="GG1162" s="6">
        <f>SUMIF(GH$98:GH$128,$D1162,GJ$98:GJ$128)</f>
        <v>0</v>
      </c>
      <c r="GH1162" s="9"/>
      <c r="GI1162" s="10"/>
      <c r="GJ1162" s="11"/>
      <c r="GK1162" s="6">
        <f>SUMIF(GL$98:GL$128,$D1162,GN$98:GN$128)</f>
        <v>0</v>
      </c>
      <c r="GL1162" s="9"/>
      <c r="GM1162" s="10"/>
      <c r="GN1162" s="11"/>
      <c r="GO1162" s="6">
        <f>SUMIF(GP$98:GP$128,$D1162,GR$98:GR$128)</f>
        <v>0</v>
      </c>
      <c r="GP1162" s="9"/>
      <c r="GQ1162" s="10"/>
      <c r="GR1162" s="11"/>
      <c r="GS1162" s="6">
        <f>SUMIF(GT$98:GT$128,$D1162,GV$98:GV$128)</f>
        <v>0</v>
      </c>
      <c r="GT1162" s="9"/>
      <c r="GU1162" s="10"/>
      <c r="GV1162" s="20"/>
      <c r="GW1162" s="19">
        <f t="shared" si="27"/>
        <v>0</v>
      </c>
      <c r="GX1162" s="472"/>
      <c r="GY1162" s="473"/>
    </row>
    <row r="1163" spans="1:207" ht="45">
      <c r="A1163" s="47" t="s">
        <v>79</v>
      </c>
      <c r="B1163" s="540"/>
      <c r="C1163" s="439" t="s">
        <v>478</v>
      </c>
      <c r="D1163" s="437" t="s">
        <v>479</v>
      </c>
      <c r="E1163" s="6">
        <f>SUMIF(F$129:F$159,$D1163,H$129:H$159)</f>
        <v>0</v>
      </c>
      <c r="F1163" s="9"/>
      <c r="G1163" s="10"/>
      <c r="H1163" s="11"/>
      <c r="I1163" s="6">
        <f>SUMIF(J$129:J$159,$D1163,L$129:L$159)</f>
        <v>0</v>
      </c>
      <c r="J1163" s="9"/>
      <c r="K1163" s="10"/>
      <c r="L1163" s="11"/>
      <c r="M1163" s="6">
        <f>SUMIF(N$129:N$159,$D1163,P$129:P$159)</f>
        <v>0</v>
      </c>
      <c r="N1163" s="9"/>
      <c r="O1163" s="10"/>
      <c r="P1163" s="11"/>
      <c r="Q1163" s="6">
        <f>SUMIF(R$129:R$159,$D1163,T$129:T$159)</f>
        <v>0</v>
      </c>
      <c r="R1163" s="9"/>
      <c r="S1163" s="10"/>
      <c r="T1163" s="11"/>
      <c r="U1163" s="6">
        <f>SUMIF(V$129:V$159,$D1163,X$129:X$159)</f>
        <v>0</v>
      </c>
      <c r="V1163" s="9"/>
      <c r="W1163" s="10"/>
      <c r="X1163" s="11"/>
      <c r="Y1163" s="6">
        <f>SUMIF(Z$129:Z$159,$D1163,AB$129:AB$159)</f>
        <v>0</v>
      </c>
      <c r="Z1163" s="9"/>
      <c r="AA1163" s="10"/>
      <c r="AB1163" s="11"/>
      <c r="AC1163" s="6">
        <f>SUMIF(AD$129:AD$159,$D1163,AF$129:AF$159)</f>
        <v>0</v>
      </c>
      <c r="AD1163" s="9"/>
      <c r="AE1163" s="10"/>
      <c r="AF1163" s="11"/>
      <c r="AG1163" s="6">
        <f>SUMIF(AH$129:AH$159,$D1163,AJ$129:AJ$159)</f>
        <v>0</v>
      </c>
      <c r="AH1163" s="9"/>
      <c r="AI1163" s="10"/>
      <c r="AJ1163" s="11"/>
      <c r="AK1163" s="6">
        <f>SUMIF(AL$129:AL$159,$D1163,AN$129:AN$159)</f>
        <v>0</v>
      </c>
      <c r="AL1163" s="9"/>
      <c r="AM1163" s="10"/>
      <c r="AN1163" s="11"/>
      <c r="AO1163" s="6">
        <f>SUMIF(AP$129:AP$159,$D1163,AR$129:AR$159)</f>
        <v>0</v>
      </c>
      <c r="AP1163" s="9"/>
      <c r="AQ1163" s="10"/>
      <c r="AR1163" s="11"/>
      <c r="AS1163" s="6">
        <f>SUMIF(AT$129:AT$159,$D1163,AV$129:AV$159)</f>
        <v>0</v>
      </c>
      <c r="AT1163" s="9"/>
      <c r="AU1163" s="10"/>
      <c r="AV1163" s="11"/>
      <c r="AW1163" s="6">
        <f>SUMIF(AX$129:AX$159,$D1163,AZ$129:AZ$159)</f>
        <v>0</v>
      </c>
      <c r="AX1163" s="9"/>
      <c r="AY1163" s="10"/>
      <c r="AZ1163" s="11"/>
      <c r="BA1163" s="6">
        <f>SUMIF(BB$129:BB$159,$D1163,BD$129:BD$159)</f>
        <v>0</v>
      </c>
      <c r="BB1163" s="9"/>
      <c r="BC1163" s="10"/>
      <c r="BD1163" s="11"/>
      <c r="BE1163" s="6">
        <f>SUMIF(BF$129:BF$159,$D1163,BH$129:BH$159)</f>
        <v>0</v>
      </c>
      <c r="BF1163" s="9"/>
      <c r="BG1163" s="10"/>
      <c r="BH1163" s="11"/>
      <c r="BI1163" s="6">
        <f>SUMIF(BJ$129:BJ$159,$D1163,BL$129:BL$159)</f>
        <v>0</v>
      </c>
      <c r="BJ1163" s="9"/>
      <c r="BK1163" s="10"/>
      <c r="BL1163" s="11"/>
      <c r="BM1163" s="6">
        <f>SUMIF(BN$129:BN$159,$D1163,BP$129:BP$159)</f>
        <v>0</v>
      </c>
      <c r="BN1163" s="9"/>
      <c r="BO1163" s="10"/>
      <c r="BP1163" s="11"/>
      <c r="BQ1163" s="6">
        <f>SUMIF(BR$129:BR$159,$D1163,BT$129:BT$159)</f>
        <v>0</v>
      </c>
      <c r="BR1163" s="9"/>
      <c r="BS1163" s="10"/>
      <c r="BT1163" s="11"/>
      <c r="BU1163" s="6">
        <f>SUMIF(BV$129:BV$159,$D1163,BX$129:BX$159)</f>
        <v>0</v>
      </c>
      <c r="BV1163" s="9"/>
      <c r="BW1163" s="10"/>
      <c r="BX1163" s="11"/>
      <c r="BY1163" s="6">
        <f>SUMIF(BZ$129:BZ$159,$D1163,CB$129:CB$159)</f>
        <v>0</v>
      </c>
      <c r="BZ1163" s="9"/>
      <c r="CA1163" s="10"/>
      <c r="CB1163" s="11"/>
      <c r="CC1163" s="6">
        <f>SUMIF(CD$129:CD$159,$D1163,CF$129:CF$159)</f>
        <v>0</v>
      </c>
      <c r="CD1163" s="9"/>
      <c r="CE1163" s="10"/>
      <c r="CF1163" s="11"/>
      <c r="CG1163" s="6">
        <f>SUMIF(CH$129:CH$159,$D1163,CJ$129:CJ$159)</f>
        <v>0</v>
      </c>
      <c r="CH1163" s="9"/>
      <c r="CI1163" s="10"/>
      <c r="CJ1163" s="11"/>
      <c r="CK1163" s="6">
        <f>SUMIF(CL$129:CL$159,$D1163,CN$129:CN$159)</f>
        <v>0</v>
      </c>
      <c r="CL1163" s="9"/>
      <c r="CM1163" s="10"/>
      <c r="CN1163" s="11"/>
      <c r="CO1163" s="6">
        <f>SUMIF(CP$129:CP$159,$D1163,CR$129:CR$159)</f>
        <v>0</v>
      </c>
      <c r="CP1163" s="9"/>
      <c r="CQ1163" s="10"/>
      <c r="CR1163" s="11"/>
      <c r="CS1163" s="6">
        <f>SUMIF(CT$129:CT$159,$D1163,CV$129:CV$159)</f>
        <v>0</v>
      </c>
      <c r="CT1163" s="9"/>
      <c r="CU1163" s="10"/>
      <c r="CV1163" s="11"/>
      <c r="CW1163" s="6">
        <f>SUMIF(CX$129:CX$159,$D1163,CZ$129:CZ$159)</f>
        <v>0</v>
      </c>
      <c r="CX1163" s="9"/>
      <c r="CY1163" s="10"/>
      <c r="CZ1163" s="11"/>
      <c r="DA1163" s="6">
        <f>SUMIF(DB$129:DB$159,$D1163,DD$129:DD$159)</f>
        <v>0</v>
      </c>
      <c r="DB1163" s="9"/>
      <c r="DC1163" s="10"/>
      <c r="DD1163" s="11"/>
      <c r="DE1163" s="6">
        <f>SUMIF(DF$129:DF$159,$D1163,DH$129:DH$159)</f>
        <v>0</v>
      </c>
      <c r="DF1163" s="9"/>
      <c r="DG1163" s="10"/>
      <c r="DH1163" s="11"/>
      <c r="DI1163" s="6">
        <f>SUMIF(DJ$129:DJ$159,$D1163,DL$129:DL$159)</f>
        <v>0</v>
      </c>
      <c r="DJ1163" s="9"/>
      <c r="DK1163" s="10"/>
      <c r="DL1163" s="11"/>
      <c r="DM1163" s="6">
        <f>SUMIF(DN$129:DN$159,$D1163,DP$129:DP$159)</f>
        <v>0</v>
      </c>
      <c r="DN1163" s="9"/>
      <c r="DO1163" s="10"/>
      <c r="DP1163" s="11"/>
      <c r="DQ1163" s="6">
        <f>SUMIF(DR$129:DR$159,$D1163,DT$129:DT$159)</f>
        <v>0</v>
      </c>
      <c r="DR1163" s="9"/>
      <c r="DS1163" s="10"/>
      <c r="DT1163" s="11"/>
      <c r="DU1163" s="6">
        <f>SUMIF(DV$129:DV$159,$D1163,DX$129:DX$159)</f>
        <v>0</v>
      </c>
      <c r="DV1163" s="9"/>
      <c r="DW1163" s="10"/>
      <c r="DX1163" s="11"/>
      <c r="DY1163" s="6">
        <f>SUMIF(DZ$129:DZ$159,$D1163,EB$129:EB$159)</f>
        <v>0</v>
      </c>
      <c r="DZ1163" s="9"/>
      <c r="EA1163" s="10"/>
      <c r="EB1163" s="11"/>
      <c r="EC1163" s="6">
        <f>SUMIF(ED$129:ED$159,$D1163,EF$129:EF$159)</f>
        <v>0</v>
      </c>
      <c r="ED1163" s="9"/>
      <c r="EE1163" s="10"/>
      <c r="EF1163" s="11"/>
      <c r="EG1163" s="6">
        <f>SUMIF(EH$129:EH$159,$D1163,EJ$129:EJ$159)</f>
        <v>0</v>
      </c>
      <c r="EH1163" s="9"/>
      <c r="EI1163" s="10"/>
      <c r="EJ1163" s="11"/>
      <c r="EK1163" s="6">
        <f>SUMIF(EL$129:EL$159,$D1163,EN$129:EN$159)</f>
        <v>0</v>
      </c>
      <c r="EL1163" s="9"/>
      <c r="EM1163" s="10"/>
      <c r="EN1163" s="11"/>
      <c r="EO1163" s="6">
        <f>SUMIF(EP$129:EP$159,$D1163,ER$129:ER$159)</f>
        <v>0</v>
      </c>
      <c r="EP1163" s="9"/>
      <c r="EQ1163" s="10"/>
      <c r="ER1163" s="11"/>
      <c r="ES1163" s="6">
        <f>SUMIF(ET$129:ET$159,$D1163,EV$129:EV$159)</f>
        <v>0</v>
      </c>
      <c r="ET1163" s="9"/>
      <c r="EU1163" s="10"/>
      <c r="EV1163" s="11"/>
      <c r="EW1163" s="6">
        <f>SUMIF(EX$129:EX$159,$D1163,EZ$129:EZ$159)</f>
        <v>0</v>
      </c>
      <c r="EX1163" s="9"/>
      <c r="EY1163" s="10"/>
      <c r="EZ1163" s="11"/>
      <c r="FA1163" s="6">
        <f>SUMIF(FB$129:FB$159,$D1163,FD$129:FD$159)</f>
        <v>0</v>
      </c>
      <c r="FB1163" s="9"/>
      <c r="FC1163" s="10"/>
      <c r="FD1163" s="11"/>
      <c r="FE1163" s="6">
        <f>SUMIF(FF$129:FF$159,$D1163,FH$129:FH$159)</f>
        <v>0</v>
      </c>
      <c r="FF1163" s="9"/>
      <c r="FG1163" s="10"/>
      <c r="FH1163" s="11"/>
      <c r="FI1163" s="6">
        <f>SUMIF(FJ$129:FJ$159,$D1163,FL$129:FL$159)</f>
        <v>0</v>
      </c>
      <c r="FJ1163" s="9"/>
      <c r="FK1163" s="10"/>
      <c r="FL1163" s="11"/>
      <c r="FM1163" s="6">
        <f>SUMIF(FN$129:FN$159,$D1163,FP$129:FP$159)</f>
        <v>0</v>
      </c>
      <c r="FN1163" s="9"/>
      <c r="FO1163" s="10"/>
      <c r="FP1163" s="11"/>
      <c r="FQ1163" s="6">
        <f>SUMIF(FR$129:FR$159,$D1163,FT$129:FT$159)</f>
        <v>0</v>
      </c>
      <c r="FR1163" s="9"/>
      <c r="FS1163" s="10"/>
      <c r="FT1163" s="11"/>
      <c r="FU1163" s="6">
        <f>SUMIF(FV$129:FV$159,$D1163,FX$129:FX$159)</f>
        <v>0</v>
      </c>
      <c r="FV1163" s="9"/>
      <c r="FW1163" s="10"/>
      <c r="FX1163" s="11"/>
      <c r="FY1163" s="6">
        <f>SUMIF(FZ$129:FZ$159,$D1163,GB$129:GB$159)</f>
        <v>0</v>
      </c>
      <c r="FZ1163" s="9"/>
      <c r="GA1163" s="10"/>
      <c r="GB1163" s="11"/>
      <c r="GC1163" s="6">
        <f>SUMIF(GD$129:GD$159,$D1163,GF$129:GF$159)</f>
        <v>0</v>
      </c>
      <c r="GD1163" s="9"/>
      <c r="GE1163" s="10"/>
      <c r="GF1163" s="11"/>
      <c r="GG1163" s="6">
        <f>SUMIF(GH$129:GH$159,$D1163,GJ$129:GJ$159)</f>
        <v>0</v>
      </c>
      <c r="GH1163" s="9"/>
      <c r="GI1163" s="10"/>
      <c r="GJ1163" s="11"/>
      <c r="GK1163" s="6">
        <f>SUMIF(GL$129:GL$159,$D1163,GN$129:GN$159)</f>
        <v>0</v>
      </c>
      <c r="GL1163" s="9"/>
      <c r="GM1163" s="10"/>
      <c r="GN1163" s="11"/>
      <c r="GO1163" s="6">
        <f>SUMIF(GP$129:GP$159,$D1163,GR$129:GR$159)</f>
        <v>0</v>
      </c>
      <c r="GP1163" s="9"/>
      <c r="GQ1163" s="10"/>
      <c r="GR1163" s="11"/>
      <c r="GS1163" s="6">
        <f>SUMIF(GT$129:GT$159,$D1163,GV$129:GV$159)</f>
        <v>0</v>
      </c>
      <c r="GT1163" s="9"/>
      <c r="GU1163" s="10"/>
      <c r="GV1163" s="20"/>
      <c r="GW1163" s="19">
        <f t="shared" si="27"/>
        <v>0</v>
      </c>
      <c r="GX1163" s="472"/>
      <c r="GY1163" s="473"/>
    </row>
    <row r="1164" spans="1:207" ht="45">
      <c r="A1164" s="47" t="s">
        <v>80</v>
      </c>
      <c r="B1164" s="540"/>
      <c r="C1164" s="439" t="s">
        <v>478</v>
      </c>
      <c r="D1164" s="437" t="s">
        <v>479</v>
      </c>
      <c r="E1164" s="6">
        <f>SUMIF(F$160:F$190,$D1164,H$160:H$190)</f>
        <v>0</v>
      </c>
      <c r="F1164" s="9"/>
      <c r="G1164" s="10"/>
      <c r="H1164" s="11"/>
      <c r="I1164" s="6">
        <f>SUMIF(J$160:J$190,$D1164,L$160:L$190)</f>
        <v>0</v>
      </c>
      <c r="J1164" s="9"/>
      <c r="K1164" s="10"/>
      <c r="L1164" s="11"/>
      <c r="M1164" s="6">
        <f>SUMIF(N$160:N$190,$D1164,P$160:P$190)</f>
        <v>0</v>
      </c>
      <c r="N1164" s="9"/>
      <c r="O1164" s="10"/>
      <c r="P1164" s="11"/>
      <c r="Q1164" s="6">
        <f>SUMIF(R$160:R$190,$D1164,T$160:T$190)</f>
        <v>0</v>
      </c>
      <c r="R1164" s="9"/>
      <c r="S1164" s="10"/>
      <c r="T1164" s="11"/>
      <c r="U1164" s="6">
        <f>SUMIF(V$160:V$190,$D1164,X$160:X$190)</f>
        <v>0</v>
      </c>
      <c r="V1164" s="9"/>
      <c r="W1164" s="10"/>
      <c r="X1164" s="11"/>
      <c r="Y1164" s="6">
        <f>SUMIF(Z$160:Z$190,$D1164,AB$160:AB$190)</f>
        <v>0</v>
      </c>
      <c r="Z1164" s="9"/>
      <c r="AA1164" s="10"/>
      <c r="AB1164" s="11"/>
      <c r="AC1164" s="6">
        <f>SUMIF(AD$160:AD$190,$D1164,AF$160:AF$190)</f>
        <v>0</v>
      </c>
      <c r="AD1164" s="9"/>
      <c r="AE1164" s="10"/>
      <c r="AF1164" s="11"/>
      <c r="AG1164" s="6">
        <f>SUMIF(AH$160:AH$190,$D1164,AJ$160:AJ$190)</f>
        <v>0</v>
      </c>
      <c r="AH1164" s="9"/>
      <c r="AI1164" s="10"/>
      <c r="AJ1164" s="11"/>
      <c r="AK1164" s="6">
        <f>SUMIF(AL$160:AL$190,$D1164,AN$160:AN$190)</f>
        <v>0</v>
      </c>
      <c r="AL1164" s="9"/>
      <c r="AM1164" s="10"/>
      <c r="AN1164" s="11"/>
      <c r="AO1164" s="6">
        <f>SUMIF(AP$160:AP$190,$D1164,AR$160:AR$190)</f>
        <v>0</v>
      </c>
      <c r="AP1164" s="9"/>
      <c r="AQ1164" s="10"/>
      <c r="AR1164" s="11"/>
      <c r="AS1164" s="6">
        <f>SUMIF(AT$160:AT$190,$D1164,AV$160:AV$190)</f>
        <v>0</v>
      </c>
      <c r="AT1164" s="9"/>
      <c r="AU1164" s="10"/>
      <c r="AV1164" s="11"/>
      <c r="AW1164" s="6">
        <f>SUMIF(AX$160:AX$190,$D1164,AZ$160:AZ$190)</f>
        <v>0</v>
      </c>
      <c r="AX1164" s="9"/>
      <c r="AY1164" s="10"/>
      <c r="AZ1164" s="11"/>
      <c r="BA1164" s="6">
        <f>SUMIF(BB$160:BB$190,$D1164,BD$160:BD$190)</f>
        <v>0</v>
      </c>
      <c r="BB1164" s="9"/>
      <c r="BC1164" s="10"/>
      <c r="BD1164" s="11"/>
      <c r="BE1164" s="6">
        <f>SUMIF(BF$160:BF$190,$D1164,BH$160:BH$190)</f>
        <v>0</v>
      </c>
      <c r="BF1164" s="9"/>
      <c r="BG1164" s="10"/>
      <c r="BH1164" s="11"/>
      <c r="BI1164" s="6">
        <f>SUMIF(BJ$160:BJ$190,$D1164,BL$160:BL$190)</f>
        <v>0</v>
      </c>
      <c r="BJ1164" s="9"/>
      <c r="BK1164" s="10"/>
      <c r="BL1164" s="11"/>
      <c r="BM1164" s="6">
        <f>SUMIF(BN$160:BN$190,$D1164,BP$160:BP$190)</f>
        <v>0</v>
      </c>
      <c r="BN1164" s="9"/>
      <c r="BO1164" s="10"/>
      <c r="BP1164" s="11"/>
      <c r="BQ1164" s="6">
        <f>SUMIF(BR$160:BR$190,$D1164,BT$160:BT$190)</f>
        <v>0</v>
      </c>
      <c r="BR1164" s="9"/>
      <c r="BS1164" s="10"/>
      <c r="BT1164" s="11"/>
      <c r="BU1164" s="6">
        <f>SUMIF(BV$160:BV$190,$D1164,BX$160:BX$190)</f>
        <v>0</v>
      </c>
      <c r="BV1164" s="9"/>
      <c r="BW1164" s="10"/>
      <c r="BX1164" s="11"/>
      <c r="BY1164" s="6">
        <f>SUMIF(BZ$160:BZ$190,$D1164,CB$160:CB$190)</f>
        <v>0</v>
      </c>
      <c r="BZ1164" s="9"/>
      <c r="CA1164" s="10"/>
      <c r="CB1164" s="11"/>
      <c r="CC1164" s="6">
        <f>SUMIF(CD$160:CD$190,$D1164,CF$160:CF$190)</f>
        <v>0</v>
      </c>
      <c r="CD1164" s="9"/>
      <c r="CE1164" s="10"/>
      <c r="CF1164" s="11"/>
      <c r="CG1164" s="6">
        <f>SUMIF(CH$160:CH$190,$D1164,CJ$160:CJ$190)</f>
        <v>0</v>
      </c>
      <c r="CH1164" s="9"/>
      <c r="CI1164" s="10"/>
      <c r="CJ1164" s="11"/>
      <c r="CK1164" s="6">
        <f>SUMIF(CL$160:CL$190,$D1164,CN$160:CN$190)</f>
        <v>0</v>
      </c>
      <c r="CL1164" s="9"/>
      <c r="CM1164" s="10"/>
      <c r="CN1164" s="11"/>
      <c r="CO1164" s="6">
        <f>SUMIF(CP$160:CP$190,$D1164,CR$160:CR$190)</f>
        <v>0</v>
      </c>
      <c r="CP1164" s="9"/>
      <c r="CQ1164" s="10"/>
      <c r="CR1164" s="11"/>
      <c r="CS1164" s="6">
        <f>SUMIF(CT$160:CT$190,$D1164,CV$160:CV$190)</f>
        <v>0</v>
      </c>
      <c r="CT1164" s="9"/>
      <c r="CU1164" s="10"/>
      <c r="CV1164" s="11"/>
      <c r="CW1164" s="6">
        <f>SUMIF(CX$160:CX$190,$D1164,CZ$160:CZ$190)</f>
        <v>0</v>
      </c>
      <c r="CX1164" s="9"/>
      <c r="CY1164" s="10"/>
      <c r="CZ1164" s="11"/>
      <c r="DA1164" s="6">
        <f>SUMIF(DB$160:DB$190,$D1164,DD$160:DD$190)</f>
        <v>0</v>
      </c>
      <c r="DB1164" s="9"/>
      <c r="DC1164" s="10"/>
      <c r="DD1164" s="11"/>
      <c r="DE1164" s="6">
        <f>SUMIF(DF$160:DF$190,$D1164,DH$160:DH$190)</f>
        <v>0</v>
      </c>
      <c r="DF1164" s="9"/>
      <c r="DG1164" s="10"/>
      <c r="DH1164" s="11"/>
      <c r="DI1164" s="6">
        <f>SUMIF(DJ$160:DJ$190,$D1164,DL$160:DL$190)</f>
        <v>0</v>
      </c>
      <c r="DJ1164" s="9"/>
      <c r="DK1164" s="10"/>
      <c r="DL1164" s="11"/>
      <c r="DM1164" s="6">
        <f>SUMIF(DN$160:DN$190,$D1164,DP$160:DP$190)</f>
        <v>0</v>
      </c>
      <c r="DN1164" s="9"/>
      <c r="DO1164" s="10"/>
      <c r="DP1164" s="11"/>
      <c r="DQ1164" s="6">
        <f>SUMIF(DR$160:DR$190,$D1164,DT$160:DT$190)</f>
        <v>0</v>
      </c>
      <c r="DR1164" s="9"/>
      <c r="DS1164" s="10"/>
      <c r="DT1164" s="11"/>
      <c r="DU1164" s="6">
        <f>SUMIF(DV$160:DV$190,$D1164,DX$160:DX$190)</f>
        <v>0</v>
      </c>
      <c r="DV1164" s="9"/>
      <c r="DW1164" s="10"/>
      <c r="DX1164" s="11"/>
      <c r="DY1164" s="6">
        <f>SUMIF(DZ$160:DZ$190,$D1164,EB$160:EB$190)</f>
        <v>0</v>
      </c>
      <c r="DZ1164" s="9"/>
      <c r="EA1164" s="10"/>
      <c r="EB1164" s="11"/>
      <c r="EC1164" s="6">
        <f>SUMIF(ED$160:ED$190,$D1164,EF$160:EF$190)</f>
        <v>0</v>
      </c>
      <c r="ED1164" s="9"/>
      <c r="EE1164" s="10"/>
      <c r="EF1164" s="11"/>
      <c r="EG1164" s="6">
        <f>SUMIF(EH$160:EH$190,$D1164,EJ$160:EJ$190)</f>
        <v>0</v>
      </c>
      <c r="EH1164" s="9"/>
      <c r="EI1164" s="10"/>
      <c r="EJ1164" s="11"/>
      <c r="EK1164" s="6">
        <f>SUMIF(EL$160:EL$190,$D1164,EN$160:EN$190)</f>
        <v>0</v>
      </c>
      <c r="EL1164" s="9"/>
      <c r="EM1164" s="10"/>
      <c r="EN1164" s="11"/>
      <c r="EO1164" s="6">
        <f>SUMIF(EP$160:EP$190,$D1164,ER$160:ER$190)</f>
        <v>0</v>
      </c>
      <c r="EP1164" s="9"/>
      <c r="EQ1164" s="10"/>
      <c r="ER1164" s="11"/>
      <c r="ES1164" s="6">
        <f>SUMIF(ET$160:ET$190,$D1164,EV$160:EV$190)</f>
        <v>0</v>
      </c>
      <c r="ET1164" s="9"/>
      <c r="EU1164" s="10"/>
      <c r="EV1164" s="11"/>
      <c r="EW1164" s="6">
        <f>SUMIF(EX$160:EX$190,$D1164,EZ$160:EZ$190)</f>
        <v>0</v>
      </c>
      <c r="EX1164" s="9"/>
      <c r="EY1164" s="10"/>
      <c r="EZ1164" s="11"/>
      <c r="FA1164" s="6">
        <f>SUMIF(FB$160:FB$190,$D1164,FD$160:FD$190)</f>
        <v>0</v>
      </c>
      <c r="FB1164" s="9"/>
      <c r="FC1164" s="10"/>
      <c r="FD1164" s="11"/>
      <c r="FE1164" s="6">
        <f>SUMIF(FF$160:FF$190,$D1164,FH$160:FH$190)</f>
        <v>0</v>
      </c>
      <c r="FF1164" s="9"/>
      <c r="FG1164" s="10"/>
      <c r="FH1164" s="11"/>
      <c r="FI1164" s="6">
        <f>SUMIF(FJ$160:FJ$190,$D1164,FL$160:FL$190)</f>
        <v>0</v>
      </c>
      <c r="FJ1164" s="9"/>
      <c r="FK1164" s="10"/>
      <c r="FL1164" s="11"/>
      <c r="FM1164" s="6">
        <f>SUMIF(FN$160:FN$190,$D1164,FP$160:FP$190)</f>
        <v>0</v>
      </c>
      <c r="FN1164" s="9"/>
      <c r="FO1164" s="10"/>
      <c r="FP1164" s="11"/>
      <c r="FQ1164" s="6">
        <f>SUMIF(FR$160:FR$190,$D1164,FT$160:FT$190)</f>
        <v>0</v>
      </c>
      <c r="FR1164" s="9"/>
      <c r="FS1164" s="10"/>
      <c r="FT1164" s="11"/>
      <c r="FU1164" s="6">
        <f>SUMIF(FV$160:FV$190,$D1164,FX$160:FX$190)</f>
        <v>0</v>
      </c>
      <c r="FV1164" s="9"/>
      <c r="FW1164" s="10"/>
      <c r="FX1164" s="11"/>
      <c r="FY1164" s="6">
        <f>SUMIF(FZ$160:FZ$190,$D1164,GB$160:GB$190)</f>
        <v>0</v>
      </c>
      <c r="FZ1164" s="9"/>
      <c r="GA1164" s="10"/>
      <c r="GB1164" s="11"/>
      <c r="GC1164" s="6">
        <f>SUMIF(GD$160:GD$190,$D1164,GF$160:GF$190)</f>
        <v>0</v>
      </c>
      <c r="GD1164" s="9"/>
      <c r="GE1164" s="10"/>
      <c r="GF1164" s="11"/>
      <c r="GG1164" s="6">
        <f>SUMIF(GH$160:GH$190,$D1164,GJ$160:GJ$190)</f>
        <v>0</v>
      </c>
      <c r="GH1164" s="9"/>
      <c r="GI1164" s="10"/>
      <c r="GJ1164" s="11"/>
      <c r="GK1164" s="6">
        <f>SUMIF(GL$160:GL$190,$D1164,GN$160:GN$190)</f>
        <v>0</v>
      </c>
      <c r="GL1164" s="9"/>
      <c r="GM1164" s="10"/>
      <c r="GN1164" s="11"/>
      <c r="GO1164" s="6">
        <f>SUMIF(GP$160:GP$190,$D1164,GR$160:GR$190)</f>
        <v>0</v>
      </c>
      <c r="GP1164" s="9"/>
      <c r="GQ1164" s="10"/>
      <c r="GR1164" s="11"/>
      <c r="GS1164" s="6">
        <f>SUMIF(GT$160:GT$190,$D1164,GV$160:GV$190)</f>
        <v>0</v>
      </c>
      <c r="GT1164" s="9"/>
      <c r="GU1164" s="10"/>
      <c r="GV1164" s="20"/>
      <c r="GW1164" s="19">
        <f t="shared" si="27"/>
        <v>0</v>
      </c>
      <c r="GX1164" s="472"/>
      <c r="GY1164" s="473"/>
    </row>
    <row r="1165" spans="1:207" ht="45">
      <c r="A1165" s="47" t="s">
        <v>81</v>
      </c>
      <c r="B1165" s="540"/>
      <c r="C1165" s="439" t="s">
        <v>478</v>
      </c>
      <c r="D1165" s="437" t="s">
        <v>479</v>
      </c>
      <c r="E1165" s="6">
        <f>SUMIF(F$191:F$221,$D1165,H$191:H$221)</f>
        <v>0</v>
      </c>
      <c r="F1165" s="9"/>
      <c r="G1165" s="10"/>
      <c r="H1165" s="11"/>
      <c r="I1165" s="6">
        <f>SUMIF(J$191:J$221,$D1165,L$191:L$221)</f>
        <v>0</v>
      </c>
      <c r="J1165" s="9"/>
      <c r="K1165" s="10"/>
      <c r="L1165" s="11"/>
      <c r="M1165" s="6">
        <f>SUMIF(N$191:N$221,$D1165,P$191:P$221)</f>
        <v>0</v>
      </c>
      <c r="N1165" s="9"/>
      <c r="O1165" s="10"/>
      <c r="P1165" s="11"/>
      <c r="Q1165" s="6">
        <f>SUMIF(R$191:R$221,$D1165,T$191:T$221)</f>
        <v>0</v>
      </c>
      <c r="R1165" s="9"/>
      <c r="S1165" s="10"/>
      <c r="T1165" s="11"/>
      <c r="U1165" s="6">
        <f>SUMIF(V$191:V$221,$D1165,X$191:X$221)</f>
        <v>0</v>
      </c>
      <c r="V1165" s="9"/>
      <c r="W1165" s="10"/>
      <c r="X1165" s="11"/>
      <c r="Y1165" s="6">
        <f>SUMIF(Z$191:Z$221,$D1165,AB$191:AB$221)</f>
        <v>0</v>
      </c>
      <c r="Z1165" s="9"/>
      <c r="AA1165" s="10"/>
      <c r="AB1165" s="11"/>
      <c r="AC1165" s="6">
        <f>SUMIF(AD$191:AD$221,$D1165,AF$191:AF$221)</f>
        <v>0</v>
      </c>
      <c r="AD1165" s="9"/>
      <c r="AE1165" s="10"/>
      <c r="AF1165" s="11"/>
      <c r="AG1165" s="6">
        <f>SUMIF(AH$191:AH$221,$D1165,AJ$191:AJ$221)</f>
        <v>0</v>
      </c>
      <c r="AH1165" s="9"/>
      <c r="AI1165" s="10"/>
      <c r="AJ1165" s="11"/>
      <c r="AK1165" s="6">
        <f>SUMIF(AL$191:AL$221,$D1165,AN$191:AN$221)</f>
        <v>0</v>
      </c>
      <c r="AL1165" s="9"/>
      <c r="AM1165" s="10"/>
      <c r="AN1165" s="11"/>
      <c r="AO1165" s="6">
        <f>SUMIF(AP$191:AP$221,$D1165,AR$191:AR$221)</f>
        <v>0</v>
      </c>
      <c r="AP1165" s="9"/>
      <c r="AQ1165" s="10"/>
      <c r="AR1165" s="11"/>
      <c r="AS1165" s="6">
        <f>SUMIF(AT$191:AT$221,$D1165,AV$191:AV$221)</f>
        <v>0</v>
      </c>
      <c r="AT1165" s="9"/>
      <c r="AU1165" s="10"/>
      <c r="AV1165" s="11"/>
      <c r="AW1165" s="6">
        <f>SUMIF(AX$191:AX$221,$D1165,AZ$191:AZ$221)</f>
        <v>0</v>
      </c>
      <c r="AX1165" s="9"/>
      <c r="AY1165" s="10"/>
      <c r="AZ1165" s="11"/>
      <c r="BA1165" s="6">
        <f>SUMIF(BB$191:BB$221,$D1165,BD$191:BD$221)</f>
        <v>0</v>
      </c>
      <c r="BB1165" s="9"/>
      <c r="BC1165" s="10"/>
      <c r="BD1165" s="11"/>
      <c r="BE1165" s="6">
        <f>SUMIF(BF$191:BF$221,$D1165,BH$191:BH$221)</f>
        <v>0</v>
      </c>
      <c r="BF1165" s="9"/>
      <c r="BG1165" s="10"/>
      <c r="BH1165" s="11"/>
      <c r="BI1165" s="6">
        <f>SUMIF(BJ$191:BJ$221,$D1165,BL$191:BL$221)</f>
        <v>0</v>
      </c>
      <c r="BJ1165" s="9"/>
      <c r="BK1165" s="10"/>
      <c r="BL1165" s="11"/>
      <c r="BM1165" s="6">
        <f>SUMIF(BN$191:BN$221,$D1165,BP$191:BP$221)</f>
        <v>0</v>
      </c>
      <c r="BN1165" s="9"/>
      <c r="BO1165" s="10"/>
      <c r="BP1165" s="11"/>
      <c r="BQ1165" s="6">
        <f>SUMIF(BR$191:BR$221,$D1165,BT$191:BT$221)</f>
        <v>0</v>
      </c>
      <c r="BR1165" s="9"/>
      <c r="BS1165" s="10"/>
      <c r="BT1165" s="11"/>
      <c r="BU1165" s="6">
        <f>SUMIF(BV$191:BV$221,$D1165,BX$191:BX$221)</f>
        <v>0</v>
      </c>
      <c r="BV1165" s="9"/>
      <c r="BW1165" s="10"/>
      <c r="BX1165" s="11"/>
      <c r="BY1165" s="6">
        <f>SUMIF(BZ$191:BZ$221,$D1165,CB$191:CB$221)</f>
        <v>0</v>
      </c>
      <c r="BZ1165" s="9"/>
      <c r="CA1165" s="10"/>
      <c r="CB1165" s="11"/>
      <c r="CC1165" s="6">
        <f>SUMIF(CD$191:CD$221,$D1165,CF$191:CF$221)</f>
        <v>0</v>
      </c>
      <c r="CD1165" s="9"/>
      <c r="CE1165" s="10"/>
      <c r="CF1165" s="11"/>
      <c r="CG1165" s="6">
        <f>SUMIF(CH$191:CH$221,$D1165,CJ$191:CJ$221)</f>
        <v>0</v>
      </c>
      <c r="CH1165" s="9"/>
      <c r="CI1165" s="10"/>
      <c r="CJ1165" s="11"/>
      <c r="CK1165" s="6">
        <f>SUMIF(CL$191:CL$221,$D1165,CN$191:CN$221)</f>
        <v>0</v>
      </c>
      <c r="CL1165" s="9"/>
      <c r="CM1165" s="10"/>
      <c r="CN1165" s="11"/>
      <c r="CO1165" s="6">
        <f>SUMIF(CP$191:CP$221,$D1165,CR$191:CR$221)</f>
        <v>0</v>
      </c>
      <c r="CP1165" s="9"/>
      <c r="CQ1165" s="10"/>
      <c r="CR1165" s="11"/>
      <c r="CS1165" s="6">
        <f>SUMIF(CT$191:CT$221,$D1165,CV$191:CV$221)</f>
        <v>0</v>
      </c>
      <c r="CT1165" s="9"/>
      <c r="CU1165" s="10"/>
      <c r="CV1165" s="11"/>
      <c r="CW1165" s="6">
        <f>SUMIF(CX$191:CX$221,$D1165,CZ$191:CZ$221)</f>
        <v>0</v>
      </c>
      <c r="CX1165" s="9"/>
      <c r="CY1165" s="10"/>
      <c r="CZ1165" s="11"/>
      <c r="DA1165" s="6">
        <f>SUMIF(DB$191:DB$221,$D1165,DD$191:DD$221)</f>
        <v>0</v>
      </c>
      <c r="DB1165" s="9"/>
      <c r="DC1165" s="10"/>
      <c r="DD1165" s="11"/>
      <c r="DE1165" s="6">
        <f>SUMIF(DF$191:DF$221,$D1165,DH$191:DH$221)</f>
        <v>0</v>
      </c>
      <c r="DF1165" s="9"/>
      <c r="DG1165" s="10"/>
      <c r="DH1165" s="11"/>
      <c r="DI1165" s="6">
        <f>SUMIF(DJ$191:DJ$221,$D1165,DL$191:DL$221)</f>
        <v>0</v>
      </c>
      <c r="DJ1165" s="9"/>
      <c r="DK1165" s="10"/>
      <c r="DL1165" s="11"/>
      <c r="DM1165" s="6">
        <f>SUMIF(DN$191:DN$221,$D1165,DP$191:DP$221)</f>
        <v>0</v>
      </c>
      <c r="DN1165" s="9"/>
      <c r="DO1165" s="10"/>
      <c r="DP1165" s="11"/>
      <c r="DQ1165" s="6">
        <f>SUMIF(DR$191:DR$221,$D1165,DT$191:DT$221)</f>
        <v>0</v>
      </c>
      <c r="DR1165" s="9"/>
      <c r="DS1165" s="10"/>
      <c r="DT1165" s="11"/>
      <c r="DU1165" s="6">
        <f>SUMIF(DV$191:DV$221,$D1165,DX$191:DX$221)</f>
        <v>0</v>
      </c>
      <c r="DV1165" s="9"/>
      <c r="DW1165" s="10"/>
      <c r="DX1165" s="11"/>
      <c r="DY1165" s="6">
        <f>SUMIF(DZ$191:DZ$221,$D1165,EB$191:EB$221)</f>
        <v>0</v>
      </c>
      <c r="DZ1165" s="9"/>
      <c r="EA1165" s="10"/>
      <c r="EB1165" s="11"/>
      <c r="EC1165" s="6">
        <f>SUMIF(ED$191:ED$221,$D1165,EF$191:EF$221)</f>
        <v>0</v>
      </c>
      <c r="ED1165" s="9"/>
      <c r="EE1165" s="10"/>
      <c r="EF1165" s="11"/>
      <c r="EG1165" s="6">
        <f>SUMIF(EH$191:EH$221,$D1165,EJ$191:EJ$221)</f>
        <v>0</v>
      </c>
      <c r="EH1165" s="9"/>
      <c r="EI1165" s="10"/>
      <c r="EJ1165" s="11"/>
      <c r="EK1165" s="6">
        <f>SUMIF(EL$191:EL$221,$D1165,EN$191:EN$221)</f>
        <v>0</v>
      </c>
      <c r="EL1165" s="9"/>
      <c r="EM1165" s="10"/>
      <c r="EN1165" s="11"/>
      <c r="EO1165" s="6">
        <f>SUMIF(EP$191:EP$221,$D1165,ER$191:ER$221)</f>
        <v>0</v>
      </c>
      <c r="EP1165" s="9"/>
      <c r="EQ1165" s="10"/>
      <c r="ER1165" s="11"/>
      <c r="ES1165" s="6">
        <f>SUMIF(ET$191:ET$221,$D1165,EV$191:EV$221)</f>
        <v>0</v>
      </c>
      <c r="ET1165" s="9"/>
      <c r="EU1165" s="10"/>
      <c r="EV1165" s="11"/>
      <c r="EW1165" s="6">
        <f>SUMIF(EX$191:EX$221,$D1165,EZ$191:EZ$221)</f>
        <v>0</v>
      </c>
      <c r="EX1165" s="9"/>
      <c r="EY1165" s="10"/>
      <c r="EZ1165" s="11"/>
      <c r="FA1165" s="6">
        <f>SUMIF(FB$191:FB$221,$D1165,FD$191:FD$221)</f>
        <v>0</v>
      </c>
      <c r="FB1165" s="9"/>
      <c r="FC1165" s="10"/>
      <c r="FD1165" s="11"/>
      <c r="FE1165" s="6">
        <f>SUMIF(FF$191:FF$221,$D1165,FH$191:FH$221)</f>
        <v>0</v>
      </c>
      <c r="FF1165" s="9"/>
      <c r="FG1165" s="10"/>
      <c r="FH1165" s="11"/>
      <c r="FI1165" s="6">
        <f>SUMIF(FJ$191:FJ$221,$D1165,FL$191:FL$221)</f>
        <v>0</v>
      </c>
      <c r="FJ1165" s="9"/>
      <c r="FK1165" s="10"/>
      <c r="FL1165" s="11"/>
      <c r="FM1165" s="6">
        <f>SUMIF(FN$191:FN$221,$D1165,FP$191:FP$221)</f>
        <v>0</v>
      </c>
      <c r="FN1165" s="9"/>
      <c r="FO1165" s="10"/>
      <c r="FP1165" s="11"/>
      <c r="FQ1165" s="6">
        <f>SUMIF(FR$191:FR$221,$D1165,FT$191:FT$221)</f>
        <v>0</v>
      </c>
      <c r="FR1165" s="9"/>
      <c r="FS1165" s="10"/>
      <c r="FT1165" s="11"/>
      <c r="FU1165" s="6">
        <f>SUMIF(FV$191:FV$221,$D1165,FX$191:FX$221)</f>
        <v>0</v>
      </c>
      <c r="FV1165" s="9"/>
      <c r="FW1165" s="10"/>
      <c r="FX1165" s="11"/>
      <c r="FY1165" s="6">
        <f>SUMIF(FZ$191:FZ$221,$D1165,GB$191:GB$221)</f>
        <v>0</v>
      </c>
      <c r="FZ1165" s="9"/>
      <c r="GA1165" s="10"/>
      <c r="GB1165" s="11"/>
      <c r="GC1165" s="6">
        <f>SUMIF(GD$191:GD$221,$D1165,GF$191:GF$221)</f>
        <v>0</v>
      </c>
      <c r="GD1165" s="9"/>
      <c r="GE1165" s="10"/>
      <c r="GF1165" s="11"/>
      <c r="GG1165" s="6">
        <f>SUMIF(GH$191:GH$221,$D1165,GJ$191:GJ$221)</f>
        <v>0</v>
      </c>
      <c r="GH1165" s="9"/>
      <c r="GI1165" s="10"/>
      <c r="GJ1165" s="11"/>
      <c r="GK1165" s="6">
        <f>SUMIF(GL$191:GL$221,$D1165,GN$191:GN$221)</f>
        <v>0</v>
      </c>
      <c r="GL1165" s="9"/>
      <c r="GM1165" s="10"/>
      <c r="GN1165" s="11"/>
      <c r="GO1165" s="6">
        <f>SUMIF(GP$191:GP$221,$D1165,GR$191:GR$221)</f>
        <v>0</v>
      </c>
      <c r="GP1165" s="9"/>
      <c r="GQ1165" s="10"/>
      <c r="GR1165" s="11"/>
      <c r="GS1165" s="6">
        <f>SUMIF(GT$191:GT$221,$D1165,GV$191:GV$221)</f>
        <v>0</v>
      </c>
      <c r="GT1165" s="9"/>
      <c r="GU1165" s="10"/>
      <c r="GV1165" s="20"/>
      <c r="GW1165" s="19">
        <f t="shared" si="27"/>
        <v>0</v>
      </c>
      <c r="GX1165" s="472"/>
      <c r="GY1165" s="473"/>
    </row>
    <row r="1166" spans="1:207" ht="45">
      <c r="A1166" s="47" t="s">
        <v>82</v>
      </c>
      <c r="B1166" s="540"/>
      <c r="C1166" s="439" t="s">
        <v>478</v>
      </c>
      <c r="D1166" s="437" t="s">
        <v>479</v>
      </c>
      <c r="E1166" s="6">
        <f>SUMIF(F$222:F$252,$D1166,H$222:H$252)</f>
        <v>0</v>
      </c>
      <c r="F1166" s="9"/>
      <c r="G1166" s="10"/>
      <c r="H1166" s="11"/>
      <c r="I1166" s="6">
        <f>SUMIF(J$222:J$252,$D1166,L$222:L$252)</f>
        <v>0</v>
      </c>
      <c r="J1166" s="9"/>
      <c r="K1166" s="10"/>
      <c r="L1166" s="11"/>
      <c r="M1166" s="6">
        <f>SUMIF(N$222:N$252,$D1166,P$222:P$252)</f>
        <v>0</v>
      </c>
      <c r="N1166" s="9"/>
      <c r="O1166" s="10"/>
      <c r="P1166" s="11"/>
      <c r="Q1166" s="6">
        <f>SUMIF(R$222:R$252,$D1166,T$222:T$252)</f>
        <v>0</v>
      </c>
      <c r="R1166" s="9"/>
      <c r="S1166" s="10"/>
      <c r="T1166" s="11"/>
      <c r="U1166" s="6">
        <f>SUMIF(V$222:V$252,$D1166,X$222:X$252)</f>
        <v>0</v>
      </c>
      <c r="V1166" s="9"/>
      <c r="W1166" s="10"/>
      <c r="X1166" s="11"/>
      <c r="Y1166" s="6">
        <f>SUMIF(Z$222:Z$252,$D1166,AB$222:AB$252)</f>
        <v>0</v>
      </c>
      <c r="Z1166" s="9"/>
      <c r="AA1166" s="10"/>
      <c r="AB1166" s="11"/>
      <c r="AC1166" s="6">
        <f>SUMIF(AD$222:AD$252,$D1166,AF$222:AF$252)</f>
        <v>0</v>
      </c>
      <c r="AD1166" s="9"/>
      <c r="AE1166" s="10"/>
      <c r="AF1166" s="11"/>
      <c r="AG1166" s="6">
        <f>SUMIF(AH$222:AH$252,$D1166,AJ$222:AJ$252)</f>
        <v>0</v>
      </c>
      <c r="AH1166" s="9"/>
      <c r="AI1166" s="10"/>
      <c r="AJ1166" s="11"/>
      <c r="AK1166" s="6">
        <f>SUMIF(AL$222:AL$252,$D1166,AN$222:AN$252)</f>
        <v>0</v>
      </c>
      <c r="AL1166" s="9"/>
      <c r="AM1166" s="10"/>
      <c r="AN1166" s="11"/>
      <c r="AO1166" s="6">
        <f>SUMIF(AP$222:AP$252,$D1166,AR$222:AR$252)</f>
        <v>0</v>
      </c>
      <c r="AP1166" s="9"/>
      <c r="AQ1166" s="10"/>
      <c r="AR1166" s="11"/>
      <c r="AS1166" s="6">
        <f>SUMIF(AT$222:AT$252,$D1166,AV$222:AV$252)</f>
        <v>0</v>
      </c>
      <c r="AT1166" s="9"/>
      <c r="AU1166" s="10"/>
      <c r="AV1166" s="11"/>
      <c r="AW1166" s="6">
        <f>SUMIF(AX$222:AX$252,$D1166,AZ$222:AZ$252)</f>
        <v>0</v>
      </c>
      <c r="AX1166" s="9"/>
      <c r="AY1166" s="10"/>
      <c r="AZ1166" s="11"/>
      <c r="BA1166" s="6">
        <f>SUMIF(BB$222:BB$252,$D1166,BD$222:BD$252)</f>
        <v>0</v>
      </c>
      <c r="BB1166" s="9"/>
      <c r="BC1166" s="10"/>
      <c r="BD1166" s="11"/>
      <c r="BE1166" s="6">
        <f>SUMIF(BF$222:BF$252,$D1166,BH$222:BH$252)</f>
        <v>0</v>
      </c>
      <c r="BF1166" s="9"/>
      <c r="BG1166" s="10"/>
      <c r="BH1166" s="11"/>
      <c r="BI1166" s="6">
        <f>SUMIF(BJ$222:BJ$252,$D1166,BL$222:BL$252)</f>
        <v>0</v>
      </c>
      <c r="BJ1166" s="9"/>
      <c r="BK1166" s="10"/>
      <c r="BL1166" s="11"/>
      <c r="BM1166" s="6">
        <f>SUMIF(BN$222:BN$252,$D1166,BP$222:BP$252)</f>
        <v>0</v>
      </c>
      <c r="BN1166" s="9"/>
      <c r="BO1166" s="10"/>
      <c r="BP1166" s="11"/>
      <c r="BQ1166" s="6">
        <f>SUMIF(BR$222:BR$252,$D1166,BT$222:BT$252)</f>
        <v>0</v>
      </c>
      <c r="BR1166" s="9"/>
      <c r="BS1166" s="10"/>
      <c r="BT1166" s="11"/>
      <c r="BU1166" s="6">
        <f>SUMIF(BV$222:BV$252,$D1166,BX$222:BX$252)</f>
        <v>0</v>
      </c>
      <c r="BV1166" s="9"/>
      <c r="BW1166" s="10"/>
      <c r="BX1166" s="11"/>
      <c r="BY1166" s="6">
        <f>SUMIF(BZ$222:BZ$252,$D1166,CB$222:CB$252)</f>
        <v>0</v>
      </c>
      <c r="BZ1166" s="9"/>
      <c r="CA1166" s="10"/>
      <c r="CB1166" s="11"/>
      <c r="CC1166" s="6">
        <f>SUMIF(CD$222:CD$252,$D1166,CF$222:CF$252)</f>
        <v>0</v>
      </c>
      <c r="CD1166" s="9"/>
      <c r="CE1166" s="10"/>
      <c r="CF1166" s="11"/>
      <c r="CG1166" s="6">
        <f>SUMIF(CH$222:CH$252,$D1166,CJ$222:CJ$252)</f>
        <v>0</v>
      </c>
      <c r="CH1166" s="9"/>
      <c r="CI1166" s="10"/>
      <c r="CJ1166" s="11"/>
      <c r="CK1166" s="6">
        <f>SUMIF(CL$222:CL$252,$D1166,CN$222:CN$252)</f>
        <v>0</v>
      </c>
      <c r="CL1166" s="9"/>
      <c r="CM1166" s="10"/>
      <c r="CN1166" s="11"/>
      <c r="CO1166" s="6">
        <f>SUMIF(CP$222:CP$252,$D1166,CR$222:CR$252)</f>
        <v>0</v>
      </c>
      <c r="CP1166" s="9"/>
      <c r="CQ1166" s="10"/>
      <c r="CR1166" s="11"/>
      <c r="CS1166" s="6">
        <f>SUMIF(CT$222:CT$252,$D1166,CV$222:CV$252)</f>
        <v>0</v>
      </c>
      <c r="CT1166" s="9"/>
      <c r="CU1166" s="10"/>
      <c r="CV1166" s="11"/>
      <c r="CW1166" s="6">
        <f>SUMIF(CX$222:CX$252,$D1166,CZ$222:CZ$252)</f>
        <v>0</v>
      </c>
      <c r="CX1166" s="9"/>
      <c r="CY1166" s="10"/>
      <c r="CZ1166" s="11"/>
      <c r="DA1166" s="6">
        <f>SUMIF(DB$222:DB$252,$D1166,DD$222:DD$252)</f>
        <v>0</v>
      </c>
      <c r="DB1166" s="9"/>
      <c r="DC1166" s="10"/>
      <c r="DD1166" s="11"/>
      <c r="DE1166" s="6">
        <f>SUMIF(DF$222:DF$252,$D1166,DH$222:DH$252)</f>
        <v>0</v>
      </c>
      <c r="DF1166" s="9"/>
      <c r="DG1166" s="10"/>
      <c r="DH1166" s="11"/>
      <c r="DI1166" s="6">
        <f>SUMIF(DJ$222:DJ$252,$D1166,DL$222:DL$252)</f>
        <v>0</v>
      </c>
      <c r="DJ1166" s="9"/>
      <c r="DK1166" s="10"/>
      <c r="DL1166" s="11"/>
      <c r="DM1166" s="6">
        <f>SUMIF(DN$222:DN$252,$D1166,DP$222:DP$252)</f>
        <v>0</v>
      </c>
      <c r="DN1166" s="9"/>
      <c r="DO1166" s="10"/>
      <c r="DP1166" s="11"/>
      <c r="DQ1166" s="6">
        <f>SUMIF(DR$222:DR$252,$D1166,DT$222:DT$252)</f>
        <v>0</v>
      </c>
      <c r="DR1166" s="9"/>
      <c r="DS1166" s="10"/>
      <c r="DT1166" s="11"/>
      <c r="DU1166" s="6">
        <f>SUMIF(DV$222:DV$252,$D1166,DX$222:DX$252)</f>
        <v>0</v>
      </c>
      <c r="DV1166" s="9"/>
      <c r="DW1166" s="10"/>
      <c r="DX1166" s="11"/>
      <c r="DY1166" s="6">
        <f>SUMIF(DZ$222:DZ$252,$D1166,EB$222:EB$252)</f>
        <v>0</v>
      </c>
      <c r="DZ1166" s="9"/>
      <c r="EA1166" s="10"/>
      <c r="EB1166" s="11"/>
      <c r="EC1166" s="6">
        <f>SUMIF(ED$222:ED$252,$D1166,EF$222:EF$252)</f>
        <v>0</v>
      </c>
      <c r="ED1166" s="9"/>
      <c r="EE1166" s="10"/>
      <c r="EF1166" s="11"/>
      <c r="EG1166" s="6">
        <f>SUMIF(EH$222:EH$252,$D1166,EJ$222:EJ$252)</f>
        <v>0</v>
      </c>
      <c r="EH1166" s="9"/>
      <c r="EI1166" s="10"/>
      <c r="EJ1166" s="11"/>
      <c r="EK1166" s="6">
        <f>SUMIF(EL$222:EL$252,$D1166,EN$222:EN$252)</f>
        <v>0</v>
      </c>
      <c r="EL1166" s="9"/>
      <c r="EM1166" s="10"/>
      <c r="EN1166" s="11"/>
      <c r="EO1166" s="6">
        <f>SUMIF(EP$222:EP$252,$D1166,ER$222:ER$252)</f>
        <v>0</v>
      </c>
      <c r="EP1166" s="9"/>
      <c r="EQ1166" s="10"/>
      <c r="ER1166" s="11"/>
      <c r="ES1166" s="6">
        <f>SUMIF(ET$222:ET$252,$D1166,EV$222:EV$252)</f>
        <v>0</v>
      </c>
      <c r="ET1166" s="9"/>
      <c r="EU1166" s="10"/>
      <c r="EV1166" s="11"/>
      <c r="EW1166" s="6">
        <f>SUMIF(EX$222:EX$252,$D1166,EZ$222:EZ$252)</f>
        <v>0</v>
      </c>
      <c r="EX1166" s="9"/>
      <c r="EY1166" s="10"/>
      <c r="EZ1166" s="11"/>
      <c r="FA1166" s="6">
        <f>SUMIF(FB$222:FB$252,$D1166,FD$222:FD$252)</f>
        <v>0</v>
      </c>
      <c r="FB1166" s="9"/>
      <c r="FC1166" s="10"/>
      <c r="FD1166" s="11"/>
      <c r="FE1166" s="6">
        <f>SUMIF(FF$222:FF$252,$D1166,FH$222:FH$252)</f>
        <v>0</v>
      </c>
      <c r="FF1166" s="9"/>
      <c r="FG1166" s="10"/>
      <c r="FH1166" s="11"/>
      <c r="FI1166" s="6">
        <f>SUMIF(FJ$222:FJ$252,$D1166,FL$222:FL$252)</f>
        <v>0</v>
      </c>
      <c r="FJ1166" s="9"/>
      <c r="FK1166" s="10"/>
      <c r="FL1166" s="11"/>
      <c r="FM1166" s="6">
        <f>SUMIF(FN$222:FN$252,$D1166,FP$222:FP$252)</f>
        <v>0</v>
      </c>
      <c r="FN1166" s="9"/>
      <c r="FO1166" s="10"/>
      <c r="FP1166" s="11"/>
      <c r="FQ1166" s="6">
        <f>SUMIF(FR$222:FR$252,$D1166,FT$222:FT$252)</f>
        <v>0</v>
      </c>
      <c r="FR1166" s="9"/>
      <c r="FS1166" s="10"/>
      <c r="FT1166" s="11"/>
      <c r="FU1166" s="6">
        <f>SUMIF(FV$222:FV$252,$D1166,FX$222:FX$252)</f>
        <v>0</v>
      </c>
      <c r="FV1166" s="9"/>
      <c r="FW1166" s="10"/>
      <c r="FX1166" s="11"/>
      <c r="FY1166" s="6">
        <f>SUMIF(FZ$222:FZ$252,$D1166,GB$222:GB$252)</f>
        <v>0</v>
      </c>
      <c r="FZ1166" s="9"/>
      <c r="GA1166" s="10"/>
      <c r="GB1166" s="11"/>
      <c r="GC1166" s="6">
        <f>SUMIF(GD$222:GD$252,$D1166,GF$222:GF$252)</f>
        <v>0</v>
      </c>
      <c r="GD1166" s="9"/>
      <c r="GE1166" s="10"/>
      <c r="GF1166" s="11"/>
      <c r="GG1166" s="6">
        <f>SUMIF(GH$222:GH$252,$D1166,GJ$222:GJ$252)</f>
        <v>0</v>
      </c>
      <c r="GH1166" s="9"/>
      <c r="GI1166" s="10"/>
      <c r="GJ1166" s="11"/>
      <c r="GK1166" s="6">
        <f>SUMIF(GL$222:GL$252,$D1166,GN$222:GN$252)</f>
        <v>0</v>
      </c>
      <c r="GL1166" s="9"/>
      <c r="GM1166" s="10"/>
      <c r="GN1166" s="11"/>
      <c r="GO1166" s="6">
        <f>SUMIF(GP$222:GP$252,$D1166,GR$222:GR$252)</f>
        <v>0</v>
      </c>
      <c r="GP1166" s="9"/>
      <c r="GQ1166" s="10"/>
      <c r="GR1166" s="11"/>
      <c r="GS1166" s="6">
        <f>SUMIF(GT$222:GT$252,$D1166,GV$222:GV$252)</f>
        <v>0</v>
      </c>
      <c r="GT1166" s="9"/>
      <c r="GU1166" s="10"/>
      <c r="GV1166" s="20"/>
      <c r="GW1166" s="19">
        <f t="shared" si="27"/>
        <v>0</v>
      </c>
      <c r="GX1166" s="472"/>
      <c r="GY1166" s="473"/>
    </row>
    <row r="1167" spans="1:207" ht="45">
      <c r="A1167" s="47" t="s">
        <v>83</v>
      </c>
      <c r="B1167" s="540"/>
      <c r="C1167" s="439" t="s">
        <v>478</v>
      </c>
      <c r="D1167" s="437" t="s">
        <v>479</v>
      </c>
      <c r="E1167" s="6">
        <f>SUMIF(F$253:F$283,$D1167,H$253:H$283)</f>
        <v>0</v>
      </c>
      <c r="F1167" s="9"/>
      <c r="G1167" s="10"/>
      <c r="H1167" s="11"/>
      <c r="I1167" s="6">
        <f>SUMIF(J$253:J$283,$D1167,L$253:L$283)</f>
        <v>0</v>
      </c>
      <c r="J1167" s="9"/>
      <c r="K1167" s="10"/>
      <c r="L1167" s="11"/>
      <c r="M1167" s="6">
        <f>SUMIF(N$253:N$283,$D1167,P$253:P$283)</f>
        <v>0</v>
      </c>
      <c r="N1167" s="9"/>
      <c r="O1167" s="10"/>
      <c r="P1167" s="11"/>
      <c r="Q1167" s="6">
        <f>SUMIF(R$253:R$283,$D1167,T$253:T$283)</f>
        <v>0</v>
      </c>
      <c r="R1167" s="9"/>
      <c r="S1167" s="10"/>
      <c r="T1167" s="11"/>
      <c r="U1167" s="6">
        <f>SUMIF(V$253:V$283,$D1167,X$253:X$283)</f>
        <v>0</v>
      </c>
      <c r="V1167" s="9"/>
      <c r="W1167" s="10"/>
      <c r="X1167" s="11"/>
      <c r="Y1167" s="6">
        <f>SUMIF(Z$253:Z$283,$D1167,AB$253:AB$283)</f>
        <v>0</v>
      </c>
      <c r="Z1167" s="9"/>
      <c r="AA1167" s="10"/>
      <c r="AB1167" s="11"/>
      <c r="AC1167" s="6">
        <f>SUMIF(AD$253:AD$283,$D1167,AF$253:AF$283)</f>
        <v>0</v>
      </c>
      <c r="AD1167" s="9"/>
      <c r="AE1167" s="10"/>
      <c r="AF1167" s="11"/>
      <c r="AG1167" s="6">
        <f>SUMIF(AH$253:AH$283,$D1167,AJ$253:AJ$283)</f>
        <v>0</v>
      </c>
      <c r="AH1167" s="9"/>
      <c r="AI1167" s="10"/>
      <c r="AJ1167" s="11"/>
      <c r="AK1167" s="6">
        <f>SUMIF(AL$253:AL$283,$D1167,AN$253:AN$283)</f>
        <v>0</v>
      </c>
      <c r="AL1167" s="9"/>
      <c r="AM1167" s="10"/>
      <c r="AN1167" s="11"/>
      <c r="AO1167" s="6">
        <f>SUMIF(AP$253:AP$283,$D1167,AR$253:AR$283)</f>
        <v>0</v>
      </c>
      <c r="AP1167" s="9"/>
      <c r="AQ1167" s="10"/>
      <c r="AR1167" s="11"/>
      <c r="AS1167" s="6">
        <f>SUMIF(AT$253:AT$283,$D1167,AV$253:AV$283)</f>
        <v>0</v>
      </c>
      <c r="AT1167" s="9"/>
      <c r="AU1167" s="10"/>
      <c r="AV1167" s="11"/>
      <c r="AW1167" s="6">
        <f>SUMIF(AX$253:AX$283,$D1167,AZ$253:AZ$283)</f>
        <v>0</v>
      </c>
      <c r="AX1167" s="9"/>
      <c r="AY1167" s="10"/>
      <c r="AZ1167" s="11"/>
      <c r="BA1167" s="6">
        <f>SUMIF(BB$253:BB$283,$D1167,BD$253:BD$283)</f>
        <v>0</v>
      </c>
      <c r="BB1167" s="9"/>
      <c r="BC1167" s="10"/>
      <c r="BD1167" s="11"/>
      <c r="BE1167" s="6">
        <f>SUMIF(BF$253:BF$283,$D1167,BH$253:BH$283)</f>
        <v>0</v>
      </c>
      <c r="BF1167" s="9"/>
      <c r="BG1167" s="10"/>
      <c r="BH1167" s="11"/>
      <c r="BI1167" s="6">
        <f>SUMIF(BJ$253:BJ$283,$D1167,BL$253:BL$283)</f>
        <v>0</v>
      </c>
      <c r="BJ1167" s="9"/>
      <c r="BK1167" s="10"/>
      <c r="BL1167" s="11"/>
      <c r="BM1167" s="6">
        <f>SUMIF(BN$253:BN$283,$D1167,BP$253:BP$283)</f>
        <v>0</v>
      </c>
      <c r="BN1167" s="9"/>
      <c r="BO1167" s="10"/>
      <c r="BP1167" s="11"/>
      <c r="BQ1167" s="6">
        <f>SUMIF(BR$253:BR$283,$D1167,BT$253:BT$283)</f>
        <v>0</v>
      </c>
      <c r="BR1167" s="9"/>
      <c r="BS1167" s="10"/>
      <c r="BT1167" s="11"/>
      <c r="BU1167" s="6">
        <f>SUMIF(BV$253:BV$283,$D1167,BX$253:BX$283)</f>
        <v>0</v>
      </c>
      <c r="BV1167" s="9"/>
      <c r="BW1167" s="10"/>
      <c r="BX1167" s="11"/>
      <c r="BY1167" s="6">
        <f>SUMIF(BZ$253:BZ$283,$D1167,CB$253:CB$283)</f>
        <v>0</v>
      </c>
      <c r="BZ1167" s="9"/>
      <c r="CA1167" s="10"/>
      <c r="CB1167" s="11"/>
      <c r="CC1167" s="6">
        <f>SUMIF(CD$253:CD$283,$D1167,CF$253:CF$283)</f>
        <v>0</v>
      </c>
      <c r="CD1167" s="9"/>
      <c r="CE1167" s="10"/>
      <c r="CF1167" s="11"/>
      <c r="CG1167" s="6">
        <f>SUMIF(CH$253:CH$283,$D1167,CJ$253:CJ$283)</f>
        <v>0</v>
      </c>
      <c r="CH1167" s="9"/>
      <c r="CI1167" s="10"/>
      <c r="CJ1167" s="11"/>
      <c r="CK1167" s="6">
        <f>SUMIF(CL$253:CL$283,$D1167,CN$253:CN$283)</f>
        <v>0</v>
      </c>
      <c r="CL1167" s="9"/>
      <c r="CM1167" s="10"/>
      <c r="CN1167" s="11"/>
      <c r="CO1167" s="6">
        <f>SUMIF(CP$253:CP$283,$D1167,CR$253:CR$283)</f>
        <v>0</v>
      </c>
      <c r="CP1167" s="9"/>
      <c r="CQ1167" s="10"/>
      <c r="CR1167" s="11"/>
      <c r="CS1167" s="6">
        <f>SUMIF(CT$253:CT$283,$D1167,CV$253:CV$283)</f>
        <v>0</v>
      </c>
      <c r="CT1167" s="9"/>
      <c r="CU1167" s="10"/>
      <c r="CV1167" s="11"/>
      <c r="CW1167" s="6">
        <f>SUMIF(CX$253:CX$283,$D1167,CZ$253:CZ$283)</f>
        <v>0</v>
      </c>
      <c r="CX1167" s="9"/>
      <c r="CY1167" s="10"/>
      <c r="CZ1167" s="11"/>
      <c r="DA1167" s="6">
        <f>SUMIF(DB$253:DB$283,$D1167,DD$253:DD$283)</f>
        <v>0</v>
      </c>
      <c r="DB1167" s="9"/>
      <c r="DC1167" s="10"/>
      <c r="DD1167" s="11"/>
      <c r="DE1167" s="6">
        <f>SUMIF(DF$253:DF$283,$D1167,DH$253:DH$283)</f>
        <v>0</v>
      </c>
      <c r="DF1167" s="9"/>
      <c r="DG1167" s="10"/>
      <c r="DH1167" s="11"/>
      <c r="DI1167" s="6">
        <f>SUMIF(DJ$253:DJ$283,$D1167,DL$253:DL$283)</f>
        <v>0</v>
      </c>
      <c r="DJ1167" s="9"/>
      <c r="DK1167" s="10"/>
      <c r="DL1167" s="11"/>
      <c r="DM1167" s="6">
        <f>SUMIF(DN$253:DN$283,$D1167,DP$253:DP$283)</f>
        <v>0</v>
      </c>
      <c r="DN1167" s="9"/>
      <c r="DO1167" s="10"/>
      <c r="DP1167" s="11"/>
      <c r="DQ1167" s="6">
        <f>SUMIF(DR$253:DR$283,$D1167,DT$253:DT$283)</f>
        <v>0</v>
      </c>
      <c r="DR1167" s="9"/>
      <c r="DS1167" s="10"/>
      <c r="DT1167" s="11"/>
      <c r="DU1167" s="6">
        <f>SUMIF(DV$253:DV$283,$D1167,DX$253:DX$283)</f>
        <v>0</v>
      </c>
      <c r="DV1167" s="9"/>
      <c r="DW1167" s="10"/>
      <c r="DX1167" s="11"/>
      <c r="DY1167" s="6">
        <f>SUMIF(DZ$253:DZ$283,$D1167,EB$253:EB$283)</f>
        <v>0</v>
      </c>
      <c r="DZ1167" s="9"/>
      <c r="EA1167" s="10"/>
      <c r="EB1167" s="11"/>
      <c r="EC1167" s="6">
        <f>SUMIF(ED$253:ED$283,$D1167,EF$253:EF$283)</f>
        <v>0</v>
      </c>
      <c r="ED1167" s="9"/>
      <c r="EE1167" s="10"/>
      <c r="EF1167" s="11"/>
      <c r="EG1167" s="6">
        <f>SUMIF(EH$253:EH$283,$D1167,EJ$253:EJ$283)</f>
        <v>0</v>
      </c>
      <c r="EH1167" s="9"/>
      <c r="EI1167" s="10"/>
      <c r="EJ1167" s="11"/>
      <c r="EK1167" s="6">
        <f>SUMIF(EL$253:EL$283,$D1167,EN$253:EN$283)</f>
        <v>0</v>
      </c>
      <c r="EL1167" s="9"/>
      <c r="EM1167" s="10"/>
      <c r="EN1167" s="11"/>
      <c r="EO1167" s="6">
        <f>SUMIF(EP$253:EP$283,$D1167,ER$253:ER$283)</f>
        <v>0</v>
      </c>
      <c r="EP1167" s="9"/>
      <c r="EQ1167" s="10"/>
      <c r="ER1167" s="11"/>
      <c r="ES1167" s="6">
        <f>SUMIF(ET$253:ET$283,$D1167,EV$253:EV$283)</f>
        <v>0</v>
      </c>
      <c r="ET1167" s="9"/>
      <c r="EU1167" s="10"/>
      <c r="EV1167" s="11"/>
      <c r="EW1167" s="6">
        <f>SUMIF(EX$253:EX$283,$D1167,EZ$253:EZ$283)</f>
        <v>0</v>
      </c>
      <c r="EX1167" s="9"/>
      <c r="EY1167" s="10"/>
      <c r="EZ1167" s="11"/>
      <c r="FA1167" s="6">
        <f>SUMIF(FB$253:FB$283,$D1167,FD$253:FD$283)</f>
        <v>0</v>
      </c>
      <c r="FB1167" s="9"/>
      <c r="FC1167" s="10"/>
      <c r="FD1167" s="11"/>
      <c r="FE1167" s="6">
        <f>SUMIF(FF$253:FF$283,$D1167,FH$253:FH$283)</f>
        <v>0</v>
      </c>
      <c r="FF1167" s="9"/>
      <c r="FG1167" s="10"/>
      <c r="FH1167" s="11"/>
      <c r="FI1167" s="6">
        <f>SUMIF(FJ$253:FJ$283,$D1167,FL$253:FL$283)</f>
        <v>0</v>
      </c>
      <c r="FJ1167" s="9"/>
      <c r="FK1167" s="10"/>
      <c r="FL1167" s="11"/>
      <c r="FM1167" s="6">
        <f>SUMIF(FN$253:FN$283,$D1167,FP$253:FP$283)</f>
        <v>0</v>
      </c>
      <c r="FN1167" s="9"/>
      <c r="FO1167" s="10"/>
      <c r="FP1167" s="11"/>
      <c r="FQ1167" s="6">
        <f>SUMIF(FR$253:FR$283,$D1167,FT$253:FT$283)</f>
        <v>0</v>
      </c>
      <c r="FR1167" s="9"/>
      <c r="FS1167" s="10"/>
      <c r="FT1167" s="11"/>
      <c r="FU1167" s="6">
        <f>SUMIF(FV$253:FV$283,$D1167,FX$253:FX$283)</f>
        <v>0</v>
      </c>
      <c r="FV1167" s="9"/>
      <c r="FW1167" s="10"/>
      <c r="FX1167" s="11"/>
      <c r="FY1167" s="6">
        <f>SUMIF(FZ$253:FZ$283,$D1167,GB$253:GB$283)</f>
        <v>0</v>
      </c>
      <c r="FZ1167" s="9"/>
      <c r="GA1167" s="10"/>
      <c r="GB1167" s="11"/>
      <c r="GC1167" s="6">
        <f>SUMIF(GD$253:GD$283,$D1167,GF$253:GF$283)</f>
        <v>0</v>
      </c>
      <c r="GD1167" s="9"/>
      <c r="GE1167" s="10"/>
      <c r="GF1167" s="11"/>
      <c r="GG1167" s="6">
        <f>SUMIF(GH$253:GH$283,$D1167,GJ$253:GJ$283)</f>
        <v>0</v>
      </c>
      <c r="GH1167" s="9"/>
      <c r="GI1167" s="10"/>
      <c r="GJ1167" s="11"/>
      <c r="GK1167" s="6">
        <f>SUMIF(GL$253:GL$283,$D1167,GN$253:GN$283)</f>
        <v>0</v>
      </c>
      <c r="GL1167" s="9"/>
      <c r="GM1167" s="10"/>
      <c r="GN1167" s="11"/>
      <c r="GO1167" s="6">
        <f>SUMIF(GP$253:GP$283,$D1167,GR$253:GR$283)</f>
        <v>0</v>
      </c>
      <c r="GP1167" s="9"/>
      <c r="GQ1167" s="10"/>
      <c r="GR1167" s="11"/>
      <c r="GS1167" s="6">
        <f>SUMIF(GT$253:GT$283,$D1167,GV$253:GV$283)</f>
        <v>0</v>
      </c>
      <c r="GT1167" s="9"/>
      <c r="GU1167" s="10"/>
      <c r="GV1167" s="20"/>
      <c r="GW1167" s="19">
        <f t="shared" si="27"/>
        <v>0</v>
      </c>
      <c r="GX1167" s="472"/>
      <c r="GY1167" s="473"/>
    </row>
    <row r="1168" spans="1:207" ht="45">
      <c r="A1168" s="47" t="s">
        <v>84</v>
      </c>
      <c r="B1168" s="540"/>
      <c r="C1168" s="439" t="s">
        <v>478</v>
      </c>
      <c r="D1168" s="437" t="s">
        <v>479</v>
      </c>
      <c r="E1168" s="6">
        <f>SUMIF(F$284:F$314,$D1168,H$284:H$314)</f>
        <v>0</v>
      </c>
      <c r="F1168" s="9"/>
      <c r="G1168" s="10"/>
      <c r="H1168" s="11"/>
      <c r="I1168" s="6">
        <f>SUMIF(J$284:J$314,$D1168,L$284:L$314)</f>
        <v>0</v>
      </c>
      <c r="J1168" s="9"/>
      <c r="K1168" s="10"/>
      <c r="L1168" s="11"/>
      <c r="M1168" s="6">
        <f>SUMIF(N$284:N$314,$D1168,P$284:P$314)</f>
        <v>0</v>
      </c>
      <c r="N1168" s="9"/>
      <c r="O1168" s="10"/>
      <c r="P1168" s="11"/>
      <c r="Q1168" s="6">
        <f>SUMIF(R$284:R$314,$D1168,T$284:T$314)</f>
        <v>0</v>
      </c>
      <c r="R1168" s="9"/>
      <c r="S1168" s="10"/>
      <c r="T1168" s="11"/>
      <c r="U1168" s="6">
        <f>SUMIF(V$284:V$314,$D1168,X$284:X$314)</f>
        <v>0</v>
      </c>
      <c r="V1168" s="9"/>
      <c r="W1168" s="10"/>
      <c r="X1168" s="11"/>
      <c r="Y1168" s="6">
        <f>SUMIF(Z$284:Z$314,$D1168,AB$284:AB$314)</f>
        <v>0</v>
      </c>
      <c r="Z1168" s="9"/>
      <c r="AA1168" s="10"/>
      <c r="AB1168" s="11"/>
      <c r="AC1168" s="6">
        <f>SUMIF(AD$284:AD$314,$D1168,AF$284:AF$314)</f>
        <v>0</v>
      </c>
      <c r="AD1168" s="9"/>
      <c r="AE1168" s="10"/>
      <c r="AF1168" s="11"/>
      <c r="AG1168" s="6">
        <f>SUMIF(AH$284:AH$314,$D1168,AJ$284:AJ$314)</f>
        <v>0</v>
      </c>
      <c r="AH1168" s="9"/>
      <c r="AI1168" s="10"/>
      <c r="AJ1168" s="11"/>
      <c r="AK1168" s="6">
        <f>SUMIF(AL$284:AL$314,$D1168,AN$284:AN$314)</f>
        <v>0</v>
      </c>
      <c r="AL1168" s="9"/>
      <c r="AM1168" s="10"/>
      <c r="AN1168" s="11"/>
      <c r="AO1168" s="6">
        <f>SUMIF(AP$284:AP$314,$D1168,AR$284:AR$314)</f>
        <v>0</v>
      </c>
      <c r="AP1168" s="9"/>
      <c r="AQ1168" s="10"/>
      <c r="AR1168" s="11"/>
      <c r="AS1168" s="6">
        <f>SUMIF(AT$284:AT$314,$D1168,AV$284:AV$314)</f>
        <v>0</v>
      </c>
      <c r="AT1168" s="9"/>
      <c r="AU1168" s="10"/>
      <c r="AV1168" s="11"/>
      <c r="AW1168" s="6">
        <f>SUMIF(AX$284:AX$314,$D1168,AZ$284:AZ$314)</f>
        <v>0</v>
      </c>
      <c r="AX1168" s="9"/>
      <c r="AY1168" s="10"/>
      <c r="AZ1168" s="11"/>
      <c r="BA1168" s="6">
        <f>SUMIF(BB$284:BB$314,$D1168,BD$284:BD$314)</f>
        <v>0</v>
      </c>
      <c r="BB1168" s="9"/>
      <c r="BC1168" s="10"/>
      <c r="BD1168" s="11"/>
      <c r="BE1168" s="6">
        <f>SUMIF(BF$284:BF$314,$D1168,BH$284:BH$314)</f>
        <v>0</v>
      </c>
      <c r="BF1168" s="9"/>
      <c r="BG1168" s="10"/>
      <c r="BH1168" s="11"/>
      <c r="BI1168" s="6">
        <f>SUMIF(BJ$284:BJ$314,$D1168,BL$284:BL$314)</f>
        <v>0</v>
      </c>
      <c r="BJ1168" s="9"/>
      <c r="BK1168" s="10"/>
      <c r="BL1168" s="11"/>
      <c r="BM1168" s="6">
        <f>SUMIF(BN$284:BN$314,$D1168,BP$284:BP$314)</f>
        <v>0</v>
      </c>
      <c r="BN1168" s="9"/>
      <c r="BO1168" s="10"/>
      <c r="BP1168" s="11"/>
      <c r="BQ1168" s="6">
        <f>SUMIF(BR$284:BR$314,$D1168,BT$284:BT$314)</f>
        <v>0</v>
      </c>
      <c r="BR1168" s="9"/>
      <c r="BS1168" s="10"/>
      <c r="BT1168" s="11"/>
      <c r="BU1168" s="6">
        <f>SUMIF(BV$284:BV$314,$D1168,BX$284:BX$314)</f>
        <v>0</v>
      </c>
      <c r="BV1168" s="9"/>
      <c r="BW1168" s="10"/>
      <c r="BX1168" s="11"/>
      <c r="BY1168" s="6">
        <f>SUMIF(BZ$284:BZ$314,$D1168,CB$284:CB$314)</f>
        <v>0</v>
      </c>
      <c r="BZ1168" s="9"/>
      <c r="CA1168" s="10"/>
      <c r="CB1168" s="11"/>
      <c r="CC1168" s="6">
        <f>SUMIF(CD$284:CD$314,$D1168,CF$284:CF$314)</f>
        <v>0</v>
      </c>
      <c r="CD1168" s="9"/>
      <c r="CE1168" s="10"/>
      <c r="CF1168" s="11"/>
      <c r="CG1168" s="6">
        <f>SUMIF(CH$284:CH$314,$D1168,CJ$284:CJ$314)</f>
        <v>0</v>
      </c>
      <c r="CH1168" s="9"/>
      <c r="CI1168" s="10"/>
      <c r="CJ1168" s="11"/>
      <c r="CK1168" s="6">
        <f>SUMIF(CL$284:CL$314,$D1168,CN$284:CN$314)</f>
        <v>0</v>
      </c>
      <c r="CL1168" s="9"/>
      <c r="CM1168" s="10"/>
      <c r="CN1168" s="11"/>
      <c r="CO1168" s="6">
        <f>SUMIF(CP$284:CP$314,$D1168,CR$284:CR$314)</f>
        <v>0</v>
      </c>
      <c r="CP1168" s="9"/>
      <c r="CQ1168" s="10"/>
      <c r="CR1168" s="11"/>
      <c r="CS1168" s="6">
        <f>SUMIF(CT$284:CT$314,$D1168,CV$284:CV$314)</f>
        <v>0</v>
      </c>
      <c r="CT1168" s="9"/>
      <c r="CU1168" s="10"/>
      <c r="CV1168" s="11"/>
      <c r="CW1168" s="6">
        <f>SUMIF(CX$284:CX$314,$D1168,CZ$284:CZ$314)</f>
        <v>0</v>
      </c>
      <c r="CX1168" s="9"/>
      <c r="CY1168" s="10"/>
      <c r="CZ1168" s="11"/>
      <c r="DA1168" s="6">
        <f>SUMIF(DB$284:DB$314,$D1168,DD$284:DD$314)</f>
        <v>0</v>
      </c>
      <c r="DB1168" s="9"/>
      <c r="DC1168" s="10"/>
      <c r="DD1168" s="11"/>
      <c r="DE1168" s="6">
        <f>SUMIF(DF$284:DF$314,$D1168,DH$284:DH$314)</f>
        <v>0</v>
      </c>
      <c r="DF1168" s="9"/>
      <c r="DG1168" s="10"/>
      <c r="DH1168" s="11"/>
      <c r="DI1168" s="6">
        <f>SUMIF(DJ$284:DJ$314,$D1168,DL$284:DL$314)</f>
        <v>0</v>
      </c>
      <c r="DJ1168" s="9"/>
      <c r="DK1168" s="10"/>
      <c r="DL1168" s="11"/>
      <c r="DM1168" s="6">
        <f>SUMIF(DN$284:DN$314,$D1168,DP$284:DP$314)</f>
        <v>0</v>
      </c>
      <c r="DN1168" s="9"/>
      <c r="DO1168" s="10"/>
      <c r="DP1168" s="11"/>
      <c r="DQ1168" s="6">
        <f>SUMIF(DR$284:DR$314,$D1168,DT$284:DT$314)</f>
        <v>0</v>
      </c>
      <c r="DR1168" s="9"/>
      <c r="DS1168" s="10"/>
      <c r="DT1168" s="11"/>
      <c r="DU1168" s="6">
        <f>SUMIF(DV$284:DV$314,$D1168,DX$284:DX$314)</f>
        <v>0</v>
      </c>
      <c r="DV1168" s="9"/>
      <c r="DW1168" s="10"/>
      <c r="DX1168" s="11"/>
      <c r="DY1168" s="6">
        <f>SUMIF(DZ$284:DZ$314,$D1168,EB$284:EB$314)</f>
        <v>0</v>
      </c>
      <c r="DZ1168" s="9"/>
      <c r="EA1168" s="10"/>
      <c r="EB1168" s="11"/>
      <c r="EC1168" s="6">
        <f>SUMIF(ED$284:ED$314,$D1168,EF$284:EF$314)</f>
        <v>0</v>
      </c>
      <c r="ED1168" s="9"/>
      <c r="EE1168" s="10"/>
      <c r="EF1168" s="11"/>
      <c r="EG1168" s="6">
        <f>SUMIF(EH$284:EH$314,$D1168,EJ$284:EJ$314)</f>
        <v>0</v>
      </c>
      <c r="EH1168" s="9"/>
      <c r="EI1168" s="10"/>
      <c r="EJ1168" s="11"/>
      <c r="EK1168" s="6">
        <f>SUMIF(EL$284:EL$314,$D1168,EN$284:EN$314)</f>
        <v>0</v>
      </c>
      <c r="EL1168" s="9"/>
      <c r="EM1168" s="10"/>
      <c r="EN1168" s="11"/>
      <c r="EO1168" s="6">
        <f>SUMIF(EP$284:EP$314,$D1168,ER$284:ER$314)</f>
        <v>0</v>
      </c>
      <c r="EP1168" s="9"/>
      <c r="EQ1168" s="10"/>
      <c r="ER1168" s="11"/>
      <c r="ES1168" s="6">
        <f>SUMIF(ET$284:ET$314,$D1168,EV$284:EV$314)</f>
        <v>0</v>
      </c>
      <c r="ET1168" s="9"/>
      <c r="EU1168" s="10"/>
      <c r="EV1168" s="11"/>
      <c r="EW1168" s="6">
        <f>SUMIF(EX$284:EX$314,$D1168,EZ$284:EZ$314)</f>
        <v>0</v>
      </c>
      <c r="EX1168" s="9"/>
      <c r="EY1168" s="10"/>
      <c r="EZ1168" s="11"/>
      <c r="FA1168" s="6">
        <f>SUMIF(FB$284:FB$314,$D1168,FD$284:FD$314)</f>
        <v>0</v>
      </c>
      <c r="FB1168" s="9"/>
      <c r="FC1168" s="10"/>
      <c r="FD1168" s="11"/>
      <c r="FE1168" s="6">
        <f>SUMIF(FF$284:FF$314,$D1168,FH$284:FH$314)</f>
        <v>0</v>
      </c>
      <c r="FF1168" s="9"/>
      <c r="FG1168" s="10"/>
      <c r="FH1168" s="11"/>
      <c r="FI1168" s="6">
        <f>SUMIF(FJ$284:FJ$314,$D1168,FL$284:FL$314)</f>
        <v>0</v>
      </c>
      <c r="FJ1168" s="9"/>
      <c r="FK1168" s="10"/>
      <c r="FL1168" s="11"/>
      <c r="FM1168" s="6">
        <f>SUMIF(FN$284:FN$314,$D1168,FP$284:FP$314)</f>
        <v>0</v>
      </c>
      <c r="FN1168" s="9"/>
      <c r="FO1168" s="10"/>
      <c r="FP1168" s="11"/>
      <c r="FQ1168" s="6">
        <f>SUMIF(FR$284:FR$314,$D1168,FT$284:FT$314)</f>
        <v>0</v>
      </c>
      <c r="FR1168" s="9"/>
      <c r="FS1168" s="10"/>
      <c r="FT1168" s="11"/>
      <c r="FU1168" s="6">
        <f>SUMIF(FV$284:FV$314,$D1168,FX$284:FX$314)</f>
        <v>0</v>
      </c>
      <c r="FV1168" s="9"/>
      <c r="FW1168" s="10"/>
      <c r="FX1168" s="11"/>
      <c r="FY1168" s="6">
        <f>SUMIF(FZ$284:FZ$314,$D1168,GB$284:GB$314)</f>
        <v>0</v>
      </c>
      <c r="FZ1168" s="9"/>
      <c r="GA1168" s="10"/>
      <c r="GB1168" s="11"/>
      <c r="GC1168" s="6">
        <f>SUMIF(GD$284:GD$314,$D1168,GF$284:GF$314)</f>
        <v>0</v>
      </c>
      <c r="GD1168" s="9"/>
      <c r="GE1168" s="10"/>
      <c r="GF1168" s="11"/>
      <c r="GG1168" s="6">
        <f>SUMIF(GH$284:GH$314,$D1168,GJ$284:GJ$314)</f>
        <v>0</v>
      </c>
      <c r="GH1168" s="9"/>
      <c r="GI1168" s="10"/>
      <c r="GJ1168" s="11"/>
      <c r="GK1168" s="6">
        <f>SUMIF(GL$284:GL$314,$D1168,GN$284:GN$314)</f>
        <v>0</v>
      </c>
      <c r="GL1168" s="9"/>
      <c r="GM1168" s="10"/>
      <c r="GN1168" s="11"/>
      <c r="GO1168" s="6">
        <f>SUMIF(GP$284:GP$314,$D1168,GR$284:GR$314)</f>
        <v>0</v>
      </c>
      <c r="GP1168" s="9"/>
      <c r="GQ1168" s="10"/>
      <c r="GR1168" s="11"/>
      <c r="GS1168" s="6">
        <f>SUMIF(GT$284:GT$314,$D1168,GV$284:GV$314)</f>
        <v>0</v>
      </c>
      <c r="GT1168" s="9"/>
      <c r="GU1168" s="10"/>
      <c r="GV1168" s="20"/>
      <c r="GW1168" s="19">
        <f t="shared" si="27"/>
        <v>0</v>
      </c>
      <c r="GX1168" s="472"/>
      <c r="GY1168" s="473"/>
    </row>
    <row r="1169" spans="1:207" ht="45">
      <c r="A1169" s="47" t="s">
        <v>85</v>
      </c>
      <c r="B1169" s="540"/>
      <c r="C1169" s="439" t="s">
        <v>478</v>
      </c>
      <c r="D1169" s="437" t="s">
        <v>479</v>
      </c>
      <c r="E1169" s="7">
        <f>SUMIF(F$315:F$345,$D1169,H$315:H$345)</f>
        <v>0</v>
      </c>
      <c r="F1169" s="12"/>
      <c r="G1169" s="13"/>
      <c r="H1169" s="14"/>
      <c r="I1169" s="6">
        <f>SUMIF(J$315:J$345,$D1169,L$315:L$345)</f>
        <v>0</v>
      </c>
      <c r="J1169" s="12"/>
      <c r="K1169" s="13"/>
      <c r="L1169" s="14"/>
      <c r="M1169" s="7">
        <f>SUMIF(N$315:N$345,$D1169,P$315:P$345)</f>
        <v>0</v>
      </c>
      <c r="N1169" s="12"/>
      <c r="O1169" s="13"/>
      <c r="P1169" s="14"/>
      <c r="Q1169" s="6">
        <f>SUMIF(R$315:R$345,$D1169,T$315:T$345)</f>
        <v>0</v>
      </c>
      <c r="R1169" s="12"/>
      <c r="S1169" s="13"/>
      <c r="T1169" s="14"/>
      <c r="U1169" s="7">
        <f>SUMIF(V$315:V$345,$D1169,X$315:X$345)</f>
        <v>0</v>
      </c>
      <c r="V1169" s="12"/>
      <c r="W1169" s="13"/>
      <c r="X1169" s="14"/>
      <c r="Y1169" s="6">
        <f>SUMIF(Z$315:Z$345,$D1169,AB$315:AB$345)</f>
        <v>0</v>
      </c>
      <c r="Z1169" s="12"/>
      <c r="AA1169" s="13"/>
      <c r="AB1169" s="14"/>
      <c r="AC1169" s="7">
        <f>SUMIF(AD$315:AD$345,$D1169,AF$315:AF$345)</f>
        <v>0</v>
      </c>
      <c r="AD1169" s="12"/>
      <c r="AE1169" s="13"/>
      <c r="AF1169" s="14"/>
      <c r="AG1169" s="7">
        <f>SUMIF(AH$315:AH$345,$D1169,AJ$315:AJ$345)</f>
        <v>0</v>
      </c>
      <c r="AH1169" s="12"/>
      <c r="AI1169" s="13"/>
      <c r="AJ1169" s="14"/>
      <c r="AK1169" s="7">
        <f>SUMIF(AL$315:AL$345,$D1169,AN$315:AN$345)</f>
        <v>0</v>
      </c>
      <c r="AL1169" s="12"/>
      <c r="AM1169" s="13"/>
      <c r="AN1169" s="14"/>
      <c r="AO1169" s="7">
        <f>SUMIF(AP$315:AP$345,$D1169,AR$315:AR$345)</f>
        <v>0</v>
      </c>
      <c r="AP1169" s="12"/>
      <c r="AQ1169" s="13"/>
      <c r="AR1169" s="14"/>
      <c r="AS1169" s="7">
        <f>SUMIF(AT$315:AT$345,$D1169,AV$315:AV$345)</f>
        <v>0</v>
      </c>
      <c r="AT1169" s="12"/>
      <c r="AU1169" s="13"/>
      <c r="AV1169" s="14"/>
      <c r="AW1169" s="7">
        <f>SUMIF(AX$315:AX$345,$D1169,AZ$315:AZ$345)</f>
        <v>0</v>
      </c>
      <c r="AX1169" s="12"/>
      <c r="AY1169" s="13"/>
      <c r="AZ1169" s="14"/>
      <c r="BA1169" s="7">
        <f>SUMIF(BB$315:BB$345,$D1169,BD$315:BD$345)</f>
        <v>0</v>
      </c>
      <c r="BB1169" s="12"/>
      <c r="BC1169" s="13"/>
      <c r="BD1169" s="14"/>
      <c r="BE1169" s="7">
        <f>SUMIF(BF$315:BF$345,$D1169,BH$315:BH$345)</f>
        <v>0</v>
      </c>
      <c r="BF1169" s="12"/>
      <c r="BG1169" s="13"/>
      <c r="BH1169" s="14"/>
      <c r="BI1169" s="7">
        <f>SUMIF(BJ$315:BJ$345,$D1169,BL$315:BL$345)</f>
        <v>0</v>
      </c>
      <c r="BJ1169" s="12"/>
      <c r="BK1169" s="13"/>
      <c r="BL1169" s="14"/>
      <c r="BM1169" s="7">
        <f>SUMIF(BN$315:BN$345,$D1169,BP$315:BP$345)</f>
        <v>0</v>
      </c>
      <c r="BN1169" s="12"/>
      <c r="BO1169" s="13"/>
      <c r="BP1169" s="14"/>
      <c r="BQ1169" s="7">
        <f>SUMIF(BR$315:BR$345,$D1169,BT$315:BT$345)</f>
        <v>0</v>
      </c>
      <c r="BR1169" s="12"/>
      <c r="BS1169" s="13"/>
      <c r="BT1169" s="14"/>
      <c r="BU1169" s="7">
        <f>SUMIF(BV$315:BV$345,$D1169,BX$315:BX$345)</f>
        <v>0</v>
      </c>
      <c r="BV1169" s="12"/>
      <c r="BW1169" s="13"/>
      <c r="BX1169" s="14"/>
      <c r="BY1169" s="7">
        <f>SUMIF(BZ$315:BZ$345,$D1169,CB$315:CB$345)</f>
        <v>0</v>
      </c>
      <c r="BZ1169" s="12"/>
      <c r="CA1169" s="13"/>
      <c r="CB1169" s="14"/>
      <c r="CC1169" s="7">
        <f>SUMIF(CD$315:CD$345,$D1169,CF$315:CF$345)</f>
        <v>0</v>
      </c>
      <c r="CD1169" s="12"/>
      <c r="CE1169" s="13"/>
      <c r="CF1169" s="14"/>
      <c r="CG1169" s="7">
        <f>SUMIF(CH$315:CH$345,$D1169,CJ$315:CJ$345)</f>
        <v>0</v>
      </c>
      <c r="CH1169" s="12"/>
      <c r="CI1169" s="13"/>
      <c r="CJ1169" s="14"/>
      <c r="CK1169" s="7">
        <f>SUMIF(CL$315:CL$345,$D1169,CN$315:CN$345)</f>
        <v>0</v>
      </c>
      <c r="CL1169" s="12"/>
      <c r="CM1169" s="13"/>
      <c r="CN1169" s="14"/>
      <c r="CO1169" s="7">
        <f>SUMIF(CP$315:CP$345,$D1169,CR$315:CR$345)</f>
        <v>0</v>
      </c>
      <c r="CP1169" s="12"/>
      <c r="CQ1169" s="13"/>
      <c r="CR1169" s="14"/>
      <c r="CS1169" s="7">
        <f>SUMIF(CT$315:CT$345,$D1169,CV$315:CV$345)</f>
        <v>0</v>
      </c>
      <c r="CT1169" s="12"/>
      <c r="CU1169" s="13"/>
      <c r="CV1169" s="14"/>
      <c r="CW1169" s="7">
        <f>SUMIF(CX$315:CX$345,$D1169,CZ$315:CZ$345)</f>
        <v>0</v>
      </c>
      <c r="CX1169" s="12"/>
      <c r="CY1169" s="13"/>
      <c r="CZ1169" s="14"/>
      <c r="DA1169" s="7">
        <f>SUMIF(DB$315:DB$345,$D1169,DD$315:DD$345)</f>
        <v>0</v>
      </c>
      <c r="DB1169" s="12"/>
      <c r="DC1169" s="13"/>
      <c r="DD1169" s="14"/>
      <c r="DE1169" s="7">
        <f>SUMIF(DF$315:DF$345,$D1169,DH$315:DH$345)</f>
        <v>0</v>
      </c>
      <c r="DF1169" s="12"/>
      <c r="DG1169" s="13"/>
      <c r="DH1169" s="14"/>
      <c r="DI1169" s="7">
        <f>SUMIF(DJ$315:DJ$345,$D1169,DL$315:DL$345)</f>
        <v>0</v>
      </c>
      <c r="DJ1169" s="12"/>
      <c r="DK1169" s="13"/>
      <c r="DL1169" s="14"/>
      <c r="DM1169" s="7">
        <f>SUMIF(DN$315:DN$345,$D1169,DP$315:DP$345)</f>
        <v>0</v>
      </c>
      <c r="DN1169" s="12"/>
      <c r="DO1169" s="13"/>
      <c r="DP1169" s="14"/>
      <c r="DQ1169" s="7">
        <f>SUMIF(DR$315:DR$345,$D1169,DT$315:DT$345)</f>
        <v>0</v>
      </c>
      <c r="DR1169" s="12"/>
      <c r="DS1169" s="13"/>
      <c r="DT1169" s="14"/>
      <c r="DU1169" s="7">
        <f>SUMIF(DV$315:DV$345,$D1169,DX$315:DX$345)</f>
        <v>0</v>
      </c>
      <c r="DV1169" s="12"/>
      <c r="DW1169" s="13"/>
      <c r="DX1169" s="14"/>
      <c r="DY1169" s="7">
        <f>SUMIF(DZ$315:DZ$345,$D1169,EB$315:EB$345)</f>
        <v>0</v>
      </c>
      <c r="DZ1169" s="12"/>
      <c r="EA1169" s="13"/>
      <c r="EB1169" s="14"/>
      <c r="EC1169" s="7">
        <f>SUMIF(ED$315:ED$345,$D1169,EF$315:EF$345)</f>
        <v>0</v>
      </c>
      <c r="ED1169" s="12"/>
      <c r="EE1169" s="13"/>
      <c r="EF1169" s="14"/>
      <c r="EG1169" s="7">
        <f>SUMIF(EH$315:EH$345,$D1169,EJ$315:EJ$345)</f>
        <v>0</v>
      </c>
      <c r="EH1169" s="12"/>
      <c r="EI1169" s="13"/>
      <c r="EJ1169" s="14"/>
      <c r="EK1169" s="7">
        <f>SUMIF(EL$315:EL$345,$D1169,EN$315:EN$345)</f>
        <v>0</v>
      </c>
      <c r="EL1169" s="12"/>
      <c r="EM1169" s="13"/>
      <c r="EN1169" s="14"/>
      <c r="EO1169" s="7">
        <f>SUMIF(EP$315:EP$345,$D1169,ER$315:ER$345)</f>
        <v>0</v>
      </c>
      <c r="EP1169" s="12"/>
      <c r="EQ1169" s="13"/>
      <c r="ER1169" s="14"/>
      <c r="ES1169" s="7">
        <f>SUMIF(ET$315:ET$345,$D1169,EV$315:EV$345)</f>
        <v>0</v>
      </c>
      <c r="ET1169" s="12"/>
      <c r="EU1169" s="13"/>
      <c r="EV1169" s="14"/>
      <c r="EW1169" s="7">
        <f>SUMIF(EX$315:EX$345,$D1169,EZ$315:EZ$345)</f>
        <v>0</v>
      </c>
      <c r="EX1169" s="12"/>
      <c r="EY1169" s="13"/>
      <c r="EZ1169" s="14"/>
      <c r="FA1169" s="7">
        <f>SUMIF(FB$315:FB$345,$D1169,FD$315:FD$345)</f>
        <v>0</v>
      </c>
      <c r="FB1169" s="12"/>
      <c r="FC1169" s="13"/>
      <c r="FD1169" s="14"/>
      <c r="FE1169" s="7">
        <f>SUMIF(FF$315:FF$345,$D1169,FH$315:FH$345)</f>
        <v>0</v>
      </c>
      <c r="FF1169" s="12"/>
      <c r="FG1169" s="13"/>
      <c r="FH1169" s="14"/>
      <c r="FI1169" s="7">
        <f>SUMIF(FJ$315:FJ$345,$D1169,FL$315:FL$345)</f>
        <v>0</v>
      </c>
      <c r="FJ1169" s="12"/>
      <c r="FK1169" s="13"/>
      <c r="FL1169" s="14"/>
      <c r="FM1169" s="7">
        <f>SUMIF(FN$315:FN$345,$D1169,FP$315:FP$345)</f>
        <v>0</v>
      </c>
      <c r="FN1169" s="12"/>
      <c r="FO1169" s="13"/>
      <c r="FP1169" s="14"/>
      <c r="FQ1169" s="7">
        <f>SUMIF(FR$315:FR$345,$D1169,FT$315:FT$345)</f>
        <v>0</v>
      </c>
      <c r="FR1169" s="12"/>
      <c r="FS1169" s="13"/>
      <c r="FT1169" s="14"/>
      <c r="FU1169" s="7">
        <f>SUMIF(FV$315:FV$345,$D1169,FX$315:FX$345)</f>
        <v>0</v>
      </c>
      <c r="FV1169" s="12"/>
      <c r="FW1169" s="13"/>
      <c r="FX1169" s="14"/>
      <c r="FY1169" s="7">
        <f>SUMIF(FZ$315:FZ$345,$D1169,GB$315:GB$345)</f>
        <v>0</v>
      </c>
      <c r="FZ1169" s="12"/>
      <c r="GA1169" s="13"/>
      <c r="GB1169" s="14"/>
      <c r="GC1169" s="7">
        <f>SUMIF(GD$315:GD$345,$D1169,GF$315:GF$345)</f>
        <v>0</v>
      </c>
      <c r="GD1169" s="12"/>
      <c r="GE1169" s="13"/>
      <c r="GF1169" s="14"/>
      <c r="GG1169" s="7">
        <f>SUMIF(GH$315:GH$345,$D1169,GJ$315:GJ$345)</f>
        <v>0</v>
      </c>
      <c r="GH1169" s="12"/>
      <c r="GI1169" s="13"/>
      <c r="GJ1169" s="14"/>
      <c r="GK1169" s="7">
        <f>SUMIF(GL$315:GL$345,$D1169,GN$315:GN$345)</f>
        <v>0</v>
      </c>
      <c r="GL1169" s="12"/>
      <c r="GM1169" s="13"/>
      <c r="GN1169" s="14"/>
      <c r="GO1169" s="7">
        <f>SUMIF(GP$315:GP$345,$D1169,GR$315:GR$345)</f>
        <v>0</v>
      </c>
      <c r="GP1169" s="12"/>
      <c r="GQ1169" s="13"/>
      <c r="GR1169" s="14"/>
      <c r="GS1169" s="7">
        <f>SUMIF(GT$315:GT$345,$D1169,GV$315:GV$345)</f>
        <v>0</v>
      </c>
      <c r="GT1169" s="12"/>
      <c r="GU1169" s="13"/>
      <c r="GV1169" s="21"/>
      <c r="GW1169" s="19">
        <f t="shared" si="27"/>
        <v>0</v>
      </c>
      <c r="GX1169" s="472"/>
      <c r="GY1169" s="473"/>
    </row>
    <row r="1170" spans="1:207" ht="45">
      <c r="A1170" s="47" t="s">
        <v>86</v>
      </c>
      <c r="B1170" s="540"/>
      <c r="C1170" s="439" t="s">
        <v>478</v>
      </c>
      <c r="D1170" s="437" t="s">
        <v>479</v>
      </c>
      <c r="E1170" s="8">
        <f>SUMIF(F$346:F$376,$D1170,H$346:H$376)</f>
        <v>0</v>
      </c>
      <c r="F1170" s="15"/>
      <c r="G1170" s="16"/>
      <c r="H1170" s="16"/>
      <c r="I1170" s="6">
        <f>SUMIF(J$346:J$376,$D1170,L$346:L$376)</f>
        <v>0</v>
      </c>
      <c r="J1170" s="15"/>
      <c r="K1170" s="16"/>
      <c r="L1170" s="16"/>
      <c r="M1170" s="8">
        <f>SUMIF(N$346:N$376,$D1170,P$346:P$376)</f>
        <v>0</v>
      </c>
      <c r="N1170" s="15"/>
      <c r="O1170" s="16"/>
      <c r="P1170" s="16"/>
      <c r="Q1170" s="6">
        <f>SUMIF(R$346:R$376,$D1170,T$346:T$376)</f>
        <v>0</v>
      </c>
      <c r="R1170" s="15"/>
      <c r="S1170" s="16"/>
      <c r="T1170" s="16"/>
      <c r="U1170" s="8">
        <f>SUMIF(V$346:V$376,$D1170,X$346:X$376)</f>
        <v>0</v>
      </c>
      <c r="V1170" s="15"/>
      <c r="W1170" s="16"/>
      <c r="X1170" s="16"/>
      <c r="Y1170" s="6">
        <f>SUMIF(Z$346:Z$376,$D1170,AB$346:AB$376)</f>
        <v>0</v>
      </c>
      <c r="Z1170" s="15"/>
      <c r="AA1170" s="16"/>
      <c r="AB1170" s="16"/>
      <c r="AC1170" s="8">
        <f>SUMIF(AD$346:AD$376,$D1170,AF$346:AF$376)</f>
        <v>0</v>
      </c>
      <c r="AD1170" s="15"/>
      <c r="AE1170" s="16"/>
      <c r="AF1170" s="16"/>
      <c r="AG1170" s="8">
        <f>SUMIF(AH$346:AH$376,$D1170,AJ$346:AJ$376)</f>
        <v>0</v>
      </c>
      <c r="AH1170" s="15"/>
      <c r="AI1170" s="16"/>
      <c r="AJ1170" s="16"/>
      <c r="AK1170" s="8">
        <f>SUMIF(AL$346:AL$376,$D1170,AN$346:AN$376)</f>
        <v>0</v>
      </c>
      <c r="AL1170" s="15"/>
      <c r="AM1170" s="16"/>
      <c r="AN1170" s="16"/>
      <c r="AO1170" s="8">
        <f>SUMIF(AP$346:AP$376,$D1170,AR$346:AR$376)</f>
        <v>0</v>
      </c>
      <c r="AP1170" s="15"/>
      <c r="AQ1170" s="16"/>
      <c r="AR1170" s="16"/>
      <c r="AS1170" s="8">
        <f>SUMIF(AT$346:AT$376,$D1170,AV$346:AV$376)</f>
        <v>0</v>
      </c>
      <c r="AT1170" s="15"/>
      <c r="AU1170" s="16"/>
      <c r="AV1170" s="16"/>
      <c r="AW1170" s="8">
        <f>SUMIF(AX$346:AX$376,$D1170,AZ$346:AZ$376)</f>
        <v>0</v>
      </c>
      <c r="AX1170" s="15"/>
      <c r="AY1170" s="16"/>
      <c r="AZ1170" s="16"/>
      <c r="BA1170" s="8">
        <f>SUMIF(BB$346:BB$376,$D1170,BD$346:BD$376)</f>
        <v>0</v>
      </c>
      <c r="BB1170" s="15"/>
      <c r="BC1170" s="16"/>
      <c r="BD1170" s="16"/>
      <c r="BE1170" s="8">
        <f>SUMIF(BF$346:BF$376,$D1170,BH$346:BH$376)</f>
        <v>0</v>
      </c>
      <c r="BF1170" s="15"/>
      <c r="BG1170" s="16"/>
      <c r="BH1170" s="16"/>
      <c r="BI1170" s="8">
        <f>SUMIF(BJ$346:BJ$376,$D1170,BL$346:BL$376)</f>
        <v>0</v>
      </c>
      <c r="BJ1170" s="15"/>
      <c r="BK1170" s="16"/>
      <c r="BL1170" s="16"/>
      <c r="BM1170" s="8">
        <f>SUMIF(BN$346:BN$376,$D1170,BP$346:BP$376)</f>
        <v>0</v>
      </c>
      <c r="BN1170" s="15"/>
      <c r="BO1170" s="16"/>
      <c r="BP1170" s="16"/>
      <c r="BQ1170" s="8">
        <f>SUMIF(BR$346:BR$376,$D1170,BT$346:BT$376)</f>
        <v>0</v>
      </c>
      <c r="BR1170" s="15"/>
      <c r="BS1170" s="16"/>
      <c r="BT1170" s="16"/>
      <c r="BU1170" s="8">
        <f>SUMIF(BV$346:BV$376,$D1170,BX$346:BX$376)</f>
        <v>0</v>
      </c>
      <c r="BV1170" s="15"/>
      <c r="BW1170" s="16"/>
      <c r="BX1170" s="16"/>
      <c r="BY1170" s="8">
        <f>SUMIF(BZ$346:BZ$376,$D1170,CB$346:CB$376)</f>
        <v>0</v>
      </c>
      <c r="BZ1170" s="15"/>
      <c r="CA1170" s="16"/>
      <c r="CB1170" s="16"/>
      <c r="CC1170" s="8">
        <f>SUMIF(CD$346:CD$376,$D1170,CF$346:CF$376)</f>
        <v>0</v>
      </c>
      <c r="CD1170" s="15"/>
      <c r="CE1170" s="16"/>
      <c r="CF1170" s="16"/>
      <c r="CG1170" s="8">
        <f>SUMIF(CH$346:CH$376,$D1170,CJ$346:CJ$376)</f>
        <v>0</v>
      </c>
      <c r="CH1170" s="15"/>
      <c r="CI1170" s="16"/>
      <c r="CJ1170" s="16"/>
      <c r="CK1170" s="8">
        <f>SUMIF(CL$346:CL$376,$D1170,CN$346:CN$376)</f>
        <v>0</v>
      </c>
      <c r="CL1170" s="15"/>
      <c r="CM1170" s="16"/>
      <c r="CN1170" s="16"/>
      <c r="CO1170" s="8">
        <f>SUMIF(CP$346:CP$376,$D1170,CR$346:CR$376)</f>
        <v>0</v>
      </c>
      <c r="CP1170" s="15"/>
      <c r="CQ1170" s="16"/>
      <c r="CR1170" s="16"/>
      <c r="CS1170" s="8">
        <f>SUMIF(CT$346:CT$376,$D1170,CV$346:CV$376)</f>
        <v>0</v>
      </c>
      <c r="CT1170" s="15"/>
      <c r="CU1170" s="16"/>
      <c r="CV1170" s="16"/>
      <c r="CW1170" s="8">
        <f>SUMIF(CX$346:CX$376,$D1170,CZ$346:CZ$376)</f>
        <v>0</v>
      </c>
      <c r="CX1170" s="15"/>
      <c r="CY1170" s="16"/>
      <c r="CZ1170" s="16"/>
      <c r="DA1170" s="8">
        <f>SUMIF(DB$346:DB$376,$D1170,DD$346:DD$376)</f>
        <v>0</v>
      </c>
      <c r="DB1170" s="15"/>
      <c r="DC1170" s="16"/>
      <c r="DD1170" s="16"/>
      <c r="DE1170" s="8">
        <f>SUMIF(DF$346:DF$376,$D1170,DH$346:DH$376)</f>
        <v>0</v>
      </c>
      <c r="DF1170" s="15"/>
      <c r="DG1170" s="16"/>
      <c r="DH1170" s="16"/>
      <c r="DI1170" s="8">
        <f>SUMIF(DJ$346:DJ$376,$D1170,DL$346:DL$376)</f>
        <v>0</v>
      </c>
      <c r="DJ1170" s="15"/>
      <c r="DK1170" s="16"/>
      <c r="DL1170" s="16"/>
      <c r="DM1170" s="8">
        <f>SUMIF(DN$346:DN$376,$D1170,DP$346:DP$376)</f>
        <v>0</v>
      </c>
      <c r="DN1170" s="15"/>
      <c r="DO1170" s="16"/>
      <c r="DP1170" s="16"/>
      <c r="DQ1170" s="8">
        <f>SUMIF(DR$346:DR$376,$D1170,DT$346:DT$376)</f>
        <v>0</v>
      </c>
      <c r="DR1170" s="15"/>
      <c r="DS1170" s="16"/>
      <c r="DT1170" s="16"/>
      <c r="DU1170" s="8">
        <f>SUMIF(DV$346:DV$376,$D1170,DX$346:DX$376)</f>
        <v>0</v>
      </c>
      <c r="DV1170" s="15"/>
      <c r="DW1170" s="16"/>
      <c r="DX1170" s="16"/>
      <c r="DY1170" s="8">
        <f>SUMIF(DZ$346:DZ$376,$D1170,EB$346:EB$376)</f>
        <v>0</v>
      </c>
      <c r="DZ1170" s="15"/>
      <c r="EA1170" s="16"/>
      <c r="EB1170" s="16"/>
      <c r="EC1170" s="8">
        <f>SUMIF(ED$346:ED$376,$D1170,EF$346:EF$376)</f>
        <v>0</v>
      </c>
      <c r="ED1170" s="15"/>
      <c r="EE1170" s="16"/>
      <c r="EF1170" s="16"/>
      <c r="EG1170" s="8">
        <f>SUMIF(EH$346:EH$376,$D1170,EJ$346:EJ$376)</f>
        <v>0</v>
      </c>
      <c r="EH1170" s="15"/>
      <c r="EI1170" s="16"/>
      <c r="EJ1170" s="16"/>
      <c r="EK1170" s="8">
        <f>SUMIF(EL$346:EL$376,$D1170,EN$346:EN$376)</f>
        <v>0</v>
      </c>
      <c r="EL1170" s="15"/>
      <c r="EM1170" s="16"/>
      <c r="EN1170" s="16"/>
      <c r="EO1170" s="8">
        <f>SUMIF(EP$346:EP$376,$D1170,ER$346:ER$376)</f>
        <v>0</v>
      </c>
      <c r="EP1170" s="15"/>
      <c r="EQ1170" s="16"/>
      <c r="ER1170" s="16"/>
      <c r="ES1170" s="8">
        <f>SUMIF(ET$346:ET$376,$D1170,EV$346:EV$376)</f>
        <v>0</v>
      </c>
      <c r="ET1170" s="15"/>
      <c r="EU1170" s="16"/>
      <c r="EV1170" s="16"/>
      <c r="EW1170" s="8">
        <f>SUMIF(EX$346:EX$376,$D1170,EZ$346:EZ$376)</f>
        <v>0</v>
      </c>
      <c r="EX1170" s="15"/>
      <c r="EY1170" s="16"/>
      <c r="EZ1170" s="16"/>
      <c r="FA1170" s="8">
        <f>SUMIF(FB$346:FB$376,$D1170,FD$346:FD$376)</f>
        <v>0</v>
      </c>
      <c r="FB1170" s="15"/>
      <c r="FC1170" s="16"/>
      <c r="FD1170" s="16"/>
      <c r="FE1170" s="8">
        <f>SUMIF(FF$346:FF$376,$D1170,FH$346:FH$376)</f>
        <v>0</v>
      </c>
      <c r="FF1170" s="15"/>
      <c r="FG1170" s="16"/>
      <c r="FH1170" s="16"/>
      <c r="FI1170" s="8">
        <f>SUMIF(FJ$346:FJ$376,$D1170,FL$346:FL$376)</f>
        <v>0</v>
      </c>
      <c r="FJ1170" s="15"/>
      <c r="FK1170" s="16"/>
      <c r="FL1170" s="16"/>
      <c r="FM1170" s="8">
        <f>SUMIF(FN$346:FN$376,$D1170,FP$346:FP$376)</f>
        <v>0</v>
      </c>
      <c r="FN1170" s="15"/>
      <c r="FO1170" s="16"/>
      <c r="FP1170" s="16"/>
      <c r="FQ1170" s="8">
        <f>SUMIF(FR$346:FR$376,$D1170,FT$346:FT$376)</f>
        <v>0</v>
      </c>
      <c r="FR1170" s="15"/>
      <c r="FS1170" s="16"/>
      <c r="FT1170" s="16"/>
      <c r="FU1170" s="8">
        <f>SUMIF(FV$346:FV$376,$D1170,FX$346:FX$376)</f>
        <v>0</v>
      </c>
      <c r="FV1170" s="15"/>
      <c r="FW1170" s="16"/>
      <c r="FX1170" s="16"/>
      <c r="FY1170" s="8">
        <f>SUMIF(FZ$346:FZ$376,$D1170,GB$346:GB$376)</f>
        <v>0</v>
      </c>
      <c r="FZ1170" s="15"/>
      <c r="GA1170" s="16"/>
      <c r="GB1170" s="16"/>
      <c r="GC1170" s="8">
        <f>SUMIF(GD$346:GD$376,$D1170,GF$346:GF$376)</f>
        <v>0</v>
      </c>
      <c r="GD1170" s="15"/>
      <c r="GE1170" s="16"/>
      <c r="GF1170" s="16"/>
      <c r="GG1170" s="8">
        <f>SUMIF(GH$346:GH$376,$D1170,GJ$346:GJ$376)</f>
        <v>0</v>
      </c>
      <c r="GH1170" s="15"/>
      <c r="GI1170" s="16"/>
      <c r="GJ1170" s="16"/>
      <c r="GK1170" s="8">
        <f>SUMIF(GL$346:GL$376,$D1170,GN$346:GN$376)</f>
        <v>0</v>
      </c>
      <c r="GL1170" s="15"/>
      <c r="GM1170" s="16"/>
      <c r="GN1170" s="16"/>
      <c r="GO1170" s="8">
        <f>SUMIF(GP$346:GP$376,$D1170,GR$346:GR$376)</f>
        <v>0</v>
      </c>
      <c r="GP1170" s="15"/>
      <c r="GQ1170" s="16"/>
      <c r="GR1170" s="16"/>
      <c r="GS1170" s="8">
        <f>SUMIF(GT$346:GT$376,$D1170,GV$346:GV$376)</f>
        <v>0</v>
      </c>
      <c r="GT1170" s="15"/>
      <c r="GU1170" s="16"/>
      <c r="GV1170" s="22"/>
      <c r="GW1170" s="19">
        <f t="shared" si="27"/>
        <v>0</v>
      </c>
      <c r="GX1170" s="472"/>
      <c r="GY1170" s="473"/>
    </row>
    <row r="1171" spans="1:207" ht="15.75">
      <c r="A1171" s="47" t="s">
        <v>75</v>
      </c>
      <c r="B1171" s="541"/>
      <c r="C1171" s="91"/>
      <c r="D1171" s="92"/>
      <c r="E1171" s="6">
        <f>SUMIF(F$5:F$35,$D1171,H$5:H$35)</f>
        <v>0</v>
      </c>
      <c r="F1171" s="9"/>
      <c r="G1171" s="10"/>
      <c r="H1171" s="11"/>
      <c r="I1171" s="6">
        <f>SUMIF(J$5:J$35,$D1171,L$5:L$35)</f>
        <v>0</v>
      </c>
      <c r="J1171" s="9"/>
      <c r="K1171" s="10"/>
      <c r="L1171" s="11"/>
      <c r="M1171" s="6">
        <f>SUMIF(N$5:N$35,$D1171,P$5:P$35)</f>
        <v>0</v>
      </c>
      <c r="N1171" s="9"/>
      <c r="O1171" s="10"/>
      <c r="P1171" s="11"/>
      <c r="Q1171" s="6">
        <f>SUMIF(R$5:R$35,$D1171,T$5:T$35)</f>
        <v>0</v>
      </c>
      <c r="R1171" s="9"/>
      <c r="S1171" s="10"/>
      <c r="T1171" s="11"/>
      <c r="U1171" s="6">
        <f>SUMIF(V$5:V$35,$D1171,X$5:X$35)</f>
        <v>0</v>
      </c>
      <c r="V1171" s="9"/>
      <c r="W1171" s="10"/>
      <c r="X1171" s="11"/>
      <c r="Y1171" s="6">
        <f>SUMIF(Z$5:Z$35,$D1171,AB$5:AB$35)</f>
        <v>0</v>
      </c>
      <c r="Z1171" s="9"/>
      <c r="AA1171" s="10"/>
      <c r="AB1171" s="11"/>
      <c r="AC1171" s="6">
        <f>SUMIF(AD$5:AD$35,$D1171,AF$5:AF$35)</f>
        <v>0</v>
      </c>
      <c r="AD1171" s="9"/>
      <c r="AE1171" s="10"/>
      <c r="AF1171" s="11"/>
      <c r="AG1171" s="6">
        <f>SUMIF(AH$5:AH$35,$D1171,AJ$5:AJ$35)</f>
        <v>0</v>
      </c>
      <c r="AH1171" s="9"/>
      <c r="AI1171" s="10"/>
      <c r="AJ1171" s="11"/>
      <c r="AK1171" s="6">
        <f>SUMIF(AL$5:AL$35,$D1171,AN$5:AN$35)</f>
        <v>0</v>
      </c>
      <c r="AL1171" s="9"/>
      <c r="AM1171" s="10"/>
      <c r="AN1171" s="11"/>
      <c r="AO1171" s="6">
        <f>SUMIF(AP$5:AP$35,$D1171,AR$5:AR$35)</f>
        <v>0</v>
      </c>
      <c r="AP1171" s="9"/>
      <c r="AQ1171" s="10"/>
      <c r="AR1171" s="11"/>
      <c r="AS1171" s="6">
        <f>SUMIF(AT$5:AT$35,$D1171,AV$5:AV$35)</f>
        <v>0</v>
      </c>
      <c r="AT1171" s="9"/>
      <c r="AU1171" s="10"/>
      <c r="AV1171" s="11"/>
      <c r="AW1171" s="6">
        <f>SUMIF(AX$5:AX$35,$D1171,AZ$5:AZ$35)</f>
        <v>0</v>
      </c>
      <c r="AX1171" s="9"/>
      <c r="AY1171" s="10"/>
      <c r="AZ1171" s="11"/>
      <c r="BA1171" s="6">
        <f>SUMIF(BB$5:BB$35,$D1171,BD$5:BD$35)</f>
        <v>0</v>
      </c>
      <c r="BB1171" s="9"/>
      <c r="BC1171" s="10"/>
      <c r="BD1171" s="11"/>
      <c r="BE1171" s="6">
        <f>SUMIF(BF$5:BF$35,$D1171,BH$5:BH$35)</f>
        <v>0</v>
      </c>
      <c r="BF1171" s="9"/>
      <c r="BG1171" s="10"/>
      <c r="BH1171" s="11"/>
      <c r="BI1171" s="6">
        <f>SUMIF(BJ$5:BJ$35,$D1171,BL$5:BL$35)</f>
        <v>0</v>
      </c>
      <c r="BJ1171" s="9"/>
      <c r="BK1171" s="10"/>
      <c r="BL1171" s="11"/>
      <c r="BM1171" s="6">
        <f>SUMIF(BN$5:BN$35,$D1171,BP$5:BP$35)</f>
        <v>0</v>
      </c>
      <c r="BN1171" s="9"/>
      <c r="BO1171" s="10"/>
      <c r="BP1171" s="11"/>
      <c r="BQ1171" s="6">
        <f>SUMIF(BR$5:BR$35,$D1171,BT$5:BT$35)</f>
        <v>0</v>
      </c>
      <c r="BR1171" s="9"/>
      <c r="BS1171" s="10"/>
      <c r="BT1171" s="11"/>
      <c r="BU1171" s="6">
        <f>SUMIF(BV$5:BV$35,$D1171,BX$5:BX$35)</f>
        <v>0</v>
      </c>
      <c r="BV1171" s="9"/>
      <c r="BW1171" s="10"/>
      <c r="BX1171" s="11"/>
      <c r="BY1171" s="6">
        <f>SUMIF(BZ$5:BZ$35,$D1171,CB$5:CB$35)</f>
        <v>0</v>
      </c>
      <c r="BZ1171" s="9"/>
      <c r="CA1171" s="10"/>
      <c r="CB1171" s="11"/>
      <c r="CC1171" s="6">
        <f>SUMIF(CD$5:CD$35,$D1171,CF$5:CF$35)</f>
        <v>0</v>
      </c>
      <c r="CD1171" s="9"/>
      <c r="CE1171" s="10"/>
      <c r="CF1171" s="11"/>
      <c r="CG1171" s="6">
        <f>SUMIF(CH$5:CH$35,$D1171,CJ$5:CJ$35)</f>
        <v>0</v>
      </c>
      <c r="CH1171" s="9"/>
      <c r="CI1171" s="10"/>
      <c r="CJ1171" s="11"/>
      <c r="CK1171" s="6">
        <f>SUMIF(CL$5:CL$35,$D1171,CN$5:CN$35)</f>
        <v>0</v>
      </c>
      <c r="CL1171" s="9"/>
      <c r="CM1171" s="10"/>
      <c r="CN1171" s="11"/>
      <c r="CO1171" s="6">
        <f>SUMIF(CP$5:CP$35,$D1171,CR$5:CR$35)</f>
        <v>0</v>
      </c>
      <c r="CP1171" s="9"/>
      <c r="CQ1171" s="10"/>
      <c r="CR1171" s="11"/>
      <c r="CS1171" s="6">
        <f>SUMIF(CT$5:CT$35,$D1171,CV$5:CV$35)</f>
        <v>0</v>
      </c>
      <c r="CT1171" s="9"/>
      <c r="CU1171" s="10"/>
      <c r="CV1171" s="11"/>
      <c r="CW1171" s="6">
        <f>SUMIF(CX$5:CX$35,$D1171,CZ$5:CZ$35)</f>
        <v>0</v>
      </c>
      <c r="CX1171" s="9"/>
      <c r="CY1171" s="10"/>
      <c r="CZ1171" s="11"/>
      <c r="DA1171" s="6">
        <f>SUMIF(DB$5:DB$35,$D1171,DD$5:DD$35)</f>
        <v>0</v>
      </c>
      <c r="DB1171" s="9"/>
      <c r="DC1171" s="10"/>
      <c r="DD1171" s="11"/>
      <c r="DE1171" s="6">
        <f>SUMIF(DF$5:DF$35,$D1171,DH$5:DH$35)</f>
        <v>0</v>
      </c>
      <c r="DF1171" s="9"/>
      <c r="DG1171" s="10"/>
      <c r="DH1171" s="11"/>
      <c r="DI1171" s="6">
        <f>SUMIF(DJ$5:DJ$35,$D1171,DL$5:DL$35)</f>
        <v>0</v>
      </c>
      <c r="DJ1171" s="9"/>
      <c r="DK1171" s="10"/>
      <c r="DL1171" s="11"/>
      <c r="DM1171" s="6">
        <f>SUMIF(DN$5:DN$35,$D1171,DP$5:DP$35)</f>
        <v>0</v>
      </c>
      <c r="DN1171" s="9"/>
      <c r="DO1171" s="10"/>
      <c r="DP1171" s="11"/>
      <c r="DQ1171" s="6">
        <f>SUMIF(DR$5:DR$35,$D1171,DT$5:DT$35)</f>
        <v>0</v>
      </c>
      <c r="DR1171" s="9"/>
      <c r="DS1171" s="10"/>
      <c r="DT1171" s="11"/>
      <c r="DU1171" s="6">
        <f>SUMIF(DV$5:DV$35,$D1171,DX$5:DX$35)</f>
        <v>0</v>
      </c>
      <c r="DV1171" s="9"/>
      <c r="DW1171" s="10"/>
      <c r="DX1171" s="11"/>
      <c r="DY1171" s="6">
        <f>SUMIF(DZ$5:DZ$35,$D1171,EB$5:EB$35)</f>
        <v>0</v>
      </c>
      <c r="DZ1171" s="9"/>
      <c r="EA1171" s="10"/>
      <c r="EB1171" s="11"/>
      <c r="EC1171" s="6">
        <f>SUMIF(ED$5:ED$35,$D1171,EF$5:EF$35)</f>
        <v>0</v>
      </c>
      <c r="ED1171" s="9"/>
      <c r="EE1171" s="10"/>
      <c r="EF1171" s="11"/>
      <c r="EG1171" s="6">
        <f>SUMIF(EH$5:EH$35,$D1171,EJ$5:EJ$35)</f>
        <v>0</v>
      </c>
      <c r="EH1171" s="9"/>
      <c r="EI1171" s="10"/>
      <c r="EJ1171" s="11"/>
      <c r="EK1171" s="6">
        <f>SUMIF(EL$5:EL$35,$D1171,EN$5:EN$35)</f>
        <v>0</v>
      </c>
      <c r="EL1171" s="9"/>
      <c r="EM1171" s="10"/>
      <c r="EN1171" s="11"/>
      <c r="EO1171" s="6">
        <f>SUMIF(EP$5:EP$35,$D1171,ER$5:ER$35)</f>
        <v>0</v>
      </c>
      <c r="EP1171" s="9"/>
      <c r="EQ1171" s="10"/>
      <c r="ER1171" s="11"/>
      <c r="ES1171" s="6">
        <f>SUMIF(ET$5:ET$35,$D1171,EV$5:EV$35)</f>
        <v>0</v>
      </c>
      <c r="ET1171" s="9"/>
      <c r="EU1171" s="10"/>
      <c r="EV1171" s="11"/>
      <c r="EW1171" s="6">
        <f>SUMIF(EX$5:EX$35,$D1171,EZ$5:EZ$35)</f>
        <v>0</v>
      </c>
      <c r="EX1171" s="9"/>
      <c r="EY1171" s="10"/>
      <c r="EZ1171" s="11"/>
      <c r="FA1171" s="6">
        <f>SUMIF(FB$5:FB$35,$D1171,FD$5:FD$35)</f>
        <v>0</v>
      </c>
      <c r="FB1171" s="9"/>
      <c r="FC1171" s="10"/>
      <c r="FD1171" s="11"/>
      <c r="FE1171" s="6">
        <f>SUMIF(FF$5:FF$35,$D1171,FH$5:FH$35)</f>
        <v>0</v>
      </c>
      <c r="FF1171" s="9"/>
      <c r="FG1171" s="10"/>
      <c r="FH1171" s="11"/>
      <c r="FI1171" s="6">
        <f>SUMIF(FJ$5:FJ$35,$D1171,FL$5:FL$35)</f>
        <v>0</v>
      </c>
      <c r="FJ1171" s="9"/>
      <c r="FK1171" s="10"/>
      <c r="FL1171" s="11"/>
      <c r="FM1171" s="6">
        <f>SUMIF(FN$5:FN$35,$D1171,FP$5:FP$35)</f>
        <v>0</v>
      </c>
      <c r="FN1171" s="9"/>
      <c r="FO1171" s="10"/>
      <c r="FP1171" s="11"/>
      <c r="FQ1171" s="6">
        <f>SUMIF(FR$5:FR$35,$D1171,FT$5:FT$35)</f>
        <v>0</v>
      </c>
      <c r="FR1171" s="9"/>
      <c r="FS1171" s="10"/>
      <c r="FT1171" s="11"/>
      <c r="FU1171" s="6">
        <f>SUMIF(FV$5:FV$35,$D1171,FX$5:FX$35)</f>
        <v>0</v>
      </c>
      <c r="FV1171" s="9"/>
      <c r="FW1171" s="10"/>
      <c r="FX1171" s="11"/>
      <c r="FY1171" s="6">
        <f>SUMIF(FZ$5:FZ$35,$D1171,GB$5:GB$35)</f>
        <v>0</v>
      </c>
      <c r="FZ1171" s="9"/>
      <c r="GA1171" s="10"/>
      <c r="GB1171" s="11"/>
      <c r="GC1171" s="6">
        <f>SUMIF(GD$5:GD$35,$D1171,GF$5:GF$35)</f>
        <v>0</v>
      </c>
      <c r="GD1171" s="9"/>
      <c r="GE1171" s="10"/>
      <c r="GF1171" s="11"/>
      <c r="GG1171" s="6">
        <f>SUMIF(GH$5:GH$35,$D1171,GJ$5:GJ$35)</f>
        <v>0</v>
      </c>
      <c r="GH1171" s="9"/>
      <c r="GI1171" s="10"/>
      <c r="GJ1171" s="11"/>
      <c r="GK1171" s="6">
        <f>SUMIF(GL$5:GL$35,$D1171,GN$5:GN$35)</f>
        <v>0</v>
      </c>
      <c r="GL1171" s="9"/>
      <c r="GM1171" s="10"/>
      <c r="GN1171" s="11"/>
      <c r="GO1171" s="6">
        <f>SUMIF(GP$5:GP$35,$D1171,GR$5:GR$35)</f>
        <v>0</v>
      </c>
      <c r="GP1171" s="9"/>
      <c r="GQ1171" s="10"/>
      <c r="GR1171" s="11"/>
      <c r="GS1171" s="6">
        <f>SUMIF(GT$5:GT$35,$D1171,GV$5:GV$35)</f>
        <v>0</v>
      </c>
      <c r="GT1171" s="9"/>
      <c r="GU1171" s="10"/>
      <c r="GV1171" s="20"/>
      <c r="GW1171" s="19">
        <f t="shared" si="27"/>
        <v>0</v>
      </c>
      <c r="GX1171" s="472">
        <f>SUM(GW1171:GW1182)</f>
        <v>0</v>
      </c>
      <c r="GY1171" s="473">
        <f>D1171</f>
        <v>0</v>
      </c>
    </row>
    <row r="1172" spans="1:207" ht="15.75">
      <c r="A1172" s="47" t="s">
        <v>76</v>
      </c>
      <c r="B1172" s="542"/>
      <c r="C1172" s="91"/>
      <c r="D1172" s="92"/>
      <c r="E1172" s="6">
        <f>SUMIF(F$36:F$66,$D1172,H$36:H$66)</f>
        <v>0</v>
      </c>
      <c r="F1172" s="9"/>
      <c r="G1172" s="10"/>
      <c r="H1172" s="11"/>
      <c r="I1172" s="6">
        <f>SUMIF(J$36:J$66,$D1172,L$36:L$66)</f>
        <v>0</v>
      </c>
      <c r="J1172" s="9"/>
      <c r="K1172" s="10"/>
      <c r="L1172" s="11"/>
      <c r="M1172" s="6">
        <f>SUMIF(N$36:N$66,$D1172,P$36:P$66)</f>
        <v>0</v>
      </c>
      <c r="N1172" s="9"/>
      <c r="O1172" s="10"/>
      <c r="P1172" s="11"/>
      <c r="Q1172" s="6">
        <f>SUMIF(R$36:R$66,$D1172,T$36:T$66)</f>
        <v>0</v>
      </c>
      <c r="R1172" s="9"/>
      <c r="S1172" s="10"/>
      <c r="T1172" s="11"/>
      <c r="U1172" s="6">
        <f>SUMIF(V$36:V$66,$D1172,X$36:X$66)</f>
        <v>0</v>
      </c>
      <c r="V1172" s="9"/>
      <c r="W1172" s="10"/>
      <c r="X1172" s="11"/>
      <c r="Y1172" s="6">
        <f>SUMIF(Z$36:Z$66,$D1172,AB$36:AB$66)</f>
        <v>0</v>
      </c>
      <c r="Z1172" s="9"/>
      <c r="AA1172" s="10"/>
      <c r="AB1172" s="11"/>
      <c r="AC1172" s="6">
        <f>SUMIF(AD$36:AD$66,$D1172,AF$36:AF$66)</f>
        <v>0</v>
      </c>
      <c r="AD1172" s="9"/>
      <c r="AE1172" s="10"/>
      <c r="AF1172" s="11"/>
      <c r="AG1172" s="6">
        <f>SUMIF(AH$36:AH$66,$D1172,AJ$36:AJ$66)</f>
        <v>0</v>
      </c>
      <c r="AH1172" s="9"/>
      <c r="AI1172" s="10"/>
      <c r="AJ1172" s="11"/>
      <c r="AK1172" s="6">
        <f>SUMIF(AL$36:AL$66,$D1172,AN$36:AN$66)</f>
        <v>0</v>
      </c>
      <c r="AL1172" s="9"/>
      <c r="AM1172" s="10"/>
      <c r="AN1172" s="11"/>
      <c r="AO1172" s="6">
        <f>SUMIF(AP$36:AP$66,$D1172,AR$36:AR$66)</f>
        <v>0</v>
      </c>
      <c r="AP1172" s="9"/>
      <c r="AQ1172" s="10"/>
      <c r="AR1172" s="11"/>
      <c r="AS1172" s="6">
        <f>SUMIF(AT$36:AT$66,$D1172,AV$36:AV$66)</f>
        <v>0</v>
      </c>
      <c r="AT1172" s="9"/>
      <c r="AU1172" s="10"/>
      <c r="AV1172" s="11"/>
      <c r="AW1172" s="6">
        <f>SUMIF(AX$36:AX$66,$D1172,AZ$36:AZ$66)</f>
        <v>0</v>
      </c>
      <c r="AX1172" s="9"/>
      <c r="AY1172" s="10"/>
      <c r="AZ1172" s="11"/>
      <c r="BA1172" s="6">
        <f>SUMIF(BB$36:BB$66,$D1172,BD$36:BD$66)</f>
        <v>0</v>
      </c>
      <c r="BB1172" s="9"/>
      <c r="BC1172" s="10"/>
      <c r="BD1172" s="11"/>
      <c r="BE1172" s="6">
        <f>SUMIF(BF$36:BF$66,$D1172,BH$36:BH$66)</f>
        <v>0</v>
      </c>
      <c r="BF1172" s="9"/>
      <c r="BG1172" s="10"/>
      <c r="BH1172" s="11"/>
      <c r="BI1172" s="6">
        <f>SUMIF(BJ$36:BJ$66,$D1172,BL$36:BL$66)</f>
        <v>0</v>
      </c>
      <c r="BJ1172" s="9"/>
      <c r="BK1172" s="10"/>
      <c r="BL1172" s="11"/>
      <c r="BM1172" s="6">
        <f>SUMIF(BN$36:BN$66,$D1172,BP$36:BP$66)</f>
        <v>0</v>
      </c>
      <c r="BN1172" s="9"/>
      <c r="BO1172" s="10"/>
      <c r="BP1172" s="11"/>
      <c r="BQ1172" s="6">
        <f>SUMIF(BR$36:BR$66,$D1172,BT$36:BT$66)</f>
        <v>0</v>
      </c>
      <c r="BR1172" s="9"/>
      <c r="BS1172" s="10"/>
      <c r="BT1172" s="11"/>
      <c r="BU1172" s="6">
        <f>SUMIF(BV$36:BV$66,$D1172,BX$36:BX$66)</f>
        <v>0</v>
      </c>
      <c r="BV1172" s="9"/>
      <c r="BW1172" s="10"/>
      <c r="BX1172" s="11"/>
      <c r="BY1172" s="6">
        <f>SUMIF(BZ$36:BZ$66,$D1172,CB$36:CB$66)</f>
        <v>0</v>
      </c>
      <c r="BZ1172" s="9"/>
      <c r="CA1172" s="10"/>
      <c r="CB1172" s="11"/>
      <c r="CC1172" s="6">
        <f>SUMIF(CD$36:CD$66,$D1172,CF$36:CF$66)</f>
        <v>0</v>
      </c>
      <c r="CD1172" s="9"/>
      <c r="CE1172" s="10"/>
      <c r="CF1172" s="11"/>
      <c r="CG1172" s="6">
        <f>SUMIF(CH$36:CH$66,$D1172,CJ$36:CJ$66)</f>
        <v>0</v>
      </c>
      <c r="CH1172" s="9"/>
      <c r="CI1172" s="10"/>
      <c r="CJ1172" s="11"/>
      <c r="CK1172" s="6">
        <f>SUMIF(CL$36:CL$66,$D1172,CN$36:CN$66)</f>
        <v>0</v>
      </c>
      <c r="CL1172" s="9"/>
      <c r="CM1172" s="10"/>
      <c r="CN1172" s="11"/>
      <c r="CO1172" s="6">
        <f>SUMIF(CP$36:CP$66,$D1172,CR$36:CR$66)</f>
        <v>0</v>
      </c>
      <c r="CP1172" s="9"/>
      <c r="CQ1172" s="10"/>
      <c r="CR1172" s="11"/>
      <c r="CS1172" s="6">
        <f>SUMIF(CT$36:CT$66,$D1172,CV$36:CV$66)</f>
        <v>0</v>
      </c>
      <c r="CT1172" s="9"/>
      <c r="CU1172" s="10"/>
      <c r="CV1172" s="11"/>
      <c r="CW1172" s="6">
        <f>SUMIF(CX$36:CX$66,$D1172,CZ$36:CZ$66)</f>
        <v>0</v>
      </c>
      <c r="CX1172" s="9"/>
      <c r="CY1172" s="10"/>
      <c r="CZ1172" s="11"/>
      <c r="DA1172" s="6">
        <f>SUMIF(DB$36:DB$66,$D1172,DD$36:DD$66)</f>
        <v>0</v>
      </c>
      <c r="DB1172" s="9"/>
      <c r="DC1172" s="10"/>
      <c r="DD1172" s="11"/>
      <c r="DE1172" s="6">
        <f>SUMIF(DF$36:DF$66,$D1172,DH$36:DH$66)</f>
        <v>0</v>
      </c>
      <c r="DF1172" s="9"/>
      <c r="DG1172" s="10"/>
      <c r="DH1172" s="11"/>
      <c r="DI1172" s="6">
        <f>SUMIF(DJ$36:DJ$66,$D1172,DL$36:DL$66)</f>
        <v>0</v>
      </c>
      <c r="DJ1172" s="9"/>
      <c r="DK1172" s="10"/>
      <c r="DL1172" s="11"/>
      <c r="DM1172" s="6">
        <f>SUMIF(DN$36:DN$66,$D1172,DP$36:DP$66)</f>
        <v>0</v>
      </c>
      <c r="DN1172" s="9"/>
      <c r="DO1172" s="10"/>
      <c r="DP1172" s="11"/>
      <c r="DQ1172" s="6">
        <f>SUMIF(DR$36:DR$66,$D1172,DT$36:DT$66)</f>
        <v>0</v>
      </c>
      <c r="DR1172" s="9"/>
      <c r="DS1172" s="10"/>
      <c r="DT1172" s="11"/>
      <c r="DU1172" s="6">
        <f>SUMIF(DV$36:DV$66,$D1172,DX$36:DX$66)</f>
        <v>0</v>
      </c>
      <c r="DV1172" s="9"/>
      <c r="DW1172" s="10"/>
      <c r="DX1172" s="11"/>
      <c r="DY1172" s="6">
        <f>SUMIF(DZ$36:DZ$66,$D1172,EB$36:EB$66)</f>
        <v>0</v>
      </c>
      <c r="DZ1172" s="9"/>
      <c r="EA1172" s="10"/>
      <c r="EB1172" s="11"/>
      <c r="EC1172" s="6">
        <f>SUMIF(ED$36:ED$66,$D1172,EF$36:EF$66)</f>
        <v>0</v>
      </c>
      <c r="ED1172" s="9"/>
      <c r="EE1172" s="10"/>
      <c r="EF1172" s="11"/>
      <c r="EG1172" s="6">
        <f>SUMIF(EH$36:EH$66,$D1172,EJ$36:EJ$66)</f>
        <v>0</v>
      </c>
      <c r="EH1172" s="9"/>
      <c r="EI1172" s="10"/>
      <c r="EJ1172" s="11"/>
      <c r="EK1172" s="6">
        <f>SUMIF(EL$36:EL$66,$D1172,EN$36:EN$66)</f>
        <v>0</v>
      </c>
      <c r="EL1172" s="9"/>
      <c r="EM1172" s="10"/>
      <c r="EN1172" s="11"/>
      <c r="EO1172" s="6">
        <f>SUMIF(EP$36:EP$66,$D1172,ER$36:ER$66)</f>
        <v>0</v>
      </c>
      <c r="EP1172" s="9"/>
      <c r="EQ1172" s="10"/>
      <c r="ER1172" s="11"/>
      <c r="ES1172" s="6">
        <f>SUMIF(ET$36:ET$66,$D1172,EV$36:EV$66)</f>
        <v>0</v>
      </c>
      <c r="ET1172" s="9"/>
      <c r="EU1172" s="10"/>
      <c r="EV1172" s="11"/>
      <c r="EW1172" s="6">
        <f>SUMIF(EX$36:EX$66,$D1172,EZ$36:EZ$66)</f>
        <v>0</v>
      </c>
      <c r="EX1172" s="9"/>
      <c r="EY1172" s="10"/>
      <c r="EZ1172" s="11"/>
      <c r="FA1172" s="6">
        <f>SUMIF(FB$36:FB$66,$D1172,FD$36:FD$66)</f>
        <v>0</v>
      </c>
      <c r="FB1172" s="9"/>
      <c r="FC1172" s="10"/>
      <c r="FD1172" s="11"/>
      <c r="FE1172" s="6">
        <f>SUMIF(FF$36:FF$66,$D1172,FH$36:FH$66)</f>
        <v>0</v>
      </c>
      <c r="FF1172" s="9"/>
      <c r="FG1172" s="10"/>
      <c r="FH1172" s="11"/>
      <c r="FI1172" s="6">
        <f>SUMIF(FJ$36:FJ$66,$D1172,FL$36:FL$66)</f>
        <v>0</v>
      </c>
      <c r="FJ1172" s="9"/>
      <c r="FK1172" s="10"/>
      <c r="FL1172" s="11"/>
      <c r="FM1172" s="6">
        <f>SUMIF(FN$36:FN$66,$D1172,FP$36:FP$66)</f>
        <v>0</v>
      </c>
      <c r="FN1172" s="9"/>
      <c r="FO1172" s="10"/>
      <c r="FP1172" s="11"/>
      <c r="FQ1172" s="6">
        <f>SUMIF(FR$36:FR$66,$D1172,FT$36:FT$66)</f>
        <v>0</v>
      </c>
      <c r="FR1172" s="9"/>
      <c r="FS1172" s="10"/>
      <c r="FT1172" s="11"/>
      <c r="FU1172" s="6">
        <f>SUMIF(FV$36:FV$66,$D1172,FX$36:FX$66)</f>
        <v>0</v>
      </c>
      <c r="FV1172" s="9"/>
      <c r="FW1172" s="10"/>
      <c r="FX1172" s="11"/>
      <c r="FY1172" s="6">
        <f>SUMIF(FZ$36:FZ$66,$D1172,GB$36:GB$66)</f>
        <v>0</v>
      </c>
      <c r="FZ1172" s="9"/>
      <c r="GA1172" s="10"/>
      <c r="GB1172" s="11"/>
      <c r="GC1172" s="6">
        <f>SUMIF(GD$36:GD$66,$D1172,GF$36:GF$66)</f>
        <v>0</v>
      </c>
      <c r="GD1172" s="9"/>
      <c r="GE1172" s="10"/>
      <c r="GF1172" s="11"/>
      <c r="GG1172" s="6">
        <f>SUMIF(GH$36:GH$66,$D1172,GJ$36:GJ$66)</f>
        <v>0</v>
      </c>
      <c r="GH1172" s="9"/>
      <c r="GI1172" s="10"/>
      <c r="GJ1172" s="11"/>
      <c r="GK1172" s="6">
        <f>SUMIF(GL$36:GL$66,$D1172,GN$36:GN$66)</f>
        <v>0</v>
      </c>
      <c r="GL1172" s="9"/>
      <c r="GM1172" s="10"/>
      <c r="GN1172" s="11"/>
      <c r="GO1172" s="6">
        <f>SUMIF(GP$36:GP$66,$D1172,GR$36:GR$66)</f>
        <v>0</v>
      </c>
      <c r="GP1172" s="9"/>
      <c r="GQ1172" s="10"/>
      <c r="GR1172" s="11"/>
      <c r="GS1172" s="6">
        <f>SUMIF(GT$36:GT$66,$D1172,GV$36:GV$66)</f>
        <v>0</v>
      </c>
      <c r="GT1172" s="9"/>
      <c r="GU1172" s="10"/>
      <c r="GV1172" s="20"/>
      <c r="GW1172" s="19">
        <f t="shared" si="27"/>
        <v>0</v>
      </c>
      <c r="GX1172" s="472"/>
      <c r="GY1172" s="473"/>
    </row>
    <row r="1173" spans="1:207" ht="15.75">
      <c r="A1173" s="47" t="s">
        <v>77</v>
      </c>
      <c r="B1173" s="542"/>
      <c r="C1173" s="91"/>
      <c r="D1173" s="92"/>
      <c r="E1173" s="6">
        <f>SUMIF(F$67:F$97,$D1173,H$67:H$97)</f>
        <v>0</v>
      </c>
      <c r="F1173" s="9"/>
      <c r="G1173" s="10"/>
      <c r="H1173" s="11"/>
      <c r="I1173" s="6">
        <f>SUMIF(J$67:J$97,$D1173,L$67:L$97)</f>
        <v>0</v>
      </c>
      <c r="J1173" s="9"/>
      <c r="K1173" s="10"/>
      <c r="L1173" s="11"/>
      <c r="M1173" s="6">
        <f>SUMIF(N$67:N$97,$D1173,P$67:P$97)</f>
        <v>0</v>
      </c>
      <c r="N1173" s="9"/>
      <c r="O1173" s="10"/>
      <c r="P1173" s="11"/>
      <c r="Q1173" s="6">
        <f>SUMIF(R$67:R$97,$D1173,T$67:T$97)</f>
        <v>0</v>
      </c>
      <c r="R1173" s="9"/>
      <c r="S1173" s="10"/>
      <c r="T1173" s="11"/>
      <c r="U1173" s="6">
        <f>SUMIF(V$67:V$97,$D1173,X$67:X$97)</f>
        <v>0</v>
      </c>
      <c r="V1173" s="9"/>
      <c r="W1173" s="10"/>
      <c r="X1173" s="11"/>
      <c r="Y1173" s="6">
        <f>SUMIF(Z$67:Z$97,$D1173,AB$67:AB$97)</f>
        <v>0</v>
      </c>
      <c r="Z1173" s="9"/>
      <c r="AA1173" s="10"/>
      <c r="AB1173" s="11"/>
      <c r="AC1173" s="6">
        <f>SUMIF(AD$67:AD$97,$D1173,AF$67:AF$97)</f>
        <v>0</v>
      </c>
      <c r="AD1173" s="9"/>
      <c r="AE1173" s="10"/>
      <c r="AF1173" s="11"/>
      <c r="AG1173" s="6">
        <f>SUMIF(AH$67:AH$97,$D1173,AJ$67:AJ$97)</f>
        <v>0</v>
      </c>
      <c r="AH1173" s="9"/>
      <c r="AI1173" s="10"/>
      <c r="AJ1173" s="11"/>
      <c r="AK1173" s="6">
        <f>SUMIF(AL$67:AL$97,$D1173,AN$67:AN$97)</f>
        <v>0</v>
      </c>
      <c r="AL1173" s="9"/>
      <c r="AM1173" s="10"/>
      <c r="AN1173" s="11"/>
      <c r="AO1173" s="6">
        <f>SUMIF(AP$67:AP$97,$D1173,AR$67:AR$97)</f>
        <v>0</v>
      </c>
      <c r="AP1173" s="9"/>
      <c r="AQ1173" s="10"/>
      <c r="AR1173" s="11"/>
      <c r="AS1173" s="6">
        <f>SUMIF(AT$67:AT$97,$D1173,AV$67:AV$97)</f>
        <v>0</v>
      </c>
      <c r="AT1173" s="9"/>
      <c r="AU1173" s="10"/>
      <c r="AV1173" s="11"/>
      <c r="AW1173" s="6">
        <f>SUMIF(AX$67:AX$97,$D1173,AZ$67:AZ$97)</f>
        <v>0</v>
      </c>
      <c r="AX1173" s="9"/>
      <c r="AY1173" s="10"/>
      <c r="AZ1173" s="11"/>
      <c r="BA1173" s="6">
        <f>SUMIF(BB$67:BB$97,$D1173,BD$67:BD$97)</f>
        <v>0</v>
      </c>
      <c r="BB1173" s="9"/>
      <c r="BC1173" s="10"/>
      <c r="BD1173" s="11"/>
      <c r="BE1173" s="6">
        <f>SUMIF(BF$67:BF$97,$D1173,BH$67:BH$97)</f>
        <v>0</v>
      </c>
      <c r="BF1173" s="9"/>
      <c r="BG1173" s="10"/>
      <c r="BH1173" s="11"/>
      <c r="BI1173" s="6">
        <f>SUMIF(BJ$67:BJ$97,$D1173,BL$67:BL$97)</f>
        <v>0</v>
      </c>
      <c r="BJ1173" s="9"/>
      <c r="BK1173" s="10"/>
      <c r="BL1173" s="11"/>
      <c r="BM1173" s="6">
        <f>SUMIF(BN$67:BN$97,$D1173,BP$67:BP$97)</f>
        <v>0</v>
      </c>
      <c r="BN1173" s="9"/>
      <c r="BO1173" s="10"/>
      <c r="BP1173" s="11"/>
      <c r="BQ1173" s="6">
        <f>SUMIF(BR$67:BR$97,$D1173,BT$67:BT$97)</f>
        <v>0</v>
      </c>
      <c r="BR1173" s="9"/>
      <c r="BS1173" s="10"/>
      <c r="BT1173" s="11"/>
      <c r="BU1173" s="6">
        <f>SUMIF(BV$67:BV$97,$D1173,BX$67:BX$97)</f>
        <v>0</v>
      </c>
      <c r="BV1173" s="9"/>
      <c r="BW1173" s="10"/>
      <c r="BX1173" s="11"/>
      <c r="BY1173" s="6">
        <f>SUMIF(BZ$67:BZ$97,$D1173,CB$67:CB$97)</f>
        <v>0</v>
      </c>
      <c r="BZ1173" s="9"/>
      <c r="CA1173" s="10"/>
      <c r="CB1173" s="11"/>
      <c r="CC1173" s="6">
        <f>SUMIF(CD$67:CD$97,$D1173,CF$67:CF$97)</f>
        <v>0</v>
      </c>
      <c r="CD1173" s="9"/>
      <c r="CE1173" s="10"/>
      <c r="CF1173" s="11"/>
      <c r="CG1173" s="6">
        <f>SUMIF(CH$67:CH$97,$D1173,CJ$67:CJ$97)</f>
        <v>0</v>
      </c>
      <c r="CH1173" s="9"/>
      <c r="CI1173" s="10"/>
      <c r="CJ1173" s="11"/>
      <c r="CK1173" s="6">
        <f>SUMIF(CL$67:CL$97,$D1173,CN$67:CN$97)</f>
        <v>0</v>
      </c>
      <c r="CL1173" s="9"/>
      <c r="CM1173" s="10"/>
      <c r="CN1173" s="11"/>
      <c r="CO1173" s="6">
        <f>SUMIF(CP$67:CP$97,$D1173,CR$67:CR$97)</f>
        <v>0</v>
      </c>
      <c r="CP1173" s="9"/>
      <c r="CQ1173" s="10"/>
      <c r="CR1173" s="11"/>
      <c r="CS1173" s="6">
        <f>SUMIF(CT$67:CT$97,$D1173,CV$67:CV$97)</f>
        <v>0</v>
      </c>
      <c r="CT1173" s="9"/>
      <c r="CU1173" s="10"/>
      <c r="CV1173" s="11"/>
      <c r="CW1173" s="6">
        <f>SUMIF(CX$67:CX$97,$D1173,CZ$67:CZ$97)</f>
        <v>0</v>
      </c>
      <c r="CX1173" s="9"/>
      <c r="CY1173" s="10"/>
      <c r="CZ1173" s="11"/>
      <c r="DA1173" s="6">
        <f>SUMIF(DB$67:DB$97,$D1173,DD$67:DD$97)</f>
        <v>0</v>
      </c>
      <c r="DB1173" s="9"/>
      <c r="DC1173" s="10"/>
      <c r="DD1173" s="11"/>
      <c r="DE1173" s="6">
        <f>SUMIF(DF$67:DF$97,$D1173,DH$67:DH$97)</f>
        <v>0</v>
      </c>
      <c r="DF1173" s="9"/>
      <c r="DG1173" s="10"/>
      <c r="DH1173" s="11"/>
      <c r="DI1173" s="6">
        <f>SUMIF(DJ$67:DJ$97,$D1173,DL$67:DL$97)</f>
        <v>0</v>
      </c>
      <c r="DJ1173" s="9"/>
      <c r="DK1173" s="10"/>
      <c r="DL1173" s="11"/>
      <c r="DM1173" s="6">
        <f>SUMIF(DN$67:DN$97,$D1173,DP$67:DP$97)</f>
        <v>0</v>
      </c>
      <c r="DN1173" s="9"/>
      <c r="DO1173" s="10"/>
      <c r="DP1173" s="11"/>
      <c r="DQ1173" s="6">
        <f>SUMIF(DR$67:DR$97,$D1173,DT$67:DT$97)</f>
        <v>0</v>
      </c>
      <c r="DR1173" s="9"/>
      <c r="DS1173" s="10"/>
      <c r="DT1173" s="11"/>
      <c r="DU1173" s="6">
        <f>SUMIF(DV$67:DV$97,$D1173,DX$67:DX$97)</f>
        <v>0</v>
      </c>
      <c r="DV1173" s="9"/>
      <c r="DW1173" s="10"/>
      <c r="DX1173" s="11"/>
      <c r="DY1173" s="6">
        <f>SUMIF(DZ$67:DZ$97,$D1173,EB$67:EB$97)</f>
        <v>0</v>
      </c>
      <c r="DZ1173" s="9"/>
      <c r="EA1173" s="10"/>
      <c r="EB1173" s="11"/>
      <c r="EC1173" s="6">
        <f>SUMIF(ED$67:ED$97,$D1173,EF$67:EF$97)</f>
        <v>0</v>
      </c>
      <c r="ED1173" s="9"/>
      <c r="EE1173" s="10"/>
      <c r="EF1173" s="11"/>
      <c r="EG1173" s="6">
        <f>SUMIF(EH$67:EH$97,$D1173,EJ$67:EJ$97)</f>
        <v>0</v>
      </c>
      <c r="EH1173" s="9"/>
      <c r="EI1173" s="10"/>
      <c r="EJ1173" s="11"/>
      <c r="EK1173" s="6">
        <f>SUMIF(EL$67:EL$97,$D1173,EN$67:EN$97)</f>
        <v>0</v>
      </c>
      <c r="EL1173" s="9"/>
      <c r="EM1173" s="10"/>
      <c r="EN1173" s="11"/>
      <c r="EO1173" s="6">
        <f>SUMIF(EP$67:EP$97,$D1173,ER$67:ER$97)</f>
        <v>0</v>
      </c>
      <c r="EP1173" s="9"/>
      <c r="EQ1173" s="10"/>
      <c r="ER1173" s="11"/>
      <c r="ES1173" s="6">
        <f>SUMIF(ET$67:ET$97,$D1173,EV$67:EV$97)</f>
        <v>0</v>
      </c>
      <c r="ET1173" s="9"/>
      <c r="EU1173" s="10"/>
      <c r="EV1173" s="11"/>
      <c r="EW1173" s="6">
        <f>SUMIF(EX$67:EX$97,$D1173,EZ$67:EZ$97)</f>
        <v>0</v>
      </c>
      <c r="EX1173" s="9"/>
      <c r="EY1173" s="10"/>
      <c r="EZ1173" s="11"/>
      <c r="FA1173" s="6">
        <f>SUMIF(FB$67:FB$97,$D1173,FD$67:FD$97)</f>
        <v>0</v>
      </c>
      <c r="FB1173" s="9"/>
      <c r="FC1173" s="10"/>
      <c r="FD1173" s="11"/>
      <c r="FE1173" s="6">
        <f>SUMIF(FF$67:FF$97,$D1173,FH$67:FH$97)</f>
        <v>0</v>
      </c>
      <c r="FF1173" s="9"/>
      <c r="FG1173" s="10"/>
      <c r="FH1173" s="11"/>
      <c r="FI1173" s="6">
        <f>SUMIF(FJ$67:FJ$97,$D1173,FL$67:FL$97)</f>
        <v>0</v>
      </c>
      <c r="FJ1173" s="9"/>
      <c r="FK1173" s="10"/>
      <c r="FL1173" s="11"/>
      <c r="FM1173" s="6">
        <f>SUMIF(FN$67:FN$97,$D1173,FP$67:FP$97)</f>
        <v>0</v>
      </c>
      <c r="FN1173" s="9"/>
      <c r="FO1173" s="10"/>
      <c r="FP1173" s="11"/>
      <c r="FQ1173" s="6">
        <f>SUMIF(FR$67:FR$97,$D1173,FT$67:FT$97)</f>
        <v>0</v>
      </c>
      <c r="FR1173" s="9"/>
      <c r="FS1173" s="10"/>
      <c r="FT1173" s="11"/>
      <c r="FU1173" s="6">
        <f>SUMIF(FV$67:FV$97,$D1173,FX$67:FX$97)</f>
        <v>0</v>
      </c>
      <c r="FV1173" s="9"/>
      <c r="FW1173" s="10"/>
      <c r="FX1173" s="11"/>
      <c r="FY1173" s="6">
        <f>SUMIF(FZ$67:FZ$97,$D1173,GB$67:GB$97)</f>
        <v>0</v>
      </c>
      <c r="FZ1173" s="9"/>
      <c r="GA1173" s="10"/>
      <c r="GB1173" s="11"/>
      <c r="GC1173" s="6">
        <f>SUMIF(GD$67:GD$97,$D1173,GF$67:GF$97)</f>
        <v>0</v>
      </c>
      <c r="GD1173" s="9"/>
      <c r="GE1173" s="10"/>
      <c r="GF1173" s="11"/>
      <c r="GG1173" s="6">
        <f>SUMIF(GH$67:GH$97,$D1173,GJ$67:GJ$97)</f>
        <v>0</v>
      </c>
      <c r="GH1173" s="9"/>
      <c r="GI1173" s="10"/>
      <c r="GJ1173" s="11"/>
      <c r="GK1173" s="6">
        <f>SUMIF(GL$67:GL$97,$D1173,GN$67:GN$97)</f>
        <v>0</v>
      </c>
      <c r="GL1173" s="9"/>
      <c r="GM1173" s="10"/>
      <c r="GN1173" s="11"/>
      <c r="GO1173" s="6">
        <f>SUMIF(GP$67:GP$97,$D1173,GR$67:GR$97)</f>
        <v>0</v>
      </c>
      <c r="GP1173" s="9"/>
      <c r="GQ1173" s="10"/>
      <c r="GR1173" s="11"/>
      <c r="GS1173" s="6">
        <f>SUMIF(GT$67:GT$97,$D1173,GV$67:GV$97)</f>
        <v>0</v>
      </c>
      <c r="GT1173" s="9"/>
      <c r="GU1173" s="10"/>
      <c r="GV1173" s="20"/>
      <c r="GW1173" s="19">
        <f t="shared" si="27"/>
        <v>0</v>
      </c>
      <c r="GX1173" s="472"/>
      <c r="GY1173" s="473"/>
    </row>
    <row r="1174" spans="1:207" ht="15.75">
      <c r="A1174" s="47" t="s">
        <v>78</v>
      </c>
      <c r="B1174" s="542"/>
      <c r="C1174" s="91"/>
      <c r="D1174" s="92"/>
      <c r="E1174" s="6">
        <f>SUMIF(F$98:F$128,$D1174,H$98:H$128)</f>
        <v>0</v>
      </c>
      <c r="F1174" s="9"/>
      <c r="G1174" s="10"/>
      <c r="H1174" s="11"/>
      <c r="I1174" s="6">
        <f>SUMIF(J$98:J$128,$D1174,L$98:L$128)</f>
        <v>0</v>
      </c>
      <c r="J1174" s="9"/>
      <c r="K1174" s="10"/>
      <c r="L1174" s="11"/>
      <c r="M1174" s="6">
        <f>SUMIF(N$98:N$128,$D1174,P$98:P$128)</f>
        <v>0</v>
      </c>
      <c r="N1174" s="9"/>
      <c r="O1174" s="10"/>
      <c r="P1174" s="11"/>
      <c r="Q1174" s="6">
        <f>SUMIF(R$98:R$128,$D1174,T$98:T$128)</f>
        <v>0</v>
      </c>
      <c r="R1174" s="9"/>
      <c r="S1174" s="10"/>
      <c r="T1174" s="11"/>
      <c r="U1174" s="6">
        <f>SUMIF(V$98:V$128,$D1174,X$98:X$128)</f>
        <v>0</v>
      </c>
      <c r="V1174" s="9"/>
      <c r="W1174" s="10"/>
      <c r="X1174" s="11"/>
      <c r="Y1174" s="6">
        <f>SUMIF(Z$98:Z$128,$D1174,AB$98:AB$128)</f>
        <v>0</v>
      </c>
      <c r="Z1174" s="9"/>
      <c r="AA1174" s="10"/>
      <c r="AB1174" s="11"/>
      <c r="AC1174" s="6">
        <f>SUMIF(AD$98:AD$128,$D1174,AF$98:AF$128)</f>
        <v>0</v>
      </c>
      <c r="AD1174" s="9"/>
      <c r="AE1174" s="10"/>
      <c r="AF1174" s="11"/>
      <c r="AG1174" s="6">
        <f>SUMIF(AH$98:AH$128,$D1174,AJ$98:AJ$128)</f>
        <v>0</v>
      </c>
      <c r="AH1174" s="9"/>
      <c r="AI1174" s="10"/>
      <c r="AJ1174" s="11"/>
      <c r="AK1174" s="6">
        <f>SUMIF(AL$98:AL$128,$D1174,AN$98:AN$128)</f>
        <v>0</v>
      </c>
      <c r="AL1174" s="9"/>
      <c r="AM1174" s="10"/>
      <c r="AN1174" s="11"/>
      <c r="AO1174" s="6">
        <f>SUMIF(AP$98:AP$128,$D1174,AR$98:AR$128)</f>
        <v>0</v>
      </c>
      <c r="AP1174" s="9"/>
      <c r="AQ1174" s="10"/>
      <c r="AR1174" s="11"/>
      <c r="AS1174" s="6">
        <f>SUMIF(AT$98:AT$128,$D1174,AV$98:AV$128)</f>
        <v>0</v>
      </c>
      <c r="AT1174" s="9"/>
      <c r="AU1174" s="10"/>
      <c r="AV1174" s="11"/>
      <c r="AW1174" s="6">
        <f>SUMIF(AX$98:AX$128,$D1174,AZ$98:AZ$128)</f>
        <v>0</v>
      </c>
      <c r="AX1174" s="9"/>
      <c r="AY1174" s="10"/>
      <c r="AZ1174" s="11"/>
      <c r="BA1174" s="6">
        <f>SUMIF(BB$98:BB$128,$D1174,BD$98:BD$128)</f>
        <v>0</v>
      </c>
      <c r="BB1174" s="9"/>
      <c r="BC1174" s="10"/>
      <c r="BD1174" s="11"/>
      <c r="BE1174" s="6">
        <f>SUMIF(BF$98:BF$128,$D1174,BH$98:BH$128)</f>
        <v>0</v>
      </c>
      <c r="BF1174" s="9"/>
      <c r="BG1174" s="10"/>
      <c r="BH1174" s="11"/>
      <c r="BI1174" s="6">
        <f>SUMIF(BJ$98:BJ$128,$D1174,BL$98:BL$128)</f>
        <v>0</v>
      </c>
      <c r="BJ1174" s="9"/>
      <c r="BK1174" s="10"/>
      <c r="BL1174" s="11"/>
      <c r="BM1174" s="6">
        <f>SUMIF(BN$98:BN$128,$D1174,BP$98:BP$128)</f>
        <v>0</v>
      </c>
      <c r="BN1174" s="9"/>
      <c r="BO1174" s="10"/>
      <c r="BP1174" s="11"/>
      <c r="BQ1174" s="6">
        <f>SUMIF(BR$98:BR$128,$D1174,BT$98:BT$128)</f>
        <v>0</v>
      </c>
      <c r="BR1174" s="9"/>
      <c r="BS1174" s="10"/>
      <c r="BT1174" s="11"/>
      <c r="BU1174" s="6">
        <f>SUMIF(BV$98:BV$128,$D1174,BX$98:BX$128)</f>
        <v>0</v>
      </c>
      <c r="BV1174" s="9"/>
      <c r="BW1174" s="10"/>
      <c r="BX1174" s="11"/>
      <c r="BY1174" s="6">
        <f>SUMIF(BZ$98:BZ$128,$D1174,CB$98:CB$128)</f>
        <v>0</v>
      </c>
      <c r="BZ1174" s="9"/>
      <c r="CA1174" s="10"/>
      <c r="CB1174" s="11"/>
      <c r="CC1174" s="6">
        <f>SUMIF(CD$98:CD$128,$D1174,CF$98:CF$128)</f>
        <v>0</v>
      </c>
      <c r="CD1174" s="9"/>
      <c r="CE1174" s="10"/>
      <c r="CF1174" s="11"/>
      <c r="CG1174" s="6">
        <f>SUMIF(CH$98:CH$128,$D1174,CJ$98:CJ$128)</f>
        <v>0</v>
      </c>
      <c r="CH1174" s="9"/>
      <c r="CI1174" s="10"/>
      <c r="CJ1174" s="11"/>
      <c r="CK1174" s="6">
        <f>SUMIF(CL$98:CL$128,$D1174,CN$98:CN$128)</f>
        <v>0</v>
      </c>
      <c r="CL1174" s="9"/>
      <c r="CM1174" s="10"/>
      <c r="CN1174" s="11"/>
      <c r="CO1174" s="6">
        <f>SUMIF(CP$98:CP$128,$D1174,CR$98:CR$128)</f>
        <v>0</v>
      </c>
      <c r="CP1174" s="9"/>
      <c r="CQ1174" s="10"/>
      <c r="CR1174" s="11"/>
      <c r="CS1174" s="6">
        <f>SUMIF(CT$98:CT$128,$D1174,CV$98:CV$128)</f>
        <v>0</v>
      </c>
      <c r="CT1174" s="9"/>
      <c r="CU1174" s="10"/>
      <c r="CV1174" s="11"/>
      <c r="CW1174" s="6">
        <f>SUMIF(CX$98:CX$128,$D1174,CZ$98:CZ$128)</f>
        <v>0</v>
      </c>
      <c r="CX1174" s="9"/>
      <c r="CY1174" s="10"/>
      <c r="CZ1174" s="11"/>
      <c r="DA1174" s="6">
        <f>SUMIF(DB$98:DB$128,$D1174,DD$98:DD$128)</f>
        <v>0</v>
      </c>
      <c r="DB1174" s="9"/>
      <c r="DC1174" s="10"/>
      <c r="DD1174" s="11"/>
      <c r="DE1174" s="6">
        <f>SUMIF(DF$98:DF$128,$D1174,DH$98:DH$128)</f>
        <v>0</v>
      </c>
      <c r="DF1174" s="9"/>
      <c r="DG1174" s="10"/>
      <c r="DH1174" s="11"/>
      <c r="DI1174" s="6">
        <f>SUMIF(DJ$98:DJ$128,$D1174,DL$98:DL$128)</f>
        <v>0</v>
      </c>
      <c r="DJ1174" s="9"/>
      <c r="DK1174" s="10"/>
      <c r="DL1174" s="11"/>
      <c r="DM1174" s="6">
        <f>SUMIF(DN$98:DN$128,$D1174,DP$98:DP$128)</f>
        <v>0</v>
      </c>
      <c r="DN1174" s="9"/>
      <c r="DO1174" s="10"/>
      <c r="DP1174" s="11"/>
      <c r="DQ1174" s="6">
        <f>SUMIF(DR$98:DR$128,$D1174,DT$98:DT$128)</f>
        <v>0</v>
      </c>
      <c r="DR1174" s="9"/>
      <c r="DS1174" s="10"/>
      <c r="DT1174" s="11"/>
      <c r="DU1174" s="6">
        <f>SUMIF(DV$98:DV$128,$D1174,DX$98:DX$128)</f>
        <v>0</v>
      </c>
      <c r="DV1174" s="9"/>
      <c r="DW1174" s="10"/>
      <c r="DX1174" s="11"/>
      <c r="DY1174" s="6">
        <f>SUMIF(DZ$98:DZ$128,$D1174,EB$98:EB$128)</f>
        <v>0</v>
      </c>
      <c r="DZ1174" s="9"/>
      <c r="EA1174" s="10"/>
      <c r="EB1174" s="11"/>
      <c r="EC1174" s="6">
        <f>SUMIF(ED$98:ED$128,$D1174,EF$98:EF$128)</f>
        <v>0</v>
      </c>
      <c r="ED1174" s="9"/>
      <c r="EE1174" s="10"/>
      <c r="EF1174" s="11"/>
      <c r="EG1174" s="6">
        <f>SUMIF(EH$98:EH$128,$D1174,EJ$98:EJ$128)</f>
        <v>0</v>
      </c>
      <c r="EH1174" s="9"/>
      <c r="EI1174" s="10"/>
      <c r="EJ1174" s="11"/>
      <c r="EK1174" s="6">
        <f>SUMIF(EL$98:EL$128,$D1174,EN$98:EN$128)</f>
        <v>0</v>
      </c>
      <c r="EL1174" s="9"/>
      <c r="EM1174" s="10"/>
      <c r="EN1174" s="11"/>
      <c r="EO1174" s="6">
        <f>SUMIF(EP$98:EP$128,$D1174,ER$98:ER$128)</f>
        <v>0</v>
      </c>
      <c r="EP1174" s="9"/>
      <c r="EQ1174" s="10"/>
      <c r="ER1174" s="11"/>
      <c r="ES1174" s="6">
        <f>SUMIF(ET$98:ET$128,$D1174,EV$98:EV$128)</f>
        <v>0</v>
      </c>
      <c r="ET1174" s="9"/>
      <c r="EU1174" s="10"/>
      <c r="EV1174" s="11"/>
      <c r="EW1174" s="6">
        <f>SUMIF(EX$98:EX$128,$D1174,EZ$98:EZ$128)</f>
        <v>0</v>
      </c>
      <c r="EX1174" s="9"/>
      <c r="EY1174" s="10"/>
      <c r="EZ1174" s="11"/>
      <c r="FA1174" s="6">
        <f>SUMIF(FB$98:FB$128,$D1174,FD$98:FD$128)</f>
        <v>0</v>
      </c>
      <c r="FB1174" s="9"/>
      <c r="FC1174" s="10"/>
      <c r="FD1174" s="11"/>
      <c r="FE1174" s="6">
        <f>SUMIF(FF$98:FF$128,$D1174,FH$98:FH$128)</f>
        <v>0</v>
      </c>
      <c r="FF1174" s="9"/>
      <c r="FG1174" s="10"/>
      <c r="FH1174" s="11"/>
      <c r="FI1174" s="6">
        <f>SUMIF(FJ$98:FJ$128,$D1174,FL$98:FL$128)</f>
        <v>0</v>
      </c>
      <c r="FJ1174" s="9"/>
      <c r="FK1174" s="10"/>
      <c r="FL1174" s="11"/>
      <c r="FM1174" s="6">
        <f>SUMIF(FN$98:FN$128,$D1174,FP$98:FP$128)</f>
        <v>0</v>
      </c>
      <c r="FN1174" s="9"/>
      <c r="FO1174" s="10"/>
      <c r="FP1174" s="11"/>
      <c r="FQ1174" s="6">
        <f>SUMIF(FR$98:FR$128,$D1174,FT$98:FT$128)</f>
        <v>0</v>
      </c>
      <c r="FR1174" s="9"/>
      <c r="FS1174" s="10"/>
      <c r="FT1174" s="11"/>
      <c r="FU1174" s="6">
        <f>SUMIF(FV$98:FV$128,$D1174,FX$98:FX$128)</f>
        <v>0</v>
      </c>
      <c r="FV1174" s="9"/>
      <c r="FW1174" s="10"/>
      <c r="FX1174" s="11"/>
      <c r="FY1174" s="6">
        <f>SUMIF(FZ$98:FZ$128,$D1174,GB$98:GB$128)</f>
        <v>0</v>
      </c>
      <c r="FZ1174" s="9"/>
      <c r="GA1174" s="10"/>
      <c r="GB1174" s="11"/>
      <c r="GC1174" s="6">
        <f>SUMIF(GD$98:GD$128,$D1174,GF$98:GF$128)</f>
        <v>0</v>
      </c>
      <c r="GD1174" s="9"/>
      <c r="GE1174" s="10"/>
      <c r="GF1174" s="11"/>
      <c r="GG1174" s="6">
        <f>SUMIF(GH$98:GH$128,$D1174,GJ$98:GJ$128)</f>
        <v>0</v>
      </c>
      <c r="GH1174" s="9"/>
      <c r="GI1174" s="10"/>
      <c r="GJ1174" s="11"/>
      <c r="GK1174" s="6">
        <f>SUMIF(GL$98:GL$128,$D1174,GN$98:GN$128)</f>
        <v>0</v>
      </c>
      <c r="GL1174" s="9"/>
      <c r="GM1174" s="10"/>
      <c r="GN1174" s="11"/>
      <c r="GO1174" s="6">
        <f>SUMIF(GP$98:GP$128,$D1174,GR$98:GR$128)</f>
        <v>0</v>
      </c>
      <c r="GP1174" s="9"/>
      <c r="GQ1174" s="10"/>
      <c r="GR1174" s="11"/>
      <c r="GS1174" s="6">
        <f>SUMIF(GT$98:GT$128,$D1174,GV$98:GV$128)</f>
        <v>0</v>
      </c>
      <c r="GT1174" s="9"/>
      <c r="GU1174" s="10"/>
      <c r="GV1174" s="20"/>
      <c r="GW1174" s="19">
        <f t="shared" si="27"/>
        <v>0</v>
      </c>
      <c r="GX1174" s="472"/>
      <c r="GY1174" s="473"/>
    </row>
    <row r="1175" spans="1:207" ht="15.75">
      <c r="A1175" s="47" t="s">
        <v>79</v>
      </c>
      <c r="B1175" s="542"/>
      <c r="C1175" s="91"/>
      <c r="D1175" s="92"/>
      <c r="E1175" s="6">
        <f>SUMIF(F$129:F$159,$D1175,H$129:H$159)</f>
        <v>0</v>
      </c>
      <c r="F1175" s="9"/>
      <c r="G1175" s="10"/>
      <c r="H1175" s="11"/>
      <c r="I1175" s="6">
        <f>SUMIF(J$129:J$159,$D1175,L$129:L$159)</f>
        <v>0</v>
      </c>
      <c r="J1175" s="9"/>
      <c r="K1175" s="10"/>
      <c r="L1175" s="11"/>
      <c r="M1175" s="6">
        <f>SUMIF(N$129:N$159,$D1175,P$129:P$159)</f>
        <v>0</v>
      </c>
      <c r="N1175" s="9"/>
      <c r="O1175" s="10"/>
      <c r="P1175" s="11"/>
      <c r="Q1175" s="6">
        <f>SUMIF(R$129:R$159,$D1175,T$129:T$159)</f>
        <v>0</v>
      </c>
      <c r="R1175" s="9"/>
      <c r="S1175" s="10"/>
      <c r="T1175" s="11"/>
      <c r="U1175" s="6">
        <f>SUMIF(V$129:V$159,$D1175,X$129:X$159)</f>
        <v>0</v>
      </c>
      <c r="V1175" s="9"/>
      <c r="W1175" s="10"/>
      <c r="X1175" s="11"/>
      <c r="Y1175" s="6">
        <f>SUMIF(Z$129:Z$159,$D1175,AB$129:AB$159)</f>
        <v>0</v>
      </c>
      <c r="Z1175" s="9"/>
      <c r="AA1175" s="10"/>
      <c r="AB1175" s="11"/>
      <c r="AC1175" s="6">
        <f>SUMIF(AD$129:AD$159,$D1175,AF$129:AF$159)</f>
        <v>0</v>
      </c>
      <c r="AD1175" s="9"/>
      <c r="AE1175" s="10"/>
      <c r="AF1175" s="11"/>
      <c r="AG1175" s="6">
        <f>SUMIF(AH$129:AH$159,$D1175,AJ$129:AJ$159)</f>
        <v>0</v>
      </c>
      <c r="AH1175" s="9"/>
      <c r="AI1175" s="10"/>
      <c r="AJ1175" s="11"/>
      <c r="AK1175" s="6">
        <f>SUMIF(AL$129:AL$159,$D1175,AN$129:AN$159)</f>
        <v>0</v>
      </c>
      <c r="AL1175" s="9"/>
      <c r="AM1175" s="10"/>
      <c r="AN1175" s="11"/>
      <c r="AO1175" s="6">
        <f>SUMIF(AP$129:AP$159,$D1175,AR$129:AR$159)</f>
        <v>0</v>
      </c>
      <c r="AP1175" s="9"/>
      <c r="AQ1175" s="10"/>
      <c r="AR1175" s="11"/>
      <c r="AS1175" s="6">
        <f>SUMIF(AT$129:AT$159,$D1175,AV$129:AV$159)</f>
        <v>0</v>
      </c>
      <c r="AT1175" s="9"/>
      <c r="AU1175" s="10"/>
      <c r="AV1175" s="11"/>
      <c r="AW1175" s="6">
        <f>SUMIF(AX$129:AX$159,$D1175,AZ$129:AZ$159)</f>
        <v>0</v>
      </c>
      <c r="AX1175" s="9"/>
      <c r="AY1175" s="10"/>
      <c r="AZ1175" s="11"/>
      <c r="BA1175" s="6">
        <f>SUMIF(BB$129:BB$159,$D1175,BD$129:BD$159)</f>
        <v>0</v>
      </c>
      <c r="BB1175" s="9"/>
      <c r="BC1175" s="10"/>
      <c r="BD1175" s="11"/>
      <c r="BE1175" s="6">
        <f>SUMIF(BF$129:BF$159,$D1175,BH$129:BH$159)</f>
        <v>0</v>
      </c>
      <c r="BF1175" s="9"/>
      <c r="BG1175" s="10"/>
      <c r="BH1175" s="11"/>
      <c r="BI1175" s="6">
        <f>SUMIF(BJ$129:BJ$159,$D1175,BL$129:BL$159)</f>
        <v>0</v>
      </c>
      <c r="BJ1175" s="9"/>
      <c r="BK1175" s="10"/>
      <c r="BL1175" s="11"/>
      <c r="BM1175" s="6">
        <f>SUMIF(BN$129:BN$159,$D1175,BP$129:BP$159)</f>
        <v>0</v>
      </c>
      <c r="BN1175" s="9"/>
      <c r="BO1175" s="10"/>
      <c r="BP1175" s="11"/>
      <c r="BQ1175" s="6">
        <f>SUMIF(BR$129:BR$159,$D1175,BT$129:BT$159)</f>
        <v>0</v>
      </c>
      <c r="BR1175" s="9"/>
      <c r="BS1175" s="10"/>
      <c r="BT1175" s="11"/>
      <c r="BU1175" s="6">
        <f>SUMIF(BV$129:BV$159,$D1175,BX$129:BX$159)</f>
        <v>0</v>
      </c>
      <c r="BV1175" s="9"/>
      <c r="BW1175" s="10"/>
      <c r="BX1175" s="11"/>
      <c r="BY1175" s="6">
        <f>SUMIF(BZ$129:BZ$159,$D1175,CB$129:CB$159)</f>
        <v>0</v>
      </c>
      <c r="BZ1175" s="9"/>
      <c r="CA1175" s="10"/>
      <c r="CB1175" s="11"/>
      <c r="CC1175" s="6">
        <f>SUMIF(CD$129:CD$159,$D1175,CF$129:CF$159)</f>
        <v>0</v>
      </c>
      <c r="CD1175" s="9"/>
      <c r="CE1175" s="10"/>
      <c r="CF1175" s="11"/>
      <c r="CG1175" s="6">
        <f>SUMIF(CH$129:CH$159,$D1175,CJ$129:CJ$159)</f>
        <v>0</v>
      </c>
      <c r="CH1175" s="9"/>
      <c r="CI1175" s="10"/>
      <c r="CJ1175" s="11"/>
      <c r="CK1175" s="6">
        <f>SUMIF(CL$129:CL$159,$D1175,CN$129:CN$159)</f>
        <v>0</v>
      </c>
      <c r="CL1175" s="9"/>
      <c r="CM1175" s="10"/>
      <c r="CN1175" s="11"/>
      <c r="CO1175" s="6">
        <f>SUMIF(CP$129:CP$159,$D1175,CR$129:CR$159)</f>
        <v>0</v>
      </c>
      <c r="CP1175" s="9"/>
      <c r="CQ1175" s="10"/>
      <c r="CR1175" s="11"/>
      <c r="CS1175" s="6">
        <f>SUMIF(CT$129:CT$159,$D1175,CV$129:CV$159)</f>
        <v>0</v>
      </c>
      <c r="CT1175" s="9"/>
      <c r="CU1175" s="10"/>
      <c r="CV1175" s="11"/>
      <c r="CW1175" s="6">
        <f>SUMIF(CX$129:CX$159,$D1175,CZ$129:CZ$159)</f>
        <v>0</v>
      </c>
      <c r="CX1175" s="9"/>
      <c r="CY1175" s="10"/>
      <c r="CZ1175" s="11"/>
      <c r="DA1175" s="6">
        <f>SUMIF(DB$129:DB$159,$D1175,DD$129:DD$159)</f>
        <v>0</v>
      </c>
      <c r="DB1175" s="9"/>
      <c r="DC1175" s="10"/>
      <c r="DD1175" s="11"/>
      <c r="DE1175" s="6">
        <f>SUMIF(DF$129:DF$159,$D1175,DH$129:DH$159)</f>
        <v>0</v>
      </c>
      <c r="DF1175" s="9"/>
      <c r="DG1175" s="10"/>
      <c r="DH1175" s="11"/>
      <c r="DI1175" s="6">
        <f>SUMIF(DJ$129:DJ$159,$D1175,DL$129:DL$159)</f>
        <v>0</v>
      </c>
      <c r="DJ1175" s="9"/>
      <c r="DK1175" s="10"/>
      <c r="DL1175" s="11"/>
      <c r="DM1175" s="6">
        <f>SUMIF(DN$129:DN$159,$D1175,DP$129:DP$159)</f>
        <v>0</v>
      </c>
      <c r="DN1175" s="9"/>
      <c r="DO1175" s="10"/>
      <c r="DP1175" s="11"/>
      <c r="DQ1175" s="6">
        <f>SUMIF(DR$129:DR$159,$D1175,DT$129:DT$159)</f>
        <v>0</v>
      </c>
      <c r="DR1175" s="9"/>
      <c r="DS1175" s="10"/>
      <c r="DT1175" s="11"/>
      <c r="DU1175" s="6">
        <f>SUMIF(DV$129:DV$159,$D1175,DX$129:DX$159)</f>
        <v>0</v>
      </c>
      <c r="DV1175" s="9"/>
      <c r="DW1175" s="10"/>
      <c r="DX1175" s="11"/>
      <c r="DY1175" s="6">
        <f>SUMIF(DZ$129:DZ$159,$D1175,EB$129:EB$159)</f>
        <v>0</v>
      </c>
      <c r="DZ1175" s="9"/>
      <c r="EA1175" s="10"/>
      <c r="EB1175" s="11"/>
      <c r="EC1175" s="6">
        <f>SUMIF(ED$129:ED$159,$D1175,EF$129:EF$159)</f>
        <v>0</v>
      </c>
      <c r="ED1175" s="9"/>
      <c r="EE1175" s="10"/>
      <c r="EF1175" s="11"/>
      <c r="EG1175" s="6">
        <f>SUMIF(EH$129:EH$159,$D1175,EJ$129:EJ$159)</f>
        <v>0</v>
      </c>
      <c r="EH1175" s="9"/>
      <c r="EI1175" s="10"/>
      <c r="EJ1175" s="11"/>
      <c r="EK1175" s="6">
        <f>SUMIF(EL$129:EL$159,$D1175,EN$129:EN$159)</f>
        <v>0</v>
      </c>
      <c r="EL1175" s="9"/>
      <c r="EM1175" s="10"/>
      <c r="EN1175" s="11"/>
      <c r="EO1175" s="6">
        <f>SUMIF(EP$129:EP$159,$D1175,ER$129:ER$159)</f>
        <v>0</v>
      </c>
      <c r="EP1175" s="9"/>
      <c r="EQ1175" s="10"/>
      <c r="ER1175" s="11"/>
      <c r="ES1175" s="6">
        <f>SUMIF(ET$129:ET$159,$D1175,EV$129:EV$159)</f>
        <v>0</v>
      </c>
      <c r="ET1175" s="9"/>
      <c r="EU1175" s="10"/>
      <c r="EV1175" s="11"/>
      <c r="EW1175" s="6">
        <f>SUMIF(EX$129:EX$159,$D1175,EZ$129:EZ$159)</f>
        <v>0</v>
      </c>
      <c r="EX1175" s="9"/>
      <c r="EY1175" s="10"/>
      <c r="EZ1175" s="11"/>
      <c r="FA1175" s="6">
        <f>SUMIF(FB$129:FB$159,$D1175,FD$129:FD$159)</f>
        <v>0</v>
      </c>
      <c r="FB1175" s="9"/>
      <c r="FC1175" s="10"/>
      <c r="FD1175" s="11"/>
      <c r="FE1175" s="6">
        <f>SUMIF(FF$129:FF$159,$D1175,FH$129:FH$159)</f>
        <v>0</v>
      </c>
      <c r="FF1175" s="9"/>
      <c r="FG1175" s="10"/>
      <c r="FH1175" s="11"/>
      <c r="FI1175" s="6">
        <f>SUMIF(FJ$129:FJ$159,$D1175,FL$129:FL$159)</f>
        <v>0</v>
      </c>
      <c r="FJ1175" s="9"/>
      <c r="FK1175" s="10"/>
      <c r="FL1175" s="11"/>
      <c r="FM1175" s="6">
        <f>SUMIF(FN$129:FN$159,$D1175,FP$129:FP$159)</f>
        <v>0</v>
      </c>
      <c r="FN1175" s="9"/>
      <c r="FO1175" s="10"/>
      <c r="FP1175" s="11"/>
      <c r="FQ1175" s="6">
        <f>SUMIF(FR$129:FR$159,$D1175,FT$129:FT$159)</f>
        <v>0</v>
      </c>
      <c r="FR1175" s="9"/>
      <c r="FS1175" s="10"/>
      <c r="FT1175" s="11"/>
      <c r="FU1175" s="6">
        <f>SUMIF(FV$129:FV$159,$D1175,FX$129:FX$159)</f>
        <v>0</v>
      </c>
      <c r="FV1175" s="9"/>
      <c r="FW1175" s="10"/>
      <c r="FX1175" s="11"/>
      <c r="FY1175" s="6">
        <f>SUMIF(FZ$129:FZ$159,$D1175,GB$129:GB$159)</f>
        <v>0</v>
      </c>
      <c r="FZ1175" s="9"/>
      <c r="GA1175" s="10"/>
      <c r="GB1175" s="11"/>
      <c r="GC1175" s="6">
        <f>SUMIF(GD$129:GD$159,$D1175,GF$129:GF$159)</f>
        <v>0</v>
      </c>
      <c r="GD1175" s="9"/>
      <c r="GE1175" s="10"/>
      <c r="GF1175" s="11"/>
      <c r="GG1175" s="6">
        <f>SUMIF(GH$129:GH$159,$D1175,GJ$129:GJ$159)</f>
        <v>0</v>
      </c>
      <c r="GH1175" s="9"/>
      <c r="GI1175" s="10"/>
      <c r="GJ1175" s="11"/>
      <c r="GK1175" s="6">
        <f>SUMIF(GL$129:GL$159,$D1175,GN$129:GN$159)</f>
        <v>0</v>
      </c>
      <c r="GL1175" s="9"/>
      <c r="GM1175" s="10"/>
      <c r="GN1175" s="11"/>
      <c r="GO1175" s="6">
        <f>SUMIF(GP$129:GP$159,$D1175,GR$129:GR$159)</f>
        <v>0</v>
      </c>
      <c r="GP1175" s="9"/>
      <c r="GQ1175" s="10"/>
      <c r="GR1175" s="11"/>
      <c r="GS1175" s="6">
        <f>SUMIF(GT$129:GT$159,$D1175,GV$129:GV$159)</f>
        <v>0</v>
      </c>
      <c r="GT1175" s="9"/>
      <c r="GU1175" s="10"/>
      <c r="GV1175" s="20"/>
      <c r="GW1175" s="19">
        <f t="shared" si="27"/>
        <v>0</v>
      </c>
      <c r="GX1175" s="472"/>
      <c r="GY1175" s="473"/>
    </row>
    <row r="1176" spans="1:207" ht="15.75">
      <c r="A1176" s="47" t="s">
        <v>80</v>
      </c>
      <c r="B1176" s="542"/>
      <c r="C1176" s="91"/>
      <c r="D1176" s="92"/>
      <c r="E1176" s="6">
        <f>SUMIF(F$160:F$190,$D1176,H$160:H$190)</f>
        <v>0</v>
      </c>
      <c r="F1176" s="9"/>
      <c r="G1176" s="10"/>
      <c r="H1176" s="11"/>
      <c r="I1176" s="6">
        <f>SUMIF(J$160:J$190,$D1176,L$160:L$190)</f>
        <v>0</v>
      </c>
      <c r="J1176" s="9"/>
      <c r="K1176" s="10"/>
      <c r="L1176" s="11"/>
      <c r="M1176" s="6">
        <f>SUMIF(N$160:N$190,$D1176,P$160:P$190)</f>
        <v>0</v>
      </c>
      <c r="N1176" s="9"/>
      <c r="O1176" s="10"/>
      <c r="P1176" s="11"/>
      <c r="Q1176" s="6">
        <f>SUMIF(R$160:R$190,$D1176,T$160:T$190)</f>
        <v>0</v>
      </c>
      <c r="R1176" s="9"/>
      <c r="S1176" s="10"/>
      <c r="T1176" s="11"/>
      <c r="U1176" s="6">
        <f>SUMIF(V$160:V$190,$D1176,X$160:X$190)</f>
        <v>0</v>
      </c>
      <c r="V1176" s="9"/>
      <c r="W1176" s="10"/>
      <c r="X1176" s="11"/>
      <c r="Y1176" s="6">
        <f>SUMIF(Z$160:Z$190,$D1176,AB$160:AB$190)</f>
        <v>0</v>
      </c>
      <c r="Z1176" s="9"/>
      <c r="AA1176" s="10"/>
      <c r="AB1176" s="11"/>
      <c r="AC1176" s="6">
        <f>SUMIF(AD$160:AD$190,$D1176,AF$160:AF$190)</f>
        <v>0</v>
      </c>
      <c r="AD1176" s="9"/>
      <c r="AE1176" s="10"/>
      <c r="AF1176" s="11"/>
      <c r="AG1176" s="6">
        <f>SUMIF(AH$160:AH$190,$D1176,AJ$160:AJ$190)</f>
        <v>0</v>
      </c>
      <c r="AH1176" s="9"/>
      <c r="AI1176" s="10"/>
      <c r="AJ1176" s="11"/>
      <c r="AK1176" s="6">
        <f>SUMIF(AL$160:AL$190,$D1176,AN$160:AN$190)</f>
        <v>0</v>
      </c>
      <c r="AL1176" s="9"/>
      <c r="AM1176" s="10"/>
      <c r="AN1176" s="11"/>
      <c r="AO1176" s="6">
        <f>SUMIF(AP$160:AP$190,$D1176,AR$160:AR$190)</f>
        <v>0</v>
      </c>
      <c r="AP1176" s="9"/>
      <c r="AQ1176" s="10"/>
      <c r="AR1176" s="11"/>
      <c r="AS1176" s="6">
        <f>SUMIF(AT$160:AT$190,$D1176,AV$160:AV$190)</f>
        <v>0</v>
      </c>
      <c r="AT1176" s="9"/>
      <c r="AU1176" s="10"/>
      <c r="AV1176" s="11"/>
      <c r="AW1176" s="6">
        <f>SUMIF(AX$160:AX$190,$D1176,AZ$160:AZ$190)</f>
        <v>0</v>
      </c>
      <c r="AX1176" s="9"/>
      <c r="AY1176" s="10"/>
      <c r="AZ1176" s="11"/>
      <c r="BA1176" s="6">
        <f>SUMIF(BB$160:BB$190,$D1176,BD$160:BD$190)</f>
        <v>0</v>
      </c>
      <c r="BB1176" s="9"/>
      <c r="BC1176" s="10"/>
      <c r="BD1176" s="11"/>
      <c r="BE1176" s="6">
        <f>SUMIF(BF$160:BF$190,$D1176,BH$160:BH$190)</f>
        <v>0</v>
      </c>
      <c r="BF1176" s="9"/>
      <c r="BG1176" s="10"/>
      <c r="BH1176" s="11"/>
      <c r="BI1176" s="6">
        <f>SUMIF(BJ$160:BJ$190,$D1176,BL$160:BL$190)</f>
        <v>0</v>
      </c>
      <c r="BJ1176" s="9"/>
      <c r="BK1176" s="10"/>
      <c r="BL1176" s="11"/>
      <c r="BM1176" s="6">
        <f>SUMIF(BN$160:BN$190,$D1176,BP$160:BP$190)</f>
        <v>0</v>
      </c>
      <c r="BN1176" s="9"/>
      <c r="BO1176" s="10"/>
      <c r="BP1176" s="11"/>
      <c r="BQ1176" s="6">
        <f>SUMIF(BR$160:BR$190,$D1176,BT$160:BT$190)</f>
        <v>0</v>
      </c>
      <c r="BR1176" s="9"/>
      <c r="BS1176" s="10"/>
      <c r="BT1176" s="11"/>
      <c r="BU1176" s="6">
        <f>SUMIF(BV$160:BV$190,$D1176,BX$160:BX$190)</f>
        <v>0</v>
      </c>
      <c r="BV1176" s="9"/>
      <c r="BW1176" s="10"/>
      <c r="BX1176" s="11"/>
      <c r="BY1176" s="6">
        <f>SUMIF(BZ$160:BZ$190,$D1176,CB$160:CB$190)</f>
        <v>0</v>
      </c>
      <c r="BZ1176" s="9"/>
      <c r="CA1176" s="10"/>
      <c r="CB1176" s="11"/>
      <c r="CC1176" s="6">
        <f>SUMIF(CD$160:CD$190,$D1176,CF$160:CF$190)</f>
        <v>0</v>
      </c>
      <c r="CD1176" s="9"/>
      <c r="CE1176" s="10"/>
      <c r="CF1176" s="11"/>
      <c r="CG1176" s="6">
        <f>SUMIF(CH$160:CH$190,$D1176,CJ$160:CJ$190)</f>
        <v>0</v>
      </c>
      <c r="CH1176" s="9"/>
      <c r="CI1176" s="10"/>
      <c r="CJ1176" s="11"/>
      <c r="CK1176" s="6">
        <f>SUMIF(CL$160:CL$190,$D1176,CN$160:CN$190)</f>
        <v>0</v>
      </c>
      <c r="CL1176" s="9"/>
      <c r="CM1176" s="10"/>
      <c r="CN1176" s="11"/>
      <c r="CO1176" s="6">
        <f>SUMIF(CP$160:CP$190,$D1176,CR$160:CR$190)</f>
        <v>0</v>
      </c>
      <c r="CP1176" s="9"/>
      <c r="CQ1176" s="10"/>
      <c r="CR1176" s="11"/>
      <c r="CS1176" s="6">
        <f>SUMIF(CT$160:CT$190,$D1176,CV$160:CV$190)</f>
        <v>0</v>
      </c>
      <c r="CT1176" s="9"/>
      <c r="CU1176" s="10"/>
      <c r="CV1176" s="11"/>
      <c r="CW1176" s="6">
        <f>SUMIF(CX$160:CX$190,$D1176,CZ$160:CZ$190)</f>
        <v>0</v>
      </c>
      <c r="CX1176" s="9"/>
      <c r="CY1176" s="10"/>
      <c r="CZ1176" s="11"/>
      <c r="DA1176" s="6">
        <f>SUMIF(DB$160:DB$190,$D1176,DD$160:DD$190)</f>
        <v>0</v>
      </c>
      <c r="DB1176" s="9"/>
      <c r="DC1176" s="10"/>
      <c r="DD1176" s="11"/>
      <c r="DE1176" s="6">
        <f>SUMIF(DF$160:DF$190,$D1176,DH$160:DH$190)</f>
        <v>0</v>
      </c>
      <c r="DF1176" s="9"/>
      <c r="DG1176" s="10"/>
      <c r="DH1176" s="11"/>
      <c r="DI1176" s="6">
        <f>SUMIF(DJ$160:DJ$190,$D1176,DL$160:DL$190)</f>
        <v>0</v>
      </c>
      <c r="DJ1176" s="9"/>
      <c r="DK1176" s="10"/>
      <c r="DL1176" s="11"/>
      <c r="DM1176" s="6">
        <f>SUMIF(DN$160:DN$190,$D1176,DP$160:DP$190)</f>
        <v>0</v>
      </c>
      <c r="DN1176" s="9"/>
      <c r="DO1176" s="10"/>
      <c r="DP1176" s="11"/>
      <c r="DQ1176" s="6">
        <f>SUMIF(DR$160:DR$190,$D1176,DT$160:DT$190)</f>
        <v>0</v>
      </c>
      <c r="DR1176" s="9"/>
      <c r="DS1176" s="10"/>
      <c r="DT1176" s="11"/>
      <c r="DU1176" s="6">
        <f>SUMIF(DV$160:DV$190,$D1176,DX$160:DX$190)</f>
        <v>0</v>
      </c>
      <c r="DV1176" s="9"/>
      <c r="DW1176" s="10"/>
      <c r="DX1176" s="11"/>
      <c r="DY1176" s="6">
        <f>SUMIF(DZ$160:DZ$190,$D1176,EB$160:EB$190)</f>
        <v>0</v>
      </c>
      <c r="DZ1176" s="9"/>
      <c r="EA1176" s="10"/>
      <c r="EB1176" s="11"/>
      <c r="EC1176" s="6">
        <f>SUMIF(ED$160:ED$190,$D1176,EF$160:EF$190)</f>
        <v>0</v>
      </c>
      <c r="ED1176" s="9"/>
      <c r="EE1176" s="10"/>
      <c r="EF1176" s="11"/>
      <c r="EG1176" s="6">
        <f>SUMIF(EH$160:EH$190,$D1176,EJ$160:EJ$190)</f>
        <v>0</v>
      </c>
      <c r="EH1176" s="9"/>
      <c r="EI1176" s="10"/>
      <c r="EJ1176" s="11"/>
      <c r="EK1176" s="6">
        <f>SUMIF(EL$160:EL$190,$D1176,EN$160:EN$190)</f>
        <v>0</v>
      </c>
      <c r="EL1176" s="9"/>
      <c r="EM1176" s="10"/>
      <c r="EN1176" s="11"/>
      <c r="EO1176" s="6">
        <f>SUMIF(EP$160:EP$190,$D1176,ER$160:ER$190)</f>
        <v>0</v>
      </c>
      <c r="EP1176" s="9"/>
      <c r="EQ1176" s="10"/>
      <c r="ER1176" s="11"/>
      <c r="ES1176" s="6">
        <f>SUMIF(ET$160:ET$190,$D1176,EV$160:EV$190)</f>
        <v>0</v>
      </c>
      <c r="ET1176" s="9"/>
      <c r="EU1176" s="10"/>
      <c r="EV1176" s="11"/>
      <c r="EW1176" s="6">
        <f>SUMIF(EX$160:EX$190,$D1176,EZ$160:EZ$190)</f>
        <v>0</v>
      </c>
      <c r="EX1176" s="9"/>
      <c r="EY1176" s="10"/>
      <c r="EZ1176" s="11"/>
      <c r="FA1176" s="6">
        <f>SUMIF(FB$160:FB$190,$D1176,FD$160:FD$190)</f>
        <v>0</v>
      </c>
      <c r="FB1176" s="9"/>
      <c r="FC1176" s="10"/>
      <c r="FD1176" s="11"/>
      <c r="FE1176" s="6">
        <f>SUMIF(FF$160:FF$190,$D1176,FH$160:FH$190)</f>
        <v>0</v>
      </c>
      <c r="FF1176" s="9"/>
      <c r="FG1176" s="10"/>
      <c r="FH1176" s="11"/>
      <c r="FI1176" s="6">
        <f>SUMIF(FJ$160:FJ$190,$D1176,FL$160:FL$190)</f>
        <v>0</v>
      </c>
      <c r="FJ1176" s="9"/>
      <c r="FK1176" s="10"/>
      <c r="FL1176" s="11"/>
      <c r="FM1176" s="6">
        <f>SUMIF(FN$160:FN$190,$D1176,FP$160:FP$190)</f>
        <v>0</v>
      </c>
      <c r="FN1176" s="9"/>
      <c r="FO1176" s="10"/>
      <c r="FP1176" s="11"/>
      <c r="FQ1176" s="6">
        <f>SUMIF(FR$160:FR$190,$D1176,FT$160:FT$190)</f>
        <v>0</v>
      </c>
      <c r="FR1176" s="9"/>
      <c r="FS1176" s="10"/>
      <c r="FT1176" s="11"/>
      <c r="FU1176" s="6">
        <f>SUMIF(FV$160:FV$190,$D1176,FX$160:FX$190)</f>
        <v>0</v>
      </c>
      <c r="FV1176" s="9"/>
      <c r="FW1176" s="10"/>
      <c r="FX1176" s="11"/>
      <c r="FY1176" s="6">
        <f>SUMIF(FZ$160:FZ$190,$D1176,GB$160:GB$190)</f>
        <v>0</v>
      </c>
      <c r="FZ1176" s="9"/>
      <c r="GA1176" s="10"/>
      <c r="GB1176" s="11"/>
      <c r="GC1176" s="6">
        <f>SUMIF(GD$160:GD$190,$D1176,GF$160:GF$190)</f>
        <v>0</v>
      </c>
      <c r="GD1176" s="9"/>
      <c r="GE1176" s="10"/>
      <c r="GF1176" s="11"/>
      <c r="GG1176" s="6">
        <f>SUMIF(GH$160:GH$190,$D1176,GJ$160:GJ$190)</f>
        <v>0</v>
      </c>
      <c r="GH1176" s="9"/>
      <c r="GI1176" s="10"/>
      <c r="GJ1176" s="11"/>
      <c r="GK1176" s="6">
        <f>SUMIF(GL$160:GL$190,$D1176,GN$160:GN$190)</f>
        <v>0</v>
      </c>
      <c r="GL1176" s="9"/>
      <c r="GM1176" s="10"/>
      <c r="GN1176" s="11"/>
      <c r="GO1176" s="6">
        <f>SUMIF(GP$160:GP$190,$D1176,GR$160:GR$190)</f>
        <v>0</v>
      </c>
      <c r="GP1176" s="9"/>
      <c r="GQ1176" s="10"/>
      <c r="GR1176" s="11"/>
      <c r="GS1176" s="6">
        <f>SUMIF(GT$160:GT$190,$D1176,GV$160:GV$190)</f>
        <v>0</v>
      </c>
      <c r="GT1176" s="9"/>
      <c r="GU1176" s="10"/>
      <c r="GV1176" s="20"/>
      <c r="GW1176" s="19">
        <f t="shared" si="27"/>
        <v>0</v>
      </c>
      <c r="GX1176" s="472"/>
      <c r="GY1176" s="473"/>
    </row>
    <row r="1177" spans="1:207" ht="15.75">
      <c r="A1177" s="47" t="s">
        <v>81</v>
      </c>
      <c r="B1177" s="542"/>
      <c r="C1177" s="91"/>
      <c r="D1177" s="92"/>
      <c r="E1177" s="6">
        <f>SUMIF(F$191:F$221,$D1177,H$191:H$221)</f>
        <v>0</v>
      </c>
      <c r="F1177" s="9"/>
      <c r="G1177" s="10"/>
      <c r="H1177" s="11"/>
      <c r="I1177" s="6">
        <f>SUMIF(J$191:J$221,$D1177,L$191:L$221)</f>
        <v>0</v>
      </c>
      <c r="J1177" s="9"/>
      <c r="K1177" s="10"/>
      <c r="L1177" s="11"/>
      <c r="M1177" s="6">
        <f>SUMIF(N$191:N$221,$D1177,P$191:P$221)</f>
        <v>0</v>
      </c>
      <c r="N1177" s="9"/>
      <c r="O1177" s="10"/>
      <c r="P1177" s="11"/>
      <c r="Q1177" s="6">
        <f>SUMIF(R$191:R$221,$D1177,T$191:T$221)</f>
        <v>0</v>
      </c>
      <c r="R1177" s="9"/>
      <c r="S1177" s="10"/>
      <c r="T1177" s="11"/>
      <c r="U1177" s="6">
        <f>SUMIF(V$191:V$221,$D1177,X$191:X$221)</f>
        <v>0</v>
      </c>
      <c r="V1177" s="9"/>
      <c r="W1177" s="10"/>
      <c r="X1177" s="11"/>
      <c r="Y1177" s="6">
        <f>SUMIF(Z$191:Z$221,$D1177,AB$191:AB$221)</f>
        <v>0</v>
      </c>
      <c r="Z1177" s="9"/>
      <c r="AA1177" s="10"/>
      <c r="AB1177" s="11"/>
      <c r="AC1177" s="6">
        <f>SUMIF(AD$191:AD$221,$D1177,AF$191:AF$221)</f>
        <v>0</v>
      </c>
      <c r="AD1177" s="9"/>
      <c r="AE1177" s="10"/>
      <c r="AF1177" s="11"/>
      <c r="AG1177" s="6">
        <f>SUMIF(AH$191:AH$221,$D1177,AJ$191:AJ$221)</f>
        <v>0</v>
      </c>
      <c r="AH1177" s="9"/>
      <c r="AI1177" s="10"/>
      <c r="AJ1177" s="11"/>
      <c r="AK1177" s="6">
        <f>SUMIF(AL$191:AL$221,$D1177,AN$191:AN$221)</f>
        <v>0</v>
      </c>
      <c r="AL1177" s="9"/>
      <c r="AM1177" s="10"/>
      <c r="AN1177" s="11"/>
      <c r="AO1177" s="6">
        <f>SUMIF(AP$191:AP$221,$D1177,AR$191:AR$221)</f>
        <v>0</v>
      </c>
      <c r="AP1177" s="9"/>
      <c r="AQ1177" s="10"/>
      <c r="AR1177" s="11"/>
      <c r="AS1177" s="6">
        <f>SUMIF(AT$191:AT$221,$D1177,AV$191:AV$221)</f>
        <v>0</v>
      </c>
      <c r="AT1177" s="9"/>
      <c r="AU1177" s="10"/>
      <c r="AV1177" s="11"/>
      <c r="AW1177" s="6">
        <f>SUMIF(AX$191:AX$221,$D1177,AZ$191:AZ$221)</f>
        <v>0</v>
      </c>
      <c r="AX1177" s="9"/>
      <c r="AY1177" s="10"/>
      <c r="AZ1177" s="11"/>
      <c r="BA1177" s="6">
        <f>SUMIF(BB$191:BB$221,$D1177,BD$191:BD$221)</f>
        <v>0</v>
      </c>
      <c r="BB1177" s="9"/>
      <c r="BC1177" s="10"/>
      <c r="BD1177" s="11"/>
      <c r="BE1177" s="6">
        <f>SUMIF(BF$191:BF$221,$D1177,BH$191:BH$221)</f>
        <v>0</v>
      </c>
      <c r="BF1177" s="9"/>
      <c r="BG1177" s="10"/>
      <c r="BH1177" s="11"/>
      <c r="BI1177" s="6">
        <f>SUMIF(BJ$191:BJ$221,$D1177,BL$191:BL$221)</f>
        <v>0</v>
      </c>
      <c r="BJ1177" s="9"/>
      <c r="BK1177" s="10"/>
      <c r="BL1177" s="11"/>
      <c r="BM1177" s="6">
        <f>SUMIF(BN$191:BN$221,$D1177,BP$191:BP$221)</f>
        <v>0</v>
      </c>
      <c r="BN1177" s="9"/>
      <c r="BO1177" s="10"/>
      <c r="BP1177" s="11"/>
      <c r="BQ1177" s="6">
        <f>SUMIF(BR$191:BR$221,$D1177,BT$191:BT$221)</f>
        <v>0</v>
      </c>
      <c r="BR1177" s="9"/>
      <c r="BS1177" s="10"/>
      <c r="BT1177" s="11"/>
      <c r="BU1177" s="6">
        <f>SUMIF(BV$191:BV$221,$D1177,BX$191:BX$221)</f>
        <v>0</v>
      </c>
      <c r="BV1177" s="9"/>
      <c r="BW1177" s="10"/>
      <c r="BX1177" s="11"/>
      <c r="BY1177" s="6">
        <f>SUMIF(BZ$191:BZ$221,$D1177,CB$191:CB$221)</f>
        <v>0</v>
      </c>
      <c r="BZ1177" s="9"/>
      <c r="CA1177" s="10"/>
      <c r="CB1177" s="11"/>
      <c r="CC1177" s="6">
        <f>SUMIF(CD$191:CD$221,$D1177,CF$191:CF$221)</f>
        <v>0</v>
      </c>
      <c r="CD1177" s="9"/>
      <c r="CE1177" s="10"/>
      <c r="CF1177" s="11"/>
      <c r="CG1177" s="6">
        <f>SUMIF(CH$191:CH$221,$D1177,CJ$191:CJ$221)</f>
        <v>0</v>
      </c>
      <c r="CH1177" s="9"/>
      <c r="CI1177" s="10"/>
      <c r="CJ1177" s="11"/>
      <c r="CK1177" s="6">
        <f>SUMIF(CL$191:CL$221,$D1177,CN$191:CN$221)</f>
        <v>0</v>
      </c>
      <c r="CL1177" s="9"/>
      <c r="CM1177" s="10"/>
      <c r="CN1177" s="11"/>
      <c r="CO1177" s="6">
        <f>SUMIF(CP$191:CP$221,$D1177,CR$191:CR$221)</f>
        <v>0</v>
      </c>
      <c r="CP1177" s="9"/>
      <c r="CQ1177" s="10"/>
      <c r="CR1177" s="11"/>
      <c r="CS1177" s="6">
        <f>SUMIF(CT$191:CT$221,$D1177,CV$191:CV$221)</f>
        <v>0</v>
      </c>
      <c r="CT1177" s="9"/>
      <c r="CU1177" s="10"/>
      <c r="CV1177" s="11"/>
      <c r="CW1177" s="6">
        <f>SUMIF(CX$191:CX$221,$D1177,CZ$191:CZ$221)</f>
        <v>0</v>
      </c>
      <c r="CX1177" s="9"/>
      <c r="CY1177" s="10"/>
      <c r="CZ1177" s="11"/>
      <c r="DA1177" s="6">
        <f>SUMIF(DB$191:DB$221,$D1177,DD$191:DD$221)</f>
        <v>0</v>
      </c>
      <c r="DB1177" s="9"/>
      <c r="DC1177" s="10"/>
      <c r="DD1177" s="11"/>
      <c r="DE1177" s="6">
        <f>SUMIF(DF$191:DF$221,$D1177,DH$191:DH$221)</f>
        <v>0</v>
      </c>
      <c r="DF1177" s="9"/>
      <c r="DG1177" s="10"/>
      <c r="DH1177" s="11"/>
      <c r="DI1177" s="6">
        <f>SUMIF(DJ$191:DJ$221,$D1177,DL$191:DL$221)</f>
        <v>0</v>
      </c>
      <c r="DJ1177" s="9"/>
      <c r="DK1177" s="10"/>
      <c r="DL1177" s="11"/>
      <c r="DM1177" s="6">
        <f>SUMIF(DN$191:DN$221,$D1177,DP$191:DP$221)</f>
        <v>0</v>
      </c>
      <c r="DN1177" s="9"/>
      <c r="DO1177" s="10"/>
      <c r="DP1177" s="11"/>
      <c r="DQ1177" s="6">
        <f>SUMIF(DR$191:DR$221,$D1177,DT$191:DT$221)</f>
        <v>0</v>
      </c>
      <c r="DR1177" s="9"/>
      <c r="DS1177" s="10"/>
      <c r="DT1177" s="11"/>
      <c r="DU1177" s="6">
        <f>SUMIF(DV$191:DV$221,$D1177,DX$191:DX$221)</f>
        <v>0</v>
      </c>
      <c r="DV1177" s="9"/>
      <c r="DW1177" s="10"/>
      <c r="DX1177" s="11"/>
      <c r="DY1177" s="6">
        <f>SUMIF(DZ$191:DZ$221,$D1177,EB$191:EB$221)</f>
        <v>0</v>
      </c>
      <c r="DZ1177" s="9"/>
      <c r="EA1177" s="10"/>
      <c r="EB1177" s="11"/>
      <c r="EC1177" s="6">
        <f>SUMIF(ED$191:ED$221,$D1177,EF$191:EF$221)</f>
        <v>0</v>
      </c>
      <c r="ED1177" s="9"/>
      <c r="EE1177" s="10"/>
      <c r="EF1177" s="11"/>
      <c r="EG1177" s="6">
        <f>SUMIF(EH$191:EH$221,$D1177,EJ$191:EJ$221)</f>
        <v>0</v>
      </c>
      <c r="EH1177" s="9"/>
      <c r="EI1177" s="10"/>
      <c r="EJ1177" s="11"/>
      <c r="EK1177" s="6">
        <f>SUMIF(EL$191:EL$221,$D1177,EN$191:EN$221)</f>
        <v>0</v>
      </c>
      <c r="EL1177" s="9"/>
      <c r="EM1177" s="10"/>
      <c r="EN1177" s="11"/>
      <c r="EO1177" s="6">
        <f>SUMIF(EP$191:EP$221,$D1177,ER$191:ER$221)</f>
        <v>0</v>
      </c>
      <c r="EP1177" s="9"/>
      <c r="EQ1177" s="10"/>
      <c r="ER1177" s="11"/>
      <c r="ES1177" s="6">
        <f>SUMIF(ET$191:ET$221,$D1177,EV$191:EV$221)</f>
        <v>0</v>
      </c>
      <c r="ET1177" s="9"/>
      <c r="EU1177" s="10"/>
      <c r="EV1177" s="11"/>
      <c r="EW1177" s="6">
        <f>SUMIF(EX$191:EX$221,$D1177,EZ$191:EZ$221)</f>
        <v>0</v>
      </c>
      <c r="EX1177" s="9"/>
      <c r="EY1177" s="10"/>
      <c r="EZ1177" s="11"/>
      <c r="FA1177" s="6">
        <f>SUMIF(FB$191:FB$221,$D1177,FD$191:FD$221)</f>
        <v>0</v>
      </c>
      <c r="FB1177" s="9"/>
      <c r="FC1177" s="10"/>
      <c r="FD1177" s="11"/>
      <c r="FE1177" s="6">
        <f>SUMIF(FF$191:FF$221,$D1177,FH$191:FH$221)</f>
        <v>0</v>
      </c>
      <c r="FF1177" s="9"/>
      <c r="FG1177" s="10"/>
      <c r="FH1177" s="11"/>
      <c r="FI1177" s="6">
        <f>SUMIF(FJ$191:FJ$221,$D1177,FL$191:FL$221)</f>
        <v>0</v>
      </c>
      <c r="FJ1177" s="9"/>
      <c r="FK1177" s="10"/>
      <c r="FL1177" s="11"/>
      <c r="FM1177" s="6">
        <f>SUMIF(FN$191:FN$221,$D1177,FP$191:FP$221)</f>
        <v>0</v>
      </c>
      <c r="FN1177" s="9"/>
      <c r="FO1177" s="10"/>
      <c r="FP1177" s="11"/>
      <c r="FQ1177" s="6">
        <f>SUMIF(FR$191:FR$221,$D1177,FT$191:FT$221)</f>
        <v>0</v>
      </c>
      <c r="FR1177" s="9"/>
      <c r="FS1177" s="10"/>
      <c r="FT1177" s="11"/>
      <c r="FU1177" s="6">
        <f>SUMIF(FV$191:FV$221,$D1177,FX$191:FX$221)</f>
        <v>0</v>
      </c>
      <c r="FV1177" s="9"/>
      <c r="FW1177" s="10"/>
      <c r="FX1177" s="11"/>
      <c r="FY1177" s="6">
        <f>SUMIF(FZ$191:FZ$221,$D1177,GB$191:GB$221)</f>
        <v>0</v>
      </c>
      <c r="FZ1177" s="9"/>
      <c r="GA1177" s="10"/>
      <c r="GB1177" s="11"/>
      <c r="GC1177" s="6">
        <f>SUMIF(GD$191:GD$221,$D1177,GF$191:GF$221)</f>
        <v>0</v>
      </c>
      <c r="GD1177" s="9"/>
      <c r="GE1177" s="10"/>
      <c r="GF1177" s="11"/>
      <c r="GG1177" s="6">
        <f>SUMIF(GH$191:GH$221,$D1177,GJ$191:GJ$221)</f>
        <v>0</v>
      </c>
      <c r="GH1177" s="9"/>
      <c r="GI1177" s="10"/>
      <c r="GJ1177" s="11"/>
      <c r="GK1177" s="6">
        <f>SUMIF(GL$191:GL$221,$D1177,GN$191:GN$221)</f>
        <v>0</v>
      </c>
      <c r="GL1177" s="9"/>
      <c r="GM1177" s="10"/>
      <c r="GN1177" s="11"/>
      <c r="GO1177" s="6">
        <f>SUMIF(GP$191:GP$221,$D1177,GR$191:GR$221)</f>
        <v>0</v>
      </c>
      <c r="GP1177" s="9"/>
      <c r="GQ1177" s="10"/>
      <c r="GR1177" s="11"/>
      <c r="GS1177" s="6">
        <f>SUMIF(GT$191:GT$221,$D1177,GV$191:GV$221)</f>
        <v>0</v>
      </c>
      <c r="GT1177" s="9"/>
      <c r="GU1177" s="10"/>
      <c r="GV1177" s="20"/>
      <c r="GW1177" s="19">
        <f t="shared" si="27"/>
        <v>0</v>
      </c>
      <c r="GX1177" s="472"/>
      <c r="GY1177" s="473"/>
    </row>
    <row r="1178" spans="1:207" ht="15.75">
      <c r="A1178" s="47" t="s">
        <v>82</v>
      </c>
      <c r="B1178" s="542"/>
      <c r="C1178" s="91"/>
      <c r="D1178" s="92"/>
      <c r="E1178" s="6">
        <f>SUMIF(F$222:F$252,$D1178,H$222:H$252)</f>
        <v>0</v>
      </c>
      <c r="F1178" s="9"/>
      <c r="G1178" s="10"/>
      <c r="H1178" s="11"/>
      <c r="I1178" s="6">
        <f>SUMIF(J$222:J$252,$D1178,L$222:L$252)</f>
        <v>0</v>
      </c>
      <c r="J1178" s="9"/>
      <c r="K1178" s="10"/>
      <c r="L1178" s="11"/>
      <c r="M1178" s="6">
        <f>SUMIF(N$222:N$252,$D1178,P$222:P$252)</f>
        <v>0</v>
      </c>
      <c r="N1178" s="9"/>
      <c r="O1178" s="10"/>
      <c r="P1178" s="11"/>
      <c r="Q1178" s="6">
        <f>SUMIF(R$222:R$252,$D1178,T$222:T$252)</f>
        <v>0</v>
      </c>
      <c r="R1178" s="9"/>
      <c r="S1178" s="10"/>
      <c r="T1178" s="11"/>
      <c r="U1178" s="6">
        <f>SUMIF(V$222:V$252,$D1178,X$222:X$252)</f>
        <v>0</v>
      </c>
      <c r="V1178" s="9"/>
      <c r="W1178" s="10"/>
      <c r="X1178" s="11"/>
      <c r="Y1178" s="6">
        <f>SUMIF(Z$222:Z$252,$D1178,AB$222:AB$252)</f>
        <v>0</v>
      </c>
      <c r="Z1178" s="9"/>
      <c r="AA1178" s="10"/>
      <c r="AB1178" s="11"/>
      <c r="AC1178" s="6">
        <f>SUMIF(AD$222:AD$252,$D1178,AF$222:AF$252)</f>
        <v>0</v>
      </c>
      <c r="AD1178" s="9"/>
      <c r="AE1178" s="10"/>
      <c r="AF1178" s="11"/>
      <c r="AG1178" s="6">
        <f>SUMIF(AH$222:AH$252,$D1178,AJ$222:AJ$252)</f>
        <v>0</v>
      </c>
      <c r="AH1178" s="9"/>
      <c r="AI1178" s="10"/>
      <c r="AJ1178" s="11"/>
      <c r="AK1178" s="6">
        <f>SUMIF(AL$222:AL$252,$D1178,AN$222:AN$252)</f>
        <v>0</v>
      </c>
      <c r="AL1178" s="9"/>
      <c r="AM1178" s="10"/>
      <c r="AN1178" s="11"/>
      <c r="AO1178" s="6">
        <f>SUMIF(AP$222:AP$252,$D1178,AR$222:AR$252)</f>
        <v>0</v>
      </c>
      <c r="AP1178" s="9"/>
      <c r="AQ1178" s="10"/>
      <c r="AR1178" s="11"/>
      <c r="AS1178" s="6">
        <f>SUMIF(AT$222:AT$252,$D1178,AV$222:AV$252)</f>
        <v>0</v>
      </c>
      <c r="AT1178" s="9"/>
      <c r="AU1178" s="10"/>
      <c r="AV1178" s="11"/>
      <c r="AW1178" s="6">
        <f>SUMIF(AX$222:AX$252,$D1178,AZ$222:AZ$252)</f>
        <v>0</v>
      </c>
      <c r="AX1178" s="9"/>
      <c r="AY1178" s="10"/>
      <c r="AZ1178" s="11"/>
      <c r="BA1178" s="6">
        <f>SUMIF(BB$222:BB$252,$D1178,BD$222:BD$252)</f>
        <v>0</v>
      </c>
      <c r="BB1178" s="9"/>
      <c r="BC1178" s="10"/>
      <c r="BD1178" s="11"/>
      <c r="BE1178" s="6">
        <f>SUMIF(BF$222:BF$252,$D1178,BH$222:BH$252)</f>
        <v>0</v>
      </c>
      <c r="BF1178" s="9"/>
      <c r="BG1178" s="10"/>
      <c r="BH1178" s="11"/>
      <c r="BI1178" s="6">
        <f>SUMIF(BJ$222:BJ$252,$D1178,BL$222:BL$252)</f>
        <v>0</v>
      </c>
      <c r="BJ1178" s="9"/>
      <c r="BK1178" s="10"/>
      <c r="BL1178" s="11"/>
      <c r="BM1178" s="6">
        <f>SUMIF(BN$222:BN$252,$D1178,BP$222:BP$252)</f>
        <v>0</v>
      </c>
      <c r="BN1178" s="9"/>
      <c r="BO1178" s="10"/>
      <c r="BP1178" s="11"/>
      <c r="BQ1178" s="6">
        <f>SUMIF(BR$222:BR$252,$D1178,BT$222:BT$252)</f>
        <v>0</v>
      </c>
      <c r="BR1178" s="9"/>
      <c r="BS1178" s="10"/>
      <c r="BT1178" s="11"/>
      <c r="BU1178" s="6">
        <f>SUMIF(BV$222:BV$252,$D1178,BX$222:BX$252)</f>
        <v>0</v>
      </c>
      <c r="BV1178" s="9"/>
      <c r="BW1178" s="10"/>
      <c r="BX1178" s="11"/>
      <c r="BY1178" s="6">
        <f>SUMIF(BZ$222:BZ$252,$D1178,CB$222:CB$252)</f>
        <v>0</v>
      </c>
      <c r="BZ1178" s="9"/>
      <c r="CA1178" s="10"/>
      <c r="CB1178" s="11"/>
      <c r="CC1178" s="6">
        <f>SUMIF(CD$222:CD$252,$D1178,CF$222:CF$252)</f>
        <v>0</v>
      </c>
      <c r="CD1178" s="9"/>
      <c r="CE1178" s="10"/>
      <c r="CF1178" s="11"/>
      <c r="CG1178" s="6">
        <f>SUMIF(CH$222:CH$252,$D1178,CJ$222:CJ$252)</f>
        <v>0</v>
      </c>
      <c r="CH1178" s="9"/>
      <c r="CI1178" s="10"/>
      <c r="CJ1178" s="11"/>
      <c r="CK1178" s="6">
        <f>SUMIF(CL$222:CL$252,$D1178,CN$222:CN$252)</f>
        <v>0</v>
      </c>
      <c r="CL1178" s="9"/>
      <c r="CM1178" s="10"/>
      <c r="CN1178" s="11"/>
      <c r="CO1178" s="6">
        <f>SUMIF(CP$222:CP$252,$D1178,CR$222:CR$252)</f>
        <v>0</v>
      </c>
      <c r="CP1178" s="9"/>
      <c r="CQ1178" s="10"/>
      <c r="CR1178" s="11"/>
      <c r="CS1178" s="6">
        <f>SUMIF(CT$222:CT$252,$D1178,CV$222:CV$252)</f>
        <v>0</v>
      </c>
      <c r="CT1178" s="9"/>
      <c r="CU1178" s="10"/>
      <c r="CV1178" s="11"/>
      <c r="CW1178" s="6">
        <f>SUMIF(CX$222:CX$252,$D1178,CZ$222:CZ$252)</f>
        <v>0</v>
      </c>
      <c r="CX1178" s="9"/>
      <c r="CY1178" s="10"/>
      <c r="CZ1178" s="11"/>
      <c r="DA1178" s="6">
        <f>SUMIF(DB$222:DB$252,$D1178,DD$222:DD$252)</f>
        <v>0</v>
      </c>
      <c r="DB1178" s="9"/>
      <c r="DC1178" s="10"/>
      <c r="DD1178" s="11"/>
      <c r="DE1178" s="6">
        <f>SUMIF(DF$222:DF$252,$D1178,DH$222:DH$252)</f>
        <v>0</v>
      </c>
      <c r="DF1178" s="9"/>
      <c r="DG1178" s="10"/>
      <c r="DH1178" s="11"/>
      <c r="DI1178" s="6">
        <f>SUMIF(DJ$222:DJ$252,$D1178,DL$222:DL$252)</f>
        <v>0</v>
      </c>
      <c r="DJ1178" s="9"/>
      <c r="DK1178" s="10"/>
      <c r="DL1178" s="11"/>
      <c r="DM1178" s="6">
        <f>SUMIF(DN$222:DN$252,$D1178,DP$222:DP$252)</f>
        <v>0</v>
      </c>
      <c r="DN1178" s="9"/>
      <c r="DO1178" s="10"/>
      <c r="DP1178" s="11"/>
      <c r="DQ1178" s="6">
        <f>SUMIF(DR$222:DR$252,$D1178,DT$222:DT$252)</f>
        <v>0</v>
      </c>
      <c r="DR1178" s="9"/>
      <c r="DS1178" s="10"/>
      <c r="DT1178" s="11"/>
      <c r="DU1178" s="6">
        <f>SUMIF(DV$222:DV$252,$D1178,DX$222:DX$252)</f>
        <v>0</v>
      </c>
      <c r="DV1178" s="9"/>
      <c r="DW1178" s="10"/>
      <c r="DX1178" s="11"/>
      <c r="DY1178" s="6">
        <f>SUMIF(DZ$222:DZ$252,$D1178,EB$222:EB$252)</f>
        <v>0</v>
      </c>
      <c r="DZ1178" s="9"/>
      <c r="EA1178" s="10"/>
      <c r="EB1178" s="11"/>
      <c r="EC1178" s="6">
        <f>SUMIF(ED$222:ED$252,$D1178,EF$222:EF$252)</f>
        <v>0</v>
      </c>
      <c r="ED1178" s="9"/>
      <c r="EE1178" s="10"/>
      <c r="EF1178" s="11"/>
      <c r="EG1178" s="6">
        <f>SUMIF(EH$222:EH$252,$D1178,EJ$222:EJ$252)</f>
        <v>0</v>
      </c>
      <c r="EH1178" s="9"/>
      <c r="EI1178" s="10"/>
      <c r="EJ1178" s="11"/>
      <c r="EK1178" s="6">
        <f>SUMIF(EL$222:EL$252,$D1178,EN$222:EN$252)</f>
        <v>0</v>
      </c>
      <c r="EL1178" s="9"/>
      <c r="EM1178" s="10"/>
      <c r="EN1178" s="11"/>
      <c r="EO1178" s="6">
        <f>SUMIF(EP$222:EP$252,$D1178,ER$222:ER$252)</f>
        <v>0</v>
      </c>
      <c r="EP1178" s="9"/>
      <c r="EQ1178" s="10"/>
      <c r="ER1178" s="11"/>
      <c r="ES1178" s="6">
        <f>SUMIF(ET$222:ET$252,$D1178,EV$222:EV$252)</f>
        <v>0</v>
      </c>
      <c r="ET1178" s="9"/>
      <c r="EU1178" s="10"/>
      <c r="EV1178" s="11"/>
      <c r="EW1178" s="6">
        <f>SUMIF(EX$222:EX$252,$D1178,EZ$222:EZ$252)</f>
        <v>0</v>
      </c>
      <c r="EX1178" s="9"/>
      <c r="EY1178" s="10"/>
      <c r="EZ1178" s="11"/>
      <c r="FA1178" s="6">
        <f>SUMIF(FB$222:FB$252,$D1178,FD$222:FD$252)</f>
        <v>0</v>
      </c>
      <c r="FB1178" s="9"/>
      <c r="FC1178" s="10"/>
      <c r="FD1178" s="11"/>
      <c r="FE1178" s="6">
        <f>SUMIF(FF$222:FF$252,$D1178,FH$222:FH$252)</f>
        <v>0</v>
      </c>
      <c r="FF1178" s="9"/>
      <c r="FG1178" s="10"/>
      <c r="FH1178" s="11"/>
      <c r="FI1178" s="6">
        <f>SUMIF(FJ$222:FJ$252,$D1178,FL$222:FL$252)</f>
        <v>0</v>
      </c>
      <c r="FJ1178" s="9"/>
      <c r="FK1178" s="10"/>
      <c r="FL1178" s="11"/>
      <c r="FM1178" s="6">
        <f>SUMIF(FN$222:FN$252,$D1178,FP$222:FP$252)</f>
        <v>0</v>
      </c>
      <c r="FN1178" s="9"/>
      <c r="FO1178" s="10"/>
      <c r="FP1178" s="11"/>
      <c r="FQ1178" s="6">
        <f>SUMIF(FR$222:FR$252,$D1178,FT$222:FT$252)</f>
        <v>0</v>
      </c>
      <c r="FR1178" s="9"/>
      <c r="FS1178" s="10"/>
      <c r="FT1178" s="11"/>
      <c r="FU1178" s="6">
        <f>SUMIF(FV$222:FV$252,$D1178,FX$222:FX$252)</f>
        <v>0</v>
      </c>
      <c r="FV1178" s="9"/>
      <c r="FW1178" s="10"/>
      <c r="FX1178" s="11"/>
      <c r="FY1178" s="6">
        <f>SUMIF(FZ$222:FZ$252,$D1178,GB$222:GB$252)</f>
        <v>0</v>
      </c>
      <c r="FZ1178" s="9"/>
      <c r="GA1178" s="10"/>
      <c r="GB1178" s="11"/>
      <c r="GC1178" s="6">
        <f>SUMIF(GD$222:GD$252,$D1178,GF$222:GF$252)</f>
        <v>0</v>
      </c>
      <c r="GD1178" s="9"/>
      <c r="GE1178" s="10"/>
      <c r="GF1178" s="11"/>
      <c r="GG1178" s="6">
        <f>SUMIF(GH$222:GH$252,$D1178,GJ$222:GJ$252)</f>
        <v>0</v>
      </c>
      <c r="GH1178" s="9"/>
      <c r="GI1178" s="10"/>
      <c r="GJ1178" s="11"/>
      <c r="GK1178" s="6">
        <f>SUMIF(GL$222:GL$252,$D1178,GN$222:GN$252)</f>
        <v>0</v>
      </c>
      <c r="GL1178" s="9"/>
      <c r="GM1178" s="10"/>
      <c r="GN1178" s="11"/>
      <c r="GO1178" s="6">
        <f>SUMIF(GP$222:GP$252,$D1178,GR$222:GR$252)</f>
        <v>0</v>
      </c>
      <c r="GP1178" s="9"/>
      <c r="GQ1178" s="10"/>
      <c r="GR1178" s="11"/>
      <c r="GS1178" s="6">
        <f>SUMIF(GT$222:GT$252,$D1178,GV$222:GV$252)</f>
        <v>0</v>
      </c>
      <c r="GT1178" s="9"/>
      <c r="GU1178" s="10"/>
      <c r="GV1178" s="20"/>
      <c r="GW1178" s="19">
        <f t="shared" si="27"/>
        <v>0</v>
      </c>
      <c r="GX1178" s="472"/>
      <c r="GY1178" s="473"/>
    </row>
    <row r="1179" spans="1:207" ht="15.75">
      <c r="A1179" s="47" t="s">
        <v>83</v>
      </c>
      <c r="B1179" s="542"/>
      <c r="C1179" s="91"/>
      <c r="D1179" s="92"/>
      <c r="E1179" s="6">
        <f>SUMIF(F$253:F$283,$D1179,H$253:H$283)</f>
        <v>0</v>
      </c>
      <c r="F1179" s="9"/>
      <c r="G1179" s="10"/>
      <c r="H1179" s="11"/>
      <c r="I1179" s="6">
        <f>SUMIF(J$253:J$283,$D1179,L$253:L$283)</f>
        <v>0</v>
      </c>
      <c r="J1179" s="9"/>
      <c r="K1179" s="10"/>
      <c r="L1179" s="11"/>
      <c r="M1179" s="6">
        <f>SUMIF(N$253:N$283,$D1179,P$253:P$283)</f>
        <v>0</v>
      </c>
      <c r="N1179" s="9"/>
      <c r="O1179" s="10"/>
      <c r="P1179" s="11"/>
      <c r="Q1179" s="6">
        <f>SUMIF(R$253:R$283,$D1179,T$253:T$283)</f>
        <v>0</v>
      </c>
      <c r="R1179" s="9"/>
      <c r="S1179" s="10"/>
      <c r="T1179" s="11"/>
      <c r="U1179" s="6">
        <f>SUMIF(V$253:V$283,$D1179,X$253:X$283)</f>
        <v>0</v>
      </c>
      <c r="V1179" s="9"/>
      <c r="W1179" s="10"/>
      <c r="X1179" s="11"/>
      <c r="Y1179" s="6">
        <f>SUMIF(Z$253:Z$283,$D1179,AB$253:AB$283)</f>
        <v>0</v>
      </c>
      <c r="Z1179" s="9"/>
      <c r="AA1179" s="10"/>
      <c r="AB1179" s="11"/>
      <c r="AC1179" s="6">
        <f>SUMIF(AD$253:AD$283,$D1179,AF$253:AF$283)</f>
        <v>0</v>
      </c>
      <c r="AD1179" s="9"/>
      <c r="AE1179" s="10"/>
      <c r="AF1179" s="11"/>
      <c r="AG1179" s="6">
        <f>SUMIF(AH$253:AH$283,$D1179,AJ$253:AJ$283)</f>
        <v>0</v>
      </c>
      <c r="AH1179" s="9"/>
      <c r="AI1179" s="10"/>
      <c r="AJ1179" s="11"/>
      <c r="AK1179" s="6">
        <f>SUMIF(AL$253:AL$283,$D1179,AN$253:AN$283)</f>
        <v>0</v>
      </c>
      <c r="AL1179" s="9"/>
      <c r="AM1179" s="10"/>
      <c r="AN1179" s="11"/>
      <c r="AO1179" s="6">
        <f>SUMIF(AP$253:AP$283,$D1179,AR$253:AR$283)</f>
        <v>0</v>
      </c>
      <c r="AP1179" s="9"/>
      <c r="AQ1179" s="10"/>
      <c r="AR1179" s="11"/>
      <c r="AS1179" s="6">
        <f>SUMIF(AT$253:AT$283,$D1179,AV$253:AV$283)</f>
        <v>0</v>
      </c>
      <c r="AT1179" s="9"/>
      <c r="AU1179" s="10"/>
      <c r="AV1179" s="11"/>
      <c r="AW1179" s="6">
        <f>SUMIF(AX$253:AX$283,$D1179,AZ$253:AZ$283)</f>
        <v>0</v>
      </c>
      <c r="AX1179" s="9"/>
      <c r="AY1179" s="10"/>
      <c r="AZ1179" s="11"/>
      <c r="BA1179" s="6">
        <f>SUMIF(BB$253:BB$283,$D1179,BD$253:BD$283)</f>
        <v>0</v>
      </c>
      <c r="BB1179" s="9"/>
      <c r="BC1179" s="10"/>
      <c r="BD1179" s="11"/>
      <c r="BE1179" s="6">
        <f>SUMIF(BF$253:BF$283,$D1179,BH$253:BH$283)</f>
        <v>0</v>
      </c>
      <c r="BF1179" s="9"/>
      <c r="BG1179" s="10"/>
      <c r="BH1179" s="11"/>
      <c r="BI1179" s="6">
        <f>SUMIF(BJ$253:BJ$283,$D1179,BL$253:BL$283)</f>
        <v>0</v>
      </c>
      <c r="BJ1179" s="9"/>
      <c r="BK1179" s="10"/>
      <c r="BL1179" s="11"/>
      <c r="BM1179" s="6">
        <f>SUMIF(BN$253:BN$283,$D1179,BP$253:BP$283)</f>
        <v>0</v>
      </c>
      <c r="BN1179" s="9"/>
      <c r="BO1179" s="10"/>
      <c r="BP1179" s="11"/>
      <c r="BQ1179" s="6">
        <f>SUMIF(BR$253:BR$283,$D1179,BT$253:BT$283)</f>
        <v>0</v>
      </c>
      <c r="BR1179" s="9"/>
      <c r="BS1179" s="10"/>
      <c r="BT1179" s="11"/>
      <c r="BU1179" s="6">
        <f>SUMIF(BV$253:BV$283,$D1179,BX$253:BX$283)</f>
        <v>0</v>
      </c>
      <c r="BV1179" s="9"/>
      <c r="BW1179" s="10"/>
      <c r="BX1179" s="11"/>
      <c r="BY1179" s="6">
        <f>SUMIF(BZ$253:BZ$283,$D1179,CB$253:CB$283)</f>
        <v>0</v>
      </c>
      <c r="BZ1179" s="9"/>
      <c r="CA1179" s="10"/>
      <c r="CB1179" s="11"/>
      <c r="CC1179" s="6">
        <f>SUMIF(CD$253:CD$283,$D1179,CF$253:CF$283)</f>
        <v>0</v>
      </c>
      <c r="CD1179" s="9"/>
      <c r="CE1179" s="10"/>
      <c r="CF1179" s="11"/>
      <c r="CG1179" s="6">
        <f>SUMIF(CH$253:CH$283,$D1179,CJ$253:CJ$283)</f>
        <v>0</v>
      </c>
      <c r="CH1179" s="9"/>
      <c r="CI1179" s="10"/>
      <c r="CJ1179" s="11"/>
      <c r="CK1179" s="6">
        <f>SUMIF(CL$253:CL$283,$D1179,CN$253:CN$283)</f>
        <v>0</v>
      </c>
      <c r="CL1179" s="9"/>
      <c r="CM1179" s="10"/>
      <c r="CN1179" s="11"/>
      <c r="CO1179" s="6">
        <f>SUMIF(CP$253:CP$283,$D1179,CR$253:CR$283)</f>
        <v>0</v>
      </c>
      <c r="CP1179" s="9"/>
      <c r="CQ1179" s="10"/>
      <c r="CR1179" s="11"/>
      <c r="CS1179" s="6">
        <f>SUMIF(CT$253:CT$283,$D1179,CV$253:CV$283)</f>
        <v>0</v>
      </c>
      <c r="CT1179" s="9"/>
      <c r="CU1179" s="10"/>
      <c r="CV1179" s="11"/>
      <c r="CW1179" s="6">
        <f>SUMIF(CX$253:CX$283,$D1179,CZ$253:CZ$283)</f>
        <v>0</v>
      </c>
      <c r="CX1179" s="9"/>
      <c r="CY1179" s="10"/>
      <c r="CZ1179" s="11"/>
      <c r="DA1179" s="6">
        <f>SUMIF(DB$253:DB$283,$D1179,DD$253:DD$283)</f>
        <v>0</v>
      </c>
      <c r="DB1179" s="9"/>
      <c r="DC1179" s="10"/>
      <c r="DD1179" s="11"/>
      <c r="DE1179" s="6">
        <f>SUMIF(DF$253:DF$283,$D1179,DH$253:DH$283)</f>
        <v>0</v>
      </c>
      <c r="DF1179" s="9"/>
      <c r="DG1179" s="10"/>
      <c r="DH1179" s="11"/>
      <c r="DI1179" s="6">
        <f>SUMIF(DJ$253:DJ$283,$D1179,DL$253:DL$283)</f>
        <v>0</v>
      </c>
      <c r="DJ1179" s="9"/>
      <c r="DK1179" s="10"/>
      <c r="DL1179" s="11"/>
      <c r="DM1179" s="6">
        <f>SUMIF(DN$253:DN$283,$D1179,DP$253:DP$283)</f>
        <v>0</v>
      </c>
      <c r="DN1179" s="9"/>
      <c r="DO1179" s="10"/>
      <c r="DP1179" s="11"/>
      <c r="DQ1179" s="6">
        <f>SUMIF(DR$253:DR$283,$D1179,DT$253:DT$283)</f>
        <v>0</v>
      </c>
      <c r="DR1179" s="9"/>
      <c r="DS1179" s="10"/>
      <c r="DT1179" s="11"/>
      <c r="DU1179" s="6">
        <f>SUMIF(DV$253:DV$283,$D1179,DX$253:DX$283)</f>
        <v>0</v>
      </c>
      <c r="DV1179" s="9"/>
      <c r="DW1179" s="10"/>
      <c r="DX1179" s="11"/>
      <c r="DY1179" s="6">
        <f>SUMIF(DZ$253:DZ$283,$D1179,EB$253:EB$283)</f>
        <v>0</v>
      </c>
      <c r="DZ1179" s="9"/>
      <c r="EA1179" s="10"/>
      <c r="EB1179" s="11"/>
      <c r="EC1179" s="6">
        <f>SUMIF(ED$253:ED$283,$D1179,EF$253:EF$283)</f>
        <v>0</v>
      </c>
      <c r="ED1179" s="9"/>
      <c r="EE1179" s="10"/>
      <c r="EF1179" s="11"/>
      <c r="EG1179" s="6">
        <f>SUMIF(EH$253:EH$283,$D1179,EJ$253:EJ$283)</f>
        <v>0</v>
      </c>
      <c r="EH1179" s="9"/>
      <c r="EI1179" s="10"/>
      <c r="EJ1179" s="11"/>
      <c r="EK1179" s="6">
        <f>SUMIF(EL$253:EL$283,$D1179,EN$253:EN$283)</f>
        <v>0</v>
      </c>
      <c r="EL1179" s="9"/>
      <c r="EM1179" s="10"/>
      <c r="EN1179" s="11"/>
      <c r="EO1179" s="6">
        <f>SUMIF(EP$253:EP$283,$D1179,ER$253:ER$283)</f>
        <v>0</v>
      </c>
      <c r="EP1179" s="9"/>
      <c r="EQ1179" s="10"/>
      <c r="ER1179" s="11"/>
      <c r="ES1179" s="6">
        <f>SUMIF(ET$253:ET$283,$D1179,EV$253:EV$283)</f>
        <v>0</v>
      </c>
      <c r="ET1179" s="9"/>
      <c r="EU1179" s="10"/>
      <c r="EV1179" s="11"/>
      <c r="EW1179" s="6">
        <f>SUMIF(EX$253:EX$283,$D1179,EZ$253:EZ$283)</f>
        <v>0</v>
      </c>
      <c r="EX1179" s="9"/>
      <c r="EY1179" s="10"/>
      <c r="EZ1179" s="11"/>
      <c r="FA1179" s="6">
        <f>SUMIF(FB$253:FB$283,$D1179,FD$253:FD$283)</f>
        <v>0</v>
      </c>
      <c r="FB1179" s="9"/>
      <c r="FC1179" s="10"/>
      <c r="FD1179" s="11"/>
      <c r="FE1179" s="6">
        <f>SUMIF(FF$253:FF$283,$D1179,FH$253:FH$283)</f>
        <v>0</v>
      </c>
      <c r="FF1179" s="9"/>
      <c r="FG1179" s="10"/>
      <c r="FH1179" s="11"/>
      <c r="FI1179" s="6">
        <f>SUMIF(FJ$253:FJ$283,$D1179,FL$253:FL$283)</f>
        <v>0</v>
      </c>
      <c r="FJ1179" s="9"/>
      <c r="FK1179" s="10"/>
      <c r="FL1179" s="11"/>
      <c r="FM1179" s="6">
        <f>SUMIF(FN$253:FN$283,$D1179,FP$253:FP$283)</f>
        <v>0</v>
      </c>
      <c r="FN1179" s="9"/>
      <c r="FO1179" s="10"/>
      <c r="FP1179" s="11"/>
      <c r="FQ1179" s="6">
        <f>SUMIF(FR$253:FR$283,$D1179,FT$253:FT$283)</f>
        <v>0</v>
      </c>
      <c r="FR1179" s="9"/>
      <c r="FS1179" s="10"/>
      <c r="FT1179" s="11"/>
      <c r="FU1179" s="6">
        <f>SUMIF(FV$253:FV$283,$D1179,FX$253:FX$283)</f>
        <v>0</v>
      </c>
      <c r="FV1179" s="9"/>
      <c r="FW1179" s="10"/>
      <c r="FX1179" s="11"/>
      <c r="FY1179" s="6">
        <f>SUMIF(FZ$253:FZ$283,$D1179,GB$253:GB$283)</f>
        <v>0</v>
      </c>
      <c r="FZ1179" s="9"/>
      <c r="GA1179" s="10"/>
      <c r="GB1179" s="11"/>
      <c r="GC1179" s="6">
        <f>SUMIF(GD$253:GD$283,$D1179,GF$253:GF$283)</f>
        <v>0</v>
      </c>
      <c r="GD1179" s="9"/>
      <c r="GE1179" s="10"/>
      <c r="GF1179" s="11"/>
      <c r="GG1179" s="6">
        <f>SUMIF(GH$253:GH$283,$D1179,GJ$253:GJ$283)</f>
        <v>0</v>
      </c>
      <c r="GH1179" s="9"/>
      <c r="GI1179" s="10"/>
      <c r="GJ1179" s="11"/>
      <c r="GK1179" s="6">
        <f>SUMIF(GL$253:GL$283,$D1179,GN$253:GN$283)</f>
        <v>0</v>
      </c>
      <c r="GL1179" s="9"/>
      <c r="GM1179" s="10"/>
      <c r="GN1179" s="11"/>
      <c r="GO1179" s="6">
        <f>SUMIF(GP$253:GP$283,$D1179,GR$253:GR$283)</f>
        <v>0</v>
      </c>
      <c r="GP1179" s="9"/>
      <c r="GQ1179" s="10"/>
      <c r="GR1179" s="11"/>
      <c r="GS1179" s="6">
        <f>SUMIF(GT$253:GT$283,$D1179,GV$253:GV$283)</f>
        <v>0</v>
      </c>
      <c r="GT1179" s="9"/>
      <c r="GU1179" s="10"/>
      <c r="GV1179" s="20"/>
      <c r="GW1179" s="19">
        <f t="shared" si="27"/>
        <v>0</v>
      </c>
      <c r="GX1179" s="472"/>
      <c r="GY1179" s="473"/>
    </row>
    <row r="1180" spans="1:207" ht="15.75">
      <c r="A1180" s="47" t="s">
        <v>84</v>
      </c>
      <c r="B1180" s="542"/>
      <c r="C1180" s="91"/>
      <c r="D1180" s="92"/>
      <c r="E1180" s="6">
        <f>SUMIF(F$284:F$314,$D1180,H$284:H$314)</f>
        <v>0</v>
      </c>
      <c r="F1180" s="9"/>
      <c r="G1180" s="10"/>
      <c r="H1180" s="11"/>
      <c r="I1180" s="6">
        <f>SUMIF(J$284:J$314,$D1180,L$284:L$314)</f>
        <v>0</v>
      </c>
      <c r="J1180" s="9"/>
      <c r="K1180" s="10"/>
      <c r="L1180" s="11"/>
      <c r="M1180" s="6">
        <f>SUMIF(N$284:N$314,$D1180,P$284:P$314)</f>
        <v>0</v>
      </c>
      <c r="N1180" s="9"/>
      <c r="O1180" s="10"/>
      <c r="P1180" s="11"/>
      <c r="Q1180" s="6">
        <f>SUMIF(R$284:R$314,$D1180,T$284:T$314)</f>
        <v>0</v>
      </c>
      <c r="R1180" s="9"/>
      <c r="S1180" s="10"/>
      <c r="T1180" s="11"/>
      <c r="U1180" s="6">
        <f>SUMIF(V$284:V$314,$D1180,X$284:X$314)</f>
        <v>0</v>
      </c>
      <c r="V1180" s="9"/>
      <c r="W1180" s="10"/>
      <c r="X1180" s="11"/>
      <c r="Y1180" s="6">
        <f>SUMIF(Z$284:Z$314,$D1180,AB$284:AB$314)</f>
        <v>0</v>
      </c>
      <c r="Z1180" s="9"/>
      <c r="AA1180" s="10"/>
      <c r="AB1180" s="11"/>
      <c r="AC1180" s="6">
        <f>SUMIF(AD$284:AD$314,$D1180,AF$284:AF$314)</f>
        <v>0</v>
      </c>
      <c r="AD1180" s="9"/>
      <c r="AE1180" s="10"/>
      <c r="AF1180" s="11"/>
      <c r="AG1180" s="6">
        <f>SUMIF(AH$284:AH$314,$D1180,AJ$284:AJ$314)</f>
        <v>0</v>
      </c>
      <c r="AH1180" s="9"/>
      <c r="AI1180" s="10"/>
      <c r="AJ1180" s="11"/>
      <c r="AK1180" s="6">
        <f>SUMIF(AL$284:AL$314,$D1180,AN$284:AN$314)</f>
        <v>0</v>
      </c>
      <c r="AL1180" s="9"/>
      <c r="AM1180" s="10"/>
      <c r="AN1180" s="11"/>
      <c r="AO1180" s="6">
        <f>SUMIF(AP$284:AP$314,$D1180,AR$284:AR$314)</f>
        <v>0</v>
      </c>
      <c r="AP1180" s="9"/>
      <c r="AQ1180" s="10"/>
      <c r="AR1180" s="11"/>
      <c r="AS1180" s="6">
        <f>SUMIF(AT$284:AT$314,$D1180,AV$284:AV$314)</f>
        <v>0</v>
      </c>
      <c r="AT1180" s="9"/>
      <c r="AU1180" s="10"/>
      <c r="AV1180" s="11"/>
      <c r="AW1180" s="6">
        <f>SUMIF(AX$284:AX$314,$D1180,AZ$284:AZ$314)</f>
        <v>0</v>
      </c>
      <c r="AX1180" s="9"/>
      <c r="AY1180" s="10"/>
      <c r="AZ1180" s="11"/>
      <c r="BA1180" s="6">
        <f>SUMIF(BB$284:BB$314,$D1180,BD$284:BD$314)</f>
        <v>0</v>
      </c>
      <c r="BB1180" s="9"/>
      <c r="BC1180" s="10"/>
      <c r="BD1180" s="11"/>
      <c r="BE1180" s="6">
        <f>SUMIF(BF$284:BF$314,$D1180,BH$284:BH$314)</f>
        <v>0</v>
      </c>
      <c r="BF1180" s="9"/>
      <c r="BG1180" s="10"/>
      <c r="BH1180" s="11"/>
      <c r="BI1180" s="6">
        <f>SUMIF(BJ$284:BJ$314,$D1180,BL$284:BL$314)</f>
        <v>0</v>
      </c>
      <c r="BJ1180" s="9"/>
      <c r="BK1180" s="10"/>
      <c r="BL1180" s="11"/>
      <c r="BM1180" s="6">
        <f>SUMIF(BN$284:BN$314,$D1180,BP$284:BP$314)</f>
        <v>0</v>
      </c>
      <c r="BN1180" s="9"/>
      <c r="BO1180" s="10"/>
      <c r="BP1180" s="11"/>
      <c r="BQ1180" s="6">
        <f>SUMIF(BR$284:BR$314,$D1180,BT$284:BT$314)</f>
        <v>0</v>
      </c>
      <c r="BR1180" s="9"/>
      <c r="BS1180" s="10"/>
      <c r="BT1180" s="11"/>
      <c r="BU1180" s="6">
        <f>SUMIF(BV$284:BV$314,$D1180,BX$284:BX$314)</f>
        <v>0</v>
      </c>
      <c r="BV1180" s="9"/>
      <c r="BW1180" s="10"/>
      <c r="BX1180" s="11"/>
      <c r="BY1180" s="6">
        <f>SUMIF(BZ$284:BZ$314,$D1180,CB$284:CB$314)</f>
        <v>0</v>
      </c>
      <c r="BZ1180" s="9"/>
      <c r="CA1180" s="10"/>
      <c r="CB1180" s="11"/>
      <c r="CC1180" s="6">
        <f>SUMIF(CD$284:CD$314,$D1180,CF$284:CF$314)</f>
        <v>0</v>
      </c>
      <c r="CD1180" s="9"/>
      <c r="CE1180" s="10"/>
      <c r="CF1180" s="11"/>
      <c r="CG1180" s="6">
        <f>SUMIF(CH$284:CH$314,$D1180,CJ$284:CJ$314)</f>
        <v>0</v>
      </c>
      <c r="CH1180" s="9"/>
      <c r="CI1180" s="10"/>
      <c r="CJ1180" s="11"/>
      <c r="CK1180" s="6">
        <f>SUMIF(CL$284:CL$314,$D1180,CN$284:CN$314)</f>
        <v>0</v>
      </c>
      <c r="CL1180" s="9"/>
      <c r="CM1180" s="10"/>
      <c r="CN1180" s="11"/>
      <c r="CO1180" s="6">
        <f>SUMIF(CP$284:CP$314,$D1180,CR$284:CR$314)</f>
        <v>0</v>
      </c>
      <c r="CP1180" s="9"/>
      <c r="CQ1180" s="10"/>
      <c r="CR1180" s="11"/>
      <c r="CS1180" s="6">
        <f>SUMIF(CT$284:CT$314,$D1180,CV$284:CV$314)</f>
        <v>0</v>
      </c>
      <c r="CT1180" s="9"/>
      <c r="CU1180" s="10"/>
      <c r="CV1180" s="11"/>
      <c r="CW1180" s="6">
        <f>SUMIF(CX$284:CX$314,$D1180,CZ$284:CZ$314)</f>
        <v>0</v>
      </c>
      <c r="CX1180" s="9"/>
      <c r="CY1180" s="10"/>
      <c r="CZ1180" s="11"/>
      <c r="DA1180" s="6">
        <f>SUMIF(DB$284:DB$314,$D1180,DD$284:DD$314)</f>
        <v>0</v>
      </c>
      <c r="DB1180" s="9"/>
      <c r="DC1180" s="10"/>
      <c r="DD1180" s="11"/>
      <c r="DE1180" s="6">
        <f>SUMIF(DF$284:DF$314,$D1180,DH$284:DH$314)</f>
        <v>0</v>
      </c>
      <c r="DF1180" s="9"/>
      <c r="DG1180" s="10"/>
      <c r="DH1180" s="11"/>
      <c r="DI1180" s="6">
        <f>SUMIF(DJ$284:DJ$314,$D1180,DL$284:DL$314)</f>
        <v>0</v>
      </c>
      <c r="DJ1180" s="9"/>
      <c r="DK1180" s="10"/>
      <c r="DL1180" s="11"/>
      <c r="DM1180" s="6">
        <f>SUMIF(DN$284:DN$314,$D1180,DP$284:DP$314)</f>
        <v>0</v>
      </c>
      <c r="DN1180" s="9"/>
      <c r="DO1180" s="10"/>
      <c r="DP1180" s="11"/>
      <c r="DQ1180" s="6">
        <f>SUMIF(DR$284:DR$314,$D1180,DT$284:DT$314)</f>
        <v>0</v>
      </c>
      <c r="DR1180" s="9"/>
      <c r="DS1180" s="10"/>
      <c r="DT1180" s="11"/>
      <c r="DU1180" s="6">
        <f>SUMIF(DV$284:DV$314,$D1180,DX$284:DX$314)</f>
        <v>0</v>
      </c>
      <c r="DV1180" s="9"/>
      <c r="DW1180" s="10"/>
      <c r="DX1180" s="11"/>
      <c r="DY1180" s="6">
        <f>SUMIF(DZ$284:DZ$314,$D1180,EB$284:EB$314)</f>
        <v>0</v>
      </c>
      <c r="DZ1180" s="9"/>
      <c r="EA1180" s="10"/>
      <c r="EB1180" s="11"/>
      <c r="EC1180" s="6">
        <f>SUMIF(ED$284:ED$314,$D1180,EF$284:EF$314)</f>
        <v>0</v>
      </c>
      <c r="ED1180" s="9"/>
      <c r="EE1180" s="10"/>
      <c r="EF1180" s="11"/>
      <c r="EG1180" s="6">
        <f>SUMIF(EH$284:EH$314,$D1180,EJ$284:EJ$314)</f>
        <v>0</v>
      </c>
      <c r="EH1180" s="9"/>
      <c r="EI1180" s="10"/>
      <c r="EJ1180" s="11"/>
      <c r="EK1180" s="6">
        <f>SUMIF(EL$284:EL$314,$D1180,EN$284:EN$314)</f>
        <v>0</v>
      </c>
      <c r="EL1180" s="9"/>
      <c r="EM1180" s="10"/>
      <c r="EN1180" s="11"/>
      <c r="EO1180" s="6">
        <f>SUMIF(EP$284:EP$314,$D1180,ER$284:ER$314)</f>
        <v>0</v>
      </c>
      <c r="EP1180" s="9"/>
      <c r="EQ1180" s="10"/>
      <c r="ER1180" s="11"/>
      <c r="ES1180" s="6">
        <f>SUMIF(ET$284:ET$314,$D1180,EV$284:EV$314)</f>
        <v>0</v>
      </c>
      <c r="ET1180" s="9"/>
      <c r="EU1180" s="10"/>
      <c r="EV1180" s="11"/>
      <c r="EW1180" s="6">
        <f>SUMIF(EX$284:EX$314,$D1180,EZ$284:EZ$314)</f>
        <v>0</v>
      </c>
      <c r="EX1180" s="9"/>
      <c r="EY1180" s="10"/>
      <c r="EZ1180" s="11"/>
      <c r="FA1180" s="6">
        <f>SUMIF(FB$284:FB$314,$D1180,FD$284:FD$314)</f>
        <v>0</v>
      </c>
      <c r="FB1180" s="9"/>
      <c r="FC1180" s="10"/>
      <c r="FD1180" s="11"/>
      <c r="FE1180" s="6">
        <f>SUMIF(FF$284:FF$314,$D1180,FH$284:FH$314)</f>
        <v>0</v>
      </c>
      <c r="FF1180" s="9"/>
      <c r="FG1180" s="10"/>
      <c r="FH1180" s="11"/>
      <c r="FI1180" s="6">
        <f>SUMIF(FJ$284:FJ$314,$D1180,FL$284:FL$314)</f>
        <v>0</v>
      </c>
      <c r="FJ1180" s="9"/>
      <c r="FK1180" s="10"/>
      <c r="FL1180" s="11"/>
      <c r="FM1180" s="6">
        <f>SUMIF(FN$284:FN$314,$D1180,FP$284:FP$314)</f>
        <v>0</v>
      </c>
      <c r="FN1180" s="9"/>
      <c r="FO1180" s="10"/>
      <c r="FP1180" s="11"/>
      <c r="FQ1180" s="6">
        <f>SUMIF(FR$284:FR$314,$D1180,FT$284:FT$314)</f>
        <v>0</v>
      </c>
      <c r="FR1180" s="9"/>
      <c r="FS1180" s="10"/>
      <c r="FT1180" s="11"/>
      <c r="FU1180" s="6">
        <f>SUMIF(FV$284:FV$314,$D1180,FX$284:FX$314)</f>
        <v>0</v>
      </c>
      <c r="FV1180" s="9"/>
      <c r="FW1180" s="10"/>
      <c r="FX1180" s="11"/>
      <c r="FY1180" s="6">
        <f>SUMIF(FZ$284:FZ$314,$D1180,GB$284:GB$314)</f>
        <v>0</v>
      </c>
      <c r="FZ1180" s="9"/>
      <c r="GA1180" s="10"/>
      <c r="GB1180" s="11"/>
      <c r="GC1180" s="6">
        <f>SUMIF(GD$284:GD$314,$D1180,GF$284:GF$314)</f>
        <v>0</v>
      </c>
      <c r="GD1180" s="9"/>
      <c r="GE1180" s="10"/>
      <c r="GF1180" s="11"/>
      <c r="GG1180" s="6">
        <f>SUMIF(GH$284:GH$314,$D1180,GJ$284:GJ$314)</f>
        <v>0</v>
      </c>
      <c r="GH1180" s="9"/>
      <c r="GI1180" s="10"/>
      <c r="GJ1180" s="11"/>
      <c r="GK1180" s="6">
        <f>SUMIF(GL$284:GL$314,$D1180,GN$284:GN$314)</f>
        <v>0</v>
      </c>
      <c r="GL1180" s="9"/>
      <c r="GM1180" s="10"/>
      <c r="GN1180" s="11"/>
      <c r="GO1180" s="6">
        <f>SUMIF(GP$284:GP$314,$D1180,GR$284:GR$314)</f>
        <v>0</v>
      </c>
      <c r="GP1180" s="9"/>
      <c r="GQ1180" s="10"/>
      <c r="GR1180" s="11"/>
      <c r="GS1180" s="6">
        <f>SUMIF(GT$284:GT$314,$D1180,GV$284:GV$314)</f>
        <v>0</v>
      </c>
      <c r="GT1180" s="9"/>
      <c r="GU1180" s="10"/>
      <c r="GV1180" s="20"/>
      <c r="GW1180" s="19">
        <f t="shared" si="27"/>
        <v>0</v>
      </c>
      <c r="GX1180" s="472"/>
      <c r="GY1180" s="473"/>
    </row>
    <row r="1181" spans="1:207" ht="15.75">
      <c r="A1181" s="47" t="s">
        <v>85</v>
      </c>
      <c r="B1181" s="542"/>
      <c r="C1181" s="91"/>
      <c r="D1181" s="92"/>
      <c r="E1181" s="7">
        <f>SUMIF(F$315:F$345,$D1181,H$315:H$345)</f>
        <v>0</v>
      </c>
      <c r="F1181" s="12"/>
      <c r="G1181" s="13"/>
      <c r="H1181" s="14"/>
      <c r="I1181" s="6">
        <f>SUMIF(J$315:J$345,$D1181,L$315:L$345)</f>
        <v>0</v>
      </c>
      <c r="J1181" s="12"/>
      <c r="K1181" s="13"/>
      <c r="L1181" s="14"/>
      <c r="M1181" s="7">
        <f>SUMIF(N$315:N$345,$D1181,P$315:P$345)</f>
        <v>0</v>
      </c>
      <c r="N1181" s="12"/>
      <c r="O1181" s="13"/>
      <c r="P1181" s="14"/>
      <c r="Q1181" s="6">
        <f>SUMIF(R$315:R$345,$D1181,T$315:T$345)</f>
        <v>0</v>
      </c>
      <c r="R1181" s="12"/>
      <c r="S1181" s="13"/>
      <c r="T1181" s="14"/>
      <c r="U1181" s="7">
        <f>SUMIF(V$315:V$345,$D1181,X$315:X$345)</f>
        <v>0</v>
      </c>
      <c r="V1181" s="12"/>
      <c r="W1181" s="13"/>
      <c r="X1181" s="14"/>
      <c r="Y1181" s="6">
        <f>SUMIF(Z$315:Z$345,$D1181,AB$315:AB$345)</f>
        <v>0</v>
      </c>
      <c r="Z1181" s="12"/>
      <c r="AA1181" s="13"/>
      <c r="AB1181" s="14"/>
      <c r="AC1181" s="7">
        <f>SUMIF(AD$315:AD$345,$D1181,AF$315:AF$345)</f>
        <v>0</v>
      </c>
      <c r="AD1181" s="12"/>
      <c r="AE1181" s="13"/>
      <c r="AF1181" s="14"/>
      <c r="AG1181" s="7">
        <f>SUMIF(AH$315:AH$345,$D1181,AJ$315:AJ$345)</f>
        <v>0</v>
      </c>
      <c r="AH1181" s="12"/>
      <c r="AI1181" s="13"/>
      <c r="AJ1181" s="14"/>
      <c r="AK1181" s="7">
        <f>SUMIF(AL$315:AL$345,$D1181,AN$315:AN$345)</f>
        <v>0</v>
      </c>
      <c r="AL1181" s="12"/>
      <c r="AM1181" s="13"/>
      <c r="AN1181" s="14"/>
      <c r="AO1181" s="7">
        <f>SUMIF(AP$315:AP$345,$D1181,AR$315:AR$345)</f>
        <v>0</v>
      </c>
      <c r="AP1181" s="12"/>
      <c r="AQ1181" s="13"/>
      <c r="AR1181" s="14"/>
      <c r="AS1181" s="7">
        <f>SUMIF(AT$315:AT$345,$D1181,AV$315:AV$345)</f>
        <v>0</v>
      </c>
      <c r="AT1181" s="12"/>
      <c r="AU1181" s="13"/>
      <c r="AV1181" s="14"/>
      <c r="AW1181" s="7">
        <f>SUMIF(AX$315:AX$345,$D1181,AZ$315:AZ$345)</f>
        <v>0</v>
      </c>
      <c r="AX1181" s="12"/>
      <c r="AY1181" s="13"/>
      <c r="AZ1181" s="14"/>
      <c r="BA1181" s="7">
        <f>SUMIF(BB$315:BB$345,$D1181,BD$315:BD$345)</f>
        <v>0</v>
      </c>
      <c r="BB1181" s="12"/>
      <c r="BC1181" s="13"/>
      <c r="BD1181" s="14"/>
      <c r="BE1181" s="7">
        <f>SUMIF(BF$315:BF$345,$D1181,BH$315:BH$345)</f>
        <v>0</v>
      </c>
      <c r="BF1181" s="12"/>
      <c r="BG1181" s="13"/>
      <c r="BH1181" s="14"/>
      <c r="BI1181" s="7">
        <f>SUMIF(BJ$315:BJ$345,$D1181,BL$315:BL$345)</f>
        <v>0</v>
      </c>
      <c r="BJ1181" s="12"/>
      <c r="BK1181" s="13"/>
      <c r="BL1181" s="14"/>
      <c r="BM1181" s="7">
        <f>SUMIF(BN$315:BN$345,$D1181,BP$315:BP$345)</f>
        <v>0</v>
      </c>
      <c r="BN1181" s="12"/>
      <c r="BO1181" s="13"/>
      <c r="BP1181" s="14"/>
      <c r="BQ1181" s="7">
        <f>SUMIF(BR$315:BR$345,$D1181,BT$315:BT$345)</f>
        <v>0</v>
      </c>
      <c r="BR1181" s="12"/>
      <c r="BS1181" s="13"/>
      <c r="BT1181" s="14"/>
      <c r="BU1181" s="7">
        <f>SUMIF(BV$315:BV$345,$D1181,BX$315:BX$345)</f>
        <v>0</v>
      </c>
      <c r="BV1181" s="12"/>
      <c r="BW1181" s="13"/>
      <c r="BX1181" s="14"/>
      <c r="BY1181" s="7">
        <f>SUMIF(BZ$315:BZ$345,$D1181,CB$315:CB$345)</f>
        <v>0</v>
      </c>
      <c r="BZ1181" s="12"/>
      <c r="CA1181" s="13"/>
      <c r="CB1181" s="14"/>
      <c r="CC1181" s="7">
        <f>SUMIF(CD$315:CD$345,$D1181,CF$315:CF$345)</f>
        <v>0</v>
      </c>
      <c r="CD1181" s="12"/>
      <c r="CE1181" s="13"/>
      <c r="CF1181" s="14"/>
      <c r="CG1181" s="7">
        <f>SUMIF(CH$315:CH$345,$D1181,CJ$315:CJ$345)</f>
        <v>0</v>
      </c>
      <c r="CH1181" s="12"/>
      <c r="CI1181" s="13"/>
      <c r="CJ1181" s="14"/>
      <c r="CK1181" s="7">
        <f>SUMIF(CL$315:CL$345,$D1181,CN$315:CN$345)</f>
        <v>0</v>
      </c>
      <c r="CL1181" s="12"/>
      <c r="CM1181" s="13"/>
      <c r="CN1181" s="14"/>
      <c r="CO1181" s="7">
        <f>SUMIF(CP$315:CP$345,$D1181,CR$315:CR$345)</f>
        <v>0</v>
      </c>
      <c r="CP1181" s="12"/>
      <c r="CQ1181" s="13"/>
      <c r="CR1181" s="14"/>
      <c r="CS1181" s="7">
        <f>SUMIF(CT$315:CT$345,$D1181,CV$315:CV$345)</f>
        <v>0</v>
      </c>
      <c r="CT1181" s="12"/>
      <c r="CU1181" s="13"/>
      <c r="CV1181" s="14"/>
      <c r="CW1181" s="7">
        <f>SUMIF(CX$315:CX$345,$D1181,CZ$315:CZ$345)</f>
        <v>0</v>
      </c>
      <c r="CX1181" s="12"/>
      <c r="CY1181" s="13"/>
      <c r="CZ1181" s="14"/>
      <c r="DA1181" s="7">
        <f>SUMIF(DB$315:DB$345,$D1181,DD$315:DD$345)</f>
        <v>0</v>
      </c>
      <c r="DB1181" s="12"/>
      <c r="DC1181" s="13"/>
      <c r="DD1181" s="14"/>
      <c r="DE1181" s="7">
        <f>SUMIF(DF$315:DF$345,$D1181,DH$315:DH$345)</f>
        <v>0</v>
      </c>
      <c r="DF1181" s="12"/>
      <c r="DG1181" s="13"/>
      <c r="DH1181" s="14"/>
      <c r="DI1181" s="7">
        <f>SUMIF(DJ$315:DJ$345,$D1181,DL$315:DL$345)</f>
        <v>0</v>
      </c>
      <c r="DJ1181" s="12"/>
      <c r="DK1181" s="13"/>
      <c r="DL1181" s="14"/>
      <c r="DM1181" s="7">
        <f>SUMIF(DN$315:DN$345,$D1181,DP$315:DP$345)</f>
        <v>0</v>
      </c>
      <c r="DN1181" s="12"/>
      <c r="DO1181" s="13"/>
      <c r="DP1181" s="14"/>
      <c r="DQ1181" s="7">
        <f>SUMIF(DR$315:DR$345,$D1181,DT$315:DT$345)</f>
        <v>0</v>
      </c>
      <c r="DR1181" s="12"/>
      <c r="DS1181" s="13"/>
      <c r="DT1181" s="14"/>
      <c r="DU1181" s="7">
        <f>SUMIF(DV$315:DV$345,$D1181,DX$315:DX$345)</f>
        <v>0</v>
      </c>
      <c r="DV1181" s="12"/>
      <c r="DW1181" s="13"/>
      <c r="DX1181" s="14"/>
      <c r="DY1181" s="7">
        <f>SUMIF(DZ$315:DZ$345,$D1181,EB$315:EB$345)</f>
        <v>0</v>
      </c>
      <c r="DZ1181" s="12"/>
      <c r="EA1181" s="13"/>
      <c r="EB1181" s="14"/>
      <c r="EC1181" s="7">
        <f>SUMIF(ED$315:ED$345,$D1181,EF$315:EF$345)</f>
        <v>0</v>
      </c>
      <c r="ED1181" s="12"/>
      <c r="EE1181" s="13"/>
      <c r="EF1181" s="14"/>
      <c r="EG1181" s="7">
        <f>SUMIF(EH$315:EH$345,$D1181,EJ$315:EJ$345)</f>
        <v>0</v>
      </c>
      <c r="EH1181" s="12"/>
      <c r="EI1181" s="13"/>
      <c r="EJ1181" s="14"/>
      <c r="EK1181" s="7">
        <f>SUMIF(EL$315:EL$345,$D1181,EN$315:EN$345)</f>
        <v>0</v>
      </c>
      <c r="EL1181" s="12"/>
      <c r="EM1181" s="13"/>
      <c r="EN1181" s="14"/>
      <c r="EO1181" s="7">
        <f>SUMIF(EP$315:EP$345,$D1181,ER$315:ER$345)</f>
        <v>0</v>
      </c>
      <c r="EP1181" s="12"/>
      <c r="EQ1181" s="13"/>
      <c r="ER1181" s="14"/>
      <c r="ES1181" s="7">
        <f>SUMIF(ET$315:ET$345,$D1181,EV$315:EV$345)</f>
        <v>0</v>
      </c>
      <c r="ET1181" s="12"/>
      <c r="EU1181" s="13"/>
      <c r="EV1181" s="14"/>
      <c r="EW1181" s="7">
        <f>SUMIF(EX$315:EX$345,$D1181,EZ$315:EZ$345)</f>
        <v>0</v>
      </c>
      <c r="EX1181" s="12"/>
      <c r="EY1181" s="13"/>
      <c r="EZ1181" s="14"/>
      <c r="FA1181" s="7">
        <f>SUMIF(FB$315:FB$345,$D1181,FD$315:FD$345)</f>
        <v>0</v>
      </c>
      <c r="FB1181" s="12"/>
      <c r="FC1181" s="13"/>
      <c r="FD1181" s="14"/>
      <c r="FE1181" s="7">
        <f>SUMIF(FF$315:FF$345,$D1181,FH$315:FH$345)</f>
        <v>0</v>
      </c>
      <c r="FF1181" s="12"/>
      <c r="FG1181" s="13"/>
      <c r="FH1181" s="14"/>
      <c r="FI1181" s="7">
        <f>SUMIF(FJ$315:FJ$345,$D1181,FL$315:FL$345)</f>
        <v>0</v>
      </c>
      <c r="FJ1181" s="12"/>
      <c r="FK1181" s="13"/>
      <c r="FL1181" s="14"/>
      <c r="FM1181" s="7">
        <f>SUMIF(FN$315:FN$345,$D1181,FP$315:FP$345)</f>
        <v>0</v>
      </c>
      <c r="FN1181" s="12"/>
      <c r="FO1181" s="13"/>
      <c r="FP1181" s="14"/>
      <c r="FQ1181" s="7">
        <f>SUMIF(FR$315:FR$345,$D1181,FT$315:FT$345)</f>
        <v>0</v>
      </c>
      <c r="FR1181" s="12"/>
      <c r="FS1181" s="13"/>
      <c r="FT1181" s="14"/>
      <c r="FU1181" s="7">
        <f>SUMIF(FV$315:FV$345,$D1181,FX$315:FX$345)</f>
        <v>0</v>
      </c>
      <c r="FV1181" s="12"/>
      <c r="FW1181" s="13"/>
      <c r="FX1181" s="14"/>
      <c r="FY1181" s="7">
        <f>SUMIF(FZ$315:FZ$345,$D1181,GB$315:GB$345)</f>
        <v>0</v>
      </c>
      <c r="FZ1181" s="12"/>
      <c r="GA1181" s="13"/>
      <c r="GB1181" s="14"/>
      <c r="GC1181" s="7">
        <f>SUMIF(GD$315:GD$345,$D1181,GF$315:GF$345)</f>
        <v>0</v>
      </c>
      <c r="GD1181" s="12"/>
      <c r="GE1181" s="13"/>
      <c r="GF1181" s="14"/>
      <c r="GG1181" s="7">
        <f>SUMIF(GH$315:GH$345,$D1181,GJ$315:GJ$345)</f>
        <v>0</v>
      </c>
      <c r="GH1181" s="12"/>
      <c r="GI1181" s="13"/>
      <c r="GJ1181" s="14"/>
      <c r="GK1181" s="7">
        <f>SUMIF(GL$315:GL$345,$D1181,GN$315:GN$345)</f>
        <v>0</v>
      </c>
      <c r="GL1181" s="12"/>
      <c r="GM1181" s="13"/>
      <c r="GN1181" s="14"/>
      <c r="GO1181" s="7">
        <f>SUMIF(GP$315:GP$345,$D1181,GR$315:GR$345)</f>
        <v>0</v>
      </c>
      <c r="GP1181" s="12"/>
      <c r="GQ1181" s="13"/>
      <c r="GR1181" s="14"/>
      <c r="GS1181" s="7">
        <f>SUMIF(GT$315:GT$345,$D1181,GV$315:GV$345)</f>
        <v>0</v>
      </c>
      <c r="GT1181" s="12"/>
      <c r="GU1181" s="13"/>
      <c r="GV1181" s="21"/>
      <c r="GW1181" s="19">
        <f t="shared" si="27"/>
        <v>0</v>
      </c>
      <c r="GX1181" s="472"/>
      <c r="GY1181" s="473"/>
    </row>
    <row r="1182" spans="1:207" ht="16.5" thickBot="1">
      <c r="A1182" s="47" t="s">
        <v>86</v>
      </c>
      <c r="B1182" s="543"/>
      <c r="C1182" s="91"/>
      <c r="D1182" s="92"/>
      <c r="E1182" s="8">
        <f>SUMIF(F$346:F$376,$D1182,H$346:H$376)</f>
        <v>0</v>
      </c>
      <c r="F1182" s="15"/>
      <c r="G1182" s="16"/>
      <c r="H1182" s="16"/>
      <c r="I1182" s="6">
        <f>SUMIF(J$346:J$376,$D1182,L$346:L$376)</f>
        <v>0</v>
      </c>
      <c r="J1182" s="15"/>
      <c r="K1182" s="16"/>
      <c r="L1182" s="16"/>
      <c r="M1182" s="8">
        <f>SUMIF(N$346:N$376,$D1182,P$346:P$376)</f>
        <v>0</v>
      </c>
      <c r="N1182" s="15"/>
      <c r="O1182" s="16"/>
      <c r="P1182" s="16"/>
      <c r="Q1182" s="6">
        <f>SUMIF(R$346:R$376,$D1182,T$346:T$376)</f>
        <v>0</v>
      </c>
      <c r="R1182" s="15"/>
      <c r="S1182" s="16"/>
      <c r="T1182" s="16"/>
      <c r="U1182" s="8">
        <f>SUMIF(V$346:V$376,$D1182,X$346:X$376)</f>
        <v>0</v>
      </c>
      <c r="V1182" s="15"/>
      <c r="W1182" s="16"/>
      <c r="X1182" s="16"/>
      <c r="Y1182" s="6">
        <f>SUMIF(Z$346:Z$376,$D1182,AB$346:AB$376)</f>
        <v>0</v>
      </c>
      <c r="Z1182" s="15"/>
      <c r="AA1182" s="16"/>
      <c r="AB1182" s="16"/>
      <c r="AC1182" s="8">
        <f>SUMIF(AD$346:AD$376,$D1182,AF$346:AF$376)</f>
        <v>0</v>
      </c>
      <c r="AD1182" s="15"/>
      <c r="AE1182" s="16"/>
      <c r="AF1182" s="16"/>
      <c r="AG1182" s="8">
        <f>SUMIF(AH$346:AH$376,$D1182,AJ$346:AJ$376)</f>
        <v>0</v>
      </c>
      <c r="AH1182" s="15"/>
      <c r="AI1182" s="16"/>
      <c r="AJ1182" s="16"/>
      <c r="AK1182" s="8">
        <f>SUMIF(AL$346:AL$376,$D1182,AN$346:AN$376)</f>
        <v>0</v>
      </c>
      <c r="AL1182" s="15"/>
      <c r="AM1182" s="16"/>
      <c r="AN1182" s="16"/>
      <c r="AO1182" s="8">
        <f>SUMIF(AP$346:AP$376,$D1182,AR$346:AR$376)</f>
        <v>0</v>
      </c>
      <c r="AP1182" s="15"/>
      <c r="AQ1182" s="16"/>
      <c r="AR1182" s="16"/>
      <c r="AS1182" s="8">
        <f>SUMIF(AT$346:AT$376,$D1182,AV$346:AV$376)</f>
        <v>0</v>
      </c>
      <c r="AT1182" s="15"/>
      <c r="AU1182" s="16"/>
      <c r="AV1182" s="16"/>
      <c r="AW1182" s="8">
        <f>SUMIF(AX$346:AX$376,$D1182,AZ$346:AZ$376)</f>
        <v>0</v>
      </c>
      <c r="AX1182" s="15"/>
      <c r="AY1182" s="16"/>
      <c r="AZ1182" s="16"/>
      <c r="BA1182" s="8">
        <f>SUMIF(BB$346:BB$376,$D1182,BD$346:BD$376)</f>
        <v>0</v>
      </c>
      <c r="BB1182" s="15"/>
      <c r="BC1182" s="16"/>
      <c r="BD1182" s="16"/>
      <c r="BE1182" s="8">
        <f>SUMIF(BF$346:BF$376,$D1182,BH$346:BH$376)</f>
        <v>0</v>
      </c>
      <c r="BF1182" s="15"/>
      <c r="BG1182" s="16"/>
      <c r="BH1182" s="16"/>
      <c r="BI1182" s="8">
        <f>SUMIF(BJ$346:BJ$376,$D1182,BL$346:BL$376)</f>
        <v>0</v>
      </c>
      <c r="BJ1182" s="15"/>
      <c r="BK1182" s="16"/>
      <c r="BL1182" s="16"/>
      <c r="BM1182" s="8">
        <f>SUMIF(BN$346:BN$376,$D1182,BP$346:BP$376)</f>
        <v>0</v>
      </c>
      <c r="BN1182" s="15"/>
      <c r="BO1182" s="16"/>
      <c r="BP1182" s="16"/>
      <c r="BQ1182" s="8">
        <f>SUMIF(BR$346:BR$376,$D1182,BT$346:BT$376)</f>
        <v>0</v>
      </c>
      <c r="BR1182" s="15"/>
      <c r="BS1182" s="16"/>
      <c r="BT1182" s="16"/>
      <c r="BU1182" s="8">
        <f>SUMIF(BV$346:BV$376,$D1182,BX$346:BX$376)</f>
        <v>0</v>
      </c>
      <c r="BV1182" s="15"/>
      <c r="BW1182" s="16"/>
      <c r="BX1182" s="16"/>
      <c r="BY1182" s="8">
        <f>SUMIF(BZ$346:BZ$376,$D1182,CB$346:CB$376)</f>
        <v>0</v>
      </c>
      <c r="BZ1182" s="15"/>
      <c r="CA1182" s="16"/>
      <c r="CB1182" s="16"/>
      <c r="CC1182" s="8">
        <f>SUMIF(CD$346:CD$376,$D1182,CF$346:CF$376)</f>
        <v>0</v>
      </c>
      <c r="CD1182" s="15"/>
      <c r="CE1182" s="16"/>
      <c r="CF1182" s="16"/>
      <c r="CG1182" s="8">
        <f>SUMIF(CH$346:CH$376,$D1182,CJ$346:CJ$376)</f>
        <v>0</v>
      </c>
      <c r="CH1182" s="15"/>
      <c r="CI1182" s="16"/>
      <c r="CJ1182" s="16"/>
      <c r="CK1182" s="8">
        <f>SUMIF(CL$346:CL$376,$D1182,CN$346:CN$376)</f>
        <v>0</v>
      </c>
      <c r="CL1182" s="15"/>
      <c r="CM1182" s="16"/>
      <c r="CN1182" s="16"/>
      <c r="CO1182" s="8">
        <f>SUMIF(CP$346:CP$376,$D1182,CR$346:CR$376)</f>
        <v>0</v>
      </c>
      <c r="CP1182" s="15"/>
      <c r="CQ1182" s="16"/>
      <c r="CR1182" s="16"/>
      <c r="CS1182" s="8">
        <f>SUMIF(CT$346:CT$376,$D1182,CV$346:CV$376)</f>
        <v>0</v>
      </c>
      <c r="CT1182" s="15"/>
      <c r="CU1182" s="16"/>
      <c r="CV1182" s="16"/>
      <c r="CW1182" s="8">
        <f>SUMIF(CX$346:CX$376,$D1182,CZ$346:CZ$376)</f>
        <v>0</v>
      </c>
      <c r="CX1182" s="15"/>
      <c r="CY1182" s="16"/>
      <c r="CZ1182" s="16"/>
      <c r="DA1182" s="8">
        <f>SUMIF(DB$346:DB$376,$D1182,DD$346:DD$376)</f>
        <v>0</v>
      </c>
      <c r="DB1182" s="15"/>
      <c r="DC1182" s="16"/>
      <c r="DD1182" s="16"/>
      <c r="DE1182" s="8">
        <f>SUMIF(DF$346:DF$376,$D1182,DH$346:DH$376)</f>
        <v>0</v>
      </c>
      <c r="DF1182" s="15"/>
      <c r="DG1182" s="16"/>
      <c r="DH1182" s="16"/>
      <c r="DI1182" s="8">
        <f>SUMIF(DJ$346:DJ$376,$D1182,DL$346:DL$376)</f>
        <v>0</v>
      </c>
      <c r="DJ1182" s="15"/>
      <c r="DK1182" s="16"/>
      <c r="DL1182" s="16"/>
      <c r="DM1182" s="8">
        <f>SUMIF(DN$346:DN$376,$D1182,DP$346:DP$376)</f>
        <v>0</v>
      </c>
      <c r="DN1182" s="15"/>
      <c r="DO1182" s="16"/>
      <c r="DP1182" s="16"/>
      <c r="DQ1182" s="8">
        <f>SUMIF(DR$346:DR$376,$D1182,DT$346:DT$376)</f>
        <v>0</v>
      </c>
      <c r="DR1182" s="15"/>
      <c r="DS1182" s="16"/>
      <c r="DT1182" s="16"/>
      <c r="DU1182" s="8">
        <f>SUMIF(DV$346:DV$376,$D1182,DX$346:DX$376)</f>
        <v>0</v>
      </c>
      <c r="DV1182" s="15"/>
      <c r="DW1182" s="16"/>
      <c r="DX1182" s="16"/>
      <c r="DY1182" s="8">
        <f>SUMIF(DZ$346:DZ$376,$D1182,EB$346:EB$376)</f>
        <v>0</v>
      </c>
      <c r="DZ1182" s="15"/>
      <c r="EA1182" s="16"/>
      <c r="EB1182" s="16"/>
      <c r="EC1182" s="8">
        <f>SUMIF(ED$346:ED$376,$D1182,EF$346:EF$376)</f>
        <v>0</v>
      </c>
      <c r="ED1182" s="15"/>
      <c r="EE1182" s="16"/>
      <c r="EF1182" s="16"/>
      <c r="EG1182" s="8">
        <f>SUMIF(EH$346:EH$376,$D1182,EJ$346:EJ$376)</f>
        <v>0</v>
      </c>
      <c r="EH1182" s="15"/>
      <c r="EI1182" s="16"/>
      <c r="EJ1182" s="16"/>
      <c r="EK1182" s="8">
        <f>SUMIF(EL$346:EL$376,$D1182,EN$346:EN$376)</f>
        <v>0</v>
      </c>
      <c r="EL1182" s="15"/>
      <c r="EM1182" s="16"/>
      <c r="EN1182" s="16"/>
      <c r="EO1182" s="8">
        <f>SUMIF(EP$346:EP$376,$D1182,ER$346:ER$376)</f>
        <v>0</v>
      </c>
      <c r="EP1182" s="15"/>
      <c r="EQ1182" s="16"/>
      <c r="ER1182" s="16"/>
      <c r="ES1182" s="8">
        <f>SUMIF(ET$346:ET$376,$D1182,EV$346:EV$376)</f>
        <v>0</v>
      </c>
      <c r="ET1182" s="15"/>
      <c r="EU1182" s="16"/>
      <c r="EV1182" s="16"/>
      <c r="EW1182" s="8">
        <f>SUMIF(EX$346:EX$376,$D1182,EZ$346:EZ$376)</f>
        <v>0</v>
      </c>
      <c r="EX1182" s="15"/>
      <c r="EY1182" s="16"/>
      <c r="EZ1182" s="16"/>
      <c r="FA1182" s="8">
        <f>SUMIF(FB$346:FB$376,$D1182,FD$346:FD$376)</f>
        <v>0</v>
      </c>
      <c r="FB1182" s="15"/>
      <c r="FC1182" s="16"/>
      <c r="FD1182" s="16"/>
      <c r="FE1182" s="8">
        <f>SUMIF(FF$346:FF$376,$D1182,FH$346:FH$376)</f>
        <v>0</v>
      </c>
      <c r="FF1182" s="15"/>
      <c r="FG1182" s="16"/>
      <c r="FH1182" s="16"/>
      <c r="FI1182" s="8">
        <f>SUMIF(FJ$346:FJ$376,$D1182,FL$346:FL$376)</f>
        <v>0</v>
      </c>
      <c r="FJ1182" s="15"/>
      <c r="FK1182" s="16"/>
      <c r="FL1182" s="16"/>
      <c r="FM1182" s="8">
        <f>SUMIF(FN$346:FN$376,$D1182,FP$346:FP$376)</f>
        <v>0</v>
      </c>
      <c r="FN1182" s="15"/>
      <c r="FO1182" s="16"/>
      <c r="FP1182" s="16"/>
      <c r="FQ1182" s="8">
        <f>SUMIF(FR$346:FR$376,$D1182,FT$346:FT$376)</f>
        <v>0</v>
      </c>
      <c r="FR1182" s="15"/>
      <c r="FS1182" s="16"/>
      <c r="FT1182" s="16"/>
      <c r="FU1182" s="8">
        <f>SUMIF(FV$346:FV$376,$D1182,FX$346:FX$376)</f>
        <v>0</v>
      </c>
      <c r="FV1182" s="15"/>
      <c r="FW1182" s="16"/>
      <c r="FX1182" s="16"/>
      <c r="FY1182" s="8">
        <f>SUMIF(FZ$346:FZ$376,$D1182,GB$346:GB$376)</f>
        <v>0</v>
      </c>
      <c r="FZ1182" s="15"/>
      <c r="GA1182" s="16"/>
      <c r="GB1182" s="16"/>
      <c r="GC1182" s="8">
        <f>SUMIF(GD$346:GD$376,$D1182,GF$346:GF$376)</f>
        <v>0</v>
      </c>
      <c r="GD1182" s="15"/>
      <c r="GE1182" s="16"/>
      <c r="GF1182" s="16"/>
      <c r="GG1182" s="8">
        <f>SUMIF(GH$346:GH$376,$D1182,GJ$346:GJ$376)</f>
        <v>0</v>
      </c>
      <c r="GH1182" s="15"/>
      <c r="GI1182" s="16"/>
      <c r="GJ1182" s="16"/>
      <c r="GK1182" s="8">
        <f>SUMIF(GL$346:GL$376,$D1182,GN$346:GN$376)</f>
        <v>0</v>
      </c>
      <c r="GL1182" s="15"/>
      <c r="GM1182" s="16"/>
      <c r="GN1182" s="16"/>
      <c r="GO1182" s="8">
        <f>SUMIF(GP$346:GP$376,$D1182,GR$346:GR$376)</f>
        <v>0</v>
      </c>
      <c r="GP1182" s="15"/>
      <c r="GQ1182" s="16"/>
      <c r="GR1182" s="16"/>
      <c r="GS1182" s="8">
        <f>SUMIF(GT$346:GT$376,$D1182,GV$346:GV$376)</f>
        <v>0</v>
      </c>
      <c r="GT1182" s="15"/>
      <c r="GU1182" s="16"/>
      <c r="GV1182" s="22"/>
      <c r="GW1182" s="19">
        <f t="shared" si="27"/>
        <v>0</v>
      </c>
      <c r="GX1182" s="472"/>
      <c r="GY1182" s="473"/>
    </row>
    <row r="1183" spans="1:207" ht="15.75" customHeight="1">
      <c r="A1183" s="47" t="s">
        <v>75</v>
      </c>
      <c r="B1183" s="474"/>
      <c r="C1183" s="280"/>
      <c r="D1183" s="279"/>
      <c r="E1183" s="6">
        <f>SUMIF(F$5:F$35,$D1183,H$5:H$35)</f>
        <v>0</v>
      </c>
      <c r="F1183" s="9"/>
      <c r="G1183" s="10"/>
      <c r="H1183" s="11"/>
      <c r="I1183" s="6">
        <f>SUMIF(J$5:J$35,$D1183,L$5:L$35)</f>
        <v>0</v>
      </c>
      <c r="J1183" s="9"/>
      <c r="K1183" s="10"/>
      <c r="L1183" s="11"/>
      <c r="M1183" s="6">
        <f>SUMIF(N$5:N$35,$D1183,P$5:P$35)</f>
        <v>0</v>
      </c>
      <c r="N1183" s="9"/>
      <c r="O1183" s="10"/>
      <c r="P1183" s="11"/>
      <c r="Q1183" s="6">
        <f>SUMIF(R$5:R$35,$D1183,T$5:T$35)</f>
        <v>0</v>
      </c>
      <c r="R1183" s="9"/>
      <c r="S1183" s="10"/>
      <c r="T1183" s="11"/>
      <c r="U1183" s="6">
        <f>SUMIF(V$5:V$35,$D1183,X$5:X$35)</f>
        <v>0</v>
      </c>
      <c r="V1183" s="9"/>
      <c r="W1183" s="10"/>
      <c r="X1183" s="11"/>
      <c r="Y1183" s="6">
        <f>SUMIF(Z$5:Z$35,$D1183,AB$5:AB$35)</f>
        <v>0</v>
      </c>
      <c r="Z1183" s="9"/>
      <c r="AA1183" s="10"/>
      <c r="AB1183" s="11"/>
      <c r="AC1183" s="6">
        <f>SUMIF(AD$5:AD$35,$D1183,AF$5:AF$35)</f>
        <v>0</v>
      </c>
      <c r="AD1183" s="9"/>
      <c r="AE1183" s="10"/>
      <c r="AF1183" s="11"/>
      <c r="AG1183" s="6">
        <f>SUMIF(AH$5:AH$35,$D1183,AJ$5:AJ$35)</f>
        <v>0</v>
      </c>
      <c r="AH1183" s="9"/>
      <c r="AI1183" s="10"/>
      <c r="AJ1183" s="11"/>
      <c r="AK1183" s="6">
        <f>SUMIF(AL$5:AL$35,$D1183,AN$5:AN$35)</f>
        <v>0</v>
      </c>
      <c r="AL1183" s="9"/>
      <c r="AM1183" s="10"/>
      <c r="AN1183" s="11"/>
      <c r="AO1183" s="6">
        <f>SUMIF(AP$5:AP$35,$D1183,AR$5:AR$35)</f>
        <v>0</v>
      </c>
      <c r="AP1183" s="9"/>
      <c r="AQ1183" s="10"/>
      <c r="AR1183" s="11"/>
      <c r="AS1183" s="6">
        <f>SUMIF(AT$5:AT$35,$D1183,AV$5:AV$35)</f>
        <v>0</v>
      </c>
      <c r="AT1183" s="9"/>
      <c r="AU1183" s="10"/>
      <c r="AV1183" s="11"/>
      <c r="AW1183" s="6">
        <f>SUMIF(AX$5:AX$35,$D1183,AZ$5:AZ$35)</f>
        <v>0</v>
      </c>
      <c r="AX1183" s="9"/>
      <c r="AY1183" s="10"/>
      <c r="AZ1183" s="11"/>
      <c r="BA1183" s="6">
        <f>SUMIF(BB$5:BB$35,$D1183,BD$5:BD$35)</f>
        <v>0</v>
      </c>
      <c r="BB1183" s="9"/>
      <c r="BC1183" s="10"/>
      <c r="BD1183" s="11"/>
      <c r="BE1183" s="6">
        <f>SUMIF(BF$5:BF$35,$D1183,BH$5:BH$35)</f>
        <v>0</v>
      </c>
      <c r="BF1183" s="9"/>
      <c r="BG1183" s="10"/>
      <c r="BH1183" s="11"/>
      <c r="BI1183" s="6">
        <f>SUMIF(BJ$5:BJ$35,$D1183,BL$5:BL$35)</f>
        <v>0</v>
      </c>
      <c r="BJ1183" s="9"/>
      <c r="BK1183" s="10"/>
      <c r="BL1183" s="11"/>
      <c r="BM1183" s="6">
        <f>SUMIF(BN$5:BN$35,$D1183,BP$5:BP$35)</f>
        <v>0</v>
      </c>
      <c r="BN1183" s="9"/>
      <c r="BO1183" s="10"/>
      <c r="BP1183" s="11"/>
      <c r="BQ1183" s="6">
        <f>SUMIF(BR$5:BR$35,$D1183,BT$5:BT$35)</f>
        <v>0</v>
      </c>
      <c r="BR1183" s="9"/>
      <c r="BS1183" s="10"/>
      <c r="BT1183" s="11"/>
      <c r="BU1183" s="6">
        <f>SUMIF(BV$5:BV$35,$D1183,BX$5:BX$35)</f>
        <v>0</v>
      </c>
      <c r="BV1183" s="9"/>
      <c r="BW1183" s="10"/>
      <c r="BX1183" s="11"/>
      <c r="BY1183" s="6">
        <f>SUMIF(BZ$5:BZ$35,$D1183,CB$5:CB$35)</f>
        <v>0</v>
      </c>
      <c r="BZ1183" s="9"/>
      <c r="CA1183" s="10"/>
      <c r="CB1183" s="11"/>
      <c r="CC1183" s="6">
        <f>SUMIF(CD$5:CD$35,$D1183,CF$5:CF$35)</f>
        <v>0</v>
      </c>
      <c r="CD1183" s="9"/>
      <c r="CE1183" s="10"/>
      <c r="CF1183" s="11"/>
      <c r="CG1183" s="6">
        <f>SUMIF(CH$5:CH$35,$D1183,CJ$5:CJ$35)</f>
        <v>0</v>
      </c>
      <c r="CH1183" s="9"/>
      <c r="CI1183" s="10"/>
      <c r="CJ1183" s="11"/>
      <c r="CK1183" s="6">
        <f>SUMIF(CL$5:CL$35,$D1183,CN$5:CN$35)</f>
        <v>0</v>
      </c>
      <c r="CL1183" s="9"/>
      <c r="CM1183" s="10"/>
      <c r="CN1183" s="11"/>
      <c r="CO1183" s="6">
        <f>SUMIF(CP$5:CP$35,$D1183,CR$5:CR$35)</f>
        <v>0</v>
      </c>
      <c r="CP1183" s="9"/>
      <c r="CQ1183" s="10"/>
      <c r="CR1183" s="11"/>
      <c r="CS1183" s="6">
        <f>SUMIF(CT$5:CT$35,$D1183,CV$5:CV$35)</f>
        <v>0</v>
      </c>
      <c r="CT1183" s="9"/>
      <c r="CU1183" s="10"/>
      <c r="CV1183" s="11"/>
      <c r="CW1183" s="6">
        <f>SUMIF(CX$5:CX$35,$D1183,CZ$5:CZ$35)</f>
        <v>0</v>
      </c>
      <c r="CX1183" s="9"/>
      <c r="CY1183" s="10"/>
      <c r="CZ1183" s="11"/>
      <c r="DA1183" s="6">
        <f>SUMIF(DB$5:DB$35,$D1183,DD$5:DD$35)</f>
        <v>0</v>
      </c>
      <c r="DB1183" s="9"/>
      <c r="DC1183" s="10"/>
      <c r="DD1183" s="11"/>
      <c r="DE1183" s="6">
        <f>SUMIF(DF$5:DF$35,$D1183,DH$5:DH$35)</f>
        <v>0</v>
      </c>
      <c r="DF1183" s="9"/>
      <c r="DG1183" s="10"/>
      <c r="DH1183" s="11"/>
      <c r="DI1183" s="6">
        <f>SUMIF(DJ$5:DJ$35,$D1183,DL$5:DL$35)</f>
        <v>0</v>
      </c>
      <c r="DJ1183" s="9"/>
      <c r="DK1183" s="10"/>
      <c r="DL1183" s="11"/>
      <c r="DM1183" s="6">
        <f>SUMIF(DN$5:DN$35,$D1183,DP$5:DP$35)</f>
        <v>0</v>
      </c>
      <c r="DN1183" s="9"/>
      <c r="DO1183" s="10"/>
      <c r="DP1183" s="11"/>
      <c r="DQ1183" s="6">
        <f>SUMIF(DR$5:DR$35,$D1183,DT$5:DT$35)</f>
        <v>0</v>
      </c>
      <c r="DR1183" s="9"/>
      <c r="DS1183" s="10"/>
      <c r="DT1183" s="11"/>
      <c r="DU1183" s="6">
        <f>SUMIF(DV$5:DV$35,$D1183,DX$5:DX$35)</f>
        <v>0</v>
      </c>
      <c r="DV1183" s="9"/>
      <c r="DW1183" s="10"/>
      <c r="DX1183" s="11"/>
      <c r="DY1183" s="6">
        <f>SUMIF(DZ$5:DZ$35,$D1183,EB$5:EB$35)</f>
        <v>0</v>
      </c>
      <c r="DZ1183" s="9"/>
      <c r="EA1183" s="10"/>
      <c r="EB1183" s="11"/>
      <c r="EC1183" s="6">
        <f>SUMIF(ED$5:ED$35,$D1183,EF$5:EF$35)</f>
        <v>0</v>
      </c>
      <c r="ED1183" s="9"/>
      <c r="EE1183" s="10"/>
      <c r="EF1183" s="11"/>
      <c r="EG1183" s="6">
        <f>SUMIF(EH$5:EH$35,$D1183,EJ$5:EJ$35)</f>
        <v>0</v>
      </c>
      <c r="EH1183" s="9"/>
      <c r="EI1183" s="10"/>
      <c r="EJ1183" s="11"/>
      <c r="EK1183" s="6">
        <f>SUMIF(EL$5:EL$35,$D1183,EN$5:EN$35)</f>
        <v>0</v>
      </c>
      <c r="EL1183" s="9"/>
      <c r="EM1183" s="10"/>
      <c r="EN1183" s="11"/>
      <c r="EO1183" s="6">
        <f>SUMIF(EP$5:EP$35,$D1183,ER$5:ER$35)</f>
        <v>0</v>
      </c>
      <c r="EP1183" s="9"/>
      <c r="EQ1183" s="10"/>
      <c r="ER1183" s="11"/>
      <c r="ES1183" s="6">
        <f>SUMIF(ET$5:ET$35,$D1183,EV$5:EV$35)</f>
        <v>0</v>
      </c>
      <c r="ET1183" s="9"/>
      <c r="EU1183" s="10"/>
      <c r="EV1183" s="11"/>
      <c r="EW1183" s="6">
        <f>SUMIF(EX$5:EX$35,$D1183,EZ$5:EZ$35)</f>
        <v>0</v>
      </c>
      <c r="EX1183" s="9"/>
      <c r="EY1183" s="10"/>
      <c r="EZ1183" s="11"/>
      <c r="FA1183" s="6">
        <f>SUMIF(FB$5:FB$35,$D1183,FD$5:FD$35)</f>
        <v>0</v>
      </c>
      <c r="FB1183" s="9"/>
      <c r="FC1183" s="10"/>
      <c r="FD1183" s="11"/>
      <c r="FE1183" s="6">
        <f>SUMIF(FF$5:FF$35,$D1183,FH$5:FH$35)</f>
        <v>0</v>
      </c>
      <c r="FF1183" s="9"/>
      <c r="FG1183" s="10"/>
      <c r="FH1183" s="11"/>
      <c r="FI1183" s="6">
        <f>SUMIF(FJ$5:FJ$35,$D1183,FL$5:FL$35)</f>
        <v>0</v>
      </c>
      <c r="FJ1183" s="9"/>
      <c r="FK1183" s="10"/>
      <c r="FL1183" s="11"/>
      <c r="FM1183" s="6">
        <f>SUMIF(FN$5:FN$35,$D1183,FP$5:FP$35)</f>
        <v>0</v>
      </c>
      <c r="FN1183" s="9"/>
      <c r="FO1183" s="10"/>
      <c r="FP1183" s="11"/>
      <c r="FQ1183" s="6">
        <f>SUMIF(FR$5:FR$35,$D1183,FT$5:FT$35)</f>
        <v>0</v>
      </c>
      <c r="FR1183" s="9"/>
      <c r="FS1183" s="10"/>
      <c r="FT1183" s="11"/>
      <c r="FU1183" s="6">
        <f>SUMIF(FV$5:FV$35,$D1183,FX$5:FX$35)</f>
        <v>0</v>
      </c>
      <c r="FV1183" s="9"/>
      <c r="FW1183" s="10"/>
      <c r="FX1183" s="11"/>
      <c r="FY1183" s="6">
        <f>SUMIF(FZ$5:FZ$35,$D1183,GB$5:GB$35)</f>
        <v>0</v>
      </c>
      <c r="FZ1183" s="9"/>
      <c r="GA1183" s="10"/>
      <c r="GB1183" s="11"/>
      <c r="GC1183" s="6">
        <f>SUMIF(GD$5:GD$35,$D1183,GF$5:GF$35)</f>
        <v>0</v>
      </c>
      <c r="GD1183" s="9"/>
      <c r="GE1183" s="10"/>
      <c r="GF1183" s="11"/>
      <c r="GG1183" s="6">
        <f>SUMIF(GH$5:GH$35,$D1183,GJ$5:GJ$35)</f>
        <v>0</v>
      </c>
      <c r="GH1183" s="9"/>
      <c r="GI1183" s="10"/>
      <c r="GJ1183" s="11"/>
      <c r="GK1183" s="6">
        <f>SUMIF(GL$5:GL$35,$D1183,GN$5:GN$35)</f>
        <v>0</v>
      </c>
      <c r="GL1183" s="9"/>
      <c r="GM1183" s="10"/>
      <c r="GN1183" s="11"/>
      <c r="GO1183" s="6">
        <f>SUMIF(GP$5:GP$35,$D1183,GR$5:GR$35)</f>
        <v>0</v>
      </c>
      <c r="GP1183" s="9"/>
      <c r="GQ1183" s="10"/>
      <c r="GR1183" s="11"/>
      <c r="GS1183" s="6">
        <f>SUMIF(GT$5:GT$35,$D1183,GV$5:GV$35)</f>
        <v>0</v>
      </c>
      <c r="GT1183" s="9"/>
      <c r="GU1183" s="10"/>
      <c r="GV1183" s="20"/>
      <c r="GW1183" s="19">
        <f t="shared" si="27"/>
        <v>0</v>
      </c>
      <c r="GX1183" s="472">
        <f>SUM(GW1183:GW1194)</f>
        <v>0</v>
      </c>
      <c r="GY1183" s="473">
        <f>D1183</f>
        <v>0</v>
      </c>
    </row>
    <row r="1184" spans="1:207" ht="15.75" customHeight="1">
      <c r="A1184" s="47" t="s">
        <v>76</v>
      </c>
      <c r="B1184" s="475"/>
      <c r="C1184" s="281"/>
      <c r="D1184" s="282"/>
      <c r="E1184" s="6">
        <f>SUMIF(F$36:F$66,$D1184,H$36:H$66)</f>
        <v>0</v>
      </c>
      <c r="F1184" s="9"/>
      <c r="G1184" s="10"/>
      <c r="H1184" s="11"/>
      <c r="I1184" s="6">
        <f>SUMIF(J$36:J$66,$D1184,L$36:L$66)</f>
        <v>0</v>
      </c>
      <c r="J1184" s="9"/>
      <c r="K1184" s="10"/>
      <c r="L1184" s="11"/>
      <c r="M1184" s="6">
        <f>SUMIF(N$36:N$66,$D1184,P$36:P$66)</f>
        <v>0</v>
      </c>
      <c r="N1184" s="9"/>
      <c r="O1184" s="10"/>
      <c r="P1184" s="11"/>
      <c r="Q1184" s="6">
        <f>SUMIF(R$36:R$66,$D1184,T$36:T$66)</f>
        <v>0</v>
      </c>
      <c r="R1184" s="9"/>
      <c r="S1184" s="10"/>
      <c r="T1184" s="11"/>
      <c r="U1184" s="6">
        <f>SUMIF(V$36:V$66,$D1184,X$36:X$66)</f>
        <v>0</v>
      </c>
      <c r="V1184" s="9"/>
      <c r="W1184" s="10"/>
      <c r="X1184" s="11"/>
      <c r="Y1184" s="6">
        <f>SUMIF(Z$36:Z$66,$D1184,AB$36:AB$66)</f>
        <v>0</v>
      </c>
      <c r="Z1184" s="9"/>
      <c r="AA1184" s="10"/>
      <c r="AB1184" s="11"/>
      <c r="AC1184" s="6">
        <f>SUMIF(AD$36:AD$66,$D1184,AF$36:AF$66)</f>
        <v>0</v>
      </c>
      <c r="AD1184" s="9"/>
      <c r="AE1184" s="10"/>
      <c r="AF1184" s="11"/>
      <c r="AG1184" s="6">
        <f>SUMIF(AH$36:AH$66,$D1184,AJ$36:AJ$66)</f>
        <v>0</v>
      </c>
      <c r="AH1184" s="9"/>
      <c r="AI1184" s="10"/>
      <c r="AJ1184" s="11"/>
      <c r="AK1184" s="6">
        <f>SUMIF(AL$36:AL$66,$D1184,AN$36:AN$66)</f>
        <v>0</v>
      </c>
      <c r="AL1184" s="9"/>
      <c r="AM1184" s="10"/>
      <c r="AN1184" s="11"/>
      <c r="AO1184" s="6">
        <f>SUMIF(AP$36:AP$66,$D1184,AR$36:AR$66)</f>
        <v>0</v>
      </c>
      <c r="AP1184" s="9"/>
      <c r="AQ1184" s="10"/>
      <c r="AR1184" s="11"/>
      <c r="AS1184" s="6">
        <f>SUMIF(AT$36:AT$66,$D1184,AV$36:AV$66)</f>
        <v>0</v>
      </c>
      <c r="AT1184" s="9"/>
      <c r="AU1184" s="10"/>
      <c r="AV1184" s="11"/>
      <c r="AW1184" s="6">
        <f>SUMIF(AX$36:AX$66,$D1184,AZ$36:AZ$66)</f>
        <v>0</v>
      </c>
      <c r="AX1184" s="9"/>
      <c r="AY1184" s="10"/>
      <c r="AZ1184" s="11"/>
      <c r="BA1184" s="6">
        <f>SUMIF(BB$36:BB$66,$D1184,BD$36:BD$66)</f>
        <v>0</v>
      </c>
      <c r="BB1184" s="9"/>
      <c r="BC1184" s="10"/>
      <c r="BD1184" s="11"/>
      <c r="BE1184" s="6">
        <f>SUMIF(BF$36:BF$66,$D1184,BH$36:BH$66)</f>
        <v>0</v>
      </c>
      <c r="BF1184" s="9"/>
      <c r="BG1184" s="10"/>
      <c r="BH1184" s="11"/>
      <c r="BI1184" s="6">
        <f>SUMIF(BJ$36:BJ$66,$D1184,BL$36:BL$66)</f>
        <v>0</v>
      </c>
      <c r="BJ1184" s="9"/>
      <c r="BK1184" s="10"/>
      <c r="BL1184" s="11"/>
      <c r="BM1184" s="6">
        <f>SUMIF(BN$36:BN$66,$D1184,BP$36:BP$66)</f>
        <v>0</v>
      </c>
      <c r="BN1184" s="9"/>
      <c r="BO1184" s="10"/>
      <c r="BP1184" s="11"/>
      <c r="BQ1184" s="6">
        <f>SUMIF(BR$36:BR$66,$D1184,BT$36:BT$66)</f>
        <v>0</v>
      </c>
      <c r="BR1184" s="9"/>
      <c r="BS1184" s="10"/>
      <c r="BT1184" s="11"/>
      <c r="BU1184" s="6">
        <f>SUMIF(BV$36:BV$66,$D1184,BX$36:BX$66)</f>
        <v>0</v>
      </c>
      <c r="BV1184" s="9"/>
      <c r="BW1184" s="10"/>
      <c r="BX1184" s="11"/>
      <c r="BY1184" s="6">
        <f>SUMIF(BZ$36:BZ$66,$D1184,CB$36:CB$66)</f>
        <v>0</v>
      </c>
      <c r="BZ1184" s="9"/>
      <c r="CA1184" s="10"/>
      <c r="CB1184" s="11"/>
      <c r="CC1184" s="6">
        <f>SUMIF(CD$36:CD$66,$D1184,CF$36:CF$66)</f>
        <v>0</v>
      </c>
      <c r="CD1184" s="9"/>
      <c r="CE1184" s="10"/>
      <c r="CF1184" s="11"/>
      <c r="CG1184" s="6">
        <f>SUMIF(CH$36:CH$66,$D1184,CJ$36:CJ$66)</f>
        <v>0</v>
      </c>
      <c r="CH1184" s="9"/>
      <c r="CI1184" s="10"/>
      <c r="CJ1184" s="11"/>
      <c r="CK1184" s="6">
        <f>SUMIF(CL$36:CL$66,$D1184,CN$36:CN$66)</f>
        <v>0</v>
      </c>
      <c r="CL1184" s="9"/>
      <c r="CM1184" s="10"/>
      <c r="CN1184" s="11"/>
      <c r="CO1184" s="6">
        <f>SUMIF(CP$36:CP$66,$D1184,CR$36:CR$66)</f>
        <v>0</v>
      </c>
      <c r="CP1184" s="9"/>
      <c r="CQ1184" s="10"/>
      <c r="CR1184" s="11"/>
      <c r="CS1184" s="6">
        <f>SUMIF(CT$36:CT$66,$D1184,CV$36:CV$66)</f>
        <v>0</v>
      </c>
      <c r="CT1184" s="9"/>
      <c r="CU1184" s="10"/>
      <c r="CV1184" s="11"/>
      <c r="CW1184" s="6">
        <f>SUMIF(CX$36:CX$66,$D1184,CZ$36:CZ$66)</f>
        <v>0</v>
      </c>
      <c r="CX1184" s="9"/>
      <c r="CY1184" s="10"/>
      <c r="CZ1184" s="11"/>
      <c r="DA1184" s="6">
        <f>SUMIF(DB$36:DB$66,$D1184,DD$36:DD$66)</f>
        <v>0</v>
      </c>
      <c r="DB1184" s="9"/>
      <c r="DC1184" s="10"/>
      <c r="DD1184" s="11"/>
      <c r="DE1184" s="6">
        <f>SUMIF(DF$36:DF$66,$D1184,DH$36:DH$66)</f>
        <v>0</v>
      </c>
      <c r="DF1184" s="9"/>
      <c r="DG1184" s="10"/>
      <c r="DH1184" s="11"/>
      <c r="DI1184" s="6">
        <f>SUMIF(DJ$36:DJ$66,$D1184,DL$36:DL$66)</f>
        <v>0</v>
      </c>
      <c r="DJ1184" s="9"/>
      <c r="DK1184" s="10"/>
      <c r="DL1184" s="11"/>
      <c r="DM1184" s="6">
        <f>SUMIF(DN$36:DN$66,$D1184,DP$36:DP$66)</f>
        <v>0</v>
      </c>
      <c r="DN1184" s="9"/>
      <c r="DO1184" s="10"/>
      <c r="DP1184" s="11"/>
      <c r="DQ1184" s="6">
        <f>SUMIF(DR$36:DR$66,$D1184,DT$36:DT$66)</f>
        <v>0</v>
      </c>
      <c r="DR1184" s="9"/>
      <c r="DS1184" s="10"/>
      <c r="DT1184" s="11"/>
      <c r="DU1184" s="6">
        <f>SUMIF(DV$36:DV$66,$D1184,DX$36:DX$66)</f>
        <v>0</v>
      </c>
      <c r="DV1184" s="9"/>
      <c r="DW1184" s="10"/>
      <c r="DX1184" s="11"/>
      <c r="DY1184" s="6">
        <f>SUMIF(DZ$36:DZ$66,$D1184,EB$36:EB$66)</f>
        <v>0</v>
      </c>
      <c r="DZ1184" s="9"/>
      <c r="EA1184" s="10"/>
      <c r="EB1184" s="11"/>
      <c r="EC1184" s="6">
        <f>SUMIF(ED$36:ED$66,$D1184,EF$36:EF$66)</f>
        <v>0</v>
      </c>
      <c r="ED1184" s="9"/>
      <c r="EE1184" s="10"/>
      <c r="EF1184" s="11"/>
      <c r="EG1184" s="6">
        <f>SUMIF(EH$36:EH$66,$D1184,EJ$36:EJ$66)</f>
        <v>0</v>
      </c>
      <c r="EH1184" s="9"/>
      <c r="EI1184" s="10"/>
      <c r="EJ1184" s="11"/>
      <c r="EK1184" s="6">
        <f>SUMIF(EL$36:EL$66,$D1184,EN$36:EN$66)</f>
        <v>0</v>
      </c>
      <c r="EL1184" s="9"/>
      <c r="EM1184" s="10"/>
      <c r="EN1184" s="11"/>
      <c r="EO1184" s="6">
        <f>SUMIF(EP$36:EP$66,$D1184,ER$36:ER$66)</f>
        <v>0</v>
      </c>
      <c r="EP1184" s="9"/>
      <c r="EQ1184" s="10"/>
      <c r="ER1184" s="11"/>
      <c r="ES1184" s="6">
        <f>SUMIF(ET$36:ET$66,$D1184,EV$36:EV$66)</f>
        <v>0</v>
      </c>
      <c r="ET1184" s="9"/>
      <c r="EU1184" s="10"/>
      <c r="EV1184" s="11"/>
      <c r="EW1184" s="6">
        <f>SUMIF(EX$36:EX$66,$D1184,EZ$36:EZ$66)</f>
        <v>0</v>
      </c>
      <c r="EX1184" s="9"/>
      <c r="EY1184" s="10"/>
      <c r="EZ1184" s="11"/>
      <c r="FA1184" s="6">
        <f>SUMIF(FB$36:FB$66,$D1184,FD$36:FD$66)</f>
        <v>0</v>
      </c>
      <c r="FB1184" s="9"/>
      <c r="FC1184" s="10"/>
      <c r="FD1184" s="11"/>
      <c r="FE1184" s="6">
        <f>SUMIF(FF$36:FF$66,$D1184,FH$36:FH$66)</f>
        <v>0</v>
      </c>
      <c r="FF1184" s="9"/>
      <c r="FG1184" s="10"/>
      <c r="FH1184" s="11"/>
      <c r="FI1184" s="6">
        <f>SUMIF(FJ$36:FJ$66,$D1184,FL$36:FL$66)</f>
        <v>0</v>
      </c>
      <c r="FJ1184" s="9"/>
      <c r="FK1184" s="10"/>
      <c r="FL1184" s="11"/>
      <c r="FM1184" s="6">
        <f>SUMIF(FN$36:FN$66,$D1184,FP$36:FP$66)</f>
        <v>0</v>
      </c>
      <c r="FN1184" s="9"/>
      <c r="FO1184" s="10"/>
      <c r="FP1184" s="11"/>
      <c r="FQ1184" s="6">
        <f>SUMIF(FR$36:FR$66,$D1184,FT$36:FT$66)</f>
        <v>0</v>
      </c>
      <c r="FR1184" s="9"/>
      <c r="FS1184" s="10"/>
      <c r="FT1184" s="11"/>
      <c r="FU1184" s="6">
        <f>SUMIF(FV$36:FV$66,$D1184,FX$36:FX$66)</f>
        <v>0</v>
      </c>
      <c r="FV1184" s="9"/>
      <c r="FW1184" s="10"/>
      <c r="FX1184" s="11"/>
      <c r="FY1184" s="6">
        <f>SUMIF(FZ$36:FZ$66,$D1184,GB$36:GB$66)</f>
        <v>0</v>
      </c>
      <c r="FZ1184" s="9"/>
      <c r="GA1184" s="10"/>
      <c r="GB1184" s="11"/>
      <c r="GC1184" s="6">
        <f>SUMIF(GD$36:GD$66,$D1184,GF$36:GF$66)</f>
        <v>0</v>
      </c>
      <c r="GD1184" s="9"/>
      <c r="GE1184" s="10"/>
      <c r="GF1184" s="11"/>
      <c r="GG1184" s="6">
        <f>SUMIF(GH$36:GH$66,$D1184,GJ$36:GJ$66)</f>
        <v>0</v>
      </c>
      <c r="GH1184" s="9"/>
      <c r="GI1184" s="10"/>
      <c r="GJ1184" s="11"/>
      <c r="GK1184" s="6">
        <f>SUMIF(GL$36:GL$66,$D1184,GN$36:GN$66)</f>
        <v>0</v>
      </c>
      <c r="GL1184" s="9"/>
      <c r="GM1184" s="10"/>
      <c r="GN1184" s="11"/>
      <c r="GO1184" s="6">
        <f>SUMIF(GP$36:GP$66,$D1184,GR$36:GR$66)</f>
        <v>0</v>
      </c>
      <c r="GP1184" s="9"/>
      <c r="GQ1184" s="10"/>
      <c r="GR1184" s="11"/>
      <c r="GS1184" s="6">
        <f>SUMIF(GT$36:GT$66,$D1184,GV$36:GV$66)</f>
        <v>0</v>
      </c>
      <c r="GT1184" s="9"/>
      <c r="GU1184" s="10"/>
      <c r="GV1184" s="20"/>
      <c r="GW1184" s="19">
        <f t="shared" si="27"/>
        <v>0</v>
      </c>
      <c r="GX1184" s="472"/>
      <c r="GY1184" s="473"/>
    </row>
    <row r="1185" spans="1:207" ht="15.75" customHeight="1">
      <c r="A1185" s="47" t="s">
        <v>77</v>
      </c>
      <c r="B1185" s="475"/>
      <c r="C1185" s="281"/>
      <c r="D1185" s="282"/>
      <c r="E1185" s="6">
        <f>SUMIF(F$67:F$97,$D1185,H$67:H$97)</f>
        <v>0</v>
      </c>
      <c r="F1185" s="9"/>
      <c r="G1185" s="10"/>
      <c r="H1185" s="11"/>
      <c r="I1185" s="6">
        <f>SUMIF(J$67:J$97,$D1185,L$67:L$97)</f>
        <v>0</v>
      </c>
      <c r="J1185" s="9"/>
      <c r="K1185" s="10"/>
      <c r="L1185" s="11"/>
      <c r="M1185" s="6">
        <f>SUMIF(N$67:N$97,$D1185,P$67:P$97)</f>
        <v>0</v>
      </c>
      <c r="N1185" s="9"/>
      <c r="O1185" s="10"/>
      <c r="P1185" s="11"/>
      <c r="Q1185" s="6">
        <f>SUMIF(R$67:R$97,$D1185,T$67:T$97)</f>
        <v>0</v>
      </c>
      <c r="R1185" s="9"/>
      <c r="S1185" s="10"/>
      <c r="T1185" s="11"/>
      <c r="U1185" s="6">
        <f>SUMIF(V$67:V$97,$D1185,X$67:X$97)</f>
        <v>0</v>
      </c>
      <c r="V1185" s="9"/>
      <c r="W1185" s="10"/>
      <c r="X1185" s="11"/>
      <c r="Y1185" s="6">
        <f>SUMIF(Z$67:Z$97,$D1185,AB$67:AB$97)</f>
        <v>0</v>
      </c>
      <c r="Z1185" s="9"/>
      <c r="AA1185" s="10"/>
      <c r="AB1185" s="11"/>
      <c r="AC1185" s="6">
        <f>SUMIF(AD$67:AD$97,$D1185,AF$67:AF$97)</f>
        <v>0</v>
      </c>
      <c r="AD1185" s="9"/>
      <c r="AE1185" s="10"/>
      <c r="AF1185" s="11"/>
      <c r="AG1185" s="6">
        <f>SUMIF(AH$67:AH$97,$D1185,AJ$67:AJ$97)</f>
        <v>0</v>
      </c>
      <c r="AH1185" s="9"/>
      <c r="AI1185" s="10"/>
      <c r="AJ1185" s="11"/>
      <c r="AK1185" s="6">
        <f>SUMIF(AL$67:AL$97,$D1185,AN$67:AN$97)</f>
        <v>0</v>
      </c>
      <c r="AL1185" s="9"/>
      <c r="AM1185" s="10"/>
      <c r="AN1185" s="11"/>
      <c r="AO1185" s="6">
        <f>SUMIF(AP$67:AP$97,$D1185,AR$67:AR$97)</f>
        <v>0</v>
      </c>
      <c r="AP1185" s="9"/>
      <c r="AQ1185" s="10"/>
      <c r="AR1185" s="11"/>
      <c r="AS1185" s="6">
        <f>SUMIF(AT$67:AT$97,$D1185,AV$67:AV$97)</f>
        <v>0</v>
      </c>
      <c r="AT1185" s="9"/>
      <c r="AU1185" s="10"/>
      <c r="AV1185" s="11"/>
      <c r="AW1185" s="6">
        <f>SUMIF(AX$67:AX$97,$D1185,AZ$67:AZ$97)</f>
        <v>0</v>
      </c>
      <c r="AX1185" s="9"/>
      <c r="AY1185" s="10"/>
      <c r="AZ1185" s="11"/>
      <c r="BA1185" s="6">
        <f>SUMIF(BB$67:BB$97,$D1185,BD$67:BD$97)</f>
        <v>0</v>
      </c>
      <c r="BB1185" s="9"/>
      <c r="BC1185" s="10"/>
      <c r="BD1185" s="11"/>
      <c r="BE1185" s="6">
        <f>SUMIF(BF$67:BF$97,$D1185,BH$67:BH$97)</f>
        <v>0</v>
      </c>
      <c r="BF1185" s="9"/>
      <c r="BG1185" s="10"/>
      <c r="BH1185" s="11"/>
      <c r="BI1185" s="6">
        <f>SUMIF(BJ$67:BJ$97,$D1185,BL$67:BL$97)</f>
        <v>0</v>
      </c>
      <c r="BJ1185" s="9"/>
      <c r="BK1185" s="10"/>
      <c r="BL1185" s="11"/>
      <c r="BM1185" s="6">
        <f>SUMIF(BN$67:BN$97,$D1185,BP$67:BP$97)</f>
        <v>0</v>
      </c>
      <c r="BN1185" s="9"/>
      <c r="BO1185" s="10"/>
      <c r="BP1185" s="11"/>
      <c r="BQ1185" s="6">
        <f>SUMIF(BR$67:BR$97,$D1185,BT$67:BT$97)</f>
        <v>0</v>
      </c>
      <c r="BR1185" s="9"/>
      <c r="BS1185" s="10"/>
      <c r="BT1185" s="11"/>
      <c r="BU1185" s="6">
        <f>SUMIF(BV$67:BV$97,$D1185,BX$67:BX$97)</f>
        <v>0</v>
      </c>
      <c r="BV1185" s="9"/>
      <c r="BW1185" s="10"/>
      <c r="BX1185" s="11"/>
      <c r="BY1185" s="6">
        <f>SUMIF(BZ$67:BZ$97,$D1185,CB$67:CB$97)</f>
        <v>0</v>
      </c>
      <c r="BZ1185" s="9"/>
      <c r="CA1185" s="10"/>
      <c r="CB1185" s="11"/>
      <c r="CC1185" s="6">
        <f>SUMIF(CD$67:CD$97,$D1185,CF$67:CF$97)</f>
        <v>0</v>
      </c>
      <c r="CD1185" s="9"/>
      <c r="CE1185" s="10"/>
      <c r="CF1185" s="11"/>
      <c r="CG1185" s="6">
        <f>SUMIF(CH$67:CH$97,$D1185,CJ$67:CJ$97)</f>
        <v>0</v>
      </c>
      <c r="CH1185" s="9"/>
      <c r="CI1185" s="10"/>
      <c r="CJ1185" s="11"/>
      <c r="CK1185" s="6">
        <f>SUMIF(CL$67:CL$97,$D1185,CN$67:CN$97)</f>
        <v>0</v>
      </c>
      <c r="CL1185" s="9"/>
      <c r="CM1185" s="10"/>
      <c r="CN1185" s="11"/>
      <c r="CO1185" s="6">
        <f>SUMIF(CP$67:CP$97,$D1185,CR$67:CR$97)</f>
        <v>0</v>
      </c>
      <c r="CP1185" s="9"/>
      <c r="CQ1185" s="10"/>
      <c r="CR1185" s="11"/>
      <c r="CS1185" s="6">
        <f>SUMIF(CT$67:CT$97,$D1185,CV$67:CV$97)</f>
        <v>0</v>
      </c>
      <c r="CT1185" s="9"/>
      <c r="CU1185" s="10"/>
      <c r="CV1185" s="11"/>
      <c r="CW1185" s="6">
        <f>SUMIF(CX$67:CX$97,$D1185,CZ$67:CZ$97)</f>
        <v>0</v>
      </c>
      <c r="CX1185" s="9"/>
      <c r="CY1185" s="10"/>
      <c r="CZ1185" s="11"/>
      <c r="DA1185" s="6">
        <f>SUMIF(DB$67:DB$97,$D1185,DD$67:DD$97)</f>
        <v>0</v>
      </c>
      <c r="DB1185" s="9"/>
      <c r="DC1185" s="10"/>
      <c r="DD1185" s="11"/>
      <c r="DE1185" s="6">
        <f>SUMIF(DF$67:DF$97,$D1185,DH$67:DH$97)</f>
        <v>0</v>
      </c>
      <c r="DF1185" s="9"/>
      <c r="DG1185" s="10"/>
      <c r="DH1185" s="11"/>
      <c r="DI1185" s="6">
        <f>SUMIF(DJ$67:DJ$97,$D1185,DL$67:DL$97)</f>
        <v>0</v>
      </c>
      <c r="DJ1185" s="9"/>
      <c r="DK1185" s="10"/>
      <c r="DL1185" s="11"/>
      <c r="DM1185" s="6">
        <f>SUMIF(DN$67:DN$97,$D1185,DP$67:DP$97)</f>
        <v>0</v>
      </c>
      <c r="DN1185" s="9"/>
      <c r="DO1185" s="10"/>
      <c r="DP1185" s="11"/>
      <c r="DQ1185" s="6">
        <f>SUMIF(DR$67:DR$97,$D1185,DT$67:DT$97)</f>
        <v>0</v>
      </c>
      <c r="DR1185" s="9"/>
      <c r="DS1185" s="10"/>
      <c r="DT1185" s="11"/>
      <c r="DU1185" s="6">
        <f>SUMIF(DV$67:DV$97,$D1185,DX$67:DX$97)</f>
        <v>0</v>
      </c>
      <c r="DV1185" s="9"/>
      <c r="DW1185" s="10"/>
      <c r="DX1185" s="11"/>
      <c r="DY1185" s="6">
        <f>SUMIF(DZ$67:DZ$97,$D1185,EB$67:EB$97)</f>
        <v>0</v>
      </c>
      <c r="DZ1185" s="9"/>
      <c r="EA1185" s="10"/>
      <c r="EB1185" s="11"/>
      <c r="EC1185" s="6">
        <f>SUMIF(ED$67:ED$97,$D1185,EF$67:EF$97)</f>
        <v>0</v>
      </c>
      <c r="ED1185" s="9"/>
      <c r="EE1185" s="10"/>
      <c r="EF1185" s="11"/>
      <c r="EG1185" s="6">
        <f>SUMIF(EH$67:EH$97,$D1185,EJ$67:EJ$97)</f>
        <v>0</v>
      </c>
      <c r="EH1185" s="9"/>
      <c r="EI1185" s="10"/>
      <c r="EJ1185" s="11"/>
      <c r="EK1185" s="6">
        <f>SUMIF(EL$67:EL$97,$D1185,EN$67:EN$97)</f>
        <v>0</v>
      </c>
      <c r="EL1185" s="9"/>
      <c r="EM1185" s="10"/>
      <c r="EN1185" s="11"/>
      <c r="EO1185" s="6">
        <f>SUMIF(EP$67:EP$97,$D1185,ER$67:ER$97)</f>
        <v>0</v>
      </c>
      <c r="EP1185" s="9"/>
      <c r="EQ1185" s="10"/>
      <c r="ER1185" s="11"/>
      <c r="ES1185" s="6">
        <f>SUMIF(ET$67:ET$97,$D1185,EV$67:EV$97)</f>
        <v>0</v>
      </c>
      <c r="ET1185" s="9"/>
      <c r="EU1185" s="10"/>
      <c r="EV1185" s="11"/>
      <c r="EW1185" s="6">
        <f>SUMIF(EX$67:EX$97,$D1185,EZ$67:EZ$97)</f>
        <v>0</v>
      </c>
      <c r="EX1185" s="9"/>
      <c r="EY1185" s="10"/>
      <c r="EZ1185" s="11"/>
      <c r="FA1185" s="6">
        <f>SUMIF(FB$67:FB$97,$D1185,FD$67:FD$97)</f>
        <v>0</v>
      </c>
      <c r="FB1185" s="9"/>
      <c r="FC1185" s="10"/>
      <c r="FD1185" s="11"/>
      <c r="FE1185" s="6">
        <f>SUMIF(FF$67:FF$97,$D1185,FH$67:FH$97)</f>
        <v>0</v>
      </c>
      <c r="FF1185" s="9"/>
      <c r="FG1185" s="10"/>
      <c r="FH1185" s="11"/>
      <c r="FI1185" s="6">
        <f>SUMIF(FJ$67:FJ$97,$D1185,FL$67:FL$97)</f>
        <v>0</v>
      </c>
      <c r="FJ1185" s="9"/>
      <c r="FK1185" s="10"/>
      <c r="FL1185" s="11"/>
      <c r="FM1185" s="6">
        <f>SUMIF(FN$67:FN$97,$D1185,FP$67:FP$97)</f>
        <v>0</v>
      </c>
      <c r="FN1185" s="9"/>
      <c r="FO1185" s="10"/>
      <c r="FP1185" s="11"/>
      <c r="FQ1185" s="6">
        <f>SUMIF(FR$67:FR$97,$D1185,FT$67:FT$97)</f>
        <v>0</v>
      </c>
      <c r="FR1185" s="9"/>
      <c r="FS1185" s="10"/>
      <c r="FT1185" s="11"/>
      <c r="FU1185" s="6">
        <f>SUMIF(FV$67:FV$97,$D1185,FX$67:FX$97)</f>
        <v>0</v>
      </c>
      <c r="FV1185" s="9"/>
      <c r="FW1185" s="10"/>
      <c r="FX1185" s="11"/>
      <c r="FY1185" s="6">
        <f>SUMIF(FZ$67:FZ$97,$D1185,GB$67:GB$97)</f>
        <v>0</v>
      </c>
      <c r="FZ1185" s="9"/>
      <c r="GA1185" s="10"/>
      <c r="GB1185" s="11"/>
      <c r="GC1185" s="6">
        <f>SUMIF(GD$67:GD$97,$D1185,GF$67:GF$97)</f>
        <v>0</v>
      </c>
      <c r="GD1185" s="9"/>
      <c r="GE1185" s="10"/>
      <c r="GF1185" s="11"/>
      <c r="GG1185" s="6">
        <f>SUMIF(GH$67:GH$97,$D1185,GJ$67:GJ$97)</f>
        <v>0</v>
      </c>
      <c r="GH1185" s="9"/>
      <c r="GI1185" s="10"/>
      <c r="GJ1185" s="11"/>
      <c r="GK1185" s="6">
        <f>SUMIF(GL$67:GL$97,$D1185,GN$67:GN$97)</f>
        <v>0</v>
      </c>
      <c r="GL1185" s="9"/>
      <c r="GM1185" s="10"/>
      <c r="GN1185" s="11"/>
      <c r="GO1185" s="6">
        <f>SUMIF(GP$67:GP$97,$D1185,GR$67:GR$97)</f>
        <v>0</v>
      </c>
      <c r="GP1185" s="9"/>
      <c r="GQ1185" s="10"/>
      <c r="GR1185" s="11"/>
      <c r="GS1185" s="6">
        <f>SUMIF(GT$67:GT$97,$D1185,GV$67:GV$97)</f>
        <v>0</v>
      </c>
      <c r="GT1185" s="9"/>
      <c r="GU1185" s="10"/>
      <c r="GV1185" s="20"/>
      <c r="GW1185" s="19">
        <f t="shared" si="27"/>
        <v>0</v>
      </c>
      <c r="GX1185" s="472"/>
      <c r="GY1185" s="473"/>
    </row>
    <row r="1186" spans="1:207" ht="15.75" customHeight="1">
      <c r="A1186" s="47" t="s">
        <v>78</v>
      </c>
      <c r="B1186" s="475"/>
      <c r="C1186" s="281"/>
      <c r="D1186" s="282"/>
      <c r="E1186" s="6">
        <f>SUMIF(F$98:F$128,$D1186,H$98:H$128)</f>
        <v>0</v>
      </c>
      <c r="F1186" s="9"/>
      <c r="G1186" s="10"/>
      <c r="H1186" s="11"/>
      <c r="I1186" s="6">
        <f>SUMIF(J$98:J$128,$D1186,L$98:L$128)</f>
        <v>0</v>
      </c>
      <c r="J1186" s="9"/>
      <c r="K1186" s="10"/>
      <c r="L1186" s="11"/>
      <c r="M1186" s="6">
        <f>SUMIF(N$98:N$128,$D1186,P$98:P$128)</f>
        <v>0</v>
      </c>
      <c r="N1186" s="9"/>
      <c r="O1186" s="10"/>
      <c r="P1186" s="11"/>
      <c r="Q1186" s="6">
        <f>SUMIF(R$98:R$128,$D1186,T$98:T$128)</f>
        <v>0</v>
      </c>
      <c r="R1186" s="9"/>
      <c r="S1186" s="10"/>
      <c r="T1186" s="11"/>
      <c r="U1186" s="6">
        <f>SUMIF(V$98:V$128,$D1186,X$98:X$128)</f>
        <v>0</v>
      </c>
      <c r="V1186" s="9"/>
      <c r="W1186" s="10"/>
      <c r="X1186" s="11"/>
      <c r="Y1186" s="6">
        <f>SUMIF(Z$98:Z$128,$D1186,AB$98:AB$128)</f>
        <v>0</v>
      </c>
      <c r="Z1186" s="9"/>
      <c r="AA1186" s="10"/>
      <c r="AB1186" s="11"/>
      <c r="AC1186" s="6">
        <f>SUMIF(AD$98:AD$128,$D1186,AF$98:AF$128)</f>
        <v>0</v>
      </c>
      <c r="AD1186" s="9"/>
      <c r="AE1186" s="10"/>
      <c r="AF1186" s="11"/>
      <c r="AG1186" s="6">
        <f>SUMIF(AH$98:AH$128,$D1186,AJ$98:AJ$128)</f>
        <v>0</v>
      </c>
      <c r="AH1186" s="9"/>
      <c r="AI1186" s="10"/>
      <c r="AJ1186" s="11"/>
      <c r="AK1186" s="6">
        <f>SUMIF(AL$98:AL$128,$D1186,AN$98:AN$128)</f>
        <v>0</v>
      </c>
      <c r="AL1186" s="9"/>
      <c r="AM1186" s="10"/>
      <c r="AN1186" s="11"/>
      <c r="AO1186" s="6">
        <f>SUMIF(AP$98:AP$128,$D1186,AR$98:AR$128)</f>
        <v>0</v>
      </c>
      <c r="AP1186" s="9"/>
      <c r="AQ1186" s="10"/>
      <c r="AR1186" s="11"/>
      <c r="AS1186" s="6">
        <f>SUMIF(AT$98:AT$128,$D1186,AV$98:AV$128)</f>
        <v>0</v>
      </c>
      <c r="AT1186" s="9"/>
      <c r="AU1186" s="10"/>
      <c r="AV1186" s="11"/>
      <c r="AW1186" s="6">
        <f>SUMIF(AX$98:AX$128,$D1186,AZ$98:AZ$128)</f>
        <v>0</v>
      </c>
      <c r="AX1186" s="9"/>
      <c r="AY1186" s="10"/>
      <c r="AZ1186" s="11"/>
      <c r="BA1186" s="6">
        <f>SUMIF(BB$98:BB$128,$D1186,BD$98:BD$128)</f>
        <v>0</v>
      </c>
      <c r="BB1186" s="9"/>
      <c r="BC1186" s="10"/>
      <c r="BD1186" s="11"/>
      <c r="BE1186" s="6">
        <f>SUMIF(BF$98:BF$128,$D1186,BH$98:BH$128)</f>
        <v>0</v>
      </c>
      <c r="BF1186" s="9"/>
      <c r="BG1186" s="10"/>
      <c r="BH1186" s="11"/>
      <c r="BI1186" s="6">
        <f>SUMIF(BJ$98:BJ$128,$D1186,BL$98:BL$128)</f>
        <v>0</v>
      </c>
      <c r="BJ1186" s="9"/>
      <c r="BK1186" s="10"/>
      <c r="BL1186" s="11"/>
      <c r="BM1186" s="6">
        <f>SUMIF(BN$98:BN$128,$D1186,BP$98:BP$128)</f>
        <v>0</v>
      </c>
      <c r="BN1186" s="9"/>
      <c r="BO1186" s="10"/>
      <c r="BP1186" s="11"/>
      <c r="BQ1186" s="6">
        <f>SUMIF(BR$98:BR$128,$D1186,BT$98:BT$128)</f>
        <v>0</v>
      </c>
      <c r="BR1186" s="9"/>
      <c r="BS1186" s="10"/>
      <c r="BT1186" s="11"/>
      <c r="BU1186" s="6">
        <f>SUMIF(BV$98:BV$128,$D1186,BX$98:BX$128)</f>
        <v>0</v>
      </c>
      <c r="BV1186" s="9"/>
      <c r="BW1186" s="10"/>
      <c r="BX1186" s="11"/>
      <c r="BY1186" s="6">
        <f>SUMIF(BZ$98:BZ$128,$D1186,CB$98:CB$128)</f>
        <v>0</v>
      </c>
      <c r="BZ1186" s="9"/>
      <c r="CA1186" s="10"/>
      <c r="CB1186" s="11"/>
      <c r="CC1186" s="6">
        <f>SUMIF(CD$98:CD$128,$D1186,CF$98:CF$128)</f>
        <v>0</v>
      </c>
      <c r="CD1186" s="9"/>
      <c r="CE1186" s="10"/>
      <c r="CF1186" s="11"/>
      <c r="CG1186" s="6">
        <f>SUMIF(CH$98:CH$128,$D1186,CJ$98:CJ$128)</f>
        <v>0</v>
      </c>
      <c r="CH1186" s="9"/>
      <c r="CI1186" s="10"/>
      <c r="CJ1186" s="11"/>
      <c r="CK1186" s="6">
        <f>SUMIF(CL$98:CL$128,$D1186,CN$98:CN$128)</f>
        <v>0</v>
      </c>
      <c r="CL1186" s="9"/>
      <c r="CM1186" s="10"/>
      <c r="CN1186" s="11"/>
      <c r="CO1186" s="6">
        <f>SUMIF(CP$98:CP$128,$D1186,CR$98:CR$128)</f>
        <v>0</v>
      </c>
      <c r="CP1186" s="9"/>
      <c r="CQ1186" s="10"/>
      <c r="CR1186" s="11"/>
      <c r="CS1186" s="6">
        <f>SUMIF(CT$98:CT$128,$D1186,CV$98:CV$128)</f>
        <v>0</v>
      </c>
      <c r="CT1186" s="9"/>
      <c r="CU1186" s="10"/>
      <c r="CV1186" s="11"/>
      <c r="CW1186" s="6">
        <f>SUMIF(CX$98:CX$128,$D1186,CZ$98:CZ$128)</f>
        <v>0</v>
      </c>
      <c r="CX1186" s="9"/>
      <c r="CY1186" s="10"/>
      <c r="CZ1186" s="11"/>
      <c r="DA1186" s="6">
        <f>SUMIF(DB$98:DB$128,$D1186,DD$98:DD$128)</f>
        <v>0</v>
      </c>
      <c r="DB1186" s="9"/>
      <c r="DC1186" s="10"/>
      <c r="DD1186" s="11"/>
      <c r="DE1186" s="6">
        <f>SUMIF(DF$98:DF$128,$D1186,DH$98:DH$128)</f>
        <v>0</v>
      </c>
      <c r="DF1186" s="9"/>
      <c r="DG1186" s="10"/>
      <c r="DH1186" s="11"/>
      <c r="DI1186" s="6">
        <f>SUMIF(DJ$98:DJ$128,$D1186,DL$98:DL$128)</f>
        <v>0</v>
      </c>
      <c r="DJ1186" s="9"/>
      <c r="DK1186" s="10"/>
      <c r="DL1186" s="11"/>
      <c r="DM1186" s="6">
        <f>SUMIF(DN$98:DN$128,$D1186,DP$98:DP$128)</f>
        <v>0</v>
      </c>
      <c r="DN1186" s="9"/>
      <c r="DO1186" s="10"/>
      <c r="DP1186" s="11"/>
      <c r="DQ1186" s="6">
        <f>SUMIF(DR$98:DR$128,$D1186,DT$98:DT$128)</f>
        <v>0</v>
      </c>
      <c r="DR1186" s="9"/>
      <c r="DS1186" s="10"/>
      <c r="DT1186" s="11"/>
      <c r="DU1186" s="6">
        <f>SUMIF(DV$98:DV$128,$D1186,DX$98:DX$128)</f>
        <v>0</v>
      </c>
      <c r="DV1186" s="9"/>
      <c r="DW1186" s="10"/>
      <c r="DX1186" s="11"/>
      <c r="DY1186" s="6">
        <f>SUMIF(DZ$98:DZ$128,$D1186,EB$98:EB$128)</f>
        <v>0</v>
      </c>
      <c r="DZ1186" s="9"/>
      <c r="EA1186" s="10"/>
      <c r="EB1186" s="11"/>
      <c r="EC1186" s="6">
        <f>SUMIF(ED$98:ED$128,$D1186,EF$98:EF$128)</f>
        <v>0</v>
      </c>
      <c r="ED1186" s="9"/>
      <c r="EE1186" s="10"/>
      <c r="EF1186" s="11"/>
      <c r="EG1186" s="6">
        <f>SUMIF(EH$98:EH$128,$D1186,EJ$98:EJ$128)</f>
        <v>0</v>
      </c>
      <c r="EH1186" s="9"/>
      <c r="EI1186" s="10"/>
      <c r="EJ1186" s="11"/>
      <c r="EK1186" s="6">
        <f>SUMIF(EL$98:EL$128,$D1186,EN$98:EN$128)</f>
        <v>0</v>
      </c>
      <c r="EL1186" s="9"/>
      <c r="EM1186" s="10"/>
      <c r="EN1186" s="11"/>
      <c r="EO1186" s="6">
        <f>SUMIF(EP$98:EP$128,$D1186,ER$98:ER$128)</f>
        <v>0</v>
      </c>
      <c r="EP1186" s="9"/>
      <c r="EQ1186" s="10"/>
      <c r="ER1186" s="11"/>
      <c r="ES1186" s="6">
        <f>SUMIF(ET$98:ET$128,$D1186,EV$98:EV$128)</f>
        <v>0</v>
      </c>
      <c r="ET1186" s="9"/>
      <c r="EU1186" s="10"/>
      <c r="EV1186" s="11"/>
      <c r="EW1186" s="6">
        <f>SUMIF(EX$98:EX$128,$D1186,EZ$98:EZ$128)</f>
        <v>0</v>
      </c>
      <c r="EX1186" s="9"/>
      <c r="EY1186" s="10"/>
      <c r="EZ1186" s="11"/>
      <c r="FA1186" s="6">
        <f>SUMIF(FB$98:FB$128,$D1186,FD$98:FD$128)</f>
        <v>0</v>
      </c>
      <c r="FB1186" s="9"/>
      <c r="FC1186" s="10"/>
      <c r="FD1186" s="11"/>
      <c r="FE1186" s="6">
        <f>SUMIF(FF$98:FF$128,$D1186,FH$98:FH$128)</f>
        <v>0</v>
      </c>
      <c r="FF1186" s="9"/>
      <c r="FG1186" s="10"/>
      <c r="FH1186" s="11"/>
      <c r="FI1186" s="6">
        <f>SUMIF(FJ$98:FJ$128,$D1186,FL$98:FL$128)</f>
        <v>0</v>
      </c>
      <c r="FJ1186" s="9"/>
      <c r="FK1186" s="10"/>
      <c r="FL1186" s="11"/>
      <c r="FM1186" s="6">
        <f>SUMIF(FN$98:FN$128,$D1186,FP$98:FP$128)</f>
        <v>0</v>
      </c>
      <c r="FN1186" s="9"/>
      <c r="FO1186" s="10"/>
      <c r="FP1186" s="11"/>
      <c r="FQ1186" s="6">
        <f>SUMIF(FR$98:FR$128,$D1186,FT$98:FT$128)</f>
        <v>0</v>
      </c>
      <c r="FR1186" s="9"/>
      <c r="FS1186" s="10"/>
      <c r="FT1186" s="11"/>
      <c r="FU1186" s="6">
        <f>SUMIF(FV$98:FV$128,$D1186,FX$98:FX$128)</f>
        <v>0</v>
      </c>
      <c r="FV1186" s="9"/>
      <c r="FW1186" s="10"/>
      <c r="FX1186" s="11"/>
      <c r="FY1186" s="6">
        <f>SUMIF(FZ$98:FZ$128,$D1186,GB$98:GB$128)</f>
        <v>0</v>
      </c>
      <c r="FZ1186" s="9"/>
      <c r="GA1186" s="10"/>
      <c r="GB1186" s="11"/>
      <c r="GC1186" s="6">
        <f>SUMIF(GD$98:GD$128,$D1186,GF$98:GF$128)</f>
        <v>0</v>
      </c>
      <c r="GD1186" s="9"/>
      <c r="GE1186" s="10"/>
      <c r="GF1186" s="11"/>
      <c r="GG1186" s="6">
        <f>SUMIF(GH$98:GH$128,$D1186,GJ$98:GJ$128)</f>
        <v>0</v>
      </c>
      <c r="GH1186" s="9"/>
      <c r="GI1186" s="10"/>
      <c r="GJ1186" s="11"/>
      <c r="GK1186" s="6">
        <f>SUMIF(GL$98:GL$128,$D1186,GN$98:GN$128)</f>
        <v>0</v>
      </c>
      <c r="GL1186" s="9"/>
      <c r="GM1186" s="10"/>
      <c r="GN1186" s="11"/>
      <c r="GO1186" s="6">
        <f>SUMIF(GP$98:GP$128,$D1186,GR$98:GR$128)</f>
        <v>0</v>
      </c>
      <c r="GP1186" s="9"/>
      <c r="GQ1186" s="10"/>
      <c r="GR1186" s="11"/>
      <c r="GS1186" s="6">
        <f>SUMIF(GT$98:GT$128,$D1186,GV$98:GV$128)</f>
        <v>0</v>
      </c>
      <c r="GT1186" s="9"/>
      <c r="GU1186" s="10"/>
      <c r="GV1186" s="20"/>
      <c r="GW1186" s="19">
        <f t="shared" si="27"/>
        <v>0</v>
      </c>
      <c r="GX1186" s="472"/>
      <c r="GY1186" s="473"/>
    </row>
    <row r="1187" spans="1:207" ht="15.75" customHeight="1">
      <c r="A1187" s="47" t="s">
        <v>79</v>
      </c>
      <c r="B1187" s="475"/>
      <c r="C1187" s="281"/>
      <c r="D1187" s="282"/>
      <c r="E1187" s="6">
        <f>SUMIF(F$129:F$159,$D1187,H$129:H$159)</f>
        <v>0</v>
      </c>
      <c r="F1187" s="9"/>
      <c r="G1187" s="10"/>
      <c r="H1187" s="11"/>
      <c r="I1187" s="6">
        <f>SUMIF(J$129:J$159,$D1187,L$129:L$159)</f>
        <v>0</v>
      </c>
      <c r="J1187" s="9"/>
      <c r="K1187" s="10"/>
      <c r="L1187" s="11"/>
      <c r="M1187" s="6">
        <f>SUMIF(N$129:N$159,$D1187,P$129:P$159)</f>
        <v>0</v>
      </c>
      <c r="N1187" s="9"/>
      <c r="O1187" s="10"/>
      <c r="P1187" s="11"/>
      <c r="Q1187" s="6">
        <f>SUMIF(R$129:R$159,$D1187,T$129:T$159)</f>
        <v>0</v>
      </c>
      <c r="R1187" s="9"/>
      <c r="S1187" s="10"/>
      <c r="T1187" s="11"/>
      <c r="U1187" s="6">
        <f>SUMIF(V$129:V$159,$D1187,X$129:X$159)</f>
        <v>0</v>
      </c>
      <c r="V1187" s="9"/>
      <c r="W1187" s="10"/>
      <c r="X1187" s="11"/>
      <c r="Y1187" s="6">
        <f>SUMIF(Z$129:Z$159,$D1187,AB$129:AB$159)</f>
        <v>0</v>
      </c>
      <c r="Z1187" s="9"/>
      <c r="AA1187" s="10"/>
      <c r="AB1187" s="11"/>
      <c r="AC1187" s="6">
        <f>SUMIF(AD$129:AD$159,$D1187,AF$129:AF$159)</f>
        <v>0</v>
      </c>
      <c r="AD1187" s="9"/>
      <c r="AE1187" s="10"/>
      <c r="AF1187" s="11"/>
      <c r="AG1187" s="6">
        <f>SUMIF(AH$129:AH$159,$D1187,AJ$129:AJ$159)</f>
        <v>0</v>
      </c>
      <c r="AH1187" s="9"/>
      <c r="AI1187" s="10"/>
      <c r="AJ1187" s="11"/>
      <c r="AK1187" s="6">
        <f>SUMIF(AL$129:AL$159,$D1187,AN$129:AN$159)</f>
        <v>0</v>
      </c>
      <c r="AL1187" s="9"/>
      <c r="AM1187" s="10"/>
      <c r="AN1187" s="11"/>
      <c r="AO1187" s="6">
        <f>SUMIF(AP$129:AP$159,$D1187,AR$129:AR$159)</f>
        <v>0</v>
      </c>
      <c r="AP1187" s="9"/>
      <c r="AQ1187" s="10"/>
      <c r="AR1187" s="11"/>
      <c r="AS1187" s="6">
        <f>SUMIF(AT$129:AT$159,$D1187,AV$129:AV$159)</f>
        <v>0</v>
      </c>
      <c r="AT1187" s="9"/>
      <c r="AU1187" s="10"/>
      <c r="AV1187" s="11"/>
      <c r="AW1187" s="6">
        <f>SUMIF(AX$129:AX$159,$D1187,AZ$129:AZ$159)</f>
        <v>0</v>
      </c>
      <c r="AX1187" s="9"/>
      <c r="AY1187" s="10"/>
      <c r="AZ1187" s="11"/>
      <c r="BA1187" s="6">
        <f>SUMIF(BB$129:BB$159,$D1187,BD$129:BD$159)</f>
        <v>0</v>
      </c>
      <c r="BB1187" s="9"/>
      <c r="BC1187" s="10"/>
      <c r="BD1187" s="11"/>
      <c r="BE1187" s="6">
        <f>SUMIF(BF$129:BF$159,$D1187,BH$129:BH$159)</f>
        <v>0</v>
      </c>
      <c r="BF1187" s="9"/>
      <c r="BG1187" s="10"/>
      <c r="BH1187" s="11"/>
      <c r="BI1187" s="6">
        <f>SUMIF(BJ$129:BJ$159,$D1187,BL$129:BL$159)</f>
        <v>0</v>
      </c>
      <c r="BJ1187" s="9"/>
      <c r="BK1187" s="10"/>
      <c r="BL1187" s="11"/>
      <c r="BM1187" s="6">
        <f>SUMIF(BN$129:BN$159,$D1187,BP$129:BP$159)</f>
        <v>0</v>
      </c>
      <c r="BN1187" s="9"/>
      <c r="BO1187" s="10"/>
      <c r="BP1187" s="11"/>
      <c r="BQ1187" s="6">
        <f>SUMIF(BR$129:BR$159,$D1187,BT$129:BT$159)</f>
        <v>0</v>
      </c>
      <c r="BR1187" s="9"/>
      <c r="BS1187" s="10"/>
      <c r="BT1187" s="11"/>
      <c r="BU1187" s="6">
        <f>SUMIF(BV$129:BV$159,$D1187,BX$129:BX$159)</f>
        <v>0</v>
      </c>
      <c r="BV1187" s="9"/>
      <c r="BW1187" s="10"/>
      <c r="BX1187" s="11"/>
      <c r="BY1187" s="6">
        <f>SUMIF(BZ$129:BZ$159,$D1187,CB$129:CB$159)</f>
        <v>0</v>
      </c>
      <c r="BZ1187" s="9"/>
      <c r="CA1187" s="10"/>
      <c r="CB1187" s="11"/>
      <c r="CC1187" s="6">
        <f>SUMIF(CD$129:CD$159,$D1187,CF$129:CF$159)</f>
        <v>0</v>
      </c>
      <c r="CD1187" s="9"/>
      <c r="CE1187" s="10"/>
      <c r="CF1187" s="11"/>
      <c r="CG1187" s="6">
        <f>SUMIF(CH$129:CH$159,$D1187,CJ$129:CJ$159)</f>
        <v>0</v>
      </c>
      <c r="CH1187" s="9"/>
      <c r="CI1187" s="10"/>
      <c r="CJ1187" s="11"/>
      <c r="CK1187" s="6">
        <f>SUMIF(CL$129:CL$159,$D1187,CN$129:CN$159)</f>
        <v>0</v>
      </c>
      <c r="CL1187" s="9"/>
      <c r="CM1187" s="10"/>
      <c r="CN1187" s="11"/>
      <c r="CO1187" s="6">
        <f>SUMIF(CP$129:CP$159,$D1187,CR$129:CR$159)</f>
        <v>0</v>
      </c>
      <c r="CP1187" s="9"/>
      <c r="CQ1187" s="10"/>
      <c r="CR1187" s="11"/>
      <c r="CS1187" s="6">
        <f>SUMIF(CT$129:CT$159,$D1187,CV$129:CV$159)</f>
        <v>0</v>
      </c>
      <c r="CT1187" s="9"/>
      <c r="CU1187" s="10"/>
      <c r="CV1187" s="11"/>
      <c r="CW1187" s="6">
        <f>SUMIF(CX$129:CX$159,$D1187,CZ$129:CZ$159)</f>
        <v>0</v>
      </c>
      <c r="CX1187" s="9"/>
      <c r="CY1187" s="10"/>
      <c r="CZ1187" s="11"/>
      <c r="DA1187" s="6">
        <f>SUMIF(DB$129:DB$159,$D1187,DD$129:DD$159)</f>
        <v>0</v>
      </c>
      <c r="DB1187" s="9"/>
      <c r="DC1187" s="10"/>
      <c r="DD1187" s="11"/>
      <c r="DE1187" s="6">
        <f>SUMIF(DF$129:DF$159,$D1187,DH$129:DH$159)</f>
        <v>0</v>
      </c>
      <c r="DF1187" s="9"/>
      <c r="DG1187" s="10"/>
      <c r="DH1187" s="11"/>
      <c r="DI1187" s="6">
        <f>SUMIF(DJ$129:DJ$159,$D1187,DL$129:DL$159)</f>
        <v>0</v>
      </c>
      <c r="DJ1187" s="9"/>
      <c r="DK1187" s="10"/>
      <c r="DL1187" s="11"/>
      <c r="DM1187" s="6">
        <f>SUMIF(DN$129:DN$159,$D1187,DP$129:DP$159)</f>
        <v>0</v>
      </c>
      <c r="DN1187" s="9"/>
      <c r="DO1187" s="10"/>
      <c r="DP1187" s="11"/>
      <c r="DQ1187" s="6">
        <f>SUMIF(DR$129:DR$159,$D1187,DT$129:DT$159)</f>
        <v>0</v>
      </c>
      <c r="DR1187" s="9"/>
      <c r="DS1187" s="10"/>
      <c r="DT1187" s="11"/>
      <c r="DU1187" s="6">
        <f>SUMIF(DV$129:DV$159,$D1187,DX$129:DX$159)</f>
        <v>0</v>
      </c>
      <c r="DV1187" s="9"/>
      <c r="DW1187" s="10"/>
      <c r="DX1187" s="11"/>
      <c r="DY1187" s="6">
        <f>SUMIF(DZ$129:DZ$159,$D1187,EB$129:EB$159)</f>
        <v>0</v>
      </c>
      <c r="DZ1187" s="9"/>
      <c r="EA1187" s="10"/>
      <c r="EB1187" s="11"/>
      <c r="EC1187" s="6">
        <f>SUMIF(ED$129:ED$159,$D1187,EF$129:EF$159)</f>
        <v>0</v>
      </c>
      <c r="ED1187" s="9"/>
      <c r="EE1187" s="10"/>
      <c r="EF1187" s="11"/>
      <c r="EG1187" s="6">
        <f>SUMIF(EH$129:EH$159,$D1187,EJ$129:EJ$159)</f>
        <v>0</v>
      </c>
      <c r="EH1187" s="9"/>
      <c r="EI1187" s="10"/>
      <c r="EJ1187" s="11"/>
      <c r="EK1187" s="6">
        <f>SUMIF(EL$129:EL$159,$D1187,EN$129:EN$159)</f>
        <v>0</v>
      </c>
      <c r="EL1187" s="9"/>
      <c r="EM1187" s="10"/>
      <c r="EN1187" s="11"/>
      <c r="EO1187" s="6">
        <f>SUMIF(EP$129:EP$159,$D1187,ER$129:ER$159)</f>
        <v>0</v>
      </c>
      <c r="EP1187" s="9"/>
      <c r="EQ1187" s="10"/>
      <c r="ER1187" s="11"/>
      <c r="ES1187" s="6">
        <f>SUMIF(ET$129:ET$159,$D1187,EV$129:EV$159)</f>
        <v>0</v>
      </c>
      <c r="ET1187" s="9"/>
      <c r="EU1187" s="10"/>
      <c r="EV1187" s="11"/>
      <c r="EW1187" s="6">
        <f>SUMIF(EX$129:EX$159,$D1187,EZ$129:EZ$159)</f>
        <v>0</v>
      </c>
      <c r="EX1187" s="9"/>
      <c r="EY1187" s="10"/>
      <c r="EZ1187" s="11"/>
      <c r="FA1187" s="6">
        <f>SUMIF(FB$129:FB$159,$D1187,FD$129:FD$159)</f>
        <v>0</v>
      </c>
      <c r="FB1187" s="9"/>
      <c r="FC1187" s="10"/>
      <c r="FD1187" s="11"/>
      <c r="FE1187" s="6">
        <f>SUMIF(FF$129:FF$159,$D1187,FH$129:FH$159)</f>
        <v>0</v>
      </c>
      <c r="FF1187" s="9"/>
      <c r="FG1187" s="10"/>
      <c r="FH1187" s="11"/>
      <c r="FI1187" s="6">
        <f>SUMIF(FJ$129:FJ$159,$D1187,FL$129:FL$159)</f>
        <v>0</v>
      </c>
      <c r="FJ1187" s="9"/>
      <c r="FK1187" s="10"/>
      <c r="FL1187" s="11"/>
      <c r="FM1187" s="6">
        <f>SUMIF(FN$129:FN$159,$D1187,FP$129:FP$159)</f>
        <v>0</v>
      </c>
      <c r="FN1187" s="9"/>
      <c r="FO1187" s="10"/>
      <c r="FP1187" s="11"/>
      <c r="FQ1187" s="6">
        <f>SUMIF(FR$129:FR$159,$D1187,FT$129:FT$159)</f>
        <v>0</v>
      </c>
      <c r="FR1187" s="9"/>
      <c r="FS1187" s="10"/>
      <c r="FT1187" s="11"/>
      <c r="FU1187" s="6">
        <f>SUMIF(FV$129:FV$159,$D1187,FX$129:FX$159)</f>
        <v>0</v>
      </c>
      <c r="FV1187" s="9"/>
      <c r="FW1187" s="10"/>
      <c r="FX1187" s="11"/>
      <c r="FY1187" s="6">
        <f>SUMIF(FZ$129:FZ$159,$D1187,GB$129:GB$159)</f>
        <v>0</v>
      </c>
      <c r="FZ1187" s="9"/>
      <c r="GA1187" s="10"/>
      <c r="GB1187" s="11"/>
      <c r="GC1187" s="6">
        <f>SUMIF(GD$129:GD$159,$D1187,GF$129:GF$159)</f>
        <v>0</v>
      </c>
      <c r="GD1187" s="9"/>
      <c r="GE1187" s="10"/>
      <c r="GF1187" s="11"/>
      <c r="GG1187" s="6">
        <f>SUMIF(GH$129:GH$159,$D1187,GJ$129:GJ$159)</f>
        <v>0</v>
      </c>
      <c r="GH1187" s="9"/>
      <c r="GI1187" s="10"/>
      <c r="GJ1187" s="11"/>
      <c r="GK1187" s="6">
        <f>SUMIF(GL$129:GL$159,$D1187,GN$129:GN$159)</f>
        <v>0</v>
      </c>
      <c r="GL1187" s="9"/>
      <c r="GM1187" s="10"/>
      <c r="GN1187" s="11"/>
      <c r="GO1187" s="6">
        <f>SUMIF(GP$129:GP$159,$D1187,GR$129:GR$159)</f>
        <v>0</v>
      </c>
      <c r="GP1187" s="9"/>
      <c r="GQ1187" s="10"/>
      <c r="GR1187" s="11"/>
      <c r="GS1187" s="6">
        <f>SUMIF(GT$129:GT$159,$D1187,GV$129:GV$159)</f>
        <v>0</v>
      </c>
      <c r="GT1187" s="9"/>
      <c r="GU1187" s="10"/>
      <c r="GV1187" s="20"/>
      <c r="GW1187" s="19">
        <f t="shared" ref="GW1187:GW1250" si="28">SUM(E1187:GV1187)</f>
        <v>0</v>
      </c>
      <c r="GX1187" s="472"/>
      <c r="GY1187" s="473"/>
    </row>
    <row r="1188" spans="1:207" ht="15.75" customHeight="1">
      <c r="A1188" s="47" t="s">
        <v>80</v>
      </c>
      <c r="B1188" s="475"/>
      <c r="C1188" s="281"/>
      <c r="D1188" s="282"/>
      <c r="E1188" s="6">
        <f>SUMIF(F$160:F$190,$D1188,H$160:H$190)</f>
        <v>0</v>
      </c>
      <c r="F1188" s="9"/>
      <c r="G1188" s="10"/>
      <c r="H1188" s="11"/>
      <c r="I1188" s="6">
        <f>SUMIF(J$160:J$190,$D1188,L$160:L$190)</f>
        <v>0</v>
      </c>
      <c r="J1188" s="9"/>
      <c r="K1188" s="10"/>
      <c r="L1188" s="11"/>
      <c r="M1188" s="6">
        <f>SUMIF(N$160:N$190,$D1188,P$160:P$190)</f>
        <v>0</v>
      </c>
      <c r="N1188" s="9"/>
      <c r="O1188" s="10"/>
      <c r="P1188" s="11"/>
      <c r="Q1188" s="6">
        <f>SUMIF(R$160:R$190,$D1188,T$160:T$190)</f>
        <v>0</v>
      </c>
      <c r="R1188" s="9"/>
      <c r="S1188" s="10"/>
      <c r="T1188" s="11"/>
      <c r="U1188" s="6">
        <f>SUMIF(V$160:V$190,$D1188,X$160:X$190)</f>
        <v>0</v>
      </c>
      <c r="V1188" s="9"/>
      <c r="W1188" s="10"/>
      <c r="X1188" s="11"/>
      <c r="Y1188" s="6">
        <f>SUMIF(Z$160:Z$190,$D1188,AB$160:AB$190)</f>
        <v>0</v>
      </c>
      <c r="Z1188" s="9"/>
      <c r="AA1188" s="10"/>
      <c r="AB1188" s="11"/>
      <c r="AC1188" s="6">
        <f>SUMIF(AD$160:AD$190,$D1188,AF$160:AF$190)</f>
        <v>0</v>
      </c>
      <c r="AD1188" s="9"/>
      <c r="AE1188" s="10"/>
      <c r="AF1188" s="11"/>
      <c r="AG1188" s="6">
        <f>SUMIF(AH$160:AH$190,$D1188,AJ$160:AJ$190)</f>
        <v>0</v>
      </c>
      <c r="AH1188" s="9"/>
      <c r="AI1188" s="10"/>
      <c r="AJ1188" s="11"/>
      <c r="AK1188" s="6">
        <f>SUMIF(AL$160:AL$190,$D1188,AN$160:AN$190)</f>
        <v>0</v>
      </c>
      <c r="AL1188" s="9"/>
      <c r="AM1188" s="10"/>
      <c r="AN1188" s="11"/>
      <c r="AO1188" s="6">
        <f>SUMIF(AP$160:AP$190,$D1188,AR$160:AR$190)</f>
        <v>0</v>
      </c>
      <c r="AP1188" s="9"/>
      <c r="AQ1188" s="10"/>
      <c r="AR1188" s="11"/>
      <c r="AS1188" s="6">
        <f>SUMIF(AT$160:AT$190,$D1188,AV$160:AV$190)</f>
        <v>0</v>
      </c>
      <c r="AT1188" s="9"/>
      <c r="AU1188" s="10"/>
      <c r="AV1188" s="11"/>
      <c r="AW1188" s="6">
        <f>SUMIF(AX$160:AX$190,$D1188,AZ$160:AZ$190)</f>
        <v>0</v>
      </c>
      <c r="AX1188" s="9"/>
      <c r="AY1188" s="10"/>
      <c r="AZ1188" s="11"/>
      <c r="BA1188" s="6">
        <f>SUMIF(BB$160:BB$190,$D1188,BD$160:BD$190)</f>
        <v>0</v>
      </c>
      <c r="BB1188" s="9"/>
      <c r="BC1188" s="10"/>
      <c r="BD1188" s="11"/>
      <c r="BE1188" s="6">
        <f>SUMIF(BF$160:BF$190,$D1188,BH$160:BH$190)</f>
        <v>0</v>
      </c>
      <c r="BF1188" s="9"/>
      <c r="BG1188" s="10"/>
      <c r="BH1188" s="11"/>
      <c r="BI1188" s="6">
        <f>SUMIF(BJ$160:BJ$190,$D1188,BL$160:BL$190)</f>
        <v>0</v>
      </c>
      <c r="BJ1188" s="9"/>
      <c r="BK1188" s="10"/>
      <c r="BL1188" s="11"/>
      <c r="BM1188" s="6">
        <f>SUMIF(BN$160:BN$190,$D1188,BP$160:BP$190)</f>
        <v>0</v>
      </c>
      <c r="BN1188" s="9"/>
      <c r="BO1188" s="10"/>
      <c r="BP1188" s="11"/>
      <c r="BQ1188" s="6">
        <f>SUMIF(BR$160:BR$190,$D1188,BT$160:BT$190)</f>
        <v>0</v>
      </c>
      <c r="BR1188" s="9"/>
      <c r="BS1188" s="10"/>
      <c r="BT1188" s="11"/>
      <c r="BU1188" s="6">
        <f>SUMIF(BV$160:BV$190,$D1188,BX$160:BX$190)</f>
        <v>0</v>
      </c>
      <c r="BV1188" s="9"/>
      <c r="BW1188" s="10"/>
      <c r="BX1188" s="11"/>
      <c r="BY1188" s="6">
        <f>SUMIF(BZ$160:BZ$190,$D1188,CB$160:CB$190)</f>
        <v>0</v>
      </c>
      <c r="BZ1188" s="9"/>
      <c r="CA1188" s="10"/>
      <c r="CB1188" s="11"/>
      <c r="CC1188" s="6">
        <f>SUMIF(CD$160:CD$190,$D1188,CF$160:CF$190)</f>
        <v>0</v>
      </c>
      <c r="CD1188" s="9"/>
      <c r="CE1188" s="10"/>
      <c r="CF1188" s="11"/>
      <c r="CG1188" s="6">
        <f>SUMIF(CH$160:CH$190,$D1188,CJ$160:CJ$190)</f>
        <v>0</v>
      </c>
      <c r="CH1188" s="9"/>
      <c r="CI1188" s="10"/>
      <c r="CJ1188" s="11"/>
      <c r="CK1188" s="6">
        <f>SUMIF(CL$160:CL$190,$D1188,CN$160:CN$190)</f>
        <v>0</v>
      </c>
      <c r="CL1188" s="9"/>
      <c r="CM1188" s="10"/>
      <c r="CN1188" s="11"/>
      <c r="CO1188" s="6">
        <f>SUMIF(CP$160:CP$190,$D1188,CR$160:CR$190)</f>
        <v>0</v>
      </c>
      <c r="CP1188" s="9"/>
      <c r="CQ1188" s="10"/>
      <c r="CR1188" s="11"/>
      <c r="CS1188" s="6">
        <f>SUMIF(CT$160:CT$190,$D1188,CV$160:CV$190)</f>
        <v>0</v>
      </c>
      <c r="CT1188" s="9"/>
      <c r="CU1188" s="10"/>
      <c r="CV1188" s="11"/>
      <c r="CW1188" s="6">
        <f>SUMIF(CX$160:CX$190,$D1188,CZ$160:CZ$190)</f>
        <v>0</v>
      </c>
      <c r="CX1188" s="9"/>
      <c r="CY1188" s="10"/>
      <c r="CZ1188" s="11"/>
      <c r="DA1188" s="6">
        <f>SUMIF(DB$160:DB$190,$D1188,DD$160:DD$190)</f>
        <v>0</v>
      </c>
      <c r="DB1188" s="9"/>
      <c r="DC1188" s="10"/>
      <c r="DD1188" s="11"/>
      <c r="DE1188" s="6">
        <f>SUMIF(DF$160:DF$190,$D1188,DH$160:DH$190)</f>
        <v>0</v>
      </c>
      <c r="DF1188" s="9"/>
      <c r="DG1188" s="10"/>
      <c r="DH1188" s="11"/>
      <c r="DI1188" s="6">
        <f>SUMIF(DJ$160:DJ$190,$D1188,DL$160:DL$190)</f>
        <v>0</v>
      </c>
      <c r="DJ1188" s="9"/>
      <c r="DK1188" s="10"/>
      <c r="DL1188" s="11"/>
      <c r="DM1188" s="6">
        <f>SUMIF(DN$160:DN$190,$D1188,DP$160:DP$190)</f>
        <v>0</v>
      </c>
      <c r="DN1188" s="9"/>
      <c r="DO1188" s="10"/>
      <c r="DP1188" s="11"/>
      <c r="DQ1188" s="6">
        <f>SUMIF(DR$160:DR$190,$D1188,DT$160:DT$190)</f>
        <v>0</v>
      </c>
      <c r="DR1188" s="9"/>
      <c r="DS1188" s="10"/>
      <c r="DT1188" s="11"/>
      <c r="DU1188" s="6">
        <f>SUMIF(DV$160:DV$190,$D1188,DX$160:DX$190)</f>
        <v>0</v>
      </c>
      <c r="DV1188" s="9"/>
      <c r="DW1188" s="10"/>
      <c r="DX1188" s="11"/>
      <c r="DY1188" s="6">
        <f>SUMIF(DZ$160:DZ$190,$D1188,EB$160:EB$190)</f>
        <v>0</v>
      </c>
      <c r="DZ1188" s="9"/>
      <c r="EA1188" s="10"/>
      <c r="EB1188" s="11"/>
      <c r="EC1188" s="6">
        <f>SUMIF(ED$160:ED$190,$D1188,EF$160:EF$190)</f>
        <v>0</v>
      </c>
      <c r="ED1188" s="9"/>
      <c r="EE1188" s="10"/>
      <c r="EF1188" s="11"/>
      <c r="EG1188" s="6">
        <f>SUMIF(EH$160:EH$190,$D1188,EJ$160:EJ$190)</f>
        <v>0</v>
      </c>
      <c r="EH1188" s="9"/>
      <c r="EI1188" s="10"/>
      <c r="EJ1188" s="11"/>
      <c r="EK1188" s="6">
        <f>SUMIF(EL$160:EL$190,$D1188,EN$160:EN$190)</f>
        <v>0</v>
      </c>
      <c r="EL1188" s="9"/>
      <c r="EM1188" s="10"/>
      <c r="EN1188" s="11"/>
      <c r="EO1188" s="6">
        <f>SUMIF(EP$160:EP$190,$D1188,ER$160:ER$190)</f>
        <v>0</v>
      </c>
      <c r="EP1188" s="9"/>
      <c r="EQ1188" s="10"/>
      <c r="ER1188" s="11"/>
      <c r="ES1188" s="6">
        <f>SUMIF(ET$160:ET$190,$D1188,EV$160:EV$190)</f>
        <v>0</v>
      </c>
      <c r="ET1188" s="9"/>
      <c r="EU1188" s="10"/>
      <c r="EV1188" s="11"/>
      <c r="EW1188" s="6">
        <f>SUMIF(EX$160:EX$190,$D1188,EZ$160:EZ$190)</f>
        <v>0</v>
      </c>
      <c r="EX1188" s="9"/>
      <c r="EY1188" s="10"/>
      <c r="EZ1188" s="11"/>
      <c r="FA1188" s="6">
        <f>SUMIF(FB$160:FB$190,$D1188,FD$160:FD$190)</f>
        <v>0</v>
      </c>
      <c r="FB1188" s="9"/>
      <c r="FC1188" s="10"/>
      <c r="FD1188" s="11"/>
      <c r="FE1188" s="6">
        <f>SUMIF(FF$160:FF$190,$D1188,FH$160:FH$190)</f>
        <v>0</v>
      </c>
      <c r="FF1188" s="9"/>
      <c r="FG1188" s="10"/>
      <c r="FH1188" s="11"/>
      <c r="FI1188" s="6">
        <f>SUMIF(FJ$160:FJ$190,$D1188,FL$160:FL$190)</f>
        <v>0</v>
      </c>
      <c r="FJ1188" s="9"/>
      <c r="FK1188" s="10"/>
      <c r="FL1188" s="11"/>
      <c r="FM1188" s="6">
        <f>SUMIF(FN$160:FN$190,$D1188,FP$160:FP$190)</f>
        <v>0</v>
      </c>
      <c r="FN1188" s="9"/>
      <c r="FO1188" s="10"/>
      <c r="FP1188" s="11"/>
      <c r="FQ1188" s="6">
        <f>SUMIF(FR$160:FR$190,$D1188,FT$160:FT$190)</f>
        <v>0</v>
      </c>
      <c r="FR1188" s="9"/>
      <c r="FS1188" s="10"/>
      <c r="FT1188" s="11"/>
      <c r="FU1188" s="6">
        <f>SUMIF(FV$160:FV$190,$D1188,FX$160:FX$190)</f>
        <v>0</v>
      </c>
      <c r="FV1188" s="9"/>
      <c r="FW1188" s="10"/>
      <c r="FX1188" s="11"/>
      <c r="FY1188" s="6">
        <f>SUMIF(FZ$160:FZ$190,$D1188,GB$160:GB$190)</f>
        <v>0</v>
      </c>
      <c r="FZ1188" s="9"/>
      <c r="GA1188" s="10"/>
      <c r="GB1188" s="11"/>
      <c r="GC1188" s="6">
        <f>SUMIF(GD$160:GD$190,$D1188,GF$160:GF$190)</f>
        <v>0</v>
      </c>
      <c r="GD1188" s="9"/>
      <c r="GE1188" s="10"/>
      <c r="GF1188" s="11"/>
      <c r="GG1188" s="6">
        <f>SUMIF(GH$160:GH$190,$D1188,GJ$160:GJ$190)</f>
        <v>0</v>
      </c>
      <c r="GH1188" s="9"/>
      <c r="GI1188" s="10"/>
      <c r="GJ1188" s="11"/>
      <c r="GK1188" s="6">
        <f>SUMIF(GL$160:GL$190,$D1188,GN$160:GN$190)</f>
        <v>0</v>
      </c>
      <c r="GL1188" s="9"/>
      <c r="GM1188" s="10"/>
      <c r="GN1188" s="11"/>
      <c r="GO1188" s="6">
        <f>SUMIF(GP$160:GP$190,$D1188,GR$160:GR$190)</f>
        <v>0</v>
      </c>
      <c r="GP1188" s="9"/>
      <c r="GQ1188" s="10"/>
      <c r="GR1188" s="11"/>
      <c r="GS1188" s="6">
        <f>SUMIF(GT$160:GT$190,$D1188,GV$160:GV$190)</f>
        <v>0</v>
      </c>
      <c r="GT1188" s="9"/>
      <c r="GU1188" s="10"/>
      <c r="GV1188" s="20"/>
      <c r="GW1188" s="19">
        <f t="shared" si="28"/>
        <v>0</v>
      </c>
      <c r="GX1188" s="472"/>
      <c r="GY1188" s="473"/>
    </row>
    <row r="1189" spans="1:207" ht="15.75" customHeight="1">
      <c r="A1189" s="47" t="s">
        <v>81</v>
      </c>
      <c r="B1189" s="475"/>
      <c r="C1189" s="281"/>
      <c r="D1189" s="282"/>
      <c r="E1189" s="6">
        <f>SUMIF(F$191:F$221,$D1189,H$191:H$221)</f>
        <v>0</v>
      </c>
      <c r="F1189" s="9"/>
      <c r="G1189" s="10"/>
      <c r="H1189" s="11"/>
      <c r="I1189" s="6">
        <f>SUMIF(J$191:J$221,$D1189,L$191:L$221)</f>
        <v>0</v>
      </c>
      <c r="J1189" s="9"/>
      <c r="K1189" s="10"/>
      <c r="L1189" s="11"/>
      <c r="M1189" s="6">
        <f>SUMIF(N$191:N$221,$D1189,P$191:P$221)</f>
        <v>0</v>
      </c>
      <c r="N1189" s="9"/>
      <c r="O1189" s="10"/>
      <c r="P1189" s="11"/>
      <c r="Q1189" s="6">
        <f>SUMIF(R$191:R$221,$D1189,T$191:T$221)</f>
        <v>0</v>
      </c>
      <c r="R1189" s="9"/>
      <c r="S1189" s="10"/>
      <c r="T1189" s="11"/>
      <c r="U1189" s="6">
        <f>SUMIF(V$191:V$221,$D1189,X$191:X$221)</f>
        <v>0</v>
      </c>
      <c r="V1189" s="9"/>
      <c r="W1189" s="10"/>
      <c r="X1189" s="11"/>
      <c r="Y1189" s="6">
        <f>SUMIF(Z$191:Z$221,$D1189,AB$191:AB$221)</f>
        <v>0</v>
      </c>
      <c r="Z1189" s="9"/>
      <c r="AA1189" s="10"/>
      <c r="AB1189" s="11"/>
      <c r="AC1189" s="6">
        <f>SUMIF(AD$191:AD$221,$D1189,AF$191:AF$221)</f>
        <v>0</v>
      </c>
      <c r="AD1189" s="9"/>
      <c r="AE1189" s="10"/>
      <c r="AF1189" s="11"/>
      <c r="AG1189" s="6">
        <f>SUMIF(AH$191:AH$221,$D1189,AJ$191:AJ$221)</f>
        <v>0</v>
      </c>
      <c r="AH1189" s="9"/>
      <c r="AI1189" s="10"/>
      <c r="AJ1189" s="11"/>
      <c r="AK1189" s="6">
        <f>SUMIF(AL$191:AL$221,$D1189,AN$191:AN$221)</f>
        <v>0</v>
      </c>
      <c r="AL1189" s="9"/>
      <c r="AM1189" s="10"/>
      <c r="AN1189" s="11"/>
      <c r="AO1189" s="6">
        <f>SUMIF(AP$191:AP$221,$D1189,AR$191:AR$221)</f>
        <v>0</v>
      </c>
      <c r="AP1189" s="9"/>
      <c r="AQ1189" s="10"/>
      <c r="AR1189" s="11"/>
      <c r="AS1189" s="6">
        <f>SUMIF(AT$191:AT$221,$D1189,AV$191:AV$221)</f>
        <v>0</v>
      </c>
      <c r="AT1189" s="9"/>
      <c r="AU1189" s="10"/>
      <c r="AV1189" s="11"/>
      <c r="AW1189" s="6">
        <f>SUMIF(AX$191:AX$221,$D1189,AZ$191:AZ$221)</f>
        <v>0</v>
      </c>
      <c r="AX1189" s="9"/>
      <c r="AY1189" s="10"/>
      <c r="AZ1189" s="11"/>
      <c r="BA1189" s="6">
        <f>SUMIF(BB$191:BB$221,$D1189,BD$191:BD$221)</f>
        <v>0</v>
      </c>
      <c r="BB1189" s="9"/>
      <c r="BC1189" s="10"/>
      <c r="BD1189" s="11"/>
      <c r="BE1189" s="6">
        <f>SUMIF(BF$191:BF$221,$D1189,BH$191:BH$221)</f>
        <v>0</v>
      </c>
      <c r="BF1189" s="9"/>
      <c r="BG1189" s="10"/>
      <c r="BH1189" s="11"/>
      <c r="BI1189" s="6">
        <f>SUMIF(BJ$191:BJ$221,$D1189,BL$191:BL$221)</f>
        <v>0</v>
      </c>
      <c r="BJ1189" s="9"/>
      <c r="BK1189" s="10"/>
      <c r="BL1189" s="11"/>
      <c r="BM1189" s="6">
        <f>SUMIF(BN$191:BN$221,$D1189,BP$191:BP$221)</f>
        <v>0</v>
      </c>
      <c r="BN1189" s="9"/>
      <c r="BO1189" s="10"/>
      <c r="BP1189" s="11"/>
      <c r="BQ1189" s="6">
        <f>SUMIF(BR$191:BR$221,$D1189,BT$191:BT$221)</f>
        <v>0</v>
      </c>
      <c r="BR1189" s="9"/>
      <c r="BS1189" s="10"/>
      <c r="BT1189" s="11"/>
      <c r="BU1189" s="6">
        <f>SUMIF(BV$191:BV$221,$D1189,BX$191:BX$221)</f>
        <v>0</v>
      </c>
      <c r="BV1189" s="9"/>
      <c r="BW1189" s="10"/>
      <c r="BX1189" s="11"/>
      <c r="BY1189" s="6">
        <f>SUMIF(BZ$191:BZ$221,$D1189,CB$191:CB$221)</f>
        <v>0</v>
      </c>
      <c r="BZ1189" s="9"/>
      <c r="CA1189" s="10"/>
      <c r="CB1189" s="11"/>
      <c r="CC1189" s="6">
        <f>SUMIF(CD$191:CD$221,$D1189,CF$191:CF$221)</f>
        <v>0</v>
      </c>
      <c r="CD1189" s="9"/>
      <c r="CE1189" s="10"/>
      <c r="CF1189" s="11"/>
      <c r="CG1189" s="6">
        <f>SUMIF(CH$191:CH$221,$D1189,CJ$191:CJ$221)</f>
        <v>0</v>
      </c>
      <c r="CH1189" s="9"/>
      <c r="CI1189" s="10"/>
      <c r="CJ1189" s="11"/>
      <c r="CK1189" s="6">
        <f>SUMIF(CL$191:CL$221,$D1189,CN$191:CN$221)</f>
        <v>0</v>
      </c>
      <c r="CL1189" s="9"/>
      <c r="CM1189" s="10"/>
      <c r="CN1189" s="11"/>
      <c r="CO1189" s="6">
        <f>SUMIF(CP$191:CP$221,$D1189,CR$191:CR$221)</f>
        <v>0</v>
      </c>
      <c r="CP1189" s="9"/>
      <c r="CQ1189" s="10"/>
      <c r="CR1189" s="11"/>
      <c r="CS1189" s="6">
        <f>SUMIF(CT$191:CT$221,$D1189,CV$191:CV$221)</f>
        <v>0</v>
      </c>
      <c r="CT1189" s="9"/>
      <c r="CU1189" s="10"/>
      <c r="CV1189" s="11"/>
      <c r="CW1189" s="6">
        <f>SUMIF(CX$191:CX$221,$D1189,CZ$191:CZ$221)</f>
        <v>0</v>
      </c>
      <c r="CX1189" s="9"/>
      <c r="CY1189" s="10"/>
      <c r="CZ1189" s="11"/>
      <c r="DA1189" s="6">
        <f>SUMIF(DB$191:DB$221,$D1189,DD$191:DD$221)</f>
        <v>0</v>
      </c>
      <c r="DB1189" s="9"/>
      <c r="DC1189" s="10"/>
      <c r="DD1189" s="11"/>
      <c r="DE1189" s="6">
        <f>SUMIF(DF$191:DF$221,$D1189,DH$191:DH$221)</f>
        <v>0</v>
      </c>
      <c r="DF1189" s="9"/>
      <c r="DG1189" s="10"/>
      <c r="DH1189" s="11"/>
      <c r="DI1189" s="6">
        <f>SUMIF(DJ$191:DJ$221,$D1189,DL$191:DL$221)</f>
        <v>0</v>
      </c>
      <c r="DJ1189" s="9"/>
      <c r="DK1189" s="10"/>
      <c r="DL1189" s="11"/>
      <c r="DM1189" s="6">
        <f>SUMIF(DN$191:DN$221,$D1189,DP$191:DP$221)</f>
        <v>0</v>
      </c>
      <c r="DN1189" s="9"/>
      <c r="DO1189" s="10"/>
      <c r="DP1189" s="11"/>
      <c r="DQ1189" s="6">
        <f>SUMIF(DR$191:DR$221,$D1189,DT$191:DT$221)</f>
        <v>0</v>
      </c>
      <c r="DR1189" s="9"/>
      <c r="DS1189" s="10"/>
      <c r="DT1189" s="11"/>
      <c r="DU1189" s="6">
        <f>SUMIF(DV$191:DV$221,$D1189,DX$191:DX$221)</f>
        <v>0</v>
      </c>
      <c r="DV1189" s="9"/>
      <c r="DW1189" s="10"/>
      <c r="DX1189" s="11"/>
      <c r="DY1189" s="6">
        <f>SUMIF(DZ$191:DZ$221,$D1189,EB$191:EB$221)</f>
        <v>0</v>
      </c>
      <c r="DZ1189" s="9"/>
      <c r="EA1189" s="10"/>
      <c r="EB1189" s="11"/>
      <c r="EC1189" s="6">
        <f>SUMIF(ED$191:ED$221,$D1189,EF$191:EF$221)</f>
        <v>0</v>
      </c>
      <c r="ED1189" s="9"/>
      <c r="EE1189" s="10"/>
      <c r="EF1189" s="11"/>
      <c r="EG1189" s="6">
        <f>SUMIF(EH$191:EH$221,$D1189,EJ$191:EJ$221)</f>
        <v>0</v>
      </c>
      <c r="EH1189" s="9"/>
      <c r="EI1189" s="10"/>
      <c r="EJ1189" s="11"/>
      <c r="EK1189" s="6">
        <f>SUMIF(EL$191:EL$221,$D1189,EN$191:EN$221)</f>
        <v>0</v>
      </c>
      <c r="EL1189" s="9"/>
      <c r="EM1189" s="10"/>
      <c r="EN1189" s="11"/>
      <c r="EO1189" s="6">
        <f>SUMIF(EP$191:EP$221,$D1189,ER$191:ER$221)</f>
        <v>0</v>
      </c>
      <c r="EP1189" s="9"/>
      <c r="EQ1189" s="10"/>
      <c r="ER1189" s="11"/>
      <c r="ES1189" s="6">
        <f>SUMIF(ET$191:ET$221,$D1189,EV$191:EV$221)</f>
        <v>0</v>
      </c>
      <c r="ET1189" s="9"/>
      <c r="EU1189" s="10"/>
      <c r="EV1189" s="11"/>
      <c r="EW1189" s="6">
        <f>SUMIF(EX$191:EX$221,$D1189,EZ$191:EZ$221)</f>
        <v>0</v>
      </c>
      <c r="EX1189" s="9"/>
      <c r="EY1189" s="10"/>
      <c r="EZ1189" s="11"/>
      <c r="FA1189" s="6">
        <f>SUMIF(FB$191:FB$221,$D1189,FD$191:FD$221)</f>
        <v>0</v>
      </c>
      <c r="FB1189" s="9"/>
      <c r="FC1189" s="10"/>
      <c r="FD1189" s="11"/>
      <c r="FE1189" s="6">
        <f>SUMIF(FF$191:FF$221,$D1189,FH$191:FH$221)</f>
        <v>0</v>
      </c>
      <c r="FF1189" s="9"/>
      <c r="FG1189" s="10"/>
      <c r="FH1189" s="11"/>
      <c r="FI1189" s="6">
        <f>SUMIF(FJ$191:FJ$221,$D1189,FL$191:FL$221)</f>
        <v>0</v>
      </c>
      <c r="FJ1189" s="9"/>
      <c r="FK1189" s="10"/>
      <c r="FL1189" s="11"/>
      <c r="FM1189" s="6">
        <f>SUMIF(FN$191:FN$221,$D1189,FP$191:FP$221)</f>
        <v>0</v>
      </c>
      <c r="FN1189" s="9"/>
      <c r="FO1189" s="10"/>
      <c r="FP1189" s="11"/>
      <c r="FQ1189" s="6">
        <f>SUMIF(FR$191:FR$221,$D1189,FT$191:FT$221)</f>
        <v>0</v>
      </c>
      <c r="FR1189" s="9"/>
      <c r="FS1189" s="10"/>
      <c r="FT1189" s="11"/>
      <c r="FU1189" s="6">
        <f>SUMIF(FV$191:FV$221,$D1189,FX$191:FX$221)</f>
        <v>0</v>
      </c>
      <c r="FV1189" s="9"/>
      <c r="FW1189" s="10"/>
      <c r="FX1189" s="11"/>
      <c r="FY1189" s="6">
        <f>SUMIF(FZ$191:FZ$221,$D1189,GB$191:GB$221)</f>
        <v>0</v>
      </c>
      <c r="FZ1189" s="9"/>
      <c r="GA1189" s="10"/>
      <c r="GB1189" s="11"/>
      <c r="GC1189" s="6">
        <f>SUMIF(GD$191:GD$221,$D1189,GF$191:GF$221)</f>
        <v>0</v>
      </c>
      <c r="GD1189" s="9"/>
      <c r="GE1189" s="10"/>
      <c r="GF1189" s="11"/>
      <c r="GG1189" s="6">
        <f>SUMIF(GH$191:GH$221,$D1189,GJ$191:GJ$221)</f>
        <v>0</v>
      </c>
      <c r="GH1189" s="9"/>
      <c r="GI1189" s="10"/>
      <c r="GJ1189" s="11"/>
      <c r="GK1189" s="6">
        <f>SUMIF(GL$191:GL$221,$D1189,GN$191:GN$221)</f>
        <v>0</v>
      </c>
      <c r="GL1189" s="9"/>
      <c r="GM1189" s="10"/>
      <c r="GN1189" s="11"/>
      <c r="GO1189" s="6">
        <f>SUMIF(GP$191:GP$221,$D1189,GR$191:GR$221)</f>
        <v>0</v>
      </c>
      <c r="GP1189" s="9"/>
      <c r="GQ1189" s="10"/>
      <c r="GR1189" s="11"/>
      <c r="GS1189" s="6">
        <f>SUMIF(GT$191:GT$221,$D1189,GV$191:GV$221)</f>
        <v>0</v>
      </c>
      <c r="GT1189" s="9"/>
      <c r="GU1189" s="10"/>
      <c r="GV1189" s="20"/>
      <c r="GW1189" s="19">
        <f t="shared" si="28"/>
        <v>0</v>
      </c>
      <c r="GX1189" s="472"/>
      <c r="GY1189" s="473"/>
    </row>
    <row r="1190" spans="1:207" ht="15.75" customHeight="1">
      <c r="A1190" s="47" t="s">
        <v>82</v>
      </c>
      <c r="B1190" s="475"/>
      <c r="C1190" s="281"/>
      <c r="D1190" s="282"/>
      <c r="E1190" s="6">
        <f>SUMIF(F$222:F$252,$D1190,H$222:H$252)</f>
        <v>0</v>
      </c>
      <c r="F1190" s="9"/>
      <c r="G1190" s="10"/>
      <c r="H1190" s="11"/>
      <c r="I1190" s="6">
        <f>SUMIF(J$222:J$252,$D1190,L$222:L$252)</f>
        <v>0</v>
      </c>
      <c r="J1190" s="9"/>
      <c r="K1190" s="10"/>
      <c r="L1190" s="11"/>
      <c r="M1190" s="6">
        <f>SUMIF(N$222:N$252,$D1190,P$222:P$252)</f>
        <v>0</v>
      </c>
      <c r="N1190" s="9"/>
      <c r="O1190" s="10"/>
      <c r="P1190" s="11"/>
      <c r="Q1190" s="6">
        <f>SUMIF(R$222:R$252,$D1190,T$222:T$252)</f>
        <v>0</v>
      </c>
      <c r="R1190" s="9"/>
      <c r="S1190" s="10"/>
      <c r="T1190" s="11"/>
      <c r="U1190" s="6">
        <f>SUMIF(V$222:V$252,$D1190,X$222:X$252)</f>
        <v>0</v>
      </c>
      <c r="V1190" s="9"/>
      <c r="W1190" s="10"/>
      <c r="X1190" s="11"/>
      <c r="Y1190" s="6">
        <f>SUMIF(Z$222:Z$252,$D1190,AB$222:AB$252)</f>
        <v>0</v>
      </c>
      <c r="Z1190" s="9"/>
      <c r="AA1190" s="10"/>
      <c r="AB1190" s="11"/>
      <c r="AC1190" s="6">
        <f>SUMIF(AD$222:AD$252,$D1190,AF$222:AF$252)</f>
        <v>0</v>
      </c>
      <c r="AD1190" s="9"/>
      <c r="AE1190" s="10"/>
      <c r="AF1190" s="11"/>
      <c r="AG1190" s="6">
        <f>SUMIF(AH$222:AH$252,$D1190,AJ$222:AJ$252)</f>
        <v>0</v>
      </c>
      <c r="AH1190" s="9"/>
      <c r="AI1190" s="10"/>
      <c r="AJ1190" s="11"/>
      <c r="AK1190" s="6">
        <f>SUMIF(AL$222:AL$252,$D1190,AN$222:AN$252)</f>
        <v>0</v>
      </c>
      <c r="AL1190" s="9"/>
      <c r="AM1190" s="10"/>
      <c r="AN1190" s="11"/>
      <c r="AO1190" s="6">
        <f>SUMIF(AP$222:AP$252,$D1190,AR$222:AR$252)</f>
        <v>0</v>
      </c>
      <c r="AP1190" s="9"/>
      <c r="AQ1190" s="10"/>
      <c r="AR1190" s="11"/>
      <c r="AS1190" s="6">
        <f>SUMIF(AT$222:AT$252,$D1190,AV$222:AV$252)</f>
        <v>0</v>
      </c>
      <c r="AT1190" s="9"/>
      <c r="AU1190" s="10"/>
      <c r="AV1190" s="11"/>
      <c r="AW1190" s="6">
        <f>SUMIF(AX$222:AX$252,$D1190,AZ$222:AZ$252)</f>
        <v>0</v>
      </c>
      <c r="AX1190" s="9"/>
      <c r="AY1190" s="10"/>
      <c r="AZ1190" s="11"/>
      <c r="BA1190" s="6">
        <f>SUMIF(BB$222:BB$252,$D1190,BD$222:BD$252)</f>
        <v>0</v>
      </c>
      <c r="BB1190" s="9"/>
      <c r="BC1190" s="10"/>
      <c r="BD1190" s="11"/>
      <c r="BE1190" s="6">
        <f>SUMIF(BF$222:BF$252,$D1190,BH$222:BH$252)</f>
        <v>0</v>
      </c>
      <c r="BF1190" s="9"/>
      <c r="BG1190" s="10"/>
      <c r="BH1190" s="11"/>
      <c r="BI1190" s="6">
        <f>SUMIF(BJ$222:BJ$252,$D1190,BL$222:BL$252)</f>
        <v>0</v>
      </c>
      <c r="BJ1190" s="9"/>
      <c r="BK1190" s="10"/>
      <c r="BL1190" s="11"/>
      <c r="BM1190" s="6">
        <f>SUMIF(BN$222:BN$252,$D1190,BP$222:BP$252)</f>
        <v>0</v>
      </c>
      <c r="BN1190" s="9"/>
      <c r="BO1190" s="10"/>
      <c r="BP1190" s="11"/>
      <c r="BQ1190" s="6">
        <f>SUMIF(BR$222:BR$252,$D1190,BT$222:BT$252)</f>
        <v>0</v>
      </c>
      <c r="BR1190" s="9"/>
      <c r="BS1190" s="10"/>
      <c r="BT1190" s="11"/>
      <c r="BU1190" s="6">
        <f>SUMIF(BV$222:BV$252,$D1190,BX$222:BX$252)</f>
        <v>0</v>
      </c>
      <c r="BV1190" s="9"/>
      <c r="BW1190" s="10"/>
      <c r="BX1190" s="11"/>
      <c r="BY1190" s="6">
        <f>SUMIF(BZ$222:BZ$252,$D1190,CB$222:CB$252)</f>
        <v>0</v>
      </c>
      <c r="BZ1190" s="9"/>
      <c r="CA1190" s="10"/>
      <c r="CB1190" s="11"/>
      <c r="CC1190" s="6">
        <f>SUMIF(CD$222:CD$252,$D1190,CF$222:CF$252)</f>
        <v>0</v>
      </c>
      <c r="CD1190" s="9"/>
      <c r="CE1190" s="10"/>
      <c r="CF1190" s="11"/>
      <c r="CG1190" s="6">
        <f>SUMIF(CH$222:CH$252,$D1190,CJ$222:CJ$252)</f>
        <v>0</v>
      </c>
      <c r="CH1190" s="9"/>
      <c r="CI1190" s="10"/>
      <c r="CJ1190" s="11"/>
      <c r="CK1190" s="6">
        <f>SUMIF(CL$222:CL$252,$D1190,CN$222:CN$252)</f>
        <v>0</v>
      </c>
      <c r="CL1190" s="9"/>
      <c r="CM1190" s="10"/>
      <c r="CN1190" s="11"/>
      <c r="CO1190" s="6">
        <f>SUMIF(CP$222:CP$252,$D1190,CR$222:CR$252)</f>
        <v>0</v>
      </c>
      <c r="CP1190" s="9"/>
      <c r="CQ1190" s="10"/>
      <c r="CR1190" s="11"/>
      <c r="CS1190" s="6">
        <f>SUMIF(CT$222:CT$252,$D1190,CV$222:CV$252)</f>
        <v>0</v>
      </c>
      <c r="CT1190" s="9"/>
      <c r="CU1190" s="10"/>
      <c r="CV1190" s="11"/>
      <c r="CW1190" s="6">
        <f>SUMIF(CX$222:CX$252,$D1190,CZ$222:CZ$252)</f>
        <v>0</v>
      </c>
      <c r="CX1190" s="9"/>
      <c r="CY1190" s="10"/>
      <c r="CZ1190" s="11"/>
      <c r="DA1190" s="6">
        <f>SUMIF(DB$222:DB$252,$D1190,DD$222:DD$252)</f>
        <v>0</v>
      </c>
      <c r="DB1190" s="9"/>
      <c r="DC1190" s="10"/>
      <c r="DD1190" s="11"/>
      <c r="DE1190" s="6">
        <f>SUMIF(DF$222:DF$252,$D1190,DH$222:DH$252)</f>
        <v>0</v>
      </c>
      <c r="DF1190" s="9"/>
      <c r="DG1190" s="10"/>
      <c r="DH1190" s="11"/>
      <c r="DI1190" s="6">
        <f>SUMIF(DJ$222:DJ$252,$D1190,DL$222:DL$252)</f>
        <v>0</v>
      </c>
      <c r="DJ1190" s="9"/>
      <c r="DK1190" s="10"/>
      <c r="DL1190" s="11"/>
      <c r="DM1190" s="6">
        <f>SUMIF(DN$222:DN$252,$D1190,DP$222:DP$252)</f>
        <v>0</v>
      </c>
      <c r="DN1190" s="9"/>
      <c r="DO1190" s="10"/>
      <c r="DP1190" s="11"/>
      <c r="DQ1190" s="6">
        <f>SUMIF(DR$222:DR$252,$D1190,DT$222:DT$252)</f>
        <v>0</v>
      </c>
      <c r="DR1190" s="9"/>
      <c r="DS1190" s="10"/>
      <c r="DT1190" s="11"/>
      <c r="DU1190" s="6">
        <f>SUMIF(DV$222:DV$252,$D1190,DX$222:DX$252)</f>
        <v>0</v>
      </c>
      <c r="DV1190" s="9"/>
      <c r="DW1190" s="10"/>
      <c r="DX1190" s="11"/>
      <c r="DY1190" s="6">
        <f>SUMIF(DZ$222:DZ$252,$D1190,EB$222:EB$252)</f>
        <v>0</v>
      </c>
      <c r="DZ1190" s="9"/>
      <c r="EA1190" s="10"/>
      <c r="EB1190" s="11"/>
      <c r="EC1190" s="6">
        <f>SUMIF(ED$222:ED$252,$D1190,EF$222:EF$252)</f>
        <v>0</v>
      </c>
      <c r="ED1190" s="9"/>
      <c r="EE1190" s="10"/>
      <c r="EF1190" s="11"/>
      <c r="EG1190" s="6">
        <f>SUMIF(EH$222:EH$252,$D1190,EJ$222:EJ$252)</f>
        <v>0</v>
      </c>
      <c r="EH1190" s="9"/>
      <c r="EI1190" s="10"/>
      <c r="EJ1190" s="11"/>
      <c r="EK1190" s="6">
        <f>SUMIF(EL$222:EL$252,$D1190,EN$222:EN$252)</f>
        <v>0</v>
      </c>
      <c r="EL1190" s="9"/>
      <c r="EM1190" s="10"/>
      <c r="EN1190" s="11"/>
      <c r="EO1190" s="6">
        <f>SUMIF(EP$222:EP$252,$D1190,ER$222:ER$252)</f>
        <v>0</v>
      </c>
      <c r="EP1190" s="9"/>
      <c r="EQ1190" s="10"/>
      <c r="ER1190" s="11"/>
      <c r="ES1190" s="6">
        <f>SUMIF(ET$222:ET$252,$D1190,EV$222:EV$252)</f>
        <v>0</v>
      </c>
      <c r="ET1190" s="9"/>
      <c r="EU1190" s="10"/>
      <c r="EV1190" s="11"/>
      <c r="EW1190" s="6">
        <f>SUMIF(EX$222:EX$252,$D1190,EZ$222:EZ$252)</f>
        <v>0</v>
      </c>
      <c r="EX1190" s="9"/>
      <c r="EY1190" s="10"/>
      <c r="EZ1190" s="11"/>
      <c r="FA1190" s="6">
        <f>SUMIF(FB$222:FB$252,$D1190,FD$222:FD$252)</f>
        <v>0</v>
      </c>
      <c r="FB1190" s="9"/>
      <c r="FC1190" s="10"/>
      <c r="FD1190" s="11"/>
      <c r="FE1190" s="6">
        <f>SUMIF(FF$222:FF$252,$D1190,FH$222:FH$252)</f>
        <v>0</v>
      </c>
      <c r="FF1190" s="9"/>
      <c r="FG1190" s="10"/>
      <c r="FH1190" s="11"/>
      <c r="FI1190" s="6">
        <f>SUMIF(FJ$222:FJ$252,$D1190,FL$222:FL$252)</f>
        <v>0</v>
      </c>
      <c r="FJ1190" s="9"/>
      <c r="FK1190" s="10"/>
      <c r="FL1190" s="11"/>
      <c r="FM1190" s="6">
        <f>SUMIF(FN$222:FN$252,$D1190,FP$222:FP$252)</f>
        <v>0</v>
      </c>
      <c r="FN1190" s="9"/>
      <c r="FO1190" s="10"/>
      <c r="FP1190" s="11"/>
      <c r="FQ1190" s="6">
        <f>SUMIF(FR$222:FR$252,$D1190,FT$222:FT$252)</f>
        <v>0</v>
      </c>
      <c r="FR1190" s="9"/>
      <c r="FS1190" s="10"/>
      <c r="FT1190" s="11"/>
      <c r="FU1190" s="6">
        <f>SUMIF(FV$222:FV$252,$D1190,FX$222:FX$252)</f>
        <v>0</v>
      </c>
      <c r="FV1190" s="9"/>
      <c r="FW1190" s="10"/>
      <c r="FX1190" s="11"/>
      <c r="FY1190" s="6">
        <f>SUMIF(FZ$222:FZ$252,$D1190,GB$222:GB$252)</f>
        <v>0</v>
      </c>
      <c r="FZ1190" s="9"/>
      <c r="GA1190" s="10"/>
      <c r="GB1190" s="11"/>
      <c r="GC1190" s="6">
        <f>SUMIF(GD$222:GD$252,$D1190,GF$222:GF$252)</f>
        <v>0</v>
      </c>
      <c r="GD1190" s="9"/>
      <c r="GE1190" s="10"/>
      <c r="GF1190" s="11"/>
      <c r="GG1190" s="6">
        <f>SUMIF(GH$222:GH$252,$D1190,GJ$222:GJ$252)</f>
        <v>0</v>
      </c>
      <c r="GH1190" s="9"/>
      <c r="GI1190" s="10"/>
      <c r="GJ1190" s="11"/>
      <c r="GK1190" s="6">
        <f>SUMIF(GL$222:GL$252,$D1190,GN$222:GN$252)</f>
        <v>0</v>
      </c>
      <c r="GL1190" s="9"/>
      <c r="GM1190" s="10"/>
      <c r="GN1190" s="11"/>
      <c r="GO1190" s="6">
        <f>SUMIF(GP$222:GP$252,$D1190,GR$222:GR$252)</f>
        <v>0</v>
      </c>
      <c r="GP1190" s="9"/>
      <c r="GQ1190" s="10"/>
      <c r="GR1190" s="11"/>
      <c r="GS1190" s="6">
        <f>SUMIF(GT$222:GT$252,$D1190,GV$222:GV$252)</f>
        <v>0</v>
      </c>
      <c r="GT1190" s="9"/>
      <c r="GU1190" s="10"/>
      <c r="GV1190" s="20"/>
      <c r="GW1190" s="19">
        <f t="shared" si="28"/>
        <v>0</v>
      </c>
      <c r="GX1190" s="472"/>
      <c r="GY1190" s="473"/>
    </row>
    <row r="1191" spans="1:207" ht="15.75" customHeight="1">
      <c r="A1191" s="47" t="s">
        <v>83</v>
      </c>
      <c r="B1191" s="475"/>
      <c r="C1191" s="281"/>
      <c r="D1191" s="282"/>
      <c r="E1191" s="6">
        <f>SUMIF(F$253:F$283,$D1191,H$253:H$283)</f>
        <v>0</v>
      </c>
      <c r="F1191" s="9"/>
      <c r="G1191" s="10"/>
      <c r="H1191" s="11"/>
      <c r="I1191" s="6">
        <f>SUMIF(J$253:J$283,$D1191,L$253:L$283)</f>
        <v>0</v>
      </c>
      <c r="J1191" s="9"/>
      <c r="K1191" s="10"/>
      <c r="L1191" s="11"/>
      <c r="M1191" s="6">
        <f>SUMIF(N$253:N$283,$D1191,P$253:P$283)</f>
        <v>0</v>
      </c>
      <c r="N1191" s="9"/>
      <c r="O1191" s="10"/>
      <c r="P1191" s="11"/>
      <c r="Q1191" s="6">
        <f>SUMIF(R$253:R$283,$D1191,T$253:T$283)</f>
        <v>0</v>
      </c>
      <c r="R1191" s="9"/>
      <c r="S1191" s="10"/>
      <c r="T1191" s="11"/>
      <c r="U1191" s="6">
        <f>SUMIF(V$253:V$283,$D1191,X$253:X$283)</f>
        <v>0</v>
      </c>
      <c r="V1191" s="9"/>
      <c r="W1191" s="10"/>
      <c r="X1191" s="11"/>
      <c r="Y1191" s="6">
        <f>SUMIF(Z$253:Z$283,$D1191,AB$253:AB$283)</f>
        <v>0</v>
      </c>
      <c r="Z1191" s="9"/>
      <c r="AA1191" s="10"/>
      <c r="AB1191" s="11"/>
      <c r="AC1191" s="6">
        <f>SUMIF(AD$253:AD$283,$D1191,AF$253:AF$283)</f>
        <v>0</v>
      </c>
      <c r="AD1191" s="9"/>
      <c r="AE1191" s="10"/>
      <c r="AF1191" s="11"/>
      <c r="AG1191" s="6">
        <f>SUMIF(AH$253:AH$283,$D1191,AJ$253:AJ$283)</f>
        <v>0</v>
      </c>
      <c r="AH1191" s="9"/>
      <c r="AI1191" s="10"/>
      <c r="AJ1191" s="11"/>
      <c r="AK1191" s="6">
        <f>SUMIF(AL$253:AL$283,$D1191,AN$253:AN$283)</f>
        <v>0</v>
      </c>
      <c r="AL1191" s="9"/>
      <c r="AM1191" s="10"/>
      <c r="AN1191" s="11"/>
      <c r="AO1191" s="6">
        <f>SUMIF(AP$253:AP$283,$D1191,AR$253:AR$283)</f>
        <v>0</v>
      </c>
      <c r="AP1191" s="9"/>
      <c r="AQ1191" s="10"/>
      <c r="AR1191" s="11"/>
      <c r="AS1191" s="6">
        <f>SUMIF(AT$253:AT$283,$D1191,AV$253:AV$283)</f>
        <v>0</v>
      </c>
      <c r="AT1191" s="9"/>
      <c r="AU1191" s="10"/>
      <c r="AV1191" s="11"/>
      <c r="AW1191" s="6">
        <f>SUMIF(AX$253:AX$283,$D1191,AZ$253:AZ$283)</f>
        <v>0</v>
      </c>
      <c r="AX1191" s="9"/>
      <c r="AY1191" s="10"/>
      <c r="AZ1191" s="11"/>
      <c r="BA1191" s="6">
        <f>SUMIF(BB$253:BB$283,$D1191,BD$253:BD$283)</f>
        <v>0</v>
      </c>
      <c r="BB1191" s="9"/>
      <c r="BC1191" s="10"/>
      <c r="BD1191" s="11"/>
      <c r="BE1191" s="6">
        <f>SUMIF(BF$253:BF$283,$D1191,BH$253:BH$283)</f>
        <v>0</v>
      </c>
      <c r="BF1191" s="9"/>
      <c r="BG1191" s="10"/>
      <c r="BH1191" s="11"/>
      <c r="BI1191" s="6">
        <f>SUMIF(BJ$253:BJ$283,$D1191,BL$253:BL$283)</f>
        <v>0</v>
      </c>
      <c r="BJ1191" s="9"/>
      <c r="BK1191" s="10"/>
      <c r="BL1191" s="11"/>
      <c r="BM1191" s="6">
        <f>SUMIF(BN$253:BN$283,$D1191,BP$253:BP$283)</f>
        <v>0</v>
      </c>
      <c r="BN1191" s="9"/>
      <c r="BO1191" s="10"/>
      <c r="BP1191" s="11"/>
      <c r="BQ1191" s="6">
        <f>SUMIF(BR$253:BR$283,$D1191,BT$253:BT$283)</f>
        <v>0</v>
      </c>
      <c r="BR1191" s="9"/>
      <c r="BS1191" s="10"/>
      <c r="BT1191" s="11"/>
      <c r="BU1191" s="6">
        <f>SUMIF(BV$253:BV$283,$D1191,BX$253:BX$283)</f>
        <v>0</v>
      </c>
      <c r="BV1191" s="9"/>
      <c r="BW1191" s="10"/>
      <c r="BX1191" s="11"/>
      <c r="BY1191" s="6">
        <f>SUMIF(BZ$253:BZ$283,$D1191,CB$253:CB$283)</f>
        <v>0</v>
      </c>
      <c r="BZ1191" s="9"/>
      <c r="CA1191" s="10"/>
      <c r="CB1191" s="11"/>
      <c r="CC1191" s="6">
        <f>SUMIF(CD$253:CD$283,$D1191,CF$253:CF$283)</f>
        <v>0</v>
      </c>
      <c r="CD1191" s="9"/>
      <c r="CE1191" s="10"/>
      <c r="CF1191" s="11"/>
      <c r="CG1191" s="6">
        <f>SUMIF(CH$253:CH$283,$D1191,CJ$253:CJ$283)</f>
        <v>0</v>
      </c>
      <c r="CH1191" s="9"/>
      <c r="CI1191" s="10"/>
      <c r="CJ1191" s="11"/>
      <c r="CK1191" s="6">
        <f>SUMIF(CL$253:CL$283,$D1191,CN$253:CN$283)</f>
        <v>0</v>
      </c>
      <c r="CL1191" s="9"/>
      <c r="CM1191" s="10"/>
      <c r="CN1191" s="11"/>
      <c r="CO1191" s="6">
        <f>SUMIF(CP$253:CP$283,$D1191,CR$253:CR$283)</f>
        <v>0</v>
      </c>
      <c r="CP1191" s="9"/>
      <c r="CQ1191" s="10"/>
      <c r="CR1191" s="11"/>
      <c r="CS1191" s="6">
        <f>SUMIF(CT$253:CT$283,$D1191,CV$253:CV$283)</f>
        <v>0</v>
      </c>
      <c r="CT1191" s="9"/>
      <c r="CU1191" s="10"/>
      <c r="CV1191" s="11"/>
      <c r="CW1191" s="6">
        <f>SUMIF(CX$253:CX$283,$D1191,CZ$253:CZ$283)</f>
        <v>0</v>
      </c>
      <c r="CX1191" s="9"/>
      <c r="CY1191" s="10"/>
      <c r="CZ1191" s="11"/>
      <c r="DA1191" s="6">
        <f>SUMIF(DB$253:DB$283,$D1191,DD$253:DD$283)</f>
        <v>0</v>
      </c>
      <c r="DB1191" s="9"/>
      <c r="DC1191" s="10"/>
      <c r="DD1191" s="11"/>
      <c r="DE1191" s="6">
        <f>SUMIF(DF$253:DF$283,$D1191,DH$253:DH$283)</f>
        <v>0</v>
      </c>
      <c r="DF1191" s="9"/>
      <c r="DG1191" s="10"/>
      <c r="DH1191" s="11"/>
      <c r="DI1191" s="6">
        <f>SUMIF(DJ$253:DJ$283,$D1191,DL$253:DL$283)</f>
        <v>0</v>
      </c>
      <c r="DJ1191" s="9"/>
      <c r="DK1191" s="10"/>
      <c r="DL1191" s="11"/>
      <c r="DM1191" s="6">
        <f>SUMIF(DN$253:DN$283,$D1191,DP$253:DP$283)</f>
        <v>0</v>
      </c>
      <c r="DN1191" s="9"/>
      <c r="DO1191" s="10"/>
      <c r="DP1191" s="11"/>
      <c r="DQ1191" s="6">
        <f>SUMIF(DR$253:DR$283,$D1191,DT$253:DT$283)</f>
        <v>0</v>
      </c>
      <c r="DR1191" s="9"/>
      <c r="DS1191" s="10"/>
      <c r="DT1191" s="11"/>
      <c r="DU1191" s="6">
        <f>SUMIF(DV$253:DV$283,$D1191,DX$253:DX$283)</f>
        <v>0</v>
      </c>
      <c r="DV1191" s="9"/>
      <c r="DW1191" s="10"/>
      <c r="DX1191" s="11"/>
      <c r="DY1191" s="6">
        <f>SUMIF(DZ$253:DZ$283,$D1191,EB$253:EB$283)</f>
        <v>0</v>
      </c>
      <c r="DZ1191" s="9"/>
      <c r="EA1191" s="10"/>
      <c r="EB1191" s="11"/>
      <c r="EC1191" s="6">
        <f>SUMIF(ED$253:ED$283,$D1191,EF$253:EF$283)</f>
        <v>0</v>
      </c>
      <c r="ED1191" s="9"/>
      <c r="EE1191" s="10"/>
      <c r="EF1191" s="11"/>
      <c r="EG1191" s="6">
        <f>SUMIF(EH$253:EH$283,$D1191,EJ$253:EJ$283)</f>
        <v>0</v>
      </c>
      <c r="EH1191" s="9"/>
      <c r="EI1191" s="10"/>
      <c r="EJ1191" s="11"/>
      <c r="EK1191" s="6">
        <f>SUMIF(EL$253:EL$283,$D1191,EN$253:EN$283)</f>
        <v>0</v>
      </c>
      <c r="EL1191" s="9"/>
      <c r="EM1191" s="10"/>
      <c r="EN1191" s="11"/>
      <c r="EO1191" s="6">
        <f>SUMIF(EP$253:EP$283,$D1191,ER$253:ER$283)</f>
        <v>0</v>
      </c>
      <c r="EP1191" s="9"/>
      <c r="EQ1191" s="10"/>
      <c r="ER1191" s="11"/>
      <c r="ES1191" s="6">
        <f>SUMIF(ET$253:ET$283,$D1191,EV$253:EV$283)</f>
        <v>0</v>
      </c>
      <c r="ET1191" s="9"/>
      <c r="EU1191" s="10"/>
      <c r="EV1191" s="11"/>
      <c r="EW1191" s="6">
        <f>SUMIF(EX$253:EX$283,$D1191,EZ$253:EZ$283)</f>
        <v>0</v>
      </c>
      <c r="EX1191" s="9"/>
      <c r="EY1191" s="10"/>
      <c r="EZ1191" s="11"/>
      <c r="FA1191" s="6">
        <f>SUMIF(FB$253:FB$283,$D1191,FD$253:FD$283)</f>
        <v>0</v>
      </c>
      <c r="FB1191" s="9"/>
      <c r="FC1191" s="10"/>
      <c r="FD1191" s="11"/>
      <c r="FE1191" s="6">
        <f>SUMIF(FF$253:FF$283,$D1191,FH$253:FH$283)</f>
        <v>0</v>
      </c>
      <c r="FF1191" s="9"/>
      <c r="FG1191" s="10"/>
      <c r="FH1191" s="11"/>
      <c r="FI1191" s="6">
        <f>SUMIF(FJ$253:FJ$283,$D1191,FL$253:FL$283)</f>
        <v>0</v>
      </c>
      <c r="FJ1191" s="9"/>
      <c r="FK1191" s="10"/>
      <c r="FL1191" s="11"/>
      <c r="FM1191" s="6">
        <f>SUMIF(FN$253:FN$283,$D1191,FP$253:FP$283)</f>
        <v>0</v>
      </c>
      <c r="FN1191" s="9"/>
      <c r="FO1191" s="10"/>
      <c r="FP1191" s="11"/>
      <c r="FQ1191" s="6">
        <f>SUMIF(FR$253:FR$283,$D1191,FT$253:FT$283)</f>
        <v>0</v>
      </c>
      <c r="FR1191" s="9"/>
      <c r="FS1191" s="10"/>
      <c r="FT1191" s="11"/>
      <c r="FU1191" s="6">
        <f>SUMIF(FV$253:FV$283,$D1191,FX$253:FX$283)</f>
        <v>0</v>
      </c>
      <c r="FV1191" s="9"/>
      <c r="FW1191" s="10"/>
      <c r="FX1191" s="11"/>
      <c r="FY1191" s="6">
        <f>SUMIF(FZ$253:FZ$283,$D1191,GB$253:GB$283)</f>
        <v>0</v>
      </c>
      <c r="FZ1191" s="9"/>
      <c r="GA1191" s="10"/>
      <c r="GB1191" s="11"/>
      <c r="GC1191" s="6">
        <f>SUMIF(GD$253:GD$283,$D1191,GF$253:GF$283)</f>
        <v>0</v>
      </c>
      <c r="GD1191" s="9"/>
      <c r="GE1191" s="10"/>
      <c r="GF1191" s="11"/>
      <c r="GG1191" s="6">
        <f>SUMIF(GH$253:GH$283,$D1191,GJ$253:GJ$283)</f>
        <v>0</v>
      </c>
      <c r="GH1191" s="9"/>
      <c r="GI1191" s="10"/>
      <c r="GJ1191" s="11"/>
      <c r="GK1191" s="6">
        <f>SUMIF(GL$253:GL$283,$D1191,GN$253:GN$283)</f>
        <v>0</v>
      </c>
      <c r="GL1191" s="9"/>
      <c r="GM1191" s="10"/>
      <c r="GN1191" s="11"/>
      <c r="GO1191" s="6">
        <f>SUMIF(GP$253:GP$283,$D1191,GR$253:GR$283)</f>
        <v>0</v>
      </c>
      <c r="GP1191" s="9"/>
      <c r="GQ1191" s="10"/>
      <c r="GR1191" s="11"/>
      <c r="GS1191" s="6">
        <f>SUMIF(GT$253:GT$283,$D1191,GV$253:GV$283)</f>
        <v>0</v>
      </c>
      <c r="GT1191" s="9"/>
      <c r="GU1191" s="10"/>
      <c r="GV1191" s="20"/>
      <c r="GW1191" s="19">
        <f t="shared" si="28"/>
        <v>0</v>
      </c>
      <c r="GX1191" s="472"/>
      <c r="GY1191" s="473"/>
    </row>
    <row r="1192" spans="1:207" ht="15.75" customHeight="1">
      <c r="A1192" s="47" t="s">
        <v>84</v>
      </c>
      <c r="B1192" s="475"/>
      <c r="C1192" s="281"/>
      <c r="D1192" s="282"/>
      <c r="E1192" s="6">
        <f>SUMIF(F$284:F$314,$D1192,H$284:H$314)</f>
        <v>0</v>
      </c>
      <c r="F1192" s="9"/>
      <c r="G1192" s="10"/>
      <c r="H1192" s="11"/>
      <c r="I1192" s="6">
        <f>SUMIF(J$284:J$314,$D1192,L$284:L$314)</f>
        <v>0</v>
      </c>
      <c r="J1192" s="9"/>
      <c r="K1192" s="10"/>
      <c r="L1192" s="11"/>
      <c r="M1192" s="6">
        <f>SUMIF(N$284:N$314,$D1192,P$284:P$314)</f>
        <v>0</v>
      </c>
      <c r="N1192" s="9"/>
      <c r="O1192" s="10"/>
      <c r="P1192" s="11"/>
      <c r="Q1192" s="6">
        <f>SUMIF(R$284:R$314,$D1192,T$284:T$314)</f>
        <v>0</v>
      </c>
      <c r="R1192" s="9"/>
      <c r="S1192" s="10"/>
      <c r="T1192" s="11"/>
      <c r="U1192" s="6">
        <f>SUMIF(V$284:V$314,$D1192,X$284:X$314)</f>
        <v>0</v>
      </c>
      <c r="V1192" s="9"/>
      <c r="W1192" s="10"/>
      <c r="X1192" s="11"/>
      <c r="Y1192" s="6">
        <f>SUMIF(Z$284:Z$314,$D1192,AB$284:AB$314)</f>
        <v>0</v>
      </c>
      <c r="Z1192" s="9"/>
      <c r="AA1192" s="10"/>
      <c r="AB1192" s="11"/>
      <c r="AC1192" s="6">
        <f>SUMIF(AD$284:AD$314,$D1192,AF$284:AF$314)</f>
        <v>0</v>
      </c>
      <c r="AD1192" s="9"/>
      <c r="AE1192" s="10"/>
      <c r="AF1192" s="11"/>
      <c r="AG1192" s="6">
        <f>SUMIF(AH$284:AH$314,$D1192,AJ$284:AJ$314)</f>
        <v>0</v>
      </c>
      <c r="AH1192" s="9"/>
      <c r="AI1192" s="10"/>
      <c r="AJ1192" s="11"/>
      <c r="AK1192" s="6">
        <f>SUMIF(AL$284:AL$314,$D1192,AN$284:AN$314)</f>
        <v>0</v>
      </c>
      <c r="AL1192" s="9"/>
      <c r="AM1192" s="10"/>
      <c r="AN1192" s="11"/>
      <c r="AO1192" s="6">
        <f>SUMIF(AP$284:AP$314,$D1192,AR$284:AR$314)</f>
        <v>0</v>
      </c>
      <c r="AP1192" s="9"/>
      <c r="AQ1192" s="10"/>
      <c r="AR1192" s="11"/>
      <c r="AS1192" s="6">
        <f>SUMIF(AT$284:AT$314,$D1192,AV$284:AV$314)</f>
        <v>0</v>
      </c>
      <c r="AT1192" s="9"/>
      <c r="AU1192" s="10"/>
      <c r="AV1192" s="11"/>
      <c r="AW1192" s="6">
        <f>SUMIF(AX$284:AX$314,$D1192,AZ$284:AZ$314)</f>
        <v>0</v>
      </c>
      <c r="AX1192" s="9"/>
      <c r="AY1192" s="10"/>
      <c r="AZ1192" s="11"/>
      <c r="BA1192" s="6">
        <f>SUMIF(BB$284:BB$314,$D1192,BD$284:BD$314)</f>
        <v>0</v>
      </c>
      <c r="BB1192" s="9"/>
      <c r="BC1192" s="10"/>
      <c r="BD1192" s="11"/>
      <c r="BE1192" s="6">
        <f>SUMIF(BF$284:BF$314,$D1192,BH$284:BH$314)</f>
        <v>0</v>
      </c>
      <c r="BF1192" s="9"/>
      <c r="BG1192" s="10"/>
      <c r="BH1192" s="11"/>
      <c r="BI1192" s="6">
        <f>SUMIF(BJ$284:BJ$314,$D1192,BL$284:BL$314)</f>
        <v>0</v>
      </c>
      <c r="BJ1192" s="9"/>
      <c r="BK1192" s="10"/>
      <c r="BL1192" s="11"/>
      <c r="BM1192" s="6">
        <f>SUMIF(BN$284:BN$314,$D1192,BP$284:BP$314)</f>
        <v>0</v>
      </c>
      <c r="BN1192" s="9"/>
      <c r="BO1192" s="10"/>
      <c r="BP1192" s="11"/>
      <c r="BQ1192" s="6">
        <f>SUMIF(BR$284:BR$314,$D1192,BT$284:BT$314)</f>
        <v>0</v>
      </c>
      <c r="BR1192" s="9"/>
      <c r="BS1192" s="10"/>
      <c r="BT1192" s="11"/>
      <c r="BU1192" s="6">
        <f>SUMIF(BV$284:BV$314,$D1192,BX$284:BX$314)</f>
        <v>0</v>
      </c>
      <c r="BV1192" s="9"/>
      <c r="BW1192" s="10"/>
      <c r="BX1192" s="11"/>
      <c r="BY1192" s="6">
        <f>SUMIF(BZ$284:BZ$314,$D1192,CB$284:CB$314)</f>
        <v>0</v>
      </c>
      <c r="BZ1192" s="9"/>
      <c r="CA1192" s="10"/>
      <c r="CB1192" s="11"/>
      <c r="CC1192" s="6">
        <f>SUMIF(CD$284:CD$314,$D1192,CF$284:CF$314)</f>
        <v>0</v>
      </c>
      <c r="CD1192" s="9"/>
      <c r="CE1192" s="10"/>
      <c r="CF1192" s="11"/>
      <c r="CG1192" s="6">
        <f>SUMIF(CH$284:CH$314,$D1192,CJ$284:CJ$314)</f>
        <v>0</v>
      </c>
      <c r="CH1192" s="9"/>
      <c r="CI1192" s="10"/>
      <c r="CJ1192" s="11"/>
      <c r="CK1192" s="6">
        <f>SUMIF(CL$284:CL$314,$D1192,CN$284:CN$314)</f>
        <v>0</v>
      </c>
      <c r="CL1192" s="9"/>
      <c r="CM1192" s="10"/>
      <c r="CN1192" s="11"/>
      <c r="CO1192" s="6">
        <f>SUMIF(CP$284:CP$314,$D1192,CR$284:CR$314)</f>
        <v>0</v>
      </c>
      <c r="CP1192" s="9"/>
      <c r="CQ1192" s="10"/>
      <c r="CR1192" s="11"/>
      <c r="CS1192" s="6">
        <f>SUMIF(CT$284:CT$314,$D1192,CV$284:CV$314)</f>
        <v>0</v>
      </c>
      <c r="CT1192" s="9"/>
      <c r="CU1192" s="10"/>
      <c r="CV1192" s="11"/>
      <c r="CW1192" s="6">
        <f>SUMIF(CX$284:CX$314,$D1192,CZ$284:CZ$314)</f>
        <v>0</v>
      </c>
      <c r="CX1192" s="9"/>
      <c r="CY1192" s="10"/>
      <c r="CZ1192" s="11"/>
      <c r="DA1192" s="6">
        <f>SUMIF(DB$284:DB$314,$D1192,DD$284:DD$314)</f>
        <v>0</v>
      </c>
      <c r="DB1192" s="9"/>
      <c r="DC1192" s="10"/>
      <c r="DD1192" s="11"/>
      <c r="DE1192" s="6">
        <f>SUMIF(DF$284:DF$314,$D1192,DH$284:DH$314)</f>
        <v>0</v>
      </c>
      <c r="DF1192" s="9"/>
      <c r="DG1192" s="10"/>
      <c r="DH1192" s="11"/>
      <c r="DI1192" s="6">
        <f>SUMIF(DJ$284:DJ$314,$D1192,DL$284:DL$314)</f>
        <v>0</v>
      </c>
      <c r="DJ1192" s="9"/>
      <c r="DK1192" s="10"/>
      <c r="DL1192" s="11"/>
      <c r="DM1192" s="6">
        <f>SUMIF(DN$284:DN$314,$D1192,DP$284:DP$314)</f>
        <v>0</v>
      </c>
      <c r="DN1192" s="9"/>
      <c r="DO1192" s="10"/>
      <c r="DP1192" s="11"/>
      <c r="DQ1192" s="6">
        <f>SUMIF(DR$284:DR$314,$D1192,DT$284:DT$314)</f>
        <v>0</v>
      </c>
      <c r="DR1192" s="9"/>
      <c r="DS1192" s="10"/>
      <c r="DT1192" s="11"/>
      <c r="DU1192" s="6">
        <f>SUMIF(DV$284:DV$314,$D1192,DX$284:DX$314)</f>
        <v>0</v>
      </c>
      <c r="DV1192" s="9"/>
      <c r="DW1192" s="10"/>
      <c r="DX1192" s="11"/>
      <c r="DY1192" s="6">
        <f>SUMIF(DZ$284:DZ$314,$D1192,EB$284:EB$314)</f>
        <v>0</v>
      </c>
      <c r="DZ1192" s="9"/>
      <c r="EA1192" s="10"/>
      <c r="EB1192" s="11"/>
      <c r="EC1192" s="6">
        <f>SUMIF(ED$284:ED$314,$D1192,EF$284:EF$314)</f>
        <v>0</v>
      </c>
      <c r="ED1192" s="9"/>
      <c r="EE1192" s="10"/>
      <c r="EF1192" s="11"/>
      <c r="EG1192" s="6">
        <f>SUMIF(EH$284:EH$314,$D1192,EJ$284:EJ$314)</f>
        <v>0</v>
      </c>
      <c r="EH1192" s="9"/>
      <c r="EI1192" s="10"/>
      <c r="EJ1192" s="11"/>
      <c r="EK1192" s="6">
        <f>SUMIF(EL$284:EL$314,$D1192,EN$284:EN$314)</f>
        <v>0</v>
      </c>
      <c r="EL1192" s="9"/>
      <c r="EM1192" s="10"/>
      <c r="EN1192" s="11"/>
      <c r="EO1192" s="6">
        <f>SUMIF(EP$284:EP$314,$D1192,ER$284:ER$314)</f>
        <v>0</v>
      </c>
      <c r="EP1192" s="9"/>
      <c r="EQ1192" s="10"/>
      <c r="ER1192" s="11"/>
      <c r="ES1192" s="6">
        <f>SUMIF(ET$284:ET$314,$D1192,EV$284:EV$314)</f>
        <v>0</v>
      </c>
      <c r="ET1192" s="9"/>
      <c r="EU1192" s="10"/>
      <c r="EV1192" s="11"/>
      <c r="EW1192" s="6">
        <f>SUMIF(EX$284:EX$314,$D1192,EZ$284:EZ$314)</f>
        <v>0</v>
      </c>
      <c r="EX1192" s="9"/>
      <c r="EY1192" s="10"/>
      <c r="EZ1192" s="11"/>
      <c r="FA1192" s="6">
        <f>SUMIF(FB$284:FB$314,$D1192,FD$284:FD$314)</f>
        <v>0</v>
      </c>
      <c r="FB1192" s="9"/>
      <c r="FC1192" s="10"/>
      <c r="FD1192" s="11"/>
      <c r="FE1192" s="6">
        <f>SUMIF(FF$284:FF$314,$D1192,FH$284:FH$314)</f>
        <v>0</v>
      </c>
      <c r="FF1192" s="9"/>
      <c r="FG1192" s="10"/>
      <c r="FH1192" s="11"/>
      <c r="FI1192" s="6">
        <f>SUMIF(FJ$284:FJ$314,$D1192,FL$284:FL$314)</f>
        <v>0</v>
      </c>
      <c r="FJ1192" s="9"/>
      <c r="FK1192" s="10"/>
      <c r="FL1192" s="11"/>
      <c r="FM1192" s="6">
        <f>SUMIF(FN$284:FN$314,$D1192,FP$284:FP$314)</f>
        <v>0</v>
      </c>
      <c r="FN1192" s="9"/>
      <c r="FO1192" s="10"/>
      <c r="FP1192" s="11"/>
      <c r="FQ1192" s="6">
        <f>SUMIF(FR$284:FR$314,$D1192,FT$284:FT$314)</f>
        <v>0</v>
      </c>
      <c r="FR1192" s="9"/>
      <c r="FS1192" s="10"/>
      <c r="FT1192" s="11"/>
      <c r="FU1192" s="6">
        <f>SUMIF(FV$284:FV$314,$D1192,FX$284:FX$314)</f>
        <v>0</v>
      </c>
      <c r="FV1192" s="9"/>
      <c r="FW1192" s="10"/>
      <c r="FX1192" s="11"/>
      <c r="FY1192" s="6">
        <f>SUMIF(FZ$284:FZ$314,$D1192,GB$284:GB$314)</f>
        <v>0</v>
      </c>
      <c r="FZ1192" s="9"/>
      <c r="GA1192" s="10"/>
      <c r="GB1192" s="11"/>
      <c r="GC1192" s="6">
        <f>SUMIF(GD$284:GD$314,$D1192,GF$284:GF$314)</f>
        <v>0</v>
      </c>
      <c r="GD1192" s="9"/>
      <c r="GE1192" s="10"/>
      <c r="GF1192" s="11"/>
      <c r="GG1192" s="6">
        <f>SUMIF(GH$284:GH$314,$D1192,GJ$284:GJ$314)</f>
        <v>0</v>
      </c>
      <c r="GH1192" s="9"/>
      <c r="GI1192" s="10"/>
      <c r="GJ1192" s="11"/>
      <c r="GK1192" s="6">
        <f>SUMIF(GL$284:GL$314,$D1192,GN$284:GN$314)</f>
        <v>0</v>
      </c>
      <c r="GL1192" s="9"/>
      <c r="GM1192" s="10"/>
      <c r="GN1192" s="11"/>
      <c r="GO1192" s="6">
        <f>SUMIF(GP$284:GP$314,$D1192,GR$284:GR$314)</f>
        <v>0</v>
      </c>
      <c r="GP1192" s="9"/>
      <c r="GQ1192" s="10"/>
      <c r="GR1192" s="11"/>
      <c r="GS1192" s="6">
        <f>SUMIF(GT$284:GT$314,$D1192,GV$284:GV$314)</f>
        <v>0</v>
      </c>
      <c r="GT1192" s="9"/>
      <c r="GU1192" s="10"/>
      <c r="GV1192" s="20"/>
      <c r="GW1192" s="19">
        <f t="shared" si="28"/>
        <v>0</v>
      </c>
      <c r="GX1192" s="472"/>
      <c r="GY1192" s="473"/>
    </row>
    <row r="1193" spans="1:207" ht="15.75" customHeight="1">
      <c r="A1193" s="47" t="s">
        <v>85</v>
      </c>
      <c r="B1193" s="475"/>
      <c r="C1193" s="281"/>
      <c r="D1193" s="282"/>
      <c r="E1193" s="7">
        <f>SUMIF(F$315:F$345,$D1193,H$315:H$345)</f>
        <v>0</v>
      </c>
      <c r="F1193" s="12"/>
      <c r="G1193" s="13"/>
      <c r="H1193" s="14"/>
      <c r="I1193" s="6">
        <f>SUMIF(J$315:J$345,$D1193,L$315:L$345)</f>
        <v>0</v>
      </c>
      <c r="J1193" s="12"/>
      <c r="K1193" s="13"/>
      <c r="L1193" s="14"/>
      <c r="M1193" s="7">
        <f>SUMIF(N$315:N$345,$D1193,P$315:P$345)</f>
        <v>0</v>
      </c>
      <c r="N1193" s="12"/>
      <c r="O1193" s="13"/>
      <c r="P1193" s="14"/>
      <c r="Q1193" s="6">
        <f>SUMIF(R$315:R$345,$D1193,T$315:T$345)</f>
        <v>0</v>
      </c>
      <c r="R1193" s="12"/>
      <c r="S1193" s="13"/>
      <c r="T1193" s="14"/>
      <c r="U1193" s="7">
        <f>SUMIF(V$315:V$345,$D1193,X$315:X$345)</f>
        <v>0</v>
      </c>
      <c r="V1193" s="12"/>
      <c r="W1193" s="13"/>
      <c r="X1193" s="14"/>
      <c r="Y1193" s="6">
        <f>SUMIF(Z$315:Z$345,$D1193,AB$315:AB$345)</f>
        <v>0</v>
      </c>
      <c r="Z1193" s="12"/>
      <c r="AA1193" s="13"/>
      <c r="AB1193" s="14"/>
      <c r="AC1193" s="7">
        <f>SUMIF(AD$315:AD$345,$D1193,AF$315:AF$345)</f>
        <v>0</v>
      </c>
      <c r="AD1193" s="12"/>
      <c r="AE1193" s="13"/>
      <c r="AF1193" s="14"/>
      <c r="AG1193" s="7">
        <f>SUMIF(AH$315:AH$345,$D1193,AJ$315:AJ$345)</f>
        <v>0</v>
      </c>
      <c r="AH1193" s="12"/>
      <c r="AI1193" s="13"/>
      <c r="AJ1193" s="14"/>
      <c r="AK1193" s="7">
        <f>SUMIF(AL$315:AL$345,$D1193,AN$315:AN$345)</f>
        <v>0</v>
      </c>
      <c r="AL1193" s="12"/>
      <c r="AM1193" s="13"/>
      <c r="AN1193" s="14"/>
      <c r="AO1193" s="7">
        <f>SUMIF(AP$315:AP$345,$D1193,AR$315:AR$345)</f>
        <v>0</v>
      </c>
      <c r="AP1193" s="12"/>
      <c r="AQ1193" s="13"/>
      <c r="AR1193" s="14"/>
      <c r="AS1193" s="7">
        <f>SUMIF(AT$315:AT$345,$D1193,AV$315:AV$345)</f>
        <v>0</v>
      </c>
      <c r="AT1193" s="12"/>
      <c r="AU1193" s="13"/>
      <c r="AV1193" s="14"/>
      <c r="AW1193" s="7">
        <f>SUMIF(AX$315:AX$345,$D1193,AZ$315:AZ$345)</f>
        <v>0</v>
      </c>
      <c r="AX1193" s="12"/>
      <c r="AY1193" s="13"/>
      <c r="AZ1193" s="14"/>
      <c r="BA1193" s="7">
        <f>SUMIF(BB$315:BB$345,$D1193,BD$315:BD$345)</f>
        <v>0</v>
      </c>
      <c r="BB1193" s="12"/>
      <c r="BC1193" s="13"/>
      <c r="BD1193" s="14"/>
      <c r="BE1193" s="7">
        <f>SUMIF(BF$315:BF$345,$D1193,BH$315:BH$345)</f>
        <v>0</v>
      </c>
      <c r="BF1193" s="12"/>
      <c r="BG1193" s="13"/>
      <c r="BH1193" s="14"/>
      <c r="BI1193" s="7">
        <f>SUMIF(BJ$315:BJ$345,$D1193,BL$315:BL$345)</f>
        <v>0</v>
      </c>
      <c r="BJ1193" s="12"/>
      <c r="BK1193" s="13"/>
      <c r="BL1193" s="14"/>
      <c r="BM1193" s="7">
        <f>SUMIF(BN$315:BN$345,$D1193,BP$315:BP$345)</f>
        <v>0</v>
      </c>
      <c r="BN1193" s="12"/>
      <c r="BO1193" s="13"/>
      <c r="BP1193" s="14"/>
      <c r="BQ1193" s="7">
        <f>SUMIF(BR$315:BR$345,$D1193,BT$315:BT$345)</f>
        <v>0</v>
      </c>
      <c r="BR1193" s="12"/>
      <c r="BS1193" s="13"/>
      <c r="BT1193" s="14"/>
      <c r="BU1193" s="7">
        <f>SUMIF(BV$315:BV$345,$D1193,BX$315:BX$345)</f>
        <v>0</v>
      </c>
      <c r="BV1193" s="12"/>
      <c r="BW1193" s="13"/>
      <c r="BX1193" s="14"/>
      <c r="BY1193" s="7">
        <f>SUMIF(BZ$315:BZ$345,$D1193,CB$315:CB$345)</f>
        <v>0</v>
      </c>
      <c r="BZ1193" s="12"/>
      <c r="CA1193" s="13"/>
      <c r="CB1193" s="14"/>
      <c r="CC1193" s="7">
        <f>SUMIF(CD$315:CD$345,$D1193,CF$315:CF$345)</f>
        <v>0</v>
      </c>
      <c r="CD1193" s="12"/>
      <c r="CE1193" s="13"/>
      <c r="CF1193" s="14"/>
      <c r="CG1193" s="7">
        <f>SUMIF(CH$315:CH$345,$D1193,CJ$315:CJ$345)</f>
        <v>0</v>
      </c>
      <c r="CH1193" s="12"/>
      <c r="CI1193" s="13"/>
      <c r="CJ1193" s="14"/>
      <c r="CK1193" s="7">
        <f>SUMIF(CL$315:CL$345,$D1193,CN$315:CN$345)</f>
        <v>0</v>
      </c>
      <c r="CL1193" s="12"/>
      <c r="CM1193" s="13"/>
      <c r="CN1193" s="14"/>
      <c r="CO1193" s="7">
        <f>SUMIF(CP$315:CP$345,$D1193,CR$315:CR$345)</f>
        <v>0</v>
      </c>
      <c r="CP1193" s="12"/>
      <c r="CQ1193" s="13"/>
      <c r="CR1193" s="14"/>
      <c r="CS1193" s="7">
        <f>SUMIF(CT$315:CT$345,$D1193,CV$315:CV$345)</f>
        <v>0</v>
      </c>
      <c r="CT1193" s="12"/>
      <c r="CU1193" s="13"/>
      <c r="CV1193" s="14"/>
      <c r="CW1193" s="7">
        <f>SUMIF(CX$315:CX$345,$D1193,CZ$315:CZ$345)</f>
        <v>0</v>
      </c>
      <c r="CX1193" s="12"/>
      <c r="CY1193" s="13"/>
      <c r="CZ1193" s="14"/>
      <c r="DA1193" s="7">
        <f>SUMIF(DB$315:DB$345,$D1193,DD$315:DD$345)</f>
        <v>0</v>
      </c>
      <c r="DB1193" s="12"/>
      <c r="DC1193" s="13"/>
      <c r="DD1193" s="14"/>
      <c r="DE1193" s="7">
        <f>SUMIF(DF$315:DF$345,$D1193,DH$315:DH$345)</f>
        <v>0</v>
      </c>
      <c r="DF1193" s="12"/>
      <c r="DG1193" s="13"/>
      <c r="DH1193" s="14"/>
      <c r="DI1193" s="7">
        <f>SUMIF(DJ$315:DJ$345,$D1193,DL$315:DL$345)</f>
        <v>0</v>
      </c>
      <c r="DJ1193" s="12"/>
      <c r="DK1193" s="13"/>
      <c r="DL1193" s="14"/>
      <c r="DM1193" s="7">
        <f>SUMIF(DN$315:DN$345,$D1193,DP$315:DP$345)</f>
        <v>0</v>
      </c>
      <c r="DN1193" s="12"/>
      <c r="DO1193" s="13"/>
      <c r="DP1193" s="14"/>
      <c r="DQ1193" s="7">
        <f>SUMIF(DR$315:DR$345,$D1193,DT$315:DT$345)</f>
        <v>0</v>
      </c>
      <c r="DR1193" s="12"/>
      <c r="DS1193" s="13"/>
      <c r="DT1193" s="14"/>
      <c r="DU1193" s="7">
        <f>SUMIF(DV$315:DV$345,$D1193,DX$315:DX$345)</f>
        <v>0</v>
      </c>
      <c r="DV1193" s="12"/>
      <c r="DW1193" s="13"/>
      <c r="DX1193" s="14"/>
      <c r="DY1193" s="7">
        <f>SUMIF(DZ$315:DZ$345,$D1193,EB$315:EB$345)</f>
        <v>0</v>
      </c>
      <c r="DZ1193" s="12"/>
      <c r="EA1193" s="13"/>
      <c r="EB1193" s="14"/>
      <c r="EC1193" s="7">
        <f>SUMIF(ED$315:ED$345,$D1193,EF$315:EF$345)</f>
        <v>0</v>
      </c>
      <c r="ED1193" s="12"/>
      <c r="EE1193" s="13"/>
      <c r="EF1193" s="14"/>
      <c r="EG1193" s="7">
        <f>SUMIF(EH$315:EH$345,$D1193,EJ$315:EJ$345)</f>
        <v>0</v>
      </c>
      <c r="EH1193" s="12"/>
      <c r="EI1193" s="13"/>
      <c r="EJ1193" s="14"/>
      <c r="EK1193" s="7">
        <f>SUMIF(EL$315:EL$345,$D1193,EN$315:EN$345)</f>
        <v>0</v>
      </c>
      <c r="EL1193" s="12"/>
      <c r="EM1193" s="13"/>
      <c r="EN1193" s="14"/>
      <c r="EO1193" s="7">
        <f>SUMIF(EP$315:EP$345,$D1193,ER$315:ER$345)</f>
        <v>0</v>
      </c>
      <c r="EP1193" s="12"/>
      <c r="EQ1193" s="13"/>
      <c r="ER1193" s="14"/>
      <c r="ES1193" s="7">
        <f>SUMIF(ET$315:ET$345,$D1193,EV$315:EV$345)</f>
        <v>0</v>
      </c>
      <c r="ET1193" s="12"/>
      <c r="EU1193" s="13"/>
      <c r="EV1193" s="14"/>
      <c r="EW1193" s="7">
        <f>SUMIF(EX$315:EX$345,$D1193,EZ$315:EZ$345)</f>
        <v>0</v>
      </c>
      <c r="EX1193" s="12"/>
      <c r="EY1193" s="13"/>
      <c r="EZ1193" s="14"/>
      <c r="FA1193" s="7">
        <f>SUMIF(FB$315:FB$345,$D1193,FD$315:FD$345)</f>
        <v>0</v>
      </c>
      <c r="FB1193" s="12"/>
      <c r="FC1193" s="13"/>
      <c r="FD1193" s="14"/>
      <c r="FE1193" s="7">
        <f>SUMIF(FF$315:FF$345,$D1193,FH$315:FH$345)</f>
        <v>0</v>
      </c>
      <c r="FF1193" s="12"/>
      <c r="FG1193" s="13"/>
      <c r="FH1193" s="14"/>
      <c r="FI1193" s="7">
        <f>SUMIF(FJ$315:FJ$345,$D1193,FL$315:FL$345)</f>
        <v>0</v>
      </c>
      <c r="FJ1193" s="12"/>
      <c r="FK1193" s="13"/>
      <c r="FL1193" s="14"/>
      <c r="FM1193" s="7">
        <f>SUMIF(FN$315:FN$345,$D1193,FP$315:FP$345)</f>
        <v>0</v>
      </c>
      <c r="FN1193" s="12"/>
      <c r="FO1193" s="13"/>
      <c r="FP1193" s="14"/>
      <c r="FQ1193" s="7">
        <f>SUMIF(FR$315:FR$345,$D1193,FT$315:FT$345)</f>
        <v>0</v>
      </c>
      <c r="FR1193" s="12"/>
      <c r="FS1193" s="13"/>
      <c r="FT1193" s="14"/>
      <c r="FU1193" s="7">
        <f>SUMIF(FV$315:FV$345,$D1193,FX$315:FX$345)</f>
        <v>0</v>
      </c>
      <c r="FV1193" s="12"/>
      <c r="FW1193" s="13"/>
      <c r="FX1193" s="14"/>
      <c r="FY1193" s="7">
        <f>SUMIF(FZ$315:FZ$345,$D1193,GB$315:GB$345)</f>
        <v>0</v>
      </c>
      <c r="FZ1193" s="12"/>
      <c r="GA1193" s="13"/>
      <c r="GB1193" s="14"/>
      <c r="GC1193" s="7">
        <f>SUMIF(GD$315:GD$345,$D1193,GF$315:GF$345)</f>
        <v>0</v>
      </c>
      <c r="GD1193" s="12"/>
      <c r="GE1193" s="13"/>
      <c r="GF1193" s="14"/>
      <c r="GG1193" s="7">
        <f>SUMIF(GH$315:GH$345,$D1193,GJ$315:GJ$345)</f>
        <v>0</v>
      </c>
      <c r="GH1193" s="12"/>
      <c r="GI1193" s="13"/>
      <c r="GJ1193" s="14"/>
      <c r="GK1193" s="7">
        <f>SUMIF(GL$315:GL$345,$D1193,GN$315:GN$345)</f>
        <v>0</v>
      </c>
      <c r="GL1193" s="12"/>
      <c r="GM1193" s="13"/>
      <c r="GN1193" s="14"/>
      <c r="GO1193" s="7">
        <f>SUMIF(GP$315:GP$345,$D1193,GR$315:GR$345)</f>
        <v>0</v>
      </c>
      <c r="GP1193" s="12"/>
      <c r="GQ1193" s="13"/>
      <c r="GR1193" s="14"/>
      <c r="GS1193" s="7">
        <f>SUMIF(GT$315:GT$345,$D1193,GV$315:GV$345)</f>
        <v>0</v>
      </c>
      <c r="GT1193" s="12"/>
      <c r="GU1193" s="13"/>
      <c r="GV1193" s="21"/>
      <c r="GW1193" s="19">
        <f t="shared" si="28"/>
        <v>0</v>
      </c>
      <c r="GX1193" s="472"/>
      <c r="GY1193" s="473"/>
    </row>
    <row r="1194" spans="1:207" ht="15.75" customHeight="1" thickBot="1">
      <c r="A1194" s="47" t="s">
        <v>86</v>
      </c>
      <c r="B1194" s="476"/>
      <c r="C1194" s="283"/>
      <c r="D1194" s="284"/>
      <c r="E1194" s="8">
        <f>SUMIF(F$346:F$376,$D1194,H$346:H$376)</f>
        <v>0</v>
      </c>
      <c r="F1194" s="15"/>
      <c r="G1194" s="16"/>
      <c r="H1194" s="16"/>
      <c r="I1194" s="6">
        <f>SUMIF(J$346:J$376,$D1194,L$346:L$376)</f>
        <v>0</v>
      </c>
      <c r="J1194" s="15"/>
      <c r="K1194" s="16"/>
      <c r="L1194" s="16"/>
      <c r="M1194" s="8">
        <f>SUMIF(N$346:N$376,$D1194,P$346:P$376)</f>
        <v>0</v>
      </c>
      <c r="N1194" s="15"/>
      <c r="O1194" s="16"/>
      <c r="P1194" s="16"/>
      <c r="Q1194" s="6">
        <f>SUMIF(R$346:R$376,$D1194,T$346:T$376)</f>
        <v>0</v>
      </c>
      <c r="R1194" s="15"/>
      <c r="S1194" s="16"/>
      <c r="T1194" s="16"/>
      <c r="U1194" s="8">
        <f>SUMIF(V$346:V$376,$D1194,X$346:X$376)</f>
        <v>0</v>
      </c>
      <c r="V1194" s="15"/>
      <c r="W1194" s="16"/>
      <c r="X1194" s="16"/>
      <c r="Y1194" s="6">
        <f>SUMIF(Z$346:Z$376,$D1194,AB$346:AB$376)</f>
        <v>0</v>
      </c>
      <c r="Z1194" s="15"/>
      <c r="AA1194" s="16"/>
      <c r="AB1194" s="16"/>
      <c r="AC1194" s="8">
        <f>SUMIF(AD$346:AD$376,$D1194,AF$346:AF$376)</f>
        <v>0</v>
      </c>
      <c r="AD1194" s="15"/>
      <c r="AE1194" s="16"/>
      <c r="AF1194" s="16"/>
      <c r="AG1194" s="8">
        <f>SUMIF(AH$346:AH$376,$D1194,AJ$346:AJ$376)</f>
        <v>0</v>
      </c>
      <c r="AH1194" s="15"/>
      <c r="AI1194" s="16"/>
      <c r="AJ1194" s="16"/>
      <c r="AK1194" s="8">
        <f>SUMIF(AL$346:AL$376,$D1194,AN$346:AN$376)</f>
        <v>0</v>
      </c>
      <c r="AL1194" s="15"/>
      <c r="AM1194" s="16"/>
      <c r="AN1194" s="16"/>
      <c r="AO1194" s="8">
        <f>SUMIF(AP$346:AP$376,$D1194,AR$346:AR$376)</f>
        <v>0</v>
      </c>
      <c r="AP1194" s="15"/>
      <c r="AQ1194" s="16"/>
      <c r="AR1194" s="16"/>
      <c r="AS1194" s="8">
        <f>SUMIF(AT$346:AT$376,$D1194,AV$346:AV$376)</f>
        <v>0</v>
      </c>
      <c r="AT1194" s="15"/>
      <c r="AU1194" s="16"/>
      <c r="AV1194" s="16"/>
      <c r="AW1194" s="8">
        <f>SUMIF(AX$346:AX$376,$D1194,AZ$346:AZ$376)</f>
        <v>0</v>
      </c>
      <c r="AX1194" s="15"/>
      <c r="AY1194" s="16"/>
      <c r="AZ1194" s="16"/>
      <c r="BA1194" s="8">
        <f>SUMIF(BB$346:BB$376,$D1194,BD$346:BD$376)</f>
        <v>0</v>
      </c>
      <c r="BB1194" s="15"/>
      <c r="BC1194" s="16"/>
      <c r="BD1194" s="16"/>
      <c r="BE1194" s="8">
        <f>SUMIF(BF$346:BF$376,$D1194,BH$346:BH$376)</f>
        <v>0</v>
      </c>
      <c r="BF1194" s="15"/>
      <c r="BG1194" s="16"/>
      <c r="BH1194" s="16"/>
      <c r="BI1194" s="8">
        <f>SUMIF(BJ$346:BJ$376,$D1194,BL$346:BL$376)</f>
        <v>0</v>
      </c>
      <c r="BJ1194" s="15"/>
      <c r="BK1194" s="16"/>
      <c r="BL1194" s="16"/>
      <c r="BM1194" s="8">
        <f>SUMIF(BN$346:BN$376,$D1194,BP$346:BP$376)</f>
        <v>0</v>
      </c>
      <c r="BN1194" s="15"/>
      <c r="BO1194" s="16"/>
      <c r="BP1194" s="16"/>
      <c r="BQ1194" s="8">
        <f>SUMIF(BR$346:BR$376,$D1194,BT$346:BT$376)</f>
        <v>0</v>
      </c>
      <c r="BR1194" s="15"/>
      <c r="BS1194" s="16"/>
      <c r="BT1194" s="16"/>
      <c r="BU1194" s="8">
        <f>SUMIF(BV$346:BV$376,$D1194,BX$346:BX$376)</f>
        <v>0</v>
      </c>
      <c r="BV1194" s="15"/>
      <c r="BW1194" s="16"/>
      <c r="BX1194" s="16"/>
      <c r="BY1194" s="8">
        <f>SUMIF(BZ$346:BZ$376,$D1194,CB$346:CB$376)</f>
        <v>0</v>
      </c>
      <c r="BZ1194" s="15"/>
      <c r="CA1194" s="16"/>
      <c r="CB1194" s="16"/>
      <c r="CC1194" s="8">
        <f>SUMIF(CD$346:CD$376,$D1194,CF$346:CF$376)</f>
        <v>0</v>
      </c>
      <c r="CD1194" s="15"/>
      <c r="CE1194" s="16"/>
      <c r="CF1194" s="16"/>
      <c r="CG1194" s="8">
        <f>SUMIF(CH$346:CH$376,$D1194,CJ$346:CJ$376)</f>
        <v>0</v>
      </c>
      <c r="CH1194" s="15"/>
      <c r="CI1194" s="16"/>
      <c r="CJ1194" s="16"/>
      <c r="CK1194" s="8">
        <f>SUMIF(CL$346:CL$376,$D1194,CN$346:CN$376)</f>
        <v>0</v>
      </c>
      <c r="CL1194" s="15"/>
      <c r="CM1194" s="16"/>
      <c r="CN1194" s="16"/>
      <c r="CO1194" s="8">
        <f>SUMIF(CP$346:CP$376,$D1194,CR$346:CR$376)</f>
        <v>0</v>
      </c>
      <c r="CP1194" s="15"/>
      <c r="CQ1194" s="16"/>
      <c r="CR1194" s="16"/>
      <c r="CS1194" s="8">
        <f>SUMIF(CT$346:CT$376,$D1194,CV$346:CV$376)</f>
        <v>0</v>
      </c>
      <c r="CT1194" s="15"/>
      <c r="CU1194" s="16"/>
      <c r="CV1194" s="16"/>
      <c r="CW1194" s="8">
        <f>SUMIF(CX$346:CX$376,$D1194,CZ$346:CZ$376)</f>
        <v>0</v>
      </c>
      <c r="CX1194" s="15"/>
      <c r="CY1194" s="16"/>
      <c r="CZ1194" s="16"/>
      <c r="DA1194" s="8">
        <f>SUMIF(DB$346:DB$376,$D1194,DD$346:DD$376)</f>
        <v>0</v>
      </c>
      <c r="DB1194" s="15"/>
      <c r="DC1194" s="16"/>
      <c r="DD1194" s="16"/>
      <c r="DE1194" s="8">
        <f>SUMIF(DF$346:DF$376,$D1194,DH$346:DH$376)</f>
        <v>0</v>
      </c>
      <c r="DF1194" s="15"/>
      <c r="DG1194" s="16"/>
      <c r="DH1194" s="16"/>
      <c r="DI1194" s="8">
        <f>SUMIF(DJ$346:DJ$376,$D1194,DL$346:DL$376)</f>
        <v>0</v>
      </c>
      <c r="DJ1194" s="15"/>
      <c r="DK1194" s="16"/>
      <c r="DL1194" s="16"/>
      <c r="DM1194" s="8">
        <f>SUMIF(DN$346:DN$376,$D1194,DP$346:DP$376)</f>
        <v>0</v>
      </c>
      <c r="DN1194" s="15"/>
      <c r="DO1194" s="16"/>
      <c r="DP1194" s="16"/>
      <c r="DQ1194" s="8">
        <f>SUMIF(DR$346:DR$376,$D1194,DT$346:DT$376)</f>
        <v>0</v>
      </c>
      <c r="DR1194" s="15"/>
      <c r="DS1194" s="16"/>
      <c r="DT1194" s="16"/>
      <c r="DU1194" s="8">
        <f>SUMIF(DV$346:DV$376,$D1194,DX$346:DX$376)</f>
        <v>0</v>
      </c>
      <c r="DV1194" s="15"/>
      <c r="DW1194" s="16"/>
      <c r="DX1194" s="16"/>
      <c r="DY1194" s="8">
        <f>SUMIF(DZ$346:DZ$376,$D1194,EB$346:EB$376)</f>
        <v>0</v>
      </c>
      <c r="DZ1194" s="15"/>
      <c r="EA1194" s="16"/>
      <c r="EB1194" s="16"/>
      <c r="EC1194" s="8">
        <f>SUMIF(ED$346:ED$376,$D1194,EF$346:EF$376)</f>
        <v>0</v>
      </c>
      <c r="ED1194" s="15"/>
      <c r="EE1194" s="16"/>
      <c r="EF1194" s="16"/>
      <c r="EG1194" s="8">
        <f>SUMIF(EH$346:EH$376,$D1194,EJ$346:EJ$376)</f>
        <v>0</v>
      </c>
      <c r="EH1194" s="15"/>
      <c r="EI1194" s="16"/>
      <c r="EJ1194" s="16"/>
      <c r="EK1194" s="8">
        <f>SUMIF(EL$346:EL$376,$D1194,EN$346:EN$376)</f>
        <v>0</v>
      </c>
      <c r="EL1194" s="15"/>
      <c r="EM1194" s="16"/>
      <c r="EN1194" s="16"/>
      <c r="EO1194" s="8">
        <f>SUMIF(EP$346:EP$376,$D1194,ER$346:ER$376)</f>
        <v>0</v>
      </c>
      <c r="EP1194" s="15"/>
      <c r="EQ1194" s="16"/>
      <c r="ER1194" s="16"/>
      <c r="ES1194" s="8">
        <f>SUMIF(ET$346:ET$376,$D1194,EV$346:EV$376)</f>
        <v>0</v>
      </c>
      <c r="ET1194" s="15"/>
      <c r="EU1194" s="16"/>
      <c r="EV1194" s="16"/>
      <c r="EW1194" s="8">
        <f>SUMIF(EX$346:EX$376,$D1194,EZ$346:EZ$376)</f>
        <v>0</v>
      </c>
      <c r="EX1194" s="15"/>
      <c r="EY1194" s="16"/>
      <c r="EZ1194" s="16"/>
      <c r="FA1194" s="8">
        <f>SUMIF(FB$346:FB$376,$D1194,FD$346:FD$376)</f>
        <v>0</v>
      </c>
      <c r="FB1194" s="15"/>
      <c r="FC1194" s="16"/>
      <c r="FD1194" s="16"/>
      <c r="FE1194" s="8">
        <f>SUMIF(FF$346:FF$376,$D1194,FH$346:FH$376)</f>
        <v>0</v>
      </c>
      <c r="FF1194" s="15"/>
      <c r="FG1194" s="16"/>
      <c r="FH1194" s="16"/>
      <c r="FI1194" s="8">
        <f>SUMIF(FJ$346:FJ$376,$D1194,FL$346:FL$376)</f>
        <v>0</v>
      </c>
      <c r="FJ1194" s="15"/>
      <c r="FK1194" s="16"/>
      <c r="FL1194" s="16"/>
      <c r="FM1194" s="8">
        <f>SUMIF(FN$346:FN$376,$D1194,FP$346:FP$376)</f>
        <v>0</v>
      </c>
      <c r="FN1194" s="15"/>
      <c r="FO1194" s="16"/>
      <c r="FP1194" s="16"/>
      <c r="FQ1194" s="8">
        <f>SUMIF(FR$346:FR$376,$D1194,FT$346:FT$376)</f>
        <v>0</v>
      </c>
      <c r="FR1194" s="15"/>
      <c r="FS1194" s="16"/>
      <c r="FT1194" s="16"/>
      <c r="FU1194" s="8">
        <f>SUMIF(FV$346:FV$376,$D1194,FX$346:FX$376)</f>
        <v>0</v>
      </c>
      <c r="FV1194" s="15"/>
      <c r="FW1194" s="16"/>
      <c r="FX1194" s="16"/>
      <c r="FY1194" s="8">
        <f>SUMIF(FZ$346:FZ$376,$D1194,GB$346:GB$376)</f>
        <v>0</v>
      </c>
      <c r="FZ1194" s="15"/>
      <c r="GA1194" s="16"/>
      <c r="GB1194" s="16"/>
      <c r="GC1194" s="8">
        <f>SUMIF(GD$346:GD$376,$D1194,GF$346:GF$376)</f>
        <v>0</v>
      </c>
      <c r="GD1194" s="15"/>
      <c r="GE1194" s="16"/>
      <c r="GF1194" s="16"/>
      <c r="GG1194" s="8">
        <f>SUMIF(GH$346:GH$376,$D1194,GJ$346:GJ$376)</f>
        <v>0</v>
      </c>
      <c r="GH1194" s="15"/>
      <c r="GI1194" s="16"/>
      <c r="GJ1194" s="16"/>
      <c r="GK1194" s="8">
        <f>SUMIF(GL$346:GL$376,$D1194,GN$346:GN$376)</f>
        <v>0</v>
      </c>
      <c r="GL1194" s="15"/>
      <c r="GM1194" s="16"/>
      <c r="GN1194" s="16"/>
      <c r="GO1194" s="8">
        <f>SUMIF(GP$346:GP$376,$D1194,GR$346:GR$376)</f>
        <v>0</v>
      </c>
      <c r="GP1194" s="15"/>
      <c r="GQ1194" s="16"/>
      <c r="GR1194" s="16"/>
      <c r="GS1194" s="8">
        <f>SUMIF(GT$346:GT$376,$D1194,GV$346:GV$376)</f>
        <v>0</v>
      </c>
      <c r="GT1194" s="15"/>
      <c r="GU1194" s="16"/>
      <c r="GV1194" s="22"/>
      <c r="GW1194" s="19">
        <f t="shared" si="28"/>
        <v>0</v>
      </c>
      <c r="GX1194" s="472"/>
      <c r="GY1194" s="473"/>
    </row>
    <row r="1195" spans="1:207" ht="15.75" customHeight="1">
      <c r="A1195" s="47" t="s">
        <v>75</v>
      </c>
      <c r="B1195" s="474"/>
      <c r="C1195" s="286"/>
      <c r="D1195" s="235"/>
      <c r="E1195" s="6">
        <f>SUMIF(F$5:F$35,$D1195,H$5:H$35)</f>
        <v>0</v>
      </c>
      <c r="F1195" s="9"/>
      <c r="G1195" s="10"/>
      <c r="H1195" s="11"/>
      <c r="I1195" s="6">
        <f>SUMIF(J$5:J$35,$D1195,L$5:L$35)</f>
        <v>0</v>
      </c>
      <c r="J1195" s="9"/>
      <c r="K1195" s="10"/>
      <c r="L1195" s="11"/>
      <c r="M1195" s="6">
        <f>SUMIF(N$5:N$35,$D1195,P$5:P$35)</f>
        <v>0</v>
      </c>
      <c r="N1195" s="9"/>
      <c r="O1195" s="10"/>
      <c r="P1195" s="11"/>
      <c r="Q1195" s="6">
        <f>SUMIF(R$5:R$35,$D1195,T$5:T$35)</f>
        <v>0</v>
      </c>
      <c r="R1195" s="9"/>
      <c r="S1195" s="10"/>
      <c r="T1195" s="11"/>
      <c r="U1195" s="6">
        <f>SUMIF(V$5:V$35,$D1195,X$5:X$35)</f>
        <v>0</v>
      </c>
      <c r="V1195" s="9"/>
      <c r="W1195" s="10"/>
      <c r="X1195" s="11"/>
      <c r="Y1195" s="6">
        <f>SUMIF(Z$5:Z$35,$D1195,AB$5:AB$35)</f>
        <v>0</v>
      </c>
      <c r="Z1195" s="9"/>
      <c r="AA1195" s="10"/>
      <c r="AB1195" s="11"/>
      <c r="AC1195" s="6">
        <f>SUMIF(AD$5:AD$35,$D1195,AF$5:AF$35)</f>
        <v>0</v>
      </c>
      <c r="AD1195" s="9"/>
      <c r="AE1195" s="10"/>
      <c r="AF1195" s="11"/>
      <c r="AG1195" s="6">
        <f>SUMIF(AH$5:AH$35,$D1195,AJ$5:AJ$35)</f>
        <v>0</v>
      </c>
      <c r="AH1195" s="9"/>
      <c r="AI1195" s="10"/>
      <c r="AJ1195" s="11"/>
      <c r="AK1195" s="6">
        <f>SUMIF(AL$5:AL$35,$D1195,AN$5:AN$35)</f>
        <v>0</v>
      </c>
      <c r="AL1195" s="9"/>
      <c r="AM1195" s="10"/>
      <c r="AN1195" s="11"/>
      <c r="AO1195" s="6">
        <f>SUMIF(AP$5:AP$35,$D1195,AR$5:AR$35)</f>
        <v>0</v>
      </c>
      <c r="AP1195" s="9"/>
      <c r="AQ1195" s="10"/>
      <c r="AR1195" s="11"/>
      <c r="AS1195" s="6">
        <f>SUMIF(AT$5:AT$35,$D1195,AV$5:AV$35)</f>
        <v>0</v>
      </c>
      <c r="AT1195" s="9"/>
      <c r="AU1195" s="10"/>
      <c r="AV1195" s="11"/>
      <c r="AW1195" s="6">
        <f>SUMIF(AX$5:AX$35,$D1195,AZ$5:AZ$35)</f>
        <v>0</v>
      </c>
      <c r="AX1195" s="9"/>
      <c r="AY1195" s="10"/>
      <c r="AZ1195" s="11"/>
      <c r="BA1195" s="6">
        <f>SUMIF(BB$5:BB$35,$D1195,BD$5:BD$35)</f>
        <v>0</v>
      </c>
      <c r="BB1195" s="9"/>
      <c r="BC1195" s="10"/>
      <c r="BD1195" s="11"/>
      <c r="BE1195" s="6">
        <f>SUMIF(BF$5:BF$35,$D1195,BH$5:BH$35)</f>
        <v>0</v>
      </c>
      <c r="BF1195" s="9"/>
      <c r="BG1195" s="10"/>
      <c r="BH1195" s="11"/>
      <c r="BI1195" s="6">
        <f>SUMIF(BJ$5:BJ$35,$D1195,BL$5:BL$35)</f>
        <v>0</v>
      </c>
      <c r="BJ1195" s="9"/>
      <c r="BK1195" s="10"/>
      <c r="BL1195" s="11"/>
      <c r="BM1195" s="6">
        <f>SUMIF(BN$5:BN$35,$D1195,BP$5:BP$35)</f>
        <v>0</v>
      </c>
      <c r="BN1195" s="9"/>
      <c r="BO1195" s="10"/>
      <c r="BP1195" s="11"/>
      <c r="BQ1195" s="6">
        <f>SUMIF(BR$5:BR$35,$D1195,BT$5:BT$35)</f>
        <v>0</v>
      </c>
      <c r="BR1195" s="9"/>
      <c r="BS1195" s="10"/>
      <c r="BT1195" s="11"/>
      <c r="BU1195" s="6">
        <f>SUMIF(BV$5:BV$35,$D1195,BX$5:BX$35)</f>
        <v>0</v>
      </c>
      <c r="BV1195" s="9"/>
      <c r="BW1195" s="10"/>
      <c r="BX1195" s="11"/>
      <c r="BY1195" s="6">
        <f>SUMIF(BZ$5:BZ$35,$D1195,CB$5:CB$35)</f>
        <v>0</v>
      </c>
      <c r="BZ1195" s="9"/>
      <c r="CA1195" s="10"/>
      <c r="CB1195" s="11"/>
      <c r="CC1195" s="6">
        <f>SUMIF(CD$5:CD$35,$D1195,CF$5:CF$35)</f>
        <v>0</v>
      </c>
      <c r="CD1195" s="9"/>
      <c r="CE1195" s="10"/>
      <c r="CF1195" s="11"/>
      <c r="CG1195" s="6">
        <f>SUMIF(CH$5:CH$35,$D1195,CJ$5:CJ$35)</f>
        <v>0</v>
      </c>
      <c r="CH1195" s="9"/>
      <c r="CI1195" s="10"/>
      <c r="CJ1195" s="11"/>
      <c r="CK1195" s="6">
        <f>SUMIF(CL$5:CL$35,$D1195,CN$5:CN$35)</f>
        <v>0</v>
      </c>
      <c r="CL1195" s="9"/>
      <c r="CM1195" s="10"/>
      <c r="CN1195" s="11"/>
      <c r="CO1195" s="6">
        <f>SUMIF(CP$5:CP$35,$D1195,CR$5:CR$35)</f>
        <v>0</v>
      </c>
      <c r="CP1195" s="9"/>
      <c r="CQ1195" s="10"/>
      <c r="CR1195" s="11"/>
      <c r="CS1195" s="6">
        <f>SUMIF(CT$5:CT$35,$D1195,CV$5:CV$35)</f>
        <v>0</v>
      </c>
      <c r="CT1195" s="9"/>
      <c r="CU1195" s="10"/>
      <c r="CV1195" s="11"/>
      <c r="CW1195" s="6">
        <f>SUMIF(CX$5:CX$35,$D1195,CZ$5:CZ$35)</f>
        <v>0</v>
      </c>
      <c r="CX1195" s="9"/>
      <c r="CY1195" s="10"/>
      <c r="CZ1195" s="11"/>
      <c r="DA1195" s="6">
        <f>SUMIF(DB$5:DB$35,$D1195,DD$5:DD$35)</f>
        <v>0</v>
      </c>
      <c r="DB1195" s="9"/>
      <c r="DC1195" s="10"/>
      <c r="DD1195" s="11"/>
      <c r="DE1195" s="6">
        <f>SUMIF(DF$5:DF$35,$D1195,DH$5:DH$35)</f>
        <v>0</v>
      </c>
      <c r="DF1195" s="9"/>
      <c r="DG1195" s="10"/>
      <c r="DH1195" s="11"/>
      <c r="DI1195" s="6">
        <f>SUMIF(DJ$5:DJ$35,$D1195,DL$5:DL$35)</f>
        <v>0</v>
      </c>
      <c r="DJ1195" s="9"/>
      <c r="DK1195" s="10"/>
      <c r="DL1195" s="11"/>
      <c r="DM1195" s="6">
        <f>SUMIF(DN$5:DN$35,$D1195,DP$5:DP$35)</f>
        <v>0</v>
      </c>
      <c r="DN1195" s="9"/>
      <c r="DO1195" s="10"/>
      <c r="DP1195" s="11"/>
      <c r="DQ1195" s="6">
        <f>SUMIF(DR$5:DR$35,$D1195,DT$5:DT$35)</f>
        <v>0</v>
      </c>
      <c r="DR1195" s="9"/>
      <c r="DS1195" s="10"/>
      <c r="DT1195" s="11"/>
      <c r="DU1195" s="6">
        <f>SUMIF(DV$5:DV$35,$D1195,DX$5:DX$35)</f>
        <v>0</v>
      </c>
      <c r="DV1195" s="9"/>
      <c r="DW1195" s="10"/>
      <c r="DX1195" s="11"/>
      <c r="DY1195" s="6">
        <f>SUMIF(DZ$5:DZ$35,$D1195,EB$5:EB$35)</f>
        <v>0</v>
      </c>
      <c r="DZ1195" s="9"/>
      <c r="EA1195" s="10"/>
      <c r="EB1195" s="11"/>
      <c r="EC1195" s="6">
        <f>SUMIF(ED$5:ED$35,$D1195,EF$5:EF$35)</f>
        <v>0</v>
      </c>
      <c r="ED1195" s="9"/>
      <c r="EE1195" s="10"/>
      <c r="EF1195" s="11"/>
      <c r="EG1195" s="6">
        <f>SUMIF(EH$5:EH$35,$D1195,EJ$5:EJ$35)</f>
        <v>0</v>
      </c>
      <c r="EH1195" s="9"/>
      <c r="EI1195" s="10"/>
      <c r="EJ1195" s="11"/>
      <c r="EK1195" s="6">
        <f>SUMIF(EL$5:EL$35,$D1195,EN$5:EN$35)</f>
        <v>0</v>
      </c>
      <c r="EL1195" s="9"/>
      <c r="EM1195" s="10"/>
      <c r="EN1195" s="11"/>
      <c r="EO1195" s="6">
        <f>SUMIF(EP$5:EP$35,$D1195,ER$5:ER$35)</f>
        <v>0</v>
      </c>
      <c r="EP1195" s="9"/>
      <c r="EQ1195" s="10"/>
      <c r="ER1195" s="11"/>
      <c r="ES1195" s="6">
        <f>SUMIF(ET$5:ET$35,$D1195,EV$5:EV$35)</f>
        <v>0</v>
      </c>
      <c r="ET1195" s="9"/>
      <c r="EU1195" s="10"/>
      <c r="EV1195" s="11"/>
      <c r="EW1195" s="6">
        <f>SUMIF(EX$5:EX$35,$D1195,EZ$5:EZ$35)</f>
        <v>0</v>
      </c>
      <c r="EX1195" s="9"/>
      <c r="EY1195" s="10"/>
      <c r="EZ1195" s="11"/>
      <c r="FA1195" s="6">
        <f>SUMIF(FB$5:FB$35,$D1195,FD$5:FD$35)</f>
        <v>0</v>
      </c>
      <c r="FB1195" s="9"/>
      <c r="FC1195" s="10"/>
      <c r="FD1195" s="11"/>
      <c r="FE1195" s="6">
        <f>SUMIF(FF$5:FF$35,$D1195,FH$5:FH$35)</f>
        <v>0</v>
      </c>
      <c r="FF1195" s="9"/>
      <c r="FG1195" s="10"/>
      <c r="FH1195" s="11"/>
      <c r="FI1195" s="6">
        <f>SUMIF(FJ$5:FJ$35,$D1195,FL$5:FL$35)</f>
        <v>0</v>
      </c>
      <c r="FJ1195" s="9"/>
      <c r="FK1195" s="10"/>
      <c r="FL1195" s="11"/>
      <c r="FM1195" s="6">
        <f>SUMIF(FN$5:FN$35,$D1195,FP$5:FP$35)</f>
        <v>0</v>
      </c>
      <c r="FN1195" s="9"/>
      <c r="FO1195" s="10"/>
      <c r="FP1195" s="11"/>
      <c r="FQ1195" s="6">
        <f>SUMIF(FR$5:FR$35,$D1195,FT$5:FT$35)</f>
        <v>0</v>
      </c>
      <c r="FR1195" s="9"/>
      <c r="FS1195" s="10"/>
      <c r="FT1195" s="11"/>
      <c r="FU1195" s="6">
        <f>SUMIF(FV$5:FV$35,$D1195,FX$5:FX$35)</f>
        <v>0</v>
      </c>
      <c r="FV1195" s="9"/>
      <c r="FW1195" s="10"/>
      <c r="FX1195" s="11"/>
      <c r="FY1195" s="6">
        <f>SUMIF(FZ$5:FZ$35,$D1195,GB$5:GB$35)</f>
        <v>0</v>
      </c>
      <c r="FZ1195" s="9"/>
      <c r="GA1195" s="10"/>
      <c r="GB1195" s="11"/>
      <c r="GC1195" s="6">
        <f>SUMIF(GD$5:GD$35,$D1195,GF$5:GF$35)</f>
        <v>0</v>
      </c>
      <c r="GD1195" s="9"/>
      <c r="GE1195" s="10"/>
      <c r="GF1195" s="11"/>
      <c r="GG1195" s="6">
        <f>SUMIF(GH$5:GH$35,$D1195,GJ$5:GJ$35)</f>
        <v>0</v>
      </c>
      <c r="GH1195" s="9"/>
      <c r="GI1195" s="10"/>
      <c r="GJ1195" s="11"/>
      <c r="GK1195" s="6">
        <f>SUMIF(GL$5:GL$35,$D1195,GN$5:GN$35)</f>
        <v>0</v>
      </c>
      <c r="GL1195" s="9"/>
      <c r="GM1195" s="10"/>
      <c r="GN1195" s="11"/>
      <c r="GO1195" s="6">
        <f>SUMIF(GP$5:GP$35,$D1195,GR$5:GR$35)</f>
        <v>0</v>
      </c>
      <c r="GP1195" s="9"/>
      <c r="GQ1195" s="10"/>
      <c r="GR1195" s="11"/>
      <c r="GS1195" s="6">
        <f>SUMIF(GT$5:GT$35,$D1195,GV$5:GV$35)</f>
        <v>0</v>
      </c>
      <c r="GT1195" s="9"/>
      <c r="GU1195" s="10"/>
      <c r="GV1195" s="20"/>
      <c r="GW1195" s="19">
        <f t="shared" si="28"/>
        <v>0</v>
      </c>
      <c r="GX1195" s="472">
        <f>SUM(GW1195:GW1206)</f>
        <v>0</v>
      </c>
      <c r="GY1195" s="473">
        <f>D1195</f>
        <v>0</v>
      </c>
    </row>
    <row r="1196" spans="1:207" ht="15.75" customHeight="1">
      <c r="A1196" s="47" t="s">
        <v>76</v>
      </c>
      <c r="B1196" s="475"/>
      <c r="C1196" s="287"/>
      <c r="D1196" s="237"/>
      <c r="E1196" s="6">
        <f>SUMIF(F$36:F$66,$D1196,H$36:H$66)</f>
        <v>0</v>
      </c>
      <c r="F1196" s="9"/>
      <c r="G1196" s="10"/>
      <c r="H1196" s="11"/>
      <c r="I1196" s="6">
        <f>SUMIF(J$36:J$66,$D1196,L$36:L$66)</f>
        <v>0</v>
      </c>
      <c r="J1196" s="9"/>
      <c r="K1196" s="10"/>
      <c r="L1196" s="11"/>
      <c r="M1196" s="6">
        <f>SUMIF(N$36:N$66,$D1196,P$36:P$66)</f>
        <v>0</v>
      </c>
      <c r="N1196" s="9"/>
      <c r="O1196" s="10"/>
      <c r="P1196" s="11"/>
      <c r="Q1196" s="6">
        <f>SUMIF(R$36:R$66,$D1196,T$36:T$66)</f>
        <v>0</v>
      </c>
      <c r="R1196" s="9"/>
      <c r="S1196" s="10"/>
      <c r="T1196" s="11"/>
      <c r="U1196" s="6">
        <f>SUMIF(V$36:V$66,$D1196,X$36:X$66)</f>
        <v>0</v>
      </c>
      <c r="V1196" s="9"/>
      <c r="W1196" s="10"/>
      <c r="X1196" s="11"/>
      <c r="Y1196" s="6">
        <f>SUMIF(Z$36:Z$66,$D1196,AB$36:AB$66)</f>
        <v>0</v>
      </c>
      <c r="Z1196" s="9"/>
      <c r="AA1196" s="10"/>
      <c r="AB1196" s="11"/>
      <c r="AC1196" s="6">
        <f>SUMIF(AD$36:AD$66,$D1196,AF$36:AF$66)</f>
        <v>0</v>
      </c>
      <c r="AD1196" s="9"/>
      <c r="AE1196" s="10"/>
      <c r="AF1196" s="11"/>
      <c r="AG1196" s="6">
        <f>SUMIF(AH$36:AH$66,$D1196,AJ$36:AJ$66)</f>
        <v>0</v>
      </c>
      <c r="AH1196" s="9"/>
      <c r="AI1196" s="10"/>
      <c r="AJ1196" s="11"/>
      <c r="AK1196" s="6">
        <f>SUMIF(AL$36:AL$66,$D1196,AN$36:AN$66)</f>
        <v>0</v>
      </c>
      <c r="AL1196" s="9"/>
      <c r="AM1196" s="10"/>
      <c r="AN1196" s="11"/>
      <c r="AO1196" s="6">
        <f>SUMIF(AP$36:AP$66,$D1196,AR$36:AR$66)</f>
        <v>0</v>
      </c>
      <c r="AP1196" s="9"/>
      <c r="AQ1196" s="10"/>
      <c r="AR1196" s="11"/>
      <c r="AS1196" s="6">
        <f>SUMIF(AT$36:AT$66,$D1196,AV$36:AV$66)</f>
        <v>0</v>
      </c>
      <c r="AT1196" s="9"/>
      <c r="AU1196" s="10"/>
      <c r="AV1196" s="11"/>
      <c r="AW1196" s="6">
        <f>SUMIF(AX$36:AX$66,$D1196,AZ$36:AZ$66)</f>
        <v>0</v>
      </c>
      <c r="AX1196" s="9"/>
      <c r="AY1196" s="10"/>
      <c r="AZ1196" s="11"/>
      <c r="BA1196" s="6">
        <f>SUMIF(BB$36:BB$66,$D1196,BD$36:BD$66)</f>
        <v>0</v>
      </c>
      <c r="BB1196" s="9"/>
      <c r="BC1196" s="10"/>
      <c r="BD1196" s="11"/>
      <c r="BE1196" s="6">
        <f>SUMIF(BF$36:BF$66,$D1196,BH$36:BH$66)</f>
        <v>0</v>
      </c>
      <c r="BF1196" s="9"/>
      <c r="BG1196" s="10"/>
      <c r="BH1196" s="11"/>
      <c r="BI1196" s="6">
        <f>SUMIF(BJ$36:BJ$66,$D1196,BL$36:BL$66)</f>
        <v>0</v>
      </c>
      <c r="BJ1196" s="9"/>
      <c r="BK1196" s="10"/>
      <c r="BL1196" s="11"/>
      <c r="BM1196" s="6">
        <f>SUMIF(BN$36:BN$66,$D1196,BP$36:BP$66)</f>
        <v>0</v>
      </c>
      <c r="BN1196" s="9"/>
      <c r="BO1196" s="10"/>
      <c r="BP1196" s="11"/>
      <c r="BQ1196" s="6">
        <f>SUMIF(BR$36:BR$66,$D1196,BT$36:BT$66)</f>
        <v>0</v>
      </c>
      <c r="BR1196" s="9"/>
      <c r="BS1196" s="10"/>
      <c r="BT1196" s="11"/>
      <c r="BU1196" s="6">
        <f>SUMIF(BV$36:BV$66,$D1196,BX$36:BX$66)</f>
        <v>0</v>
      </c>
      <c r="BV1196" s="9"/>
      <c r="BW1196" s="10"/>
      <c r="BX1196" s="11"/>
      <c r="BY1196" s="6">
        <f>SUMIF(BZ$36:BZ$66,$D1196,CB$36:CB$66)</f>
        <v>0</v>
      </c>
      <c r="BZ1196" s="9"/>
      <c r="CA1196" s="10"/>
      <c r="CB1196" s="11"/>
      <c r="CC1196" s="6">
        <f>SUMIF(CD$36:CD$66,$D1196,CF$36:CF$66)</f>
        <v>0</v>
      </c>
      <c r="CD1196" s="9"/>
      <c r="CE1196" s="10"/>
      <c r="CF1196" s="11"/>
      <c r="CG1196" s="6">
        <f>SUMIF(CH$36:CH$66,$D1196,CJ$36:CJ$66)</f>
        <v>0</v>
      </c>
      <c r="CH1196" s="9"/>
      <c r="CI1196" s="10"/>
      <c r="CJ1196" s="11"/>
      <c r="CK1196" s="6">
        <f>SUMIF(CL$36:CL$66,$D1196,CN$36:CN$66)</f>
        <v>0</v>
      </c>
      <c r="CL1196" s="9"/>
      <c r="CM1196" s="10"/>
      <c r="CN1196" s="11"/>
      <c r="CO1196" s="6">
        <f>SUMIF(CP$36:CP$66,$D1196,CR$36:CR$66)</f>
        <v>0</v>
      </c>
      <c r="CP1196" s="9"/>
      <c r="CQ1196" s="10"/>
      <c r="CR1196" s="11"/>
      <c r="CS1196" s="6">
        <f>SUMIF(CT$36:CT$66,$D1196,CV$36:CV$66)</f>
        <v>0</v>
      </c>
      <c r="CT1196" s="9"/>
      <c r="CU1196" s="10"/>
      <c r="CV1196" s="11"/>
      <c r="CW1196" s="6">
        <f>SUMIF(CX$36:CX$66,$D1196,CZ$36:CZ$66)</f>
        <v>0</v>
      </c>
      <c r="CX1196" s="9"/>
      <c r="CY1196" s="10"/>
      <c r="CZ1196" s="11"/>
      <c r="DA1196" s="6">
        <f>SUMIF(DB$36:DB$66,$D1196,DD$36:DD$66)</f>
        <v>0</v>
      </c>
      <c r="DB1196" s="9"/>
      <c r="DC1196" s="10"/>
      <c r="DD1196" s="11"/>
      <c r="DE1196" s="6">
        <f>SUMIF(DF$36:DF$66,$D1196,DH$36:DH$66)</f>
        <v>0</v>
      </c>
      <c r="DF1196" s="9"/>
      <c r="DG1196" s="10"/>
      <c r="DH1196" s="11"/>
      <c r="DI1196" s="6">
        <f>SUMIF(DJ$36:DJ$66,$D1196,DL$36:DL$66)</f>
        <v>0</v>
      </c>
      <c r="DJ1196" s="9"/>
      <c r="DK1196" s="10"/>
      <c r="DL1196" s="11"/>
      <c r="DM1196" s="6">
        <f>SUMIF(DN$36:DN$66,$D1196,DP$36:DP$66)</f>
        <v>0</v>
      </c>
      <c r="DN1196" s="9"/>
      <c r="DO1196" s="10"/>
      <c r="DP1196" s="11"/>
      <c r="DQ1196" s="6">
        <f>SUMIF(DR$36:DR$66,$D1196,DT$36:DT$66)</f>
        <v>0</v>
      </c>
      <c r="DR1196" s="9"/>
      <c r="DS1196" s="10"/>
      <c r="DT1196" s="11"/>
      <c r="DU1196" s="6">
        <f>SUMIF(DV$36:DV$66,$D1196,DX$36:DX$66)</f>
        <v>0</v>
      </c>
      <c r="DV1196" s="9"/>
      <c r="DW1196" s="10"/>
      <c r="DX1196" s="11"/>
      <c r="DY1196" s="6">
        <f>SUMIF(DZ$36:DZ$66,$D1196,EB$36:EB$66)</f>
        <v>0</v>
      </c>
      <c r="DZ1196" s="9"/>
      <c r="EA1196" s="10"/>
      <c r="EB1196" s="11"/>
      <c r="EC1196" s="6">
        <f>SUMIF(ED$36:ED$66,$D1196,EF$36:EF$66)</f>
        <v>0</v>
      </c>
      <c r="ED1196" s="9"/>
      <c r="EE1196" s="10"/>
      <c r="EF1196" s="11"/>
      <c r="EG1196" s="6">
        <f>SUMIF(EH$36:EH$66,$D1196,EJ$36:EJ$66)</f>
        <v>0</v>
      </c>
      <c r="EH1196" s="9"/>
      <c r="EI1196" s="10"/>
      <c r="EJ1196" s="11"/>
      <c r="EK1196" s="6">
        <f>SUMIF(EL$36:EL$66,$D1196,EN$36:EN$66)</f>
        <v>0</v>
      </c>
      <c r="EL1196" s="9"/>
      <c r="EM1196" s="10"/>
      <c r="EN1196" s="11"/>
      <c r="EO1196" s="6">
        <f>SUMIF(EP$36:EP$66,$D1196,ER$36:ER$66)</f>
        <v>0</v>
      </c>
      <c r="EP1196" s="9"/>
      <c r="EQ1196" s="10"/>
      <c r="ER1196" s="11"/>
      <c r="ES1196" s="6">
        <f>SUMIF(ET$36:ET$66,$D1196,EV$36:EV$66)</f>
        <v>0</v>
      </c>
      <c r="ET1196" s="9"/>
      <c r="EU1196" s="10"/>
      <c r="EV1196" s="11"/>
      <c r="EW1196" s="6">
        <f>SUMIF(EX$36:EX$66,$D1196,EZ$36:EZ$66)</f>
        <v>0</v>
      </c>
      <c r="EX1196" s="9"/>
      <c r="EY1196" s="10"/>
      <c r="EZ1196" s="11"/>
      <c r="FA1196" s="6">
        <f>SUMIF(FB$36:FB$66,$D1196,FD$36:FD$66)</f>
        <v>0</v>
      </c>
      <c r="FB1196" s="9"/>
      <c r="FC1196" s="10"/>
      <c r="FD1196" s="11"/>
      <c r="FE1196" s="6">
        <f>SUMIF(FF$36:FF$66,$D1196,FH$36:FH$66)</f>
        <v>0</v>
      </c>
      <c r="FF1196" s="9"/>
      <c r="FG1196" s="10"/>
      <c r="FH1196" s="11"/>
      <c r="FI1196" s="6">
        <f>SUMIF(FJ$36:FJ$66,$D1196,FL$36:FL$66)</f>
        <v>0</v>
      </c>
      <c r="FJ1196" s="9"/>
      <c r="FK1196" s="10"/>
      <c r="FL1196" s="11"/>
      <c r="FM1196" s="6">
        <f>SUMIF(FN$36:FN$66,$D1196,FP$36:FP$66)</f>
        <v>0</v>
      </c>
      <c r="FN1196" s="9"/>
      <c r="FO1196" s="10"/>
      <c r="FP1196" s="11"/>
      <c r="FQ1196" s="6">
        <f>SUMIF(FR$36:FR$66,$D1196,FT$36:FT$66)</f>
        <v>0</v>
      </c>
      <c r="FR1196" s="9"/>
      <c r="FS1196" s="10"/>
      <c r="FT1196" s="11"/>
      <c r="FU1196" s="6">
        <f>SUMIF(FV$36:FV$66,$D1196,FX$36:FX$66)</f>
        <v>0</v>
      </c>
      <c r="FV1196" s="9"/>
      <c r="FW1196" s="10"/>
      <c r="FX1196" s="11"/>
      <c r="FY1196" s="6">
        <f>SUMIF(FZ$36:FZ$66,$D1196,GB$36:GB$66)</f>
        <v>0</v>
      </c>
      <c r="FZ1196" s="9"/>
      <c r="GA1196" s="10"/>
      <c r="GB1196" s="11"/>
      <c r="GC1196" s="6">
        <f>SUMIF(GD$36:GD$66,$D1196,GF$36:GF$66)</f>
        <v>0</v>
      </c>
      <c r="GD1196" s="9"/>
      <c r="GE1196" s="10"/>
      <c r="GF1196" s="11"/>
      <c r="GG1196" s="6">
        <f>SUMIF(GH$36:GH$66,$D1196,GJ$36:GJ$66)</f>
        <v>0</v>
      </c>
      <c r="GH1196" s="9"/>
      <c r="GI1196" s="10"/>
      <c r="GJ1196" s="11"/>
      <c r="GK1196" s="6">
        <f>SUMIF(GL$36:GL$66,$D1196,GN$36:GN$66)</f>
        <v>0</v>
      </c>
      <c r="GL1196" s="9"/>
      <c r="GM1196" s="10"/>
      <c r="GN1196" s="11"/>
      <c r="GO1196" s="6">
        <f>SUMIF(GP$36:GP$66,$D1196,GR$36:GR$66)</f>
        <v>0</v>
      </c>
      <c r="GP1196" s="9"/>
      <c r="GQ1196" s="10"/>
      <c r="GR1196" s="11"/>
      <c r="GS1196" s="6">
        <f>SUMIF(GT$36:GT$66,$D1196,GV$36:GV$66)</f>
        <v>0</v>
      </c>
      <c r="GT1196" s="9"/>
      <c r="GU1196" s="10"/>
      <c r="GV1196" s="20"/>
      <c r="GW1196" s="19">
        <f t="shared" si="28"/>
        <v>0</v>
      </c>
      <c r="GX1196" s="472"/>
      <c r="GY1196" s="473"/>
    </row>
    <row r="1197" spans="1:207" ht="15.75" customHeight="1">
      <c r="A1197" s="47" t="s">
        <v>77</v>
      </c>
      <c r="B1197" s="475"/>
      <c r="C1197" s="287"/>
      <c r="D1197" s="237"/>
      <c r="E1197" s="6">
        <f>SUMIF(F$67:F$97,$D1197,H$67:H$97)</f>
        <v>0</v>
      </c>
      <c r="F1197" s="9"/>
      <c r="G1197" s="10"/>
      <c r="H1197" s="11"/>
      <c r="I1197" s="6">
        <f>SUMIF(J$67:J$97,$D1197,L$67:L$97)</f>
        <v>0</v>
      </c>
      <c r="J1197" s="9"/>
      <c r="K1197" s="10"/>
      <c r="L1197" s="11"/>
      <c r="M1197" s="6">
        <f>SUMIF(N$67:N$97,$D1197,P$67:P$97)</f>
        <v>0</v>
      </c>
      <c r="N1197" s="9"/>
      <c r="O1197" s="10"/>
      <c r="P1197" s="11"/>
      <c r="Q1197" s="6">
        <f>SUMIF(R$67:R$97,$D1197,T$67:T$97)</f>
        <v>0</v>
      </c>
      <c r="R1197" s="9"/>
      <c r="S1197" s="10"/>
      <c r="T1197" s="11"/>
      <c r="U1197" s="6">
        <f>SUMIF(V$67:V$97,$D1197,X$67:X$97)</f>
        <v>0</v>
      </c>
      <c r="V1197" s="9"/>
      <c r="W1197" s="10"/>
      <c r="X1197" s="11"/>
      <c r="Y1197" s="6">
        <f>SUMIF(Z$67:Z$97,$D1197,AB$67:AB$97)</f>
        <v>0</v>
      </c>
      <c r="Z1197" s="9"/>
      <c r="AA1197" s="10"/>
      <c r="AB1197" s="11"/>
      <c r="AC1197" s="6">
        <f>SUMIF(AD$67:AD$97,$D1197,AF$67:AF$97)</f>
        <v>0</v>
      </c>
      <c r="AD1197" s="9"/>
      <c r="AE1197" s="10"/>
      <c r="AF1197" s="11"/>
      <c r="AG1197" s="6">
        <f>SUMIF(AH$67:AH$97,$D1197,AJ$67:AJ$97)</f>
        <v>0</v>
      </c>
      <c r="AH1197" s="9"/>
      <c r="AI1197" s="10"/>
      <c r="AJ1197" s="11"/>
      <c r="AK1197" s="6">
        <f>SUMIF(AL$67:AL$97,$D1197,AN$67:AN$97)</f>
        <v>0</v>
      </c>
      <c r="AL1197" s="9"/>
      <c r="AM1197" s="10"/>
      <c r="AN1197" s="11"/>
      <c r="AO1197" s="6">
        <f>SUMIF(AP$67:AP$97,$D1197,AR$67:AR$97)</f>
        <v>0</v>
      </c>
      <c r="AP1197" s="9"/>
      <c r="AQ1197" s="10"/>
      <c r="AR1197" s="11"/>
      <c r="AS1197" s="6">
        <f>SUMIF(AT$67:AT$97,$D1197,AV$67:AV$97)</f>
        <v>0</v>
      </c>
      <c r="AT1197" s="9"/>
      <c r="AU1197" s="10"/>
      <c r="AV1197" s="11"/>
      <c r="AW1197" s="6">
        <f>SUMIF(AX$67:AX$97,$D1197,AZ$67:AZ$97)</f>
        <v>0</v>
      </c>
      <c r="AX1197" s="9"/>
      <c r="AY1197" s="10"/>
      <c r="AZ1197" s="11"/>
      <c r="BA1197" s="6">
        <f>SUMIF(BB$67:BB$97,$D1197,BD$67:BD$97)</f>
        <v>0</v>
      </c>
      <c r="BB1197" s="9"/>
      <c r="BC1197" s="10"/>
      <c r="BD1197" s="11"/>
      <c r="BE1197" s="6">
        <f>SUMIF(BF$67:BF$97,$D1197,BH$67:BH$97)</f>
        <v>0</v>
      </c>
      <c r="BF1197" s="9"/>
      <c r="BG1197" s="10"/>
      <c r="BH1197" s="11"/>
      <c r="BI1197" s="6">
        <f>SUMIF(BJ$67:BJ$97,$D1197,BL$67:BL$97)</f>
        <v>0</v>
      </c>
      <c r="BJ1197" s="9"/>
      <c r="BK1197" s="10"/>
      <c r="BL1197" s="11"/>
      <c r="BM1197" s="6">
        <f>SUMIF(BN$67:BN$97,$D1197,BP$67:BP$97)</f>
        <v>0</v>
      </c>
      <c r="BN1197" s="9"/>
      <c r="BO1197" s="10"/>
      <c r="BP1197" s="11"/>
      <c r="BQ1197" s="6">
        <f>SUMIF(BR$67:BR$97,$D1197,BT$67:BT$97)</f>
        <v>0</v>
      </c>
      <c r="BR1197" s="9"/>
      <c r="BS1197" s="10"/>
      <c r="BT1197" s="11"/>
      <c r="BU1197" s="6">
        <f>SUMIF(BV$67:BV$97,$D1197,BX$67:BX$97)</f>
        <v>0</v>
      </c>
      <c r="BV1197" s="9"/>
      <c r="BW1197" s="10"/>
      <c r="BX1197" s="11"/>
      <c r="BY1197" s="6">
        <f>SUMIF(BZ$67:BZ$97,$D1197,CB$67:CB$97)</f>
        <v>0</v>
      </c>
      <c r="BZ1197" s="9"/>
      <c r="CA1197" s="10"/>
      <c r="CB1197" s="11"/>
      <c r="CC1197" s="6">
        <f>SUMIF(CD$67:CD$97,$D1197,CF$67:CF$97)</f>
        <v>0</v>
      </c>
      <c r="CD1197" s="9"/>
      <c r="CE1197" s="10"/>
      <c r="CF1197" s="11"/>
      <c r="CG1197" s="6">
        <f>SUMIF(CH$67:CH$97,$D1197,CJ$67:CJ$97)</f>
        <v>0</v>
      </c>
      <c r="CH1197" s="9"/>
      <c r="CI1197" s="10"/>
      <c r="CJ1197" s="11"/>
      <c r="CK1197" s="6">
        <f>SUMIF(CL$67:CL$97,$D1197,CN$67:CN$97)</f>
        <v>0</v>
      </c>
      <c r="CL1197" s="9"/>
      <c r="CM1197" s="10"/>
      <c r="CN1197" s="11"/>
      <c r="CO1197" s="6">
        <f>SUMIF(CP$67:CP$97,$D1197,CR$67:CR$97)</f>
        <v>0</v>
      </c>
      <c r="CP1197" s="9"/>
      <c r="CQ1197" s="10"/>
      <c r="CR1197" s="11"/>
      <c r="CS1197" s="6">
        <f>SUMIF(CT$67:CT$97,$D1197,CV$67:CV$97)</f>
        <v>0</v>
      </c>
      <c r="CT1197" s="9"/>
      <c r="CU1197" s="10"/>
      <c r="CV1197" s="11"/>
      <c r="CW1197" s="6">
        <f>SUMIF(CX$67:CX$97,$D1197,CZ$67:CZ$97)</f>
        <v>0</v>
      </c>
      <c r="CX1197" s="9"/>
      <c r="CY1197" s="10"/>
      <c r="CZ1197" s="11"/>
      <c r="DA1197" s="6">
        <f>SUMIF(DB$67:DB$97,$D1197,DD$67:DD$97)</f>
        <v>0</v>
      </c>
      <c r="DB1197" s="9"/>
      <c r="DC1197" s="10"/>
      <c r="DD1197" s="11"/>
      <c r="DE1197" s="6">
        <f>SUMIF(DF$67:DF$97,$D1197,DH$67:DH$97)</f>
        <v>0</v>
      </c>
      <c r="DF1197" s="9"/>
      <c r="DG1197" s="10"/>
      <c r="DH1197" s="11"/>
      <c r="DI1197" s="6">
        <f>SUMIF(DJ$67:DJ$97,$D1197,DL$67:DL$97)</f>
        <v>0</v>
      </c>
      <c r="DJ1197" s="9"/>
      <c r="DK1197" s="10"/>
      <c r="DL1197" s="11"/>
      <c r="DM1197" s="6">
        <f>SUMIF(DN$67:DN$97,$D1197,DP$67:DP$97)</f>
        <v>0</v>
      </c>
      <c r="DN1197" s="9"/>
      <c r="DO1197" s="10"/>
      <c r="DP1197" s="11"/>
      <c r="DQ1197" s="6">
        <f>SUMIF(DR$67:DR$97,$D1197,DT$67:DT$97)</f>
        <v>0</v>
      </c>
      <c r="DR1197" s="9"/>
      <c r="DS1197" s="10"/>
      <c r="DT1197" s="11"/>
      <c r="DU1197" s="6">
        <f>SUMIF(DV$67:DV$97,$D1197,DX$67:DX$97)</f>
        <v>0</v>
      </c>
      <c r="DV1197" s="9"/>
      <c r="DW1197" s="10"/>
      <c r="DX1197" s="11"/>
      <c r="DY1197" s="6">
        <f>SUMIF(DZ$67:DZ$97,$D1197,EB$67:EB$97)</f>
        <v>0</v>
      </c>
      <c r="DZ1197" s="9"/>
      <c r="EA1197" s="10"/>
      <c r="EB1197" s="11"/>
      <c r="EC1197" s="6">
        <f>SUMIF(ED$67:ED$97,$D1197,EF$67:EF$97)</f>
        <v>0</v>
      </c>
      <c r="ED1197" s="9"/>
      <c r="EE1197" s="10"/>
      <c r="EF1197" s="11"/>
      <c r="EG1197" s="6">
        <f>SUMIF(EH$67:EH$97,$D1197,EJ$67:EJ$97)</f>
        <v>0</v>
      </c>
      <c r="EH1197" s="9"/>
      <c r="EI1197" s="10"/>
      <c r="EJ1197" s="11"/>
      <c r="EK1197" s="6">
        <f>SUMIF(EL$67:EL$97,$D1197,EN$67:EN$97)</f>
        <v>0</v>
      </c>
      <c r="EL1197" s="9"/>
      <c r="EM1197" s="10"/>
      <c r="EN1197" s="11"/>
      <c r="EO1197" s="6">
        <f>SUMIF(EP$67:EP$97,$D1197,ER$67:ER$97)</f>
        <v>0</v>
      </c>
      <c r="EP1197" s="9"/>
      <c r="EQ1197" s="10"/>
      <c r="ER1197" s="11"/>
      <c r="ES1197" s="6">
        <f>SUMIF(ET$67:ET$97,$D1197,EV$67:EV$97)</f>
        <v>0</v>
      </c>
      <c r="ET1197" s="9"/>
      <c r="EU1197" s="10"/>
      <c r="EV1197" s="11"/>
      <c r="EW1197" s="6">
        <f>SUMIF(EX$67:EX$97,$D1197,EZ$67:EZ$97)</f>
        <v>0</v>
      </c>
      <c r="EX1197" s="9"/>
      <c r="EY1197" s="10"/>
      <c r="EZ1197" s="11"/>
      <c r="FA1197" s="6">
        <f>SUMIF(FB$67:FB$97,$D1197,FD$67:FD$97)</f>
        <v>0</v>
      </c>
      <c r="FB1197" s="9"/>
      <c r="FC1197" s="10"/>
      <c r="FD1197" s="11"/>
      <c r="FE1197" s="6">
        <f>SUMIF(FF$67:FF$97,$D1197,FH$67:FH$97)</f>
        <v>0</v>
      </c>
      <c r="FF1197" s="9"/>
      <c r="FG1197" s="10"/>
      <c r="FH1197" s="11"/>
      <c r="FI1197" s="6">
        <f>SUMIF(FJ$67:FJ$97,$D1197,FL$67:FL$97)</f>
        <v>0</v>
      </c>
      <c r="FJ1197" s="9"/>
      <c r="FK1197" s="10"/>
      <c r="FL1197" s="11"/>
      <c r="FM1197" s="6">
        <f>SUMIF(FN$67:FN$97,$D1197,FP$67:FP$97)</f>
        <v>0</v>
      </c>
      <c r="FN1197" s="9"/>
      <c r="FO1197" s="10"/>
      <c r="FP1197" s="11"/>
      <c r="FQ1197" s="6">
        <f>SUMIF(FR$67:FR$97,$D1197,FT$67:FT$97)</f>
        <v>0</v>
      </c>
      <c r="FR1197" s="9"/>
      <c r="FS1197" s="10"/>
      <c r="FT1197" s="11"/>
      <c r="FU1197" s="6">
        <f>SUMIF(FV$67:FV$97,$D1197,FX$67:FX$97)</f>
        <v>0</v>
      </c>
      <c r="FV1197" s="9"/>
      <c r="FW1197" s="10"/>
      <c r="FX1197" s="11"/>
      <c r="FY1197" s="6">
        <f>SUMIF(FZ$67:FZ$97,$D1197,GB$67:GB$97)</f>
        <v>0</v>
      </c>
      <c r="FZ1197" s="9"/>
      <c r="GA1197" s="10"/>
      <c r="GB1197" s="11"/>
      <c r="GC1197" s="6">
        <f>SUMIF(GD$67:GD$97,$D1197,GF$67:GF$97)</f>
        <v>0</v>
      </c>
      <c r="GD1197" s="9"/>
      <c r="GE1197" s="10"/>
      <c r="GF1197" s="11"/>
      <c r="GG1197" s="6">
        <f>SUMIF(GH$67:GH$97,$D1197,GJ$67:GJ$97)</f>
        <v>0</v>
      </c>
      <c r="GH1197" s="9"/>
      <c r="GI1197" s="10"/>
      <c r="GJ1197" s="11"/>
      <c r="GK1197" s="6">
        <f>SUMIF(GL$67:GL$97,$D1197,GN$67:GN$97)</f>
        <v>0</v>
      </c>
      <c r="GL1197" s="9"/>
      <c r="GM1197" s="10"/>
      <c r="GN1197" s="11"/>
      <c r="GO1197" s="6">
        <f>SUMIF(GP$67:GP$97,$D1197,GR$67:GR$97)</f>
        <v>0</v>
      </c>
      <c r="GP1197" s="9"/>
      <c r="GQ1197" s="10"/>
      <c r="GR1197" s="11"/>
      <c r="GS1197" s="6">
        <f>SUMIF(GT$67:GT$97,$D1197,GV$67:GV$97)</f>
        <v>0</v>
      </c>
      <c r="GT1197" s="9"/>
      <c r="GU1197" s="10"/>
      <c r="GV1197" s="20"/>
      <c r="GW1197" s="19">
        <f t="shared" si="28"/>
        <v>0</v>
      </c>
      <c r="GX1197" s="472"/>
      <c r="GY1197" s="473"/>
    </row>
    <row r="1198" spans="1:207" ht="15.75" customHeight="1">
      <c r="A1198" s="47" t="s">
        <v>78</v>
      </c>
      <c r="B1198" s="475"/>
      <c r="C1198" s="287"/>
      <c r="D1198" s="237"/>
      <c r="E1198" s="6">
        <f>SUMIF(F$98:F$128,$D1198,H$98:H$128)</f>
        <v>0</v>
      </c>
      <c r="F1198" s="9"/>
      <c r="G1198" s="10"/>
      <c r="H1198" s="11"/>
      <c r="I1198" s="6">
        <f>SUMIF(J$98:J$128,$D1198,L$98:L$128)</f>
        <v>0</v>
      </c>
      <c r="J1198" s="9"/>
      <c r="K1198" s="10"/>
      <c r="L1198" s="11"/>
      <c r="M1198" s="6">
        <f>SUMIF(N$98:N$128,$D1198,P$98:P$128)</f>
        <v>0</v>
      </c>
      <c r="N1198" s="9"/>
      <c r="O1198" s="10"/>
      <c r="P1198" s="11"/>
      <c r="Q1198" s="6">
        <f>SUMIF(R$98:R$128,$D1198,T$98:T$128)</f>
        <v>0</v>
      </c>
      <c r="R1198" s="9"/>
      <c r="S1198" s="10"/>
      <c r="T1198" s="11"/>
      <c r="U1198" s="6">
        <f>SUMIF(V$98:V$128,$D1198,X$98:X$128)</f>
        <v>0</v>
      </c>
      <c r="V1198" s="9"/>
      <c r="W1198" s="10"/>
      <c r="X1198" s="11"/>
      <c r="Y1198" s="6">
        <f>SUMIF(Z$98:Z$128,$D1198,AB$98:AB$128)</f>
        <v>0</v>
      </c>
      <c r="Z1198" s="9"/>
      <c r="AA1198" s="10"/>
      <c r="AB1198" s="11"/>
      <c r="AC1198" s="6">
        <f>SUMIF(AD$98:AD$128,$D1198,AF$98:AF$128)</f>
        <v>0</v>
      </c>
      <c r="AD1198" s="9"/>
      <c r="AE1198" s="10"/>
      <c r="AF1198" s="11"/>
      <c r="AG1198" s="6">
        <f>SUMIF(AH$98:AH$128,$D1198,AJ$98:AJ$128)</f>
        <v>0</v>
      </c>
      <c r="AH1198" s="9"/>
      <c r="AI1198" s="10"/>
      <c r="AJ1198" s="11"/>
      <c r="AK1198" s="6">
        <f>SUMIF(AL$98:AL$128,$D1198,AN$98:AN$128)</f>
        <v>0</v>
      </c>
      <c r="AL1198" s="9"/>
      <c r="AM1198" s="10"/>
      <c r="AN1198" s="11"/>
      <c r="AO1198" s="6">
        <f>SUMIF(AP$98:AP$128,$D1198,AR$98:AR$128)</f>
        <v>0</v>
      </c>
      <c r="AP1198" s="9"/>
      <c r="AQ1198" s="10"/>
      <c r="AR1198" s="11"/>
      <c r="AS1198" s="6">
        <f>SUMIF(AT$98:AT$128,$D1198,AV$98:AV$128)</f>
        <v>0</v>
      </c>
      <c r="AT1198" s="9"/>
      <c r="AU1198" s="10"/>
      <c r="AV1198" s="11"/>
      <c r="AW1198" s="6">
        <f>SUMIF(AX$98:AX$128,$D1198,AZ$98:AZ$128)</f>
        <v>0</v>
      </c>
      <c r="AX1198" s="9"/>
      <c r="AY1198" s="10"/>
      <c r="AZ1198" s="11"/>
      <c r="BA1198" s="6">
        <f>SUMIF(BB$98:BB$128,$D1198,BD$98:BD$128)</f>
        <v>0</v>
      </c>
      <c r="BB1198" s="9"/>
      <c r="BC1198" s="10"/>
      <c r="BD1198" s="11"/>
      <c r="BE1198" s="6">
        <f>SUMIF(BF$98:BF$128,$D1198,BH$98:BH$128)</f>
        <v>0</v>
      </c>
      <c r="BF1198" s="9"/>
      <c r="BG1198" s="10"/>
      <c r="BH1198" s="11"/>
      <c r="BI1198" s="6">
        <f>SUMIF(BJ$98:BJ$128,$D1198,BL$98:BL$128)</f>
        <v>0</v>
      </c>
      <c r="BJ1198" s="9"/>
      <c r="BK1198" s="10"/>
      <c r="BL1198" s="11"/>
      <c r="BM1198" s="6">
        <f>SUMIF(BN$98:BN$128,$D1198,BP$98:BP$128)</f>
        <v>0</v>
      </c>
      <c r="BN1198" s="9"/>
      <c r="BO1198" s="10"/>
      <c r="BP1198" s="11"/>
      <c r="BQ1198" s="6">
        <f>SUMIF(BR$98:BR$128,$D1198,BT$98:BT$128)</f>
        <v>0</v>
      </c>
      <c r="BR1198" s="9"/>
      <c r="BS1198" s="10"/>
      <c r="BT1198" s="11"/>
      <c r="BU1198" s="6">
        <f>SUMIF(BV$98:BV$128,$D1198,BX$98:BX$128)</f>
        <v>0</v>
      </c>
      <c r="BV1198" s="9"/>
      <c r="BW1198" s="10"/>
      <c r="BX1198" s="11"/>
      <c r="BY1198" s="6">
        <f>SUMIF(BZ$98:BZ$128,$D1198,CB$98:CB$128)</f>
        <v>0</v>
      </c>
      <c r="BZ1198" s="9"/>
      <c r="CA1198" s="10"/>
      <c r="CB1198" s="11"/>
      <c r="CC1198" s="6">
        <f>SUMIF(CD$98:CD$128,$D1198,CF$98:CF$128)</f>
        <v>0</v>
      </c>
      <c r="CD1198" s="9"/>
      <c r="CE1198" s="10"/>
      <c r="CF1198" s="11"/>
      <c r="CG1198" s="6">
        <f>SUMIF(CH$98:CH$128,$D1198,CJ$98:CJ$128)</f>
        <v>0</v>
      </c>
      <c r="CH1198" s="9"/>
      <c r="CI1198" s="10"/>
      <c r="CJ1198" s="11"/>
      <c r="CK1198" s="6">
        <f>SUMIF(CL$98:CL$128,$D1198,CN$98:CN$128)</f>
        <v>0</v>
      </c>
      <c r="CL1198" s="9"/>
      <c r="CM1198" s="10"/>
      <c r="CN1198" s="11"/>
      <c r="CO1198" s="6">
        <f>SUMIF(CP$98:CP$128,$D1198,CR$98:CR$128)</f>
        <v>0</v>
      </c>
      <c r="CP1198" s="9"/>
      <c r="CQ1198" s="10"/>
      <c r="CR1198" s="11"/>
      <c r="CS1198" s="6">
        <f>SUMIF(CT$98:CT$128,$D1198,CV$98:CV$128)</f>
        <v>0</v>
      </c>
      <c r="CT1198" s="9"/>
      <c r="CU1198" s="10"/>
      <c r="CV1198" s="11"/>
      <c r="CW1198" s="6">
        <f>SUMIF(CX$98:CX$128,$D1198,CZ$98:CZ$128)</f>
        <v>0</v>
      </c>
      <c r="CX1198" s="9"/>
      <c r="CY1198" s="10"/>
      <c r="CZ1198" s="11"/>
      <c r="DA1198" s="6">
        <f>SUMIF(DB$98:DB$128,$D1198,DD$98:DD$128)</f>
        <v>0</v>
      </c>
      <c r="DB1198" s="9"/>
      <c r="DC1198" s="10"/>
      <c r="DD1198" s="11"/>
      <c r="DE1198" s="6">
        <f>SUMIF(DF$98:DF$128,$D1198,DH$98:DH$128)</f>
        <v>0</v>
      </c>
      <c r="DF1198" s="9"/>
      <c r="DG1198" s="10"/>
      <c r="DH1198" s="11"/>
      <c r="DI1198" s="6">
        <f>SUMIF(DJ$98:DJ$128,$D1198,DL$98:DL$128)</f>
        <v>0</v>
      </c>
      <c r="DJ1198" s="9"/>
      <c r="DK1198" s="10"/>
      <c r="DL1198" s="11"/>
      <c r="DM1198" s="6">
        <f>SUMIF(DN$98:DN$128,$D1198,DP$98:DP$128)</f>
        <v>0</v>
      </c>
      <c r="DN1198" s="9"/>
      <c r="DO1198" s="10"/>
      <c r="DP1198" s="11"/>
      <c r="DQ1198" s="6">
        <f>SUMIF(DR$98:DR$128,$D1198,DT$98:DT$128)</f>
        <v>0</v>
      </c>
      <c r="DR1198" s="9"/>
      <c r="DS1198" s="10"/>
      <c r="DT1198" s="11"/>
      <c r="DU1198" s="6">
        <f>SUMIF(DV$98:DV$128,$D1198,DX$98:DX$128)</f>
        <v>0</v>
      </c>
      <c r="DV1198" s="9"/>
      <c r="DW1198" s="10"/>
      <c r="DX1198" s="11"/>
      <c r="DY1198" s="6">
        <f>SUMIF(DZ$98:DZ$128,$D1198,EB$98:EB$128)</f>
        <v>0</v>
      </c>
      <c r="DZ1198" s="9"/>
      <c r="EA1198" s="10"/>
      <c r="EB1198" s="11"/>
      <c r="EC1198" s="6">
        <f>SUMIF(ED$98:ED$128,$D1198,EF$98:EF$128)</f>
        <v>0</v>
      </c>
      <c r="ED1198" s="9"/>
      <c r="EE1198" s="10"/>
      <c r="EF1198" s="11"/>
      <c r="EG1198" s="6">
        <f>SUMIF(EH$98:EH$128,$D1198,EJ$98:EJ$128)</f>
        <v>0</v>
      </c>
      <c r="EH1198" s="9"/>
      <c r="EI1198" s="10"/>
      <c r="EJ1198" s="11"/>
      <c r="EK1198" s="6">
        <f>SUMIF(EL$98:EL$128,$D1198,EN$98:EN$128)</f>
        <v>0</v>
      </c>
      <c r="EL1198" s="9"/>
      <c r="EM1198" s="10"/>
      <c r="EN1198" s="11"/>
      <c r="EO1198" s="6">
        <f>SUMIF(EP$98:EP$128,$D1198,ER$98:ER$128)</f>
        <v>0</v>
      </c>
      <c r="EP1198" s="9"/>
      <c r="EQ1198" s="10"/>
      <c r="ER1198" s="11"/>
      <c r="ES1198" s="6">
        <f>SUMIF(ET$98:ET$128,$D1198,EV$98:EV$128)</f>
        <v>0</v>
      </c>
      <c r="ET1198" s="9"/>
      <c r="EU1198" s="10"/>
      <c r="EV1198" s="11"/>
      <c r="EW1198" s="6">
        <f>SUMIF(EX$98:EX$128,$D1198,EZ$98:EZ$128)</f>
        <v>0</v>
      </c>
      <c r="EX1198" s="9"/>
      <c r="EY1198" s="10"/>
      <c r="EZ1198" s="11"/>
      <c r="FA1198" s="6">
        <f>SUMIF(FB$98:FB$128,$D1198,FD$98:FD$128)</f>
        <v>0</v>
      </c>
      <c r="FB1198" s="9"/>
      <c r="FC1198" s="10"/>
      <c r="FD1198" s="11"/>
      <c r="FE1198" s="6">
        <f>SUMIF(FF$98:FF$128,$D1198,FH$98:FH$128)</f>
        <v>0</v>
      </c>
      <c r="FF1198" s="9"/>
      <c r="FG1198" s="10"/>
      <c r="FH1198" s="11"/>
      <c r="FI1198" s="6">
        <f>SUMIF(FJ$98:FJ$128,$D1198,FL$98:FL$128)</f>
        <v>0</v>
      </c>
      <c r="FJ1198" s="9"/>
      <c r="FK1198" s="10"/>
      <c r="FL1198" s="11"/>
      <c r="FM1198" s="6">
        <f>SUMIF(FN$98:FN$128,$D1198,FP$98:FP$128)</f>
        <v>0</v>
      </c>
      <c r="FN1198" s="9"/>
      <c r="FO1198" s="10"/>
      <c r="FP1198" s="11"/>
      <c r="FQ1198" s="6">
        <f>SUMIF(FR$98:FR$128,$D1198,FT$98:FT$128)</f>
        <v>0</v>
      </c>
      <c r="FR1198" s="9"/>
      <c r="FS1198" s="10"/>
      <c r="FT1198" s="11"/>
      <c r="FU1198" s="6">
        <f>SUMIF(FV$98:FV$128,$D1198,FX$98:FX$128)</f>
        <v>0</v>
      </c>
      <c r="FV1198" s="9"/>
      <c r="FW1198" s="10"/>
      <c r="FX1198" s="11"/>
      <c r="FY1198" s="6">
        <f>SUMIF(FZ$98:FZ$128,$D1198,GB$98:GB$128)</f>
        <v>0</v>
      </c>
      <c r="FZ1198" s="9"/>
      <c r="GA1198" s="10"/>
      <c r="GB1198" s="11"/>
      <c r="GC1198" s="6">
        <f>SUMIF(GD$98:GD$128,$D1198,GF$98:GF$128)</f>
        <v>0</v>
      </c>
      <c r="GD1198" s="9"/>
      <c r="GE1198" s="10"/>
      <c r="GF1198" s="11"/>
      <c r="GG1198" s="6">
        <f>SUMIF(GH$98:GH$128,$D1198,GJ$98:GJ$128)</f>
        <v>0</v>
      </c>
      <c r="GH1198" s="9"/>
      <c r="GI1198" s="10"/>
      <c r="GJ1198" s="11"/>
      <c r="GK1198" s="6">
        <f>SUMIF(GL$98:GL$128,$D1198,GN$98:GN$128)</f>
        <v>0</v>
      </c>
      <c r="GL1198" s="9"/>
      <c r="GM1198" s="10"/>
      <c r="GN1198" s="11"/>
      <c r="GO1198" s="6">
        <f>SUMIF(GP$98:GP$128,$D1198,GR$98:GR$128)</f>
        <v>0</v>
      </c>
      <c r="GP1198" s="9"/>
      <c r="GQ1198" s="10"/>
      <c r="GR1198" s="11"/>
      <c r="GS1198" s="6">
        <f>SUMIF(GT$98:GT$128,$D1198,GV$98:GV$128)</f>
        <v>0</v>
      </c>
      <c r="GT1198" s="9"/>
      <c r="GU1198" s="10"/>
      <c r="GV1198" s="20"/>
      <c r="GW1198" s="19">
        <f t="shared" si="28"/>
        <v>0</v>
      </c>
      <c r="GX1198" s="472"/>
      <c r="GY1198" s="473"/>
    </row>
    <row r="1199" spans="1:207" ht="15.75" customHeight="1">
      <c r="A1199" s="47" t="s">
        <v>79</v>
      </c>
      <c r="B1199" s="475"/>
      <c r="C1199" s="287"/>
      <c r="D1199" s="237"/>
      <c r="E1199" s="6">
        <f>SUMIF(F$129:F$159,$D1199,H$129:H$159)</f>
        <v>0</v>
      </c>
      <c r="F1199" s="9"/>
      <c r="G1199" s="10"/>
      <c r="H1199" s="11"/>
      <c r="I1199" s="6">
        <f>SUMIF(J$129:J$159,$D1199,L$129:L$159)</f>
        <v>0</v>
      </c>
      <c r="J1199" s="9"/>
      <c r="K1199" s="10"/>
      <c r="L1199" s="11"/>
      <c r="M1199" s="6">
        <f>SUMIF(N$129:N$159,$D1199,P$129:P$159)</f>
        <v>0</v>
      </c>
      <c r="N1199" s="9"/>
      <c r="O1199" s="10"/>
      <c r="P1199" s="11"/>
      <c r="Q1199" s="6">
        <f>SUMIF(R$129:R$159,$D1199,T$129:T$159)</f>
        <v>0</v>
      </c>
      <c r="R1199" s="9"/>
      <c r="S1199" s="10"/>
      <c r="T1199" s="11"/>
      <c r="U1199" s="6">
        <f>SUMIF(V$129:V$159,$D1199,X$129:X$159)</f>
        <v>0</v>
      </c>
      <c r="V1199" s="9"/>
      <c r="W1199" s="10"/>
      <c r="X1199" s="11"/>
      <c r="Y1199" s="6">
        <f>SUMIF(Z$129:Z$159,$D1199,AB$129:AB$159)</f>
        <v>0</v>
      </c>
      <c r="Z1199" s="9"/>
      <c r="AA1199" s="10"/>
      <c r="AB1199" s="11"/>
      <c r="AC1199" s="6">
        <f>SUMIF(AD$129:AD$159,$D1199,AF$129:AF$159)</f>
        <v>0</v>
      </c>
      <c r="AD1199" s="9"/>
      <c r="AE1199" s="10"/>
      <c r="AF1199" s="11"/>
      <c r="AG1199" s="6">
        <f>SUMIF(AH$129:AH$159,$D1199,AJ$129:AJ$159)</f>
        <v>0</v>
      </c>
      <c r="AH1199" s="9"/>
      <c r="AI1199" s="10"/>
      <c r="AJ1199" s="11"/>
      <c r="AK1199" s="6">
        <f>SUMIF(AL$129:AL$159,$D1199,AN$129:AN$159)</f>
        <v>0</v>
      </c>
      <c r="AL1199" s="9"/>
      <c r="AM1199" s="10"/>
      <c r="AN1199" s="11"/>
      <c r="AO1199" s="6">
        <f>SUMIF(AP$129:AP$159,$D1199,AR$129:AR$159)</f>
        <v>0</v>
      </c>
      <c r="AP1199" s="9"/>
      <c r="AQ1199" s="10"/>
      <c r="AR1199" s="11"/>
      <c r="AS1199" s="6">
        <f>SUMIF(AT$129:AT$159,$D1199,AV$129:AV$159)</f>
        <v>0</v>
      </c>
      <c r="AT1199" s="9"/>
      <c r="AU1199" s="10"/>
      <c r="AV1199" s="11"/>
      <c r="AW1199" s="6">
        <f>SUMIF(AX$129:AX$159,$D1199,AZ$129:AZ$159)</f>
        <v>0</v>
      </c>
      <c r="AX1199" s="9"/>
      <c r="AY1199" s="10"/>
      <c r="AZ1199" s="11"/>
      <c r="BA1199" s="6">
        <f>SUMIF(BB$129:BB$159,$D1199,BD$129:BD$159)</f>
        <v>0</v>
      </c>
      <c r="BB1199" s="9"/>
      <c r="BC1199" s="10"/>
      <c r="BD1199" s="11"/>
      <c r="BE1199" s="6">
        <f>SUMIF(BF$129:BF$159,$D1199,BH$129:BH$159)</f>
        <v>0</v>
      </c>
      <c r="BF1199" s="9"/>
      <c r="BG1199" s="10"/>
      <c r="BH1199" s="11"/>
      <c r="BI1199" s="6">
        <f>SUMIF(BJ$129:BJ$159,$D1199,BL$129:BL$159)</f>
        <v>0</v>
      </c>
      <c r="BJ1199" s="9"/>
      <c r="BK1199" s="10"/>
      <c r="BL1199" s="11"/>
      <c r="BM1199" s="6">
        <f>SUMIF(BN$129:BN$159,$D1199,BP$129:BP$159)</f>
        <v>0</v>
      </c>
      <c r="BN1199" s="9"/>
      <c r="BO1199" s="10"/>
      <c r="BP1199" s="11"/>
      <c r="BQ1199" s="6">
        <f>SUMIF(BR$129:BR$159,$D1199,BT$129:BT$159)</f>
        <v>0</v>
      </c>
      <c r="BR1199" s="9"/>
      <c r="BS1199" s="10"/>
      <c r="BT1199" s="11"/>
      <c r="BU1199" s="6">
        <f>SUMIF(BV$129:BV$159,$D1199,BX$129:BX$159)</f>
        <v>0</v>
      </c>
      <c r="BV1199" s="9"/>
      <c r="BW1199" s="10"/>
      <c r="BX1199" s="11"/>
      <c r="BY1199" s="6">
        <f>SUMIF(BZ$129:BZ$159,$D1199,CB$129:CB$159)</f>
        <v>0</v>
      </c>
      <c r="BZ1199" s="9"/>
      <c r="CA1199" s="10"/>
      <c r="CB1199" s="11"/>
      <c r="CC1199" s="6">
        <f>SUMIF(CD$129:CD$159,$D1199,CF$129:CF$159)</f>
        <v>0</v>
      </c>
      <c r="CD1199" s="9"/>
      <c r="CE1199" s="10"/>
      <c r="CF1199" s="11"/>
      <c r="CG1199" s="6">
        <f>SUMIF(CH$129:CH$159,$D1199,CJ$129:CJ$159)</f>
        <v>0</v>
      </c>
      <c r="CH1199" s="9"/>
      <c r="CI1199" s="10"/>
      <c r="CJ1199" s="11"/>
      <c r="CK1199" s="6">
        <f>SUMIF(CL$129:CL$159,$D1199,CN$129:CN$159)</f>
        <v>0</v>
      </c>
      <c r="CL1199" s="9"/>
      <c r="CM1199" s="10"/>
      <c r="CN1199" s="11"/>
      <c r="CO1199" s="6">
        <f>SUMIF(CP$129:CP$159,$D1199,CR$129:CR$159)</f>
        <v>0</v>
      </c>
      <c r="CP1199" s="9"/>
      <c r="CQ1199" s="10"/>
      <c r="CR1199" s="11"/>
      <c r="CS1199" s="6">
        <f>SUMIF(CT$129:CT$159,$D1199,CV$129:CV$159)</f>
        <v>0</v>
      </c>
      <c r="CT1199" s="9"/>
      <c r="CU1199" s="10"/>
      <c r="CV1199" s="11"/>
      <c r="CW1199" s="6">
        <f>SUMIF(CX$129:CX$159,$D1199,CZ$129:CZ$159)</f>
        <v>0</v>
      </c>
      <c r="CX1199" s="9"/>
      <c r="CY1199" s="10"/>
      <c r="CZ1199" s="11"/>
      <c r="DA1199" s="6">
        <f>SUMIF(DB$129:DB$159,$D1199,DD$129:DD$159)</f>
        <v>0</v>
      </c>
      <c r="DB1199" s="9"/>
      <c r="DC1199" s="10"/>
      <c r="DD1199" s="11"/>
      <c r="DE1199" s="6">
        <f>SUMIF(DF$129:DF$159,$D1199,DH$129:DH$159)</f>
        <v>0</v>
      </c>
      <c r="DF1199" s="9"/>
      <c r="DG1199" s="10"/>
      <c r="DH1199" s="11"/>
      <c r="DI1199" s="6">
        <f>SUMIF(DJ$129:DJ$159,$D1199,DL$129:DL$159)</f>
        <v>0</v>
      </c>
      <c r="DJ1199" s="9"/>
      <c r="DK1199" s="10"/>
      <c r="DL1199" s="11"/>
      <c r="DM1199" s="6">
        <f>SUMIF(DN$129:DN$159,$D1199,DP$129:DP$159)</f>
        <v>0</v>
      </c>
      <c r="DN1199" s="9"/>
      <c r="DO1199" s="10"/>
      <c r="DP1199" s="11"/>
      <c r="DQ1199" s="6">
        <f>SUMIF(DR$129:DR$159,$D1199,DT$129:DT$159)</f>
        <v>0</v>
      </c>
      <c r="DR1199" s="9"/>
      <c r="DS1199" s="10"/>
      <c r="DT1199" s="11"/>
      <c r="DU1199" s="6">
        <f>SUMIF(DV$129:DV$159,$D1199,DX$129:DX$159)</f>
        <v>0</v>
      </c>
      <c r="DV1199" s="9"/>
      <c r="DW1199" s="10"/>
      <c r="DX1199" s="11"/>
      <c r="DY1199" s="6">
        <f>SUMIF(DZ$129:DZ$159,$D1199,EB$129:EB$159)</f>
        <v>0</v>
      </c>
      <c r="DZ1199" s="9"/>
      <c r="EA1199" s="10"/>
      <c r="EB1199" s="11"/>
      <c r="EC1199" s="6">
        <f>SUMIF(ED$129:ED$159,$D1199,EF$129:EF$159)</f>
        <v>0</v>
      </c>
      <c r="ED1199" s="9"/>
      <c r="EE1199" s="10"/>
      <c r="EF1199" s="11"/>
      <c r="EG1199" s="6">
        <f>SUMIF(EH$129:EH$159,$D1199,EJ$129:EJ$159)</f>
        <v>0</v>
      </c>
      <c r="EH1199" s="9"/>
      <c r="EI1199" s="10"/>
      <c r="EJ1199" s="11"/>
      <c r="EK1199" s="6">
        <f>SUMIF(EL$129:EL$159,$D1199,EN$129:EN$159)</f>
        <v>0</v>
      </c>
      <c r="EL1199" s="9"/>
      <c r="EM1199" s="10"/>
      <c r="EN1199" s="11"/>
      <c r="EO1199" s="6">
        <f>SUMIF(EP$129:EP$159,$D1199,ER$129:ER$159)</f>
        <v>0</v>
      </c>
      <c r="EP1199" s="9"/>
      <c r="EQ1199" s="10"/>
      <c r="ER1199" s="11"/>
      <c r="ES1199" s="6">
        <f>SUMIF(ET$129:ET$159,$D1199,EV$129:EV$159)</f>
        <v>0</v>
      </c>
      <c r="ET1199" s="9"/>
      <c r="EU1199" s="10"/>
      <c r="EV1199" s="11"/>
      <c r="EW1199" s="6">
        <f>SUMIF(EX$129:EX$159,$D1199,EZ$129:EZ$159)</f>
        <v>0</v>
      </c>
      <c r="EX1199" s="9"/>
      <c r="EY1199" s="10"/>
      <c r="EZ1199" s="11"/>
      <c r="FA1199" s="6">
        <f>SUMIF(FB$129:FB$159,$D1199,FD$129:FD$159)</f>
        <v>0</v>
      </c>
      <c r="FB1199" s="9"/>
      <c r="FC1199" s="10"/>
      <c r="FD1199" s="11"/>
      <c r="FE1199" s="6">
        <f>SUMIF(FF$129:FF$159,$D1199,FH$129:FH$159)</f>
        <v>0</v>
      </c>
      <c r="FF1199" s="9"/>
      <c r="FG1199" s="10"/>
      <c r="FH1199" s="11"/>
      <c r="FI1199" s="6">
        <f>SUMIF(FJ$129:FJ$159,$D1199,FL$129:FL$159)</f>
        <v>0</v>
      </c>
      <c r="FJ1199" s="9"/>
      <c r="FK1199" s="10"/>
      <c r="FL1199" s="11"/>
      <c r="FM1199" s="6">
        <f>SUMIF(FN$129:FN$159,$D1199,FP$129:FP$159)</f>
        <v>0</v>
      </c>
      <c r="FN1199" s="9"/>
      <c r="FO1199" s="10"/>
      <c r="FP1199" s="11"/>
      <c r="FQ1199" s="6">
        <f>SUMIF(FR$129:FR$159,$D1199,FT$129:FT$159)</f>
        <v>0</v>
      </c>
      <c r="FR1199" s="9"/>
      <c r="FS1199" s="10"/>
      <c r="FT1199" s="11"/>
      <c r="FU1199" s="6">
        <f>SUMIF(FV$129:FV$159,$D1199,FX$129:FX$159)</f>
        <v>0</v>
      </c>
      <c r="FV1199" s="9"/>
      <c r="FW1199" s="10"/>
      <c r="FX1199" s="11"/>
      <c r="FY1199" s="6">
        <f>SUMIF(FZ$129:FZ$159,$D1199,GB$129:GB$159)</f>
        <v>0</v>
      </c>
      <c r="FZ1199" s="9"/>
      <c r="GA1199" s="10"/>
      <c r="GB1199" s="11"/>
      <c r="GC1199" s="6">
        <f>SUMIF(GD$129:GD$159,$D1199,GF$129:GF$159)</f>
        <v>0</v>
      </c>
      <c r="GD1199" s="9"/>
      <c r="GE1199" s="10"/>
      <c r="GF1199" s="11"/>
      <c r="GG1199" s="6">
        <f>SUMIF(GH$129:GH$159,$D1199,GJ$129:GJ$159)</f>
        <v>0</v>
      </c>
      <c r="GH1199" s="9"/>
      <c r="GI1199" s="10"/>
      <c r="GJ1199" s="11"/>
      <c r="GK1199" s="6">
        <f>SUMIF(GL$129:GL$159,$D1199,GN$129:GN$159)</f>
        <v>0</v>
      </c>
      <c r="GL1199" s="9"/>
      <c r="GM1199" s="10"/>
      <c r="GN1199" s="11"/>
      <c r="GO1199" s="6">
        <f>SUMIF(GP$129:GP$159,$D1199,GR$129:GR$159)</f>
        <v>0</v>
      </c>
      <c r="GP1199" s="9"/>
      <c r="GQ1199" s="10"/>
      <c r="GR1199" s="11"/>
      <c r="GS1199" s="6">
        <f>SUMIF(GT$129:GT$159,$D1199,GV$129:GV$159)</f>
        <v>0</v>
      </c>
      <c r="GT1199" s="9"/>
      <c r="GU1199" s="10"/>
      <c r="GV1199" s="20"/>
      <c r="GW1199" s="19">
        <f t="shared" si="28"/>
        <v>0</v>
      </c>
      <c r="GX1199" s="472"/>
      <c r="GY1199" s="473"/>
    </row>
    <row r="1200" spans="1:207" ht="15.75" customHeight="1">
      <c r="A1200" s="47" t="s">
        <v>80</v>
      </c>
      <c r="B1200" s="475"/>
      <c r="C1200" s="287"/>
      <c r="D1200" s="237"/>
      <c r="E1200" s="6">
        <f>SUMIF(F$160:F$190,$D1200,H$160:H$190)</f>
        <v>0</v>
      </c>
      <c r="F1200" s="9"/>
      <c r="G1200" s="10"/>
      <c r="H1200" s="11"/>
      <c r="I1200" s="6">
        <f>SUMIF(J$160:J$190,$D1200,L$160:L$190)</f>
        <v>0</v>
      </c>
      <c r="J1200" s="9"/>
      <c r="K1200" s="10"/>
      <c r="L1200" s="11"/>
      <c r="M1200" s="6">
        <f>SUMIF(N$160:N$190,$D1200,P$160:P$190)</f>
        <v>0</v>
      </c>
      <c r="N1200" s="9"/>
      <c r="O1200" s="10"/>
      <c r="P1200" s="11"/>
      <c r="Q1200" s="6">
        <f>SUMIF(R$160:R$190,$D1200,T$160:T$190)</f>
        <v>0</v>
      </c>
      <c r="R1200" s="9"/>
      <c r="S1200" s="10"/>
      <c r="T1200" s="11"/>
      <c r="U1200" s="6">
        <f>SUMIF(V$160:V$190,$D1200,X$160:X$190)</f>
        <v>0</v>
      </c>
      <c r="V1200" s="9"/>
      <c r="W1200" s="10"/>
      <c r="X1200" s="11"/>
      <c r="Y1200" s="6">
        <f>SUMIF(Z$160:Z$190,$D1200,AB$160:AB$190)</f>
        <v>0</v>
      </c>
      <c r="Z1200" s="9"/>
      <c r="AA1200" s="10"/>
      <c r="AB1200" s="11"/>
      <c r="AC1200" s="6">
        <f>SUMIF(AD$160:AD$190,$D1200,AF$160:AF$190)</f>
        <v>0</v>
      </c>
      <c r="AD1200" s="9"/>
      <c r="AE1200" s="10"/>
      <c r="AF1200" s="11"/>
      <c r="AG1200" s="6">
        <f>SUMIF(AH$160:AH$190,$D1200,AJ$160:AJ$190)</f>
        <v>0</v>
      </c>
      <c r="AH1200" s="9"/>
      <c r="AI1200" s="10"/>
      <c r="AJ1200" s="11"/>
      <c r="AK1200" s="6">
        <f>SUMIF(AL$160:AL$190,$D1200,AN$160:AN$190)</f>
        <v>0</v>
      </c>
      <c r="AL1200" s="9"/>
      <c r="AM1200" s="10"/>
      <c r="AN1200" s="11"/>
      <c r="AO1200" s="6">
        <f>SUMIF(AP$160:AP$190,$D1200,AR$160:AR$190)</f>
        <v>0</v>
      </c>
      <c r="AP1200" s="9"/>
      <c r="AQ1200" s="10"/>
      <c r="AR1200" s="11"/>
      <c r="AS1200" s="6">
        <f>SUMIF(AT$160:AT$190,$D1200,AV$160:AV$190)</f>
        <v>0</v>
      </c>
      <c r="AT1200" s="9"/>
      <c r="AU1200" s="10"/>
      <c r="AV1200" s="11"/>
      <c r="AW1200" s="6">
        <f>SUMIF(AX$160:AX$190,$D1200,AZ$160:AZ$190)</f>
        <v>0</v>
      </c>
      <c r="AX1200" s="9"/>
      <c r="AY1200" s="10"/>
      <c r="AZ1200" s="11"/>
      <c r="BA1200" s="6">
        <f>SUMIF(BB$160:BB$190,$D1200,BD$160:BD$190)</f>
        <v>0</v>
      </c>
      <c r="BB1200" s="9"/>
      <c r="BC1200" s="10"/>
      <c r="BD1200" s="11"/>
      <c r="BE1200" s="6">
        <f>SUMIF(BF$160:BF$190,$D1200,BH$160:BH$190)</f>
        <v>0</v>
      </c>
      <c r="BF1200" s="9"/>
      <c r="BG1200" s="10"/>
      <c r="BH1200" s="11"/>
      <c r="BI1200" s="6">
        <f>SUMIF(BJ$160:BJ$190,$D1200,BL$160:BL$190)</f>
        <v>0</v>
      </c>
      <c r="BJ1200" s="9"/>
      <c r="BK1200" s="10"/>
      <c r="BL1200" s="11"/>
      <c r="BM1200" s="6">
        <f>SUMIF(BN$160:BN$190,$D1200,BP$160:BP$190)</f>
        <v>0</v>
      </c>
      <c r="BN1200" s="9"/>
      <c r="BO1200" s="10"/>
      <c r="BP1200" s="11"/>
      <c r="BQ1200" s="6">
        <f>SUMIF(BR$160:BR$190,$D1200,BT$160:BT$190)</f>
        <v>0</v>
      </c>
      <c r="BR1200" s="9"/>
      <c r="BS1200" s="10"/>
      <c r="BT1200" s="11"/>
      <c r="BU1200" s="6">
        <f>SUMIF(BV$160:BV$190,$D1200,BX$160:BX$190)</f>
        <v>0</v>
      </c>
      <c r="BV1200" s="9"/>
      <c r="BW1200" s="10"/>
      <c r="BX1200" s="11"/>
      <c r="BY1200" s="6">
        <f>SUMIF(BZ$160:BZ$190,$D1200,CB$160:CB$190)</f>
        <v>0</v>
      </c>
      <c r="BZ1200" s="9"/>
      <c r="CA1200" s="10"/>
      <c r="CB1200" s="11"/>
      <c r="CC1200" s="6">
        <f>SUMIF(CD$160:CD$190,$D1200,CF$160:CF$190)</f>
        <v>0</v>
      </c>
      <c r="CD1200" s="9"/>
      <c r="CE1200" s="10"/>
      <c r="CF1200" s="11"/>
      <c r="CG1200" s="6">
        <f>SUMIF(CH$160:CH$190,$D1200,CJ$160:CJ$190)</f>
        <v>0</v>
      </c>
      <c r="CH1200" s="9"/>
      <c r="CI1200" s="10"/>
      <c r="CJ1200" s="11"/>
      <c r="CK1200" s="6">
        <f>SUMIF(CL$160:CL$190,$D1200,CN$160:CN$190)</f>
        <v>0</v>
      </c>
      <c r="CL1200" s="9"/>
      <c r="CM1200" s="10"/>
      <c r="CN1200" s="11"/>
      <c r="CO1200" s="6">
        <f>SUMIF(CP$160:CP$190,$D1200,CR$160:CR$190)</f>
        <v>0</v>
      </c>
      <c r="CP1200" s="9"/>
      <c r="CQ1200" s="10"/>
      <c r="CR1200" s="11"/>
      <c r="CS1200" s="6">
        <f>SUMIF(CT$160:CT$190,$D1200,CV$160:CV$190)</f>
        <v>0</v>
      </c>
      <c r="CT1200" s="9"/>
      <c r="CU1200" s="10"/>
      <c r="CV1200" s="11"/>
      <c r="CW1200" s="6">
        <f>SUMIF(CX$160:CX$190,$D1200,CZ$160:CZ$190)</f>
        <v>0</v>
      </c>
      <c r="CX1200" s="9"/>
      <c r="CY1200" s="10"/>
      <c r="CZ1200" s="11"/>
      <c r="DA1200" s="6">
        <f>SUMIF(DB$160:DB$190,$D1200,DD$160:DD$190)</f>
        <v>0</v>
      </c>
      <c r="DB1200" s="9"/>
      <c r="DC1200" s="10"/>
      <c r="DD1200" s="11"/>
      <c r="DE1200" s="6">
        <f>SUMIF(DF$160:DF$190,$D1200,DH$160:DH$190)</f>
        <v>0</v>
      </c>
      <c r="DF1200" s="9"/>
      <c r="DG1200" s="10"/>
      <c r="DH1200" s="11"/>
      <c r="DI1200" s="6">
        <f>SUMIF(DJ$160:DJ$190,$D1200,DL$160:DL$190)</f>
        <v>0</v>
      </c>
      <c r="DJ1200" s="9"/>
      <c r="DK1200" s="10"/>
      <c r="DL1200" s="11"/>
      <c r="DM1200" s="6">
        <f>SUMIF(DN$160:DN$190,$D1200,DP$160:DP$190)</f>
        <v>0</v>
      </c>
      <c r="DN1200" s="9"/>
      <c r="DO1200" s="10"/>
      <c r="DP1200" s="11"/>
      <c r="DQ1200" s="6">
        <f>SUMIF(DR$160:DR$190,$D1200,DT$160:DT$190)</f>
        <v>0</v>
      </c>
      <c r="DR1200" s="9"/>
      <c r="DS1200" s="10"/>
      <c r="DT1200" s="11"/>
      <c r="DU1200" s="6">
        <f>SUMIF(DV$160:DV$190,$D1200,DX$160:DX$190)</f>
        <v>0</v>
      </c>
      <c r="DV1200" s="9"/>
      <c r="DW1200" s="10"/>
      <c r="DX1200" s="11"/>
      <c r="DY1200" s="6">
        <f>SUMIF(DZ$160:DZ$190,$D1200,EB$160:EB$190)</f>
        <v>0</v>
      </c>
      <c r="DZ1200" s="9"/>
      <c r="EA1200" s="10"/>
      <c r="EB1200" s="11"/>
      <c r="EC1200" s="6">
        <f>SUMIF(ED$160:ED$190,$D1200,EF$160:EF$190)</f>
        <v>0</v>
      </c>
      <c r="ED1200" s="9"/>
      <c r="EE1200" s="10"/>
      <c r="EF1200" s="11"/>
      <c r="EG1200" s="6">
        <f>SUMIF(EH$160:EH$190,$D1200,EJ$160:EJ$190)</f>
        <v>0</v>
      </c>
      <c r="EH1200" s="9"/>
      <c r="EI1200" s="10"/>
      <c r="EJ1200" s="11"/>
      <c r="EK1200" s="6">
        <f>SUMIF(EL$160:EL$190,$D1200,EN$160:EN$190)</f>
        <v>0</v>
      </c>
      <c r="EL1200" s="9"/>
      <c r="EM1200" s="10"/>
      <c r="EN1200" s="11"/>
      <c r="EO1200" s="6">
        <f>SUMIF(EP$160:EP$190,$D1200,ER$160:ER$190)</f>
        <v>0</v>
      </c>
      <c r="EP1200" s="9"/>
      <c r="EQ1200" s="10"/>
      <c r="ER1200" s="11"/>
      <c r="ES1200" s="6">
        <f>SUMIF(ET$160:ET$190,$D1200,EV$160:EV$190)</f>
        <v>0</v>
      </c>
      <c r="ET1200" s="9"/>
      <c r="EU1200" s="10"/>
      <c r="EV1200" s="11"/>
      <c r="EW1200" s="6">
        <f>SUMIF(EX$160:EX$190,$D1200,EZ$160:EZ$190)</f>
        <v>0</v>
      </c>
      <c r="EX1200" s="9"/>
      <c r="EY1200" s="10"/>
      <c r="EZ1200" s="11"/>
      <c r="FA1200" s="6">
        <f>SUMIF(FB$160:FB$190,$D1200,FD$160:FD$190)</f>
        <v>0</v>
      </c>
      <c r="FB1200" s="9"/>
      <c r="FC1200" s="10"/>
      <c r="FD1200" s="11"/>
      <c r="FE1200" s="6">
        <f>SUMIF(FF$160:FF$190,$D1200,FH$160:FH$190)</f>
        <v>0</v>
      </c>
      <c r="FF1200" s="9"/>
      <c r="FG1200" s="10"/>
      <c r="FH1200" s="11"/>
      <c r="FI1200" s="6">
        <f>SUMIF(FJ$160:FJ$190,$D1200,FL$160:FL$190)</f>
        <v>0</v>
      </c>
      <c r="FJ1200" s="9"/>
      <c r="FK1200" s="10"/>
      <c r="FL1200" s="11"/>
      <c r="FM1200" s="6">
        <f>SUMIF(FN$160:FN$190,$D1200,FP$160:FP$190)</f>
        <v>0</v>
      </c>
      <c r="FN1200" s="9"/>
      <c r="FO1200" s="10"/>
      <c r="FP1200" s="11"/>
      <c r="FQ1200" s="6">
        <f>SUMIF(FR$160:FR$190,$D1200,FT$160:FT$190)</f>
        <v>0</v>
      </c>
      <c r="FR1200" s="9"/>
      <c r="FS1200" s="10"/>
      <c r="FT1200" s="11"/>
      <c r="FU1200" s="6">
        <f>SUMIF(FV$160:FV$190,$D1200,FX$160:FX$190)</f>
        <v>0</v>
      </c>
      <c r="FV1200" s="9"/>
      <c r="FW1200" s="10"/>
      <c r="FX1200" s="11"/>
      <c r="FY1200" s="6">
        <f>SUMIF(FZ$160:FZ$190,$D1200,GB$160:GB$190)</f>
        <v>0</v>
      </c>
      <c r="FZ1200" s="9"/>
      <c r="GA1200" s="10"/>
      <c r="GB1200" s="11"/>
      <c r="GC1200" s="6">
        <f>SUMIF(GD$160:GD$190,$D1200,GF$160:GF$190)</f>
        <v>0</v>
      </c>
      <c r="GD1200" s="9"/>
      <c r="GE1200" s="10"/>
      <c r="GF1200" s="11"/>
      <c r="GG1200" s="6">
        <f>SUMIF(GH$160:GH$190,$D1200,GJ$160:GJ$190)</f>
        <v>0</v>
      </c>
      <c r="GH1200" s="9"/>
      <c r="GI1200" s="10"/>
      <c r="GJ1200" s="11"/>
      <c r="GK1200" s="6">
        <f>SUMIF(GL$160:GL$190,$D1200,GN$160:GN$190)</f>
        <v>0</v>
      </c>
      <c r="GL1200" s="9"/>
      <c r="GM1200" s="10"/>
      <c r="GN1200" s="11"/>
      <c r="GO1200" s="6">
        <f>SUMIF(GP$160:GP$190,$D1200,GR$160:GR$190)</f>
        <v>0</v>
      </c>
      <c r="GP1200" s="9"/>
      <c r="GQ1200" s="10"/>
      <c r="GR1200" s="11"/>
      <c r="GS1200" s="6">
        <f>SUMIF(GT$160:GT$190,$D1200,GV$160:GV$190)</f>
        <v>0</v>
      </c>
      <c r="GT1200" s="9"/>
      <c r="GU1200" s="10"/>
      <c r="GV1200" s="20"/>
      <c r="GW1200" s="19">
        <f t="shared" si="28"/>
        <v>0</v>
      </c>
      <c r="GX1200" s="472"/>
      <c r="GY1200" s="473"/>
    </row>
    <row r="1201" spans="1:207" ht="15.75" customHeight="1">
      <c r="A1201" s="47" t="s">
        <v>81</v>
      </c>
      <c r="B1201" s="475"/>
      <c r="C1201" s="287"/>
      <c r="D1201" s="237"/>
      <c r="E1201" s="6">
        <f>SUMIF(F$191:F$221,$D1201,H$191:H$221)</f>
        <v>0</v>
      </c>
      <c r="F1201" s="9"/>
      <c r="G1201" s="10"/>
      <c r="H1201" s="11"/>
      <c r="I1201" s="6">
        <f>SUMIF(J$191:J$221,$D1201,L$191:L$221)</f>
        <v>0</v>
      </c>
      <c r="J1201" s="9"/>
      <c r="K1201" s="10"/>
      <c r="L1201" s="11"/>
      <c r="M1201" s="6">
        <f>SUMIF(N$191:N$221,$D1201,P$191:P$221)</f>
        <v>0</v>
      </c>
      <c r="N1201" s="9"/>
      <c r="O1201" s="10"/>
      <c r="P1201" s="11"/>
      <c r="Q1201" s="6">
        <f>SUMIF(R$191:R$221,$D1201,T$191:T$221)</f>
        <v>0</v>
      </c>
      <c r="R1201" s="9"/>
      <c r="S1201" s="10"/>
      <c r="T1201" s="11"/>
      <c r="U1201" s="6">
        <f>SUMIF(V$191:V$221,$D1201,X$191:X$221)</f>
        <v>0</v>
      </c>
      <c r="V1201" s="9"/>
      <c r="W1201" s="10"/>
      <c r="X1201" s="11"/>
      <c r="Y1201" s="6">
        <f>SUMIF(Z$191:Z$221,$D1201,AB$191:AB$221)</f>
        <v>0</v>
      </c>
      <c r="Z1201" s="9"/>
      <c r="AA1201" s="10"/>
      <c r="AB1201" s="11"/>
      <c r="AC1201" s="6">
        <f>SUMIF(AD$191:AD$221,$D1201,AF$191:AF$221)</f>
        <v>0</v>
      </c>
      <c r="AD1201" s="9"/>
      <c r="AE1201" s="10"/>
      <c r="AF1201" s="11"/>
      <c r="AG1201" s="6">
        <f>SUMIF(AH$191:AH$221,$D1201,AJ$191:AJ$221)</f>
        <v>0</v>
      </c>
      <c r="AH1201" s="9"/>
      <c r="AI1201" s="10"/>
      <c r="AJ1201" s="11"/>
      <c r="AK1201" s="6">
        <f>SUMIF(AL$191:AL$221,$D1201,AN$191:AN$221)</f>
        <v>0</v>
      </c>
      <c r="AL1201" s="9"/>
      <c r="AM1201" s="10"/>
      <c r="AN1201" s="11"/>
      <c r="AO1201" s="6">
        <f>SUMIF(AP$191:AP$221,$D1201,AR$191:AR$221)</f>
        <v>0</v>
      </c>
      <c r="AP1201" s="9"/>
      <c r="AQ1201" s="10"/>
      <c r="AR1201" s="11"/>
      <c r="AS1201" s="6">
        <f>SUMIF(AT$191:AT$221,$D1201,AV$191:AV$221)</f>
        <v>0</v>
      </c>
      <c r="AT1201" s="9"/>
      <c r="AU1201" s="10"/>
      <c r="AV1201" s="11"/>
      <c r="AW1201" s="6">
        <f>SUMIF(AX$191:AX$221,$D1201,AZ$191:AZ$221)</f>
        <v>0</v>
      </c>
      <c r="AX1201" s="9"/>
      <c r="AY1201" s="10"/>
      <c r="AZ1201" s="11"/>
      <c r="BA1201" s="6">
        <f>SUMIF(BB$191:BB$221,$D1201,BD$191:BD$221)</f>
        <v>0</v>
      </c>
      <c r="BB1201" s="9"/>
      <c r="BC1201" s="10"/>
      <c r="BD1201" s="11"/>
      <c r="BE1201" s="6">
        <f>SUMIF(BF$191:BF$221,$D1201,BH$191:BH$221)</f>
        <v>0</v>
      </c>
      <c r="BF1201" s="9"/>
      <c r="BG1201" s="10"/>
      <c r="BH1201" s="11"/>
      <c r="BI1201" s="6">
        <f>SUMIF(BJ$191:BJ$221,$D1201,BL$191:BL$221)</f>
        <v>0</v>
      </c>
      <c r="BJ1201" s="9"/>
      <c r="BK1201" s="10"/>
      <c r="BL1201" s="11"/>
      <c r="BM1201" s="6">
        <f>SUMIF(BN$191:BN$221,$D1201,BP$191:BP$221)</f>
        <v>0</v>
      </c>
      <c r="BN1201" s="9"/>
      <c r="BO1201" s="10"/>
      <c r="BP1201" s="11"/>
      <c r="BQ1201" s="6">
        <f>SUMIF(BR$191:BR$221,$D1201,BT$191:BT$221)</f>
        <v>0</v>
      </c>
      <c r="BR1201" s="9"/>
      <c r="BS1201" s="10"/>
      <c r="BT1201" s="11"/>
      <c r="BU1201" s="6">
        <f>SUMIF(BV$191:BV$221,$D1201,BX$191:BX$221)</f>
        <v>0</v>
      </c>
      <c r="BV1201" s="9"/>
      <c r="BW1201" s="10"/>
      <c r="BX1201" s="11"/>
      <c r="BY1201" s="6">
        <f>SUMIF(BZ$191:BZ$221,$D1201,CB$191:CB$221)</f>
        <v>0</v>
      </c>
      <c r="BZ1201" s="9"/>
      <c r="CA1201" s="10"/>
      <c r="CB1201" s="11"/>
      <c r="CC1201" s="6">
        <f>SUMIF(CD$191:CD$221,$D1201,CF$191:CF$221)</f>
        <v>0</v>
      </c>
      <c r="CD1201" s="9"/>
      <c r="CE1201" s="10"/>
      <c r="CF1201" s="11"/>
      <c r="CG1201" s="6">
        <f>SUMIF(CH$191:CH$221,$D1201,CJ$191:CJ$221)</f>
        <v>0</v>
      </c>
      <c r="CH1201" s="9"/>
      <c r="CI1201" s="10"/>
      <c r="CJ1201" s="11"/>
      <c r="CK1201" s="6">
        <f>SUMIF(CL$191:CL$221,$D1201,CN$191:CN$221)</f>
        <v>0</v>
      </c>
      <c r="CL1201" s="9"/>
      <c r="CM1201" s="10"/>
      <c r="CN1201" s="11"/>
      <c r="CO1201" s="6">
        <f>SUMIF(CP$191:CP$221,$D1201,CR$191:CR$221)</f>
        <v>0</v>
      </c>
      <c r="CP1201" s="9"/>
      <c r="CQ1201" s="10"/>
      <c r="CR1201" s="11"/>
      <c r="CS1201" s="6">
        <f>SUMIF(CT$191:CT$221,$D1201,CV$191:CV$221)</f>
        <v>0</v>
      </c>
      <c r="CT1201" s="9"/>
      <c r="CU1201" s="10"/>
      <c r="CV1201" s="11"/>
      <c r="CW1201" s="6">
        <f>SUMIF(CX$191:CX$221,$D1201,CZ$191:CZ$221)</f>
        <v>0</v>
      </c>
      <c r="CX1201" s="9"/>
      <c r="CY1201" s="10"/>
      <c r="CZ1201" s="11"/>
      <c r="DA1201" s="6">
        <f>SUMIF(DB$191:DB$221,$D1201,DD$191:DD$221)</f>
        <v>0</v>
      </c>
      <c r="DB1201" s="9"/>
      <c r="DC1201" s="10"/>
      <c r="DD1201" s="11"/>
      <c r="DE1201" s="6">
        <f>SUMIF(DF$191:DF$221,$D1201,DH$191:DH$221)</f>
        <v>0</v>
      </c>
      <c r="DF1201" s="9"/>
      <c r="DG1201" s="10"/>
      <c r="DH1201" s="11"/>
      <c r="DI1201" s="6">
        <f>SUMIF(DJ$191:DJ$221,$D1201,DL$191:DL$221)</f>
        <v>0</v>
      </c>
      <c r="DJ1201" s="9"/>
      <c r="DK1201" s="10"/>
      <c r="DL1201" s="11"/>
      <c r="DM1201" s="6">
        <f>SUMIF(DN$191:DN$221,$D1201,DP$191:DP$221)</f>
        <v>0</v>
      </c>
      <c r="DN1201" s="9"/>
      <c r="DO1201" s="10"/>
      <c r="DP1201" s="11"/>
      <c r="DQ1201" s="6">
        <f>SUMIF(DR$191:DR$221,$D1201,DT$191:DT$221)</f>
        <v>0</v>
      </c>
      <c r="DR1201" s="9"/>
      <c r="DS1201" s="10"/>
      <c r="DT1201" s="11"/>
      <c r="DU1201" s="6">
        <f>SUMIF(DV$191:DV$221,$D1201,DX$191:DX$221)</f>
        <v>0</v>
      </c>
      <c r="DV1201" s="9"/>
      <c r="DW1201" s="10"/>
      <c r="DX1201" s="11"/>
      <c r="DY1201" s="6">
        <f>SUMIF(DZ$191:DZ$221,$D1201,EB$191:EB$221)</f>
        <v>0</v>
      </c>
      <c r="DZ1201" s="9"/>
      <c r="EA1201" s="10"/>
      <c r="EB1201" s="11"/>
      <c r="EC1201" s="6">
        <f>SUMIF(ED$191:ED$221,$D1201,EF$191:EF$221)</f>
        <v>0</v>
      </c>
      <c r="ED1201" s="9"/>
      <c r="EE1201" s="10"/>
      <c r="EF1201" s="11"/>
      <c r="EG1201" s="6">
        <f>SUMIF(EH$191:EH$221,$D1201,EJ$191:EJ$221)</f>
        <v>0</v>
      </c>
      <c r="EH1201" s="9"/>
      <c r="EI1201" s="10"/>
      <c r="EJ1201" s="11"/>
      <c r="EK1201" s="6">
        <f>SUMIF(EL$191:EL$221,$D1201,EN$191:EN$221)</f>
        <v>0</v>
      </c>
      <c r="EL1201" s="9"/>
      <c r="EM1201" s="10"/>
      <c r="EN1201" s="11"/>
      <c r="EO1201" s="6">
        <f>SUMIF(EP$191:EP$221,$D1201,ER$191:ER$221)</f>
        <v>0</v>
      </c>
      <c r="EP1201" s="9"/>
      <c r="EQ1201" s="10"/>
      <c r="ER1201" s="11"/>
      <c r="ES1201" s="6">
        <f>SUMIF(ET$191:ET$221,$D1201,EV$191:EV$221)</f>
        <v>0</v>
      </c>
      <c r="ET1201" s="9"/>
      <c r="EU1201" s="10"/>
      <c r="EV1201" s="11"/>
      <c r="EW1201" s="6">
        <f>SUMIF(EX$191:EX$221,$D1201,EZ$191:EZ$221)</f>
        <v>0</v>
      </c>
      <c r="EX1201" s="9"/>
      <c r="EY1201" s="10"/>
      <c r="EZ1201" s="11"/>
      <c r="FA1201" s="6">
        <f>SUMIF(FB$191:FB$221,$D1201,FD$191:FD$221)</f>
        <v>0</v>
      </c>
      <c r="FB1201" s="9"/>
      <c r="FC1201" s="10"/>
      <c r="FD1201" s="11"/>
      <c r="FE1201" s="6">
        <f>SUMIF(FF$191:FF$221,$D1201,FH$191:FH$221)</f>
        <v>0</v>
      </c>
      <c r="FF1201" s="9"/>
      <c r="FG1201" s="10"/>
      <c r="FH1201" s="11"/>
      <c r="FI1201" s="6">
        <f>SUMIF(FJ$191:FJ$221,$D1201,FL$191:FL$221)</f>
        <v>0</v>
      </c>
      <c r="FJ1201" s="9"/>
      <c r="FK1201" s="10"/>
      <c r="FL1201" s="11"/>
      <c r="FM1201" s="6">
        <f>SUMIF(FN$191:FN$221,$D1201,FP$191:FP$221)</f>
        <v>0</v>
      </c>
      <c r="FN1201" s="9"/>
      <c r="FO1201" s="10"/>
      <c r="FP1201" s="11"/>
      <c r="FQ1201" s="6">
        <f>SUMIF(FR$191:FR$221,$D1201,FT$191:FT$221)</f>
        <v>0</v>
      </c>
      <c r="FR1201" s="9"/>
      <c r="FS1201" s="10"/>
      <c r="FT1201" s="11"/>
      <c r="FU1201" s="6">
        <f>SUMIF(FV$191:FV$221,$D1201,FX$191:FX$221)</f>
        <v>0</v>
      </c>
      <c r="FV1201" s="9"/>
      <c r="FW1201" s="10"/>
      <c r="FX1201" s="11"/>
      <c r="FY1201" s="6">
        <f>SUMIF(FZ$191:FZ$221,$D1201,GB$191:GB$221)</f>
        <v>0</v>
      </c>
      <c r="FZ1201" s="9"/>
      <c r="GA1201" s="10"/>
      <c r="GB1201" s="11"/>
      <c r="GC1201" s="6">
        <f>SUMIF(GD$191:GD$221,$D1201,GF$191:GF$221)</f>
        <v>0</v>
      </c>
      <c r="GD1201" s="9"/>
      <c r="GE1201" s="10"/>
      <c r="GF1201" s="11"/>
      <c r="GG1201" s="6">
        <f>SUMIF(GH$191:GH$221,$D1201,GJ$191:GJ$221)</f>
        <v>0</v>
      </c>
      <c r="GH1201" s="9"/>
      <c r="GI1201" s="10"/>
      <c r="GJ1201" s="11"/>
      <c r="GK1201" s="6">
        <f>SUMIF(GL$191:GL$221,$D1201,GN$191:GN$221)</f>
        <v>0</v>
      </c>
      <c r="GL1201" s="9"/>
      <c r="GM1201" s="10"/>
      <c r="GN1201" s="11"/>
      <c r="GO1201" s="6">
        <f>SUMIF(GP$191:GP$221,$D1201,GR$191:GR$221)</f>
        <v>0</v>
      </c>
      <c r="GP1201" s="9"/>
      <c r="GQ1201" s="10"/>
      <c r="GR1201" s="11"/>
      <c r="GS1201" s="6">
        <f>SUMIF(GT$191:GT$221,$D1201,GV$191:GV$221)</f>
        <v>0</v>
      </c>
      <c r="GT1201" s="9"/>
      <c r="GU1201" s="10"/>
      <c r="GV1201" s="20"/>
      <c r="GW1201" s="19">
        <f t="shared" si="28"/>
        <v>0</v>
      </c>
      <c r="GX1201" s="472"/>
      <c r="GY1201" s="473"/>
    </row>
    <row r="1202" spans="1:207" ht="15.75" customHeight="1">
      <c r="A1202" s="47" t="s">
        <v>82</v>
      </c>
      <c r="B1202" s="475"/>
      <c r="C1202" s="287"/>
      <c r="D1202" s="237"/>
      <c r="E1202" s="6">
        <f>SUMIF(F$222:F$252,$D1202,H$222:H$252)</f>
        <v>0</v>
      </c>
      <c r="F1202" s="9"/>
      <c r="G1202" s="10"/>
      <c r="H1202" s="11"/>
      <c r="I1202" s="6">
        <f>SUMIF(J$222:J$252,$D1202,L$222:L$252)</f>
        <v>0</v>
      </c>
      <c r="J1202" s="9"/>
      <c r="K1202" s="10"/>
      <c r="L1202" s="11"/>
      <c r="M1202" s="6">
        <f>SUMIF(N$222:N$252,$D1202,P$222:P$252)</f>
        <v>0</v>
      </c>
      <c r="N1202" s="9"/>
      <c r="O1202" s="10"/>
      <c r="P1202" s="11"/>
      <c r="Q1202" s="6">
        <f>SUMIF(R$222:R$252,$D1202,T$222:T$252)</f>
        <v>0</v>
      </c>
      <c r="R1202" s="9"/>
      <c r="S1202" s="10"/>
      <c r="T1202" s="11"/>
      <c r="U1202" s="6">
        <f>SUMIF(V$222:V$252,$D1202,X$222:X$252)</f>
        <v>0</v>
      </c>
      <c r="V1202" s="9"/>
      <c r="W1202" s="10"/>
      <c r="X1202" s="11"/>
      <c r="Y1202" s="6">
        <f>SUMIF(Z$222:Z$252,$D1202,AB$222:AB$252)</f>
        <v>0</v>
      </c>
      <c r="Z1202" s="9"/>
      <c r="AA1202" s="10"/>
      <c r="AB1202" s="11"/>
      <c r="AC1202" s="6">
        <f>SUMIF(AD$222:AD$252,$D1202,AF$222:AF$252)</f>
        <v>0</v>
      </c>
      <c r="AD1202" s="9"/>
      <c r="AE1202" s="10"/>
      <c r="AF1202" s="11"/>
      <c r="AG1202" s="6">
        <f>SUMIF(AH$222:AH$252,$D1202,AJ$222:AJ$252)</f>
        <v>0</v>
      </c>
      <c r="AH1202" s="9"/>
      <c r="AI1202" s="10"/>
      <c r="AJ1202" s="11"/>
      <c r="AK1202" s="6">
        <f>SUMIF(AL$222:AL$252,$D1202,AN$222:AN$252)</f>
        <v>0</v>
      </c>
      <c r="AL1202" s="9"/>
      <c r="AM1202" s="10"/>
      <c r="AN1202" s="11"/>
      <c r="AO1202" s="6">
        <f>SUMIF(AP$222:AP$252,$D1202,AR$222:AR$252)</f>
        <v>0</v>
      </c>
      <c r="AP1202" s="9"/>
      <c r="AQ1202" s="10"/>
      <c r="AR1202" s="11"/>
      <c r="AS1202" s="6">
        <f>SUMIF(AT$222:AT$252,$D1202,AV$222:AV$252)</f>
        <v>0</v>
      </c>
      <c r="AT1202" s="9"/>
      <c r="AU1202" s="10"/>
      <c r="AV1202" s="11"/>
      <c r="AW1202" s="6">
        <f>SUMIF(AX$222:AX$252,$D1202,AZ$222:AZ$252)</f>
        <v>0</v>
      </c>
      <c r="AX1202" s="9"/>
      <c r="AY1202" s="10"/>
      <c r="AZ1202" s="11"/>
      <c r="BA1202" s="6">
        <f>SUMIF(BB$222:BB$252,$D1202,BD$222:BD$252)</f>
        <v>0</v>
      </c>
      <c r="BB1202" s="9"/>
      <c r="BC1202" s="10"/>
      <c r="BD1202" s="11"/>
      <c r="BE1202" s="6">
        <f>SUMIF(BF$222:BF$252,$D1202,BH$222:BH$252)</f>
        <v>0</v>
      </c>
      <c r="BF1202" s="9"/>
      <c r="BG1202" s="10"/>
      <c r="BH1202" s="11"/>
      <c r="BI1202" s="6">
        <f>SUMIF(BJ$222:BJ$252,$D1202,BL$222:BL$252)</f>
        <v>0</v>
      </c>
      <c r="BJ1202" s="9"/>
      <c r="BK1202" s="10"/>
      <c r="BL1202" s="11"/>
      <c r="BM1202" s="6">
        <f>SUMIF(BN$222:BN$252,$D1202,BP$222:BP$252)</f>
        <v>0</v>
      </c>
      <c r="BN1202" s="9"/>
      <c r="BO1202" s="10"/>
      <c r="BP1202" s="11"/>
      <c r="BQ1202" s="6">
        <f>SUMIF(BR$222:BR$252,$D1202,BT$222:BT$252)</f>
        <v>0</v>
      </c>
      <c r="BR1202" s="9"/>
      <c r="BS1202" s="10"/>
      <c r="BT1202" s="11"/>
      <c r="BU1202" s="6">
        <f>SUMIF(BV$222:BV$252,$D1202,BX$222:BX$252)</f>
        <v>0</v>
      </c>
      <c r="BV1202" s="9"/>
      <c r="BW1202" s="10"/>
      <c r="BX1202" s="11"/>
      <c r="BY1202" s="6">
        <f>SUMIF(BZ$222:BZ$252,$D1202,CB$222:CB$252)</f>
        <v>0</v>
      </c>
      <c r="BZ1202" s="9"/>
      <c r="CA1202" s="10"/>
      <c r="CB1202" s="11"/>
      <c r="CC1202" s="6">
        <f>SUMIF(CD$222:CD$252,$D1202,CF$222:CF$252)</f>
        <v>0</v>
      </c>
      <c r="CD1202" s="9"/>
      <c r="CE1202" s="10"/>
      <c r="CF1202" s="11"/>
      <c r="CG1202" s="6">
        <f>SUMIF(CH$222:CH$252,$D1202,CJ$222:CJ$252)</f>
        <v>0</v>
      </c>
      <c r="CH1202" s="9"/>
      <c r="CI1202" s="10"/>
      <c r="CJ1202" s="11"/>
      <c r="CK1202" s="6">
        <f>SUMIF(CL$222:CL$252,$D1202,CN$222:CN$252)</f>
        <v>0</v>
      </c>
      <c r="CL1202" s="9"/>
      <c r="CM1202" s="10"/>
      <c r="CN1202" s="11"/>
      <c r="CO1202" s="6">
        <f>SUMIF(CP$222:CP$252,$D1202,CR$222:CR$252)</f>
        <v>0</v>
      </c>
      <c r="CP1202" s="9"/>
      <c r="CQ1202" s="10"/>
      <c r="CR1202" s="11"/>
      <c r="CS1202" s="6">
        <f>SUMIF(CT$222:CT$252,$D1202,CV$222:CV$252)</f>
        <v>0</v>
      </c>
      <c r="CT1202" s="9"/>
      <c r="CU1202" s="10"/>
      <c r="CV1202" s="11"/>
      <c r="CW1202" s="6">
        <f>SUMIF(CX$222:CX$252,$D1202,CZ$222:CZ$252)</f>
        <v>0</v>
      </c>
      <c r="CX1202" s="9"/>
      <c r="CY1202" s="10"/>
      <c r="CZ1202" s="11"/>
      <c r="DA1202" s="6">
        <f>SUMIF(DB$222:DB$252,$D1202,DD$222:DD$252)</f>
        <v>0</v>
      </c>
      <c r="DB1202" s="9"/>
      <c r="DC1202" s="10"/>
      <c r="DD1202" s="11"/>
      <c r="DE1202" s="6">
        <f>SUMIF(DF$222:DF$252,$D1202,DH$222:DH$252)</f>
        <v>0</v>
      </c>
      <c r="DF1202" s="9"/>
      <c r="DG1202" s="10"/>
      <c r="DH1202" s="11"/>
      <c r="DI1202" s="6">
        <f>SUMIF(DJ$222:DJ$252,$D1202,DL$222:DL$252)</f>
        <v>0</v>
      </c>
      <c r="DJ1202" s="9"/>
      <c r="DK1202" s="10"/>
      <c r="DL1202" s="11"/>
      <c r="DM1202" s="6">
        <f>SUMIF(DN$222:DN$252,$D1202,DP$222:DP$252)</f>
        <v>0</v>
      </c>
      <c r="DN1202" s="9"/>
      <c r="DO1202" s="10"/>
      <c r="DP1202" s="11"/>
      <c r="DQ1202" s="6">
        <f>SUMIF(DR$222:DR$252,$D1202,DT$222:DT$252)</f>
        <v>0</v>
      </c>
      <c r="DR1202" s="9"/>
      <c r="DS1202" s="10"/>
      <c r="DT1202" s="11"/>
      <c r="DU1202" s="6">
        <f>SUMIF(DV$222:DV$252,$D1202,DX$222:DX$252)</f>
        <v>0</v>
      </c>
      <c r="DV1202" s="9"/>
      <c r="DW1202" s="10"/>
      <c r="DX1202" s="11"/>
      <c r="DY1202" s="6">
        <f>SUMIF(DZ$222:DZ$252,$D1202,EB$222:EB$252)</f>
        <v>0</v>
      </c>
      <c r="DZ1202" s="9"/>
      <c r="EA1202" s="10"/>
      <c r="EB1202" s="11"/>
      <c r="EC1202" s="6">
        <f>SUMIF(ED$222:ED$252,$D1202,EF$222:EF$252)</f>
        <v>0</v>
      </c>
      <c r="ED1202" s="9"/>
      <c r="EE1202" s="10"/>
      <c r="EF1202" s="11"/>
      <c r="EG1202" s="6">
        <f>SUMIF(EH$222:EH$252,$D1202,EJ$222:EJ$252)</f>
        <v>0</v>
      </c>
      <c r="EH1202" s="9"/>
      <c r="EI1202" s="10"/>
      <c r="EJ1202" s="11"/>
      <c r="EK1202" s="6">
        <f>SUMIF(EL$222:EL$252,$D1202,EN$222:EN$252)</f>
        <v>0</v>
      </c>
      <c r="EL1202" s="9"/>
      <c r="EM1202" s="10"/>
      <c r="EN1202" s="11"/>
      <c r="EO1202" s="6">
        <f>SUMIF(EP$222:EP$252,$D1202,ER$222:ER$252)</f>
        <v>0</v>
      </c>
      <c r="EP1202" s="9"/>
      <c r="EQ1202" s="10"/>
      <c r="ER1202" s="11"/>
      <c r="ES1202" s="6">
        <f>SUMIF(ET$222:ET$252,$D1202,EV$222:EV$252)</f>
        <v>0</v>
      </c>
      <c r="ET1202" s="9"/>
      <c r="EU1202" s="10"/>
      <c r="EV1202" s="11"/>
      <c r="EW1202" s="6">
        <f>SUMIF(EX$222:EX$252,$D1202,EZ$222:EZ$252)</f>
        <v>0</v>
      </c>
      <c r="EX1202" s="9"/>
      <c r="EY1202" s="10"/>
      <c r="EZ1202" s="11"/>
      <c r="FA1202" s="6">
        <f>SUMIF(FB$222:FB$252,$D1202,FD$222:FD$252)</f>
        <v>0</v>
      </c>
      <c r="FB1202" s="9"/>
      <c r="FC1202" s="10"/>
      <c r="FD1202" s="11"/>
      <c r="FE1202" s="6">
        <f>SUMIF(FF$222:FF$252,$D1202,FH$222:FH$252)</f>
        <v>0</v>
      </c>
      <c r="FF1202" s="9"/>
      <c r="FG1202" s="10"/>
      <c r="FH1202" s="11"/>
      <c r="FI1202" s="6">
        <f>SUMIF(FJ$222:FJ$252,$D1202,FL$222:FL$252)</f>
        <v>0</v>
      </c>
      <c r="FJ1202" s="9"/>
      <c r="FK1202" s="10"/>
      <c r="FL1202" s="11"/>
      <c r="FM1202" s="6">
        <f>SUMIF(FN$222:FN$252,$D1202,FP$222:FP$252)</f>
        <v>0</v>
      </c>
      <c r="FN1202" s="9"/>
      <c r="FO1202" s="10"/>
      <c r="FP1202" s="11"/>
      <c r="FQ1202" s="6">
        <f>SUMIF(FR$222:FR$252,$D1202,FT$222:FT$252)</f>
        <v>0</v>
      </c>
      <c r="FR1202" s="9"/>
      <c r="FS1202" s="10"/>
      <c r="FT1202" s="11"/>
      <c r="FU1202" s="6">
        <f>SUMIF(FV$222:FV$252,$D1202,FX$222:FX$252)</f>
        <v>0</v>
      </c>
      <c r="FV1202" s="9"/>
      <c r="FW1202" s="10"/>
      <c r="FX1202" s="11"/>
      <c r="FY1202" s="6">
        <f>SUMIF(FZ$222:FZ$252,$D1202,GB$222:GB$252)</f>
        <v>0</v>
      </c>
      <c r="FZ1202" s="9"/>
      <c r="GA1202" s="10"/>
      <c r="GB1202" s="11"/>
      <c r="GC1202" s="6">
        <f>SUMIF(GD$222:GD$252,$D1202,GF$222:GF$252)</f>
        <v>0</v>
      </c>
      <c r="GD1202" s="9"/>
      <c r="GE1202" s="10"/>
      <c r="GF1202" s="11"/>
      <c r="GG1202" s="6">
        <f>SUMIF(GH$222:GH$252,$D1202,GJ$222:GJ$252)</f>
        <v>0</v>
      </c>
      <c r="GH1202" s="9"/>
      <c r="GI1202" s="10"/>
      <c r="GJ1202" s="11"/>
      <c r="GK1202" s="6">
        <f>SUMIF(GL$222:GL$252,$D1202,GN$222:GN$252)</f>
        <v>0</v>
      </c>
      <c r="GL1202" s="9"/>
      <c r="GM1202" s="10"/>
      <c r="GN1202" s="11"/>
      <c r="GO1202" s="6">
        <f>SUMIF(GP$222:GP$252,$D1202,GR$222:GR$252)</f>
        <v>0</v>
      </c>
      <c r="GP1202" s="9"/>
      <c r="GQ1202" s="10"/>
      <c r="GR1202" s="11"/>
      <c r="GS1202" s="6">
        <f>SUMIF(GT$222:GT$252,$D1202,GV$222:GV$252)</f>
        <v>0</v>
      </c>
      <c r="GT1202" s="9"/>
      <c r="GU1202" s="10"/>
      <c r="GV1202" s="20"/>
      <c r="GW1202" s="19">
        <f t="shared" si="28"/>
        <v>0</v>
      </c>
      <c r="GX1202" s="472"/>
      <c r="GY1202" s="473"/>
    </row>
    <row r="1203" spans="1:207" ht="15.75" customHeight="1">
      <c r="A1203" s="47" t="s">
        <v>83</v>
      </c>
      <c r="B1203" s="475"/>
      <c r="C1203" s="287"/>
      <c r="D1203" s="237"/>
      <c r="E1203" s="6">
        <f>SUMIF(F$253:F$283,$D1203,H$253:H$283)</f>
        <v>0</v>
      </c>
      <c r="F1203" s="9"/>
      <c r="G1203" s="10"/>
      <c r="H1203" s="11"/>
      <c r="I1203" s="6">
        <f>SUMIF(J$253:J$283,$D1203,L$253:L$283)</f>
        <v>0</v>
      </c>
      <c r="J1203" s="9"/>
      <c r="K1203" s="10"/>
      <c r="L1203" s="11"/>
      <c r="M1203" s="6">
        <f>SUMIF(N$253:N$283,$D1203,P$253:P$283)</f>
        <v>0</v>
      </c>
      <c r="N1203" s="9"/>
      <c r="O1203" s="10"/>
      <c r="P1203" s="11"/>
      <c r="Q1203" s="6">
        <f>SUMIF(R$253:R$283,$D1203,T$253:T$283)</f>
        <v>0</v>
      </c>
      <c r="R1203" s="9"/>
      <c r="S1203" s="10"/>
      <c r="T1203" s="11"/>
      <c r="U1203" s="6">
        <f>SUMIF(V$253:V$283,$D1203,X$253:X$283)</f>
        <v>0</v>
      </c>
      <c r="V1203" s="9"/>
      <c r="W1203" s="10"/>
      <c r="X1203" s="11"/>
      <c r="Y1203" s="6">
        <f>SUMIF(Z$253:Z$283,$D1203,AB$253:AB$283)</f>
        <v>0</v>
      </c>
      <c r="Z1203" s="9"/>
      <c r="AA1203" s="10"/>
      <c r="AB1203" s="11"/>
      <c r="AC1203" s="6">
        <f>SUMIF(AD$253:AD$283,$D1203,AF$253:AF$283)</f>
        <v>0</v>
      </c>
      <c r="AD1203" s="9"/>
      <c r="AE1203" s="10"/>
      <c r="AF1203" s="11"/>
      <c r="AG1203" s="6">
        <f>SUMIF(AH$253:AH$283,$D1203,AJ$253:AJ$283)</f>
        <v>0</v>
      </c>
      <c r="AH1203" s="9"/>
      <c r="AI1203" s="10"/>
      <c r="AJ1203" s="11"/>
      <c r="AK1203" s="6">
        <f>SUMIF(AL$253:AL$283,$D1203,AN$253:AN$283)</f>
        <v>0</v>
      </c>
      <c r="AL1203" s="9"/>
      <c r="AM1203" s="10"/>
      <c r="AN1203" s="11"/>
      <c r="AO1203" s="6">
        <f>SUMIF(AP$253:AP$283,$D1203,AR$253:AR$283)</f>
        <v>0</v>
      </c>
      <c r="AP1203" s="9"/>
      <c r="AQ1203" s="10"/>
      <c r="AR1203" s="11"/>
      <c r="AS1203" s="6">
        <f>SUMIF(AT$253:AT$283,$D1203,AV$253:AV$283)</f>
        <v>0</v>
      </c>
      <c r="AT1203" s="9"/>
      <c r="AU1203" s="10"/>
      <c r="AV1203" s="11"/>
      <c r="AW1203" s="6">
        <f>SUMIF(AX$253:AX$283,$D1203,AZ$253:AZ$283)</f>
        <v>0</v>
      </c>
      <c r="AX1203" s="9"/>
      <c r="AY1203" s="10"/>
      <c r="AZ1203" s="11"/>
      <c r="BA1203" s="6">
        <f>SUMIF(BB$253:BB$283,$D1203,BD$253:BD$283)</f>
        <v>0</v>
      </c>
      <c r="BB1203" s="9"/>
      <c r="BC1203" s="10"/>
      <c r="BD1203" s="11"/>
      <c r="BE1203" s="6">
        <f>SUMIF(BF$253:BF$283,$D1203,BH$253:BH$283)</f>
        <v>0</v>
      </c>
      <c r="BF1203" s="9"/>
      <c r="BG1203" s="10"/>
      <c r="BH1203" s="11"/>
      <c r="BI1203" s="6">
        <f>SUMIF(BJ$253:BJ$283,$D1203,BL$253:BL$283)</f>
        <v>0</v>
      </c>
      <c r="BJ1203" s="9"/>
      <c r="BK1203" s="10"/>
      <c r="BL1203" s="11"/>
      <c r="BM1203" s="6">
        <f>SUMIF(BN$253:BN$283,$D1203,BP$253:BP$283)</f>
        <v>0</v>
      </c>
      <c r="BN1203" s="9"/>
      <c r="BO1203" s="10"/>
      <c r="BP1203" s="11"/>
      <c r="BQ1203" s="6">
        <f>SUMIF(BR$253:BR$283,$D1203,BT$253:BT$283)</f>
        <v>0</v>
      </c>
      <c r="BR1203" s="9"/>
      <c r="BS1203" s="10"/>
      <c r="BT1203" s="11"/>
      <c r="BU1203" s="6">
        <f>SUMIF(BV$253:BV$283,$D1203,BX$253:BX$283)</f>
        <v>0</v>
      </c>
      <c r="BV1203" s="9"/>
      <c r="BW1203" s="10"/>
      <c r="BX1203" s="11"/>
      <c r="BY1203" s="6">
        <f>SUMIF(BZ$253:BZ$283,$D1203,CB$253:CB$283)</f>
        <v>0</v>
      </c>
      <c r="BZ1203" s="9"/>
      <c r="CA1203" s="10"/>
      <c r="CB1203" s="11"/>
      <c r="CC1203" s="6">
        <f>SUMIF(CD$253:CD$283,$D1203,CF$253:CF$283)</f>
        <v>0</v>
      </c>
      <c r="CD1203" s="9"/>
      <c r="CE1203" s="10"/>
      <c r="CF1203" s="11"/>
      <c r="CG1203" s="6">
        <f>SUMIF(CH$253:CH$283,$D1203,CJ$253:CJ$283)</f>
        <v>0</v>
      </c>
      <c r="CH1203" s="9"/>
      <c r="CI1203" s="10"/>
      <c r="CJ1203" s="11"/>
      <c r="CK1203" s="6">
        <f>SUMIF(CL$253:CL$283,$D1203,CN$253:CN$283)</f>
        <v>0</v>
      </c>
      <c r="CL1203" s="9"/>
      <c r="CM1203" s="10"/>
      <c r="CN1203" s="11"/>
      <c r="CO1203" s="6">
        <f>SUMIF(CP$253:CP$283,$D1203,CR$253:CR$283)</f>
        <v>0</v>
      </c>
      <c r="CP1203" s="9"/>
      <c r="CQ1203" s="10"/>
      <c r="CR1203" s="11"/>
      <c r="CS1203" s="6">
        <f>SUMIF(CT$253:CT$283,$D1203,CV$253:CV$283)</f>
        <v>0</v>
      </c>
      <c r="CT1203" s="9"/>
      <c r="CU1203" s="10"/>
      <c r="CV1203" s="11"/>
      <c r="CW1203" s="6">
        <f>SUMIF(CX$253:CX$283,$D1203,CZ$253:CZ$283)</f>
        <v>0</v>
      </c>
      <c r="CX1203" s="9"/>
      <c r="CY1203" s="10"/>
      <c r="CZ1203" s="11"/>
      <c r="DA1203" s="6">
        <f>SUMIF(DB$253:DB$283,$D1203,DD$253:DD$283)</f>
        <v>0</v>
      </c>
      <c r="DB1203" s="9"/>
      <c r="DC1203" s="10"/>
      <c r="DD1203" s="11"/>
      <c r="DE1203" s="6">
        <f>SUMIF(DF$253:DF$283,$D1203,DH$253:DH$283)</f>
        <v>0</v>
      </c>
      <c r="DF1203" s="9"/>
      <c r="DG1203" s="10"/>
      <c r="DH1203" s="11"/>
      <c r="DI1203" s="6">
        <f>SUMIF(DJ$253:DJ$283,$D1203,DL$253:DL$283)</f>
        <v>0</v>
      </c>
      <c r="DJ1203" s="9"/>
      <c r="DK1203" s="10"/>
      <c r="DL1203" s="11"/>
      <c r="DM1203" s="6">
        <f>SUMIF(DN$253:DN$283,$D1203,DP$253:DP$283)</f>
        <v>0</v>
      </c>
      <c r="DN1203" s="9"/>
      <c r="DO1203" s="10"/>
      <c r="DP1203" s="11"/>
      <c r="DQ1203" s="6">
        <f>SUMIF(DR$253:DR$283,$D1203,DT$253:DT$283)</f>
        <v>0</v>
      </c>
      <c r="DR1203" s="9"/>
      <c r="DS1203" s="10"/>
      <c r="DT1203" s="11"/>
      <c r="DU1203" s="6">
        <f>SUMIF(DV$253:DV$283,$D1203,DX$253:DX$283)</f>
        <v>0</v>
      </c>
      <c r="DV1203" s="9"/>
      <c r="DW1203" s="10"/>
      <c r="DX1203" s="11"/>
      <c r="DY1203" s="6">
        <f>SUMIF(DZ$253:DZ$283,$D1203,EB$253:EB$283)</f>
        <v>0</v>
      </c>
      <c r="DZ1203" s="9"/>
      <c r="EA1203" s="10"/>
      <c r="EB1203" s="11"/>
      <c r="EC1203" s="6">
        <f>SUMIF(ED$253:ED$283,$D1203,EF$253:EF$283)</f>
        <v>0</v>
      </c>
      <c r="ED1203" s="9"/>
      <c r="EE1203" s="10"/>
      <c r="EF1203" s="11"/>
      <c r="EG1203" s="6">
        <f>SUMIF(EH$253:EH$283,$D1203,EJ$253:EJ$283)</f>
        <v>0</v>
      </c>
      <c r="EH1203" s="9"/>
      <c r="EI1203" s="10"/>
      <c r="EJ1203" s="11"/>
      <c r="EK1203" s="6">
        <f>SUMIF(EL$253:EL$283,$D1203,EN$253:EN$283)</f>
        <v>0</v>
      </c>
      <c r="EL1203" s="9"/>
      <c r="EM1203" s="10"/>
      <c r="EN1203" s="11"/>
      <c r="EO1203" s="6">
        <f>SUMIF(EP$253:EP$283,$D1203,ER$253:ER$283)</f>
        <v>0</v>
      </c>
      <c r="EP1203" s="9"/>
      <c r="EQ1203" s="10"/>
      <c r="ER1203" s="11"/>
      <c r="ES1203" s="6">
        <f>SUMIF(ET$253:ET$283,$D1203,EV$253:EV$283)</f>
        <v>0</v>
      </c>
      <c r="ET1203" s="9"/>
      <c r="EU1203" s="10"/>
      <c r="EV1203" s="11"/>
      <c r="EW1203" s="6">
        <f>SUMIF(EX$253:EX$283,$D1203,EZ$253:EZ$283)</f>
        <v>0</v>
      </c>
      <c r="EX1203" s="9"/>
      <c r="EY1203" s="10"/>
      <c r="EZ1203" s="11"/>
      <c r="FA1203" s="6">
        <f>SUMIF(FB$253:FB$283,$D1203,FD$253:FD$283)</f>
        <v>0</v>
      </c>
      <c r="FB1203" s="9"/>
      <c r="FC1203" s="10"/>
      <c r="FD1203" s="11"/>
      <c r="FE1203" s="6">
        <f>SUMIF(FF$253:FF$283,$D1203,FH$253:FH$283)</f>
        <v>0</v>
      </c>
      <c r="FF1203" s="9"/>
      <c r="FG1203" s="10"/>
      <c r="FH1203" s="11"/>
      <c r="FI1203" s="6">
        <f>SUMIF(FJ$253:FJ$283,$D1203,FL$253:FL$283)</f>
        <v>0</v>
      </c>
      <c r="FJ1203" s="9"/>
      <c r="FK1203" s="10"/>
      <c r="FL1203" s="11"/>
      <c r="FM1203" s="6">
        <f>SUMIF(FN$253:FN$283,$D1203,FP$253:FP$283)</f>
        <v>0</v>
      </c>
      <c r="FN1203" s="9"/>
      <c r="FO1203" s="10"/>
      <c r="FP1203" s="11"/>
      <c r="FQ1203" s="6">
        <f>SUMIF(FR$253:FR$283,$D1203,FT$253:FT$283)</f>
        <v>0</v>
      </c>
      <c r="FR1203" s="9"/>
      <c r="FS1203" s="10"/>
      <c r="FT1203" s="11"/>
      <c r="FU1203" s="6">
        <f>SUMIF(FV$253:FV$283,$D1203,FX$253:FX$283)</f>
        <v>0</v>
      </c>
      <c r="FV1203" s="9"/>
      <c r="FW1203" s="10"/>
      <c r="FX1203" s="11"/>
      <c r="FY1203" s="6">
        <f>SUMIF(FZ$253:FZ$283,$D1203,GB$253:GB$283)</f>
        <v>0</v>
      </c>
      <c r="FZ1203" s="9"/>
      <c r="GA1203" s="10"/>
      <c r="GB1203" s="11"/>
      <c r="GC1203" s="6">
        <f>SUMIF(GD$253:GD$283,$D1203,GF$253:GF$283)</f>
        <v>0</v>
      </c>
      <c r="GD1203" s="9"/>
      <c r="GE1203" s="10"/>
      <c r="GF1203" s="11"/>
      <c r="GG1203" s="6">
        <f>SUMIF(GH$253:GH$283,$D1203,GJ$253:GJ$283)</f>
        <v>0</v>
      </c>
      <c r="GH1203" s="9"/>
      <c r="GI1203" s="10"/>
      <c r="GJ1203" s="11"/>
      <c r="GK1203" s="6">
        <f>SUMIF(GL$253:GL$283,$D1203,GN$253:GN$283)</f>
        <v>0</v>
      </c>
      <c r="GL1203" s="9"/>
      <c r="GM1203" s="10"/>
      <c r="GN1203" s="11"/>
      <c r="GO1203" s="6">
        <f>SUMIF(GP$253:GP$283,$D1203,GR$253:GR$283)</f>
        <v>0</v>
      </c>
      <c r="GP1203" s="9"/>
      <c r="GQ1203" s="10"/>
      <c r="GR1203" s="11"/>
      <c r="GS1203" s="6">
        <f>SUMIF(GT$253:GT$283,$D1203,GV$253:GV$283)</f>
        <v>0</v>
      </c>
      <c r="GT1203" s="9"/>
      <c r="GU1203" s="10"/>
      <c r="GV1203" s="20"/>
      <c r="GW1203" s="19">
        <f t="shared" si="28"/>
        <v>0</v>
      </c>
      <c r="GX1203" s="472"/>
      <c r="GY1203" s="473"/>
    </row>
    <row r="1204" spans="1:207" ht="15.75" customHeight="1">
      <c r="A1204" s="47" t="s">
        <v>84</v>
      </c>
      <c r="B1204" s="475"/>
      <c r="C1204" s="287"/>
      <c r="D1204" s="237"/>
      <c r="E1204" s="6">
        <f>SUMIF(F$284:F$314,$D1204,H$284:H$314)</f>
        <v>0</v>
      </c>
      <c r="F1204" s="9"/>
      <c r="G1204" s="10"/>
      <c r="H1204" s="11"/>
      <c r="I1204" s="6">
        <f>SUMIF(J$284:J$314,$D1204,L$284:L$314)</f>
        <v>0</v>
      </c>
      <c r="J1204" s="9"/>
      <c r="K1204" s="10"/>
      <c r="L1204" s="11"/>
      <c r="M1204" s="6">
        <f>SUMIF(N$284:N$314,$D1204,P$284:P$314)</f>
        <v>0</v>
      </c>
      <c r="N1204" s="9"/>
      <c r="O1204" s="10"/>
      <c r="P1204" s="11"/>
      <c r="Q1204" s="6">
        <f>SUMIF(R$284:R$314,$D1204,T$284:T$314)</f>
        <v>0</v>
      </c>
      <c r="R1204" s="9"/>
      <c r="S1204" s="10"/>
      <c r="T1204" s="11"/>
      <c r="U1204" s="6">
        <f>SUMIF(V$284:V$314,$D1204,X$284:X$314)</f>
        <v>0</v>
      </c>
      <c r="V1204" s="9"/>
      <c r="W1204" s="10"/>
      <c r="X1204" s="11"/>
      <c r="Y1204" s="6">
        <f>SUMIF(Z$284:Z$314,$D1204,AB$284:AB$314)</f>
        <v>0</v>
      </c>
      <c r="Z1204" s="9"/>
      <c r="AA1204" s="10"/>
      <c r="AB1204" s="11"/>
      <c r="AC1204" s="6">
        <f>SUMIF(AD$284:AD$314,$D1204,AF$284:AF$314)</f>
        <v>0</v>
      </c>
      <c r="AD1204" s="9"/>
      <c r="AE1204" s="10"/>
      <c r="AF1204" s="11"/>
      <c r="AG1204" s="6">
        <f>SUMIF(AH$284:AH$314,$D1204,AJ$284:AJ$314)</f>
        <v>0</v>
      </c>
      <c r="AH1204" s="9"/>
      <c r="AI1204" s="10"/>
      <c r="AJ1204" s="11"/>
      <c r="AK1204" s="6">
        <f>SUMIF(AL$284:AL$314,$D1204,AN$284:AN$314)</f>
        <v>0</v>
      </c>
      <c r="AL1204" s="9"/>
      <c r="AM1204" s="10"/>
      <c r="AN1204" s="11"/>
      <c r="AO1204" s="6">
        <f>SUMIF(AP$284:AP$314,$D1204,AR$284:AR$314)</f>
        <v>0</v>
      </c>
      <c r="AP1204" s="9"/>
      <c r="AQ1204" s="10"/>
      <c r="AR1204" s="11"/>
      <c r="AS1204" s="6">
        <f>SUMIF(AT$284:AT$314,$D1204,AV$284:AV$314)</f>
        <v>0</v>
      </c>
      <c r="AT1204" s="9"/>
      <c r="AU1204" s="10"/>
      <c r="AV1204" s="11"/>
      <c r="AW1204" s="6">
        <f>SUMIF(AX$284:AX$314,$D1204,AZ$284:AZ$314)</f>
        <v>0</v>
      </c>
      <c r="AX1204" s="9"/>
      <c r="AY1204" s="10"/>
      <c r="AZ1204" s="11"/>
      <c r="BA1204" s="6">
        <f>SUMIF(BB$284:BB$314,$D1204,BD$284:BD$314)</f>
        <v>0</v>
      </c>
      <c r="BB1204" s="9"/>
      <c r="BC1204" s="10"/>
      <c r="BD1204" s="11"/>
      <c r="BE1204" s="6">
        <f>SUMIF(BF$284:BF$314,$D1204,BH$284:BH$314)</f>
        <v>0</v>
      </c>
      <c r="BF1204" s="9"/>
      <c r="BG1204" s="10"/>
      <c r="BH1204" s="11"/>
      <c r="BI1204" s="6">
        <f>SUMIF(BJ$284:BJ$314,$D1204,BL$284:BL$314)</f>
        <v>0</v>
      </c>
      <c r="BJ1204" s="9"/>
      <c r="BK1204" s="10"/>
      <c r="BL1204" s="11"/>
      <c r="BM1204" s="6">
        <f>SUMIF(BN$284:BN$314,$D1204,BP$284:BP$314)</f>
        <v>0</v>
      </c>
      <c r="BN1204" s="9"/>
      <c r="BO1204" s="10"/>
      <c r="BP1204" s="11"/>
      <c r="BQ1204" s="6">
        <f>SUMIF(BR$284:BR$314,$D1204,BT$284:BT$314)</f>
        <v>0</v>
      </c>
      <c r="BR1204" s="9"/>
      <c r="BS1204" s="10"/>
      <c r="BT1204" s="11"/>
      <c r="BU1204" s="6">
        <f>SUMIF(BV$284:BV$314,$D1204,BX$284:BX$314)</f>
        <v>0</v>
      </c>
      <c r="BV1204" s="9"/>
      <c r="BW1204" s="10"/>
      <c r="BX1204" s="11"/>
      <c r="BY1204" s="6">
        <f>SUMIF(BZ$284:BZ$314,$D1204,CB$284:CB$314)</f>
        <v>0</v>
      </c>
      <c r="BZ1204" s="9"/>
      <c r="CA1204" s="10"/>
      <c r="CB1204" s="11"/>
      <c r="CC1204" s="6">
        <f>SUMIF(CD$284:CD$314,$D1204,CF$284:CF$314)</f>
        <v>0</v>
      </c>
      <c r="CD1204" s="9"/>
      <c r="CE1204" s="10"/>
      <c r="CF1204" s="11"/>
      <c r="CG1204" s="6">
        <f>SUMIF(CH$284:CH$314,$D1204,CJ$284:CJ$314)</f>
        <v>0</v>
      </c>
      <c r="CH1204" s="9"/>
      <c r="CI1204" s="10"/>
      <c r="CJ1204" s="11"/>
      <c r="CK1204" s="6">
        <f>SUMIF(CL$284:CL$314,$D1204,CN$284:CN$314)</f>
        <v>0</v>
      </c>
      <c r="CL1204" s="9"/>
      <c r="CM1204" s="10"/>
      <c r="CN1204" s="11"/>
      <c r="CO1204" s="6">
        <f>SUMIF(CP$284:CP$314,$D1204,CR$284:CR$314)</f>
        <v>0</v>
      </c>
      <c r="CP1204" s="9"/>
      <c r="CQ1204" s="10"/>
      <c r="CR1204" s="11"/>
      <c r="CS1204" s="6">
        <f>SUMIF(CT$284:CT$314,$D1204,CV$284:CV$314)</f>
        <v>0</v>
      </c>
      <c r="CT1204" s="9"/>
      <c r="CU1204" s="10"/>
      <c r="CV1204" s="11"/>
      <c r="CW1204" s="6">
        <f>SUMIF(CX$284:CX$314,$D1204,CZ$284:CZ$314)</f>
        <v>0</v>
      </c>
      <c r="CX1204" s="9"/>
      <c r="CY1204" s="10"/>
      <c r="CZ1204" s="11"/>
      <c r="DA1204" s="6">
        <f>SUMIF(DB$284:DB$314,$D1204,DD$284:DD$314)</f>
        <v>0</v>
      </c>
      <c r="DB1204" s="9"/>
      <c r="DC1204" s="10"/>
      <c r="DD1204" s="11"/>
      <c r="DE1204" s="6">
        <f>SUMIF(DF$284:DF$314,$D1204,DH$284:DH$314)</f>
        <v>0</v>
      </c>
      <c r="DF1204" s="9"/>
      <c r="DG1204" s="10"/>
      <c r="DH1204" s="11"/>
      <c r="DI1204" s="6">
        <f>SUMIF(DJ$284:DJ$314,$D1204,DL$284:DL$314)</f>
        <v>0</v>
      </c>
      <c r="DJ1204" s="9"/>
      <c r="DK1204" s="10"/>
      <c r="DL1204" s="11"/>
      <c r="DM1204" s="6">
        <f>SUMIF(DN$284:DN$314,$D1204,DP$284:DP$314)</f>
        <v>0</v>
      </c>
      <c r="DN1204" s="9"/>
      <c r="DO1204" s="10"/>
      <c r="DP1204" s="11"/>
      <c r="DQ1204" s="6">
        <f>SUMIF(DR$284:DR$314,$D1204,DT$284:DT$314)</f>
        <v>0</v>
      </c>
      <c r="DR1204" s="9"/>
      <c r="DS1204" s="10"/>
      <c r="DT1204" s="11"/>
      <c r="DU1204" s="6">
        <f>SUMIF(DV$284:DV$314,$D1204,DX$284:DX$314)</f>
        <v>0</v>
      </c>
      <c r="DV1204" s="9"/>
      <c r="DW1204" s="10"/>
      <c r="DX1204" s="11"/>
      <c r="DY1204" s="6">
        <f>SUMIF(DZ$284:DZ$314,$D1204,EB$284:EB$314)</f>
        <v>0</v>
      </c>
      <c r="DZ1204" s="9"/>
      <c r="EA1204" s="10"/>
      <c r="EB1204" s="11"/>
      <c r="EC1204" s="6">
        <f>SUMIF(ED$284:ED$314,$D1204,EF$284:EF$314)</f>
        <v>0</v>
      </c>
      <c r="ED1204" s="9"/>
      <c r="EE1204" s="10"/>
      <c r="EF1204" s="11"/>
      <c r="EG1204" s="6">
        <f>SUMIF(EH$284:EH$314,$D1204,EJ$284:EJ$314)</f>
        <v>0</v>
      </c>
      <c r="EH1204" s="9"/>
      <c r="EI1204" s="10"/>
      <c r="EJ1204" s="11"/>
      <c r="EK1204" s="6">
        <f>SUMIF(EL$284:EL$314,$D1204,EN$284:EN$314)</f>
        <v>0</v>
      </c>
      <c r="EL1204" s="9"/>
      <c r="EM1204" s="10"/>
      <c r="EN1204" s="11"/>
      <c r="EO1204" s="6">
        <f>SUMIF(EP$284:EP$314,$D1204,ER$284:ER$314)</f>
        <v>0</v>
      </c>
      <c r="EP1204" s="9"/>
      <c r="EQ1204" s="10"/>
      <c r="ER1204" s="11"/>
      <c r="ES1204" s="6">
        <f>SUMIF(ET$284:ET$314,$D1204,EV$284:EV$314)</f>
        <v>0</v>
      </c>
      <c r="ET1204" s="9"/>
      <c r="EU1204" s="10"/>
      <c r="EV1204" s="11"/>
      <c r="EW1204" s="6">
        <f>SUMIF(EX$284:EX$314,$D1204,EZ$284:EZ$314)</f>
        <v>0</v>
      </c>
      <c r="EX1204" s="9"/>
      <c r="EY1204" s="10"/>
      <c r="EZ1204" s="11"/>
      <c r="FA1204" s="6">
        <f>SUMIF(FB$284:FB$314,$D1204,FD$284:FD$314)</f>
        <v>0</v>
      </c>
      <c r="FB1204" s="9"/>
      <c r="FC1204" s="10"/>
      <c r="FD1204" s="11"/>
      <c r="FE1204" s="6">
        <f>SUMIF(FF$284:FF$314,$D1204,FH$284:FH$314)</f>
        <v>0</v>
      </c>
      <c r="FF1204" s="9"/>
      <c r="FG1204" s="10"/>
      <c r="FH1204" s="11"/>
      <c r="FI1204" s="6">
        <f>SUMIF(FJ$284:FJ$314,$D1204,FL$284:FL$314)</f>
        <v>0</v>
      </c>
      <c r="FJ1204" s="9"/>
      <c r="FK1204" s="10"/>
      <c r="FL1204" s="11"/>
      <c r="FM1204" s="6">
        <f>SUMIF(FN$284:FN$314,$D1204,FP$284:FP$314)</f>
        <v>0</v>
      </c>
      <c r="FN1204" s="9"/>
      <c r="FO1204" s="10"/>
      <c r="FP1204" s="11"/>
      <c r="FQ1204" s="6">
        <f>SUMIF(FR$284:FR$314,$D1204,FT$284:FT$314)</f>
        <v>0</v>
      </c>
      <c r="FR1204" s="9"/>
      <c r="FS1204" s="10"/>
      <c r="FT1204" s="11"/>
      <c r="FU1204" s="6">
        <f>SUMIF(FV$284:FV$314,$D1204,FX$284:FX$314)</f>
        <v>0</v>
      </c>
      <c r="FV1204" s="9"/>
      <c r="FW1204" s="10"/>
      <c r="FX1204" s="11"/>
      <c r="FY1204" s="6">
        <f>SUMIF(FZ$284:FZ$314,$D1204,GB$284:GB$314)</f>
        <v>0</v>
      </c>
      <c r="FZ1204" s="9"/>
      <c r="GA1204" s="10"/>
      <c r="GB1204" s="11"/>
      <c r="GC1204" s="6">
        <f>SUMIF(GD$284:GD$314,$D1204,GF$284:GF$314)</f>
        <v>0</v>
      </c>
      <c r="GD1204" s="9"/>
      <c r="GE1204" s="10"/>
      <c r="GF1204" s="11"/>
      <c r="GG1204" s="6">
        <f>SUMIF(GH$284:GH$314,$D1204,GJ$284:GJ$314)</f>
        <v>0</v>
      </c>
      <c r="GH1204" s="9"/>
      <c r="GI1204" s="10"/>
      <c r="GJ1204" s="11"/>
      <c r="GK1204" s="6">
        <f>SUMIF(GL$284:GL$314,$D1204,GN$284:GN$314)</f>
        <v>0</v>
      </c>
      <c r="GL1204" s="9"/>
      <c r="GM1204" s="10"/>
      <c r="GN1204" s="11"/>
      <c r="GO1204" s="6">
        <f>SUMIF(GP$284:GP$314,$D1204,GR$284:GR$314)</f>
        <v>0</v>
      </c>
      <c r="GP1204" s="9"/>
      <c r="GQ1204" s="10"/>
      <c r="GR1204" s="11"/>
      <c r="GS1204" s="6">
        <f>SUMIF(GT$284:GT$314,$D1204,GV$284:GV$314)</f>
        <v>0</v>
      </c>
      <c r="GT1204" s="9"/>
      <c r="GU1204" s="10"/>
      <c r="GV1204" s="20"/>
      <c r="GW1204" s="19">
        <f t="shared" si="28"/>
        <v>0</v>
      </c>
      <c r="GX1204" s="472"/>
      <c r="GY1204" s="473"/>
    </row>
    <row r="1205" spans="1:207" ht="15.75" customHeight="1">
      <c r="A1205" s="47" t="s">
        <v>85</v>
      </c>
      <c r="B1205" s="475"/>
      <c r="C1205" s="287"/>
      <c r="D1205" s="237"/>
      <c r="E1205" s="7">
        <f>SUMIF(F$315:F$345,$D1205,H$315:H$345)</f>
        <v>0</v>
      </c>
      <c r="F1205" s="12"/>
      <c r="G1205" s="13"/>
      <c r="H1205" s="14"/>
      <c r="I1205" s="6">
        <f>SUMIF(J$315:J$345,$D1205,L$315:L$345)</f>
        <v>0</v>
      </c>
      <c r="J1205" s="12"/>
      <c r="K1205" s="13"/>
      <c r="L1205" s="14"/>
      <c r="M1205" s="7">
        <f>SUMIF(N$315:N$345,$D1205,P$315:P$345)</f>
        <v>0</v>
      </c>
      <c r="N1205" s="12"/>
      <c r="O1205" s="13"/>
      <c r="P1205" s="14"/>
      <c r="Q1205" s="6">
        <f>SUMIF(R$315:R$345,$D1205,T$315:T$345)</f>
        <v>0</v>
      </c>
      <c r="R1205" s="12"/>
      <c r="S1205" s="13"/>
      <c r="T1205" s="14"/>
      <c r="U1205" s="7">
        <f>SUMIF(V$315:V$345,$D1205,X$315:X$345)</f>
        <v>0</v>
      </c>
      <c r="V1205" s="12"/>
      <c r="W1205" s="13"/>
      <c r="X1205" s="14"/>
      <c r="Y1205" s="6">
        <f>SUMIF(Z$315:Z$345,$D1205,AB$315:AB$345)</f>
        <v>0</v>
      </c>
      <c r="Z1205" s="12"/>
      <c r="AA1205" s="13"/>
      <c r="AB1205" s="14"/>
      <c r="AC1205" s="7">
        <f>SUMIF(AD$315:AD$345,$D1205,AF$315:AF$345)</f>
        <v>0</v>
      </c>
      <c r="AD1205" s="12"/>
      <c r="AE1205" s="13"/>
      <c r="AF1205" s="14"/>
      <c r="AG1205" s="7">
        <f>SUMIF(AH$315:AH$345,$D1205,AJ$315:AJ$345)</f>
        <v>0</v>
      </c>
      <c r="AH1205" s="12"/>
      <c r="AI1205" s="13"/>
      <c r="AJ1205" s="14"/>
      <c r="AK1205" s="7">
        <f>SUMIF(AL$315:AL$345,$D1205,AN$315:AN$345)</f>
        <v>0</v>
      </c>
      <c r="AL1205" s="12"/>
      <c r="AM1205" s="13"/>
      <c r="AN1205" s="14"/>
      <c r="AO1205" s="7">
        <f>SUMIF(AP$315:AP$345,$D1205,AR$315:AR$345)</f>
        <v>0</v>
      </c>
      <c r="AP1205" s="12"/>
      <c r="AQ1205" s="13"/>
      <c r="AR1205" s="14"/>
      <c r="AS1205" s="7">
        <f>SUMIF(AT$315:AT$345,$D1205,AV$315:AV$345)</f>
        <v>0</v>
      </c>
      <c r="AT1205" s="12"/>
      <c r="AU1205" s="13"/>
      <c r="AV1205" s="14"/>
      <c r="AW1205" s="7">
        <f>SUMIF(AX$315:AX$345,$D1205,AZ$315:AZ$345)</f>
        <v>0</v>
      </c>
      <c r="AX1205" s="12"/>
      <c r="AY1205" s="13"/>
      <c r="AZ1205" s="14"/>
      <c r="BA1205" s="7">
        <f>SUMIF(BB$315:BB$345,$D1205,BD$315:BD$345)</f>
        <v>0</v>
      </c>
      <c r="BB1205" s="12"/>
      <c r="BC1205" s="13"/>
      <c r="BD1205" s="14"/>
      <c r="BE1205" s="7">
        <f>SUMIF(BF$315:BF$345,$D1205,BH$315:BH$345)</f>
        <v>0</v>
      </c>
      <c r="BF1205" s="12"/>
      <c r="BG1205" s="13"/>
      <c r="BH1205" s="14"/>
      <c r="BI1205" s="7">
        <f>SUMIF(BJ$315:BJ$345,$D1205,BL$315:BL$345)</f>
        <v>0</v>
      </c>
      <c r="BJ1205" s="12"/>
      <c r="BK1205" s="13"/>
      <c r="BL1205" s="14"/>
      <c r="BM1205" s="7">
        <f>SUMIF(BN$315:BN$345,$D1205,BP$315:BP$345)</f>
        <v>0</v>
      </c>
      <c r="BN1205" s="12"/>
      <c r="BO1205" s="13"/>
      <c r="BP1205" s="14"/>
      <c r="BQ1205" s="7">
        <f>SUMIF(BR$315:BR$345,$D1205,BT$315:BT$345)</f>
        <v>0</v>
      </c>
      <c r="BR1205" s="12"/>
      <c r="BS1205" s="13"/>
      <c r="BT1205" s="14"/>
      <c r="BU1205" s="7">
        <f>SUMIF(BV$315:BV$345,$D1205,BX$315:BX$345)</f>
        <v>0</v>
      </c>
      <c r="BV1205" s="12"/>
      <c r="BW1205" s="13"/>
      <c r="BX1205" s="14"/>
      <c r="BY1205" s="7">
        <f>SUMIF(BZ$315:BZ$345,$D1205,CB$315:CB$345)</f>
        <v>0</v>
      </c>
      <c r="BZ1205" s="12"/>
      <c r="CA1205" s="13"/>
      <c r="CB1205" s="14"/>
      <c r="CC1205" s="7">
        <f>SUMIF(CD$315:CD$345,$D1205,CF$315:CF$345)</f>
        <v>0</v>
      </c>
      <c r="CD1205" s="12"/>
      <c r="CE1205" s="13"/>
      <c r="CF1205" s="14"/>
      <c r="CG1205" s="7">
        <f>SUMIF(CH$315:CH$345,$D1205,CJ$315:CJ$345)</f>
        <v>0</v>
      </c>
      <c r="CH1205" s="12"/>
      <c r="CI1205" s="13"/>
      <c r="CJ1205" s="14"/>
      <c r="CK1205" s="7">
        <f>SUMIF(CL$315:CL$345,$D1205,CN$315:CN$345)</f>
        <v>0</v>
      </c>
      <c r="CL1205" s="12"/>
      <c r="CM1205" s="13"/>
      <c r="CN1205" s="14"/>
      <c r="CO1205" s="7">
        <f>SUMIF(CP$315:CP$345,$D1205,CR$315:CR$345)</f>
        <v>0</v>
      </c>
      <c r="CP1205" s="12"/>
      <c r="CQ1205" s="13"/>
      <c r="CR1205" s="14"/>
      <c r="CS1205" s="7">
        <f>SUMIF(CT$315:CT$345,$D1205,CV$315:CV$345)</f>
        <v>0</v>
      </c>
      <c r="CT1205" s="12"/>
      <c r="CU1205" s="13"/>
      <c r="CV1205" s="14"/>
      <c r="CW1205" s="7">
        <f>SUMIF(CX$315:CX$345,$D1205,CZ$315:CZ$345)</f>
        <v>0</v>
      </c>
      <c r="CX1205" s="12"/>
      <c r="CY1205" s="13"/>
      <c r="CZ1205" s="14"/>
      <c r="DA1205" s="7">
        <f>SUMIF(DB$315:DB$345,$D1205,DD$315:DD$345)</f>
        <v>0</v>
      </c>
      <c r="DB1205" s="12"/>
      <c r="DC1205" s="13"/>
      <c r="DD1205" s="14"/>
      <c r="DE1205" s="7">
        <f>SUMIF(DF$315:DF$345,$D1205,DH$315:DH$345)</f>
        <v>0</v>
      </c>
      <c r="DF1205" s="12"/>
      <c r="DG1205" s="13"/>
      <c r="DH1205" s="14"/>
      <c r="DI1205" s="7">
        <f>SUMIF(DJ$315:DJ$345,$D1205,DL$315:DL$345)</f>
        <v>0</v>
      </c>
      <c r="DJ1205" s="12"/>
      <c r="DK1205" s="13"/>
      <c r="DL1205" s="14"/>
      <c r="DM1205" s="7">
        <f>SUMIF(DN$315:DN$345,$D1205,DP$315:DP$345)</f>
        <v>0</v>
      </c>
      <c r="DN1205" s="12"/>
      <c r="DO1205" s="13"/>
      <c r="DP1205" s="14"/>
      <c r="DQ1205" s="7">
        <f>SUMIF(DR$315:DR$345,$D1205,DT$315:DT$345)</f>
        <v>0</v>
      </c>
      <c r="DR1205" s="12"/>
      <c r="DS1205" s="13"/>
      <c r="DT1205" s="14"/>
      <c r="DU1205" s="7">
        <f>SUMIF(DV$315:DV$345,$D1205,DX$315:DX$345)</f>
        <v>0</v>
      </c>
      <c r="DV1205" s="12"/>
      <c r="DW1205" s="13"/>
      <c r="DX1205" s="14"/>
      <c r="DY1205" s="7">
        <f>SUMIF(DZ$315:DZ$345,$D1205,EB$315:EB$345)</f>
        <v>0</v>
      </c>
      <c r="DZ1205" s="12"/>
      <c r="EA1205" s="13"/>
      <c r="EB1205" s="14"/>
      <c r="EC1205" s="7">
        <f>SUMIF(ED$315:ED$345,$D1205,EF$315:EF$345)</f>
        <v>0</v>
      </c>
      <c r="ED1205" s="12"/>
      <c r="EE1205" s="13"/>
      <c r="EF1205" s="14"/>
      <c r="EG1205" s="7">
        <f>SUMIF(EH$315:EH$345,$D1205,EJ$315:EJ$345)</f>
        <v>0</v>
      </c>
      <c r="EH1205" s="12"/>
      <c r="EI1205" s="13"/>
      <c r="EJ1205" s="14"/>
      <c r="EK1205" s="7">
        <f>SUMIF(EL$315:EL$345,$D1205,EN$315:EN$345)</f>
        <v>0</v>
      </c>
      <c r="EL1205" s="12"/>
      <c r="EM1205" s="13"/>
      <c r="EN1205" s="14"/>
      <c r="EO1205" s="7">
        <f>SUMIF(EP$315:EP$345,$D1205,ER$315:ER$345)</f>
        <v>0</v>
      </c>
      <c r="EP1205" s="12"/>
      <c r="EQ1205" s="13"/>
      <c r="ER1205" s="14"/>
      <c r="ES1205" s="7">
        <f>SUMIF(ET$315:ET$345,$D1205,EV$315:EV$345)</f>
        <v>0</v>
      </c>
      <c r="ET1205" s="12"/>
      <c r="EU1205" s="13"/>
      <c r="EV1205" s="14"/>
      <c r="EW1205" s="7">
        <f>SUMIF(EX$315:EX$345,$D1205,EZ$315:EZ$345)</f>
        <v>0</v>
      </c>
      <c r="EX1205" s="12"/>
      <c r="EY1205" s="13"/>
      <c r="EZ1205" s="14"/>
      <c r="FA1205" s="7">
        <f>SUMIF(FB$315:FB$345,$D1205,FD$315:FD$345)</f>
        <v>0</v>
      </c>
      <c r="FB1205" s="12"/>
      <c r="FC1205" s="13"/>
      <c r="FD1205" s="14"/>
      <c r="FE1205" s="7">
        <f>SUMIF(FF$315:FF$345,$D1205,FH$315:FH$345)</f>
        <v>0</v>
      </c>
      <c r="FF1205" s="12"/>
      <c r="FG1205" s="13"/>
      <c r="FH1205" s="14"/>
      <c r="FI1205" s="7">
        <f>SUMIF(FJ$315:FJ$345,$D1205,FL$315:FL$345)</f>
        <v>0</v>
      </c>
      <c r="FJ1205" s="12"/>
      <c r="FK1205" s="13"/>
      <c r="FL1205" s="14"/>
      <c r="FM1205" s="7">
        <f>SUMIF(FN$315:FN$345,$D1205,FP$315:FP$345)</f>
        <v>0</v>
      </c>
      <c r="FN1205" s="12"/>
      <c r="FO1205" s="13"/>
      <c r="FP1205" s="14"/>
      <c r="FQ1205" s="7">
        <f>SUMIF(FR$315:FR$345,$D1205,FT$315:FT$345)</f>
        <v>0</v>
      </c>
      <c r="FR1205" s="12"/>
      <c r="FS1205" s="13"/>
      <c r="FT1205" s="14"/>
      <c r="FU1205" s="7">
        <f>SUMIF(FV$315:FV$345,$D1205,FX$315:FX$345)</f>
        <v>0</v>
      </c>
      <c r="FV1205" s="12"/>
      <c r="FW1205" s="13"/>
      <c r="FX1205" s="14"/>
      <c r="FY1205" s="7">
        <f>SUMIF(FZ$315:FZ$345,$D1205,GB$315:GB$345)</f>
        <v>0</v>
      </c>
      <c r="FZ1205" s="12"/>
      <c r="GA1205" s="13"/>
      <c r="GB1205" s="14"/>
      <c r="GC1205" s="7">
        <f>SUMIF(GD$315:GD$345,$D1205,GF$315:GF$345)</f>
        <v>0</v>
      </c>
      <c r="GD1205" s="12"/>
      <c r="GE1205" s="13"/>
      <c r="GF1205" s="14"/>
      <c r="GG1205" s="7">
        <f>SUMIF(GH$315:GH$345,$D1205,GJ$315:GJ$345)</f>
        <v>0</v>
      </c>
      <c r="GH1205" s="12"/>
      <c r="GI1205" s="13"/>
      <c r="GJ1205" s="14"/>
      <c r="GK1205" s="7">
        <f>SUMIF(GL$315:GL$345,$D1205,GN$315:GN$345)</f>
        <v>0</v>
      </c>
      <c r="GL1205" s="12"/>
      <c r="GM1205" s="13"/>
      <c r="GN1205" s="14"/>
      <c r="GO1205" s="7">
        <f>SUMIF(GP$315:GP$345,$D1205,GR$315:GR$345)</f>
        <v>0</v>
      </c>
      <c r="GP1205" s="12"/>
      <c r="GQ1205" s="13"/>
      <c r="GR1205" s="14"/>
      <c r="GS1205" s="7">
        <f>SUMIF(GT$315:GT$345,$D1205,GV$315:GV$345)</f>
        <v>0</v>
      </c>
      <c r="GT1205" s="12"/>
      <c r="GU1205" s="13"/>
      <c r="GV1205" s="21"/>
      <c r="GW1205" s="19">
        <f t="shared" si="28"/>
        <v>0</v>
      </c>
      <c r="GX1205" s="472"/>
      <c r="GY1205" s="473"/>
    </row>
    <row r="1206" spans="1:207" ht="15.75" customHeight="1" thickBot="1">
      <c r="A1206" s="47" t="s">
        <v>86</v>
      </c>
      <c r="B1206" s="476"/>
      <c r="C1206" s="288"/>
      <c r="D1206" s="239"/>
      <c r="E1206" s="8">
        <f>SUMIF(F$346:F$376,$D1206,H$346:H$376)</f>
        <v>0</v>
      </c>
      <c r="F1206" s="15"/>
      <c r="G1206" s="16"/>
      <c r="H1206" s="16"/>
      <c r="I1206" s="6">
        <f>SUMIF(J$346:J$376,$D1206,L$346:L$376)</f>
        <v>0</v>
      </c>
      <c r="J1206" s="15"/>
      <c r="K1206" s="16"/>
      <c r="L1206" s="16"/>
      <c r="M1206" s="8">
        <f>SUMIF(N$346:N$376,$D1206,P$346:P$376)</f>
        <v>0</v>
      </c>
      <c r="N1206" s="15"/>
      <c r="O1206" s="16"/>
      <c r="P1206" s="16"/>
      <c r="Q1206" s="6">
        <f>SUMIF(R$346:R$376,$D1206,T$346:T$376)</f>
        <v>0</v>
      </c>
      <c r="R1206" s="15"/>
      <c r="S1206" s="16"/>
      <c r="T1206" s="16"/>
      <c r="U1206" s="8">
        <f>SUMIF(V$346:V$376,$D1206,X$346:X$376)</f>
        <v>0</v>
      </c>
      <c r="V1206" s="15"/>
      <c r="W1206" s="16"/>
      <c r="X1206" s="16"/>
      <c r="Y1206" s="6">
        <f>SUMIF(Z$346:Z$376,$D1206,AB$346:AB$376)</f>
        <v>0</v>
      </c>
      <c r="Z1206" s="15"/>
      <c r="AA1206" s="16"/>
      <c r="AB1206" s="16"/>
      <c r="AC1206" s="8">
        <f>SUMIF(AD$346:AD$376,$D1206,AF$346:AF$376)</f>
        <v>0</v>
      </c>
      <c r="AD1206" s="15"/>
      <c r="AE1206" s="16"/>
      <c r="AF1206" s="16"/>
      <c r="AG1206" s="8">
        <f>SUMIF(AH$346:AH$376,$D1206,AJ$346:AJ$376)</f>
        <v>0</v>
      </c>
      <c r="AH1206" s="15"/>
      <c r="AI1206" s="16"/>
      <c r="AJ1206" s="16"/>
      <c r="AK1206" s="8">
        <f>SUMIF(AL$346:AL$376,$D1206,AN$346:AN$376)</f>
        <v>0</v>
      </c>
      <c r="AL1206" s="15"/>
      <c r="AM1206" s="16"/>
      <c r="AN1206" s="16"/>
      <c r="AO1206" s="8">
        <f>SUMIF(AP$346:AP$376,$D1206,AR$346:AR$376)</f>
        <v>0</v>
      </c>
      <c r="AP1206" s="15"/>
      <c r="AQ1206" s="16"/>
      <c r="AR1206" s="16"/>
      <c r="AS1206" s="8">
        <f>SUMIF(AT$346:AT$376,$D1206,AV$346:AV$376)</f>
        <v>0</v>
      </c>
      <c r="AT1206" s="15"/>
      <c r="AU1206" s="16"/>
      <c r="AV1206" s="16"/>
      <c r="AW1206" s="8">
        <f>SUMIF(AX$346:AX$376,$D1206,AZ$346:AZ$376)</f>
        <v>0</v>
      </c>
      <c r="AX1206" s="15"/>
      <c r="AY1206" s="16"/>
      <c r="AZ1206" s="16"/>
      <c r="BA1206" s="8">
        <f>SUMIF(BB$346:BB$376,$D1206,BD$346:BD$376)</f>
        <v>0</v>
      </c>
      <c r="BB1206" s="15"/>
      <c r="BC1206" s="16"/>
      <c r="BD1206" s="16"/>
      <c r="BE1206" s="8">
        <f>SUMIF(BF$346:BF$376,$D1206,BH$346:BH$376)</f>
        <v>0</v>
      </c>
      <c r="BF1206" s="15"/>
      <c r="BG1206" s="16"/>
      <c r="BH1206" s="16"/>
      <c r="BI1206" s="8">
        <f>SUMIF(BJ$346:BJ$376,$D1206,BL$346:BL$376)</f>
        <v>0</v>
      </c>
      <c r="BJ1206" s="15"/>
      <c r="BK1206" s="16"/>
      <c r="BL1206" s="16"/>
      <c r="BM1206" s="8">
        <f>SUMIF(BN$346:BN$376,$D1206,BP$346:BP$376)</f>
        <v>0</v>
      </c>
      <c r="BN1206" s="15"/>
      <c r="BO1206" s="16"/>
      <c r="BP1206" s="16"/>
      <c r="BQ1206" s="8">
        <f>SUMIF(BR$346:BR$376,$D1206,BT$346:BT$376)</f>
        <v>0</v>
      </c>
      <c r="BR1206" s="15"/>
      <c r="BS1206" s="16"/>
      <c r="BT1206" s="16"/>
      <c r="BU1206" s="8">
        <f>SUMIF(BV$346:BV$376,$D1206,BX$346:BX$376)</f>
        <v>0</v>
      </c>
      <c r="BV1206" s="15"/>
      <c r="BW1206" s="16"/>
      <c r="BX1206" s="16"/>
      <c r="BY1206" s="8">
        <f>SUMIF(BZ$346:BZ$376,$D1206,CB$346:CB$376)</f>
        <v>0</v>
      </c>
      <c r="BZ1206" s="15"/>
      <c r="CA1206" s="16"/>
      <c r="CB1206" s="16"/>
      <c r="CC1206" s="8">
        <f>SUMIF(CD$346:CD$376,$D1206,CF$346:CF$376)</f>
        <v>0</v>
      </c>
      <c r="CD1206" s="15"/>
      <c r="CE1206" s="16"/>
      <c r="CF1206" s="16"/>
      <c r="CG1206" s="8">
        <f>SUMIF(CH$346:CH$376,$D1206,CJ$346:CJ$376)</f>
        <v>0</v>
      </c>
      <c r="CH1206" s="15"/>
      <c r="CI1206" s="16"/>
      <c r="CJ1206" s="16"/>
      <c r="CK1206" s="8">
        <f>SUMIF(CL$346:CL$376,$D1206,CN$346:CN$376)</f>
        <v>0</v>
      </c>
      <c r="CL1206" s="15"/>
      <c r="CM1206" s="16"/>
      <c r="CN1206" s="16"/>
      <c r="CO1206" s="8">
        <f>SUMIF(CP$346:CP$376,$D1206,CR$346:CR$376)</f>
        <v>0</v>
      </c>
      <c r="CP1206" s="15"/>
      <c r="CQ1206" s="16"/>
      <c r="CR1206" s="16"/>
      <c r="CS1206" s="8">
        <f>SUMIF(CT$346:CT$376,$D1206,CV$346:CV$376)</f>
        <v>0</v>
      </c>
      <c r="CT1206" s="15"/>
      <c r="CU1206" s="16"/>
      <c r="CV1206" s="16"/>
      <c r="CW1206" s="8">
        <f>SUMIF(CX$346:CX$376,$D1206,CZ$346:CZ$376)</f>
        <v>0</v>
      </c>
      <c r="CX1206" s="15"/>
      <c r="CY1206" s="16"/>
      <c r="CZ1206" s="16"/>
      <c r="DA1206" s="8">
        <f>SUMIF(DB$346:DB$376,$D1206,DD$346:DD$376)</f>
        <v>0</v>
      </c>
      <c r="DB1206" s="15"/>
      <c r="DC1206" s="16"/>
      <c r="DD1206" s="16"/>
      <c r="DE1206" s="8">
        <f>SUMIF(DF$346:DF$376,$D1206,DH$346:DH$376)</f>
        <v>0</v>
      </c>
      <c r="DF1206" s="15"/>
      <c r="DG1206" s="16"/>
      <c r="DH1206" s="16"/>
      <c r="DI1206" s="8">
        <f>SUMIF(DJ$346:DJ$376,$D1206,DL$346:DL$376)</f>
        <v>0</v>
      </c>
      <c r="DJ1206" s="15"/>
      <c r="DK1206" s="16"/>
      <c r="DL1206" s="16"/>
      <c r="DM1206" s="8">
        <f>SUMIF(DN$346:DN$376,$D1206,DP$346:DP$376)</f>
        <v>0</v>
      </c>
      <c r="DN1206" s="15"/>
      <c r="DO1206" s="16"/>
      <c r="DP1206" s="16"/>
      <c r="DQ1206" s="8">
        <f>SUMIF(DR$346:DR$376,$D1206,DT$346:DT$376)</f>
        <v>0</v>
      </c>
      <c r="DR1206" s="15"/>
      <c r="DS1206" s="16"/>
      <c r="DT1206" s="16"/>
      <c r="DU1206" s="8">
        <f>SUMIF(DV$346:DV$376,$D1206,DX$346:DX$376)</f>
        <v>0</v>
      </c>
      <c r="DV1206" s="15"/>
      <c r="DW1206" s="16"/>
      <c r="DX1206" s="16"/>
      <c r="DY1206" s="8">
        <f>SUMIF(DZ$346:DZ$376,$D1206,EB$346:EB$376)</f>
        <v>0</v>
      </c>
      <c r="DZ1206" s="15"/>
      <c r="EA1206" s="16"/>
      <c r="EB1206" s="16"/>
      <c r="EC1206" s="8">
        <f>SUMIF(ED$346:ED$376,$D1206,EF$346:EF$376)</f>
        <v>0</v>
      </c>
      <c r="ED1206" s="15"/>
      <c r="EE1206" s="16"/>
      <c r="EF1206" s="16"/>
      <c r="EG1206" s="8">
        <f>SUMIF(EH$346:EH$376,$D1206,EJ$346:EJ$376)</f>
        <v>0</v>
      </c>
      <c r="EH1206" s="15"/>
      <c r="EI1206" s="16"/>
      <c r="EJ1206" s="16"/>
      <c r="EK1206" s="8">
        <f>SUMIF(EL$346:EL$376,$D1206,EN$346:EN$376)</f>
        <v>0</v>
      </c>
      <c r="EL1206" s="15"/>
      <c r="EM1206" s="16"/>
      <c r="EN1206" s="16"/>
      <c r="EO1206" s="8">
        <f>SUMIF(EP$346:EP$376,$D1206,ER$346:ER$376)</f>
        <v>0</v>
      </c>
      <c r="EP1206" s="15"/>
      <c r="EQ1206" s="16"/>
      <c r="ER1206" s="16"/>
      <c r="ES1206" s="8">
        <f>SUMIF(ET$346:ET$376,$D1206,EV$346:EV$376)</f>
        <v>0</v>
      </c>
      <c r="ET1206" s="15"/>
      <c r="EU1206" s="16"/>
      <c r="EV1206" s="16"/>
      <c r="EW1206" s="8">
        <f>SUMIF(EX$346:EX$376,$D1206,EZ$346:EZ$376)</f>
        <v>0</v>
      </c>
      <c r="EX1206" s="15"/>
      <c r="EY1206" s="16"/>
      <c r="EZ1206" s="16"/>
      <c r="FA1206" s="8">
        <f>SUMIF(FB$346:FB$376,$D1206,FD$346:FD$376)</f>
        <v>0</v>
      </c>
      <c r="FB1206" s="15"/>
      <c r="FC1206" s="16"/>
      <c r="FD1206" s="16"/>
      <c r="FE1206" s="8">
        <f>SUMIF(FF$346:FF$376,$D1206,FH$346:FH$376)</f>
        <v>0</v>
      </c>
      <c r="FF1206" s="15"/>
      <c r="FG1206" s="16"/>
      <c r="FH1206" s="16"/>
      <c r="FI1206" s="8">
        <f>SUMIF(FJ$346:FJ$376,$D1206,FL$346:FL$376)</f>
        <v>0</v>
      </c>
      <c r="FJ1206" s="15"/>
      <c r="FK1206" s="16"/>
      <c r="FL1206" s="16"/>
      <c r="FM1206" s="8">
        <f>SUMIF(FN$346:FN$376,$D1206,FP$346:FP$376)</f>
        <v>0</v>
      </c>
      <c r="FN1206" s="15"/>
      <c r="FO1206" s="16"/>
      <c r="FP1206" s="16"/>
      <c r="FQ1206" s="8">
        <f>SUMIF(FR$346:FR$376,$D1206,FT$346:FT$376)</f>
        <v>0</v>
      </c>
      <c r="FR1206" s="15"/>
      <c r="FS1206" s="16"/>
      <c r="FT1206" s="16"/>
      <c r="FU1206" s="8">
        <f>SUMIF(FV$346:FV$376,$D1206,FX$346:FX$376)</f>
        <v>0</v>
      </c>
      <c r="FV1206" s="15"/>
      <c r="FW1206" s="16"/>
      <c r="FX1206" s="16"/>
      <c r="FY1206" s="8">
        <f>SUMIF(FZ$346:FZ$376,$D1206,GB$346:GB$376)</f>
        <v>0</v>
      </c>
      <c r="FZ1206" s="15"/>
      <c r="GA1206" s="16"/>
      <c r="GB1206" s="16"/>
      <c r="GC1206" s="8">
        <f>SUMIF(GD$346:GD$376,$D1206,GF$346:GF$376)</f>
        <v>0</v>
      </c>
      <c r="GD1206" s="15"/>
      <c r="GE1206" s="16"/>
      <c r="GF1206" s="16"/>
      <c r="GG1206" s="8">
        <f>SUMIF(GH$346:GH$376,$D1206,GJ$346:GJ$376)</f>
        <v>0</v>
      </c>
      <c r="GH1206" s="15"/>
      <c r="GI1206" s="16"/>
      <c r="GJ1206" s="16"/>
      <c r="GK1206" s="8">
        <f>SUMIF(GL$346:GL$376,$D1206,GN$346:GN$376)</f>
        <v>0</v>
      </c>
      <c r="GL1206" s="15"/>
      <c r="GM1206" s="16"/>
      <c r="GN1206" s="16"/>
      <c r="GO1206" s="8">
        <f>SUMIF(GP$346:GP$376,$D1206,GR$346:GR$376)</f>
        <v>0</v>
      </c>
      <c r="GP1206" s="15"/>
      <c r="GQ1206" s="16"/>
      <c r="GR1206" s="16"/>
      <c r="GS1206" s="8">
        <f>SUMIF(GT$346:GT$376,$D1206,GV$346:GV$376)</f>
        <v>0</v>
      </c>
      <c r="GT1206" s="15"/>
      <c r="GU1206" s="16"/>
      <c r="GV1206" s="22"/>
      <c r="GW1206" s="19">
        <f t="shared" si="28"/>
        <v>0</v>
      </c>
      <c r="GX1206" s="472"/>
      <c r="GY1206" s="473"/>
    </row>
    <row r="1207" spans="1:207" ht="15.75" customHeight="1">
      <c r="A1207" s="47" t="s">
        <v>75</v>
      </c>
      <c r="B1207" s="474"/>
      <c r="C1207" s="286"/>
      <c r="D1207" s="235"/>
      <c r="E1207" s="6">
        <f>SUMIF(F$5:F$35,$D1207,H$5:H$35)</f>
        <v>0</v>
      </c>
      <c r="F1207" s="9"/>
      <c r="G1207" s="10"/>
      <c r="H1207" s="11"/>
      <c r="I1207" s="6">
        <f>SUMIF(J$5:J$35,$D1207,L$5:L$35)</f>
        <v>0</v>
      </c>
      <c r="J1207" s="9"/>
      <c r="K1207" s="10"/>
      <c r="L1207" s="11"/>
      <c r="M1207" s="6">
        <f>SUMIF(N$5:N$35,$D1207,P$5:P$35)</f>
        <v>0</v>
      </c>
      <c r="N1207" s="9"/>
      <c r="O1207" s="10"/>
      <c r="P1207" s="11"/>
      <c r="Q1207" s="6">
        <f>SUMIF(R$5:R$35,$D1207,T$5:T$35)</f>
        <v>0</v>
      </c>
      <c r="R1207" s="9"/>
      <c r="S1207" s="10"/>
      <c r="T1207" s="11"/>
      <c r="U1207" s="6">
        <f>SUMIF(V$5:V$35,$D1207,X$5:X$35)</f>
        <v>0</v>
      </c>
      <c r="V1207" s="9"/>
      <c r="W1207" s="10"/>
      <c r="X1207" s="11"/>
      <c r="Y1207" s="6">
        <f>SUMIF(Z$5:Z$35,$D1207,AB$5:AB$35)</f>
        <v>0</v>
      </c>
      <c r="Z1207" s="9"/>
      <c r="AA1207" s="10"/>
      <c r="AB1207" s="11"/>
      <c r="AC1207" s="6">
        <f>SUMIF(AD$5:AD$35,$D1207,AF$5:AF$35)</f>
        <v>0</v>
      </c>
      <c r="AD1207" s="9"/>
      <c r="AE1207" s="10"/>
      <c r="AF1207" s="11"/>
      <c r="AG1207" s="6">
        <f>SUMIF(AH$5:AH$35,$D1207,AJ$5:AJ$35)</f>
        <v>0</v>
      </c>
      <c r="AH1207" s="9"/>
      <c r="AI1207" s="10"/>
      <c r="AJ1207" s="11"/>
      <c r="AK1207" s="6">
        <f>SUMIF(AL$5:AL$35,$D1207,AN$5:AN$35)</f>
        <v>0</v>
      </c>
      <c r="AL1207" s="9"/>
      <c r="AM1207" s="10"/>
      <c r="AN1207" s="11"/>
      <c r="AO1207" s="6">
        <f>SUMIF(AP$5:AP$35,$D1207,AR$5:AR$35)</f>
        <v>0</v>
      </c>
      <c r="AP1207" s="9"/>
      <c r="AQ1207" s="10"/>
      <c r="AR1207" s="11"/>
      <c r="AS1207" s="6">
        <f>SUMIF(AT$5:AT$35,$D1207,AV$5:AV$35)</f>
        <v>0</v>
      </c>
      <c r="AT1207" s="9"/>
      <c r="AU1207" s="10"/>
      <c r="AV1207" s="11"/>
      <c r="AW1207" s="6">
        <f>SUMIF(AX$5:AX$35,$D1207,AZ$5:AZ$35)</f>
        <v>0</v>
      </c>
      <c r="AX1207" s="9"/>
      <c r="AY1207" s="10"/>
      <c r="AZ1207" s="11"/>
      <c r="BA1207" s="6">
        <f>SUMIF(BB$5:BB$35,$D1207,BD$5:BD$35)</f>
        <v>0</v>
      </c>
      <c r="BB1207" s="9"/>
      <c r="BC1207" s="10"/>
      <c r="BD1207" s="11"/>
      <c r="BE1207" s="6">
        <f>SUMIF(BF$5:BF$35,$D1207,BH$5:BH$35)</f>
        <v>0</v>
      </c>
      <c r="BF1207" s="9"/>
      <c r="BG1207" s="10"/>
      <c r="BH1207" s="11"/>
      <c r="BI1207" s="6">
        <f>SUMIF(BJ$5:BJ$35,$D1207,BL$5:BL$35)</f>
        <v>0</v>
      </c>
      <c r="BJ1207" s="9"/>
      <c r="BK1207" s="10"/>
      <c r="BL1207" s="11"/>
      <c r="BM1207" s="6">
        <f>SUMIF(BN$5:BN$35,$D1207,BP$5:BP$35)</f>
        <v>0</v>
      </c>
      <c r="BN1207" s="9"/>
      <c r="BO1207" s="10"/>
      <c r="BP1207" s="11"/>
      <c r="BQ1207" s="6">
        <f>SUMIF(BR$5:BR$35,$D1207,BT$5:BT$35)</f>
        <v>0</v>
      </c>
      <c r="BR1207" s="9"/>
      <c r="BS1207" s="10"/>
      <c r="BT1207" s="11"/>
      <c r="BU1207" s="6">
        <f>SUMIF(BV$5:BV$35,$D1207,BX$5:BX$35)</f>
        <v>0</v>
      </c>
      <c r="BV1207" s="9"/>
      <c r="BW1207" s="10"/>
      <c r="BX1207" s="11"/>
      <c r="BY1207" s="6">
        <f>SUMIF(BZ$5:BZ$35,$D1207,CB$5:CB$35)</f>
        <v>0</v>
      </c>
      <c r="BZ1207" s="9"/>
      <c r="CA1207" s="10"/>
      <c r="CB1207" s="11"/>
      <c r="CC1207" s="6">
        <f>SUMIF(CD$5:CD$35,$D1207,CF$5:CF$35)</f>
        <v>0</v>
      </c>
      <c r="CD1207" s="9"/>
      <c r="CE1207" s="10"/>
      <c r="CF1207" s="11"/>
      <c r="CG1207" s="6">
        <f>SUMIF(CH$5:CH$35,$D1207,CJ$5:CJ$35)</f>
        <v>0</v>
      </c>
      <c r="CH1207" s="9"/>
      <c r="CI1207" s="10"/>
      <c r="CJ1207" s="11"/>
      <c r="CK1207" s="6">
        <f>SUMIF(CL$5:CL$35,$D1207,CN$5:CN$35)</f>
        <v>0</v>
      </c>
      <c r="CL1207" s="9"/>
      <c r="CM1207" s="10"/>
      <c r="CN1207" s="11"/>
      <c r="CO1207" s="6">
        <f>SUMIF(CP$5:CP$35,$D1207,CR$5:CR$35)</f>
        <v>0</v>
      </c>
      <c r="CP1207" s="9"/>
      <c r="CQ1207" s="10"/>
      <c r="CR1207" s="11"/>
      <c r="CS1207" s="6">
        <f>SUMIF(CT$5:CT$35,$D1207,CV$5:CV$35)</f>
        <v>0</v>
      </c>
      <c r="CT1207" s="9"/>
      <c r="CU1207" s="10"/>
      <c r="CV1207" s="11"/>
      <c r="CW1207" s="6">
        <f>SUMIF(CX$5:CX$35,$D1207,CZ$5:CZ$35)</f>
        <v>0</v>
      </c>
      <c r="CX1207" s="9"/>
      <c r="CY1207" s="10"/>
      <c r="CZ1207" s="11"/>
      <c r="DA1207" s="6">
        <f>SUMIF(DB$5:DB$35,$D1207,DD$5:DD$35)</f>
        <v>0</v>
      </c>
      <c r="DB1207" s="9"/>
      <c r="DC1207" s="10"/>
      <c r="DD1207" s="11"/>
      <c r="DE1207" s="6">
        <f>SUMIF(DF$5:DF$35,$D1207,DH$5:DH$35)</f>
        <v>0</v>
      </c>
      <c r="DF1207" s="9"/>
      <c r="DG1207" s="10"/>
      <c r="DH1207" s="11"/>
      <c r="DI1207" s="6">
        <f>SUMIF(DJ$5:DJ$35,$D1207,DL$5:DL$35)</f>
        <v>0</v>
      </c>
      <c r="DJ1207" s="9"/>
      <c r="DK1207" s="10"/>
      <c r="DL1207" s="11"/>
      <c r="DM1207" s="6">
        <f>SUMIF(DN$5:DN$35,$D1207,DP$5:DP$35)</f>
        <v>0</v>
      </c>
      <c r="DN1207" s="9"/>
      <c r="DO1207" s="10"/>
      <c r="DP1207" s="11"/>
      <c r="DQ1207" s="6">
        <f>SUMIF(DR$5:DR$35,$D1207,DT$5:DT$35)</f>
        <v>0</v>
      </c>
      <c r="DR1207" s="9"/>
      <c r="DS1207" s="10"/>
      <c r="DT1207" s="11"/>
      <c r="DU1207" s="6">
        <f>SUMIF(DV$5:DV$35,$D1207,DX$5:DX$35)</f>
        <v>0</v>
      </c>
      <c r="DV1207" s="9"/>
      <c r="DW1207" s="10"/>
      <c r="DX1207" s="11"/>
      <c r="DY1207" s="6">
        <f>SUMIF(DZ$5:DZ$35,$D1207,EB$5:EB$35)</f>
        <v>0</v>
      </c>
      <c r="DZ1207" s="9"/>
      <c r="EA1207" s="10"/>
      <c r="EB1207" s="11"/>
      <c r="EC1207" s="6">
        <f>SUMIF(ED$5:ED$35,$D1207,EF$5:EF$35)</f>
        <v>0</v>
      </c>
      <c r="ED1207" s="9"/>
      <c r="EE1207" s="10"/>
      <c r="EF1207" s="11"/>
      <c r="EG1207" s="6">
        <f>SUMIF(EH$5:EH$35,$D1207,EJ$5:EJ$35)</f>
        <v>0</v>
      </c>
      <c r="EH1207" s="9"/>
      <c r="EI1207" s="10"/>
      <c r="EJ1207" s="11"/>
      <c r="EK1207" s="6">
        <f>SUMIF(EL$5:EL$35,$D1207,EN$5:EN$35)</f>
        <v>0</v>
      </c>
      <c r="EL1207" s="9"/>
      <c r="EM1207" s="10"/>
      <c r="EN1207" s="11"/>
      <c r="EO1207" s="6">
        <f>SUMIF(EP$5:EP$35,$D1207,ER$5:ER$35)</f>
        <v>0</v>
      </c>
      <c r="EP1207" s="9"/>
      <c r="EQ1207" s="10"/>
      <c r="ER1207" s="11"/>
      <c r="ES1207" s="6">
        <f>SUMIF(ET$5:ET$35,$D1207,EV$5:EV$35)</f>
        <v>0</v>
      </c>
      <c r="ET1207" s="9"/>
      <c r="EU1207" s="10"/>
      <c r="EV1207" s="11"/>
      <c r="EW1207" s="6">
        <f>SUMIF(EX$5:EX$35,$D1207,EZ$5:EZ$35)</f>
        <v>0</v>
      </c>
      <c r="EX1207" s="9"/>
      <c r="EY1207" s="10"/>
      <c r="EZ1207" s="11"/>
      <c r="FA1207" s="6">
        <f>SUMIF(FB$5:FB$35,$D1207,FD$5:FD$35)</f>
        <v>0</v>
      </c>
      <c r="FB1207" s="9"/>
      <c r="FC1207" s="10"/>
      <c r="FD1207" s="11"/>
      <c r="FE1207" s="6">
        <f>SUMIF(FF$5:FF$35,$D1207,FH$5:FH$35)</f>
        <v>0</v>
      </c>
      <c r="FF1207" s="9"/>
      <c r="FG1207" s="10"/>
      <c r="FH1207" s="11"/>
      <c r="FI1207" s="6">
        <f>SUMIF(FJ$5:FJ$35,$D1207,FL$5:FL$35)</f>
        <v>0</v>
      </c>
      <c r="FJ1207" s="9"/>
      <c r="FK1207" s="10"/>
      <c r="FL1207" s="11"/>
      <c r="FM1207" s="6">
        <f>SUMIF(FN$5:FN$35,$D1207,FP$5:FP$35)</f>
        <v>0</v>
      </c>
      <c r="FN1207" s="9"/>
      <c r="FO1207" s="10"/>
      <c r="FP1207" s="11"/>
      <c r="FQ1207" s="6">
        <f>SUMIF(FR$5:FR$35,$D1207,FT$5:FT$35)</f>
        <v>0</v>
      </c>
      <c r="FR1207" s="9"/>
      <c r="FS1207" s="10"/>
      <c r="FT1207" s="11"/>
      <c r="FU1207" s="6">
        <f>SUMIF(FV$5:FV$35,$D1207,FX$5:FX$35)</f>
        <v>0</v>
      </c>
      <c r="FV1207" s="9"/>
      <c r="FW1207" s="10"/>
      <c r="FX1207" s="11"/>
      <c r="FY1207" s="6">
        <f>SUMIF(FZ$5:FZ$35,$D1207,GB$5:GB$35)</f>
        <v>0</v>
      </c>
      <c r="FZ1207" s="9"/>
      <c r="GA1207" s="10"/>
      <c r="GB1207" s="11"/>
      <c r="GC1207" s="6">
        <f>SUMIF(GD$5:GD$35,$D1207,GF$5:GF$35)</f>
        <v>0</v>
      </c>
      <c r="GD1207" s="9"/>
      <c r="GE1207" s="10"/>
      <c r="GF1207" s="11"/>
      <c r="GG1207" s="6">
        <f>SUMIF(GH$5:GH$35,$D1207,GJ$5:GJ$35)</f>
        <v>0</v>
      </c>
      <c r="GH1207" s="9"/>
      <c r="GI1207" s="10"/>
      <c r="GJ1207" s="11"/>
      <c r="GK1207" s="6">
        <f>SUMIF(GL$5:GL$35,$D1207,GN$5:GN$35)</f>
        <v>0</v>
      </c>
      <c r="GL1207" s="9"/>
      <c r="GM1207" s="10"/>
      <c r="GN1207" s="11"/>
      <c r="GO1207" s="6">
        <f>SUMIF(GP$5:GP$35,$D1207,GR$5:GR$35)</f>
        <v>0</v>
      </c>
      <c r="GP1207" s="9"/>
      <c r="GQ1207" s="10"/>
      <c r="GR1207" s="11"/>
      <c r="GS1207" s="6">
        <f>SUMIF(GT$5:GT$35,$D1207,GV$5:GV$35)</f>
        <v>0</v>
      </c>
      <c r="GT1207" s="9"/>
      <c r="GU1207" s="10"/>
      <c r="GV1207" s="20"/>
      <c r="GW1207" s="19">
        <f t="shared" si="28"/>
        <v>0</v>
      </c>
      <c r="GX1207" s="472">
        <f>SUM(GW1207:GW1218)</f>
        <v>0</v>
      </c>
      <c r="GY1207" s="473">
        <f>D1207</f>
        <v>0</v>
      </c>
    </row>
    <row r="1208" spans="1:207" ht="15.75" customHeight="1">
      <c r="A1208" s="47" t="s">
        <v>76</v>
      </c>
      <c r="B1208" s="475"/>
      <c r="C1208" s="287"/>
      <c r="D1208" s="237"/>
      <c r="E1208" s="6">
        <f>SUMIF(F$36:F$66,$D1208,H$36:H$66)</f>
        <v>0</v>
      </c>
      <c r="F1208" s="9"/>
      <c r="G1208" s="10"/>
      <c r="H1208" s="11"/>
      <c r="I1208" s="6">
        <f>SUMIF(J$36:J$66,$D1208,L$36:L$66)</f>
        <v>0</v>
      </c>
      <c r="J1208" s="9"/>
      <c r="K1208" s="10"/>
      <c r="L1208" s="11"/>
      <c r="M1208" s="6">
        <f>SUMIF(N$36:N$66,$D1208,P$36:P$66)</f>
        <v>0</v>
      </c>
      <c r="N1208" s="9"/>
      <c r="O1208" s="10"/>
      <c r="P1208" s="11"/>
      <c r="Q1208" s="6">
        <f>SUMIF(R$36:R$66,$D1208,T$36:T$66)</f>
        <v>0</v>
      </c>
      <c r="R1208" s="9"/>
      <c r="S1208" s="10"/>
      <c r="T1208" s="11"/>
      <c r="U1208" s="6">
        <f>SUMIF(V$36:V$66,$D1208,X$36:X$66)</f>
        <v>0</v>
      </c>
      <c r="V1208" s="9"/>
      <c r="W1208" s="10"/>
      <c r="X1208" s="11"/>
      <c r="Y1208" s="6">
        <f>SUMIF(Z$36:Z$66,$D1208,AB$36:AB$66)</f>
        <v>0</v>
      </c>
      <c r="Z1208" s="9"/>
      <c r="AA1208" s="10"/>
      <c r="AB1208" s="11"/>
      <c r="AC1208" s="6">
        <f>SUMIF(AD$36:AD$66,$D1208,AF$36:AF$66)</f>
        <v>0</v>
      </c>
      <c r="AD1208" s="9"/>
      <c r="AE1208" s="10"/>
      <c r="AF1208" s="11"/>
      <c r="AG1208" s="6">
        <f>SUMIF(AH$36:AH$66,$D1208,AJ$36:AJ$66)</f>
        <v>0</v>
      </c>
      <c r="AH1208" s="9"/>
      <c r="AI1208" s="10"/>
      <c r="AJ1208" s="11"/>
      <c r="AK1208" s="6">
        <f>SUMIF(AL$36:AL$66,$D1208,AN$36:AN$66)</f>
        <v>0</v>
      </c>
      <c r="AL1208" s="9"/>
      <c r="AM1208" s="10"/>
      <c r="AN1208" s="11"/>
      <c r="AO1208" s="6">
        <f>SUMIF(AP$36:AP$66,$D1208,AR$36:AR$66)</f>
        <v>0</v>
      </c>
      <c r="AP1208" s="9"/>
      <c r="AQ1208" s="10"/>
      <c r="AR1208" s="11"/>
      <c r="AS1208" s="6">
        <f>SUMIF(AT$36:AT$66,$D1208,AV$36:AV$66)</f>
        <v>0</v>
      </c>
      <c r="AT1208" s="9"/>
      <c r="AU1208" s="10"/>
      <c r="AV1208" s="11"/>
      <c r="AW1208" s="6">
        <f>SUMIF(AX$36:AX$66,$D1208,AZ$36:AZ$66)</f>
        <v>0</v>
      </c>
      <c r="AX1208" s="9"/>
      <c r="AY1208" s="10"/>
      <c r="AZ1208" s="11"/>
      <c r="BA1208" s="6">
        <f>SUMIF(BB$36:BB$66,$D1208,BD$36:BD$66)</f>
        <v>0</v>
      </c>
      <c r="BB1208" s="9"/>
      <c r="BC1208" s="10"/>
      <c r="BD1208" s="11"/>
      <c r="BE1208" s="6">
        <f>SUMIF(BF$36:BF$66,$D1208,BH$36:BH$66)</f>
        <v>0</v>
      </c>
      <c r="BF1208" s="9"/>
      <c r="BG1208" s="10"/>
      <c r="BH1208" s="11"/>
      <c r="BI1208" s="6">
        <f>SUMIF(BJ$36:BJ$66,$D1208,BL$36:BL$66)</f>
        <v>0</v>
      </c>
      <c r="BJ1208" s="9"/>
      <c r="BK1208" s="10"/>
      <c r="BL1208" s="11"/>
      <c r="BM1208" s="6">
        <f>SUMIF(BN$36:BN$66,$D1208,BP$36:BP$66)</f>
        <v>0</v>
      </c>
      <c r="BN1208" s="9"/>
      <c r="BO1208" s="10"/>
      <c r="BP1208" s="11"/>
      <c r="BQ1208" s="6">
        <f>SUMIF(BR$36:BR$66,$D1208,BT$36:BT$66)</f>
        <v>0</v>
      </c>
      <c r="BR1208" s="9"/>
      <c r="BS1208" s="10"/>
      <c r="BT1208" s="11"/>
      <c r="BU1208" s="6">
        <f>SUMIF(BV$36:BV$66,$D1208,BX$36:BX$66)</f>
        <v>0</v>
      </c>
      <c r="BV1208" s="9"/>
      <c r="BW1208" s="10"/>
      <c r="BX1208" s="11"/>
      <c r="BY1208" s="6">
        <f>SUMIF(BZ$36:BZ$66,$D1208,CB$36:CB$66)</f>
        <v>0</v>
      </c>
      <c r="BZ1208" s="9"/>
      <c r="CA1208" s="10"/>
      <c r="CB1208" s="11"/>
      <c r="CC1208" s="6">
        <f>SUMIF(CD$36:CD$66,$D1208,CF$36:CF$66)</f>
        <v>0</v>
      </c>
      <c r="CD1208" s="9"/>
      <c r="CE1208" s="10"/>
      <c r="CF1208" s="11"/>
      <c r="CG1208" s="6">
        <f>SUMIF(CH$36:CH$66,$D1208,CJ$36:CJ$66)</f>
        <v>0</v>
      </c>
      <c r="CH1208" s="9"/>
      <c r="CI1208" s="10"/>
      <c r="CJ1208" s="11"/>
      <c r="CK1208" s="6">
        <f>SUMIF(CL$36:CL$66,$D1208,CN$36:CN$66)</f>
        <v>0</v>
      </c>
      <c r="CL1208" s="9"/>
      <c r="CM1208" s="10"/>
      <c r="CN1208" s="11"/>
      <c r="CO1208" s="6">
        <f>SUMIF(CP$36:CP$66,$D1208,CR$36:CR$66)</f>
        <v>0</v>
      </c>
      <c r="CP1208" s="9"/>
      <c r="CQ1208" s="10"/>
      <c r="CR1208" s="11"/>
      <c r="CS1208" s="6">
        <f>SUMIF(CT$36:CT$66,$D1208,CV$36:CV$66)</f>
        <v>0</v>
      </c>
      <c r="CT1208" s="9"/>
      <c r="CU1208" s="10"/>
      <c r="CV1208" s="11"/>
      <c r="CW1208" s="6">
        <f>SUMIF(CX$36:CX$66,$D1208,CZ$36:CZ$66)</f>
        <v>0</v>
      </c>
      <c r="CX1208" s="9"/>
      <c r="CY1208" s="10"/>
      <c r="CZ1208" s="11"/>
      <c r="DA1208" s="6">
        <f>SUMIF(DB$36:DB$66,$D1208,DD$36:DD$66)</f>
        <v>0</v>
      </c>
      <c r="DB1208" s="9"/>
      <c r="DC1208" s="10"/>
      <c r="DD1208" s="11"/>
      <c r="DE1208" s="6">
        <f>SUMIF(DF$36:DF$66,$D1208,DH$36:DH$66)</f>
        <v>0</v>
      </c>
      <c r="DF1208" s="9"/>
      <c r="DG1208" s="10"/>
      <c r="DH1208" s="11"/>
      <c r="DI1208" s="6">
        <f>SUMIF(DJ$36:DJ$66,$D1208,DL$36:DL$66)</f>
        <v>0</v>
      </c>
      <c r="DJ1208" s="9"/>
      <c r="DK1208" s="10"/>
      <c r="DL1208" s="11"/>
      <c r="DM1208" s="6">
        <f>SUMIF(DN$36:DN$66,$D1208,DP$36:DP$66)</f>
        <v>0</v>
      </c>
      <c r="DN1208" s="9"/>
      <c r="DO1208" s="10"/>
      <c r="DP1208" s="11"/>
      <c r="DQ1208" s="6">
        <f>SUMIF(DR$36:DR$66,$D1208,DT$36:DT$66)</f>
        <v>0</v>
      </c>
      <c r="DR1208" s="9"/>
      <c r="DS1208" s="10"/>
      <c r="DT1208" s="11"/>
      <c r="DU1208" s="6">
        <f>SUMIF(DV$36:DV$66,$D1208,DX$36:DX$66)</f>
        <v>0</v>
      </c>
      <c r="DV1208" s="9"/>
      <c r="DW1208" s="10"/>
      <c r="DX1208" s="11"/>
      <c r="DY1208" s="6">
        <f>SUMIF(DZ$36:DZ$66,$D1208,EB$36:EB$66)</f>
        <v>0</v>
      </c>
      <c r="DZ1208" s="9"/>
      <c r="EA1208" s="10"/>
      <c r="EB1208" s="11"/>
      <c r="EC1208" s="6">
        <f>SUMIF(ED$36:ED$66,$D1208,EF$36:EF$66)</f>
        <v>0</v>
      </c>
      <c r="ED1208" s="9"/>
      <c r="EE1208" s="10"/>
      <c r="EF1208" s="11"/>
      <c r="EG1208" s="6">
        <f>SUMIF(EH$36:EH$66,$D1208,EJ$36:EJ$66)</f>
        <v>0</v>
      </c>
      <c r="EH1208" s="9"/>
      <c r="EI1208" s="10"/>
      <c r="EJ1208" s="11"/>
      <c r="EK1208" s="6">
        <f>SUMIF(EL$36:EL$66,$D1208,EN$36:EN$66)</f>
        <v>0</v>
      </c>
      <c r="EL1208" s="9"/>
      <c r="EM1208" s="10"/>
      <c r="EN1208" s="11"/>
      <c r="EO1208" s="6">
        <f>SUMIF(EP$36:EP$66,$D1208,ER$36:ER$66)</f>
        <v>0</v>
      </c>
      <c r="EP1208" s="9"/>
      <c r="EQ1208" s="10"/>
      <c r="ER1208" s="11"/>
      <c r="ES1208" s="6">
        <f>SUMIF(ET$36:ET$66,$D1208,EV$36:EV$66)</f>
        <v>0</v>
      </c>
      <c r="ET1208" s="9"/>
      <c r="EU1208" s="10"/>
      <c r="EV1208" s="11"/>
      <c r="EW1208" s="6">
        <f>SUMIF(EX$36:EX$66,$D1208,EZ$36:EZ$66)</f>
        <v>0</v>
      </c>
      <c r="EX1208" s="9"/>
      <c r="EY1208" s="10"/>
      <c r="EZ1208" s="11"/>
      <c r="FA1208" s="6">
        <f>SUMIF(FB$36:FB$66,$D1208,FD$36:FD$66)</f>
        <v>0</v>
      </c>
      <c r="FB1208" s="9"/>
      <c r="FC1208" s="10"/>
      <c r="FD1208" s="11"/>
      <c r="FE1208" s="6">
        <f>SUMIF(FF$36:FF$66,$D1208,FH$36:FH$66)</f>
        <v>0</v>
      </c>
      <c r="FF1208" s="9"/>
      <c r="FG1208" s="10"/>
      <c r="FH1208" s="11"/>
      <c r="FI1208" s="6">
        <f>SUMIF(FJ$36:FJ$66,$D1208,FL$36:FL$66)</f>
        <v>0</v>
      </c>
      <c r="FJ1208" s="9"/>
      <c r="FK1208" s="10"/>
      <c r="FL1208" s="11"/>
      <c r="FM1208" s="6">
        <f>SUMIF(FN$36:FN$66,$D1208,FP$36:FP$66)</f>
        <v>0</v>
      </c>
      <c r="FN1208" s="9"/>
      <c r="FO1208" s="10"/>
      <c r="FP1208" s="11"/>
      <c r="FQ1208" s="6">
        <f>SUMIF(FR$36:FR$66,$D1208,FT$36:FT$66)</f>
        <v>0</v>
      </c>
      <c r="FR1208" s="9"/>
      <c r="FS1208" s="10"/>
      <c r="FT1208" s="11"/>
      <c r="FU1208" s="6">
        <f>SUMIF(FV$36:FV$66,$D1208,FX$36:FX$66)</f>
        <v>0</v>
      </c>
      <c r="FV1208" s="9"/>
      <c r="FW1208" s="10"/>
      <c r="FX1208" s="11"/>
      <c r="FY1208" s="6">
        <f>SUMIF(FZ$36:FZ$66,$D1208,GB$36:GB$66)</f>
        <v>0</v>
      </c>
      <c r="FZ1208" s="9"/>
      <c r="GA1208" s="10"/>
      <c r="GB1208" s="11"/>
      <c r="GC1208" s="6">
        <f>SUMIF(GD$36:GD$66,$D1208,GF$36:GF$66)</f>
        <v>0</v>
      </c>
      <c r="GD1208" s="9"/>
      <c r="GE1208" s="10"/>
      <c r="GF1208" s="11"/>
      <c r="GG1208" s="6">
        <f>SUMIF(GH$36:GH$66,$D1208,GJ$36:GJ$66)</f>
        <v>0</v>
      </c>
      <c r="GH1208" s="9"/>
      <c r="GI1208" s="10"/>
      <c r="GJ1208" s="11"/>
      <c r="GK1208" s="6">
        <f>SUMIF(GL$36:GL$66,$D1208,GN$36:GN$66)</f>
        <v>0</v>
      </c>
      <c r="GL1208" s="9"/>
      <c r="GM1208" s="10"/>
      <c r="GN1208" s="11"/>
      <c r="GO1208" s="6">
        <f>SUMIF(GP$36:GP$66,$D1208,GR$36:GR$66)</f>
        <v>0</v>
      </c>
      <c r="GP1208" s="9"/>
      <c r="GQ1208" s="10"/>
      <c r="GR1208" s="11"/>
      <c r="GS1208" s="6">
        <f>SUMIF(GT$36:GT$66,$D1208,GV$36:GV$66)</f>
        <v>0</v>
      </c>
      <c r="GT1208" s="9"/>
      <c r="GU1208" s="10"/>
      <c r="GV1208" s="20"/>
      <c r="GW1208" s="19">
        <f t="shared" si="28"/>
        <v>0</v>
      </c>
      <c r="GX1208" s="472"/>
      <c r="GY1208" s="473"/>
    </row>
    <row r="1209" spans="1:207" ht="15.75" customHeight="1">
      <c r="A1209" s="47" t="s">
        <v>77</v>
      </c>
      <c r="B1209" s="475"/>
      <c r="C1209" s="287"/>
      <c r="D1209" s="237"/>
      <c r="E1209" s="6">
        <f>SUMIF(F$67:F$97,$D1209,H$67:H$97)</f>
        <v>0</v>
      </c>
      <c r="F1209" s="9"/>
      <c r="G1209" s="10"/>
      <c r="H1209" s="11"/>
      <c r="I1209" s="6">
        <f>SUMIF(J$67:J$97,$D1209,L$67:L$97)</f>
        <v>0</v>
      </c>
      <c r="J1209" s="9"/>
      <c r="K1209" s="10"/>
      <c r="L1209" s="11"/>
      <c r="M1209" s="6">
        <f>SUMIF(N$67:N$97,$D1209,P$67:P$97)</f>
        <v>0</v>
      </c>
      <c r="N1209" s="9"/>
      <c r="O1209" s="10"/>
      <c r="P1209" s="11"/>
      <c r="Q1209" s="6">
        <f>SUMIF(R$67:R$97,$D1209,T$67:T$97)</f>
        <v>0</v>
      </c>
      <c r="R1209" s="9"/>
      <c r="S1209" s="10"/>
      <c r="T1209" s="11"/>
      <c r="U1209" s="6">
        <f>SUMIF(V$67:V$97,$D1209,X$67:X$97)</f>
        <v>0</v>
      </c>
      <c r="V1209" s="9"/>
      <c r="W1209" s="10"/>
      <c r="X1209" s="11"/>
      <c r="Y1209" s="6">
        <f>SUMIF(Z$67:Z$97,$D1209,AB$67:AB$97)</f>
        <v>0</v>
      </c>
      <c r="Z1209" s="9"/>
      <c r="AA1209" s="10"/>
      <c r="AB1209" s="11"/>
      <c r="AC1209" s="6">
        <f>SUMIF(AD$67:AD$97,$D1209,AF$67:AF$97)</f>
        <v>0</v>
      </c>
      <c r="AD1209" s="9"/>
      <c r="AE1209" s="10"/>
      <c r="AF1209" s="11"/>
      <c r="AG1209" s="6">
        <f>SUMIF(AH$67:AH$97,$D1209,AJ$67:AJ$97)</f>
        <v>0</v>
      </c>
      <c r="AH1209" s="9"/>
      <c r="AI1209" s="10"/>
      <c r="AJ1209" s="11"/>
      <c r="AK1209" s="6">
        <f>SUMIF(AL$67:AL$97,$D1209,AN$67:AN$97)</f>
        <v>0</v>
      </c>
      <c r="AL1209" s="9"/>
      <c r="AM1209" s="10"/>
      <c r="AN1209" s="11"/>
      <c r="AO1209" s="6">
        <f>SUMIF(AP$67:AP$97,$D1209,AR$67:AR$97)</f>
        <v>0</v>
      </c>
      <c r="AP1209" s="9"/>
      <c r="AQ1209" s="10"/>
      <c r="AR1209" s="11"/>
      <c r="AS1209" s="6">
        <f>SUMIF(AT$67:AT$97,$D1209,AV$67:AV$97)</f>
        <v>0</v>
      </c>
      <c r="AT1209" s="9"/>
      <c r="AU1209" s="10"/>
      <c r="AV1209" s="11"/>
      <c r="AW1209" s="6">
        <f>SUMIF(AX$67:AX$97,$D1209,AZ$67:AZ$97)</f>
        <v>0</v>
      </c>
      <c r="AX1209" s="9"/>
      <c r="AY1209" s="10"/>
      <c r="AZ1209" s="11"/>
      <c r="BA1209" s="6">
        <f>SUMIF(BB$67:BB$97,$D1209,BD$67:BD$97)</f>
        <v>0</v>
      </c>
      <c r="BB1209" s="9"/>
      <c r="BC1209" s="10"/>
      <c r="BD1209" s="11"/>
      <c r="BE1209" s="6">
        <f>SUMIF(BF$67:BF$97,$D1209,BH$67:BH$97)</f>
        <v>0</v>
      </c>
      <c r="BF1209" s="9"/>
      <c r="BG1209" s="10"/>
      <c r="BH1209" s="11"/>
      <c r="BI1209" s="6">
        <f>SUMIF(BJ$67:BJ$97,$D1209,BL$67:BL$97)</f>
        <v>0</v>
      </c>
      <c r="BJ1209" s="9"/>
      <c r="BK1209" s="10"/>
      <c r="BL1209" s="11"/>
      <c r="BM1209" s="6">
        <f>SUMIF(BN$67:BN$97,$D1209,BP$67:BP$97)</f>
        <v>0</v>
      </c>
      <c r="BN1209" s="9"/>
      <c r="BO1209" s="10"/>
      <c r="BP1209" s="11"/>
      <c r="BQ1209" s="6">
        <f>SUMIF(BR$67:BR$97,$D1209,BT$67:BT$97)</f>
        <v>0</v>
      </c>
      <c r="BR1209" s="9"/>
      <c r="BS1209" s="10"/>
      <c r="BT1209" s="11"/>
      <c r="BU1209" s="6">
        <f>SUMIF(BV$67:BV$97,$D1209,BX$67:BX$97)</f>
        <v>0</v>
      </c>
      <c r="BV1209" s="9"/>
      <c r="BW1209" s="10"/>
      <c r="BX1209" s="11"/>
      <c r="BY1209" s="6">
        <f>SUMIF(BZ$67:BZ$97,$D1209,CB$67:CB$97)</f>
        <v>0</v>
      </c>
      <c r="BZ1209" s="9"/>
      <c r="CA1209" s="10"/>
      <c r="CB1209" s="11"/>
      <c r="CC1209" s="6">
        <f>SUMIF(CD$67:CD$97,$D1209,CF$67:CF$97)</f>
        <v>0</v>
      </c>
      <c r="CD1209" s="9"/>
      <c r="CE1209" s="10"/>
      <c r="CF1209" s="11"/>
      <c r="CG1209" s="6">
        <f>SUMIF(CH$67:CH$97,$D1209,CJ$67:CJ$97)</f>
        <v>0</v>
      </c>
      <c r="CH1209" s="9"/>
      <c r="CI1209" s="10"/>
      <c r="CJ1209" s="11"/>
      <c r="CK1209" s="6">
        <f>SUMIF(CL$67:CL$97,$D1209,CN$67:CN$97)</f>
        <v>0</v>
      </c>
      <c r="CL1209" s="9"/>
      <c r="CM1209" s="10"/>
      <c r="CN1209" s="11"/>
      <c r="CO1209" s="6">
        <f>SUMIF(CP$67:CP$97,$D1209,CR$67:CR$97)</f>
        <v>0</v>
      </c>
      <c r="CP1209" s="9"/>
      <c r="CQ1209" s="10"/>
      <c r="CR1209" s="11"/>
      <c r="CS1209" s="6">
        <f>SUMIF(CT$67:CT$97,$D1209,CV$67:CV$97)</f>
        <v>0</v>
      </c>
      <c r="CT1209" s="9"/>
      <c r="CU1209" s="10"/>
      <c r="CV1209" s="11"/>
      <c r="CW1209" s="6">
        <f>SUMIF(CX$67:CX$97,$D1209,CZ$67:CZ$97)</f>
        <v>0</v>
      </c>
      <c r="CX1209" s="9"/>
      <c r="CY1209" s="10"/>
      <c r="CZ1209" s="11"/>
      <c r="DA1209" s="6">
        <f>SUMIF(DB$67:DB$97,$D1209,DD$67:DD$97)</f>
        <v>0</v>
      </c>
      <c r="DB1209" s="9"/>
      <c r="DC1209" s="10"/>
      <c r="DD1209" s="11"/>
      <c r="DE1209" s="6">
        <f>SUMIF(DF$67:DF$97,$D1209,DH$67:DH$97)</f>
        <v>0</v>
      </c>
      <c r="DF1209" s="9"/>
      <c r="DG1209" s="10"/>
      <c r="DH1209" s="11"/>
      <c r="DI1209" s="6">
        <f>SUMIF(DJ$67:DJ$97,$D1209,DL$67:DL$97)</f>
        <v>0</v>
      </c>
      <c r="DJ1209" s="9"/>
      <c r="DK1209" s="10"/>
      <c r="DL1209" s="11"/>
      <c r="DM1209" s="6">
        <f>SUMIF(DN$67:DN$97,$D1209,DP$67:DP$97)</f>
        <v>0</v>
      </c>
      <c r="DN1209" s="9"/>
      <c r="DO1209" s="10"/>
      <c r="DP1209" s="11"/>
      <c r="DQ1209" s="6">
        <f>SUMIF(DR$67:DR$97,$D1209,DT$67:DT$97)</f>
        <v>0</v>
      </c>
      <c r="DR1209" s="9"/>
      <c r="DS1209" s="10"/>
      <c r="DT1209" s="11"/>
      <c r="DU1209" s="6">
        <f>SUMIF(DV$67:DV$97,$D1209,DX$67:DX$97)</f>
        <v>0</v>
      </c>
      <c r="DV1209" s="9"/>
      <c r="DW1209" s="10"/>
      <c r="DX1209" s="11"/>
      <c r="DY1209" s="6">
        <f>SUMIF(DZ$67:DZ$97,$D1209,EB$67:EB$97)</f>
        <v>0</v>
      </c>
      <c r="DZ1209" s="9"/>
      <c r="EA1209" s="10"/>
      <c r="EB1209" s="11"/>
      <c r="EC1209" s="6">
        <f>SUMIF(ED$67:ED$97,$D1209,EF$67:EF$97)</f>
        <v>0</v>
      </c>
      <c r="ED1209" s="9"/>
      <c r="EE1209" s="10"/>
      <c r="EF1209" s="11"/>
      <c r="EG1209" s="6">
        <f>SUMIF(EH$67:EH$97,$D1209,EJ$67:EJ$97)</f>
        <v>0</v>
      </c>
      <c r="EH1209" s="9"/>
      <c r="EI1209" s="10"/>
      <c r="EJ1209" s="11"/>
      <c r="EK1209" s="6">
        <f>SUMIF(EL$67:EL$97,$D1209,EN$67:EN$97)</f>
        <v>0</v>
      </c>
      <c r="EL1209" s="9"/>
      <c r="EM1209" s="10"/>
      <c r="EN1209" s="11"/>
      <c r="EO1209" s="6">
        <f>SUMIF(EP$67:EP$97,$D1209,ER$67:ER$97)</f>
        <v>0</v>
      </c>
      <c r="EP1209" s="9"/>
      <c r="EQ1209" s="10"/>
      <c r="ER1209" s="11"/>
      <c r="ES1209" s="6">
        <f>SUMIF(ET$67:ET$97,$D1209,EV$67:EV$97)</f>
        <v>0</v>
      </c>
      <c r="ET1209" s="9"/>
      <c r="EU1209" s="10"/>
      <c r="EV1209" s="11"/>
      <c r="EW1209" s="6">
        <f>SUMIF(EX$67:EX$97,$D1209,EZ$67:EZ$97)</f>
        <v>0</v>
      </c>
      <c r="EX1209" s="9"/>
      <c r="EY1209" s="10"/>
      <c r="EZ1209" s="11"/>
      <c r="FA1209" s="6">
        <f>SUMIF(FB$67:FB$97,$D1209,FD$67:FD$97)</f>
        <v>0</v>
      </c>
      <c r="FB1209" s="9"/>
      <c r="FC1209" s="10"/>
      <c r="FD1209" s="11"/>
      <c r="FE1209" s="6">
        <f>SUMIF(FF$67:FF$97,$D1209,FH$67:FH$97)</f>
        <v>0</v>
      </c>
      <c r="FF1209" s="9"/>
      <c r="FG1209" s="10"/>
      <c r="FH1209" s="11"/>
      <c r="FI1209" s="6">
        <f>SUMIF(FJ$67:FJ$97,$D1209,FL$67:FL$97)</f>
        <v>0</v>
      </c>
      <c r="FJ1209" s="9"/>
      <c r="FK1209" s="10"/>
      <c r="FL1209" s="11"/>
      <c r="FM1209" s="6">
        <f>SUMIF(FN$67:FN$97,$D1209,FP$67:FP$97)</f>
        <v>0</v>
      </c>
      <c r="FN1209" s="9"/>
      <c r="FO1209" s="10"/>
      <c r="FP1209" s="11"/>
      <c r="FQ1209" s="6">
        <f>SUMIF(FR$67:FR$97,$D1209,FT$67:FT$97)</f>
        <v>0</v>
      </c>
      <c r="FR1209" s="9"/>
      <c r="FS1209" s="10"/>
      <c r="FT1209" s="11"/>
      <c r="FU1209" s="6">
        <f>SUMIF(FV$67:FV$97,$D1209,FX$67:FX$97)</f>
        <v>0</v>
      </c>
      <c r="FV1209" s="9"/>
      <c r="FW1209" s="10"/>
      <c r="FX1209" s="11"/>
      <c r="FY1209" s="6">
        <f>SUMIF(FZ$67:FZ$97,$D1209,GB$67:GB$97)</f>
        <v>0</v>
      </c>
      <c r="FZ1209" s="9"/>
      <c r="GA1209" s="10"/>
      <c r="GB1209" s="11"/>
      <c r="GC1209" s="6">
        <f>SUMIF(GD$67:GD$97,$D1209,GF$67:GF$97)</f>
        <v>0</v>
      </c>
      <c r="GD1209" s="9"/>
      <c r="GE1209" s="10"/>
      <c r="GF1209" s="11"/>
      <c r="GG1209" s="6">
        <f>SUMIF(GH$67:GH$97,$D1209,GJ$67:GJ$97)</f>
        <v>0</v>
      </c>
      <c r="GH1209" s="9"/>
      <c r="GI1209" s="10"/>
      <c r="GJ1209" s="11"/>
      <c r="GK1209" s="6">
        <f>SUMIF(GL$67:GL$97,$D1209,GN$67:GN$97)</f>
        <v>0</v>
      </c>
      <c r="GL1209" s="9"/>
      <c r="GM1209" s="10"/>
      <c r="GN1209" s="11"/>
      <c r="GO1209" s="6">
        <f>SUMIF(GP$67:GP$97,$D1209,GR$67:GR$97)</f>
        <v>0</v>
      </c>
      <c r="GP1209" s="9"/>
      <c r="GQ1209" s="10"/>
      <c r="GR1209" s="11"/>
      <c r="GS1209" s="6">
        <f>SUMIF(GT$67:GT$97,$D1209,GV$67:GV$97)</f>
        <v>0</v>
      </c>
      <c r="GT1209" s="9"/>
      <c r="GU1209" s="10"/>
      <c r="GV1209" s="20"/>
      <c r="GW1209" s="19">
        <f t="shared" si="28"/>
        <v>0</v>
      </c>
      <c r="GX1209" s="472"/>
      <c r="GY1209" s="473"/>
    </row>
    <row r="1210" spans="1:207" ht="15.75" customHeight="1">
      <c r="A1210" s="47" t="s">
        <v>78</v>
      </c>
      <c r="B1210" s="475"/>
      <c r="C1210" s="287"/>
      <c r="D1210" s="237"/>
      <c r="E1210" s="6">
        <f>SUMIF(F$98:F$128,$D1210,H$98:H$128)</f>
        <v>0</v>
      </c>
      <c r="F1210" s="9"/>
      <c r="G1210" s="10"/>
      <c r="H1210" s="11"/>
      <c r="I1210" s="6">
        <f>SUMIF(J$98:J$128,$D1210,L$98:L$128)</f>
        <v>0</v>
      </c>
      <c r="J1210" s="9"/>
      <c r="K1210" s="10"/>
      <c r="L1210" s="11"/>
      <c r="M1210" s="6">
        <f>SUMIF(N$98:N$128,$D1210,P$98:P$128)</f>
        <v>0</v>
      </c>
      <c r="N1210" s="9"/>
      <c r="O1210" s="10"/>
      <c r="P1210" s="11"/>
      <c r="Q1210" s="6">
        <f>SUMIF(R$98:R$128,$D1210,T$98:T$128)</f>
        <v>0</v>
      </c>
      <c r="R1210" s="9"/>
      <c r="S1210" s="10"/>
      <c r="T1210" s="11"/>
      <c r="U1210" s="6">
        <f>SUMIF(V$98:V$128,$D1210,X$98:X$128)</f>
        <v>0</v>
      </c>
      <c r="V1210" s="9"/>
      <c r="W1210" s="10"/>
      <c r="X1210" s="11"/>
      <c r="Y1210" s="6">
        <f>SUMIF(Z$98:Z$128,$D1210,AB$98:AB$128)</f>
        <v>0</v>
      </c>
      <c r="Z1210" s="9"/>
      <c r="AA1210" s="10"/>
      <c r="AB1210" s="11"/>
      <c r="AC1210" s="6">
        <f>SUMIF(AD$98:AD$128,$D1210,AF$98:AF$128)</f>
        <v>0</v>
      </c>
      <c r="AD1210" s="9"/>
      <c r="AE1210" s="10"/>
      <c r="AF1210" s="11"/>
      <c r="AG1210" s="6">
        <f>SUMIF(AH$98:AH$128,$D1210,AJ$98:AJ$128)</f>
        <v>0</v>
      </c>
      <c r="AH1210" s="9"/>
      <c r="AI1210" s="10"/>
      <c r="AJ1210" s="11"/>
      <c r="AK1210" s="6">
        <f>SUMIF(AL$98:AL$128,$D1210,AN$98:AN$128)</f>
        <v>0</v>
      </c>
      <c r="AL1210" s="9"/>
      <c r="AM1210" s="10"/>
      <c r="AN1210" s="11"/>
      <c r="AO1210" s="6">
        <f>SUMIF(AP$98:AP$128,$D1210,AR$98:AR$128)</f>
        <v>0</v>
      </c>
      <c r="AP1210" s="9"/>
      <c r="AQ1210" s="10"/>
      <c r="AR1210" s="11"/>
      <c r="AS1210" s="6">
        <f>SUMIF(AT$98:AT$128,$D1210,AV$98:AV$128)</f>
        <v>0</v>
      </c>
      <c r="AT1210" s="9"/>
      <c r="AU1210" s="10"/>
      <c r="AV1210" s="11"/>
      <c r="AW1210" s="6">
        <f>SUMIF(AX$98:AX$128,$D1210,AZ$98:AZ$128)</f>
        <v>0</v>
      </c>
      <c r="AX1210" s="9"/>
      <c r="AY1210" s="10"/>
      <c r="AZ1210" s="11"/>
      <c r="BA1210" s="6">
        <f>SUMIF(BB$98:BB$128,$D1210,BD$98:BD$128)</f>
        <v>0</v>
      </c>
      <c r="BB1210" s="9"/>
      <c r="BC1210" s="10"/>
      <c r="BD1210" s="11"/>
      <c r="BE1210" s="6">
        <f>SUMIF(BF$98:BF$128,$D1210,BH$98:BH$128)</f>
        <v>0</v>
      </c>
      <c r="BF1210" s="9"/>
      <c r="BG1210" s="10"/>
      <c r="BH1210" s="11"/>
      <c r="BI1210" s="6">
        <f>SUMIF(BJ$98:BJ$128,$D1210,BL$98:BL$128)</f>
        <v>0</v>
      </c>
      <c r="BJ1210" s="9"/>
      <c r="BK1210" s="10"/>
      <c r="BL1210" s="11"/>
      <c r="BM1210" s="6">
        <f>SUMIF(BN$98:BN$128,$D1210,BP$98:BP$128)</f>
        <v>0</v>
      </c>
      <c r="BN1210" s="9"/>
      <c r="BO1210" s="10"/>
      <c r="BP1210" s="11"/>
      <c r="BQ1210" s="6">
        <f>SUMIF(BR$98:BR$128,$D1210,BT$98:BT$128)</f>
        <v>0</v>
      </c>
      <c r="BR1210" s="9"/>
      <c r="BS1210" s="10"/>
      <c r="BT1210" s="11"/>
      <c r="BU1210" s="6">
        <f>SUMIF(BV$98:BV$128,$D1210,BX$98:BX$128)</f>
        <v>0</v>
      </c>
      <c r="BV1210" s="9"/>
      <c r="BW1210" s="10"/>
      <c r="BX1210" s="11"/>
      <c r="BY1210" s="6">
        <f>SUMIF(BZ$98:BZ$128,$D1210,CB$98:CB$128)</f>
        <v>0</v>
      </c>
      <c r="BZ1210" s="9"/>
      <c r="CA1210" s="10"/>
      <c r="CB1210" s="11"/>
      <c r="CC1210" s="6">
        <f>SUMIF(CD$98:CD$128,$D1210,CF$98:CF$128)</f>
        <v>0</v>
      </c>
      <c r="CD1210" s="9"/>
      <c r="CE1210" s="10"/>
      <c r="CF1210" s="11"/>
      <c r="CG1210" s="6">
        <f>SUMIF(CH$98:CH$128,$D1210,CJ$98:CJ$128)</f>
        <v>0</v>
      </c>
      <c r="CH1210" s="9"/>
      <c r="CI1210" s="10"/>
      <c r="CJ1210" s="11"/>
      <c r="CK1210" s="6">
        <f>SUMIF(CL$98:CL$128,$D1210,CN$98:CN$128)</f>
        <v>0</v>
      </c>
      <c r="CL1210" s="9"/>
      <c r="CM1210" s="10"/>
      <c r="CN1210" s="11"/>
      <c r="CO1210" s="6">
        <f>SUMIF(CP$98:CP$128,$D1210,CR$98:CR$128)</f>
        <v>0</v>
      </c>
      <c r="CP1210" s="9"/>
      <c r="CQ1210" s="10"/>
      <c r="CR1210" s="11"/>
      <c r="CS1210" s="6">
        <f>SUMIF(CT$98:CT$128,$D1210,CV$98:CV$128)</f>
        <v>0</v>
      </c>
      <c r="CT1210" s="9"/>
      <c r="CU1210" s="10"/>
      <c r="CV1210" s="11"/>
      <c r="CW1210" s="6">
        <f>SUMIF(CX$98:CX$128,$D1210,CZ$98:CZ$128)</f>
        <v>0</v>
      </c>
      <c r="CX1210" s="9"/>
      <c r="CY1210" s="10"/>
      <c r="CZ1210" s="11"/>
      <c r="DA1210" s="6">
        <f>SUMIF(DB$98:DB$128,$D1210,DD$98:DD$128)</f>
        <v>0</v>
      </c>
      <c r="DB1210" s="9"/>
      <c r="DC1210" s="10"/>
      <c r="DD1210" s="11"/>
      <c r="DE1210" s="6">
        <f>SUMIF(DF$98:DF$128,$D1210,DH$98:DH$128)</f>
        <v>0</v>
      </c>
      <c r="DF1210" s="9"/>
      <c r="DG1210" s="10"/>
      <c r="DH1210" s="11"/>
      <c r="DI1210" s="6">
        <f>SUMIF(DJ$98:DJ$128,$D1210,DL$98:DL$128)</f>
        <v>0</v>
      </c>
      <c r="DJ1210" s="9"/>
      <c r="DK1210" s="10"/>
      <c r="DL1210" s="11"/>
      <c r="DM1210" s="6">
        <f>SUMIF(DN$98:DN$128,$D1210,DP$98:DP$128)</f>
        <v>0</v>
      </c>
      <c r="DN1210" s="9"/>
      <c r="DO1210" s="10"/>
      <c r="DP1210" s="11"/>
      <c r="DQ1210" s="6">
        <f>SUMIF(DR$98:DR$128,$D1210,DT$98:DT$128)</f>
        <v>0</v>
      </c>
      <c r="DR1210" s="9"/>
      <c r="DS1210" s="10"/>
      <c r="DT1210" s="11"/>
      <c r="DU1210" s="6">
        <f>SUMIF(DV$98:DV$128,$D1210,DX$98:DX$128)</f>
        <v>0</v>
      </c>
      <c r="DV1210" s="9"/>
      <c r="DW1210" s="10"/>
      <c r="DX1210" s="11"/>
      <c r="DY1210" s="6">
        <f>SUMIF(DZ$98:DZ$128,$D1210,EB$98:EB$128)</f>
        <v>0</v>
      </c>
      <c r="DZ1210" s="9"/>
      <c r="EA1210" s="10"/>
      <c r="EB1210" s="11"/>
      <c r="EC1210" s="6">
        <f>SUMIF(ED$98:ED$128,$D1210,EF$98:EF$128)</f>
        <v>0</v>
      </c>
      <c r="ED1210" s="9"/>
      <c r="EE1210" s="10"/>
      <c r="EF1210" s="11"/>
      <c r="EG1210" s="6">
        <f>SUMIF(EH$98:EH$128,$D1210,EJ$98:EJ$128)</f>
        <v>0</v>
      </c>
      <c r="EH1210" s="9"/>
      <c r="EI1210" s="10"/>
      <c r="EJ1210" s="11"/>
      <c r="EK1210" s="6">
        <f>SUMIF(EL$98:EL$128,$D1210,EN$98:EN$128)</f>
        <v>0</v>
      </c>
      <c r="EL1210" s="9"/>
      <c r="EM1210" s="10"/>
      <c r="EN1210" s="11"/>
      <c r="EO1210" s="6">
        <f>SUMIF(EP$98:EP$128,$D1210,ER$98:ER$128)</f>
        <v>0</v>
      </c>
      <c r="EP1210" s="9"/>
      <c r="EQ1210" s="10"/>
      <c r="ER1210" s="11"/>
      <c r="ES1210" s="6">
        <f>SUMIF(ET$98:ET$128,$D1210,EV$98:EV$128)</f>
        <v>0</v>
      </c>
      <c r="ET1210" s="9"/>
      <c r="EU1210" s="10"/>
      <c r="EV1210" s="11"/>
      <c r="EW1210" s="6">
        <f>SUMIF(EX$98:EX$128,$D1210,EZ$98:EZ$128)</f>
        <v>0</v>
      </c>
      <c r="EX1210" s="9"/>
      <c r="EY1210" s="10"/>
      <c r="EZ1210" s="11"/>
      <c r="FA1210" s="6">
        <f>SUMIF(FB$98:FB$128,$D1210,FD$98:FD$128)</f>
        <v>0</v>
      </c>
      <c r="FB1210" s="9"/>
      <c r="FC1210" s="10"/>
      <c r="FD1210" s="11"/>
      <c r="FE1210" s="6">
        <f>SUMIF(FF$98:FF$128,$D1210,FH$98:FH$128)</f>
        <v>0</v>
      </c>
      <c r="FF1210" s="9"/>
      <c r="FG1210" s="10"/>
      <c r="FH1210" s="11"/>
      <c r="FI1210" s="6">
        <f>SUMIF(FJ$98:FJ$128,$D1210,FL$98:FL$128)</f>
        <v>0</v>
      </c>
      <c r="FJ1210" s="9"/>
      <c r="FK1210" s="10"/>
      <c r="FL1210" s="11"/>
      <c r="FM1210" s="6">
        <f>SUMIF(FN$98:FN$128,$D1210,FP$98:FP$128)</f>
        <v>0</v>
      </c>
      <c r="FN1210" s="9"/>
      <c r="FO1210" s="10"/>
      <c r="FP1210" s="11"/>
      <c r="FQ1210" s="6">
        <f>SUMIF(FR$98:FR$128,$D1210,FT$98:FT$128)</f>
        <v>0</v>
      </c>
      <c r="FR1210" s="9"/>
      <c r="FS1210" s="10"/>
      <c r="FT1210" s="11"/>
      <c r="FU1210" s="6">
        <f>SUMIF(FV$98:FV$128,$D1210,FX$98:FX$128)</f>
        <v>0</v>
      </c>
      <c r="FV1210" s="9"/>
      <c r="FW1210" s="10"/>
      <c r="FX1210" s="11"/>
      <c r="FY1210" s="6">
        <f>SUMIF(FZ$98:FZ$128,$D1210,GB$98:GB$128)</f>
        <v>0</v>
      </c>
      <c r="FZ1210" s="9"/>
      <c r="GA1210" s="10"/>
      <c r="GB1210" s="11"/>
      <c r="GC1210" s="6">
        <f>SUMIF(GD$98:GD$128,$D1210,GF$98:GF$128)</f>
        <v>0</v>
      </c>
      <c r="GD1210" s="9"/>
      <c r="GE1210" s="10"/>
      <c r="GF1210" s="11"/>
      <c r="GG1210" s="6">
        <f>SUMIF(GH$98:GH$128,$D1210,GJ$98:GJ$128)</f>
        <v>0</v>
      </c>
      <c r="GH1210" s="9"/>
      <c r="GI1210" s="10"/>
      <c r="GJ1210" s="11"/>
      <c r="GK1210" s="6">
        <f>SUMIF(GL$98:GL$128,$D1210,GN$98:GN$128)</f>
        <v>0</v>
      </c>
      <c r="GL1210" s="9"/>
      <c r="GM1210" s="10"/>
      <c r="GN1210" s="11"/>
      <c r="GO1210" s="6">
        <f>SUMIF(GP$98:GP$128,$D1210,GR$98:GR$128)</f>
        <v>0</v>
      </c>
      <c r="GP1210" s="9"/>
      <c r="GQ1210" s="10"/>
      <c r="GR1210" s="11"/>
      <c r="GS1210" s="6">
        <f>SUMIF(GT$98:GT$128,$D1210,GV$98:GV$128)</f>
        <v>0</v>
      </c>
      <c r="GT1210" s="9"/>
      <c r="GU1210" s="10"/>
      <c r="GV1210" s="20"/>
      <c r="GW1210" s="19">
        <f t="shared" si="28"/>
        <v>0</v>
      </c>
      <c r="GX1210" s="472"/>
      <c r="GY1210" s="473"/>
    </row>
    <row r="1211" spans="1:207" ht="15.75" customHeight="1">
      <c r="A1211" s="47" t="s">
        <v>79</v>
      </c>
      <c r="B1211" s="475"/>
      <c r="C1211" s="287"/>
      <c r="D1211" s="237"/>
      <c r="E1211" s="6">
        <f>SUMIF(F$129:F$159,$D1211,H$129:H$159)</f>
        <v>0</v>
      </c>
      <c r="F1211" s="9"/>
      <c r="G1211" s="10"/>
      <c r="H1211" s="11"/>
      <c r="I1211" s="6">
        <f>SUMIF(J$129:J$159,$D1211,L$129:L$159)</f>
        <v>0</v>
      </c>
      <c r="J1211" s="9"/>
      <c r="K1211" s="10"/>
      <c r="L1211" s="11"/>
      <c r="M1211" s="6">
        <f>SUMIF(N$129:N$159,$D1211,P$129:P$159)</f>
        <v>0</v>
      </c>
      <c r="N1211" s="9"/>
      <c r="O1211" s="10"/>
      <c r="P1211" s="11"/>
      <c r="Q1211" s="6">
        <f>SUMIF(R$129:R$159,$D1211,T$129:T$159)</f>
        <v>0</v>
      </c>
      <c r="R1211" s="9"/>
      <c r="S1211" s="10"/>
      <c r="T1211" s="11"/>
      <c r="U1211" s="6">
        <f>SUMIF(V$129:V$159,$D1211,X$129:X$159)</f>
        <v>0</v>
      </c>
      <c r="V1211" s="9"/>
      <c r="W1211" s="10"/>
      <c r="X1211" s="11"/>
      <c r="Y1211" s="6">
        <f>SUMIF(Z$129:Z$159,$D1211,AB$129:AB$159)</f>
        <v>0</v>
      </c>
      <c r="Z1211" s="9"/>
      <c r="AA1211" s="10"/>
      <c r="AB1211" s="11"/>
      <c r="AC1211" s="6">
        <f>SUMIF(AD$129:AD$159,$D1211,AF$129:AF$159)</f>
        <v>0</v>
      </c>
      <c r="AD1211" s="9"/>
      <c r="AE1211" s="10"/>
      <c r="AF1211" s="11"/>
      <c r="AG1211" s="6">
        <f>SUMIF(AH$129:AH$159,$D1211,AJ$129:AJ$159)</f>
        <v>0</v>
      </c>
      <c r="AH1211" s="9"/>
      <c r="AI1211" s="10"/>
      <c r="AJ1211" s="11"/>
      <c r="AK1211" s="6">
        <f>SUMIF(AL$129:AL$159,$D1211,AN$129:AN$159)</f>
        <v>0</v>
      </c>
      <c r="AL1211" s="9"/>
      <c r="AM1211" s="10"/>
      <c r="AN1211" s="11"/>
      <c r="AO1211" s="6">
        <f>SUMIF(AP$129:AP$159,$D1211,AR$129:AR$159)</f>
        <v>0</v>
      </c>
      <c r="AP1211" s="9"/>
      <c r="AQ1211" s="10"/>
      <c r="AR1211" s="11"/>
      <c r="AS1211" s="6">
        <f>SUMIF(AT$129:AT$159,$D1211,AV$129:AV$159)</f>
        <v>0</v>
      </c>
      <c r="AT1211" s="9"/>
      <c r="AU1211" s="10"/>
      <c r="AV1211" s="11"/>
      <c r="AW1211" s="6">
        <f>SUMIF(AX$129:AX$159,$D1211,AZ$129:AZ$159)</f>
        <v>0</v>
      </c>
      <c r="AX1211" s="9"/>
      <c r="AY1211" s="10"/>
      <c r="AZ1211" s="11"/>
      <c r="BA1211" s="6">
        <f>SUMIF(BB$129:BB$159,$D1211,BD$129:BD$159)</f>
        <v>0</v>
      </c>
      <c r="BB1211" s="9"/>
      <c r="BC1211" s="10"/>
      <c r="BD1211" s="11"/>
      <c r="BE1211" s="6">
        <f>SUMIF(BF$129:BF$159,$D1211,BH$129:BH$159)</f>
        <v>0</v>
      </c>
      <c r="BF1211" s="9"/>
      <c r="BG1211" s="10"/>
      <c r="BH1211" s="11"/>
      <c r="BI1211" s="6">
        <f>SUMIF(BJ$129:BJ$159,$D1211,BL$129:BL$159)</f>
        <v>0</v>
      </c>
      <c r="BJ1211" s="9"/>
      <c r="BK1211" s="10"/>
      <c r="BL1211" s="11"/>
      <c r="BM1211" s="6">
        <f>SUMIF(BN$129:BN$159,$D1211,BP$129:BP$159)</f>
        <v>0</v>
      </c>
      <c r="BN1211" s="9"/>
      <c r="BO1211" s="10"/>
      <c r="BP1211" s="11"/>
      <c r="BQ1211" s="6">
        <f>SUMIF(BR$129:BR$159,$D1211,BT$129:BT$159)</f>
        <v>0</v>
      </c>
      <c r="BR1211" s="9"/>
      <c r="BS1211" s="10"/>
      <c r="BT1211" s="11"/>
      <c r="BU1211" s="6">
        <f>SUMIF(BV$129:BV$159,$D1211,BX$129:BX$159)</f>
        <v>0</v>
      </c>
      <c r="BV1211" s="9"/>
      <c r="BW1211" s="10"/>
      <c r="BX1211" s="11"/>
      <c r="BY1211" s="6">
        <f>SUMIF(BZ$129:BZ$159,$D1211,CB$129:CB$159)</f>
        <v>0</v>
      </c>
      <c r="BZ1211" s="9"/>
      <c r="CA1211" s="10"/>
      <c r="CB1211" s="11"/>
      <c r="CC1211" s="6">
        <f>SUMIF(CD$129:CD$159,$D1211,CF$129:CF$159)</f>
        <v>0</v>
      </c>
      <c r="CD1211" s="9"/>
      <c r="CE1211" s="10"/>
      <c r="CF1211" s="11"/>
      <c r="CG1211" s="6">
        <f>SUMIF(CH$129:CH$159,$D1211,CJ$129:CJ$159)</f>
        <v>0</v>
      </c>
      <c r="CH1211" s="9"/>
      <c r="CI1211" s="10"/>
      <c r="CJ1211" s="11"/>
      <c r="CK1211" s="6">
        <f>SUMIF(CL$129:CL$159,$D1211,CN$129:CN$159)</f>
        <v>0</v>
      </c>
      <c r="CL1211" s="9"/>
      <c r="CM1211" s="10"/>
      <c r="CN1211" s="11"/>
      <c r="CO1211" s="6">
        <f>SUMIF(CP$129:CP$159,$D1211,CR$129:CR$159)</f>
        <v>0</v>
      </c>
      <c r="CP1211" s="9"/>
      <c r="CQ1211" s="10"/>
      <c r="CR1211" s="11"/>
      <c r="CS1211" s="6">
        <f>SUMIF(CT$129:CT$159,$D1211,CV$129:CV$159)</f>
        <v>0</v>
      </c>
      <c r="CT1211" s="9"/>
      <c r="CU1211" s="10"/>
      <c r="CV1211" s="11"/>
      <c r="CW1211" s="6">
        <f>SUMIF(CX$129:CX$159,$D1211,CZ$129:CZ$159)</f>
        <v>0</v>
      </c>
      <c r="CX1211" s="9"/>
      <c r="CY1211" s="10"/>
      <c r="CZ1211" s="11"/>
      <c r="DA1211" s="6">
        <f>SUMIF(DB$129:DB$159,$D1211,DD$129:DD$159)</f>
        <v>0</v>
      </c>
      <c r="DB1211" s="9"/>
      <c r="DC1211" s="10"/>
      <c r="DD1211" s="11"/>
      <c r="DE1211" s="6">
        <f>SUMIF(DF$129:DF$159,$D1211,DH$129:DH$159)</f>
        <v>0</v>
      </c>
      <c r="DF1211" s="9"/>
      <c r="DG1211" s="10"/>
      <c r="DH1211" s="11"/>
      <c r="DI1211" s="6">
        <f>SUMIF(DJ$129:DJ$159,$D1211,DL$129:DL$159)</f>
        <v>0</v>
      </c>
      <c r="DJ1211" s="9"/>
      <c r="DK1211" s="10"/>
      <c r="DL1211" s="11"/>
      <c r="DM1211" s="6">
        <f>SUMIF(DN$129:DN$159,$D1211,DP$129:DP$159)</f>
        <v>0</v>
      </c>
      <c r="DN1211" s="9"/>
      <c r="DO1211" s="10"/>
      <c r="DP1211" s="11"/>
      <c r="DQ1211" s="6">
        <f>SUMIF(DR$129:DR$159,$D1211,DT$129:DT$159)</f>
        <v>0</v>
      </c>
      <c r="DR1211" s="9"/>
      <c r="DS1211" s="10"/>
      <c r="DT1211" s="11"/>
      <c r="DU1211" s="6">
        <f>SUMIF(DV$129:DV$159,$D1211,DX$129:DX$159)</f>
        <v>0</v>
      </c>
      <c r="DV1211" s="9"/>
      <c r="DW1211" s="10"/>
      <c r="DX1211" s="11"/>
      <c r="DY1211" s="6">
        <f>SUMIF(DZ$129:DZ$159,$D1211,EB$129:EB$159)</f>
        <v>0</v>
      </c>
      <c r="DZ1211" s="9"/>
      <c r="EA1211" s="10"/>
      <c r="EB1211" s="11"/>
      <c r="EC1211" s="6">
        <f>SUMIF(ED$129:ED$159,$D1211,EF$129:EF$159)</f>
        <v>0</v>
      </c>
      <c r="ED1211" s="9"/>
      <c r="EE1211" s="10"/>
      <c r="EF1211" s="11"/>
      <c r="EG1211" s="6">
        <f>SUMIF(EH$129:EH$159,$D1211,EJ$129:EJ$159)</f>
        <v>0</v>
      </c>
      <c r="EH1211" s="9"/>
      <c r="EI1211" s="10"/>
      <c r="EJ1211" s="11"/>
      <c r="EK1211" s="6">
        <f>SUMIF(EL$129:EL$159,$D1211,EN$129:EN$159)</f>
        <v>0</v>
      </c>
      <c r="EL1211" s="9"/>
      <c r="EM1211" s="10"/>
      <c r="EN1211" s="11"/>
      <c r="EO1211" s="6">
        <f>SUMIF(EP$129:EP$159,$D1211,ER$129:ER$159)</f>
        <v>0</v>
      </c>
      <c r="EP1211" s="9"/>
      <c r="EQ1211" s="10"/>
      <c r="ER1211" s="11"/>
      <c r="ES1211" s="6">
        <f>SUMIF(ET$129:ET$159,$D1211,EV$129:EV$159)</f>
        <v>0</v>
      </c>
      <c r="ET1211" s="9"/>
      <c r="EU1211" s="10"/>
      <c r="EV1211" s="11"/>
      <c r="EW1211" s="6">
        <f>SUMIF(EX$129:EX$159,$D1211,EZ$129:EZ$159)</f>
        <v>0</v>
      </c>
      <c r="EX1211" s="9"/>
      <c r="EY1211" s="10"/>
      <c r="EZ1211" s="11"/>
      <c r="FA1211" s="6">
        <f>SUMIF(FB$129:FB$159,$D1211,FD$129:FD$159)</f>
        <v>0</v>
      </c>
      <c r="FB1211" s="9"/>
      <c r="FC1211" s="10"/>
      <c r="FD1211" s="11"/>
      <c r="FE1211" s="6">
        <f>SUMIF(FF$129:FF$159,$D1211,FH$129:FH$159)</f>
        <v>0</v>
      </c>
      <c r="FF1211" s="9"/>
      <c r="FG1211" s="10"/>
      <c r="FH1211" s="11"/>
      <c r="FI1211" s="6">
        <f>SUMIF(FJ$129:FJ$159,$D1211,FL$129:FL$159)</f>
        <v>0</v>
      </c>
      <c r="FJ1211" s="9"/>
      <c r="FK1211" s="10"/>
      <c r="FL1211" s="11"/>
      <c r="FM1211" s="6">
        <f>SUMIF(FN$129:FN$159,$D1211,FP$129:FP$159)</f>
        <v>0</v>
      </c>
      <c r="FN1211" s="9"/>
      <c r="FO1211" s="10"/>
      <c r="FP1211" s="11"/>
      <c r="FQ1211" s="6">
        <f>SUMIF(FR$129:FR$159,$D1211,FT$129:FT$159)</f>
        <v>0</v>
      </c>
      <c r="FR1211" s="9"/>
      <c r="FS1211" s="10"/>
      <c r="FT1211" s="11"/>
      <c r="FU1211" s="6">
        <f>SUMIF(FV$129:FV$159,$D1211,FX$129:FX$159)</f>
        <v>0</v>
      </c>
      <c r="FV1211" s="9"/>
      <c r="FW1211" s="10"/>
      <c r="FX1211" s="11"/>
      <c r="FY1211" s="6">
        <f>SUMIF(FZ$129:FZ$159,$D1211,GB$129:GB$159)</f>
        <v>0</v>
      </c>
      <c r="FZ1211" s="9"/>
      <c r="GA1211" s="10"/>
      <c r="GB1211" s="11"/>
      <c r="GC1211" s="6">
        <f>SUMIF(GD$129:GD$159,$D1211,GF$129:GF$159)</f>
        <v>0</v>
      </c>
      <c r="GD1211" s="9"/>
      <c r="GE1211" s="10"/>
      <c r="GF1211" s="11"/>
      <c r="GG1211" s="6">
        <f>SUMIF(GH$129:GH$159,$D1211,GJ$129:GJ$159)</f>
        <v>0</v>
      </c>
      <c r="GH1211" s="9"/>
      <c r="GI1211" s="10"/>
      <c r="GJ1211" s="11"/>
      <c r="GK1211" s="6">
        <f>SUMIF(GL$129:GL$159,$D1211,GN$129:GN$159)</f>
        <v>0</v>
      </c>
      <c r="GL1211" s="9"/>
      <c r="GM1211" s="10"/>
      <c r="GN1211" s="11"/>
      <c r="GO1211" s="6">
        <f>SUMIF(GP$129:GP$159,$D1211,GR$129:GR$159)</f>
        <v>0</v>
      </c>
      <c r="GP1211" s="9"/>
      <c r="GQ1211" s="10"/>
      <c r="GR1211" s="11"/>
      <c r="GS1211" s="6">
        <f>SUMIF(GT$129:GT$159,$D1211,GV$129:GV$159)</f>
        <v>0</v>
      </c>
      <c r="GT1211" s="9"/>
      <c r="GU1211" s="10"/>
      <c r="GV1211" s="20"/>
      <c r="GW1211" s="19">
        <f t="shared" si="28"/>
        <v>0</v>
      </c>
      <c r="GX1211" s="472"/>
      <c r="GY1211" s="473"/>
    </row>
    <row r="1212" spans="1:207" ht="15.75" customHeight="1">
      <c r="A1212" s="47" t="s">
        <v>80</v>
      </c>
      <c r="B1212" s="475"/>
      <c r="C1212" s="287"/>
      <c r="D1212" s="237"/>
      <c r="E1212" s="6">
        <f>SUMIF(F$160:F$190,$D1212,H$160:H$190)</f>
        <v>0</v>
      </c>
      <c r="F1212" s="9"/>
      <c r="G1212" s="10"/>
      <c r="H1212" s="11"/>
      <c r="I1212" s="6">
        <f>SUMIF(J$160:J$190,$D1212,L$160:L$190)</f>
        <v>0</v>
      </c>
      <c r="J1212" s="9"/>
      <c r="K1212" s="10"/>
      <c r="L1212" s="11"/>
      <c r="M1212" s="6">
        <f>SUMIF(N$160:N$190,$D1212,P$160:P$190)</f>
        <v>0</v>
      </c>
      <c r="N1212" s="9"/>
      <c r="O1212" s="10"/>
      <c r="P1212" s="11"/>
      <c r="Q1212" s="6">
        <f>SUMIF(R$160:R$190,$D1212,T$160:T$190)</f>
        <v>0</v>
      </c>
      <c r="R1212" s="9"/>
      <c r="S1212" s="10"/>
      <c r="T1212" s="11"/>
      <c r="U1212" s="6">
        <f>SUMIF(V$160:V$190,$D1212,X$160:X$190)</f>
        <v>0</v>
      </c>
      <c r="V1212" s="9"/>
      <c r="W1212" s="10"/>
      <c r="X1212" s="11"/>
      <c r="Y1212" s="6">
        <f>SUMIF(Z$160:Z$190,$D1212,AB$160:AB$190)</f>
        <v>0</v>
      </c>
      <c r="Z1212" s="9"/>
      <c r="AA1212" s="10"/>
      <c r="AB1212" s="11"/>
      <c r="AC1212" s="6">
        <f>SUMIF(AD$160:AD$190,$D1212,AF$160:AF$190)</f>
        <v>0</v>
      </c>
      <c r="AD1212" s="9"/>
      <c r="AE1212" s="10"/>
      <c r="AF1212" s="11"/>
      <c r="AG1212" s="6">
        <f>SUMIF(AH$160:AH$190,$D1212,AJ$160:AJ$190)</f>
        <v>0</v>
      </c>
      <c r="AH1212" s="9"/>
      <c r="AI1212" s="10"/>
      <c r="AJ1212" s="11"/>
      <c r="AK1212" s="6">
        <f>SUMIF(AL$160:AL$190,$D1212,AN$160:AN$190)</f>
        <v>0</v>
      </c>
      <c r="AL1212" s="9"/>
      <c r="AM1212" s="10"/>
      <c r="AN1212" s="11"/>
      <c r="AO1212" s="6">
        <f>SUMIF(AP$160:AP$190,$D1212,AR$160:AR$190)</f>
        <v>0</v>
      </c>
      <c r="AP1212" s="9"/>
      <c r="AQ1212" s="10"/>
      <c r="AR1212" s="11"/>
      <c r="AS1212" s="6">
        <f>SUMIF(AT$160:AT$190,$D1212,AV$160:AV$190)</f>
        <v>0</v>
      </c>
      <c r="AT1212" s="9"/>
      <c r="AU1212" s="10"/>
      <c r="AV1212" s="11"/>
      <c r="AW1212" s="6">
        <f>SUMIF(AX$160:AX$190,$D1212,AZ$160:AZ$190)</f>
        <v>0</v>
      </c>
      <c r="AX1212" s="9"/>
      <c r="AY1212" s="10"/>
      <c r="AZ1212" s="11"/>
      <c r="BA1212" s="6">
        <f>SUMIF(BB$160:BB$190,$D1212,BD$160:BD$190)</f>
        <v>0</v>
      </c>
      <c r="BB1212" s="9"/>
      <c r="BC1212" s="10"/>
      <c r="BD1212" s="11"/>
      <c r="BE1212" s="6">
        <f>SUMIF(BF$160:BF$190,$D1212,BH$160:BH$190)</f>
        <v>0</v>
      </c>
      <c r="BF1212" s="9"/>
      <c r="BG1212" s="10"/>
      <c r="BH1212" s="11"/>
      <c r="BI1212" s="6">
        <f>SUMIF(BJ$160:BJ$190,$D1212,BL$160:BL$190)</f>
        <v>0</v>
      </c>
      <c r="BJ1212" s="9"/>
      <c r="BK1212" s="10"/>
      <c r="BL1212" s="11"/>
      <c r="BM1212" s="6">
        <f>SUMIF(BN$160:BN$190,$D1212,BP$160:BP$190)</f>
        <v>0</v>
      </c>
      <c r="BN1212" s="9"/>
      <c r="BO1212" s="10"/>
      <c r="BP1212" s="11"/>
      <c r="BQ1212" s="6">
        <f>SUMIF(BR$160:BR$190,$D1212,BT$160:BT$190)</f>
        <v>0</v>
      </c>
      <c r="BR1212" s="9"/>
      <c r="BS1212" s="10"/>
      <c r="BT1212" s="11"/>
      <c r="BU1212" s="6">
        <f>SUMIF(BV$160:BV$190,$D1212,BX$160:BX$190)</f>
        <v>0</v>
      </c>
      <c r="BV1212" s="9"/>
      <c r="BW1212" s="10"/>
      <c r="BX1212" s="11"/>
      <c r="BY1212" s="6">
        <f>SUMIF(BZ$160:BZ$190,$D1212,CB$160:CB$190)</f>
        <v>0</v>
      </c>
      <c r="BZ1212" s="9"/>
      <c r="CA1212" s="10"/>
      <c r="CB1212" s="11"/>
      <c r="CC1212" s="6">
        <f>SUMIF(CD$160:CD$190,$D1212,CF$160:CF$190)</f>
        <v>0</v>
      </c>
      <c r="CD1212" s="9"/>
      <c r="CE1212" s="10"/>
      <c r="CF1212" s="11"/>
      <c r="CG1212" s="6">
        <f>SUMIF(CH$160:CH$190,$D1212,CJ$160:CJ$190)</f>
        <v>0</v>
      </c>
      <c r="CH1212" s="9"/>
      <c r="CI1212" s="10"/>
      <c r="CJ1212" s="11"/>
      <c r="CK1212" s="6">
        <f>SUMIF(CL$160:CL$190,$D1212,CN$160:CN$190)</f>
        <v>0</v>
      </c>
      <c r="CL1212" s="9"/>
      <c r="CM1212" s="10"/>
      <c r="CN1212" s="11"/>
      <c r="CO1212" s="6">
        <f>SUMIF(CP$160:CP$190,$D1212,CR$160:CR$190)</f>
        <v>0</v>
      </c>
      <c r="CP1212" s="9"/>
      <c r="CQ1212" s="10"/>
      <c r="CR1212" s="11"/>
      <c r="CS1212" s="6">
        <f>SUMIF(CT$160:CT$190,$D1212,CV$160:CV$190)</f>
        <v>0</v>
      </c>
      <c r="CT1212" s="9"/>
      <c r="CU1212" s="10"/>
      <c r="CV1212" s="11"/>
      <c r="CW1212" s="6">
        <f>SUMIF(CX$160:CX$190,$D1212,CZ$160:CZ$190)</f>
        <v>0</v>
      </c>
      <c r="CX1212" s="9"/>
      <c r="CY1212" s="10"/>
      <c r="CZ1212" s="11"/>
      <c r="DA1212" s="6">
        <f>SUMIF(DB$160:DB$190,$D1212,DD$160:DD$190)</f>
        <v>0</v>
      </c>
      <c r="DB1212" s="9"/>
      <c r="DC1212" s="10"/>
      <c r="DD1212" s="11"/>
      <c r="DE1212" s="6">
        <f>SUMIF(DF$160:DF$190,$D1212,DH$160:DH$190)</f>
        <v>0</v>
      </c>
      <c r="DF1212" s="9"/>
      <c r="DG1212" s="10"/>
      <c r="DH1212" s="11"/>
      <c r="DI1212" s="6">
        <f>SUMIF(DJ$160:DJ$190,$D1212,DL$160:DL$190)</f>
        <v>0</v>
      </c>
      <c r="DJ1212" s="9"/>
      <c r="DK1212" s="10"/>
      <c r="DL1212" s="11"/>
      <c r="DM1212" s="6">
        <f>SUMIF(DN$160:DN$190,$D1212,DP$160:DP$190)</f>
        <v>0</v>
      </c>
      <c r="DN1212" s="9"/>
      <c r="DO1212" s="10"/>
      <c r="DP1212" s="11"/>
      <c r="DQ1212" s="6">
        <f>SUMIF(DR$160:DR$190,$D1212,DT$160:DT$190)</f>
        <v>0</v>
      </c>
      <c r="DR1212" s="9"/>
      <c r="DS1212" s="10"/>
      <c r="DT1212" s="11"/>
      <c r="DU1212" s="6">
        <f>SUMIF(DV$160:DV$190,$D1212,DX$160:DX$190)</f>
        <v>0</v>
      </c>
      <c r="DV1212" s="9"/>
      <c r="DW1212" s="10"/>
      <c r="DX1212" s="11"/>
      <c r="DY1212" s="6">
        <f>SUMIF(DZ$160:DZ$190,$D1212,EB$160:EB$190)</f>
        <v>0</v>
      </c>
      <c r="DZ1212" s="9"/>
      <c r="EA1212" s="10"/>
      <c r="EB1212" s="11"/>
      <c r="EC1212" s="6">
        <f>SUMIF(ED$160:ED$190,$D1212,EF$160:EF$190)</f>
        <v>0</v>
      </c>
      <c r="ED1212" s="9"/>
      <c r="EE1212" s="10"/>
      <c r="EF1212" s="11"/>
      <c r="EG1212" s="6">
        <f>SUMIF(EH$160:EH$190,$D1212,EJ$160:EJ$190)</f>
        <v>0</v>
      </c>
      <c r="EH1212" s="9"/>
      <c r="EI1212" s="10"/>
      <c r="EJ1212" s="11"/>
      <c r="EK1212" s="6">
        <f>SUMIF(EL$160:EL$190,$D1212,EN$160:EN$190)</f>
        <v>0</v>
      </c>
      <c r="EL1212" s="9"/>
      <c r="EM1212" s="10"/>
      <c r="EN1212" s="11"/>
      <c r="EO1212" s="6">
        <f>SUMIF(EP$160:EP$190,$D1212,ER$160:ER$190)</f>
        <v>0</v>
      </c>
      <c r="EP1212" s="9"/>
      <c r="EQ1212" s="10"/>
      <c r="ER1212" s="11"/>
      <c r="ES1212" s="6">
        <f>SUMIF(ET$160:ET$190,$D1212,EV$160:EV$190)</f>
        <v>0</v>
      </c>
      <c r="ET1212" s="9"/>
      <c r="EU1212" s="10"/>
      <c r="EV1212" s="11"/>
      <c r="EW1212" s="6">
        <f>SUMIF(EX$160:EX$190,$D1212,EZ$160:EZ$190)</f>
        <v>0</v>
      </c>
      <c r="EX1212" s="9"/>
      <c r="EY1212" s="10"/>
      <c r="EZ1212" s="11"/>
      <c r="FA1212" s="6">
        <f>SUMIF(FB$160:FB$190,$D1212,FD$160:FD$190)</f>
        <v>0</v>
      </c>
      <c r="FB1212" s="9"/>
      <c r="FC1212" s="10"/>
      <c r="FD1212" s="11"/>
      <c r="FE1212" s="6">
        <f>SUMIF(FF$160:FF$190,$D1212,FH$160:FH$190)</f>
        <v>0</v>
      </c>
      <c r="FF1212" s="9"/>
      <c r="FG1212" s="10"/>
      <c r="FH1212" s="11"/>
      <c r="FI1212" s="6">
        <f>SUMIF(FJ$160:FJ$190,$D1212,FL$160:FL$190)</f>
        <v>0</v>
      </c>
      <c r="FJ1212" s="9"/>
      <c r="FK1212" s="10"/>
      <c r="FL1212" s="11"/>
      <c r="FM1212" s="6">
        <f>SUMIF(FN$160:FN$190,$D1212,FP$160:FP$190)</f>
        <v>0</v>
      </c>
      <c r="FN1212" s="9"/>
      <c r="FO1212" s="10"/>
      <c r="FP1212" s="11"/>
      <c r="FQ1212" s="6">
        <f>SUMIF(FR$160:FR$190,$D1212,FT$160:FT$190)</f>
        <v>0</v>
      </c>
      <c r="FR1212" s="9"/>
      <c r="FS1212" s="10"/>
      <c r="FT1212" s="11"/>
      <c r="FU1212" s="6">
        <f>SUMIF(FV$160:FV$190,$D1212,FX$160:FX$190)</f>
        <v>0</v>
      </c>
      <c r="FV1212" s="9"/>
      <c r="FW1212" s="10"/>
      <c r="FX1212" s="11"/>
      <c r="FY1212" s="6">
        <f>SUMIF(FZ$160:FZ$190,$D1212,GB$160:GB$190)</f>
        <v>0</v>
      </c>
      <c r="FZ1212" s="9"/>
      <c r="GA1212" s="10"/>
      <c r="GB1212" s="11"/>
      <c r="GC1212" s="6">
        <f>SUMIF(GD$160:GD$190,$D1212,GF$160:GF$190)</f>
        <v>0</v>
      </c>
      <c r="GD1212" s="9"/>
      <c r="GE1212" s="10"/>
      <c r="GF1212" s="11"/>
      <c r="GG1212" s="6">
        <f>SUMIF(GH$160:GH$190,$D1212,GJ$160:GJ$190)</f>
        <v>0</v>
      </c>
      <c r="GH1212" s="9"/>
      <c r="GI1212" s="10"/>
      <c r="GJ1212" s="11"/>
      <c r="GK1212" s="6">
        <f>SUMIF(GL$160:GL$190,$D1212,GN$160:GN$190)</f>
        <v>0</v>
      </c>
      <c r="GL1212" s="9"/>
      <c r="GM1212" s="10"/>
      <c r="GN1212" s="11"/>
      <c r="GO1212" s="6">
        <f>SUMIF(GP$160:GP$190,$D1212,GR$160:GR$190)</f>
        <v>0</v>
      </c>
      <c r="GP1212" s="9"/>
      <c r="GQ1212" s="10"/>
      <c r="GR1212" s="11"/>
      <c r="GS1212" s="6">
        <f>SUMIF(GT$160:GT$190,$D1212,GV$160:GV$190)</f>
        <v>0</v>
      </c>
      <c r="GT1212" s="9"/>
      <c r="GU1212" s="10"/>
      <c r="GV1212" s="20"/>
      <c r="GW1212" s="19">
        <f t="shared" si="28"/>
        <v>0</v>
      </c>
      <c r="GX1212" s="472"/>
      <c r="GY1212" s="473"/>
    </row>
    <row r="1213" spans="1:207" ht="15.75" customHeight="1">
      <c r="A1213" s="47" t="s">
        <v>81</v>
      </c>
      <c r="B1213" s="475"/>
      <c r="C1213" s="287"/>
      <c r="D1213" s="237"/>
      <c r="E1213" s="6">
        <f>SUMIF(F$191:F$221,$D1213,H$191:H$221)</f>
        <v>0</v>
      </c>
      <c r="F1213" s="9"/>
      <c r="G1213" s="10"/>
      <c r="H1213" s="11"/>
      <c r="I1213" s="6">
        <f>SUMIF(J$191:J$221,$D1213,L$191:L$221)</f>
        <v>0</v>
      </c>
      <c r="J1213" s="9"/>
      <c r="K1213" s="10"/>
      <c r="L1213" s="11"/>
      <c r="M1213" s="6">
        <f>SUMIF(N$191:N$221,$D1213,P$191:P$221)</f>
        <v>0</v>
      </c>
      <c r="N1213" s="9"/>
      <c r="O1213" s="10"/>
      <c r="P1213" s="11"/>
      <c r="Q1213" s="6">
        <f>SUMIF(R$191:R$221,$D1213,T$191:T$221)</f>
        <v>0</v>
      </c>
      <c r="R1213" s="9"/>
      <c r="S1213" s="10"/>
      <c r="T1213" s="11"/>
      <c r="U1213" s="6">
        <f>SUMIF(V$191:V$221,$D1213,X$191:X$221)</f>
        <v>0</v>
      </c>
      <c r="V1213" s="9"/>
      <c r="W1213" s="10"/>
      <c r="X1213" s="11"/>
      <c r="Y1213" s="6">
        <f>SUMIF(Z$191:Z$221,$D1213,AB$191:AB$221)</f>
        <v>0</v>
      </c>
      <c r="Z1213" s="9"/>
      <c r="AA1213" s="10"/>
      <c r="AB1213" s="11"/>
      <c r="AC1213" s="6">
        <f>SUMIF(AD$191:AD$221,$D1213,AF$191:AF$221)</f>
        <v>0</v>
      </c>
      <c r="AD1213" s="9"/>
      <c r="AE1213" s="10"/>
      <c r="AF1213" s="11"/>
      <c r="AG1213" s="6">
        <f>SUMIF(AH$191:AH$221,$D1213,AJ$191:AJ$221)</f>
        <v>0</v>
      </c>
      <c r="AH1213" s="9"/>
      <c r="AI1213" s="10"/>
      <c r="AJ1213" s="11"/>
      <c r="AK1213" s="6">
        <f>SUMIF(AL$191:AL$221,$D1213,AN$191:AN$221)</f>
        <v>0</v>
      </c>
      <c r="AL1213" s="9"/>
      <c r="AM1213" s="10"/>
      <c r="AN1213" s="11"/>
      <c r="AO1213" s="6">
        <f>SUMIF(AP$191:AP$221,$D1213,AR$191:AR$221)</f>
        <v>0</v>
      </c>
      <c r="AP1213" s="9"/>
      <c r="AQ1213" s="10"/>
      <c r="AR1213" s="11"/>
      <c r="AS1213" s="6">
        <f>SUMIF(AT$191:AT$221,$D1213,AV$191:AV$221)</f>
        <v>0</v>
      </c>
      <c r="AT1213" s="9"/>
      <c r="AU1213" s="10"/>
      <c r="AV1213" s="11"/>
      <c r="AW1213" s="6">
        <f>SUMIF(AX$191:AX$221,$D1213,AZ$191:AZ$221)</f>
        <v>0</v>
      </c>
      <c r="AX1213" s="9"/>
      <c r="AY1213" s="10"/>
      <c r="AZ1213" s="11"/>
      <c r="BA1213" s="6">
        <f>SUMIF(BB$191:BB$221,$D1213,BD$191:BD$221)</f>
        <v>0</v>
      </c>
      <c r="BB1213" s="9"/>
      <c r="BC1213" s="10"/>
      <c r="BD1213" s="11"/>
      <c r="BE1213" s="6">
        <f>SUMIF(BF$191:BF$221,$D1213,BH$191:BH$221)</f>
        <v>0</v>
      </c>
      <c r="BF1213" s="9"/>
      <c r="BG1213" s="10"/>
      <c r="BH1213" s="11"/>
      <c r="BI1213" s="6">
        <f>SUMIF(BJ$191:BJ$221,$D1213,BL$191:BL$221)</f>
        <v>0</v>
      </c>
      <c r="BJ1213" s="9"/>
      <c r="BK1213" s="10"/>
      <c r="BL1213" s="11"/>
      <c r="BM1213" s="6">
        <f>SUMIF(BN$191:BN$221,$D1213,BP$191:BP$221)</f>
        <v>0</v>
      </c>
      <c r="BN1213" s="9"/>
      <c r="BO1213" s="10"/>
      <c r="BP1213" s="11"/>
      <c r="BQ1213" s="6">
        <f>SUMIF(BR$191:BR$221,$D1213,BT$191:BT$221)</f>
        <v>0</v>
      </c>
      <c r="BR1213" s="9"/>
      <c r="BS1213" s="10"/>
      <c r="BT1213" s="11"/>
      <c r="BU1213" s="6">
        <f>SUMIF(BV$191:BV$221,$D1213,BX$191:BX$221)</f>
        <v>0</v>
      </c>
      <c r="BV1213" s="9"/>
      <c r="BW1213" s="10"/>
      <c r="BX1213" s="11"/>
      <c r="BY1213" s="6">
        <f>SUMIF(BZ$191:BZ$221,$D1213,CB$191:CB$221)</f>
        <v>0</v>
      </c>
      <c r="BZ1213" s="9"/>
      <c r="CA1213" s="10"/>
      <c r="CB1213" s="11"/>
      <c r="CC1213" s="6">
        <f>SUMIF(CD$191:CD$221,$D1213,CF$191:CF$221)</f>
        <v>0</v>
      </c>
      <c r="CD1213" s="9"/>
      <c r="CE1213" s="10"/>
      <c r="CF1213" s="11"/>
      <c r="CG1213" s="6">
        <f>SUMIF(CH$191:CH$221,$D1213,CJ$191:CJ$221)</f>
        <v>0</v>
      </c>
      <c r="CH1213" s="9"/>
      <c r="CI1213" s="10"/>
      <c r="CJ1213" s="11"/>
      <c r="CK1213" s="6">
        <f>SUMIF(CL$191:CL$221,$D1213,CN$191:CN$221)</f>
        <v>0</v>
      </c>
      <c r="CL1213" s="9"/>
      <c r="CM1213" s="10"/>
      <c r="CN1213" s="11"/>
      <c r="CO1213" s="6">
        <f>SUMIF(CP$191:CP$221,$D1213,CR$191:CR$221)</f>
        <v>0</v>
      </c>
      <c r="CP1213" s="9"/>
      <c r="CQ1213" s="10"/>
      <c r="CR1213" s="11"/>
      <c r="CS1213" s="6">
        <f>SUMIF(CT$191:CT$221,$D1213,CV$191:CV$221)</f>
        <v>0</v>
      </c>
      <c r="CT1213" s="9"/>
      <c r="CU1213" s="10"/>
      <c r="CV1213" s="11"/>
      <c r="CW1213" s="6">
        <f>SUMIF(CX$191:CX$221,$D1213,CZ$191:CZ$221)</f>
        <v>0</v>
      </c>
      <c r="CX1213" s="9"/>
      <c r="CY1213" s="10"/>
      <c r="CZ1213" s="11"/>
      <c r="DA1213" s="6">
        <f>SUMIF(DB$191:DB$221,$D1213,DD$191:DD$221)</f>
        <v>0</v>
      </c>
      <c r="DB1213" s="9"/>
      <c r="DC1213" s="10"/>
      <c r="DD1213" s="11"/>
      <c r="DE1213" s="6">
        <f>SUMIF(DF$191:DF$221,$D1213,DH$191:DH$221)</f>
        <v>0</v>
      </c>
      <c r="DF1213" s="9"/>
      <c r="DG1213" s="10"/>
      <c r="DH1213" s="11"/>
      <c r="DI1213" s="6">
        <f>SUMIF(DJ$191:DJ$221,$D1213,DL$191:DL$221)</f>
        <v>0</v>
      </c>
      <c r="DJ1213" s="9"/>
      <c r="DK1213" s="10"/>
      <c r="DL1213" s="11"/>
      <c r="DM1213" s="6">
        <f>SUMIF(DN$191:DN$221,$D1213,DP$191:DP$221)</f>
        <v>0</v>
      </c>
      <c r="DN1213" s="9"/>
      <c r="DO1213" s="10"/>
      <c r="DP1213" s="11"/>
      <c r="DQ1213" s="6">
        <f>SUMIF(DR$191:DR$221,$D1213,DT$191:DT$221)</f>
        <v>0</v>
      </c>
      <c r="DR1213" s="9"/>
      <c r="DS1213" s="10"/>
      <c r="DT1213" s="11"/>
      <c r="DU1213" s="6">
        <f>SUMIF(DV$191:DV$221,$D1213,DX$191:DX$221)</f>
        <v>0</v>
      </c>
      <c r="DV1213" s="9"/>
      <c r="DW1213" s="10"/>
      <c r="DX1213" s="11"/>
      <c r="DY1213" s="6">
        <f>SUMIF(DZ$191:DZ$221,$D1213,EB$191:EB$221)</f>
        <v>0</v>
      </c>
      <c r="DZ1213" s="9"/>
      <c r="EA1213" s="10"/>
      <c r="EB1213" s="11"/>
      <c r="EC1213" s="6">
        <f>SUMIF(ED$191:ED$221,$D1213,EF$191:EF$221)</f>
        <v>0</v>
      </c>
      <c r="ED1213" s="9"/>
      <c r="EE1213" s="10"/>
      <c r="EF1213" s="11"/>
      <c r="EG1213" s="6">
        <f>SUMIF(EH$191:EH$221,$D1213,EJ$191:EJ$221)</f>
        <v>0</v>
      </c>
      <c r="EH1213" s="9"/>
      <c r="EI1213" s="10"/>
      <c r="EJ1213" s="11"/>
      <c r="EK1213" s="6">
        <f>SUMIF(EL$191:EL$221,$D1213,EN$191:EN$221)</f>
        <v>0</v>
      </c>
      <c r="EL1213" s="9"/>
      <c r="EM1213" s="10"/>
      <c r="EN1213" s="11"/>
      <c r="EO1213" s="6">
        <f>SUMIF(EP$191:EP$221,$D1213,ER$191:ER$221)</f>
        <v>0</v>
      </c>
      <c r="EP1213" s="9"/>
      <c r="EQ1213" s="10"/>
      <c r="ER1213" s="11"/>
      <c r="ES1213" s="6">
        <f>SUMIF(ET$191:ET$221,$D1213,EV$191:EV$221)</f>
        <v>0</v>
      </c>
      <c r="ET1213" s="9"/>
      <c r="EU1213" s="10"/>
      <c r="EV1213" s="11"/>
      <c r="EW1213" s="6">
        <f>SUMIF(EX$191:EX$221,$D1213,EZ$191:EZ$221)</f>
        <v>0</v>
      </c>
      <c r="EX1213" s="9"/>
      <c r="EY1213" s="10"/>
      <c r="EZ1213" s="11"/>
      <c r="FA1213" s="6">
        <f>SUMIF(FB$191:FB$221,$D1213,FD$191:FD$221)</f>
        <v>0</v>
      </c>
      <c r="FB1213" s="9"/>
      <c r="FC1213" s="10"/>
      <c r="FD1213" s="11"/>
      <c r="FE1213" s="6">
        <f>SUMIF(FF$191:FF$221,$D1213,FH$191:FH$221)</f>
        <v>0</v>
      </c>
      <c r="FF1213" s="9"/>
      <c r="FG1213" s="10"/>
      <c r="FH1213" s="11"/>
      <c r="FI1213" s="6">
        <f>SUMIF(FJ$191:FJ$221,$D1213,FL$191:FL$221)</f>
        <v>0</v>
      </c>
      <c r="FJ1213" s="9"/>
      <c r="FK1213" s="10"/>
      <c r="FL1213" s="11"/>
      <c r="FM1213" s="6">
        <f>SUMIF(FN$191:FN$221,$D1213,FP$191:FP$221)</f>
        <v>0</v>
      </c>
      <c r="FN1213" s="9"/>
      <c r="FO1213" s="10"/>
      <c r="FP1213" s="11"/>
      <c r="FQ1213" s="6">
        <f>SUMIF(FR$191:FR$221,$D1213,FT$191:FT$221)</f>
        <v>0</v>
      </c>
      <c r="FR1213" s="9"/>
      <c r="FS1213" s="10"/>
      <c r="FT1213" s="11"/>
      <c r="FU1213" s="6">
        <f>SUMIF(FV$191:FV$221,$D1213,FX$191:FX$221)</f>
        <v>0</v>
      </c>
      <c r="FV1213" s="9"/>
      <c r="FW1213" s="10"/>
      <c r="FX1213" s="11"/>
      <c r="FY1213" s="6">
        <f>SUMIF(FZ$191:FZ$221,$D1213,GB$191:GB$221)</f>
        <v>0</v>
      </c>
      <c r="FZ1213" s="9"/>
      <c r="GA1213" s="10"/>
      <c r="GB1213" s="11"/>
      <c r="GC1213" s="6">
        <f>SUMIF(GD$191:GD$221,$D1213,GF$191:GF$221)</f>
        <v>0</v>
      </c>
      <c r="GD1213" s="9"/>
      <c r="GE1213" s="10"/>
      <c r="GF1213" s="11"/>
      <c r="GG1213" s="6">
        <f>SUMIF(GH$191:GH$221,$D1213,GJ$191:GJ$221)</f>
        <v>0</v>
      </c>
      <c r="GH1213" s="9"/>
      <c r="GI1213" s="10"/>
      <c r="GJ1213" s="11"/>
      <c r="GK1213" s="6">
        <f>SUMIF(GL$191:GL$221,$D1213,GN$191:GN$221)</f>
        <v>0</v>
      </c>
      <c r="GL1213" s="9"/>
      <c r="GM1213" s="10"/>
      <c r="GN1213" s="11"/>
      <c r="GO1213" s="6">
        <f>SUMIF(GP$191:GP$221,$D1213,GR$191:GR$221)</f>
        <v>0</v>
      </c>
      <c r="GP1213" s="9"/>
      <c r="GQ1213" s="10"/>
      <c r="GR1213" s="11"/>
      <c r="GS1213" s="6">
        <f>SUMIF(GT$191:GT$221,$D1213,GV$191:GV$221)</f>
        <v>0</v>
      </c>
      <c r="GT1213" s="9"/>
      <c r="GU1213" s="10"/>
      <c r="GV1213" s="20"/>
      <c r="GW1213" s="19">
        <f t="shared" si="28"/>
        <v>0</v>
      </c>
      <c r="GX1213" s="472"/>
      <c r="GY1213" s="473"/>
    </row>
    <row r="1214" spans="1:207" ht="15.75" customHeight="1">
      <c r="A1214" s="47" t="s">
        <v>82</v>
      </c>
      <c r="B1214" s="475"/>
      <c r="C1214" s="287"/>
      <c r="D1214" s="237"/>
      <c r="E1214" s="6">
        <f>SUMIF(F$222:F$252,$D1214,H$222:H$252)</f>
        <v>0</v>
      </c>
      <c r="F1214" s="9"/>
      <c r="G1214" s="10"/>
      <c r="H1214" s="11"/>
      <c r="I1214" s="6">
        <f>SUMIF(J$222:J$252,$D1214,L$222:L$252)</f>
        <v>0</v>
      </c>
      <c r="J1214" s="9"/>
      <c r="K1214" s="10"/>
      <c r="L1214" s="11"/>
      <c r="M1214" s="6">
        <f>SUMIF(N$222:N$252,$D1214,P$222:P$252)</f>
        <v>0</v>
      </c>
      <c r="N1214" s="9"/>
      <c r="O1214" s="10"/>
      <c r="P1214" s="11"/>
      <c r="Q1214" s="6">
        <f>SUMIF(R$222:R$252,$D1214,T$222:T$252)</f>
        <v>0</v>
      </c>
      <c r="R1214" s="9"/>
      <c r="S1214" s="10"/>
      <c r="T1214" s="11"/>
      <c r="U1214" s="6">
        <f>SUMIF(V$222:V$252,$D1214,X$222:X$252)</f>
        <v>0</v>
      </c>
      <c r="V1214" s="9"/>
      <c r="W1214" s="10"/>
      <c r="X1214" s="11"/>
      <c r="Y1214" s="6">
        <f>SUMIF(Z$222:Z$252,$D1214,AB$222:AB$252)</f>
        <v>0</v>
      </c>
      <c r="Z1214" s="9"/>
      <c r="AA1214" s="10"/>
      <c r="AB1214" s="11"/>
      <c r="AC1214" s="6">
        <f>SUMIF(AD$222:AD$252,$D1214,AF$222:AF$252)</f>
        <v>0</v>
      </c>
      <c r="AD1214" s="9"/>
      <c r="AE1214" s="10"/>
      <c r="AF1214" s="11"/>
      <c r="AG1214" s="6">
        <f>SUMIF(AH$222:AH$252,$D1214,AJ$222:AJ$252)</f>
        <v>0</v>
      </c>
      <c r="AH1214" s="9"/>
      <c r="AI1214" s="10"/>
      <c r="AJ1214" s="11"/>
      <c r="AK1214" s="6">
        <f>SUMIF(AL$222:AL$252,$D1214,AN$222:AN$252)</f>
        <v>0</v>
      </c>
      <c r="AL1214" s="9"/>
      <c r="AM1214" s="10"/>
      <c r="AN1214" s="11"/>
      <c r="AO1214" s="6">
        <f>SUMIF(AP$222:AP$252,$D1214,AR$222:AR$252)</f>
        <v>0</v>
      </c>
      <c r="AP1214" s="9"/>
      <c r="AQ1214" s="10"/>
      <c r="AR1214" s="11"/>
      <c r="AS1214" s="6">
        <f>SUMIF(AT$222:AT$252,$D1214,AV$222:AV$252)</f>
        <v>0</v>
      </c>
      <c r="AT1214" s="9"/>
      <c r="AU1214" s="10"/>
      <c r="AV1214" s="11"/>
      <c r="AW1214" s="6">
        <f>SUMIF(AX$222:AX$252,$D1214,AZ$222:AZ$252)</f>
        <v>0</v>
      </c>
      <c r="AX1214" s="9"/>
      <c r="AY1214" s="10"/>
      <c r="AZ1214" s="11"/>
      <c r="BA1214" s="6">
        <f>SUMIF(BB$222:BB$252,$D1214,BD$222:BD$252)</f>
        <v>0</v>
      </c>
      <c r="BB1214" s="9"/>
      <c r="BC1214" s="10"/>
      <c r="BD1214" s="11"/>
      <c r="BE1214" s="6">
        <f>SUMIF(BF$222:BF$252,$D1214,BH$222:BH$252)</f>
        <v>0</v>
      </c>
      <c r="BF1214" s="9"/>
      <c r="BG1214" s="10"/>
      <c r="BH1214" s="11"/>
      <c r="BI1214" s="6">
        <f>SUMIF(BJ$222:BJ$252,$D1214,BL$222:BL$252)</f>
        <v>0</v>
      </c>
      <c r="BJ1214" s="9"/>
      <c r="BK1214" s="10"/>
      <c r="BL1214" s="11"/>
      <c r="BM1214" s="6">
        <f>SUMIF(BN$222:BN$252,$D1214,BP$222:BP$252)</f>
        <v>0</v>
      </c>
      <c r="BN1214" s="9"/>
      <c r="BO1214" s="10"/>
      <c r="BP1214" s="11"/>
      <c r="BQ1214" s="6">
        <f>SUMIF(BR$222:BR$252,$D1214,BT$222:BT$252)</f>
        <v>0</v>
      </c>
      <c r="BR1214" s="9"/>
      <c r="BS1214" s="10"/>
      <c r="BT1214" s="11"/>
      <c r="BU1214" s="6">
        <f>SUMIF(BV$222:BV$252,$D1214,BX$222:BX$252)</f>
        <v>0</v>
      </c>
      <c r="BV1214" s="9"/>
      <c r="BW1214" s="10"/>
      <c r="BX1214" s="11"/>
      <c r="BY1214" s="6">
        <f>SUMIF(BZ$222:BZ$252,$D1214,CB$222:CB$252)</f>
        <v>0</v>
      </c>
      <c r="BZ1214" s="9"/>
      <c r="CA1214" s="10"/>
      <c r="CB1214" s="11"/>
      <c r="CC1214" s="6">
        <f>SUMIF(CD$222:CD$252,$D1214,CF$222:CF$252)</f>
        <v>0</v>
      </c>
      <c r="CD1214" s="9"/>
      <c r="CE1214" s="10"/>
      <c r="CF1214" s="11"/>
      <c r="CG1214" s="6">
        <f>SUMIF(CH$222:CH$252,$D1214,CJ$222:CJ$252)</f>
        <v>0</v>
      </c>
      <c r="CH1214" s="9"/>
      <c r="CI1214" s="10"/>
      <c r="CJ1214" s="11"/>
      <c r="CK1214" s="6">
        <f>SUMIF(CL$222:CL$252,$D1214,CN$222:CN$252)</f>
        <v>0</v>
      </c>
      <c r="CL1214" s="9"/>
      <c r="CM1214" s="10"/>
      <c r="CN1214" s="11"/>
      <c r="CO1214" s="6">
        <f>SUMIF(CP$222:CP$252,$D1214,CR$222:CR$252)</f>
        <v>0</v>
      </c>
      <c r="CP1214" s="9"/>
      <c r="CQ1214" s="10"/>
      <c r="CR1214" s="11"/>
      <c r="CS1214" s="6">
        <f>SUMIF(CT$222:CT$252,$D1214,CV$222:CV$252)</f>
        <v>0</v>
      </c>
      <c r="CT1214" s="9"/>
      <c r="CU1214" s="10"/>
      <c r="CV1214" s="11"/>
      <c r="CW1214" s="6">
        <f>SUMIF(CX$222:CX$252,$D1214,CZ$222:CZ$252)</f>
        <v>0</v>
      </c>
      <c r="CX1214" s="9"/>
      <c r="CY1214" s="10"/>
      <c r="CZ1214" s="11"/>
      <c r="DA1214" s="6">
        <f>SUMIF(DB$222:DB$252,$D1214,DD$222:DD$252)</f>
        <v>0</v>
      </c>
      <c r="DB1214" s="9"/>
      <c r="DC1214" s="10"/>
      <c r="DD1214" s="11"/>
      <c r="DE1214" s="6">
        <f>SUMIF(DF$222:DF$252,$D1214,DH$222:DH$252)</f>
        <v>0</v>
      </c>
      <c r="DF1214" s="9"/>
      <c r="DG1214" s="10"/>
      <c r="DH1214" s="11"/>
      <c r="DI1214" s="6">
        <f>SUMIF(DJ$222:DJ$252,$D1214,DL$222:DL$252)</f>
        <v>0</v>
      </c>
      <c r="DJ1214" s="9"/>
      <c r="DK1214" s="10"/>
      <c r="DL1214" s="11"/>
      <c r="DM1214" s="6">
        <f>SUMIF(DN$222:DN$252,$D1214,DP$222:DP$252)</f>
        <v>0</v>
      </c>
      <c r="DN1214" s="9"/>
      <c r="DO1214" s="10"/>
      <c r="DP1214" s="11"/>
      <c r="DQ1214" s="6">
        <f>SUMIF(DR$222:DR$252,$D1214,DT$222:DT$252)</f>
        <v>0</v>
      </c>
      <c r="DR1214" s="9"/>
      <c r="DS1214" s="10"/>
      <c r="DT1214" s="11"/>
      <c r="DU1214" s="6">
        <f>SUMIF(DV$222:DV$252,$D1214,DX$222:DX$252)</f>
        <v>0</v>
      </c>
      <c r="DV1214" s="9"/>
      <c r="DW1214" s="10"/>
      <c r="DX1214" s="11"/>
      <c r="DY1214" s="6">
        <f>SUMIF(DZ$222:DZ$252,$D1214,EB$222:EB$252)</f>
        <v>0</v>
      </c>
      <c r="DZ1214" s="9"/>
      <c r="EA1214" s="10"/>
      <c r="EB1214" s="11"/>
      <c r="EC1214" s="6">
        <f>SUMIF(ED$222:ED$252,$D1214,EF$222:EF$252)</f>
        <v>0</v>
      </c>
      <c r="ED1214" s="9"/>
      <c r="EE1214" s="10"/>
      <c r="EF1214" s="11"/>
      <c r="EG1214" s="6">
        <f>SUMIF(EH$222:EH$252,$D1214,EJ$222:EJ$252)</f>
        <v>0</v>
      </c>
      <c r="EH1214" s="9"/>
      <c r="EI1214" s="10"/>
      <c r="EJ1214" s="11"/>
      <c r="EK1214" s="6">
        <f>SUMIF(EL$222:EL$252,$D1214,EN$222:EN$252)</f>
        <v>0</v>
      </c>
      <c r="EL1214" s="9"/>
      <c r="EM1214" s="10"/>
      <c r="EN1214" s="11"/>
      <c r="EO1214" s="6">
        <f>SUMIF(EP$222:EP$252,$D1214,ER$222:ER$252)</f>
        <v>0</v>
      </c>
      <c r="EP1214" s="9"/>
      <c r="EQ1214" s="10"/>
      <c r="ER1214" s="11"/>
      <c r="ES1214" s="6">
        <f>SUMIF(ET$222:ET$252,$D1214,EV$222:EV$252)</f>
        <v>0</v>
      </c>
      <c r="ET1214" s="9"/>
      <c r="EU1214" s="10"/>
      <c r="EV1214" s="11"/>
      <c r="EW1214" s="6">
        <f>SUMIF(EX$222:EX$252,$D1214,EZ$222:EZ$252)</f>
        <v>0</v>
      </c>
      <c r="EX1214" s="9"/>
      <c r="EY1214" s="10"/>
      <c r="EZ1214" s="11"/>
      <c r="FA1214" s="6">
        <f>SUMIF(FB$222:FB$252,$D1214,FD$222:FD$252)</f>
        <v>0</v>
      </c>
      <c r="FB1214" s="9"/>
      <c r="FC1214" s="10"/>
      <c r="FD1214" s="11"/>
      <c r="FE1214" s="6">
        <f>SUMIF(FF$222:FF$252,$D1214,FH$222:FH$252)</f>
        <v>0</v>
      </c>
      <c r="FF1214" s="9"/>
      <c r="FG1214" s="10"/>
      <c r="FH1214" s="11"/>
      <c r="FI1214" s="6">
        <f>SUMIF(FJ$222:FJ$252,$D1214,FL$222:FL$252)</f>
        <v>0</v>
      </c>
      <c r="FJ1214" s="9"/>
      <c r="FK1214" s="10"/>
      <c r="FL1214" s="11"/>
      <c r="FM1214" s="6">
        <f>SUMIF(FN$222:FN$252,$D1214,FP$222:FP$252)</f>
        <v>0</v>
      </c>
      <c r="FN1214" s="9"/>
      <c r="FO1214" s="10"/>
      <c r="FP1214" s="11"/>
      <c r="FQ1214" s="6">
        <f>SUMIF(FR$222:FR$252,$D1214,FT$222:FT$252)</f>
        <v>0</v>
      </c>
      <c r="FR1214" s="9"/>
      <c r="FS1214" s="10"/>
      <c r="FT1214" s="11"/>
      <c r="FU1214" s="6">
        <f>SUMIF(FV$222:FV$252,$D1214,FX$222:FX$252)</f>
        <v>0</v>
      </c>
      <c r="FV1214" s="9"/>
      <c r="FW1214" s="10"/>
      <c r="FX1214" s="11"/>
      <c r="FY1214" s="6">
        <f>SUMIF(FZ$222:FZ$252,$D1214,GB$222:GB$252)</f>
        <v>0</v>
      </c>
      <c r="FZ1214" s="9"/>
      <c r="GA1214" s="10"/>
      <c r="GB1214" s="11"/>
      <c r="GC1214" s="6">
        <f>SUMIF(GD$222:GD$252,$D1214,GF$222:GF$252)</f>
        <v>0</v>
      </c>
      <c r="GD1214" s="9"/>
      <c r="GE1214" s="10"/>
      <c r="GF1214" s="11"/>
      <c r="GG1214" s="6">
        <f>SUMIF(GH$222:GH$252,$D1214,GJ$222:GJ$252)</f>
        <v>0</v>
      </c>
      <c r="GH1214" s="9"/>
      <c r="GI1214" s="10"/>
      <c r="GJ1214" s="11"/>
      <c r="GK1214" s="6">
        <f>SUMIF(GL$222:GL$252,$D1214,GN$222:GN$252)</f>
        <v>0</v>
      </c>
      <c r="GL1214" s="9"/>
      <c r="GM1214" s="10"/>
      <c r="GN1214" s="11"/>
      <c r="GO1214" s="6">
        <f>SUMIF(GP$222:GP$252,$D1214,GR$222:GR$252)</f>
        <v>0</v>
      </c>
      <c r="GP1214" s="9"/>
      <c r="GQ1214" s="10"/>
      <c r="GR1214" s="11"/>
      <c r="GS1214" s="6">
        <f>SUMIF(GT$222:GT$252,$D1214,GV$222:GV$252)</f>
        <v>0</v>
      </c>
      <c r="GT1214" s="9"/>
      <c r="GU1214" s="10"/>
      <c r="GV1214" s="20"/>
      <c r="GW1214" s="19">
        <f t="shared" si="28"/>
        <v>0</v>
      </c>
      <c r="GX1214" s="472"/>
      <c r="GY1214" s="473"/>
    </row>
    <row r="1215" spans="1:207" ht="15.75" customHeight="1">
      <c r="A1215" s="47" t="s">
        <v>83</v>
      </c>
      <c r="B1215" s="475"/>
      <c r="C1215" s="287"/>
      <c r="D1215" s="237"/>
      <c r="E1215" s="6">
        <f>SUMIF(F$253:F$283,$D1215,H$253:H$283)</f>
        <v>0</v>
      </c>
      <c r="F1215" s="9"/>
      <c r="G1215" s="10"/>
      <c r="H1215" s="11"/>
      <c r="I1215" s="6">
        <f>SUMIF(J$253:J$283,$D1215,L$253:L$283)</f>
        <v>0</v>
      </c>
      <c r="J1215" s="9"/>
      <c r="K1215" s="10"/>
      <c r="L1215" s="11"/>
      <c r="M1215" s="6">
        <f>SUMIF(N$253:N$283,$D1215,P$253:P$283)</f>
        <v>0</v>
      </c>
      <c r="N1215" s="9"/>
      <c r="O1215" s="10"/>
      <c r="P1215" s="11"/>
      <c r="Q1215" s="6">
        <f>SUMIF(R$253:R$283,$D1215,T$253:T$283)</f>
        <v>0</v>
      </c>
      <c r="R1215" s="9"/>
      <c r="S1215" s="10"/>
      <c r="T1215" s="11"/>
      <c r="U1215" s="6">
        <f>SUMIF(V$253:V$283,$D1215,X$253:X$283)</f>
        <v>0</v>
      </c>
      <c r="V1215" s="9"/>
      <c r="W1215" s="10"/>
      <c r="X1215" s="11"/>
      <c r="Y1215" s="6">
        <f>SUMIF(Z$253:Z$283,$D1215,AB$253:AB$283)</f>
        <v>0</v>
      </c>
      <c r="Z1215" s="9"/>
      <c r="AA1215" s="10"/>
      <c r="AB1215" s="11"/>
      <c r="AC1215" s="6">
        <f>SUMIF(AD$253:AD$283,$D1215,AF$253:AF$283)</f>
        <v>0</v>
      </c>
      <c r="AD1215" s="9"/>
      <c r="AE1215" s="10"/>
      <c r="AF1215" s="11"/>
      <c r="AG1215" s="6">
        <f>SUMIF(AH$253:AH$283,$D1215,AJ$253:AJ$283)</f>
        <v>0</v>
      </c>
      <c r="AH1215" s="9"/>
      <c r="AI1215" s="10"/>
      <c r="AJ1215" s="11"/>
      <c r="AK1215" s="6">
        <f>SUMIF(AL$253:AL$283,$D1215,AN$253:AN$283)</f>
        <v>0</v>
      </c>
      <c r="AL1215" s="9"/>
      <c r="AM1215" s="10"/>
      <c r="AN1215" s="11"/>
      <c r="AO1215" s="6">
        <f>SUMIF(AP$253:AP$283,$D1215,AR$253:AR$283)</f>
        <v>0</v>
      </c>
      <c r="AP1215" s="9"/>
      <c r="AQ1215" s="10"/>
      <c r="AR1215" s="11"/>
      <c r="AS1215" s="6">
        <f>SUMIF(AT$253:AT$283,$D1215,AV$253:AV$283)</f>
        <v>0</v>
      </c>
      <c r="AT1215" s="9"/>
      <c r="AU1215" s="10"/>
      <c r="AV1215" s="11"/>
      <c r="AW1215" s="6">
        <f>SUMIF(AX$253:AX$283,$D1215,AZ$253:AZ$283)</f>
        <v>0</v>
      </c>
      <c r="AX1215" s="9"/>
      <c r="AY1215" s="10"/>
      <c r="AZ1215" s="11"/>
      <c r="BA1215" s="6">
        <f>SUMIF(BB$253:BB$283,$D1215,BD$253:BD$283)</f>
        <v>0</v>
      </c>
      <c r="BB1215" s="9"/>
      <c r="BC1215" s="10"/>
      <c r="BD1215" s="11"/>
      <c r="BE1215" s="6">
        <f>SUMIF(BF$253:BF$283,$D1215,BH$253:BH$283)</f>
        <v>0</v>
      </c>
      <c r="BF1215" s="9"/>
      <c r="BG1215" s="10"/>
      <c r="BH1215" s="11"/>
      <c r="BI1215" s="6">
        <f>SUMIF(BJ$253:BJ$283,$D1215,BL$253:BL$283)</f>
        <v>0</v>
      </c>
      <c r="BJ1215" s="9"/>
      <c r="BK1215" s="10"/>
      <c r="BL1215" s="11"/>
      <c r="BM1215" s="6">
        <f>SUMIF(BN$253:BN$283,$D1215,BP$253:BP$283)</f>
        <v>0</v>
      </c>
      <c r="BN1215" s="9"/>
      <c r="BO1215" s="10"/>
      <c r="BP1215" s="11"/>
      <c r="BQ1215" s="6">
        <f>SUMIF(BR$253:BR$283,$D1215,BT$253:BT$283)</f>
        <v>0</v>
      </c>
      <c r="BR1215" s="9"/>
      <c r="BS1215" s="10"/>
      <c r="BT1215" s="11"/>
      <c r="BU1215" s="6">
        <f>SUMIF(BV$253:BV$283,$D1215,BX$253:BX$283)</f>
        <v>0</v>
      </c>
      <c r="BV1215" s="9"/>
      <c r="BW1215" s="10"/>
      <c r="BX1215" s="11"/>
      <c r="BY1215" s="6">
        <f>SUMIF(BZ$253:BZ$283,$D1215,CB$253:CB$283)</f>
        <v>0</v>
      </c>
      <c r="BZ1215" s="9"/>
      <c r="CA1215" s="10"/>
      <c r="CB1215" s="11"/>
      <c r="CC1215" s="6">
        <f>SUMIF(CD$253:CD$283,$D1215,CF$253:CF$283)</f>
        <v>0</v>
      </c>
      <c r="CD1215" s="9"/>
      <c r="CE1215" s="10"/>
      <c r="CF1215" s="11"/>
      <c r="CG1215" s="6">
        <f>SUMIF(CH$253:CH$283,$D1215,CJ$253:CJ$283)</f>
        <v>0</v>
      </c>
      <c r="CH1215" s="9"/>
      <c r="CI1215" s="10"/>
      <c r="CJ1215" s="11"/>
      <c r="CK1215" s="6">
        <f>SUMIF(CL$253:CL$283,$D1215,CN$253:CN$283)</f>
        <v>0</v>
      </c>
      <c r="CL1215" s="9"/>
      <c r="CM1215" s="10"/>
      <c r="CN1215" s="11"/>
      <c r="CO1215" s="6">
        <f>SUMIF(CP$253:CP$283,$D1215,CR$253:CR$283)</f>
        <v>0</v>
      </c>
      <c r="CP1215" s="9"/>
      <c r="CQ1215" s="10"/>
      <c r="CR1215" s="11"/>
      <c r="CS1215" s="6">
        <f>SUMIF(CT$253:CT$283,$D1215,CV$253:CV$283)</f>
        <v>0</v>
      </c>
      <c r="CT1215" s="9"/>
      <c r="CU1215" s="10"/>
      <c r="CV1215" s="11"/>
      <c r="CW1215" s="6">
        <f>SUMIF(CX$253:CX$283,$D1215,CZ$253:CZ$283)</f>
        <v>0</v>
      </c>
      <c r="CX1215" s="9"/>
      <c r="CY1215" s="10"/>
      <c r="CZ1215" s="11"/>
      <c r="DA1215" s="6">
        <f>SUMIF(DB$253:DB$283,$D1215,DD$253:DD$283)</f>
        <v>0</v>
      </c>
      <c r="DB1215" s="9"/>
      <c r="DC1215" s="10"/>
      <c r="DD1215" s="11"/>
      <c r="DE1215" s="6">
        <f>SUMIF(DF$253:DF$283,$D1215,DH$253:DH$283)</f>
        <v>0</v>
      </c>
      <c r="DF1215" s="9"/>
      <c r="DG1215" s="10"/>
      <c r="DH1215" s="11"/>
      <c r="DI1215" s="6">
        <f>SUMIF(DJ$253:DJ$283,$D1215,DL$253:DL$283)</f>
        <v>0</v>
      </c>
      <c r="DJ1215" s="9"/>
      <c r="DK1215" s="10"/>
      <c r="DL1215" s="11"/>
      <c r="DM1215" s="6">
        <f>SUMIF(DN$253:DN$283,$D1215,DP$253:DP$283)</f>
        <v>0</v>
      </c>
      <c r="DN1215" s="9"/>
      <c r="DO1215" s="10"/>
      <c r="DP1215" s="11"/>
      <c r="DQ1215" s="6">
        <f>SUMIF(DR$253:DR$283,$D1215,DT$253:DT$283)</f>
        <v>0</v>
      </c>
      <c r="DR1215" s="9"/>
      <c r="DS1215" s="10"/>
      <c r="DT1215" s="11"/>
      <c r="DU1215" s="6">
        <f>SUMIF(DV$253:DV$283,$D1215,DX$253:DX$283)</f>
        <v>0</v>
      </c>
      <c r="DV1215" s="9"/>
      <c r="DW1215" s="10"/>
      <c r="DX1215" s="11"/>
      <c r="DY1215" s="6">
        <f>SUMIF(DZ$253:DZ$283,$D1215,EB$253:EB$283)</f>
        <v>0</v>
      </c>
      <c r="DZ1215" s="9"/>
      <c r="EA1215" s="10"/>
      <c r="EB1215" s="11"/>
      <c r="EC1215" s="6">
        <f>SUMIF(ED$253:ED$283,$D1215,EF$253:EF$283)</f>
        <v>0</v>
      </c>
      <c r="ED1215" s="9"/>
      <c r="EE1215" s="10"/>
      <c r="EF1215" s="11"/>
      <c r="EG1215" s="6">
        <f>SUMIF(EH$253:EH$283,$D1215,EJ$253:EJ$283)</f>
        <v>0</v>
      </c>
      <c r="EH1215" s="9"/>
      <c r="EI1215" s="10"/>
      <c r="EJ1215" s="11"/>
      <c r="EK1215" s="6">
        <f>SUMIF(EL$253:EL$283,$D1215,EN$253:EN$283)</f>
        <v>0</v>
      </c>
      <c r="EL1215" s="9"/>
      <c r="EM1215" s="10"/>
      <c r="EN1215" s="11"/>
      <c r="EO1215" s="6">
        <f>SUMIF(EP$253:EP$283,$D1215,ER$253:ER$283)</f>
        <v>0</v>
      </c>
      <c r="EP1215" s="9"/>
      <c r="EQ1215" s="10"/>
      <c r="ER1215" s="11"/>
      <c r="ES1215" s="6">
        <f>SUMIF(ET$253:ET$283,$D1215,EV$253:EV$283)</f>
        <v>0</v>
      </c>
      <c r="ET1215" s="9"/>
      <c r="EU1215" s="10"/>
      <c r="EV1215" s="11"/>
      <c r="EW1215" s="6">
        <f>SUMIF(EX$253:EX$283,$D1215,EZ$253:EZ$283)</f>
        <v>0</v>
      </c>
      <c r="EX1215" s="9"/>
      <c r="EY1215" s="10"/>
      <c r="EZ1215" s="11"/>
      <c r="FA1215" s="6">
        <f>SUMIF(FB$253:FB$283,$D1215,FD$253:FD$283)</f>
        <v>0</v>
      </c>
      <c r="FB1215" s="9"/>
      <c r="FC1215" s="10"/>
      <c r="FD1215" s="11"/>
      <c r="FE1215" s="6">
        <f>SUMIF(FF$253:FF$283,$D1215,FH$253:FH$283)</f>
        <v>0</v>
      </c>
      <c r="FF1215" s="9"/>
      <c r="FG1215" s="10"/>
      <c r="FH1215" s="11"/>
      <c r="FI1215" s="6">
        <f>SUMIF(FJ$253:FJ$283,$D1215,FL$253:FL$283)</f>
        <v>0</v>
      </c>
      <c r="FJ1215" s="9"/>
      <c r="FK1215" s="10"/>
      <c r="FL1215" s="11"/>
      <c r="FM1215" s="6">
        <f>SUMIF(FN$253:FN$283,$D1215,FP$253:FP$283)</f>
        <v>0</v>
      </c>
      <c r="FN1215" s="9"/>
      <c r="FO1215" s="10"/>
      <c r="FP1215" s="11"/>
      <c r="FQ1215" s="6">
        <f>SUMIF(FR$253:FR$283,$D1215,FT$253:FT$283)</f>
        <v>0</v>
      </c>
      <c r="FR1215" s="9"/>
      <c r="FS1215" s="10"/>
      <c r="FT1215" s="11"/>
      <c r="FU1215" s="6">
        <f>SUMIF(FV$253:FV$283,$D1215,FX$253:FX$283)</f>
        <v>0</v>
      </c>
      <c r="FV1215" s="9"/>
      <c r="FW1215" s="10"/>
      <c r="FX1215" s="11"/>
      <c r="FY1215" s="6">
        <f>SUMIF(FZ$253:FZ$283,$D1215,GB$253:GB$283)</f>
        <v>0</v>
      </c>
      <c r="FZ1215" s="9"/>
      <c r="GA1215" s="10"/>
      <c r="GB1215" s="11"/>
      <c r="GC1215" s="6">
        <f>SUMIF(GD$253:GD$283,$D1215,GF$253:GF$283)</f>
        <v>0</v>
      </c>
      <c r="GD1215" s="9"/>
      <c r="GE1215" s="10"/>
      <c r="GF1215" s="11"/>
      <c r="GG1215" s="6">
        <f>SUMIF(GH$253:GH$283,$D1215,GJ$253:GJ$283)</f>
        <v>0</v>
      </c>
      <c r="GH1215" s="9"/>
      <c r="GI1215" s="10"/>
      <c r="GJ1215" s="11"/>
      <c r="GK1215" s="6">
        <f>SUMIF(GL$253:GL$283,$D1215,GN$253:GN$283)</f>
        <v>0</v>
      </c>
      <c r="GL1215" s="9"/>
      <c r="GM1215" s="10"/>
      <c r="GN1215" s="11"/>
      <c r="GO1215" s="6">
        <f>SUMIF(GP$253:GP$283,$D1215,GR$253:GR$283)</f>
        <v>0</v>
      </c>
      <c r="GP1215" s="9"/>
      <c r="GQ1215" s="10"/>
      <c r="GR1215" s="11"/>
      <c r="GS1215" s="6">
        <f>SUMIF(GT$253:GT$283,$D1215,GV$253:GV$283)</f>
        <v>0</v>
      </c>
      <c r="GT1215" s="9"/>
      <c r="GU1215" s="10"/>
      <c r="GV1215" s="20"/>
      <c r="GW1215" s="19">
        <f t="shared" si="28"/>
        <v>0</v>
      </c>
      <c r="GX1215" s="472"/>
      <c r="GY1215" s="473"/>
    </row>
    <row r="1216" spans="1:207" ht="15.75" customHeight="1">
      <c r="A1216" s="47" t="s">
        <v>84</v>
      </c>
      <c r="B1216" s="475"/>
      <c r="C1216" s="287"/>
      <c r="D1216" s="237"/>
      <c r="E1216" s="6">
        <f>SUMIF(F$284:F$314,$D1216,H$284:H$314)</f>
        <v>0</v>
      </c>
      <c r="F1216" s="9"/>
      <c r="G1216" s="10"/>
      <c r="H1216" s="11"/>
      <c r="I1216" s="6">
        <f>SUMIF(J$284:J$314,$D1216,L$284:L$314)</f>
        <v>0</v>
      </c>
      <c r="J1216" s="9"/>
      <c r="K1216" s="10"/>
      <c r="L1216" s="11"/>
      <c r="M1216" s="6">
        <f>SUMIF(N$284:N$314,$D1216,P$284:P$314)</f>
        <v>0</v>
      </c>
      <c r="N1216" s="9"/>
      <c r="O1216" s="10"/>
      <c r="P1216" s="11"/>
      <c r="Q1216" s="6">
        <f>SUMIF(R$284:R$314,$D1216,T$284:T$314)</f>
        <v>0</v>
      </c>
      <c r="R1216" s="9"/>
      <c r="S1216" s="10"/>
      <c r="T1216" s="11"/>
      <c r="U1216" s="6">
        <f>SUMIF(V$284:V$314,$D1216,X$284:X$314)</f>
        <v>0</v>
      </c>
      <c r="V1216" s="9"/>
      <c r="W1216" s="10"/>
      <c r="X1216" s="11"/>
      <c r="Y1216" s="6">
        <f>SUMIF(Z$284:Z$314,$D1216,AB$284:AB$314)</f>
        <v>0</v>
      </c>
      <c r="Z1216" s="9"/>
      <c r="AA1216" s="10"/>
      <c r="AB1216" s="11"/>
      <c r="AC1216" s="6">
        <f>SUMIF(AD$284:AD$314,$D1216,AF$284:AF$314)</f>
        <v>0</v>
      </c>
      <c r="AD1216" s="9"/>
      <c r="AE1216" s="10"/>
      <c r="AF1216" s="11"/>
      <c r="AG1216" s="6">
        <f>SUMIF(AH$284:AH$314,$D1216,AJ$284:AJ$314)</f>
        <v>0</v>
      </c>
      <c r="AH1216" s="9"/>
      <c r="AI1216" s="10"/>
      <c r="AJ1216" s="11"/>
      <c r="AK1216" s="6">
        <f>SUMIF(AL$284:AL$314,$D1216,AN$284:AN$314)</f>
        <v>0</v>
      </c>
      <c r="AL1216" s="9"/>
      <c r="AM1216" s="10"/>
      <c r="AN1216" s="11"/>
      <c r="AO1216" s="6">
        <f>SUMIF(AP$284:AP$314,$D1216,AR$284:AR$314)</f>
        <v>0</v>
      </c>
      <c r="AP1216" s="9"/>
      <c r="AQ1216" s="10"/>
      <c r="AR1216" s="11"/>
      <c r="AS1216" s="6">
        <f>SUMIF(AT$284:AT$314,$D1216,AV$284:AV$314)</f>
        <v>0</v>
      </c>
      <c r="AT1216" s="9"/>
      <c r="AU1216" s="10"/>
      <c r="AV1216" s="11"/>
      <c r="AW1216" s="6">
        <f>SUMIF(AX$284:AX$314,$D1216,AZ$284:AZ$314)</f>
        <v>0</v>
      </c>
      <c r="AX1216" s="9"/>
      <c r="AY1216" s="10"/>
      <c r="AZ1216" s="11"/>
      <c r="BA1216" s="6">
        <f>SUMIF(BB$284:BB$314,$D1216,BD$284:BD$314)</f>
        <v>0</v>
      </c>
      <c r="BB1216" s="9"/>
      <c r="BC1216" s="10"/>
      <c r="BD1216" s="11"/>
      <c r="BE1216" s="6">
        <f>SUMIF(BF$284:BF$314,$D1216,BH$284:BH$314)</f>
        <v>0</v>
      </c>
      <c r="BF1216" s="9"/>
      <c r="BG1216" s="10"/>
      <c r="BH1216" s="11"/>
      <c r="BI1216" s="6">
        <f>SUMIF(BJ$284:BJ$314,$D1216,BL$284:BL$314)</f>
        <v>0</v>
      </c>
      <c r="BJ1216" s="9"/>
      <c r="BK1216" s="10"/>
      <c r="BL1216" s="11"/>
      <c r="BM1216" s="6">
        <f>SUMIF(BN$284:BN$314,$D1216,BP$284:BP$314)</f>
        <v>0</v>
      </c>
      <c r="BN1216" s="9"/>
      <c r="BO1216" s="10"/>
      <c r="BP1216" s="11"/>
      <c r="BQ1216" s="6">
        <f>SUMIF(BR$284:BR$314,$D1216,BT$284:BT$314)</f>
        <v>0</v>
      </c>
      <c r="BR1216" s="9"/>
      <c r="BS1216" s="10"/>
      <c r="BT1216" s="11"/>
      <c r="BU1216" s="6">
        <f>SUMIF(BV$284:BV$314,$D1216,BX$284:BX$314)</f>
        <v>0</v>
      </c>
      <c r="BV1216" s="9"/>
      <c r="BW1216" s="10"/>
      <c r="BX1216" s="11"/>
      <c r="BY1216" s="6">
        <f>SUMIF(BZ$284:BZ$314,$D1216,CB$284:CB$314)</f>
        <v>0</v>
      </c>
      <c r="BZ1216" s="9"/>
      <c r="CA1216" s="10"/>
      <c r="CB1216" s="11"/>
      <c r="CC1216" s="6">
        <f>SUMIF(CD$284:CD$314,$D1216,CF$284:CF$314)</f>
        <v>0</v>
      </c>
      <c r="CD1216" s="9"/>
      <c r="CE1216" s="10"/>
      <c r="CF1216" s="11"/>
      <c r="CG1216" s="6">
        <f>SUMIF(CH$284:CH$314,$D1216,CJ$284:CJ$314)</f>
        <v>0</v>
      </c>
      <c r="CH1216" s="9"/>
      <c r="CI1216" s="10"/>
      <c r="CJ1216" s="11"/>
      <c r="CK1216" s="6">
        <f>SUMIF(CL$284:CL$314,$D1216,CN$284:CN$314)</f>
        <v>0</v>
      </c>
      <c r="CL1216" s="9"/>
      <c r="CM1216" s="10"/>
      <c r="CN1216" s="11"/>
      <c r="CO1216" s="6">
        <f>SUMIF(CP$284:CP$314,$D1216,CR$284:CR$314)</f>
        <v>0</v>
      </c>
      <c r="CP1216" s="9"/>
      <c r="CQ1216" s="10"/>
      <c r="CR1216" s="11"/>
      <c r="CS1216" s="6">
        <f>SUMIF(CT$284:CT$314,$D1216,CV$284:CV$314)</f>
        <v>0</v>
      </c>
      <c r="CT1216" s="9"/>
      <c r="CU1216" s="10"/>
      <c r="CV1216" s="11"/>
      <c r="CW1216" s="6">
        <f>SUMIF(CX$284:CX$314,$D1216,CZ$284:CZ$314)</f>
        <v>0</v>
      </c>
      <c r="CX1216" s="9"/>
      <c r="CY1216" s="10"/>
      <c r="CZ1216" s="11"/>
      <c r="DA1216" s="6">
        <f>SUMIF(DB$284:DB$314,$D1216,DD$284:DD$314)</f>
        <v>0</v>
      </c>
      <c r="DB1216" s="9"/>
      <c r="DC1216" s="10"/>
      <c r="DD1216" s="11"/>
      <c r="DE1216" s="6">
        <f>SUMIF(DF$284:DF$314,$D1216,DH$284:DH$314)</f>
        <v>0</v>
      </c>
      <c r="DF1216" s="9"/>
      <c r="DG1216" s="10"/>
      <c r="DH1216" s="11"/>
      <c r="DI1216" s="6">
        <f>SUMIF(DJ$284:DJ$314,$D1216,DL$284:DL$314)</f>
        <v>0</v>
      </c>
      <c r="DJ1216" s="9"/>
      <c r="DK1216" s="10"/>
      <c r="DL1216" s="11"/>
      <c r="DM1216" s="6">
        <f>SUMIF(DN$284:DN$314,$D1216,DP$284:DP$314)</f>
        <v>0</v>
      </c>
      <c r="DN1216" s="9"/>
      <c r="DO1216" s="10"/>
      <c r="DP1216" s="11"/>
      <c r="DQ1216" s="6">
        <f>SUMIF(DR$284:DR$314,$D1216,DT$284:DT$314)</f>
        <v>0</v>
      </c>
      <c r="DR1216" s="9"/>
      <c r="DS1216" s="10"/>
      <c r="DT1216" s="11"/>
      <c r="DU1216" s="6">
        <f>SUMIF(DV$284:DV$314,$D1216,DX$284:DX$314)</f>
        <v>0</v>
      </c>
      <c r="DV1216" s="9"/>
      <c r="DW1216" s="10"/>
      <c r="DX1216" s="11"/>
      <c r="DY1216" s="6">
        <f>SUMIF(DZ$284:DZ$314,$D1216,EB$284:EB$314)</f>
        <v>0</v>
      </c>
      <c r="DZ1216" s="9"/>
      <c r="EA1216" s="10"/>
      <c r="EB1216" s="11"/>
      <c r="EC1216" s="6">
        <f>SUMIF(ED$284:ED$314,$D1216,EF$284:EF$314)</f>
        <v>0</v>
      </c>
      <c r="ED1216" s="9"/>
      <c r="EE1216" s="10"/>
      <c r="EF1216" s="11"/>
      <c r="EG1216" s="6">
        <f>SUMIF(EH$284:EH$314,$D1216,EJ$284:EJ$314)</f>
        <v>0</v>
      </c>
      <c r="EH1216" s="9"/>
      <c r="EI1216" s="10"/>
      <c r="EJ1216" s="11"/>
      <c r="EK1216" s="6">
        <f>SUMIF(EL$284:EL$314,$D1216,EN$284:EN$314)</f>
        <v>0</v>
      </c>
      <c r="EL1216" s="9"/>
      <c r="EM1216" s="10"/>
      <c r="EN1216" s="11"/>
      <c r="EO1216" s="6">
        <f>SUMIF(EP$284:EP$314,$D1216,ER$284:ER$314)</f>
        <v>0</v>
      </c>
      <c r="EP1216" s="9"/>
      <c r="EQ1216" s="10"/>
      <c r="ER1216" s="11"/>
      <c r="ES1216" s="6">
        <f>SUMIF(ET$284:ET$314,$D1216,EV$284:EV$314)</f>
        <v>0</v>
      </c>
      <c r="ET1216" s="9"/>
      <c r="EU1216" s="10"/>
      <c r="EV1216" s="11"/>
      <c r="EW1216" s="6">
        <f>SUMIF(EX$284:EX$314,$D1216,EZ$284:EZ$314)</f>
        <v>0</v>
      </c>
      <c r="EX1216" s="9"/>
      <c r="EY1216" s="10"/>
      <c r="EZ1216" s="11"/>
      <c r="FA1216" s="6">
        <f>SUMIF(FB$284:FB$314,$D1216,FD$284:FD$314)</f>
        <v>0</v>
      </c>
      <c r="FB1216" s="9"/>
      <c r="FC1216" s="10"/>
      <c r="FD1216" s="11"/>
      <c r="FE1216" s="6">
        <f>SUMIF(FF$284:FF$314,$D1216,FH$284:FH$314)</f>
        <v>0</v>
      </c>
      <c r="FF1216" s="9"/>
      <c r="FG1216" s="10"/>
      <c r="FH1216" s="11"/>
      <c r="FI1216" s="6">
        <f>SUMIF(FJ$284:FJ$314,$D1216,FL$284:FL$314)</f>
        <v>0</v>
      </c>
      <c r="FJ1216" s="9"/>
      <c r="FK1216" s="10"/>
      <c r="FL1216" s="11"/>
      <c r="FM1216" s="6">
        <f>SUMIF(FN$284:FN$314,$D1216,FP$284:FP$314)</f>
        <v>0</v>
      </c>
      <c r="FN1216" s="9"/>
      <c r="FO1216" s="10"/>
      <c r="FP1216" s="11"/>
      <c r="FQ1216" s="6">
        <f>SUMIF(FR$284:FR$314,$D1216,FT$284:FT$314)</f>
        <v>0</v>
      </c>
      <c r="FR1216" s="9"/>
      <c r="FS1216" s="10"/>
      <c r="FT1216" s="11"/>
      <c r="FU1216" s="6">
        <f>SUMIF(FV$284:FV$314,$D1216,FX$284:FX$314)</f>
        <v>0</v>
      </c>
      <c r="FV1216" s="9"/>
      <c r="FW1216" s="10"/>
      <c r="FX1216" s="11"/>
      <c r="FY1216" s="6">
        <f>SUMIF(FZ$284:FZ$314,$D1216,GB$284:GB$314)</f>
        <v>0</v>
      </c>
      <c r="FZ1216" s="9"/>
      <c r="GA1216" s="10"/>
      <c r="GB1216" s="11"/>
      <c r="GC1216" s="6">
        <f>SUMIF(GD$284:GD$314,$D1216,GF$284:GF$314)</f>
        <v>0</v>
      </c>
      <c r="GD1216" s="9"/>
      <c r="GE1216" s="10"/>
      <c r="GF1216" s="11"/>
      <c r="GG1216" s="6">
        <f>SUMIF(GH$284:GH$314,$D1216,GJ$284:GJ$314)</f>
        <v>0</v>
      </c>
      <c r="GH1216" s="9"/>
      <c r="GI1216" s="10"/>
      <c r="GJ1216" s="11"/>
      <c r="GK1216" s="6">
        <f>SUMIF(GL$284:GL$314,$D1216,GN$284:GN$314)</f>
        <v>0</v>
      </c>
      <c r="GL1216" s="9"/>
      <c r="GM1216" s="10"/>
      <c r="GN1216" s="11"/>
      <c r="GO1216" s="6">
        <f>SUMIF(GP$284:GP$314,$D1216,GR$284:GR$314)</f>
        <v>0</v>
      </c>
      <c r="GP1216" s="9"/>
      <c r="GQ1216" s="10"/>
      <c r="GR1216" s="11"/>
      <c r="GS1216" s="6">
        <f>SUMIF(GT$284:GT$314,$D1216,GV$284:GV$314)</f>
        <v>0</v>
      </c>
      <c r="GT1216" s="9"/>
      <c r="GU1216" s="10"/>
      <c r="GV1216" s="20"/>
      <c r="GW1216" s="19">
        <f t="shared" si="28"/>
        <v>0</v>
      </c>
      <c r="GX1216" s="472"/>
      <c r="GY1216" s="473"/>
    </row>
    <row r="1217" spans="1:207" ht="15.75" customHeight="1">
      <c r="A1217" s="47" t="s">
        <v>85</v>
      </c>
      <c r="B1217" s="475"/>
      <c r="C1217" s="287"/>
      <c r="D1217" s="237"/>
      <c r="E1217" s="7">
        <f>SUMIF(F$315:F$345,$D1217,H$315:H$345)</f>
        <v>0</v>
      </c>
      <c r="F1217" s="12"/>
      <c r="G1217" s="13"/>
      <c r="H1217" s="14"/>
      <c r="I1217" s="6">
        <f>SUMIF(J$315:J$345,$D1217,L$315:L$345)</f>
        <v>0</v>
      </c>
      <c r="J1217" s="12"/>
      <c r="K1217" s="13"/>
      <c r="L1217" s="14"/>
      <c r="M1217" s="7">
        <f>SUMIF(N$315:N$345,$D1217,P$315:P$345)</f>
        <v>0</v>
      </c>
      <c r="N1217" s="12"/>
      <c r="O1217" s="13"/>
      <c r="P1217" s="14"/>
      <c r="Q1217" s="6">
        <f>SUMIF(R$315:R$345,$D1217,T$315:T$345)</f>
        <v>0</v>
      </c>
      <c r="R1217" s="12"/>
      <c r="S1217" s="13"/>
      <c r="T1217" s="14"/>
      <c r="U1217" s="7">
        <f>SUMIF(V$315:V$345,$D1217,X$315:X$345)</f>
        <v>0</v>
      </c>
      <c r="V1217" s="12"/>
      <c r="W1217" s="13"/>
      <c r="X1217" s="14"/>
      <c r="Y1217" s="6">
        <f>SUMIF(Z$315:Z$345,$D1217,AB$315:AB$345)</f>
        <v>0</v>
      </c>
      <c r="Z1217" s="12"/>
      <c r="AA1217" s="13"/>
      <c r="AB1217" s="14"/>
      <c r="AC1217" s="7">
        <f>SUMIF(AD$315:AD$345,$D1217,AF$315:AF$345)</f>
        <v>0</v>
      </c>
      <c r="AD1217" s="12"/>
      <c r="AE1217" s="13"/>
      <c r="AF1217" s="14"/>
      <c r="AG1217" s="7">
        <f>SUMIF(AH$315:AH$345,$D1217,AJ$315:AJ$345)</f>
        <v>0</v>
      </c>
      <c r="AH1217" s="12"/>
      <c r="AI1217" s="13"/>
      <c r="AJ1217" s="14"/>
      <c r="AK1217" s="7">
        <f>SUMIF(AL$315:AL$345,$D1217,AN$315:AN$345)</f>
        <v>0</v>
      </c>
      <c r="AL1217" s="12"/>
      <c r="AM1217" s="13"/>
      <c r="AN1217" s="14"/>
      <c r="AO1217" s="7">
        <f>SUMIF(AP$315:AP$345,$D1217,AR$315:AR$345)</f>
        <v>0</v>
      </c>
      <c r="AP1217" s="12"/>
      <c r="AQ1217" s="13"/>
      <c r="AR1217" s="14"/>
      <c r="AS1217" s="7">
        <f>SUMIF(AT$315:AT$345,$D1217,AV$315:AV$345)</f>
        <v>0</v>
      </c>
      <c r="AT1217" s="12"/>
      <c r="AU1217" s="13"/>
      <c r="AV1217" s="14"/>
      <c r="AW1217" s="7">
        <f>SUMIF(AX$315:AX$345,$D1217,AZ$315:AZ$345)</f>
        <v>0</v>
      </c>
      <c r="AX1217" s="12"/>
      <c r="AY1217" s="13"/>
      <c r="AZ1217" s="14"/>
      <c r="BA1217" s="7">
        <f>SUMIF(BB$315:BB$345,$D1217,BD$315:BD$345)</f>
        <v>0</v>
      </c>
      <c r="BB1217" s="12"/>
      <c r="BC1217" s="13"/>
      <c r="BD1217" s="14"/>
      <c r="BE1217" s="7">
        <f>SUMIF(BF$315:BF$345,$D1217,BH$315:BH$345)</f>
        <v>0</v>
      </c>
      <c r="BF1217" s="12"/>
      <c r="BG1217" s="13"/>
      <c r="BH1217" s="14"/>
      <c r="BI1217" s="7">
        <f>SUMIF(BJ$315:BJ$345,$D1217,BL$315:BL$345)</f>
        <v>0</v>
      </c>
      <c r="BJ1217" s="12"/>
      <c r="BK1217" s="13"/>
      <c r="BL1217" s="14"/>
      <c r="BM1217" s="7">
        <f>SUMIF(BN$315:BN$345,$D1217,BP$315:BP$345)</f>
        <v>0</v>
      </c>
      <c r="BN1217" s="12"/>
      <c r="BO1217" s="13"/>
      <c r="BP1217" s="14"/>
      <c r="BQ1217" s="7">
        <f>SUMIF(BR$315:BR$345,$D1217,BT$315:BT$345)</f>
        <v>0</v>
      </c>
      <c r="BR1217" s="12"/>
      <c r="BS1217" s="13"/>
      <c r="BT1217" s="14"/>
      <c r="BU1217" s="7">
        <f>SUMIF(BV$315:BV$345,$D1217,BX$315:BX$345)</f>
        <v>0</v>
      </c>
      <c r="BV1217" s="12"/>
      <c r="BW1217" s="13"/>
      <c r="BX1217" s="14"/>
      <c r="BY1217" s="7">
        <f>SUMIF(BZ$315:BZ$345,$D1217,CB$315:CB$345)</f>
        <v>0</v>
      </c>
      <c r="BZ1217" s="12"/>
      <c r="CA1217" s="13"/>
      <c r="CB1217" s="14"/>
      <c r="CC1217" s="7">
        <f>SUMIF(CD$315:CD$345,$D1217,CF$315:CF$345)</f>
        <v>0</v>
      </c>
      <c r="CD1217" s="12"/>
      <c r="CE1217" s="13"/>
      <c r="CF1217" s="14"/>
      <c r="CG1217" s="7">
        <f>SUMIF(CH$315:CH$345,$D1217,CJ$315:CJ$345)</f>
        <v>0</v>
      </c>
      <c r="CH1217" s="12"/>
      <c r="CI1217" s="13"/>
      <c r="CJ1217" s="14"/>
      <c r="CK1217" s="7">
        <f>SUMIF(CL$315:CL$345,$D1217,CN$315:CN$345)</f>
        <v>0</v>
      </c>
      <c r="CL1217" s="12"/>
      <c r="CM1217" s="13"/>
      <c r="CN1217" s="14"/>
      <c r="CO1217" s="7">
        <f>SUMIF(CP$315:CP$345,$D1217,CR$315:CR$345)</f>
        <v>0</v>
      </c>
      <c r="CP1217" s="12"/>
      <c r="CQ1217" s="13"/>
      <c r="CR1217" s="14"/>
      <c r="CS1217" s="7">
        <f>SUMIF(CT$315:CT$345,$D1217,CV$315:CV$345)</f>
        <v>0</v>
      </c>
      <c r="CT1217" s="12"/>
      <c r="CU1217" s="13"/>
      <c r="CV1217" s="14"/>
      <c r="CW1217" s="7">
        <f>SUMIF(CX$315:CX$345,$D1217,CZ$315:CZ$345)</f>
        <v>0</v>
      </c>
      <c r="CX1217" s="12"/>
      <c r="CY1217" s="13"/>
      <c r="CZ1217" s="14"/>
      <c r="DA1217" s="7">
        <f>SUMIF(DB$315:DB$345,$D1217,DD$315:DD$345)</f>
        <v>0</v>
      </c>
      <c r="DB1217" s="12"/>
      <c r="DC1217" s="13"/>
      <c r="DD1217" s="14"/>
      <c r="DE1217" s="7">
        <f>SUMIF(DF$315:DF$345,$D1217,DH$315:DH$345)</f>
        <v>0</v>
      </c>
      <c r="DF1217" s="12"/>
      <c r="DG1217" s="13"/>
      <c r="DH1217" s="14"/>
      <c r="DI1217" s="7">
        <f>SUMIF(DJ$315:DJ$345,$D1217,DL$315:DL$345)</f>
        <v>0</v>
      </c>
      <c r="DJ1217" s="12"/>
      <c r="DK1217" s="13"/>
      <c r="DL1217" s="14"/>
      <c r="DM1217" s="7">
        <f>SUMIF(DN$315:DN$345,$D1217,DP$315:DP$345)</f>
        <v>0</v>
      </c>
      <c r="DN1217" s="12"/>
      <c r="DO1217" s="13"/>
      <c r="DP1217" s="14"/>
      <c r="DQ1217" s="7">
        <f>SUMIF(DR$315:DR$345,$D1217,DT$315:DT$345)</f>
        <v>0</v>
      </c>
      <c r="DR1217" s="12"/>
      <c r="DS1217" s="13"/>
      <c r="DT1217" s="14"/>
      <c r="DU1217" s="7">
        <f>SUMIF(DV$315:DV$345,$D1217,DX$315:DX$345)</f>
        <v>0</v>
      </c>
      <c r="DV1217" s="12"/>
      <c r="DW1217" s="13"/>
      <c r="DX1217" s="14"/>
      <c r="DY1217" s="7">
        <f>SUMIF(DZ$315:DZ$345,$D1217,EB$315:EB$345)</f>
        <v>0</v>
      </c>
      <c r="DZ1217" s="12"/>
      <c r="EA1217" s="13"/>
      <c r="EB1217" s="14"/>
      <c r="EC1217" s="7">
        <f>SUMIF(ED$315:ED$345,$D1217,EF$315:EF$345)</f>
        <v>0</v>
      </c>
      <c r="ED1217" s="12"/>
      <c r="EE1217" s="13"/>
      <c r="EF1217" s="14"/>
      <c r="EG1217" s="7">
        <f>SUMIF(EH$315:EH$345,$D1217,EJ$315:EJ$345)</f>
        <v>0</v>
      </c>
      <c r="EH1217" s="12"/>
      <c r="EI1217" s="13"/>
      <c r="EJ1217" s="14"/>
      <c r="EK1217" s="7">
        <f>SUMIF(EL$315:EL$345,$D1217,EN$315:EN$345)</f>
        <v>0</v>
      </c>
      <c r="EL1217" s="12"/>
      <c r="EM1217" s="13"/>
      <c r="EN1217" s="14"/>
      <c r="EO1217" s="7">
        <f>SUMIF(EP$315:EP$345,$D1217,ER$315:ER$345)</f>
        <v>0</v>
      </c>
      <c r="EP1217" s="12"/>
      <c r="EQ1217" s="13"/>
      <c r="ER1217" s="14"/>
      <c r="ES1217" s="7">
        <f>SUMIF(ET$315:ET$345,$D1217,EV$315:EV$345)</f>
        <v>0</v>
      </c>
      <c r="ET1217" s="12"/>
      <c r="EU1217" s="13"/>
      <c r="EV1217" s="14"/>
      <c r="EW1217" s="7">
        <f>SUMIF(EX$315:EX$345,$D1217,EZ$315:EZ$345)</f>
        <v>0</v>
      </c>
      <c r="EX1217" s="12"/>
      <c r="EY1217" s="13"/>
      <c r="EZ1217" s="14"/>
      <c r="FA1217" s="7">
        <f>SUMIF(FB$315:FB$345,$D1217,FD$315:FD$345)</f>
        <v>0</v>
      </c>
      <c r="FB1217" s="12"/>
      <c r="FC1217" s="13"/>
      <c r="FD1217" s="14"/>
      <c r="FE1217" s="7">
        <f>SUMIF(FF$315:FF$345,$D1217,FH$315:FH$345)</f>
        <v>0</v>
      </c>
      <c r="FF1217" s="12"/>
      <c r="FG1217" s="13"/>
      <c r="FH1217" s="14"/>
      <c r="FI1217" s="7">
        <f>SUMIF(FJ$315:FJ$345,$D1217,FL$315:FL$345)</f>
        <v>0</v>
      </c>
      <c r="FJ1217" s="12"/>
      <c r="FK1217" s="13"/>
      <c r="FL1217" s="14"/>
      <c r="FM1217" s="7">
        <f>SUMIF(FN$315:FN$345,$D1217,FP$315:FP$345)</f>
        <v>0</v>
      </c>
      <c r="FN1217" s="12"/>
      <c r="FO1217" s="13"/>
      <c r="FP1217" s="14"/>
      <c r="FQ1217" s="7">
        <f>SUMIF(FR$315:FR$345,$D1217,FT$315:FT$345)</f>
        <v>0</v>
      </c>
      <c r="FR1217" s="12"/>
      <c r="FS1217" s="13"/>
      <c r="FT1217" s="14"/>
      <c r="FU1217" s="7">
        <f>SUMIF(FV$315:FV$345,$D1217,FX$315:FX$345)</f>
        <v>0</v>
      </c>
      <c r="FV1217" s="12"/>
      <c r="FW1217" s="13"/>
      <c r="FX1217" s="14"/>
      <c r="FY1217" s="7">
        <f>SUMIF(FZ$315:FZ$345,$D1217,GB$315:GB$345)</f>
        <v>0</v>
      </c>
      <c r="FZ1217" s="12"/>
      <c r="GA1217" s="13"/>
      <c r="GB1217" s="14"/>
      <c r="GC1217" s="7">
        <f>SUMIF(GD$315:GD$345,$D1217,GF$315:GF$345)</f>
        <v>0</v>
      </c>
      <c r="GD1217" s="12"/>
      <c r="GE1217" s="13"/>
      <c r="GF1217" s="14"/>
      <c r="GG1217" s="7">
        <f>SUMIF(GH$315:GH$345,$D1217,GJ$315:GJ$345)</f>
        <v>0</v>
      </c>
      <c r="GH1217" s="12"/>
      <c r="GI1217" s="13"/>
      <c r="GJ1217" s="14"/>
      <c r="GK1217" s="7">
        <f>SUMIF(GL$315:GL$345,$D1217,GN$315:GN$345)</f>
        <v>0</v>
      </c>
      <c r="GL1217" s="12"/>
      <c r="GM1217" s="13"/>
      <c r="GN1217" s="14"/>
      <c r="GO1217" s="7">
        <f>SUMIF(GP$315:GP$345,$D1217,GR$315:GR$345)</f>
        <v>0</v>
      </c>
      <c r="GP1217" s="12"/>
      <c r="GQ1217" s="13"/>
      <c r="GR1217" s="14"/>
      <c r="GS1217" s="7">
        <f>SUMIF(GT$315:GT$345,$D1217,GV$315:GV$345)</f>
        <v>0</v>
      </c>
      <c r="GT1217" s="12"/>
      <c r="GU1217" s="13"/>
      <c r="GV1217" s="21"/>
      <c r="GW1217" s="19">
        <f t="shared" si="28"/>
        <v>0</v>
      </c>
      <c r="GX1217" s="472"/>
      <c r="GY1217" s="473"/>
    </row>
    <row r="1218" spans="1:207" ht="15.75" customHeight="1" thickBot="1">
      <c r="A1218" s="47" t="s">
        <v>86</v>
      </c>
      <c r="B1218" s="476"/>
      <c r="C1218" s="288"/>
      <c r="D1218" s="239"/>
      <c r="E1218" s="8">
        <f>SUMIF(F$346:F$376,$D1218,H$346:H$376)</f>
        <v>0</v>
      </c>
      <c r="F1218" s="15"/>
      <c r="G1218" s="16"/>
      <c r="H1218" s="16"/>
      <c r="I1218" s="6">
        <f>SUMIF(J$346:J$376,$D1218,L$346:L$376)</f>
        <v>0</v>
      </c>
      <c r="J1218" s="15"/>
      <c r="K1218" s="16"/>
      <c r="L1218" s="16"/>
      <c r="M1218" s="8">
        <f>SUMIF(N$346:N$376,$D1218,P$346:P$376)</f>
        <v>0</v>
      </c>
      <c r="N1218" s="15"/>
      <c r="O1218" s="16"/>
      <c r="P1218" s="16"/>
      <c r="Q1218" s="6">
        <f>SUMIF(R$346:R$376,$D1218,T$346:T$376)</f>
        <v>0</v>
      </c>
      <c r="R1218" s="15"/>
      <c r="S1218" s="16"/>
      <c r="T1218" s="16"/>
      <c r="U1218" s="8">
        <f>SUMIF(V$346:V$376,$D1218,X$346:X$376)</f>
        <v>0</v>
      </c>
      <c r="V1218" s="15"/>
      <c r="W1218" s="16"/>
      <c r="X1218" s="16"/>
      <c r="Y1218" s="6">
        <f>SUMIF(Z$346:Z$376,$D1218,AB$346:AB$376)</f>
        <v>0</v>
      </c>
      <c r="Z1218" s="15"/>
      <c r="AA1218" s="16"/>
      <c r="AB1218" s="16"/>
      <c r="AC1218" s="8">
        <f>SUMIF(AD$346:AD$376,$D1218,AF$346:AF$376)</f>
        <v>0</v>
      </c>
      <c r="AD1218" s="15"/>
      <c r="AE1218" s="16"/>
      <c r="AF1218" s="16"/>
      <c r="AG1218" s="8">
        <f>SUMIF(AH$346:AH$376,$D1218,AJ$346:AJ$376)</f>
        <v>0</v>
      </c>
      <c r="AH1218" s="15"/>
      <c r="AI1218" s="16"/>
      <c r="AJ1218" s="16"/>
      <c r="AK1218" s="8">
        <f>SUMIF(AL$346:AL$376,$D1218,AN$346:AN$376)</f>
        <v>0</v>
      </c>
      <c r="AL1218" s="15"/>
      <c r="AM1218" s="16"/>
      <c r="AN1218" s="16"/>
      <c r="AO1218" s="8">
        <f>SUMIF(AP$346:AP$376,$D1218,AR$346:AR$376)</f>
        <v>0</v>
      </c>
      <c r="AP1218" s="15"/>
      <c r="AQ1218" s="16"/>
      <c r="AR1218" s="16"/>
      <c r="AS1218" s="8">
        <f>SUMIF(AT$346:AT$376,$D1218,AV$346:AV$376)</f>
        <v>0</v>
      </c>
      <c r="AT1218" s="15"/>
      <c r="AU1218" s="16"/>
      <c r="AV1218" s="16"/>
      <c r="AW1218" s="8">
        <f>SUMIF(AX$346:AX$376,$D1218,AZ$346:AZ$376)</f>
        <v>0</v>
      </c>
      <c r="AX1218" s="15"/>
      <c r="AY1218" s="16"/>
      <c r="AZ1218" s="16"/>
      <c r="BA1218" s="8">
        <f>SUMIF(BB$346:BB$376,$D1218,BD$346:BD$376)</f>
        <v>0</v>
      </c>
      <c r="BB1218" s="15"/>
      <c r="BC1218" s="16"/>
      <c r="BD1218" s="16"/>
      <c r="BE1218" s="8">
        <f>SUMIF(BF$346:BF$376,$D1218,BH$346:BH$376)</f>
        <v>0</v>
      </c>
      <c r="BF1218" s="15"/>
      <c r="BG1218" s="16"/>
      <c r="BH1218" s="16"/>
      <c r="BI1218" s="8">
        <f>SUMIF(BJ$346:BJ$376,$D1218,BL$346:BL$376)</f>
        <v>0</v>
      </c>
      <c r="BJ1218" s="15"/>
      <c r="BK1218" s="16"/>
      <c r="BL1218" s="16"/>
      <c r="BM1218" s="8">
        <f>SUMIF(BN$346:BN$376,$D1218,BP$346:BP$376)</f>
        <v>0</v>
      </c>
      <c r="BN1218" s="15"/>
      <c r="BO1218" s="16"/>
      <c r="BP1218" s="16"/>
      <c r="BQ1218" s="8">
        <f>SUMIF(BR$346:BR$376,$D1218,BT$346:BT$376)</f>
        <v>0</v>
      </c>
      <c r="BR1218" s="15"/>
      <c r="BS1218" s="16"/>
      <c r="BT1218" s="16"/>
      <c r="BU1218" s="8">
        <f>SUMIF(BV$346:BV$376,$D1218,BX$346:BX$376)</f>
        <v>0</v>
      </c>
      <c r="BV1218" s="15"/>
      <c r="BW1218" s="16"/>
      <c r="BX1218" s="16"/>
      <c r="BY1218" s="8">
        <f>SUMIF(BZ$346:BZ$376,$D1218,CB$346:CB$376)</f>
        <v>0</v>
      </c>
      <c r="BZ1218" s="15"/>
      <c r="CA1218" s="16"/>
      <c r="CB1218" s="16"/>
      <c r="CC1218" s="8">
        <f>SUMIF(CD$346:CD$376,$D1218,CF$346:CF$376)</f>
        <v>0</v>
      </c>
      <c r="CD1218" s="15"/>
      <c r="CE1218" s="16"/>
      <c r="CF1218" s="16"/>
      <c r="CG1218" s="8">
        <f>SUMIF(CH$346:CH$376,$D1218,CJ$346:CJ$376)</f>
        <v>0</v>
      </c>
      <c r="CH1218" s="15"/>
      <c r="CI1218" s="16"/>
      <c r="CJ1218" s="16"/>
      <c r="CK1218" s="8">
        <f>SUMIF(CL$346:CL$376,$D1218,CN$346:CN$376)</f>
        <v>0</v>
      </c>
      <c r="CL1218" s="15"/>
      <c r="CM1218" s="16"/>
      <c r="CN1218" s="16"/>
      <c r="CO1218" s="8">
        <f>SUMIF(CP$346:CP$376,$D1218,CR$346:CR$376)</f>
        <v>0</v>
      </c>
      <c r="CP1218" s="15"/>
      <c r="CQ1218" s="16"/>
      <c r="CR1218" s="16"/>
      <c r="CS1218" s="8">
        <f>SUMIF(CT$346:CT$376,$D1218,CV$346:CV$376)</f>
        <v>0</v>
      </c>
      <c r="CT1218" s="15"/>
      <c r="CU1218" s="16"/>
      <c r="CV1218" s="16"/>
      <c r="CW1218" s="8">
        <f>SUMIF(CX$346:CX$376,$D1218,CZ$346:CZ$376)</f>
        <v>0</v>
      </c>
      <c r="CX1218" s="15"/>
      <c r="CY1218" s="16"/>
      <c r="CZ1218" s="16"/>
      <c r="DA1218" s="8">
        <f>SUMIF(DB$346:DB$376,$D1218,DD$346:DD$376)</f>
        <v>0</v>
      </c>
      <c r="DB1218" s="15"/>
      <c r="DC1218" s="16"/>
      <c r="DD1218" s="16"/>
      <c r="DE1218" s="8">
        <f>SUMIF(DF$346:DF$376,$D1218,DH$346:DH$376)</f>
        <v>0</v>
      </c>
      <c r="DF1218" s="15"/>
      <c r="DG1218" s="16"/>
      <c r="DH1218" s="16"/>
      <c r="DI1218" s="8">
        <f>SUMIF(DJ$346:DJ$376,$D1218,DL$346:DL$376)</f>
        <v>0</v>
      </c>
      <c r="DJ1218" s="15"/>
      <c r="DK1218" s="16"/>
      <c r="DL1218" s="16"/>
      <c r="DM1218" s="8">
        <f>SUMIF(DN$346:DN$376,$D1218,DP$346:DP$376)</f>
        <v>0</v>
      </c>
      <c r="DN1218" s="15"/>
      <c r="DO1218" s="16"/>
      <c r="DP1218" s="16"/>
      <c r="DQ1218" s="8">
        <f>SUMIF(DR$346:DR$376,$D1218,DT$346:DT$376)</f>
        <v>0</v>
      </c>
      <c r="DR1218" s="15"/>
      <c r="DS1218" s="16"/>
      <c r="DT1218" s="16"/>
      <c r="DU1218" s="8">
        <f>SUMIF(DV$346:DV$376,$D1218,DX$346:DX$376)</f>
        <v>0</v>
      </c>
      <c r="DV1218" s="15"/>
      <c r="DW1218" s="16"/>
      <c r="DX1218" s="16"/>
      <c r="DY1218" s="8">
        <f>SUMIF(DZ$346:DZ$376,$D1218,EB$346:EB$376)</f>
        <v>0</v>
      </c>
      <c r="DZ1218" s="15"/>
      <c r="EA1218" s="16"/>
      <c r="EB1218" s="16"/>
      <c r="EC1218" s="8">
        <f>SUMIF(ED$346:ED$376,$D1218,EF$346:EF$376)</f>
        <v>0</v>
      </c>
      <c r="ED1218" s="15"/>
      <c r="EE1218" s="16"/>
      <c r="EF1218" s="16"/>
      <c r="EG1218" s="8">
        <f>SUMIF(EH$346:EH$376,$D1218,EJ$346:EJ$376)</f>
        <v>0</v>
      </c>
      <c r="EH1218" s="15"/>
      <c r="EI1218" s="16"/>
      <c r="EJ1218" s="16"/>
      <c r="EK1218" s="8">
        <f>SUMIF(EL$346:EL$376,$D1218,EN$346:EN$376)</f>
        <v>0</v>
      </c>
      <c r="EL1218" s="15"/>
      <c r="EM1218" s="16"/>
      <c r="EN1218" s="16"/>
      <c r="EO1218" s="8">
        <f>SUMIF(EP$346:EP$376,$D1218,ER$346:ER$376)</f>
        <v>0</v>
      </c>
      <c r="EP1218" s="15"/>
      <c r="EQ1218" s="16"/>
      <c r="ER1218" s="16"/>
      <c r="ES1218" s="8">
        <f>SUMIF(ET$346:ET$376,$D1218,EV$346:EV$376)</f>
        <v>0</v>
      </c>
      <c r="ET1218" s="15"/>
      <c r="EU1218" s="16"/>
      <c r="EV1218" s="16"/>
      <c r="EW1218" s="8">
        <f>SUMIF(EX$346:EX$376,$D1218,EZ$346:EZ$376)</f>
        <v>0</v>
      </c>
      <c r="EX1218" s="15"/>
      <c r="EY1218" s="16"/>
      <c r="EZ1218" s="16"/>
      <c r="FA1218" s="8">
        <f>SUMIF(FB$346:FB$376,$D1218,FD$346:FD$376)</f>
        <v>0</v>
      </c>
      <c r="FB1218" s="15"/>
      <c r="FC1218" s="16"/>
      <c r="FD1218" s="16"/>
      <c r="FE1218" s="8">
        <f>SUMIF(FF$346:FF$376,$D1218,FH$346:FH$376)</f>
        <v>0</v>
      </c>
      <c r="FF1218" s="15"/>
      <c r="FG1218" s="16"/>
      <c r="FH1218" s="16"/>
      <c r="FI1218" s="8">
        <f>SUMIF(FJ$346:FJ$376,$D1218,FL$346:FL$376)</f>
        <v>0</v>
      </c>
      <c r="FJ1218" s="15"/>
      <c r="FK1218" s="16"/>
      <c r="FL1218" s="16"/>
      <c r="FM1218" s="8">
        <f>SUMIF(FN$346:FN$376,$D1218,FP$346:FP$376)</f>
        <v>0</v>
      </c>
      <c r="FN1218" s="15"/>
      <c r="FO1218" s="16"/>
      <c r="FP1218" s="16"/>
      <c r="FQ1218" s="8">
        <f>SUMIF(FR$346:FR$376,$D1218,FT$346:FT$376)</f>
        <v>0</v>
      </c>
      <c r="FR1218" s="15"/>
      <c r="FS1218" s="16"/>
      <c r="FT1218" s="16"/>
      <c r="FU1218" s="8">
        <f>SUMIF(FV$346:FV$376,$D1218,FX$346:FX$376)</f>
        <v>0</v>
      </c>
      <c r="FV1218" s="15"/>
      <c r="FW1218" s="16"/>
      <c r="FX1218" s="16"/>
      <c r="FY1218" s="8">
        <f>SUMIF(FZ$346:FZ$376,$D1218,GB$346:GB$376)</f>
        <v>0</v>
      </c>
      <c r="FZ1218" s="15"/>
      <c r="GA1218" s="16"/>
      <c r="GB1218" s="16"/>
      <c r="GC1218" s="8">
        <f>SUMIF(GD$346:GD$376,$D1218,GF$346:GF$376)</f>
        <v>0</v>
      </c>
      <c r="GD1218" s="15"/>
      <c r="GE1218" s="16"/>
      <c r="GF1218" s="16"/>
      <c r="GG1218" s="8">
        <f>SUMIF(GH$346:GH$376,$D1218,GJ$346:GJ$376)</f>
        <v>0</v>
      </c>
      <c r="GH1218" s="15"/>
      <c r="GI1218" s="16"/>
      <c r="GJ1218" s="16"/>
      <c r="GK1218" s="8">
        <f>SUMIF(GL$346:GL$376,$D1218,GN$346:GN$376)</f>
        <v>0</v>
      </c>
      <c r="GL1218" s="15"/>
      <c r="GM1218" s="16"/>
      <c r="GN1218" s="16"/>
      <c r="GO1218" s="8">
        <f>SUMIF(GP$346:GP$376,$D1218,GR$346:GR$376)</f>
        <v>0</v>
      </c>
      <c r="GP1218" s="15"/>
      <c r="GQ1218" s="16"/>
      <c r="GR1218" s="16"/>
      <c r="GS1218" s="8">
        <f>SUMIF(GT$346:GT$376,$D1218,GV$346:GV$376)</f>
        <v>0</v>
      </c>
      <c r="GT1218" s="15"/>
      <c r="GU1218" s="16"/>
      <c r="GV1218" s="22"/>
      <c r="GW1218" s="19">
        <f t="shared" si="28"/>
        <v>0</v>
      </c>
      <c r="GX1218" s="472"/>
      <c r="GY1218" s="473"/>
    </row>
    <row r="1219" spans="1:207" ht="15.75" customHeight="1">
      <c r="A1219" s="47" t="s">
        <v>75</v>
      </c>
      <c r="B1219" s="474"/>
      <c r="C1219" s="286"/>
      <c r="D1219" s="235"/>
      <c r="E1219" s="6">
        <f>SUMIF(F$5:F$35,$D1219,H$5:H$35)</f>
        <v>0</v>
      </c>
      <c r="F1219" s="9"/>
      <c r="G1219" s="10"/>
      <c r="H1219" s="11"/>
      <c r="I1219" s="6">
        <f>SUMIF(J$5:J$35,$D1219,L$5:L$35)</f>
        <v>0</v>
      </c>
      <c r="J1219" s="9"/>
      <c r="K1219" s="10"/>
      <c r="L1219" s="11"/>
      <c r="M1219" s="6">
        <f>SUMIF(N$5:N$35,$D1219,P$5:P$35)</f>
        <v>0</v>
      </c>
      <c r="N1219" s="9"/>
      <c r="O1219" s="10"/>
      <c r="P1219" s="11"/>
      <c r="Q1219" s="6">
        <f>SUMIF(R$5:R$35,$D1219,T$5:T$35)</f>
        <v>0</v>
      </c>
      <c r="R1219" s="9"/>
      <c r="S1219" s="10"/>
      <c r="T1219" s="11"/>
      <c r="U1219" s="6">
        <f>SUMIF(V$5:V$35,$D1219,X$5:X$35)</f>
        <v>0</v>
      </c>
      <c r="V1219" s="9"/>
      <c r="W1219" s="10"/>
      <c r="X1219" s="11"/>
      <c r="Y1219" s="6">
        <f>SUMIF(Z$5:Z$35,$D1219,AB$5:AB$35)</f>
        <v>0</v>
      </c>
      <c r="Z1219" s="9"/>
      <c r="AA1219" s="10"/>
      <c r="AB1219" s="11"/>
      <c r="AC1219" s="6">
        <f>SUMIF(AD$5:AD$35,$D1219,AF$5:AF$35)</f>
        <v>0</v>
      </c>
      <c r="AD1219" s="9"/>
      <c r="AE1219" s="10"/>
      <c r="AF1219" s="11"/>
      <c r="AG1219" s="6">
        <f>SUMIF(AH$5:AH$35,$D1219,AJ$5:AJ$35)</f>
        <v>0</v>
      </c>
      <c r="AH1219" s="9"/>
      <c r="AI1219" s="10"/>
      <c r="AJ1219" s="11"/>
      <c r="AK1219" s="6">
        <f>SUMIF(AL$5:AL$35,$D1219,AN$5:AN$35)</f>
        <v>0</v>
      </c>
      <c r="AL1219" s="9"/>
      <c r="AM1219" s="10"/>
      <c r="AN1219" s="11"/>
      <c r="AO1219" s="6">
        <f>SUMIF(AP$5:AP$35,$D1219,AR$5:AR$35)</f>
        <v>0</v>
      </c>
      <c r="AP1219" s="9"/>
      <c r="AQ1219" s="10"/>
      <c r="AR1219" s="11"/>
      <c r="AS1219" s="6">
        <f>SUMIF(AT$5:AT$35,$D1219,AV$5:AV$35)</f>
        <v>0</v>
      </c>
      <c r="AT1219" s="9"/>
      <c r="AU1219" s="10"/>
      <c r="AV1219" s="11"/>
      <c r="AW1219" s="6">
        <f>SUMIF(AX$5:AX$35,$D1219,AZ$5:AZ$35)</f>
        <v>0</v>
      </c>
      <c r="AX1219" s="9"/>
      <c r="AY1219" s="10"/>
      <c r="AZ1219" s="11"/>
      <c r="BA1219" s="6">
        <f>SUMIF(BB$5:BB$35,$D1219,BD$5:BD$35)</f>
        <v>0</v>
      </c>
      <c r="BB1219" s="9"/>
      <c r="BC1219" s="10"/>
      <c r="BD1219" s="11"/>
      <c r="BE1219" s="6">
        <f>SUMIF(BF$5:BF$35,$D1219,BH$5:BH$35)</f>
        <v>0</v>
      </c>
      <c r="BF1219" s="9"/>
      <c r="BG1219" s="10"/>
      <c r="BH1219" s="11"/>
      <c r="BI1219" s="6">
        <f>SUMIF(BJ$5:BJ$35,$D1219,BL$5:BL$35)</f>
        <v>0</v>
      </c>
      <c r="BJ1219" s="9"/>
      <c r="BK1219" s="10"/>
      <c r="BL1219" s="11"/>
      <c r="BM1219" s="6">
        <f>SUMIF(BN$5:BN$35,$D1219,BP$5:BP$35)</f>
        <v>0</v>
      </c>
      <c r="BN1219" s="9"/>
      <c r="BO1219" s="10"/>
      <c r="BP1219" s="11"/>
      <c r="BQ1219" s="6">
        <f>SUMIF(BR$5:BR$35,$D1219,BT$5:BT$35)</f>
        <v>0</v>
      </c>
      <c r="BR1219" s="9"/>
      <c r="BS1219" s="10"/>
      <c r="BT1219" s="11"/>
      <c r="BU1219" s="6">
        <f>SUMIF(BV$5:BV$35,$D1219,BX$5:BX$35)</f>
        <v>0</v>
      </c>
      <c r="BV1219" s="9"/>
      <c r="BW1219" s="10"/>
      <c r="BX1219" s="11"/>
      <c r="BY1219" s="6">
        <f>SUMIF(BZ$5:BZ$35,$D1219,CB$5:CB$35)</f>
        <v>0</v>
      </c>
      <c r="BZ1219" s="9"/>
      <c r="CA1219" s="10"/>
      <c r="CB1219" s="11"/>
      <c r="CC1219" s="6">
        <f>SUMIF(CD$5:CD$35,$D1219,CF$5:CF$35)</f>
        <v>0</v>
      </c>
      <c r="CD1219" s="9"/>
      <c r="CE1219" s="10"/>
      <c r="CF1219" s="11"/>
      <c r="CG1219" s="6">
        <f>SUMIF(CH$5:CH$35,$D1219,CJ$5:CJ$35)</f>
        <v>0</v>
      </c>
      <c r="CH1219" s="9"/>
      <c r="CI1219" s="10"/>
      <c r="CJ1219" s="11"/>
      <c r="CK1219" s="6">
        <f>SUMIF(CL$5:CL$35,$D1219,CN$5:CN$35)</f>
        <v>0</v>
      </c>
      <c r="CL1219" s="9"/>
      <c r="CM1219" s="10"/>
      <c r="CN1219" s="11"/>
      <c r="CO1219" s="6">
        <f>SUMIF(CP$5:CP$35,$D1219,CR$5:CR$35)</f>
        <v>0</v>
      </c>
      <c r="CP1219" s="9"/>
      <c r="CQ1219" s="10"/>
      <c r="CR1219" s="11"/>
      <c r="CS1219" s="6">
        <f>SUMIF(CT$5:CT$35,$D1219,CV$5:CV$35)</f>
        <v>0</v>
      </c>
      <c r="CT1219" s="9"/>
      <c r="CU1219" s="10"/>
      <c r="CV1219" s="11"/>
      <c r="CW1219" s="6">
        <f>SUMIF(CX$5:CX$35,$D1219,CZ$5:CZ$35)</f>
        <v>0</v>
      </c>
      <c r="CX1219" s="9"/>
      <c r="CY1219" s="10"/>
      <c r="CZ1219" s="11"/>
      <c r="DA1219" s="6">
        <f>SUMIF(DB$5:DB$35,$D1219,DD$5:DD$35)</f>
        <v>0</v>
      </c>
      <c r="DB1219" s="9"/>
      <c r="DC1219" s="10"/>
      <c r="DD1219" s="11"/>
      <c r="DE1219" s="6">
        <f>SUMIF(DF$5:DF$35,$D1219,DH$5:DH$35)</f>
        <v>0</v>
      </c>
      <c r="DF1219" s="9"/>
      <c r="DG1219" s="10"/>
      <c r="DH1219" s="11"/>
      <c r="DI1219" s="6">
        <f>SUMIF(DJ$5:DJ$35,$D1219,DL$5:DL$35)</f>
        <v>0</v>
      </c>
      <c r="DJ1219" s="9"/>
      <c r="DK1219" s="10"/>
      <c r="DL1219" s="11"/>
      <c r="DM1219" s="6">
        <f>SUMIF(DN$5:DN$35,$D1219,DP$5:DP$35)</f>
        <v>0</v>
      </c>
      <c r="DN1219" s="9"/>
      <c r="DO1219" s="10"/>
      <c r="DP1219" s="11"/>
      <c r="DQ1219" s="6">
        <f>SUMIF(DR$5:DR$35,$D1219,DT$5:DT$35)</f>
        <v>0</v>
      </c>
      <c r="DR1219" s="9"/>
      <c r="DS1219" s="10"/>
      <c r="DT1219" s="11"/>
      <c r="DU1219" s="6">
        <f>SUMIF(DV$5:DV$35,$D1219,DX$5:DX$35)</f>
        <v>0</v>
      </c>
      <c r="DV1219" s="9"/>
      <c r="DW1219" s="10"/>
      <c r="DX1219" s="11"/>
      <c r="DY1219" s="6">
        <f>SUMIF(DZ$5:DZ$35,$D1219,EB$5:EB$35)</f>
        <v>0</v>
      </c>
      <c r="DZ1219" s="9"/>
      <c r="EA1219" s="10"/>
      <c r="EB1219" s="11"/>
      <c r="EC1219" s="6">
        <f>SUMIF(ED$5:ED$35,$D1219,EF$5:EF$35)</f>
        <v>0</v>
      </c>
      <c r="ED1219" s="9"/>
      <c r="EE1219" s="10"/>
      <c r="EF1219" s="11"/>
      <c r="EG1219" s="6">
        <f>SUMIF(EH$5:EH$35,$D1219,EJ$5:EJ$35)</f>
        <v>0</v>
      </c>
      <c r="EH1219" s="9"/>
      <c r="EI1219" s="10"/>
      <c r="EJ1219" s="11"/>
      <c r="EK1219" s="6">
        <f>SUMIF(EL$5:EL$35,$D1219,EN$5:EN$35)</f>
        <v>0</v>
      </c>
      <c r="EL1219" s="9"/>
      <c r="EM1219" s="10"/>
      <c r="EN1219" s="11"/>
      <c r="EO1219" s="6">
        <f>SUMIF(EP$5:EP$35,$D1219,ER$5:ER$35)</f>
        <v>0</v>
      </c>
      <c r="EP1219" s="9"/>
      <c r="EQ1219" s="10"/>
      <c r="ER1219" s="11"/>
      <c r="ES1219" s="6">
        <f>SUMIF(ET$5:ET$35,$D1219,EV$5:EV$35)</f>
        <v>0</v>
      </c>
      <c r="ET1219" s="9"/>
      <c r="EU1219" s="10"/>
      <c r="EV1219" s="11"/>
      <c r="EW1219" s="6">
        <f>SUMIF(EX$5:EX$35,$D1219,EZ$5:EZ$35)</f>
        <v>0</v>
      </c>
      <c r="EX1219" s="9"/>
      <c r="EY1219" s="10"/>
      <c r="EZ1219" s="11"/>
      <c r="FA1219" s="6">
        <f>SUMIF(FB$5:FB$35,$D1219,FD$5:FD$35)</f>
        <v>0</v>
      </c>
      <c r="FB1219" s="9"/>
      <c r="FC1219" s="10"/>
      <c r="FD1219" s="11"/>
      <c r="FE1219" s="6">
        <f>SUMIF(FF$5:FF$35,$D1219,FH$5:FH$35)</f>
        <v>0</v>
      </c>
      <c r="FF1219" s="9"/>
      <c r="FG1219" s="10"/>
      <c r="FH1219" s="11"/>
      <c r="FI1219" s="6">
        <f>SUMIF(FJ$5:FJ$35,$D1219,FL$5:FL$35)</f>
        <v>0</v>
      </c>
      <c r="FJ1219" s="9"/>
      <c r="FK1219" s="10"/>
      <c r="FL1219" s="11"/>
      <c r="FM1219" s="6">
        <f>SUMIF(FN$5:FN$35,$D1219,FP$5:FP$35)</f>
        <v>0</v>
      </c>
      <c r="FN1219" s="9"/>
      <c r="FO1219" s="10"/>
      <c r="FP1219" s="11"/>
      <c r="FQ1219" s="6">
        <f>SUMIF(FR$5:FR$35,$D1219,FT$5:FT$35)</f>
        <v>0</v>
      </c>
      <c r="FR1219" s="9"/>
      <c r="FS1219" s="10"/>
      <c r="FT1219" s="11"/>
      <c r="FU1219" s="6">
        <f>SUMIF(FV$5:FV$35,$D1219,FX$5:FX$35)</f>
        <v>0</v>
      </c>
      <c r="FV1219" s="9"/>
      <c r="FW1219" s="10"/>
      <c r="FX1219" s="11"/>
      <c r="FY1219" s="6">
        <f>SUMIF(FZ$5:FZ$35,$D1219,GB$5:GB$35)</f>
        <v>0</v>
      </c>
      <c r="FZ1219" s="9"/>
      <c r="GA1219" s="10"/>
      <c r="GB1219" s="11"/>
      <c r="GC1219" s="6">
        <f>SUMIF(GD$5:GD$35,$D1219,GF$5:GF$35)</f>
        <v>0</v>
      </c>
      <c r="GD1219" s="9"/>
      <c r="GE1219" s="10"/>
      <c r="GF1219" s="11"/>
      <c r="GG1219" s="6">
        <f>SUMIF(GH$5:GH$35,$D1219,GJ$5:GJ$35)</f>
        <v>0</v>
      </c>
      <c r="GH1219" s="9"/>
      <c r="GI1219" s="10"/>
      <c r="GJ1219" s="11"/>
      <c r="GK1219" s="6">
        <f>SUMIF(GL$5:GL$35,$D1219,GN$5:GN$35)</f>
        <v>0</v>
      </c>
      <c r="GL1219" s="9"/>
      <c r="GM1219" s="10"/>
      <c r="GN1219" s="11"/>
      <c r="GO1219" s="6">
        <f>SUMIF(GP$5:GP$35,$D1219,GR$5:GR$35)</f>
        <v>0</v>
      </c>
      <c r="GP1219" s="9"/>
      <c r="GQ1219" s="10"/>
      <c r="GR1219" s="11"/>
      <c r="GS1219" s="6">
        <f>SUMIF(GT$5:GT$35,$D1219,GV$5:GV$35)</f>
        <v>0</v>
      </c>
      <c r="GT1219" s="9"/>
      <c r="GU1219" s="10"/>
      <c r="GV1219" s="20"/>
      <c r="GW1219" s="19">
        <f t="shared" si="28"/>
        <v>0</v>
      </c>
      <c r="GX1219" s="472">
        <f>SUM(GW1219:GW1230)</f>
        <v>0</v>
      </c>
      <c r="GY1219" s="473">
        <f>D1219</f>
        <v>0</v>
      </c>
    </row>
    <row r="1220" spans="1:207" ht="15.75" customHeight="1">
      <c r="A1220" s="47" t="s">
        <v>76</v>
      </c>
      <c r="B1220" s="475"/>
      <c r="C1220" s="287"/>
      <c r="D1220" s="237"/>
      <c r="E1220" s="6">
        <f>SUMIF(F$36:F$66,$D1220,H$36:H$66)</f>
        <v>0</v>
      </c>
      <c r="F1220" s="9"/>
      <c r="G1220" s="10"/>
      <c r="H1220" s="11"/>
      <c r="I1220" s="6">
        <f>SUMIF(J$36:J$66,$D1220,L$36:L$66)</f>
        <v>0</v>
      </c>
      <c r="J1220" s="9"/>
      <c r="K1220" s="10"/>
      <c r="L1220" s="11"/>
      <c r="M1220" s="6">
        <f>SUMIF(N$36:N$66,$D1220,P$36:P$66)</f>
        <v>0</v>
      </c>
      <c r="N1220" s="9"/>
      <c r="O1220" s="10"/>
      <c r="P1220" s="11"/>
      <c r="Q1220" s="6">
        <f>SUMIF(R$36:R$66,$D1220,T$36:T$66)</f>
        <v>0</v>
      </c>
      <c r="R1220" s="9"/>
      <c r="S1220" s="10"/>
      <c r="T1220" s="11"/>
      <c r="U1220" s="6">
        <f>SUMIF(V$36:V$66,$D1220,X$36:X$66)</f>
        <v>0</v>
      </c>
      <c r="V1220" s="9"/>
      <c r="W1220" s="10"/>
      <c r="X1220" s="11"/>
      <c r="Y1220" s="6">
        <f>SUMIF(Z$36:Z$66,$D1220,AB$36:AB$66)</f>
        <v>0</v>
      </c>
      <c r="Z1220" s="9"/>
      <c r="AA1220" s="10"/>
      <c r="AB1220" s="11"/>
      <c r="AC1220" s="6">
        <f>SUMIF(AD$36:AD$66,$D1220,AF$36:AF$66)</f>
        <v>0</v>
      </c>
      <c r="AD1220" s="9"/>
      <c r="AE1220" s="10"/>
      <c r="AF1220" s="11"/>
      <c r="AG1220" s="6">
        <f>SUMIF(AH$36:AH$66,$D1220,AJ$36:AJ$66)</f>
        <v>0</v>
      </c>
      <c r="AH1220" s="9"/>
      <c r="AI1220" s="10"/>
      <c r="AJ1220" s="11"/>
      <c r="AK1220" s="6">
        <f>SUMIF(AL$36:AL$66,$D1220,AN$36:AN$66)</f>
        <v>0</v>
      </c>
      <c r="AL1220" s="9"/>
      <c r="AM1220" s="10"/>
      <c r="AN1220" s="11"/>
      <c r="AO1220" s="6">
        <f>SUMIF(AP$36:AP$66,$D1220,AR$36:AR$66)</f>
        <v>0</v>
      </c>
      <c r="AP1220" s="9"/>
      <c r="AQ1220" s="10"/>
      <c r="AR1220" s="11"/>
      <c r="AS1220" s="6">
        <f>SUMIF(AT$36:AT$66,$D1220,AV$36:AV$66)</f>
        <v>0</v>
      </c>
      <c r="AT1220" s="9"/>
      <c r="AU1220" s="10"/>
      <c r="AV1220" s="11"/>
      <c r="AW1220" s="6">
        <f>SUMIF(AX$36:AX$66,$D1220,AZ$36:AZ$66)</f>
        <v>0</v>
      </c>
      <c r="AX1220" s="9"/>
      <c r="AY1220" s="10"/>
      <c r="AZ1220" s="11"/>
      <c r="BA1220" s="6">
        <f>SUMIF(BB$36:BB$66,$D1220,BD$36:BD$66)</f>
        <v>0</v>
      </c>
      <c r="BB1220" s="9"/>
      <c r="BC1220" s="10"/>
      <c r="BD1220" s="11"/>
      <c r="BE1220" s="6">
        <f>SUMIF(BF$36:BF$66,$D1220,BH$36:BH$66)</f>
        <v>0</v>
      </c>
      <c r="BF1220" s="9"/>
      <c r="BG1220" s="10"/>
      <c r="BH1220" s="11"/>
      <c r="BI1220" s="6">
        <f>SUMIF(BJ$36:BJ$66,$D1220,BL$36:BL$66)</f>
        <v>0</v>
      </c>
      <c r="BJ1220" s="9"/>
      <c r="BK1220" s="10"/>
      <c r="BL1220" s="11"/>
      <c r="BM1220" s="6">
        <f>SUMIF(BN$36:BN$66,$D1220,BP$36:BP$66)</f>
        <v>0</v>
      </c>
      <c r="BN1220" s="9"/>
      <c r="BO1220" s="10"/>
      <c r="BP1220" s="11"/>
      <c r="BQ1220" s="6">
        <f>SUMIF(BR$36:BR$66,$D1220,BT$36:BT$66)</f>
        <v>0</v>
      </c>
      <c r="BR1220" s="9"/>
      <c r="BS1220" s="10"/>
      <c r="BT1220" s="11"/>
      <c r="BU1220" s="6">
        <f>SUMIF(BV$36:BV$66,$D1220,BX$36:BX$66)</f>
        <v>0</v>
      </c>
      <c r="BV1220" s="9"/>
      <c r="BW1220" s="10"/>
      <c r="BX1220" s="11"/>
      <c r="BY1220" s="6">
        <f>SUMIF(BZ$36:BZ$66,$D1220,CB$36:CB$66)</f>
        <v>0</v>
      </c>
      <c r="BZ1220" s="9"/>
      <c r="CA1220" s="10"/>
      <c r="CB1220" s="11"/>
      <c r="CC1220" s="6">
        <f>SUMIF(CD$36:CD$66,$D1220,CF$36:CF$66)</f>
        <v>0</v>
      </c>
      <c r="CD1220" s="9"/>
      <c r="CE1220" s="10"/>
      <c r="CF1220" s="11"/>
      <c r="CG1220" s="6">
        <f>SUMIF(CH$36:CH$66,$D1220,CJ$36:CJ$66)</f>
        <v>0</v>
      </c>
      <c r="CH1220" s="9"/>
      <c r="CI1220" s="10"/>
      <c r="CJ1220" s="11"/>
      <c r="CK1220" s="6">
        <f>SUMIF(CL$36:CL$66,$D1220,CN$36:CN$66)</f>
        <v>0</v>
      </c>
      <c r="CL1220" s="9"/>
      <c r="CM1220" s="10"/>
      <c r="CN1220" s="11"/>
      <c r="CO1220" s="6">
        <f>SUMIF(CP$36:CP$66,$D1220,CR$36:CR$66)</f>
        <v>0</v>
      </c>
      <c r="CP1220" s="9"/>
      <c r="CQ1220" s="10"/>
      <c r="CR1220" s="11"/>
      <c r="CS1220" s="6">
        <f>SUMIF(CT$36:CT$66,$D1220,CV$36:CV$66)</f>
        <v>0</v>
      </c>
      <c r="CT1220" s="9"/>
      <c r="CU1220" s="10"/>
      <c r="CV1220" s="11"/>
      <c r="CW1220" s="6">
        <f>SUMIF(CX$36:CX$66,$D1220,CZ$36:CZ$66)</f>
        <v>0</v>
      </c>
      <c r="CX1220" s="9"/>
      <c r="CY1220" s="10"/>
      <c r="CZ1220" s="11"/>
      <c r="DA1220" s="6">
        <f>SUMIF(DB$36:DB$66,$D1220,DD$36:DD$66)</f>
        <v>0</v>
      </c>
      <c r="DB1220" s="9"/>
      <c r="DC1220" s="10"/>
      <c r="DD1220" s="11"/>
      <c r="DE1220" s="6">
        <f>SUMIF(DF$36:DF$66,$D1220,DH$36:DH$66)</f>
        <v>0</v>
      </c>
      <c r="DF1220" s="9"/>
      <c r="DG1220" s="10"/>
      <c r="DH1220" s="11"/>
      <c r="DI1220" s="6">
        <f>SUMIF(DJ$36:DJ$66,$D1220,DL$36:DL$66)</f>
        <v>0</v>
      </c>
      <c r="DJ1220" s="9"/>
      <c r="DK1220" s="10"/>
      <c r="DL1220" s="11"/>
      <c r="DM1220" s="6">
        <f>SUMIF(DN$36:DN$66,$D1220,DP$36:DP$66)</f>
        <v>0</v>
      </c>
      <c r="DN1220" s="9"/>
      <c r="DO1220" s="10"/>
      <c r="DP1220" s="11"/>
      <c r="DQ1220" s="6">
        <f>SUMIF(DR$36:DR$66,$D1220,DT$36:DT$66)</f>
        <v>0</v>
      </c>
      <c r="DR1220" s="9"/>
      <c r="DS1220" s="10"/>
      <c r="DT1220" s="11"/>
      <c r="DU1220" s="6">
        <f>SUMIF(DV$36:DV$66,$D1220,DX$36:DX$66)</f>
        <v>0</v>
      </c>
      <c r="DV1220" s="9"/>
      <c r="DW1220" s="10"/>
      <c r="DX1220" s="11"/>
      <c r="DY1220" s="6">
        <f>SUMIF(DZ$36:DZ$66,$D1220,EB$36:EB$66)</f>
        <v>0</v>
      </c>
      <c r="DZ1220" s="9"/>
      <c r="EA1220" s="10"/>
      <c r="EB1220" s="11"/>
      <c r="EC1220" s="6">
        <f>SUMIF(ED$36:ED$66,$D1220,EF$36:EF$66)</f>
        <v>0</v>
      </c>
      <c r="ED1220" s="9"/>
      <c r="EE1220" s="10"/>
      <c r="EF1220" s="11"/>
      <c r="EG1220" s="6">
        <f>SUMIF(EH$36:EH$66,$D1220,EJ$36:EJ$66)</f>
        <v>0</v>
      </c>
      <c r="EH1220" s="9"/>
      <c r="EI1220" s="10"/>
      <c r="EJ1220" s="11"/>
      <c r="EK1220" s="6">
        <f>SUMIF(EL$36:EL$66,$D1220,EN$36:EN$66)</f>
        <v>0</v>
      </c>
      <c r="EL1220" s="9"/>
      <c r="EM1220" s="10"/>
      <c r="EN1220" s="11"/>
      <c r="EO1220" s="6">
        <f>SUMIF(EP$36:EP$66,$D1220,ER$36:ER$66)</f>
        <v>0</v>
      </c>
      <c r="EP1220" s="9"/>
      <c r="EQ1220" s="10"/>
      <c r="ER1220" s="11"/>
      <c r="ES1220" s="6">
        <f>SUMIF(ET$36:ET$66,$D1220,EV$36:EV$66)</f>
        <v>0</v>
      </c>
      <c r="ET1220" s="9"/>
      <c r="EU1220" s="10"/>
      <c r="EV1220" s="11"/>
      <c r="EW1220" s="6">
        <f>SUMIF(EX$36:EX$66,$D1220,EZ$36:EZ$66)</f>
        <v>0</v>
      </c>
      <c r="EX1220" s="9"/>
      <c r="EY1220" s="10"/>
      <c r="EZ1220" s="11"/>
      <c r="FA1220" s="6">
        <f>SUMIF(FB$36:FB$66,$D1220,FD$36:FD$66)</f>
        <v>0</v>
      </c>
      <c r="FB1220" s="9"/>
      <c r="FC1220" s="10"/>
      <c r="FD1220" s="11"/>
      <c r="FE1220" s="6">
        <f>SUMIF(FF$36:FF$66,$D1220,FH$36:FH$66)</f>
        <v>0</v>
      </c>
      <c r="FF1220" s="9"/>
      <c r="FG1220" s="10"/>
      <c r="FH1220" s="11"/>
      <c r="FI1220" s="6">
        <f>SUMIF(FJ$36:FJ$66,$D1220,FL$36:FL$66)</f>
        <v>0</v>
      </c>
      <c r="FJ1220" s="9"/>
      <c r="FK1220" s="10"/>
      <c r="FL1220" s="11"/>
      <c r="FM1220" s="6">
        <f>SUMIF(FN$36:FN$66,$D1220,FP$36:FP$66)</f>
        <v>0</v>
      </c>
      <c r="FN1220" s="9"/>
      <c r="FO1220" s="10"/>
      <c r="FP1220" s="11"/>
      <c r="FQ1220" s="6">
        <f>SUMIF(FR$36:FR$66,$D1220,FT$36:FT$66)</f>
        <v>0</v>
      </c>
      <c r="FR1220" s="9"/>
      <c r="FS1220" s="10"/>
      <c r="FT1220" s="11"/>
      <c r="FU1220" s="6">
        <f>SUMIF(FV$36:FV$66,$D1220,FX$36:FX$66)</f>
        <v>0</v>
      </c>
      <c r="FV1220" s="9"/>
      <c r="FW1220" s="10"/>
      <c r="FX1220" s="11"/>
      <c r="FY1220" s="6">
        <f>SUMIF(FZ$36:FZ$66,$D1220,GB$36:GB$66)</f>
        <v>0</v>
      </c>
      <c r="FZ1220" s="9"/>
      <c r="GA1220" s="10"/>
      <c r="GB1220" s="11"/>
      <c r="GC1220" s="6">
        <f>SUMIF(GD$36:GD$66,$D1220,GF$36:GF$66)</f>
        <v>0</v>
      </c>
      <c r="GD1220" s="9"/>
      <c r="GE1220" s="10"/>
      <c r="GF1220" s="11"/>
      <c r="GG1220" s="6">
        <f>SUMIF(GH$36:GH$66,$D1220,GJ$36:GJ$66)</f>
        <v>0</v>
      </c>
      <c r="GH1220" s="9"/>
      <c r="GI1220" s="10"/>
      <c r="GJ1220" s="11"/>
      <c r="GK1220" s="6">
        <f>SUMIF(GL$36:GL$66,$D1220,GN$36:GN$66)</f>
        <v>0</v>
      </c>
      <c r="GL1220" s="9"/>
      <c r="GM1220" s="10"/>
      <c r="GN1220" s="11"/>
      <c r="GO1220" s="6">
        <f>SUMIF(GP$36:GP$66,$D1220,GR$36:GR$66)</f>
        <v>0</v>
      </c>
      <c r="GP1220" s="9"/>
      <c r="GQ1220" s="10"/>
      <c r="GR1220" s="11"/>
      <c r="GS1220" s="6">
        <f>SUMIF(GT$36:GT$66,$D1220,GV$36:GV$66)</f>
        <v>0</v>
      </c>
      <c r="GT1220" s="9"/>
      <c r="GU1220" s="10"/>
      <c r="GV1220" s="20"/>
      <c r="GW1220" s="19">
        <f t="shared" si="28"/>
        <v>0</v>
      </c>
      <c r="GX1220" s="472"/>
      <c r="GY1220" s="473"/>
    </row>
    <row r="1221" spans="1:207" ht="15.75" customHeight="1">
      <c r="A1221" s="47" t="s">
        <v>77</v>
      </c>
      <c r="B1221" s="475"/>
      <c r="C1221" s="287"/>
      <c r="D1221" s="237"/>
      <c r="E1221" s="6">
        <f>SUMIF(F$67:F$97,$D1221,H$67:H$97)</f>
        <v>0</v>
      </c>
      <c r="F1221" s="9"/>
      <c r="G1221" s="10"/>
      <c r="H1221" s="11"/>
      <c r="I1221" s="6">
        <f>SUMIF(J$67:J$97,$D1221,L$67:L$97)</f>
        <v>0</v>
      </c>
      <c r="J1221" s="9"/>
      <c r="K1221" s="10"/>
      <c r="L1221" s="11"/>
      <c r="M1221" s="6">
        <f>SUMIF(N$67:N$97,$D1221,P$67:P$97)</f>
        <v>0</v>
      </c>
      <c r="N1221" s="9"/>
      <c r="O1221" s="10"/>
      <c r="P1221" s="11"/>
      <c r="Q1221" s="6">
        <f>SUMIF(R$67:R$97,$D1221,T$67:T$97)</f>
        <v>0</v>
      </c>
      <c r="R1221" s="9"/>
      <c r="S1221" s="10"/>
      <c r="T1221" s="11"/>
      <c r="U1221" s="6">
        <f>SUMIF(V$67:V$97,$D1221,X$67:X$97)</f>
        <v>0</v>
      </c>
      <c r="V1221" s="9"/>
      <c r="W1221" s="10"/>
      <c r="X1221" s="11"/>
      <c r="Y1221" s="6">
        <f>SUMIF(Z$67:Z$97,$D1221,AB$67:AB$97)</f>
        <v>0</v>
      </c>
      <c r="Z1221" s="9"/>
      <c r="AA1221" s="10"/>
      <c r="AB1221" s="11"/>
      <c r="AC1221" s="6">
        <f>SUMIF(AD$67:AD$97,$D1221,AF$67:AF$97)</f>
        <v>0</v>
      </c>
      <c r="AD1221" s="9"/>
      <c r="AE1221" s="10"/>
      <c r="AF1221" s="11"/>
      <c r="AG1221" s="6">
        <f>SUMIF(AH$67:AH$97,$D1221,AJ$67:AJ$97)</f>
        <v>0</v>
      </c>
      <c r="AH1221" s="9"/>
      <c r="AI1221" s="10"/>
      <c r="AJ1221" s="11"/>
      <c r="AK1221" s="6">
        <f>SUMIF(AL$67:AL$97,$D1221,AN$67:AN$97)</f>
        <v>0</v>
      </c>
      <c r="AL1221" s="9"/>
      <c r="AM1221" s="10"/>
      <c r="AN1221" s="11"/>
      <c r="AO1221" s="6">
        <f>SUMIF(AP$67:AP$97,$D1221,AR$67:AR$97)</f>
        <v>0</v>
      </c>
      <c r="AP1221" s="9"/>
      <c r="AQ1221" s="10"/>
      <c r="AR1221" s="11"/>
      <c r="AS1221" s="6">
        <f>SUMIF(AT$67:AT$97,$D1221,AV$67:AV$97)</f>
        <v>0</v>
      </c>
      <c r="AT1221" s="9"/>
      <c r="AU1221" s="10"/>
      <c r="AV1221" s="11"/>
      <c r="AW1221" s="6">
        <f>SUMIF(AX$67:AX$97,$D1221,AZ$67:AZ$97)</f>
        <v>0</v>
      </c>
      <c r="AX1221" s="9"/>
      <c r="AY1221" s="10"/>
      <c r="AZ1221" s="11"/>
      <c r="BA1221" s="6">
        <f>SUMIF(BB$67:BB$97,$D1221,BD$67:BD$97)</f>
        <v>0</v>
      </c>
      <c r="BB1221" s="9"/>
      <c r="BC1221" s="10"/>
      <c r="BD1221" s="11"/>
      <c r="BE1221" s="6">
        <f>SUMIF(BF$67:BF$97,$D1221,BH$67:BH$97)</f>
        <v>0</v>
      </c>
      <c r="BF1221" s="9"/>
      <c r="BG1221" s="10"/>
      <c r="BH1221" s="11"/>
      <c r="BI1221" s="6">
        <f>SUMIF(BJ$67:BJ$97,$D1221,BL$67:BL$97)</f>
        <v>0</v>
      </c>
      <c r="BJ1221" s="9"/>
      <c r="BK1221" s="10"/>
      <c r="BL1221" s="11"/>
      <c r="BM1221" s="6">
        <f>SUMIF(BN$67:BN$97,$D1221,BP$67:BP$97)</f>
        <v>0</v>
      </c>
      <c r="BN1221" s="9"/>
      <c r="BO1221" s="10"/>
      <c r="BP1221" s="11"/>
      <c r="BQ1221" s="6">
        <f>SUMIF(BR$67:BR$97,$D1221,BT$67:BT$97)</f>
        <v>0</v>
      </c>
      <c r="BR1221" s="9"/>
      <c r="BS1221" s="10"/>
      <c r="BT1221" s="11"/>
      <c r="BU1221" s="6">
        <f>SUMIF(BV$67:BV$97,$D1221,BX$67:BX$97)</f>
        <v>0</v>
      </c>
      <c r="BV1221" s="9"/>
      <c r="BW1221" s="10"/>
      <c r="BX1221" s="11"/>
      <c r="BY1221" s="6">
        <f>SUMIF(BZ$67:BZ$97,$D1221,CB$67:CB$97)</f>
        <v>0</v>
      </c>
      <c r="BZ1221" s="9"/>
      <c r="CA1221" s="10"/>
      <c r="CB1221" s="11"/>
      <c r="CC1221" s="6">
        <f>SUMIF(CD$67:CD$97,$D1221,CF$67:CF$97)</f>
        <v>0</v>
      </c>
      <c r="CD1221" s="9"/>
      <c r="CE1221" s="10"/>
      <c r="CF1221" s="11"/>
      <c r="CG1221" s="6">
        <f>SUMIF(CH$67:CH$97,$D1221,CJ$67:CJ$97)</f>
        <v>0</v>
      </c>
      <c r="CH1221" s="9"/>
      <c r="CI1221" s="10"/>
      <c r="CJ1221" s="11"/>
      <c r="CK1221" s="6">
        <f>SUMIF(CL$67:CL$97,$D1221,CN$67:CN$97)</f>
        <v>0</v>
      </c>
      <c r="CL1221" s="9"/>
      <c r="CM1221" s="10"/>
      <c r="CN1221" s="11"/>
      <c r="CO1221" s="6">
        <f>SUMIF(CP$67:CP$97,$D1221,CR$67:CR$97)</f>
        <v>0</v>
      </c>
      <c r="CP1221" s="9"/>
      <c r="CQ1221" s="10"/>
      <c r="CR1221" s="11"/>
      <c r="CS1221" s="6">
        <f>SUMIF(CT$67:CT$97,$D1221,CV$67:CV$97)</f>
        <v>0</v>
      </c>
      <c r="CT1221" s="9"/>
      <c r="CU1221" s="10"/>
      <c r="CV1221" s="11"/>
      <c r="CW1221" s="6">
        <f>SUMIF(CX$67:CX$97,$D1221,CZ$67:CZ$97)</f>
        <v>0</v>
      </c>
      <c r="CX1221" s="9"/>
      <c r="CY1221" s="10"/>
      <c r="CZ1221" s="11"/>
      <c r="DA1221" s="6">
        <f>SUMIF(DB$67:DB$97,$D1221,DD$67:DD$97)</f>
        <v>0</v>
      </c>
      <c r="DB1221" s="9"/>
      <c r="DC1221" s="10"/>
      <c r="DD1221" s="11"/>
      <c r="DE1221" s="6">
        <f>SUMIF(DF$67:DF$97,$D1221,DH$67:DH$97)</f>
        <v>0</v>
      </c>
      <c r="DF1221" s="9"/>
      <c r="DG1221" s="10"/>
      <c r="DH1221" s="11"/>
      <c r="DI1221" s="6">
        <f>SUMIF(DJ$67:DJ$97,$D1221,DL$67:DL$97)</f>
        <v>0</v>
      </c>
      <c r="DJ1221" s="9"/>
      <c r="DK1221" s="10"/>
      <c r="DL1221" s="11"/>
      <c r="DM1221" s="6">
        <f>SUMIF(DN$67:DN$97,$D1221,DP$67:DP$97)</f>
        <v>0</v>
      </c>
      <c r="DN1221" s="9"/>
      <c r="DO1221" s="10"/>
      <c r="DP1221" s="11"/>
      <c r="DQ1221" s="6">
        <f>SUMIF(DR$67:DR$97,$D1221,DT$67:DT$97)</f>
        <v>0</v>
      </c>
      <c r="DR1221" s="9"/>
      <c r="DS1221" s="10"/>
      <c r="DT1221" s="11"/>
      <c r="DU1221" s="6">
        <f>SUMIF(DV$67:DV$97,$D1221,DX$67:DX$97)</f>
        <v>0</v>
      </c>
      <c r="DV1221" s="9"/>
      <c r="DW1221" s="10"/>
      <c r="DX1221" s="11"/>
      <c r="DY1221" s="6">
        <f>SUMIF(DZ$67:DZ$97,$D1221,EB$67:EB$97)</f>
        <v>0</v>
      </c>
      <c r="DZ1221" s="9"/>
      <c r="EA1221" s="10"/>
      <c r="EB1221" s="11"/>
      <c r="EC1221" s="6">
        <f>SUMIF(ED$67:ED$97,$D1221,EF$67:EF$97)</f>
        <v>0</v>
      </c>
      <c r="ED1221" s="9"/>
      <c r="EE1221" s="10"/>
      <c r="EF1221" s="11"/>
      <c r="EG1221" s="6">
        <f>SUMIF(EH$67:EH$97,$D1221,EJ$67:EJ$97)</f>
        <v>0</v>
      </c>
      <c r="EH1221" s="9"/>
      <c r="EI1221" s="10"/>
      <c r="EJ1221" s="11"/>
      <c r="EK1221" s="6">
        <f>SUMIF(EL$67:EL$97,$D1221,EN$67:EN$97)</f>
        <v>0</v>
      </c>
      <c r="EL1221" s="9"/>
      <c r="EM1221" s="10"/>
      <c r="EN1221" s="11"/>
      <c r="EO1221" s="6">
        <f>SUMIF(EP$67:EP$97,$D1221,ER$67:ER$97)</f>
        <v>0</v>
      </c>
      <c r="EP1221" s="9"/>
      <c r="EQ1221" s="10"/>
      <c r="ER1221" s="11"/>
      <c r="ES1221" s="6">
        <f>SUMIF(ET$67:ET$97,$D1221,EV$67:EV$97)</f>
        <v>0</v>
      </c>
      <c r="ET1221" s="9"/>
      <c r="EU1221" s="10"/>
      <c r="EV1221" s="11"/>
      <c r="EW1221" s="6">
        <f>SUMIF(EX$67:EX$97,$D1221,EZ$67:EZ$97)</f>
        <v>0</v>
      </c>
      <c r="EX1221" s="9"/>
      <c r="EY1221" s="10"/>
      <c r="EZ1221" s="11"/>
      <c r="FA1221" s="6">
        <f>SUMIF(FB$67:FB$97,$D1221,FD$67:FD$97)</f>
        <v>0</v>
      </c>
      <c r="FB1221" s="9"/>
      <c r="FC1221" s="10"/>
      <c r="FD1221" s="11"/>
      <c r="FE1221" s="6">
        <f>SUMIF(FF$67:FF$97,$D1221,FH$67:FH$97)</f>
        <v>0</v>
      </c>
      <c r="FF1221" s="9"/>
      <c r="FG1221" s="10"/>
      <c r="FH1221" s="11"/>
      <c r="FI1221" s="6">
        <f>SUMIF(FJ$67:FJ$97,$D1221,FL$67:FL$97)</f>
        <v>0</v>
      </c>
      <c r="FJ1221" s="9"/>
      <c r="FK1221" s="10"/>
      <c r="FL1221" s="11"/>
      <c r="FM1221" s="6">
        <f>SUMIF(FN$67:FN$97,$D1221,FP$67:FP$97)</f>
        <v>0</v>
      </c>
      <c r="FN1221" s="9"/>
      <c r="FO1221" s="10"/>
      <c r="FP1221" s="11"/>
      <c r="FQ1221" s="6">
        <f>SUMIF(FR$67:FR$97,$D1221,FT$67:FT$97)</f>
        <v>0</v>
      </c>
      <c r="FR1221" s="9"/>
      <c r="FS1221" s="10"/>
      <c r="FT1221" s="11"/>
      <c r="FU1221" s="6">
        <f>SUMIF(FV$67:FV$97,$D1221,FX$67:FX$97)</f>
        <v>0</v>
      </c>
      <c r="FV1221" s="9"/>
      <c r="FW1221" s="10"/>
      <c r="FX1221" s="11"/>
      <c r="FY1221" s="6">
        <f>SUMIF(FZ$67:FZ$97,$D1221,GB$67:GB$97)</f>
        <v>0</v>
      </c>
      <c r="FZ1221" s="9"/>
      <c r="GA1221" s="10"/>
      <c r="GB1221" s="11"/>
      <c r="GC1221" s="6">
        <f>SUMIF(GD$67:GD$97,$D1221,GF$67:GF$97)</f>
        <v>0</v>
      </c>
      <c r="GD1221" s="9"/>
      <c r="GE1221" s="10"/>
      <c r="GF1221" s="11"/>
      <c r="GG1221" s="6">
        <f>SUMIF(GH$67:GH$97,$D1221,GJ$67:GJ$97)</f>
        <v>0</v>
      </c>
      <c r="GH1221" s="9"/>
      <c r="GI1221" s="10"/>
      <c r="GJ1221" s="11"/>
      <c r="GK1221" s="6">
        <f>SUMIF(GL$67:GL$97,$D1221,GN$67:GN$97)</f>
        <v>0</v>
      </c>
      <c r="GL1221" s="9"/>
      <c r="GM1221" s="10"/>
      <c r="GN1221" s="11"/>
      <c r="GO1221" s="6">
        <f>SUMIF(GP$67:GP$97,$D1221,GR$67:GR$97)</f>
        <v>0</v>
      </c>
      <c r="GP1221" s="9"/>
      <c r="GQ1221" s="10"/>
      <c r="GR1221" s="11"/>
      <c r="GS1221" s="6">
        <f>SUMIF(GT$67:GT$97,$D1221,GV$67:GV$97)</f>
        <v>0</v>
      </c>
      <c r="GT1221" s="9"/>
      <c r="GU1221" s="10"/>
      <c r="GV1221" s="20"/>
      <c r="GW1221" s="19">
        <f t="shared" si="28"/>
        <v>0</v>
      </c>
      <c r="GX1221" s="472"/>
      <c r="GY1221" s="473"/>
    </row>
    <row r="1222" spans="1:207" ht="15.75" customHeight="1">
      <c r="A1222" s="47" t="s">
        <v>78</v>
      </c>
      <c r="B1222" s="475"/>
      <c r="C1222" s="287"/>
      <c r="D1222" s="237"/>
      <c r="E1222" s="6">
        <f>SUMIF(F$98:F$128,$D1222,H$98:H$128)</f>
        <v>0</v>
      </c>
      <c r="F1222" s="9"/>
      <c r="G1222" s="10"/>
      <c r="H1222" s="11"/>
      <c r="I1222" s="6">
        <f>SUMIF(J$98:J$128,$D1222,L$98:L$128)</f>
        <v>0</v>
      </c>
      <c r="J1222" s="9"/>
      <c r="K1222" s="10"/>
      <c r="L1222" s="11"/>
      <c r="M1222" s="6">
        <f>SUMIF(N$98:N$128,$D1222,P$98:P$128)</f>
        <v>0</v>
      </c>
      <c r="N1222" s="9"/>
      <c r="O1222" s="10"/>
      <c r="P1222" s="11"/>
      <c r="Q1222" s="6">
        <f>SUMIF(R$98:R$128,$D1222,T$98:T$128)</f>
        <v>0</v>
      </c>
      <c r="R1222" s="9"/>
      <c r="S1222" s="10"/>
      <c r="T1222" s="11"/>
      <c r="U1222" s="6">
        <f>SUMIF(V$98:V$128,$D1222,X$98:X$128)</f>
        <v>0</v>
      </c>
      <c r="V1222" s="9"/>
      <c r="W1222" s="10"/>
      <c r="X1222" s="11"/>
      <c r="Y1222" s="6">
        <f>SUMIF(Z$98:Z$128,$D1222,AB$98:AB$128)</f>
        <v>0</v>
      </c>
      <c r="Z1222" s="9"/>
      <c r="AA1222" s="10"/>
      <c r="AB1222" s="11"/>
      <c r="AC1222" s="6">
        <f>SUMIF(AD$98:AD$128,$D1222,AF$98:AF$128)</f>
        <v>0</v>
      </c>
      <c r="AD1222" s="9"/>
      <c r="AE1222" s="10"/>
      <c r="AF1222" s="11"/>
      <c r="AG1222" s="6">
        <f>SUMIF(AH$98:AH$128,$D1222,AJ$98:AJ$128)</f>
        <v>0</v>
      </c>
      <c r="AH1222" s="9"/>
      <c r="AI1222" s="10"/>
      <c r="AJ1222" s="11"/>
      <c r="AK1222" s="6">
        <f>SUMIF(AL$98:AL$128,$D1222,AN$98:AN$128)</f>
        <v>0</v>
      </c>
      <c r="AL1222" s="9"/>
      <c r="AM1222" s="10"/>
      <c r="AN1222" s="11"/>
      <c r="AO1222" s="6">
        <f>SUMIF(AP$98:AP$128,$D1222,AR$98:AR$128)</f>
        <v>0</v>
      </c>
      <c r="AP1222" s="9"/>
      <c r="AQ1222" s="10"/>
      <c r="AR1222" s="11"/>
      <c r="AS1222" s="6">
        <f>SUMIF(AT$98:AT$128,$D1222,AV$98:AV$128)</f>
        <v>0</v>
      </c>
      <c r="AT1222" s="9"/>
      <c r="AU1222" s="10"/>
      <c r="AV1222" s="11"/>
      <c r="AW1222" s="6">
        <f>SUMIF(AX$98:AX$128,$D1222,AZ$98:AZ$128)</f>
        <v>0</v>
      </c>
      <c r="AX1222" s="9"/>
      <c r="AY1222" s="10"/>
      <c r="AZ1222" s="11"/>
      <c r="BA1222" s="6">
        <f>SUMIF(BB$98:BB$128,$D1222,BD$98:BD$128)</f>
        <v>0</v>
      </c>
      <c r="BB1222" s="9"/>
      <c r="BC1222" s="10"/>
      <c r="BD1222" s="11"/>
      <c r="BE1222" s="6">
        <f>SUMIF(BF$98:BF$128,$D1222,BH$98:BH$128)</f>
        <v>0</v>
      </c>
      <c r="BF1222" s="9"/>
      <c r="BG1222" s="10"/>
      <c r="BH1222" s="11"/>
      <c r="BI1222" s="6">
        <f>SUMIF(BJ$98:BJ$128,$D1222,BL$98:BL$128)</f>
        <v>0</v>
      </c>
      <c r="BJ1222" s="9"/>
      <c r="BK1222" s="10"/>
      <c r="BL1222" s="11"/>
      <c r="BM1222" s="6">
        <f>SUMIF(BN$98:BN$128,$D1222,BP$98:BP$128)</f>
        <v>0</v>
      </c>
      <c r="BN1222" s="9"/>
      <c r="BO1222" s="10"/>
      <c r="BP1222" s="11"/>
      <c r="BQ1222" s="6">
        <f>SUMIF(BR$98:BR$128,$D1222,BT$98:BT$128)</f>
        <v>0</v>
      </c>
      <c r="BR1222" s="9"/>
      <c r="BS1222" s="10"/>
      <c r="BT1222" s="11"/>
      <c r="BU1222" s="6">
        <f>SUMIF(BV$98:BV$128,$D1222,BX$98:BX$128)</f>
        <v>0</v>
      </c>
      <c r="BV1222" s="9"/>
      <c r="BW1222" s="10"/>
      <c r="BX1222" s="11"/>
      <c r="BY1222" s="6">
        <f>SUMIF(BZ$98:BZ$128,$D1222,CB$98:CB$128)</f>
        <v>0</v>
      </c>
      <c r="BZ1222" s="9"/>
      <c r="CA1222" s="10"/>
      <c r="CB1222" s="11"/>
      <c r="CC1222" s="6">
        <f>SUMIF(CD$98:CD$128,$D1222,CF$98:CF$128)</f>
        <v>0</v>
      </c>
      <c r="CD1222" s="9"/>
      <c r="CE1222" s="10"/>
      <c r="CF1222" s="11"/>
      <c r="CG1222" s="6">
        <f>SUMIF(CH$98:CH$128,$D1222,CJ$98:CJ$128)</f>
        <v>0</v>
      </c>
      <c r="CH1222" s="9"/>
      <c r="CI1222" s="10"/>
      <c r="CJ1222" s="11"/>
      <c r="CK1222" s="6">
        <f>SUMIF(CL$98:CL$128,$D1222,CN$98:CN$128)</f>
        <v>0</v>
      </c>
      <c r="CL1222" s="9"/>
      <c r="CM1222" s="10"/>
      <c r="CN1222" s="11"/>
      <c r="CO1222" s="6">
        <f>SUMIF(CP$98:CP$128,$D1222,CR$98:CR$128)</f>
        <v>0</v>
      </c>
      <c r="CP1222" s="9"/>
      <c r="CQ1222" s="10"/>
      <c r="CR1222" s="11"/>
      <c r="CS1222" s="6">
        <f>SUMIF(CT$98:CT$128,$D1222,CV$98:CV$128)</f>
        <v>0</v>
      </c>
      <c r="CT1222" s="9"/>
      <c r="CU1222" s="10"/>
      <c r="CV1222" s="11"/>
      <c r="CW1222" s="6">
        <f>SUMIF(CX$98:CX$128,$D1222,CZ$98:CZ$128)</f>
        <v>0</v>
      </c>
      <c r="CX1222" s="9"/>
      <c r="CY1222" s="10"/>
      <c r="CZ1222" s="11"/>
      <c r="DA1222" s="6">
        <f>SUMIF(DB$98:DB$128,$D1222,DD$98:DD$128)</f>
        <v>0</v>
      </c>
      <c r="DB1222" s="9"/>
      <c r="DC1222" s="10"/>
      <c r="DD1222" s="11"/>
      <c r="DE1222" s="6">
        <f>SUMIF(DF$98:DF$128,$D1222,DH$98:DH$128)</f>
        <v>0</v>
      </c>
      <c r="DF1222" s="9"/>
      <c r="DG1222" s="10"/>
      <c r="DH1222" s="11"/>
      <c r="DI1222" s="6">
        <f>SUMIF(DJ$98:DJ$128,$D1222,DL$98:DL$128)</f>
        <v>0</v>
      </c>
      <c r="DJ1222" s="9"/>
      <c r="DK1222" s="10"/>
      <c r="DL1222" s="11"/>
      <c r="DM1222" s="6">
        <f>SUMIF(DN$98:DN$128,$D1222,DP$98:DP$128)</f>
        <v>0</v>
      </c>
      <c r="DN1222" s="9"/>
      <c r="DO1222" s="10"/>
      <c r="DP1222" s="11"/>
      <c r="DQ1222" s="6">
        <f>SUMIF(DR$98:DR$128,$D1222,DT$98:DT$128)</f>
        <v>0</v>
      </c>
      <c r="DR1222" s="9"/>
      <c r="DS1222" s="10"/>
      <c r="DT1222" s="11"/>
      <c r="DU1222" s="6">
        <f>SUMIF(DV$98:DV$128,$D1222,DX$98:DX$128)</f>
        <v>0</v>
      </c>
      <c r="DV1222" s="9"/>
      <c r="DW1222" s="10"/>
      <c r="DX1222" s="11"/>
      <c r="DY1222" s="6">
        <f>SUMIF(DZ$98:DZ$128,$D1222,EB$98:EB$128)</f>
        <v>0</v>
      </c>
      <c r="DZ1222" s="9"/>
      <c r="EA1222" s="10"/>
      <c r="EB1222" s="11"/>
      <c r="EC1222" s="6">
        <f>SUMIF(ED$98:ED$128,$D1222,EF$98:EF$128)</f>
        <v>0</v>
      </c>
      <c r="ED1222" s="9"/>
      <c r="EE1222" s="10"/>
      <c r="EF1222" s="11"/>
      <c r="EG1222" s="6">
        <f>SUMIF(EH$98:EH$128,$D1222,EJ$98:EJ$128)</f>
        <v>0</v>
      </c>
      <c r="EH1222" s="9"/>
      <c r="EI1222" s="10"/>
      <c r="EJ1222" s="11"/>
      <c r="EK1222" s="6">
        <f>SUMIF(EL$98:EL$128,$D1222,EN$98:EN$128)</f>
        <v>0</v>
      </c>
      <c r="EL1222" s="9"/>
      <c r="EM1222" s="10"/>
      <c r="EN1222" s="11"/>
      <c r="EO1222" s="6">
        <f>SUMIF(EP$98:EP$128,$D1222,ER$98:ER$128)</f>
        <v>0</v>
      </c>
      <c r="EP1222" s="9"/>
      <c r="EQ1222" s="10"/>
      <c r="ER1222" s="11"/>
      <c r="ES1222" s="6">
        <f>SUMIF(ET$98:ET$128,$D1222,EV$98:EV$128)</f>
        <v>0</v>
      </c>
      <c r="ET1222" s="9"/>
      <c r="EU1222" s="10"/>
      <c r="EV1222" s="11"/>
      <c r="EW1222" s="6">
        <f>SUMIF(EX$98:EX$128,$D1222,EZ$98:EZ$128)</f>
        <v>0</v>
      </c>
      <c r="EX1222" s="9"/>
      <c r="EY1222" s="10"/>
      <c r="EZ1222" s="11"/>
      <c r="FA1222" s="6">
        <f>SUMIF(FB$98:FB$128,$D1222,FD$98:FD$128)</f>
        <v>0</v>
      </c>
      <c r="FB1222" s="9"/>
      <c r="FC1222" s="10"/>
      <c r="FD1222" s="11"/>
      <c r="FE1222" s="6">
        <f>SUMIF(FF$98:FF$128,$D1222,FH$98:FH$128)</f>
        <v>0</v>
      </c>
      <c r="FF1222" s="9"/>
      <c r="FG1222" s="10"/>
      <c r="FH1222" s="11"/>
      <c r="FI1222" s="6">
        <f>SUMIF(FJ$98:FJ$128,$D1222,FL$98:FL$128)</f>
        <v>0</v>
      </c>
      <c r="FJ1222" s="9"/>
      <c r="FK1222" s="10"/>
      <c r="FL1222" s="11"/>
      <c r="FM1222" s="6">
        <f>SUMIF(FN$98:FN$128,$D1222,FP$98:FP$128)</f>
        <v>0</v>
      </c>
      <c r="FN1222" s="9"/>
      <c r="FO1222" s="10"/>
      <c r="FP1222" s="11"/>
      <c r="FQ1222" s="6">
        <f>SUMIF(FR$98:FR$128,$D1222,FT$98:FT$128)</f>
        <v>0</v>
      </c>
      <c r="FR1222" s="9"/>
      <c r="FS1222" s="10"/>
      <c r="FT1222" s="11"/>
      <c r="FU1222" s="6">
        <f>SUMIF(FV$98:FV$128,$D1222,FX$98:FX$128)</f>
        <v>0</v>
      </c>
      <c r="FV1222" s="9"/>
      <c r="FW1222" s="10"/>
      <c r="FX1222" s="11"/>
      <c r="FY1222" s="6">
        <f>SUMIF(FZ$98:FZ$128,$D1222,GB$98:GB$128)</f>
        <v>0</v>
      </c>
      <c r="FZ1222" s="9"/>
      <c r="GA1222" s="10"/>
      <c r="GB1222" s="11"/>
      <c r="GC1222" s="6">
        <f>SUMIF(GD$98:GD$128,$D1222,GF$98:GF$128)</f>
        <v>0</v>
      </c>
      <c r="GD1222" s="9"/>
      <c r="GE1222" s="10"/>
      <c r="GF1222" s="11"/>
      <c r="GG1222" s="6">
        <f>SUMIF(GH$98:GH$128,$D1222,GJ$98:GJ$128)</f>
        <v>0</v>
      </c>
      <c r="GH1222" s="9"/>
      <c r="GI1222" s="10"/>
      <c r="GJ1222" s="11"/>
      <c r="GK1222" s="6">
        <f>SUMIF(GL$98:GL$128,$D1222,GN$98:GN$128)</f>
        <v>0</v>
      </c>
      <c r="GL1222" s="9"/>
      <c r="GM1222" s="10"/>
      <c r="GN1222" s="11"/>
      <c r="GO1222" s="6">
        <f>SUMIF(GP$98:GP$128,$D1222,GR$98:GR$128)</f>
        <v>0</v>
      </c>
      <c r="GP1222" s="9"/>
      <c r="GQ1222" s="10"/>
      <c r="GR1222" s="11"/>
      <c r="GS1222" s="6">
        <f>SUMIF(GT$98:GT$128,$D1222,GV$98:GV$128)</f>
        <v>0</v>
      </c>
      <c r="GT1222" s="9"/>
      <c r="GU1222" s="10"/>
      <c r="GV1222" s="20"/>
      <c r="GW1222" s="19">
        <f t="shared" si="28"/>
        <v>0</v>
      </c>
      <c r="GX1222" s="472"/>
      <c r="GY1222" s="473"/>
    </row>
    <row r="1223" spans="1:207" ht="15.75" customHeight="1">
      <c r="A1223" s="47" t="s">
        <v>79</v>
      </c>
      <c r="B1223" s="475"/>
      <c r="C1223" s="287"/>
      <c r="D1223" s="237"/>
      <c r="E1223" s="6">
        <f>SUMIF(F$129:F$159,$D1223,H$129:H$159)</f>
        <v>0</v>
      </c>
      <c r="F1223" s="9"/>
      <c r="G1223" s="10"/>
      <c r="H1223" s="11"/>
      <c r="I1223" s="6">
        <f>SUMIF(J$129:J$159,$D1223,L$129:L$159)</f>
        <v>0</v>
      </c>
      <c r="J1223" s="9"/>
      <c r="K1223" s="10"/>
      <c r="L1223" s="11"/>
      <c r="M1223" s="6">
        <f>SUMIF(N$129:N$159,$D1223,P$129:P$159)</f>
        <v>0</v>
      </c>
      <c r="N1223" s="9"/>
      <c r="O1223" s="10"/>
      <c r="P1223" s="11"/>
      <c r="Q1223" s="6">
        <f>SUMIF(R$129:R$159,$D1223,T$129:T$159)</f>
        <v>0</v>
      </c>
      <c r="R1223" s="9"/>
      <c r="S1223" s="10"/>
      <c r="T1223" s="11"/>
      <c r="U1223" s="6">
        <f>SUMIF(V$129:V$159,$D1223,X$129:X$159)</f>
        <v>0</v>
      </c>
      <c r="V1223" s="9"/>
      <c r="W1223" s="10"/>
      <c r="X1223" s="11"/>
      <c r="Y1223" s="6">
        <f>SUMIF(Z$129:Z$159,$D1223,AB$129:AB$159)</f>
        <v>0</v>
      </c>
      <c r="Z1223" s="9"/>
      <c r="AA1223" s="10"/>
      <c r="AB1223" s="11"/>
      <c r="AC1223" s="6">
        <f>SUMIF(AD$129:AD$159,$D1223,AF$129:AF$159)</f>
        <v>0</v>
      </c>
      <c r="AD1223" s="9"/>
      <c r="AE1223" s="10"/>
      <c r="AF1223" s="11"/>
      <c r="AG1223" s="6">
        <f>SUMIF(AH$129:AH$159,$D1223,AJ$129:AJ$159)</f>
        <v>0</v>
      </c>
      <c r="AH1223" s="9"/>
      <c r="AI1223" s="10"/>
      <c r="AJ1223" s="11"/>
      <c r="AK1223" s="6">
        <f>SUMIF(AL$129:AL$159,$D1223,AN$129:AN$159)</f>
        <v>0</v>
      </c>
      <c r="AL1223" s="9"/>
      <c r="AM1223" s="10"/>
      <c r="AN1223" s="11"/>
      <c r="AO1223" s="6">
        <f>SUMIF(AP$129:AP$159,$D1223,AR$129:AR$159)</f>
        <v>0</v>
      </c>
      <c r="AP1223" s="9"/>
      <c r="AQ1223" s="10"/>
      <c r="AR1223" s="11"/>
      <c r="AS1223" s="6">
        <f>SUMIF(AT$129:AT$159,$D1223,AV$129:AV$159)</f>
        <v>0</v>
      </c>
      <c r="AT1223" s="9"/>
      <c r="AU1223" s="10"/>
      <c r="AV1223" s="11"/>
      <c r="AW1223" s="6">
        <f>SUMIF(AX$129:AX$159,$D1223,AZ$129:AZ$159)</f>
        <v>0</v>
      </c>
      <c r="AX1223" s="9"/>
      <c r="AY1223" s="10"/>
      <c r="AZ1223" s="11"/>
      <c r="BA1223" s="6">
        <f>SUMIF(BB$129:BB$159,$D1223,BD$129:BD$159)</f>
        <v>0</v>
      </c>
      <c r="BB1223" s="9"/>
      <c r="BC1223" s="10"/>
      <c r="BD1223" s="11"/>
      <c r="BE1223" s="6">
        <f>SUMIF(BF$129:BF$159,$D1223,BH$129:BH$159)</f>
        <v>0</v>
      </c>
      <c r="BF1223" s="9"/>
      <c r="BG1223" s="10"/>
      <c r="BH1223" s="11"/>
      <c r="BI1223" s="6">
        <f>SUMIF(BJ$129:BJ$159,$D1223,BL$129:BL$159)</f>
        <v>0</v>
      </c>
      <c r="BJ1223" s="9"/>
      <c r="BK1223" s="10"/>
      <c r="BL1223" s="11"/>
      <c r="BM1223" s="6">
        <f>SUMIF(BN$129:BN$159,$D1223,BP$129:BP$159)</f>
        <v>0</v>
      </c>
      <c r="BN1223" s="9"/>
      <c r="BO1223" s="10"/>
      <c r="BP1223" s="11"/>
      <c r="BQ1223" s="6">
        <f>SUMIF(BR$129:BR$159,$D1223,BT$129:BT$159)</f>
        <v>0</v>
      </c>
      <c r="BR1223" s="9"/>
      <c r="BS1223" s="10"/>
      <c r="BT1223" s="11"/>
      <c r="BU1223" s="6">
        <f>SUMIF(BV$129:BV$159,$D1223,BX$129:BX$159)</f>
        <v>0</v>
      </c>
      <c r="BV1223" s="9"/>
      <c r="BW1223" s="10"/>
      <c r="BX1223" s="11"/>
      <c r="BY1223" s="6">
        <f>SUMIF(BZ$129:BZ$159,$D1223,CB$129:CB$159)</f>
        <v>0</v>
      </c>
      <c r="BZ1223" s="9"/>
      <c r="CA1223" s="10"/>
      <c r="CB1223" s="11"/>
      <c r="CC1223" s="6">
        <f>SUMIF(CD$129:CD$159,$D1223,CF$129:CF$159)</f>
        <v>0</v>
      </c>
      <c r="CD1223" s="9"/>
      <c r="CE1223" s="10"/>
      <c r="CF1223" s="11"/>
      <c r="CG1223" s="6">
        <f>SUMIF(CH$129:CH$159,$D1223,CJ$129:CJ$159)</f>
        <v>0</v>
      </c>
      <c r="CH1223" s="9"/>
      <c r="CI1223" s="10"/>
      <c r="CJ1223" s="11"/>
      <c r="CK1223" s="6">
        <f>SUMIF(CL$129:CL$159,$D1223,CN$129:CN$159)</f>
        <v>0</v>
      </c>
      <c r="CL1223" s="9"/>
      <c r="CM1223" s="10"/>
      <c r="CN1223" s="11"/>
      <c r="CO1223" s="6">
        <f>SUMIF(CP$129:CP$159,$D1223,CR$129:CR$159)</f>
        <v>0</v>
      </c>
      <c r="CP1223" s="9"/>
      <c r="CQ1223" s="10"/>
      <c r="CR1223" s="11"/>
      <c r="CS1223" s="6">
        <f>SUMIF(CT$129:CT$159,$D1223,CV$129:CV$159)</f>
        <v>0</v>
      </c>
      <c r="CT1223" s="9"/>
      <c r="CU1223" s="10"/>
      <c r="CV1223" s="11"/>
      <c r="CW1223" s="6">
        <f>SUMIF(CX$129:CX$159,$D1223,CZ$129:CZ$159)</f>
        <v>0</v>
      </c>
      <c r="CX1223" s="9"/>
      <c r="CY1223" s="10"/>
      <c r="CZ1223" s="11"/>
      <c r="DA1223" s="6">
        <f>SUMIF(DB$129:DB$159,$D1223,DD$129:DD$159)</f>
        <v>0</v>
      </c>
      <c r="DB1223" s="9"/>
      <c r="DC1223" s="10"/>
      <c r="DD1223" s="11"/>
      <c r="DE1223" s="6">
        <f>SUMIF(DF$129:DF$159,$D1223,DH$129:DH$159)</f>
        <v>0</v>
      </c>
      <c r="DF1223" s="9"/>
      <c r="DG1223" s="10"/>
      <c r="DH1223" s="11"/>
      <c r="DI1223" s="6">
        <f>SUMIF(DJ$129:DJ$159,$D1223,DL$129:DL$159)</f>
        <v>0</v>
      </c>
      <c r="DJ1223" s="9"/>
      <c r="DK1223" s="10"/>
      <c r="DL1223" s="11"/>
      <c r="DM1223" s="6">
        <f>SUMIF(DN$129:DN$159,$D1223,DP$129:DP$159)</f>
        <v>0</v>
      </c>
      <c r="DN1223" s="9"/>
      <c r="DO1223" s="10"/>
      <c r="DP1223" s="11"/>
      <c r="DQ1223" s="6">
        <f>SUMIF(DR$129:DR$159,$D1223,DT$129:DT$159)</f>
        <v>0</v>
      </c>
      <c r="DR1223" s="9"/>
      <c r="DS1223" s="10"/>
      <c r="DT1223" s="11"/>
      <c r="DU1223" s="6">
        <f>SUMIF(DV$129:DV$159,$D1223,DX$129:DX$159)</f>
        <v>0</v>
      </c>
      <c r="DV1223" s="9"/>
      <c r="DW1223" s="10"/>
      <c r="DX1223" s="11"/>
      <c r="DY1223" s="6">
        <f>SUMIF(DZ$129:DZ$159,$D1223,EB$129:EB$159)</f>
        <v>0</v>
      </c>
      <c r="DZ1223" s="9"/>
      <c r="EA1223" s="10"/>
      <c r="EB1223" s="11"/>
      <c r="EC1223" s="6">
        <f>SUMIF(ED$129:ED$159,$D1223,EF$129:EF$159)</f>
        <v>0</v>
      </c>
      <c r="ED1223" s="9"/>
      <c r="EE1223" s="10"/>
      <c r="EF1223" s="11"/>
      <c r="EG1223" s="6">
        <f>SUMIF(EH$129:EH$159,$D1223,EJ$129:EJ$159)</f>
        <v>0</v>
      </c>
      <c r="EH1223" s="9"/>
      <c r="EI1223" s="10"/>
      <c r="EJ1223" s="11"/>
      <c r="EK1223" s="6">
        <f>SUMIF(EL$129:EL$159,$D1223,EN$129:EN$159)</f>
        <v>0</v>
      </c>
      <c r="EL1223" s="9"/>
      <c r="EM1223" s="10"/>
      <c r="EN1223" s="11"/>
      <c r="EO1223" s="6">
        <f>SUMIF(EP$129:EP$159,$D1223,ER$129:ER$159)</f>
        <v>0</v>
      </c>
      <c r="EP1223" s="9"/>
      <c r="EQ1223" s="10"/>
      <c r="ER1223" s="11"/>
      <c r="ES1223" s="6">
        <f>SUMIF(ET$129:ET$159,$D1223,EV$129:EV$159)</f>
        <v>0</v>
      </c>
      <c r="ET1223" s="9"/>
      <c r="EU1223" s="10"/>
      <c r="EV1223" s="11"/>
      <c r="EW1223" s="6">
        <f>SUMIF(EX$129:EX$159,$D1223,EZ$129:EZ$159)</f>
        <v>0</v>
      </c>
      <c r="EX1223" s="9"/>
      <c r="EY1223" s="10"/>
      <c r="EZ1223" s="11"/>
      <c r="FA1223" s="6">
        <f>SUMIF(FB$129:FB$159,$D1223,FD$129:FD$159)</f>
        <v>0</v>
      </c>
      <c r="FB1223" s="9"/>
      <c r="FC1223" s="10"/>
      <c r="FD1223" s="11"/>
      <c r="FE1223" s="6">
        <f>SUMIF(FF$129:FF$159,$D1223,FH$129:FH$159)</f>
        <v>0</v>
      </c>
      <c r="FF1223" s="9"/>
      <c r="FG1223" s="10"/>
      <c r="FH1223" s="11"/>
      <c r="FI1223" s="6">
        <f>SUMIF(FJ$129:FJ$159,$D1223,FL$129:FL$159)</f>
        <v>0</v>
      </c>
      <c r="FJ1223" s="9"/>
      <c r="FK1223" s="10"/>
      <c r="FL1223" s="11"/>
      <c r="FM1223" s="6">
        <f>SUMIF(FN$129:FN$159,$D1223,FP$129:FP$159)</f>
        <v>0</v>
      </c>
      <c r="FN1223" s="9"/>
      <c r="FO1223" s="10"/>
      <c r="FP1223" s="11"/>
      <c r="FQ1223" s="6">
        <f>SUMIF(FR$129:FR$159,$D1223,FT$129:FT$159)</f>
        <v>0</v>
      </c>
      <c r="FR1223" s="9"/>
      <c r="FS1223" s="10"/>
      <c r="FT1223" s="11"/>
      <c r="FU1223" s="6">
        <f>SUMIF(FV$129:FV$159,$D1223,FX$129:FX$159)</f>
        <v>0</v>
      </c>
      <c r="FV1223" s="9"/>
      <c r="FW1223" s="10"/>
      <c r="FX1223" s="11"/>
      <c r="FY1223" s="6">
        <f>SUMIF(FZ$129:FZ$159,$D1223,GB$129:GB$159)</f>
        <v>0</v>
      </c>
      <c r="FZ1223" s="9"/>
      <c r="GA1223" s="10"/>
      <c r="GB1223" s="11"/>
      <c r="GC1223" s="6">
        <f>SUMIF(GD$129:GD$159,$D1223,GF$129:GF$159)</f>
        <v>0</v>
      </c>
      <c r="GD1223" s="9"/>
      <c r="GE1223" s="10"/>
      <c r="GF1223" s="11"/>
      <c r="GG1223" s="6">
        <f>SUMIF(GH$129:GH$159,$D1223,GJ$129:GJ$159)</f>
        <v>0</v>
      </c>
      <c r="GH1223" s="9"/>
      <c r="GI1223" s="10"/>
      <c r="GJ1223" s="11"/>
      <c r="GK1223" s="6">
        <f>SUMIF(GL$129:GL$159,$D1223,GN$129:GN$159)</f>
        <v>0</v>
      </c>
      <c r="GL1223" s="9"/>
      <c r="GM1223" s="10"/>
      <c r="GN1223" s="11"/>
      <c r="GO1223" s="6">
        <f>SUMIF(GP$129:GP$159,$D1223,GR$129:GR$159)</f>
        <v>0</v>
      </c>
      <c r="GP1223" s="9"/>
      <c r="GQ1223" s="10"/>
      <c r="GR1223" s="11"/>
      <c r="GS1223" s="6">
        <f>SUMIF(GT$129:GT$159,$D1223,GV$129:GV$159)</f>
        <v>0</v>
      </c>
      <c r="GT1223" s="9"/>
      <c r="GU1223" s="10"/>
      <c r="GV1223" s="20"/>
      <c r="GW1223" s="19">
        <f t="shared" si="28"/>
        <v>0</v>
      </c>
      <c r="GX1223" s="472"/>
      <c r="GY1223" s="473"/>
    </row>
    <row r="1224" spans="1:207" ht="15.75" customHeight="1">
      <c r="A1224" s="47" t="s">
        <v>80</v>
      </c>
      <c r="B1224" s="475"/>
      <c r="C1224" s="287"/>
      <c r="D1224" s="237"/>
      <c r="E1224" s="6">
        <f>SUMIF(F$160:F$190,$D1224,H$160:H$190)</f>
        <v>0</v>
      </c>
      <c r="F1224" s="9"/>
      <c r="G1224" s="10"/>
      <c r="H1224" s="11"/>
      <c r="I1224" s="6">
        <f>SUMIF(J$160:J$190,$D1224,L$160:L$190)</f>
        <v>0</v>
      </c>
      <c r="J1224" s="9"/>
      <c r="K1224" s="10"/>
      <c r="L1224" s="11"/>
      <c r="M1224" s="6">
        <f>SUMIF(N$160:N$190,$D1224,P$160:P$190)</f>
        <v>0</v>
      </c>
      <c r="N1224" s="9"/>
      <c r="O1224" s="10"/>
      <c r="P1224" s="11"/>
      <c r="Q1224" s="6">
        <f>SUMIF(R$160:R$190,$D1224,T$160:T$190)</f>
        <v>0</v>
      </c>
      <c r="R1224" s="9"/>
      <c r="S1224" s="10"/>
      <c r="T1224" s="11"/>
      <c r="U1224" s="6">
        <f>SUMIF(V$160:V$190,$D1224,X$160:X$190)</f>
        <v>0</v>
      </c>
      <c r="V1224" s="9"/>
      <c r="W1224" s="10"/>
      <c r="X1224" s="11"/>
      <c r="Y1224" s="6">
        <f>SUMIF(Z$160:Z$190,$D1224,AB$160:AB$190)</f>
        <v>0</v>
      </c>
      <c r="Z1224" s="9"/>
      <c r="AA1224" s="10"/>
      <c r="AB1224" s="11"/>
      <c r="AC1224" s="6">
        <f>SUMIF(AD$160:AD$190,$D1224,AF$160:AF$190)</f>
        <v>0</v>
      </c>
      <c r="AD1224" s="9"/>
      <c r="AE1224" s="10"/>
      <c r="AF1224" s="11"/>
      <c r="AG1224" s="6">
        <f>SUMIF(AH$160:AH$190,$D1224,AJ$160:AJ$190)</f>
        <v>0</v>
      </c>
      <c r="AH1224" s="9"/>
      <c r="AI1224" s="10"/>
      <c r="AJ1224" s="11"/>
      <c r="AK1224" s="6">
        <f>SUMIF(AL$160:AL$190,$D1224,AN$160:AN$190)</f>
        <v>0</v>
      </c>
      <c r="AL1224" s="9"/>
      <c r="AM1224" s="10"/>
      <c r="AN1224" s="11"/>
      <c r="AO1224" s="6">
        <f>SUMIF(AP$160:AP$190,$D1224,AR$160:AR$190)</f>
        <v>0</v>
      </c>
      <c r="AP1224" s="9"/>
      <c r="AQ1224" s="10"/>
      <c r="AR1224" s="11"/>
      <c r="AS1224" s="6">
        <f>SUMIF(AT$160:AT$190,$D1224,AV$160:AV$190)</f>
        <v>0</v>
      </c>
      <c r="AT1224" s="9"/>
      <c r="AU1224" s="10"/>
      <c r="AV1224" s="11"/>
      <c r="AW1224" s="6">
        <f>SUMIF(AX$160:AX$190,$D1224,AZ$160:AZ$190)</f>
        <v>0</v>
      </c>
      <c r="AX1224" s="9"/>
      <c r="AY1224" s="10"/>
      <c r="AZ1224" s="11"/>
      <c r="BA1224" s="6">
        <f>SUMIF(BB$160:BB$190,$D1224,BD$160:BD$190)</f>
        <v>0</v>
      </c>
      <c r="BB1224" s="9"/>
      <c r="BC1224" s="10"/>
      <c r="BD1224" s="11"/>
      <c r="BE1224" s="6">
        <f>SUMIF(BF$160:BF$190,$D1224,BH$160:BH$190)</f>
        <v>0</v>
      </c>
      <c r="BF1224" s="9"/>
      <c r="BG1224" s="10"/>
      <c r="BH1224" s="11"/>
      <c r="BI1224" s="6">
        <f>SUMIF(BJ$160:BJ$190,$D1224,BL$160:BL$190)</f>
        <v>0</v>
      </c>
      <c r="BJ1224" s="9"/>
      <c r="BK1224" s="10"/>
      <c r="BL1224" s="11"/>
      <c r="BM1224" s="6">
        <f>SUMIF(BN$160:BN$190,$D1224,BP$160:BP$190)</f>
        <v>0</v>
      </c>
      <c r="BN1224" s="9"/>
      <c r="BO1224" s="10"/>
      <c r="BP1224" s="11"/>
      <c r="BQ1224" s="6">
        <f>SUMIF(BR$160:BR$190,$D1224,BT$160:BT$190)</f>
        <v>0</v>
      </c>
      <c r="BR1224" s="9"/>
      <c r="BS1224" s="10"/>
      <c r="BT1224" s="11"/>
      <c r="BU1224" s="6">
        <f>SUMIF(BV$160:BV$190,$D1224,BX$160:BX$190)</f>
        <v>0</v>
      </c>
      <c r="BV1224" s="9"/>
      <c r="BW1224" s="10"/>
      <c r="BX1224" s="11"/>
      <c r="BY1224" s="6">
        <f>SUMIF(BZ$160:BZ$190,$D1224,CB$160:CB$190)</f>
        <v>0</v>
      </c>
      <c r="BZ1224" s="9"/>
      <c r="CA1224" s="10"/>
      <c r="CB1224" s="11"/>
      <c r="CC1224" s="6">
        <f>SUMIF(CD$160:CD$190,$D1224,CF$160:CF$190)</f>
        <v>0</v>
      </c>
      <c r="CD1224" s="9"/>
      <c r="CE1224" s="10"/>
      <c r="CF1224" s="11"/>
      <c r="CG1224" s="6">
        <f>SUMIF(CH$160:CH$190,$D1224,CJ$160:CJ$190)</f>
        <v>0</v>
      </c>
      <c r="CH1224" s="9"/>
      <c r="CI1224" s="10"/>
      <c r="CJ1224" s="11"/>
      <c r="CK1224" s="6">
        <f>SUMIF(CL$160:CL$190,$D1224,CN$160:CN$190)</f>
        <v>0</v>
      </c>
      <c r="CL1224" s="9"/>
      <c r="CM1224" s="10"/>
      <c r="CN1224" s="11"/>
      <c r="CO1224" s="6">
        <f>SUMIF(CP$160:CP$190,$D1224,CR$160:CR$190)</f>
        <v>0</v>
      </c>
      <c r="CP1224" s="9"/>
      <c r="CQ1224" s="10"/>
      <c r="CR1224" s="11"/>
      <c r="CS1224" s="6">
        <f>SUMIF(CT$160:CT$190,$D1224,CV$160:CV$190)</f>
        <v>0</v>
      </c>
      <c r="CT1224" s="9"/>
      <c r="CU1224" s="10"/>
      <c r="CV1224" s="11"/>
      <c r="CW1224" s="6">
        <f>SUMIF(CX$160:CX$190,$D1224,CZ$160:CZ$190)</f>
        <v>0</v>
      </c>
      <c r="CX1224" s="9"/>
      <c r="CY1224" s="10"/>
      <c r="CZ1224" s="11"/>
      <c r="DA1224" s="6">
        <f>SUMIF(DB$160:DB$190,$D1224,DD$160:DD$190)</f>
        <v>0</v>
      </c>
      <c r="DB1224" s="9"/>
      <c r="DC1224" s="10"/>
      <c r="DD1224" s="11"/>
      <c r="DE1224" s="6">
        <f>SUMIF(DF$160:DF$190,$D1224,DH$160:DH$190)</f>
        <v>0</v>
      </c>
      <c r="DF1224" s="9"/>
      <c r="DG1224" s="10"/>
      <c r="DH1224" s="11"/>
      <c r="DI1224" s="6">
        <f>SUMIF(DJ$160:DJ$190,$D1224,DL$160:DL$190)</f>
        <v>0</v>
      </c>
      <c r="DJ1224" s="9"/>
      <c r="DK1224" s="10"/>
      <c r="DL1224" s="11"/>
      <c r="DM1224" s="6">
        <f>SUMIF(DN$160:DN$190,$D1224,DP$160:DP$190)</f>
        <v>0</v>
      </c>
      <c r="DN1224" s="9"/>
      <c r="DO1224" s="10"/>
      <c r="DP1224" s="11"/>
      <c r="DQ1224" s="6">
        <f>SUMIF(DR$160:DR$190,$D1224,DT$160:DT$190)</f>
        <v>0</v>
      </c>
      <c r="DR1224" s="9"/>
      <c r="DS1224" s="10"/>
      <c r="DT1224" s="11"/>
      <c r="DU1224" s="6">
        <f>SUMIF(DV$160:DV$190,$D1224,DX$160:DX$190)</f>
        <v>0</v>
      </c>
      <c r="DV1224" s="9"/>
      <c r="DW1224" s="10"/>
      <c r="DX1224" s="11"/>
      <c r="DY1224" s="6">
        <f>SUMIF(DZ$160:DZ$190,$D1224,EB$160:EB$190)</f>
        <v>0</v>
      </c>
      <c r="DZ1224" s="9"/>
      <c r="EA1224" s="10"/>
      <c r="EB1224" s="11"/>
      <c r="EC1224" s="6">
        <f>SUMIF(ED$160:ED$190,$D1224,EF$160:EF$190)</f>
        <v>0</v>
      </c>
      <c r="ED1224" s="9"/>
      <c r="EE1224" s="10"/>
      <c r="EF1224" s="11"/>
      <c r="EG1224" s="6">
        <f>SUMIF(EH$160:EH$190,$D1224,EJ$160:EJ$190)</f>
        <v>0</v>
      </c>
      <c r="EH1224" s="9"/>
      <c r="EI1224" s="10"/>
      <c r="EJ1224" s="11"/>
      <c r="EK1224" s="6">
        <f>SUMIF(EL$160:EL$190,$D1224,EN$160:EN$190)</f>
        <v>0</v>
      </c>
      <c r="EL1224" s="9"/>
      <c r="EM1224" s="10"/>
      <c r="EN1224" s="11"/>
      <c r="EO1224" s="6">
        <f>SUMIF(EP$160:EP$190,$D1224,ER$160:ER$190)</f>
        <v>0</v>
      </c>
      <c r="EP1224" s="9"/>
      <c r="EQ1224" s="10"/>
      <c r="ER1224" s="11"/>
      <c r="ES1224" s="6">
        <f>SUMIF(ET$160:ET$190,$D1224,EV$160:EV$190)</f>
        <v>0</v>
      </c>
      <c r="ET1224" s="9"/>
      <c r="EU1224" s="10"/>
      <c r="EV1224" s="11"/>
      <c r="EW1224" s="6">
        <f>SUMIF(EX$160:EX$190,$D1224,EZ$160:EZ$190)</f>
        <v>0</v>
      </c>
      <c r="EX1224" s="9"/>
      <c r="EY1224" s="10"/>
      <c r="EZ1224" s="11"/>
      <c r="FA1224" s="6">
        <f>SUMIF(FB$160:FB$190,$D1224,FD$160:FD$190)</f>
        <v>0</v>
      </c>
      <c r="FB1224" s="9"/>
      <c r="FC1224" s="10"/>
      <c r="FD1224" s="11"/>
      <c r="FE1224" s="6">
        <f>SUMIF(FF$160:FF$190,$D1224,FH$160:FH$190)</f>
        <v>0</v>
      </c>
      <c r="FF1224" s="9"/>
      <c r="FG1224" s="10"/>
      <c r="FH1224" s="11"/>
      <c r="FI1224" s="6">
        <f>SUMIF(FJ$160:FJ$190,$D1224,FL$160:FL$190)</f>
        <v>0</v>
      </c>
      <c r="FJ1224" s="9"/>
      <c r="FK1224" s="10"/>
      <c r="FL1224" s="11"/>
      <c r="FM1224" s="6">
        <f>SUMIF(FN$160:FN$190,$D1224,FP$160:FP$190)</f>
        <v>0</v>
      </c>
      <c r="FN1224" s="9"/>
      <c r="FO1224" s="10"/>
      <c r="FP1224" s="11"/>
      <c r="FQ1224" s="6">
        <f>SUMIF(FR$160:FR$190,$D1224,FT$160:FT$190)</f>
        <v>0</v>
      </c>
      <c r="FR1224" s="9"/>
      <c r="FS1224" s="10"/>
      <c r="FT1224" s="11"/>
      <c r="FU1224" s="6">
        <f>SUMIF(FV$160:FV$190,$D1224,FX$160:FX$190)</f>
        <v>0</v>
      </c>
      <c r="FV1224" s="9"/>
      <c r="FW1224" s="10"/>
      <c r="FX1224" s="11"/>
      <c r="FY1224" s="6">
        <f>SUMIF(FZ$160:FZ$190,$D1224,GB$160:GB$190)</f>
        <v>0</v>
      </c>
      <c r="FZ1224" s="9"/>
      <c r="GA1224" s="10"/>
      <c r="GB1224" s="11"/>
      <c r="GC1224" s="6">
        <f>SUMIF(GD$160:GD$190,$D1224,GF$160:GF$190)</f>
        <v>0</v>
      </c>
      <c r="GD1224" s="9"/>
      <c r="GE1224" s="10"/>
      <c r="GF1224" s="11"/>
      <c r="GG1224" s="6">
        <f>SUMIF(GH$160:GH$190,$D1224,GJ$160:GJ$190)</f>
        <v>0</v>
      </c>
      <c r="GH1224" s="9"/>
      <c r="GI1224" s="10"/>
      <c r="GJ1224" s="11"/>
      <c r="GK1224" s="6">
        <f>SUMIF(GL$160:GL$190,$D1224,GN$160:GN$190)</f>
        <v>0</v>
      </c>
      <c r="GL1224" s="9"/>
      <c r="GM1224" s="10"/>
      <c r="GN1224" s="11"/>
      <c r="GO1224" s="6">
        <f>SUMIF(GP$160:GP$190,$D1224,GR$160:GR$190)</f>
        <v>0</v>
      </c>
      <c r="GP1224" s="9"/>
      <c r="GQ1224" s="10"/>
      <c r="GR1224" s="11"/>
      <c r="GS1224" s="6">
        <f>SUMIF(GT$160:GT$190,$D1224,GV$160:GV$190)</f>
        <v>0</v>
      </c>
      <c r="GT1224" s="9"/>
      <c r="GU1224" s="10"/>
      <c r="GV1224" s="20"/>
      <c r="GW1224" s="19">
        <f t="shared" si="28"/>
        <v>0</v>
      </c>
      <c r="GX1224" s="472"/>
      <c r="GY1224" s="473"/>
    </row>
    <row r="1225" spans="1:207" ht="15.75" customHeight="1">
      <c r="A1225" s="47" t="s">
        <v>81</v>
      </c>
      <c r="B1225" s="475"/>
      <c r="C1225" s="287"/>
      <c r="D1225" s="237"/>
      <c r="E1225" s="6">
        <f>SUMIF(F$191:F$221,$D1225,H$191:H$221)</f>
        <v>0</v>
      </c>
      <c r="F1225" s="9"/>
      <c r="G1225" s="10"/>
      <c r="H1225" s="11"/>
      <c r="I1225" s="6">
        <f>SUMIF(J$191:J$221,$D1225,L$191:L$221)</f>
        <v>0</v>
      </c>
      <c r="J1225" s="9"/>
      <c r="K1225" s="10"/>
      <c r="L1225" s="11"/>
      <c r="M1225" s="6">
        <f>SUMIF(N$191:N$221,$D1225,P$191:P$221)</f>
        <v>0</v>
      </c>
      <c r="N1225" s="9"/>
      <c r="O1225" s="10"/>
      <c r="P1225" s="11"/>
      <c r="Q1225" s="6">
        <f>SUMIF(R$191:R$221,$D1225,T$191:T$221)</f>
        <v>0</v>
      </c>
      <c r="R1225" s="9"/>
      <c r="S1225" s="10"/>
      <c r="T1225" s="11"/>
      <c r="U1225" s="6">
        <f>SUMIF(V$191:V$221,$D1225,X$191:X$221)</f>
        <v>0</v>
      </c>
      <c r="V1225" s="9"/>
      <c r="W1225" s="10"/>
      <c r="X1225" s="11"/>
      <c r="Y1225" s="6">
        <f>SUMIF(Z$191:Z$221,$D1225,AB$191:AB$221)</f>
        <v>0</v>
      </c>
      <c r="Z1225" s="9"/>
      <c r="AA1225" s="10"/>
      <c r="AB1225" s="11"/>
      <c r="AC1225" s="6">
        <f>SUMIF(AD$191:AD$221,$D1225,AF$191:AF$221)</f>
        <v>0</v>
      </c>
      <c r="AD1225" s="9"/>
      <c r="AE1225" s="10"/>
      <c r="AF1225" s="11"/>
      <c r="AG1225" s="6">
        <f>SUMIF(AH$191:AH$221,$D1225,AJ$191:AJ$221)</f>
        <v>0</v>
      </c>
      <c r="AH1225" s="9"/>
      <c r="AI1225" s="10"/>
      <c r="AJ1225" s="11"/>
      <c r="AK1225" s="6">
        <f>SUMIF(AL$191:AL$221,$D1225,AN$191:AN$221)</f>
        <v>0</v>
      </c>
      <c r="AL1225" s="9"/>
      <c r="AM1225" s="10"/>
      <c r="AN1225" s="11"/>
      <c r="AO1225" s="6">
        <f>SUMIF(AP$191:AP$221,$D1225,AR$191:AR$221)</f>
        <v>0</v>
      </c>
      <c r="AP1225" s="9"/>
      <c r="AQ1225" s="10"/>
      <c r="AR1225" s="11"/>
      <c r="AS1225" s="6">
        <f>SUMIF(AT$191:AT$221,$D1225,AV$191:AV$221)</f>
        <v>0</v>
      </c>
      <c r="AT1225" s="9"/>
      <c r="AU1225" s="10"/>
      <c r="AV1225" s="11"/>
      <c r="AW1225" s="6">
        <f>SUMIF(AX$191:AX$221,$D1225,AZ$191:AZ$221)</f>
        <v>0</v>
      </c>
      <c r="AX1225" s="9"/>
      <c r="AY1225" s="10"/>
      <c r="AZ1225" s="11"/>
      <c r="BA1225" s="6">
        <f>SUMIF(BB$191:BB$221,$D1225,BD$191:BD$221)</f>
        <v>0</v>
      </c>
      <c r="BB1225" s="9"/>
      <c r="BC1225" s="10"/>
      <c r="BD1225" s="11"/>
      <c r="BE1225" s="6">
        <f>SUMIF(BF$191:BF$221,$D1225,BH$191:BH$221)</f>
        <v>0</v>
      </c>
      <c r="BF1225" s="9"/>
      <c r="BG1225" s="10"/>
      <c r="BH1225" s="11"/>
      <c r="BI1225" s="6">
        <f>SUMIF(BJ$191:BJ$221,$D1225,BL$191:BL$221)</f>
        <v>0</v>
      </c>
      <c r="BJ1225" s="9"/>
      <c r="BK1225" s="10"/>
      <c r="BL1225" s="11"/>
      <c r="BM1225" s="6">
        <f>SUMIF(BN$191:BN$221,$D1225,BP$191:BP$221)</f>
        <v>0</v>
      </c>
      <c r="BN1225" s="9"/>
      <c r="BO1225" s="10"/>
      <c r="BP1225" s="11"/>
      <c r="BQ1225" s="6">
        <f>SUMIF(BR$191:BR$221,$D1225,BT$191:BT$221)</f>
        <v>0</v>
      </c>
      <c r="BR1225" s="9"/>
      <c r="BS1225" s="10"/>
      <c r="BT1225" s="11"/>
      <c r="BU1225" s="6">
        <f>SUMIF(BV$191:BV$221,$D1225,BX$191:BX$221)</f>
        <v>0</v>
      </c>
      <c r="BV1225" s="9"/>
      <c r="BW1225" s="10"/>
      <c r="BX1225" s="11"/>
      <c r="BY1225" s="6">
        <f>SUMIF(BZ$191:BZ$221,$D1225,CB$191:CB$221)</f>
        <v>0</v>
      </c>
      <c r="BZ1225" s="9"/>
      <c r="CA1225" s="10"/>
      <c r="CB1225" s="11"/>
      <c r="CC1225" s="6">
        <f>SUMIF(CD$191:CD$221,$D1225,CF$191:CF$221)</f>
        <v>0</v>
      </c>
      <c r="CD1225" s="9"/>
      <c r="CE1225" s="10"/>
      <c r="CF1225" s="11"/>
      <c r="CG1225" s="6">
        <f>SUMIF(CH$191:CH$221,$D1225,CJ$191:CJ$221)</f>
        <v>0</v>
      </c>
      <c r="CH1225" s="9"/>
      <c r="CI1225" s="10"/>
      <c r="CJ1225" s="11"/>
      <c r="CK1225" s="6">
        <f>SUMIF(CL$191:CL$221,$D1225,CN$191:CN$221)</f>
        <v>0</v>
      </c>
      <c r="CL1225" s="9"/>
      <c r="CM1225" s="10"/>
      <c r="CN1225" s="11"/>
      <c r="CO1225" s="6">
        <f>SUMIF(CP$191:CP$221,$D1225,CR$191:CR$221)</f>
        <v>0</v>
      </c>
      <c r="CP1225" s="9"/>
      <c r="CQ1225" s="10"/>
      <c r="CR1225" s="11"/>
      <c r="CS1225" s="6">
        <f>SUMIF(CT$191:CT$221,$D1225,CV$191:CV$221)</f>
        <v>0</v>
      </c>
      <c r="CT1225" s="9"/>
      <c r="CU1225" s="10"/>
      <c r="CV1225" s="11"/>
      <c r="CW1225" s="6">
        <f>SUMIF(CX$191:CX$221,$D1225,CZ$191:CZ$221)</f>
        <v>0</v>
      </c>
      <c r="CX1225" s="9"/>
      <c r="CY1225" s="10"/>
      <c r="CZ1225" s="11"/>
      <c r="DA1225" s="6">
        <f>SUMIF(DB$191:DB$221,$D1225,DD$191:DD$221)</f>
        <v>0</v>
      </c>
      <c r="DB1225" s="9"/>
      <c r="DC1225" s="10"/>
      <c r="DD1225" s="11"/>
      <c r="DE1225" s="6">
        <f>SUMIF(DF$191:DF$221,$D1225,DH$191:DH$221)</f>
        <v>0</v>
      </c>
      <c r="DF1225" s="9"/>
      <c r="DG1225" s="10"/>
      <c r="DH1225" s="11"/>
      <c r="DI1225" s="6">
        <f>SUMIF(DJ$191:DJ$221,$D1225,DL$191:DL$221)</f>
        <v>0</v>
      </c>
      <c r="DJ1225" s="9"/>
      <c r="DK1225" s="10"/>
      <c r="DL1225" s="11"/>
      <c r="DM1225" s="6">
        <f>SUMIF(DN$191:DN$221,$D1225,DP$191:DP$221)</f>
        <v>0</v>
      </c>
      <c r="DN1225" s="9"/>
      <c r="DO1225" s="10"/>
      <c r="DP1225" s="11"/>
      <c r="DQ1225" s="6">
        <f>SUMIF(DR$191:DR$221,$D1225,DT$191:DT$221)</f>
        <v>0</v>
      </c>
      <c r="DR1225" s="9"/>
      <c r="DS1225" s="10"/>
      <c r="DT1225" s="11"/>
      <c r="DU1225" s="6">
        <f>SUMIF(DV$191:DV$221,$D1225,DX$191:DX$221)</f>
        <v>0</v>
      </c>
      <c r="DV1225" s="9"/>
      <c r="DW1225" s="10"/>
      <c r="DX1225" s="11"/>
      <c r="DY1225" s="6">
        <f>SUMIF(DZ$191:DZ$221,$D1225,EB$191:EB$221)</f>
        <v>0</v>
      </c>
      <c r="DZ1225" s="9"/>
      <c r="EA1225" s="10"/>
      <c r="EB1225" s="11"/>
      <c r="EC1225" s="6">
        <f>SUMIF(ED$191:ED$221,$D1225,EF$191:EF$221)</f>
        <v>0</v>
      </c>
      <c r="ED1225" s="9"/>
      <c r="EE1225" s="10"/>
      <c r="EF1225" s="11"/>
      <c r="EG1225" s="6">
        <f>SUMIF(EH$191:EH$221,$D1225,EJ$191:EJ$221)</f>
        <v>0</v>
      </c>
      <c r="EH1225" s="9"/>
      <c r="EI1225" s="10"/>
      <c r="EJ1225" s="11"/>
      <c r="EK1225" s="6">
        <f>SUMIF(EL$191:EL$221,$D1225,EN$191:EN$221)</f>
        <v>0</v>
      </c>
      <c r="EL1225" s="9"/>
      <c r="EM1225" s="10"/>
      <c r="EN1225" s="11"/>
      <c r="EO1225" s="6">
        <f>SUMIF(EP$191:EP$221,$D1225,ER$191:ER$221)</f>
        <v>0</v>
      </c>
      <c r="EP1225" s="9"/>
      <c r="EQ1225" s="10"/>
      <c r="ER1225" s="11"/>
      <c r="ES1225" s="6">
        <f>SUMIF(ET$191:ET$221,$D1225,EV$191:EV$221)</f>
        <v>0</v>
      </c>
      <c r="ET1225" s="9"/>
      <c r="EU1225" s="10"/>
      <c r="EV1225" s="11"/>
      <c r="EW1225" s="6">
        <f>SUMIF(EX$191:EX$221,$D1225,EZ$191:EZ$221)</f>
        <v>0</v>
      </c>
      <c r="EX1225" s="9"/>
      <c r="EY1225" s="10"/>
      <c r="EZ1225" s="11"/>
      <c r="FA1225" s="6">
        <f>SUMIF(FB$191:FB$221,$D1225,FD$191:FD$221)</f>
        <v>0</v>
      </c>
      <c r="FB1225" s="9"/>
      <c r="FC1225" s="10"/>
      <c r="FD1225" s="11"/>
      <c r="FE1225" s="6">
        <f>SUMIF(FF$191:FF$221,$D1225,FH$191:FH$221)</f>
        <v>0</v>
      </c>
      <c r="FF1225" s="9"/>
      <c r="FG1225" s="10"/>
      <c r="FH1225" s="11"/>
      <c r="FI1225" s="6">
        <f>SUMIF(FJ$191:FJ$221,$D1225,FL$191:FL$221)</f>
        <v>0</v>
      </c>
      <c r="FJ1225" s="9"/>
      <c r="FK1225" s="10"/>
      <c r="FL1225" s="11"/>
      <c r="FM1225" s="6">
        <f>SUMIF(FN$191:FN$221,$D1225,FP$191:FP$221)</f>
        <v>0</v>
      </c>
      <c r="FN1225" s="9"/>
      <c r="FO1225" s="10"/>
      <c r="FP1225" s="11"/>
      <c r="FQ1225" s="6">
        <f>SUMIF(FR$191:FR$221,$D1225,FT$191:FT$221)</f>
        <v>0</v>
      </c>
      <c r="FR1225" s="9"/>
      <c r="FS1225" s="10"/>
      <c r="FT1225" s="11"/>
      <c r="FU1225" s="6">
        <f>SUMIF(FV$191:FV$221,$D1225,FX$191:FX$221)</f>
        <v>0</v>
      </c>
      <c r="FV1225" s="9"/>
      <c r="FW1225" s="10"/>
      <c r="FX1225" s="11"/>
      <c r="FY1225" s="6">
        <f>SUMIF(FZ$191:FZ$221,$D1225,GB$191:GB$221)</f>
        <v>0</v>
      </c>
      <c r="FZ1225" s="9"/>
      <c r="GA1225" s="10"/>
      <c r="GB1225" s="11"/>
      <c r="GC1225" s="6">
        <f>SUMIF(GD$191:GD$221,$D1225,GF$191:GF$221)</f>
        <v>0</v>
      </c>
      <c r="GD1225" s="9"/>
      <c r="GE1225" s="10"/>
      <c r="GF1225" s="11"/>
      <c r="GG1225" s="6">
        <f>SUMIF(GH$191:GH$221,$D1225,GJ$191:GJ$221)</f>
        <v>0</v>
      </c>
      <c r="GH1225" s="9"/>
      <c r="GI1225" s="10"/>
      <c r="GJ1225" s="11"/>
      <c r="GK1225" s="6">
        <f>SUMIF(GL$191:GL$221,$D1225,GN$191:GN$221)</f>
        <v>0</v>
      </c>
      <c r="GL1225" s="9"/>
      <c r="GM1225" s="10"/>
      <c r="GN1225" s="11"/>
      <c r="GO1225" s="6">
        <f>SUMIF(GP$191:GP$221,$D1225,GR$191:GR$221)</f>
        <v>0</v>
      </c>
      <c r="GP1225" s="9"/>
      <c r="GQ1225" s="10"/>
      <c r="GR1225" s="11"/>
      <c r="GS1225" s="6">
        <f>SUMIF(GT$191:GT$221,$D1225,GV$191:GV$221)</f>
        <v>0</v>
      </c>
      <c r="GT1225" s="9"/>
      <c r="GU1225" s="10"/>
      <c r="GV1225" s="20"/>
      <c r="GW1225" s="19">
        <f t="shared" si="28"/>
        <v>0</v>
      </c>
      <c r="GX1225" s="472"/>
      <c r="GY1225" s="473"/>
    </row>
    <row r="1226" spans="1:207" ht="15.75" customHeight="1">
      <c r="A1226" s="47" t="s">
        <v>82</v>
      </c>
      <c r="B1226" s="475"/>
      <c r="C1226" s="287"/>
      <c r="D1226" s="237"/>
      <c r="E1226" s="6">
        <f>SUMIF(F$222:F$252,$D1226,H$222:H$252)</f>
        <v>0</v>
      </c>
      <c r="F1226" s="9"/>
      <c r="G1226" s="10"/>
      <c r="H1226" s="11"/>
      <c r="I1226" s="6">
        <f>SUMIF(J$222:J$252,$D1226,L$222:L$252)</f>
        <v>0</v>
      </c>
      <c r="J1226" s="9"/>
      <c r="K1226" s="10"/>
      <c r="L1226" s="11"/>
      <c r="M1226" s="6">
        <f>SUMIF(N$222:N$252,$D1226,P$222:P$252)</f>
        <v>0</v>
      </c>
      <c r="N1226" s="9"/>
      <c r="O1226" s="10"/>
      <c r="P1226" s="11"/>
      <c r="Q1226" s="6">
        <f>SUMIF(R$222:R$252,$D1226,T$222:T$252)</f>
        <v>0</v>
      </c>
      <c r="R1226" s="9"/>
      <c r="S1226" s="10"/>
      <c r="T1226" s="11"/>
      <c r="U1226" s="6">
        <f>SUMIF(V$222:V$252,$D1226,X$222:X$252)</f>
        <v>0</v>
      </c>
      <c r="V1226" s="9"/>
      <c r="W1226" s="10"/>
      <c r="X1226" s="11"/>
      <c r="Y1226" s="6">
        <f>SUMIF(Z$222:Z$252,$D1226,AB$222:AB$252)</f>
        <v>0</v>
      </c>
      <c r="Z1226" s="9"/>
      <c r="AA1226" s="10"/>
      <c r="AB1226" s="11"/>
      <c r="AC1226" s="6">
        <f>SUMIF(AD$222:AD$252,$D1226,AF$222:AF$252)</f>
        <v>0</v>
      </c>
      <c r="AD1226" s="9"/>
      <c r="AE1226" s="10"/>
      <c r="AF1226" s="11"/>
      <c r="AG1226" s="6">
        <f>SUMIF(AH$222:AH$252,$D1226,AJ$222:AJ$252)</f>
        <v>0</v>
      </c>
      <c r="AH1226" s="9"/>
      <c r="AI1226" s="10"/>
      <c r="AJ1226" s="11"/>
      <c r="AK1226" s="6">
        <f>SUMIF(AL$222:AL$252,$D1226,AN$222:AN$252)</f>
        <v>0</v>
      </c>
      <c r="AL1226" s="9"/>
      <c r="AM1226" s="10"/>
      <c r="AN1226" s="11"/>
      <c r="AO1226" s="6">
        <f>SUMIF(AP$222:AP$252,$D1226,AR$222:AR$252)</f>
        <v>0</v>
      </c>
      <c r="AP1226" s="9"/>
      <c r="AQ1226" s="10"/>
      <c r="AR1226" s="11"/>
      <c r="AS1226" s="6">
        <f>SUMIF(AT$222:AT$252,$D1226,AV$222:AV$252)</f>
        <v>0</v>
      </c>
      <c r="AT1226" s="9"/>
      <c r="AU1226" s="10"/>
      <c r="AV1226" s="11"/>
      <c r="AW1226" s="6">
        <f>SUMIF(AX$222:AX$252,$D1226,AZ$222:AZ$252)</f>
        <v>0</v>
      </c>
      <c r="AX1226" s="9"/>
      <c r="AY1226" s="10"/>
      <c r="AZ1226" s="11"/>
      <c r="BA1226" s="6">
        <f>SUMIF(BB$222:BB$252,$D1226,BD$222:BD$252)</f>
        <v>0</v>
      </c>
      <c r="BB1226" s="9"/>
      <c r="BC1226" s="10"/>
      <c r="BD1226" s="11"/>
      <c r="BE1226" s="6">
        <f>SUMIF(BF$222:BF$252,$D1226,BH$222:BH$252)</f>
        <v>0</v>
      </c>
      <c r="BF1226" s="9"/>
      <c r="BG1226" s="10"/>
      <c r="BH1226" s="11"/>
      <c r="BI1226" s="6">
        <f>SUMIF(BJ$222:BJ$252,$D1226,BL$222:BL$252)</f>
        <v>0</v>
      </c>
      <c r="BJ1226" s="9"/>
      <c r="BK1226" s="10"/>
      <c r="BL1226" s="11"/>
      <c r="BM1226" s="6">
        <f>SUMIF(BN$222:BN$252,$D1226,BP$222:BP$252)</f>
        <v>0</v>
      </c>
      <c r="BN1226" s="9"/>
      <c r="BO1226" s="10"/>
      <c r="BP1226" s="11"/>
      <c r="BQ1226" s="6">
        <f>SUMIF(BR$222:BR$252,$D1226,BT$222:BT$252)</f>
        <v>0</v>
      </c>
      <c r="BR1226" s="9"/>
      <c r="BS1226" s="10"/>
      <c r="BT1226" s="11"/>
      <c r="BU1226" s="6">
        <f>SUMIF(BV$222:BV$252,$D1226,BX$222:BX$252)</f>
        <v>0</v>
      </c>
      <c r="BV1226" s="9"/>
      <c r="BW1226" s="10"/>
      <c r="BX1226" s="11"/>
      <c r="BY1226" s="6">
        <f>SUMIF(BZ$222:BZ$252,$D1226,CB$222:CB$252)</f>
        <v>0</v>
      </c>
      <c r="BZ1226" s="9"/>
      <c r="CA1226" s="10"/>
      <c r="CB1226" s="11"/>
      <c r="CC1226" s="6">
        <f>SUMIF(CD$222:CD$252,$D1226,CF$222:CF$252)</f>
        <v>0</v>
      </c>
      <c r="CD1226" s="9"/>
      <c r="CE1226" s="10"/>
      <c r="CF1226" s="11"/>
      <c r="CG1226" s="6">
        <f>SUMIF(CH$222:CH$252,$D1226,CJ$222:CJ$252)</f>
        <v>0</v>
      </c>
      <c r="CH1226" s="9"/>
      <c r="CI1226" s="10"/>
      <c r="CJ1226" s="11"/>
      <c r="CK1226" s="6">
        <f>SUMIF(CL$222:CL$252,$D1226,CN$222:CN$252)</f>
        <v>0</v>
      </c>
      <c r="CL1226" s="9"/>
      <c r="CM1226" s="10"/>
      <c r="CN1226" s="11"/>
      <c r="CO1226" s="6">
        <f>SUMIF(CP$222:CP$252,$D1226,CR$222:CR$252)</f>
        <v>0</v>
      </c>
      <c r="CP1226" s="9"/>
      <c r="CQ1226" s="10"/>
      <c r="CR1226" s="11"/>
      <c r="CS1226" s="6">
        <f>SUMIF(CT$222:CT$252,$D1226,CV$222:CV$252)</f>
        <v>0</v>
      </c>
      <c r="CT1226" s="9"/>
      <c r="CU1226" s="10"/>
      <c r="CV1226" s="11"/>
      <c r="CW1226" s="6">
        <f>SUMIF(CX$222:CX$252,$D1226,CZ$222:CZ$252)</f>
        <v>0</v>
      </c>
      <c r="CX1226" s="9"/>
      <c r="CY1226" s="10"/>
      <c r="CZ1226" s="11"/>
      <c r="DA1226" s="6">
        <f>SUMIF(DB$222:DB$252,$D1226,DD$222:DD$252)</f>
        <v>0</v>
      </c>
      <c r="DB1226" s="9"/>
      <c r="DC1226" s="10"/>
      <c r="DD1226" s="11"/>
      <c r="DE1226" s="6">
        <f>SUMIF(DF$222:DF$252,$D1226,DH$222:DH$252)</f>
        <v>0</v>
      </c>
      <c r="DF1226" s="9"/>
      <c r="DG1226" s="10"/>
      <c r="DH1226" s="11"/>
      <c r="DI1226" s="6">
        <f>SUMIF(DJ$222:DJ$252,$D1226,DL$222:DL$252)</f>
        <v>0</v>
      </c>
      <c r="DJ1226" s="9"/>
      <c r="DK1226" s="10"/>
      <c r="DL1226" s="11"/>
      <c r="DM1226" s="6">
        <f>SUMIF(DN$222:DN$252,$D1226,DP$222:DP$252)</f>
        <v>0</v>
      </c>
      <c r="DN1226" s="9"/>
      <c r="DO1226" s="10"/>
      <c r="DP1226" s="11"/>
      <c r="DQ1226" s="6">
        <f>SUMIF(DR$222:DR$252,$D1226,DT$222:DT$252)</f>
        <v>0</v>
      </c>
      <c r="DR1226" s="9"/>
      <c r="DS1226" s="10"/>
      <c r="DT1226" s="11"/>
      <c r="DU1226" s="6">
        <f>SUMIF(DV$222:DV$252,$D1226,DX$222:DX$252)</f>
        <v>0</v>
      </c>
      <c r="DV1226" s="9"/>
      <c r="DW1226" s="10"/>
      <c r="DX1226" s="11"/>
      <c r="DY1226" s="6">
        <f>SUMIF(DZ$222:DZ$252,$D1226,EB$222:EB$252)</f>
        <v>0</v>
      </c>
      <c r="DZ1226" s="9"/>
      <c r="EA1226" s="10"/>
      <c r="EB1226" s="11"/>
      <c r="EC1226" s="6">
        <f>SUMIF(ED$222:ED$252,$D1226,EF$222:EF$252)</f>
        <v>0</v>
      </c>
      <c r="ED1226" s="9"/>
      <c r="EE1226" s="10"/>
      <c r="EF1226" s="11"/>
      <c r="EG1226" s="6">
        <f>SUMIF(EH$222:EH$252,$D1226,EJ$222:EJ$252)</f>
        <v>0</v>
      </c>
      <c r="EH1226" s="9"/>
      <c r="EI1226" s="10"/>
      <c r="EJ1226" s="11"/>
      <c r="EK1226" s="6">
        <f>SUMIF(EL$222:EL$252,$D1226,EN$222:EN$252)</f>
        <v>0</v>
      </c>
      <c r="EL1226" s="9"/>
      <c r="EM1226" s="10"/>
      <c r="EN1226" s="11"/>
      <c r="EO1226" s="6">
        <f>SUMIF(EP$222:EP$252,$D1226,ER$222:ER$252)</f>
        <v>0</v>
      </c>
      <c r="EP1226" s="9"/>
      <c r="EQ1226" s="10"/>
      <c r="ER1226" s="11"/>
      <c r="ES1226" s="6">
        <f>SUMIF(ET$222:ET$252,$D1226,EV$222:EV$252)</f>
        <v>0</v>
      </c>
      <c r="ET1226" s="9"/>
      <c r="EU1226" s="10"/>
      <c r="EV1226" s="11"/>
      <c r="EW1226" s="6">
        <f>SUMIF(EX$222:EX$252,$D1226,EZ$222:EZ$252)</f>
        <v>0</v>
      </c>
      <c r="EX1226" s="9"/>
      <c r="EY1226" s="10"/>
      <c r="EZ1226" s="11"/>
      <c r="FA1226" s="6">
        <f>SUMIF(FB$222:FB$252,$D1226,FD$222:FD$252)</f>
        <v>0</v>
      </c>
      <c r="FB1226" s="9"/>
      <c r="FC1226" s="10"/>
      <c r="FD1226" s="11"/>
      <c r="FE1226" s="6">
        <f>SUMIF(FF$222:FF$252,$D1226,FH$222:FH$252)</f>
        <v>0</v>
      </c>
      <c r="FF1226" s="9"/>
      <c r="FG1226" s="10"/>
      <c r="FH1226" s="11"/>
      <c r="FI1226" s="6">
        <f>SUMIF(FJ$222:FJ$252,$D1226,FL$222:FL$252)</f>
        <v>0</v>
      </c>
      <c r="FJ1226" s="9"/>
      <c r="FK1226" s="10"/>
      <c r="FL1226" s="11"/>
      <c r="FM1226" s="6">
        <f>SUMIF(FN$222:FN$252,$D1226,FP$222:FP$252)</f>
        <v>0</v>
      </c>
      <c r="FN1226" s="9"/>
      <c r="FO1226" s="10"/>
      <c r="FP1226" s="11"/>
      <c r="FQ1226" s="6">
        <f>SUMIF(FR$222:FR$252,$D1226,FT$222:FT$252)</f>
        <v>0</v>
      </c>
      <c r="FR1226" s="9"/>
      <c r="FS1226" s="10"/>
      <c r="FT1226" s="11"/>
      <c r="FU1226" s="6">
        <f>SUMIF(FV$222:FV$252,$D1226,FX$222:FX$252)</f>
        <v>0</v>
      </c>
      <c r="FV1226" s="9"/>
      <c r="FW1226" s="10"/>
      <c r="FX1226" s="11"/>
      <c r="FY1226" s="6">
        <f>SUMIF(FZ$222:FZ$252,$D1226,GB$222:GB$252)</f>
        <v>0</v>
      </c>
      <c r="FZ1226" s="9"/>
      <c r="GA1226" s="10"/>
      <c r="GB1226" s="11"/>
      <c r="GC1226" s="6">
        <f>SUMIF(GD$222:GD$252,$D1226,GF$222:GF$252)</f>
        <v>0</v>
      </c>
      <c r="GD1226" s="9"/>
      <c r="GE1226" s="10"/>
      <c r="GF1226" s="11"/>
      <c r="GG1226" s="6">
        <f>SUMIF(GH$222:GH$252,$D1226,GJ$222:GJ$252)</f>
        <v>0</v>
      </c>
      <c r="GH1226" s="9"/>
      <c r="GI1226" s="10"/>
      <c r="GJ1226" s="11"/>
      <c r="GK1226" s="6">
        <f>SUMIF(GL$222:GL$252,$D1226,GN$222:GN$252)</f>
        <v>0</v>
      </c>
      <c r="GL1226" s="9"/>
      <c r="GM1226" s="10"/>
      <c r="GN1226" s="11"/>
      <c r="GO1226" s="6">
        <f>SUMIF(GP$222:GP$252,$D1226,GR$222:GR$252)</f>
        <v>0</v>
      </c>
      <c r="GP1226" s="9"/>
      <c r="GQ1226" s="10"/>
      <c r="GR1226" s="11"/>
      <c r="GS1226" s="6">
        <f>SUMIF(GT$222:GT$252,$D1226,GV$222:GV$252)</f>
        <v>0</v>
      </c>
      <c r="GT1226" s="9"/>
      <c r="GU1226" s="10"/>
      <c r="GV1226" s="20"/>
      <c r="GW1226" s="19">
        <f t="shared" si="28"/>
        <v>0</v>
      </c>
      <c r="GX1226" s="472"/>
      <c r="GY1226" s="473"/>
    </row>
    <row r="1227" spans="1:207" ht="15.75" customHeight="1">
      <c r="A1227" s="47" t="s">
        <v>83</v>
      </c>
      <c r="B1227" s="475"/>
      <c r="C1227" s="287"/>
      <c r="D1227" s="237"/>
      <c r="E1227" s="6">
        <f>SUMIF(F$253:F$283,$D1227,H$253:H$283)</f>
        <v>0</v>
      </c>
      <c r="F1227" s="9"/>
      <c r="G1227" s="10"/>
      <c r="H1227" s="11"/>
      <c r="I1227" s="6">
        <f>SUMIF(J$253:J$283,$D1227,L$253:L$283)</f>
        <v>0</v>
      </c>
      <c r="J1227" s="9"/>
      <c r="K1227" s="10"/>
      <c r="L1227" s="11"/>
      <c r="M1227" s="6">
        <f>SUMIF(N$253:N$283,$D1227,P$253:P$283)</f>
        <v>0</v>
      </c>
      <c r="N1227" s="9"/>
      <c r="O1227" s="10"/>
      <c r="P1227" s="11"/>
      <c r="Q1227" s="6">
        <f>SUMIF(R$253:R$283,$D1227,T$253:T$283)</f>
        <v>0</v>
      </c>
      <c r="R1227" s="9"/>
      <c r="S1227" s="10"/>
      <c r="T1227" s="11"/>
      <c r="U1227" s="6">
        <f>SUMIF(V$253:V$283,$D1227,X$253:X$283)</f>
        <v>0</v>
      </c>
      <c r="V1227" s="9"/>
      <c r="W1227" s="10"/>
      <c r="X1227" s="11"/>
      <c r="Y1227" s="6">
        <f>SUMIF(Z$253:Z$283,$D1227,AB$253:AB$283)</f>
        <v>0</v>
      </c>
      <c r="Z1227" s="9"/>
      <c r="AA1227" s="10"/>
      <c r="AB1227" s="11"/>
      <c r="AC1227" s="6">
        <f>SUMIF(AD$253:AD$283,$D1227,AF$253:AF$283)</f>
        <v>0</v>
      </c>
      <c r="AD1227" s="9"/>
      <c r="AE1227" s="10"/>
      <c r="AF1227" s="11"/>
      <c r="AG1227" s="6">
        <f>SUMIF(AH$253:AH$283,$D1227,AJ$253:AJ$283)</f>
        <v>0</v>
      </c>
      <c r="AH1227" s="9"/>
      <c r="AI1227" s="10"/>
      <c r="AJ1227" s="11"/>
      <c r="AK1227" s="6">
        <f>SUMIF(AL$253:AL$283,$D1227,AN$253:AN$283)</f>
        <v>0</v>
      </c>
      <c r="AL1227" s="9"/>
      <c r="AM1227" s="10"/>
      <c r="AN1227" s="11"/>
      <c r="AO1227" s="6">
        <f>SUMIF(AP$253:AP$283,$D1227,AR$253:AR$283)</f>
        <v>0</v>
      </c>
      <c r="AP1227" s="9"/>
      <c r="AQ1227" s="10"/>
      <c r="AR1227" s="11"/>
      <c r="AS1227" s="6">
        <f>SUMIF(AT$253:AT$283,$D1227,AV$253:AV$283)</f>
        <v>0</v>
      </c>
      <c r="AT1227" s="9"/>
      <c r="AU1227" s="10"/>
      <c r="AV1227" s="11"/>
      <c r="AW1227" s="6">
        <f>SUMIF(AX$253:AX$283,$D1227,AZ$253:AZ$283)</f>
        <v>0</v>
      </c>
      <c r="AX1227" s="9"/>
      <c r="AY1227" s="10"/>
      <c r="AZ1227" s="11"/>
      <c r="BA1227" s="6">
        <f>SUMIF(BB$253:BB$283,$D1227,BD$253:BD$283)</f>
        <v>0</v>
      </c>
      <c r="BB1227" s="9"/>
      <c r="BC1227" s="10"/>
      <c r="BD1227" s="11"/>
      <c r="BE1227" s="6">
        <f>SUMIF(BF$253:BF$283,$D1227,BH$253:BH$283)</f>
        <v>0</v>
      </c>
      <c r="BF1227" s="9"/>
      <c r="BG1227" s="10"/>
      <c r="BH1227" s="11"/>
      <c r="BI1227" s="6">
        <f>SUMIF(BJ$253:BJ$283,$D1227,BL$253:BL$283)</f>
        <v>0</v>
      </c>
      <c r="BJ1227" s="9"/>
      <c r="BK1227" s="10"/>
      <c r="BL1227" s="11"/>
      <c r="BM1227" s="6">
        <f>SUMIF(BN$253:BN$283,$D1227,BP$253:BP$283)</f>
        <v>0</v>
      </c>
      <c r="BN1227" s="9"/>
      <c r="BO1227" s="10"/>
      <c r="BP1227" s="11"/>
      <c r="BQ1227" s="6">
        <f>SUMIF(BR$253:BR$283,$D1227,BT$253:BT$283)</f>
        <v>0</v>
      </c>
      <c r="BR1227" s="9"/>
      <c r="BS1227" s="10"/>
      <c r="BT1227" s="11"/>
      <c r="BU1227" s="6">
        <f>SUMIF(BV$253:BV$283,$D1227,BX$253:BX$283)</f>
        <v>0</v>
      </c>
      <c r="BV1227" s="9"/>
      <c r="BW1227" s="10"/>
      <c r="BX1227" s="11"/>
      <c r="BY1227" s="6">
        <f>SUMIF(BZ$253:BZ$283,$D1227,CB$253:CB$283)</f>
        <v>0</v>
      </c>
      <c r="BZ1227" s="9"/>
      <c r="CA1227" s="10"/>
      <c r="CB1227" s="11"/>
      <c r="CC1227" s="6">
        <f>SUMIF(CD$253:CD$283,$D1227,CF$253:CF$283)</f>
        <v>0</v>
      </c>
      <c r="CD1227" s="9"/>
      <c r="CE1227" s="10"/>
      <c r="CF1227" s="11"/>
      <c r="CG1227" s="6">
        <f>SUMIF(CH$253:CH$283,$D1227,CJ$253:CJ$283)</f>
        <v>0</v>
      </c>
      <c r="CH1227" s="9"/>
      <c r="CI1227" s="10"/>
      <c r="CJ1227" s="11"/>
      <c r="CK1227" s="6">
        <f>SUMIF(CL$253:CL$283,$D1227,CN$253:CN$283)</f>
        <v>0</v>
      </c>
      <c r="CL1227" s="9"/>
      <c r="CM1227" s="10"/>
      <c r="CN1227" s="11"/>
      <c r="CO1227" s="6">
        <f>SUMIF(CP$253:CP$283,$D1227,CR$253:CR$283)</f>
        <v>0</v>
      </c>
      <c r="CP1227" s="9"/>
      <c r="CQ1227" s="10"/>
      <c r="CR1227" s="11"/>
      <c r="CS1227" s="6">
        <f>SUMIF(CT$253:CT$283,$D1227,CV$253:CV$283)</f>
        <v>0</v>
      </c>
      <c r="CT1227" s="9"/>
      <c r="CU1227" s="10"/>
      <c r="CV1227" s="11"/>
      <c r="CW1227" s="6">
        <f>SUMIF(CX$253:CX$283,$D1227,CZ$253:CZ$283)</f>
        <v>0</v>
      </c>
      <c r="CX1227" s="9"/>
      <c r="CY1227" s="10"/>
      <c r="CZ1227" s="11"/>
      <c r="DA1227" s="6">
        <f>SUMIF(DB$253:DB$283,$D1227,DD$253:DD$283)</f>
        <v>0</v>
      </c>
      <c r="DB1227" s="9"/>
      <c r="DC1227" s="10"/>
      <c r="DD1227" s="11"/>
      <c r="DE1227" s="6">
        <f>SUMIF(DF$253:DF$283,$D1227,DH$253:DH$283)</f>
        <v>0</v>
      </c>
      <c r="DF1227" s="9"/>
      <c r="DG1227" s="10"/>
      <c r="DH1227" s="11"/>
      <c r="DI1227" s="6">
        <f>SUMIF(DJ$253:DJ$283,$D1227,DL$253:DL$283)</f>
        <v>0</v>
      </c>
      <c r="DJ1227" s="9"/>
      <c r="DK1227" s="10"/>
      <c r="DL1227" s="11"/>
      <c r="DM1227" s="6">
        <f>SUMIF(DN$253:DN$283,$D1227,DP$253:DP$283)</f>
        <v>0</v>
      </c>
      <c r="DN1227" s="9"/>
      <c r="DO1227" s="10"/>
      <c r="DP1227" s="11"/>
      <c r="DQ1227" s="6">
        <f>SUMIF(DR$253:DR$283,$D1227,DT$253:DT$283)</f>
        <v>0</v>
      </c>
      <c r="DR1227" s="9"/>
      <c r="DS1227" s="10"/>
      <c r="DT1227" s="11"/>
      <c r="DU1227" s="6">
        <f>SUMIF(DV$253:DV$283,$D1227,DX$253:DX$283)</f>
        <v>0</v>
      </c>
      <c r="DV1227" s="9"/>
      <c r="DW1227" s="10"/>
      <c r="DX1227" s="11"/>
      <c r="DY1227" s="6">
        <f>SUMIF(DZ$253:DZ$283,$D1227,EB$253:EB$283)</f>
        <v>0</v>
      </c>
      <c r="DZ1227" s="9"/>
      <c r="EA1227" s="10"/>
      <c r="EB1227" s="11"/>
      <c r="EC1227" s="6">
        <f>SUMIF(ED$253:ED$283,$D1227,EF$253:EF$283)</f>
        <v>0</v>
      </c>
      <c r="ED1227" s="9"/>
      <c r="EE1227" s="10"/>
      <c r="EF1227" s="11"/>
      <c r="EG1227" s="6">
        <f>SUMIF(EH$253:EH$283,$D1227,EJ$253:EJ$283)</f>
        <v>0</v>
      </c>
      <c r="EH1227" s="9"/>
      <c r="EI1227" s="10"/>
      <c r="EJ1227" s="11"/>
      <c r="EK1227" s="6">
        <f>SUMIF(EL$253:EL$283,$D1227,EN$253:EN$283)</f>
        <v>0</v>
      </c>
      <c r="EL1227" s="9"/>
      <c r="EM1227" s="10"/>
      <c r="EN1227" s="11"/>
      <c r="EO1227" s="6">
        <f>SUMIF(EP$253:EP$283,$D1227,ER$253:ER$283)</f>
        <v>0</v>
      </c>
      <c r="EP1227" s="9"/>
      <c r="EQ1227" s="10"/>
      <c r="ER1227" s="11"/>
      <c r="ES1227" s="6">
        <f>SUMIF(ET$253:ET$283,$D1227,EV$253:EV$283)</f>
        <v>0</v>
      </c>
      <c r="ET1227" s="9"/>
      <c r="EU1227" s="10"/>
      <c r="EV1227" s="11"/>
      <c r="EW1227" s="6">
        <f>SUMIF(EX$253:EX$283,$D1227,EZ$253:EZ$283)</f>
        <v>0</v>
      </c>
      <c r="EX1227" s="9"/>
      <c r="EY1227" s="10"/>
      <c r="EZ1227" s="11"/>
      <c r="FA1227" s="6">
        <f>SUMIF(FB$253:FB$283,$D1227,FD$253:FD$283)</f>
        <v>0</v>
      </c>
      <c r="FB1227" s="9"/>
      <c r="FC1227" s="10"/>
      <c r="FD1227" s="11"/>
      <c r="FE1227" s="6">
        <f>SUMIF(FF$253:FF$283,$D1227,FH$253:FH$283)</f>
        <v>0</v>
      </c>
      <c r="FF1227" s="9"/>
      <c r="FG1227" s="10"/>
      <c r="FH1227" s="11"/>
      <c r="FI1227" s="6">
        <f>SUMIF(FJ$253:FJ$283,$D1227,FL$253:FL$283)</f>
        <v>0</v>
      </c>
      <c r="FJ1227" s="9"/>
      <c r="FK1227" s="10"/>
      <c r="FL1227" s="11"/>
      <c r="FM1227" s="6">
        <f>SUMIF(FN$253:FN$283,$D1227,FP$253:FP$283)</f>
        <v>0</v>
      </c>
      <c r="FN1227" s="9"/>
      <c r="FO1227" s="10"/>
      <c r="FP1227" s="11"/>
      <c r="FQ1227" s="6">
        <f>SUMIF(FR$253:FR$283,$D1227,FT$253:FT$283)</f>
        <v>0</v>
      </c>
      <c r="FR1227" s="9"/>
      <c r="FS1227" s="10"/>
      <c r="FT1227" s="11"/>
      <c r="FU1227" s="6">
        <f>SUMIF(FV$253:FV$283,$D1227,FX$253:FX$283)</f>
        <v>0</v>
      </c>
      <c r="FV1227" s="9"/>
      <c r="FW1227" s="10"/>
      <c r="FX1227" s="11"/>
      <c r="FY1227" s="6">
        <f>SUMIF(FZ$253:FZ$283,$D1227,GB$253:GB$283)</f>
        <v>0</v>
      </c>
      <c r="FZ1227" s="9"/>
      <c r="GA1227" s="10"/>
      <c r="GB1227" s="11"/>
      <c r="GC1227" s="6">
        <f>SUMIF(GD$253:GD$283,$D1227,GF$253:GF$283)</f>
        <v>0</v>
      </c>
      <c r="GD1227" s="9"/>
      <c r="GE1227" s="10"/>
      <c r="GF1227" s="11"/>
      <c r="GG1227" s="6">
        <f>SUMIF(GH$253:GH$283,$D1227,GJ$253:GJ$283)</f>
        <v>0</v>
      </c>
      <c r="GH1227" s="9"/>
      <c r="GI1227" s="10"/>
      <c r="GJ1227" s="11"/>
      <c r="GK1227" s="6">
        <f>SUMIF(GL$253:GL$283,$D1227,GN$253:GN$283)</f>
        <v>0</v>
      </c>
      <c r="GL1227" s="9"/>
      <c r="GM1227" s="10"/>
      <c r="GN1227" s="11"/>
      <c r="GO1227" s="6">
        <f>SUMIF(GP$253:GP$283,$D1227,GR$253:GR$283)</f>
        <v>0</v>
      </c>
      <c r="GP1227" s="9"/>
      <c r="GQ1227" s="10"/>
      <c r="GR1227" s="11"/>
      <c r="GS1227" s="6">
        <f>SUMIF(GT$253:GT$283,$D1227,GV$253:GV$283)</f>
        <v>0</v>
      </c>
      <c r="GT1227" s="9"/>
      <c r="GU1227" s="10"/>
      <c r="GV1227" s="20"/>
      <c r="GW1227" s="19">
        <f t="shared" si="28"/>
        <v>0</v>
      </c>
      <c r="GX1227" s="472"/>
      <c r="GY1227" s="473"/>
    </row>
    <row r="1228" spans="1:207" ht="15.75" customHeight="1">
      <c r="A1228" s="47" t="s">
        <v>84</v>
      </c>
      <c r="B1228" s="475"/>
      <c r="C1228" s="287"/>
      <c r="D1228" s="237"/>
      <c r="E1228" s="6">
        <f>SUMIF(F$284:F$314,$D1228,H$284:H$314)</f>
        <v>0</v>
      </c>
      <c r="F1228" s="9"/>
      <c r="G1228" s="10"/>
      <c r="H1228" s="11"/>
      <c r="I1228" s="6">
        <f>SUMIF(J$284:J$314,$D1228,L$284:L$314)</f>
        <v>0</v>
      </c>
      <c r="J1228" s="9"/>
      <c r="K1228" s="10"/>
      <c r="L1228" s="11"/>
      <c r="M1228" s="6">
        <f>SUMIF(N$284:N$314,$D1228,P$284:P$314)</f>
        <v>0</v>
      </c>
      <c r="N1228" s="9"/>
      <c r="O1228" s="10"/>
      <c r="P1228" s="11"/>
      <c r="Q1228" s="6">
        <f>SUMIF(R$284:R$314,$D1228,T$284:T$314)</f>
        <v>0</v>
      </c>
      <c r="R1228" s="9"/>
      <c r="S1228" s="10"/>
      <c r="T1228" s="11"/>
      <c r="U1228" s="6">
        <f>SUMIF(V$284:V$314,$D1228,X$284:X$314)</f>
        <v>0</v>
      </c>
      <c r="V1228" s="9"/>
      <c r="W1228" s="10"/>
      <c r="X1228" s="11"/>
      <c r="Y1228" s="6">
        <f>SUMIF(Z$284:Z$314,$D1228,AB$284:AB$314)</f>
        <v>0</v>
      </c>
      <c r="Z1228" s="9"/>
      <c r="AA1228" s="10"/>
      <c r="AB1228" s="11"/>
      <c r="AC1228" s="6">
        <f>SUMIF(AD$284:AD$314,$D1228,AF$284:AF$314)</f>
        <v>0</v>
      </c>
      <c r="AD1228" s="9"/>
      <c r="AE1228" s="10"/>
      <c r="AF1228" s="11"/>
      <c r="AG1228" s="6">
        <f>SUMIF(AH$284:AH$314,$D1228,AJ$284:AJ$314)</f>
        <v>0</v>
      </c>
      <c r="AH1228" s="9"/>
      <c r="AI1228" s="10"/>
      <c r="AJ1228" s="11"/>
      <c r="AK1228" s="6">
        <f>SUMIF(AL$284:AL$314,$D1228,AN$284:AN$314)</f>
        <v>0</v>
      </c>
      <c r="AL1228" s="9"/>
      <c r="AM1228" s="10"/>
      <c r="AN1228" s="11"/>
      <c r="AO1228" s="6">
        <f>SUMIF(AP$284:AP$314,$D1228,AR$284:AR$314)</f>
        <v>0</v>
      </c>
      <c r="AP1228" s="9"/>
      <c r="AQ1228" s="10"/>
      <c r="AR1228" s="11"/>
      <c r="AS1228" s="6">
        <f>SUMIF(AT$284:AT$314,$D1228,AV$284:AV$314)</f>
        <v>0</v>
      </c>
      <c r="AT1228" s="9"/>
      <c r="AU1228" s="10"/>
      <c r="AV1228" s="11"/>
      <c r="AW1228" s="6">
        <f>SUMIF(AX$284:AX$314,$D1228,AZ$284:AZ$314)</f>
        <v>0</v>
      </c>
      <c r="AX1228" s="9"/>
      <c r="AY1228" s="10"/>
      <c r="AZ1228" s="11"/>
      <c r="BA1228" s="6">
        <f>SUMIF(BB$284:BB$314,$D1228,BD$284:BD$314)</f>
        <v>0</v>
      </c>
      <c r="BB1228" s="9"/>
      <c r="BC1228" s="10"/>
      <c r="BD1228" s="11"/>
      <c r="BE1228" s="6">
        <f>SUMIF(BF$284:BF$314,$D1228,BH$284:BH$314)</f>
        <v>0</v>
      </c>
      <c r="BF1228" s="9"/>
      <c r="BG1228" s="10"/>
      <c r="BH1228" s="11"/>
      <c r="BI1228" s="6">
        <f>SUMIF(BJ$284:BJ$314,$D1228,BL$284:BL$314)</f>
        <v>0</v>
      </c>
      <c r="BJ1228" s="9"/>
      <c r="BK1228" s="10"/>
      <c r="BL1228" s="11"/>
      <c r="BM1228" s="6">
        <f>SUMIF(BN$284:BN$314,$D1228,BP$284:BP$314)</f>
        <v>0</v>
      </c>
      <c r="BN1228" s="9"/>
      <c r="BO1228" s="10"/>
      <c r="BP1228" s="11"/>
      <c r="BQ1228" s="6">
        <f>SUMIF(BR$284:BR$314,$D1228,BT$284:BT$314)</f>
        <v>0</v>
      </c>
      <c r="BR1228" s="9"/>
      <c r="BS1228" s="10"/>
      <c r="BT1228" s="11"/>
      <c r="BU1228" s="6">
        <f>SUMIF(BV$284:BV$314,$D1228,BX$284:BX$314)</f>
        <v>0</v>
      </c>
      <c r="BV1228" s="9"/>
      <c r="BW1228" s="10"/>
      <c r="BX1228" s="11"/>
      <c r="BY1228" s="6">
        <f>SUMIF(BZ$284:BZ$314,$D1228,CB$284:CB$314)</f>
        <v>0</v>
      </c>
      <c r="BZ1228" s="9"/>
      <c r="CA1228" s="10"/>
      <c r="CB1228" s="11"/>
      <c r="CC1228" s="6">
        <f>SUMIF(CD$284:CD$314,$D1228,CF$284:CF$314)</f>
        <v>0</v>
      </c>
      <c r="CD1228" s="9"/>
      <c r="CE1228" s="10"/>
      <c r="CF1228" s="11"/>
      <c r="CG1228" s="6">
        <f>SUMIF(CH$284:CH$314,$D1228,CJ$284:CJ$314)</f>
        <v>0</v>
      </c>
      <c r="CH1228" s="9"/>
      <c r="CI1228" s="10"/>
      <c r="CJ1228" s="11"/>
      <c r="CK1228" s="6">
        <f>SUMIF(CL$284:CL$314,$D1228,CN$284:CN$314)</f>
        <v>0</v>
      </c>
      <c r="CL1228" s="9"/>
      <c r="CM1228" s="10"/>
      <c r="CN1228" s="11"/>
      <c r="CO1228" s="6">
        <f>SUMIF(CP$284:CP$314,$D1228,CR$284:CR$314)</f>
        <v>0</v>
      </c>
      <c r="CP1228" s="9"/>
      <c r="CQ1228" s="10"/>
      <c r="CR1228" s="11"/>
      <c r="CS1228" s="6">
        <f>SUMIF(CT$284:CT$314,$D1228,CV$284:CV$314)</f>
        <v>0</v>
      </c>
      <c r="CT1228" s="9"/>
      <c r="CU1228" s="10"/>
      <c r="CV1228" s="11"/>
      <c r="CW1228" s="6">
        <f>SUMIF(CX$284:CX$314,$D1228,CZ$284:CZ$314)</f>
        <v>0</v>
      </c>
      <c r="CX1228" s="9"/>
      <c r="CY1228" s="10"/>
      <c r="CZ1228" s="11"/>
      <c r="DA1228" s="6">
        <f>SUMIF(DB$284:DB$314,$D1228,DD$284:DD$314)</f>
        <v>0</v>
      </c>
      <c r="DB1228" s="9"/>
      <c r="DC1228" s="10"/>
      <c r="DD1228" s="11"/>
      <c r="DE1228" s="6">
        <f>SUMIF(DF$284:DF$314,$D1228,DH$284:DH$314)</f>
        <v>0</v>
      </c>
      <c r="DF1228" s="9"/>
      <c r="DG1228" s="10"/>
      <c r="DH1228" s="11"/>
      <c r="DI1228" s="6">
        <f>SUMIF(DJ$284:DJ$314,$D1228,DL$284:DL$314)</f>
        <v>0</v>
      </c>
      <c r="DJ1228" s="9"/>
      <c r="DK1228" s="10"/>
      <c r="DL1228" s="11"/>
      <c r="DM1228" s="6">
        <f>SUMIF(DN$284:DN$314,$D1228,DP$284:DP$314)</f>
        <v>0</v>
      </c>
      <c r="DN1228" s="9"/>
      <c r="DO1228" s="10"/>
      <c r="DP1228" s="11"/>
      <c r="DQ1228" s="6">
        <f>SUMIF(DR$284:DR$314,$D1228,DT$284:DT$314)</f>
        <v>0</v>
      </c>
      <c r="DR1228" s="9"/>
      <c r="DS1228" s="10"/>
      <c r="DT1228" s="11"/>
      <c r="DU1228" s="6">
        <f>SUMIF(DV$284:DV$314,$D1228,DX$284:DX$314)</f>
        <v>0</v>
      </c>
      <c r="DV1228" s="9"/>
      <c r="DW1228" s="10"/>
      <c r="DX1228" s="11"/>
      <c r="DY1228" s="6">
        <f>SUMIF(DZ$284:DZ$314,$D1228,EB$284:EB$314)</f>
        <v>0</v>
      </c>
      <c r="DZ1228" s="9"/>
      <c r="EA1228" s="10"/>
      <c r="EB1228" s="11"/>
      <c r="EC1228" s="6">
        <f>SUMIF(ED$284:ED$314,$D1228,EF$284:EF$314)</f>
        <v>0</v>
      </c>
      <c r="ED1228" s="9"/>
      <c r="EE1228" s="10"/>
      <c r="EF1228" s="11"/>
      <c r="EG1228" s="6">
        <f>SUMIF(EH$284:EH$314,$D1228,EJ$284:EJ$314)</f>
        <v>0</v>
      </c>
      <c r="EH1228" s="9"/>
      <c r="EI1228" s="10"/>
      <c r="EJ1228" s="11"/>
      <c r="EK1228" s="6">
        <f>SUMIF(EL$284:EL$314,$D1228,EN$284:EN$314)</f>
        <v>0</v>
      </c>
      <c r="EL1228" s="9"/>
      <c r="EM1228" s="10"/>
      <c r="EN1228" s="11"/>
      <c r="EO1228" s="6">
        <f>SUMIF(EP$284:EP$314,$D1228,ER$284:ER$314)</f>
        <v>0</v>
      </c>
      <c r="EP1228" s="9"/>
      <c r="EQ1228" s="10"/>
      <c r="ER1228" s="11"/>
      <c r="ES1228" s="6">
        <f>SUMIF(ET$284:ET$314,$D1228,EV$284:EV$314)</f>
        <v>0</v>
      </c>
      <c r="ET1228" s="9"/>
      <c r="EU1228" s="10"/>
      <c r="EV1228" s="11"/>
      <c r="EW1228" s="6">
        <f>SUMIF(EX$284:EX$314,$D1228,EZ$284:EZ$314)</f>
        <v>0</v>
      </c>
      <c r="EX1228" s="9"/>
      <c r="EY1228" s="10"/>
      <c r="EZ1228" s="11"/>
      <c r="FA1228" s="6">
        <f>SUMIF(FB$284:FB$314,$D1228,FD$284:FD$314)</f>
        <v>0</v>
      </c>
      <c r="FB1228" s="9"/>
      <c r="FC1228" s="10"/>
      <c r="FD1228" s="11"/>
      <c r="FE1228" s="6">
        <f>SUMIF(FF$284:FF$314,$D1228,FH$284:FH$314)</f>
        <v>0</v>
      </c>
      <c r="FF1228" s="9"/>
      <c r="FG1228" s="10"/>
      <c r="FH1228" s="11"/>
      <c r="FI1228" s="6">
        <f>SUMIF(FJ$284:FJ$314,$D1228,FL$284:FL$314)</f>
        <v>0</v>
      </c>
      <c r="FJ1228" s="9"/>
      <c r="FK1228" s="10"/>
      <c r="FL1228" s="11"/>
      <c r="FM1228" s="6">
        <f>SUMIF(FN$284:FN$314,$D1228,FP$284:FP$314)</f>
        <v>0</v>
      </c>
      <c r="FN1228" s="9"/>
      <c r="FO1228" s="10"/>
      <c r="FP1228" s="11"/>
      <c r="FQ1228" s="6">
        <f>SUMIF(FR$284:FR$314,$D1228,FT$284:FT$314)</f>
        <v>0</v>
      </c>
      <c r="FR1228" s="9"/>
      <c r="FS1228" s="10"/>
      <c r="FT1228" s="11"/>
      <c r="FU1228" s="6">
        <f>SUMIF(FV$284:FV$314,$D1228,FX$284:FX$314)</f>
        <v>0</v>
      </c>
      <c r="FV1228" s="9"/>
      <c r="FW1228" s="10"/>
      <c r="FX1228" s="11"/>
      <c r="FY1228" s="6">
        <f>SUMIF(FZ$284:FZ$314,$D1228,GB$284:GB$314)</f>
        <v>0</v>
      </c>
      <c r="FZ1228" s="9"/>
      <c r="GA1228" s="10"/>
      <c r="GB1228" s="11"/>
      <c r="GC1228" s="6">
        <f>SUMIF(GD$284:GD$314,$D1228,GF$284:GF$314)</f>
        <v>0</v>
      </c>
      <c r="GD1228" s="9"/>
      <c r="GE1228" s="10"/>
      <c r="GF1228" s="11"/>
      <c r="GG1228" s="6">
        <f>SUMIF(GH$284:GH$314,$D1228,GJ$284:GJ$314)</f>
        <v>0</v>
      </c>
      <c r="GH1228" s="9"/>
      <c r="GI1228" s="10"/>
      <c r="GJ1228" s="11"/>
      <c r="GK1228" s="6">
        <f>SUMIF(GL$284:GL$314,$D1228,GN$284:GN$314)</f>
        <v>0</v>
      </c>
      <c r="GL1228" s="9"/>
      <c r="GM1228" s="10"/>
      <c r="GN1228" s="11"/>
      <c r="GO1228" s="6">
        <f>SUMIF(GP$284:GP$314,$D1228,GR$284:GR$314)</f>
        <v>0</v>
      </c>
      <c r="GP1228" s="9"/>
      <c r="GQ1228" s="10"/>
      <c r="GR1228" s="11"/>
      <c r="GS1228" s="6">
        <f>SUMIF(GT$284:GT$314,$D1228,GV$284:GV$314)</f>
        <v>0</v>
      </c>
      <c r="GT1228" s="9"/>
      <c r="GU1228" s="10"/>
      <c r="GV1228" s="20"/>
      <c r="GW1228" s="19">
        <f t="shared" si="28"/>
        <v>0</v>
      </c>
      <c r="GX1228" s="472"/>
      <c r="GY1228" s="473"/>
    </row>
    <row r="1229" spans="1:207" ht="15.75" customHeight="1">
      <c r="A1229" s="47" t="s">
        <v>85</v>
      </c>
      <c r="B1229" s="475"/>
      <c r="C1229" s="287"/>
      <c r="D1229" s="237"/>
      <c r="E1229" s="7">
        <f>SUMIF(F$315:F$345,$D1229,H$315:H$345)</f>
        <v>0</v>
      </c>
      <c r="F1229" s="12"/>
      <c r="G1229" s="13"/>
      <c r="H1229" s="14"/>
      <c r="I1229" s="6">
        <f>SUMIF(J$315:J$345,$D1229,L$315:L$345)</f>
        <v>0</v>
      </c>
      <c r="J1229" s="12"/>
      <c r="K1229" s="13"/>
      <c r="L1229" s="14"/>
      <c r="M1229" s="7">
        <f>SUMIF(N$315:N$345,$D1229,P$315:P$345)</f>
        <v>0</v>
      </c>
      <c r="N1229" s="12"/>
      <c r="O1229" s="13"/>
      <c r="P1229" s="14"/>
      <c r="Q1229" s="6">
        <f>SUMIF(R$315:R$345,$D1229,T$315:T$345)</f>
        <v>0</v>
      </c>
      <c r="R1229" s="12"/>
      <c r="S1229" s="13"/>
      <c r="T1229" s="14"/>
      <c r="U1229" s="7">
        <f>SUMIF(V$315:V$345,$D1229,X$315:X$345)</f>
        <v>0</v>
      </c>
      <c r="V1229" s="12"/>
      <c r="W1229" s="13"/>
      <c r="X1229" s="14"/>
      <c r="Y1229" s="6">
        <f>SUMIF(Z$315:Z$345,$D1229,AB$315:AB$345)</f>
        <v>0</v>
      </c>
      <c r="Z1229" s="12"/>
      <c r="AA1229" s="13"/>
      <c r="AB1229" s="14"/>
      <c r="AC1229" s="7">
        <f>SUMIF(AD$315:AD$345,$D1229,AF$315:AF$345)</f>
        <v>0</v>
      </c>
      <c r="AD1229" s="12"/>
      <c r="AE1229" s="13"/>
      <c r="AF1229" s="14"/>
      <c r="AG1229" s="7">
        <f>SUMIF(AH$315:AH$345,$D1229,AJ$315:AJ$345)</f>
        <v>0</v>
      </c>
      <c r="AH1229" s="12"/>
      <c r="AI1229" s="13"/>
      <c r="AJ1229" s="14"/>
      <c r="AK1229" s="7">
        <f>SUMIF(AL$315:AL$345,$D1229,AN$315:AN$345)</f>
        <v>0</v>
      </c>
      <c r="AL1229" s="12"/>
      <c r="AM1229" s="13"/>
      <c r="AN1229" s="14"/>
      <c r="AO1229" s="7">
        <f>SUMIF(AP$315:AP$345,$D1229,AR$315:AR$345)</f>
        <v>0</v>
      </c>
      <c r="AP1229" s="12"/>
      <c r="AQ1229" s="13"/>
      <c r="AR1229" s="14"/>
      <c r="AS1229" s="7">
        <f>SUMIF(AT$315:AT$345,$D1229,AV$315:AV$345)</f>
        <v>0</v>
      </c>
      <c r="AT1229" s="12"/>
      <c r="AU1229" s="13"/>
      <c r="AV1229" s="14"/>
      <c r="AW1229" s="7">
        <f>SUMIF(AX$315:AX$345,$D1229,AZ$315:AZ$345)</f>
        <v>0</v>
      </c>
      <c r="AX1229" s="12"/>
      <c r="AY1229" s="13"/>
      <c r="AZ1229" s="14"/>
      <c r="BA1229" s="7">
        <f>SUMIF(BB$315:BB$345,$D1229,BD$315:BD$345)</f>
        <v>0</v>
      </c>
      <c r="BB1229" s="12"/>
      <c r="BC1229" s="13"/>
      <c r="BD1229" s="14"/>
      <c r="BE1229" s="7">
        <f>SUMIF(BF$315:BF$345,$D1229,BH$315:BH$345)</f>
        <v>0</v>
      </c>
      <c r="BF1229" s="12"/>
      <c r="BG1229" s="13"/>
      <c r="BH1229" s="14"/>
      <c r="BI1229" s="7">
        <f>SUMIF(BJ$315:BJ$345,$D1229,BL$315:BL$345)</f>
        <v>0</v>
      </c>
      <c r="BJ1229" s="12"/>
      <c r="BK1229" s="13"/>
      <c r="BL1229" s="14"/>
      <c r="BM1229" s="7">
        <f>SUMIF(BN$315:BN$345,$D1229,BP$315:BP$345)</f>
        <v>0</v>
      </c>
      <c r="BN1229" s="12"/>
      <c r="BO1229" s="13"/>
      <c r="BP1229" s="14"/>
      <c r="BQ1229" s="7">
        <f>SUMIF(BR$315:BR$345,$D1229,BT$315:BT$345)</f>
        <v>0</v>
      </c>
      <c r="BR1229" s="12"/>
      <c r="BS1229" s="13"/>
      <c r="BT1229" s="14"/>
      <c r="BU1229" s="7">
        <f>SUMIF(BV$315:BV$345,$D1229,BX$315:BX$345)</f>
        <v>0</v>
      </c>
      <c r="BV1229" s="12"/>
      <c r="BW1229" s="13"/>
      <c r="BX1229" s="14"/>
      <c r="BY1229" s="7">
        <f>SUMIF(BZ$315:BZ$345,$D1229,CB$315:CB$345)</f>
        <v>0</v>
      </c>
      <c r="BZ1229" s="12"/>
      <c r="CA1229" s="13"/>
      <c r="CB1229" s="14"/>
      <c r="CC1229" s="7">
        <f>SUMIF(CD$315:CD$345,$D1229,CF$315:CF$345)</f>
        <v>0</v>
      </c>
      <c r="CD1229" s="12"/>
      <c r="CE1229" s="13"/>
      <c r="CF1229" s="14"/>
      <c r="CG1229" s="7">
        <f>SUMIF(CH$315:CH$345,$D1229,CJ$315:CJ$345)</f>
        <v>0</v>
      </c>
      <c r="CH1229" s="12"/>
      <c r="CI1229" s="13"/>
      <c r="CJ1229" s="14"/>
      <c r="CK1229" s="7">
        <f>SUMIF(CL$315:CL$345,$D1229,CN$315:CN$345)</f>
        <v>0</v>
      </c>
      <c r="CL1229" s="12"/>
      <c r="CM1229" s="13"/>
      <c r="CN1229" s="14"/>
      <c r="CO1229" s="7">
        <f>SUMIF(CP$315:CP$345,$D1229,CR$315:CR$345)</f>
        <v>0</v>
      </c>
      <c r="CP1229" s="12"/>
      <c r="CQ1229" s="13"/>
      <c r="CR1229" s="14"/>
      <c r="CS1229" s="7">
        <f>SUMIF(CT$315:CT$345,$D1229,CV$315:CV$345)</f>
        <v>0</v>
      </c>
      <c r="CT1229" s="12"/>
      <c r="CU1229" s="13"/>
      <c r="CV1229" s="14"/>
      <c r="CW1229" s="7">
        <f>SUMIF(CX$315:CX$345,$D1229,CZ$315:CZ$345)</f>
        <v>0</v>
      </c>
      <c r="CX1229" s="12"/>
      <c r="CY1229" s="13"/>
      <c r="CZ1229" s="14"/>
      <c r="DA1229" s="7">
        <f>SUMIF(DB$315:DB$345,$D1229,DD$315:DD$345)</f>
        <v>0</v>
      </c>
      <c r="DB1229" s="12"/>
      <c r="DC1229" s="13"/>
      <c r="DD1229" s="14"/>
      <c r="DE1229" s="7">
        <f>SUMIF(DF$315:DF$345,$D1229,DH$315:DH$345)</f>
        <v>0</v>
      </c>
      <c r="DF1229" s="12"/>
      <c r="DG1229" s="13"/>
      <c r="DH1229" s="14"/>
      <c r="DI1229" s="7">
        <f>SUMIF(DJ$315:DJ$345,$D1229,DL$315:DL$345)</f>
        <v>0</v>
      </c>
      <c r="DJ1229" s="12"/>
      <c r="DK1229" s="13"/>
      <c r="DL1229" s="14"/>
      <c r="DM1229" s="7">
        <f>SUMIF(DN$315:DN$345,$D1229,DP$315:DP$345)</f>
        <v>0</v>
      </c>
      <c r="DN1229" s="12"/>
      <c r="DO1229" s="13"/>
      <c r="DP1229" s="14"/>
      <c r="DQ1229" s="7">
        <f>SUMIF(DR$315:DR$345,$D1229,DT$315:DT$345)</f>
        <v>0</v>
      </c>
      <c r="DR1229" s="12"/>
      <c r="DS1229" s="13"/>
      <c r="DT1229" s="14"/>
      <c r="DU1229" s="7">
        <f>SUMIF(DV$315:DV$345,$D1229,DX$315:DX$345)</f>
        <v>0</v>
      </c>
      <c r="DV1229" s="12"/>
      <c r="DW1229" s="13"/>
      <c r="DX1229" s="14"/>
      <c r="DY1229" s="7">
        <f>SUMIF(DZ$315:DZ$345,$D1229,EB$315:EB$345)</f>
        <v>0</v>
      </c>
      <c r="DZ1229" s="12"/>
      <c r="EA1229" s="13"/>
      <c r="EB1229" s="14"/>
      <c r="EC1229" s="7">
        <f>SUMIF(ED$315:ED$345,$D1229,EF$315:EF$345)</f>
        <v>0</v>
      </c>
      <c r="ED1229" s="12"/>
      <c r="EE1229" s="13"/>
      <c r="EF1229" s="14"/>
      <c r="EG1229" s="7">
        <f>SUMIF(EH$315:EH$345,$D1229,EJ$315:EJ$345)</f>
        <v>0</v>
      </c>
      <c r="EH1229" s="12"/>
      <c r="EI1229" s="13"/>
      <c r="EJ1229" s="14"/>
      <c r="EK1229" s="7">
        <f>SUMIF(EL$315:EL$345,$D1229,EN$315:EN$345)</f>
        <v>0</v>
      </c>
      <c r="EL1229" s="12"/>
      <c r="EM1229" s="13"/>
      <c r="EN1229" s="14"/>
      <c r="EO1229" s="7">
        <f>SUMIF(EP$315:EP$345,$D1229,ER$315:ER$345)</f>
        <v>0</v>
      </c>
      <c r="EP1229" s="12"/>
      <c r="EQ1229" s="13"/>
      <c r="ER1229" s="14"/>
      <c r="ES1229" s="7">
        <f>SUMIF(ET$315:ET$345,$D1229,EV$315:EV$345)</f>
        <v>0</v>
      </c>
      <c r="ET1229" s="12"/>
      <c r="EU1229" s="13"/>
      <c r="EV1229" s="14"/>
      <c r="EW1229" s="7">
        <f>SUMIF(EX$315:EX$345,$D1229,EZ$315:EZ$345)</f>
        <v>0</v>
      </c>
      <c r="EX1229" s="12"/>
      <c r="EY1229" s="13"/>
      <c r="EZ1229" s="14"/>
      <c r="FA1229" s="7">
        <f>SUMIF(FB$315:FB$345,$D1229,FD$315:FD$345)</f>
        <v>0</v>
      </c>
      <c r="FB1229" s="12"/>
      <c r="FC1229" s="13"/>
      <c r="FD1229" s="14"/>
      <c r="FE1229" s="7">
        <f>SUMIF(FF$315:FF$345,$D1229,FH$315:FH$345)</f>
        <v>0</v>
      </c>
      <c r="FF1229" s="12"/>
      <c r="FG1229" s="13"/>
      <c r="FH1229" s="14"/>
      <c r="FI1229" s="7">
        <f>SUMIF(FJ$315:FJ$345,$D1229,FL$315:FL$345)</f>
        <v>0</v>
      </c>
      <c r="FJ1229" s="12"/>
      <c r="FK1229" s="13"/>
      <c r="FL1229" s="14"/>
      <c r="FM1229" s="7">
        <f>SUMIF(FN$315:FN$345,$D1229,FP$315:FP$345)</f>
        <v>0</v>
      </c>
      <c r="FN1229" s="12"/>
      <c r="FO1229" s="13"/>
      <c r="FP1229" s="14"/>
      <c r="FQ1229" s="7">
        <f>SUMIF(FR$315:FR$345,$D1229,FT$315:FT$345)</f>
        <v>0</v>
      </c>
      <c r="FR1229" s="12"/>
      <c r="FS1229" s="13"/>
      <c r="FT1229" s="14"/>
      <c r="FU1229" s="7">
        <f>SUMIF(FV$315:FV$345,$D1229,FX$315:FX$345)</f>
        <v>0</v>
      </c>
      <c r="FV1229" s="12"/>
      <c r="FW1229" s="13"/>
      <c r="FX1229" s="14"/>
      <c r="FY1229" s="7">
        <f>SUMIF(FZ$315:FZ$345,$D1229,GB$315:GB$345)</f>
        <v>0</v>
      </c>
      <c r="FZ1229" s="12"/>
      <c r="GA1229" s="13"/>
      <c r="GB1229" s="14"/>
      <c r="GC1229" s="7">
        <f>SUMIF(GD$315:GD$345,$D1229,GF$315:GF$345)</f>
        <v>0</v>
      </c>
      <c r="GD1229" s="12"/>
      <c r="GE1229" s="13"/>
      <c r="GF1229" s="14"/>
      <c r="GG1229" s="7">
        <f>SUMIF(GH$315:GH$345,$D1229,GJ$315:GJ$345)</f>
        <v>0</v>
      </c>
      <c r="GH1229" s="12"/>
      <c r="GI1229" s="13"/>
      <c r="GJ1229" s="14"/>
      <c r="GK1229" s="7">
        <f>SUMIF(GL$315:GL$345,$D1229,GN$315:GN$345)</f>
        <v>0</v>
      </c>
      <c r="GL1229" s="12"/>
      <c r="GM1229" s="13"/>
      <c r="GN1229" s="14"/>
      <c r="GO1229" s="7">
        <f>SUMIF(GP$315:GP$345,$D1229,GR$315:GR$345)</f>
        <v>0</v>
      </c>
      <c r="GP1229" s="12"/>
      <c r="GQ1229" s="13"/>
      <c r="GR1229" s="14"/>
      <c r="GS1229" s="7">
        <f>SUMIF(GT$315:GT$345,$D1229,GV$315:GV$345)</f>
        <v>0</v>
      </c>
      <c r="GT1229" s="12"/>
      <c r="GU1229" s="13"/>
      <c r="GV1229" s="21"/>
      <c r="GW1229" s="19">
        <f t="shared" si="28"/>
        <v>0</v>
      </c>
      <c r="GX1229" s="472"/>
      <c r="GY1229" s="473"/>
    </row>
    <row r="1230" spans="1:207" ht="15.75" customHeight="1" thickBot="1">
      <c r="A1230" s="47" t="s">
        <v>86</v>
      </c>
      <c r="B1230" s="476"/>
      <c r="C1230" s="288"/>
      <c r="D1230" s="239"/>
      <c r="E1230" s="8">
        <f>SUMIF(F$346:F$376,$D1230,H$346:H$376)</f>
        <v>0</v>
      </c>
      <c r="F1230" s="15"/>
      <c r="G1230" s="16"/>
      <c r="H1230" s="16"/>
      <c r="I1230" s="6">
        <f>SUMIF(J$346:J$376,$D1230,L$346:L$376)</f>
        <v>0</v>
      </c>
      <c r="J1230" s="15"/>
      <c r="K1230" s="16"/>
      <c r="L1230" s="16"/>
      <c r="M1230" s="8">
        <f>SUMIF(N$346:N$376,$D1230,P$346:P$376)</f>
        <v>0</v>
      </c>
      <c r="N1230" s="15"/>
      <c r="O1230" s="16"/>
      <c r="P1230" s="16"/>
      <c r="Q1230" s="6">
        <f>SUMIF(R$346:R$376,$D1230,T$346:T$376)</f>
        <v>0</v>
      </c>
      <c r="R1230" s="15"/>
      <c r="S1230" s="16"/>
      <c r="T1230" s="16"/>
      <c r="U1230" s="8">
        <f>SUMIF(V$346:V$376,$D1230,X$346:X$376)</f>
        <v>0</v>
      </c>
      <c r="V1230" s="15"/>
      <c r="W1230" s="16"/>
      <c r="X1230" s="16"/>
      <c r="Y1230" s="6">
        <f>SUMIF(Z$346:Z$376,$D1230,AB$346:AB$376)</f>
        <v>0</v>
      </c>
      <c r="Z1230" s="15"/>
      <c r="AA1230" s="16"/>
      <c r="AB1230" s="16"/>
      <c r="AC1230" s="8">
        <f>SUMIF(AD$346:AD$376,$D1230,AF$346:AF$376)</f>
        <v>0</v>
      </c>
      <c r="AD1230" s="15"/>
      <c r="AE1230" s="16"/>
      <c r="AF1230" s="16"/>
      <c r="AG1230" s="8">
        <f>SUMIF(AH$346:AH$376,$D1230,AJ$346:AJ$376)</f>
        <v>0</v>
      </c>
      <c r="AH1230" s="15"/>
      <c r="AI1230" s="16"/>
      <c r="AJ1230" s="16"/>
      <c r="AK1230" s="8">
        <f>SUMIF(AL$346:AL$376,$D1230,AN$346:AN$376)</f>
        <v>0</v>
      </c>
      <c r="AL1230" s="15"/>
      <c r="AM1230" s="16"/>
      <c r="AN1230" s="16"/>
      <c r="AO1230" s="8">
        <f>SUMIF(AP$346:AP$376,$D1230,AR$346:AR$376)</f>
        <v>0</v>
      </c>
      <c r="AP1230" s="15"/>
      <c r="AQ1230" s="16"/>
      <c r="AR1230" s="16"/>
      <c r="AS1230" s="8">
        <f>SUMIF(AT$346:AT$376,$D1230,AV$346:AV$376)</f>
        <v>0</v>
      </c>
      <c r="AT1230" s="15"/>
      <c r="AU1230" s="16"/>
      <c r="AV1230" s="16"/>
      <c r="AW1230" s="8">
        <f>SUMIF(AX$346:AX$376,$D1230,AZ$346:AZ$376)</f>
        <v>0</v>
      </c>
      <c r="AX1230" s="15"/>
      <c r="AY1230" s="16"/>
      <c r="AZ1230" s="16"/>
      <c r="BA1230" s="8">
        <f>SUMIF(BB$346:BB$376,$D1230,BD$346:BD$376)</f>
        <v>0</v>
      </c>
      <c r="BB1230" s="15"/>
      <c r="BC1230" s="16"/>
      <c r="BD1230" s="16"/>
      <c r="BE1230" s="8">
        <f>SUMIF(BF$346:BF$376,$D1230,BH$346:BH$376)</f>
        <v>0</v>
      </c>
      <c r="BF1230" s="15"/>
      <c r="BG1230" s="16"/>
      <c r="BH1230" s="16"/>
      <c r="BI1230" s="8">
        <f>SUMIF(BJ$346:BJ$376,$D1230,BL$346:BL$376)</f>
        <v>0</v>
      </c>
      <c r="BJ1230" s="15"/>
      <c r="BK1230" s="16"/>
      <c r="BL1230" s="16"/>
      <c r="BM1230" s="8">
        <f>SUMIF(BN$346:BN$376,$D1230,BP$346:BP$376)</f>
        <v>0</v>
      </c>
      <c r="BN1230" s="15"/>
      <c r="BO1230" s="16"/>
      <c r="BP1230" s="16"/>
      <c r="BQ1230" s="8">
        <f>SUMIF(BR$346:BR$376,$D1230,BT$346:BT$376)</f>
        <v>0</v>
      </c>
      <c r="BR1230" s="15"/>
      <c r="BS1230" s="16"/>
      <c r="BT1230" s="16"/>
      <c r="BU1230" s="8">
        <f>SUMIF(BV$346:BV$376,$D1230,BX$346:BX$376)</f>
        <v>0</v>
      </c>
      <c r="BV1230" s="15"/>
      <c r="BW1230" s="16"/>
      <c r="BX1230" s="16"/>
      <c r="BY1230" s="8">
        <f>SUMIF(BZ$346:BZ$376,$D1230,CB$346:CB$376)</f>
        <v>0</v>
      </c>
      <c r="BZ1230" s="15"/>
      <c r="CA1230" s="16"/>
      <c r="CB1230" s="16"/>
      <c r="CC1230" s="8">
        <f>SUMIF(CD$346:CD$376,$D1230,CF$346:CF$376)</f>
        <v>0</v>
      </c>
      <c r="CD1230" s="15"/>
      <c r="CE1230" s="16"/>
      <c r="CF1230" s="16"/>
      <c r="CG1230" s="8">
        <f>SUMIF(CH$346:CH$376,$D1230,CJ$346:CJ$376)</f>
        <v>0</v>
      </c>
      <c r="CH1230" s="15"/>
      <c r="CI1230" s="16"/>
      <c r="CJ1230" s="16"/>
      <c r="CK1230" s="8">
        <f>SUMIF(CL$346:CL$376,$D1230,CN$346:CN$376)</f>
        <v>0</v>
      </c>
      <c r="CL1230" s="15"/>
      <c r="CM1230" s="16"/>
      <c r="CN1230" s="16"/>
      <c r="CO1230" s="8">
        <f>SUMIF(CP$346:CP$376,$D1230,CR$346:CR$376)</f>
        <v>0</v>
      </c>
      <c r="CP1230" s="15"/>
      <c r="CQ1230" s="16"/>
      <c r="CR1230" s="16"/>
      <c r="CS1230" s="8">
        <f>SUMIF(CT$346:CT$376,$D1230,CV$346:CV$376)</f>
        <v>0</v>
      </c>
      <c r="CT1230" s="15"/>
      <c r="CU1230" s="16"/>
      <c r="CV1230" s="16"/>
      <c r="CW1230" s="8">
        <f>SUMIF(CX$346:CX$376,$D1230,CZ$346:CZ$376)</f>
        <v>0</v>
      </c>
      <c r="CX1230" s="15"/>
      <c r="CY1230" s="16"/>
      <c r="CZ1230" s="16"/>
      <c r="DA1230" s="8">
        <f>SUMIF(DB$346:DB$376,$D1230,DD$346:DD$376)</f>
        <v>0</v>
      </c>
      <c r="DB1230" s="15"/>
      <c r="DC1230" s="16"/>
      <c r="DD1230" s="16"/>
      <c r="DE1230" s="8">
        <f>SUMIF(DF$346:DF$376,$D1230,DH$346:DH$376)</f>
        <v>0</v>
      </c>
      <c r="DF1230" s="15"/>
      <c r="DG1230" s="16"/>
      <c r="DH1230" s="16"/>
      <c r="DI1230" s="8">
        <f>SUMIF(DJ$346:DJ$376,$D1230,DL$346:DL$376)</f>
        <v>0</v>
      </c>
      <c r="DJ1230" s="15"/>
      <c r="DK1230" s="16"/>
      <c r="DL1230" s="16"/>
      <c r="DM1230" s="8">
        <f>SUMIF(DN$346:DN$376,$D1230,DP$346:DP$376)</f>
        <v>0</v>
      </c>
      <c r="DN1230" s="15"/>
      <c r="DO1230" s="16"/>
      <c r="DP1230" s="16"/>
      <c r="DQ1230" s="8">
        <f>SUMIF(DR$346:DR$376,$D1230,DT$346:DT$376)</f>
        <v>0</v>
      </c>
      <c r="DR1230" s="15"/>
      <c r="DS1230" s="16"/>
      <c r="DT1230" s="16"/>
      <c r="DU1230" s="8">
        <f>SUMIF(DV$346:DV$376,$D1230,DX$346:DX$376)</f>
        <v>0</v>
      </c>
      <c r="DV1230" s="15"/>
      <c r="DW1230" s="16"/>
      <c r="DX1230" s="16"/>
      <c r="DY1230" s="8">
        <f>SUMIF(DZ$346:DZ$376,$D1230,EB$346:EB$376)</f>
        <v>0</v>
      </c>
      <c r="DZ1230" s="15"/>
      <c r="EA1230" s="16"/>
      <c r="EB1230" s="16"/>
      <c r="EC1230" s="8">
        <f>SUMIF(ED$346:ED$376,$D1230,EF$346:EF$376)</f>
        <v>0</v>
      </c>
      <c r="ED1230" s="15"/>
      <c r="EE1230" s="16"/>
      <c r="EF1230" s="16"/>
      <c r="EG1230" s="8">
        <f>SUMIF(EH$346:EH$376,$D1230,EJ$346:EJ$376)</f>
        <v>0</v>
      </c>
      <c r="EH1230" s="15"/>
      <c r="EI1230" s="16"/>
      <c r="EJ1230" s="16"/>
      <c r="EK1230" s="8">
        <f>SUMIF(EL$346:EL$376,$D1230,EN$346:EN$376)</f>
        <v>0</v>
      </c>
      <c r="EL1230" s="15"/>
      <c r="EM1230" s="16"/>
      <c r="EN1230" s="16"/>
      <c r="EO1230" s="8">
        <f>SUMIF(EP$346:EP$376,$D1230,ER$346:ER$376)</f>
        <v>0</v>
      </c>
      <c r="EP1230" s="15"/>
      <c r="EQ1230" s="16"/>
      <c r="ER1230" s="16"/>
      <c r="ES1230" s="8">
        <f>SUMIF(ET$346:ET$376,$D1230,EV$346:EV$376)</f>
        <v>0</v>
      </c>
      <c r="ET1230" s="15"/>
      <c r="EU1230" s="16"/>
      <c r="EV1230" s="16"/>
      <c r="EW1230" s="8">
        <f>SUMIF(EX$346:EX$376,$D1230,EZ$346:EZ$376)</f>
        <v>0</v>
      </c>
      <c r="EX1230" s="15"/>
      <c r="EY1230" s="16"/>
      <c r="EZ1230" s="16"/>
      <c r="FA1230" s="8">
        <f>SUMIF(FB$346:FB$376,$D1230,FD$346:FD$376)</f>
        <v>0</v>
      </c>
      <c r="FB1230" s="15"/>
      <c r="FC1230" s="16"/>
      <c r="FD1230" s="16"/>
      <c r="FE1230" s="8">
        <f>SUMIF(FF$346:FF$376,$D1230,FH$346:FH$376)</f>
        <v>0</v>
      </c>
      <c r="FF1230" s="15"/>
      <c r="FG1230" s="16"/>
      <c r="FH1230" s="16"/>
      <c r="FI1230" s="8">
        <f>SUMIF(FJ$346:FJ$376,$D1230,FL$346:FL$376)</f>
        <v>0</v>
      </c>
      <c r="FJ1230" s="15"/>
      <c r="FK1230" s="16"/>
      <c r="FL1230" s="16"/>
      <c r="FM1230" s="8">
        <f>SUMIF(FN$346:FN$376,$D1230,FP$346:FP$376)</f>
        <v>0</v>
      </c>
      <c r="FN1230" s="15"/>
      <c r="FO1230" s="16"/>
      <c r="FP1230" s="16"/>
      <c r="FQ1230" s="8">
        <f>SUMIF(FR$346:FR$376,$D1230,FT$346:FT$376)</f>
        <v>0</v>
      </c>
      <c r="FR1230" s="15"/>
      <c r="FS1230" s="16"/>
      <c r="FT1230" s="16"/>
      <c r="FU1230" s="8">
        <f>SUMIF(FV$346:FV$376,$D1230,FX$346:FX$376)</f>
        <v>0</v>
      </c>
      <c r="FV1230" s="15"/>
      <c r="FW1230" s="16"/>
      <c r="FX1230" s="16"/>
      <c r="FY1230" s="8">
        <f>SUMIF(FZ$346:FZ$376,$D1230,GB$346:GB$376)</f>
        <v>0</v>
      </c>
      <c r="FZ1230" s="15"/>
      <c r="GA1230" s="16"/>
      <c r="GB1230" s="16"/>
      <c r="GC1230" s="8">
        <f>SUMIF(GD$346:GD$376,$D1230,GF$346:GF$376)</f>
        <v>0</v>
      </c>
      <c r="GD1230" s="15"/>
      <c r="GE1230" s="16"/>
      <c r="GF1230" s="16"/>
      <c r="GG1230" s="8">
        <f>SUMIF(GH$346:GH$376,$D1230,GJ$346:GJ$376)</f>
        <v>0</v>
      </c>
      <c r="GH1230" s="15"/>
      <c r="GI1230" s="16"/>
      <c r="GJ1230" s="16"/>
      <c r="GK1230" s="8">
        <f>SUMIF(GL$346:GL$376,$D1230,GN$346:GN$376)</f>
        <v>0</v>
      </c>
      <c r="GL1230" s="15"/>
      <c r="GM1230" s="16"/>
      <c r="GN1230" s="16"/>
      <c r="GO1230" s="8">
        <f>SUMIF(GP$346:GP$376,$D1230,GR$346:GR$376)</f>
        <v>0</v>
      </c>
      <c r="GP1230" s="15"/>
      <c r="GQ1230" s="16"/>
      <c r="GR1230" s="16"/>
      <c r="GS1230" s="8">
        <f>SUMIF(GT$346:GT$376,$D1230,GV$346:GV$376)</f>
        <v>0</v>
      </c>
      <c r="GT1230" s="15"/>
      <c r="GU1230" s="16"/>
      <c r="GV1230" s="22"/>
      <c r="GW1230" s="19">
        <f t="shared" si="28"/>
        <v>0</v>
      </c>
      <c r="GX1230" s="472"/>
      <c r="GY1230" s="473"/>
    </row>
    <row r="1231" spans="1:207" ht="15.75" customHeight="1">
      <c r="A1231" s="47" t="s">
        <v>75</v>
      </c>
      <c r="B1231" s="474"/>
      <c r="C1231" s="286"/>
      <c r="D1231" s="235"/>
      <c r="E1231" s="6">
        <f>SUMIF(F$5:F$35,$D1231,H$5:H$35)</f>
        <v>0</v>
      </c>
      <c r="F1231" s="9"/>
      <c r="G1231" s="10"/>
      <c r="H1231" s="11"/>
      <c r="I1231" s="6">
        <f>SUMIF(J$5:J$35,$D1231,L$5:L$35)</f>
        <v>0</v>
      </c>
      <c r="J1231" s="9"/>
      <c r="K1231" s="10"/>
      <c r="L1231" s="11"/>
      <c r="M1231" s="6">
        <f>SUMIF(N$5:N$35,$D1231,P$5:P$35)</f>
        <v>0</v>
      </c>
      <c r="N1231" s="9"/>
      <c r="O1231" s="10"/>
      <c r="P1231" s="11"/>
      <c r="Q1231" s="6">
        <f>SUMIF(R$5:R$35,$D1231,T$5:T$35)</f>
        <v>0</v>
      </c>
      <c r="R1231" s="9"/>
      <c r="S1231" s="10"/>
      <c r="T1231" s="11"/>
      <c r="U1231" s="6">
        <f>SUMIF(V$5:V$35,$D1231,X$5:X$35)</f>
        <v>0</v>
      </c>
      <c r="V1231" s="9"/>
      <c r="W1231" s="10"/>
      <c r="X1231" s="11"/>
      <c r="Y1231" s="6">
        <f>SUMIF(Z$5:Z$35,$D1231,AB$5:AB$35)</f>
        <v>0</v>
      </c>
      <c r="Z1231" s="9"/>
      <c r="AA1231" s="10"/>
      <c r="AB1231" s="11"/>
      <c r="AC1231" s="6">
        <f>SUMIF(AD$5:AD$35,$D1231,AF$5:AF$35)</f>
        <v>0</v>
      </c>
      <c r="AD1231" s="9"/>
      <c r="AE1231" s="10"/>
      <c r="AF1231" s="11"/>
      <c r="AG1231" s="6">
        <f>SUMIF(AH$5:AH$35,$D1231,AJ$5:AJ$35)</f>
        <v>0</v>
      </c>
      <c r="AH1231" s="9"/>
      <c r="AI1231" s="10"/>
      <c r="AJ1231" s="11"/>
      <c r="AK1231" s="6">
        <f>SUMIF(AL$5:AL$35,$D1231,AN$5:AN$35)</f>
        <v>0</v>
      </c>
      <c r="AL1231" s="9"/>
      <c r="AM1231" s="10"/>
      <c r="AN1231" s="11"/>
      <c r="AO1231" s="6">
        <f>SUMIF(AP$5:AP$35,$D1231,AR$5:AR$35)</f>
        <v>0</v>
      </c>
      <c r="AP1231" s="9"/>
      <c r="AQ1231" s="10"/>
      <c r="AR1231" s="11"/>
      <c r="AS1231" s="6">
        <f>SUMIF(AT$5:AT$35,$D1231,AV$5:AV$35)</f>
        <v>0</v>
      </c>
      <c r="AT1231" s="9"/>
      <c r="AU1231" s="10"/>
      <c r="AV1231" s="11"/>
      <c r="AW1231" s="6">
        <f>SUMIF(AX$5:AX$35,$D1231,AZ$5:AZ$35)</f>
        <v>0</v>
      </c>
      <c r="AX1231" s="9"/>
      <c r="AY1231" s="10"/>
      <c r="AZ1231" s="11"/>
      <c r="BA1231" s="6">
        <f>SUMIF(BB$5:BB$35,$D1231,BD$5:BD$35)</f>
        <v>0</v>
      </c>
      <c r="BB1231" s="9"/>
      <c r="BC1231" s="10"/>
      <c r="BD1231" s="11"/>
      <c r="BE1231" s="6">
        <f>SUMIF(BF$5:BF$35,$D1231,BH$5:BH$35)</f>
        <v>0</v>
      </c>
      <c r="BF1231" s="9"/>
      <c r="BG1231" s="10"/>
      <c r="BH1231" s="11"/>
      <c r="BI1231" s="6">
        <f>SUMIF(BJ$5:BJ$35,$D1231,BL$5:BL$35)</f>
        <v>0</v>
      </c>
      <c r="BJ1231" s="9"/>
      <c r="BK1231" s="10"/>
      <c r="BL1231" s="11"/>
      <c r="BM1231" s="6">
        <f>SUMIF(BN$5:BN$35,$D1231,BP$5:BP$35)</f>
        <v>0</v>
      </c>
      <c r="BN1231" s="9"/>
      <c r="BO1231" s="10"/>
      <c r="BP1231" s="11"/>
      <c r="BQ1231" s="6">
        <f>SUMIF(BR$5:BR$35,$D1231,BT$5:BT$35)</f>
        <v>0</v>
      </c>
      <c r="BR1231" s="9"/>
      <c r="BS1231" s="10"/>
      <c r="BT1231" s="11"/>
      <c r="BU1231" s="6">
        <f>SUMIF(BV$5:BV$35,$D1231,BX$5:BX$35)</f>
        <v>0</v>
      </c>
      <c r="BV1231" s="9"/>
      <c r="BW1231" s="10"/>
      <c r="BX1231" s="11"/>
      <c r="BY1231" s="6">
        <f>SUMIF(BZ$5:BZ$35,$D1231,CB$5:CB$35)</f>
        <v>0</v>
      </c>
      <c r="BZ1231" s="9"/>
      <c r="CA1231" s="10"/>
      <c r="CB1231" s="11"/>
      <c r="CC1231" s="6">
        <f>SUMIF(CD$5:CD$35,$D1231,CF$5:CF$35)</f>
        <v>0</v>
      </c>
      <c r="CD1231" s="9"/>
      <c r="CE1231" s="10"/>
      <c r="CF1231" s="11"/>
      <c r="CG1231" s="6">
        <f>SUMIF(CH$5:CH$35,$D1231,CJ$5:CJ$35)</f>
        <v>0</v>
      </c>
      <c r="CH1231" s="9"/>
      <c r="CI1231" s="10"/>
      <c r="CJ1231" s="11"/>
      <c r="CK1231" s="6">
        <f>SUMIF(CL$5:CL$35,$D1231,CN$5:CN$35)</f>
        <v>0</v>
      </c>
      <c r="CL1231" s="9"/>
      <c r="CM1231" s="10"/>
      <c r="CN1231" s="11"/>
      <c r="CO1231" s="6">
        <f>SUMIF(CP$5:CP$35,$D1231,CR$5:CR$35)</f>
        <v>0</v>
      </c>
      <c r="CP1231" s="9"/>
      <c r="CQ1231" s="10"/>
      <c r="CR1231" s="11"/>
      <c r="CS1231" s="6">
        <f>SUMIF(CT$5:CT$35,$D1231,CV$5:CV$35)</f>
        <v>0</v>
      </c>
      <c r="CT1231" s="9"/>
      <c r="CU1231" s="10"/>
      <c r="CV1231" s="11"/>
      <c r="CW1231" s="6">
        <f>SUMIF(CX$5:CX$35,$D1231,CZ$5:CZ$35)</f>
        <v>0</v>
      </c>
      <c r="CX1231" s="9"/>
      <c r="CY1231" s="10"/>
      <c r="CZ1231" s="11"/>
      <c r="DA1231" s="6">
        <f>SUMIF(DB$5:DB$35,$D1231,DD$5:DD$35)</f>
        <v>0</v>
      </c>
      <c r="DB1231" s="9"/>
      <c r="DC1231" s="10"/>
      <c r="DD1231" s="11"/>
      <c r="DE1231" s="6">
        <f>SUMIF(DF$5:DF$35,$D1231,DH$5:DH$35)</f>
        <v>0</v>
      </c>
      <c r="DF1231" s="9"/>
      <c r="DG1231" s="10"/>
      <c r="DH1231" s="11"/>
      <c r="DI1231" s="6">
        <f>SUMIF(DJ$5:DJ$35,$D1231,DL$5:DL$35)</f>
        <v>0</v>
      </c>
      <c r="DJ1231" s="9"/>
      <c r="DK1231" s="10"/>
      <c r="DL1231" s="11"/>
      <c r="DM1231" s="6">
        <f>SUMIF(DN$5:DN$35,$D1231,DP$5:DP$35)</f>
        <v>0</v>
      </c>
      <c r="DN1231" s="9"/>
      <c r="DO1231" s="10"/>
      <c r="DP1231" s="11"/>
      <c r="DQ1231" s="6">
        <f>SUMIF(DR$5:DR$35,$D1231,DT$5:DT$35)</f>
        <v>0</v>
      </c>
      <c r="DR1231" s="9"/>
      <c r="DS1231" s="10"/>
      <c r="DT1231" s="11"/>
      <c r="DU1231" s="6">
        <f>SUMIF(DV$5:DV$35,$D1231,DX$5:DX$35)</f>
        <v>0</v>
      </c>
      <c r="DV1231" s="9"/>
      <c r="DW1231" s="10"/>
      <c r="DX1231" s="11"/>
      <c r="DY1231" s="6">
        <f>SUMIF(DZ$5:DZ$35,$D1231,EB$5:EB$35)</f>
        <v>0</v>
      </c>
      <c r="DZ1231" s="9"/>
      <c r="EA1231" s="10"/>
      <c r="EB1231" s="11"/>
      <c r="EC1231" s="6">
        <f>SUMIF(ED$5:ED$35,$D1231,EF$5:EF$35)</f>
        <v>0</v>
      </c>
      <c r="ED1231" s="9"/>
      <c r="EE1231" s="10"/>
      <c r="EF1231" s="11"/>
      <c r="EG1231" s="6">
        <f>SUMIF(EH$5:EH$35,$D1231,EJ$5:EJ$35)</f>
        <v>0</v>
      </c>
      <c r="EH1231" s="9"/>
      <c r="EI1231" s="10"/>
      <c r="EJ1231" s="11"/>
      <c r="EK1231" s="6">
        <f>SUMIF(EL$5:EL$35,$D1231,EN$5:EN$35)</f>
        <v>0</v>
      </c>
      <c r="EL1231" s="9"/>
      <c r="EM1231" s="10"/>
      <c r="EN1231" s="11"/>
      <c r="EO1231" s="6">
        <f>SUMIF(EP$5:EP$35,$D1231,ER$5:ER$35)</f>
        <v>0</v>
      </c>
      <c r="EP1231" s="9"/>
      <c r="EQ1231" s="10"/>
      <c r="ER1231" s="11"/>
      <c r="ES1231" s="6">
        <f>SUMIF(ET$5:ET$35,$D1231,EV$5:EV$35)</f>
        <v>0</v>
      </c>
      <c r="ET1231" s="9"/>
      <c r="EU1231" s="10"/>
      <c r="EV1231" s="11"/>
      <c r="EW1231" s="6">
        <f>SUMIF(EX$5:EX$35,$D1231,EZ$5:EZ$35)</f>
        <v>0</v>
      </c>
      <c r="EX1231" s="9"/>
      <c r="EY1231" s="10"/>
      <c r="EZ1231" s="11"/>
      <c r="FA1231" s="6">
        <f>SUMIF(FB$5:FB$35,$D1231,FD$5:FD$35)</f>
        <v>0</v>
      </c>
      <c r="FB1231" s="9"/>
      <c r="FC1231" s="10"/>
      <c r="FD1231" s="11"/>
      <c r="FE1231" s="6">
        <f>SUMIF(FF$5:FF$35,$D1231,FH$5:FH$35)</f>
        <v>0</v>
      </c>
      <c r="FF1231" s="9"/>
      <c r="FG1231" s="10"/>
      <c r="FH1231" s="11"/>
      <c r="FI1231" s="6">
        <f>SUMIF(FJ$5:FJ$35,$D1231,FL$5:FL$35)</f>
        <v>0</v>
      </c>
      <c r="FJ1231" s="9"/>
      <c r="FK1231" s="10"/>
      <c r="FL1231" s="11"/>
      <c r="FM1231" s="6">
        <f>SUMIF(FN$5:FN$35,$D1231,FP$5:FP$35)</f>
        <v>0</v>
      </c>
      <c r="FN1231" s="9"/>
      <c r="FO1231" s="10"/>
      <c r="FP1231" s="11"/>
      <c r="FQ1231" s="6">
        <f>SUMIF(FR$5:FR$35,$D1231,FT$5:FT$35)</f>
        <v>0</v>
      </c>
      <c r="FR1231" s="9"/>
      <c r="FS1231" s="10"/>
      <c r="FT1231" s="11"/>
      <c r="FU1231" s="6">
        <f>SUMIF(FV$5:FV$35,$D1231,FX$5:FX$35)</f>
        <v>0</v>
      </c>
      <c r="FV1231" s="9"/>
      <c r="FW1231" s="10"/>
      <c r="FX1231" s="11"/>
      <c r="FY1231" s="6">
        <f>SUMIF(FZ$5:FZ$35,$D1231,GB$5:GB$35)</f>
        <v>0</v>
      </c>
      <c r="FZ1231" s="9"/>
      <c r="GA1231" s="10"/>
      <c r="GB1231" s="11"/>
      <c r="GC1231" s="6">
        <f>SUMIF(GD$5:GD$35,$D1231,GF$5:GF$35)</f>
        <v>0</v>
      </c>
      <c r="GD1231" s="9"/>
      <c r="GE1231" s="10"/>
      <c r="GF1231" s="11"/>
      <c r="GG1231" s="6">
        <f>SUMIF(GH$5:GH$35,$D1231,GJ$5:GJ$35)</f>
        <v>0</v>
      </c>
      <c r="GH1231" s="9"/>
      <c r="GI1231" s="10"/>
      <c r="GJ1231" s="11"/>
      <c r="GK1231" s="6">
        <f>SUMIF(GL$5:GL$35,$D1231,GN$5:GN$35)</f>
        <v>0</v>
      </c>
      <c r="GL1231" s="9"/>
      <c r="GM1231" s="10"/>
      <c r="GN1231" s="11"/>
      <c r="GO1231" s="6">
        <f>SUMIF(GP$5:GP$35,$D1231,GR$5:GR$35)</f>
        <v>0</v>
      </c>
      <c r="GP1231" s="9"/>
      <c r="GQ1231" s="10"/>
      <c r="GR1231" s="11"/>
      <c r="GS1231" s="6">
        <f>SUMIF(GT$5:GT$35,$D1231,GV$5:GV$35)</f>
        <v>0</v>
      </c>
      <c r="GT1231" s="9"/>
      <c r="GU1231" s="10"/>
      <c r="GV1231" s="20"/>
      <c r="GW1231" s="19">
        <f t="shared" si="28"/>
        <v>0</v>
      </c>
      <c r="GX1231" s="472">
        <f>SUM(GW1231:GW1242)</f>
        <v>0</v>
      </c>
      <c r="GY1231" s="473">
        <f>D1231</f>
        <v>0</v>
      </c>
    </row>
    <row r="1232" spans="1:207" ht="15.75" customHeight="1">
      <c r="A1232" s="47" t="s">
        <v>76</v>
      </c>
      <c r="B1232" s="475"/>
      <c r="C1232" s="287"/>
      <c r="D1232" s="237"/>
      <c r="E1232" s="6">
        <f>SUMIF(F$36:F$66,$D1232,H$36:H$66)</f>
        <v>0</v>
      </c>
      <c r="F1232" s="9"/>
      <c r="G1232" s="10"/>
      <c r="H1232" s="11"/>
      <c r="I1232" s="6">
        <f>SUMIF(J$36:J$66,$D1232,L$36:L$66)</f>
        <v>0</v>
      </c>
      <c r="J1232" s="9"/>
      <c r="K1232" s="10"/>
      <c r="L1232" s="11"/>
      <c r="M1232" s="6">
        <f>SUMIF(N$36:N$66,$D1232,P$36:P$66)</f>
        <v>0</v>
      </c>
      <c r="N1232" s="9"/>
      <c r="O1232" s="10"/>
      <c r="P1232" s="11"/>
      <c r="Q1232" s="6">
        <f>SUMIF(R$36:R$66,$D1232,T$36:T$66)</f>
        <v>0</v>
      </c>
      <c r="R1232" s="9"/>
      <c r="S1232" s="10"/>
      <c r="T1232" s="11"/>
      <c r="U1232" s="6">
        <f>SUMIF(V$36:V$66,$D1232,X$36:X$66)</f>
        <v>0</v>
      </c>
      <c r="V1232" s="9"/>
      <c r="W1232" s="10"/>
      <c r="X1232" s="11"/>
      <c r="Y1232" s="6">
        <f>SUMIF(Z$36:Z$66,$D1232,AB$36:AB$66)</f>
        <v>0</v>
      </c>
      <c r="Z1232" s="9"/>
      <c r="AA1232" s="10"/>
      <c r="AB1232" s="11"/>
      <c r="AC1232" s="6">
        <f>SUMIF(AD$36:AD$66,$D1232,AF$36:AF$66)</f>
        <v>0</v>
      </c>
      <c r="AD1232" s="9"/>
      <c r="AE1232" s="10"/>
      <c r="AF1232" s="11"/>
      <c r="AG1232" s="6">
        <f>SUMIF(AH$36:AH$66,$D1232,AJ$36:AJ$66)</f>
        <v>0</v>
      </c>
      <c r="AH1232" s="9"/>
      <c r="AI1232" s="10"/>
      <c r="AJ1232" s="11"/>
      <c r="AK1232" s="6">
        <f>SUMIF(AL$36:AL$66,$D1232,AN$36:AN$66)</f>
        <v>0</v>
      </c>
      <c r="AL1232" s="9"/>
      <c r="AM1232" s="10"/>
      <c r="AN1232" s="11"/>
      <c r="AO1232" s="6">
        <f>SUMIF(AP$36:AP$66,$D1232,AR$36:AR$66)</f>
        <v>0</v>
      </c>
      <c r="AP1232" s="9"/>
      <c r="AQ1232" s="10"/>
      <c r="AR1232" s="11"/>
      <c r="AS1232" s="6">
        <f>SUMIF(AT$36:AT$66,$D1232,AV$36:AV$66)</f>
        <v>0</v>
      </c>
      <c r="AT1232" s="9"/>
      <c r="AU1232" s="10"/>
      <c r="AV1232" s="11"/>
      <c r="AW1232" s="6">
        <f>SUMIF(AX$36:AX$66,$D1232,AZ$36:AZ$66)</f>
        <v>0</v>
      </c>
      <c r="AX1232" s="9"/>
      <c r="AY1232" s="10"/>
      <c r="AZ1232" s="11"/>
      <c r="BA1232" s="6">
        <f>SUMIF(BB$36:BB$66,$D1232,BD$36:BD$66)</f>
        <v>0</v>
      </c>
      <c r="BB1232" s="9"/>
      <c r="BC1232" s="10"/>
      <c r="BD1232" s="11"/>
      <c r="BE1232" s="6">
        <f>SUMIF(BF$36:BF$66,$D1232,BH$36:BH$66)</f>
        <v>0</v>
      </c>
      <c r="BF1232" s="9"/>
      <c r="BG1232" s="10"/>
      <c r="BH1232" s="11"/>
      <c r="BI1232" s="6">
        <f>SUMIF(BJ$36:BJ$66,$D1232,BL$36:BL$66)</f>
        <v>0</v>
      </c>
      <c r="BJ1232" s="9"/>
      <c r="BK1232" s="10"/>
      <c r="BL1232" s="11"/>
      <c r="BM1232" s="6">
        <f>SUMIF(BN$36:BN$66,$D1232,BP$36:BP$66)</f>
        <v>0</v>
      </c>
      <c r="BN1232" s="9"/>
      <c r="BO1232" s="10"/>
      <c r="BP1232" s="11"/>
      <c r="BQ1232" s="6">
        <f>SUMIF(BR$36:BR$66,$D1232,BT$36:BT$66)</f>
        <v>0</v>
      </c>
      <c r="BR1232" s="9"/>
      <c r="BS1232" s="10"/>
      <c r="BT1232" s="11"/>
      <c r="BU1232" s="6">
        <f>SUMIF(BV$36:BV$66,$D1232,BX$36:BX$66)</f>
        <v>0</v>
      </c>
      <c r="BV1232" s="9"/>
      <c r="BW1232" s="10"/>
      <c r="BX1232" s="11"/>
      <c r="BY1232" s="6">
        <f>SUMIF(BZ$36:BZ$66,$D1232,CB$36:CB$66)</f>
        <v>0</v>
      </c>
      <c r="BZ1232" s="9"/>
      <c r="CA1232" s="10"/>
      <c r="CB1232" s="11"/>
      <c r="CC1232" s="6">
        <f>SUMIF(CD$36:CD$66,$D1232,CF$36:CF$66)</f>
        <v>0</v>
      </c>
      <c r="CD1232" s="9"/>
      <c r="CE1232" s="10"/>
      <c r="CF1232" s="11"/>
      <c r="CG1232" s="6">
        <f>SUMIF(CH$36:CH$66,$D1232,CJ$36:CJ$66)</f>
        <v>0</v>
      </c>
      <c r="CH1232" s="9"/>
      <c r="CI1232" s="10"/>
      <c r="CJ1232" s="11"/>
      <c r="CK1232" s="6">
        <f>SUMIF(CL$36:CL$66,$D1232,CN$36:CN$66)</f>
        <v>0</v>
      </c>
      <c r="CL1232" s="9"/>
      <c r="CM1232" s="10"/>
      <c r="CN1232" s="11"/>
      <c r="CO1232" s="6">
        <f>SUMIF(CP$36:CP$66,$D1232,CR$36:CR$66)</f>
        <v>0</v>
      </c>
      <c r="CP1232" s="9"/>
      <c r="CQ1232" s="10"/>
      <c r="CR1232" s="11"/>
      <c r="CS1232" s="6">
        <f>SUMIF(CT$36:CT$66,$D1232,CV$36:CV$66)</f>
        <v>0</v>
      </c>
      <c r="CT1232" s="9"/>
      <c r="CU1232" s="10"/>
      <c r="CV1232" s="11"/>
      <c r="CW1232" s="6">
        <f>SUMIF(CX$36:CX$66,$D1232,CZ$36:CZ$66)</f>
        <v>0</v>
      </c>
      <c r="CX1232" s="9"/>
      <c r="CY1232" s="10"/>
      <c r="CZ1232" s="11"/>
      <c r="DA1232" s="6">
        <f>SUMIF(DB$36:DB$66,$D1232,DD$36:DD$66)</f>
        <v>0</v>
      </c>
      <c r="DB1232" s="9"/>
      <c r="DC1232" s="10"/>
      <c r="DD1232" s="11"/>
      <c r="DE1232" s="6">
        <f>SUMIF(DF$36:DF$66,$D1232,DH$36:DH$66)</f>
        <v>0</v>
      </c>
      <c r="DF1232" s="9"/>
      <c r="DG1232" s="10"/>
      <c r="DH1232" s="11"/>
      <c r="DI1232" s="6">
        <f>SUMIF(DJ$36:DJ$66,$D1232,DL$36:DL$66)</f>
        <v>0</v>
      </c>
      <c r="DJ1232" s="9"/>
      <c r="DK1232" s="10"/>
      <c r="DL1232" s="11"/>
      <c r="DM1232" s="6">
        <f>SUMIF(DN$36:DN$66,$D1232,DP$36:DP$66)</f>
        <v>0</v>
      </c>
      <c r="DN1232" s="9"/>
      <c r="DO1232" s="10"/>
      <c r="DP1232" s="11"/>
      <c r="DQ1232" s="6">
        <f>SUMIF(DR$36:DR$66,$D1232,DT$36:DT$66)</f>
        <v>0</v>
      </c>
      <c r="DR1232" s="9"/>
      <c r="DS1232" s="10"/>
      <c r="DT1232" s="11"/>
      <c r="DU1232" s="6">
        <f>SUMIF(DV$36:DV$66,$D1232,DX$36:DX$66)</f>
        <v>0</v>
      </c>
      <c r="DV1232" s="9"/>
      <c r="DW1232" s="10"/>
      <c r="DX1232" s="11"/>
      <c r="DY1232" s="6">
        <f>SUMIF(DZ$36:DZ$66,$D1232,EB$36:EB$66)</f>
        <v>0</v>
      </c>
      <c r="DZ1232" s="9"/>
      <c r="EA1232" s="10"/>
      <c r="EB1232" s="11"/>
      <c r="EC1232" s="6">
        <f>SUMIF(ED$36:ED$66,$D1232,EF$36:EF$66)</f>
        <v>0</v>
      </c>
      <c r="ED1232" s="9"/>
      <c r="EE1232" s="10"/>
      <c r="EF1232" s="11"/>
      <c r="EG1232" s="6">
        <f>SUMIF(EH$36:EH$66,$D1232,EJ$36:EJ$66)</f>
        <v>0</v>
      </c>
      <c r="EH1232" s="9"/>
      <c r="EI1232" s="10"/>
      <c r="EJ1232" s="11"/>
      <c r="EK1232" s="6">
        <f>SUMIF(EL$36:EL$66,$D1232,EN$36:EN$66)</f>
        <v>0</v>
      </c>
      <c r="EL1232" s="9"/>
      <c r="EM1232" s="10"/>
      <c r="EN1232" s="11"/>
      <c r="EO1232" s="6">
        <f>SUMIF(EP$36:EP$66,$D1232,ER$36:ER$66)</f>
        <v>0</v>
      </c>
      <c r="EP1232" s="9"/>
      <c r="EQ1232" s="10"/>
      <c r="ER1232" s="11"/>
      <c r="ES1232" s="6">
        <f>SUMIF(ET$36:ET$66,$D1232,EV$36:EV$66)</f>
        <v>0</v>
      </c>
      <c r="ET1232" s="9"/>
      <c r="EU1232" s="10"/>
      <c r="EV1232" s="11"/>
      <c r="EW1232" s="6">
        <f>SUMIF(EX$36:EX$66,$D1232,EZ$36:EZ$66)</f>
        <v>0</v>
      </c>
      <c r="EX1232" s="9"/>
      <c r="EY1232" s="10"/>
      <c r="EZ1232" s="11"/>
      <c r="FA1232" s="6">
        <f>SUMIF(FB$36:FB$66,$D1232,FD$36:FD$66)</f>
        <v>0</v>
      </c>
      <c r="FB1232" s="9"/>
      <c r="FC1232" s="10"/>
      <c r="FD1232" s="11"/>
      <c r="FE1232" s="6">
        <f>SUMIF(FF$36:FF$66,$D1232,FH$36:FH$66)</f>
        <v>0</v>
      </c>
      <c r="FF1232" s="9"/>
      <c r="FG1232" s="10"/>
      <c r="FH1232" s="11"/>
      <c r="FI1232" s="6">
        <f>SUMIF(FJ$36:FJ$66,$D1232,FL$36:FL$66)</f>
        <v>0</v>
      </c>
      <c r="FJ1232" s="9"/>
      <c r="FK1232" s="10"/>
      <c r="FL1232" s="11"/>
      <c r="FM1232" s="6">
        <f>SUMIF(FN$36:FN$66,$D1232,FP$36:FP$66)</f>
        <v>0</v>
      </c>
      <c r="FN1232" s="9"/>
      <c r="FO1232" s="10"/>
      <c r="FP1232" s="11"/>
      <c r="FQ1232" s="6">
        <f>SUMIF(FR$36:FR$66,$D1232,FT$36:FT$66)</f>
        <v>0</v>
      </c>
      <c r="FR1232" s="9"/>
      <c r="FS1232" s="10"/>
      <c r="FT1232" s="11"/>
      <c r="FU1232" s="6">
        <f>SUMIF(FV$36:FV$66,$D1232,FX$36:FX$66)</f>
        <v>0</v>
      </c>
      <c r="FV1232" s="9"/>
      <c r="FW1232" s="10"/>
      <c r="FX1232" s="11"/>
      <c r="FY1232" s="6">
        <f>SUMIF(FZ$36:FZ$66,$D1232,GB$36:GB$66)</f>
        <v>0</v>
      </c>
      <c r="FZ1232" s="9"/>
      <c r="GA1232" s="10"/>
      <c r="GB1232" s="11"/>
      <c r="GC1232" s="6">
        <f>SUMIF(GD$36:GD$66,$D1232,GF$36:GF$66)</f>
        <v>0</v>
      </c>
      <c r="GD1232" s="9"/>
      <c r="GE1232" s="10"/>
      <c r="GF1232" s="11"/>
      <c r="GG1232" s="6">
        <f>SUMIF(GH$36:GH$66,$D1232,GJ$36:GJ$66)</f>
        <v>0</v>
      </c>
      <c r="GH1232" s="9"/>
      <c r="GI1232" s="10"/>
      <c r="GJ1232" s="11"/>
      <c r="GK1232" s="6">
        <f>SUMIF(GL$36:GL$66,$D1232,GN$36:GN$66)</f>
        <v>0</v>
      </c>
      <c r="GL1232" s="9"/>
      <c r="GM1232" s="10"/>
      <c r="GN1232" s="11"/>
      <c r="GO1232" s="6">
        <f>SUMIF(GP$36:GP$66,$D1232,GR$36:GR$66)</f>
        <v>0</v>
      </c>
      <c r="GP1232" s="9"/>
      <c r="GQ1232" s="10"/>
      <c r="GR1232" s="11"/>
      <c r="GS1232" s="6">
        <f>SUMIF(GT$36:GT$66,$D1232,GV$36:GV$66)</f>
        <v>0</v>
      </c>
      <c r="GT1232" s="9"/>
      <c r="GU1232" s="10"/>
      <c r="GV1232" s="20"/>
      <c r="GW1232" s="19">
        <f t="shared" si="28"/>
        <v>0</v>
      </c>
      <c r="GX1232" s="472"/>
      <c r="GY1232" s="473"/>
    </row>
    <row r="1233" spans="1:207" ht="15.75" customHeight="1">
      <c r="A1233" s="47" t="s">
        <v>77</v>
      </c>
      <c r="B1233" s="475"/>
      <c r="C1233" s="287"/>
      <c r="D1233" s="237"/>
      <c r="E1233" s="6">
        <f>SUMIF(F$67:F$97,$D1233,H$67:H$97)</f>
        <v>0</v>
      </c>
      <c r="F1233" s="9"/>
      <c r="G1233" s="10"/>
      <c r="H1233" s="11"/>
      <c r="I1233" s="6">
        <f>SUMIF(J$67:J$97,$D1233,L$67:L$97)</f>
        <v>0</v>
      </c>
      <c r="J1233" s="9"/>
      <c r="K1233" s="10"/>
      <c r="L1233" s="11"/>
      <c r="M1233" s="6">
        <f>SUMIF(N$67:N$97,$D1233,P$67:P$97)</f>
        <v>0</v>
      </c>
      <c r="N1233" s="9"/>
      <c r="O1233" s="10"/>
      <c r="P1233" s="11"/>
      <c r="Q1233" s="6">
        <f>SUMIF(R$67:R$97,$D1233,T$67:T$97)</f>
        <v>0</v>
      </c>
      <c r="R1233" s="9"/>
      <c r="S1233" s="10"/>
      <c r="T1233" s="11"/>
      <c r="U1233" s="6">
        <f>SUMIF(V$67:V$97,$D1233,X$67:X$97)</f>
        <v>0</v>
      </c>
      <c r="V1233" s="9"/>
      <c r="W1233" s="10"/>
      <c r="X1233" s="11"/>
      <c r="Y1233" s="6">
        <f>SUMIF(Z$67:Z$97,$D1233,AB$67:AB$97)</f>
        <v>0</v>
      </c>
      <c r="Z1233" s="9"/>
      <c r="AA1233" s="10"/>
      <c r="AB1233" s="11"/>
      <c r="AC1233" s="6">
        <f>SUMIF(AD$67:AD$97,$D1233,AF$67:AF$97)</f>
        <v>0</v>
      </c>
      <c r="AD1233" s="9"/>
      <c r="AE1233" s="10"/>
      <c r="AF1233" s="11"/>
      <c r="AG1233" s="6">
        <f>SUMIF(AH$67:AH$97,$D1233,AJ$67:AJ$97)</f>
        <v>0</v>
      </c>
      <c r="AH1233" s="9"/>
      <c r="AI1233" s="10"/>
      <c r="AJ1233" s="11"/>
      <c r="AK1233" s="6">
        <f>SUMIF(AL$67:AL$97,$D1233,AN$67:AN$97)</f>
        <v>0</v>
      </c>
      <c r="AL1233" s="9"/>
      <c r="AM1233" s="10"/>
      <c r="AN1233" s="11"/>
      <c r="AO1233" s="6">
        <f>SUMIF(AP$67:AP$97,$D1233,AR$67:AR$97)</f>
        <v>0</v>
      </c>
      <c r="AP1233" s="9"/>
      <c r="AQ1233" s="10"/>
      <c r="AR1233" s="11"/>
      <c r="AS1233" s="6">
        <f>SUMIF(AT$67:AT$97,$D1233,AV$67:AV$97)</f>
        <v>0</v>
      </c>
      <c r="AT1233" s="9"/>
      <c r="AU1233" s="10"/>
      <c r="AV1233" s="11"/>
      <c r="AW1233" s="6">
        <f>SUMIF(AX$67:AX$97,$D1233,AZ$67:AZ$97)</f>
        <v>0</v>
      </c>
      <c r="AX1233" s="9"/>
      <c r="AY1233" s="10"/>
      <c r="AZ1233" s="11"/>
      <c r="BA1233" s="6">
        <f>SUMIF(BB$67:BB$97,$D1233,BD$67:BD$97)</f>
        <v>0</v>
      </c>
      <c r="BB1233" s="9"/>
      <c r="BC1233" s="10"/>
      <c r="BD1233" s="11"/>
      <c r="BE1233" s="6">
        <f>SUMIF(BF$67:BF$97,$D1233,BH$67:BH$97)</f>
        <v>0</v>
      </c>
      <c r="BF1233" s="9"/>
      <c r="BG1233" s="10"/>
      <c r="BH1233" s="11"/>
      <c r="BI1233" s="6">
        <f>SUMIF(BJ$67:BJ$97,$D1233,BL$67:BL$97)</f>
        <v>0</v>
      </c>
      <c r="BJ1233" s="9"/>
      <c r="BK1233" s="10"/>
      <c r="BL1233" s="11"/>
      <c r="BM1233" s="6">
        <f>SUMIF(BN$67:BN$97,$D1233,BP$67:BP$97)</f>
        <v>0</v>
      </c>
      <c r="BN1233" s="9"/>
      <c r="BO1233" s="10"/>
      <c r="BP1233" s="11"/>
      <c r="BQ1233" s="6">
        <f>SUMIF(BR$67:BR$97,$D1233,BT$67:BT$97)</f>
        <v>0</v>
      </c>
      <c r="BR1233" s="9"/>
      <c r="BS1233" s="10"/>
      <c r="BT1233" s="11"/>
      <c r="BU1233" s="6">
        <f>SUMIF(BV$67:BV$97,$D1233,BX$67:BX$97)</f>
        <v>0</v>
      </c>
      <c r="BV1233" s="9"/>
      <c r="BW1233" s="10"/>
      <c r="BX1233" s="11"/>
      <c r="BY1233" s="6">
        <f>SUMIF(BZ$67:BZ$97,$D1233,CB$67:CB$97)</f>
        <v>0</v>
      </c>
      <c r="BZ1233" s="9"/>
      <c r="CA1233" s="10"/>
      <c r="CB1233" s="11"/>
      <c r="CC1233" s="6">
        <f>SUMIF(CD$67:CD$97,$D1233,CF$67:CF$97)</f>
        <v>0</v>
      </c>
      <c r="CD1233" s="9"/>
      <c r="CE1233" s="10"/>
      <c r="CF1233" s="11"/>
      <c r="CG1233" s="6">
        <f>SUMIF(CH$67:CH$97,$D1233,CJ$67:CJ$97)</f>
        <v>0</v>
      </c>
      <c r="CH1233" s="9"/>
      <c r="CI1233" s="10"/>
      <c r="CJ1233" s="11"/>
      <c r="CK1233" s="6">
        <f>SUMIF(CL$67:CL$97,$D1233,CN$67:CN$97)</f>
        <v>0</v>
      </c>
      <c r="CL1233" s="9"/>
      <c r="CM1233" s="10"/>
      <c r="CN1233" s="11"/>
      <c r="CO1233" s="6">
        <f>SUMIF(CP$67:CP$97,$D1233,CR$67:CR$97)</f>
        <v>0</v>
      </c>
      <c r="CP1233" s="9"/>
      <c r="CQ1233" s="10"/>
      <c r="CR1233" s="11"/>
      <c r="CS1233" s="6">
        <f>SUMIF(CT$67:CT$97,$D1233,CV$67:CV$97)</f>
        <v>0</v>
      </c>
      <c r="CT1233" s="9"/>
      <c r="CU1233" s="10"/>
      <c r="CV1233" s="11"/>
      <c r="CW1233" s="6">
        <f>SUMIF(CX$67:CX$97,$D1233,CZ$67:CZ$97)</f>
        <v>0</v>
      </c>
      <c r="CX1233" s="9"/>
      <c r="CY1233" s="10"/>
      <c r="CZ1233" s="11"/>
      <c r="DA1233" s="6">
        <f>SUMIF(DB$67:DB$97,$D1233,DD$67:DD$97)</f>
        <v>0</v>
      </c>
      <c r="DB1233" s="9"/>
      <c r="DC1233" s="10"/>
      <c r="DD1233" s="11"/>
      <c r="DE1233" s="6">
        <f>SUMIF(DF$67:DF$97,$D1233,DH$67:DH$97)</f>
        <v>0</v>
      </c>
      <c r="DF1233" s="9"/>
      <c r="DG1233" s="10"/>
      <c r="DH1233" s="11"/>
      <c r="DI1233" s="6">
        <f>SUMIF(DJ$67:DJ$97,$D1233,DL$67:DL$97)</f>
        <v>0</v>
      </c>
      <c r="DJ1233" s="9"/>
      <c r="DK1233" s="10"/>
      <c r="DL1233" s="11"/>
      <c r="DM1233" s="6">
        <f>SUMIF(DN$67:DN$97,$D1233,DP$67:DP$97)</f>
        <v>0</v>
      </c>
      <c r="DN1233" s="9"/>
      <c r="DO1233" s="10"/>
      <c r="DP1233" s="11"/>
      <c r="DQ1233" s="6">
        <f>SUMIF(DR$67:DR$97,$D1233,DT$67:DT$97)</f>
        <v>0</v>
      </c>
      <c r="DR1233" s="9"/>
      <c r="DS1233" s="10"/>
      <c r="DT1233" s="11"/>
      <c r="DU1233" s="6">
        <f>SUMIF(DV$67:DV$97,$D1233,DX$67:DX$97)</f>
        <v>0</v>
      </c>
      <c r="DV1233" s="9"/>
      <c r="DW1233" s="10"/>
      <c r="DX1233" s="11"/>
      <c r="DY1233" s="6">
        <f>SUMIF(DZ$67:DZ$97,$D1233,EB$67:EB$97)</f>
        <v>0</v>
      </c>
      <c r="DZ1233" s="9"/>
      <c r="EA1233" s="10"/>
      <c r="EB1233" s="11"/>
      <c r="EC1233" s="6">
        <f>SUMIF(ED$67:ED$97,$D1233,EF$67:EF$97)</f>
        <v>0</v>
      </c>
      <c r="ED1233" s="9"/>
      <c r="EE1233" s="10"/>
      <c r="EF1233" s="11"/>
      <c r="EG1233" s="6">
        <f>SUMIF(EH$67:EH$97,$D1233,EJ$67:EJ$97)</f>
        <v>0</v>
      </c>
      <c r="EH1233" s="9"/>
      <c r="EI1233" s="10"/>
      <c r="EJ1233" s="11"/>
      <c r="EK1233" s="6">
        <f>SUMIF(EL$67:EL$97,$D1233,EN$67:EN$97)</f>
        <v>0</v>
      </c>
      <c r="EL1233" s="9"/>
      <c r="EM1233" s="10"/>
      <c r="EN1233" s="11"/>
      <c r="EO1233" s="6">
        <f>SUMIF(EP$67:EP$97,$D1233,ER$67:ER$97)</f>
        <v>0</v>
      </c>
      <c r="EP1233" s="9"/>
      <c r="EQ1233" s="10"/>
      <c r="ER1233" s="11"/>
      <c r="ES1233" s="6">
        <f>SUMIF(ET$67:ET$97,$D1233,EV$67:EV$97)</f>
        <v>0</v>
      </c>
      <c r="ET1233" s="9"/>
      <c r="EU1233" s="10"/>
      <c r="EV1233" s="11"/>
      <c r="EW1233" s="6">
        <f>SUMIF(EX$67:EX$97,$D1233,EZ$67:EZ$97)</f>
        <v>0</v>
      </c>
      <c r="EX1233" s="9"/>
      <c r="EY1233" s="10"/>
      <c r="EZ1233" s="11"/>
      <c r="FA1233" s="6">
        <f>SUMIF(FB$67:FB$97,$D1233,FD$67:FD$97)</f>
        <v>0</v>
      </c>
      <c r="FB1233" s="9"/>
      <c r="FC1233" s="10"/>
      <c r="FD1233" s="11"/>
      <c r="FE1233" s="6">
        <f>SUMIF(FF$67:FF$97,$D1233,FH$67:FH$97)</f>
        <v>0</v>
      </c>
      <c r="FF1233" s="9"/>
      <c r="FG1233" s="10"/>
      <c r="FH1233" s="11"/>
      <c r="FI1233" s="6">
        <f>SUMIF(FJ$67:FJ$97,$D1233,FL$67:FL$97)</f>
        <v>0</v>
      </c>
      <c r="FJ1233" s="9"/>
      <c r="FK1233" s="10"/>
      <c r="FL1233" s="11"/>
      <c r="FM1233" s="6">
        <f>SUMIF(FN$67:FN$97,$D1233,FP$67:FP$97)</f>
        <v>0</v>
      </c>
      <c r="FN1233" s="9"/>
      <c r="FO1233" s="10"/>
      <c r="FP1233" s="11"/>
      <c r="FQ1233" s="6">
        <f>SUMIF(FR$67:FR$97,$D1233,FT$67:FT$97)</f>
        <v>0</v>
      </c>
      <c r="FR1233" s="9"/>
      <c r="FS1233" s="10"/>
      <c r="FT1233" s="11"/>
      <c r="FU1233" s="6">
        <f>SUMIF(FV$67:FV$97,$D1233,FX$67:FX$97)</f>
        <v>0</v>
      </c>
      <c r="FV1233" s="9"/>
      <c r="FW1233" s="10"/>
      <c r="FX1233" s="11"/>
      <c r="FY1233" s="6">
        <f>SUMIF(FZ$67:FZ$97,$D1233,GB$67:GB$97)</f>
        <v>0</v>
      </c>
      <c r="FZ1233" s="9"/>
      <c r="GA1233" s="10"/>
      <c r="GB1233" s="11"/>
      <c r="GC1233" s="6">
        <f>SUMIF(GD$67:GD$97,$D1233,GF$67:GF$97)</f>
        <v>0</v>
      </c>
      <c r="GD1233" s="9"/>
      <c r="GE1233" s="10"/>
      <c r="GF1233" s="11"/>
      <c r="GG1233" s="6">
        <f>SUMIF(GH$67:GH$97,$D1233,GJ$67:GJ$97)</f>
        <v>0</v>
      </c>
      <c r="GH1233" s="9"/>
      <c r="GI1233" s="10"/>
      <c r="GJ1233" s="11"/>
      <c r="GK1233" s="6">
        <f>SUMIF(GL$67:GL$97,$D1233,GN$67:GN$97)</f>
        <v>0</v>
      </c>
      <c r="GL1233" s="9"/>
      <c r="GM1233" s="10"/>
      <c r="GN1233" s="11"/>
      <c r="GO1233" s="6">
        <f>SUMIF(GP$67:GP$97,$D1233,GR$67:GR$97)</f>
        <v>0</v>
      </c>
      <c r="GP1233" s="9"/>
      <c r="GQ1233" s="10"/>
      <c r="GR1233" s="11"/>
      <c r="GS1233" s="6">
        <f>SUMIF(GT$67:GT$97,$D1233,GV$67:GV$97)</f>
        <v>0</v>
      </c>
      <c r="GT1233" s="9"/>
      <c r="GU1233" s="10"/>
      <c r="GV1233" s="20"/>
      <c r="GW1233" s="19">
        <f t="shared" si="28"/>
        <v>0</v>
      </c>
      <c r="GX1233" s="472"/>
      <c r="GY1233" s="473"/>
    </row>
    <row r="1234" spans="1:207" ht="15.75" customHeight="1">
      <c r="A1234" s="47" t="s">
        <v>78</v>
      </c>
      <c r="B1234" s="475"/>
      <c r="C1234" s="287"/>
      <c r="D1234" s="237"/>
      <c r="E1234" s="6">
        <f>SUMIF(F$98:F$128,$D1234,H$98:H$128)</f>
        <v>0</v>
      </c>
      <c r="F1234" s="9"/>
      <c r="G1234" s="10"/>
      <c r="H1234" s="11"/>
      <c r="I1234" s="6">
        <f>SUMIF(J$98:J$128,$D1234,L$98:L$128)</f>
        <v>0</v>
      </c>
      <c r="J1234" s="9"/>
      <c r="K1234" s="10"/>
      <c r="L1234" s="11"/>
      <c r="M1234" s="6">
        <f>SUMIF(N$98:N$128,$D1234,P$98:P$128)</f>
        <v>0</v>
      </c>
      <c r="N1234" s="9"/>
      <c r="O1234" s="10"/>
      <c r="P1234" s="11"/>
      <c r="Q1234" s="6">
        <f>SUMIF(R$98:R$128,$D1234,T$98:T$128)</f>
        <v>0</v>
      </c>
      <c r="R1234" s="9"/>
      <c r="S1234" s="10"/>
      <c r="T1234" s="11"/>
      <c r="U1234" s="6">
        <f>SUMIF(V$98:V$128,$D1234,X$98:X$128)</f>
        <v>0</v>
      </c>
      <c r="V1234" s="9"/>
      <c r="W1234" s="10"/>
      <c r="X1234" s="11"/>
      <c r="Y1234" s="6">
        <f>SUMIF(Z$98:Z$128,$D1234,AB$98:AB$128)</f>
        <v>0</v>
      </c>
      <c r="Z1234" s="9"/>
      <c r="AA1234" s="10"/>
      <c r="AB1234" s="11"/>
      <c r="AC1234" s="6">
        <f>SUMIF(AD$98:AD$128,$D1234,AF$98:AF$128)</f>
        <v>0</v>
      </c>
      <c r="AD1234" s="9"/>
      <c r="AE1234" s="10"/>
      <c r="AF1234" s="11"/>
      <c r="AG1234" s="6">
        <f>SUMIF(AH$98:AH$128,$D1234,AJ$98:AJ$128)</f>
        <v>0</v>
      </c>
      <c r="AH1234" s="9"/>
      <c r="AI1234" s="10"/>
      <c r="AJ1234" s="11"/>
      <c r="AK1234" s="6">
        <f>SUMIF(AL$98:AL$128,$D1234,AN$98:AN$128)</f>
        <v>0</v>
      </c>
      <c r="AL1234" s="9"/>
      <c r="AM1234" s="10"/>
      <c r="AN1234" s="11"/>
      <c r="AO1234" s="6">
        <f>SUMIF(AP$98:AP$128,$D1234,AR$98:AR$128)</f>
        <v>0</v>
      </c>
      <c r="AP1234" s="9"/>
      <c r="AQ1234" s="10"/>
      <c r="AR1234" s="11"/>
      <c r="AS1234" s="6">
        <f>SUMIF(AT$98:AT$128,$D1234,AV$98:AV$128)</f>
        <v>0</v>
      </c>
      <c r="AT1234" s="9"/>
      <c r="AU1234" s="10"/>
      <c r="AV1234" s="11"/>
      <c r="AW1234" s="6">
        <f>SUMIF(AX$98:AX$128,$D1234,AZ$98:AZ$128)</f>
        <v>0</v>
      </c>
      <c r="AX1234" s="9"/>
      <c r="AY1234" s="10"/>
      <c r="AZ1234" s="11"/>
      <c r="BA1234" s="6">
        <f>SUMIF(BB$98:BB$128,$D1234,BD$98:BD$128)</f>
        <v>0</v>
      </c>
      <c r="BB1234" s="9"/>
      <c r="BC1234" s="10"/>
      <c r="BD1234" s="11"/>
      <c r="BE1234" s="6">
        <f>SUMIF(BF$98:BF$128,$D1234,BH$98:BH$128)</f>
        <v>0</v>
      </c>
      <c r="BF1234" s="9"/>
      <c r="BG1234" s="10"/>
      <c r="BH1234" s="11"/>
      <c r="BI1234" s="6">
        <f>SUMIF(BJ$98:BJ$128,$D1234,BL$98:BL$128)</f>
        <v>0</v>
      </c>
      <c r="BJ1234" s="9"/>
      <c r="BK1234" s="10"/>
      <c r="BL1234" s="11"/>
      <c r="BM1234" s="6">
        <f>SUMIF(BN$98:BN$128,$D1234,BP$98:BP$128)</f>
        <v>0</v>
      </c>
      <c r="BN1234" s="9"/>
      <c r="BO1234" s="10"/>
      <c r="BP1234" s="11"/>
      <c r="BQ1234" s="6">
        <f>SUMIF(BR$98:BR$128,$D1234,BT$98:BT$128)</f>
        <v>0</v>
      </c>
      <c r="BR1234" s="9"/>
      <c r="BS1234" s="10"/>
      <c r="BT1234" s="11"/>
      <c r="BU1234" s="6">
        <f>SUMIF(BV$98:BV$128,$D1234,BX$98:BX$128)</f>
        <v>0</v>
      </c>
      <c r="BV1234" s="9"/>
      <c r="BW1234" s="10"/>
      <c r="BX1234" s="11"/>
      <c r="BY1234" s="6">
        <f>SUMIF(BZ$98:BZ$128,$D1234,CB$98:CB$128)</f>
        <v>0</v>
      </c>
      <c r="BZ1234" s="9"/>
      <c r="CA1234" s="10"/>
      <c r="CB1234" s="11"/>
      <c r="CC1234" s="6">
        <f>SUMIF(CD$98:CD$128,$D1234,CF$98:CF$128)</f>
        <v>0</v>
      </c>
      <c r="CD1234" s="9"/>
      <c r="CE1234" s="10"/>
      <c r="CF1234" s="11"/>
      <c r="CG1234" s="6">
        <f>SUMIF(CH$98:CH$128,$D1234,CJ$98:CJ$128)</f>
        <v>0</v>
      </c>
      <c r="CH1234" s="9"/>
      <c r="CI1234" s="10"/>
      <c r="CJ1234" s="11"/>
      <c r="CK1234" s="6">
        <f>SUMIF(CL$98:CL$128,$D1234,CN$98:CN$128)</f>
        <v>0</v>
      </c>
      <c r="CL1234" s="9"/>
      <c r="CM1234" s="10"/>
      <c r="CN1234" s="11"/>
      <c r="CO1234" s="6">
        <f>SUMIF(CP$98:CP$128,$D1234,CR$98:CR$128)</f>
        <v>0</v>
      </c>
      <c r="CP1234" s="9"/>
      <c r="CQ1234" s="10"/>
      <c r="CR1234" s="11"/>
      <c r="CS1234" s="6">
        <f>SUMIF(CT$98:CT$128,$D1234,CV$98:CV$128)</f>
        <v>0</v>
      </c>
      <c r="CT1234" s="9"/>
      <c r="CU1234" s="10"/>
      <c r="CV1234" s="11"/>
      <c r="CW1234" s="6">
        <f>SUMIF(CX$98:CX$128,$D1234,CZ$98:CZ$128)</f>
        <v>0</v>
      </c>
      <c r="CX1234" s="9"/>
      <c r="CY1234" s="10"/>
      <c r="CZ1234" s="11"/>
      <c r="DA1234" s="6">
        <f>SUMIF(DB$98:DB$128,$D1234,DD$98:DD$128)</f>
        <v>0</v>
      </c>
      <c r="DB1234" s="9"/>
      <c r="DC1234" s="10"/>
      <c r="DD1234" s="11"/>
      <c r="DE1234" s="6">
        <f>SUMIF(DF$98:DF$128,$D1234,DH$98:DH$128)</f>
        <v>0</v>
      </c>
      <c r="DF1234" s="9"/>
      <c r="DG1234" s="10"/>
      <c r="DH1234" s="11"/>
      <c r="DI1234" s="6">
        <f>SUMIF(DJ$98:DJ$128,$D1234,DL$98:DL$128)</f>
        <v>0</v>
      </c>
      <c r="DJ1234" s="9"/>
      <c r="DK1234" s="10"/>
      <c r="DL1234" s="11"/>
      <c r="DM1234" s="6">
        <f>SUMIF(DN$98:DN$128,$D1234,DP$98:DP$128)</f>
        <v>0</v>
      </c>
      <c r="DN1234" s="9"/>
      <c r="DO1234" s="10"/>
      <c r="DP1234" s="11"/>
      <c r="DQ1234" s="6">
        <f>SUMIF(DR$98:DR$128,$D1234,DT$98:DT$128)</f>
        <v>0</v>
      </c>
      <c r="DR1234" s="9"/>
      <c r="DS1234" s="10"/>
      <c r="DT1234" s="11"/>
      <c r="DU1234" s="6">
        <f>SUMIF(DV$98:DV$128,$D1234,DX$98:DX$128)</f>
        <v>0</v>
      </c>
      <c r="DV1234" s="9"/>
      <c r="DW1234" s="10"/>
      <c r="DX1234" s="11"/>
      <c r="DY1234" s="6">
        <f>SUMIF(DZ$98:DZ$128,$D1234,EB$98:EB$128)</f>
        <v>0</v>
      </c>
      <c r="DZ1234" s="9"/>
      <c r="EA1234" s="10"/>
      <c r="EB1234" s="11"/>
      <c r="EC1234" s="6">
        <f>SUMIF(ED$98:ED$128,$D1234,EF$98:EF$128)</f>
        <v>0</v>
      </c>
      <c r="ED1234" s="9"/>
      <c r="EE1234" s="10"/>
      <c r="EF1234" s="11"/>
      <c r="EG1234" s="6">
        <f>SUMIF(EH$98:EH$128,$D1234,EJ$98:EJ$128)</f>
        <v>0</v>
      </c>
      <c r="EH1234" s="9"/>
      <c r="EI1234" s="10"/>
      <c r="EJ1234" s="11"/>
      <c r="EK1234" s="6">
        <f>SUMIF(EL$98:EL$128,$D1234,EN$98:EN$128)</f>
        <v>0</v>
      </c>
      <c r="EL1234" s="9"/>
      <c r="EM1234" s="10"/>
      <c r="EN1234" s="11"/>
      <c r="EO1234" s="6">
        <f>SUMIF(EP$98:EP$128,$D1234,ER$98:ER$128)</f>
        <v>0</v>
      </c>
      <c r="EP1234" s="9"/>
      <c r="EQ1234" s="10"/>
      <c r="ER1234" s="11"/>
      <c r="ES1234" s="6">
        <f>SUMIF(ET$98:ET$128,$D1234,EV$98:EV$128)</f>
        <v>0</v>
      </c>
      <c r="ET1234" s="9"/>
      <c r="EU1234" s="10"/>
      <c r="EV1234" s="11"/>
      <c r="EW1234" s="6">
        <f>SUMIF(EX$98:EX$128,$D1234,EZ$98:EZ$128)</f>
        <v>0</v>
      </c>
      <c r="EX1234" s="9"/>
      <c r="EY1234" s="10"/>
      <c r="EZ1234" s="11"/>
      <c r="FA1234" s="6">
        <f>SUMIF(FB$98:FB$128,$D1234,FD$98:FD$128)</f>
        <v>0</v>
      </c>
      <c r="FB1234" s="9"/>
      <c r="FC1234" s="10"/>
      <c r="FD1234" s="11"/>
      <c r="FE1234" s="6">
        <f>SUMIF(FF$98:FF$128,$D1234,FH$98:FH$128)</f>
        <v>0</v>
      </c>
      <c r="FF1234" s="9"/>
      <c r="FG1234" s="10"/>
      <c r="FH1234" s="11"/>
      <c r="FI1234" s="6">
        <f>SUMIF(FJ$98:FJ$128,$D1234,FL$98:FL$128)</f>
        <v>0</v>
      </c>
      <c r="FJ1234" s="9"/>
      <c r="FK1234" s="10"/>
      <c r="FL1234" s="11"/>
      <c r="FM1234" s="6">
        <f>SUMIF(FN$98:FN$128,$D1234,FP$98:FP$128)</f>
        <v>0</v>
      </c>
      <c r="FN1234" s="9"/>
      <c r="FO1234" s="10"/>
      <c r="FP1234" s="11"/>
      <c r="FQ1234" s="6">
        <f>SUMIF(FR$98:FR$128,$D1234,FT$98:FT$128)</f>
        <v>0</v>
      </c>
      <c r="FR1234" s="9"/>
      <c r="FS1234" s="10"/>
      <c r="FT1234" s="11"/>
      <c r="FU1234" s="6">
        <f>SUMIF(FV$98:FV$128,$D1234,FX$98:FX$128)</f>
        <v>0</v>
      </c>
      <c r="FV1234" s="9"/>
      <c r="FW1234" s="10"/>
      <c r="FX1234" s="11"/>
      <c r="FY1234" s="6">
        <f>SUMIF(FZ$98:FZ$128,$D1234,GB$98:GB$128)</f>
        <v>0</v>
      </c>
      <c r="FZ1234" s="9"/>
      <c r="GA1234" s="10"/>
      <c r="GB1234" s="11"/>
      <c r="GC1234" s="6">
        <f>SUMIF(GD$98:GD$128,$D1234,GF$98:GF$128)</f>
        <v>0</v>
      </c>
      <c r="GD1234" s="9"/>
      <c r="GE1234" s="10"/>
      <c r="GF1234" s="11"/>
      <c r="GG1234" s="6">
        <f>SUMIF(GH$98:GH$128,$D1234,GJ$98:GJ$128)</f>
        <v>0</v>
      </c>
      <c r="GH1234" s="9"/>
      <c r="GI1234" s="10"/>
      <c r="GJ1234" s="11"/>
      <c r="GK1234" s="6">
        <f>SUMIF(GL$98:GL$128,$D1234,GN$98:GN$128)</f>
        <v>0</v>
      </c>
      <c r="GL1234" s="9"/>
      <c r="GM1234" s="10"/>
      <c r="GN1234" s="11"/>
      <c r="GO1234" s="6">
        <f>SUMIF(GP$98:GP$128,$D1234,GR$98:GR$128)</f>
        <v>0</v>
      </c>
      <c r="GP1234" s="9"/>
      <c r="GQ1234" s="10"/>
      <c r="GR1234" s="11"/>
      <c r="GS1234" s="6">
        <f>SUMIF(GT$98:GT$128,$D1234,GV$98:GV$128)</f>
        <v>0</v>
      </c>
      <c r="GT1234" s="9"/>
      <c r="GU1234" s="10"/>
      <c r="GV1234" s="20"/>
      <c r="GW1234" s="19">
        <f t="shared" si="28"/>
        <v>0</v>
      </c>
      <c r="GX1234" s="472"/>
      <c r="GY1234" s="473"/>
    </row>
    <row r="1235" spans="1:207" ht="15.75" customHeight="1">
      <c r="A1235" s="47" t="s">
        <v>79</v>
      </c>
      <c r="B1235" s="475"/>
      <c r="C1235" s="287"/>
      <c r="D1235" s="237"/>
      <c r="E1235" s="6">
        <f>SUMIF(F$129:F$159,$D1235,H$129:H$159)</f>
        <v>0</v>
      </c>
      <c r="F1235" s="9"/>
      <c r="G1235" s="10"/>
      <c r="H1235" s="11"/>
      <c r="I1235" s="6">
        <f>SUMIF(J$129:J$159,$D1235,L$129:L$159)</f>
        <v>0</v>
      </c>
      <c r="J1235" s="9"/>
      <c r="K1235" s="10"/>
      <c r="L1235" s="11"/>
      <c r="M1235" s="6">
        <f>SUMIF(N$129:N$159,$D1235,P$129:P$159)</f>
        <v>0</v>
      </c>
      <c r="N1235" s="9"/>
      <c r="O1235" s="10"/>
      <c r="P1235" s="11"/>
      <c r="Q1235" s="6">
        <f>SUMIF(R$129:R$159,$D1235,T$129:T$159)</f>
        <v>0</v>
      </c>
      <c r="R1235" s="9"/>
      <c r="S1235" s="10"/>
      <c r="T1235" s="11"/>
      <c r="U1235" s="6">
        <f>SUMIF(V$129:V$159,$D1235,X$129:X$159)</f>
        <v>0</v>
      </c>
      <c r="V1235" s="9"/>
      <c r="W1235" s="10"/>
      <c r="X1235" s="11"/>
      <c r="Y1235" s="6">
        <f>SUMIF(Z$129:Z$159,$D1235,AB$129:AB$159)</f>
        <v>0</v>
      </c>
      <c r="Z1235" s="9"/>
      <c r="AA1235" s="10"/>
      <c r="AB1235" s="11"/>
      <c r="AC1235" s="6">
        <f>SUMIF(AD$129:AD$159,$D1235,AF$129:AF$159)</f>
        <v>0</v>
      </c>
      <c r="AD1235" s="9"/>
      <c r="AE1235" s="10"/>
      <c r="AF1235" s="11"/>
      <c r="AG1235" s="6">
        <f>SUMIF(AH$129:AH$159,$D1235,AJ$129:AJ$159)</f>
        <v>0</v>
      </c>
      <c r="AH1235" s="9"/>
      <c r="AI1235" s="10"/>
      <c r="AJ1235" s="11"/>
      <c r="AK1235" s="6">
        <f>SUMIF(AL$129:AL$159,$D1235,AN$129:AN$159)</f>
        <v>0</v>
      </c>
      <c r="AL1235" s="9"/>
      <c r="AM1235" s="10"/>
      <c r="AN1235" s="11"/>
      <c r="AO1235" s="6">
        <f>SUMIF(AP$129:AP$159,$D1235,AR$129:AR$159)</f>
        <v>0</v>
      </c>
      <c r="AP1235" s="9"/>
      <c r="AQ1235" s="10"/>
      <c r="AR1235" s="11"/>
      <c r="AS1235" s="6">
        <f>SUMIF(AT$129:AT$159,$D1235,AV$129:AV$159)</f>
        <v>0</v>
      </c>
      <c r="AT1235" s="9"/>
      <c r="AU1235" s="10"/>
      <c r="AV1235" s="11"/>
      <c r="AW1235" s="6">
        <f>SUMIF(AX$129:AX$159,$D1235,AZ$129:AZ$159)</f>
        <v>0</v>
      </c>
      <c r="AX1235" s="9"/>
      <c r="AY1235" s="10"/>
      <c r="AZ1235" s="11"/>
      <c r="BA1235" s="6">
        <f>SUMIF(BB$129:BB$159,$D1235,BD$129:BD$159)</f>
        <v>0</v>
      </c>
      <c r="BB1235" s="9"/>
      <c r="BC1235" s="10"/>
      <c r="BD1235" s="11"/>
      <c r="BE1235" s="6">
        <f>SUMIF(BF$129:BF$159,$D1235,BH$129:BH$159)</f>
        <v>0</v>
      </c>
      <c r="BF1235" s="9"/>
      <c r="BG1235" s="10"/>
      <c r="BH1235" s="11"/>
      <c r="BI1235" s="6">
        <f>SUMIF(BJ$129:BJ$159,$D1235,BL$129:BL$159)</f>
        <v>0</v>
      </c>
      <c r="BJ1235" s="9"/>
      <c r="BK1235" s="10"/>
      <c r="BL1235" s="11"/>
      <c r="BM1235" s="6">
        <f>SUMIF(BN$129:BN$159,$D1235,BP$129:BP$159)</f>
        <v>0</v>
      </c>
      <c r="BN1235" s="9"/>
      <c r="BO1235" s="10"/>
      <c r="BP1235" s="11"/>
      <c r="BQ1235" s="6">
        <f>SUMIF(BR$129:BR$159,$D1235,BT$129:BT$159)</f>
        <v>0</v>
      </c>
      <c r="BR1235" s="9"/>
      <c r="BS1235" s="10"/>
      <c r="BT1235" s="11"/>
      <c r="BU1235" s="6">
        <f>SUMIF(BV$129:BV$159,$D1235,BX$129:BX$159)</f>
        <v>0</v>
      </c>
      <c r="BV1235" s="9"/>
      <c r="BW1235" s="10"/>
      <c r="BX1235" s="11"/>
      <c r="BY1235" s="6">
        <f>SUMIF(BZ$129:BZ$159,$D1235,CB$129:CB$159)</f>
        <v>0</v>
      </c>
      <c r="BZ1235" s="9"/>
      <c r="CA1235" s="10"/>
      <c r="CB1235" s="11"/>
      <c r="CC1235" s="6">
        <f>SUMIF(CD$129:CD$159,$D1235,CF$129:CF$159)</f>
        <v>0</v>
      </c>
      <c r="CD1235" s="9"/>
      <c r="CE1235" s="10"/>
      <c r="CF1235" s="11"/>
      <c r="CG1235" s="6">
        <f>SUMIF(CH$129:CH$159,$D1235,CJ$129:CJ$159)</f>
        <v>0</v>
      </c>
      <c r="CH1235" s="9"/>
      <c r="CI1235" s="10"/>
      <c r="CJ1235" s="11"/>
      <c r="CK1235" s="6">
        <f>SUMIF(CL$129:CL$159,$D1235,CN$129:CN$159)</f>
        <v>0</v>
      </c>
      <c r="CL1235" s="9"/>
      <c r="CM1235" s="10"/>
      <c r="CN1235" s="11"/>
      <c r="CO1235" s="6">
        <f>SUMIF(CP$129:CP$159,$D1235,CR$129:CR$159)</f>
        <v>0</v>
      </c>
      <c r="CP1235" s="9"/>
      <c r="CQ1235" s="10"/>
      <c r="CR1235" s="11"/>
      <c r="CS1235" s="6">
        <f>SUMIF(CT$129:CT$159,$D1235,CV$129:CV$159)</f>
        <v>0</v>
      </c>
      <c r="CT1235" s="9"/>
      <c r="CU1235" s="10"/>
      <c r="CV1235" s="11"/>
      <c r="CW1235" s="6">
        <f>SUMIF(CX$129:CX$159,$D1235,CZ$129:CZ$159)</f>
        <v>0</v>
      </c>
      <c r="CX1235" s="9"/>
      <c r="CY1235" s="10"/>
      <c r="CZ1235" s="11"/>
      <c r="DA1235" s="6">
        <f>SUMIF(DB$129:DB$159,$D1235,DD$129:DD$159)</f>
        <v>0</v>
      </c>
      <c r="DB1235" s="9"/>
      <c r="DC1235" s="10"/>
      <c r="DD1235" s="11"/>
      <c r="DE1235" s="6">
        <f>SUMIF(DF$129:DF$159,$D1235,DH$129:DH$159)</f>
        <v>0</v>
      </c>
      <c r="DF1235" s="9"/>
      <c r="DG1235" s="10"/>
      <c r="DH1235" s="11"/>
      <c r="DI1235" s="6">
        <f>SUMIF(DJ$129:DJ$159,$D1235,DL$129:DL$159)</f>
        <v>0</v>
      </c>
      <c r="DJ1235" s="9"/>
      <c r="DK1235" s="10"/>
      <c r="DL1235" s="11"/>
      <c r="DM1235" s="6">
        <f>SUMIF(DN$129:DN$159,$D1235,DP$129:DP$159)</f>
        <v>0</v>
      </c>
      <c r="DN1235" s="9"/>
      <c r="DO1235" s="10"/>
      <c r="DP1235" s="11"/>
      <c r="DQ1235" s="6">
        <f>SUMIF(DR$129:DR$159,$D1235,DT$129:DT$159)</f>
        <v>0</v>
      </c>
      <c r="DR1235" s="9"/>
      <c r="DS1235" s="10"/>
      <c r="DT1235" s="11"/>
      <c r="DU1235" s="6">
        <f>SUMIF(DV$129:DV$159,$D1235,DX$129:DX$159)</f>
        <v>0</v>
      </c>
      <c r="DV1235" s="9"/>
      <c r="DW1235" s="10"/>
      <c r="DX1235" s="11"/>
      <c r="DY1235" s="6">
        <f>SUMIF(DZ$129:DZ$159,$D1235,EB$129:EB$159)</f>
        <v>0</v>
      </c>
      <c r="DZ1235" s="9"/>
      <c r="EA1235" s="10"/>
      <c r="EB1235" s="11"/>
      <c r="EC1235" s="6">
        <f>SUMIF(ED$129:ED$159,$D1235,EF$129:EF$159)</f>
        <v>0</v>
      </c>
      <c r="ED1235" s="9"/>
      <c r="EE1235" s="10"/>
      <c r="EF1235" s="11"/>
      <c r="EG1235" s="6">
        <f>SUMIF(EH$129:EH$159,$D1235,EJ$129:EJ$159)</f>
        <v>0</v>
      </c>
      <c r="EH1235" s="9"/>
      <c r="EI1235" s="10"/>
      <c r="EJ1235" s="11"/>
      <c r="EK1235" s="6">
        <f>SUMIF(EL$129:EL$159,$D1235,EN$129:EN$159)</f>
        <v>0</v>
      </c>
      <c r="EL1235" s="9"/>
      <c r="EM1235" s="10"/>
      <c r="EN1235" s="11"/>
      <c r="EO1235" s="6">
        <f>SUMIF(EP$129:EP$159,$D1235,ER$129:ER$159)</f>
        <v>0</v>
      </c>
      <c r="EP1235" s="9"/>
      <c r="EQ1235" s="10"/>
      <c r="ER1235" s="11"/>
      <c r="ES1235" s="6">
        <f>SUMIF(ET$129:ET$159,$D1235,EV$129:EV$159)</f>
        <v>0</v>
      </c>
      <c r="ET1235" s="9"/>
      <c r="EU1235" s="10"/>
      <c r="EV1235" s="11"/>
      <c r="EW1235" s="6">
        <f>SUMIF(EX$129:EX$159,$D1235,EZ$129:EZ$159)</f>
        <v>0</v>
      </c>
      <c r="EX1235" s="9"/>
      <c r="EY1235" s="10"/>
      <c r="EZ1235" s="11"/>
      <c r="FA1235" s="6">
        <f>SUMIF(FB$129:FB$159,$D1235,FD$129:FD$159)</f>
        <v>0</v>
      </c>
      <c r="FB1235" s="9"/>
      <c r="FC1235" s="10"/>
      <c r="FD1235" s="11"/>
      <c r="FE1235" s="6">
        <f>SUMIF(FF$129:FF$159,$D1235,FH$129:FH$159)</f>
        <v>0</v>
      </c>
      <c r="FF1235" s="9"/>
      <c r="FG1235" s="10"/>
      <c r="FH1235" s="11"/>
      <c r="FI1235" s="6">
        <f>SUMIF(FJ$129:FJ$159,$D1235,FL$129:FL$159)</f>
        <v>0</v>
      </c>
      <c r="FJ1235" s="9"/>
      <c r="FK1235" s="10"/>
      <c r="FL1235" s="11"/>
      <c r="FM1235" s="6">
        <f>SUMIF(FN$129:FN$159,$D1235,FP$129:FP$159)</f>
        <v>0</v>
      </c>
      <c r="FN1235" s="9"/>
      <c r="FO1235" s="10"/>
      <c r="FP1235" s="11"/>
      <c r="FQ1235" s="6">
        <f>SUMIF(FR$129:FR$159,$D1235,FT$129:FT$159)</f>
        <v>0</v>
      </c>
      <c r="FR1235" s="9"/>
      <c r="FS1235" s="10"/>
      <c r="FT1235" s="11"/>
      <c r="FU1235" s="6">
        <f>SUMIF(FV$129:FV$159,$D1235,FX$129:FX$159)</f>
        <v>0</v>
      </c>
      <c r="FV1235" s="9"/>
      <c r="FW1235" s="10"/>
      <c r="FX1235" s="11"/>
      <c r="FY1235" s="6">
        <f>SUMIF(FZ$129:FZ$159,$D1235,GB$129:GB$159)</f>
        <v>0</v>
      </c>
      <c r="FZ1235" s="9"/>
      <c r="GA1235" s="10"/>
      <c r="GB1235" s="11"/>
      <c r="GC1235" s="6">
        <f>SUMIF(GD$129:GD$159,$D1235,GF$129:GF$159)</f>
        <v>0</v>
      </c>
      <c r="GD1235" s="9"/>
      <c r="GE1235" s="10"/>
      <c r="GF1235" s="11"/>
      <c r="GG1235" s="6">
        <f>SUMIF(GH$129:GH$159,$D1235,GJ$129:GJ$159)</f>
        <v>0</v>
      </c>
      <c r="GH1235" s="9"/>
      <c r="GI1235" s="10"/>
      <c r="GJ1235" s="11"/>
      <c r="GK1235" s="6">
        <f>SUMIF(GL$129:GL$159,$D1235,GN$129:GN$159)</f>
        <v>0</v>
      </c>
      <c r="GL1235" s="9"/>
      <c r="GM1235" s="10"/>
      <c r="GN1235" s="11"/>
      <c r="GO1235" s="6">
        <f>SUMIF(GP$129:GP$159,$D1235,GR$129:GR$159)</f>
        <v>0</v>
      </c>
      <c r="GP1235" s="9"/>
      <c r="GQ1235" s="10"/>
      <c r="GR1235" s="11"/>
      <c r="GS1235" s="6">
        <f>SUMIF(GT$129:GT$159,$D1235,GV$129:GV$159)</f>
        <v>0</v>
      </c>
      <c r="GT1235" s="9"/>
      <c r="GU1235" s="10"/>
      <c r="GV1235" s="20"/>
      <c r="GW1235" s="19">
        <f t="shared" si="28"/>
        <v>0</v>
      </c>
      <c r="GX1235" s="472"/>
      <c r="GY1235" s="473"/>
    </row>
    <row r="1236" spans="1:207" ht="15.75" customHeight="1">
      <c r="A1236" s="47" t="s">
        <v>80</v>
      </c>
      <c r="B1236" s="475"/>
      <c r="C1236" s="287"/>
      <c r="D1236" s="237"/>
      <c r="E1236" s="6">
        <f>SUMIF(F$160:F$190,$D1236,H$160:H$190)</f>
        <v>0</v>
      </c>
      <c r="F1236" s="9"/>
      <c r="G1236" s="10"/>
      <c r="H1236" s="11"/>
      <c r="I1236" s="6">
        <f>SUMIF(J$160:J$190,$D1236,L$160:L$190)</f>
        <v>0</v>
      </c>
      <c r="J1236" s="9"/>
      <c r="K1236" s="10"/>
      <c r="L1236" s="11"/>
      <c r="M1236" s="6">
        <f>SUMIF(N$160:N$190,$D1236,P$160:P$190)</f>
        <v>0</v>
      </c>
      <c r="N1236" s="9"/>
      <c r="O1236" s="10"/>
      <c r="P1236" s="11"/>
      <c r="Q1236" s="6">
        <f>SUMIF(R$160:R$190,$D1236,T$160:T$190)</f>
        <v>0</v>
      </c>
      <c r="R1236" s="9"/>
      <c r="S1236" s="10"/>
      <c r="T1236" s="11"/>
      <c r="U1236" s="6">
        <f>SUMIF(V$160:V$190,$D1236,X$160:X$190)</f>
        <v>0</v>
      </c>
      <c r="V1236" s="9"/>
      <c r="W1236" s="10"/>
      <c r="X1236" s="11"/>
      <c r="Y1236" s="6">
        <f>SUMIF(Z$160:Z$190,$D1236,AB$160:AB$190)</f>
        <v>0</v>
      </c>
      <c r="Z1236" s="9"/>
      <c r="AA1236" s="10"/>
      <c r="AB1236" s="11"/>
      <c r="AC1236" s="6">
        <f>SUMIF(AD$160:AD$190,$D1236,AF$160:AF$190)</f>
        <v>0</v>
      </c>
      <c r="AD1236" s="9"/>
      <c r="AE1236" s="10"/>
      <c r="AF1236" s="11"/>
      <c r="AG1236" s="6">
        <f>SUMIF(AH$160:AH$190,$D1236,AJ$160:AJ$190)</f>
        <v>0</v>
      </c>
      <c r="AH1236" s="9"/>
      <c r="AI1236" s="10"/>
      <c r="AJ1236" s="11"/>
      <c r="AK1236" s="6">
        <f>SUMIF(AL$160:AL$190,$D1236,AN$160:AN$190)</f>
        <v>0</v>
      </c>
      <c r="AL1236" s="9"/>
      <c r="AM1236" s="10"/>
      <c r="AN1236" s="11"/>
      <c r="AO1236" s="6">
        <f>SUMIF(AP$160:AP$190,$D1236,AR$160:AR$190)</f>
        <v>0</v>
      </c>
      <c r="AP1236" s="9"/>
      <c r="AQ1236" s="10"/>
      <c r="AR1236" s="11"/>
      <c r="AS1236" s="6">
        <f>SUMIF(AT$160:AT$190,$D1236,AV$160:AV$190)</f>
        <v>0</v>
      </c>
      <c r="AT1236" s="9"/>
      <c r="AU1236" s="10"/>
      <c r="AV1236" s="11"/>
      <c r="AW1236" s="6">
        <f>SUMIF(AX$160:AX$190,$D1236,AZ$160:AZ$190)</f>
        <v>0</v>
      </c>
      <c r="AX1236" s="9"/>
      <c r="AY1236" s="10"/>
      <c r="AZ1236" s="11"/>
      <c r="BA1236" s="6">
        <f>SUMIF(BB$160:BB$190,$D1236,BD$160:BD$190)</f>
        <v>0</v>
      </c>
      <c r="BB1236" s="9"/>
      <c r="BC1236" s="10"/>
      <c r="BD1236" s="11"/>
      <c r="BE1236" s="6">
        <f>SUMIF(BF$160:BF$190,$D1236,BH$160:BH$190)</f>
        <v>0</v>
      </c>
      <c r="BF1236" s="9"/>
      <c r="BG1236" s="10"/>
      <c r="BH1236" s="11"/>
      <c r="BI1236" s="6">
        <f>SUMIF(BJ$160:BJ$190,$D1236,BL$160:BL$190)</f>
        <v>0</v>
      </c>
      <c r="BJ1236" s="9"/>
      <c r="BK1236" s="10"/>
      <c r="BL1236" s="11"/>
      <c r="BM1236" s="6">
        <f>SUMIF(BN$160:BN$190,$D1236,BP$160:BP$190)</f>
        <v>0</v>
      </c>
      <c r="BN1236" s="9"/>
      <c r="BO1236" s="10"/>
      <c r="BP1236" s="11"/>
      <c r="BQ1236" s="6">
        <f>SUMIF(BR$160:BR$190,$D1236,BT$160:BT$190)</f>
        <v>0</v>
      </c>
      <c r="BR1236" s="9"/>
      <c r="BS1236" s="10"/>
      <c r="BT1236" s="11"/>
      <c r="BU1236" s="6">
        <f>SUMIF(BV$160:BV$190,$D1236,BX$160:BX$190)</f>
        <v>0</v>
      </c>
      <c r="BV1236" s="9"/>
      <c r="BW1236" s="10"/>
      <c r="BX1236" s="11"/>
      <c r="BY1236" s="6">
        <f>SUMIF(BZ$160:BZ$190,$D1236,CB$160:CB$190)</f>
        <v>0</v>
      </c>
      <c r="BZ1236" s="9"/>
      <c r="CA1236" s="10"/>
      <c r="CB1236" s="11"/>
      <c r="CC1236" s="6">
        <f>SUMIF(CD$160:CD$190,$D1236,CF$160:CF$190)</f>
        <v>0</v>
      </c>
      <c r="CD1236" s="9"/>
      <c r="CE1236" s="10"/>
      <c r="CF1236" s="11"/>
      <c r="CG1236" s="6">
        <f>SUMIF(CH$160:CH$190,$D1236,CJ$160:CJ$190)</f>
        <v>0</v>
      </c>
      <c r="CH1236" s="9"/>
      <c r="CI1236" s="10"/>
      <c r="CJ1236" s="11"/>
      <c r="CK1236" s="6">
        <f>SUMIF(CL$160:CL$190,$D1236,CN$160:CN$190)</f>
        <v>0</v>
      </c>
      <c r="CL1236" s="9"/>
      <c r="CM1236" s="10"/>
      <c r="CN1236" s="11"/>
      <c r="CO1236" s="6">
        <f>SUMIF(CP$160:CP$190,$D1236,CR$160:CR$190)</f>
        <v>0</v>
      </c>
      <c r="CP1236" s="9"/>
      <c r="CQ1236" s="10"/>
      <c r="CR1236" s="11"/>
      <c r="CS1236" s="6">
        <f>SUMIF(CT$160:CT$190,$D1236,CV$160:CV$190)</f>
        <v>0</v>
      </c>
      <c r="CT1236" s="9"/>
      <c r="CU1236" s="10"/>
      <c r="CV1236" s="11"/>
      <c r="CW1236" s="6">
        <f>SUMIF(CX$160:CX$190,$D1236,CZ$160:CZ$190)</f>
        <v>0</v>
      </c>
      <c r="CX1236" s="9"/>
      <c r="CY1236" s="10"/>
      <c r="CZ1236" s="11"/>
      <c r="DA1236" s="6">
        <f>SUMIF(DB$160:DB$190,$D1236,DD$160:DD$190)</f>
        <v>0</v>
      </c>
      <c r="DB1236" s="9"/>
      <c r="DC1236" s="10"/>
      <c r="DD1236" s="11"/>
      <c r="DE1236" s="6">
        <f>SUMIF(DF$160:DF$190,$D1236,DH$160:DH$190)</f>
        <v>0</v>
      </c>
      <c r="DF1236" s="9"/>
      <c r="DG1236" s="10"/>
      <c r="DH1236" s="11"/>
      <c r="DI1236" s="6">
        <f>SUMIF(DJ$160:DJ$190,$D1236,DL$160:DL$190)</f>
        <v>0</v>
      </c>
      <c r="DJ1236" s="9"/>
      <c r="DK1236" s="10"/>
      <c r="DL1236" s="11"/>
      <c r="DM1236" s="6">
        <f>SUMIF(DN$160:DN$190,$D1236,DP$160:DP$190)</f>
        <v>0</v>
      </c>
      <c r="DN1236" s="9"/>
      <c r="DO1236" s="10"/>
      <c r="DP1236" s="11"/>
      <c r="DQ1236" s="6">
        <f>SUMIF(DR$160:DR$190,$D1236,DT$160:DT$190)</f>
        <v>0</v>
      </c>
      <c r="DR1236" s="9"/>
      <c r="DS1236" s="10"/>
      <c r="DT1236" s="11"/>
      <c r="DU1236" s="6">
        <f>SUMIF(DV$160:DV$190,$D1236,DX$160:DX$190)</f>
        <v>0</v>
      </c>
      <c r="DV1236" s="9"/>
      <c r="DW1236" s="10"/>
      <c r="DX1236" s="11"/>
      <c r="DY1236" s="6">
        <f>SUMIF(DZ$160:DZ$190,$D1236,EB$160:EB$190)</f>
        <v>0</v>
      </c>
      <c r="DZ1236" s="9"/>
      <c r="EA1236" s="10"/>
      <c r="EB1236" s="11"/>
      <c r="EC1236" s="6">
        <f>SUMIF(ED$160:ED$190,$D1236,EF$160:EF$190)</f>
        <v>0</v>
      </c>
      <c r="ED1236" s="9"/>
      <c r="EE1236" s="10"/>
      <c r="EF1236" s="11"/>
      <c r="EG1236" s="6">
        <f>SUMIF(EH$160:EH$190,$D1236,EJ$160:EJ$190)</f>
        <v>0</v>
      </c>
      <c r="EH1236" s="9"/>
      <c r="EI1236" s="10"/>
      <c r="EJ1236" s="11"/>
      <c r="EK1236" s="6">
        <f>SUMIF(EL$160:EL$190,$D1236,EN$160:EN$190)</f>
        <v>0</v>
      </c>
      <c r="EL1236" s="9"/>
      <c r="EM1236" s="10"/>
      <c r="EN1236" s="11"/>
      <c r="EO1236" s="6">
        <f>SUMIF(EP$160:EP$190,$D1236,ER$160:ER$190)</f>
        <v>0</v>
      </c>
      <c r="EP1236" s="9"/>
      <c r="EQ1236" s="10"/>
      <c r="ER1236" s="11"/>
      <c r="ES1236" s="6">
        <f>SUMIF(ET$160:ET$190,$D1236,EV$160:EV$190)</f>
        <v>0</v>
      </c>
      <c r="ET1236" s="9"/>
      <c r="EU1236" s="10"/>
      <c r="EV1236" s="11"/>
      <c r="EW1236" s="6">
        <f>SUMIF(EX$160:EX$190,$D1236,EZ$160:EZ$190)</f>
        <v>0</v>
      </c>
      <c r="EX1236" s="9"/>
      <c r="EY1236" s="10"/>
      <c r="EZ1236" s="11"/>
      <c r="FA1236" s="6">
        <f>SUMIF(FB$160:FB$190,$D1236,FD$160:FD$190)</f>
        <v>0</v>
      </c>
      <c r="FB1236" s="9"/>
      <c r="FC1236" s="10"/>
      <c r="FD1236" s="11"/>
      <c r="FE1236" s="6">
        <f>SUMIF(FF$160:FF$190,$D1236,FH$160:FH$190)</f>
        <v>0</v>
      </c>
      <c r="FF1236" s="9"/>
      <c r="FG1236" s="10"/>
      <c r="FH1236" s="11"/>
      <c r="FI1236" s="6">
        <f>SUMIF(FJ$160:FJ$190,$D1236,FL$160:FL$190)</f>
        <v>0</v>
      </c>
      <c r="FJ1236" s="9"/>
      <c r="FK1236" s="10"/>
      <c r="FL1236" s="11"/>
      <c r="FM1236" s="6">
        <f>SUMIF(FN$160:FN$190,$D1236,FP$160:FP$190)</f>
        <v>0</v>
      </c>
      <c r="FN1236" s="9"/>
      <c r="FO1236" s="10"/>
      <c r="FP1236" s="11"/>
      <c r="FQ1236" s="6">
        <f>SUMIF(FR$160:FR$190,$D1236,FT$160:FT$190)</f>
        <v>0</v>
      </c>
      <c r="FR1236" s="9"/>
      <c r="FS1236" s="10"/>
      <c r="FT1236" s="11"/>
      <c r="FU1236" s="6">
        <f>SUMIF(FV$160:FV$190,$D1236,FX$160:FX$190)</f>
        <v>0</v>
      </c>
      <c r="FV1236" s="9"/>
      <c r="FW1236" s="10"/>
      <c r="FX1236" s="11"/>
      <c r="FY1236" s="6">
        <f>SUMIF(FZ$160:FZ$190,$D1236,GB$160:GB$190)</f>
        <v>0</v>
      </c>
      <c r="FZ1236" s="9"/>
      <c r="GA1236" s="10"/>
      <c r="GB1236" s="11"/>
      <c r="GC1236" s="6">
        <f>SUMIF(GD$160:GD$190,$D1236,GF$160:GF$190)</f>
        <v>0</v>
      </c>
      <c r="GD1236" s="9"/>
      <c r="GE1236" s="10"/>
      <c r="GF1236" s="11"/>
      <c r="GG1236" s="6">
        <f>SUMIF(GH$160:GH$190,$D1236,GJ$160:GJ$190)</f>
        <v>0</v>
      </c>
      <c r="GH1236" s="9"/>
      <c r="GI1236" s="10"/>
      <c r="GJ1236" s="11"/>
      <c r="GK1236" s="6">
        <f>SUMIF(GL$160:GL$190,$D1236,GN$160:GN$190)</f>
        <v>0</v>
      </c>
      <c r="GL1236" s="9"/>
      <c r="GM1236" s="10"/>
      <c r="GN1236" s="11"/>
      <c r="GO1236" s="6">
        <f>SUMIF(GP$160:GP$190,$D1236,GR$160:GR$190)</f>
        <v>0</v>
      </c>
      <c r="GP1236" s="9"/>
      <c r="GQ1236" s="10"/>
      <c r="GR1236" s="11"/>
      <c r="GS1236" s="6">
        <f>SUMIF(GT$160:GT$190,$D1236,GV$160:GV$190)</f>
        <v>0</v>
      </c>
      <c r="GT1236" s="9"/>
      <c r="GU1236" s="10"/>
      <c r="GV1236" s="20"/>
      <c r="GW1236" s="19">
        <f t="shared" si="28"/>
        <v>0</v>
      </c>
      <c r="GX1236" s="472"/>
      <c r="GY1236" s="473"/>
    </row>
    <row r="1237" spans="1:207" ht="15.75" customHeight="1">
      <c r="A1237" s="47" t="s">
        <v>81</v>
      </c>
      <c r="B1237" s="475"/>
      <c r="C1237" s="287"/>
      <c r="D1237" s="237"/>
      <c r="E1237" s="6">
        <f>SUMIF(F$191:F$221,$D1237,H$191:H$221)</f>
        <v>0</v>
      </c>
      <c r="F1237" s="9"/>
      <c r="G1237" s="10"/>
      <c r="H1237" s="11"/>
      <c r="I1237" s="6">
        <f>SUMIF(J$191:J$221,$D1237,L$191:L$221)</f>
        <v>0</v>
      </c>
      <c r="J1237" s="9"/>
      <c r="K1237" s="10"/>
      <c r="L1237" s="11"/>
      <c r="M1237" s="6">
        <f>SUMIF(N$191:N$221,$D1237,P$191:P$221)</f>
        <v>0</v>
      </c>
      <c r="N1237" s="9"/>
      <c r="O1237" s="10"/>
      <c r="P1237" s="11"/>
      <c r="Q1237" s="6">
        <f>SUMIF(R$191:R$221,$D1237,T$191:T$221)</f>
        <v>0</v>
      </c>
      <c r="R1237" s="9"/>
      <c r="S1237" s="10"/>
      <c r="T1237" s="11"/>
      <c r="U1237" s="6">
        <f>SUMIF(V$191:V$221,$D1237,X$191:X$221)</f>
        <v>0</v>
      </c>
      <c r="V1237" s="9"/>
      <c r="W1237" s="10"/>
      <c r="X1237" s="11"/>
      <c r="Y1237" s="6">
        <f>SUMIF(Z$191:Z$221,$D1237,AB$191:AB$221)</f>
        <v>0</v>
      </c>
      <c r="Z1237" s="9"/>
      <c r="AA1237" s="10"/>
      <c r="AB1237" s="11"/>
      <c r="AC1237" s="6">
        <f>SUMIF(AD$191:AD$221,$D1237,AF$191:AF$221)</f>
        <v>0</v>
      </c>
      <c r="AD1237" s="9"/>
      <c r="AE1237" s="10"/>
      <c r="AF1237" s="11"/>
      <c r="AG1237" s="6">
        <f>SUMIF(AH$191:AH$221,$D1237,AJ$191:AJ$221)</f>
        <v>0</v>
      </c>
      <c r="AH1237" s="9"/>
      <c r="AI1237" s="10"/>
      <c r="AJ1237" s="11"/>
      <c r="AK1237" s="6">
        <f>SUMIF(AL$191:AL$221,$D1237,AN$191:AN$221)</f>
        <v>0</v>
      </c>
      <c r="AL1237" s="9"/>
      <c r="AM1237" s="10"/>
      <c r="AN1237" s="11"/>
      <c r="AO1237" s="6">
        <f>SUMIF(AP$191:AP$221,$D1237,AR$191:AR$221)</f>
        <v>0</v>
      </c>
      <c r="AP1237" s="9"/>
      <c r="AQ1237" s="10"/>
      <c r="AR1237" s="11"/>
      <c r="AS1237" s="6">
        <f>SUMIF(AT$191:AT$221,$D1237,AV$191:AV$221)</f>
        <v>0</v>
      </c>
      <c r="AT1237" s="9"/>
      <c r="AU1237" s="10"/>
      <c r="AV1237" s="11"/>
      <c r="AW1237" s="6">
        <f>SUMIF(AX$191:AX$221,$D1237,AZ$191:AZ$221)</f>
        <v>0</v>
      </c>
      <c r="AX1237" s="9"/>
      <c r="AY1237" s="10"/>
      <c r="AZ1237" s="11"/>
      <c r="BA1237" s="6">
        <f>SUMIF(BB$191:BB$221,$D1237,BD$191:BD$221)</f>
        <v>0</v>
      </c>
      <c r="BB1237" s="9"/>
      <c r="BC1237" s="10"/>
      <c r="BD1237" s="11"/>
      <c r="BE1237" s="6">
        <f>SUMIF(BF$191:BF$221,$D1237,BH$191:BH$221)</f>
        <v>0</v>
      </c>
      <c r="BF1237" s="9"/>
      <c r="BG1237" s="10"/>
      <c r="BH1237" s="11"/>
      <c r="BI1237" s="6">
        <f>SUMIF(BJ$191:BJ$221,$D1237,BL$191:BL$221)</f>
        <v>0</v>
      </c>
      <c r="BJ1237" s="9"/>
      <c r="BK1237" s="10"/>
      <c r="BL1237" s="11"/>
      <c r="BM1237" s="6">
        <f>SUMIF(BN$191:BN$221,$D1237,BP$191:BP$221)</f>
        <v>0</v>
      </c>
      <c r="BN1237" s="9"/>
      <c r="BO1237" s="10"/>
      <c r="BP1237" s="11"/>
      <c r="BQ1237" s="6">
        <f>SUMIF(BR$191:BR$221,$D1237,BT$191:BT$221)</f>
        <v>0</v>
      </c>
      <c r="BR1237" s="9"/>
      <c r="BS1237" s="10"/>
      <c r="BT1237" s="11"/>
      <c r="BU1237" s="6">
        <f>SUMIF(BV$191:BV$221,$D1237,BX$191:BX$221)</f>
        <v>0</v>
      </c>
      <c r="BV1237" s="9"/>
      <c r="BW1237" s="10"/>
      <c r="BX1237" s="11"/>
      <c r="BY1237" s="6">
        <f>SUMIF(BZ$191:BZ$221,$D1237,CB$191:CB$221)</f>
        <v>0</v>
      </c>
      <c r="BZ1237" s="9"/>
      <c r="CA1237" s="10"/>
      <c r="CB1237" s="11"/>
      <c r="CC1237" s="6">
        <f>SUMIF(CD$191:CD$221,$D1237,CF$191:CF$221)</f>
        <v>0</v>
      </c>
      <c r="CD1237" s="9"/>
      <c r="CE1237" s="10"/>
      <c r="CF1237" s="11"/>
      <c r="CG1237" s="6">
        <f>SUMIF(CH$191:CH$221,$D1237,CJ$191:CJ$221)</f>
        <v>0</v>
      </c>
      <c r="CH1237" s="9"/>
      <c r="CI1237" s="10"/>
      <c r="CJ1237" s="11"/>
      <c r="CK1237" s="6">
        <f>SUMIF(CL$191:CL$221,$D1237,CN$191:CN$221)</f>
        <v>0</v>
      </c>
      <c r="CL1237" s="9"/>
      <c r="CM1237" s="10"/>
      <c r="CN1237" s="11"/>
      <c r="CO1237" s="6">
        <f>SUMIF(CP$191:CP$221,$D1237,CR$191:CR$221)</f>
        <v>0</v>
      </c>
      <c r="CP1237" s="9"/>
      <c r="CQ1237" s="10"/>
      <c r="CR1237" s="11"/>
      <c r="CS1237" s="6">
        <f>SUMIF(CT$191:CT$221,$D1237,CV$191:CV$221)</f>
        <v>0</v>
      </c>
      <c r="CT1237" s="9"/>
      <c r="CU1237" s="10"/>
      <c r="CV1237" s="11"/>
      <c r="CW1237" s="6">
        <f>SUMIF(CX$191:CX$221,$D1237,CZ$191:CZ$221)</f>
        <v>0</v>
      </c>
      <c r="CX1237" s="9"/>
      <c r="CY1237" s="10"/>
      <c r="CZ1237" s="11"/>
      <c r="DA1237" s="6">
        <f>SUMIF(DB$191:DB$221,$D1237,DD$191:DD$221)</f>
        <v>0</v>
      </c>
      <c r="DB1237" s="9"/>
      <c r="DC1237" s="10"/>
      <c r="DD1237" s="11"/>
      <c r="DE1237" s="6">
        <f>SUMIF(DF$191:DF$221,$D1237,DH$191:DH$221)</f>
        <v>0</v>
      </c>
      <c r="DF1237" s="9"/>
      <c r="DG1237" s="10"/>
      <c r="DH1237" s="11"/>
      <c r="DI1237" s="6">
        <f>SUMIF(DJ$191:DJ$221,$D1237,DL$191:DL$221)</f>
        <v>0</v>
      </c>
      <c r="DJ1237" s="9"/>
      <c r="DK1237" s="10"/>
      <c r="DL1237" s="11"/>
      <c r="DM1237" s="6">
        <f>SUMIF(DN$191:DN$221,$D1237,DP$191:DP$221)</f>
        <v>0</v>
      </c>
      <c r="DN1237" s="9"/>
      <c r="DO1237" s="10"/>
      <c r="DP1237" s="11"/>
      <c r="DQ1237" s="6">
        <f>SUMIF(DR$191:DR$221,$D1237,DT$191:DT$221)</f>
        <v>0</v>
      </c>
      <c r="DR1237" s="9"/>
      <c r="DS1237" s="10"/>
      <c r="DT1237" s="11"/>
      <c r="DU1237" s="6">
        <f>SUMIF(DV$191:DV$221,$D1237,DX$191:DX$221)</f>
        <v>0</v>
      </c>
      <c r="DV1237" s="9"/>
      <c r="DW1237" s="10"/>
      <c r="DX1237" s="11"/>
      <c r="DY1237" s="6">
        <f>SUMIF(DZ$191:DZ$221,$D1237,EB$191:EB$221)</f>
        <v>0</v>
      </c>
      <c r="DZ1237" s="9"/>
      <c r="EA1237" s="10"/>
      <c r="EB1237" s="11"/>
      <c r="EC1237" s="6">
        <f>SUMIF(ED$191:ED$221,$D1237,EF$191:EF$221)</f>
        <v>0</v>
      </c>
      <c r="ED1237" s="9"/>
      <c r="EE1237" s="10"/>
      <c r="EF1237" s="11"/>
      <c r="EG1237" s="6">
        <f>SUMIF(EH$191:EH$221,$D1237,EJ$191:EJ$221)</f>
        <v>0</v>
      </c>
      <c r="EH1237" s="9"/>
      <c r="EI1237" s="10"/>
      <c r="EJ1237" s="11"/>
      <c r="EK1237" s="6">
        <f>SUMIF(EL$191:EL$221,$D1237,EN$191:EN$221)</f>
        <v>0</v>
      </c>
      <c r="EL1237" s="9"/>
      <c r="EM1237" s="10"/>
      <c r="EN1237" s="11"/>
      <c r="EO1237" s="6">
        <f>SUMIF(EP$191:EP$221,$D1237,ER$191:ER$221)</f>
        <v>0</v>
      </c>
      <c r="EP1237" s="9"/>
      <c r="EQ1237" s="10"/>
      <c r="ER1237" s="11"/>
      <c r="ES1237" s="6">
        <f>SUMIF(ET$191:ET$221,$D1237,EV$191:EV$221)</f>
        <v>0</v>
      </c>
      <c r="ET1237" s="9"/>
      <c r="EU1237" s="10"/>
      <c r="EV1237" s="11"/>
      <c r="EW1237" s="6">
        <f>SUMIF(EX$191:EX$221,$D1237,EZ$191:EZ$221)</f>
        <v>0</v>
      </c>
      <c r="EX1237" s="9"/>
      <c r="EY1237" s="10"/>
      <c r="EZ1237" s="11"/>
      <c r="FA1237" s="6">
        <f>SUMIF(FB$191:FB$221,$D1237,FD$191:FD$221)</f>
        <v>0</v>
      </c>
      <c r="FB1237" s="9"/>
      <c r="FC1237" s="10"/>
      <c r="FD1237" s="11"/>
      <c r="FE1237" s="6">
        <f>SUMIF(FF$191:FF$221,$D1237,FH$191:FH$221)</f>
        <v>0</v>
      </c>
      <c r="FF1237" s="9"/>
      <c r="FG1237" s="10"/>
      <c r="FH1237" s="11"/>
      <c r="FI1237" s="6">
        <f>SUMIF(FJ$191:FJ$221,$D1237,FL$191:FL$221)</f>
        <v>0</v>
      </c>
      <c r="FJ1237" s="9"/>
      <c r="FK1237" s="10"/>
      <c r="FL1237" s="11"/>
      <c r="FM1237" s="6">
        <f>SUMIF(FN$191:FN$221,$D1237,FP$191:FP$221)</f>
        <v>0</v>
      </c>
      <c r="FN1237" s="9"/>
      <c r="FO1237" s="10"/>
      <c r="FP1237" s="11"/>
      <c r="FQ1237" s="6">
        <f>SUMIF(FR$191:FR$221,$D1237,FT$191:FT$221)</f>
        <v>0</v>
      </c>
      <c r="FR1237" s="9"/>
      <c r="FS1237" s="10"/>
      <c r="FT1237" s="11"/>
      <c r="FU1237" s="6">
        <f>SUMIF(FV$191:FV$221,$D1237,FX$191:FX$221)</f>
        <v>0</v>
      </c>
      <c r="FV1237" s="9"/>
      <c r="FW1237" s="10"/>
      <c r="FX1237" s="11"/>
      <c r="FY1237" s="6">
        <f>SUMIF(FZ$191:FZ$221,$D1237,GB$191:GB$221)</f>
        <v>0</v>
      </c>
      <c r="FZ1237" s="9"/>
      <c r="GA1237" s="10"/>
      <c r="GB1237" s="11"/>
      <c r="GC1237" s="6">
        <f>SUMIF(GD$191:GD$221,$D1237,GF$191:GF$221)</f>
        <v>0</v>
      </c>
      <c r="GD1237" s="9"/>
      <c r="GE1237" s="10"/>
      <c r="GF1237" s="11"/>
      <c r="GG1237" s="6">
        <f>SUMIF(GH$191:GH$221,$D1237,GJ$191:GJ$221)</f>
        <v>0</v>
      </c>
      <c r="GH1237" s="9"/>
      <c r="GI1237" s="10"/>
      <c r="GJ1237" s="11"/>
      <c r="GK1237" s="6">
        <f>SUMIF(GL$191:GL$221,$D1237,GN$191:GN$221)</f>
        <v>0</v>
      </c>
      <c r="GL1237" s="9"/>
      <c r="GM1237" s="10"/>
      <c r="GN1237" s="11"/>
      <c r="GO1237" s="6">
        <f>SUMIF(GP$191:GP$221,$D1237,GR$191:GR$221)</f>
        <v>0</v>
      </c>
      <c r="GP1237" s="9"/>
      <c r="GQ1237" s="10"/>
      <c r="GR1237" s="11"/>
      <c r="GS1237" s="6">
        <f>SUMIF(GT$191:GT$221,$D1237,GV$191:GV$221)</f>
        <v>0</v>
      </c>
      <c r="GT1237" s="9"/>
      <c r="GU1237" s="10"/>
      <c r="GV1237" s="20"/>
      <c r="GW1237" s="19">
        <f t="shared" si="28"/>
        <v>0</v>
      </c>
      <c r="GX1237" s="472"/>
      <c r="GY1237" s="473"/>
    </row>
    <row r="1238" spans="1:207" ht="15.75" customHeight="1">
      <c r="A1238" s="47" t="s">
        <v>82</v>
      </c>
      <c r="B1238" s="475"/>
      <c r="C1238" s="287"/>
      <c r="D1238" s="237"/>
      <c r="E1238" s="6">
        <f>SUMIF(F$222:F$252,$D1238,H$222:H$252)</f>
        <v>0</v>
      </c>
      <c r="F1238" s="9"/>
      <c r="G1238" s="10"/>
      <c r="H1238" s="11"/>
      <c r="I1238" s="6">
        <f>SUMIF(J$222:J$252,$D1238,L$222:L$252)</f>
        <v>0</v>
      </c>
      <c r="J1238" s="9"/>
      <c r="K1238" s="10"/>
      <c r="L1238" s="11"/>
      <c r="M1238" s="6">
        <f>SUMIF(N$222:N$252,$D1238,P$222:P$252)</f>
        <v>0</v>
      </c>
      <c r="N1238" s="9"/>
      <c r="O1238" s="10"/>
      <c r="P1238" s="11"/>
      <c r="Q1238" s="6">
        <f>SUMIF(R$222:R$252,$D1238,T$222:T$252)</f>
        <v>0</v>
      </c>
      <c r="R1238" s="9"/>
      <c r="S1238" s="10"/>
      <c r="T1238" s="11"/>
      <c r="U1238" s="6">
        <f>SUMIF(V$222:V$252,$D1238,X$222:X$252)</f>
        <v>0</v>
      </c>
      <c r="V1238" s="9"/>
      <c r="W1238" s="10"/>
      <c r="X1238" s="11"/>
      <c r="Y1238" s="6">
        <f>SUMIF(Z$222:Z$252,$D1238,AB$222:AB$252)</f>
        <v>0</v>
      </c>
      <c r="Z1238" s="9"/>
      <c r="AA1238" s="10"/>
      <c r="AB1238" s="11"/>
      <c r="AC1238" s="6">
        <f>SUMIF(AD$222:AD$252,$D1238,AF$222:AF$252)</f>
        <v>0</v>
      </c>
      <c r="AD1238" s="9"/>
      <c r="AE1238" s="10"/>
      <c r="AF1238" s="11"/>
      <c r="AG1238" s="6">
        <f>SUMIF(AH$222:AH$252,$D1238,AJ$222:AJ$252)</f>
        <v>0</v>
      </c>
      <c r="AH1238" s="9"/>
      <c r="AI1238" s="10"/>
      <c r="AJ1238" s="11"/>
      <c r="AK1238" s="6">
        <f>SUMIF(AL$222:AL$252,$D1238,AN$222:AN$252)</f>
        <v>0</v>
      </c>
      <c r="AL1238" s="9"/>
      <c r="AM1238" s="10"/>
      <c r="AN1238" s="11"/>
      <c r="AO1238" s="6">
        <f>SUMIF(AP$222:AP$252,$D1238,AR$222:AR$252)</f>
        <v>0</v>
      </c>
      <c r="AP1238" s="9"/>
      <c r="AQ1238" s="10"/>
      <c r="AR1238" s="11"/>
      <c r="AS1238" s="6">
        <f>SUMIF(AT$222:AT$252,$D1238,AV$222:AV$252)</f>
        <v>0</v>
      </c>
      <c r="AT1238" s="9"/>
      <c r="AU1238" s="10"/>
      <c r="AV1238" s="11"/>
      <c r="AW1238" s="6">
        <f>SUMIF(AX$222:AX$252,$D1238,AZ$222:AZ$252)</f>
        <v>0</v>
      </c>
      <c r="AX1238" s="9"/>
      <c r="AY1238" s="10"/>
      <c r="AZ1238" s="11"/>
      <c r="BA1238" s="6">
        <f>SUMIF(BB$222:BB$252,$D1238,BD$222:BD$252)</f>
        <v>0</v>
      </c>
      <c r="BB1238" s="9"/>
      <c r="BC1238" s="10"/>
      <c r="BD1238" s="11"/>
      <c r="BE1238" s="6">
        <f>SUMIF(BF$222:BF$252,$D1238,BH$222:BH$252)</f>
        <v>0</v>
      </c>
      <c r="BF1238" s="9"/>
      <c r="BG1238" s="10"/>
      <c r="BH1238" s="11"/>
      <c r="BI1238" s="6">
        <f>SUMIF(BJ$222:BJ$252,$D1238,BL$222:BL$252)</f>
        <v>0</v>
      </c>
      <c r="BJ1238" s="9"/>
      <c r="BK1238" s="10"/>
      <c r="BL1238" s="11"/>
      <c r="BM1238" s="6">
        <f>SUMIF(BN$222:BN$252,$D1238,BP$222:BP$252)</f>
        <v>0</v>
      </c>
      <c r="BN1238" s="9"/>
      <c r="BO1238" s="10"/>
      <c r="BP1238" s="11"/>
      <c r="BQ1238" s="6">
        <f>SUMIF(BR$222:BR$252,$D1238,BT$222:BT$252)</f>
        <v>0</v>
      </c>
      <c r="BR1238" s="9"/>
      <c r="BS1238" s="10"/>
      <c r="BT1238" s="11"/>
      <c r="BU1238" s="6">
        <f>SUMIF(BV$222:BV$252,$D1238,BX$222:BX$252)</f>
        <v>0</v>
      </c>
      <c r="BV1238" s="9"/>
      <c r="BW1238" s="10"/>
      <c r="BX1238" s="11"/>
      <c r="BY1238" s="6">
        <f>SUMIF(BZ$222:BZ$252,$D1238,CB$222:CB$252)</f>
        <v>0</v>
      </c>
      <c r="BZ1238" s="9"/>
      <c r="CA1238" s="10"/>
      <c r="CB1238" s="11"/>
      <c r="CC1238" s="6">
        <f>SUMIF(CD$222:CD$252,$D1238,CF$222:CF$252)</f>
        <v>0</v>
      </c>
      <c r="CD1238" s="9"/>
      <c r="CE1238" s="10"/>
      <c r="CF1238" s="11"/>
      <c r="CG1238" s="6">
        <f>SUMIF(CH$222:CH$252,$D1238,CJ$222:CJ$252)</f>
        <v>0</v>
      </c>
      <c r="CH1238" s="9"/>
      <c r="CI1238" s="10"/>
      <c r="CJ1238" s="11"/>
      <c r="CK1238" s="6">
        <f>SUMIF(CL$222:CL$252,$D1238,CN$222:CN$252)</f>
        <v>0</v>
      </c>
      <c r="CL1238" s="9"/>
      <c r="CM1238" s="10"/>
      <c r="CN1238" s="11"/>
      <c r="CO1238" s="6">
        <f>SUMIF(CP$222:CP$252,$D1238,CR$222:CR$252)</f>
        <v>0</v>
      </c>
      <c r="CP1238" s="9"/>
      <c r="CQ1238" s="10"/>
      <c r="CR1238" s="11"/>
      <c r="CS1238" s="6">
        <f>SUMIF(CT$222:CT$252,$D1238,CV$222:CV$252)</f>
        <v>0</v>
      </c>
      <c r="CT1238" s="9"/>
      <c r="CU1238" s="10"/>
      <c r="CV1238" s="11"/>
      <c r="CW1238" s="6">
        <f>SUMIF(CX$222:CX$252,$D1238,CZ$222:CZ$252)</f>
        <v>0</v>
      </c>
      <c r="CX1238" s="9"/>
      <c r="CY1238" s="10"/>
      <c r="CZ1238" s="11"/>
      <c r="DA1238" s="6">
        <f>SUMIF(DB$222:DB$252,$D1238,DD$222:DD$252)</f>
        <v>0</v>
      </c>
      <c r="DB1238" s="9"/>
      <c r="DC1238" s="10"/>
      <c r="DD1238" s="11"/>
      <c r="DE1238" s="6">
        <f>SUMIF(DF$222:DF$252,$D1238,DH$222:DH$252)</f>
        <v>0</v>
      </c>
      <c r="DF1238" s="9"/>
      <c r="DG1238" s="10"/>
      <c r="DH1238" s="11"/>
      <c r="DI1238" s="6">
        <f>SUMIF(DJ$222:DJ$252,$D1238,DL$222:DL$252)</f>
        <v>0</v>
      </c>
      <c r="DJ1238" s="9"/>
      <c r="DK1238" s="10"/>
      <c r="DL1238" s="11"/>
      <c r="DM1238" s="6">
        <f>SUMIF(DN$222:DN$252,$D1238,DP$222:DP$252)</f>
        <v>0</v>
      </c>
      <c r="DN1238" s="9"/>
      <c r="DO1238" s="10"/>
      <c r="DP1238" s="11"/>
      <c r="DQ1238" s="6">
        <f>SUMIF(DR$222:DR$252,$D1238,DT$222:DT$252)</f>
        <v>0</v>
      </c>
      <c r="DR1238" s="9"/>
      <c r="DS1238" s="10"/>
      <c r="DT1238" s="11"/>
      <c r="DU1238" s="6">
        <f>SUMIF(DV$222:DV$252,$D1238,DX$222:DX$252)</f>
        <v>0</v>
      </c>
      <c r="DV1238" s="9"/>
      <c r="DW1238" s="10"/>
      <c r="DX1238" s="11"/>
      <c r="DY1238" s="6">
        <f>SUMIF(DZ$222:DZ$252,$D1238,EB$222:EB$252)</f>
        <v>0</v>
      </c>
      <c r="DZ1238" s="9"/>
      <c r="EA1238" s="10"/>
      <c r="EB1238" s="11"/>
      <c r="EC1238" s="6">
        <f>SUMIF(ED$222:ED$252,$D1238,EF$222:EF$252)</f>
        <v>0</v>
      </c>
      <c r="ED1238" s="9"/>
      <c r="EE1238" s="10"/>
      <c r="EF1238" s="11"/>
      <c r="EG1238" s="6">
        <f>SUMIF(EH$222:EH$252,$D1238,EJ$222:EJ$252)</f>
        <v>0</v>
      </c>
      <c r="EH1238" s="9"/>
      <c r="EI1238" s="10"/>
      <c r="EJ1238" s="11"/>
      <c r="EK1238" s="6">
        <f>SUMIF(EL$222:EL$252,$D1238,EN$222:EN$252)</f>
        <v>0</v>
      </c>
      <c r="EL1238" s="9"/>
      <c r="EM1238" s="10"/>
      <c r="EN1238" s="11"/>
      <c r="EO1238" s="6">
        <f>SUMIF(EP$222:EP$252,$D1238,ER$222:ER$252)</f>
        <v>0</v>
      </c>
      <c r="EP1238" s="9"/>
      <c r="EQ1238" s="10"/>
      <c r="ER1238" s="11"/>
      <c r="ES1238" s="6">
        <f>SUMIF(ET$222:ET$252,$D1238,EV$222:EV$252)</f>
        <v>0</v>
      </c>
      <c r="ET1238" s="9"/>
      <c r="EU1238" s="10"/>
      <c r="EV1238" s="11"/>
      <c r="EW1238" s="6">
        <f>SUMIF(EX$222:EX$252,$D1238,EZ$222:EZ$252)</f>
        <v>0</v>
      </c>
      <c r="EX1238" s="9"/>
      <c r="EY1238" s="10"/>
      <c r="EZ1238" s="11"/>
      <c r="FA1238" s="6">
        <f>SUMIF(FB$222:FB$252,$D1238,FD$222:FD$252)</f>
        <v>0</v>
      </c>
      <c r="FB1238" s="9"/>
      <c r="FC1238" s="10"/>
      <c r="FD1238" s="11"/>
      <c r="FE1238" s="6">
        <f>SUMIF(FF$222:FF$252,$D1238,FH$222:FH$252)</f>
        <v>0</v>
      </c>
      <c r="FF1238" s="9"/>
      <c r="FG1238" s="10"/>
      <c r="FH1238" s="11"/>
      <c r="FI1238" s="6">
        <f>SUMIF(FJ$222:FJ$252,$D1238,FL$222:FL$252)</f>
        <v>0</v>
      </c>
      <c r="FJ1238" s="9"/>
      <c r="FK1238" s="10"/>
      <c r="FL1238" s="11"/>
      <c r="FM1238" s="6">
        <f>SUMIF(FN$222:FN$252,$D1238,FP$222:FP$252)</f>
        <v>0</v>
      </c>
      <c r="FN1238" s="9"/>
      <c r="FO1238" s="10"/>
      <c r="FP1238" s="11"/>
      <c r="FQ1238" s="6">
        <f>SUMIF(FR$222:FR$252,$D1238,FT$222:FT$252)</f>
        <v>0</v>
      </c>
      <c r="FR1238" s="9"/>
      <c r="FS1238" s="10"/>
      <c r="FT1238" s="11"/>
      <c r="FU1238" s="6">
        <f>SUMIF(FV$222:FV$252,$D1238,FX$222:FX$252)</f>
        <v>0</v>
      </c>
      <c r="FV1238" s="9"/>
      <c r="FW1238" s="10"/>
      <c r="FX1238" s="11"/>
      <c r="FY1238" s="6">
        <f>SUMIF(FZ$222:FZ$252,$D1238,GB$222:GB$252)</f>
        <v>0</v>
      </c>
      <c r="FZ1238" s="9"/>
      <c r="GA1238" s="10"/>
      <c r="GB1238" s="11"/>
      <c r="GC1238" s="6">
        <f>SUMIF(GD$222:GD$252,$D1238,GF$222:GF$252)</f>
        <v>0</v>
      </c>
      <c r="GD1238" s="9"/>
      <c r="GE1238" s="10"/>
      <c r="GF1238" s="11"/>
      <c r="GG1238" s="6">
        <f>SUMIF(GH$222:GH$252,$D1238,GJ$222:GJ$252)</f>
        <v>0</v>
      </c>
      <c r="GH1238" s="9"/>
      <c r="GI1238" s="10"/>
      <c r="GJ1238" s="11"/>
      <c r="GK1238" s="6">
        <f>SUMIF(GL$222:GL$252,$D1238,GN$222:GN$252)</f>
        <v>0</v>
      </c>
      <c r="GL1238" s="9"/>
      <c r="GM1238" s="10"/>
      <c r="GN1238" s="11"/>
      <c r="GO1238" s="6">
        <f>SUMIF(GP$222:GP$252,$D1238,GR$222:GR$252)</f>
        <v>0</v>
      </c>
      <c r="GP1238" s="9"/>
      <c r="GQ1238" s="10"/>
      <c r="GR1238" s="11"/>
      <c r="GS1238" s="6">
        <f>SUMIF(GT$222:GT$252,$D1238,GV$222:GV$252)</f>
        <v>0</v>
      </c>
      <c r="GT1238" s="9"/>
      <c r="GU1238" s="10"/>
      <c r="GV1238" s="20"/>
      <c r="GW1238" s="19">
        <f t="shared" si="28"/>
        <v>0</v>
      </c>
      <c r="GX1238" s="472"/>
      <c r="GY1238" s="473"/>
    </row>
    <row r="1239" spans="1:207" ht="15.75" customHeight="1">
      <c r="A1239" s="47" t="s">
        <v>83</v>
      </c>
      <c r="B1239" s="475"/>
      <c r="C1239" s="287"/>
      <c r="D1239" s="237"/>
      <c r="E1239" s="6">
        <f>SUMIF(F$253:F$283,$D1239,H$253:H$283)</f>
        <v>0</v>
      </c>
      <c r="F1239" s="9"/>
      <c r="G1239" s="10"/>
      <c r="H1239" s="11"/>
      <c r="I1239" s="6">
        <f>SUMIF(J$253:J$283,$D1239,L$253:L$283)</f>
        <v>0</v>
      </c>
      <c r="J1239" s="9"/>
      <c r="K1239" s="10"/>
      <c r="L1239" s="11"/>
      <c r="M1239" s="6">
        <f>SUMIF(N$253:N$283,$D1239,P$253:P$283)</f>
        <v>0</v>
      </c>
      <c r="N1239" s="9"/>
      <c r="O1239" s="10"/>
      <c r="P1239" s="11"/>
      <c r="Q1239" s="6">
        <f>SUMIF(R$253:R$283,$D1239,T$253:T$283)</f>
        <v>0</v>
      </c>
      <c r="R1239" s="9"/>
      <c r="S1239" s="10"/>
      <c r="T1239" s="11"/>
      <c r="U1239" s="6">
        <f>SUMIF(V$253:V$283,$D1239,X$253:X$283)</f>
        <v>0</v>
      </c>
      <c r="V1239" s="9"/>
      <c r="W1239" s="10"/>
      <c r="X1239" s="11"/>
      <c r="Y1239" s="6">
        <f>SUMIF(Z$253:Z$283,$D1239,AB$253:AB$283)</f>
        <v>0</v>
      </c>
      <c r="Z1239" s="9"/>
      <c r="AA1239" s="10"/>
      <c r="AB1239" s="11"/>
      <c r="AC1239" s="6">
        <f>SUMIF(AD$253:AD$283,$D1239,AF$253:AF$283)</f>
        <v>0</v>
      </c>
      <c r="AD1239" s="9"/>
      <c r="AE1239" s="10"/>
      <c r="AF1239" s="11"/>
      <c r="AG1239" s="6">
        <f>SUMIF(AH$253:AH$283,$D1239,AJ$253:AJ$283)</f>
        <v>0</v>
      </c>
      <c r="AH1239" s="9"/>
      <c r="AI1239" s="10"/>
      <c r="AJ1239" s="11"/>
      <c r="AK1239" s="6">
        <f>SUMIF(AL$253:AL$283,$D1239,AN$253:AN$283)</f>
        <v>0</v>
      </c>
      <c r="AL1239" s="9"/>
      <c r="AM1239" s="10"/>
      <c r="AN1239" s="11"/>
      <c r="AO1239" s="6">
        <f>SUMIF(AP$253:AP$283,$D1239,AR$253:AR$283)</f>
        <v>0</v>
      </c>
      <c r="AP1239" s="9"/>
      <c r="AQ1239" s="10"/>
      <c r="AR1239" s="11"/>
      <c r="AS1239" s="6">
        <f>SUMIF(AT$253:AT$283,$D1239,AV$253:AV$283)</f>
        <v>0</v>
      </c>
      <c r="AT1239" s="9"/>
      <c r="AU1239" s="10"/>
      <c r="AV1239" s="11"/>
      <c r="AW1239" s="6">
        <f>SUMIF(AX$253:AX$283,$D1239,AZ$253:AZ$283)</f>
        <v>0</v>
      </c>
      <c r="AX1239" s="9"/>
      <c r="AY1239" s="10"/>
      <c r="AZ1239" s="11"/>
      <c r="BA1239" s="6">
        <f>SUMIF(BB$253:BB$283,$D1239,BD$253:BD$283)</f>
        <v>0</v>
      </c>
      <c r="BB1239" s="9"/>
      <c r="BC1239" s="10"/>
      <c r="BD1239" s="11"/>
      <c r="BE1239" s="6">
        <f>SUMIF(BF$253:BF$283,$D1239,BH$253:BH$283)</f>
        <v>0</v>
      </c>
      <c r="BF1239" s="9"/>
      <c r="BG1239" s="10"/>
      <c r="BH1239" s="11"/>
      <c r="BI1239" s="6">
        <f>SUMIF(BJ$253:BJ$283,$D1239,BL$253:BL$283)</f>
        <v>0</v>
      </c>
      <c r="BJ1239" s="9"/>
      <c r="BK1239" s="10"/>
      <c r="BL1239" s="11"/>
      <c r="BM1239" s="6">
        <f>SUMIF(BN$253:BN$283,$D1239,BP$253:BP$283)</f>
        <v>0</v>
      </c>
      <c r="BN1239" s="9"/>
      <c r="BO1239" s="10"/>
      <c r="BP1239" s="11"/>
      <c r="BQ1239" s="6">
        <f>SUMIF(BR$253:BR$283,$D1239,BT$253:BT$283)</f>
        <v>0</v>
      </c>
      <c r="BR1239" s="9"/>
      <c r="BS1239" s="10"/>
      <c r="BT1239" s="11"/>
      <c r="BU1239" s="6">
        <f>SUMIF(BV$253:BV$283,$D1239,BX$253:BX$283)</f>
        <v>0</v>
      </c>
      <c r="BV1239" s="9"/>
      <c r="BW1239" s="10"/>
      <c r="BX1239" s="11"/>
      <c r="BY1239" s="6">
        <f>SUMIF(BZ$253:BZ$283,$D1239,CB$253:CB$283)</f>
        <v>0</v>
      </c>
      <c r="BZ1239" s="9"/>
      <c r="CA1239" s="10"/>
      <c r="CB1239" s="11"/>
      <c r="CC1239" s="6">
        <f>SUMIF(CD$253:CD$283,$D1239,CF$253:CF$283)</f>
        <v>0</v>
      </c>
      <c r="CD1239" s="9"/>
      <c r="CE1239" s="10"/>
      <c r="CF1239" s="11"/>
      <c r="CG1239" s="6">
        <f>SUMIF(CH$253:CH$283,$D1239,CJ$253:CJ$283)</f>
        <v>0</v>
      </c>
      <c r="CH1239" s="9"/>
      <c r="CI1239" s="10"/>
      <c r="CJ1239" s="11"/>
      <c r="CK1239" s="6">
        <f>SUMIF(CL$253:CL$283,$D1239,CN$253:CN$283)</f>
        <v>0</v>
      </c>
      <c r="CL1239" s="9"/>
      <c r="CM1239" s="10"/>
      <c r="CN1239" s="11"/>
      <c r="CO1239" s="6">
        <f>SUMIF(CP$253:CP$283,$D1239,CR$253:CR$283)</f>
        <v>0</v>
      </c>
      <c r="CP1239" s="9"/>
      <c r="CQ1239" s="10"/>
      <c r="CR1239" s="11"/>
      <c r="CS1239" s="6">
        <f>SUMIF(CT$253:CT$283,$D1239,CV$253:CV$283)</f>
        <v>0</v>
      </c>
      <c r="CT1239" s="9"/>
      <c r="CU1239" s="10"/>
      <c r="CV1239" s="11"/>
      <c r="CW1239" s="6">
        <f>SUMIF(CX$253:CX$283,$D1239,CZ$253:CZ$283)</f>
        <v>0</v>
      </c>
      <c r="CX1239" s="9"/>
      <c r="CY1239" s="10"/>
      <c r="CZ1239" s="11"/>
      <c r="DA1239" s="6">
        <f>SUMIF(DB$253:DB$283,$D1239,DD$253:DD$283)</f>
        <v>0</v>
      </c>
      <c r="DB1239" s="9"/>
      <c r="DC1239" s="10"/>
      <c r="DD1239" s="11"/>
      <c r="DE1239" s="6">
        <f>SUMIF(DF$253:DF$283,$D1239,DH$253:DH$283)</f>
        <v>0</v>
      </c>
      <c r="DF1239" s="9"/>
      <c r="DG1239" s="10"/>
      <c r="DH1239" s="11"/>
      <c r="DI1239" s="6">
        <f>SUMIF(DJ$253:DJ$283,$D1239,DL$253:DL$283)</f>
        <v>0</v>
      </c>
      <c r="DJ1239" s="9"/>
      <c r="DK1239" s="10"/>
      <c r="DL1239" s="11"/>
      <c r="DM1239" s="6">
        <f>SUMIF(DN$253:DN$283,$D1239,DP$253:DP$283)</f>
        <v>0</v>
      </c>
      <c r="DN1239" s="9"/>
      <c r="DO1239" s="10"/>
      <c r="DP1239" s="11"/>
      <c r="DQ1239" s="6">
        <f>SUMIF(DR$253:DR$283,$D1239,DT$253:DT$283)</f>
        <v>0</v>
      </c>
      <c r="DR1239" s="9"/>
      <c r="DS1239" s="10"/>
      <c r="DT1239" s="11"/>
      <c r="DU1239" s="6">
        <f>SUMIF(DV$253:DV$283,$D1239,DX$253:DX$283)</f>
        <v>0</v>
      </c>
      <c r="DV1239" s="9"/>
      <c r="DW1239" s="10"/>
      <c r="DX1239" s="11"/>
      <c r="DY1239" s="6">
        <f>SUMIF(DZ$253:DZ$283,$D1239,EB$253:EB$283)</f>
        <v>0</v>
      </c>
      <c r="DZ1239" s="9"/>
      <c r="EA1239" s="10"/>
      <c r="EB1239" s="11"/>
      <c r="EC1239" s="6">
        <f>SUMIF(ED$253:ED$283,$D1239,EF$253:EF$283)</f>
        <v>0</v>
      </c>
      <c r="ED1239" s="9"/>
      <c r="EE1239" s="10"/>
      <c r="EF1239" s="11"/>
      <c r="EG1239" s="6">
        <f>SUMIF(EH$253:EH$283,$D1239,EJ$253:EJ$283)</f>
        <v>0</v>
      </c>
      <c r="EH1239" s="9"/>
      <c r="EI1239" s="10"/>
      <c r="EJ1239" s="11"/>
      <c r="EK1239" s="6">
        <f>SUMIF(EL$253:EL$283,$D1239,EN$253:EN$283)</f>
        <v>0</v>
      </c>
      <c r="EL1239" s="9"/>
      <c r="EM1239" s="10"/>
      <c r="EN1239" s="11"/>
      <c r="EO1239" s="6">
        <f>SUMIF(EP$253:EP$283,$D1239,ER$253:ER$283)</f>
        <v>0</v>
      </c>
      <c r="EP1239" s="9"/>
      <c r="EQ1239" s="10"/>
      <c r="ER1239" s="11"/>
      <c r="ES1239" s="6">
        <f>SUMIF(ET$253:ET$283,$D1239,EV$253:EV$283)</f>
        <v>0</v>
      </c>
      <c r="ET1239" s="9"/>
      <c r="EU1239" s="10"/>
      <c r="EV1239" s="11"/>
      <c r="EW1239" s="6">
        <f>SUMIF(EX$253:EX$283,$D1239,EZ$253:EZ$283)</f>
        <v>0</v>
      </c>
      <c r="EX1239" s="9"/>
      <c r="EY1239" s="10"/>
      <c r="EZ1239" s="11"/>
      <c r="FA1239" s="6">
        <f>SUMIF(FB$253:FB$283,$D1239,FD$253:FD$283)</f>
        <v>0</v>
      </c>
      <c r="FB1239" s="9"/>
      <c r="FC1239" s="10"/>
      <c r="FD1239" s="11"/>
      <c r="FE1239" s="6">
        <f>SUMIF(FF$253:FF$283,$D1239,FH$253:FH$283)</f>
        <v>0</v>
      </c>
      <c r="FF1239" s="9"/>
      <c r="FG1239" s="10"/>
      <c r="FH1239" s="11"/>
      <c r="FI1239" s="6">
        <f>SUMIF(FJ$253:FJ$283,$D1239,FL$253:FL$283)</f>
        <v>0</v>
      </c>
      <c r="FJ1239" s="9"/>
      <c r="FK1239" s="10"/>
      <c r="FL1239" s="11"/>
      <c r="FM1239" s="6">
        <f>SUMIF(FN$253:FN$283,$D1239,FP$253:FP$283)</f>
        <v>0</v>
      </c>
      <c r="FN1239" s="9"/>
      <c r="FO1239" s="10"/>
      <c r="FP1239" s="11"/>
      <c r="FQ1239" s="6">
        <f>SUMIF(FR$253:FR$283,$D1239,FT$253:FT$283)</f>
        <v>0</v>
      </c>
      <c r="FR1239" s="9"/>
      <c r="FS1239" s="10"/>
      <c r="FT1239" s="11"/>
      <c r="FU1239" s="6">
        <f>SUMIF(FV$253:FV$283,$D1239,FX$253:FX$283)</f>
        <v>0</v>
      </c>
      <c r="FV1239" s="9"/>
      <c r="FW1239" s="10"/>
      <c r="FX1239" s="11"/>
      <c r="FY1239" s="6">
        <f>SUMIF(FZ$253:FZ$283,$D1239,GB$253:GB$283)</f>
        <v>0</v>
      </c>
      <c r="FZ1239" s="9"/>
      <c r="GA1239" s="10"/>
      <c r="GB1239" s="11"/>
      <c r="GC1239" s="6">
        <f>SUMIF(GD$253:GD$283,$D1239,GF$253:GF$283)</f>
        <v>0</v>
      </c>
      <c r="GD1239" s="9"/>
      <c r="GE1239" s="10"/>
      <c r="GF1239" s="11"/>
      <c r="GG1239" s="6">
        <f>SUMIF(GH$253:GH$283,$D1239,GJ$253:GJ$283)</f>
        <v>0</v>
      </c>
      <c r="GH1239" s="9"/>
      <c r="GI1239" s="10"/>
      <c r="GJ1239" s="11"/>
      <c r="GK1239" s="6">
        <f>SUMIF(GL$253:GL$283,$D1239,GN$253:GN$283)</f>
        <v>0</v>
      </c>
      <c r="GL1239" s="9"/>
      <c r="GM1239" s="10"/>
      <c r="GN1239" s="11"/>
      <c r="GO1239" s="6">
        <f>SUMIF(GP$253:GP$283,$D1239,GR$253:GR$283)</f>
        <v>0</v>
      </c>
      <c r="GP1239" s="9"/>
      <c r="GQ1239" s="10"/>
      <c r="GR1239" s="11"/>
      <c r="GS1239" s="6">
        <f>SUMIF(GT$253:GT$283,$D1239,GV$253:GV$283)</f>
        <v>0</v>
      </c>
      <c r="GT1239" s="9"/>
      <c r="GU1239" s="10"/>
      <c r="GV1239" s="20"/>
      <c r="GW1239" s="19">
        <f t="shared" si="28"/>
        <v>0</v>
      </c>
      <c r="GX1239" s="472"/>
      <c r="GY1239" s="473"/>
    </row>
    <row r="1240" spans="1:207" ht="15.75" customHeight="1">
      <c r="A1240" s="47" t="s">
        <v>84</v>
      </c>
      <c r="B1240" s="475"/>
      <c r="C1240" s="287"/>
      <c r="D1240" s="237"/>
      <c r="E1240" s="6">
        <f>SUMIF(F$284:F$314,$D1240,H$284:H$314)</f>
        <v>0</v>
      </c>
      <c r="F1240" s="9"/>
      <c r="G1240" s="10"/>
      <c r="H1240" s="11"/>
      <c r="I1240" s="6">
        <f>SUMIF(J$284:J$314,$D1240,L$284:L$314)</f>
        <v>0</v>
      </c>
      <c r="J1240" s="9"/>
      <c r="K1240" s="10"/>
      <c r="L1240" s="11"/>
      <c r="M1240" s="6">
        <f>SUMIF(N$284:N$314,$D1240,P$284:P$314)</f>
        <v>0</v>
      </c>
      <c r="N1240" s="9"/>
      <c r="O1240" s="10"/>
      <c r="P1240" s="11"/>
      <c r="Q1240" s="6">
        <f>SUMIF(R$284:R$314,$D1240,T$284:T$314)</f>
        <v>0</v>
      </c>
      <c r="R1240" s="9"/>
      <c r="S1240" s="10"/>
      <c r="T1240" s="11"/>
      <c r="U1240" s="6">
        <f>SUMIF(V$284:V$314,$D1240,X$284:X$314)</f>
        <v>0</v>
      </c>
      <c r="V1240" s="9"/>
      <c r="W1240" s="10"/>
      <c r="X1240" s="11"/>
      <c r="Y1240" s="6">
        <f>SUMIF(Z$284:Z$314,$D1240,AB$284:AB$314)</f>
        <v>0</v>
      </c>
      <c r="Z1240" s="9"/>
      <c r="AA1240" s="10"/>
      <c r="AB1240" s="11"/>
      <c r="AC1240" s="6">
        <f>SUMIF(AD$284:AD$314,$D1240,AF$284:AF$314)</f>
        <v>0</v>
      </c>
      <c r="AD1240" s="9"/>
      <c r="AE1240" s="10"/>
      <c r="AF1240" s="11"/>
      <c r="AG1240" s="6">
        <f>SUMIF(AH$284:AH$314,$D1240,AJ$284:AJ$314)</f>
        <v>0</v>
      </c>
      <c r="AH1240" s="9"/>
      <c r="AI1240" s="10"/>
      <c r="AJ1240" s="11"/>
      <c r="AK1240" s="6">
        <f>SUMIF(AL$284:AL$314,$D1240,AN$284:AN$314)</f>
        <v>0</v>
      </c>
      <c r="AL1240" s="9"/>
      <c r="AM1240" s="10"/>
      <c r="AN1240" s="11"/>
      <c r="AO1240" s="6">
        <f>SUMIF(AP$284:AP$314,$D1240,AR$284:AR$314)</f>
        <v>0</v>
      </c>
      <c r="AP1240" s="9"/>
      <c r="AQ1240" s="10"/>
      <c r="AR1240" s="11"/>
      <c r="AS1240" s="6">
        <f>SUMIF(AT$284:AT$314,$D1240,AV$284:AV$314)</f>
        <v>0</v>
      </c>
      <c r="AT1240" s="9"/>
      <c r="AU1240" s="10"/>
      <c r="AV1240" s="11"/>
      <c r="AW1240" s="6">
        <f>SUMIF(AX$284:AX$314,$D1240,AZ$284:AZ$314)</f>
        <v>0</v>
      </c>
      <c r="AX1240" s="9"/>
      <c r="AY1240" s="10"/>
      <c r="AZ1240" s="11"/>
      <c r="BA1240" s="6">
        <f>SUMIF(BB$284:BB$314,$D1240,BD$284:BD$314)</f>
        <v>0</v>
      </c>
      <c r="BB1240" s="9"/>
      <c r="BC1240" s="10"/>
      <c r="BD1240" s="11"/>
      <c r="BE1240" s="6">
        <f>SUMIF(BF$284:BF$314,$D1240,BH$284:BH$314)</f>
        <v>0</v>
      </c>
      <c r="BF1240" s="9"/>
      <c r="BG1240" s="10"/>
      <c r="BH1240" s="11"/>
      <c r="BI1240" s="6">
        <f>SUMIF(BJ$284:BJ$314,$D1240,BL$284:BL$314)</f>
        <v>0</v>
      </c>
      <c r="BJ1240" s="9"/>
      <c r="BK1240" s="10"/>
      <c r="BL1240" s="11"/>
      <c r="BM1240" s="6">
        <f>SUMIF(BN$284:BN$314,$D1240,BP$284:BP$314)</f>
        <v>0</v>
      </c>
      <c r="BN1240" s="9"/>
      <c r="BO1240" s="10"/>
      <c r="BP1240" s="11"/>
      <c r="BQ1240" s="6">
        <f>SUMIF(BR$284:BR$314,$D1240,BT$284:BT$314)</f>
        <v>0</v>
      </c>
      <c r="BR1240" s="9"/>
      <c r="BS1240" s="10"/>
      <c r="BT1240" s="11"/>
      <c r="BU1240" s="6">
        <f>SUMIF(BV$284:BV$314,$D1240,BX$284:BX$314)</f>
        <v>0</v>
      </c>
      <c r="BV1240" s="9"/>
      <c r="BW1240" s="10"/>
      <c r="BX1240" s="11"/>
      <c r="BY1240" s="6">
        <f>SUMIF(BZ$284:BZ$314,$D1240,CB$284:CB$314)</f>
        <v>0</v>
      </c>
      <c r="BZ1240" s="9"/>
      <c r="CA1240" s="10"/>
      <c r="CB1240" s="11"/>
      <c r="CC1240" s="6">
        <f>SUMIF(CD$284:CD$314,$D1240,CF$284:CF$314)</f>
        <v>0</v>
      </c>
      <c r="CD1240" s="9"/>
      <c r="CE1240" s="10"/>
      <c r="CF1240" s="11"/>
      <c r="CG1240" s="6">
        <f>SUMIF(CH$284:CH$314,$D1240,CJ$284:CJ$314)</f>
        <v>0</v>
      </c>
      <c r="CH1240" s="9"/>
      <c r="CI1240" s="10"/>
      <c r="CJ1240" s="11"/>
      <c r="CK1240" s="6">
        <f>SUMIF(CL$284:CL$314,$D1240,CN$284:CN$314)</f>
        <v>0</v>
      </c>
      <c r="CL1240" s="9"/>
      <c r="CM1240" s="10"/>
      <c r="CN1240" s="11"/>
      <c r="CO1240" s="6">
        <f>SUMIF(CP$284:CP$314,$D1240,CR$284:CR$314)</f>
        <v>0</v>
      </c>
      <c r="CP1240" s="9"/>
      <c r="CQ1240" s="10"/>
      <c r="CR1240" s="11"/>
      <c r="CS1240" s="6">
        <f>SUMIF(CT$284:CT$314,$D1240,CV$284:CV$314)</f>
        <v>0</v>
      </c>
      <c r="CT1240" s="9"/>
      <c r="CU1240" s="10"/>
      <c r="CV1240" s="11"/>
      <c r="CW1240" s="6">
        <f>SUMIF(CX$284:CX$314,$D1240,CZ$284:CZ$314)</f>
        <v>0</v>
      </c>
      <c r="CX1240" s="9"/>
      <c r="CY1240" s="10"/>
      <c r="CZ1240" s="11"/>
      <c r="DA1240" s="6">
        <f>SUMIF(DB$284:DB$314,$D1240,DD$284:DD$314)</f>
        <v>0</v>
      </c>
      <c r="DB1240" s="9"/>
      <c r="DC1240" s="10"/>
      <c r="DD1240" s="11"/>
      <c r="DE1240" s="6">
        <f>SUMIF(DF$284:DF$314,$D1240,DH$284:DH$314)</f>
        <v>0</v>
      </c>
      <c r="DF1240" s="9"/>
      <c r="DG1240" s="10"/>
      <c r="DH1240" s="11"/>
      <c r="DI1240" s="6">
        <f>SUMIF(DJ$284:DJ$314,$D1240,DL$284:DL$314)</f>
        <v>0</v>
      </c>
      <c r="DJ1240" s="9"/>
      <c r="DK1240" s="10"/>
      <c r="DL1240" s="11"/>
      <c r="DM1240" s="6">
        <f>SUMIF(DN$284:DN$314,$D1240,DP$284:DP$314)</f>
        <v>0</v>
      </c>
      <c r="DN1240" s="9"/>
      <c r="DO1240" s="10"/>
      <c r="DP1240" s="11"/>
      <c r="DQ1240" s="6">
        <f>SUMIF(DR$284:DR$314,$D1240,DT$284:DT$314)</f>
        <v>0</v>
      </c>
      <c r="DR1240" s="9"/>
      <c r="DS1240" s="10"/>
      <c r="DT1240" s="11"/>
      <c r="DU1240" s="6">
        <f>SUMIF(DV$284:DV$314,$D1240,DX$284:DX$314)</f>
        <v>0</v>
      </c>
      <c r="DV1240" s="9"/>
      <c r="DW1240" s="10"/>
      <c r="DX1240" s="11"/>
      <c r="DY1240" s="6">
        <f>SUMIF(DZ$284:DZ$314,$D1240,EB$284:EB$314)</f>
        <v>0</v>
      </c>
      <c r="DZ1240" s="9"/>
      <c r="EA1240" s="10"/>
      <c r="EB1240" s="11"/>
      <c r="EC1240" s="6">
        <f>SUMIF(ED$284:ED$314,$D1240,EF$284:EF$314)</f>
        <v>0</v>
      </c>
      <c r="ED1240" s="9"/>
      <c r="EE1240" s="10"/>
      <c r="EF1240" s="11"/>
      <c r="EG1240" s="6">
        <f>SUMIF(EH$284:EH$314,$D1240,EJ$284:EJ$314)</f>
        <v>0</v>
      </c>
      <c r="EH1240" s="9"/>
      <c r="EI1240" s="10"/>
      <c r="EJ1240" s="11"/>
      <c r="EK1240" s="6">
        <f>SUMIF(EL$284:EL$314,$D1240,EN$284:EN$314)</f>
        <v>0</v>
      </c>
      <c r="EL1240" s="9"/>
      <c r="EM1240" s="10"/>
      <c r="EN1240" s="11"/>
      <c r="EO1240" s="6">
        <f>SUMIF(EP$284:EP$314,$D1240,ER$284:ER$314)</f>
        <v>0</v>
      </c>
      <c r="EP1240" s="9"/>
      <c r="EQ1240" s="10"/>
      <c r="ER1240" s="11"/>
      <c r="ES1240" s="6">
        <f>SUMIF(ET$284:ET$314,$D1240,EV$284:EV$314)</f>
        <v>0</v>
      </c>
      <c r="ET1240" s="9"/>
      <c r="EU1240" s="10"/>
      <c r="EV1240" s="11"/>
      <c r="EW1240" s="6">
        <f>SUMIF(EX$284:EX$314,$D1240,EZ$284:EZ$314)</f>
        <v>0</v>
      </c>
      <c r="EX1240" s="9"/>
      <c r="EY1240" s="10"/>
      <c r="EZ1240" s="11"/>
      <c r="FA1240" s="6">
        <f>SUMIF(FB$284:FB$314,$D1240,FD$284:FD$314)</f>
        <v>0</v>
      </c>
      <c r="FB1240" s="9"/>
      <c r="FC1240" s="10"/>
      <c r="FD1240" s="11"/>
      <c r="FE1240" s="6">
        <f>SUMIF(FF$284:FF$314,$D1240,FH$284:FH$314)</f>
        <v>0</v>
      </c>
      <c r="FF1240" s="9"/>
      <c r="FG1240" s="10"/>
      <c r="FH1240" s="11"/>
      <c r="FI1240" s="6">
        <f>SUMIF(FJ$284:FJ$314,$D1240,FL$284:FL$314)</f>
        <v>0</v>
      </c>
      <c r="FJ1240" s="9"/>
      <c r="FK1240" s="10"/>
      <c r="FL1240" s="11"/>
      <c r="FM1240" s="6">
        <f>SUMIF(FN$284:FN$314,$D1240,FP$284:FP$314)</f>
        <v>0</v>
      </c>
      <c r="FN1240" s="9"/>
      <c r="FO1240" s="10"/>
      <c r="FP1240" s="11"/>
      <c r="FQ1240" s="6">
        <f>SUMIF(FR$284:FR$314,$D1240,FT$284:FT$314)</f>
        <v>0</v>
      </c>
      <c r="FR1240" s="9"/>
      <c r="FS1240" s="10"/>
      <c r="FT1240" s="11"/>
      <c r="FU1240" s="6">
        <f>SUMIF(FV$284:FV$314,$D1240,FX$284:FX$314)</f>
        <v>0</v>
      </c>
      <c r="FV1240" s="9"/>
      <c r="FW1240" s="10"/>
      <c r="FX1240" s="11"/>
      <c r="FY1240" s="6">
        <f>SUMIF(FZ$284:FZ$314,$D1240,GB$284:GB$314)</f>
        <v>0</v>
      </c>
      <c r="FZ1240" s="9"/>
      <c r="GA1240" s="10"/>
      <c r="GB1240" s="11"/>
      <c r="GC1240" s="6">
        <f>SUMIF(GD$284:GD$314,$D1240,GF$284:GF$314)</f>
        <v>0</v>
      </c>
      <c r="GD1240" s="9"/>
      <c r="GE1240" s="10"/>
      <c r="GF1240" s="11"/>
      <c r="GG1240" s="6">
        <f>SUMIF(GH$284:GH$314,$D1240,GJ$284:GJ$314)</f>
        <v>0</v>
      </c>
      <c r="GH1240" s="9"/>
      <c r="GI1240" s="10"/>
      <c r="GJ1240" s="11"/>
      <c r="GK1240" s="6">
        <f>SUMIF(GL$284:GL$314,$D1240,GN$284:GN$314)</f>
        <v>0</v>
      </c>
      <c r="GL1240" s="9"/>
      <c r="GM1240" s="10"/>
      <c r="GN1240" s="11"/>
      <c r="GO1240" s="6">
        <f>SUMIF(GP$284:GP$314,$D1240,GR$284:GR$314)</f>
        <v>0</v>
      </c>
      <c r="GP1240" s="9"/>
      <c r="GQ1240" s="10"/>
      <c r="GR1240" s="11"/>
      <c r="GS1240" s="6">
        <f>SUMIF(GT$284:GT$314,$D1240,GV$284:GV$314)</f>
        <v>0</v>
      </c>
      <c r="GT1240" s="9"/>
      <c r="GU1240" s="10"/>
      <c r="GV1240" s="20"/>
      <c r="GW1240" s="19">
        <f t="shared" si="28"/>
        <v>0</v>
      </c>
      <c r="GX1240" s="472"/>
      <c r="GY1240" s="473"/>
    </row>
    <row r="1241" spans="1:207" ht="15.75" customHeight="1">
      <c r="A1241" s="47" t="s">
        <v>85</v>
      </c>
      <c r="B1241" s="475"/>
      <c r="C1241" s="287"/>
      <c r="D1241" s="237"/>
      <c r="E1241" s="7">
        <f>SUMIF(F$315:F$345,$D1241,H$315:H$345)</f>
        <v>0</v>
      </c>
      <c r="F1241" s="12"/>
      <c r="G1241" s="13"/>
      <c r="H1241" s="14"/>
      <c r="I1241" s="6">
        <f>SUMIF(J$315:J$345,$D1241,L$315:L$345)</f>
        <v>0</v>
      </c>
      <c r="J1241" s="12"/>
      <c r="K1241" s="13"/>
      <c r="L1241" s="14"/>
      <c r="M1241" s="7">
        <f>SUMIF(N$315:N$345,$D1241,P$315:P$345)</f>
        <v>0</v>
      </c>
      <c r="N1241" s="12"/>
      <c r="O1241" s="13"/>
      <c r="P1241" s="14"/>
      <c r="Q1241" s="6">
        <f>SUMIF(R$315:R$345,$D1241,T$315:T$345)</f>
        <v>0</v>
      </c>
      <c r="R1241" s="12"/>
      <c r="S1241" s="13"/>
      <c r="T1241" s="14"/>
      <c r="U1241" s="7">
        <f>SUMIF(V$315:V$345,$D1241,X$315:X$345)</f>
        <v>0</v>
      </c>
      <c r="V1241" s="12"/>
      <c r="W1241" s="13"/>
      <c r="X1241" s="14"/>
      <c r="Y1241" s="6">
        <f>SUMIF(Z$315:Z$345,$D1241,AB$315:AB$345)</f>
        <v>0</v>
      </c>
      <c r="Z1241" s="12"/>
      <c r="AA1241" s="13"/>
      <c r="AB1241" s="14"/>
      <c r="AC1241" s="7">
        <f>SUMIF(AD$315:AD$345,$D1241,AF$315:AF$345)</f>
        <v>0</v>
      </c>
      <c r="AD1241" s="12"/>
      <c r="AE1241" s="13"/>
      <c r="AF1241" s="14"/>
      <c r="AG1241" s="7">
        <f>SUMIF(AH$315:AH$345,$D1241,AJ$315:AJ$345)</f>
        <v>0</v>
      </c>
      <c r="AH1241" s="12"/>
      <c r="AI1241" s="13"/>
      <c r="AJ1241" s="14"/>
      <c r="AK1241" s="7">
        <f>SUMIF(AL$315:AL$345,$D1241,AN$315:AN$345)</f>
        <v>0</v>
      </c>
      <c r="AL1241" s="12"/>
      <c r="AM1241" s="13"/>
      <c r="AN1241" s="14"/>
      <c r="AO1241" s="7">
        <f>SUMIF(AP$315:AP$345,$D1241,AR$315:AR$345)</f>
        <v>0</v>
      </c>
      <c r="AP1241" s="12"/>
      <c r="AQ1241" s="13"/>
      <c r="AR1241" s="14"/>
      <c r="AS1241" s="7">
        <f>SUMIF(AT$315:AT$345,$D1241,AV$315:AV$345)</f>
        <v>0</v>
      </c>
      <c r="AT1241" s="12"/>
      <c r="AU1241" s="13"/>
      <c r="AV1241" s="14"/>
      <c r="AW1241" s="7">
        <f>SUMIF(AX$315:AX$345,$D1241,AZ$315:AZ$345)</f>
        <v>0</v>
      </c>
      <c r="AX1241" s="12"/>
      <c r="AY1241" s="13"/>
      <c r="AZ1241" s="14"/>
      <c r="BA1241" s="7">
        <f>SUMIF(BB$315:BB$345,$D1241,BD$315:BD$345)</f>
        <v>0</v>
      </c>
      <c r="BB1241" s="12"/>
      <c r="BC1241" s="13"/>
      <c r="BD1241" s="14"/>
      <c r="BE1241" s="7">
        <f>SUMIF(BF$315:BF$345,$D1241,BH$315:BH$345)</f>
        <v>0</v>
      </c>
      <c r="BF1241" s="12"/>
      <c r="BG1241" s="13"/>
      <c r="BH1241" s="14"/>
      <c r="BI1241" s="7">
        <f>SUMIF(BJ$315:BJ$345,$D1241,BL$315:BL$345)</f>
        <v>0</v>
      </c>
      <c r="BJ1241" s="12"/>
      <c r="BK1241" s="13"/>
      <c r="BL1241" s="14"/>
      <c r="BM1241" s="7">
        <f>SUMIF(BN$315:BN$345,$D1241,BP$315:BP$345)</f>
        <v>0</v>
      </c>
      <c r="BN1241" s="12"/>
      <c r="BO1241" s="13"/>
      <c r="BP1241" s="14"/>
      <c r="BQ1241" s="7">
        <f>SUMIF(BR$315:BR$345,$D1241,BT$315:BT$345)</f>
        <v>0</v>
      </c>
      <c r="BR1241" s="12"/>
      <c r="BS1241" s="13"/>
      <c r="BT1241" s="14"/>
      <c r="BU1241" s="7">
        <f>SUMIF(BV$315:BV$345,$D1241,BX$315:BX$345)</f>
        <v>0</v>
      </c>
      <c r="BV1241" s="12"/>
      <c r="BW1241" s="13"/>
      <c r="BX1241" s="14"/>
      <c r="BY1241" s="7">
        <f>SUMIF(BZ$315:BZ$345,$D1241,CB$315:CB$345)</f>
        <v>0</v>
      </c>
      <c r="BZ1241" s="12"/>
      <c r="CA1241" s="13"/>
      <c r="CB1241" s="14"/>
      <c r="CC1241" s="7">
        <f>SUMIF(CD$315:CD$345,$D1241,CF$315:CF$345)</f>
        <v>0</v>
      </c>
      <c r="CD1241" s="12"/>
      <c r="CE1241" s="13"/>
      <c r="CF1241" s="14"/>
      <c r="CG1241" s="7">
        <f>SUMIF(CH$315:CH$345,$D1241,CJ$315:CJ$345)</f>
        <v>0</v>
      </c>
      <c r="CH1241" s="12"/>
      <c r="CI1241" s="13"/>
      <c r="CJ1241" s="14"/>
      <c r="CK1241" s="7">
        <f>SUMIF(CL$315:CL$345,$D1241,CN$315:CN$345)</f>
        <v>0</v>
      </c>
      <c r="CL1241" s="12"/>
      <c r="CM1241" s="13"/>
      <c r="CN1241" s="14"/>
      <c r="CO1241" s="7">
        <f>SUMIF(CP$315:CP$345,$D1241,CR$315:CR$345)</f>
        <v>0</v>
      </c>
      <c r="CP1241" s="12"/>
      <c r="CQ1241" s="13"/>
      <c r="CR1241" s="14"/>
      <c r="CS1241" s="7">
        <f>SUMIF(CT$315:CT$345,$D1241,CV$315:CV$345)</f>
        <v>0</v>
      </c>
      <c r="CT1241" s="12"/>
      <c r="CU1241" s="13"/>
      <c r="CV1241" s="14"/>
      <c r="CW1241" s="7">
        <f>SUMIF(CX$315:CX$345,$D1241,CZ$315:CZ$345)</f>
        <v>0</v>
      </c>
      <c r="CX1241" s="12"/>
      <c r="CY1241" s="13"/>
      <c r="CZ1241" s="14"/>
      <c r="DA1241" s="7">
        <f>SUMIF(DB$315:DB$345,$D1241,DD$315:DD$345)</f>
        <v>0</v>
      </c>
      <c r="DB1241" s="12"/>
      <c r="DC1241" s="13"/>
      <c r="DD1241" s="14"/>
      <c r="DE1241" s="7">
        <f>SUMIF(DF$315:DF$345,$D1241,DH$315:DH$345)</f>
        <v>0</v>
      </c>
      <c r="DF1241" s="12"/>
      <c r="DG1241" s="13"/>
      <c r="DH1241" s="14"/>
      <c r="DI1241" s="7">
        <f>SUMIF(DJ$315:DJ$345,$D1241,DL$315:DL$345)</f>
        <v>0</v>
      </c>
      <c r="DJ1241" s="12"/>
      <c r="DK1241" s="13"/>
      <c r="DL1241" s="14"/>
      <c r="DM1241" s="7">
        <f>SUMIF(DN$315:DN$345,$D1241,DP$315:DP$345)</f>
        <v>0</v>
      </c>
      <c r="DN1241" s="12"/>
      <c r="DO1241" s="13"/>
      <c r="DP1241" s="14"/>
      <c r="DQ1241" s="7">
        <f>SUMIF(DR$315:DR$345,$D1241,DT$315:DT$345)</f>
        <v>0</v>
      </c>
      <c r="DR1241" s="12"/>
      <c r="DS1241" s="13"/>
      <c r="DT1241" s="14"/>
      <c r="DU1241" s="7">
        <f>SUMIF(DV$315:DV$345,$D1241,DX$315:DX$345)</f>
        <v>0</v>
      </c>
      <c r="DV1241" s="12"/>
      <c r="DW1241" s="13"/>
      <c r="DX1241" s="14"/>
      <c r="DY1241" s="7">
        <f>SUMIF(DZ$315:DZ$345,$D1241,EB$315:EB$345)</f>
        <v>0</v>
      </c>
      <c r="DZ1241" s="12"/>
      <c r="EA1241" s="13"/>
      <c r="EB1241" s="14"/>
      <c r="EC1241" s="7">
        <f>SUMIF(ED$315:ED$345,$D1241,EF$315:EF$345)</f>
        <v>0</v>
      </c>
      <c r="ED1241" s="12"/>
      <c r="EE1241" s="13"/>
      <c r="EF1241" s="14"/>
      <c r="EG1241" s="7">
        <f>SUMIF(EH$315:EH$345,$D1241,EJ$315:EJ$345)</f>
        <v>0</v>
      </c>
      <c r="EH1241" s="12"/>
      <c r="EI1241" s="13"/>
      <c r="EJ1241" s="14"/>
      <c r="EK1241" s="7">
        <f>SUMIF(EL$315:EL$345,$D1241,EN$315:EN$345)</f>
        <v>0</v>
      </c>
      <c r="EL1241" s="12"/>
      <c r="EM1241" s="13"/>
      <c r="EN1241" s="14"/>
      <c r="EO1241" s="7">
        <f>SUMIF(EP$315:EP$345,$D1241,ER$315:ER$345)</f>
        <v>0</v>
      </c>
      <c r="EP1241" s="12"/>
      <c r="EQ1241" s="13"/>
      <c r="ER1241" s="14"/>
      <c r="ES1241" s="7">
        <f>SUMIF(ET$315:ET$345,$D1241,EV$315:EV$345)</f>
        <v>0</v>
      </c>
      <c r="ET1241" s="12"/>
      <c r="EU1241" s="13"/>
      <c r="EV1241" s="14"/>
      <c r="EW1241" s="7">
        <f>SUMIF(EX$315:EX$345,$D1241,EZ$315:EZ$345)</f>
        <v>0</v>
      </c>
      <c r="EX1241" s="12"/>
      <c r="EY1241" s="13"/>
      <c r="EZ1241" s="14"/>
      <c r="FA1241" s="7">
        <f>SUMIF(FB$315:FB$345,$D1241,FD$315:FD$345)</f>
        <v>0</v>
      </c>
      <c r="FB1241" s="12"/>
      <c r="FC1241" s="13"/>
      <c r="FD1241" s="14"/>
      <c r="FE1241" s="7">
        <f>SUMIF(FF$315:FF$345,$D1241,FH$315:FH$345)</f>
        <v>0</v>
      </c>
      <c r="FF1241" s="12"/>
      <c r="FG1241" s="13"/>
      <c r="FH1241" s="14"/>
      <c r="FI1241" s="7">
        <f>SUMIF(FJ$315:FJ$345,$D1241,FL$315:FL$345)</f>
        <v>0</v>
      </c>
      <c r="FJ1241" s="12"/>
      <c r="FK1241" s="13"/>
      <c r="FL1241" s="14"/>
      <c r="FM1241" s="7">
        <f>SUMIF(FN$315:FN$345,$D1241,FP$315:FP$345)</f>
        <v>0</v>
      </c>
      <c r="FN1241" s="12"/>
      <c r="FO1241" s="13"/>
      <c r="FP1241" s="14"/>
      <c r="FQ1241" s="7">
        <f>SUMIF(FR$315:FR$345,$D1241,FT$315:FT$345)</f>
        <v>0</v>
      </c>
      <c r="FR1241" s="12"/>
      <c r="FS1241" s="13"/>
      <c r="FT1241" s="14"/>
      <c r="FU1241" s="7">
        <f>SUMIF(FV$315:FV$345,$D1241,FX$315:FX$345)</f>
        <v>0</v>
      </c>
      <c r="FV1241" s="12"/>
      <c r="FW1241" s="13"/>
      <c r="FX1241" s="14"/>
      <c r="FY1241" s="7">
        <f>SUMIF(FZ$315:FZ$345,$D1241,GB$315:GB$345)</f>
        <v>0</v>
      </c>
      <c r="FZ1241" s="12"/>
      <c r="GA1241" s="13"/>
      <c r="GB1241" s="14"/>
      <c r="GC1241" s="7">
        <f>SUMIF(GD$315:GD$345,$D1241,GF$315:GF$345)</f>
        <v>0</v>
      </c>
      <c r="GD1241" s="12"/>
      <c r="GE1241" s="13"/>
      <c r="GF1241" s="14"/>
      <c r="GG1241" s="7">
        <f>SUMIF(GH$315:GH$345,$D1241,GJ$315:GJ$345)</f>
        <v>0</v>
      </c>
      <c r="GH1241" s="12"/>
      <c r="GI1241" s="13"/>
      <c r="GJ1241" s="14"/>
      <c r="GK1241" s="7">
        <f>SUMIF(GL$315:GL$345,$D1241,GN$315:GN$345)</f>
        <v>0</v>
      </c>
      <c r="GL1241" s="12"/>
      <c r="GM1241" s="13"/>
      <c r="GN1241" s="14"/>
      <c r="GO1241" s="7">
        <f>SUMIF(GP$315:GP$345,$D1241,GR$315:GR$345)</f>
        <v>0</v>
      </c>
      <c r="GP1241" s="12"/>
      <c r="GQ1241" s="13"/>
      <c r="GR1241" s="14"/>
      <c r="GS1241" s="7">
        <f>SUMIF(GT$315:GT$345,$D1241,GV$315:GV$345)</f>
        <v>0</v>
      </c>
      <c r="GT1241" s="12"/>
      <c r="GU1241" s="13"/>
      <c r="GV1241" s="21"/>
      <c r="GW1241" s="19">
        <f t="shared" si="28"/>
        <v>0</v>
      </c>
      <c r="GX1241" s="472"/>
      <c r="GY1241" s="473"/>
    </row>
    <row r="1242" spans="1:207" ht="16.5" customHeight="1" thickBot="1">
      <c r="A1242" s="162" t="s">
        <v>86</v>
      </c>
      <c r="B1242" s="476"/>
      <c r="C1242" s="288"/>
      <c r="D1242" s="239"/>
      <c r="E1242" s="8">
        <f>SUMIF(F$346:F$376,$D1242,H$346:H$376)</f>
        <v>0</v>
      </c>
      <c r="F1242" s="15"/>
      <c r="G1242" s="16"/>
      <c r="H1242" s="16"/>
      <c r="I1242" s="6">
        <f>SUMIF(J$346:J$376,$D1242,L$346:L$376)</f>
        <v>0</v>
      </c>
      <c r="J1242" s="15"/>
      <c r="K1242" s="16"/>
      <c r="L1242" s="16"/>
      <c r="M1242" s="8">
        <f>SUMIF(N$346:N$376,$D1242,P$346:P$376)</f>
        <v>0</v>
      </c>
      <c r="N1242" s="15"/>
      <c r="O1242" s="16"/>
      <c r="P1242" s="16"/>
      <c r="Q1242" s="6">
        <f>SUMIF(R$346:R$376,$D1242,T$346:T$376)</f>
        <v>0</v>
      </c>
      <c r="R1242" s="15"/>
      <c r="S1242" s="16"/>
      <c r="T1242" s="16"/>
      <c r="U1242" s="8">
        <f>SUMIF(V$346:V$376,$D1242,X$346:X$376)</f>
        <v>0</v>
      </c>
      <c r="V1242" s="15"/>
      <c r="W1242" s="16"/>
      <c r="X1242" s="16"/>
      <c r="Y1242" s="6">
        <f>SUMIF(Z$346:Z$376,$D1242,AB$346:AB$376)</f>
        <v>0</v>
      </c>
      <c r="Z1242" s="15"/>
      <c r="AA1242" s="16"/>
      <c r="AB1242" s="16"/>
      <c r="AC1242" s="8">
        <f>SUMIF(AD$346:AD$376,$D1242,AF$346:AF$376)</f>
        <v>0</v>
      </c>
      <c r="AD1242" s="15"/>
      <c r="AE1242" s="16"/>
      <c r="AF1242" s="16"/>
      <c r="AG1242" s="8">
        <f>SUMIF(AH$346:AH$376,$D1242,AJ$346:AJ$376)</f>
        <v>0</v>
      </c>
      <c r="AH1242" s="15"/>
      <c r="AI1242" s="16"/>
      <c r="AJ1242" s="16"/>
      <c r="AK1242" s="8">
        <f>SUMIF(AL$346:AL$376,$D1242,AN$346:AN$376)</f>
        <v>0</v>
      </c>
      <c r="AL1242" s="15"/>
      <c r="AM1242" s="16"/>
      <c r="AN1242" s="16"/>
      <c r="AO1242" s="8">
        <f>SUMIF(AP$346:AP$376,$D1242,AR$346:AR$376)</f>
        <v>0</v>
      </c>
      <c r="AP1242" s="15"/>
      <c r="AQ1242" s="16"/>
      <c r="AR1242" s="16"/>
      <c r="AS1242" s="8">
        <f>SUMIF(AT$346:AT$376,$D1242,AV$346:AV$376)</f>
        <v>0</v>
      </c>
      <c r="AT1242" s="15"/>
      <c r="AU1242" s="16"/>
      <c r="AV1242" s="16"/>
      <c r="AW1242" s="8">
        <f>SUMIF(AX$346:AX$376,$D1242,AZ$346:AZ$376)</f>
        <v>0</v>
      </c>
      <c r="AX1242" s="15"/>
      <c r="AY1242" s="16"/>
      <c r="AZ1242" s="16"/>
      <c r="BA1242" s="8">
        <f>SUMIF(BB$346:BB$376,$D1242,BD$346:BD$376)</f>
        <v>0</v>
      </c>
      <c r="BB1242" s="15"/>
      <c r="BC1242" s="16"/>
      <c r="BD1242" s="16"/>
      <c r="BE1242" s="8">
        <f>SUMIF(BF$346:BF$376,$D1242,BH$346:BH$376)</f>
        <v>0</v>
      </c>
      <c r="BF1242" s="15"/>
      <c r="BG1242" s="16"/>
      <c r="BH1242" s="16"/>
      <c r="BI1242" s="8">
        <f>SUMIF(BJ$346:BJ$376,$D1242,BL$346:BL$376)</f>
        <v>0</v>
      </c>
      <c r="BJ1242" s="15"/>
      <c r="BK1242" s="16"/>
      <c r="BL1242" s="16"/>
      <c r="BM1242" s="8">
        <f>SUMIF(BN$346:BN$376,$D1242,BP$346:BP$376)</f>
        <v>0</v>
      </c>
      <c r="BN1242" s="15"/>
      <c r="BO1242" s="16"/>
      <c r="BP1242" s="16"/>
      <c r="BQ1242" s="8">
        <f>SUMIF(BR$346:BR$376,$D1242,BT$346:BT$376)</f>
        <v>0</v>
      </c>
      <c r="BR1242" s="15"/>
      <c r="BS1242" s="16"/>
      <c r="BT1242" s="16"/>
      <c r="BU1242" s="8">
        <f>SUMIF(BV$346:BV$376,$D1242,BX$346:BX$376)</f>
        <v>0</v>
      </c>
      <c r="BV1242" s="15"/>
      <c r="BW1242" s="16"/>
      <c r="BX1242" s="16"/>
      <c r="BY1242" s="8">
        <f>SUMIF(BZ$346:BZ$376,$D1242,CB$346:CB$376)</f>
        <v>0</v>
      </c>
      <c r="BZ1242" s="15"/>
      <c r="CA1242" s="16"/>
      <c r="CB1242" s="16"/>
      <c r="CC1242" s="8">
        <f>SUMIF(CD$346:CD$376,$D1242,CF$346:CF$376)</f>
        <v>0</v>
      </c>
      <c r="CD1242" s="15"/>
      <c r="CE1242" s="16"/>
      <c r="CF1242" s="16"/>
      <c r="CG1242" s="8">
        <f>SUMIF(CH$346:CH$376,$D1242,CJ$346:CJ$376)</f>
        <v>0</v>
      </c>
      <c r="CH1242" s="15"/>
      <c r="CI1242" s="16"/>
      <c r="CJ1242" s="16"/>
      <c r="CK1242" s="8">
        <f>SUMIF(CL$346:CL$376,$D1242,CN$346:CN$376)</f>
        <v>0</v>
      </c>
      <c r="CL1242" s="15"/>
      <c r="CM1242" s="16"/>
      <c r="CN1242" s="16"/>
      <c r="CO1242" s="8">
        <f>SUMIF(CP$346:CP$376,$D1242,CR$346:CR$376)</f>
        <v>0</v>
      </c>
      <c r="CP1242" s="15"/>
      <c r="CQ1242" s="16"/>
      <c r="CR1242" s="16"/>
      <c r="CS1242" s="8">
        <f>SUMIF(CT$346:CT$376,$D1242,CV$346:CV$376)</f>
        <v>0</v>
      </c>
      <c r="CT1242" s="15"/>
      <c r="CU1242" s="16"/>
      <c r="CV1242" s="16"/>
      <c r="CW1242" s="8">
        <f>SUMIF(CX$346:CX$376,$D1242,CZ$346:CZ$376)</f>
        <v>0</v>
      </c>
      <c r="CX1242" s="15"/>
      <c r="CY1242" s="16"/>
      <c r="CZ1242" s="16"/>
      <c r="DA1242" s="8">
        <f>SUMIF(DB$346:DB$376,$D1242,DD$346:DD$376)</f>
        <v>0</v>
      </c>
      <c r="DB1242" s="15"/>
      <c r="DC1242" s="16"/>
      <c r="DD1242" s="16"/>
      <c r="DE1242" s="8">
        <f>SUMIF(DF$346:DF$376,$D1242,DH$346:DH$376)</f>
        <v>0</v>
      </c>
      <c r="DF1242" s="15"/>
      <c r="DG1242" s="16"/>
      <c r="DH1242" s="16"/>
      <c r="DI1242" s="8">
        <f>SUMIF(DJ$346:DJ$376,$D1242,DL$346:DL$376)</f>
        <v>0</v>
      </c>
      <c r="DJ1242" s="15"/>
      <c r="DK1242" s="16"/>
      <c r="DL1242" s="16"/>
      <c r="DM1242" s="8">
        <f>SUMIF(DN$346:DN$376,$D1242,DP$346:DP$376)</f>
        <v>0</v>
      </c>
      <c r="DN1242" s="15"/>
      <c r="DO1242" s="16"/>
      <c r="DP1242" s="16"/>
      <c r="DQ1242" s="8">
        <f>SUMIF(DR$346:DR$376,$D1242,DT$346:DT$376)</f>
        <v>0</v>
      </c>
      <c r="DR1242" s="15"/>
      <c r="DS1242" s="16"/>
      <c r="DT1242" s="16"/>
      <c r="DU1242" s="8">
        <f>SUMIF(DV$346:DV$376,$D1242,DX$346:DX$376)</f>
        <v>0</v>
      </c>
      <c r="DV1242" s="15"/>
      <c r="DW1242" s="16"/>
      <c r="DX1242" s="16"/>
      <c r="DY1242" s="8">
        <f>SUMIF(DZ$346:DZ$376,$D1242,EB$346:EB$376)</f>
        <v>0</v>
      </c>
      <c r="DZ1242" s="15"/>
      <c r="EA1242" s="16"/>
      <c r="EB1242" s="16"/>
      <c r="EC1242" s="8">
        <f>SUMIF(ED$346:ED$376,$D1242,EF$346:EF$376)</f>
        <v>0</v>
      </c>
      <c r="ED1242" s="15"/>
      <c r="EE1242" s="16"/>
      <c r="EF1242" s="16"/>
      <c r="EG1242" s="8">
        <f>SUMIF(EH$346:EH$376,$D1242,EJ$346:EJ$376)</f>
        <v>0</v>
      </c>
      <c r="EH1242" s="15"/>
      <c r="EI1242" s="16"/>
      <c r="EJ1242" s="16"/>
      <c r="EK1242" s="8">
        <f>SUMIF(EL$346:EL$376,$D1242,EN$346:EN$376)</f>
        <v>0</v>
      </c>
      <c r="EL1242" s="15"/>
      <c r="EM1242" s="16"/>
      <c r="EN1242" s="16"/>
      <c r="EO1242" s="8">
        <f>SUMIF(EP$346:EP$376,$D1242,ER$346:ER$376)</f>
        <v>0</v>
      </c>
      <c r="EP1242" s="15"/>
      <c r="EQ1242" s="16"/>
      <c r="ER1242" s="16"/>
      <c r="ES1242" s="8">
        <f>SUMIF(ET$346:ET$376,$D1242,EV$346:EV$376)</f>
        <v>0</v>
      </c>
      <c r="ET1242" s="15"/>
      <c r="EU1242" s="16"/>
      <c r="EV1242" s="16"/>
      <c r="EW1242" s="8">
        <f>SUMIF(EX$346:EX$376,$D1242,EZ$346:EZ$376)</f>
        <v>0</v>
      </c>
      <c r="EX1242" s="15"/>
      <c r="EY1242" s="16"/>
      <c r="EZ1242" s="16"/>
      <c r="FA1242" s="8">
        <f>SUMIF(FB$346:FB$376,$D1242,FD$346:FD$376)</f>
        <v>0</v>
      </c>
      <c r="FB1242" s="15"/>
      <c r="FC1242" s="16"/>
      <c r="FD1242" s="16"/>
      <c r="FE1242" s="8">
        <f>SUMIF(FF$346:FF$376,$D1242,FH$346:FH$376)</f>
        <v>0</v>
      </c>
      <c r="FF1242" s="15"/>
      <c r="FG1242" s="16"/>
      <c r="FH1242" s="16"/>
      <c r="FI1242" s="8">
        <f>SUMIF(FJ$346:FJ$376,$D1242,FL$346:FL$376)</f>
        <v>0</v>
      </c>
      <c r="FJ1242" s="15"/>
      <c r="FK1242" s="16"/>
      <c r="FL1242" s="16"/>
      <c r="FM1242" s="8">
        <f>SUMIF(FN$346:FN$376,$D1242,FP$346:FP$376)</f>
        <v>0</v>
      </c>
      <c r="FN1242" s="15"/>
      <c r="FO1242" s="16"/>
      <c r="FP1242" s="16"/>
      <c r="FQ1242" s="8">
        <f>SUMIF(FR$346:FR$376,$D1242,FT$346:FT$376)</f>
        <v>0</v>
      </c>
      <c r="FR1242" s="15"/>
      <c r="FS1242" s="16"/>
      <c r="FT1242" s="16"/>
      <c r="FU1242" s="8">
        <f>SUMIF(FV$346:FV$376,$D1242,FX$346:FX$376)</f>
        <v>0</v>
      </c>
      <c r="FV1242" s="15"/>
      <c r="FW1242" s="16"/>
      <c r="FX1242" s="16"/>
      <c r="FY1242" s="8">
        <f>SUMIF(FZ$346:FZ$376,$D1242,GB$346:GB$376)</f>
        <v>0</v>
      </c>
      <c r="FZ1242" s="15"/>
      <c r="GA1242" s="16"/>
      <c r="GB1242" s="16"/>
      <c r="GC1242" s="8">
        <f>SUMIF(GD$346:GD$376,$D1242,GF$346:GF$376)</f>
        <v>0</v>
      </c>
      <c r="GD1242" s="15"/>
      <c r="GE1242" s="16"/>
      <c r="GF1242" s="16"/>
      <c r="GG1242" s="8">
        <f>SUMIF(GH$346:GH$376,$D1242,GJ$346:GJ$376)</f>
        <v>0</v>
      </c>
      <c r="GH1242" s="15"/>
      <c r="GI1242" s="16"/>
      <c r="GJ1242" s="16"/>
      <c r="GK1242" s="8">
        <f>SUMIF(GL$346:GL$376,$D1242,GN$346:GN$376)</f>
        <v>0</v>
      </c>
      <c r="GL1242" s="15"/>
      <c r="GM1242" s="16"/>
      <c r="GN1242" s="16"/>
      <c r="GO1242" s="8">
        <f>SUMIF(GP$346:GP$376,$D1242,GR$346:GR$376)</f>
        <v>0</v>
      </c>
      <c r="GP1242" s="15"/>
      <c r="GQ1242" s="16"/>
      <c r="GR1242" s="16"/>
      <c r="GS1242" s="8">
        <f>SUMIF(GT$346:GT$376,$D1242,GV$346:GV$376)</f>
        <v>0</v>
      </c>
      <c r="GT1242" s="15"/>
      <c r="GU1242" s="16"/>
      <c r="GV1242" s="22"/>
      <c r="GW1242" s="19">
        <f t="shared" si="28"/>
        <v>0</v>
      </c>
      <c r="GX1242" s="472"/>
      <c r="GY1242" s="473"/>
    </row>
    <row r="1243" spans="1:207" ht="15.75" customHeight="1">
      <c r="A1243" s="208" t="s">
        <v>75</v>
      </c>
      <c r="B1243" s="486" t="s">
        <v>437</v>
      </c>
      <c r="C1243" s="222" t="s">
        <v>411</v>
      </c>
      <c r="D1243" s="223" t="s">
        <v>412</v>
      </c>
      <c r="E1243" s="206">
        <f>SUMIF(F$5:F$35,$D1243,H$5:H$35)</f>
        <v>7.3</v>
      </c>
      <c r="F1243" s="9"/>
      <c r="G1243" s="10"/>
      <c r="H1243" s="11"/>
      <c r="I1243" s="6">
        <f>SUMIF(J$5:J$35,$D1243,L$5:L$35)</f>
        <v>21.9</v>
      </c>
      <c r="J1243" s="9"/>
      <c r="K1243" s="10"/>
      <c r="L1243" s="11"/>
      <c r="M1243" s="6">
        <f>SUMIF(N$5:N$35,$D1243,P$5:P$35)</f>
        <v>0</v>
      </c>
      <c r="N1243" s="9"/>
      <c r="O1243" s="10"/>
      <c r="P1243" s="11"/>
      <c r="Q1243" s="6">
        <f>SUMIF(R$5:R$35,$D1243,T$5:T$35)</f>
        <v>0</v>
      </c>
      <c r="R1243" s="9"/>
      <c r="S1243" s="10"/>
      <c r="T1243" s="11"/>
      <c r="U1243" s="6">
        <f>SUMIF(V$5:V$35,$D1243,X$5:X$35)</f>
        <v>0</v>
      </c>
      <c r="V1243" s="9"/>
      <c r="W1243" s="10"/>
      <c r="X1243" s="11"/>
      <c r="Y1243" s="6">
        <f>SUMIF(Z$5:Z$35,$D1243,AB$5:AB$35)</f>
        <v>0</v>
      </c>
      <c r="Z1243" s="9"/>
      <c r="AA1243" s="10"/>
      <c r="AB1243" s="11"/>
      <c r="AC1243" s="6">
        <f>SUMIF(AD$5:AD$35,$D1243,AF$5:AF$35)</f>
        <v>0</v>
      </c>
      <c r="AD1243" s="9"/>
      <c r="AE1243" s="10"/>
      <c r="AF1243" s="11"/>
      <c r="AG1243" s="6">
        <f>SUMIF(AH$5:AH$35,$D1243,AJ$5:AJ$35)</f>
        <v>0</v>
      </c>
      <c r="AH1243" s="9"/>
      <c r="AI1243" s="10"/>
      <c r="AJ1243" s="11"/>
      <c r="AK1243" s="6">
        <f>SUMIF(AL$5:AL$35,$D1243,AN$5:AN$35)</f>
        <v>7.3</v>
      </c>
      <c r="AL1243" s="9"/>
      <c r="AM1243" s="10"/>
      <c r="AN1243" s="11"/>
      <c r="AO1243" s="6">
        <f>SUMIF(AP$5:AP$35,$D1243,AR$5:AR$35)</f>
        <v>0</v>
      </c>
      <c r="AP1243" s="9"/>
      <c r="AQ1243" s="10"/>
      <c r="AR1243" s="11"/>
      <c r="AS1243" s="6">
        <f>SUMIF(AT$5:AT$35,$D1243,AV$5:AV$35)</f>
        <v>0</v>
      </c>
      <c r="AT1243" s="9"/>
      <c r="AU1243" s="10"/>
      <c r="AV1243" s="11"/>
      <c r="AW1243" s="6">
        <f>SUMIF(AX$5:AX$35,$D1243,AZ$5:AZ$35)</f>
        <v>0</v>
      </c>
      <c r="AX1243" s="9"/>
      <c r="AY1243" s="10"/>
      <c r="AZ1243" s="11"/>
      <c r="BA1243" s="6">
        <f>SUMIF(BB$5:BB$35,$D1243,BD$5:BD$35)</f>
        <v>0</v>
      </c>
      <c r="BB1243" s="9"/>
      <c r="BC1243" s="10"/>
      <c r="BD1243" s="11"/>
      <c r="BE1243" s="6">
        <f>SUMIF(BF$5:BF$35,$D1243,BH$5:BH$35)</f>
        <v>0</v>
      </c>
      <c r="BF1243" s="9"/>
      <c r="BG1243" s="10"/>
      <c r="BH1243" s="11"/>
      <c r="BI1243" s="6">
        <f>SUMIF(BJ$5:BJ$35,$D1243,BL$5:BL$35)</f>
        <v>0</v>
      </c>
      <c r="BJ1243" s="9"/>
      <c r="BK1243" s="10"/>
      <c r="BL1243" s="11"/>
      <c r="BM1243" s="6">
        <f>SUMIF(BN$5:BN$35,$D1243,BP$5:BP$35)</f>
        <v>14.6</v>
      </c>
      <c r="BN1243" s="9"/>
      <c r="BO1243" s="10"/>
      <c r="BP1243" s="11"/>
      <c r="BQ1243" s="6">
        <f>SUMIF(BR$5:BR$35,$D1243,BT$5:BT$35)</f>
        <v>0</v>
      </c>
      <c r="BR1243" s="9"/>
      <c r="BS1243" s="10"/>
      <c r="BT1243" s="11"/>
      <c r="BU1243" s="6">
        <f>SUMIF(BV$5:BV$35,$D1243,BX$5:BX$35)</f>
        <v>7.3</v>
      </c>
      <c r="BV1243" s="9"/>
      <c r="BW1243" s="10"/>
      <c r="BX1243" s="11"/>
      <c r="BY1243" s="6">
        <f>SUMIF(BZ$5:BZ$35,$D1243,CB$5:CB$35)</f>
        <v>0</v>
      </c>
      <c r="BZ1243" s="9"/>
      <c r="CA1243" s="10"/>
      <c r="CB1243" s="11"/>
      <c r="CC1243" s="6">
        <f>SUMIF(CD$5:CD$35,$D1243,CF$5:CF$35)</f>
        <v>0</v>
      </c>
      <c r="CD1243" s="9"/>
      <c r="CE1243" s="10"/>
      <c r="CF1243" s="11"/>
      <c r="CG1243" s="6">
        <f>SUMIF(CH$5:CH$35,$D1243,CJ$5:CJ$35)</f>
        <v>0</v>
      </c>
      <c r="CH1243" s="9"/>
      <c r="CI1243" s="10"/>
      <c r="CJ1243" s="11"/>
      <c r="CK1243" s="6">
        <f>SUMIF(CL$5:CL$35,$D1243,CN$5:CN$35)</f>
        <v>0</v>
      </c>
      <c r="CL1243" s="9"/>
      <c r="CM1243" s="10"/>
      <c r="CN1243" s="11"/>
      <c r="CO1243" s="6">
        <f>SUMIF(CP$5:CP$35,$D1243,CR$5:CR$35)</f>
        <v>14.6</v>
      </c>
      <c r="CP1243" s="9"/>
      <c r="CQ1243" s="10"/>
      <c r="CR1243" s="11"/>
      <c r="CS1243" s="6">
        <f>SUMIF(CT$5:CT$35,$D1243,CV$5:CV$35)</f>
        <v>7.3</v>
      </c>
      <c r="CT1243" s="9"/>
      <c r="CU1243" s="10"/>
      <c r="CV1243" s="11"/>
      <c r="CW1243" s="6">
        <f>SUMIF(CX$5:CX$35,$D1243,CZ$5:CZ$35)</f>
        <v>14.6</v>
      </c>
      <c r="CX1243" s="9"/>
      <c r="CY1243" s="10"/>
      <c r="CZ1243" s="11"/>
      <c r="DA1243" s="6">
        <f>SUMIF(DB$5:DB$35,$D1243,DD$5:DD$35)</f>
        <v>0</v>
      </c>
      <c r="DB1243" s="9"/>
      <c r="DC1243" s="10"/>
      <c r="DD1243" s="11"/>
      <c r="DE1243" s="6">
        <f>SUMIF(DF$5:DF$35,$D1243,DH$5:DH$35)</f>
        <v>0</v>
      </c>
      <c r="DF1243" s="9"/>
      <c r="DG1243" s="10"/>
      <c r="DH1243" s="11"/>
      <c r="DI1243" s="6">
        <f>SUMIF(DJ$5:DJ$35,$D1243,DL$5:DL$35)</f>
        <v>0</v>
      </c>
      <c r="DJ1243" s="9"/>
      <c r="DK1243" s="10"/>
      <c r="DL1243" s="11"/>
      <c r="DM1243" s="6">
        <f>SUMIF(DN$5:DN$35,$D1243,DP$5:DP$35)</f>
        <v>0</v>
      </c>
      <c r="DN1243" s="9"/>
      <c r="DO1243" s="10"/>
      <c r="DP1243" s="11"/>
      <c r="DQ1243" s="6">
        <f>SUMIF(DR$5:DR$35,$D1243,DT$5:DT$35)</f>
        <v>0</v>
      </c>
      <c r="DR1243" s="9"/>
      <c r="DS1243" s="10"/>
      <c r="DT1243" s="11"/>
      <c r="DU1243" s="6">
        <f>SUMIF(DV$5:DV$35,$D1243,DX$5:DX$35)</f>
        <v>0</v>
      </c>
      <c r="DV1243" s="9"/>
      <c r="DW1243" s="10"/>
      <c r="DX1243" s="11"/>
      <c r="DY1243" s="6">
        <f>SUMIF(DZ$5:DZ$35,$D1243,EB$5:EB$35)</f>
        <v>0</v>
      </c>
      <c r="DZ1243" s="9"/>
      <c r="EA1243" s="10"/>
      <c r="EB1243" s="11"/>
      <c r="EC1243" s="6">
        <f>SUMIF(ED$5:ED$35,$D1243,EF$5:EF$35)</f>
        <v>0</v>
      </c>
      <c r="ED1243" s="9"/>
      <c r="EE1243" s="10"/>
      <c r="EF1243" s="11"/>
      <c r="EG1243" s="6">
        <f>SUMIF(EH$5:EH$35,$D1243,EJ$5:EJ$35)</f>
        <v>0</v>
      </c>
      <c r="EH1243" s="9"/>
      <c r="EI1243" s="10"/>
      <c r="EJ1243" s="11"/>
      <c r="EK1243" s="6">
        <f>SUMIF(EL$5:EL$35,$D1243,EN$5:EN$35)</f>
        <v>0</v>
      </c>
      <c r="EL1243" s="9"/>
      <c r="EM1243" s="10"/>
      <c r="EN1243" s="11"/>
      <c r="EO1243" s="6">
        <f>SUMIF(EP$5:EP$35,$D1243,ER$5:ER$35)</f>
        <v>0</v>
      </c>
      <c r="EP1243" s="9"/>
      <c r="EQ1243" s="10"/>
      <c r="ER1243" s="11"/>
      <c r="ES1243" s="6">
        <f>SUMIF(ET$5:ET$35,$D1243,EV$5:EV$35)</f>
        <v>0</v>
      </c>
      <c r="ET1243" s="9"/>
      <c r="EU1243" s="10"/>
      <c r="EV1243" s="11"/>
      <c r="EW1243" s="6">
        <f>SUMIF(EX$5:EX$35,$D1243,EZ$5:EZ$35)</f>
        <v>0</v>
      </c>
      <c r="EX1243" s="9"/>
      <c r="EY1243" s="10"/>
      <c r="EZ1243" s="11"/>
      <c r="FA1243" s="6">
        <f>SUMIF(FB$5:FB$35,$D1243,FD$5:FD$35)</f>
        <v>0</v>
      </c>
      <c r="FB1243" s="9"/>
      <c r="FC1243" s="10"/>
      <c r="FD1243" s="11"/>
      <c r="FE1243" s="6">
        <f>SUMIF(FF$5:FF$35,$D1243,FH$5:FH$35)</f>
        <v>0</v>
      </c>
      <c r="FF1243" s="9"/>
      <c r="FG1243" s="10"/>
      <c r="FH1243" s="11"/>
      <c r="FI1243" s="6">
        <f>SUMIF(FJ$5:FJ$35,$D1243,FL$5:FL$35)</f>
        <v>0</v>
      </c>
      <c r="FJ1243" s="9"/>
      <c r="FK1243" s="10"/>
      <c r="FL1243" s="11"/>
      <c r="FM1243" s="6">
        <f>SUMIF(FN$5:FN$35,$D1243,FP$5:FP$35)</f>
        <v>0</v>
      </c>
      <c r="FN1243" s="9"/>
      <c r="FO1243" s="10"/>
      <c r="FP1243" s="11"/>
      <c r="FQ1243" s="6">
        <f>SUMIF(FR$5:FR$35,$D1243,FT$5:FT$35)</f>
        <v>0</v>
      </c>
      <c r="FR1243" s="9"/>
      <c r="FS1243" s="10"/>
      <c r="FT1243" s="11"/>
      <c r="FU1243" s="6">
        <f>SUMIF(FV$5:FV$35,$D1243,FX$5:FX$35)</f>
        <v>0</v>
      </c>
      <c r="FV1243" s="9"/>
      <c r="FW1243" s="10"/>
      <c r="FX1243" s="11"/>
      <c r="FY1243" s="6">
        <f>SUMIF(FZ$5:FZ$35,$D1243,GB$5:GB$35)</f>
        <v>0</v>
      </c>
      <c r="FZ1243" s="9"/>
      <c r="GA1243" s="10"/>
      <c r="GB1243" s="11"/>
      <c r="GC1243" s="6">
        <f>SUMIF(GD$5:GD$35,$D1243,GF$5:GF$35)</f>
        <v>0</v>
      </c>
      <c r="GD1243" s="9"/>
      <c r="GE1243" s="10"/>
      <c r="GF1243" s="11"/>
      <c r="GG1243" s="6">
        <f>SUMIF(GH$5:GH$35,$D1243,GJ$5:GJ$35)</f>
        <v>0</v>
      </c>
      <c r="GH1243" s="9"/>
      <c r="GI1243" s="10"/>
      <c r="GJ1243" s="11"/>
      <c r="GK1243" s="6">
        <f>SUMIF(GL$5:GL$35,$D1243,GN$5:GN$35)</f>
        <v>0</v>
      </c>
      <c r="GL1243" s="9"/>
      <c r="GM1243" s="10"/>
      <c r="GN1243" s="11"/>
      <c r="GO1243" s="6">
        <f>SUMIF(GP$5:GP$35,$D1243,GR$5:GR$35)</f>
        <v>0</v>
      </c>
      <c r="GP1243" s="9"/>
      <c r="GQ1243" s="10"/>
      <c r="GR1243" s="11"/>
      <c r="GS1243" s="6">
        <f>SUMIF(GT$5:GT$35,$D1243,GV$5:GV$35)</f>
        <v>0</v>
      </c>
      <c r="GT1243" s="9"/>
      <c r="GU1243" s="10"/>
      <c r="GV1243" s="20"/>
      <c r="GW1243" s="19">
        <f t="shared" si="28"/>
        <v>94.899999999999991</v>
      </c>
      <c r="GX1243" s="472">
        <f>SUM(GW1243:GW1254)</f>
        <v>94.899999999999991</v>
      </c>
      <c r="GY1243" s="473" t="str">
        <f>D1243</f>
        <v>TS15667/454</v>
      </c>
    </row>
    <row r="1244" spans="1:207" ht="15.75" customHeight="1">
      <c r="A1244" s="210" t="s">
        <v>76</v>
      </c>
      <c r="B1244" s="487"/>
      <c r="C1244" s="186" t="s">
        <v>411</v>
      </c>
      <c r="D1244" s="224" t="s">
        <v>412</v>
      </c>
      <c r="E1244" s="206">
        <f>SUMIF(F$36:F$66,$D1244,H$36:H$66)</f>
        <v>0</v>
      </c>
      <c r="F1244" s="9"/>
      <c r="G1244" s="10"/>
      <c r="H1244" s="11"/>
      <c r="I1244" s="6">
        <f>SUMIF(J$36:J$66,$D1244,L$36:L$66)</f>
        <v>0</v>
      </c>
      <c r="J1244" s="9"/>
      <c r="K1244" s="10"/>
      <c r="L1244" s="11"/>
      <c r="M1244" s="6">
        <f>SUMIF(N$36:N$66,$D1244,P$36:P$66)</f>
        <v>0</v>
      </c>
      <c r="N1244" s="9"/>
      <c r="O1244" s="10"/>
      <c r="P1244" s="11"/>
      <c r="Q1244" s="6">
        <f>SUMIF(R$36:R$66,$D1244,T$36:T$66)</f>
        <v>0</v>
      </c>
      <c r="R1244" s="9"/>
      <c r="S1244" s="10"/>
      <c r="T1244" s="11"/>
      <c r="U1244" s="6">
        <f>SUMIF(V$36:V$66,$D1244,X$36:X$66)</f>
        <v>0</v>
      </c>
      <c r="V1244" s="9"/>
      <c r="W1244" s="10"/>
      <c r="X1244" s="11"/>
      <c r="Y1244" s="6">
        <f>SUMIF(Z$36:Z$66,$D1244,AB$36:AB$66)</f>
        <v>0</v>
      </c>
      <c r="Z1244" s="9"/>
      <c r="AA1244" s="10"/>
      <c r="AB1244" s="11"/>
      <c r="AC1244" s="6">
        <f>SUMIF(AD$36:AD$66,$D1244,AF$36:AF$66)</f>
        <v>0</v>
      </c>
      <c r="AD1244" s="9"/>
      <c r="AE1244" s="10"/>
      <c r="AF1244" s="11"/>
      <c r="AG1244" s="6">
        <f>SUMIF(AH$36:AH$66,$D1244,AJ$36:AJ$66)</f>
        <v>0</v>
      </c>
      <c r="AH1244" s="9"/>
      <c r="AI1244" s="10"/>
      <c r="AJ1244" s="11"/>
      <c r="AK1244" s="6">
        <f>SUMIF(AL$36:AL$66,$D1244,AN$36:AN$66)</f>
        <v>0</v>
      </c>
      <c r="AL1244" s="9"/>
      <c r="AM1244" s="10"/>
      <c r="AN1244" s="11"/>
      <c r="AO1244" s="6">
        <f>SUMIF(AP$36:AP$66,$D1244,AR$36:AR$66)</f>
        <v>0</v>
      </c>
      <c r="AP1244" s="9"/>
      <c r="AQ1244" s="10"/>
      <c r="AR1244" s="11"/>
      <c r="AS1244" s="6">
        <f>SUMIF(AT$36:AT$66,$D1244,AV$36:AV$66)</f>
        <v>0</v>
      </c>
      <c r="AT1244" s="9"/>
      <c r="AU1244" s="10"/>
      <c r="AV1244" s="11"/>
      <c r="AW1244" s="6">
        <f>SUMIF(AX$36:AX$66,$D1244,AZ$36:AZ$66)</f>
        <v>0</v>
      </c>
      <c r="AX1244" s="9"/>
      <c r="AY1244" s="10"/>
      <c r="AZ1244" s="11"/>
      <c r="BA1244" s="6">
        <f>SUMIF(BB$36:BB$66,$D1244,BD$36:BD$66)</f>
        <v>0</v>
      </c>
      <c r="BB1244" s="9"/>
      <c r="BC1244" s="10"/>
      <c r="BD1244" s="11"/>
      <c r="BE1244" s="6">
        <f>SUMIF(BF$36:BF$66,$D1244,BH$36:BH$66)</f>
        <v>0</v>
      </c>
      <c r="BF1244" s="9"/>
      <c r="BG1244" s="10"/>
      <c r="BH1244" s="11"/>
      <c r="BI1244" s="6">
        <f>SUMIF(BJ$36:BJ$66,$D1244,BL$36:BL$66)</f>
        <v>0</v>
      </c>
      <c r="BJ1244" s="9"/>
      <c r="BK1244" s="10"/>
      <c r="BL1244" s="11"/>
      <c r="BM1244" s="6">
        <f>SUMIF(BN$36:BN$66,$D1244,BP$36:BP$66)</f>
        <v>0</v>
      </c>
      <c r="BN1244" s="9"/>
      <c r="BO1244" s="10"/>
      <c r="BP1244" s="11"/>
      <c r="BQ1244" s="6">
        <f>SUMIF(BR$36:BR$66,$D1244,BT$36:BT$66)</f>
        <v>0</v>
      </c>
      <c r="BR1244" s="9"/>
      <c r="BS1244" s="10"/>
      <c r="BT1244" s="11"/>
      <c r="BU1244" s="6">
        <f>SUMIF(BV$36:BV$66,$D1244,BX$36:BX$66)</f>
        <v>0</v>
      </c>
      <c r="BV1244" s="9"/>
      <c r="BW1244" s="10"/>
      <c r="BX1244" s="11"/>
      <c r="BY1244" s="6">
        <f>SUMIF(BZ$36:BZ$66,$D1244,CB$36:CB$66)</f>
        <v>0</v>
      </c>
      <c r="BZ1244" s="9"/>
      <c r="CA1244" s="10"/>
      <c r="CB1244" s="11"/>
      <c r="CC1244" s="6">
        <f>SUMIF(CD$36:CD$66,$D1244,CF$36:CF$66)</f>
        <v>0</v>
      </c>
      <c r="CD1244" s="9"/>
      <c r="CE1244" s="10"/>
      <c r="CF1244" s="11"/>
      <c r="CG1244" s="6">
        <f>SUMIF(CH$36:CH$66,$D1244,CJ$36:CJ$66)</f>
        <v>0</v>
      </c>
      <c r="CH1244" s="9"/>
      <c r="CI1244" s="10"/>
      <c r="CJ1244" s="11"/>
      <c r="CK1244" s="6">
        <f>SUMIF(CL$36:CL$66,$D1244,CN$36:CN$66)</f>
        <v>0</v>
      </c>
      <c r="CL1244" s="9"/>
      <c r="CM1244" s="10"/>
      <c r="CN1244" s="11"/>
      <c r="CO1244" s="6">
        <f>SUMIF(CP$36:CP$66,$D1244,CR$36:CR$66)</f>
        <v>0</v>
      </c>
      <c r="CP1244" s="9"/>
      <c r="CQ1244" s="10"/>
      <c r="CR1244" s="11"/>
      <c r="CS1244" s="6">
        <f>SUMIF(CT$36:CT$66,$D1244,CV$36:CV$66)</f>
        <v>0</v>
      </c>
      <c r="CT1244" s="9"/>
      <c r="CU1244" s="10"/>
      <c r="CV1244" s="11"/>
      <c r="CW1244" s="6">
        <f>SUMIF(CX$36:CX$66,$D1244,CZ$36:CZ$66)</f>
        <v>0</v>
      </c>
      <c r="CX1244" s="9"/>
      <c r="CY1244" s="10"/>
      <c r="CZ1244" s="11"/>
      <c r="DA1244" s="6">
        <f>SUMIF(DB$36:DB$66,$D1244,DD$36:DD$66)</f>
        <v>0</v>
      </c>
      <c r="DB1244" s="9"/>
      <c r="DC1244" s="10"/>
      <c r="DD1244" s="11"/>
      <c r="DE1244" s="6">
        <f>SUMIF(DF$36:DF$66,$D1244,DH$36:DH$66)</f>
        <v>0</v>
      </c>
      <c r="DF1244" s="9"/>
      <c r="DG1244" s="10"/>
      <c r="DH1244" s="11"/>
      <c r="DI1244" s="6">
        <f>SUMIF(DJ$36:DJ$66,$D1244,DL$36:DL$66)</f>
        <v>0</v>
      </c>
      <c r="DJ1244" s="9"/>
      <c r="DK1244" s="10"/>
      <c r="DL1244" s="11"/>
      <c r="DM1244" s="6">
        <f>SUMIF(DN$36:DN$66,$D1244,DP$36:DP$66)</f>
        <v>0</v>
      </c>
      <c r="DN1244" s="9"/>
      <c r="DO1244" s="10"/>
      <c r="DP1244" s="11"/>
      <c r="DQ1244" s="6">
        <f>SUMIF(DR$36:DR$66,$D1244,DT$36:DT$66)</f>
        <v>0</v>
      </c>
      <c r="DR1244" s="9"/>
      <c r="DS1244" s="10"/>
      <c r="DT1244" s="11"/>
      <c r="DU1244" s="6">
        <f>SUMIF(DV$36:DV$66,$D1244,DX$36:DX$66)</f>
        <v>0</v>
      </c>
      <c r="DV1244" s="9"/>
      <c r="DW1244" s="10"/>
      <c r="DX1244" s="11"/>
      <c r="DY1244" s="6">
        <f>SUMIF(DZ$36:DZ$66,$D1244,EB$36:EB$66)</f>
        <v>0</v>
      </c>
      <c r="DZ1244" s="9"/>
      <c r="EA1244" s="10"/>
      <c r="EB1244" s="11"/>
      <c r="EC1244" s="6">
        <f>SUMIF(ED$36:ED$66,$D1244,EF$36:EF$66)</f>
        <v>0</v>
      </c>
      <c r="ED1244" s="9"/>
      <c r="EE1244" s="10"/>
      <c r="EF1244" s="11"/>
      <c r="EG1244" s="6">
        <f>SUMIF(EH$36:EH$66,$D1244,EJ$36:EJ$66)</f>
        <v>0</v>
      </c>
      <c r="EH1244" s="9"/>
      <c r="EI1244" s="10"/>
      <c r="EJ1244" s="11"/>
      <c r="EK1244" s="6">
        <f>SUMIF(EL$36:EL$66,$D1244,EN$36:EN$66)</f>
        <v>0</v>
      </c>
      <c r="EL1244" s="9"/>
      <c r="EM1244" s="10"/>
      <c r="EN1244" s="11"/>
      <c r="EO1244" s="6">
        <f>SUMIF(EP$36:EP$66,$D1244,ER$36:ER$66)</f>
        <v>0</v>
      </c>
      <c r="EP1244" s="9"/>
      <c r="EQ1244" s="10"/>
      <c r="ER1244" s="11"/>
      <c r="ES1244" s="6">
        <f>SUMIF(ET$36:ET$66,$D1244,EV$36:EV$66)</f>
        <v>0</v>
      </c>
      <c r="ET1244" s="9"/>
      <c r="EU1244" s="10"/>
      <c r="EV1244" s="11"/>
      <c r="EW1244" s="6">
        <f>SUMIF(EX$36:EX$66,$D1244,EZ$36:EZ$66)</f>
        <v>0</v>
      </c>
      <c r="EX1244" s="9"/>
      <c r="EY1244" s="10"/>
      <c r="EZ1244" s="11"/>
      <c r="FA1244" s="6">
        <f>SUMIF(FB$36:FB$66,$D1244,FD$36:FD$66)</f>
        <v>0</v>
      </c>
      <c r="FB1244" s="9"/>
      <c r="FC1244" s="10"/>
      <c r="FD1244" s="11"/>
      <c r="FE1244" s="6">
        <f>SUMIF(FF$36:FF$66,$D1244,FH$36:FH$66)</f>
        <v>0</v>
      </c>
      <c r="FF1244" s="9"/>
      <c r="FG1244" s="10"/>
      <c r="FH1244" s="11"/>
      <c r="FI1244" s="6">
        <f>SUMIF(FJ$36:FJ$66,$D1244,FL$36:FL$66)</f>
        <v>0</v>
      </c>
      <c r="FJ1244" s="9"/>
      <c r="FK1244" s="10"/>
      <c r="FL1244" s="11"/>
      <c r="FM1244" s="6">
        <f>SUMIF(FN$36:FN$66,$D1244,FP$36:FP$66)</f>
        <v>0</v>
      </c>
      <c r="FN1244" s="9"/>
      <c r="FO1244" s="10"/>
      <c r="FP1244" s="11"/>
      <c r="FQ1244" s="6">
        <f>SUMIF(FR$36:FR$66,$D1244,FT$36:FT$66)</f>
        <v>0</v>
      </c>
      <c r="FR1244" s="9"/>
      <c r="FS1244" s="10"/>
      <c r="FT1244" s="11"/>
      <c r="FU1244" s="6">
        <f>SUMIF(FV$36:FV$66,$D1244,FX$36:FX$66)</f>
        <v>0</v>
      </c>
      <c r="FV1244" s="9"/>
      <c r="FW1244" s="10"/>
      <c r="FX1244" s="11"/>
      <c r="FY1244" s="6">
        <f>SUMIF(FZ$36:FZ$66,$D1244,GB$36:GB$66)</f>
        <v>0</v>
      </c>
      <c r="FZ1244" s="9"/>
      <c r="GA1244" s="10"/>
      <c r="GB1244" s="11"/>
      <c r="GC1244" s="6">
        <f>SUMIF(GD$36:GD$66,$D1244,GF$36:GF$66)</f>
        <v>0</v>
      </c>
      <c r="GD1244" s="9"/>
      <c r="GE1244" s="10"/>
      <c r="GF1244" s="11"/>
      <c r="GG1244" s="6">
        <f>SUMIF(GH$36:GH$66,$D1244,GJ$36:GJ$66)</f>
        <v>0</v>
      </c>
      <c r="GH1244" s="9"/>
      <c r="GI1244" s="10"/>
      <c r="GJ1244" s="11"/>
      <c r="GK1244" s="6">
        <f>SUMIF(GL$36:GL$66,$D1244,GN$36:GN$66)</f>
        <v>0</v>
      </c>
      <c r="GL1244" s="9"/>
      <c r="GM1244" s="10"/>
      <c r="GN1244" s="11"/>
      <c r="GO1244" s="6">
        <f>SUMIF(GP$36:GP$66,$D1244,GR$36:GR$66)</f>
        <v>0</v>
      </c>
      <c r="GP1244" s="9"/>
      <c r="GQ1244" s="10"/>
      <c r="GR1244" s="11"/>
      <c r="GS1244" s="6">
        <f>SUMIF(GT$36:GT$66,$D1244,GV$36:GV$66)</f>
        <v>0</v>
      </c>
      <c r="GT1244" s="9"/>
      <c r="GU1244" s="10"/>
      <c r="GV1244" s="20"/>
      <c r="GW1244" s="19">
        <f t="shared" si="28"/>
        <v>0</v>
      </c>
      <c r="GX1244" s="472"/>
      <c r="GY1244" s="473"/>
    </row>
    <row r="1245" spans="1:207" ht="15.75" customHeight="1">
      <c r="A1245" s="210" t="s">
        <v>77</v>
      </c>
      <c r="B1245" s="487"/>
      <c r="C1245" s="186" t="s">
        <v>411</v>
      </c>
      <c r="D1245" s="224" t="s">
        <v>412</v>
      </c>
      <c r="E1245" s="206">
        <f>SUMIF(F$67:F$97,$D1245,H$67:H$97)</f>
        <v>0</v>
      </c>
      <c r="F1245" s="9"/>
      <c r="G1245" s="10"/>
      <c r="H1245" s="11"/>
      <c r="I1245" s="6">
        <f>SUMIF(J$67:J$97,$D1245,L$67:L$97)</f>
        <v>0</v>
      </c>
      <c r="J1245" s="9"/>
      <c r="K1245" s="10"/>
      <c r="L1245" s="11"/>
      <c r="M1245" s="6">
        <f>SUMIF(N$67:N$97,$D1245,P$67:P$97)</f>
        <v>0</v>
      </c>
      <c r="N1245" s="9"/>
      <c r="O1245" s="10"/>
      <c r="P1245" s="11"/>
      <c r="Q1245" s="6">
        <f>SUMIF(R$67:R$97,$D1245,T$67:T$97)</f>
        <v>0</v>
      </c>
      <c r="R1245" s="9"/>
      <c r="S1245" s="10"/>
      <c r="T1245" s="11"/>
      <c r="U1245" s="6">
        <f>SUMIF(V$67:V$97,$D1245,X$67:X$97)</f>
        <v>0</v>
      </c>
      <c r="V1245" s="9"/>
      <c r="W1245" s="10"/>
      <c r="X1245" s="11"/>
      <c r="Y1245" s="6">
        <f>SUMIF(Z$67:Z$97,$D1245,AB$67:AB$97)</f>
        <v>0</v>
      </c>
      <c r="Z1245" s="9"/>
      <c r="AA1245" s="10"/>
      <c r="AB1245" s="11"/>
      <c r="AC1245" s="6">
        <f>SUMIF(AD$67:AD$97,$D1245,AF$67:AF$97)</f>
        <v>0</v>
      </c>
      <c r="AD1245" s="9"/>
      <c r="AE1245" s="10"/>
      <c r="AF1245" s="11"/>
      <c r="AG1245" s="6">
        <f>SUMIF(AH$67:AH$97,$D1245,AJ$67:AJ$97)</f>
        <v>0</v>
      </c>
      <c r="AH1245" s="9"/>
      <c r="AI1245" s="10"/>
      <c r="AJ1245" s="11"/>
      <c r="AK1245" s="6">
        <f>SUMIF(AL$67:AL$97,$D1245,AN$67:AN$97)</f>
        <v>0</v>
      </c>
      <c r="AL1245" s="9"/>
      <c r="AM1245" s="10"/>
      <c r="AN1245" s="11"/>
      <c r="AO1245" s="6">
        <f>SUMIF(AP$67:AP$97,$D1245,AR$67:AR$97)</f>
        <v>0</v>
      </c>
      <c r="AP1245" s="9"/>
      <c r="AQ1245" s="10"/>
      <c r="AR1245" s="11"/>
      <c r="AS1245" s="6">
        <f>SUMIF(AT$67:AT$97,$D1245,AV$67:AV$97)</f>
        <v>0</v>
      </c>
      <c r="AT1245" s="9"/>
      <c r="AU1245" s="10"/>
      <c r="AV1245" s="11"/>
      <c r="AW1245" s="6">
        <f>SUMIF(AX$67:AX$97,$D1245,AZ$67:AZ$97)</f>
        <v>0</v>
      </c>
      <c r="AX1245" s="9"/>
      <c r="AY1245" s="10"/>
      <c r="AZ1245" s="11"/>
      <c r="BA1245" s="6">
        <f>SUMIF(BB$67:BB$97,$D1245,BD$67:BD$97)</f>
        <v>0</v>
      </c>
      <c r="BB1245" s="9"/>
      <c r="BC1245" s="10"/>
      <c r="BD1245" s="11"/>
      <c r="BE1245" s="6">
        <f>SUMIF(BF$67:BF$97,$D1245,BH$67:BH$97)</f>
        <v>0</v>
      </c>
      <c r="BF1245" s="9"/>
      <c r="BG1245" s="10"/>
      <c r="BH1245" s="11"/>
      <c r="BI1245" s="6">
        <f>SUMIF(BJ$67:BJ$97,$D1245,BL$67:BL$97)</f>
        <v>0</v>
      </c>
      <c r="BJ1245" s="9"/>
      <c r="BK1245" s="10"/>
      <c r="BL1245" s="11"/>
      <c r="BM1245" s="6">
        <f>SUMIF(BN$67:BN$97,$D1245,BP$67:BP$97)</f>
        <v>0</v>
      </c>
      <c r="BN1245" s="9"/>
      <c r="BO1245" s="10"/>
      <c r="BP1245" s="11"/>
      <c r="BQ1245" s="6">
        <f>SUMIF(BR$67:BR$97,$D1245,BT$67:BT$97)</f>
        <v>0</v>
      </c>
      <c r="BR1245" s="9"/>
      <c r="BS1245" s="10"/>
      <c r="BT1245" s="11"/>
      <c r="BU1245" s="6">
        <f>SUMIF(BV$67:BV$97,$D1245,BX$67:BX$97)</f>
        <v>0</v>
      </c>
      <c r="BV1245" s="9"/>
      <c r="BW1245" s="10"/>
      <c r="BX1245" s="11"/>
      <c r="BY1245" s="6">
        <f>SUMIF(BZ$67:BZ$97,$D1245,CB$67:CB$97)</f>
        <v>0</v>
      </c>
      <c r="BZ1245" s="9"/>
      <c r="CA1245" s="10"/>
      <c r="CB1245" s="11"/>
      <c r="CC1245" s="6">
        <f>SUMIF(CD$67:CD$97,$D1245,CF$67:CF$97)</f>
        <v>0</v>
      </c>
      <c r="CD1245" s="9"/>
      <c r="CE1245" s="10"/>
      <c r="CF1245" s="11"/>
      <c r="CG1245" s="6">
        <f>SUMIF(CH$67:CH$97,$D1245,CJ$67:CJ$97)</f>
        <v>0</v>
      </c>
      <c r="CH1245" s="9"/>
      <c r="CI1245" s="10"/>
      <c r="CJ1245" s="11"/>
      <c r="CK1245" s="6">
        <f>SUMIF(CL$67:CL$97,$D1245,CN$67:CN$97)</f>
        <v>0</v>
      </c>
      <c r="CL1245" s="9"/>
      <c r="CM1245" s="10"/>
      <c r="CN1245" s="11"/>
      <c r="CO1245" s="6">
        <f>SUMIF(CP$67:CP$97,$D1245,CR$67:CR$97)</f>
        <v>0</v>
      </c>
      <c r="CP1245" s="9"/>
      <c r="CQ1245" s="10"/>
      <c r="CR1245" s="11"/>
      <c r="CS1245" s="6">
        <f>SUMIF(CT$67:CT$97,$D1245,CV$67:CV$97)</f>
        <v>0</v>
      </c>
      <c r="CT1245" s="9"/>
      <c r="CU1245" s="10"/>
      <c r="CV1245" s="11"/>
      <c r="CW1245" s="6">
        <f>SUMIF(CX$67:CX$97,$D1245,CZ$67:CZ$97)</f>
        <v>0</v>
      </c>
      <c r="CX1245" s="9"/>
      <c r="CY1245" s="10"/>
      <c r="CZ1245" s="11"/>
      <c r="DA1245" s="6">
        <f>SUMIF(DB$67:DB$97,$D1245,DD$67:DD$97)</f>
        <v>0</v>
      </c>
      <c r="DB1245" s="9"/>
      <c r="DC1245" s="10"/>
      <c r="DD1245" s="11"/>
      <c r="DE1245" s="6">
        <f>SUMIF(DF$67:DF$97,$D1245,DH$67:DH$97)</f>
        <v>0</v>
      </c>
      <c r="DF1245" s="9"/>
      <c r="DG1245" s="10"/>
      <c r="DH1245" s="11"/>
      <c r="DI1245" s="6">
        <f>SUMIF(DJ$67:DJ$97,$D1245,DL$67:DL$97)</f>
        <v>0</v>
      </c>
      <c r="DJ1245" s="9"/>
      <c r="DK1245" s="10"/>
      <c r="DL1245" s="11"/>
      <c r="DM1245" s="6">
        <f>SUMIF(DN$67:DN$97,$D1245,DP$67:DP$97)</f>
        <v>0</v>
      </c>
      <c r="DN1245" s="9"/>
      <c r="DO1245" s="10"/>
      <c r="DP1245" s="11"/>
      <c r="DQ1245" s="6">
        <f>SUMIF(DR$67:DR$97,$D1245,DT$67:DT$97)</f>
        <v>0</v>
      </c>
      <c r="DR1245" s="9"/>
      <c r="DS1245" s="10"/>
      <c r="DT1245" s="11"/>
      <c r="DU1245" s="6">
        <f>SUMIF(DV$67:DV$97,$D1245,DX$67:DX$97)</f>
        <v>0</v>
      </c>
      <c r="DV1245" s="9"/>
      <c r="DW1245" s="10"/>
      <c r="DX1245" s="11"/>
      <c r="DY1245" s="6">
        <f>SUMIF(DZ$67:DZ$97,$D1245,EB$67:EB$97)</f>
        <v>0</v>
      </c>
      <c r="DZ1245" s="9"/>
      <c r="EA1245" s="10"/>
      <c r="EB1245" s="11"/>
      <c r="EC1245" s="6">
        <f>SUMIF(ED$67:ED$97,$D1245,EF$67:EF$97)</f>
        <v>0</v>
      </c>
      <c r="ED1245" s="9"/>
      <c r="EE1245" s="10"/>
      <c r="EF1245" s="11"/>
      <c r="EG1245" s="6">
        <f>SUMIF(EH$67:EH$97,$D1245,EJ$67:EJ$97)</f>
        <v>0</v>
      </c>
      <c r="EH1245" s="9"/>
      <c r="EI1245" s="10"/>
      <c r="EJ1245" s="11"/>
      <c r="EK1245" s="6">
        <f>SUMIF(EL$67:EL$97,$D1245,EN$67:EN$97)</f>
        <v>0</v>
      </c>
      <c r="EL1245" s="9"/>
      <c r="EM1245" s="10"/>
      <c r="EN1245" s="11"/>
      <c r="EO1245" s="6">
        <f>SUMIF(EP$67:EP$97,$D1245,ER$67:ER$97)</f>
        <v>0</v>
      </c>
      <c r="EP1245" s="9"/>
      <c r="EQ1245" s="10"/>
      <c r="ER1245" s="11"/>
      <c r="ES1245" s="6">
        <f>SUMIF(ET$67:ET$97,$D1245,EV$67:EV$97)</f>
        <v>0</v>
      </c>
      <c r="ET1245" s="9"/>
      <c r="EU1245" s="10"/>
      <c r="EV1245" s="11"/>
      <c r="EW1245" s="6">
        <f>SUMIF(EX$67:EX$97,$D1245,EZ$67:EZ$97)</f>
        <v>0</v>
      </c>
      <c r="EX1245" s="9"/>
      <c r="EY1245" s="10"/>
      <c r="EZ1245" s="11"/>
      <c r="FA1245" s="6">
        <f>SUMIF(FB$67:FB$97,$D1245,FD$67:FD$97)</f>
        <v>0</v>
      </c>
      <c r="FB1245" s="9"/>
      <c r="FC1245" s="10"/>
      <c r="FD1245" s="11"/>
      <c r="FE1245" s="6">
        <f>SUMIF(FF$67:FF$97,$D1245,FH$67:FH$97)</f>
        <v>0</v>
      </c>
      <c r="FF1245" s="9"/>
      <c r="FG1245" s="10"/>
      <c r="FH1245" s="11"/>
      <c r="FI1245" s="6">
        <f>SUMIF(FJ$67:FJ$97,$D1245,FL$67:FL$97)</f>
        <v>0</v>
      </c>
      <c r="FJ1245" s="9"/>
      <c r="FK1245" s="10"/>
      <c r="FL1245" s="11"/>
      <c r="FM1245" s="6">
        <f>SUMIF(FN$67:FN$97,$D1245,FP$67:FP$97)</f>
        <v>0</v>
      </c>
      <c r="FN1245" s="9"/>
      <c r="FO1245" s="10"/>
      <c r="FP1245" s="11"/>
      <c r="FQ1245" s="6">
        <f>SUMIF(FR$67:FR$97,$D1245,FT$67:FT$97)</f>
        <v>0</v>
      </c>
      <c r="FR1245" s="9"/>
      <c r="FS1245" s="10"/>
      <c r="FT1245" s="11"/>
      <c r="FU1245" s="6">
        <f>SUMIF(FV$67:FV$97,$D1245,FX$67:FX$97)</f>
        <v>0</v>
      </c>
      <c r="FV1245" s="9"/>
      <c r="FW1245" s="10"/>
      <c r="FX1245" s="11"/>
      <c r="FY1245" s="6">
        <f>SUMIF(FZ$67:FZ$97,$D1245,GB$67:GB$97)</f>
        <v>0</v>
      </c>
      <c r="FZ1245" s="9"/>
      <c r="GA1245" s="10"/>
      <c r="GB1245" s="11"/>
      <c r="GC1245" s="6">
        <f>SUMIF(GD$67:GD$97,$D1245,GF$67:GF$97)</f>
        <v>0</v>
      </c>
      <c r="GD1245" s="9"/>
      <c r="GE1245" s="10"/>
      <c r="GF1245" s="11"/>
      <c r="GG1245" s="6">
        <f>SUMIF(GH$67:GH$97,$D1245,GJ$67:GJ$97)</f>
        <v>0</v>
      </c>
      <c r="GH1245" s="9"/>
      <c r="GI1245" s="10"/>
      <c r="GJ1245" s="11"/>
      <c r="GK1245" s="6">
        <f>SUMIF(GL$67:GL$97,$D1245,GN$67:GN$97)</f>
        <v>0</v>
      </c>
      <c r="GL1245" s="9"/>
      <c r="GM1245" s="10"/>
      <c r="GN1245" s="11"/>
      <c r="GO1245" s="6">
        <f>SUMIF(GP$67:GP$97,$D1245,GR$67:GR$97)</f>
        <v>0</v>
      </c>
      <c r="GP1245" s="9"/>
      <c r="GQ1245" s="10"/>
      <c r="GR1245" s="11"/>
      <c r="GS1245" s="6">
        <f>SUMIF(GT$67:GT$97,$D1245,GV$67:GV$97)</f>
        <v>0</v>
      </c>
      <c r="GT1245" s="9"/>
      <c r="GU1245" s="10"/>
      <c r="GV1245" s="20"/>
      <c r="GW1245" s="19">
        <f t="shared" si="28"/>
        <v>0</v>
      </c>
      <c r="GX1245" s="472"/>
      <c r="GY1245" s="473"/>
    </row>
    <row r="1246" spans="1:207" ht="15.75" customHeight="1">
      <c r="A1246" s="210" t="s">
        <v>78</v>
      </c>
      <c r="B1246" s="487"/>
      <c r="C1246" s="186" t="s">
        <v>411</v>
      </c>
      <c r="D1246" s="224" t="s">
        <v>412</v>
      </c>
      <c r="E1246" s="206">
        <f>SUMIF(F$98:F$128,$D1246,H$98:H$128)</f>
        <v>0</v>
      </c>
      <c r="F1246" s="9"/>
      <c r="G1246" s="10"/>
      <c r="H1246" s="11"/>
      <c r="I1246" s="6">
        <f>SUMIF(J$98:J$128,$D1246,L$98:L$128)</f>
        <v>0</v>
      </c>
      <c r="J1246" s="9"/>
      <c r="K1246" s="10"/>
      <c r="L1246" s="11"/>
      <c r="M1246" s="6">
        <f>SUMIF(N$98:N$128,$D1246,P$98:P$128)</f>
        <v>0</v>
      </c>
      <c r="N1246" s="9"/>
      <c r="O1246" s="10"/>
      <c r="P1246" s="11"/>
      <c r="Q1246" s="6">
        <f>SUMIF(R$98:R$128,$D1246,T$98:T$128)</f>
        <v>0</v>
      </c>
      <c r="R1246" s="9"/>
      <c r="S1246" s="10"/>
      <c r="T1246" s="11"/>
      <c r="U1246" s="6">
        <f>SUMIF(V$98:V$128,$D1246,X$98:X$128)</f>
        <v>0</v>
      </c>
      <c r="V1246" s="9"/>
      <c r="W1246" s="10"/>
      <c r="X1246" s="11"/>
      <c r="Y1246" s="6">
        <f>SUMIF(Z$98:Z$128,$D1246,AB$98:AB$128)</f>
        <v>0</v>
      </c>
      <c r="Z1246" s="9"/>
      <c r="AA1246" s="10"/>
      <c r="AB1246" s="11"/>
      <c r="AC1246" s="6">
        <f>SUMIF(AD$98:AD$128,$D1246,AF$98:AF$128)</f>
        <v>0</v>
      </c>
      <c r="AD1246" s="9"/>
      <c r="AE1246" s="10"/>
      <c r="AF1246" s="11"/>
      <c r="AG1246" s="6">
        <f>SUMIF(AH$98:AH$128,$D1246,AJ$98:AJ$128)</f>
        <v>0</v>
      </c>
      <c r="AH1246" s="9"/>
      <c r="AI1246" s="10"/>
      <c r="AJ1246" s="11"/>
      <c r="AK1246" s="6">
        <f>SUMIF(AL$98:AL$128,$D1246,AN$98:AN$128)</f>
        <v>0</v>
      </c>
      <c r="AL1246" s="9"/>
      <c r="AM1246" s="10"/>
      <c r="AN1246" s="11"/>
      <c r="AO1246" s="6">
        <f>SUMIF(AP$98:AP$128,$D1246,AR$98:AR$128)</f>
        <v>0</v>
      </c>
      <c r="AP1246" s="9"/>
      <c r="AQ1246" s="10"/>
      <c r="AR1246" s="11"/>
      <c r="AS1246" s="6">
        <f>SUMIF(AT$98:AT$128,$D1246,AV$98:AV$128)</f>
        <v>0</v>
      </c>
      <c r="AT1246" s="9"/>
      <c r="AU1246" s="10"/>
      <c r="AV1246" s="11"/>
      <c r="AW1246" s="6">
        <f>SUMIF(AX$98:AX$128,$D1246,AZ$98:AZ$128)</f>
        <v>0</v>
      </c>
      <c r="AX1246" s="9"/>
      <c r="AY1246" s="10"/>
      <c r="AZ1246" s="11"/>
      <c r="BA1246" s="6">
        <f>SUMIF(BB$98:BB$128,$D1246,BD$98:BD$128)</f>
        <v>0</v>
      </c>
      <c r="BB1246" s="9"/>
      <c r="BC1246" s="10"/>
      <c r="BD1246" s="11"/>
      <c r="BE1246" s="6">
        <f>SUMIF(BF$98:BF$128,$D1246,BH$98:BH$128)</f>
        <v>0</v>
      </c>
      <c r="BF1246" s="9"/>
      <c r="BG1246" s="10"/>
      <c r="BH1246" s="11"/>
      <c r="BI1246" s="6">
        <f>SUMIF(BJ$98:BJ$128,$D1246,BL$98:BL$128)</f>
        <v>0</v>
      </c>
      <c r="BJ1246" s="9"/>
      <c r="BK1246" s="10"/>
      <c r="BL1246" s="11"/>
      <c r="BM1246" s="6">
        <f>SUMIF(BN$98:BN$128,$D1246,BP$98:BP$128)</f>
        <v>0</v>
      </c>
      <c r="BN1246" s="9"/>
      <c r="BO1246" s="10"/>
      <c r="BP1246" s="11"/>
      <c r="BQ1246" s="6">
        <f>SUMIF(BR$98:BR$128,$D1246,BT$98:BT$128)</f>
        <v>0</v>
      </c>
      <c r="BR1246" s="9"/>
      <c r="BS1246" s="10"/>
      <c r="BT1246" s="11"/>
      <c r="BU1246" s="6">
        <f>SUMIF(BV$98:BV$128,$D1246,BX$98:BX$128)</f>
        <v>0</v>
      </c>
      <c r="BV1246" s="9"/>
      <c r="BW1246" s="10"/>
      <c r="BX1246" s="11"/>
      <c r="BY1246" s="6">
        <f>SUMIF(BZ$98:BZ$128,$D1246,CB$98:CB$128)</f>
        <v>0</v>
      </c>
      <c r="BZ1246" s="9"/>
      <c r="CA1246" s="10"/>
      <c r="CB1246" s="11"/>
      <c r="CC1246" s="6">
        <f>SUMIF(CD$98:CD$128,$D1246,CF$98:CF$128)</f>
        <v>0</v>
      </c>
      <c r="CD1246" s="9"/>
      <c r="CE1246" s="10"/>
      <c r="CF1246" s="11"/>
      <c r="CG1246" s="6">
        <f>SUMIF(CH$98:CH$128,$D1246,CJ$98:CJ$128)</f>
        <v>0</v>
      </c>
      <c r="CH1246" s="9"/>
      <c r="CI1246" s="10"/>
      <c r="CJ1246" s="11"/>
      <c r="CK1246" s="6">
        <f>SUMIF(CL$98:CL$128,$D1246,CN$98:CN$128)</f>
        <v>0</v>
      </c>
      <c r="CL1246" s="9"/>
      <c r="CM1246" s="10"/>
      <c r="CN1246" s="11"/>
      <c r="CO1246" s="6">
        <f>SUMIF(CP$98:CP$128,$D1246,CR$98:CR$128)</f>
        <v>0</v>
      </c>
      <c r="CP1246" s="9"/>
      <c r="CQ1246" s="10"/>
      <c r="CR1246" s="11"/>
      <c r="CS1246" s="6">
        <f>SUMIF(CT$98:CT$128,$D1246,CV$98:CV$128)</f>
        <v>0</v>
      </c>
      <c r="CT1246" s="9"/>
      <c r="CU1246" s="10"/>
      <c r="CV1246" s="11"/>
      <c r="CW1246" s="6">
        <f>SUMIF(CX$98:CX$128,$D1246,CZ$98:CZ$128)</f>
        <v>0</v>
      </c>
      <c r="CX1246" s="9"/>
      <c r="CY1246" s="10"/>
      <c r="CZ1246" s="11"/>
      <c r="DA1246" s="6">
        <f>SUMIF(DB$98:DB$128,$D1246,DD$98:DD$128)</f>
        <v>0</v>
      </c>
      <c r="DB1246" s="9"/>
      <c r="DC1246" s="10"/>
      <c r="DD1246" s="11"/>
      <c r="DE1246" s="6">
        <f>SUMIF(DF$98:DF$128,$D1246,DH$98:DH$128)</f>
        <v>0</v>
      </c>
      <c r="DF1246" s="9"/>
      <c r="DG1246" s="10"/>
      <c r="DH1246" s="11"/>
      <c r="DI1246" s="6">
        <f>SUMIF(DJ$98:DJ$128,$D1246,DL$98:DL$128)</f>
        <v>0</v>
      </c>
      <c r="DJ1246" s="9"/>
      <c r="DK1246" s="10"/>
      <c r="DL1246" s="11"/>
      <c r="DM1246" s="6">
        <f>SUMIF(DN$98:DN$128,$D1246,DP$98:DP$128)</f>
        <v>0</v>
      </c>
      <c r="DN1246" s="9"/>
      <c r="DO1246" s="10"/>
      <c r="DP1246" s="11"/>
      <c r="DQ1246" s="6">
        <f>SUMIF(DR$98:DR$128,$D1246,DT$98:DT$128)</f>
        <v>0</v>
      </c>
      <c r="DR1246" s="9"/>
      <c r="DS1246" s="10"/>
      <c r="DT1246" s="11"/>
      <c r="DU1246" s="6">
        <f>SUMIF(DV$98:DV$128,$D1246,DX$98:DX$128)</f>
        <v>0</v>
      </c>
      <c r="DV1246" s="9"/>
      <c r="DW1246" s="10"/>
      <c r="DX1246" s="11"/>
      <c r="DY1246" s="6">
        <f>SUMIF(DZ$98:DZ$128,$D1246,EB$98:EB$128)</f>
        <v>0</v>
      </c>
      <c r="DZ1246" s="9"/>
      <c r="EA1246" s="10"/>
      <c r="EB1246" s="11"/>
      <c r="EC1246" s="6">
        <f>SUMIF(ED$98:ED$128,$D1246,EF$98:EF$128)</f>
        <v>0</v>
      </c>
      <c r="ED1246" s="9"/>
      <c r="EE1246" s="10"/>
      <c r="EF1246" s="11"/>
      <c r="EG1246" s="6">
        <f>SUMIF(EH$98:EH$128,$D1246,EJ$98:EJ$128)</f>
        <v>0</v>
      </c>
      <c r="EH1246" s="9"/>
      <c r="EI1246" s="10"/>
      <c r="EJ1246" s="11"/>
      <c r="EK1246" s="6">
        <f>SUMIF(EL$98:EL$128,$D1246,EN$98:EN$128)</f>
        <v>0</v>
      </c>
      <c r="EL1246" s="9"/>
      <c r="EM1246" s="10"/>
      <c r="EN1246" s="11"/>
      <c r="EO1246" s="6">
        <f>SUMIF(EP$98:EP$128,$D1246,ER$98:ER$128)</f>
        <v>0</v>
      </c>
      <c r="EP1246" s="9"/>
      <c r="EQ1246" s="10"/>
      <c r="ER1246" s="11"/>
      <c r="ES1246" s="6">
        <f>SUMIF(ET$98:ET$128,$D1246,EV$98:EV$128)</f>
        <v>0</v>
      </c>
      <c r="ET1246" s="9"/>
      <c r="EU1246" s="10"/>
      <c r="EV1246" s="11"/>
      <c r="EW1246" s="6">
        <f>SUMIF(EX$98:EX$128,$D1246,EZ$98:EZ$128)</f>
        <v>0</v>
      </c>
      <c r="EX1246" s="9"/>
      <c r="EY1246" s="10"/>
      <c r="EZ1246" s="11"/>
      <c r="FA1246" s="6">
        <f>SUMIF(FB$98:FB$128,$D1246,FD$98:FD$128)</f>
        <v>0</v>
      </c>
      <c r="FB1246" s="9"/>
      <c r="FC1246" s="10"/>
      <c r="FD1246" s="11"/>
      <c r="FE1246" s="6">
        <f>SUMIF(FF$98:FF$128,$D1246,FH$98:FH$128)</f>
        <v>0</v>
      </c>
      <c r="FF1246" s="9"/>
      <c r="FG1246" s="10"/>
      <c r="FH1246" s="11"/>
      <c r="FI1246" s="6">
        <f>SUMIF(FJ$98:FJ$128,$D1246,FL$98:FL$128)</f>
        <v>0</v>
      </c>
      <c r="FJ1246" s="9"/>
      <c r="FK1246" s="10"/>
      <c r="FL1246" s="11"/>
      <c r="FM1246" s="6">
        <f>SUMIF(FN$98:FN$128,$D1246,FP$98:FP$128)</f>
        <v>0</v>
      </c>
      <c r="FN1246" s="9"/>
      <c r="FO1246" s="10"/>
      <c r="FP1246" s="11"/>
      <c r="FQ1246" s="6">
        <f>SUMIF(FR$98:FR$128,$D1246,FT$98:FT$128)</f>
        <v>0</v>
      </c>
      <c r="FR1246" s="9"/>
      <c r="FS1246" s="10"/>
      <c r="FT1246" s="11"/>
      <c r="FU1246" s="6">
        <f>SUMIF(FV$98:FV$128,$D1246,FX$98:FX$128)</f>
        <v>0</v>
      </c>
      <c r="FV1246" s="9"/>
      <c r="FW1246" s="10"/>
      <c r="FX1246" s="11"/>
      <c r="FY1246" s="6">
        <f>SUMIF(FZ$98:FZ$128,$D1246,GB$98:GB$128)</f>
        <v>0</v>
      </c>
      <c r="FZ1246" s="9"/>
      <c r="GA1246" s="10"/>
      <c r="GB1246" s="11"/>
      <c r="GC1246" s="6">
        <f>SUMIF(GD$98:GD$128,$D1246,GF$98:GF$128)</f>
        <v>0</v>
      </c>
      <c r="GD1246" s="9"/>
      <c r="GE1246" s="10"/>
      <c r="GF1246" s="11"/>
      <c r="GG1246" s="6">
        <f>SUMIF(GH$98:GH$128,$D1246,GJ$98:GJ$128)</f>
        <v>0</v>
      </c>
      <c r="GH1246" s="9"/>
      <c r="GI1246" s="10"/>
      <c r="GJ1246" s="11"/>
      <c r="GK1246" s="6">
        <f>SUMIF(GL$98:GL$128,$D1246,GN$98:GN$128)</f>
        <v>0</v>
      </c>
      <c r="GL1246" s="9"/>
      <c r="GM1246" s="10"/>
      <c r="GN1246" s="11"/>
      <c r="GO1246" s="6">
        <f>SUMIF(GP$98:GP$128,$D1246,GR$98:GR$128)</f>
        <v>0</v>
      </c>
      <c r="GP1246" s="9"/>
      <c r="GQ1246" s="10"/>
      <c r="GR1246" s="11"/>
      <c r="GS1246" s="6">
        <f>SUMIF(GT$98:GT$128,$D1246,GV$98:GV$128)</f>
        <v>0</v>
      </c>
      <c r="GT1246" s="9"/>
      <c r="GU1246" s="10"/>
      <c r="GV1246" s="20"/>
      <c r="GW1246" s="19">
        <f t="shared" si="28"/>
        <v>0</v>
      </c>
      <c r="GX1246" s="472"/>
      <c r="GY1246" s="473"/>
    </row>
    <row r="1247" spans="1:207" ht="15.75" customHeight="1">
      <c r="A1247" s="210" t="s">
        <v>79</v>
      </c>
      <c r="B1247" s="487"/>
      <c r="C1247" s="186" t="s">
        <v>411</v>
      </c>
      <c r="D1247" s="224" t="s">
        <v>412</v>
      </c>
      <c r="E1247" s="206">
        <f>SUMIF(F$129:F$159,$D1247,H$129:H$159)</f>
        <v>0</v>
      </c>
      <c r="F1247" s="9"/>
      <c r="G1247" s="10"/>
      <c r="H1247" s="11"/>
      <c r="I1247" s="6">
        <f>SUMIF(J$129:J$159,$D1247,L$129:L$159)</f>
        <v>0</v>
      </c>
      <c r="J1247" s="9"/>
      <c r="K1247" s="10"/>
      <c r="L1247" s="11"/>
      <c r="M1247" s="6">
        <f>SUMIF(N$129:N$159,$D1247,P$129:P$159)</f>
        <v>0</v>
      </c>
      <c r="N1247" s="9"/>
      <c r="O1247" s="10"/>
      <c r="P1247" s="11"/>
      <c r="Q1247" s="6">
        <f>SUMIF(R$129:R$159,$D1247,T$129:T$159)</f>
        <v>0</v>
      </c>
      <c r="R1247" s="9"/>
      <c r="S1247" s="10"/>
      <c r="T1247" s="11"/>
      <c r="U1247" s="6">
        <f>SUMIF(V$129:V$159,$D1247,X$129:X$159)</f>
        <v>0</v>
      </c>
      <c r="V1247" s="9"/>
      <c r="W1247" s="10"/>
      <c r="X1247" s="11"/>
      <c r="Y1247" s="6">
        <f>SUMIF(Z$129:Z$159,$D1247,AB$129:AB$159)</f>
        <v>0</v>
      </c>
      <c r="Z1247" s="9"/>
      <c r="AA1247" s="10"/>
      <c r="AB1247" s="11"/>
      <c r="AC1247" s="6">
        <f>SUMIF(AD$129:AD$159,$D1247,AF$129:AF$159)</f>
        <v>0</v>
      </c>
      <c r="AD1247" s="9"/>
      <c r="AE1247" s="10"/>
      <c r="AF1247" s="11"/>
      <c r="AG1247" s="6">
        <f>SUMIF(AH$129:AH$159,$D1247,AJ$129:AJ$159)</f>
        <v>0</v>
      </c>
      <c r="AH1247" s="9"/>
      <c r="AI1247" s="10"/>
      <c r="AJ1247" s="11"/>
      <c r="AK1247" s="6">
        <f>SUMIF(AL$129:AL$159,$D1247,AN$129:AN$159)</f>
        <v>0</v>
      </c>
      <c r="AL1247" s="9"/>
      <c r="AM1247" s="10"/>
      <c r="AN1247" s="11"/>
      <c r="AO1247" s="6">
        <f>SUMIF(AP$129:AP$159,$D1247,AR$129:AR$159)</f>
        <v>0</v>
      </c>
      <c r="AP1247" s="9"/>
      <c r="AQ1247" s="10"/>
      <c r="AR1247" s="11"/>
      <c r="AS1247" s="6">
        <f>SUMIF(AT$129:AT$159,$D1247,AV$129:AV$159)</f>
        <v>0</v>
      </c>
      <c r="AT1247" s="9"/>
      <c r="AU1247" s="10"/>
      <c r="AV1247" s="11"/>
      <c r="AW1247" s="6">
        <f>SUMIF(AX$129:AX$159,$D1247,AZ$129:AZ$159)</f>
        <v>0</v>
      </c>
      <c r="AX1247" s="9"/>
      <c r="AY1247" s="10"/>
      <c r="AZ1247" s="11"/>
      <c r="BA1247" s="6">
        <f>SUMIF(BB$129:BB$159,$D1247,BD$129:BD$159)</f>
        <v>0</v>
      </c>
      <c r="BB1247" s="9"/>
      <c r="BC1247" s="10"/>
      <c r="BD1247" s="11"/>
      <c r="BE1247" s="6">
        <f>SUMIF(BF$129:BF$159,$D1247,BH$129:BH$159)</f>
        <v>0</v>
      </c>
      <c r="BF1247" s="9"/>
      <c r="BG1247" s="10"/>
      <c r="BH1247" s="11"/>
      <c r="BI1247" s="6">
        <f>SUMIF(BJ$129:BJ$159,$D1247,BL$129:BL$159)</f>
        <v>0</v>
      </c>
      <c r="BJ1247" s="9"/>
      <c r="BK1247" s="10"/>
      <c r="BL1247" s="11"/>
      <c r="BM1247" s="6">
        <f>SUMIF(BN$129:BN$159,$D1247,BP$129:BP$159)</f>
        <v>0</v>
      </c>
      <c r="BN1247" s="9"/>
      <c r="BO1247" s="10"/>
      <c r="BP1247" s="11"/>
      <c r="BQ1247" s="6">
        <f>SUMIF(BR$129:BR$159,$D1247,BT$129:BT$159)</f>
        <v>0</v>
      </c>
      <c r="BR1247" s="9"/>
      <c r="BS1247" s="10"/>
      <c r="BT1247" s="11"/>
      <c r="BU1247" s="6">
        <f>SUMIF(BV$129:BV$159,$D1247,BX$129:BX$159)</f>
        <v>0</v>
      </c>
      <c r="BV1247" s="9"/>
      <c r="BW1247" s="10"/>
      <c r="BX1247" s="11"/>
      <c r="BY1247" s="6">
        <f>SUMIF(BZ$129:BZ$159,$D1247,CB$129:CB$159)</f>
        <v>0</v>
      </c>
      <c r="BZ1247" s="9"/>
      <c r="CA1247" s="10"/>
      <c r="CB1247" s="11"/>
      <c r="CC1247" s="6">
        <f>SUMIF(CD$129:CD$159,$D1247,CF$129:CF$159)</f>
        <v>0</v>
      </c>
      <c r="CD1247" s="9"/>
      <c r="CE1247" s="10"/>
      <c r="CF1247" s="11"/>
      <c r="CG1247" s="6">
        <f>SUMIF(CH$129:CH$159,$D1247,CJ$129:CJ$159)</f>
        <v>0</v>
      </c>
      <c r="CH1247" s="9"/>
      <c r="CI1247" s="10"/>
      <c r="CJ1247" s="11"/>
      <c r="CK1247" s="6">
        <f>SUMIF(CL$129:CL$159,$D1247,CN$129:CN$159)</f>
        <v>0</v>
      </c>
      <c r="CL1247" s="9"/>
      <c r="CM1247" s="10"/>
      <c r="CN1247" s="11"/>
      <c r="CO1247" s="6">
        <f>SUMIF(CP$129:CP$159,$D1247,CR$129:CR$159)</f>
        <v>0</v>
      </c>
      <c r="CP1247" s="9"/>
      <c r="CQ1247" s="10"/>
      <c r="CR1247" s="11"/>
      <c r="CS1247" s="6">
        <f>SUMIF(CT$129:CT$159,$D1247,CV$129:CV$159)</f>
        <v>0</v>
      </c>
      <c r="CT1247" s="9"/>
      <c r="CU1247" s="10"/>
      <c r="CV1247" s="11"/>
      <c r="CW1247" s="6">
        <f>SUMIF(CX$129:CX$159,$D1247,CZ$129:CZ$159)</f>
        <v>0</v>
      </c>
      <c r="CX1247" s="9"/>
      <c r="CY1247" s="10"/>
      <c r="CZ1247" s="11"/>
      <c r="DA1247" s="6">
        <f>SUMIF(DB$129:DB$159,$D1247,DD$129:DD$159)</f>
        <v>0</v>
      </c>
      <c r="DB1247" s="9"/>
      <c r="DC1247" s="10"/>
      <c r="DD1247" s="11"/>
      <c r="DE1247" s="6">
        <f>SUMIF(DF$129:DF$159,$D1247,DH$129:DH$159)</f>
        <v>0</v>
      </c>
      <c r="DF1247" s="9"/>
      <c r="DG1247" s="10"/>
      <c r="DH1247" s="11"/>
      <c r="DI1247" s="6">
        <f>SUMIF(DJ$129:DJ$159,$D1247,DL$129:DL$159)</f>
        <v>0</v>
      </c>
      <c r="DJ1247" s="9"/>
      <c r="DK1247" s="10"/>
      <c r="DL1247" s="11"/>
      <c r="DM1247" s="6">
        <f>SUMIF(DN$129:DN$159,$D1247,DP$129:DP$159)</f>
        <v>0</v>
      </c>
      <c r="DN1247" s="9"/>
      <c r="DO1247" s="10"/>
      <c r="DP1247" s="11"/>
      <c r="DQ1247" s="6">
        <f>SUMIF(DR$129:DR$159,$D1247,DT$129:DT$159)</f>
        <v>0</v>
      </c>
      <c r="DR1247" s="9"/>
      <c r="DS1247" s="10"/>
      <c r="DT1247" s="11"/>
      <c r="DU1247" s="6">
        <f>SUMIF(DV$129:DV$159,$D1247,DX$129:DX$159)</f>
        <v>0</v>
      </c>
      <c r="DV1247" s="9"/>
      <c r="DW1247" s="10"/>
      <c r="DX1247" s="11"/>
      <c r="DY1247" s="6">
        <f>SUMIF(DZ$129:DZ$159,$D1247,EB$129:EB$159)</f>
        <v>0</v>
      </c>
      <c r="DZ1247" s="9"/>
      <c r="EA1247" s="10"/>
      <c r="EB1247" s="11"/>
      <c r="EC1247" s="6">
        <f>SUMIF(ED$129:ED$159,$D1247,EF$129:EF$159)</f>
        <v>0</v>
      </c>
      <c r="ED1247" s="9"/>
      <c r="EE1247" s="10"/>
      <c r="EF1247" s="11"/>
      <c r="EG1247" s="6">
        <f>SUMIF(EH$129:EH$159,$D1247,EJ$129:EJ$159)</f>
        <v>0</v>
      </c>
      <c r="EH1247" s="9"/>
      <c r="EI1247" s="10"/>
      <c r="EJ1247" s="11"/>
      <c r="EK1247" s="6">
        <f>SUMIF(EL$129:EL$159,$D1247,EN$129:EN$159)</f>
        <v>0</v>
      </c>
      <c r="EL1247" s="9"/>
      <c r="EM1247" s="10"/>
      <c r="EN1247" s="11"/>
      <c r="EO1247" s="6">
        <f>SUMIF(EP$129:EP$159,$D1247,ER$129:ER$159)</f>
        <v>0</v>
      </c>
      <c r="EP1247" s="9"/>
      <c r="EQ1247" s="10"/>
      <c r="ER1247" s="11"/>
      <c r="ES1247" s="6">
        <f>SUMIF(ET$129:ET$159,$D1247,EV$129:EV$159)</f>
        <v>0</v>
      </c>
      <c r="ET1247" s="9"/>
      <c r="EU1247" s="10"/>
      <c r="EV1247" s="11"/>
      <c r="EW1247" s="6">
        <f>SUMIF(EX$129:EX$159,$D1247,EZ$129:EZ$159)</f>
        <v>0</v>
      </c>
      <c r="EX1247" s="9"/>
      <c r="EY1247" s="10"/>
      <c r="EZ1247" s="11"/>
      <c r="FA1247" s="6">
        <f>SUMIF(FB$129:FB$159,$D1247,FD$129:FD$159)</f>
        <v>0</v>
      </c>
      <c r="FB1247" s="9"/>
      <c r="FC1247" s="10"/>
      <c r="FD1247" s="11"/>
      <c r="FE1247" s="6">
        <f>SUMIF(FF$129:FF$159,$D1247,FH$129:FH$159)</f>
        <v>0</v>
      </c>
      <c r="FF1247" s="9"/>
      <c r="FG1247" s="10"/>
      <c r="FH1247" s="11"/>
      <c r="FI1247" s="6">
        <f>SUMIF(FJ$129:FJ$159,$D1247,FL$129:FL$159)</f>
        <v>0</v>
      </c>
      <c r="FJ1247" s="9"/>
      <c r="FK1247" s="10"/>
      <c r="FL1247" s="11"/>
      <c r="FM1247" s="6">
        <f>SUMIF(FN$129:FN$159,$D1247,FP$129:FP$159)</f>
        <v>0</v>
      </c>
      <c r="FN1247" s="9"/>
      <c r="FO1247" s="10"/>
      <c r="FP1247" s="11"/>
      <c r="FQ1247" s="6">
        <f>SUMIF(FR$129:FR$159,$D1247,FT$129:FT$159)</f>
        <v>0</v>
      </c>
      <c r="FR1247" s="9"/>
      <c r="FS1247" s="10"/>
      <c r="FT1247" s="11"/>
      <c r="FU1247" s="6">
        <f>SUMIF(FV$129:FV$159,$D1247,FX$129:FX$159)</f>
        <v>0</v>
      </c>
      <c r="FV1247" s="9"/>
      <c r="FW1247" s="10"/>
      <c r="FX1247" s="11"/>
      <c r="FY1247" s="6">
        <f>SUMIF(FZ$129:FZ$159,$D1247,GB$129:GB$159)</f>
        <v>0</v>
      </c>
      <c r="FZ1247" s="9"/>
      <c r="GA1247" s="10"/>
      <c r="GB1247" s="11"/>
      <c r="GC1247" s="6">
        <f>SUMIF(GD$129:GD$159,$D1247,GF$129:GF$159)</f>
        <v>0</v>
      </c>
      <c r="GD1247" s="9"/>
      <c r="GE1247" s="10"/>
      <c r="GF1247" s="11"/>
      <c r="GG1247" s="6">
        <f>SUMIF(GH$129:GH$159,$D1247,GJ$129:GJ$159)</f>
        <v>0</v>
      </c>
      <c r="GH1247" s="9"/>
      <c r="GI1247" s="10"/>
      <c r="GJ1247" s="11"/>
      <c r="GK1247" s="6">
        <f>SUMIF(GL$129:GL$159,$D1247,GN$129:GN$159)</f>
        <v>0</v>
      </c>
      <c r="GL1247" s="9"/>
      <c r="GM1247" s="10"/>
      <c r="GN1247" s="11"/>
      <c r="GO1247" s="6">
        <f>SUMIF(GP$129:GP$159,$D1247,GR$129:GR$159)</f>
        <v>0</v>
      </c>
      <c r="GP1247" s="9"/>
      <c r="GQ1247" s="10"/>
      <c r="GR1247" s="11"/>
      <c r="GS1247" s="6">
        <f>SUMIF(GT$129:GT$159,$D1247,GV$129:GV$159)</f>
        <v>0</v>
      </c>
      <c r="GT1247" s="9"/>
      <c r="GU1247" s="10"/>
      <c r="GV1247" s="20"/>
      <c r="GW1247" s="19">
        <f t="shared" si="28"/>
        <v>0</v>
      </c>
      <c r="GX1247" s="472"/>
      <c r="GY1247" s="473"/>
    </row>
    <row r="1248" spans="1:207" ht="15.75" customHeight="1">
      <c r="A1248" s="210" t="s">
        <v>80</v>
      </c>
      <c r="B1248" s="487"/>
      <c r="C1248" s="186" t="s">
        <v>411</v>
      </c>
      <c r="D1248" s="224" t="s">
        <v>412</v>
      </c>
      <c r="E1248" s="206">
        <f>SUMIF(F$160:F$190,$D1248,H$160:H$190)</f>
        <v>0</v>
      </c>
      <c r="F1248" s="9"/>
      <c r="G1248" s="10"/>
      <c r="H1248" s="11"/>
      <c r="I1248" s="6">
        <f>SUMIF(J$160:J$190,$D1248,L$160:L$190)</f>
        <v>0</v>
      </c>
      <c r="J1248" s="9"/>
      <c r="K1248" s="10"/>
      <c r="L1248" s="11"/>
      <c r="M1248" s="6">
        <f>SUMIF(N$160:N$190,$D1248,P$160:P$190)</f>
        <v>0</v>
      </c>
      <c r="N1248" s="9"/>
      <c r="O1248" s="10"/>
      <c r="P1248" s="11"/>
      <c r="Q1248" s="6">
        <f>SUMIF(R$160:R$190,$D1248,T$160:T$190)</f>
        <v>0</v>
      </c>
      <c r="R1248" s="9"/>
      <c r="S1248" s="10"/>
      <c r="T1248" s="11"/>
      <c r="U1248" s="6">
        <f>SUMIF(V$160:V$190,$D1248,X$160:X$190)</f>
        <v>0</v>
      </c>
      <c r="V1248" s="9"/>
      <c r="W1248" s="10"/>
      <c r="X1248" s="11"/>
      <c r="Y1248" s="6">
        <f>SUMIF(Z$160:Z$190,$D1248,AB$160:AB$190)</f>
        <v>0</v>
      </c>
      <c r="Z1248" s="9"/>
      <c r="AA1248" s="10"/>
      <c r="AB1248" s="11"/>
      <c r="AC1248" s="6">
        <f>SUMIF(AD$160:AD$190,$D1248,AF$160:AF$190)</f>
        <v>0</v>
      </c>
      <c r="AD1248" s="9"/>
      <c r="AE1248" s="10"/>
      <c r="AF1248" s="11"/>
      <c r="AG1248" s="6">
        <f>SUMIF(AH$160:AH$190,$D1248,AJ$160:AJ$190)</f>
        <v>0</v>
      </c>
      <c r="AH1248" s="9"/>
      <c r="AI1248" s="10"/>
      <c r="AJ1248" s="11"/>
      <c r="AK1248" s="6">
        <f>SUMIF(AL$160:AL$190,$D1248,AN$160:AN$190)</f>
        <v>0</v>
      </c>
      <c r="AL1248" s="9"/>
      <c r="AM1248" s="10"/>
      <c r="AN1248" s="11"/>
      <c r="AO1248" s="6">
        <f>SUMIF(AP$160:AP$190,$D1248,AR$160:AR$190)</f>
        <v>0</v>
      </c>
      <c r="AP1248" s="9"/>
      <c r="AQ1248" s="10"/>
      <c r="AR1248" s="11"/>
      <c r="AS1248" s="6">
        <f>SUMIF(AT$160:AT$190,$D1248,AV$160:AV$190)</f>
        <v>0</v>
      </c>
      <c r="AT1248" s="9"/>
      <c r="AU1248" s="10"/>
      <c r="AV1248" s="11"/>
      <c r="AW1248" s="6">
        <f>SUMIF(AX$160:AX$190,$D1248,AZ$160:AZ$190)</f>
        <v>0</v>
      </c>
      <c r="AX1248" s="9"/>
      <c r="AY1248" s="10"/>
      <c r="AZ1248" s="11"/>
      <c r="BA1248" s="6">
        <f>SUMIF(BB$160:BB$190,$D1248,BD$160:BD$190)</f>
        <v>0</v>
      </c>
      <c r="BB1248" s="9"/>
      <c r="BC1248" s="10"/>
      <c r="BD1248" s="11"/>
      <c r="BE1248" s="6">
        <f>SUMIF(BF$160:BF$190,$D1248,BH$160:BH$190)</f>
        <v>0</v>
      </c>
      <c r="BF1248" s="9"/>
      <c r="BG1248" s="10"/>
      <c r="BH1248" s="11"/>
      <c r="BI1248" s="6">
        <f>SUMIF(BJ$160:BJ$190,$D1248,BL$160:BL$190)</f>
        <v>0</v>
      </c>
      <c r="BJ1248" s="9"/>
      <c r="BK1248" s="10"/>
      <c r="BL1248" s="11"/>
      <c r="BM1248" s="6">
        <f>SUMIF(BN$160:BN$190,$D1248,BP$160:BP$190)</f>
        <v>0</v>
      </c>
      <c r="BN1248" s="9"/>
      <c r="BO1248" s="10"/>
      <c r="BP1248" s="11"/>
      <c r="BQ1248" s="6">
        <f>SUMIF(BR$160:BR$190,$D1248,BT$160:BT$190)</f>
        <v>0</v>
      </c>
      <c r="BR1248" s="9"/>
      <c r="BS1248" s="10"/>
      <c r="BT1248" s="11"/>
      <c r="BU1248" s="6">
        <f>SUMIF(BV$160:BV$190,$D1248,BX$160:BX$190)</f>
        <v>0</v>
      </c>
      <c r="BV1248" s="9"/>
      <c r="BW1248" s="10"/>
      <c r="BX1248" s="11"/>
      <c r="BY1248" s="6">
        <f>SUMIF(BZ$160:BZ$190,$D1248,CB$160:CB$190)</f>
        <v>0</v>
      </c>
      <c r="BZ1248" s="9"/>
      <c r="CA1248" s="10"/>
      <c r="CB1248" s="11"/>
      <c r="CC1248" s="6">
        <f>SUMIF(CD$160:CD$190,$D1248,CF$160:CF$190)</f>
        <v>0</v>
      </c>
      <c r="CD1248" s="9"/>
      <c r="CE1248" s="10"/>
      <c r="CF1248" s="11"/>
      <c r="CG1248" s="6">
        <f>SUMIF(CH$160:CH$190,$D1248,CJ$160:CJ$190)</f>
        <v>0</v>
      </c>
      <c r="CH1248" s="9"/>
      <c r="CI1248" s="10"/>
      <c r="CJ1248" s="11"/>
      <c r="CK1248" s="6">
        <f>SUMIF(CL$160:CL$190,$D1248,CN$160:CN$190)</f>
        <v>0</v>
      </c>
      <c r="CL1248" s="9"/>
      <c r="CM1248" s="10"/>
      <c r="CN1248" s="11"/>
      <c r="CO1248" s="6">
        <f>SUMIF(CP$160:CP$190,$D1248,CR$160:CR$190)</f>
        <v>0</v>
      </c>
      <c r="CP1248" s="9"/>
      <c r="CQ1248" s="10"/>
      <c r="CR1248" s="11"/>
      <c r="CS1248" s="6">
        <f>SUMIF(CT$160:CT$190,$D1248,CV$160:CV$190)</f>
        <v>0</v>
      </c>
      <c r="CT1248" s="9"/>
      <c r="CU1248" s="10"/>
      <c r="CV1248" s="11"/>
      <c r="CW1248" s="6">
        <f>SUMIF(CX$160:CX$190,$D1248,CZ$160:CZ$190)</f>
        <v>0</v>
      </c>
      <c r="CX1248" s="9"/>
      <c r="CY1248" s="10"/>
      <c r="CZ1248" s="11"/>
      <c r="DA1248" s="6">
        <f>SUMIF(DB$160:DB$190,$D1248,DD$160:DD$190)</f>
        <v>0</v>
      </c>
      <c r="DB1248" s="9"/>
      <c r="DC1248" s="10"/>
      <c r="DD1248" s="11"/>
      <c r="DE1248" s="6">
        <f>SUMIF(DF$160:DF$190,$D1248,DH$160:DH$190)</f>
        <v>0</v>
      </c>
      <c r="DF1248" s="9"/>
      <c r="DG1248" s="10"/>
      <c r="DH1248" s="11"/>
      <c r="DI1248" s="6">
        <f>SUMIF(DJ$160:DJ$190,$D1248,DL$160:DL$190)</f>
        <v>0</v>
      </c>
      <c r="DJ1248" s="9"/>
      <c r="DK1248" s="10"/>
      <c r="DL1248" s="11"/>
      <c r="DM1248" s="6">
        <f>SUMIF(DN$160:DN$190,$D1248,DP$160:DP$190)</f>
        <v>0</v>
      </c>
      <c r="DN1248" s="9"/>
      <c r="DO1248" s="10"/>
      <c r="DP1248" s="11"/>
      <c r="DQ1248" s="6">
        <f>SUMIF(DR$160:DR$190,$D1248,DT$160:DT$190)</f>
        <v>0</v>
      </c>
      <c r="DR1248" s="9"/>
      <c r="DS1248" s="10"/>
      <c r="DT1248" s="11"/>
      <c r="DU1248" s="6">
        <f>SUMIF(DV$160:DV$190,$D1248,DX$160:DX$190)</f>
        <v>0</v>
      </c>
      <c r="DV1248" s="9"/>
      <c r="DW1248" s="10"/>
      <c r="DX1248" s="11"/>
      <c r="DY1248" s="6">
        <f>SUMIF(DZ$160:DZ$190,$D1248,EB$160:EB$190)</f>
        <v>0</v>
      </c>
      <c r="DZ1248" s="9"/>
      <c r="EA1248" s="10"/>
      <c r="EB1248" s="11"/>
      <c r="EC1248" s="6">
        <f>SUMIF(ED$160:ED$190,$D1248,EF$160:EF$190)</f>
        <v>0</v>
      </c>
      <c r="ED1248" s="9"/>
      <c r="EE1248" s="10"/>
      <c r="EF1248" s="11"/>
      <c r="EG1248" s="6">
        <f>SUMIF(EH$160:EH$190,$D1248,EJ$160:EJ$190)</f>
        <v>0</v>
      </c>
      <c r="EH1248" s="9"/>
      <c r="EI1248" s="10"/>
      <c r="EJ1248" s="11"/>
      <c r="EK1248" s="6">
        <f>SUMIF(EL$160:EL$190,$D1248,EN$160:EN$190)</f>
        <v>0</v>
      </c>
      <c r="EL1248" s="9"/>
      <c r="EM1248" s="10"/>
      <c r="EN1248" s="11"/>
      <c r="EO1248" s="6">
        <f>SUMIF(EP$160:EP$190,$D1248,ER$160:ER$190)</f>
        <v>0</v>
      </c>
      <c r="EP1248" s="9"/>
      <c r="EQ1248" s="10"/>
      <c r="ER1248" s="11"/>
      <c r="ES1248" s="6">
        <f>SUMIF(ET$160:ET$190,$D1248,EV$160:EV$190)</f>
        <v>0</v>
      </c>
      <c r="ET1248" s="9"/>
      <c r="EU1248" s="10"/>
      <c r="EV1248" s="11"/>
      <c r="EW1248" s="6">
        <f>SUMIF(EX$160:EX$190,$D1248,EZ$160:EZ$190)</f>
        <v>0</v>
      </c>
      <c r="EX1248" s="9"/>
      <c r="EY1248" s="10"/>
      <c r="EZ1248" s="11"/>
      <c r="FA1248" s="6">
        <f>SUMIF(FB$160:FB$190,$D1248,FD$160:FD$190)</f>
        <v>0</v>
      </c>
      <c r="FB1248" s="9"/>
      <c r="FC1248" s="10"/>
      <c r="FD1248" s="11"/>
      <c r="FE1248" s="6">
        <f>SUMIF(FF$160:FF$190,$D1248,FH$160:FH$190)</f>
        <v>0</v>
      </c>
      <c r="FF1248" s="9"/>
      <c r="FG1248" s="10"/>
      <c r="FH1248" s="11"/>
      <c r="FI1248" s="6">
        <f>SUMIF(FJ$160:FJ$190,$D1248,FL$160:FL$190)</f>
        <v>0</v>
      </c>
      <c r="FJ1248" s="9"/>
      <c r="FK1248" s="10"/>
      <c r="FL1248" s="11"/>
      <c r="FM1248" s="6">
        <f>SUMIF(FN$160:FN$190,$D1248,FP$160:FP$190)</f>
        <v>0</v>
      </c>
      <c r="FN1248" s="9"/>
      <c r="FO1248" s="10"/>
      <c r="FP1248" s="11"/>
      <c r="FQ1248" s="6">
        <f>SUMIF(FR$160:FR$190,$D1248,FT$160:FT$190)</f>
        <v>0</v>
      </c>
      <c r="FR1248" s="9"/>
      <c r="FS1248" s="10"/>
      <c r="FT1248" s="11"/>
      <c r="FU1248" s="6">
        <f>SUMIF(FV$160:FV$190,$D1248,FX$160:FX$190)</f>
        <v>0</v>
      </c>
      <c r="FV1248" s="9"/>
      <c r="FW1248" s="10"/>
      <c r="FX1248" s="11"/>
      <c r="FY1248" s="6">
        <f>SUMIF(FZ$160:FZ$190,$D1248,GB$160:GB$190)</f>
        <v>0</v>
      </c>
      <c r="FZ1248" s="9"/>
      <c r="GA1248" s="10"/>
      <c r="GB1248" s="11"/>
      <c r="GC1248" s="6">
        <f>SUMIF(GD$160:GD$190,$D1248,GF$160:GF$190)</f>
        <v>0</v>
      </c>
      <c r="GD1248" s="9"/>
      <c r="GE1248" s="10"/>
      <c r="GF1248" s="11"/>
      <c r="GG1248" s="6">
        <f>SUMIF(GH$160:GH$190,$D1248,GJ$160:GJ$190)</f>
        <v>0</v>
      </c>
      <c r="GH1248" s="9"/>
      <c r="GI1248" s="10"/>
      <c r="GJ1248" s="11"/>
      <c r="GK1248" s="6">
        <f>SUMIF(GL$160:GL$190,$D1248,GN$160:GN$190)</f>
        <v>0</v>
      </c>
      <c r="GL1248" s="9"/>
      <c r="GM1248" s="10"/>
      <c r="GN1248" s="11"/>
      <c r="GO1248" s="6">
        <f>SUMIF(GP$160:GP$190,$D1248,GR$160:GR$190)</f>
        <v>0</v>
      </c>
      <c r="GP1248" s="9"/>
      <c r="GQ1248" s="10"/>
      <c r="GR1248" s="11"/>
      <c r="GS1248" s="6">
        <f>SUMIF(GT$160:GT$190,$D1248,GV$160:GV$190)</f>
        <v>0</v>
      </c>
      <c r="GT1248" s="9"/>
      <c r="GU1248" s="10"/>
      <c r="GV1248" s="20"/>
      <c r="GW1248" s="19">
        <f t="shared" si="28"/>
        <v>0</v>
      </c>
      <c r="GX1248" s="472"/>
      <c r="GY1248" s="473"/>
    </row>
    <row r="1249" spans="1:207" ht="15.75" customHeight="1">
      <c r="A1249" s="210" t="s">
        <v>81</v>
      </c>
      <c r="B1249" s="487"/>
      <c r="C1249" s="186" t="s">
        <v>411</v>
      </c>
      <c r="D1249" s="224" t="s">
        <v>412</v>
      </c>
      <c r="E1249" s="206">
        <f>SUMIF(F$191:F$221,$D1249,H$191:H$221)</f>
        <v>0</v>
      </c>
      <c r="F1249" s="9"/>
      <c r="G1249" s="10"/>
      <c r="H1249" s="11"/>
      <c r="I1249" s="6">
        <f>SUMIF(J$191:J$221,$D1249,L$191:L$221)</f>
        <v>0</v>
      </c>
      <c r="J1249" s="9"/>
      <c r="K1249" s="10"/>
      <c r="L1249" s="11"/>
      <c r="M1249" s="6">
        <f>SUMIF(N$191:N$221,$D1249,P$191:P$221)</f>
        <v>0</v>
      </c>
      <c r="N1249" s="9"/>
      <c r="O1249" s="10"/>
      <c r="P1249" s="11"/>
      <c r="Q1249" s="6">
        <f>SUMIF(R$191:R$221,$D1249,T$191:T$221)</f>
        <v>0</v>
      </c>
      <c r="R1249" s="9"/>
      <c r="S1249" s="10"/>
      <c r="T1249" s="11"/>
      <c r="U1249" s="6">
        <f>SUMIF(V$191:V$221,$D1249,X$191:X$221)</f>
        <v>0</v>
      </c>
      <c r="V1249" s="9"/>
      <c r="W1249" s="10"/>
      <c r="X1249" s="11"/>
      <c r="Y1249" s="6">
        <f>SUMIF(Z$191:Z$221,$D1249,AB$191:AB$221)</f>
        <v>0</v>
      </c>
      <c r="Z1249" s="9"/>
      <c r="AA1249" s="10"/>
      <c r="AB1249" s="11"/>
      <c r="AC1249" s="6">
        <f>SUMIF(AD$191:AD$221,$D1249,AF$191:AF$221)</f>
        <v>0</v>
      </c>
      <c r="AD1249" s="9"/>
      <c r="AE1249" s="10"/>
      <c r="AF1249" s="11"/>
      <c r="AG1249" s="6">
        <f>SUMIF(AH$191:AH$221,$D1249,AJ$191:AJ$221)</f>
        <v>0</v>
      </c>
      <c r="AH1249" s="9"/>
      <c r="AI1249" s="10"/>
      <c r="AJ1249" s="11"/>
      <c r="AK1249" s="6">
        <f>SUMIF(AL$191:AL$221,$D1249,AN$191:AN$221)</f>
        <v>0</v>
      </c>
      <c r="AL1249" s="9"/>
      <c r="AM1249" s="10"/>
      <c r="AN1249" s="11"/>
      <c r="AO1249" s="6">
        <f>SUMIF(AP$191:AP$221,$D1249,AR$191:AR$221)</f>
        <v>0</v>
      </c>
      <c r="AP1249" s="9"/>
      <c r="AQ1249" s="10"/>
      <c r="AR1249" s="11"/>
      <c r="AS1249" s="6">
        <f>SUMIF(AT$191:AT$221,$D1249,AV$191:AV$221)</f>
        <v>0</v>
      </c>
      <c r="AT1249" s="9"/>
      <c r="AU1249" s="10"/>
      <c r="AV1249" s="11"/>
      <c r="AW1249" s="6">
        <f>SUMIF(AX$191:AX$221,$D1249,AZ$191:AZ$221)</f>
        <v>0</v>
      </c>
      <c r="AX1249" s="9"/>
      <c r="AY1249" s="10"/>
      <c r="AZ1249" s="11"/>
      <c r="BA1249" s="6">
        <f>SUMIF(BB$191:BB$221,$D1249,BD$191:BD$221)</f>
        <v>0</v>
      </c>
      <c r="BB1249" s="9"/>
      <c r="BC1249" s="10"/>
      <c r="BD1249" s="11"/>
      <c r="BE1249" s="6">
        <f>SUMIF(BF$191:BF$221,$D1249,BH$191:BH$221)</f>
        <v>0</v>
      </c>
      <c r="BF1249" s="9"/>
      <c r="BG1249" s="10"/>
      <c r="BH1249" s="11"/>
      <c r="BI1249" s="6">
        <f>SUMIF(BJ$191:BJ$221,$D1249,BL$191:BL$221)</f>
        <v>0</v>
      </c>
      <c r="BJ1249" s="9"/>
      <c r="BK1249" s="10"/>
      <c r="BL1249" s="11"/>
      <c r="BM1249" s="6">
        <f>SUMIF(BN$191:BN$221,$D1249,BP$191:BP$221)</f>
        <v>0</v>
      </c>
      <c r="BN1249" s="9"/>
      <c r="BO1249" s="10"/>
      <c r="BP1249" s="11"/>
      <c r="BQ1249" s="6">
        <f>SUMIF(BR$191:BR$221,$D1249,BT$191:BT$221)</f>
        <v>0</v>
      </c>
      <c r="BR1249" s="9"/>
      <c r="BS1249" s="10"/>
      <c r="BT1249" s="11"/>
      <c r="BU1249" s="6">
        <f>SUMIF(BV$191:BV$221,$D1249,BX$191:BX$221)</f>
        <v>0</v>
      </c>
      <c r="BV1249" s="9"/>
      <c r="BW1249" s="10"/>
      <c r="BX1249" s="11"/>
      <c r="BY1249" s="6">
        <f>SUMIF(BZ$191:BZ$221,$D1249,CB$191:CB$221)</f>
        <v>0</v>
      </c>
      <c r="BZ1249" s="9"/>
      <c r="CA1249" s="10"/>
      <c r="CB1249" s="11"/>
      <c r="CC1249" s="6">
        <f>SUMIF(CD$191:CD$221,$D1249,CF$191:CF$221)</f>
        <v>0</v>
      </c>
      <c r="CD1249" s="9"/>
      <c r="CE1249" s="10"/>
      <c r="CF1249" s="11"/>
      <c r="CG1249" s="6">
        <f>SUMIF(CH$191:CH$221,$D1249,CJ$191:CJ$221)</f>
        <v>0</v>
      </c>
      <c r="CH1249" s="9"/>
      <c r="CI1249" s="10"/>
      <c r="CJ1249" s="11"/>
      <c r="CK1249" s="6">
        <f>SUMIF(CL$191:CL$221,$D1249,CN$191:CN$221)</f>
        <v>0</v>
      </c>
      <c r="CL1249" s="9"/>
      <c r="CM1249" s="10"/>
      <c r="CN1249" s="11"/>
      <c r="CO1249" s="6">
        <f>SUMIF(CP$191:CP$221,$D1249,CR$191:CR$221)</f>
        <v>0</v>
      </c>
      <c r="CP1249" s="9"/>
      <c r="CQ1249" s="10"/>
      <c r="CR1249" s="11"/>
      <c r="CS1249" s="6">
        <f>SUMIF(CT$191:CT$221,$D1249,CV$191:CV$221)</f>
        <v>0</v>
      </c>
      <c r="CT1249" s="9"/>
      <c r="CU1249" s="10"/>
      <c r="CV1249" s="11"/>
      <c r="CW1249" s="6">
        <f>SUMIF(CX$191:CX$221,$D1249,CZ$191:CZ$221)</f>
        <v>0</v>
      </c>
      <c r="CX1249" s="9"/>
      <c r="CY1249" s="10"/>
      <c r="CZ1249" s="11"/>
      <c r="DA1249" s="6">
        <f>SUMIF(DB$191:DB$221,$D1249,DD$191:DD$221)</f>
        <v>0</v>
      </c>
      <c r="DB1249" s="9"/>
      <c r="DC1249" s="10"/>
      <c r="DD1249" s="11"/>
      <c r="DE1249" s="6">
        <f>SUMIF(DF$191:DF$221,$D1249,DH$191:DH$221)</f>
        <v>0</v>
      </c>
      <c r="DF1249" s="9"/>
      <c r="DG1249" s="10"/>
      <c r="DH1249" s="11"/>
      <c r="DI1249" s="6">
        <f>SUMIF(DJ$191:DJ$221,$D1249,DL$191:DL$221)</f>
        <v>0</v>
      </c>
      <c r="DJ1249" s="9"/>
      <c r="DK1249" s="10"/>
      <c r="DL1249" s="11"/>
      <c r="DM1249" s="6">
        <f>SUMIF(DN$191:DN$221,$D1249,DP$191:DP$221)</f>
        <v>0</v>
      </c>
      <c r="DN1249" s="9"/>
      <c r="DO1249" s="10"/>
      <c r="DP1249" s="11"/>
      <c r="DQ1249" s="6">
        <f>SUMIF(DR$191:DR$221,$D1249,DT$191:DT$221)</f>
        <v>0</v>
      </c>
      <c r="DR1249" s="9"/>
      <c r="DS1249" s="10"/>
      <c r="DT1249" s="11"/>
      <c r="DU1249" s="6">
        <f>SUMIF(DV$191:DV$221,$D1249,DX$191:DX$221)</f>
        <v>0</v>
      </c>
      <c r="DV1249" s="9"/>
      <c r="DW1249" s="10"/>
      <c r="DX1249" s="11"/>
      <c r="DY1249" s="6">
        <f>SUMIF(DZ$191:DZ$221,$D1249,EB$191:EB$221)</f>
        <v>0</v>
      </c>
      <c r="DZ1249" s="9"/>
      <c r="EA1249" s="10"/>
      <c r="EB1249" s="11"/>
      <c r="EC1249" s="6">
        <f>SUMIF(ED$191:ED$221,$D1249,EF$191:EF$221)</f>
        <v>0</v>
      </c>
      <c r="ED1249" s="9"/>
      <c r="EE1249" s="10"/>
      <c r="EF1249" s="11"/>
      <c r="EG1249" s="6">
        <f>SUMIF(EH$191:EH$221,$D1249,EJ$191:EJ$221)</f>
        <v>0</v>
      </c>
      <c r="EH1249" s="9"/>
      <c r="EI1249" s="10"/>
      <c r="EJ1249" s="11"/>
      <c r="EK1249" s="6">
        <f>SUMIF(EL$191:EL$221,$D1249,EN$191:EN$221)</f>
        <v>0</v>
      </c>
      <c r="EL1249" s="9"/>
      <c r="EM1249" s="10"/>
      <c r="EN1249" s="11"/>
      <c r="EO1249" s="6">
        <f>SUMIF(EP$191:EP$221,$D1249,ER$191:ER$221)</f>
        <v>0</v>
      </c>
      <c r="EP1249" s="9"/>
      <c r="EQ1249" s="10"/>
      <c r="ER1249" s="11"/>
      <c r="ES1249" s="6">
        <f>SUMIF(ET$191:ET$221,$D1249,EV$191:EV$221)</f>
        <v>0</v>
      </c>
      <c r="ET1249" s="9"/>
      <c r="EU1249" s="10"/>
      <c r="EV1249" s="11"/>
      <c r="EW1249" s="6">
        <f>SUMIF(EX$191:EX$221,$D1249,EZ$191:EZ$221)</f>
        <v>0</v>
      </c>
      <c r="EX1249" s="9"/>
      <c r="EY1249" s="10"/>
      <c r="EZ1249" s="11"/>
      <c r="FA1249" s="6">
        <f>SUMIF(FB$191:FB$221,$D1249,FD$191:FD$221)</f>
        <v>0</v>
      </c>
      <c r="FB1249" s="9"/>
      <c r="FC1249" s="10"/>
      <c r="FD1249" s="11"/>
      <c r="FE1249" s="6">
        <f>SUMIF(FF$191:FF$221,$D1249,FH$191:FH$221)</f>
        <v>0</v>
      </c>
      <c r="FF1249" s="9"/>
      <c r="FG1249" s="10"/>
      <c r="FH1249" s="11"/>
      <c r="FI1249" s="6">
        <f>SUMIF(FJ$191:FJ$221,$D1249,FL$191:FL$221)</f>
        <v>0</v>
      </c>
      <c r="FJ1249" s="9"/>
      <c r="FK1249" s="10"/>
      <c r="FL1249" s="11"/>
      <c r="FM1249" s="6">
        <f>SUMIF(FN$191:FN$221,$D1249,FP$191:FP$221)</f>
        <v>0</v>
      </c>
      <c r="FN1249" s="9"/>
      <c r="FO1249" s="10"/>
      <c r="FP1249" s="11"/>
      <c r="FQ1249" s="6">
        <f>SUMIF(FR$191:FR$221,$D1249,FT$191:FT$221)</f>
        <v>0</v>
      </c>
      <c r="FR1249" s="9"/>
      <c r="FS1249" s="10"/>
      <c r="FT1249" s="11"/>
      <c r="FU1249" s="6">
        <f>SUMIF(FV$191:FV$221,$D1249,FX$191:FX$221)</f>
        <v>0</v>
      </c>
      <c r="FV1249" s="9"/>
      <c r="FW1249" s="10"/>
      <c r="FX1249" s="11"/>
      <c r="FY1249" s="6">
        <f>SUMIF(FZ$191:FZ$221,$D1249,GB$191:GB$221)</f>
        <v>0</v>
      </c>
      <c r="FZ1249" s="9"/>
      <c r="GA1249" s="10"/>
      <c r="GB1249" s="11"/>
      <c r="GC1249" s="6">
        <f>SUMIF(GD$191:GD$221,$D1249,GF$191:GF$221)</f>
        <v>0</v>
      </c>
      <c r="GD1249" s="9"/>
      <c r="GE1249" s="10"/>
      <c r="GF1249" s="11"/>
      <c r="GG1249" s="6">
        <f>SUMIF(GH$191:GH$221,$D1249,GJ$191:GJ$221)</f>
        <v>0</v>
      </c>
      <c r="GH1249" s="9"/>
      <c r="GI1249" s="10"/>
      <c r="GJ1249" s="11"/>
      <c r="GK1249" s="6">
        <f>SUMIF(GL$191:GL$221,$D1249,GN$191:GN$221)</f>
        <v>0</v>
      </c>
      <c r="GL1249" s="9"/>
      <c r="GM1249" s="10"/>
      <c r="GN1249" s="11"/>
      <c r="GO1249" s="6">
        <f>SUMIF(GP$191:GP$221,$D1249,GR$191:GR$221)</f>
        <v>0</v>
      </c>
      <c r="GP1249" s="9"/>
      <c r="GQ1249" s="10"/>
      <c r="GR1249" s="11"/>
      <c r="GS1249" s="6">
        <f>SUMIF(GT$191:GT$221,$D1249,GV$191:GV$221)</f>
        <v>0</v>
      </c>
      <c r="GT1249" s="9"/>
      <c r="GU1249" s="10"/>
      <c r="GV1249" s="20"/>
      <c r="GW1249" s="19">
        <f t="shared" si="28"/>
        <v>0</v>
      </c>
      <c r="GX1249" s="472"/>
      <c r="GY1249" s="473"/>
    </row>
    <row r="1250" spans="1:207" ht="15.75" customHeight="1">
      <c r="A1250" s="210" t="s">
        <v>82</v>
      </c>
      <c r="B1250" s="487"/>
      <c r="C1250" s="186" t="s">
        <v>411</v>
      </c>
      <c r="D1250" s="224" t="s">
        <v>412</v>
      </c>
      <c r="E1250" s="206">
        <f>SUMIF(F$222:F$252,$D1250,H$222:H$252)</f>
        <v>0</v>
      </c>
      <c r="F1250" s="9"/>
      <c r="G1250" s="10"/>
      <c r="H1250" s="11"/>
      <c r="I1250" s="6">
        <f>SUMIF(J$222:J$252,$D1250,L$222:L$252)</f>
        <v>0</v>
      </c>
      <c r="J1250" s="9"/>
      <c r="K1250" s="10"/>
      <c r="L1250" s="11"/>
      <c r="M1250" s="6">
        <f>SUMIF(N$222:N$252,$D1250,P$222:P$252)</f>
        <v>0</v>
      </c>
      <c r="N1250" s="9"/>
      <c r="O1250" s="10"/>
      <c r="P1250" s="11"/>
      <c r="Q1250" s="6">
        <f>SUMIF(R$222:R$252,$D1250,T$222:T$252)</f>
        <v>0</v>
      </c>
      <c r="R1250" s="9"/>
      <c r="S1250" s="10"/>
      <c r="T1250" s="11"/>
      <c r="U1250" s="6">
        <f>SUMIF(V$222:V$252,$D1250,X$222:X$252)</f>
        <v>0</v>
      </c>
      <c r="V1250" s="9"/>
      <c r="W1250" s="10"/>
      <c r="X1250" s="11"/>
      <c r="Y1250" s="6">
        <f>SUMIF(Z$222:Z$252,$D1250,AB$222:AB$252)</f>
        <v>0</v>
      </c>
      <c r="Z1250" s="9"/>
      <c r="AA1250" s="10"/>
      <c r="AB1250" s="11"/>
      <c r="AC1250" s="6">
        <f>SUMIF(AD$222:AD$252,$D1250,AF$222:AF$252)</f>
        <v>0</v>
      </c>
      <c r="AD1250" s="9"/>
      <c r="AE1250" s="10"/>
      <c r="AF1250" s="11"/>
      <c r="AG1250" s="6">
        <f>SUMIF(AH$222:AH$252,$D1250,AJ$222:AJ$252)</f>
        <v>0</v>
      </c>
      <c r="AH1250" s="9"/>
      <c r="AI1250" s="10"/>
      <c r="AJ1250" s="11"/>
      <c r="AK1250" s="6">
        <f>SUMIF(AL$222:AL$252,$D1250,AN$222:AN$252)</f>
        <v>0</v>
      </c>
      <c r="AL1250" s="9"/>
      <c r="AM1250" s="10"/>
      <c r="AN1250" s="11"/>
      <c r="AO1250" s="6">
        <f>SUMIF(AP$222:AP$252,$D1250,AR$222:AR$252)</f>
        <v>0</v>
      </c>
      <c r="AP1250" s="9"/>
      <c r="AQ1250" s="10"/>
      <c r="AR1250" s="11"/>
      <c r="AS1250" s="6">
        <f>SUMIF(AT$222:AT$252,$D1250,AV$222:AV$252)</f>
        <v>0</v>
      </c>
      <c r="AT1250" s="9"/>
      <c r="AU1250" s="10"/>
      <c r="AV1250" s="11"/>
      <c r="AW1250" s="6">
        <f>SUMIF(AX$222:AX$252,$D1250,AZ$222:AZ$252)</f>
        <v>0</v>
      </c>
      <c r="AX1250" s="9"/>
      <c r="AY1250" s="10"/>
      <c r="AZ1250" s="11"/>
      <c r="BA1250" s="6">
        <f>SUMIF(BB$222:BB$252,$D1250,BD$222:BD$252)</f>
        <v>0</v>
      </c>
      <c r="BB1250" s="9"/>
      <c r="BC1250" s="10"/>
      <c r="BD1250" s="11"/>
      <c r="BE1250" s="6">
        <f>SUMIF(BF$222:BF$252,$D1250,BH$222:BH$252)</f>
        <v>0</v>
      </c>
      <c r="BF1250" s="9"/>
      <c r="BG1250" s="10"/>
      <c r="BH1250" s="11"/>
      <c r="BI1250" s="6">
        <f>SUMIF(BJ$222:BJ$252,$D1250,BL$222:BL$252)</f>
        <v>0</v>
      </c>
      <c r="BJ1250" s="9"/>
      <c r="BK1250" s="10"/>
      <c r="BL1250" s="11"/>
      <c r="BM1250" s="6">
        <f>SUMIF(BN$222:BN$252,$D1250,BP$222:BP$252)</f>
        <v>0</v>
      </c>
      <c r="BN1250" s="9"/>
      <c r="BO1250" s="10"/>
      <c r="BP1250" s="11"/>
      <c r="BQ1250" s="6">
        <f>SUMIF(BR$222:BR$252,$D1250,BT$222:BT$252)</f>
        <v>0</v>
      </c>
      <c r="BR1250" s="9"/>
      <c r="BS1250" s="10"/>
      <c r="BT1250" s="11"/>
      <c r="BU1250" s="6">
        <f>SUMIF(BV$222:BV$252,$D1250,BX$222:BX$252)</f>
        <v>0</v>
      </c>
      <c r="BV1250" s="9"/>
      <c r="BW1250" s="10"/>
      <c r="BX1250" s="11"/>
      <c r="BY1250" s="6">
        <f>SUMIF(BZ$222:BZ$252,$D1250,CB$222:CB$252)</f>
        <v>0</v>
      </c>
      <c r="BZ1250" s="9"/>
      <c r="CA1250" s="10"/>
      <c r="CB1250" s="11"/>
      <c r="CC1250" s="6">
        <f>SUMIF(CD$222:CD$252,$D1250,CF$222:CF$252)</f>
        <v>0</v>
      </c>
      <c r="CD1250" s="9"/>
      <c r="CE1250" s="10"/>
      <c r="CF1250" s="11"/>
      <c r="CG1250" s="6">
        <f>SUMIF(CH$222:CH$252,$D1250,CJ$222:CJ$252)</f>
        <v>0</v>
      </c>
      <c r="CH1250" s="9"/>
      <c r="CI1250" s="10"/>
      <c r="CJ1250" s="11"/>
      <c r="CK1250" s="6">
        <f>SUMIF(CL$222:CL$252,$D1250,CN$222:CN$252)</f>
        <v>0</v>
      </c>
      <c r="CL1250" s="9"/>
      <c r="CM1250" s="10"/>
      <c r="CN1250" s="11"/>
      <c r="CO1250" s="6">
        <f>SUMIF(CP$222:CP$252,$D1250,CR$222:CR$252)</f>
        <v>0</v>
      </c>
      <c r="CP1250" s="9"/>
      <c r="CQ1250" s="10"/>
      <c r="CR1250" s="11"/>
      <c r="CS1250" s="6">
        <f>SUMIF(CT$222:CT$252,$D1250,CV$222:CV$252)</f>
        <v>0</v>
      </c>
      <c r="CT1250" s="9"/>
      <c r="CU1250" s="10"/>
      <c r="CV1250" s="11"/>
      <c r="CW1250" s="6">
        <f>SUMIF(CX$222:CX$252,$D1250,CZ$222:CZ$252)</f>
        <v>0</v>
      </c>
      <c r="CX1250" s="9"/>
      <c r="CY1250" s="10"/>
      <c r="CZ1250" s="11"/>
      <c r="DA1250" s="6">
        <f>SUMIF(DB$222:DB$252,$D1250,DD$222:DD$252)</f>
        <v>0</v>
      </c>
      <c r="DB1250" s="9"/>
      <c r="DC1250" s="10"/>
      <c r="DD1250" s="11"/>
      <c r="DE1250" s="6">
        <f>SUMIF(DF$222:DF$252,$D1250,DH$222:DH$252)</f>
        <v>0</v>
      </c>
      <c r="DF1250" s="9"/>
      <c r="DG1250" s="10"/>
      <c r="DH1250" s="11"/>
      <c r="DI1250" s="6">
        <f>SUMIF(DJ$222:DJ$252,$D1250,DL$222:DL$252)</f>
        <v>0</v>
      </c>
      <c r="DJ1250" s="9"/>
      <c r="DK1250" s="10"/>
      <c r="DL1250" s="11"/>
      <c r="DM1250" s="6">
        <f>SUMIF(DN$222:DN$252,$D1250,DP$222:DP$252)</f>
        <v>0</v>
      </c>
      <c r="DN1250" s="9"/>
      <c r="DO1250" s="10"/>
      <c r="DP1250" s="11"/>
      <c r="DQ1250" s="6">
        <f>SUMIF(DR$222:DR$252,$D1250,DT$222:DT$252)</f>
        <v>0</v>
      </c>
      <c r="DR1250" s="9"/>
      <c r="DS1250" s="10"/>
      <c r="DT1250" s="11"/>
      <c r="DU1250" s="6">
        <f>SUMIF(DV$222:DV$252,$D1250,DX$222:DX$252)</f>
        <v>0</v>
      </c>
      <c r="DV1250" s="9"/>
      <c r="DW1250" s="10"/>
      <c r="DX1250" s="11"/>
      <c r="DY1250" s="6">
        <f>SUMIF(DZ$222:DZ$252,$D1250,EB$222:EB$252)</f>
        <v>0</v>
      </c>
      <c r="DZ1250" s="9"/>
      <c r="EA1250" s="10"/>
      <c r="EB1250" s="11"/>
      <c r="EC1250" s="6">
        <f>SUMIF(ED$222:ED$252,$D1250,EF$222:EF$252)</f>
        <v>0</v>
      </c>
      <c r="ED1250" s="9"/>
      <c r="EE1250" s="10"/>
      <c r="EF1250" s="11"/>
      <c r="EG1250" s="6">
        <f>SUMIF(EH$222:EH$252,$D1250,EJ$222:EJ$252)</f>
        <v>0</v>
      </c>
      <c r="EH1250" s="9"/>
      <c r="EI1250" s="10"/>
      <c r="EJ1250" s="11"/>
      <c r="EK1250" s="6">
        <f>SUMIF(EL$222:EL$252,$D1250,EN$222:EN$252)</f>
        <v>0</v>
      </c>
      <c r="EL1250" s="9"/>
      <c r="EM1250" s="10"/>
      <c r="EN1250" s="11"/>
      <c r="EO1250" s="6">
        <f>SUMIF(EP$222:EP$252,$D1250,ER$222:ER$252)</f>
        <v>0</v>
      </c>
      <c r="EP1250" s="9"/>
      <c r="EQ1250" s="10"/>
      <c r="ER1250" s="11"/>
      <c r="ES1250" s="6">
        <f>SUMIF(ET$222:ET$252,$D1250,EV$222:EV$252)</f>
        <v>0</v>
      </c>
      <c r="ET1250" s="9"/>
      <c r="EU1250" s="10"/>
      <c r="EV1250" s="11"/>
      <c r="EW1250" s="6">
        <f>SUMIF(EX$222:EX$252,$D1250,EZ$222:EZ$252)</f>
        <v>0</v>
      </c>
      <c r="EX1250" s="9"/>
      <c r="EY1250" s="10"/>
      <c r="EZ1250" s="11"/>
      <c r="FA1250" s="6">
        <f>SUMIF(FB$222:FB$252,$D1250,FD$222:FD$252)</f>
        <v>0</v>
      </c>
      <c r="FB1250" s="9"/>
      <c r="FC1250" s="10"/>
      <c r="FD1250" s="11"/>
      <c r="FE1250" s="6">
        <f>SUMIF(FF$222:FF$252,$D1250,FH$222:FH$252)</f>
        <v>0</v>
      </c>
      <c r="FF1250" s="9"/>
      <c r="FG1250" s="10"/>
      <c r="FH1250" s="11"/>
      <c r="FI1250" s="6">
        <f>SUMIF(FJ$222:FJ$252,$D1250,FL$222:FL$252)</f>
        <v>0</v>
      </c>
      <c r="FJ1250" s="9"/>
      <c r="FK1250" s="10"/>
      <c r="FL1250" s="11"/>
      <c r="FM1250" s="6">
        <f>SUMIF(FN$222:FN$252,$D1250,FP$222:FP$252)</f>
        <v>0</v>
      </c>
      <c r="FN1250" s="9"/>
      <c r="FO1250" s="10"/>
      <c r="FP1250" s="11"/>
      <c r="FQ1250" s="6">
        <f>SUMIF(FR$222:FR$252,$D1250,FT$222:FT$252)</f>
        <v>0</v>
      </c>
      <c r="FR1250" s="9"/>
      <c r="FS1250" s="10"/>
      <c r="FT1250" s="11"/>
      <c r="FU1250" s="6">
        <f>SUMIF(FV$222:FV$252,$D1250,FX$222:FX$252)</f>
        <v>0</v>
      </c>
      <c r="FV1250" s="9"/>
      <c r="FW1250" s="10"/>
      <c r="FX1250" s="11"/>
      <c r="FY1250" s="6">
        <f>SUMIF(FZ$222:FZ$252,$D1250,GB$222:GB$252)</f>
        <v>0</v>
      </c>
      <c r="FZ1250" s="9"/>
      <c r="GA1250" s="10"/>
      <c r="GB1250" s="11"/>
      <c r="GC1250" s="6">
        <f>SUMIF(GD$222:GD$252,$D1250,GF$222:GF$252)</f>
        <v>0</v>
      </c>
      <c r="GD1250" s="9"/>
      <c r="GE1250" s="10"/>
      <c r="GF1250" s="11"/>
      <c r="GG1250" s="6">
        <f>SUMIF(GH$222:GH$252,$D1250,GJ$222:GJ$252)</f>
        <v>0</v>
      </c>
      <c r="GH1250" s="9"/>
      <c r="GI1250" s="10"/>
      <c r="GJ1250" s="11"/>
      <c r="GK1250" s="6">
        <f>SUMIF(GL$222:GL$252,$D1250,GN$222:GN$252)</f>
        <v>0</v>
      </c>
      <c r="GL1250" s="9"/>
      <c r="GM1250" s="10"/>
      <c r="GN1250" s="11"/>
      <c r="GO1250" s="6">
        <f>SUMIF(GP$222:GP$252,$D1250,GR$222:GR$252)</f>
        <v>0</v>
      </c>
      <c r="GP1250" s="9"/>
      <c r="GQ1250" s="10"/>
      <c r="GR1250" s="11"/>
      <c r="GS1250" s="6">
        <f>SUMIF(GT$222:GT$252,$D1250,GV$222:GV$252)</f>
        <v>0</v>
      </c>
      <c r="GT1250" s="9"/>
      <c r="GU1250" s="10"/>
      <c r="GV1250" s="20"/>
      <c r="GW1250" s="19">
        <f t="shared" si="28"/>
        <v>0</v>
      </c>
      <c r="GX1250" s="472"/>
      <c r="GY1250" s="473"/>
    </row>
    <row r="1251" spans="1:207" ht="15.75" customHeight="1">
      <c r="A1251" s="210" t="s">
        <v>83</v>
      </c>
      <c r="B1251" s="487"/>
      <c r="C1251" s="186" t="s">
        <v>411</v>
      </c>
      <c r="D1251" s="224" t="s">
        <v>412</v>
      </c>
      <c r="E1251" s="206">
        <f>SUMIF(F$253:F$283,$D1251,H$253:H$283)</f>
        <v>0</v>
      </c>
      <c r="F1251" s="9"/>
      <c r="G1251" s="10"/>
      <c r="H1251" s="11"/>
      <c r="I1251" s="6">
        <f>SUMIF(J$253:J$283,$D1251,L$253:L$283)</f>
        <v>0</v>
      </c>
      <c r="J1251" s="9"/>
      <c r="K1251" s="10"/>
      <c r="L1251" s="11"/>
      <c r="M1251" s="6">
        <f>SUMIF(N$253:N$283,$D1251,P$253:P$283)</f>
        <v>0</v>
      </c>
      <c r="N1251" s="9"/>
      <c r="O1251" s="10"/>
      <c r="P1251" s="11"/>
      <c r="Q1251" s="6">
        <f>SUMIF(R$253:R$283,$D1251,T$253:T$283)</f>
        <v>0</v>
      </c>
      <c r="R1251" s="9"/>
      <c r="S1251" s="10"/>
      <c r="T1251" s="11"/>
      <c r="U1251" s="6">
        <f>SUMIF(V$253:V$283,$D1251,X$253:X$283)</f>
        <v>0</v>
      </c>
      <c r="V1251" s="9"/>
      <c r="W1251" s="10"/>
      <c r="X1251" s="11"/>
      <c r="Y1251" s="6">
        <f>SUMIF(Z$253:Z$283,$D1251,AB$253:AB$283)</f>
        <v>0</v>
      </c>
      <c r="Z1251" s="9"/>
      <c r="AA1251" s="10"/>
      <c r="AB1251" s="11"/>
      <c r="AC1251" s="6">
        <f>SUMIF(AD$253:AD$283,$D1251,AF$253:AF$283)</f>
        <v>0</v>
      </c>
      <c r="AD1251" s="9"/>
      <c r="AE1251" s="10"/>
      <c r="AF1251" s="11"/>
      <c r="AG1251" s="6">
        <f>SUMIF(AH$253:AH$283,$D1251,AJ$253:AJ$283)</f>
        <v>0</v>
      </c>
      <c r="AH1251" s="9"/>
      <c r="AI1251" s="10"/>
      <c r="AJ1251" s="11"/>
      <c r="AK1251" s="6">
        <f>SUMIF(AL$253:AL$283,$D1251,AN$253:AN$283)</f>
        <v>0</v>
      </c>
      <c r="AL1251" s="9"/>
      <c r="AM1251" s="10"/>
      <c r="AN1251" s="11"/>
      <c r="AO1251" s="6">
        <f>SUMIF(AP$253:AP$283,$D1251,AR$253:AR$283)</f>
        <v>0</v>
      </c>
      <c r="AP1251" s="9"/>
      <c r="AQ1251" s="10"/>
      <c r="AR1251" s="11"/>
      <c r="AS1251" s="6">
        <f>SUMIF(AT$253:AT$283,$D1251,AV$253:AV$283)</f>
        <v>0</v>
      </c>
      <c r="AT1251" s="9"/>
      <c r="AU1251" s="10"/>
      <c r="AV1251" s="11"/>
      <c r="AW1251" s="6">
        <f>SUMIF(AX$253:AX$283,$D1251,AZ$253:AZ$283)</f>
        <v>0</v>
      </c>
      <c r="AX1251" s="9"/>
      <c r="AY1251" s="10"/>
      <c r="AZ1251" s="11"/>
      <c r="BA1251" s="6">
        <f>SUMIF(BB$253:BB$283,$D1251,BD$253:BD$283)</f>
        <v>0</v>
      </c>
      <c r="BB1251" s="9"/>
      <c r="BC1251" s="10"/>
      <c r="BD1251" s="11"/>
      <c r="BE1251" s="6">
        <f>SUMIF(BF$253:BF$283,$D1251,BH$253:BH$283)</f>
        <v>0</v>
      </c>
      <c r="BF1251" s="9"/>
      <c r="BG1251" s="10"/>
      <c r="BH1251" s="11"/>
      <c r="BI1251" s="6">
        <f>SUMIF(BJ$253:BJ$283,$D1251,BL$253:BL$283)</f>
        <v>0</v>
      </c>
      <c r="BJ1251" s="9"/>
      <c r="BK1251" s="10"/>
      <c r="BL1251" s="11"/>
      <c r="BM1251" s="6">
        <f>SUMIF(BN$253:BN$283,$D1251,BP$253:BP$283)</f>
        <v>0</v>
      </c>
      <c r="BN1251" s="9"/>
      <c r="BO1251" s="10"/>
      <c r="BP1251" s="11"/>
      <c r="BQ1251" s="6">
        <f>SUMIF(BR$253:BR$283,$D1251,BT$253:BT$283)</f>
        <v>0</v>
      </c>
      <c r="BR1251" s="9"/>
      <c r="BS1251" s="10"/>
      <c r="BT1251" s="11"/>
      <c r="BU1251" s="6">
        <f>SUMIF(BV$253:BV$283,$D1251,BX$253:BX$283)</f>
        <v>0</v>
      </c>
      <c r="BV1251" s="9"/>
      <c r="BW1251" s="10"/>
      <c r="BX1251" s="11"/>
      <c r="BY1251" s="6">
        <f>SUMIF(BZ$253:BZ$283,$D1251,CB$253:CB$283)</f>
        <v>0</v>
      </c>
      <c r="BZ1251" s="9"/>
      <c r="CA1251" s="10"/>
      <c r="CB1251" s="11"/>
      <c r="CC1251" s="6">
        <f>SUMIF(CD$253:CD$283,$D1251,CF$253:CF$283)</f>
        <v>0</v>
      </c>
      <c r="CD1251" s="9"/>
      <c r="CE1251" s="10"/>
      <c r="CF1251" s="11"/>
      <c r="CG1251" s="6">
        <f>SUMIF(CH$253:CH$283,$D1251,CJ$253:CJ$283)</f>
        <v>0</v>
      </c>
      <c r="CH1251" s="9"/>
      <c r="CI1251" s="10"/>
      <c r="CJ1251" s="11"/>
      <c r="CK1251" s="6">
        <f>SUMIF(CL$253:CL$283,$D1251,CN$253:CN$283)</f>
        <v>0</v>
      </c>
      <c r="CL1251" s="9"/>
      <c r="CM1251" s="10"/>
      <c r="CN1251" s="11"/>
      <c r="CO1251" s="6">
        <f>SUMIF(CP$253:CP$283,$D1251,CR$253:CR$283)</f>
        <v>0</v>
      </c>
      <c r="CP1251" s="9"/>
      <c r="CQ1251" s="10"/>
      <c r="CR1251" s="11"/>
      <c r="CS1251" s="6">
        <f>SUMIF(CT$253:CT$283,$D1251,CV$253:CV$283)</f>
        <v>0</v>
      </c>
      <c r="CT1251" s="9"/>
      <c r="CU1251" s="10"/>
      <c r="CV1251" s="11"/>
      <c r="CW1251" s="6">
        <f>SUMIF(CX$253:CX$283,$D1251,CZ$253:CZ$283)</f>
        <v>0</v>
      </c>
      <c r="CX1251" s="9"/>
      <c r="CY1251" s="10"/>
      <c r="CZ1251" s="11"/>
      <c r="DA1251" s="6">
        <f>SUMIF(DB$253:DB$283,$D1251,DD$253:DD$283)</f>
        <v>0</v>
      </c>
      <c r="DB1251" s="9"/>
      <c r="DC1251" s="10"/>
      <c r="DD1251" s="11"/>
      <c r="DE1251" s="6">
        <f>SUMIF(DF$253:DF$283,$D1251,DH$253:DH$283)</f>
        <v>0</v>
      </c>
      <c r="DF1251" s="9"/>
      <c r="DG1251" s="10"/>
      <c r="DH1251" s="11"/>
      <c r="DI1251" s="6">
        <f>SUMIF(DJ$253:DJ$283,$D1251,DL$253:DL$283)</f>
        <v>0</v>
      </c>
      <c r="DJ1251" s="9"/>
      <c r="DK1251" s="10"/>
      <c r="DL1251" s="11"/>
      <c r="DM1251" s="6">
        <f>SUMIF(DN$253:DN$283,$D1251,DP$253:DP$283)</f>
        <v>0</v>
      </c>
      <c r="DN1251" s="9"/>
      <c r="DO1251" s="10"/>
      <c r="DP1251" s="11"/>
      <c r="DQ1251" s="6">
        <f>SUMIF(DR$253:DR$283,$D1251,DT$253:DT$283)</f>
        <v>0</v>
      </c>
      <c r="DR1251" s="9"/>
      <c r="DS1251" s="10"/>
      <c r="DT1251" s="11"/>
      <c r="DU1251" s="6">
        <f>SUMIF(DV$253:DV$283,$D1251,DX$253:DX$283)</f>
        <v>0</v>
      </c>
      <c r="DV1251" s="9"/>
      <c r="DW1251" s="10"/>
      <c r="DX1251" s="11"/>
      <c r="DY1251" s="6">
        <f>SUMIF(DZ$253:DZ$283,$D1251,EB$253:EB$283)</f>
        <v>0</v>
      </c>
      <c r="DZ1251" s="9"/>
      <c r="EA1251" s="10"/>
      <c r="EB1251" s="11"/>
      <c r="EC1251" s="6">
        <f>SUMIF(ED$253:ED$283,$D1251,EF$253:EF$283)</f>
        <v>0</v>
      </c>
      <c r="ED1251" s="9"/>
      <c r="EE1251" s="10"/>
      <c r="EF1251" s="11"/>
      <c r="EG1251" s="6">
        <f>SUMIF(EH$253:EH$283,$D1251,EJ$253:EJ$283)</f>
        <v>0</v>
      </c>
      <c r="EH1251" s="9"/>
      <c r="EI1251" s="10"/>
      <c r="EJ1251" s="11"/>
      <c r="EK1251" s="6">
        <f>SUMIF(EL$253:EL$283,$D1251,EN$253:EN$283)</f>
        <v>0</v>
      </c>
      <c r="EL1251" s="9"/>
      <c r="EM1251" s="10"/>
      <c r="EN1251" s="11"/>
      <c r="EO1251" s="6">
        <f>SUMIF(EP$253:EP$283,$D1251,ER$253:ER$283)</f>
        <v>0</v>
      </c>
      <c r="EP1251" s="9"/>
      <c r="EQ1251" s="10"/>
      <c r="ER1251" s="11"/>
      <c r="ES1251" s="6">
        <f>SUMIF(ET$253:ET$283,$D1251,EV$253:EV$283)</f>
        <v>0</v>
      </c>
      <c r="ET1251" s="9"/>
      <c r="EU1251" s="10"/>
      <c r="EV1251" s="11"/>
      <c r="EW1251" s="6">
        <f>SUMIF(EX$253:EX$283,$D1251,EZ$253:EZ$283)</f>
        <v>0</v>
      </c>
      <c r="EX1251" s="9"/>
      <c r="EY1251" s="10"/>
      <c r="EZ1251" s="11"/>
      <c r="FA1251" s="6">
        <f>SUMIF(FB$253:FB$283,$D1251,FD$253:FD$283)</f>
        <v>0</v>
      </c>
      <c r="FB1251" s="9"/>
      <c r="FC1251" s="10"/>
      <c r="FD1251" s="11"/>
      <c r="FE1251" s="6">
        <f>SUMIF(FF$253:FF$283,$D1251,FH$253:FH$283)</f>
        <v>0</v>
      </c>
      <c r="FF1251" s="9"/>
      <c r="FG1251" s="10"/>
      <c r="FH1251" s="11"/>
      <c r="FI1251" s="6">
        <f>SUMIF(FJ$253:FJ$283,$D1251,FL$253:FL$283)</f>
        <v>0</v>
      </c>
      <c r="FJ1251" s="9"/>
      <c r="FK1251" s="10"/>
      <c r="FL1251" s="11"/>
      <c r="FM1251" s="6">
        <f>SUMIF(FN$253:FN$283,$D1251,FP$253:FP$283)</f>
        <v>0</v>
      </c>
      <c r="FN1251" s="9"/>
      <c r="FO1251" s="10"/>
      <c r="FP1251" s="11"/>
      <c r="FQ1251" s="6">
        <f>SUMIF(FR$253:FR$283,$D1251,FT$253:FT$283)</f>
        <v>0</v>
      </c>
      <c r="FR1251" s="9"/>
      <c r="FS1251" s="10"/>
      <c r="FT1251" s="11"/>
      <c r="FU1251" s="6">
        <f>SUMIF(FV$253:FV$283,$D1251,FX$253:FX$283)</f>
        <v>0</v>
      </c>
      <c r="FV1251" s="9"/>
      <c r="FW1251" s="10"/>
      <c r="FX1251" s="11"/>
      <c r="FY1251" s="6">
        <f>SUMIF(FZ$253:FZ$283,$D1251,GB$253:GB$283)</f>
        <v>0</v>
      </c>
      <c r="FZ1251" s="9"/>
      <c r="GA1251" s="10"/>
      <c r="GB1251" s="11"/>
      <c r="GC1251" s="6">
        <f>SUMIF(GD$253:GD$283,$D1251,GF$253:GF$283)</f>
        <v>0</v>
      </c>
      <c r="GD1251" s="9"/>
      <c r="GE1251" s="10"/>
      <c r="GF1251" s="11"/>
      <c r="GG1251" s="6">
        <f>SUMIF(GH$253:GH$283,$D1251,GJ$253:GJ$283)</f>
        <v>0</v>
      </c>
      <c r="GH1251" s="9"/>
      <c r="GI1251" s="10"/>
      <c r="GJ1251" s="11"/>
      <c r="GK1251" s="6">
        <f>SUMIF(GL$253:GL$283,$D1251,GN$253:GN$283)</f>
        <v>0</v>
      </c>
      <c r="GL1251" s="9"/>
      <c r="GM1251" s="10"/>
      <c r="GN1251" s="11"/>
      <c r="GO1251" s="6">
        <f>SUMIF(GP$253:GP$283,$D1251,GR$253:GR$283)</f>
        <v>0</v>
      </c>
      <c r="GP1251" s="9"/>
      <c r="GQ1251" s="10"/>
      <c r="GR1251" s="11"/>
      <c r="GS1251" s="6">
        <f>SUMIF(GT$253:GT$283,$D1251,GV$253:GV$283)</f>
        <v>0</v>
      </c>
      <c r="GT1251" s="9"/>
      <c r="GU1251" s="10"/>
      <c r="GV1251" s="20"/>
      <c r="GW1251" s="19">
        <f t="shared" ref="GW1251:GW1282" si="29">SUM(E1251:GV1251)</f>
        <v>0</v>
      </c>
      <c r="GX1251" s="472"/>
      <c r="GY1251" s="473"/>
    </row>
    <row r="1252" spans="1:207" ht="15.75" customHeight="1">
      <c r="A1252" s="210" t="s">
        <v>84</v>
      </c>
      <c r="B1252" s="487"/>
      <c r="C1252" s="186" t="s">
        <v>411</v>
      </c>
      <c r="D1252" s="224" t="s">
        <v>412</v>
      </c>
      <c r="E1252" s="206">
        <f>SUMIF(F$284:F$314,$D1252,H$284:H$314)</f>
        <v>0</v>
      </c>
      <c r="F1252" s="9"/>
      <c r="G1252" s="10"/>
      <c r="H1252" s="11"/>
      <c r="I1252" s="6">
        <f>SUMIF(J$284:J$314,$D1252,L$284:L$314)</f>
        <v>0</v>
      </c>
      <c r="J1252" s="9"/>
      <c r="K1252" s="10"/>
      <c r="L1252" s="11"/>
      <c r="M1252" s="6">
        <f>SUMIF(N$284:N$314,$D1252,P$284:P$314)</f>
        <v>0</v>
      </c>
      <c r="N1252" s="9"/>
      <c r="O1252" s="10"/>
      <c r="P1252" s="11"/>
      <c r="Q1252" s="6">
        <f>SUMIF(R$284:R$314,$D1252,T$284:T$314)</f>
        <v>0</v>
      </c>
      <c r="R1252" s="9"/>
      <c r="S1252" s="10"/>
      <c r="T1252" s="11"/>
      <c r="U1252" s="6">
        <f>SUMIF(V$284:V$314,$D1252,X$284:X$314)</f>
        <v>0</v>
      </c>
      <c r="V1252" s="9"/>
      <c r="W1252" s="10"/>
      <c r="X1252" s="11"/>
      <c r="Y1252" s="6">
        <f>SUMIF(Z$284:Z$314,$D1252,AB$284:AB$314)</f>
        <v>0</v>
      </c>
      <c r="Z1252" s="9"/>
      <c r="AA1252" s="10"/>
      <c r="AB1252" s="11"/>
      <c r="AC1252" s="6">
        <f>SUMIF(AD$284:AD$314,$D1252,AF$284:AF$314)</f>
        <v>0</v>
      </c>
      <c r="AD1252" s="9"/>
      <c r="AE1252" s="10"/>
      <c r="AF1252" s="11"/>
      <c r="AG1252" s="6">
        <f>SUMIF(AH$284:AH$314,$D1252,AJ$284:AJ$314)</f>
        <v>0</v>
      </c>
      <c r="AH1252" s="9"/>
      <c r="AI1252" s="10"/>
      <c r="AJ1252" s="11"/>
      <c r="AK1252" s="6">
        <f>SUMIF(AL$284:AL$314,$D1252,AN$284:AN$314)</f>
        <v>0</v>
      </c>
      <c r="AL1252" s="9"/>
      <c r="AM1252" s="10"/>
      <c r="AN1252" s="11"/>
      <c r="AO1252" s="6">
        <f>SUMIF(AP$284:AP$314,$D1252,AR$284:AR$314)</f>
        <v>0</v>
      </c>
      <c r="AP1252" s="9"/>
      <c r="AQ1252" s="10"/>
      <c r="AR1252" s="11"/>
      <c r="AS1252" s="6">
        <f>SUMIF(AT$284:AT$314,$D1252,AV$284:AV$314)</f>
        <v>0</v>
      </c>
      <c r="AT1252" s="9"/>
      <c r="AU1252" s="10"/>
      <c r="AV1252" s="11"/>
      <c r="AW1252" s="6">
        <f>SUMIF(AX$284:AX$314,$D1252,AZ$284:AZ$314)</f>
        <v>0</v>
      </c>
      <c r="AX1252" s="9"/>
      <c r="AY1252" s="10"/>
      <c r="AZ1252" s="11"/>
      <c r="BA1252" s="6">
        <f>SUMIF(BB$284:BB$314,$D1252,BD$284:BD$314)</f>
        <v>0</v>
      </c>
      <c r="BB1252" s="9"/>
      <c r="BC1252" s="10"/>
      <c r="BD1252" s="11"/>
      <c r="BE1252" s="6">
        <f>SUMIF(BF$284:BF$314,$D1252,BH$284:BH$314)</f>
        <v>0</v>
      </c>
      <c r="BF1252" s="9"/>
      <c r="BG1252" s="10"/>
      <c r="BH1252" s="11"/>
      <c r="BI1252" s="6">
        <f>SUMIF(BJ$284:BJ$314,$D1252,BL$284:BL$314)</f>
        <v>0</v>
      </c>
      <c r="BJ1252" s="9"/>
      <c r="BK1252" s="10"/>
      <c r="BL1252" s="11"/>
      <c r="BM1252" s="6">
        <f>SUMIF(BN$284:BN$314,$D1252,BP$284:BP$314)</f>
        <v>0</v>
      </c>
      <c r="BN1252" s="9"/>
      <c r="BO1252" s="10"/>
      <c r="BP1252" s="11"/>
      <c r="BQ1252" s="6">
        <f>SUMIF(BR$284:BR$314,$D1252,BT$284:BT$314)</f>
        <v>0</v>
      </c>
      <c r="BR1252" s="9"/>
      <c r="BS1252" s="10"/>
      <c r="BT1252" s="11"/>
      <c r="BU1252" s="6">
        <f>SUMIF(BV$284:BV$314,$D1252,BX$284:BX$314)</f>
        <v>0</v>
      </c>
      <c r="BV1252" s="9"/>
      <c r="BW1252" s="10"/>
      <c r="BX1252" s="11"/>
      <c r="BY1252" s="6">
        <f>SUMIF(BZ$284:BZ$314,$D1252,CB$284:CB$314)</f>
        <v>0</v>
      </c>
      <c r="BZ1252" s="9"/>
      <c r="CA1252" s="10"/>
      <c r="CB1252" s="11"/>
      <c r="CC1252" s="6">
        <f>SUMIF(CD$284:CD$314,$D1252,CF$284:CF$314)</f>
        <v>0</v>
      </c>
      <c r="CD1252" s="9"/>
      <c r="CE1252" s="10"/>
      <c r="CF1252" s="11"/>
      <c r="CG1252" s="6">
        <f>SUMIF(CH$284:CH$314,$D1252,CJ$284:CJ$314)</f>
        <v>0</v>
      </c>
      <c r="CH1252" s="9"/>
      <c r="CI1252" s="10"/>
      <c r="CJ1252" s="11"/>
      <c r="CK1252" s="6">
        <f>SUMIF(CL$284:CL$314,$D1252,CN$284:CN$314)</f>
        <v>0</v>
      </c>
      <c r="CL1252" s="9"/>
      <c r="CM1252" s="10"/>
      <c r="CN1252" s="11"/>
      <c r="CO1252" s="6">
        <f>SUMIF(CP$284:CP$314,$D1252,CR$284:CR$314)</f>
        <v>0</v>
      </c>
      <c r="CP1252" s="9"/>
      <c r="CQ1252" s="10"/>
      <c r="CR1252" s="11"/>
      <c r="CS1252" s="6">
        <f>SUMIF(CT$284:CT$314,$D1252,CV$284:CV$314)</f>
        <v>0</v>
      </c>
      <c r="CT1252" s="9"/>
      <c r="CU1252" s="10"/>
      <c r="CV1252" s="11"/>
      <c r="CW1252" s="6">
        <f>SUMIF(CX$284:CX$314,$D1252,CZ$284:CZ$314)</f>
        <v>0</v>
      </c>
      <c r="CX1252" s="9"/>
      <c r="CY1252" s="10"/>
      <c r="CZ1252" s="11"/>
      <c r="DA1252" s="6">
        <f>SUMIF(DB$284:DB$314,$D1252,DD$284:DD$314)</f>
        <v>0</v>
      </c>
      <c r="DB1252" s="9"/>
      <c r="DC1252" s="10"/>
      <c r="DD1252" s="11"/>
      <c r="DE1252" s="6">
        <f>SUMIF(DF$284:DF$314,$D1252,DH$284:DH$314)</f>
        <v>0</v>
      </c>
      <c r="DF1252" s="9"/>
      <c r="DG1252" s="10"/>
      <c r="DH1252" s="11"/>
      <c r="DI1252" s="6">
        <f>SUMIF(DJ$284:DJ$314,$D1252,DL$284:DL$314)</f>
        <v>0</v>
      </c>
      <c r="DJ1252" s="9"/>
      <c r="DK1252" s="10"/>
      <c r="DL1252" s="11"/>
      <c r="DM1252" s="6">
        <f>SUMIF(DN$284:DN$314,$D1252,DP$284:DP$314)</f>
        <v>0</v>
      </c>
      <c r="DN1252" s="9"/>
      <c r="DO1252" s="10"/>
      <c r="DP1252" s="11"/>
      <c r="DQ1252" s="6">
        <f>SUMIF(DR$284:DR$314,$D1252,DT$284:DT$314)</f>
        <v>0</v>
      </c>
      <c r="DR1252" s="9"/>
      <c r="DS1252" s="10"/>
      <c r="DT1252" s="11"/>
      <c r="DU1252" s="6">
        <f>SUMIF(DV$284:DV$314,$D1252,DX$284:DX$314)</f>
        <v>0</v>
      </c>
      <c r="DV1252" s="9"/>
      <c r="DW1252" s="10"/>
      <c r="DX1252" s="11"/>
      <c r="DY1252" s="6">
        <f>SUMIF(DZ$284:DZ$314,$D1252,EB$284:EB$314)</f>
        <v>0</v>
      </c>
      <c r="DZ1252" s="9"/>
      <c r="EA1252" s="10"/>
      <c r="EB1252" s="11"/>
      <c r="EC1252" s="6">
        <f>SUMIF(ED$284:ED$314,$D1252,EF$284:EF$314)</f>
        <v>0</v>
      </c>
      <c r="ED1252" s="9"/>
      <c r="EE1252" s="10"/>
      <c r="EF1252" s="11"/>
      <c r="EG1252" s="6">
        <f>SUMIF(EH$284:EH$314,$D1252,EJ$284:EJ$314)</f>
        <v>0</v>
      </c>
      <c r="EH1252" s="9"/>
      <c r="EI1252" s="10"/>
      <c r="EJ1252" s="11"/>
      <c r="EK1252" s="6">
        <f>SUMIF(EL$284:EL$314,$D1252,EN$284:EN$314)</f>
        <v>0</v>
      </c>
      <c r="EL1252" s="9"/>
      <c r="EM1252" s="10"/>
      <c r="EN1252" s="11"/>
      <c r="EO1252" s="6">
        <f>SUMIF(EP$284:EP$314,$D1252,ER$284:ER$314)</f>
        <v>0</v>
      </c>
      <c r="EP1252" s="9"/>
      <c r="EQ1252" s="10"/>
      <c r="ER1252" s="11"/>
      <c r="ES1252" s="6">
        <f>SUMIF(ET$284:ET$314,$D1252,EV$284:EV$314)</f>
        <v>0</v>
      </c>
      <c r="ET1252" s="9"/>
      <c r="EU1252" s="10"/>
      <c r="EV1252" s="11"/>
      <c r="EW1252" s="6">
        <f>SUMIF(EX$284:EX$314,$D1252,EZ$284:EZ$314)</f>
        <v>0</v>
      </c>
      <c r="EX1252" s="9"/>
      <c r="EY1252" s="10"/>
      <c r="EZ1252" s="11"/>
      <c r="FA1252" s="6">
        <f>SUMIF(FB$284:FB$314,$D1252,FD$284:FD$314)</f>
        <v>0</v>
      </c>
      <c r="FB1252" s="9"/>
      <c r="FC1252" s="10"/>
      <c r="FD1252" s="11"/>
      <c r="FE1252" s="6">
        <f>SUMIF(FF$284:FF$314,$D1252,FH$284:FH$314)</f>
        <v>0</v>
      </c>
      <c r="FF1252" s="9"/>
      <c r="FG1252" s="10"/>
      <c r="FH1252" s="11"/>
      <c r="FI1252" s="6">
        <f>SUMIF(FJ$284:FJ$314,$D1252,FL$284:FL$314)</f>
        <v>0</v>
      </c>
      <c r="FJ1252" s="9"/>
      <c r="FK1252" s="10"/>
      <c r="FL1252" s="11"/>
      <c r="FM1252" s="6">
        <f>SUMIF(FN$284:FN$314,$D1252,FP$284:FP$314)</f>
        <v>0</v>
      </c>
      <c r="FN1252" s="9"/>
      <c r="FO1252" s="10"/>
      <c r="FP1252" s="11"/>
      <c r="FQ1252" s="6">
        <f>SUMIF(FR$284:FR$314,$D1252,FT$284:FT$314)</f>
        <v>0</v>
      </c>
      <c r="FR1252" s="9"/>
      <c r="FS1252" s="10"/>
      <c r="FT1252" s="11"/>
      <c r="FU1252" s="6">
        <f>SUMIF(FV$284:FV$314,$D1252,FX$284:FX$314)</f>
        <v>0</v>
      </c>
      <c r="FV1252" s="9"/>
      <c r="FW1252" s="10"/>
      <c r="FX1252" s="11"/>
      <c r="FY1252" s="6">
        <f>SUMIF(FZ$284:FZ$314,$D1252,GB$284:GB$314)</f>
        <v>0</v>
      </c>
      <c r="FZ1252" s="9"/>
      <c r="GA1252" s="10"/>
      <c r="GB1252" s="11"/>
      <c r="GC1252" s="6">
        <f>SUMIF(GD$284:GD$314,$D1252,GF$284:GF$314)</f>
        <v>0</v>
      </c>
      <c r="GD1252" s="9"/>
      <c r="GE1252" s="10"/>
      <c r="GF1252" s="11"/>
      <c r="GG1252" s="6">
        <f>SUMIF(GH$284:GH$314,$D1252,GJ$284:GJ$314)</f>
        <v>0</v>
      </c>
      <c r="GH1252" s="9"/>
      <c r="GI1252" s="10"/>
      <c r="GJ1252" s="11"/>
      <c r="GK1252" s="6">
        <f>SUMIF(GL$284:GL$314,$D1252,GN$284:GN$314)</f>
        <v>0</v>
      </c>
      <c r="GL1252" s="9"/>
      <c r="GM1252" s="10"/>
      <c r="GN1252" s="11"/>
      <c r="GO1252" s="6">
        <f>SUMIF(GP$284:GP$314,$D1252,GR$284:GR$314)</f>
        <v>0</v>
      </c>
      <c r="GP1252" s="9"/>
      <c r="GQ1252" s="10"/>
      <c r="GR1252" s="11"/>
      <c r="GS1252" s="6">
        <f>SUMIF(GT$284:GT$314,$D1252,GV$284:GV$314)</f>
        <v>0</v>
      </c>
      <c r="GT1252" s="9"/>
      <c r="GU1252" s="10"/>
      <c r="GV1252" s="20"/>
      <c r="GW1252" s="19">
        <f t="shared" si="29"/>
        <v>0</v>
      </c>
      <c r="GX1252" s="472"/>
      <c r="GY1252" s="473"/>
    </row>
    <row r="1253" spans="1:207" ht="15.75" customHeight="1">
      <c r="A1253" s="210" t="s">
        <v>85</v>
      </c>
      <c r="B1253" s="487"/>
      <c r="C1253" s="186" t="s">
        <v>411</v>
      </c>
      <c r="D1253" s="224" t="s">
        <v>412</v>
      </c>
      <c r="E1253" s="207">
        <f>SUMIF(F$315:F$345,$D1253,H$315:H$345)</f>
        <v>0</v>
      </c>
      <c r="F1253" s="12"/>
      <c r="G1253" s="13"/>
      <c r="H1253" s="14"/>
      <c r="I1253" s="6">
        <f>SUMIF(J$315:J$345,$D1253,L$315:L$345)</f>
        <v>0</v>
      </c>
      <c r="J1253" s="12"/>
      <c r="K1253" s="13"/>
      <c r="L1253" s="14"/>
      <c r="M1253" s="7">
        <f>SUMIF(N$315:N$345,$D1253,P$315:P$345)</f>
        <v>0</v>
      </c>
      <c r="N1253" s="12"/>
      <c r="O1253" s="13"/>
      <c r="P1253" s="14"/>
      <c r="Q1253" s="6">
        <f>SUMIF(R$315:R$345,$D1253,T$315:T$345)</f>
        <v>0</v>
      </c>
      <c r="R1253" s="12"/>
      <c r="S1253" s="13"/>
      <c r="T1253" s="14"/>
      <c r="U1253" s="7">
        <f>SUMIF(V$315:V$345,$D1253,X$315:X$345)</f>
        <v>0</v>
      </c>
      <c r="V1253" s="12"/>
      <c r="W1253" s="13"/>
      <c r="X1253" s="14"/>
      <c r="Y1253" s="6">
        <f>SUMIF(Z$315:Z$345,$D1253,AB$315:AB$345)</f>
        <v>0</v>
      </c>
      <c r="Z1253" s="12"/>
      <c r="AA1253" s="13"/>
      <c r="AB1253" s="14"/>
      <c r="AC1253" s="7">
        <f>SUMIF(AD$315:AD$345,$D1253,AF$315:AF$345)</f>
        <v>0</v>
      </c>
      <c r="AD1253" s="12"/>
      <c r="AE1253" s="13"/>
      <c r="AF1253" s="14"/>
      <c r="AG1253" s="7">
        <f>SUMIF(AH$315:AH$345,$D1253,AJ$315:AJ$345)</f>
        <v>0</v>
      </c>
      <c r="AH1253" s="12"/>
      <c r="AI1253" s="13"/>
      <c r="AJ1253" s="14"/>
      <c r="AK1253" s="7">
        <f>SUMIF(AL$315:AL$345,$D1253,AN$315:AN$345)</f>
        <v>0</v>
      </c>
      <c r="AL1253" s="12"/>
      <c r="AM1253" s="13"/>
      <c r="AN1253" s="14"/>
      <c r="AO1253" s="7">
        <f>SUMIF(AP$315:AP$345,$D1253,AR$315:AR$345)</f>
        <v>0</v>
      </c>
      <c r="AP1253" s="12"/>
      <c r="AQ1253" s="13"/>
      <c r="AR1253" s="14"/>
      <c r="AS1253" s="7">
        <f>SUMIF(AT$315:AT$345,$D1253,AV$315:AV$345)</f>
        <v>0</v>
      </c>
      <c r="AT1253" s="12"/>
      <c r="AU1253" s="13"/>
      <c r="AV1253" s="14"/>
      <c r="AW1253" s="7">
        <f>SUMIF(AX$315:AX$345,$D1253,AZ$315:AZ$345)</f>
        <v>0</v>
      </c>
      <c r="AX1253" s="12"/>
      <c r="AY1253" s="13"/>
      <c r="AZ1253" s="14"/>
      <c r="BA1253" s="7">
        <f>SUMIF(BB$315:BB$345,$D1253,BD$315:BD$345)</f>
        <v>0</v>
      </c>
      <c r="BB1253" s="12"/>
      <c r="BC1253" s="13"/>
      <c r="BD1253" s="14"/>
      <c r="BE1253" s="7">
        <f>SUMIF(BF$315:BF$345,$D1253,BH$315:BH$345)</f>
        <v>0</v>
      </c>
      <c r="BF1253" s="12"/>
      <c r="BG1253" s="13"/>
      <c r="BH1253" s="14"/>
      <c r="BI1253" s="7">
        <f>SUMIF(BJ$315:BJ$345,$D1253,BL$315:BL$345)</f>
        <v>0</v>
      </c>
      <c r="BJ1253" s="12"/>
      <c r="BK1253" s="13"/>
      <c r="BL1253" s="14"/>
      <c r="BM1253" s="7">
        <f>SUMIF(BN$315:BN$345,$D1253,BP$315:BP$345)</f>
        <v>0</v>
      </c>
      <c r="BN1253" s="12"/>
      <c r="BO1253" s="13"/>
      <c r="BP1253" s="14"/>
      <c r="BQ1253" s="7">
        <f>SUMIF(BR$315:BR$345,$D1253,BT$315:BT$345)</f>
        <v>0</v>
      </c>
      <c r="BR1253" s="12"/>
      <c r="BS1253" s="13"/>
      <c r="BT1253" s="14"/>
      <c r="BU1253" s="7">
        <f>SUMIF(BV$315:BV$345,$D1253,BX$315:BX$345)</f>
        <v>0</v>
      </c>
      <c r="BV1253" s="12"/>
      <c r="BW1253" s="13"/>
      <c r="BX1253" s="14"/>
      <c r="BY1253" s="7">
        <f>SUMIF(BZ$315:BZ$345,$D1253,CB$315:CB$345)</f>
        <v>0</v>
      </c>
      <c r="BZ1253" s="12"/>
      <c r="CA1253" s="13"/>
      <c r="CB1253" s="14"/>
      <c r="CC1253" s="7">
        <f>SUMIF(CD$315:CD$345,$D1253,CF$315:CF$345)</f>
        <v>0</v>
      </c>
      <c r="CD1253" s="12"/>
      <c r="CE1253" s="13"/>
      <c r="CF1253" s="14"/>
      <c r="CG1253" s="7">
        <f>SUMIF(CH$315:CH$345,$D1253,CJ$315:CJ$345)</f>
        <v>0</v>
      </c>
      <c r="CH1253" s="12"/>
      <c r="CI1253" s="13"/>
      <c r="CJ1253" s="14"/>
      <c r="CK1253" s="7">
        <f>SUMIF(CL$315:CL$345,$D1253,CN$315:CN$345)</f>
        <v>0</v>
      </c>
      <c r="CL1253" s="12"/>
      <c r="CM1253" s="13"/>
      <c r="CN1253" s="14"/>
      <c r="CO1253" s="7">
        <f>SUMIF(CP$315:CP$345,$D1253,CR$315:CR$345)</f>
        <v>0</v>
      </c>
      <c r="CP1253" s="12"/>
      <c r="CQ1253" s="13"/>
      <c r="CR1253" s="14"/>
      <c r="CS1253" s="7">
        <f>SUMIF(CT$315:CT$345,$D1253,CV$315:CV$345)</f>
        <v>0</v>
      </c>
      <c r="CT1253" s="12"/>
      <c r="CU1253" s="13"/>
      <c r="CV1253" s="14"/>
      <c r="CW1253" s="7">
        <f>SUMIF(CX$315:CX$345,$D1253,CZ$315:CZ$345)</f>
        <v>0</v>
      </c>
      <c r="CX1253" s="12"/>
      <c r="CY1253" s="13"/>
      <c r="CZ1253" s="14"/>
      <c r="DA1253" s="7">
        <f>SUMIF(DB$315:DB$345,$D1253,DD$315:DD$345)</f>
        <v>0</v>
      </c>
      <c r="DB1253" s="12"/>
      <c r="DC1253" s="13"/>
      <c r="DD1253" s="14"/>
      <c r="DE1253" s="7">
        <f>SUMIF(DF$315:DF$345,$D1253,DH$315:DH$345)</f>
        <v>0</v>
      </c>
      <c r="DF1253" s="12"/>
      <c r="DG1253" s="13"/>
      <c r="DH1253" s="14"/>
      <c r="DI1253" s="7">
        <f>SUMIF(DJ$315:DJ$345,$D1253,DL$315:DL$345)</f>
        <v>0</v>
      </c>
      <c r="DJ1253" s="12"/>
      <c r="DK1253" s="13"/>
      <c r="DL1253" s="14"/>
      <c r="DM1253" s="7">
        <f>SUMIF(DN$315:DN$345,$D1253,DP$315:DP$345)</f>
        <v>0</v>
      </c>
      <c r="DN1253" s="12"/>
      <c r="DO1253" s="13"/>
      <c r="DP1253" s="14"/>
      <c r="DQ1253" s="7">
        <f>SUMIF(DR$315:DR$345,$D1253,DT$315:DT$345)</f>
        <v>0</v>
      </c>
      <c r="DR1253" s="12"/>
      <c r="DS1253" s="13"/>
      <c r="DT1253" s="14"/>
      <c r="DU1253" s="7">
        <f>SUMIF(DV$315:DV$345,$D1253,DX$315:DX$345)</f>
        <v>0</v>
      </c>
      <c r="DV1253" s="12"/>
      <c r="DW1253" s="13"/>
      <c r="DX1253" s="14"/>
      <c r="DY1253" s="7">
        <f>SUMIF(DZ$315:DZ$345,$D1253,EB$315:EB$345)</f>
        <v>0</v>
      </c>
      <c r="DZ1253" s="12"/>
      <c r="EA1253" s="13"/>
      <c r="EB1253" s="14"/>
      <c r="EC1253" s="7">
        <f>SUMIF(ED$315:ED$345,$D1253,EF$315:EF$345)</f>
        <v>0</v>
      </c>
      <c r="ED1253" s="12"/>
      <c r="EE1253" s="13"/>
      <c r="EF1253" s="14"/>
      <c r="EG1253" s="7">
        <f>SUMIF(EH$315:EH$345,$D1253,EJ$315:EJ$345)</f>
        <v>0</v>
      </c>
      <c r="EH1253" s="12"/>
      <c r="EI1253" s="13"/>
      <c r="EJ1253" s="14"/>
      <c r="EK1253" s="7">
        <f>SUMIF(EL$315:EL$345,$D1253,EN$315:EN$345)</f>
        <v>0</v>
      </c>
      <c r="EL1253" s="12"/>
      <c r="EM1253" s="13"/>
      <c r="EN1253" s="14"/>
      <c r="EO1253" s="7">
        <f>SUMIF(EP$315:EP$345,$D1253,ER$315:ER$345)</f>
        <v>0</v>
      </c>
      <c r="EP1253" s="12"/>
      <c r="EQ1253" s="13"/>
      <c r="ER1253" s="14"/>
      <c r="ES1253" s="7">
        <f>SUMIF(ET$315:ET$345,$D1253,EV$315:EV$345)</f>
        <v>0</v>
      </c>
      <c r="ET1253" s="12"/>
      <c r="EU1253" s="13"/>
      <c r="EV1253" s="14"/>
      <c r="EW1253" s="7">
        <f>SUMIF(EX$315:EX$345,$D1253,EZ$315:EZ$345)</f>
        <v>0</v>
      </c>
      <c r="EX1253" s="12"/>
      <c r="EY1253" s="13"/>
      <c r="EZ1253" s="14"/>
      <c r="FA1253" s="7">
        <f>SUMIF(FB$315:FB$345,$D1253,FD$315:FD$345)</f>
        <v>0</v>
      </c>
      <c r="FB1253" s="12"/>
      <c r="FC1253" s="13"/>
      <c r="FD1253" s="14"/>
      <c r="FE1253" s="7">
        <f>SUMIF(FF$315:FF$345,$D1253,FH$315:FH$345)</f>
        <v>0</v>
      </c>
      <c r="FF1253" s="12"/>
      <c r="FG1253" s="13"/>
      <c r="FH1253" s="14"/>
      <c r="FI1253" s="7">
        <f>SUMIF(FJ$315:FJ$345,$D1253,FL$315:FL$345)</f>
        <v>0</v>
      </c>
      <c r="FJ1253" s="12"/>
      <c r="FK1253" s="13"/>
      <c r="FL1253" s="14"/>
      <c r="FM1253" s="7">
        <f>SUMIF(FN$315:FN$345,$D1253,FP$315:FP$345)</f>
        <v>0</v>
      </c>
      <c r="FN1253" s="12"/>
      <c r="FO1253" s="13"/>
      <c r="FP1253" s="14"/>
      <c r="FQ1253" s="7">
        <f>SUMIF(FR$315:FR$345,$D1253,FT$315:FT$345)</f>
        <v>0</v>
      </c>
      <c r="FR1253" s="12"/>
      <c r="FS1253" s="13"/>
      <c r="FT1253" s="14"/>
      <c r="FU1253" s="7">
        <f>SUMIF(FV$315:FV$345,$D1253,FX$315:FX$345)</f>
        <v>0</v>
      </c>
      <c r="FV1253" s="12"/>
      <c r="FW1253" s="13"/>
      <c r="FX1253" s="14"/>
      <c r="FY1253" s="7">
        <f>SUMIF(FZ$315:FZ$345,$D1253,GB$315:GB$345)</f>
        <v>0</v>
      </c>
      <c r="FZ1253" s="12"/>
      <c r="GA1253" s="13"/>
      <c r="GB1253" s="14"/>
      <c r="GC1253" s="7">
        <f>SUMIF(GD$315:GD$345,$D1253,GF$315:GF$345)</f>
        <v>0</v>
      </c>
      <c r="GD1253" s="12"/>
      <c r="GE1253" s="13"/>
      <c r="GF1253" s="14"/>
      <c r="GG1253" s="7">
        <f>SUMIF(GH$315:GH$345,$D1253,GJ$315:GJ$345)</f>
        <v>0</v>
      </c>
      <c r="GH1253" s="12"/>
      <c r="GI1253" s="13"/>
      <c r="GJ1253" s="14"/>
      <c r="GK1253" s="7">
        <f>SUMIF(GL$315:GL$345,$D1253,GN$315:GN$345)</f>
        <v>0</v>
      </c>
      <c r="GL1253" s="12"/>
      <c r="GM1253" s="13"/>
      <c r="GN1253" s="14"/>
      <c r="GO1253" s="7">
        <f>SUMIF(GP$315:GP$345,$D1253,GR$315:GR$345)</f>
        <v>0</v>
      </c>
      <c r="GP1253" s="12"/>
      <c r="GQ1253" s="13"/>
      <c r="GR1253" s="14"/>
      <c r="GS1253" s="7">
        <f>SUMIF(GT$315:GT$345,$D1253,GV$315:GV$345)</f>
        <v>0</v>
      </c>
      <c r="GT1253" s="12"/>
      <c r="GU1253" s="13"/>
      <c r="GV1253" s="21"/>
      <c r="GW1253" s="19">
        <f t="shared" si="29"/>
        <v>0</v>
      </c>
      <c r="GX1253" s="472"/>
      <c r="GY1253" s="473"/>
    </row>
    <row r="1254" spans="1:207" ht="16.5" customHeight="1" thickBot="1">
      <c r="A1254" s="215" t="s">
        <v>86</v>
      </c>
      <c r="B1254" s="488"/>
      <c r="C1254" s="186" t="s">
        <v>411</v>
      </c>
      <c r="D1254" s="224" t="s">
        <v>412</v>
      </c>
      <c r="E1254" s="206">
        <f>SUMIF(F$346:F$376,$D1254,H$346:H$376)</f>
        <v>0</v>
      </c>
      <c r="F1254" s="15"/>
      <c r="G1254" s="16"/>
      <c r="H1254" s="16"/>
      <c r="I1254" s="6">
        <f>SUMIF(J$346:J$376,$D1254,L$346:L$376)</f>
        <v>0</v>
      </c>
      <c r="J1254" s="15"/>
      <c r="K1254" s="16"/>
      <c r="L1254" s="16"/>
      <c r="M1254" s="8">
        <f>SUMIF(N$346:N$376,$D1254,P$346:P$376)</f>
        <v>0</v>
      </c>
      <c r="N1254" s="15"/>
      <c r="O1254" s="16"/>
      <c r="P1254" s="16"/>
      <c r="Q1254" s="6">
        <f>SUMIF(R$346:R$376,$D1254,T$346:T$376)</f>
        <v>0</v>
      </c>
      <c r="R1254" s="15"/>
      <c r="S1254" s="16"/>
      <c r="T1254" s="16"/>
      <c r="U1254" s="8">
        <f>SUMIF(V$346:V$376,$D1254,X$346:X$376)</f>
        <v>0</v>
      </c>
      <c r="V1254" s="15"/>
      <c r="W1254" s="16"/>
      <c r="X1254" s="16"/>
      <c r="Y1254" s="6">
        <f>SUMIF(Z$346:Z$376,$D1254,AB$346:AB$376)</f>
        <v>0</v>
      </c>
      <c r="Z1254" s="15"/>
      <c r="AA1254" s="16"/>
      <c r="AB1254" s="16"/>
      <c r="AC1254" s="8">
        <f>SUMIF(AD$346:AD$376,$D1254,AF$346:AF$376)</f>
        <v>0</v>
      </c>
      <c r="AD1254" s="15"/>
      <c r="AE1254" s="16"/>
      <c r="AF1254" s="16"/>
      <c r="AG1254" s="8">
        <f>SUMIF(AH$346:AH$376,$D1254,AJ$346:AJ$376)</f>
        <v>0</v>
      </c>
      <c r="AH1254" s="15"/>
      <c r="AI1254" s="16"/>
      <c r="AJ1254" s="16"/>
      <c r="AK1254" s="8">
        <f>SUMIF(AL$346:AL$376,$D1254,AN$346:AN$376)</f>
        <v>0</v>
      </c>
      <c r="AL1254" s="15"/>
      <c r="AM1254" s="16"/>
      <c r="AN1254" s="16"/>
      <c r="AO1254" s="8">
        <f>SUMIF(AP$346:AP$376,$D1254,AR$346:AR$376)</f>
        <v>0</v>
      </c>
      <c r="AP1254" s="15"/>
      <c r="AQ1254" s="16"/>
      <c r="AR1254" s="16"/>
      <c r="AS1254" s="8">
        <f>SUMIF(AT$346:AT$376,$D1254,AV$346:AV$376)</f>
        <v>0</v>
      </c>
      <c r="AT1254" s="15"/>
      <c r="AU1254" s="16"/>
      <c r="AV1254" s="16"/>
      <c r="AW1254" s="8">
        <f>SUMIF(AX$346:AX$376,$D1254,AZ$346:AZ$376)</f>
        <v>0</v>
      </c>
      <c r="AX1254" s="15"/>
      <c r="AY1254" s="16"/>
      <c r="AZ1254" s="16"/>
      <c r="BA1254" s="8">
        <f>SUMIF(BB$346:BB$376,$D1254,BD$346:BD$376)</f>
        <v>0</v>
      </c>
      <c r="BB1254" s="15"/>
      <c r="BC1254" s="16"/>
      <c r="BD1254" s="16"/>
      <c r="BE1254" s="8">
        <f>SUMIF(BF$346:BF$376,$D1254,BH$346:BH$376)</f>
        <v>0</v>
      </c>
      <c r="BF1254" s="15"/>
      <c r="BG1254" s="16"/>
      <c r="BH1254" s="16"/>
      <c r="BI1254" s="8">
        <f>SUMIF(BJ$346:BJ$376,$D1254,BL$346:BL$376)</f>
        <v>0</v>
      </c>
      <c r="BJ1254" s="15"/>
      <c r="BK1254" s="16"/>
      <c r="BL1254" s="16"/>
      <c r="BM1254" s="8">
        <f>SUMIF(BN$346:BN$376,$D1254,BP$346:BP$376)</f>
        <v>0</v>
      </c>
      <c r="BN1254" s="15"/>
      <c r="BO1254" s="16"/>
      <c r="BP1254" s="16"/>
      <c r="BQ1254" s="8">
        <f>SUMIF(BR$346:BR$376,$D1254,BT$346:BT$376)</f>
        <v>0</v>
      </c>
      <c r="BR1254" s="15"/>
      <c r="BS1254" s="16"/>
      <c r="BT1254" s="16"/>
      <c r="BU1254" s="8">
        <f>SUMIF(BV$346:BV$376,$D1254,BX$346:BX$376)</f>
        <v>0</v>
      </c>
      <c r="BV1254" s="15"/>
      <c r="BW1254" s="16"/>
      <c r="BX1254" s="16"/>
      <c r="BY1254" s="8">
        <f>SUMIF(BZ$346:BZ$376,$D1254,CB$346:CB$376)</f>
        <v>0</v>
      </c>
      <c r="BZ1254" s="15"/>
      <c r="CA1254" s="16"/>
      <c r="CB1254" s="16"/>
      <c r="CC1254" s="8">
        <f>SUMIF(CD$346:CD$376,$D1254,CF$346:CF$376)</f>
        <v>0</v>
      </c>
      <c r="CD1254" s="15"/>
      <c r="CE1254" s="16"/>
      <c r="CF1254" s="16"/>
      <c r="CG1254" s="8">
        <f>SUMIF(CH$346:CH$376,$D1254,CJ$346:CJ$376)</f>
        <v>0</v>
      </c>
      <c r="CH1254" s="15"/>
      <c r="CI1254" s="16"/>
      <c r="CJ1254" s="16"/>
      <c r="CK1254" s="8">
        <f>SUMIF(CL$346:CL$376,$D1254,CN$346:CN$376)</f>
        <v>0</v>
      </c>
      <c r="CL1254" s="15"/>
      <c r="CM1254" s="16"/>
      <c r="CN1254" s="16"/>
      <c r="CO1254" s="8">
        <f>SUMIF(CP$346:CP$376,$D1254,CR$346:CR$376)</f>
        <v>0</v>
      </c>
      <c r="CP1254" s="15"/>
      <c r="CQ1254" s="16"/>
      <c r="CR1254" s="16"/>
      <c r="CS1254" s="8">
        <f>SUMIF(CT$346:CT$376,$D1254,CV$346:CV$376)</f>
        <v>0</v>
      </c>
      <c r="CT1254" s="15"/>
      <c r="CU1254" s="16"/>
      <c r="CV1254" s="16"/>
      <c r="CW1254" s="8">
        <f>SUMIF(CX$346:CX$376,$D1254,CZ$346:CZ$376)</f>
        <v>0</v>
      </c>
      <c r="CX1254" s="15"/>
      <c r="CY1254" s="16"/>
      <c r="CZ1254" s="16"/>
      <c r="DA1254" s="8">
        <f>SUMIF(DB$346:DB$376,$D1254,DD$346:DD$376)</f>
        <v>0</v>
      </c>
      <c r="DB1254" s="15"/>
      <c r="DC1254" s="16"/>
      <c r="DD1254" s="16"/>
      <c r="DE1254" s="8">
        <f>SUMIF(DF$346:DF$376,$D1254,DH$346:DH$376)</f>
        <v>0</v>
      </c>
      <c r="DF1254" s="15"/>
      <c r="DG1254" s="16"/>
      <c r="DH1254" s="16"/>
      <c r="DI1254" s="8">
        <f>SUMIF(DJ$346:DJ$376,$D1254,DL$346:DL$376)</f>
        <v>0</v>
      </c>
      <c r="DJ1254" s="15"/>
      <c r="DK1254" s="16"/>
      <c r="DL1254" s="16"/>
      <c r="DM1254" s="8">
        <f>SUMIF(DN$346:DN$376,$D1254,DP$346:DP$376)</f>
        <v>0</v>
      </c>
      <c r="DN1254" s="15"/>
      <c r="DO1254" s="16"/>
      <c r="DP1254" s="16"/>
      <c r="DQ1254" s="8">
        <f>SUMIF(DR$346:DR$376,$D1254,DT$346:DT$376)</f>
        <v>0</v>
      </c>
      <c r="DR1254" s="15"/>
      <c r="DS1254" s="16"/>
      <c r="DT1254" s="16"/>
      <c r="DU1254" s="8">
        <f>SUMIF(DV$346:DV$376,$D1254,DX$346:DX$376)</f>
        <v>0</v>
      </c>
      <c r="DV1254" s="15"/>
      <c r="DW1254" s="16"/>
      <c r="DX1254" s="16"/>
      <c r="DY1254" s="8">
        <f>SUMIF(DZ$346:DZ$376,$D1254,EB$346:EB$376)</f>
        <v>0</v>
      </c>
      <c r="DZ1254" s="15"/>
      <c r="EA1254" s="16"/>
      <c r="EB1254" s="16"/>
      <c r="EC1254" s="8">
        <f>SUMIF(ED$346:ED$376,$D1254,EF$346:EF$376)</f>
        <v>0</v>
      </c>
      <c r="ED1254" s="15"/>
      <c r="EE1254" s="16"/>
      <c r="EF1254" s="16"/>
      <c r="EG1254" s="8">
        <f>SUMIF(EH$346:EH$376,$D1254,EJ$346:EJ$376)</f>
        <v>0</v>
      </c>
      <c r="EH1254" s="15"/>
      <c r="EI1254" s="16"/>
      <c r="EJ1254" s="16"/>
      <c r="EK1254" s="8">
        <f>SUMIF(EL$346:EL$376,$D1254,EN$346:EN$376)</f>
        <v>0</v>
      </c>
      <c r="EL1254" s="15"/>
      <c r="EM1254" s="16"/>
      <c r="EN1254" s="16"/>
      <c r="EO1254" s="8">
        <f>SUMIF(EP$346:EP$376,$D1254,ER$346:ER$376)</f>
        <v>0</v>
      </c>
      <c r="EP1254" s="15"/>
      <c r="EQ1254" s="16"/>
      <c r="ER1254" s="16"/>
      <c r="ES1254" s="8">
        <f>SUMIF(ET$346:ET$376,$D1254,EV$346:EV$376)</f>
        <v>0</v>
      </c>
      <c r="ET1254" s="15"/>
      <c r="EU1254" s="16"/>
      <c r="EV1254" s="16"/>
      <c r="EW1254" s="8">
        <f>SUMIF(EX$346:EX$376,$D1254,EZ$346:EZ$376)</f>
        <v>0</v>
      </c>
      <c r="EX1254" s="15"/>
      <c r="EY1254" s="16"/>
      <c r="EZ1254" s="16"/>
      <c r="FA1254" s="8">
        <f>SUMIF(FB$346:FB$376,$D1254,FD$346:FD$376)</f>
        <v>0</v>
      </c>
      <c r="FB1254" s="15"/>
      <c r="FC1254" s="16"/>
      <c r="FD1254" s="16"/>
      <c r="FE1254" s="8">
        <f>SUMIF(FF$346:FF$376,$D1254,FH$346:FH$376)</f>
        <v>0</v>
      </c>
      <c r="FF1254" s="15"/>
      <c r="FG1254" s="16"/>
      <c r="FH1254" s="16"/>
      <c r="FI1254" s="8">
        <f>SUMIF(FJ$346:FJ$376,$D1254,FL$346:FL$376)</f>
        <v>0</v>
      </c>
      <c r="FJ1254" s="15"/>
      <c r="FK1254" s="16"/>
      <c r="FL1254" s="16"/>
      <c r="FM1254" s="8">
        <f>SUMIF(FN$346:FN$376,$D1254,FP$346:FP$376)</f>
        <v>0</v>
      </c>
      <c r="FN1254" s="15"/>
      <c r="FO1254" s="16"/>
      <c r="FP1254" s="16"/>
      <c r="FQ1254" s="8">
        <f>SUMIF(FR$346:FR$376,$D1254,FT$346:FT$376)</f>
        <v>0</v>
      </c>
      <c r="FR1254" s="15"/>
      <c r="FS1254" s="16"/>
      <c r="FT1254" s="16"/>
      <c r="FU1254" s="8">
        <f>SUMIF(FV$346:FV$376,$D1254,FX$346:FX$376)</f>
        <v>0</v>
      </c>
      <c r="FV1254" s="15"/>
      <c r="FW1254" s="16"/>
      <c r="FX1254" s="16"/>
      <c r="FY1254" s="8">
        <f>SUMIF(FZ$346:FZ$376,$D1254,GB$346:GB$376)</f>
        <v>0</v>
      </c>
      <c r="FZ1254" s="15"/>
      <c r="GA1254" s="16"/>
      <c r="GB1254" s="16"/>
      <c r="GC1254" s="8">
        <f>SUMIF(GD$346:GD$376,$D1254,GF$346:GF$376)</f>
        <v>0</v>
      </c>
      <c r="GD1254" s="15"/>
      <c r="GE1254" s="16"/>
      <c r="GF1254" s="16"/>
      <c r="GG1254" s="8">
        <f>SUMIF(GH$346:GH$376,$D1254,GJ$346:GJ$376)</f>
        <v>0</v>
      </c>
      <c r="GH1254" s="15"/>
      <c r="GI1254" s="16"/>
      <c r="GJ1254" s="16"/>
      <c r="GK1254" s="8">
        <f>SUMIF(GL$346:GL$376,$D1254,GN$346:GN$376)</f>
        <v>0</v>
      </c>
      <c r="GL1254" s="15"/>
      <c r="GM1254" s="16"/>
      <c r="GN1254" s="16"/>
      <c r="GO1254" s="8">
        <f>SUMIF(GP$346:GP$376,$D1254,GR$346:GR$376)</f>
        <v>0</v>
      </c>
      <c r="GP1254" s="15"/>
      <c r="GQ1254" s="16"/>
      <c r="GR1254" s="16"/>
      <c r="GS1254" s="8">
        <f>SUMIF(GT$346:GT$376,$D1254,GV$346:GV$376)</f>
        <v>0</v>
      </c>
      <c r="GT1254" s="15"/>
      <c r="GU1254" s="16"/>
      <c r="GV1254" s="22"/>
      <c r="GW1254" s="19">
        <f t="shared" si="29"/>
        <v>0</v>
      </c>
      <c r="GX1254" s="472"/>
      <c r="GY1254" s="473"/>
    </row>
    <row r="1255" spans="1:207" ht="15.75" customHeight="1">
      <c r="A1255" s="208" t="s">
        <v>75</v>
      </c>
      <c r="B1255" s="486" t="s">
        <v>407</v>
      </c>
      <c r="C1255" s="222" t="s">
        <v>413</v>
      </c>
      <c r="D1255" s="223" t="s">
        <v>414</v>
      </c>
      <c r="E1255" s="206">
        <f>SUMIF(F$5:F$35,$D1255,H$5:H$35)</f>
        <v>0</v>
      </c>
      <c r="F1255" s="9"/>
      <c r="G1255" s="10"/>
      <c r="H1255" s="11"/>
      <c r="I1255" s="6">
        <f>SUMIF(J$5:J$35,$D1255,L$5:L$35)</f>
        <v>0</v>
      </c>
      <c r="J1255" s="9"/>
      <c r="K1255" s="10"/>
      <c r="L1255" s="11"/>
      <c r="M1255" s="6">
        <f>SUMIF(N$5:N$35,$D1255,P$5:P$35)</f>
        <v>0</v>
      </c>
      <c r="N1255" s="9"/>
      <c r="O1255" s="10"/>
      <c r="P1255" s="11"/>
      <c r="Q1255" s="6">
        <f>SUMIF(R$5:R$35,$D1255,T$5:T$35)</f>
        <v>0</v>
      </c>
      <c r="R1255" s="9"/>
      <c r="S1255" s="10"/>
      <c r="T1255" s="11"/>
      <c r="U1255" s="6">
        <f>SUMIF(V$5:V$35,$D1255,X$5:X$35)</f>
        <v>0</v>
      </c>
      <c r="V1255" s="9"/>
      <c r="W1255" s="10"/>
      <c r="X1255" s="11"/>
      <c r="Y1255" s="6">
        <f>SUMIF(Z$5:Z$35,$D1255,AB$5:AB$35)</f>
        <v>0</v>
      </c>
      <c r="Z1255" s="9"/>
      <c r="AA1255" s="10"/>
      <c r="AB1255" s="11"/>
      <c r="AC1255" s="6">
        <f>SUMIF(AD$5:AD$35,$D1255,AF$5:AF$35)</f>
        <v>0</v>
      </c>
      <c r="AD1255" s="9"/>
      <c r="AE1255" s="10"/>
      <c r="AF1255" s="11"/>
      <c r="AG1255" s="6">
        <f>SUMIF(AH$5:AH$35,$D1255,AJ$5:AJ$35)</f>
        <v>0</v>
      </c>
      <c r="AH1255" s="9"/>
      <c r="AI1255" s="10"/>
      <c r="AJ1255" s="11"/>
      <c r="AK1255" s="6">
        <f>SUMIF(AL$5:AL$35,$D1255,AN$5:AN$35)</f>
        <v>0</v>
      </c>
      <c r="AL1255" s="9"/>
      <c r="AM1255" s="10"/>
      <c r="AN1255" s="11"/>
      <c r="AO1255" s="6">
        <f>SUMIF(AP$5:AP$35,$D1255,AR$5:AR$35)</f>
        <v>0</v>
      </c>
      <c r="AP1255" s="9"/>
      <c r="AQ1255" s="10"/>
      <c r="AR1255" s="11"/>
      <c r="AS1255" s="6">
        <f>SUMIF(AT$5:AT$35,$D1255,AV$5:AV$35)</f>
        <v>0</v>
      </c>
      <c r="AT1255" s="9"/>
      <c r="AU1255" s="10"/>
      <c r="AV1255" s="11"/>
      <c r="AW1255" s="6">
        <f>SUMIF(AX$5:AX$35,$D1255,AZ$5:AZ$35)</f>
        <v>0</v>
      </c>
      <c r="AX1255" s="9"/>
      <c r="AY1255" s="10"/>
      <c r="AZ1255" s="11"/>
      <c r="BA1255" s="6">
        <f>SUMIF(BB$5:BB$35,$D1255,BD$5:BD$35)</f>
        <v>0</v>
      </c>
      <c r="BB1255" s="9"/>
      <c r="BC1255" s="10"/>
      <c r="BD1255" s="11"/>
      <c r="BE1255" s="6">
        <f>SUMIF(BF$5:BF$35,$D1255,BH$5:BH$35)</f>
        <v>0</v>
      </c>
      <c r="BF1255" s="9"/>
      <c r="BG1255" s="10"/>
      <c r="BH1255" s="11"/>
      <c r="BI1255" s="6">
        <f>SUMIF(BJ$5:BJ$35,$D1255,BL$5:BL$35)</f>
        <v>0</v>
      </c>
      <c r="BJ1255" s="9"/>
      <c r="BK1255" s="10"/>
      <c r="BL1255" s="11"/>
      <c r="BM1255" s="6">
        <f>SUMIF(BN$5:BN$35,$D1255,BP$5:BP$35)</f>
        <v>0</v>
      </c>
      <c r="BN1255" s="9"/>
      <c r="BO1255" s="10"/>
      <c r="BP1255" s="11"/>
      <c r="BQ1255" s="6">
        <f>SUMIF(BR$5:BR$35,$D1255,BT$5:BT$35)</f>
        <v>0</v>
      </c>
      <c r="BR1255" s="9"/>
      <c r="BS1255" s="10"/>
      <c r="BT1255" s="11"/>
      <c r="BU1255" s="6">
        <f>SUMIF(BV$5:BV$35,$D1255,BX$5:BX$35)</f>
        <v>0</v>
      </c>
      <c r="BV1255" s="9"/>
      <c r="BW1255" s="10"/>
      <c r="BX1255" s="11"/>
      <c r="BY1255" s="6">
        <f>SUMIF(BZ$5:BZ$35,$D1255,CB$5:CB$35)</f>
        <v>0</v>
      </c>
      <c r="BZ1255" s="9"/>
      <c r="CA1255" s="10"/>
      <c r="CB1255" s="11"/>
      <c r="CC1255" s="6">
        <f>SUMIF(CD$5:CD$35,$D1255,CF$5:CF$35)</f>
        <v>0</v>
      </c>
      <c r="CD1255" s="9"/>
      <c r="CE1255" s="10"/>
      <c r="CF1255" s="11"/>
      <c r="CG1255" s="6">
        <f>SUMIF(CH$5:CH$35,$D1255,CJ$5:CJ$35)</f>
        <v>0</v>
      </c>
      <c r="CH1255" s="9"/>
      <c r="CI1255" s="10"/>
      <c r="CJ1255" s="11"/>
      <c r="CK1255" s="6">
        <f>SUMIF(CL$5:CL$35,$D1255,CN$5:CN$35)</f>
        <v>0</v>
      </c>
      <c r="CL1255" s="9"/>
      <c r="CM1255" s="10"/>
      <c r="CN1255" s="11"/>
      <c r="CO1255" s="6">
        <f>SUMIF(CP$5:CP$35,$D1255,CR$5:CR$35)</f>
        <v>0</v>
      </c>
      <c r="CP1255" s="9"/>
      <c r="CQ1255" s="10"/>
      <c r="CR1255" s="11"/>
      <c r="CS1255" s="6">
        <f>SUMIF(CT$5:CT$35,$D1255,CV$5:CV$35)</f>
        <v>0</v>
      </c>
      <c r="CT1255" s="9"/>
      <c r="CU1255" s="10"/>
      <c r="CV1255" s="11"/>
      <c r="CW1255" s="6">
        <f>SUMIF(CX$5:CX$35,$D1255,CZ$5:CZ$35)</f>
        <v>0</v>
      </c>
      <c r="CX1255" s="9"/>
      <c r="CY1255" s="10"/>
      <c r="CZ1255" s="11"/>
      <c r="DA1255" s="6">
        <f>SUMIF(DB$5:DB$35,$D1255,DD$5:DD$35)</f>
        <v>0</v>
      </c>
      <c r="DB1255" s="9"/>
      <c r="DC1255" s="10"/>
      <c r="DD1255" s="11"/>
      <c r="DE1255" s="6">
        <f>SUMIF(DF$5:DF$35,$D1255,DH$5:DH$35)</f>
        <v>0</v>
      </c>
      <c r="DF1255" s="9"/>
      <c r="DG1255" s="10"/>
      <c r="DH1255" s="11"/>
      <c r="DI1255" s="6">
        <f>SUMIF(DJ$5:DJ$35,$D1255,DL$5:DL$35)</f>
        <v>0</v>
      </c>
      <c r="DJ1255" s="9"/>
      <c r="DK1255" s="10"/>
      <c r="DL1255" s="11"/>
      <c r="DM1255" s="6">
        <f>SUMIF(DN$5:DN$35,$D1255,DP$5:DP$35)</f>
        <v>0</v>
      </c>
      <c r="DN1255" s="9"/>
      <c r="DO1255" s="10"/>
      <c r="DP1255" s="11"/>
      <c r="DQ1255" s="6">
        <f>SUMIF(DR$5:DR$35,$D1255,DT$5:DT$35)</f>
        <v>0</v>
      </c>
      <c r="DR1255" s="9"/>
      <c r="DS1255" s="10"/>
      <c r="DT1255" s="11"/>
      <c r="DU1255" s="6">
        <f>SUMIF(DV$5:DV$35,$D1255,DX$5:DX$35)</f>
        <v>0</v>
      </c>
      <c r="DV1255" s="9"/>
      <c r="DW1255" s="10"/>
      <c r="DX1255" s="11"/>
      <c r="DY1255" s="6">
        <f>SUMIF(DZ$5:DZ$35,$D1255,EB$5:EB$35)</f>
        <v>0</v>
      </c>
      <c r="DZ1255" s="9"/>
      <c r="EA1255" s="10"/>
      <c r="EB1255" s="11"/>
      <c r="EC1255" s="6">
        <f>SUMIF(ED$5:ED$35,$D1255,EF$5:EF$35)</f>
        <v>0</v>
      </c>
      <c r="ED1255" s="9"/>
      <c r="EE1255" s="10"/>
      <c r="EF1255" s="11"/>
      <c r="EG1255" s="6">
        <f>SUMIF(EH$5:EH$35,$D1255,EJ$5:EJ$35)</f>
        <v>0</v>
      </c>
      <c r="EH1255" s="9"/>
      <c r="EI1255" s="10"/>
      <c r="EJ1255" s="11"/>
      <c r="EK1255" s="6">
        <f>SUMIF(EL$5:EL$35,$D1255,EN$5:EN$35)</f>
        <v>0</v>
      </c>
      <c r="EL1255" s="9"/>
      <c r="EM1255" s="10"/>
      <c r="EN1255" s="11"/>
      <c r="EO1255" s="6">
        <f>SUMIF(EP$5:EP$35,$D1255,ER$5:ER$35)</f>
        <v>0</v>
      </c>
      <c r="EP1255" s="9"/>
      <c r="EQ1255" s="10"/>
      <c r="ER1255" s="11"/>
      <c r="ES1255" s="6">
        <f>SUMIF(ET$5:ET$35,$D1255,EV$5:EV$35)</f>
        <v>0</v>
      </c>
      <c r="ET1255" s="9"/>
      <c r="EU1255" s="10"/>
      <c r="EV1255" s="11"/>
      <c r="EW1255" s="6">
        <f>SUMIF(EX$5:EX$35,$D1255,EZ$5:EZ$35)</f>
        <v>0</v>
      </c>
      <c r="EX1255" s="9"/>
      <c r="EY1255" s="10"/>
      <c r="EZ1255" s="11"/>
      <c r="FA1255" s="6">
        <f>SUMIF(FB$5:FB$35,$D1255,FD$5:FD$35)</f>
        <v>0</v>
      </c>
      <c r="FB1255" s="9"/>
      <c r="FC1255" s="10"/>
      <c r="FD1255" s="11"/>
      <c r="FE1255" s="6">
        <f>SUMIF(FF$5:FF$35,$D1255,FH$5:FH$35)</f>
        <v>0</v>
      </c>
      <c r="FF1255" s="9"/>
      <c r="FG1255" s="10"/>
      <c r="FH1255" s="11"/>
      <c r="FI1255" s="6">
        <f>SUMIF(FJ$5:FJ$35,$D1255,FL$5:FL$35)</f>
        <v>0</v>
      </c>
      <c r="FJ1255" s="9"/>
      <c r="FK1255" s="10"/>
      <c r="FL1255" s="11"/>
      <c r="FM1255" s="6">
        <f>SUMIF(FN$5:FN$35,$D1255,FP$5:FP$35)</f>
        <v>0</v>
      </c>
      <c r="FN1255" s="9"/>
      <c r="FO1255" s="10"/>
      <c r="FP1255" s="11"/>
      <c r="FQ1255" s="6">
        <f>SUMIF(FR$5:FR$35,$D1255,FT$5:FT$35)</f>
        <v>0</v>
      </c>
      <c r="FR1255" s="9"/>
      <c r="FS1255" s="10"/>
      <c r="FT1255" s="11"/>
      <c r="FU1255" s="6">
        <f>SUMIF(FV$5:FV$35,$D1255,FX$5:FX$35)</f>
        <v>0</v>
      </c>
      <c r="FV1255" s="9"/>
      <c r="FW1255" s="10"/>
      <c r="FX1255" s="11"/>
      <c r="FY1255" s="6">
        <f>SUMIF(FZ$5:FZ$35,$D1255,GB$5:GB$35)</f>
        <v>0</v>
      </c>
      <c r="FZ1255" s="9"/>
      <c r="GA1255" s="10"/>
      <c r="GB1255" s="11"/>
      <c r="GC1255" s="6">
        <f>SUMIF(GD$5:GD$35,$D1255,GF$5:GF$35)</f>
        <v>0</v>
      </c>
      <c r="GD1255" s="9"/>
      <c r="GE1255" s="10"/>
      <c r="GF1255" s="11"/>
      <c r="GG1255" s="6">
        <f>SUMIF(GH$5:GH$35,$D1255,GJ$5:GJ$35)</f>
        <v>0</v>
      </c>
      <c r="GH1255" s="9"/>
      <c r="GI1255" s="10"/>
      <c r="GJ1255" s="11"/>
      <c r="GK1255" s="6">
        <f>SUMIF(GL$5:GL$35,$D1255,GN$5:GN$35)</f>
        <v>0</v>
      </c>
      <c r="GL1255" s="9"/>
      <c r="GM1255" s="10"/>
      <c r="GN1255" s="11"/>
      <c r="GO1255" s="6">
        <f>SUMIF(GP$5:GP$35,$D1255,GR$5:GR$35)</f>
        <v>0</v>
      </c>
      <c r="GP1255" s="9"/>
      <c r="GQ1255" s="10"/>
      <c r="GR1255" s="11"/>
      <c r="GS1255" s="6">
        <f>SUMIF(GT$5:GT$35,$D1255,GV$5:GV$35)</f>
        <v>0</v>
      </c>
      <c r="GT1255" s="9"/>
      <c r="GU1255" s="10"/>
      <c r="GV1255" s="20"/>
      <c r="GW1255" s="19">
        <f t="shared" si="29"/>
        <v>0</v>
      </c>
      <c r="GX1255" s="472">
        <f>SUM(GW1255:GW1266)</f>
        <v>0</v>
      </c>
      <c r="GY1255" s="473" t="str">
        <f>D1255</f>
        <v>TS15667/000</v>
      </c>
    </row>
    <row r="1256" spans="1:207" ht="15.75" customHeight="1">
      <c r="A1256" s="210" t="s">
        <v>76</v>
      </c>
      <c r="B1256" s="487"/>
      <c r="C1256" s="186" t="s">
        <v>413</v>
      </c>
      <c r="D1256" s="224" t="s">
        <v>414</v>
      </c>
      <c r="E1256" s="206">
        <f>SUMIF(F$36:F$66,$D1256,H$36:H$66)</f>
        <v>0</v>
      </c>
      <c r="F1256" s="9"/>
      <c r="G1256" s="10"/>
      <c r="H1256" s="11"/>
      <c r="I1256" s="6">
        <f>SUMIF(J$36:J$66,$D1256,L$36:L$66)</f>
        <v>0</v>
      </c>
      <c r="J1256" s="9"/>
      <c r="K1256" s="10"/>
      <c r="L1256" s="11"/>
      <c r="M1256" s="6">
        <f>SUMIF(N$36:N$66,$D1256,P$36:P$66)</f>
        <v>0</v>
      </c>
      <c r="N1256" s="9"/>
      <c r="O1256" s="10"/>
      <c r="P1256" s="11"/>
      <c r="Q1256" s="6">
        <f>SUMIF(R$36:R$66,$D1256,T$36:T$66)</f>
        <v>0</v>
      </c>
      <c r="R1256" s="9"/>
      <c r="S1256" s="10"/>
      <c r="T1256" s="11"/>
      <c r="U1256" s="6">
        <f>SUMIF(V$36:V$66,$D1256,X$36:X$66)</f>
        <v>0</v>
      </c>
      <c r="V1256" s="9"/>
      <c r="W1256" s="10"/>
      <c r="X1256" s="11"/>
      <c r="Y1256" s="6">
        <f>SUMIF(Z$36:Z$66,$D1256,AB$36:AB$66)</f>
        <v>0</v>
      </c>
      <c r="Z1256" s="9"/>
      <c r="AA1256" s="10"/>
      <c r="AB1256" s="11"/>
      <c r="AC1256" s="6">
        <f>SUMIF(AD$36:AD$66,$D1256,AF$36:AF$66)</f>
        <v>0</v>
      </c>
      <c r="AD1256" s="9"/>
      <c r="AE1256" s="10"/>
      <c r="AF1256" s="11"/>
      <c r="AG1256" s="6">
        <f>SUMIF(AH$36:AH$66,$D1256,AJ$36:AJ$66)</f>
        <v>0</v>
      </c>
      <c r="AH1256" s="9"/>
      <c r="AI1256" s="10"/>
      <c r="AJ1256" s="11"/>
      <c r="AK1256" s="6">
        <f>SUMIF(AL$36:AL$66,$D1256,AN$36:AN$66)</f>
        <v>0</v>
      </c>
      <c r="AL1256" s="9"/>
      <c r="AM1256" s="10"/>
      <c r="AN1256" s="11"/>
      <c r="AO1256" s="6">
        <f>SUMIF(AP$36:AP$66,$D1256,AR$36:AR$66)</f>
        <v>0</v>
      </c>
      <c r="AP1256" s="9"/>
      <c r="AQ1256" s="10"/>
      <c r="AR1256" s="11"/>
      <c r="AS1256" s="6">
        <f>SUMIF(AT$36:AT$66,$D1256,AV$36:AV$66)</f>
        <v>0</v>
      </c>
      <c r="AT1256" s="9"/>
      <c r="AU1256" s="10"/>
      <c r="AV1256" s="11"/>
      <c r="AW1256" s="6">
        <f>SUMIF(AX$36:AX$66,$D1256,AZ$36:AZ$66)</f>
        <v>0</v>
      </c>
      <c r="AX1256" s="9"/>
      <c r="AY1256" s="10"/>
      <c r="AZ1256" s="11"/>
      <c r="BA1256" s="6">
        <f>SUMIF(BB$36:BB$66,$D1256,BD$36:BD$66)</f>
        <v>0</v>
      </c>
      <c r="BB1256" s="9"/>
      <c r="BC1256" s="10"/>
      <c r="BD1256" s="11"/>
      <c r="BE1256" s="6">
        <f>SUMIF(BF$36:BF$66,$D1256,BH$36:BH$66)</f>
        <v>0</v>
      </c>
      <c r="BF1256" s="9"/>
      <c r="BG1256" s="10"/>
      <c r="BH1256" s="11"/>
      <c r="BI1256" s="6">
        <f>SUMIF(BJ$36:BJ$66,$D1256,BL$36:BL$66)</f>
        <v>0</v>
      </c>
      <c r="BJ1256" s="9"/>
      <c r="BK1256" s="10"/>
      <c r="BL1256" s="11"/>
      <c r="BM1256" s="6">
        <f>SUMIF(BN$36:BN$66,$D1256,BP$36:BP$66)</f>
        <v>0</v>
      </c>
      <c r="BN1256" s="9"/>
      <c r="BO1256" s="10"/>
      <c r="BP1256" s="11"/>
      <c r="BQ1256" s="6">
        <f>SUMIF(BR$36:BR$66,$D1256,BT$36:BT$66)</f>
        <v>0</v>
      </c>
      <c r="BR1256" s="9"/>
      <c r="BS1256" s="10"/>
      <c r="BT1256" s="11"/>
      <c r="BU1256" s="6">
        <f>SUMIF(BV$36:BV$66,$D1256,BX$36:BX$66)</f>
        <v>0</v>
      </c>
      <c r="BV1256" s="9"/>
      <c r="BW1256" s="10"/>
      <c r="BX1256" s="11"/>
      <c r="BY1256" s="6">
        <f>SUMIF(BZ$36:BZ$66,$D1256,CB$36:CB$66)</f>
        <v>0</v>
      </c>
      <c r="BZ1256" s="9"/>
      <c r="CA1256" s="10"/>
      <c r="CB1256" s="11"/>
      <c r="CC1256" s="6">
        <f>SUMIF(CD$36:CD$66,$D1256,CF$36:CF$66)</f>
        <v>0</v>
      </c>
      <c r="CD1256" s="9"/>
      <c r="CE1256" s="10"/>
      <c r="CF1256" s="11"/>
      <c r="CG1256" s="6">
        <f>SUMIF(CH$36:CH$66,$D1256,CJ$36:CJ$66)</f>
        <v>0</v>
      </c>
      <c r="CH1256" s="9"/>
      <c r="CI1256" s="10"/>
      <c r="CJ1256" s="11"/>
      <c r="CK1256" s="6">
        <f>SUMIF(CL$36:CL$66,$D1256,CN$36:CN$66)</f>
        <v>0</v>
      </c>
      <c r="CL1256" s="9"/>
      <c r="CM1256" s="10"/>
      <c r="CN1256" s="11"/>
      <c r="CO1256" s="6">
        <f>SUMIF(CP$36:CP$66,$D1256,CR$36:CR$66)</f>
        <v>0</v>
      </c>
      <c r="CP1256" s="9"/>
      <c r="CQ1256" s="10"/>
      <c r="CR1256" s="11"/>
      <c r="CS1256" s="6">
        <f>SUMIF(CT$36:CT$66,$D1256,CV$36:CV$66)</f>
        <v>0</v>
      </c>
      <c r="CT1256" s="9"/>
      <c r="CU1256" s="10"/>
      <c r="CV1256" s="11"/>
      <c r="CW1256" s="6">
        <f>SUMIF(CX$36:CX$66,$D1256,CZ$36:CZ$66)</f>
        <v>0</v>
      </c>
      <c r="CX1256" s="9"/>
      <c r="CY1256" s="10"/>
      <c r="CZ1256" s="11"/>
      <c r="DA1256" s="6">
        <f>SUMIF(DB$36:DB$66,$D1256,DD$36:DD$66)</f>
        <v>0</v>
      </c>
      <c r="DB1256" s="9"/>
      <c r="DC1256" s="10"/>
      <c r="DD1256" s="11"/>
      <c r="DE1256" s="6">
        <f>SUMIF(DF$36:DF$66,$D1256,DH$36:DH$66)</f>
        <v>0</v>
      </c>
      <c r="DF1256" s="9"/>
      <c r="DG1256" s="10"/>
      <c r="DH1256" s="11"/>
      <c r="DI1256" s="6">
        <f>SUMIF(DJ$36:DJ$66,$D1256,DL$36:DL$66)</f>
        <v>0</v>
      </c>
      <c r="DJ1256" s="9"/>
      <c r="DK1256" s="10"/>
      <c r="DL1256" s="11"/>
      <c r="DM1256" s="6">
        <f>SUMIF(DN$36:DN$66,$D1256,DP$36:DP$66)</f>
        <v>0</v>
      </c>
      <c r="DN1256" s="9"/>
      <c r="DO1256" s="10"/>
      <c r="DP1256" s="11"/>
      <c r="DQ1256" s="6">
        <f>SUMIF(DR$36:DR$66,$D1256,DT$36:DT$66)</f>
        <v>0</v>
      </c>
      <c r="DR1256" s="9"/>
      <c r="DS1256" s="10"/>
      <c r="DT1256" s="11"/>
      <c r="DU1256" s="6">
        <f>SUMIF(DV$36:DV$66,$D1256,DX$36:DX$66)</f>
        <v>0</v>
      </c>
      <c r="DV1256" s="9"/>
      <c r="DW1256" s="10"/>
      <c r="DX1256" s="11"/>
      <c r="DY1256" s="6">
        <f>SUMIF(DZ$36:DZ$66,$D1256,EB$36:EB$66)</f>
        <v>0</v>
      </c>
      <c r="DZ1256" s="9"/>
      <c r="EA1256" s="10"/>
      <c r="EB1256" s="11"/>
      <c r="EC1256" s="6">
        <f>SUMIF(ED$36:ED$66,$D1256,EF$36:EF$66)</f>
        <v>0</v>
      </c>
      <c r="ED1256" s="9"/>
      <c r="EE1256" s="10"/>
      <c r="EF1256" s="11"/>
      <c r="EG1256" s="6">
        <f>SUMIF(EH$36:EH$66,$D1256,EJ$36:EJ$66)</f>
        <v>0</v>
      </c>
      <c r="EH1256" s="9"/>
      <c r="EI1256" s="10"/>
      <c r="EJ1256" s="11"/>
      <c r="EK1256" s="6">
        <f>SUMIF(EL$36:EL$66,$D1256,EN$36:EN$66)</f>
        <v>0</v>
      </c>
      <c r="EL1256" s="9"/>
      <c r="EM1256" s="10"/>
      <c r="EN1256" s="11"/>
      <c r="EO1256" s="6">
        <f>SUMIF(EP$36:EP$66,$D1256,ER$36:ER$66)</f>
        <v>0</v>
      </c>
      <c r="EP1256" s="9"/>
      <c r="EQ1256" s="10"/>
      <c r="ER1256" s="11"/>
      <c r="ES1256" s="6">
        <f>SUMIF(ET$36:ET$66,$D1256,EV$36:EV$66)</f>
        <v>0</v>
      </c>
      <c r="ET1256" s="9"/>
      <c r="EU1256" s="10"/>
      <c r="EV1256" s="11"/>
      <c r="EW1256" s="6">
        <f>SUMIF(EX$36:EX$66,$D1256,EZ$36:EZ$66)</f>
        <v>0</v>
      </c>
      <c r="EX1256" s="9"/>
      <c r="EY1256" s="10"/>
      <c r="EZ1256" s="11"/>
      <c r="FA1256" s="6">
        <f>SUMIF(FB$36:FB$66,$D1256,FD$36:FD$66)</f>
        <v>0</v>
      </c>
      <c r="FB1256" s="9"/>
      <c r="FC1256" s="10"/>
      <c r="FD1256" s="11"/>
      <c r="FE1256" s="6">
        <f>SUMIF(FF$36:FF$66,$D1256,FH$36:FH$66)</f>
        <v>0</v>
      </c>
      <c r="FF1256" s="9"/>
      <c r="FG1256" s="10"/>
      <c r="FH1256" s="11"/>
      <c r="FI1256" s="6">
        <f>SUMIF(FJ$36:FJ$66,$D1256,FL$36:FL$66)</f>
        <v>0</v>
      </c>
      <c r="FJ1256" s="9"/>
      <c r="FK1256" s="10"/>
      <c r="FL1256" s="11"/>
      <c r="FM1256" s="6">
        <f>SUMIF(FN$36:FN$66,$D1256,FP$36:FP$66)</f>
        <v>0</v>
      </c>
      <c r="FN1256" s="9"/>
      <c r="FO1256" s="10"/>
      <c r="FP1256" s="11"/>
      <c r="FQ1256" s="6">
        <f>SUMIF(FR$36:FR$66,$D1256,FT$36:FT$66)</f>
        <v>0</v>
      </c>
      <c r="FR1256" s="9"/>
      <c r="FS1256" s="10"/>
      <c r="FT1256" s="11"/>
      <c r="FU1256" s="6">
        <f>SUMIF(FV$36:FV$66,$D1256,FX$36:FX$66)</f>
        <v>0</v>
      </c>
      <c r="FV1256" s="9"/>
      <c r="FW1256" s="10"/>
      <c r="FX1256" s="11"/>
      <c r="FY1256" s="6">
        <f>SUMIF(FZ$36:FZ$66,$D1256,GB$36:GB$66)</f>
        <v>0</v>
      </c>
      <c r="FZ1256" s="9"/>
      <c r="GA1256" s="10"/>
      <c r="GB1256" s="11"/>
      <c r="GC1256" s="6">
        <f>SUMIF(GD$36:GD$66,$D1256,GF$36:GF$66)</f>
        <v>0</v>
      </c>
      <c r="GD1256" s="9"/>
      <c r="GE1256" s="10"/>
      <c r="GF1256" s="11"/>
      <c r="GG1256" s="6">
        <f>SUMIF(GH$36:GH$66,$D1256,GJ$36:GJ$66)</f>
        <v>0</v>
      </c>
      <c r="GH1256" s="9"/>
      <c r="GI1256" s="10"/>
      <c r="GJ1256" s="11"/>
      <c r="GK1256" s="6">
        <f>SUMIF(GL$36:GL$66,$D1256,GN$36:GN$66)</f>
        <v>0</v>
      </c>
      <c r="GL1256" s="9"/>
      <c r="GM1256" s="10"/>
      <c r="GN1256" s="11"/>
      <c r="GO1256" s="6">
        <f>SUMIF(GP$36:GP$66,$D1256,GR$36:GR$66)</f>
        <v>0</v>
      </c>
      <c r="GP1256" s="9"/>
      <c r="GQ1256" s="10"/>
      <c r="GR1256" s="11"/>
      <c r="GS1256" s="6">
        <f>SUMIF(GT$36:GT$66,$D1256,GV$36:GV$66)</f>
        <v>0</v>
      </c>
      <c r="GT1256" s="9"/>
      <c r="GU1256" s="10"/>
      <c r="GV1256" s="20"/>
      <c r="GW1256" s="19">
        <f t="shared" si="29"/>
        <v>0</v>
      </c>
      <c r="GX1256" s="472"/>
      <c r="GY1256" s="473"/>
    </row>
    <row r="1257" spans="1:207" ht="15.75" customHeight="1">
      <c r="A1257" s="210" t="s">
        <v>77</v>
      </c>
      <c r="B1257" s="487"/>
      <c r="C1257" s="186" t="s">
        <v>413</v>
      </c>
      <c r="D1257" s="224" t="s">
        <v>414</v>
      </c>
      <c r="E1257" s="206">
        <f>SUMIF(F$67:F$97,$D1257,H$67:H$97)</f>
        <v>0</v>
      </c>
      <c r="F1257" s="9"/>
      <c r="G1257" s="10"/>
      <c r="H1257" s="11"/>
      <c r="I1257" s="6">
        <f>SUMIF(J$67:J$97,$D1257,L$67:L$97)</f>
        <v>0</v>
      </c>
      <c r="J1257" s="9"/>
      <c r="K1257" s="10"/>
      <c r="L1257" s="11"/>
      <c r="M1257" s="6">
        <f>SUMIF(N$67:N$97,$D1257,P$67:P$97)</f>
        <v>0</v>
      </c>
      <c r="N1257" s="9"/>
      <c r="O1257" s="10"/>
      <c r="P1257" s="11"/>
      <c r="Q1257" s="6">
        <f>SUMIF(R$67:R$97,$D1257,T$67:T$97)</f>
        <v>0</v>
      </c>
      <c r="R1257" s="9"/>
      <c r="S1257" s="10"/>
      <c r="T1257" s="11"/>
      <c r="U1257" s="6">
        <f>SUMIF(V$67:V$97,$D1257,X$67:X$97)</f>
        <v>0</v>
      </c>
      <c r="V1257" s="9"/>
      <c r="W1257" s="10"/>
      <c r="X1257" s="11"/>
      <c r="Y1257" s="6">
        <f>SUMIF(Z$67:Z$97,$D1257,AB$67:AB$97)</f>
        <v>0</v>
      </c>
      <c r="Z1257" s="9"/>
      <c r="AA1257" s="10"/>
      <c r="AB1257" s="11"/>
      <c r="AC1257" s="6">
        <f>SUMIF(AD$67:AD$97,$D1257,AF$67:AF$97)</f>
        <v>0</v>
      </c>
      <c r="AD1257" s="9"/>
      <c r="AE1257" s="10"/>
      <c r="AF1257" s="11"/>
      <c r="AG1257" s="6">
        <f>SUMIF(AH$67:AH$97,$D1257,AJ$67:AJ$97)</f>
        <v>0</v>
      </c>
      <c r="AH1257" s="9"/>
      <c r="AI1257" s="10"/>
      <c r="AJ1257" s="11"/>
      <c r="AK1257" s="6">
        <f>SUMIF(AL$67:AL$97,$D1257,AN$67:AN$97)</f>
        <v>0</v>
      </c>
      <c r="AL1257" s="9"/>
      <c r="AM1257" s="10"/>
      <c r="AN1257" s="11"/>
      <c r="AO1257" s="6">
        <f>SUMIF(AP$67:AP$97,$D1257,AR$67:AR$97)</f>
        <v>0</v>
      </c>
      <c r="AP1257" s="9"/>
      <c r="AQ1257" s="10"/>
      <c r="AR1257" s="11"/>
      <c r="AS1257" s="6">
        <f>SUMIF(AT$67:AT$97,$D1257,AV$67:AV$97)</f>
        <v>0</v>
      </c>
      <c r="AT1257" s="9"/>
      <c r="AU1257" s="10"/>
      <c r="AV1257" s="11"/>
      <c r="AW1257" s="6">
        <f>SUMIF(AX$67:AX$97,$D1257,AZ$67:AZ$97)</f>
        <v>0</v>
      </c>
      <c r="AX1257" s="9"/>
      <c r="AY1257" s="10"/>
      <c r="AZ1257" s="11"/>
      <c r="BA1257" s="6">
        <f>SUMIF(BB$67:BB$97,$D1257,BD$67:BD$97)</f>
        <v>0</v>
      </c>
      <c r="BB1257" s="9"/>
      <c r="BC1257" s="10"/>
      <c r="BD1257" s="11"/>
      <c r="BE1257" s="6">
        <f>SUMIF(BF$67:BF$97,$D1257,BH$67:BH$97)</f>
        <v>0</v>
      </c>
      <c r="BF1257" s="9"/>
      <c r="BG1257" s="10"/>
      <c r="BH1257" s="11"/>
      <c r="BI1257" s="6">
        <f>SUMIF(BJ$67:BJ$97,$D1257,BL$67:BL$97)</f>
        <v>0</v>
      </c>
      <c r="BJ1257" s="9"/>
      <c r="BK1257" s="10"/>
      <c r="BL1257" s="11"/>
      <c r="BM1257" s="6">
        <f>SUMIF(BN$67:BN$97,$D1257,BP$67:BP$97)</f>
        <v>0</v>
      </c>
      <c r="BN1257" s="9"/>
      <c r="BO1257" s="10"/>
      <c r="BP1257" s="11"/>
      <c r="BQ1257" s="6">
        <f>SUMIF(BR$67:BR$97,$D1257,BT$67:BT$97)</f>
        <v>0</v>
      </c>
      <c r="BR1257" s="9"/>
      <c r="BS1257" s="10"/>
      <c r="BT1257" s="11"/>
      <c r="BU1257" s="6">
        <f>SUMIF(BV$67:BV$97,$D1257,BX$67:BX$97)</f>
        <v>0</v>
      </c>
      <c r="BV1257" s="9"/>
      <c r="BW1257" s="10"/>
      <c r="BX1257" s="11"/>
      <c r="BY1257" s="6">
        <f>SUMIF(BZ$67:BZ$97,$D1257,CB$67:CB$97)</f>
        <v>0</v>
      </c>
      <c r="BZ1257" s="9"/>
      <c r="CA1257" s="10"/>
      <c r="CB1257" s="11"/>
      <c r="CC1257" s="6">
        <f>SUMIF(CD$67:CD$97,$D1257,CF$67:CF$97)</f>
        <v>0</v>
      </c>
      <c r="CD1257" s="9"/>
      <c r="CE1257" s="10"/>
      <c r="CF1257" s="11"/>
      <c r="CG1257" s="6">
        <f>SUMIF(CH$67:CH$97,$D1257,CJ$67:CJ$97)</f>
        <v>0</v>
      </c>
      <c r="CH1257" s="9"/>
      <c r="CI1257" s="10"/>
      <c r="CJ1257" s="11"/>
      <c r="CK1257" s="6">
        <f>SUMIF(CL$67:CL$97,$D1257,CN$67:CN$97)</f>
        <v>0</v>
      </c>
      <c r="CL1257" s="9"/>
      <c r="CM1257" s="10"/>
      <c r="CN1257" s="11"/>
      <c r="CO1257" s="6">
        <f>SUMIF(CP$67:CP$97,$D1257,CR$67:CR$97)</f>
        <v>0</v>
      </c>
      <c r="CP1257" s="9"/>
      <c r="CQ1257" s="10"/>
      <c r="CR1257" s="11"/>
      <c r="CS1257" s="6">
        <f>SUMIF(CT$67:CT$97,$D1257,CV$67:CV$97)</f>
        <v>0</v>
      </c>
      <c r="CT1257" s="9"/>
      <c r="CU1257" s="10"/>
      <c r="CV1257" s="11"/>
      <c r="CW1257" s="6">
        <f>SUMIF(CX$67:CX$97,$D1257,CZ$67:CZ$97)</f>
        <v>0</v>
      </c>
      <c r="CX1257" s="9"/>
      <c r="CY1257" s="10"/>
      <c r="CZ1257" s="11"/>
      <c r="DA1257" s="6">
        <f>SUMIF(DB$67:DB$97,$D1257,DD$67:DD$97)</f>
        <v>0</v>
      </c>
      <c r="DB1257" s="9"/>
      <c r="DC1257" s="10"/>
      <c r="DD1257" s="11"/>
      <c r="DE1257" s="6">
        <f>SUMIF(DF$67:DF$97,$D1257,DH$67:DH$97)</f>
        <v>0</v>
      </c>
      <c r="DF1257" s="9"/>
      <c r="DG1257" s="10"/>
      <c r="DH1257" s="11"/>
      <c r="DI1257" s="6">
        <f>SUMIF(DJ$67:DJ$97,$D1257,DL$67:DL$97)</f>
        <v>0</v>
      </c>
      <c r="DJ1257" s="9"/>
      <c r="DK1257" s="10"/>
      <c r="DL1257" s="11"/>
      <c r="DM1257" s="6">
        <f>SUMIF(DN$67:DN$97,$D1257,DP$67:DP$97)</f>
        <v>0</v>
      </c>
      <c r="DN1257" s="9"/>
      <c r="DO1257" s="10"/>
      <c r="DP1257" s="11"/>
      <c r="DQ1257" s="6">
        <f>SUMIF(DR$67:DR$97,$D1257,DT$67:DT$97)</f>
        <v>0</v>
      </c>
      <c r="DR1257" s="9"/>
      <c r="DS1257" s="10"/>
      <c r="DT1257" s="11"/>
      <c r="DU1257" s="6">
        <f>SUMIF(DV$67:DV$97,$D1257,DX$67:DX$97)</f>
        <v>0</v>
      </c>
      <c r="DV1257" s="9"/>
      <c r="DW1257" s="10"/>
      <c r="DX1257" s="11"/>
      <c r="DY1257" s="6">
        <f>SUMIF(DZ$67:DZ$97,$D1257,EB$67:EB$97)</f>
        <v>0</v>
      </c>
      <c r="DZ1257" s="9"/>
      <c r="EA1257" s="10"/>
      <c r="EB1257" s="11"/>
      <c r="EC1257" s="6">
        <f>SUMIF(ED$67:ED$97,$D1257,EF$67:EF$97)</f>
        <v>0</v>
      </c>
      <c r="ED1257" s="9"/>
      <c r="EE1257" s="10"/>
      <c r="EF1257" s="11"/>
      <c r="EG1257" s="6">
        <f>SUMIF(EH$67:EH$97,$D1257,EJ$67:EJ$97)</f>
        <v>0</v>
      </c>
      <c r="EH1257" s="9"/>
      <c r="EI1257" s="10"/>
      <c r="EJ1257" s="11"/>
      <c r="EK1257" s="6">
        <f>SUMIF(EL$67:EL$97,$D1257,EN$67:EN$97)</f>
        <v>0</v>
      </c>
      <c r="EL1257" s="9"/>
      <c r="EM1257" s="10"/>
      <c r="EN1257" s="11"/>
      <c r="EO1257" s="6">
        <f>SUMIF(EP$67:EP$97,$D1257,ER$67:ER$97)</f>
        <v>0</v>
      </c>
      <c r="EP1257" s="9"/>
      <c r="EQ1257" s="10"/>
      <c r="ER1257" s="11"/>
      <c r="ES1257" s="6">
        <f>SUMIF(ET$67:ET$97,$D1257,EV$67:EV$97)</f>
        <v>0</v>
      </c>
      <c r="ET1257" s="9"/>
      <c r="EU1257" s="10"/>
      <c r="EV1257" s="11"/>
      <c r="EW1257" s="6">
        <f>SUMIF(EX$67:EX$97,$D1257,EZ$67:EZ$97)</f>
        <v>0</v>
      </c>
      <c r="EX1257" s="9"/>
      <c r="EY1257" s="10"/>
      <c r="EZ1257" s="11"/>
      <c r="FA1257" s="6">
        <f>SUMIF(FB$67:FB$97,$D1257,FD$67:FD$97)</f>
        <v>0</v>
      </c>
      <c r="FB1257" s="9"/>
      <c r="FC1257" s="10"/>
      <c r="FD1257" s="11"/>
      <c r="FE1257" s="6">
        <f>SUMIF(FF$67:FF$97,$D1257,FH$67:FH$97)</f>
        <v>0</v>
      </c>
      <c r="FF1257" s="9"/>
      <c r="FG1257" s="10"/>
      <c r="FH1257" s="11"/>
      <c r="FI1257" s="6">
        <f>SUMIF(FJ$67:FJ$97,$D1257,FL$67:FL$97)</f>
        <v>0</v>
      </c>
      <c r="FJ1257" s="9"/>
      <c r="FK1257" s="10"/>
      <c r="FL1257" s="11"/>
      <c r="FM1257" s="6">
        <f>SUMIF(FN$67:FN$97,$D1257,FP$67:FP$97)</f>
        <v>0</v>
      </c>
      <c r="FN1257" s="9"/>
      <c r="FO1257" s="10"/>
      <c r="FP1257" s="11"/>
      <c r="FQ1257" s="6">
        <f>SUMIF(FR$67:FR$97,$D1257,FT$67:FT$97)</f>
        <v>0</v>
      </c>
      <c r="FR1257" s="9"/>
      <c r="FS1257" s="10"/>
      <c r="FT1257" s="11"/>
      <c r="FU1257" s="6">
        <f>SUMIF(FV$67:FV$97,$D1257,FX$67:FX$97)</f>
        <v>0</v>
      </c>
      <c r="FV1257" s="9"/>
      <c r="FW1257" s="10"/>
      <c r="FX1257" s="11"/>
      <c r="FY1257" s="6">
        <f>SUMIF(FZ$67:FZ$97,$D1257,GB$67:GB$97)</f>
        <v>0</v>
      </c>
      <c r="FZ1257" s="9"/>
      <c r="GA1257" s="10"/>
      <c r="GB1257" s="11"/>
      <c r="GC1257" s="6">
        <f>SUMIF(GD$67:GD$97,$D1257,GF$67:GF$97)</f>
        <v>0</v>
      </c>
      <c r="GD1257" s="9"/>
      <c r="GE1257" s="10"/>
      <c r="GF1257" s="11"/>
      <c r="GG1257" s="6">
        <f>SUMIF(GH$67:GH$97,$D1257,GJ$67:GJ$97)</f>
        <v>0</v>
      </c>
      <c r="GH1257" s="9"/>
      <c r="GI1257" s="10"/>
      <c r="GJ1257" s="11"/>
      <c r="GK1257" s="6">
        <f>SUMIF(GL$67:GL$97,$D1257,GN$67:GN$97)</f>
        <v>0</v>
      </c>
      <c r="GL1257" s="9"/>
      <c r="GM1257" s="10"/>
      <c r="GN1257" s="11"/>
      <c r="GO1257" s="6">
        <f>SUMIF(GP$67:GP$97,$D1257,GR$67:GR$97)</f>
        <v>0</v>
      </c>
      <c r="GP1257" s="9"/>
      <c r="GQ1257" s="10"/>
      <c r="GR1257" s="11"/>
      <c r="GS1257" s="6">
        <f>SUMIF(GT$67:GT$97,$D1257,GV$67:GV$97)</f>
        <v>0</v>
      </c>
      <c r="GT1257" s="9"/>
      <c r="GU1257" s="10"/>
      <c r="GV1257" s="20"/>
      <c r="GW1257" s="19">
        <f t="shared" si="29"/>
        <v>0</v>
      </c>
      <c r="GX1257" s="472"/>
      <c r="GY1257" s="473"/>
    </row>
    <row r="1258" spans="1:207" ht="15.75" customHeight="1">
      <c r="A1258" s="210" t="s">
        <v>78</v>
      </c>
      <c r="B1258" s="487"/>
      <c r="C1258" s="186" t="s">
        <v>413</v>
      </c>
      <c r="D1258" s="224" t="s">
        <v>414</v>
      </c>
      <c r="E1258" s="206">
        <f>SUMIF(F$98:F$128,$D1258,H$98:H$128)</f>
        <v>0</v>
      </c>
      <c r="F1258" s="9"/>
      <c r="G1258" s="10"/>
      <c r="H1258" s="11"/>
      <c r="I1258" s="6">
        <f>SUMIF(J$98:J$128,$D1258,L$98:L$128)</f>
        <v>0</v>
      </c>
      <c r="J1258" s="9"/>
      <c r="K1258" s="10"/>
      <c r="L1258" s="11"/>
      <c r="M1258" s="6">
        <f>SUMIF(N$98:N$128,$D1258,P$98:P$128)</f>
        <v>0</v>
      </c>
      <c r="N1258" s="9"/>
      <c r="O1258" s="10"/>
      <c r="P1258" s="11"/>
      <c r="Q1258" s="6">
        <f>SUMIF(R$98:R$128,$D1258,T$98:T$128)</f>
        <v>0</v>
      </c>
      <c r="R1258" s="9"/>
      <c r="S1258" s="10"/>
      <c r="T1258" s="11"/>
      <c r="U1258" s="6">
        <f>SUMIF(V$98:V$128,$D1258,X$98:X$128)</f>
        <v>0</v>
      </c>
      <c r="V1258" s="9"/>
      <c r="W1258" s="10"/>
      <c r="X1258" s="11"/>
      <c r="Y1258" s="6">
        <f>SUMIF(Z$98:Z$128,$D1258,AB$98:AB$128)</f>
        <v>0</v>
      </c>
      <c r="Z1258" s="9"/>
      <c r="AA1258" s="10"/>
      <c r="AB1258" s="11"/>
      <c r="AC1258" s="6">
        <f>SUMIF(AD$98:AD$128,$D1258,AF$98:AF$128)</f>
        <v>0</v>
      </c>
      <c r="AD1258" s="9"/>
      <c r="AE1258" s="10"/>
      <c r="AF1258" s="11"/>
      <c r="AG1258" s="6">
        <f>SUMIF(AH$98:AH$128,$D1258,AJ$98:AJ$128)</f>
        <v>0</v>
      </c>
      <c r="AH1258" s="9"/>
      <c r="AI1258" s="10"/>
      <c r="AJ1258" s="11"/>
      <c r="AK1258" s="6">
        <f>SUMIF(AL$98:AL$128,$D1258,AN$98:AN$128)</f>
        <v>0</v>
      </c>
      <c r="AL1258" s="9"/>
      <c r="AM1258" s="10"/>
      <c r="AN1258" s="11"/>
      <c r="AO1258" s="6">
        <f>SUMIF(AP$98:AP$128,$D1258,AR$98:AR$128)</f>
        <v>0</v>
      </c>
      <c r="AP1258" s="9"/>
      <c r="AQ1258" s="10"/>
      <c r="AR1258" s="11"/>
      <c r="AS1258" s="6">
        <f>SUMIF(AT$98:AT$128,$D1258,AV$98:AV$128)</f>
        <v>0</v>
      </c>
      <c r="AT1258" s="9"/>
      <c r="AU1258" s="10"/>
      <c r="AV1258" s="11"/>
      <c r="AW1258" s="6">
        <f>SUMIF(AX$98:AX$128,$D1258,AZ$98:AZ$128)</f>
        <v>0</v>
      </c>
      <c r="AX1258" s="9"/>
      <c r="AY1258" s="10"/>
      <c r="AZ1258" s="11"/>
      <c r="BA1258" s="6">
        <f>SUMIF(BB$98:BB$128,$D1258,BD$98:BD$128)</f>
        <v>0</v>
      </c>
      <c r="BB1258" s="9"/>
      <c r="BC1258" s="10"/>
      <c r="BD1258" s="11"/>
      <c r="BE1258" s="6">
        <f>SUMIF(BF$98:BF$128,$D1258,BH$98:BH$128)</f>
        <v>0</v>
      </c>
      <c r="BF1258" s="9"/>
      <c r="BG1258" s="10"/>
      <c r="BH1258" s="11"/>
      <c r="BI1258" s="6">
        <f>SUMIF(BJ$98:BJ$128,$D1258,BL$98:BL$128)</f>
        <v>0</v>
      </c>
      <c r="BJ1258" s="9"/>
      <c r="BK1258" s="10"/>
      <c r="BL1258" s="11"/>
      <c r="BM1258" s="6">
        <f>SUMIF(BN$98:BN$128,$D1258,BP$98:BP$128)</f>
        <v>0</v>
      </c>
      <c r="BN1258" s="9"/>
      <c r="BO1258" s="10"/>
      <c r="BP1258" s="11"/>
      <c r="BQ1258" s="6">
        <f>SUMIF(BR$98:BR$128,$D1258,BT$98:BT$128)</f>
        <v>0</v>
      </c>
      <c r="BR1258" s="9"/>
      <c r="BS1258" s="10"/>
      <c r="BT1258" s="11"/>
      <c r="BU1258" s="6">
        <f>SUMIF(BV$98:BV$128,$D1258,BX$98:BX$128)</f>
        <v>0</v>
      </c>
      <c r="BV1258" s="9"/>
      <c r="BW1258" s="10"/>
      <c r="BX1258" s="11"/>
      <c r="BY1258" s="6">
        <f>SUMIF(BZ$98:BZ$128,$D1258,CB$98:CB$128)</f>
        <v>0</v>
      </c>
      <c r="BZ1258" s="9"/>
      <c r="CA1258" s="10"/>
      <c r="CB1258" s="11"/>
      <c r="CC1258" s="6">
        <f>SUMIF(CD$98:CD$128,$D1258,CF$98:CF$128)</f>
        <v>0</v>
      </c>
      <c r="CD1258" s="9"/>
      <c r="CE1258" s="10"/>
      <c r="CF1258" s="11"/>
      <c r="CG1258" s="6">
        <f>SUMIF(CH$98:CH$128,$D1258,CJ$98:CJ$128)</f>
        <v>0</v>
      </c>
      <c r="CH1258" s="9"/>
      <c r="CI1258" s="10"/>
      <c r="CJ1258" s="11"/>
      <c r="CK1258" s="6">
        <f>SUMIF(CL$98:CL$128,$D1258,CN$98:CN$128)</f>
        <v>0</v>
      </c>
      <c r="CL1258" s="9"/>
      <c r="CM1258" s="10"/>
      <c r="CN1258" s="11"/>
      <c r="CO1258" s="6">
        <f>SUMIF(CP$98:CP$128,$D1258,CR$98:CR$128)</f>
        <v>0</v>
      </c>
      <c r="CP1258" s="9"/>
      <c r="CQ1258" s="10"/>
      <c r="CR1258" s="11"/>
      <c r="CS1258" s="6">
        <f>SUMIF(CT$98:CT$128,$D1258,CV$98:CV$128)</f>
        <v>0</v>
      </c>
      <c r="CT1258" s="9"/>
      <c r="CU1258" s="10"/>
      <c r="CV1258" s="11"/>
      <c r="CW1258" s="6">
        <f>SUMIF(CX$98:CX$128,$D1258,CZ$98:CZ$128)</f>
        <v>0</v>
      </c>
      <c r="CX1258" s="9"/>
      <c r="CY1258" s="10"/>
      <c r="CZ1258" s="11"/>
      <c r="DA1258" s="6">
        <f>SUMIF(DB$98:DB$128,$D1258,DD$98:DD$128)</f>
        <v>0</v>
      </c>
      <c r="DB1258" s="9"/>
      <c r="DC1258" s="10"/>
      <c r="DD1258" s="11"/>
      <c r="DE1258" s="6">
        <f>SUMIF(DF$98:DF$128,$D1258,DH$98:DH$128)</f>
        <v>0</v>
      </c>
      <c r="DF1258" s="9"/>
      <c r="DG1258" s="10"/>
      <c r="DH1258" s="11"/>
      <c r="DI1258" s="6">
        <f>SUMIF(DJ$98:DJ$128,$D1258,DL$98:DL$128)</f>
        <v>0</v>
      </c>
      <c r="DJ1258" s="9"/>
      <c r="DK1258" s="10"/>
      <c r="DL1258" s="11"/>
      <c r="DM1258" s="6">
        <f>SUMIF(DN$98:DN$128,$D1258,DP$98:DP$128)</f>
        <v>0</v>
      </c>
      <c r="DN1258" s="9"/>
      <c r="DO1258" s="10"/>
      <c r="DP1258" s="11"/>
      <c r="DQ1258" s="6">
        <f>SUMIF(DR$98:DR$128,$D1258,DT$98:DT$128)</f>
        <v>0</v>
      </c>
      <c r="DR1258" s="9"/>
      <c r="DS1258" s="10"/>
      <c r="DT1258" s="11"/>
      <c r="DU1258" s="6">
        <f>SUMIF(DV$98:DV$128,$D1258,DX$98:DX$128)</f>
        <v>0</v>
      </c>
      <c r="DV1258" s="9"/>
      <c r="DW1258" s="10"/>
      <c r="DX1258" s="11"/>
      <c r="DY1258" s="6">
        <f>SUMIF(DZ$98:DZ$128,$D1258,EB$98:EB$128)</f>
        <v>0</v>
      </c>
      <c r="DZ1258" s="9"/>
      <c r="EA1258" s="10"/>
      <c r="EB1258" s="11"/>
      <c r="EC1258" s="6">
        <f>SUMIF(ED$98:ED$128,$D1258,EF$98:EF$128)</f>
        <v>0</v>
      </c>
      <c r="ED1258" s="9"/>
      <c r="EE1258" s="10"/>
      <c r="EF1258" s="11"/>
      <c r="EG1258" s="6">
        <f>SUMIF(EH$98:EH$128,$D1258,EJ$98:EJ$128)</f>
        <v>0</v>
      </c>
      <c r="EH1258" s="9"/>
      <c r="EI1258" s="10"/>
      <c r="EJ1258" s="11"/>
      <c r="EK1258" s="6">
        <f>SUMIF(EL$98:EL$128,$D1258,EN$98:EN$128)</f>
        <v>0</v>
      </c>
      <c r="EL1258" s="9"/>
      <c r="EM1258" s="10"/>
      <c r="EN1258" s="11"/>
      <c r="EO1258" s="6">
        <f>SUMIF(EP$98:EP$128,$D1258,ER$98:ER$128)</f>
        <v>0</v>
      </c>
      <c r="EP1258" s="9"/>
      <c r="EQ1258" s="10"/>
      <c r="ER1258" s="11"/>
      <c r="ES1258" s="6">
        <f>SUMIF(ET$98:ET$128,$D1258,EV$98:EV$128)</f>
        <v>0</v>
      </c>
      <c r="ET1258" s="9"/>
      <c r="EU1258" s="10"/>
      <c r="EV1258" s="11"/>
      <c r="EW1258" s="6">
        <f>SUMIF(EX$98:EX$128,$D1258,EZ$98:EZ$128)</f>
        <v>0</v>
      </c>
      <c r="EX1258" s="9"/>
      <c r="EY1258" s="10"/>
      <c r="EZ1258" s="11"/>
      <c r="FA1258" s="6">
        <f>SUMIF(FB$98:FB$128,$D1258,FD$98:FD$128)</f>
        <v>0</v>
      </c>
      <c r="FB1258" s="9"/>
      <c r="FC1258" s="10"/>
      <c r="FD1258" s="11"/>
      <c r="FE1258" s="6">
        <f>SUMIF(FF$98:FF$128,$D1258,FH$98:FH$128)</f>
        <v>0</v>
      </c>
      <c r="FF1258" s="9"/>
      <c r="FG1258" s="10"/>
      <c r="FH1258" s="11"/>
      <c r="FI1258" s="6">
        <f>SUMIF(FJ$98:FJ$128,$D1258,FL$98:FL$128)</f>
        <v>0</v>
      </c>
      <c r="FJ1258" s="9"/>
      <c r="FK1258" s="10"/>
      <c r="FL1258" s="11"/>
      <c r="FM1258" s="6">
        <f>SUMIF(FN$98:FN$128,$D1258,FP$98:FP$128)</f>
        <v>0</v>
      </c>
      <c r="FN1258" s="9"/>
      <c r="FO1258" s="10"/>
      <c r="FP1258" s="11"/>
      <c r="FQ1258" s="6">
        <f>SUMIF(FR$98:FR$128,$D1258,FT$98:FT$128)</f>
        <v>0</v>
      </c>
      <c r="FR1258" s="9"/>
      <c r="FS1258" s="10"/>
      <c r="FT1258" s="11"/>
      <c r="FU1258" s="6">
        <f>SUMIF(FV$98:FV$128,$D1258,FX$98:FX$128)</f>
        <v>0</v>
      </c>
      <c r="FV1258" s="9"/>
      <c r="FW1258" s="10"/>
      <c r="FX1258" s="11"/>
      <c r="FY1258" s="6">
        <f>SUMIF(FZ$98:FZ$128,$D1258,GB$98:GB$128)</f>
        <v>0</v>
      </c>
      <c r="FZ1258" s="9"/>
      <c r="GA1258" s="10"/>
      <c r="GB1258" s="11"/>
      <c r="GC1258" s="6">
        <f>SUMIF(GD$98:GD$128,$D1258,GF$98:GF$128)</f>
        <v>0</v>
      </c>
      <c r="GD1258" s="9"/>
      <c r="GE1258" s="10"/>
      <c r="GF1258" s="11"/>
      <c r="GG1258" s="6">
        <f>SUMIF(GH$98:GH$128,$D1258,GJ$98:GJ$128)</f>
        <v>0</v>
      </c>
      <c r="GH1258" s="9"/>
      <c r="GI1258" s="10"/>
      <c r="GJ1258" s="11"/>
      <c r="GK1258" s="6">
        <f>SUMIF(GL$98:GL$128,$D1258,GN$98:GN$128)</f>
        <v>0</v>
      </c>
      <c r="GL1258" s="9"/>
      <c r="GM1258" s="10"/>
      <c r="GN1258" s="11"/>
      <c r="GO1258" s="6">
        <f>SUMIF(GP$98:GP$128,$D1258,GR$98:GR$128)</f>
        <v>0</v>
      </c>
      <c r="GP1258" s="9"/>
      <c r="GQ1258" s="10"/>
      <c r="GR1258" s="11"/>
      <c r="GS1258" s="6">
        <f>SUMIF(GT$98:GT$128,$D1258,GV$98:GV$128)</f>
        <v>0</v>
      </c>
      <c r="GT1258" s="9"/>
      <c r="GU1258" s="10"/>
      <c r="GV1258" s="20"/>
      <c r="GW1258" s="19">
        <f t="shared" si="29"/>
        <v>0</v>
      </c>
      <c r="GX1258" s="472"/>
      <c r="GY1258" s="473"/>
    </row>
    <row r="1259" spans="1:207" ht="15.75" customHeight="1">
      <c r="A1259" s="210" t="s">
        <v>79</v>
      </c>
      <c r="B1259" s="487"/>
      <c r="C1259" s="186" t="s">
        <v>413</v>
      </c>
      <c r="D1259" s="224" t="s">
        <v>414</v>
      </c>
      <c r="E1259" s="206">
        <f>SUMIF(F$129:F$159,$D1259,H$129:H$159)</f>
        <v>0</v>
      </c>
      <c r="F1259" s="9"/>
      <c r="G1259" s="10"/>
      <c r="H1259" s="11"/>
      <c r="I1259" s="6">
        <f>SUMIF(J$129:J$159,$D1259,L$129:L$159)</f>
        <v>0</v>
      </c>
      <c r="J1259" s="9"/>
      <c r="K1259" s="10"/>
      <c r="L1259" s="11"/>
      <c r="M1259" s="6">
        <f>SUMIF(N$129:N$159,$D1259,P$129:P$159)</f>
        <v>0</v>
      </c>
      <c r="N1259" s="9"/>
      <c r="O1259" s="10"/>
      <c r="P1259" s="11"/>
      <c r="Q1259" s="6">
        <f>SUMIF(R$129:R$159,$D1259,T$129:T$159)</f>
        <v>0</v>
      </c>
      <c r="R1259" s="9"/>
      <c r="S1259" s="10"/>
      <c r="T1259" s="11"/>
      <c r="U1259" s="6">
        <f>SUMIF(V$129:V$159,$D1259,X$129:X$159)</f>
        <v>0</v>
      </c>
      <c r="V1259" s="9"/>
      <c r="W1259" s="10"/>
      <c r="X1259" s="11"/>
      <c r="Y1259" s="6">
        <f>SUMIF(Z$129:Z$159,$D1259,AB$129:AB$159)</f>
        <v>0</v>
      </c>
      <c r="Z1259" s="9"/>
      <c r="AA1259" s="10"/>
      <c r="AB1259" s="11"/>
      <c r="AC1259" s="6">
        <f>SUMIF(AD$129:AD$159,$D1259,AF$129:AF$159)</f>
        <v>0</v>
      </c>
      <c r="AD1259" s="9"/>
      <c r="AE1259" s="10"/>
      <c r="AF1259" s="11"/>
      <c r="AG1259" s="6">
        <f>SUMIF(AH$129:AH$159,$D1259,AJ$129:AJ$159)</f>
        <v>0</v>
      </c>
      <c r="AH1259" s="9"/>
      <c r="AI1259" s="10"/>
      <c r="AJ1259" s="11"/>
      <c r="AK1259" s="6">
        <f>SUMIF(AL$129:AL$159,$D1259,AN$129:AN$159)</f>
        <v>0</v>
      </c>
      <c r="AL1259" s="9"/>
      <c r="AM1259" s="10"/>
      <c r="AN1259" s="11"/>
      <c r="AO1259" s="6">
        <f>SUMIF(AP$129:AP$159,$D1259,AR$129:AR$159)</f>
        <v>0</v>
      </c>
      <c r="AP1259" s="9"/>
      <c r="AQ1259" s="10"/>
      <c r="AR1259" s="11"/>
      <c r="AS1259" s="6">
        <f>SUMIF(AT$129:AT$159,$D1259,AV$129:AV$159)</f>
        <v>0</v>
      </c>
      <c r="AT1259" s="9"/>
      <c r="AU1259" s="10"/>
      <c r="AV1259" s="11"/>
      <c r="AW1259" s="6">
        <f>SUMIF(AX$129:AX$159,$D1259,AZ$129:AZ$159)</f>
        <v>0</v>
      </c>
      <c r="AX1259" s="9"/>
      <c r="AY1259" s="10"/>
      <c r="AZ1259" s="11"/>
      <c r="BA1259" s="6">
        <f>SUMIF(BB$129:BB$159,$D1259,BD$129:BD$159)</f>
        <v>0</v>
      </c>
      <c r="BB1259" s="9"/>
      <c r="BC1259" s="10"/>
      <c r="BD1259" s="11"/>
      <c r="BE1259" s="6">
        <f>SUMIF(BF$129:BF$159,$D1259,BH$129:BH$159)</f>
        <v>0</v>
      </c>
      <c r="BF1259" s="9"/>
      <c r="BG1259" s="10"/>
      <c r="BH1259" s="11"/>
      <c r="BI1259" s="6">
        <f>SUMIF(BJ$129:BJ$159,$D1259,BL$129:BL$159)</f>
        <v>0</v>
      </c>
      <c r="BJ1259" s="9"/>
      <c r="BK1259" s="10"/>
      <c r="BL1259" s="11"/>
      <c r="BM1259" s="6">
        <f>SUMIF(BN$129:BN$159,$D1259,BP$129:BP$159)</f>
        <v>0</v>
      </c>
      <c r="BN1259" s="9"/>
      <c r="BO1259" s="10"/>
      <c r="BP1259" s="11"/>
      <c r="BQ1259" s="6">
        <f>SUMIF(BR$129:BR$159,$D1259,BT$129:BT$159)</f>
        <v>0</v>
      </c>
      <c r="BR1259" s="9"/>
      <c r="BS1259" s="10"/>
      <c r="BT1259" s="11"/>
      <c r="BU1259" s="6">
        <f>SUMIF(BV$129:BV$159,$D1259,BX$129:BX$159)</f>
        <v>0</v>
      </c>
      <c r="BV1259" s="9"/>
      <c r="BW1259" s="10"/>
      <c r="BX1259" s="11"/>
      <c r="BY1259" s="6">
        <f>SUMIF(BZ$129:BZ$159,$D1259,CB$129:CB$159)</f>
        <v>0</v>
      </c>
      <c r="BZ1259" s="9"/>
      <c r="CA1259" s="10"/>
      <c r="CB1259" s="11"/>
      <c r="CC1259" s="6">
        <f>SUMIF(CD$129:CD$159,$D1259,CF$129:CF$159)</f>
        <v>0</v>
      </c>
      <c r="CD1259" s="9"/>
      <c r="CE1259" s="10"/>
      <c r="CF1259" s="11"/>
      <c r="CG1259" s="6">
        <f>SUMIF(CH$129:CH$159,$D1259,CJ$129:CJ$159)</f>
        <v>0</v>
      </c>
      <c r="CH1259" s="9"/>
      <c r="CI1259" s="10"/>
      <c r="CJ1259" s="11"/>
      <c r="CK1259" s="6">
        <f>SUMIF(CL$129:CL$159,$D1259,CN$129:CN$159)</f>
        <v>0</v>
      </c>
      <c r="CL1259" s="9"/>
      <c r="CM1259" s="10"/>
      <c r="CN1259" s="11"/>
      <c r="CO1259" s="6">
        <f>SUMIF(CP$129:CP$159,$D1259,CR$129:CR$159)</f>
        <v>0</v>
      </c>
      <c r="CP1259" s="9"/>
      <c r="CQ1259" s="10"/>
      <c r="CR1259" s="11"/>
      <c r="CS1259" s="6">
        <f>SUMIF(CT$129:CT$159,$D1259,CV$129:CV$159)</f>
        <v>0</v>
      </c>
      <c r="CT1259" s="9"/>
      <c r="CU1259" s="10"/>
      <c r="CV1259" s="11"/>
      <c r="CW1259" s="6">
        <f>SUMIF(CX$129:CX$159,$D1259,CZ$129:CZ$159)</f>
        <v>0</v>
      </c>
      <c r="CX1259" s="9"/>
      <c r="CY1259" s="10"/>
      <c r="CZ1259" s="11"/>
      <c r="DA1259" s="6">
        <f>SUMIF(DB$129:DB$159,$D1259,DD$129:DD$159)</f>
        <v>0</v>
      </c>
      <c r="DB1259" s="9"/>
      <c r="DC1259" s="10"/>
      <c r="DD1259" s="11"/>
      <c r="DE1259" s="6">
        <f>SUMIF(DF$129:DF$159,$D1259,DH$129:DH$159)</f>
        <v>0</v>
      </c>
      <c r="DF1259" s="9"/>
      <c r="DG1259" s="10"/>
      <c r="DH1259" s="11"/>
      <c r="DI1259" s="6">
        <f>SUMIF(DJ$129:DJ$159,$D1259,DL$129:DL$159)</f>
        <v>0</v>
      </c>
      <c r="DJ1259" s="9"/>
      <c r="DK1259" s="10"/>
      <c r="DL1259" s="11"/>
      <c r="DM1259" s="6">
        <f>SUMIF(DN$129:DN$159,$D1259,DP$129:DP$159)</f>
        <v>0</v>
      </c>
      <c r="DN1259" s="9"/>
      <c r="DO1259" s="10"/>
      <c r="DP1259" s="11"/>
      <c r="DQ1259" s="6">
        <f>SUMIF(DR$129:DR$159,$D1259,DT$129:DT$159)</f>
        <v>0</v>
      </c>
      <c r="DR1259" s="9"/>
      <c r="DS1259" s="10"/>
      <c r="DT1259" s="11"/>
      <c r="DU1259" s="6">
        <f>SUMIF(DV$129:DV$159,$D1259,DX$129:DX$159)</f>
        <v>0</v>
      </c>
      <c r="DV1259" s="9"/>
      <c r="DW1259" s="10"/>
      <c r="DX1259" s="11"/>
      <c r="DY1259" s="6">
        <f>SUMIF(DZ$129:DZ$159,$D1259,EB$129:EB$159)</f>
        <v>0</v>
      </c>
      <c r="DZ1259" s="9"/>
      <c r="EA1259" s="10"/>
      <c r="EB1259" s="11"/>
      <c r="EC1259" s="6">
        <f>SUMIF(ED$129:ED$159,$D1259,EF$129:EF$159)</f>
        <v>0</v>
      </c>
      <c r="ED1259" s="9"/>
      <c r="EE1259" s="10"/>
      <c r="EF1259" s="11"/>
      <c r="EG1259" s="6">
        <f>SUMIF(EH$129:EH$159,$D1259,EJ$129:EJ$159)</f>
        <v>0</v>
      </c>
      <c r="EH1259" s="9"/>
      <c r="EI1259" s="10"/>
      <c r="EJ1259" s="11"/>
      <c r="EK1259" s="6">
        <f>SUMIF(EL$129:EL$159,$D1259,EN$129:EN$159)</f>
        <v>0</v>
      </c>
      <c r="EL1259" s="9"/>
      <c r="EM1259" s="10"/>
      <c r="EN1259" s="11"/>
      <c r="EO1259" s="6">
        <f>SUMIF(EP$129:EP$159,$D1259,ER$129:ER$159)</f>
        <v>0</v>
      </c>
      <c r="EP1259" s="9"/>
      <c r="EQ1259" s="10"/>
      <c r="ER1259" s="11"/>
      <c r="ES1259" s="6">
        <f>SUMIF(ET$129:ET$159,$D1259,EV$129:EV$159)</f>
        <v>0</v>
      </c>
      <c r="ET1259" s="9"/>
      <c r="EU1259" s="10"/>
      <c r="EV1259" s="11"/>
      <c r="EW1259" s="6">
        <f>SUMIF(EX$129:EX$159,$D1259,EZ$129:EZ$159)</f>
        <v>0</v>
      </c>
      <c r="EX1259" s="9"/>
      <c r="EY1259" s="10"/>
      <c r="EZ1259" s="11"/>
      <c r="FA1259" s="6">
        <f>SUMIF(FB$129:FB$159,$D1259,FD$129:FD$159)</f>
        <v>0</v>
      </c>
      <c r="FB1259" s="9"/>
      <c r="FC1259" s="10"/>
      <c r="FD1259" s="11"/>
      <c r="FE1259" s="6">
        <f>SUMIF(FF$129:FF$159,$D1259,FH$129:FH$159)</f>
        <v>0</v>
      </c>
      <c r="FF1259" s="9"/>
      <c r="FG1259" s="10"/>
      <c r="FH1259" s="11"/>
      <c r="FI1259" s="6">
        <f>SUMIF(FJ$129:FJ$159,$D1259,FL$129:FL$159)</f>
        <v>0</v>
      </c>
      <c r="FJ1259" s="9"/>
      <c r="FK1259" s="10"/>
      <c r="FL1259" s="11"/>
      <c r="FM1259" s="6">
        <f>SUMIF(FN$129:FN$159,$D1259,FP$129:FP$159)</f>
        <v>0</v>
      </c>
      <c r="FN1259" s="9"/>
      <c r="FO1259" s="10"/>
      <c r="FP1259" s="11"/>
      <c r="FQ1259" s="6">
        <f>SUMIF(FR$129:FR$159,$D1259,FT$129:FT$159)</f>
        <v>0</v>
      </c>
      <c r="FR1259" s="9"/>
      <c r="FS1259" s="10"/>
      <c r="FT1259" s="11"/>
      <c r="FU1259" s="6">
        <f>SUMIF(FV$129:FV$159,$D1259,FX$129:FX$159)</f>
        <v>0</v>
      </c>
      <c r="FV1259" s="9"/>
      <c r="FW1259" s="10"/>
      <c r="FX1259" s="11"/>
      <c r="FY1259" s="6">
        <f>SUMIF(FZ$129:FZ$159,$D1259,GB$129:GB$159)</f>
        <v>0</v>
      </c>
      <c r="FZ1259" s="9"/>
      <c r="GA1259" s="10"/>
      <c r="GB1259" s="11"/>
      <c r="GC1259" s="6">
        <f>SUMIF(GD$129:GD$159,$D1259,GF$129:GF$159)</f>
        <v>0</v>
      </c>
      <c r="GD1259" s="9"/>
      <c r="GE1259" s="10"/>
      <c r="GF1259" s="11"/>
      <c r="GG1259" s="6">
        <f>SUMIF(GH$129:GH$159,$D1259,GJ$129:GJ$159)</f>
        <v>0</v>
      </c>
      <c r="GH1259" s="9"/>
      <c r="GI1259" s="10"/>
      <c r="GJ1259" s="11"/>
      <c r="GK1259" s="6">
        <f>SUMIF(GL$129:GL$159,$D1259,GN$129:GN$159)</f>
        <v>0</v>
      </c>
      <c r="GL1259" s="9"/>
      <c r="GM1259" s="10"/>
      <c r="GN1259" s="11"/>
      <c r="GO1259" s="6">
        <f>SUMIF(GP$129:GP$159,$D1259,GR$129:GR$159)</f>
        <v>0</v>
      </c>
      <c r="GP1259" s="9"/>
      <c r="GQ1259" s="10"/>
      <c r="GR1259" s="11"/>
      <c r="GS1259" s="6">
        <f>SUMIF(GT$129:GT$159,$D1259,GV$129:GV$159)</f>
        <v>0</v>
      </c>
      <c r="GT1259" s="9"/>
      <c r="GU1259" s="10"/>
      <c r="GV1259" s="20"/>
      <c r="GW1259" s="19">
        <f t="shared" si="29"/>
        <v>0</v>
      </c>
      <c r="GX1259" s="472"/>
      <c r="GY1259" s="473"/>
    </row>
    <row r="1260" spans="1:207" ht="15.75" customHeight="1">
      <c r="A1260" s="210" t="s">
        <v>80</v>
      </c>
      <c r="B1260" s="487"/>
      <c r="C1260" s="186" t="s">
        <v>413</v>
      </c>
      <c r="D1260" s="224" t="s">
        <v>414</v>
      </c>
      <c r="E1260" s="206">
        <f>SUMIF(F$160:F$190,$D1260,H$160:H$190)</f>
        <v>0</v>
      </c>
      <c r="F1260" s="9"/>
      <c r="G1260" s="10"/>
      <c r="H1260" s="11"/>
      <c r="I1260" s="6">
        <f>SUMIF(J$160:J$190,$D1260,L$160:L$190)</f>
        <v>0</v>
      </c>
      <c r="J1260" s="9"/>
      <c r="K1260" s="10"/>
      <c r="L1260" s="11"/>
      <c r="M1260" s="6">
        <f>SUMIF(N$160:N$190,$D1260,P$160:P$190)</f>
        <v>0</v>
      </c>
      <c r="N1260" s="9"/>
      <c r="O1260" s="10"/>
      <c r="P1260" s="11"/>
      <c r="Q1260" s="6">
        <f>SUMIF(R$160:R$190,$D1260,T$160:T$190)</f>
        <v>0</v>
      </c>
      <c r="R1260" s="9"/>
      <c r="S1260" s="10"/>
      <c r="T1260" s="11"/>
      <c r="U1260" s="6">
        <f>SUMIF(V$160:V$190,$D1260,X$160:X$190)</f>
        <v>0</v>
      </c>
      <c r="V1260" s="9"/>
      <c r="W1260" s="10"/>
      <c r="X1260" s="11"/>
      <c r="Y1260" s="6">
        <f>SUMIF(Z$160:Z$190,$D1260,AB$160:AB$190)</f>
        <v>0</v>
      </c>
      <c r="Z1260" s="9"/>
      <c r="AA1260" s="10"/>
      <c r="AB1260" s="11"/>
      <c r="AC1260" s="6">
        <f>SUMIF(AD$160:AD$190,$D1260,AF$160:AF$190)</f>
        <v>0</v>
      </c>
      <c r="AD1260" s="9"/>
      <c r="AE1260" s="10"/>
      <c r="AF1260" s="11"/>
      <c r="AG1260" s="6">
        <f>SUMIF(AH$160:AH$190,$D1260,AJ$160:AJ$190)</f>
        <v>0</v>
      </c>
      <c r="AH1260" s="9"/>
      <c r="AI1260" s="10"/>
      <c r="AJ1260" s="11"/>
      <c r="AK1260" s="6">
        <f>SUMIF(AL$160:AL$190,$D1260,AN$160:AN$190)</f>
        <v>0</v>
      </c>
      <c r="AL1260" s="9"/>
      <c r="AM1260" s="10"/>
      <c r="AN1260" s="11"/>
      <c r="AO1260" s="6">
        <f>SUMIF(AP$160:AP$190,$D1260,AR$160:AR$190)</f>
        <v>0</v>
      </c>
      <c r="AP1260" s="9"/>
      <c r="AQ1260" s="10"/>
      <c r="AR1260" s="11"/>
      <c r="AS1260" s="6">
        <f>SUMIF(AT$160:AT$190,$D1260,AV$160:AV$190)</f>
        <v>0</v>
      </c>
      <c r="AT1260" s="9"/>
      <c r="AU1260" s="10"/>
      <c r="AV1260" s="11"/>
      <c r="AW1260" s="6">
        <f>SUMIF(AX$160:AX$190,$D1260,AZ$160:AZ$190)</f>
        <v>0</v>
      </c>
      <c r="AX1260" s="9"/>
      <c r="AY1260" s="10"/>
      <c r="AZ1260" s="11"/>
      <c r="BA1260" s="6">
        <f>SUMIF(BB$160:BB$190,$D1260,BD$160:BD$190)</f>
        <v>0</v>
      </c>
      <c r="BB1260" s="9"/>
      <c r="BC1260" s="10"/>
      <c r="BD1260" s="11"/>
      <c r="BE1260" s="6">
        <f>SUMIF(BF$160:BF$190,$D1260,BH$160:BH$190)</f>
        <v>0</v>
      </c>
      <c r="BF1260" s="9"/>
      <c r="BG1260" s="10"/>
      <c r="BH1260" s="11"/>
      <c r="BI1260" s="6">
        <f>SUMIF(BJ$160:BJ$190,$D1260,BL$160:BL$190)</f>
        <v>0</v>
      </c>
      <c r="BJ1260" s="9"/>
      <c r="BK1260" s="10"/>
      <c r="BL1260" s="11"/>
      <c r="BM1260" s="6">
        <f>SUMIF(BN$160:BN$190,$D1260,BP$160:BP$190)</f>
        <v>0</v>
      </c>
      <c r="BN1260" s="9"/>
      <c r="BO1260" s="10"/>
      <c r="BP1260" s="11"/>
      <c r="BQ1260" s="6">
        <f>SUMIF(BR$160:BR$190,$D1260,BT$160:BT$190)</f>
        <v>0</v>
      </c>
      <c r="BR1260" s="9"/>
      <c r="BS1260" s="10"/>
      <c r="BT1260" s="11"/>
      <c r="BU1260" s="6">
        <f>SUMIF(BV$160:BV$190,$D1260,BX$160:BX$190)</f>
        <v>0</v>
      </c>
      <c r="BV1260" s="9"/>
      <c r="BW1260" s="10"/>
      <c r="BX1260" s="11"/>
      <c r="BY1260" s="6">
        <f>SUMIF(BZ$160:BZ$190,$D1260,CB$160:CB$190)</f>
        <v>0</v>
      </c>
      <c r="BZ1260" s="9"/>
      <c r="CA1260" s="10"/>
      <c r="CB1260" s="11"/>
      <c r="CC1260" s="6">
        <f>SUMIF(CD$160:CD$190,$D1260,CF$160:CF$190)</f>
        <v>0</v>
      </c>
      <c r="CD1260" s="9"/>
      <c r="CE1260" s="10"/>
      <c r="CF1260" s="11"/>
      <c r="CG1260" s="6">
        <f>SUMIF(CH$160:CH$190,$D1260,CJ$160:CJ$190)</f>
        <v>0</v>
      </c>
      <c r="CH1260" s="9"/>
      <c r="CI1260" s="10"/>
      <c r="CJ1260" s="11"/>
      <c r="CK1260" s="6">
        <f>SUMIF(CL$160:CL$190,$D1260,CN$160:CN$190)</f>
        <v>0</v>
      </c>
      <c r="CL1260" s="9"/>
      <c r="CM1260" s="10"/>
      <c r="CN1260" s="11"/>
      <c r="CO1260" s="6">
        <f>SUMIF(CP$160:CP$190,$D1260,CR$160:CR$190)</f>
        <v>0</v>
      </c>
      <c r="CP1260" s="9"/>
      <c r="CQ1260" s="10"/>
      <c r="CR1260" s="11"/>
      <c r="CS1260" s="6">
        <f>SUMIF(CT$160:CT$190,$D1260,CV$160:CV$190)</f>
        <v>0</v>
      </c>
      <c r="CT1260" s="9"/>
      <c r="CU1260" s="10"/>
      <c r="CV1260" s="11"/>
      <c r="CW1260" s="6">
        <f>SUMIF(CX$160:CX$190,$D1260,CZ$160:CZ$190)</f>
        <v>0</v>
      </c>
      <c r="CX1260" s="9"/>
      <c r="CY1260" s="10"/>
      <c r="CZ1260" s="11"/>
      <c r="DA1260" s="6">
        <f>SUMIF(DB$160:DB$190,$D1260,DD$160:DD$190)</f>
        <v>0</v>
      </c>
      <c r="DB1260" s="9"/>
      <c r="DC1260" s="10"/>
      <c r="DD1260" s="11"/>
      <c r="DE1260" s="6">
        <f>SUMIF(DF$160:DF$190,$D1260,DH$160:DH$190)</f>
        <v>0</v>
      </c>
      <c r="DF1260" s="9"/>
      <c r="DG1260" s="10"/>
      <c r="DH1260" s="11"/>
      <c r="DI1260" s="6">
        <f>SUMIF(DJ$160:DJ$190,$D1260,DL$160:DL$190)</f>
        <v>0</v>
      </c>
      <c r="DJ1260" s="9"/>
      <c r="DK1260" s="10"/>
      <c r="DL1260" s="11"/>
      <c r="DM1260" s="6">
        <f>SUMIF(DN$160:DN$190,$D1260,DP$160:DP$190)</f>
        <v>0</v>
      </c>
      <c r="DN1260" s="9"/>
      <c r="DO1260" s="10"/>
      <c r="DP1260" s="11"/>
      <c r="DQ1260" s="6">
        <f>SUMIF(DR$160:DR$190,$D1260,DT$160:DT$190)</f>
        <v>0</v>
      </c>
      <c r="DR1260" s="9"/>
      <c r="DS1260" s="10"/>
      <c r="DT1260" s="11"/>
      <c r="DU1260" s="6">
        <f>SUMIF(DV$160:DV$190,$D1260,DX$160:DX$190)</f>
        <v>0</v>
      </c>
      <c r="DV1260" s="9"/>
      <c r="DW1260" s="10"/>
      <c r="DX1260" s="11"/>
      <c r="DY1260" s="6">
        <f>SUMIF(DZ$160:DZ$190,$D1260,EB$160:EB$190)</f>
        <v>0</v>
      </c>
      <c r="DZ1260" s="9"/>
      <c r="EA1260" s="10"/>
      <c r="EB1260" s="11"/>
      <c r="EC1260" s="6">
        <f>SUMIF(ED$160:ED$190,$D1260,EF$160:EF$190)</f>
        <v>0</v>
      </c>
      <c r="ED1260" s="9"/>
      <c r="EE1260" s="10"/>
      <c r="EF1260" s="11"/>
      <c r="EG1260" s="6">
        <f>SUMIF(EH$160:EH$190,$D1260,EJ$160:EJ$190)</f>
        <v>0</v>
      </c>
      <c r="EH1260" s="9"/>
      <c r="EI1260" s="10"/>
      <c r="EJ1260" s="11"/>
      <c r="EK1260" s="6">
        <f>SUMIF(EL$160:EL$190,$D1260,EN$160:EN$190)</f>
        <v>0</v>
      </c>
      <c r="EL1260" s="9"/>
      <c r="EM1260" s="10"/>
      <c r="EN1260" s="11"/>
      <c r="EO1260" s="6">
        <f>SUMIF(EP$160:EP$190,$D1260,ER$160:ER$190)</f>
        <v>0</v>
      </c>
      <c r="EP1260" s="9"/>
      <c r="EQ1260" s="10"/>
      <c r="ER1260" s="11"/>
      <c r="ES1260" s="6">
        <f>SUMIF(ET$160:ET$190,$D1260,EV$160:EV$190)</f>
        <v>0</v>
      </c>
      <c r="ET1260" s="9"/>
      <c r="EU1260" s="10"/>
      <c r="EV1260" s="11"/>
      <c r="EW1260" s="6">
        <f>SUMIF(EX$160:EX$190,$D1260,EZ$160:EZ$190)</f>
        <v>0</v>
      </c>
      <c r="EX1260" s="9"/>
      <c r="EY1260" s="10"/>
      <c r="EZ1260" s="11"/>
      <c r="FA1260" s="6">
        <f>SUMIF(FB$160:FB$190,$D1260,FD$160:FD$190)</f>
        <v>0</v>
      </c>
      <c r="FB1260" s="9"/>
      <c r="FC1260" s="10"/>
      <c r="FD1260" s="11"/>
      <c r="FE1260" s="6">
        <f>SUMIF(FF$160:FF$190,$D1260,FH$160:FH$190)</f>
        <v>0</v>
      </c>
      <c r="FF1260" s="9"/>
      <c r="FG1260" s="10"/>
      <c r="FH1260" s="11"/>
      <c r="FI1260" s="6">
        <f>SUMIF(FJ$160:FJ$190,$D1260,FL$160:FL$190)</f>
        <v>0</v>
      </c>
      <c r="FJ1260" s="9"/>
      <c r="FK1260" s="10"/>
      <c r="FL1260" s="11"/>
      <c r="FM1260" s="6">
        <f>SUMIF(FN$160:FN$190,$D1260,FP$160:FP$190)</f>
        <v>0</v>
      </c>
      <c r="FN1260" s="9"/>
      <c r="FO1260" s="10"/>
      <c r="FP1260" s="11"/>
      <c r="FQ1260" s="6">
        <f>SUMIF(FR$160:FR$190,$D1260,FT$160:FT$190)</f>
        <v>0</v>
      </c>
      <c r="FR1260" s="9"/>
      <c r="FS1260" s="10"/>
      <c r="FT1260" s="11"/>
      <c r="FU1260" s="6">
        <f>SUMIF(FV$160:FV$190,$D1260,FX$160:FX$190)</f>
        <v>0</v>
      </c>
      <c r="FV1260" s="9"/>
      <c r="FW1260" s="10"/>
      <c r="FX1260" s="11"/>
      <c r="FY1260" s="6">
        <f>SUMIF(FZ$160:FZ$190,$D1260,GB$160:GB$190)</f>
        <v>0</v>
      </c>
      <c r="FZ1260" s="9"/>
      <c r="GA1260" s="10"/>
      <c r="GB1260" s="11"/>
      <c r="GC1260" s="6">
        <f>SUMIF(GD$160:GD$190,$D1260,GF$160:GF$190)</f>
        <v>0</v>
      </c>
      <c r="GD1260" s="9"/>
      <c r="GE1260" s="10"/>
      <c r="GF1260" s="11"/>
      <c r="GG1260" s="6">
        <f>SUMIF(GH$160:GH$190,$D1260,GJ$160:GJ$190)</f>
        <v>0</v>
      </c>
      <c r="GH1260" s="9"/>
      <c r="GI1260" s="10"/>
      <c r="GJ1260" s="11"/>
      <c r="GK1260" s="6">
        <f>SUMIF(GL$160:GL$190,$D1260,GN$160:GN$190)</f>
        <v>0</v>
      </c>
      <c r="GL1260" s="9"/>
      <c r="GM1260" s="10"/>
      <c r="GN1260" s="11"/>
      <c r="GO1260" s="6">
        <f>SUMIF(GP$160:GP$190,$D1260,GR$160:GR$190)</f>
        <v>0</v>
      </c>
      <c r="GP1260" s="9"/>
      <c r="GQ1260" s="10"/>
      <c r="GR1260" s="11"/>
      <c r="GS1260" s="6">
        <f>SUMIF(GT$160:GT$190,$D1260,GV$160:GV$190)</f>
        <v>0</v>
      </c>
      <c r="GT1260" s="9"/>
      <c r="GU1260" s="10"/>
      <c r="GV1260" s="20"/>
      <c r="GW1260" s="19">
        <f t="shared" si="29"/>
        <v>0</v>
      </c>
      <c r="GX1260" s="472"/>
      <c r="GY1260" s="473"/>
    </row>
    <row r="1261" spans="1:207" ht="15.75" customHeight="1">
      <c r="A1261" s="210" t="s">
        <v>81</v>
      </c>
      <c r="B1261" s="487"/>
      <c r="C1261" s="186" t="s">
        <v>413</v>
      </c>
      <c r="D1261" s="224" t="s">
        <v>414</v>
      </c>
      <c r="E1261" s="206">
        <f>SUMIF(F$191:F$221,$D1261,H$191:H$221)</f>
        <v>0</v>
      </c>
      <c r="F1261" s="9"/>
      <c r="G1261" s="10"/>
      <c r="H1261" s="11"/>
      <c r="I1261" s="6">
        <f>SUMIF(J$191:J$221,$D1261,L$191:L$221)</f>
        <v>0</v>
      </c>
      <c r="J1261" s="9"/>
      <c r="K1261" s="10"/>
      <c r="L1261" s="11"/>
      <c r="M1261" s="6">
        <f>SUMIF(N$191:N$221,$D1261,P$191:P$221)</f>
        <v>0</v>
      </c>
      <c r="N1261" s="9"/>
      <c r="O1261" s="10"/>
      <c r="P1261" s="11"/>
      <c r="Q1261" s="6">
        <f>SUMIF(R$191:R$221,$D1261,T$191:T$221)</f>
        <v>0</v>
      </c>
      <c r="R1261" s="9"/>
      <c r="S1261" s="10"/>
      <c r="T1261" s="11"/>
      <c r="U1261" s="6">
        <f>SUMIF(V$191:V$221,$D1261,X$191:X$221)</f>
        <v>0</v>
      </c>
      <c r="V1261" s="9"/>
      <c r="W1261" s="10"/>
      <c r="X1261" s="11"/>
      <c r="Y1261" s="6">
        <f>SUMIF(Z$191:Z$221,$D1261,AB$191:AB$221)</f>
        <v>0</v>
      </c>
      <c r="Z1261" s="9"/>
      <c r="AA1261" s="10"/>
      <c r="AB1261" s="11"/>
      <c r="AC1261" s="6">
        <f>SUMIF(AD$191:AD$221,$D1261,AF$191:AF$221)</f>
        <v>0</v>
      </c>
      <c r="AD1261" s="9"/>
      <c r="AE1261" s="10"/>
      <c r="AF1261" s="11"/>
      <c r="AG1261" s="6">
        <f>SUMIF(AH$191:AH$221,$D1261,AJ$191:AJ$221)</f>
        <v>0</v>
      </c>
      <c r="AH1261" s="9"/>
      <c r="AI1261" s="10"/>
      <c r="AJ1261" s="11"/>
      <c r="AK1261" s="6">
        <f>SUMIF(AL$191:AL$221,$D1261,AN$191:AN$221)</f>
        <v>0</v>
      </c>
      <c r="AL1261" s="9"/>
      <c r="AM1261" s="10"/>
      <c r="AN1261" s="11"/>
      <c r="AO1261" s="6">
        <f>SUMIF(AP$191:AP$221,$D1261,AR$191:AR$221)</f>
        <v>0</v>
      </c>
      <c r="AP1261" s="9"/>
      <c r="AQ1261" s="10"/>
      <c r="AR1261" s="11"/>
      <c r="AS1261" s="6">
        <f>SUMIF(AT$191:AT$221,$D1261,AV$191:AV$221)</f>
        <v>0</v>
      </c>
      <c r="AT1261" s="9"/>
      <c r="AU1261" s="10"/>
      <c r="AV1261" s="11"/>
      <c r="AW1261" s="6">
        <f>SUMIF(AX$191:AX$221,$D1261,AZ$191:AZ$221)</f>
        <v>0</v>
      </c>
      <c r="AX1261" s="9"/>
      <c r="AY1261" s="10"/>
      <c r="AZ1261" s="11"/>
      <c r="BA1261" s="6">
        <f>SUMIF(BB$191:BB$221,$D1261,BD$191:BD$221)</f>
        <v>0</v>
      </c>
      <c r="BB1261" s="9"/>
      <c r="BC1261" s="10"/>
      <c r="BD1261" s="11"/>
      <c r="BE1261" s="6">
        <f>SUMIF(BF$191:BF$221,$D1261,BH$191:BH$221)</f>
        <v>0</v>
      </c>
      <c r="BF1261" s="9"/>
      <c r="BG1261" s="10"/>
      <c r="BH1261" s="11"/>
      <c r="BI1261" s="6">
        <f>SUMIF(BJ$191:BJ$221,$D1261,BL$191:BL$221)</f>
        <v>0</v>
      </c>
      <c r="BJ1261" s="9"/>
      <c r="BK1261" s="10"/>
      <c r="BL1261" s="11"/>
      <c r="BM1261" s="6">
        <f>SUMIF(BN$191:BN$221,$D1261,BP$191:BP$221)</f>
        <v>0</v>
      </c>
      <c r="BN1261" s="9"/>
      <c r="BO1261" s="10"/>
      <c r="BP1261" s="11"/>
      <c r="BQ1261" s="6">
        <f>SUMIF(BR$191:BR$221,$D1261,BT$191:BT$221)</f>
        <v>0</v>
      </c>
      <c r="BR1261" s="9"/>
      <c r="BS1261" s="10"/>
      <c r="BT1261" s="11"/>
      <c r="BU1261" s="6">
        <f>SUMIF(BV$191:BV$221,$D1261,BX$191:BX$221)</f>
        <v>0</v>
      </c>
      <c r="BV1261" s="9"/>
      <c r="BW1261" s="10"/>
      <c r="BX1261" s="11"/>
      <c r="BY1261" s="6">
        <f>SUMIF(BZ$191:BZ$221,$D1261,CB$191:CB$221)</f>
        <v>0</v>
      </c>
      <c r="BZ1261" s="9"/>
      <c r="CA1261" s="10"/>
      <c r="CB1261" s="11"/>
      <c r="CC1261" s="6">
        <f>SUMIF(CD$191:CD$221,$D1261,CF$191:CF$221)</f>
        <v>0</v>
      </c>
      <c r="CD1261" s="9"/>
      <c r="CE1261" s="10"/>
      <c r="CF1261" s="11"/>
      <c r="CG1261" s="6">
        <f>SUMIF(CH$191:CH$221,$D1261,CJ$191:CJ$221)</f>
        <v>0</v>
      </c>
      <c r="CH1261" s="9"/>
      <c r="CI1261" s="10"/>
      <c r="CJ1261" s="11"/>
      <c r="CK1261" s="6">
        <f>SUMIF(CL$191:CL$221,$D1261,CN$191:CN$221)</f>
        <v>0</v>
      </c>
      <c r="CL1261" s="9"/>
      <c r="CM1261" s="10"/>
      <c r="CN1261" s="11"/>
      <c r="CO1261" s="6">
        <f>SUMIF(CP$191:CP$221,$D1261,CR$191:CR$221)</f>
        <v>0</v>
      </c>
      <c r="CP1261" s="9"/>
      <c r="CQ1261" s="10"/>
      <c r="CR1261" s="11"/>
      <c r="CS1261" s="6">
        <f>SUMIF(CT$191:CT$221,$D1261,CV$191:CV$221)</f>
        <v>0</v>
      </c>
      <c r="CT1261" s="9"/>
      <c r="CU1261" s="10"/>
      <c r="CV1261" s="11"/>
      <c r="CW1261" s="6">
        <f>SUMIF(CX$191:CX$221,$D1261,CZ$191:CZ$221)</f>
        <v>0</v>
      </c>
      <c r="CX1261" s="9"/>
      <c r="CY1261" s="10"/>
      <c r="CZ1261" s="11"/>
      <c r="DA1261" s="6">
        <f>SUMIF(DB$191:DB$221,$D1261,DD$191:DD$221)</f>
        <v>0</v>
      </c>
      <c r="DB1261" s="9"/>
      <c r="DC1261" s="10"/>
      <c r="DD1261" s="11"/>
      <c r="DE1261" s="6">
        <f>SUMIF(DF$191:DF$221,$D1261,DH$191:DH$221)</f>
        <v>0</v>
      </c>
      <c r="DF1261" s="9"/>
      <c r="DG1261" s="10"/>
      <c r="DH1261" s="11"/>
      <c r="DI1261" s="6">
        <f>SUMIF(DJ$191:DJ$221,$D1261,DL$191:DL$221)</f>
        <v>0</v>
      </c>
      <c r="DJ1261" s="9"/>
      <c r="DK1261" s="10"/>
      <c r="DL1261" s="11"/>
      <c r="DM1261" s="6">
        <f>SUMIF(DN$191:DN$221,$D1261,DP$191:DP$221)</f>
        <v>0</v>
      </c>
      <c r="DN1261" s="9"/>
      <c r="DO1261" s="10"/>
      <c r="DP1261" s="11"/>
      <c r="DQ1261" s="6">
        <f>SUMIF(DR$191:DR$221,$D1261,DT$191:DT$221)</f>
        <v>0</v>
      </c>
      <c r="DR1261" s="9"/>
      <c r="DS1261" s="10"/>
      <c r="DT1261" s="11"/>
      <c r="DU1261" s="6">
        <f>SUMIF(DV$191:DV$221,$D1261,DX$191:DX$221)</f>
        <v>0</v>
      </c>
      <c r="DV1261" s="9"/>
      <c r="DW1261" s="10"/>
      <c r="DX1261" s="11"/>
      <c r="DY1261" s="6">
        <f>SUMIF(DZ$191:DZ$221,$D1261,EB$191:EB$221)</f>
        <v>0</v>
      </c>
      <c r="DZ1261" s="9"/>
      <c r="EA1261" s="10"/>
      <c r="EB1261" s="11"/>
      <c r="EC1261" s="6">
        <f>SUMIF(ED$191:ED$221,$D1261,EF$191:EF$221)</f>
        <v>0</v>
      </c>
      <c r="ED1261" s="9"/>
      <c r="EE1261" s="10"/>
      <c r="EF1261" s="11"/>
      <c r="EG1261" s="6">
        <f>SUMIF(EH$191:EH$221,$D1261,EJ$191:EJ$221)</f>
        <v>0</v>
      </c>
      <c r="EH1261" s="9"/>
      <c r="EI1261" s="10"/>
      <c r="EJ1261" s="11"/>
      <c r="EK1261" s="6">
        <f>SUMIF(EL$191:EL$221,$D1261,EN$191:EN$221)</f>
        <v>0</v>
      </c>
      <c r="EL1261" s="9"/>
      <c r="EM1261" s="10"/>
      <c r="EN1261" s="11"/>
      <c r="EO1261" s="6">
        <f>SUMIF(EP$191:EP$221,$D1261,ER$191:ER$221)</f>
        <v>0</v>
      </c>
      <c r="EP1261" s="9"/>
      <c r="EQ1261" s="10"/>
      <c r="ER1261" s="11"/>
      <c r="ES1261" s="6">
        <f>SUMIF(ET$191:ET$221,$D1261,EV$191:EV$221)</f>
        <v>0</v>
      </c>
      <c r="ET1261" s="9"/>
      <c r="EU1261" s="10"/>
      <c r="EV1261" s="11"/>
      <c r="EW1261" s="6">
        <f>SUMIF(EX$191:EX$221,$D1261,EZ$191:EZ$221)</f>
        <v>0</v>
      </c>
      <c r="EX1261" s="9"/>
      <c r="EY1261" s="10"/>
      <c r="EZ1261" s="11"/>
      <c r="FA1261" s="6">
        <f>SUMIF(FB$191:FB$221,$D1261,FD$191:FD$221)</f>
        <v>0</v>
      </c>
      <c r="FB1261" s="9"/>
      <c r="FC1261" s="10"/>
      <c r="FD1261" s="11"/>
      <c r="FE1261" s="6">
        <f>SUMIF(FF$191:FF$221,$D1261,FH$191:FH$221)</f>
        <v>0</v>
      </c>
      <c r="FF1261" s="9"/>
      <c r="FG1261" s="10"/>
      <c r="FH1261" s="11"/>
      <c r="FI1261" s="6">
        <f>SUMIF(FJ$191:FJ$221,$D1261,FL$191:FL$221)</f>
        <v>0</v>
      </c>
      <c r="FJ1261" s="9"/>
      <c r="FK1261" s="10"/>
      <c r="FL1261" s="11"/>
      <c r="FM1261" s="6">
        <f>SUMIF(FN$191:FN$221,$D1261,FP$191:FP$221)</f>
        <v>0</v>
      </c>
      <c r="FN1261" s="9"/>
      <c r="FO1261" s="10"/>
      <c r="FP1261" s="11"/>
      <c r="FQ1261" s="6">
        <f>SUMIF(FR$191:FR$221,$D1261,FT$191:FT$221)</f>
        <v>0</v>
      </c>
      <c r="FR1261" s="9"/>
      <c r="FS1261" s="10"/>
      <c r="FT1261" s="11"/>
      <c r="FU1261" s="6">
        <f>SUMIF(FV$191:FV$221,$D1261,FX$191:FX$221)</f>
        <v>0</v>
      </c>
      <c r="FV1261" s="9"/>
      <c r="FW1261" s="10"/>
      <c r="FX1261" s="11"/>
      <c r="FY1261" s="6">
        <f>SUMIF(FZ$191:FZ$221,$D1261,GB$191:GB$221)</f>
        <v>0</v>
      </c>
      <c r="FZ1261" s="9"/>
      <c r="GA1261" s="10"/>
      <c r="GB1261" s="11"/>
      <c r="GC1261" s="6">
        <f>SUMIF(GD$191:GD$221,$D1261,GF$191:GF$221)</f>
        <v>0</v>
      </c>
      <c r="GD1261" s="9"/>
      <c r="GE1261" s="10"/>
      <c r="GF1261" s="11"/>
      <c r="GG1261" s="6">
        <f>SUMIF(GH$191:GH$221,$D1261,GJ$191:GJ$221)</f>
        <v>0</v>
      </c>
      <c r="GH1261" s="9"/>
      <c r="GI1261" s="10"/>
      <c r="GJ1261" s="11"/>
      <c r="GK1261" s="6">
        <f>SUMIF(GL$191:GL$221,$D1261,GN$191:GN$221)</f>
        <v>0</v>
      </c>
      <c r="GL1261" s="9"/>
      <c r="GM1261" s="10"/>
      <c r="GN1261" s="11"/>
      <c r="GO1261" s="6">
        <f>SUMIF(GP$191:GP$221,$D1261,GR$191:GR$221)</f>
        <v>0</v>
      </c>
      <c r="GP1261" s="9"/>
      <c r="GQ1261" s="10"/>
      <c r="GR1261" s="11"/>
      <c r="GS1261" s="6">
        <f>SUMIF(GT$191:GT$221,$D1261,GV$191:GV$221)</f>
        <v>0</v>
      </c>
      <c r="GT1261" s="9"/>
      <c r="GU1261" s="10"/>
      <c r="GV1261" s="20"/>
      <c r="GW1261" s="19">
        <f t="shared" si="29"/>
        <v>0</v>
      </c>
      <c r="GX1261" s="472"/>
      <c r="GY1261" s="473"/>
    </row>
    <row r="1262" spans="1:207" ht="15.75" customHeight="1">
      <c r="A1262" s="210" t="s">
        <v>82</v>
      </c>
      <c r="B1262" s="487"/>
      <c r="C1262" s="186" t="s">
        <v>413</v>
      </c>
      <c r="D1262" s="224" t="s">
        <v>414</v>
      </c>
      <c r="E1262" s="206">
        <f>SUMIF(F$222:F$252,$D1262,H$222:H$252)</f>
        <v>0</v>
      </c>
      <c r="F1262" s="9"/>
      <c r="G1262" s="10"/>
      <c r="H1262" s="11"/>
      <c r="I1262" s="6">
        <f>SUMIF(J$222:J$252,$D1262,L$222:L$252)</f>
        <v>0</v>
      </c>
      <c r="J1262" s="9"/>
      <c r="K1262" s="10"/>
      <c r="L1262" s="11"/>
      <c r="M1262" s="6">
        <f>SUMIF(N$222:N$252,$D1262,P$222:P$252)</f>
        <v>0</v>
      </c>
      <c r="N1262" s="9"/>
      <c r="O1262" s="10"/>
      <c r="P1262" s="11"/>
      <c r="Q1262" s="6">
        <f>SUMIF(R$222:R$252,$D1262,T$222:T$252)</f>
        <v>0</v>
      </c>
      <c r="R1262" s="9"/>
      <c r="S1262" s="10"/>
      <c r="T1262" s="11"/>
      <c r="U1262" s="6">
        <f>SUMIF(V$222:V$252,$D1262,X$222:X$252)</f>
        <v>0</v>
      </c>
      <c r="V1262" s="9"/>
      <c r="W1262" s="10"/>
      <c r="X1262" s="11"/>
      <c r="Y1262" s="6">
        <f>SUMIF(Z$222:Z$252,$D1262,AB$222:AB$252)</f>
        <v>0</v>
      </c>
      <c r="Z1262" s="9"/>
      <c r="AA1262" s="10"/>
      <c r="AB1262" s="11"/>
      <c r="AC1262" s="6">
        <f>SUMIF(AD$222:AD$252,$D1262,AF$222:AF$252)</f>
        <v>0</v>
      </c>
      <c r="AD1262" s="9"/>
      <c r="AE1262" s="10"/>
      <c r="AF1262" s="11"/>
      <c r="AG1262" s="6">
        <f>SUMIF(AH$222:AH$252,$D1262,AJ$222:AJ$252)</f>
        <v>0</v>
      </c>
      <c r="AH1262" s="9"/>
      <c r="AI1262" s="10"/>
      <c r="AJ1262" s="11"/>
      <c r="AK1262" s="6">
        <f>SUMIF(AL$222:AL$252,$D1262,AN$222:AN$252)</f>
        <v>0</v>
      </c>
      <c r="AL1262" s="9"/>
      <c r="AM1262" s="10"/>
      <c r="AN1262" s="11"/>
      <c r="AO1262" s="6">
        <f>SUMIF(AP$222:AP$252,$D1262,AR$222:AR$252)</f>
        <v>0</v>
      </c>
      <c r="AP1262" s="9"/>
      <c r="AQ1262" s="10"/>
      <c r="AR1262" s="11"/>
      <c r="AS1262" s="6">
        <f>SUMIF(AT$222:AT$252,$D1262,AV$222:AV$252)</f>
        <v>0</v>
      </c>
      <c r="AT1262" s="9"/>
      <c r="AU1262" s="10"/>
      <c r="AV1262" s="11"/>
      <c r="AW1262" s="6">
        <f>SUMIF(AX$222:AX$252,$D1262,AZ$222:AZ$252)</f>
        <v>0</v>
      </c>
      <c r="AX1262" s="9"/>
      <c r="AY1262" s="10"/>
      <c r="AZ1262" s="11"/>
      <c r="BA1262" s="6">
        <f>SUMIF(BB$222:BB$252,$D1262,BD$222:BD$252)</f>
        <v>0</v>
      </c>
      <c r="BB1262" s="9"/>
      <c r="BC1262" s="10"/>
      <c r="BD1262" s="11"/>
      <c r="BE1262" s="6">
        <f>SUMIF(BF$222:BF$252,$D1262,BH$222:BH$252)</f>
        <v>0</v>
      </c>
      <c r="BF1262" s="9"/>
      <c r="BG1262" s="10"/>
      <c r="BH1262" s="11"/>
      <c r="BI1262" s="6">
        <f>SUMIF(BJ$222:BJ$252,$D1262,BL$222:BL$252)</f>
        <v>0</v>
      </c>
      <c r="BJ1262" s="9"/>
      <c r="BK1262" s="10"/>
      <c r="BL1262" s="11"/>
      <c r="BM1262" s="6">
        <f>SUMIF(BN$222:BN$252,$D1262,BP$222:BP$252)</f>
        <v>0</v>
      </c>
      <c r="BN1262" s="9"/>
      <c r="BO1262" s="10"/>
      <c r="BP1262" s="11"/>
      <c r="BQ1262" s="6">
        <f>SUMIF(BR$222:BR$252,$D1262,BT$222:BT$252)</f>
        <v>0</v>
      </c>
      <c r="BR1262" s="9"/>
      <c r="BS1262" s="10"/>
      <c r="BT1262" s="11"/>
      <c r="BU1262" s="6">
        <f>SUMIF(BV$222:BV$252,$D1262,BX$222:BX$252)</f>
        <v>0</v>
      </c>
      <c r="BV1262" s="9"/>
      <c r="BW1262" s="10"/>
      <c r="BX1262" s="11"/>
      <c r="BY1262" s="6">
        <f>SUMIF(BZ$222:BZ$252,$D1262,CB$222:CB$252)</f>
        <v>0</v>
      </c>
      <c r="BZ1262" s="9"/>
      <c r="CA1262" s="10"/>
      <c r="CB1262" s="11"/>
      <c r="CC1262" s="6">
        <f>SUMIF(CD$222:CD$252,$D1262,CF$222:CF$252)</f>
        <v>0</v>
      </c>
      <c r="CD1262" s="9"/>
      <c r="CE1262" s="10"/>
      <c r="CF1262" s="11"/>
      <c r="CG1262" s="6">
        <f>SUMIF(CH$222:CH$252,$D1262,CJ$222:CJ$252)</f>
        <v>0</v>
      </c>
      <c r="CH1262" s="9"/>
      <c r="CI1262" s="10"/>
      <c r="CJ1262" s="11"/>
      <c r="CK1262" s="6">
        <f>SUMIF(CL$222:CL$252,$D1262,CN$222:CN$252)</f>
        <v>0</v>
      </c>
      <c r="CL1262" s="9"/>
      <c r="CM1262" s="10"/>
      <c r="CN1262" s="11"/>
      <c r="CO1262" s="6">
        <f>SUMIF(CP$222:CP$252,$D1262,CR$222:CR$252)</f>
        <v>0</v>
      </c>
      <c r="CP1262" s="9"/>
      <c r="CQ1262" s="10"/>
      <c r="CR1262" s="11"/>
      <c r="CS1262" s="6">
        <f>SUMIF(CT$222:CT$252,$D1262,CV$222:CV$252)</f>
        <v>0</v>
      </c>
      <c r="CT1262" s="9"/>
      <c r="CU1262" s="10"/>
      <c r="CV1262" s="11"/>
      <c r="CW1262" s="6">
        <f>SUMIF(CX$222:CX$252,$D1262,CZ$222:CZ$252)</f>
        <v>0</v>
      </c>
      <c r="CX1262" s="9"/>
      <c r="CY1262" s="10"/>
      <c r="CZ1262" s="11"/>
      <c r="DA1262" s="6">
        <f>SUMIF(DB$222:DB$252,$D1262,DD$222:DD$252)</f>
        <v>0</v>
      </c>
      <c r="DB1262" s="9"/>
      <c r="DC1262" s="10"/>
      <c r="DD1262" s="11"/>
      <c r="DE1262" s="6">
        <f>SUMIF(DF$222:DF$252,$D1262,DH$222:DH$252)</f>
        <v>0</v>
      </c>
      <c r="DF1262" s="9"/>
      <c r="DG1262" s="10"/>
      <c r="DH1262" s="11"/>
      <c r="DI1262" s="6">
        <f>SUMIF(DJ$222:DJ$252,$D1262,DL$222:DL$252)</f>
        <v>0</v>
      </c>
      <c r="DJ1262" s="9"/>
      <c r="DK1262" s="10"/>
      <c r="DL1262" s="11"/>
      <c r="DM1262" s="6">
        <f>SUMIF(DN$222:DN$252,$D1262,DP$222:DP$252)</f>
        <v>0</v>
      </c>
      <c r="DN1262" s="9"/>
      <c r="DO1262" s="10"/>
      <c r="DP1262" s="11"/>
      <c r="DQ1262" s="6">
        <f>SUMIF(DR$222:DR$252,$D1262,DT$222:DT$252)</f>
        <v>0</v>
      </c>
      <c r="DR1262" s="9"/>
      <c r="DS1262" s="10"/>
      <c r="DT1262" s="11"/>
      <c r="DU1262" s="6">
        <f>SUMIF(DV$222:DV$252,$D1262,DX$222:DX$252)</f>
        <v>0</v>
      </c>
      <c r="DV1262" s="9"/>
      <c r="DW1262" s="10"/>
      <c r="DX1262" s="11"/>
      <c r="DY1262" s="6">
        <f>SUMIF(DZ$222:DZ$252,$D1262,EB$222:EB$252)</f>
        <v>0</v>
      </c>
      <c r="DZ1262" s="9"/>
      <c r="EA1262" s="10"/>
      <c r="EB1262" s="11"/>
      <c r="EC1262" s="6">
        <f>SUMIF(ED$222:ED$252,$D1262,EF$222:EF$252)</f>
        <v>0</v>
      </c>
      <c r="ED1262" s="9"/>
      <c r="EE1262" s="10"/>
      <c r="EF1262" s="11"/>
      <c r="EG1262" s="6">
        <f>SUMIF(EH$222:EH$252,$D1262,EJ$222:EJ$252)</f>
        <v>0</v>
      </c>
      <c r="EH1262" s="9"/>
      <c r="EI1262" s="10"/>
      <c r="EJ1262" s="11"/>
      <c r="EK1262" s="6">
        <f>SUMIF(EL$222:EL$252,$D1262,EN$222:EN$252)</f>
        <v>0</v>
      </c>
      <c r="EL1262" s="9"/>
      <c r="EM1262" s="10"/>
      <c r="EN1262" s="11"/>
      <c r="EO1262" s="6">
        <f>SUMIF(EP$222:EP$252,$D1262,ER$222:ER$252)</f>
        <v>0</v>
      </c>
      <c r="EP1262" s="9"/>
      <c r="EQ1262" s="10"/>
      <c r="ER1262" s="11"/>
      <c r="ES1262" s="6">
        <f>SUMIF(ET$222:ET$252,$D1262,EV$222:EV$252)</f>
        <v>0</v>
      </c>
      <c r="ET1262" s="9"/>
      <c r="EU1262" s="10"/>
      <c r="EV1262" s="11"/>
      <c r="EW1262" s="6">
        <f>SUMIF(EX$222:EX$252,$D1262,EZ$222:EZ$252)</f>
        <v>0</v>
      </c>
      <c r="EX1262" s="9"/>
      <c r="EY1262" s="10"/>
      <c r="EZ1262" s="11"/>
      <c r="FA1262" s="6">
        <f>SUMIF(FB$222:FB$252,$D1262,FD$222:FD$252)</f>
        <v>0</v>
      </c>
      <c r="FB1262" s="9"/>
      <c r="FC1262" s="10"/>
      <c r="FD1262" s="11"/>
      <c r="FE1262" s="6">
        <f>SUMIF(FF$222:FF$252,$D1262,FH$222:FH$252)</f>
        <v>0</v>
      </c>
      <c r="FF1262" s="9"/>
      <c r="FG1262" s="10"/>
      <c r="FH1262" s="11"/>
      <c r="FI1262" s="6">
        <f>SUMIF(FJ$222:FJ$252,$D1262,FL$222:FL$252)</f>
        <v>0</v>
      </c>
      <c r="FJ1262" s="9"/>
      <c r="FK1262" s="10"/>
      <c r="FL1262" s="11"/>
      <c r="FM1262" s="6">
        <f>SUMIF(FN$222:FN$252,$D1262,FP$222:FP$252)</f>
        <v>0</v>
      </c>
      <c r="FN1262" s="9"/>
      <c r="FO1262" s="10"/>
      <c r="FP1262" s="11"/>
      <c r="FQ1262" s="6">
        <f>SUMIF(FR$222:FR$252,$D1262,FT$222:FT$252)</f>
        <v>0</v>
      </c>
      <c r="FR1262" s="9"/>
      <c r="FS1262" s="10"/>
      <c r="FT1262" s="11"/>
      <c r="FU1262" s="6">
        <f>SUMIF(FV$222:FV$252,$D1262,FX$222:FX$252)</f>
        <v>0</v>
      </c>
      <c r="FV1262" s="9"/>
      <c r="FW1262" s="10"/>
      <c r="FX1262" s="11"/>
      <c r="FY1262" s="6">
        <f>SUMIF(FZ$222:FZ$252,$D1262,GB$222:GB$252)</f>
        <v>0</v>
      </c>
      <c r="FZ1262" s="9"/>
      <c r="GA1262" s="10"/>
      <c r="GB1262" s="11"/>
      <c r="GC1262" s="6">
        <f>SUMIF(GD$222:GD$252,$D1262,GF$222:GF$252)</f>
        <v>0</v>
      </c>
      <c r="GD1262" s="9"/>
      <c r="GE1262" s="10"/>
      <c r="GF1262" s="11"/>
      <c r="GG1262" s="6">
        <f>SUMIF(GH$222:GH$252,$D1262,GJ$222:GJ$252)</f>
        <v>0</v>
      </c>
      <c r="GH1262" s="9"/>
      <c r="GI1262" s="10"/>
      <c r="GJ1262" s="11"/>
      <c r="GK1262" s="6">
        <f>SUMIF(GL$222:GL$252,$D1262,GN$222:GN$252)</f>
        <v>0</v>
      </c>
      <c r="GL1262" s="9"/>
      <c r="GM1262" s="10"/>
      <c r="GN1262" s="11"/>
      <c r="GO1262" s="6">
        <f>SUMIF(GP$222:GP$252,$D1262,GR$222:GR$252)</f>
        <v>0</v>
      </c>
      <c r="GP1262" s="9"/>
      <c r="GQ1262" s="10"/>
      <c r="GR1262" s="11"/>
      <c r="GS1262" s="6">
        <f>SUMIF(GT$222:GT$252,$D1262,GV$222:GV$252)</f>
        <v>0</v>
      </c>
      <c r="GT1262" s="9"/>
      <c r="GU1262" s="10"/>
      <c r="GV1262" s="20"/>
      <c r="GW1262" s="19">
        <f t="shared" si="29"/>
        <v>0</v>
      </c>
      <c r="GX1262" s="472"/>
      <c r="GY1262" s="473"/>
    </row>
    <row r="1263" spans="1:207" ht="15.75" customHeight="1">
      <c r="A1263" s="210" t="s">
        <v>83</v>
      </c>
      <c r="B1263" s="487"/>
      <c r="C1263" s="186" t="s">
        <v>413</v>
      </c>
      <c r="D1263" s="224" t="s">
        <v>414</v>
      </c>
      <c r="E1263" s="206">
        <f>SUMIF(F$253:F$283,$D1263,H$253:H$283)</f>
        <v>0</v>
      </c>
      <c r="F1263" s="9"/>
      <c r="G1263" s="10"/>
      <c r="H1263" s="11"/>
      <c r="I1263" s="6">
        <f>SUMIF(J$253:J$283,$D1263,L$253:L$283)</f>
        <v>0</v>
      </c>
      <c r="J1263" s="9"/>
      <c r="K1263" s="10"/>
      <c r="L1263" s="11"/>
      <c r="M1263" s="6">
        <f>SUMIF(N$253:N$283,$D1263,P$253:P$283)</f>
        <v>0</v>
      </c>
      <c r="N1263" s="9"/>
      <c r="O1263" s="10"/>
      <c r="P1263" s="11"/>
      <c r="Q1263" s="6">
        <f>SUMIF(R$253:R$283,$D1263,T$253:T$283)</f>
        <v>0</v>
      </c>
      <c r="R1263" s="9"/>
      <c r="S1263" s="10"/>
      <c r="T1263" s="11"/>
      <c r="U1263" s="6">
        <f>SUMIF(V$253:V$283,$D1263,X$253:X$283)</f>
        <v>0</v>
      </c>
      <c r="V1263" s="9"/>
      <c r="W1263" s="10"/>
      <c r="X1263" s="11"/>
      <c r="Y1263" s="6">
        <f>SUMIF(Z$253:Z$283,$D1263,AB$253:AB$283)</f>
        <v>0</v>
      </c>
      <c r="Z1263" s="9"/>
      <c r="AA1263" s="10"/>
      <c r="AB1263" s="11"/>
      <c r="AC1263" s="6">
        <f>SUMIF(AD$253:AD$283,$D1263,AF$253:AF$283)</f>
        <v>0</v>
      </c>
      <c r="AD1263" s="9"/>
      <c r="AE1263" s="10"/>
      <c r="AF1263" s="11"/>
      <c r="AG1263" s="6">
        <f>SUMIF(AH$253:AH$283,$D1263,AJ$253:AJ$283)</f>
        <v>0</v>
      </c>
      <c r="AH1263" s="9"/>
      <c r="AI1263" s="10"/>
      <c r="AJ1263" s="11"/>
      <c r="AK1263" s="6">
        <f>SUMIF(AL$253:AL$283,$D1263,AN$253:AN$283)</f>
        <v>0</v>
      </c>
      <c r="AL1263" s="9"/>
      <c r="AM1263" s="10"/>
      <c r="AN1263" s="11"/>
      <c r="AO1263" s="6">
        <f>SUMIF(AP$253:AP$283,$D1263,AR$253:AR$283)</f>
        <v>0</v>
      </c>
      <c r="AP1263" s="9"/>
      <c r="AQ1263" s="10"/>
      <c r="AR1263" s="11"/>
      <c r="AS1263" s="6">
        <f>SUMIF(AT$253:AT$283,$D1263,AV$253:AV$283)</f>
        <v>0</v>
      </c>
      <c r="AT1263" s="9"/>
      <c r="AU1263" s="10"/>
      <c r="AV1263" s="11"/>
      <c r="AW1263" s="6">
        <f>SUMIF(AX$253:AX$283,$D1263,AZ$253:AZ$283)</f>
        <v>0</v>
      </c>
      <c r="AX1263" s="9"/>
      <c r="AY1263" s="10"/>
      <c r="AZ1263" s="11"/>
      <c r="BA1263" s="6">
        <f>SUMIF(BB$253:BB$283,$D1263,BD$253:BD$283)</f>
        <v>0</v>
      </c>
      <c r="BB1263" s="9"/>
      <c r="BC1263" s="10"/>
      <c r="BD1263" s="11"/>
      <c r="BE1263" s="6">
        <f>SUMIF(BF$253:BF$283,$D1263,BH$253:BH$283)</f>
        <v>0</v>
      </c>
      <c r="BF1263" s="9"/>
      <c r="BG1263" s="10"/>
      <c r="BH1263" s="11"/>
      <c r="BI1263" s="6">
        <f>SUMIF(BJ$253:BJ$283,$D1263,BL$253:BL$283)</f>
        <v>0</v>
      </c>
      <c r="BJ1263" s="9"/>
      <c r="BK1263" s="10"/>
      <c r="BL1263" s="11"/>
      <c r="BM1263" s="6">
        <f>SUMIF(BN$253:BN$283,$D1263,BP$253:BP$283)</f>
        <v>0</v>
      </c>
      <c r="BN1263" s="9"/>
      <c r="BO1263" s="10"/>
      <c r="BP1263" s="11"/>
      <c r="BQ1263" s="6">
        <f>SUMIF(BR$253:BR$283,$D1263,BT$253:BT$283)</f>
        <v>0</v>
      </c>
      <c r="BR1263" s="9"/>
      <c r="BS1263" s="10"/>
      <c r="BT1263" s="11"/>
      <c r="BU1263" s="6">
        <f>SUMIF(BV$253:BV$283,$D1263,BX$253:BX$283)</f>
        <v>0</v>
      </c>
      <c r="BV1263" s="9"/>
      <c r="BW1263" s="10"/>
      <c r="BX1263" s="11"/>
      <c r="BY1263" s="6">
        <f>SUMIF(BZ$253:BZ$283,$D1263,CB$253:CB$283)</f>
        <v>0</v>
      </c>
      <c r="BZ1263" s="9"/>
      <c r="CA1263" s="10"/>
      <c r="CB1263" s="11"/>
      <c r="CC1263" s="6">
        <f>SUMIF(CD$253:CD$283,$D1263,CF$253:CF$283)</f>
        <v>0</v>
      </c>
      <c r="CD1263" s="9"/>
      <c r="CE1263" s="10"/>
      <c r="CF1263" s="11"/>
      <c r="CG1263" s="6">
        <f>SUMIF(CH$253:CH$283,$D1263,CJ$253:CJ$283)</f>
        <v>0</v>
      </c>
      <c r="CH1263" s="9"/>
      <c r="CI1263" s="10"/>
      <c r="CJ1263" s="11"/>
      <c r="CK1263" s="6">
        <f>SUMIF(CL$253:CL$283,$D1263,CN$253:CN$283)</f>
        <v>0</v>
      </c>
      <c r="CL1263" s="9"/>
      <c r="CM1263" s="10"/>
      <c r="CN1263" s="11"/>
      <c r="CO1263" s="6">
        <f>SUMIF(CP$253:CP$283,$D1263,CR$253:CR$283)</f>
        <v>0</v>
      </c>
      <c r="CP1263" s="9"/>
      <c r="CQ1263" s="10"/>
      <c r="CR1263" s="11"/>
      <c r="CS1263" s="6">
        <f>SUMIF(CT$253:CT$283,$D1263,CV$253:CV$283)</f>
        <v>0</v>
      </c>
      <c r="CT1263" s="9"/>
      <c r="CU1263" s="10"/>
      <c r="CV1263" s="11"/>
      <c r="CW1263" s="6">
        <f>SUMIF(CX$253:CX$283,$D1263,CZ$253:CZ$283)</f>
        <v>0</v>
      </c>
      <c r="CX1263" s="9"/>
      <c r="CY1263" s="10"/>
      <c r="CZ1263" s="11"/>
      <c r="DA1263" s="6">
        <f>SUMIF(DB$253:DB$283,$D1263,DD$253:DD$283)</f>
        <v>0</v>
      </c>
      <c r="DB1263" s="9"/>
      <c r="DC1263" s="10"/>
      <c r="DD1263" s="11"/>
      <c r="DE1263" s="6">
        <f>SUMIF(DF$253:DF$283,$D1263,DH$253:DH$283)</f>
        <v>0</v>
      </c>
      <c r="DF1263" s="9"/>
      <c r="DG1263" s="10"/>
      <c r="DH1263" s="11"/>
      <c r="DI1263" s="6">
        <f>SUMIF(DJ$253:DJ$283,$D1263,DL$253:DL$283)</f>
        <v>0</v>
      </c>
      <c r="DJ1263" s="9"/>
      <c r="DK1263" s="10"/>
      <c r="DL1263" s="11"/>
      <c r="DM1263" s="6">
        <f>SUMIF(DN$253:DN$283,$D1263,DP$253:DP$283)</f>
        <v>0</v>
      </c>
      <c r="DN1263" s="9"/>
      <c r="DO1263" s="10"/>
      <c r="DP1263" s="11"/>
      <c r="DQ1263" s="6">
        <f>SUMIF(DR$253:DR$283,$D1263,DT$253:DT$283)</f>
        <v>0</v>
      </c>
      <c r="DR1263" s="9"/>
      <c r="DS1263" s="10"/>
      <c r="DT1263" s="11"/>
      <c r="DU1263" s="6">
        <f>SUMIF(DV$253:DV$283,$D1263,DX$253:DX$283)</f>
        <v>0</v>
      </c>
      <c r="DV1263" s="9"/>
      <c r="DW1263" s="10"/>
      <c r="DX1263" s="11"/>
      <c r="DY1263" s="6">
        <f>SUMIF(DZ$253:DZ$283,$D1263,EB$253:EB$283)</f>
        <v>0</v>
      </c>
      <c r="DZ1263" s="9"/>
      <c r="EA1263" s="10"/>
      <c r="EB1263" s="11"/>
      <c r="EC1263" s="6">
        <f>SUMIF(ED$253:ED$283,$D1263,EF$253:EF$283)</f>
        <v>0</v>
      </c>
      <c r="ED1263" s="9"/>
      <c r="EE1263" s="10"/>
      <c r="EF1263" s="11"/>
      <c r="EG1263" s="6">
        <f>SUMIF(EH$253:EH$283,$D1263,EJ$253:EJ$283)</f>
        <v>0</v>
      </c>
      <c r="EH1263" s="9"/>
      <c r="EI1263" s="10"/>
      <c r="EJ1263" s="11"/>
      <c r="EK1263" s="6">
        <f>SUMIF(EL$253:EL$283,$D1263,EN$253:EN$283)</f>
        <v>0</v>
      </c>
      <c r="EL1263" s="9"/>
      <c r="EM1263" s="10"/>
      <c r="EN1263" s="11"/>
      <c r="EO1263" s="6">
        <f>SUMIF(EP$253:EP$283,$D1263,ER$253:ER$283)</f>
        <v>0</v>
      </c>
      <c r="EP1263" s="9"/>
      <c r="EQ1263" s="10"/>
      <c r="ER1263" s="11"/>
      <c r="ES1263" s="6">
        <f>SUMIF(ET$253:ET$283,$D1263,EV$253:EV$283)</f>
        <v>0</v>
      </c>
      <c r="ET1263" s="9"/>
      <c r="EU1263" s="10"/>
      <c r="EV1263" s="11"/>
      <c r="EW1263" s="6">
        <f>SUMIF(EX$253:EX$283,$D1263,EZ$253:EZ$283)</f>
        <v>0</v>
      </c>
      <c r="EX1263" s="9"/>
      <c r="EY1263" s="10"/>
      <c r="EZ1263" s="11"/>
      <c r="FA1263" s="6">
        <f>SUMIF(FB$253:FB$283,$D1263,FD$253:FD$283)</f>
        <v>0</v>
      </c>
      <c r="FB1263" s="9"/>
      <c r="FC1263" s="10"/>
      <c r="FD1263" s="11"/>
      <c r="FE1263" s="6">
        <f>SUMIF(FF$253:FF$283,$D1263,FH$253:FH$283)</f>
        <v>0</v>
      </c>
      <c r="FF1263" s="9"/>
      <c r="FG1263" s="10"/>
      <c r="FH1263" s="11"/>
      <c r="FI1263" s="6">
        <f>SUMIF(FJ$253:FJ$283,$D1263,FL$253:FL$283)</f>
        <v>0</v>
      </c>
      <c r="FJ1263" s="9"/>
      <c r="FK1263" s="10"/>
      <c r="FL1263" s="11"/>
      <c r="FM1263" s="6">
        <f>SUMIF(FN$253:FN$283,$D1263,FP$253:FP$283)</f>
        <v>0</v>
      </c>
      <c r="FN1263" s="9"/>
      <c r="FO1263" s="10"/>
      <c r="FP1263" s="11"/>
      <c r="FQ1263" s="6">
        <f>SUMIF(FR$253:FR$283,$D1263,FT$253:FT$283)</f>
        <v>0</v>
      </c>
      <c r="FR1263" s="9"/>
      <c r="FS1263" s="10"/>
      <c r="FT1263" s="11"/>
      <c r="FU1263" s="6">
        <f>SUMIF(FV$253:FV$283,$D1263,FX$253:FX$283)</f>
        <v>0</v>
      </c>
      <c r="FV1263" s="9"/>
      <c r="FW1263" s="10"/>
      <c r="FX1263" s="11"/>
      <c r="FY1263" s="6">
        <f>SUMIF(FZ$253:FZ$283,$D1263,GB$253:GB$283)</f>
        <v>0</v>
      </c>
      <c r="FZ1263" s="9"/>
      <c r="GA1263" s="10"/>
      <c r="GB1263" s="11"/>
      <c r="GC1263" s="6">
        <f>SUMIF(GD$253:GD$283,$D1263,GF$253:GF$283)</f>
        <v>0</v>
      </c>
      <c r="GD1263" s="9"/>
      <c r="GE1263" s="10"/>
      <c r="GF1263" s="11"/>
      <c r="GG1263" s="6">
        <f>SUMIF(GH$253:GH$283,$D1263,GJ$253:GJ$283)</f>
        <v>0</v>
      </c>
      <c r="GH1263" s="9"/>
      <c r="GI1263" s="10"/>
      <c r="GJ1263" s="11"/>
      <c r="GK1263" s="6">
        <f>SUMIF(GL$253:GL$283,$D1263,GN$253:GN$283)</f>
        <v>0</v>
      </c>
      <c r="GL1263" s="9"/>
      <c r="GM1263" s="10"/>
      <c r="GN1263" s="11"/>
      <c r="GO1263" s="6">
        <f>SUMIF(GP$253:GP$283,$D1263,GR$253:GR$283)</f>
        <v>0</v>
      </c>
      <c r="GP1263" s="9"/>
      <c r="GQ1263" s="10"/>
      <c r="GR1263" s="11"/>
      <c r="GS1263" s="6">
        <f>SUMIF(GT$253:GT$283,$D1263,GV$253:GV$283)</f>
        <v>0</v>
      </c>
      <c r="GT1263" s="9"/>
      <c r="GU1263" s="10"/>
      <c r="GV1263" s="20"/>
      <c r="GW1263" s="19">
        <f t="shared" si="29"/>
        <v>0</v>
      </c>
      <c r="GX1263" s="472"/>
      <c r="GY1263" s="473"/>
    </row>
    <row r="1264" spans="1:207" ht="15.75" customHeight="1">
      <c r="A1264" s="210" t="s">
        <v>84</v>
      </c>
      <c r="B1264" s="487"/>
      <c r="C1264" s="186" t="s">
        <v>413</v>
      </c>
      <c r="D1264" s="224" t="s">
        <v>414</v>
      </c>
      <c r="E1264" s="206">
        <f>SUMIF(F$284:F$314,$D1264,H$284:H$314)</f>
        <v>0</v>
      </c>
      <c r="F1264" s="9"/>
      <c r="G1264" s="10"/>
      <c r="H1264" s="11"/>
      <c r="I1264" s="6">
        <f>SUMIF(J$284:J$314,$D1264,L$284:L$314)</f>
        <v>0</v>
      </c>
      <c r="J1264" s="9"/>
      <c r="K1264" s="10"/>
      <c r="L1264" s="11"/>
      <c r="M1264" s="6">
        <f>SUMIF(N$284:N$314,$D1264,P$284:P$314)</f>
        <v>0</v>
      </c>
      <c r="N1264" s="9"/>
      <c r="O1264" s="10"/>
      <c r="P1264" s="11"/>
      <c r="Q1264" s="6">
        <f>SUMIF(R$284:R$314,$D1264,T$284:T$314)</f>
        <v>0</v>
      </c>
      <c r="R1264" s="9"/>
      <c r="S1264" s="10"/>
      <c r="T1264" s="11"/>
      <c r="U1264" s="6">
        <f>SUMIF(V$284:V$314,$D1264,X$284:X$314)</f>
        <v>0</v>
      </c>
      <c r="V1264" s="9"/>
      <c r="W1264" s="10"/>
      <c r="X1264" s="11"/>
      <c r="Y1264" s="6">
        <f>SUMIF(Z$284:Z$314,$D1264,AB$284:AB$314)</f>
        <v>0</v>
      </c>
      <c r="Z1264" s="9"/>
      <c r="AA1264" s="10"/>
      <c r="AB1264" s="11"/>
      <c r="AC1264" s="6">
        <f>SUMIF(AD$284:AD$314,$D1264,AF$284:AF$314)</f>
        <v>0</v>
      </c>
      <c r="AD1264" s="9"/>
      <c r="AE1264" s="10"/>
      <c r="AF1264" s="11"/>
      <c r="AG1264" s="6">
        <f>SUMIF(AH$284:AH$314,$D1264,AJ$284:AJ$314)</f>
        <v>0</v>
      </c>
      <c r="AH1264" s="9"/>
      <c r="AI1264" s="10"/>
      <c r="AJ1264" s="11"/>
      <c r="AK1264" s="6">
        <f>SUMIF(AL$284:AL$314,$D1264,AN$284:AN$314)</f>
        <v>0</v>
      </c>
      <c r="AL1264" s="9"/>
      <c r="AM1264" s="10"/>
      <c r="AN1264" s="11"/>
      <c r="AO1264" s="6">
        <f>SUMIF(AP$284:AP$314,$D1264,AR$284:AR$314)</f>
        <v>0</v>
      </c>
      <c r="AP1264" s="9"/>
      <c r="AQ1264" s="10"/>
      <c r="AR1264" s="11"/>
      <c r="AS1264" s="6">
        <f>SUMIF(AT$284:AT$314,$D1264,AV$284:AV$314)</f>
        <v>0</v>
      </c>
      <c r="AT1264" s="9"/>
      <c r="AU1264" s="10"/>
      <c r="AV1264" s="11"/>
      <c r="AW1264" s="6">
        <f>SUMIF(AX$284:AX$314,$D1264,AZ$284:AZ$314)</f>
        <v>0</v>
      </c>
      <c r="AX1264" s="9"/>
      <c r="AY1264" s="10"/>
      <c r="AZ1264" s="11"/>
      <c r="BA1264" s="6">
        <f>SUMIF(BB$284:BB$314,$D1264,BD$284:BD$314)</f>
        <v>0</v>
      </c>
      <c r="BB1264" s="9"/>
      <c r="BC1264" s="10"/>
      <c r="BD1264" s="11"/>
      <c r="BE1264" s="6">
        <f>SUMIF(BF$284:BF$314,$D1264,BH$284:BH$314)</f>
        <v>0</v>
      </c>
      <c r="BF1264" s="9"/>
      <c r="BG1264" s="10"/>
      <c r="BH1264" s="11"/>
      <c r="BI1264" s="6">
        <f>SUMIF(BJ$284:BJ$314,$D1264,BL$284:BL$314)</f>
        <v>0</v>
      </c>
      <c r="BJ1264" s="9"/>
      <c r="BK1264" s="10"/>
      <c r="BL1264" s="11"/>
      <c r="BM1264" s="6">
        <f>SUMIF(BN$284:BN$314,$D1264,BP$284:BP$314)</f>
        <v>0</v>
      </c>
      <c r="BN1264" s="9"/>
      <c r="BO1264" s="10"/>
      <c r="BP1264" s="11"/>
      <c r="BQ1264" s="6">
        <f>SUMIF(BR$284:BR$314,$D1264,BT$284:BT$314)</f>
        <v>0</v>
      </c>
      <c r="BR1264" s="9"/>
      <c r="BS1264" s="10"/>
      <c r="BT1264" s="11"/>
      <c r="BU1264" s="6">
        <f>SUMIF(BV$284:BV$314,$D1264,BX$284:BX$314)</f>
        <v>0</v>
      </c>
      <c r="BV1264" s="9"/>
      <c r="BW1264" s="10"/>
      <c r="BX1264" s="11"/>
      <c r="BY1264" s="6">
        <f>SUMIF(BZ$284:BZ$314,$D1264,CB$284:CB$314)</f>
        <v>0</v>
      </c>
      <c r="BZ1264" s="9"/>
      <c r="CA1264" s="10"/>
      <c r="CB1264" s="11"/>
      <c r="CC1264" s="6">
        <f>SUMIF(CD$284:CD$314,$D1264,CF$284:CF$314)</f>
        <v>0</v>
      </c>
      <c r="CD1264" s="9"/>
      <c r="CE1264" s="10"/>
      <c r="CF1264" s="11"/>
      <c r="CG1264" s="6">
        <f>SUMIF(CH$284:CH$314,$D1264,CJ$284:CJ$314)</f>
        <v>0</v>
      </c>
      <c r="CH1264" s="9"/>
      <c r="CI1264" s="10"/>
      <c r="CJ1264" s="11"/>
      <c r="CK1264" s="6">
        <f>SUMIF(CL$284:CL$314,$D1264,CN$284:CN$314)</f>
        <v>0</v>
      </c>
      <c r="CL1264" s="9"/>
      <c r="CM1264" s="10"/>
      <c r="CN1264" s="11"/>
      <c r="CO1264" s="6">
        <f>SUMIF(CP$284:CP$314,$D1264,CR$284:CR$314)</f>
        <v>0</v>
      </c>
      <c r="CP1264" s="9"/>
      <c r="CQ1264" s="10"/>
      <c r="CR1264" s="11"/>
      <c r="CS1264" s="6">
        <f>SUMIF(CT$284:CT$314,$D1264,CV$284:CV$314)</f>
        <v>0</v>
      </c>
      <c r="CT1264" s="9"/>
      <c r="CU1264" s="10"/>
      <c r="CV1264" s="11"/>
      <c r="CW1264" s="6">
        <f>SUMIF(CX$284:CX$314,$D1264,CZ$284:CZ$314)</f>
        <v>0</v>
      </c>
      <c r="CX1264" s="9"/>
      <c r="CY1264" s="10"/>
      <c r="CZ1264" s="11"/>
      <c r="DA1264" s="6">
        <f>SUMIF(DB$284:DB$314,$D1264,DD$284:DD$314)</f>
        <v>0</v>
      </c>
      <c r="DB1264" s="9"/>
      <c r="DC1264" s="10"/>
      <c r="DD1264" s="11"/>
      <c r="DE1264" s="6">
        <f>SUMIF(DF$284:DF$314,$D1264,DH$284:DH$314)</f>
        <v>0</v>
      </c>
      <c r="DF1264" s="9"/>
      <c r="DG1264" s="10"/>
      <c r="DH1264" s="11"/>
      <c r="DI1264" s="6">
        <f>SUMIF(DJ$284:DJ$314,$D1264,DL$284:DL$314)</f>
        <v>0</v>
      </c>
      <c r="DJ1264" s="9"/>
      <c r="DK1264" s="10"/>
      <c r="DL1264" s="11"/>
      <c r="DM1264" s="6">
        <f>SUMIF(DN$284:DN$314,$D1264,DP$284:DP$314)</f>
        <v>0</v>
      </c>
      <c r="DN1264" s="9"/>
      <c r="DO1264" s="10"/>
      <c r="DP1264" s="11"/>
      <c r="DQ1264" s="6">
        <f>SUMIF(DR$284:DR$314,$D1264,DT$284:DT$314)</f>
        <v>0</v>
      </c>
      <c r="DR1264" s="9"/>
      <c r="DS1264" s="10"/>
      <c r="DT1264" s="11"/>
      <c r="DU1264" s="6">
        <f>SUMIF(DV$284:DV$314,$D1264,DX$284:DX$314)</f>
        <v>0</v>
      </c>
      <c r="DV1264" s="9"/>
      <c r="DW1264" s="10"/>
      <c r="DX1264" s="11"/>
      <c r="DY1264" s="6">
        <f>SUMIF(DZ$284:DZ$314,$D1264,EB$284:EB$314)</f>
        <v>0</v>
      </c>
      <c r="DZ1264" s="9"/>
      <c r="EA1264" s="10"/>
      <c r="EB1264" s="11"/>
      <c r="EC1264" s="6">
        <f>SUMIF(ED$284:ED$314,$D1264,EF$284:EF$314)</f>
        <v>0</v>
      </c>
      <c r="ED1264" s="9"/>
      <c r="EE1264" s="10"/>
      <c r="EF1264" s="11"/>
      <c r="EG1264" s="6">
        <f>SUMIF(EH$284:EH$314,$D1264,EJ$284:EJ$314)</f>
        <v>0</v>
      </c>
      <c r="EH1264" s="9"/>
      <c r="EI1264" s="10"/>
      <c r="EJ1264" s="11"/>
      <c r="EK1264" s="6">
        <f>SUMIF(EL$284:EL$314,$D1264,EN$284:EN$314)</f>
        <v>0</v>
      </c>
      <c r="EL1264" s="9"/>
      <c r="EM1264" s="10"/>
      <c r="EN1264" s="11"/>
      <c r="EO1264" s="6">
        <f>SUMIF(EP$284:EP$314,$D1264,ER$284:ER$314)</f>
        <v>0</v>
      </c>
      <c r="EP1264" s="9"/>
      <c r="EQ1264" s="10"/>
      <c r="ER1264" s="11"/>
      <c r="ES1264" s="6">
        <f>SUMIF(ET$284:ET$314,$D1264,EV$284:EV$314)</f>
        <v>0</v>
      </c>
      <c r="ET1264" s="9"/>
      <c r="EU1264" s="10"/>
      <c r="EV1264" s="11"/>
      <c r="EW1264" s="6">
        <f>SUMIF(EX$284:EX$314,$D1264,EZ$284:EZ$314)</f>
        <v>0</v>
      </c>
      <c r="EX1264" s="9"/>
      <c r="EY1264" s="10"/>
      <c r="EZ1264" s="11"/>
      <c r="FA1264" s="6">
        <f>SUMIF(FB$284:FB$314,$D1264,FD$284:FD$314)</f>
        <v>0</v>
      </c>
      <c r="FB1264" s="9"/>
      <c r="FC1264" s="10"/>
      <c r="FD1264" s="11"/>
      <c r="FE1264" s="6">
        <f>SUMIF(FF$284:FF$314,$D1264,FH$284:FH$314)</f>
        <v>0</v>
      </c>
      <c r="FF1264" s="9"/>
      <c r="FG1264" s="10"/>
      <c r="FH1264" s="11"/>
      <c r="FI1264" s="6">
        <f>SUMIF(FJ$284:FJ$314,$D1264,FL$284:FL$314)</f>
        <v>0</v>
      </c>
      <c r="FJ1264" s="9"/>
      <c r="FK1264" s="10"/>
      <c r="FL1264" s="11"/>
      <c r="FM1264" s="6">
        <f>SUMIF(FN$284:FN$314,$D1264,FP$284:FP$314)</f>
        <v>0</v>
      </c>
      <c r="FN1264" s="9"/>
      <c r="FO1264" s="10"/>
      <c r="FP1264" s="11"/>
      <c r="FQ1264" s="6">
        <f>SUMIF(FR$284:FR$314,$D1264,FT$284:FT$314)</f>
        <v>0</v>
      </c>
      <c r="FR1264" s="9"/>
      <c r="FS1264" s="10"/>
      <c r="FT1264" s="11"/>
      <c r="FU1264" s="6">
        <f>SUMIF(FV$284:FV$314,$D1264,FX$284:FX$314)</f>
        <v>0</v>
      </c>
      <c r="FV1264" s="9"/>
      <c r="FW1264" s="10"/>
      <c r="FX1264" s="11"/>
      <c r="FY1264" s="6">
        <f>SUMIF(FZ$284:FZ$314,$D1264,GB$284:GB$314)</f>
        <v>0</v>
      </c>
      <c r="FZ1264" s="9"/>
      <c r="GA1264" s="10"/>
      <c r="GB1264" s="11"/>
      <c r="GC1264" s="6">
        <f>SUMIF(GD$284:GD$314,$D1264,GF$284:GF$314)</f>
        <v>0</v>
      </c>
      <c r="GD1264" s="9"/>
      <c r="GE1264" s="10"/>
      <c r="GF1264" s="11"/>
      <c r="GG1264" s="6">
        <f>SUMIF(GH$284:GH$314,$D1264,GJ$284:GJ$314)</f>
        <v>0</v>
      </c>
      <c r="GH1264" s="9"/>
      <c r="GI1264" s="10"/>
      <c r="GJ1264" s="11"/>
      <c r="GK1264" s="6">
        <f>SUMIF(GL$284:GL$314,$D1264,GN$284:GN$314)</f>
        <v>0</v>
      </c>
      <c r="GL1264" s="9"/>
      <c r="GM1264" s="10"/>
      <c r="GN1264" s="11"/>
      <c r="GO1264" s="6">
        <f>SUMIF(GP$284:GP$314,$D1264,GR$284:GR$314)</f>
        <v>0</v>
      </c>
      <c r="GP1264" s="9"/>
      <c r="GQ1264" s="10"/>
      <c r="GR1264" s="11"/>
      <c r="GS1264" s="6">
        <f>SUMIF(GT$284:GT$314,$D1264,GV$284:GV$314)</f>
        <v>0</v>
      </c>
      <c r="GT1264" s="9"/>
      <c r="GU1264" s="10"/>
      <c r="GV1264" s="20"/>
      <c r="GW1264" s="19">
        <f t="shared" si="29"/>
        <v>0</v>
      </c>
      <c r="GX1264" s="472"/>
      <c r="GY1264" s="473"/>
    </row>
    <row r="1265" spans="1:207" ht="15.75" customHeight="1">
      <c r="A1265" s="210" t="s">
        <v>85</v>
      </c>
      <c r="B1265" s="487"/>
      <c r="C1265" s="186" t="s">
        <v>413</v>
      </c>
      <c r="D1265" s="224" t="s">
        <v>414</v>
      </c>
      <c r="E1265" s="207">
        <f>SUMIF(F$315:F$345,$D1265,H$315:H$345)</f>
        <v>0</v>
      </c>
      <c r="F1265" s="12"/>
      <c r="G1265" s="13"/>
      <c r="H1265" s="14"/>
      <c r="I1265" s="6">
        <f>SUMIF(J$315:J$345,$D1265,L$315:L$345)</f>
        <v>0</v>
      </c>
      <c r="J1265" s="12"/>
      <c r="K1265" s="13"/>
      <c r="L1265" s="14"/>
      <c r="M1265" s="7">
        <f>SUMIF(N$315:N$345,$D1265,P$315:P$345)</f>
        <v>0</v>
      </c>
      <c r="N1265" s="12"/>
      <c r="O1265" s="13"/>
      <c r="P1265" s="14"/>
      <c r="Q1265" s="6">
        <f>SUMIF(R$315:R$345,$D1265,T$315:T$345)</f>
        <v>0</v>
      </c>
      <c r="R1265" s="12"/>
      <c r="S1265" s="13"/>
      <c r="T1265" s="14"/>
      <c r="U1265" s="7">
        <f>SUMIF(V$315:V$345,$D1265,X$315:X$345)</f>
        <v>0</v>
      </c>
      <c r="V1265" s="12"/>
      <c r="W1265" s="13"/>
      <c r="X1265" s="14"/>
      <c r="Y1265" s="6">
        <f>SUMIF(Z$315:Z$345,$D1265,AB$315:AB$345)</f>
        <v>0</v>
      </c>
      <c r="Z1265" s="12"/>
      <c r="AA1265" s="13"/>
      <c r="AB1265" s="14"/>
      <c r="AC1265" s="7">
        <f>SUMIF(AD$315:AD$345,$D1265,AF$315:AF$345)</f>
        <v>0</v>
      </c>
      <c r="AD1265" s="12"/>
      <c r="AE1265" s="13"/>
      <c r="AF1265" s="14"/>
      <c r="AG1265" s="7">
        <f>SUMIF(AH$315:AH$345,$D1265,AJ$315:AJ$345)</f>
        <v>0</v>
      </c>
      <c r="AH1265" s="12"/>
      <c r="AI1265" s="13"/>
      <c r="AJ1265" s="14"/>
      <c r="AK1265" s="7">
        <f>SUMIF(AL$315:AL$345,$D1265,AN$315:AN$345)</f>
        <v>0</v>
      </c>
      <c r="AL1265" s="12"/>
      <c r="AM1265" s="13"/>
      <c r="AN1265" s="14"/>
      <c r="AO1265" s="7">
        <f>SUMIF(AP$315:AP$345,$D1265,AR$315:AR$345)</f>
        <v>0</v>
      </c>
      <c r="AP1265" s="12"/>
      <c r="AQ1265" s="13"/>
      <c r="AR1265" s="14"/>
      <c r="AS1265" s="7">
        <f>SUMIF(AT$315:AT$345,$D1265,AV$315:AV$345)</f>
        <v>0</v>
      </c>
      <c r="AT1265" s="12"/>
      <c r="AU1265" s="13"/>
      <c r="AV1265" s="14"/>
      <c r="AW1265" s="7">
        <f>SUMIF(AX$315:AX$345,$D1265,AZ$315:AZ$345)</f>
        <v>0</v>
      </c>
      <c r="AX1265" s="12"/>
      <c r="AY1265" s="13"/>
      <c r="AZ1265" s="14"/>
      <c r="BA1265" s="7">
        <f>SUMIF(BB$315:BB$345,$D1265,BD$315:BD$345)</f>
        <v>0</v>
      </c>
      <c r="BB1265" s="12"/>
      <c r="BC1265" s="13"/>
      <c r="BD1265" s="14"/>
      <c r="BE1265" s="7">
        <f>SUMIF(BF$315:BF$345,$D1265,BH$315:BH$345)</f>
        <v>0</v>
      </c>
      <c r="BF1265" s="12"/>
      <c r="BG1265" s="13"/>
      <c r="BH1265" s="14"/>
      <c r="BI1265" s="7">
        <f>SUMIF(BJ$315:BJ$345,$D1265,BL$315:BL$345)</f>
        <v>0</v>
      </c>
      <c r="BJ1265" s="12"/>
      <c r="BK1265" s="13"/>
      <c r="BL1265" s="14"/>
      <c r="BM1265" s="7">
        <f>SUMIF(BN$315:BN$345,$D1265,BP$315:BP$345)</f>
        <v>0</v>
      </c>
      <c r="BN1265" s="12"/>
      <c r="BO1265" s="13"/>
      <c r="BP1265" s="14"/>
      <c r="BQ1265" s="7">
        <f>SUMIF(BR$315:BR$345,$D1265,BT$315:BT$345)</f>
        <v>0</v>
      </c>
      <c r="BR1265" s="12"/>
      <c r="BS1265" s="13"/>
      <c r="BT1265" s="14"/>
      <c r="BU1265" s="7">
        <f>SUMIF(BV$315:BV$345,$D1265,BX$315:BX$345)</f>
        <v>0</v>
      </c>
      <c r="BV1265" s="12"/>
      <c r="BW1265" s="13"/>
      <c r="BX1265" s="14"/>
      <c r="BY1265" s="7">
        <f>SUMIF(BZ$315:BZ$345,$D1265,CB$315:CB$345)</f>
        <v>0</v>
      </c>
      <c r="BZ1265" s="12"/>
      <c r="CA1265" s="13"/>
      <c r="CB1265" s="14"/>
      <c r="CC1265" s="7">
        <f>SUMIF(CD$315:CD$345,$D1265,CF$315:CF$345)</f>
        <v>0</v>
      </c>
      <c r="CD1265" s="12"/>
      <c r="CE1265" s="13"/>
      <c r="CF1265" s="14"/>
      <c r="CG1265" s="7">
        <f>SUMIF(CH$315:CH$345,$D1265,CJ$315:CJ$345)</f>
        <v>0</v>
      </c>
      <c r="CH1265" s="12"/>
      <c r="CI1265" s="13"/>
      <c r="CJ1265" s="14"/>
      <c r="CK1265" s="7">
        <f>SUMIF(CL$315:CL$345,$D1265,CN$315:CN$345)</f>
        <v>0</v>
      </c>
      <c r="CL1265" s="12"/>
      <c r="CM1265" s="13"/>
      <c r="CN1265" s="14"/>
      <c r="CO1265" s="7">
        <f>SUMIF(CP$315:CP$345,$D1265,CR$315:CR$345)</f>
        <v>0</v>
      </c>
      <c r="CP1265" s="12"/>
      <c r="CQ1265" s="13"/>
      <c r="CR1265" s="14"/>
      <c r="CS1265" s="7">
        <f>SUMIF(CT$315:CT$345,$D1265,CV$315:CV$345)</f>
        <v>0</v>
      </c>
      <c r="CT1265" s="12"/>
      <c r="CU1265" s="13"/>
      <c r="CV1265" s="14"/>
      <c r="CW1265" s="7">
        <f>SUMIF(CX$315:CX$345,$D1265,CZ$315:CZ$345)</f>
        <v>0</v>
      </c>
      <c r="CX1265" s="12"/>
      <c r="CY1265" s="13"/>
      <c r="CZ1265" s="14"/>
      <c r="DA1265" s="7">
        <f>SUMIF(DB$315:DB$345,$D1265,DD$315:DD$345)</f>
        <v>0</v>
      </c>
      <c r="DB1265" s="12"/>
      <c r="DC1265" s="13"/>
      <c r="DD1265" s="14"/>
      <c r="DE1265" s="7">
        <f>SUMIF(DF$315:DF$345,$D1265,DH$315:DH$345)</f>
        <v>0</v>
      </c>
      <c r="DF1265" s="12"/>
      <c r="DG1265" s="13"/>
      <c r="DH1265" s="14"/>
      <c r="DI1265" s="7">
        <f>SUMIF(DJ$315:DJ$345,$D1265,DL$315:DL$345)</f>
        <v>0</v>
      </c>
      <c r="DJ1265" s="12"/>
      <c r="DK1265" s="13"/>
      <c r="DL1265" s="14"/>
      <c r="DM1265" s="7">
        <f>SUMIF(DN$315:DN$345,$D1265,DP$315:DP$345)</f>
        <v>0</v>
      </c>
      <c r="DN1265" s="12"/>
      <c r="DO1265" s="13"/>
      <c r="DP1265" s="14"/>
      <c r="DQ1265" s="7">
        <f>SUMIF(DR$315:DR$345,$D1265,DT$315:DT$345)</f>
        <v>0</v>
      </c>
      <c r="DR1265" s="12"/>
      <c r="DS1265" s="13"/>
      <c r="DT1265" s="14"/>
      <c r="DU1265" s="7">
        <f>SUMIF(DV$315:DV$345,$D1265,DX$315:DX$345)</f>
        <v>0</v>
      </c>
      <c r="DV1265" s="12"/>
      <c r="DW1265" s="13"/>
      <c r="DX1265" s="14"/>
      <c r="DY1265" s="7">
        <f>SUMIF(DZ$315:DZ$345,$D1265,EB$315:EB$345)</f>
        <v>0</v>
      </c>
      <c r="DZ1265" s="12"/>
      <c r="EA1265" s="13"/>
      <c r="EB1265" s="14"/>
      <c r="EC1265" s="7">
        <f>SUMIF(ED$315:ED$345,$D1265,EF$315:EF$345)</f>
        <v>0</v>
      </c>
      <c r="ED1265" s="12"/>
      <c r="EE1265" s="13"/>
      <c r="EF1265" s="14"/>
      <c r="EG1265" s="7">
        <f>SUMIF(EH$315:EH$345,$D1265,EJ$315:EJ$345)</f>
        <v>0</v>
      </c>
      <c r="EH1265" s="12"/>
      <c r="EI1265" s="13"/>
      <c r="EJ1265" s="14"/>
      <c r="EK1265" s="7">
        <f>SUMIF(EL$315:EL$345,$D1265,EN$315:EN$345)</f>
        <v>0</v>
      </c>
      <c r="EL1265" s="12"/>
      <c r="EM1265" s="13"/>
      <c r="EN1265" s="14"/>
      <c r="EO1265" s="7">
        <f>SUMIF(EP$315:EP$345,$D1265,ER$315:ER$345)</f>
        <v>0</v>
      </c>
      <c r="EP1265" s="12"/>
      <c r="EQ1265" s="13"/>
      <c r="ER1265" s="14"/>
      <c r="ES1265" s="7">
        <f>SUMIF(ET$315:ET$345,$D1265,EV$315:EV$345)</f>
        <v>0</v>
      </c>
      <c r="ET1265" s="12"/>
      <c r="EU1265" s="13"/>
      <c r="EV1265" s="14"/>
      <c r="EW1265" s="7">
        <f>SUMIF(EX$315:EX$345,$D1265,EZ$315:EZ$345)</f>
        <v>0</v>
      </c>
      <c r="EX1265" s="12"/>
      <c r="EY1265" s="13"/>
      <c r="EZ1265" s="14"/>
      <c r="FA1265" s="7">
        <f>SUMIF(FB$315:FB$345,$D1265,FD$315:FD$345)</f>
        <v>0</v>
      </c>
      <c r="FB1265" s="12"/>
      <c r="FC1265" s="13"/>
      <c r="FD1265" s="14"/>
      <c r="FE1265" s="7">
        <f>SUMIF(FF$315:FF$345,$D1265,FH$315:FH$345)</f>
        <v>0</v>
      </c>
      <c r="FF1265" s="12"/>
      <c r="FG1265" s="13"/>
      <c r="FH1265" s="14"/>
      <c r="FI1265" s="7">
        <f>SUMIF(FJ$315:FJ$345,$D1265,FL$315:FL$345)</f>
        <v>0</v>
      </c>
      <c r="FJ1265" s="12"/>
      <c r="FK1265" s="13"/>
      <c r="FL1265" s="14"/>
      <c r="FM1265" s="7">
        <f>SUMIF(FN$315:FN$345,$D1265,FP$315:FP$345)</f>
        <v>0</v>
      </c>
      <c r="FN1265" s="12"/>
      <c r="FO1265" s="13"/>
      <c r="FP1265" s="14"/>
      <c r="FQ1265" s="7">
        <f>SUMIF(FR$315:FR$345,$D1265,FT$315:FT$345)</f>
        <v>0</v>
      </c>
      <c r="FR1265" s="12"/>
      <c r="FS1265" s="13"/>
      <c r="FT1265" s="14"/>
      <c r="FU1265" s="7">
        <f>SUMIF(FV$315:FV$345,$D1265,FX$315:FX$345)</f>
        <v>0</v>
      </c>
      <c r="FV1265" s="12"/>
      <c r="FW1265" s="13"/>
      <c r="FX1265" s="14"/>
      <c r="FY1265" s="7">
        <f>SUMIF(FZ$315:FZ$345,$D1265,GB$315:GB$345)</f>
        <v>0</v>
      </c>
      <c r="FZ1265" s="12"/>
      <c r="GA1265" s="13"/>
      <c r="GB1265" s="14"/>
      <c r="GC1265" s="7">
        <f>SUMIF(GD$315:GD$345,$D1265,GF$315:GF$345)</f>
        <v>0</v>
      </c>
      <c r="GD1265" s="12"/>
      <c r="GE1265" s="13"/>
      <c r="GF1265" s="14"/>
      <c r="GG1265" s="7">
        <f>SUMIF(GH$315:GH$345,$D1265,GJ$315:GJ$345)</f>
        <v>0</v>
      </c>
      <c r="GH1265" s="12"/>
      <c r="GI1265" s="13"/>
      <c r="GJ1265" s="14"/>
      <c r="GK1265" s="7">
        <f>SUMIF(GL$315:GL$345,$D1265,GN$315:GN$345)</f>
        <v>0</v>
      </c>
      <c r="GL1265" s="12"/>
      <c r="GM1265" s="13"/>
      <c r="GN1265" s="14"/>
      <c r="GO1265" s="7">
        <f>SUMIF(GP$315:GP$345,$D1265,GR$315:GR$345)</f>
        <v>0</v>
      </c>
      <c r="GP1265" s="12"/>
      <c r="GQ1265" s="13"/>
      <c r="GR1265" s="14"/>
      <c r="GS1265" s="7">
        <f>SUMIF(GT$315:GT$345,$D1265,GV$315:GV$345)</f>
        <v>0</v>
      </c>
      <c r="GT1265" s="12"/>
      <c r="GU1265" s="13"/>
      <c r="GV1265" s="21"/>
      <c r="GW1265" s="19">
        <f t="shared" si="29"/>
        <v>0</v>
      </c>
      <c r="GX1265" s="472"/>
      <c r="GY1265" s="473"/>
    </row>
    <row r="1266" spans="1:207" ht="16.5" customHeight="1" thickBot="1">
      <c r="A1266" s="215" t="s">
        <v>86</v>
      </c>
      <c r="B1266" s="488"/>
      <c r="C1266" s="225" t="s">
        <v>413</v>
      </c>
      <c r="D1266" s="226" t="s">
        <v>414</v>
      </c>
      <c r="E1266" s="206">
        <f>SUMIF(F$346:F$376,$D1266,H$346:H$376)</f>
        <v>0</v>
      </c>
      <c r="F1266" s="15"/>
      <c r="G1266" s="16"/>
      <c r="H1266" s="16"/>
      <c r="I1266" s="6">
        <f>SUMIF(J$346:J$376,$D1266,L$346:L$376)</f>
        <v>0</v>
      </c>
      <c r="J1266" s="15"/>
      <c r="K1266" s="16"/>
      <c r="L1266" s="16"/>
      <c r="M1266" s="8">
        <f>SUMIF(N$346:N$376,$D1266,P$346:P$376)</f>
        <v>0</v>
      </c>
      <c r="N1266" s="15"/>
      <c r="O1266" s="16"/>
      <c r="P1266" s="16"/>
      <c r="Q1266" s="6">
        <f>SUMIF(R$346:R$376,$D1266,T$346:T$376)</f>
        <v>0</v>
      </c>
      <c r="R1266" s="15"/>
      <c r="S1266" s="16"/>
      <c r="T1266" s="16"/>
      <c r="U1266" s="8">
        <f>SUMIF(V$346:V$376,$D1266,X$346:X$376)</f>
        <v>0</v>
      </c>
      <c r="V1266" s="15"/>
      <c r="W1266" s="16"/>
      <c r="X1266" s="16"/>
      <c r="Y1266" s="6">
        <f>SUMIF(Z$346:Z$376,$D1266,AB$346:AB$376)</f>
        <v>0</v>
      </c>
      <c r="Z1266" s="15"/>
      <c r="AA1266" s="16"/>
      <c r="AB1266" s="16"/>
      <c r="AC1266" s="8">
        <f>SUMIF(AD$346:AD$376,$D1266,AF$346:AF$376)</f>
        <v>0</v>
      </c>
      <c r="AD1266" s="15"/>
      <c r="AE1266" s="16"/>
      <c r="AF1266" s="16"/>
      <c r="AG1266" s="8">
        <f>SUMIF(AH$346:AH$376,$D1266,AJ$346:AJ$376)</f>
        <v>0</v>
      </c>
      <c r="AH1266" s="15"/>
      <c r="AI1266" s="16"/>
      <c r="AJ1266" s="16"/>
      <c r="AK1266" s="8">
        <f>SUMIF(AL$346:AL$376,$D1266,AN$346:AN$376)</f>
        <v>0</v>
      </c>
      <c r="AL1266" s="15"/>
      <c r="AM1266" s="16"/>
      <c r="AN1266" s="16"/>
      <c r="AO1266" s="8">
        <f>SUMIF(AP$346:AP$376,$D1266,AR$346:AR$376)</f>
        <v>0</v>
      </c>
      <c r="AP1266" s="15"/>
      <c r="AQ1266" s="16"/>
      <c r="AR1266" s="16"/>
      <c r="AS1266" s="8">
        <f>SUMIF(AT$346:AT$376,$D1266,AV$346:AV$376)</f>
        <v>0</v>
      </c>
      <c r="AT1266" s="15"/>
      <c r="AU1266" s="16"/>
      <c r="AV1266" s="16"/>
      <c r="AW1266" s="8">
        <f>SUMIF(AX$346:AX$376,$D1266,AZ$346:AZ$376)</f>
        <v>0</v>
      </c>
      <c r="AX1266" s="15"/>
      <c r="AY1266" s="16"/>
      <c r="AZ1266" s="16"/>
      <c r="BA1266" s="8">
        <f>SUMIF(BB$346:BB$376,$D1266,BD$346:BD$376)</f>
        <v>0</v>
      </c>
      <c r="BB1266" s="15"/>
      <c r="BC1266" s="16"/>
      <c r="BD1266" s="16"/>
      <c r="BE1266" s="8">
        <f>SUMIF(BF$346:BF$376,$D1266,BH$346:BH$376)</f>
        <v>0</v>
      </c>
      <c r="BF1266" s="15"/>
      <c r="BG1266" s="16"/>
      <c r="BH1266" s="16"/>
      <c r="BI1266" s="8">
        <f>SUMIF(BJ$346:BJ$376,$D1266,BL$346:BL$376)</f>
        <v>0</v>
      </c>
      <c r="BJ1266" s="15"/>
      <c r="BK1266" s="16"/>
      <c r="BL1266" s="16"/>
      <c r="BM1266" s="8">
        <f>SUMIF(BN$346:BN$376,$D1266,BP$346:BP$376)</f>
        <v>0</v>
      </c>
      <c r="BN1266" s="15"/>
      <c r="BO1266" s="16"/>
      <c r="BP1266" s="16"/>
      <c r="BQ1266" s="8">
        <f>SUMIF(BR$346:BR$376,$D1266,BT$346:BT$376)</f>
        <v>0</v>
      </c>
      <c r="BR1266" s="15"/>
      <c r="BS1266" s="16"/>
      <c r="BT1266" s="16"/>
      <c r="BU1266" s="8">
        <f>SUMIF(BV$346:BV$376,$D1266,BX$346:BX$376)</f>
        <v>0</v>
      </c>
      <c r="BV1266" s="15"/>
      <c r="BW1266" s="16"/>
      <c r="BX1266" s="16"/>
      <c r="BY1266" s="8">
        <f>SUMIF(BZ$346:BZ$376,$D1266,CB$346:CB$376)</f>
        <v>0</v>
      </c>
      <c r="BZ1266" s="15"/>
      <c r="CA1266" s="16"/>
      <c r="CB1266" s="16"/>
      <c r="CC1266" s="8">
        <f>SUMIF(CD$346:CD$376,$D1266,CF$346:CF$376)</f>
        <v>0</v>
      </c>
      <c r="CD1266" s="15"/>
      <c r="CE1266" s="16"/>
      <c r="CF1266" s="16"/>
      <c r="CG1266" s="8">
        <f>SUMIF(CH$346:CH$376,$D1266,CJ$346:CJ$376)</f>
        <v>0</v>
      </c>
      <c r="CH1266" s="15"/>
      <c r="CI1266" s="16"/>
      <c r="CJ1266" s="16"/>
      <c r="CK1266" s="8">
        <f>SUMIF(CL$346:CL$376,$D1266,CN$346:CN$376)</f>
        <v>0</v>
      </c>
      <c r="CL1266" s="15"/>
      <c r="CM1266" s="16"/>
      <c r="CN1266" s="16"/>
      <c r="CO1266" s="8">
        <f>SUMIF(CP$346:CP$376,$D1266,CR$346:CR$376)</f>
        <v>0</v>
      </c>
      <c r="CP1266" s="15"/>
      <c r="CQ1266" s="16"/>
      <c r="CR1266" s="16"/>
      <c r="CS1266" s="8">
        <f>SUMIF(CT$346:CT$376,$D1266,CV$346:CV$376)</f>
        <v>0</v>
      </c>
      <c r="CT1266" s="15"/>
      <c r="CU1266" s="16"/>
      <c r="CV1266" s="16"/>
      <c r="CW1266" s="8">
        <f>SUMIF(CX$346:CX$376,$D1266,CZ$346:CZ$376)</f>
        <v>0</v>
      </c>
      <c r="CX1266" s="15"/>
      <c r="CY1266" s="16"/>
      <c r="CZ1266" s="16"/>
      <c r="DA1266" s="8">
        <f>SUMIF(DB$346:DB$376,$D1266,DD$346:DD$376)</f>
        <v>0</v>
      </c>
      <c r="DB1266" s="15"/>
      <c r="DC1266" s="16"/>
      <c r="DD1266" s="16"/>
      <c r="DE1266" s="8">
        <f>SUMIF(DF$346:DF$376,$D1266,DH$346:DH$376)</f>
        <v>0</v>
      </c>
      <c r="DF1266" s="15"/>
      <c r="DG1266" s="16"/>
      <c r="DH1266" s="16"/>
      <c r="DI1266" s="8">
        <f>SUMIF(DJ$346:DJ$376,$D1266,DL$346:DL$376)</f>
        <v>0</v>
      </c>
      <c r="DJ1266" s="15"/>
      <c r="DK1266" s="16"/>
      <c r="DL1266" s="16"/>
      <c r="DM1266" s="8">
        <f>SUMIF(DN$346:DN$376,$D1266,DP$346:DP$376)</f>
        <v>0</v>
      </c>
      <c r="DN1266" s="15"/>
      <c r="DO1266" s="16"/>
      <c r="DP1266" s="16"/>
      <c r="DQ1266" s="8">
        <f>SUMIF(DR$346:DR$376,$D1266,DT$346:DT$376)</f>
        <v>0</v>
      </c>
      <c r="DR1266" s="15"/>
      <c r="DS1266" s="16"/>
      <c r="DT1266" s="16"/>
      <c r="DU1266" s="8">
        <f>SUMIF(DV$346:DV$376,$D1266,DX$346:DX$376)</f>
        <v>0</v>
      </c>
      <c r="DV1266" s="15"/>
      <c r="DW1266" s="16"/>
      <c r="DX1266" s="16"/>
      <c r="DY1266" s="8">
        <f>SUMIF(DZ$346:DZ$376,$D1266,EB$346:EB$376)</f>
        <v>0</v>
      </c>
      <c r="DZ1266" s="15"/>
      <c r="EA1266" s="16"/>
      <c r="EB1266" s="16"/>
      <c r="EC1266" s="8">
        <f>SUMIF(ED$346:ED$376,$D1266,EF$346:EF$376)</f>
        <v>0</v>
      </c>
      <c r="ED1266" s="15"/>
      <c r="EE1266" s="16"/>
      <c r="EF1266" s="16"/>
      <c r="EG1266" s="8">
        <f>SUMIF(EH$346:EH$376,$D1266,EJ$346:EJ$376)</f>
        <v>0</v>
      </c>
      <c r="EH1266" s="15"/>
      <c r="EI1266" s="16"/>
      <c r="EJ1266" s="16"/>
      <c r="EK1266" s="8">
        <f>SUMIF(EL$346:EL$376,$D1266,EN$346:EN$376)</f>
        <v>0</v>
      </c>
      <c r="EL1266" s="15"/>
      <c r="EM1266" s="16"/>
      <c r="EN1266" s="16"/>
      <c r="EO1266" s="8">
        <f>SUMIF(EP$346:EP$376,$D1266,ER$346:ER$376)</f>
        <v>0</v>
      </c>
      <c r="EP1266" s="15"/>
      <c r="EQ1266" s="16"/>
      <c r="ER1266" s="16"/>
      <c r="ES1266" s="8">
        <f>SUMIF(ET$346:ET$376,$D1266,EV$346:EV$376)</f>
        <v>0</v>
      </c>
      <c r="ET1266" s="15"/>
      <c r="EU1266" s="16"/>
      <c r="EV1266" s="16"/>
      <c r="EW1266" s="8">
        <f>SUMIF(EX$346:EX$376,$D1266,EZ$346:EZ$376)</f>
        <v>0</v>
      </c>
      <c r="EX1266" s="15"/>
      <c r="EY1266" s="16"/>
      <c r="EZ1266" s="16"/>
      <c r="FA1266" s="8">
        <f>SUMIF(FB$346:FB$376,$D1266,FD$346:FD$376)</f>
        <v>0</v>
      </c>
      <c r="FB1266" s="15"/>
      <c r="FC1266" s="16"/>
      <c r="FD1266" s="16"/>
      <c r="FE1266" s="8">
        <f>SUMIF(FF$346:FF$376,$D1266,FH$346:FH$376)</f>
        <v>0</v>
      </c>
      <c r="FF1266" s="15"/>
      <c r="FG1266" s="16"/>
      <c r="FH1266" s="16"/>
      <c r="FI1266" s="8">
        <f>SUMIF(FJ$346:FJ$376,$D1266,FL$346:FL$376)</f>
        <v>0</v>
      </c>
      <c r="FJ1266" s="15"/>
      <c r="FK1266" s="16"/>
      <c r="FL1266" s="16"/>
      <c r="FM1266" s="8">
        <f>SUMIF(FN$346:FN$376,$D1266,FP$346:FP$376)</f>
        <v>0</v>
      </c>
      <c r="FN1266" s="15"/>
      <c r="FO1266" s="16"/>
      <c r="FP1266" s="16"/>
      <c r="FQ1266" s="8">
        <f>SUMIF(FR$346:FR$376,$D1266,FT$346:FT$376)</f>
        <v>0</v>
      </c>
      <c r="FR1266" s="15"/>
      <c r="FS1266" s="16"/>
      <c r="FT1266" s="16"/>
      <c r="FU1266" s="8">
        <f>SUMIF(FV$346:FV$376,$D1266,FX$346:FX$376)</f>
        <v>0</v>
      </c>
      <c r="FV1266" s="15"/>
      <c r="FW1266" s="16"/>
      <c r="FX1266" s="16"/>
      <c r="FY1266" s="8">
        <f>SUMIF(FZ$346:FZ$376,$D1266,GB$346:GB$376)</f>
        <v>0</v>
      </c>
      <c r="FZ1266" s="15"/>
      <c r="GA1266" s="16"/>
      <c r="GB1266" s="16"/>
      <c r="GC1266" s="8">
        <f>SUMIF(GD$346:GD$376,$D1266,GF$346:GF$376)</f>
        <v>0</v>
      </c>
      <c r="GD1266" s="15"/>
      <c r="GE1266" s="16"/>
      <c r="GF1266" s="16"/>
      <c r="GG1266" s="8">
        <f>SUMIF(GH$346:GH$376,$D1266,GJ$346:GJ$376)</f>
        <v>0</v>
      </c>
      <c r="GH1266" s="15"/>
      <c r="GI1266" s="16"/>
      <c r="GJ1266" s="16"/>
      <c r="GK1266" s="8">
        <f>SUMIF(GL$346:GL$376,$D1266,GN$346:GN$376)</f>
        <v>0</v>
      </c>
      <c r="GL1266" s="15"/>
      <c r="GM1266" s="16"/>
      <c r="GN1266" s="16"/>
      <c r="GO1266" s="8">
        <f>SUMIF(GP$346:GP$376,$D1266,GR$346:GR$376)</f>
        <v>0</v>
      </c>
      <c r="GP1266" s="15"/>
      <c r="GQ1266" s="16"/>
      <c r="GR1266" s="16"/>
      <c r="GS1266" s="8">
        <f>SUMIF(GT$346:GT$376,$D1266,GV$346:GV$376)</f>
        <v>0</v>
      </c>
      <c r="GT1266" s="15"/>
      <c r="GU1266" s="16"/>
      <c r="GV1266" s="22"/>
      <c r="GW1266" s="19">
        <f t="shared" si="29"/>
        <v>0</v>
      </c>
      <c r="GX1266" s="472"/>
      <c r="GY1266" s="473"/>
    </row>
    <row r="1267" spans="1:207" ht="15.75" customHeight="1">
      <c r="A1267" s="208" t="s">
        <v>75</v>
      </c>
      <c r="B1267" s="486" t="s">
        <v>408</v>
      </c>
      <c r="C1267" s="227" t="s">
        <v>413</v>
      </c>
      <c r="D1267" s="228" t="s">
        <v>414</v>
      </c>
      <c r="E1267" s="206">
        <f>SUMIF(F$5:F$35,$D1267,H$5:H$35)</f>
        <v>0</v>
      </c>
      <c r="F1267" s="9"/>
      <c r="G1267" s="10"/>
      <c r="H1267" s="11"/>
      <c r="I1267" s="6">
        <f>SUMIF(J$5:J$35,$D1267,L$5:L$35)</f>
        <v>0</v>
      </c>
      <c r="J1267" s="9"/>
      <c r="K1267" s="10"/>
      <c r="L1267" s="11"/>
      <c r="M1267" s="6">
        <f>SUMIF(N$5:N$35,$D1267,P$5:P$35)</f>
        <v>0</v>
      </c>
      <c r="N1267" s="9"/>
      <c r="O1267" s="10"/>
      <c r="P1267" s="11"/>
      <c r="Q1267" s="6">
        <f>SUMIF(R$5:R$35,$D1267,T$5:T$35)</f>
        <v>0</v>
      </c>
      <c r="R1267" s="9"/>
      <c r="S1267" s="10"/>
      <c r="T1267" s="11"/>
      <c r="U1267" s="6">
        <f>SUMIF(V$5:V$35,$D1267,X$5:X$35)</f>
        <v>0</v>
      </c>
      <c r="V1267" s="9"/>
      <c r="W1267" s="10"/>
      <c r="X1267" s="11"/>
      <c r="Y1267" s="6">
        <f>SUMIF(Z$5:Z$35,$D1267,AB$5:AB$35)</f>
        <v>0</v>
      </c>
      <c r="Z1267" s="9"/>
      <c r="AA1267" s="10"/>
      <c r="AB1267" s="11"/>
      <c r="AC1267" s="6">
        <f>SUMIF(AD$5:AD$35,$D1267,AF$5:AF$35)</f>
        <v>0</v>
      </c>
      <c r="AD1267" s="9"/>
      <c r="AE1267" s="10"/>
      <c r="AF1267" s="11"/>
      <c r="AG1267" s="6">
        <f>SUMIF(AH$5:AH$35,$D1267,AJ$5:AJ$35)</f>
        <v>0</v>
      </c>
      <c r="AH1267" s="9"/>
      <c r="AI1267" s="10"/>
      <c r="AJ1267" s="11"/>
      <c r="AK1267" s="6">
        <f>SUMIF(AL$5:AL$35,$D1267,AN$5:AN$35)</f>
        <v>0</v>
      </c>
      <c r="AL1267" s="9"/>
      <c r="AM1267" s="10"/>
      <c r="AN1267" s="11"/>
      <c r="AO1267" s="6">
        <f>SUMIF(AP$5:AP$35,$D1267,AR$5:AR$35)</f>
        <v>0</v>
      </c>
      <c r="AP1267" s="9"/>
      <c r="AQ1267" s="10"/>
      <c r="AR1267" s="11"/>
      <c r="AS1267" s="6">
        <f>SUMIF(AT$5:AT$35,$D1267,AV$5:AV$35)</f>
        <v>0</v>
      </c>
      <c r="AT1267" s="9"/>
      <c r="AU1267" s="10"/>
      <c r="AV1267" s="11"/>
      <c r="AW1267" s="6">
        <f>SUMIF(AX$5:AX$35,$D1267,AZ$5:AZ$35)</f>
        <v>0</v>
      </c>
      <c r="AX1267" s="9"/>
      <c r="AY1267" s="10"/>
      <c r="AZ1267" s="11"/>
      <c r="BA1267" s="6">
        <f>SUMIF(BB$5:BB$35,$D1267,BD$5:BD$35)</f>
        <v>0</v>
      </c>
      <c r="BB1267" s="9"/>
      <c r="BC1267" s="10"/>
      <c r="BD1267" s="11"/>
      <c r="BE1267" s="6">
        <f>SUMIF(BF$5:BF$35,$D1267,BH$5:BH$35)</f>
        <v>0</v>
      </c>
      <c r="BF1267" s="9"/>
      <c r="BG1267" s="10"/>
      <c r="BH1267" s="11"/>
      <c r="BI1267" s="6">
        <f>SUMIF(BJ$5:BJ$35,$D1267,BL$5:BL$35)</f>
        <v>0</v>
      </c>
      <c r="BJ1267" s="9"/>
      <c r="BK1267" s="10"/>
      <c r="BL1267" s="11"/>
      <c r="BM1267" s="6">
        <f>SUMIF(BN$5:BN$35,$D1267,BP$5:BP$35)</f>
        <v>0</v>
      </c>
      <c r="BN1267" s="9"/>
      <c r="BO1267" s="10"/>
      <c r="BP1267" s="11"/>
      <c r="BQ1267" s="6">
        <f>SUMIF(BR$5:BR$35,$D1267,BT$5:BT$35)</f>
        <v>0</v>
      </c>
      <c r="BR1267" s="9"/>
      <c r="BS1267" s="10"/>
      <c r="BT1267" s="11"/>
      <c r="BU1267" s="6">
        <f>SUMIF(BV$5:BV$35,$D1267,BX$5:BX$35)</f>
        <v>0</v>
      </c>
      <c r="BV1267" s="9"/>
      <c r="BW1267" s="10"/>
      <c r="BX1267" s="11"/>
      <c r="BY1267" s="6">
        <f>SUMIF(BZ$5:BZ$35,$D1267,CB$5:CB$35)</f>
        <v>0</v>
      </c>
      <c r="BZ1267" s="9"/>
      <c r="CA1267" s="10"/>
      <c r="CB1267" s="11"/>
      <c r="CC1267" s="6">
        <f>SUMIF(CD$5:CD$35,$D1267,CF$5:CF$35)</f>
        <v>0</v>
      </c>
      <c r="CD1267" s="9"/>
      <c r="CE1267" s="10"/>
      <c r="CF1267" s="11"/>
      <c r="CG1267" s="6">
        <f>SUMIF(CH$5:CH$35,$D1267,CJ$5:CJ$35)</f>
        <v>0</v>
      </c>
      <c r="CH1267" s="9"/>
      <c r="CI1267" s="10"/>
      <c r="CJ1267" s="11"/>
      <c r="CK1267" s="6">
        <f>SUMIF(CL$5:CL$35,$D1267,CN$5:CN$35)</f>
        <v>0</v>
      </c>
      <c r="CL1267" s="9"/>
      <c r="CM1267" s="10"/>
      <c r="CN1267" s="11"/>
      <c r="CO1267" s="6">
        <f>SUMIF(CP$5:CP$35,$D1267,CR$5:CR$35)</f>
        <v>0</v>
      </c>
      <c r="CP1267" s="9"/>
      <c r="CQ1267" s="10"/>
      <c r="CR1267" s="11"/>
      <c r="CS1267" s="6">
        <f>SUMIF(CT$5:CT$35,$D1267,CV$5:CV$35)</f>
        <v>0</v>
      </c>
      <c r="CT1267" s="9"/>
      <c r="CU1267" s="10"/>
      <c r="CV1267" s="11"/>
      <c r="CW1267" s="6">
        <f>SUMIF(CX$5:CX$35,$D1267,CZ$5:CZ$35)</f>
        <v>0</v>
      </c>
      <c r="CX1267" s="9"/>
      <c r="CY1267" s="10"/>
      <c r="CZ1267" s="11"/>
      <c r="DA1267" s="6">
        <f>SUMIF(DB$5:DB$35,$D1267,DD$5:DD$35)</f>
        <v>0</v>
      </c>
      <c r="DB1267" s="9"/>
      <c r="DC1267" s="10"/>
      <c r="DD1267" s="11"/>
      <c r="DE1267" s="6">
        <f>SUMIF(DF$5:DF$35,$D1267,DH$5:DH$35)</f>
        <v>0</v>
      </c>
      <c r="DF1267" s="9"/>
      <c r="DG1267" s="10"/>
      <c r="DH1267" s="11"/>
      <c r="DI1267" s="6">
        <f>SUMIF(DJ$5:DJ$35,$D1267,DL$5:DL$35)</f>
        <v>0</v>
      </c>
      <c r="DJ1267" s="9"/>
      <c r="DK1267" s="10"/>
      <c r="DL1267" s="11"/>
      <c r="DM1267" s="6">
        <f>SUMIF(DN$5:DN$35,$D1267,DP$5:DP$35)</f>
        <v>0</v>
      </c>
      <c r="DN1267" s="9"/>
      <c r="DO1267" s="10"/>
      <c r="DP1267" s="11"/>
      <c r="DQ1267" s="6">
        <f>SUMIF(DR$5:DR$35,$D1267,DT$5:DT$35)</f>
        <v>0</v>
      </c>
      <c r="DR1267" s="9"/>
      <c r="DS1267" s="10"/>
      <c r="DT1267" s="11"/>
      <c r="DU1267" s="6">
        <f>SUMIF(DV$5:DV$35,$D1267,DX$5:DX$35)</f>
        <v>0</v>
      </c>
      <c r="DV1267" s="9"/>
      <c r="DW1267" s="10"/>
      <c r="DX1267" s="11"/>
      <c r="DY1267" s="6">
        <f>SUMIF(DZ$5:DZ$35,$D1267,EB$5:EB$35)</f>
        <v>0</v>
      </c>
      <c r="DZ1267" s="9"/>
      <c r="EA1267" s="10"/>
      <c r="EB1267" s="11"/>
      <c r="EC1267" s="6">
        <f>SUMIF(ED$5:ED$35,$D1267,EF$5:EF$35)</f>
        <v>0</v>
      </c>
      <c r="ED1267" s="9"/>
      <c r="EE1267" s="10"/>
      <c r="EF1267" s="11"/>
      <c r="EG1267" s="6">
        <f>SUMIF(EH$5:EH$35,$D1267,EJ$5:EJ$35)</f>
        <v>0</v>
      </c>
      <c r="EH1267" s="9"/>
      <c r="EI1267" s="10"/>
      <c r="EJ1267" s="11"/>
      <c r="EK1267" s="6">
        <f>SUMIF(EL$5:EL$35,$D1267,EN$5:EN$35)</f>
        <v>0</v>
      </c>
      <c r="EL1267" s="9"/>
      <c r="EM1267" s="10"/>
      <c r="EN1267" s="11"/>
      <c r="EO1267" s="6">
        <f>SUMIF(EP$5:EP$35,$D1267,ER$5:ER$35)</f>
        <v>0</v>
      </c>
      <c r="EP1267" s="9"/>
      <c r="EQ1267" s="10"/>
      <c r="ER1267" s="11"/>
      <c r="ES1267" s="6">
        <f>SUMIF(ET$5:ET$35,$D1267,EV$5:EV$35)</f>
        <v>0</v>
      </c>
      <c r="ET1267" s="9"/>
      <c r="EU1267" s="10"/>
      <c r="EV1267" s="11"/>
      <c r="EW1267" s="6">
        <f>SUMIF(EX$5:EX$35,$D1267,EZ$5:EZ$35)</f>
        <v>0</v>
      </c>
      <c r="EX1267" s="9"/>
      <c r="EY1267" s="10"/>
      <c r="EZ1267" s="11"/>
      <c r="FA1267" s="6">
        <f>SUMIF(FB$5:FB$35,$D1267,FD$5:FD$35)</f>
        <v>0</v>
      </c>
      <c r="FB1267" s="9"/>
      <c r="FC1267" s="10"/>
      <c r="FD1267" s="11"/>
      <c r="FE1267" s="6">
        <f>SUMIF(FF$5:FF$35,$D1267,FH$5:FH$35)</f>
        <v>0</v>
      </c>
      <c r="FF1267" s="9"/>
      <c r="FG1267" s="10"/>
      <c r="FH1267" s="11"/>
      <c r="FI1267" s="6">
        <f>SUMIF(FJ$5:FJ$35,$D1267,FL$5:FL$35)</f>
        <v>0</v>
      </c>
      <c r="FJ1267" s="9"/>
      <c r="FK1267" s="10"/>
      <c r="FL1267" s="11"/>
      <c r="FM1267" s="6">
        <f>SUMIF(FN$5:FN$35,$D1267,FP$5:FP$35)</f>
        <v>0</v>
      </c>
      <c r="FN1267" s="9"/>
      <c r="FO1267" s="10"/>
      <c r="FP1267" s="11"/>
      <c r="FQ1267" s="6">
        <f>SUMIF(FR$5:FR$35,$D1267,FT$5:FT$35)</f>
        <v>0</v>
      </c>
      <c r="FR1267" s="9"/>
      <c r="FS1267" s="10"/>
      <c r="FT1267" s="11"/>
      <c r="FU1267" s="6">
        <f>SUMIF(FV$5:FV$35,$D1267,FX$5:FX$35)</f>
        <v>0</v>
      </c>
      <c r="FV1267" s="9"/>
      <c r="FW1267" s="10"/>
      <c r="FX1267" s="11"/>
      <c r="FY1267" s="6">
        <f>SUMIF(FZ$5:FZ$35,$D1267,GB$5:GB$35)</f>
        <v>0</v>
      </c>
      <c r="FZ1267" s="9"/>
      <c r="GA1267" s="10"/>
      <c r="GB1267" s="11"/>
      <c r="GC1267" s="6">
        <f>SUMIF(GD$5:GD$35,$D1267,GF$5:GF$35)</f>
        <v>0</v>
      </c>
      <c r="GD1267" s="9"/>
      <c r="GE1267" s="10"/>
      <c r="GF1267" s="11"/>
      <c r="GG1267" s="6">
        <f>SUMIF(GH$5:GH$35,$D1267,GJ$5:GJ$35)</f>
        <v>0</v>
      </c>
      <c r="GH1267" s="9"/>
      <c r="GI1267" s="10"/>
      <c r="GJ1267" s="11"/>
      <c r="GK1267" s="6">
        <f>SUMIF(GL$5:GL$35,$D1267,GN$5:GN$35)</f>
        <v>0</v>
      </c>
      <c r="GL1267" s="9"/>
      <c r="GM1267" s="10"/>
      <c r="GN1267" s="11"/>
      <c r="GO1267" s="6">
        <f>SUMIF(GP$5:GP$35,$D1267,GR$5:GR$35)</f>
        <v>0</v>
      </c>
      <c r="GP1267" s="9"/>
      <c r="GQ1267" s="10"/>
      <c r="GR1267" s="11"/>
      <c r="GS1267" s="6">
        <f>SUMIF(GT$5:GT$35,$D1267,GV$5:GV$35)</f>
        <v>0</v>
      </c>
      <c r="GT1267" s="9"/>
      <c r="GU1267" s="10"/>
      <c r="GV1267" s="20"/>
      <c r="GW1267" s="19">
        <f t="shared" si="29"/>
        <v>0</v>
      </c>
      <c r="GX1267" s="472">
        <f>SUM(GW1267:GW1278)</f>
        <v>0</v>
      </c>
      <c r="GY1267" s="473" t="str">
        <f>D1267</f>
        <v>TS15667/000</v>
      </c>
    </row>
    <row r="1268" spans="1:207" ht="15.75" customHeight="1">
      <c r="A1268" s="210" t="s">
        <v>76</v>
      </c>
      <c r="B1268" s="487"/>
      <c r="C1268" s="187" t="s">
        <v>413</v>
      </c>
      <c r="D1268" s="229" t="s">
        <v>414</v>
      </c>
      <c r="E1268" s="206">
        <f>SUMIF(F$36:F$66,$D1268,H$36:H$66)</f>
        <v>0</v>
      </c>
      <c r="F1268" s="9"/>
      <c r="G1268" s="10"/>
      <c r="H1268" s="11"/>
      <c r="I1268" s="6">
        <f>SUMIF(J$36:J$66,$D1268,L$36:L$66)</f>
        <v>0</v>
      </c>
      <c r="J1268" s="9"/>
      <c r="K1268" s="10"/>
      <c r="L1268" s="11"/>
      <c r="M1268" s="6">
        <f>SUMIF(N$36:N$66,$D1268,P$36:P$66)</f>
        <v>0</v>
      </c>
      <c r="N1268" s="9"/>
      <c r="O1268" s="10"/>
      <c r="P1268" s="11"/>
      <c r="Q1268" s="6">
        <f>SUMIF(R$36:R$66,$D1268,T$36:T$66)</f>
        <v>0</v>
      </c>
      <c r="R1268" s="9"/>
      <c r="S1268" s="10"/>
      <c r="T1268" s="11"/>
      <c r="U1268" s="6">
        <f>SUMIF(V$36:V$66,$D1268,X$36:X$66)</f>
        <v>0</v>
      </c>
      <c r="V1268" s="9"/>
      <c r="W1268" s="10"/>
      <c r="X1268" s="11"/>
      <c r="Y1268" s="6">
        <f>SUMIF(Z$36:Z$66,$D1268,AB$36:AB$66)</f>
        <v>0</v>
      </c>
      <c r="Z1268" s="9"/>
      <c r="AA1268" s="10"/>
      <c r="AB1268" s="11"/>
      <c r="AC1268" s="6">
        <f>SUMIF(AD$36:AD$66,$D1268,AF$36:AF$66)</f>
        <v>0</v>
      </c>
      <c r="AD1268" s="9"/>
      <c r="AE1268" s="10"/>
      <c r="AF1268" s="11"/>
      <c r="AG1268" s="6">
        <f>SUMIF(AH$36:AH$66,$D1268,AJ$36:AJ$66)</f>
        <v>0</v>
      </c>
      <c r="AH1268" s="9"/>
      <c r="AI1268" s="10"/>
      <c r="AJ1268" s="11"/>
      <c r="AK1268" s="6">
        <f>SUMIF(AL$36:AL$66,$D1268,AN$36:AN$66)</f>
        <v>0</v>
      </c>
      <c r="AL1268" s="9"/>
      <c r="AM1268" s="10"/>
      <c r="AN1268" s="11"/>
      <c r="AO1268" s="6">
        <f>SUMIF(AP$36:AP$66,$D1268,AR$36:AR$66)</f>
        <v>0</v>
      </c>
      <c r="AP1268" s="9"/>
      <c r="AQ1268" s="10"/>
      <c r="AR1268" s="11"/>
      <c r="AS1268" s="6">
        <f>SUMIF(AT$36:AT$66,$D1268,AV$36:AV$66)</f>
        <v>0</v>
      </c>
      <c r="AT1268" s="9"/>
      <c r="AU1268" s="10"/>
      <c r="AV1268" s="11"/>
      <c r="AW1268" s="6">
        <f>SUMIF(AX$36:AX$66,$D1268,AZ$36:AZ$66)</f>
        <v>0</v>
      </c>
      <c r="AX1268" s="9"/>
      <c r="AY1268" s="10"/>
      <c r="AZ1268" s="11"/>
      <c r="BA1268" s="6">
        <f>SUMIF(BB$36:BB$66,$D1268,BD$36:BD$66)</f>
        <v>0</v>
      </c>
      <c r="BB1268" s="9"/>
      <c r="BC1268" s="10"/>
      <c r="BD1268" s="11"/>
      <c r="BE1268" s="6">
        <f>SUMIF(BF$36:BF$66,$D1268,BH$36:BH$66)</f>
        <v>0</v>
      </c>
      <c r="BF1268" s="9"/>
      <c r="BG1268" s="10"/>
      <c r="BH1268" s="11"/>
      <c r="BI1268" s="6">
        <f>SUMIF(BJ$36:BJ$66,$D1268,BL$36:BL$66)</f>
        <v>0</v>
      </c>
      <c r="BJ1268" s="9"/>
      <c r="BK1268" s="10"/>
      <c r="BL1268" s="11"/>
      <c r="BM1268" s="6">
        <f>SUMIF(BN$36:BN$66,$D1268,BP$36:BP$66)</f>
        <v>0</v>
      </c>
      <c r="BN1268" s="9"/>
      <c r="BO1268" s="10"/>
      <c r="BP1268" s="11"/>
      <c r="BQ1268" s="6">
        <f>SUMIF(BR$36:BR$66,$D1268,BT$36:BT$66)</f>
        <v>0</v>
      </c>
      <c r="BR1268" s="9"/>
      <c r="BS1268" s="10"/>
      <c r="BT1268" s="11"/>
      <c r="BU1268" s="6">
        <f>SUMIF(BV$36:BV$66,$D1268,BX$36:BX$66)</f>
        <v>0</v>
      </c>
      <c r="BV1268" s="9"/>
      <c r="BW1268" s="10"/>
      <c r="BX1268" s="11"/>
      <c r="BY1268" s="6">
        <f>SUMIF(BZ$36:BZ$66,$D1268,CB$36:CB$66)</f>
        <v>0</v>
      </c>
      <c r="BZ1268" s="9"/>
      <c r="CA1268" s="10"/>
      <c r="CB1268" s="11"/>
      <c r="CC1268" s="6">
        <f>SUMIF(CD$36:CD$66,$D1268,CF$36:CF$66)</f>
        <v>0</v>
      </c>
      <c r="CD1268" s="9"/>
      <c r="CE1268" s="10"/>
      <c r="CF1268" s="11"/>
      <c r="CG1268" s="6">
        <f>SUMIF(CH$36:CH$66,$D1268,CJ$36:CJ$66)</f>
        <v>0</v>
      </c>
      <c r="CH1268" s="9"/>
      <c r="CI1268" s="10"/>
      <c r="CJ1268" s="11"/>
      <c r="CK1268" s="6">
        <f>SUMIF(CL$36:CL$66,$D1268,CN$36:CN$66)</f>
        <v>0</v>
      </c>
      <c r="CL1268" s="9"/>
      <c r="CM1268" s="10"/>
      <c r="CN1268" s="11"/>
      <c r="CO1268" s="6">
        <f>SUMIF(CP$36:CP$66,$D1268,CR$36:CR$66)</f>
        <v>0</v>
      </c>
      <c r="CP1268" s="9"/>
      <c r="CQ1268" s="10"/>
      <c r="CR1268" s="11"/>
      <c r="CS1268" s="6">
        <f>SUMIF(CT$36:CT$66,$D1268,CV$36:CV$66)</f>
        <v>0</v>
      </c>
      <c r="CT1268" s="9"/>
      <c r="CU1268" s="10"/>
      <c r="CV1268" s="11"/>
      <c r="CW1268" s="6">
        <f>SUMIF(CX$36:CX$66,$D1268,CZ$36:CZ$66)</f>
        <v>0</v>
      </c>
      <c r="CX1268" s="9"/>
      <c r="CY1268" s="10"/>
      <c r="CZ1268" s="11"/>
      <c r="DA1268" s="6">
        <f>SUMIF(DB$36:DB$66,$D1268,DD$36:DD$66)</f>
        <v>0</v>
      </c>
      <c r="DB1268" s="9"/>
      <c r="DC1268" s="10"/>
      <c r="DD1268" s="11"/>
      <c r="DE1268" s="6">
        <f>SUMIF(DF$36:DF$66,$D1268,DH$36:DH$66)</f>
        <v>0</v>
      </c>
      <c r="DF1268" s="9"/>
      <c r="DG1268" s="10"/>
      <c r="DH1268" s="11"/>
      <c r="DI1268" s="6">
        <f>SUMIF(DJ$36:DJ$66,$D1268,DL$36:DL$66)</f>
        <v>0</v>
      </c>
      <c r="DJ1268" s="9"/>
      <c r="DK1268" s="10"/>
      <c r="DL1268" s="11"/>
      <c r="DM1268" s="6">
        <f>SUMIF(DN$36:DN$66,$D1268,DP$36:DP$66)</f>
        <v>0</v>
      </c>
      <c r="DN1268" s="9"/>
      <c r="DO1268" s="10"/>
      <c r="DP1268" s="11"/>
      <c r="DQ1268" s="6">
        <f>SUMIF(DR$36:DR$66,$D1268,DT$36:DT$66)</f>
        <v>0</v>
      </c>
      <c r="DR1268" s="9"/>
      <c r="DS1268" s="10"/>
      <c r="DT1268" s="11"/>
      <c r="DU1268" s="6">
        <f>SUMIF(DV$36:DV$66,$D1268,DX$36:DX$66)</f>
        <v>0</v>
      </c>
      <c r="DV1268" s="9"/>
      <c r="DW1268" s="10"/>
      <c r="DX1268" s="11"/>
      <c r="DY1268" s="6">
        <f>SUMIF(DZ$36:DZ$66,$D1268,EB$36:EB$66)</f>
        <v>0</v>
      </c>
      <c r="DZ1268" s="9"/>
      <c r="EA1268" s="10"/>
      <c r="EB1268" s="11"/>
      <c r="EC1268" s="6">
        <f>SUMIF(ED$36:ED$66,$D1268,EF$36:EF$66)</f>
        <v>0</v>
      </c>
      <c r="ED1268" s="9"/>
      <c r="EE1268" s="10"/>
      <c r="EF1268" s="11"/>
      <c r="EG1268" s="6">
        <f>SUMIF(EH$36:EH$66,$D1268,EJ$36:EJ$66)</f>
        <v>0</v>
      </c>
      <c r="EH1268" s="9"/>
      <c r="EI1268" s="10"/>
      <c r="EJ1268" s="11"/>
      <c r="EK1268" s="6">
        <f>SUMIF(EL$36:EL$66,$D1268,EN$36:EN$66)</f>
        <v>0</v>
      </c>
      <c r="EL1268" s="9"/>
      <c r="EM1268" s="10"/>
      <c r="EN1268" s="11"/>
      <c r="EO1268" s="6">
        <f>SUMIF(EP$36:EP$66,$D1268,ER$36:ER$66)</f>
        <v>0</v>
      </c>
      <c r="EP1268" s="9"/>
      <c r="EQ1268" s="10"/>
      <c r="ER1268" s="11"/>
      <c r="ES1268" s="6">
        <f>SUMIF(ET$36:ET$66,$D1268,EV$36:EV$66)</f>
        <v>0</v>
      </c>
      <c r="ET1268" s="9"/>
      <c r="EU1268" s="10"/>
      <c r="EV1268" s="11"/>
      <c r="EW1268" s="6">
        <f>SUMIF(EX$36:EX$66,$D1268,EZ$36:EZ$66)</f>
        <v>0</v>
      </c>
      <c r="EX1268" s="9"/>
      <c r="EY1268" s="10"/>
      <c r="EZ1268" s="11"/>
      <c r="FA1268" s="6">
        <f>SUMIF(FB$36:FB$66,$D1268,FD$36:FD$66)</f>
        <v>0</v>
      </c>
      <c r="FB1268" s="9"/>
      <c r="FC1268" s="10"/>
      <c r="FD1268" s="11"/>
      <c r="FE1268" s="6">
        <f>SUMIF(FF$36:FF$66,$D1268,FH$36:FH$66)</f>
        <v>0</v>
      </c>
      <c r="FF1268" s="9"/>
      <c r="FG1268" s="10"/>
      <c r="FH1268" s="11"/>
      <c r="FI1268" s="6">
        <f>SUMIF(FJ$36:FJ$66,$D1268,FL$36:FL$66)</f>
        <v>0</v>
      </c>
      <c r="FJ1268" s="9"/>
      <c r="FK1268" s="10"/>
      <c r="FL1268" s="11"/>
      <c r="FM1268" s="6">
        <f>SUMIF(FN$36:FN$66,$D1268,FP$36:FP$66)</f>
        <v>0</v>
      </c>
      <c r="FN1268" s="9"/>
      <c r="FO1268" s="10"/>
      <c r="FP1268" s="11"/>
      <c r="FQ1268" s="6">
        <f>SUMIF(FR$36:FR$66,$D1268,FT$36:FT$66)</f>
        <v>0</v>
      </c>
      <c r="FR1268" s="9"/>
      <c r="FS1268" s="10"/>
      <c r="FT1268" s="11"/>
      <c r="FU1268" s="6">
        <f>SUMIF(FV$36:FV$66,$D1268,FX$36:FX$66)</f>
        <v>0</v>
      </c>
      <c r="FV1268" s="9"/>
      <c r="FW1268" s="10"/>
      <c r="FX1268" s="11"/>
      <c r="FY1268" s="6">
        <f>SUMIF(FZ$36:FZ$66,$D1268,GB$36:GB$66)</f>
        <v>0</v>
      </c>
      <c r="FZ1268" s="9"/>
      <c r="GA1268" s="10"/>
      <c r="GB1268" s="11"/>
      <c r="GC1268" s="6">
        <f>SUMIF(GD$36:GD$66,$D1268,GF$36:GF$66)</f>
        <v>0</v>
      </c>
      <c r="GD1268" s="9"/>
      <c r="GE1268" s="10"/>
      <c r="GF1268" s="11"/>
      <c r="GG1268" s="6">
        <f>SUMIF(GH$36:GH$66,$D1268,GJ$36:GJ$66)</f>
        <v>0</v>
      </c>
      <c r="GH1268" s="9"/>
      <c r="GI1268" s="10"/>
      <c r="GJ1268" s="11"/>
      <c r="GK1268" s="6">
        <f>SUMIF(GL$36:GL$66,$D1268,GN$36:GN$66)</f>
        <v>0</v>
      </c>
      <c r="GL1268" s="9"/>
      <c r="GM1268" s="10"/>
      <c r="GN1268" s="11"/>
      <c r="GO1268" s="6">
        <f>SUMIF(GP$36:GP$66,$D1268,GR$36:GR$66)</f>
        <v>0</v>
      </c>
      <c r="GP1268" s="9"/>
      <c r="GQ1268" s="10"/>
      <c r="GR1268" s="11"/>
      <c r="GS1268" s="6">
        <f>SUMIF(GT$36:GT$66,$D1268,GV$36:GV$66)</f>
        <v>0</v>
      </c>
      <c r="GT1268" s="9"/>
      <c r="GU1268" s="10"/>
      <c r="GV1268" s="20"/>
      <c r="GW1268" s="19">
        <f t="shared" si="29"/>
        <v>0</v>
      </c>
      <c r="GX1268" s="472"/>
      <c r="GY1268" s="473"/>
    </row>
    <row r="1269" spans="1:207" ht="15.75" customHeight="1">
      <c r="A1269" s="210" t="s">
        <v>77</v>
      </c>
      <c r="B1269" s="487"/>
      <c r="C1269" s="187" t="s">
        <v>413</v>
      </c>
      <c r="D1269" s="229" t="s">
        <v>414</v>
      </c>
      <c r="E1269" s="206">
        <f>SUMIF(F$67:F$97,$D1269,H$67:H$97)</f>
        <v>0</v>
      </c>
      <c r="F1269" s="9"/>
      <c r="G1269" s="10"/>
      <c r="H1269" s="11"/>
      <c r="I1269" s="6">
        <f>SUMIF(J$67:J$97,$D1269,L$67:L$97)</f>
        <v>0</v>
      </c>
      <c r="J1269" s="9"/>
      <c r="K1269" s="10"/>
      <c r="L1269" s="11"/>
      <c r="M1269" s="6">
        <f>SUMIF(N$67:N$97,$D1269,P$67:P$97)</f>
        <v>0</v>
      </c>
      <c r="N1269" s="9"/>
      <c r="O1269" s="10"/>
      <c r="P1269" s="11"/>
      <c r="Q1269" s="6">
        <f>SUMIF(R$67:R$97,$D1269,T$67:T$97)</f>
        <v>0</v>
      </c>
      <c r="R1269" s="9"/>
      <c r="S1269" s="10"/>
      <c r="T1269" s="11"/>
      <c r="U1269" s="6">
        <f>SUMIF(V$67:V$97,$D1269,X$67:X$97)</f>
        <v>0</v>
      </c>
      <c r="V1269" s="9"/>
      <c r="W1269" s="10"/>
      <c r="X1269" s="11"/>
      <c r="Y1269" s="6">
        <f>SUMIF(Z$67:Z$97,$D1269,AB$67:AB$97)</f>
        <v>0</v>
      </c>
      <c r="Z1269" s="9"/>
      <c r="AA1269" s="10"/>
      <c r="AB1269" s="11"/>
      <c r="AC1269" s="6">
        <f>SUMIF(AD$67:AD$97,$D1269,AF$67:AF$97)</f>
        <v>0</v>
      </c>
      <c r="AD1269" s="9"/>
      <c r="AE1269" s="10"/>
      <c r="AF1269" s="11"/>
      <c r="AG1269" s="6">
        <f>SUMIF(AH$67:AH$97,$D1269,AJ$67:AJ$97)</f>
        <v>0</v>
      </c>
      <c r="AH1269" s="9"/>
      <c r="AI1269" s="10"/>
      <c r="AJ1269" s="11"/>
      <c r="AK1269" s="6">
        <f>SUMIF(AL$67:AL$97,$D1269,AN$67:AN$97)</f>
        <v>0</v>
      </c>
      <c r="AL1269" s="9"/>
      <c r="AM1269" s="10"/>
      <c r="AN1269" s="11"/>
      <c r="AO1269" s="6">
        <f>SUMIF(AP$67:AP$97,$D1269,AR$67:AR$97)</f>
        <v>0</v>
      </c>
      <c r="AP1269" s="9"/>
      <c r="AQ1269" s="10"/>
      <c r="AR1269" s="11"/>
      <c r="AS1269" s="6">
        <f>SUMIF(AT$67:AT$97,$D1269,AV$67:AV$97)</f>
        <v>0</v>
      </c>
      <c r="AT1269" s="9"/>
      <c r="AU1269" s="10"/>
      <c r="AV1269" s="11"/>
      <c r="AW1269" s="6">
        <f>SUMIF(AX$67:AX$97,$D1269,AZ$67:AZ$97)</f>
        <v>0</v>
      </c>
      <c r="AX1269" s="9"/>
      <c r="AY1269" s="10"/>
      <c r="AZ1269" s="11"/>
      <c r="BA1269" s="6">
        <f>SUMIF(BB$67:BB$97,$D1269,BD$67:BD$97)</f>
        <v>0</v>
      </c>
      <c r="BB1269" s="9"/>
      <c r="BC1269" s="10"/>
      <c r="BD1269" s="11"/>
      <c r="BE1269" s="6">
        <f>SUMIF(BF$67:BF$97,$D1269,BH$67:BH$97)</f>
        <v>0</v>
      </c>
      <c r="BF1269" s="9"/>
      <c r="BG1269" s="10"/>
      <c r="BH1269" s="11"/>
      <c r="BI1269" s="6">
        <f>SUMIF(BJ$67:BJ$97,$D1269,BL$67:BL$97)</f>
        <v>0</v>
      </c>
      <c r="BJ1269" s="9"/>
      <c r="BK1269" s="10"/>
      <c r="BL1269" s="11"/>
      <c r="BM1269" s="6">
        <f>SUMIF(BN$67:BN$97,$D1269,BP$67:BP$97)</f>
        <v>0</v>
      </c>
      <c r="BN1269" s="9"/>
      <c r="BO1269" s="10"/>
      <c r="BP1269" s="11"/>
      <c r="BQ1269" s="6">
        <f>SUMIF(BR$67:BR$97,$D1269,BT$67:BT$97)</f>
        <v>0</v>
      </c>
      <c r="BR1269" s="9"/>
      <c r="BS1269" s="10"/>
      <c r="BT1269" s="11"/>
      <c r="BU1269" s="6">
        <f>SUMIF(BV$67:BV$97,$D1269,BX$67:BX$97)</f>
        <v>0</v>
      </c>
      <c r="BV1269" s="9"/>
      <c r="BW1269" s="10"/>
      <c r="BX1269" s="11"/>
      <c r="BY1269" s="6">
        <f>SUMIF(BZ$67:BZ$97,$D1269,CB$67:CB$97)</f>
        <v>0</v>
      </c>
      <c r="BZ1269" s="9"/>
      <c r="CA1269" s="10"/>
      <c r="CB1269" s="11"/>
      <c r="CC1269" s="6">
        <f>SUMIF(CD$67:CD$97,$D1269,CF$67:CF$97)</f>
        <v>0</v>
      </c>
      <c r="CD1269" s="9"/>
      <c r="CE1269" s="10"/>
      <c r="CF1269" s="11"/>
      <c r="CG1269" s="6">
        <f>SUMIF(CH$67:CH$97,$D1269,CJ$67:CJ$97)</f>
        <v>0</v>
      </c>
      <c r="CH1269" s="9"/>
      <c r="CI1269" s="10"/>
      <c r="CJ1269" s="11"/>
      <c r="CK1269" s="6">
        <f>SUMIF(CL$67:CL$97,$D1269,CN$67:CN$97)</f>
        <v>0</v>
      </c>
      <c r="CL1269" s="9"/>
      <c r="CM1269" s="10"/>
      <c r="CN1269" s="11"/>
      <c r="CO1269" s="6">
        <f>SUMIF(CP$67:CP$97,$D1269,CR$67:CR$97)</f>
        <v>0</v>
      </c>
      <c r="CP1269" s="9"/>
      <c r="CQ1269" s="10"/>
      <c r="CR1269" s="11"/>
      <c r="CS1269" s="6">
        <f>SUMIF(CT$67:CT$97,$D1269,CV$67:CV$97)</f>
        <v>0</v>
      </c>
      <c r="CT1269" s="9"/>
      <c r="CU1269" s="10"/>
      <c r="CV1269" s="11"/>
      <c r="CW1269" s="6">
        <f>SUMIF(CX$67:CX$97,$D1269,CZ$67:CZ$97)</f>
        <v>0</v>
      </c>
      <c r="CX1269" s="9"/>
      <c r="CY1269" s="10"/>
      <c r="CZ1269" s="11"/>
      <c r="DA1269" s="6">
        <f>SUMIF(DB$67:DB$97,$D1269,DD$67:DD$97)</f>
        <v>0</v>
      </c>
      <c r="DB1269" s="9"/>
      <c r="DC1269" s="10"/>
      <c r="DD1269" s="11"/>
      <c r="DE1269" s="6">
        <f>SUMIF(DF$67:DF$97,$D1269,DH$67:DH$97)</f>
        <v>0</v>
      </c>
      <c r="DF1269" s="9"/>
      <c r="DG1269" s="10"/>
      <c r="DH1269" s="11"/>
      <c r="DI1269" s="6">
        <f>SUMIF(DJ$67:DJ$97,$D1269,DL$67:DL$97)</f>
        <v>0</v>
      </c>
      <c r="DJ1269" s="9"/>
      <c r="DK1269" s="10"/>
      <c r="DL1269" s="11"/>
      <c r="DM1269" s="6">
        <f>SUMIF(DN$67:DN$97,$D1269,DP$67:DP$97)</f>
        <v>0</v>
      </c>
      <c r="DN1269" s="9"/>
      <c r="DO1269" s="10"/>
      <c r="DP1269" s="11"/>
      <c r="DQ1269" s="6">
        <f>SUMIF(DR$67:DR$97,$D1269,DT$67:DT$97)</f>
        <v>0</v>
      </c>
      <c r="DR1269" s="9"/>
      <c r="DS1269" s="10"/>
      <c r="DT1269" s="11"/>
      <c r="DU1269" s="6">
        <f>SUMIF(DV$67:DV$97,$D1269,DX$67:DX$97)</f>
        <v>0</v>
      </c>
      <c r="DV1269" s="9"/>
      <c r="DW1269" s="10"/>
      <c r="DX1269" s="11"/>
      <c r="DY1269" s="6">
        <f>SUMIF(DZ$67:DZ$97,$D1269,EB$67:EB$97)</f>
        <v>0</v>
      </c>
      <c r="DZ1269" s="9"/>
      <c r="EA1269" s="10"/>
      <c r="EB1269" s="11"/>
      <c r="EC1269" s="6">
        <f>SUMIF(ED$67:ED$97,$D1269,EF$67:EF$97)</f>
        <v>0</v>
      </c>
      <c r="ED1269" s="9"/>
      <c r="EE1269" s="10"/>
      <c r="EF1269" s="11"/>
      <c r="EG1269" s="6">
        <f>SUMIF(EH$67:EH$97,$D1269,EJ$67:EJ$97)</f>
        <v>0</v>
      </c>
      <c r="EH1269" s="9"/>
      <c r="EI1269" s="10"/>
      <c r="EJ1269" s="11"/>
      <c r="EK1269" s="6">
        <f>SUMIF(EL$67:EL$97,$D1269,EN$67:EN$97)</f>
        <v>0</v>
      </c>
      <c r="EL1269" s="9"/>
      <c r="EM1269" s="10"/>
      <c r="EN1269" s="11"/>
      <c r="EO1269" s="6">
        <f>SUMIF(EP$67:EP$97,$D1269,ER$67:ER$97)</f>
        <v>0</v>
      </c>
      <c r="EP1269" s="9"/>
      <c r="EQ1269" s="10"/>
      <c r="ER1269" s="11"/>
      <c r="ES1269" s="6">
        <f>SUMIF(ET$67:ET$97,$D1269,EV$67:EV$97)</f>
        <v>0</v>
      </c>
      <c r="ET1269" s="9"/>
      <c r="EU1269" s="10"/>
      <c r="EV1269" s="11"/>
      <c r="EW1269" s="6">
        <f>SUMIF(EX$67:EX$97,$D1269,EZ$67:EZ$97)</f>
        <v>0</v>
      </c>
      <c r="EX1269" s="9"/>
      <c r="EY1269" s="10"/>
      <c r="EZ1269" s="11"/>
      <c r="FA1269" s="6">
        <f>SUMIF(FB$67:FB$97,$D1269,FD$67:FD$97)</f>
        <v>0</v>
      </c>
      <c r="FB1269" s="9"/>
      <c r="FC1269" s="10"/>
      <c r="FD1269" s="11"/>
      <c r="FE1269" s="6">
        <f>SUMIF(FF$67:FF$97,$D1269,FH$67:FH$97)</f>
        <v>0</v>
      </c>
      <c r="FF1269" s="9"/>
      <c r="FG1269" s="10"/>
      <c r="FH1269" s="11"/>
      <c r="FI1269" s="6">
        <f>SUMIF(FJ$67:FJ$97,$D1269,FL$67:FL$97)</f>
        <v>0</v>
      </c>
      <c r="FJ1269" s="9"/>
      <c r="FK1269" s="10"/>
      <c r="FL1269" s="11"/>
      <c r="FM1269" s="6">
        <f>SUMIF(FN$67:FN$97,$D1269,FP$67:FP$97)</f>
        <v>0</v>
      </c>
      <c r="FN1269" s="9"/>
      <c r="FO1269" s="10"/>
      <c r="FP1269" s="11"/>
      <c r="FQ1269" s="6">
        <f>SUMIF(FR$67:FR$97,$D1269,FT$67:FT$97)</f>
        <v>0</v>
      </c>
      <c r="FR1269" s="9"/>
      <c r="FS1269" s="10"/>
      <c r="FT1269" s="11"/>
      <c r="FU1269" s="6">
        <f>SUMIF(FV$67:FV$97,$D1269,FX$67:FX$97)</f>
        <v>0</v>
      </c>
      <c r="FV1269" s="9"/>
      <c r="FW1269" s="10"/>
      <c r="FX1269" s="11"/>
      <c r="FY1269" s="6">
        <f>SUMIF(FZ$67:FZ$97,$D1269,GB$67:GB$97)</f>
        <v>0</v>
      </c>
      <c r="FZ1269" s="9"/>
      <c r="GA1269" s="10"/>
      <c r="GB1269" s="11"/>
      <c r="GC1269" s="6">
        <f>SUMIF(GD$67:GD$97,$D1269,GF$67:GF$97)</f>
        <v>0</v>
      </c>
      <c r="GD1269" s="9"/>
      <c r="GE1269" s="10"/>
      <c r="GF1269" s="11"/>
      <c r="GG1269" s="6">
        <f>SUMIF(GH$67:GH$97,$D1269,GJ$67:GJ$97)</f>
        <v>0</v>
      </c>
      <c r="GH1269" s="9"/>
      <c r="GI1269" s="10"/>
      <c r="GJ1269" s="11"/>
      <c r="GK1269" s="6">
        <f>SUMIF(GL$67:GL$97,$D1269,GN$67:GN$97)</f>
        <v>0</v>
      </c>
      <c r="GL1269" s="9"/>
      <c r="GM1269" s="10"/>
      <c r="GN1269" s="11"/>
      <c r="GO1269" s="6">
        <f>SUMIF(GP$67:GP$97,$D1269,GR$67:GR$97)</f>
        <v>0</v>
      </c>
      <c r="GP1269" s="9"/>
      <c r="GQ1269" s="10"/>
      <c r="GR1269" s="11"/>
      <c r="GS1269" s="6">
        <f>SUMIF(GT$67:GT$97,$D1269,GV$67:GV$97)</f>
        <v>0</v>
      </c>
      <c r="GT1269" s="9"/>
      <c r="GU1269" s="10"/>
      <c r="GV1269" s="20"/>
      <c r="GW1269" s="19">
        <f t="shared" si="29"/>
        <v>0</v>
      </c>
      <c r="GX1269" s="472"/>
      <c r="GY1269" s="473"/>
    </row>
    <row r="1270" spans="1:207" ht="15.75" customHeight="1">
      <c r="A1270" s="210" t="s">
        <v>78</v>
      </c>
      <c r="B1270" s="487"/>
      <c r="C1270" s="187" t="s">
        <v>413</v>
      </c>
      <c r="D1270" s="229" t="s">
        <v>414</v>
      </c>
      <c r="E1270" s="206">
        <f>SUMIF(F$98:F$128,$D1270,H$98:H$128)</f>
        <v>0</v>
      </c>
      <c r="F1270" s="9"/>
      <c r="G1270" s="10"/>
      <c r="H1270" s="11"/>
      <c r="I1270" s="6">
        <f>SUMIF(J$98:J$128,$D1270,L$98:L$128)</f>
        <v>0</v>
      </c>
      <c r="J1270" s="9"/>
      <c r="K1270" s="10"/>
      <c r="L1270" s="11"/>
      <c r="M1270" s="6">
        <f>SUMIF(N$98:N$128,$D1270,P$98:P$128)</f>
        <v>0</v>
      </c>
      <c r="N1270" s="9"/>
      <c r="O1270" s="10"/>
      <c r="P1270" s="11"/>
      <c r="Q1270" s="6">
        <f>SUMIF(R$98:R$128,$D1270,T$98:T$128)</f>
        <v>0</v>
      </c>
      <c r="R1270" s="9"/>
      <c r="S1270" s="10"/>
      <c r="T1270" s="11"/>
      <c r="U1270" s="6">
        <f>SUMIF(V$98:V$128,$D1270,X$98:X$128)</f>
        <v>0</v>
      </c>
      <c r="V1270" s="9"/>
      <c r="W1270" s="10"/>
      <c r="X1270" s="11"/>
      <c r="Y1270" s="6">
        <f>SUMIF(Z$98:Z$128,$D1270,AB$98:AB$128)</f>
        <v>0</v>
      </c>
      <c r="Z1270" s="9"/>
      <c r="AA1270" s="10"/>
      <c r="AB1270" s="11"/>
      <c r="AC1270" s="6">
        <f>SUMIF(AD$98:AD$128,$D1270,AF$98:AF$128)</f>
        <v>0</v>
      </c>
      <c r="AD1270" s="9"/>
      <c r="AE1270" s="10"/>
      <c r="AF1270" s="11"/>
      <c r="AG1270" s="6">
        <f>SUMIF(AH$98:AH$128,$D1270,AJ$98:AJ$128)</f>
        <v>0</v>
      </c>
      <c r="AH1270" s="9"/>
      <c r="AI1270" s="10"/>
      <c r="AJ1270" s="11"/>
      <c r="AK1270" s="6">
        <f>SUMIF(AL$98:AL$128,$D1270,AN$98:AN$128)</f>
        <v>0</v>
      </c>
      <c r="AL1270" s="9"/>
      <c r="AM1270" s="10"/>
      <c r="AN1270" s="11"/>
      <c r="AO1270" s="6">
        <f>SUMIF(AP$98:AP$128,$D1270,AR$98:AR$128)</f>
        <v>0</v>
      </c>
      <c r="AP1270" s="9"/>
      <c r="AQ1270" s="10"/>
      <c r="AR1270" s="11"/>
      <c r="AS1270" s="6">
        <f>SUMIF(AT$98:AT$128,$D1270,AV$98:AV$128)</f>
        <v>0</v>
      </c>
      <c r="AT1270" s="9"/>
      <c r="AU1270" s="10"/>
      <c r="AV1270" s="11"/>
      <c r="AW1270" s="6">
        <f>SUMIF(AX$98:AX$128,$D1270,AZ$98:AZ$128)</f>
        <v>0</v>
      </c>
      <c r="AX1270" s="9"/>
      <c r="AY1270" s="10"/>
      <c r="AZ1270" s="11"/>
      <c r="BA1270" s="6">
        <f>SUMIF(BB$98:BB$128,$D1270,BD$98:BD$128)</f>
        <v>0</v>
      </c>
      <c r="BB1270" s="9"/>
      <c r="BC1270" s="10"/>
      <c r="BD1270" s="11"/>
      <c r="BE1270" s="6">
        <f>SUMIF(BF$98:BF$128,$D1270,BH$98:BH$128)</f>
        <v>0</v>
      </c>
      <c r="BF1270" s="9"/>
      <c r="BG1270" s="10"/>
      <c r="BH1270" s="11"/>
      <c r="BI1270" s="6">
        <f>SUMIF(BJ$98:BJ$128,$D1270,BL$98:BL$128)</f>
        <v>0</v>
      </c>
      <c r="BJ1270" s="9"/>
      <c r="BK1270" s="10"/>
      <c r="BL1270" s="11"/>
      <c r="BM1270" s="6">
        <f>SUMIF(BN$98:BN$128,$D1270,BP$98:BP$128)</f>
        <v>0</v>
      </c>
      <c r="BN1270" s="9"/>
      <c r="BO1270" s="10"/>
      <c r="BP1270" s="11"/>
      <c r="BQ1270" s="6">
        <f>SUMIF(BR$98:BR$128,$D1270,BT$98:BT$128)</f>
        <v>0</v>
      </c>
      <c r="BR1270" s="9"/>
      <c r="BS1270" s="10"/>
      <c r="BT1270" s="11"/>
      <c r="BU1270" s="6">
        <f>SUMIF(BV$98:BV$128,$D1270,BX$98:BX$128)</f>
        <v>0</v>
      </c>
      <c r="BV1270" s="9"/>
      <c r="BW1270" s="10"/>
      <c r="BX1270" s="11"/>
      <c r="BY1270" s="6">
        <f>SUMIF(BZ$98:BZ$128,$D1270,CB$98:CB$128)</f>
        <v>0</v>
      </c>
      <c r="BZ1270" s="9"/>
      <c r="CA1270" s="10"/>
      <c r="CB1270" s="11"/>
      <c r="CC1270" s="6">
        <f>SUMIF(CD$98:CD$128,$D1270,CF$98:CF$128)</f>
        <v>0</v>
      </c>
      <c r="CD1270" s="9"/>
      <c r="CE1270" s="10"/>
      <c r="CF1270" s="11"/>
      <c r="CG1270" s="6">
        <f>SUMIF(CH$98:CH$128,$D1270,CJ$98:CJ$128)</f>
        <v>0</v>
      </c>
      <c r="CH1270" s="9"/>
      <c r="CI1270" s="10"/>
      <c r="CJ1270" s="11"/>
      <c r="CK1270" s="6">
        <f>SUMIF(CL$98:CL$128,$D1270,CN$98:CN$128)</f>
        <v>0</v>
      </c>
      <c r="CL1270" s="9"/>
      <c r="CM1270" s="10"/>
      <c r="CN1270" s="11"/>
      <c r="CO1270" s="6">
        <f>SUMIF(CP$98:CP$128,$D1270,CR$98:CR$128)</f>
        <v>0</v>
      </c>
      <c r="CP1270" s="9"/>
      <c r="CQ1270" s="10"/>
      <c r="CR1270" s="11"/>
      <c r="CS1270" s="6">
        <f>SUMIF(CT$98:CT$128,$D1270,CV$98:CV$128)</f>
        <v>0</v>
      </c>
      <c r="CT1270" s="9"/>
      <c r="CU1270" s="10"/>
      <c r="CV1270" s="11"/>
      <c r="CW1270" s="6">
        <f>SUMIF(CX$98:CX$128,$D1270,CZ$98:CZ$128)</f>
        <v>0</v>
      </c>
      <c r="CX1270" s="9"/>
      <c r="CY1270" s="10"/>
      <c r="CZ1270" s="11"/>
      <c r="DA1270" s="6">
        <f>SUMIF(DB$98:DB$128,$D1270,DD$98:DD$128)</f>
        <v>0</v>
      </c>
      <c r="DB1270" s="9"/>
      <c r="DC1270" s="10"/>
      <c r="DD1270" s="11"/>
      <c r="DE1270" s="6">
        <f>SUMIF(DF$98:DF$128,$D1270,DH$98:DH$128)</f>
        <v>0</v>
      </c>
      <c r="DF1270" s="9"/>
      <c r="DG1270" s="10"/>
      <c r="DH1270" s="11"/>
      <c r="DI1270" s="6">
        <f>SUMIF(DJ$98:DJ$128,$D1270,DL$98:DL$128)</f>
        <v>0</v>
      </c>
      <c r="DJ1270" s="9"/>
      <c r="DK1270" s="10"/>
      <c r="DL1270" s="11"/>
      <c r="DM1270" s="6">
        <f>SUMIF(DN$98:DN$128,$D1270,DP$98:DP$128)</f>
        <v>0</v>
      </c>
      <c r="DN1270" s="9"/>
      <c r="DO1270" s="10"/>
      <c r="DP1270" s="11"/>
      <c r="DQ1270" s="6">
        <f>SUMIF(DR$98:DR$128,$D1270,DT$98:DT$128)</f>
        <v>0</v>
      </c>
      <c r="DR1270" s="9"/>
      <c r="DS1270" s="10"/>
      <c r="DT1270" s="11"/>
      <c r="DU1270" s="6">
        <f>SUMIF(DV$98:DV$128,$D1270,DX$98:DX$128)</f>
        <v>0</v>
      </c>
      <c r="DV1270" s="9"/>
      <c r="DW1270" s="10"/>
      <c r="DX1270" s="11"/>
      <c r="DY1270" s="6">
        <f>SUMIF(DZ$98:DZ$128,$D1270,EB$98:EB$128)</f>
        <v>0</v>
      </c>
      <c r="DZ1270" s="9"/>
      <c r="EA1270" s="10"/>
      <c r="EB1270" s="11"/>
      <c r="EC1270" s="6">
        <f>SUMIF(ED$98:ED$128,$D1270,EF$98:EF$128)</f>
        <v>0</v>
      </c>
      <c r="ED1270" s="9"/>
      <c r="EE1270" s="10"/>
      <c r="EF1270" s="11"/>
      <c r="EG1270" s="6">
        <f>SUMIF(EH$98:EH$128,$D1270,EJ$98:EJ$128)</f>
        <v>0</v>
      </c>
      <c r="EH1270" s="9"/>
      <c r="EI1270" s="10"/>
      <c r="EJ1270" s="11"/>
      <c r="EK1270" s="6">
        <f>SUMIF(EL$98:EL$128,$D1270,EN$98:EN$128)</f>
        <v>0</v>
      </c>
      <c r="EL1270" s="9"/>
      <c r="EM1270" s="10"/>
      <c r="EN1270" s="11"/>
      <c r="EO1270" s="6">
        <f>SUMIF(EP$98:EP$128,$D1270,ER$98:ER$128)</f>
        <v>0</v>
      </c>
      <c r="EP1270" s="9"/>
      <c r="EQ1270" s="10"/>
      <c r="ER1270" s="11"/>
      <c r="ES1270" s="6">
        <f>SUMIF(ET$98:ET$128,$D1270,EV$98:EV$128)</f>
        <v>0</v>
      </c>
      <c r="ET1270" s="9"/>
      <c r="EU1270" s="10"/>
      <c r="EV1270" s="11"/>
      <c r="EW1270" s="6">
        <f>SUMIF(EX$98:EX$128,$D1270,EZ$98:EZ$128)</f>
        <v>0</v>
      </c>
      <c r="EX1270" s="9"/>
      <c r="EY1270" s="10"/>
      <c r="EZ1270" s="11"/>
      <c r="FA1270" s="6">
        <f>SUMIF(FB$98:FB$128,$D1270,FD$98:FD$128)</f>
        <v>0</v>
      </c>
      <c r="FB1270" s="9"/>
      <c r="FC1270" s="10"/>
      <c r="FD1270" s="11"/>
      <c r="FE1270" s="6">
        <f>SUMIF(FF$98:FF$128,$D1270,FH$98:FH$128)</f>
        <v>0</v>
      </c>
      <c r="FF1270" s="9"/>
      <c r="FG1270" s="10"/>
      <c r="FH1270" s="11"/>
      <c r="FI1270" s="6">
        <f>SUMIF(FJ$98:FJ$128,$D1270,FL$98:FL$128)</f>
        <v>0</v>
      </c>
      <c r="FJ1270" s="9"/>
      <c r="FK1270" s="10"/>
      <c r="FL1270" s="11"/>
      <c r="FM1270" s="6">
        <f>SUMIF(FN$98:FN$128,$D1270,FP$98:FP$128)</f>
        <v>0</v>
      </c>
      <c r="FN1270" s="9"/>
      <c r="FO1270" s="10"/>
      <c r="FP1270" s="11"/>
      <c r="FQ1270" s="6">
        <f>SUMIF(FR$98:FR$128,$D1270,FT$98:FT$128)</f>
        <v>0</v>
      </c>
      <c r="FR1270" s="9"/>
      <c r="FS1270" s="10"/>
      <c r="FT1270" s="11"/>
      <c r="FU1270" s="6">
        <f>SUMIF(FV$98:FV$128,$D1270,FX$98:FX$128)</f>
        <v>0</v>
      </c>
      <c r="FV1270" s="9"/>
      <c r="FW1270" s="10"/>
      <c r="FX1270" s="11"/>
      <c r="FY1270" s="6">
        <f>SUMIF(FZ$98:FZ$128,$D1270,GB$98:GB$128)</f>
        <v>0</v>
      </c>
      <c r="FZ1270" s="9"/>
      <c r="GA1270" s="10"/>
      <c r="GB1270" s="11"/>
      <c r="GC1270" s="6">
        <f>SUMIF(GD$98:GD$128,$D1270,GF$98:GF$128)</f>
        <v>0</v>
      </c>
      <c r="GD1270" s="9"/>
      <c r="GE1270" s="10"/>
      <c r="GF1270" s="11"/>
      <c r="GG1270" s="6">
        <f>SUMIF(GH$98:GH$128,$D1270,GJ$98:GJ$128)</f>
        <v>0</v>
      </c>
      <c r="GH1270" s="9"/>
      <c r="GI1270" s="10"/>
      <c r="GJ1270" s="11"/>
      <c r="GK1270" s="6">
        <f>SUMIF(GL$98:GL$128,$D1270,GN$98:GN$128)</f>
        <v>0</v>
      </c>
      <c r="GL1270" s="9"/>
      <c r="GM1270" s="10"/>
      <c r="GN1270" s="11"/>
      <c r="GO1270" s="6">
        <f>SUMIF(GP$98:GP$128,$D1270,GR$98:GR$128)</f>
        <v>0</v>
      </c>
      <c r="GP1270" s="9"/>
      <c r="GQ1270" s="10"/>
      <c r="GR1270" s="11"/>
      <c r="GS1270" s="6">
        <f>SUMIF(GT$98:GT$128,$D1270,GV$98:GV$128)</f>
        <v>0</v>
      </c>
      <c r="GT1270" s="9"/>
      <c r="GU1270" s="10"/>
      <c r="GV1270" s="20"/>
      <c r="GW1270" s="19">
        <f t="shared" si="29"/>
        <v>0</v>
      </c>
      <c r="GX1270" s="472"/>
      <c r="GY1270" s="473"/>
    </row>
    <row r="1271" spans="1:207" ht="15.75" customHeight="1">
      <c r="A1271" s="210" t="s">
        <v>79</v>
      </c>
      <c r="B1271" s="487"/>
      <c r="C1271" s="187" t="s">
        <v>413</v>
      </c>
      <c r="D1271" s="229" t="s">
        <v>414</v>
      </c>
      <c r="E1271" s="206">
        <f>SUMIF(F$129:F$159,$D1271,H$129:H$159)</f>
        <v>0</v>
      </c>
      <c r="F1271" s="9"/>
      <c r="G1271" s="10"/>
      <c r="H1271" s="11"/>
      <c r="I1271" s="6">
        <f>SUMIF(J$129:J$159,$D1271,L$129:L$159)</f>
        <v>0</v>
      </c>
      <c r="J1271" s="9"/>
      <c r="K1271" s="10"/>
      <c r="L1271" s="11"/>
      <c r="M1271" s="6">
        <f>SUMIF(N$129:N$159,$D1271,P$129:P$159)</f>
        <v>0</v>
      </c>
      <c r="N1271" s="9"/>
      <c r="O1271" s="10"/>
      <c r="P1271" s="11"/>
      <c r="Q1271" s="6">
        <f>SUMIF(R$129:R$159,$D1271,T$129:T$159)</f>
        <v>0</v>
      </c>
      <c r="R1271" s="9"/>
      <c r="S1271" s="10"/>
      <c r="T1271" s="11"/>
      <c r="U1271" s="6">
        <f>SUMIF(V$129:V$159,$D1271,X$129:X$159)</f>
        <v>0</v>
      </c>
      <c r="V1271" s="9"/>
      <c r="W1271" s="10"/>
      <c r="X1271" s="11"/>
      <c r="Y1271" s="6">
        <f>SUMIF(Z$129:Z$159,$D1271,AB$129:AB$159)</f>
        <v>0</v>
      </c>
      <c r="Z1271" s="9"/>
      <c r="AA1271" s="10"/>
      <c r="AB1271" s="11"/>
      <c r="AC1271" s="6">
        <f>SUMIF(AD$129:AD$159,$D1271,AF$129:AF$159)</f>
        <v>0</v>
      </c>
      <c r="AD1271" s="9"/>
      <c r="AE1271" s="10"/>
      <c r="AF1271" s="11"/>
      <c r="AG1271" s="6">
        <f>SUMIF(AH$129:AH$159,$D1271,AJ$129:AJ$159)</f>
        <v>0</v>
      </c>
      <c r="AH1271" s="9"/>
      <c r="AI1271" s="10"/>
      <c r="AJ1271" s="11"/>
      <c r="AK1271" s="6">
        <f>SUMIF(AL$129:AL$159,$D1271,AN$129:AN$159)</f>
        <v>0</v>
      </c>
      <c r="AL1271" s="9"/>
      <c r="AM1271" s="10"/>
      <c r="AN1271" s="11"/>
      <c r="AO1271" s="6">
        <f>SUMIF(AP$129:AP$159,$D1271,AR$129:AR$159)</f>
        <v>0</v>
      </c>
      <c r="AP1271" s="9"/>
      <c r="AQ1271" s="10"/>
      <c r="AR1271" s="11"/>
      <c r="AS1271" s="6">
        <f>SUMIF(AT$129:AT$159,$D1271,AV$129:AV$159)</f>
        <v>0</v>
      </c>
      <c r="AT1271" s="9"/>
      <c r="AU1271" s="10"/>
      <c r="AV1271" s="11"/>
      <c r="AW1271" s="6">
        <f>SUMIF(AX$129:AX$159,$D1271,AZ$129:AZ$159)</f>
        <v>0</v>
      </c>
      <c r="AX1271" s="9"/>
      <c r="AY1271" s="10"/>
      <c r="AZ1271" s="11"/>
      <c r="BA1271" s="6">
        <f>SUMIF(BB$129:BB$159,$D1271,BD$129:BD$159)</f>
        <v>0</v>
      </c>
      <c r="BB1271" s="9"/>
      <c r="BC1271" s="10"/>
      <c r="BD1271" s="11"/>
      <c r="BE1271" s="6">
        <f>SUMIF(BF$129:BF$159,$D1271,BH$129:BH$159)</f>
        <v>0</v>
      </c>
      <c r="BF1271" s="9"/>
      <c r="BG1271" s="10"/>
      <c r="BH1271" s="11"/>
      <c r="BI1271" s="6">
        <f>SUMIF(BJ$129:BJ$159,$D1271,BL$129:BL$159)</f>
        <v>0</v>
      </c>
      <c r="BJ1271" s="9"/>
      <c r="BK1271" s="10"/>
      <c r="BL1271" s="11"/>
      <c r="BM1271" s="6">
        <f>SUMIF(BN$129:BN$159,$D1271,BP$129:BP$159)</f>
        <v>0</v>
      </c>
      <c r="BN1271" s="9"/>
      <c r="BO1271" s="10"/>
      <c r="BP1271" s="11"/>
      <c r="BQ1271" s="6">
        <f>SUMIF(BR$129:BR$159,$D1271,BT$129:BT$159)</f>
        <v>0</v>
      </c>
      <c r="BR1271" s="9"/>
      <c r="BS1271" s="10"/>
      <c r="BT1271" s="11"/>
      <c r="BU1271" s="6">
        <f>SUMIF(BV$129:BV$159,$D1271,BX$129:BX$159)</f>
        <v>0</v>
      </c>
      <c r="BV1271" s="9"/>
      <c r="BW1271" s="10"/>
      <c r="BX1271" s="11"/>
      <c r="BY1271" s="6">
        <f>SUMIF(BZ$129:BZ$159,$D1271,CB$129:CB$159)</f>
        <v>0</v>
      </c>
      <c r="BZ1271" s="9"/>
      <c r="CA1271" s="10"/>
      <c r="CB1271" s="11"/>
      <c r="CC1271" s="6">
        <f>SUMIF(CD$129:CD$159,$D1271,CF$129:CF$159)</f>
        <v>0</v>
      </c>
      <c r="CD1271" s="9"/>
      <c r="CE1271" s="10"/>
      <c r="CF1271" s="11"/>
      <c r="CG1271" s="6">
        <f>SUMIF(CH$129:CH$159,$D1271,CJ$129:CJ$159)</f>
        <v>0</v>
      </c>
      <c r="CH1271" s="9"/>
      <c r="CI1271" s="10"/>
      <c r="CJ1271" s="11"/>
      <c r="CK1271" s="6">
        <f>SUMIF(CL$129:CL$159,$D1271,CN$129:CN$159)</f>
        <v>0</v>
      </c>
      <c r="CL1271" s="9"/>
      <c r="CM1271" s="10"/>
      <c r="CN1271" s="11"/>
      <c r="CO1271" s="6">
        <f>SUMIF(CP$129:CP$159,$D1271,CR$129:CR$159)</f>
        <v>0</v>
      </c>
      <c r="CP1271" s="9"/>
      <c r="CQ1271" s="10"/>
      <c r="CR1271" s="11"/>
      <c r="CS1271" s="6">
        <f>SUMIF(CT$129:CT$159,$D1271,CV$129:CV$159)</f>
        <v>0</v>
      </c>
      <c r="CT1271" s="9"/>
      <c r="CU1271" s="10"/>
      <c r="CV1271" s="11"/>
      <c r="CW1271" s="6">
        <f>SUMIF(CX$129:CX$159,$D1271,CZ$129:CZ$159)</f>
        <v>0</v>
      </c>
      <c r="CX1271" s="9"/>
      <c r="CY1271" s="10"/>
      <c r="CZ1271" s="11"/>
      <c r="DA1271" s="6">
        <f>SUMIF(DB$129:DB$159,$D1271,DD$129:DD$159)</f>
        <v>0</v>
      </c>
      <c r="DB1271" s="9"/>
      <c r="DC1271" s="10"/>
      <c r="DD1271" s="11"/>
      <c r="DE1271" s="6">
        <f>SUMIF(DF$129:DF$159,$D1271,DH$129:DH$159)</f>
        <v>0</v>
      </c>
      <c r="DF1271" s="9"/>
      <c r="DG1271" s="10"/>
      <c r="DH1271" s="11"/>
      <c r="DI1271" s="6">
        <f>SUMIF(DJ$129:DJ$159,$D1271,DL$129:DL$159)</f>
        <v>0</v>
      </c>
      <c r="DJ1271" s="9"/>
      <c r="DK1271" s="10"/>
      <c r="DL1271" s="11"/>
      <c r="DM1271" s="6">
        <f>SUMIF(DN$129:DN$159,$D1271,DP$129:DP$159)</f>
        <v>0</v>
      </c>
      <c r="DN1271" s="9"/>
      <c r="DO1271" s="10"/>
      <c r="DP1271" s="11"/>
      <c r="DQ1271" s="6">
        <f>SUMIF(DR$129:DR$159,$D1271,DT$129:DT$159)</f>
        <v>0</v>
      </c>
      <c r="DR1271" s="9"/>
      <c r="DS1271" s="10"/>
      <c r="DT1271" s="11"/>
      <c r="DU1271" s="6">
        <f>SUMIF(DV$129:DV$159,$D1271,DX$129:DX$159)</f>
        <v>0</v>
      </c>
      <c r="DV1271" s="9"/>
      <c r="DW1271" s="10"/>
      <c r="DX1271" s="11"/>
      <c r="DY1271" s="6">
        <f>SUMIF(DZ$129:DZ$159,$D1271,EB$129:EB$159)</f>
        <v>0</v>
      </c>
      <c r="DZ1271" s="9"/>
      <c r="EA1271" s="10"/>
      <c r="EB1271" s="11"/>
      <c r="EC1271" s="6">
        <f>SUMIF(ED$129:ED$159,$D1271,EF$129:EF$159)</f>
        <v>0</v>
      </c>
      <c r="ED1271" s="9"/>
      <c r="EE1271" s="10"/>
      <c r="EF1271" s="11"/>
      <c r="EG1271" s="6">
        <f>SUMIF(EH$129:EH$159,$D1271,EJ$129:EJ$159)</f>
        <v>0</v>
      </c>
      <c r="EH1271" s="9"/>
      <c r="EI1271" s="10"/>
      <c r="EJ1271" s="11"/>
      <c r="EK1271" s="6">
        <f>SUMIF(EL$129:EL$159,$D1271,EN$129:EN$159)</f>
        <v>0</v>
      </c>
      <c r="EL1271" s="9"/>
      <c r="EM1271" s="10"/>
      <c r="EN1271" s="11"/>
      <c r="EO1271" s="6">
        <f>SUMIF(EP$129:EP$159,$D1271,ER$129:ER$159)</f>
        <v>0</v>
      </c>
      <c r="EP1271" s="9"/>
      <c r="EQ1271" s="10"/>
      <c r="ER1271" s="11"/>
      <c r="ES1271" s="6">
        <f>SUMIF(ET$129:ET$159,$D1271,EV$129:EV$159)</f>
        <v>0</v>
      </c>
      <c r="ET1271" s="9"/>
      <c r="EU1271" s="10"/>
      <c r="EV1271" s="11"/>
      <c r="EW1271" s="6">
        <f>SUMIF(EX$129:EX$159,$D1271,EZ$129:EZ$159)</f>
        <v>0</v>
      </c>
      <c r="EX1271" s="9"/>
      <c r="EY1271" s="10"/>
      <c r="EZ1271" s="11"/>
      <c r="FA1271" s="6">
        <f>SUMIF(FB$129:FB$159,$D1271,FD$129:FD$159)</f>
        <v>0</v>
      </c>
      <c r="FB1271" s="9"/>
      <c r="FC1271" s="10"/>
      <c r="FD1271" s="11"/>
      <c r="FE1271" s="6">
        <f>SUMIF(FF$129:FF$159,$D1271,FH$129:FH$159)</f>
        <v>0</v>
      </c>
      <c r="FF1271" s="9"/>
      <c r="FG1271" s="10"/>
      <c r="FH1271" s="11"/>
      <c r="FI1271" s="6">
        <f>SUMIF(FJ$129:FJ$159,$D1271,FL$129:FL$159)</f>
        <v>0</v>
      </c>
      <c r="FJ1271" s="9"/>
      <c r="FK1271" s="10"/>
      <c r="FL1271" s="11"/>
      <c r="FM1271" s="6">
        <f>SUMIF(FN$129:FN$159,$D1271,FP$129:FP$159)</f>
        <v>0</v>
      </c>
      <c r="FN1271" s="9"/>
      <c r="FO1271" s="10"/>
      <c r="FP1271" s="11"/>
      <c r="FQ1271" s="6">
        <f>SUMIF(FR$129:FR$159,$D1271,FT$129:FT$159)</f>
        <v>0</v>
      </c>
      <c r="FR1271" s="9"/>
      <c r="FS1271" s="10"/>
      <c r="FT1271" s="11"/>
      <c r="FU1271" s="6">
        <f>SUMIF(FV$129:FV$159,$D1271,FX$129:FX$159)</f>
        <v>0</v>
      </c>
      <c r="FV1271" s="9"/>
      <c r="FW1271" s="10"/>
      <c r="FX1271" s="11"/>
      <c r="FY1271" s="6">
        <f>SUMIF(FZ$129:FZ$159,$D1271,GB$129:GB$159)</f>
        <v>0</v>
      </c>
      <c r="FZ1271" s="9"/>
      <c r="GA1271" s="10"/>
      <c r="GB1271" s="11"/>
      <c r="GC1271" s="6">
        <f>SUMIF(GD$129:GD$159,$D1271,GF$129:GF$159)</f>
        <v>0</v>
      </c>
      <c r="GD1271" s="9"/>
      <c r="GE1271" s="10"/>
      <c r="GF1271" s="11"/>
      <c r="GG1271" s="6">
        <f>SUMIF(GH$129:GH$159,$D1271,GJ$129:GJ$159)</f>
        <v>0</v>
      </c>
      <c r="GH1271" s="9"/>
      <c r="GI1271" s="10"/>
      <c r="GJ1271" s="11"/>
      <c r="GK1271" s="6">
        <f>SUMIF(GL$129:GL$159,$D1271,GN$129:GN$159)</f>
        <v>0</v>
      </c>
      <c r="GL1271" s="9"/>
      <c r="GM1271" s="10"/>
      <c r="GN1271" s="11"/>
      <c r="GO1271" s="6">
        <f>SUMIF(GP$129:GP$159,$D1271,GR$129:GR$159)</f>
        <v>0</v>
      </c>
      <c r="GP1271" s="9"/>
      <c r="GQ1271" s="10"/>
      <c r="GR1271" s="11"/>
      <c r="GS1271" s="6">
        <f>SUMIF(GT$129:GT$159,$D1271,GV$129:GV$159)</f>
        <v>0</v>
      </c>
      <c r="GT1271" s="9"/>
      <c r="GU1271" s="10"/>
      <c r="GV1271" s="20"/>
      <c r="GW1271" s="19">
        <f t="shared" si="29"/>
        <v>0</v>
      </c>
      <c r="GX1271" s="472"/>
      <c r="GY1271" s="473"/>
    </row>
    <row r="1272" spans="1:207" ht="15.75" customHeight="1">
      <c r="A1272" s="210" t="s">
        <v>80</v>
      </c>
      <c r="B1272" s="487"/>
      <c r="C1272" s="187" t="s">
        <v>413</v>
      </c>
      <c r="D1272" s="229" t="s">
        <v>414</v>
      </c>
      <c r="E1272" s="206">
        <f>SUMIF(F$160:F$190,$D1272,H$160:H$190)</f>
        <v>0</v>
      </c>
      <c r="F1272" s="9"/>
      <c r="G1272" s="10"/>
      <c r="H1272" s="11"/>
      <c r="I1272" s="6">
        <f>SUMIF(J$160:J$190,$D1272,L$160:L$190)</f>
        <v>0</v>
      </c>
      <c r="J1272" s="9"/>
      <c r="K1272" s="10"/>
      <c r="L1272" s="11"/>
      <c r="M1272" s="6">
        <f>SUMIF(N$160:N$190,$D1272,P$160:P$190)</f>
        <v>0</v>
      </c>
      <c r="N1272" s="9"/>
      <c r="O1272" s="10"/>
      <c r="P1272" s="11"/>
      <c r="Q1272" s="6">
        <f>SUMIF(R$160:R$190,$D1272,T$160:T$190)</f>
        <v>0</v>
      </c>
      <c r="R1272" s="9"/>
      <c r="S1272" s="10"/>
      <c r="T1272" s="11"/>
      <c r="U1272" s="6">
        <f>SUMIF(V$160:V$190,$D1272,X$160:X$190)</f>
        <v>0</v>
      </c>
      <c r="V1272" s="9"/>
      <c r="W1272" s="10"/>
      <c r="X1272" s="11"/>
      <c r="Y1272" s="6">
        <f>SUMIF(Z$160:Z$190,$D1272,AB$160:AB$190)</f>
        <v>0</v>
      </c>
      <c r="Z1272" s="9"/>
      <c r="AA1272" s="10"/>
      <c r="AB1272" s="11"/>
      <c r="AC1272" s="6">
        <f>SUMIF(AD$160:AD$190,$D1272,AF$160:AF$190)</f>
        <v>0</v>
      </c>
      <c r="AD1272" s="9"/>
      <c r="AE1272" s="10"/>
      <c r="AF1272" s="11"/>
      <c r="AG1272" s="6">
        <f>SUMIF(AH$160:AH$190,$D1272,AJ$160:AJ$190)</f>
        <v>0</v>
      </c>
      <c r="AH1272" s="9"/>
      <c r="AI1272" s="10"/>
      <c r="AJ1272" s="11"/>
      <c r="AK1272" s="6">
        <f>SUMIF(AL$160:AL$190,$D1272,AN$160:AN$190)</f>
        <v>0</v>
      </c>
      <c r="AL1272" s="9"/>
      <c r="AM1272" s="10"/>
      <c r="AN1272" s="11"/>
      <c r="AO1272" s="6">
        <f>SUMIF(AP$160:AP$190,$D1272,AR$160:AR$190)</f>
        <v>0</v>
      </c>
      <c r="AP1272" s="9"/>
      <c r="AQ1272" s="10"/>
      <c r="AR1272" s="11"/>
      <c r="AS1272" s="6">
        <f>SUMIF(AT$160:AT$190,$D1272,AV$160:AV$190)</f>
        <v>0</v>
      </c>
      <c r="AT1272" s="9"/>
      <c r="AU1272" s="10"/>
      <c r="AV1272" s="11"/>
      <c r="AW1272" s="6">
        <f>SUMIF(AX$160:AX$190,$D1272,AZ$160:AZ$190)</f>
        <v>0</v>
      </c>
      <c r="AX1272" s="9"/>
      <c r="AY1272" s="10"/>
      <c r="AZ1272" s="11"/>
      <c r="BA1272" s="6">
        <f>SUMIF(BB$160:BB$190,$D1272,BD$160:BD$190)</f>
        <v>0</v>
      </c>
      <c r="BB1272" s="9"/>
      <c r="BC1272" s="10"/>
      <c r="BD1272" s="11"/>
      <c r="BE1272" s="6">
        <f>SUMIF(BF$160:BF$190,$D1272,BH$160:BH$190)</f>
        <v>0</v>
      </c>
      <c r="BF1272" s="9"/>
      <c r="BG1272" s="10"/>
      <c r="BH1272" s="11"/>
      <c r="BI1272" s="6">
        <f>SUMIF(BJ$160:BJ$190,$D1272,BL$160:BL$190)</f>
        <v>0</v>
      </c>
      <c r="BJ1272" s="9"/>
      <c r="BK1272" s="10"/>
      <c r="BL1272" s="11"/>
      <c r="BM1272" s="6">
        <f>SUMIF(BN$160:BN$190,$D1272,BP$160:BP$190)</f>
        <v>0</v>
      </c>
      <c r="BN1272" s="9"/>
      <c r="BO1272" s="10"/>
      <c r="BP1272" s="11"/>
      <c r="BQ1272" s="6">
        <f>SUMIF(BR$160:BR$190,$D1272,BT$160:BT$190)</f>
        <v>0</v>
      </c>
      <c r="BR1272" s="9"/>
      <c r="BS1272" s="10"/>
      <c r="BT1272" s="11"/>
      <c r="BU1272" s="6">
        <f>SUMIF(BV$160:BV$190,$D1272,BX$160:BX$190)</f>
        <v>0</v>
      </c>
      <c r="BV1272" s="9"/>
      <c r="BW1272" s="10"/>
      <c r="BX1272" s="11"/>
      <c r="BY1272" s="6">
        <f>SUMIF(BZ$160:BZ$190,$D1272,CB$160:CB$190)</f>
        <v>0</v>
      </c>
      <c r="BZ1272" s="9"/>
      <c r="CA1272" s="10"/>
      <c r="CB1272" s="11"/>
      <c r="CC1272" s="6">
        <f>SUMIF(CD$160:CD$190,$D1272,CF$160:CF$190)</f>
        <v>0</v>
      </c>
      <c r="CD1272" s="9"/>
      <c r="CE1272" s="10"/>
      <c r="CF1272" s="11"/>
      <c r="CG1272" s="6">
        <f>SUMIF(CH$160:CH$190,$D1272,CJ$160:CJ$190)</f>
        <v>0</v>
      </c>
      <c r="CH1272" s="9"/>
      <c r="CI1272" s="10"/>
      <c r="CJ1272" s="11"/>
      <c r="CK1272" s="6">
        <f>SUMIF(CL$160:CL$190,$D1272,CN$160:CN$190)</f>
        <v>0</v>
      </c>
      <c r="CL1272" s="9"/>
      <c r="CM1272" s="10"/>
      <c r="CN1272" s="11"/>
      <c r="CO1272" s="6">
        <f>SUMIF(CP$160:CP$190,$D1272,CR$160:CR$190)</f>
        <v>0</v>
      </c>
      <c r="CP1272" s="9"/>
      <c r="CQ1272" s="10"/>
      <c r="CR1272" s="11"/>
      <c r="CS1272" s="6">
        <f>SUMIF(CT$160:CT$190,$D1272,CV$160:CV$190)</f>
        <v>0</v>
      </c>
      <c r="CT1272" s="9"/>
      <c r="CU1272" s="10"/>
      <c r="CV1272" s="11"/>
      <c r="CW1272" s="6">
        <f>SUMIF(CX$160:CX$190,$D1272,CZ$160:CZ$190)</f>
        <v>0</v>
      </c>
      <c r="CX1272" s="9"/>
      <c r="CY1272" s="10"/>
      <c r="CZ1272" s="11"/>
      <c r="DA1272" s="6">
        <f>SUMIF(DB$160:DB$190,$D1272,DD$160:DD$190)</f>
        <v>0</v>
      </c>
      <c r="DB1272" s="9"/>
      <c r="DC1272" s="10"/>
      <c r="DD1272" s="11"/>
      <c r="DE1272" s="6">
        <f>SUMIF(DF$160:DF$190,$D1272,DH$160:DH$190)</f>
        <v>0</v>
      </c>
      <c r="DF1272" s="9"/>
      <c r="DG1272" s="10"/>
      <c r="DH1272" s="11"/>
      <c r="DI1272" s="6">
        <f>SUMIF(DJ$160:DJ$190,$D1272,DL$160:DL$190)</f>
        <v>0</v>
      </c>
      <c r="DJ1272" s="9"/>
      <c r="DK1272" s="10"/>
      <c r="DL1272" s="11"/>
      <c r="DM1272" s="6">
        <f>SUMIF(DN$160:DN$190,$D1272,DP$160:DP$190)</f>
        <v>0</v>
      </c>
      <c r="DN1272" s="9"/>
      <c r="DO1272" s="10"/>
      <c r="DP1272" s="11"/>
      <c r="DQ1272" s="6">
        <f>SUMIF(DR$160:DR$190,$D1272,DT$160:DT$190)</f>
        <v>0</v>
      </c>
      <c r="DR1272" s="9"/>
      <c r="DS1272" s="10"/>
      <c r="DT1272" s="11"/>
      <c r="DU1272" s="6">
        <f>SUMIF(DV$160:DV$190,$D1272,DX$160:DX$190)</f>
        <v>0</v>
      </c>
      <c r="DV1272" s="9"/>
      <c r="DW1272" s="10"/>
      <c r="DX1272" s="11"/>
      <c r="DY1272" s="6">
        <f>SUMIF(DZ$160:DZ$190,$D1272,EB$160:EB$190)</f>
        <v>0</v>
      </c>
      <c r="DZ1272" s="9"/>
      <c r="EA1272" s="10"/>
      <c r="EB1272" s="11"/>
      <c r="EC1272" s="6">
        <f>SUMIF(ED$160:ED$190,$D1272,EF$160:EF$190)</f>
        <v>0</v>
      </c>
      <c r="ED1272" s="9"/>
      <c r="EE1272" s="10"/>
      <c r="EF1272" s="11"/>
      <c r="EG1272" s="6">
        <f>SUMIF(EH$160:EH$190,$D1272,EJ$160:EJ$190)</f>
        <v>0</v>
      </c>
      <c r="EH1272" s="9"/>
      <c r="EI1272" s="10"/>
      <c r="EJ1272" s="11"/>
      <c r="EK1272" s="6">
        <f>SUMIF(EL$160:EL$190,$D1272,EN$160:EN$190)</f>
        <v>0</v>
      </c>
      <c r="EL1272" s="9"/>
      <c r="EM1272" s="10"/>
      <c r="EN1272" s="11"/>
      <c r="EO1272" s="6">
        <f>SUMIF(EP$160:EP$190,$D1272,ER$160:ER$190)</f>
        <v>0</v>
      </c>
      <c r="EP1272" s="9"/>
      <c r="EQ1272" s="10"/>
      <c r="ER1272" s="11"/>
      <c r="ES1272" s="6">
        <f>SUMIF(ET$160:ET$190,$D1272,EV$160:EV$190)</f>
        <v>0</v>
      </c>
      <c r="ET1272" s="9"/>
      <c r="EU1272" s="10"/>
      <c r="EV1272" s="11"/>
      <c r="EW1272" s="6">
        <f>SUMIF(EX$160:EX$190,$D1272,EZ$160:EZ$190)</f>
        <v>0</v>
      </c>
      <c r="EX1272" s="9"/>
      <c r="EY1272" s="10"/>
      <c r="EZ1272" s="11"/>
      <c r="FA1272" s="6">
        <f>SUMIF(FB$160:FB$190,$D1272,FD$160:FD$190)</f>
        <v>0</v>
      </c>
      <c r="FB1272" s="9"/>
      <c r="FC1272" s="10"/>
      <c r="FD1272" s="11"/>
      <c r="FE1272" s="6">
        <f>SUMIF(FF$160:FF$190,$D1272,FH$160:FH$190)</f>
        <v>0</v>
      </c>
      <c r="FF1272" s="9"/>
      <c r="FG1272" s="10"/>
      <c r="FH1272" s="11"/>
      <c r="FI1272" s="6">
        <f>SUMIF(FJ$160:FJ$190,$D1272,FL$160:FL$190)</f>
        <v>0</v>
      </c>
      <c r="FJ1272" s="9"/>
      <c r="FK1272" s="10"/>
      <c r="FL1272" s="11"/>
      <c r="FM1272" s="6">
        <f>SUMIF(FN$160:FN$190,$D1272,FP$160:FP$190)</f>
        <v>0</v>
      </c>
      <c r="FN1272" s="9"/>
      <c r="FO1272" s="10"/>
      <c r="FP1272" s="11"/>
      <c r="FQ1272" s="6">
        <f>SUMIF(FR$160:FR$190,$D1272,FT$160:FT$190)</f>
        <v>0</v>
      </c>
      <c r="FR1272" s="9"/>
      <c r="FS1272" s="10"/>
      <c r="FT1272" s="11"/>
      <c r="FU1272" s="6">
        <f>SUMIF(FV$160:FV$190,$D1272,FX$160:FX$190)</f>
        <v>0</v>
      </c>
      <c r="FV1272" s="9"/>
      <c r="FW1272" s="10"/>
      <c r="FX1272" s="11"/>
      <c r="FY1272" s="6">
        <f>SUMIF(FZ$160:FZ$190,$D1272,GB$160:GB$190)</f>
        <v>0</v>
      </c>
      <c r="FZ1272" s="9"/>
      <c r="GA1272" s="10"/>
      <c r="GB1272" s="11"/>
      <c r="GC1272" s="6">
        <f>SUMIF(GD$160:GD$190,$D1272,GF$160:GF$190)</f>
        <v>0</v>
      </c>
      <c r="GD1272" s="9"/>
      <c r="GE1272" s="10"/>
      <c r="GF1272" s="11"/>
      <c r="GG1272" s="6">
        <f>SUMIF(GH$160:GH$190,$D1272,GJ$160:GJ$190)</f>
        <v>0</v>
      </c>
      <c r="GH1272" s="9"/>
      <c r="GI1272" s="10"/>
      <c r="GJ1272" s="11"/>
      <c r="GK1272" s="6">
        <f>SUMIF(GL$160:GL$190,$D1272,GN$160:GN$190)</f>
        <v>0</v>
      </c>
      <c r="GL1272" s="9"/>
      <c r="GM1272" s="10"/>
      <c r="GN1272" s="11"/>
      <c r="GO1272" s="6">
        <f>SUMIF(GP$160:GP$190,$D1272,GR$160:GR$190)</f>
        <v>0</v>
      </c>
      <c r="GP1272" s="9"/>
      <c r="GQ1272" s="10"/>
      <c r="GR1272" s="11"/>
      <c r="GS1272" s="6">
        <f>SUMIF(GT$160:GT$190,$D1272,GV$160:GV$190)</f>
        <v>0</v>
      </c>
      <c r="GT1272" s="9"/>
      <c r="GU1272" s="10"/>
      <c r="GV1272" s="20"/>
      <c r="GW1272" s="19">
        <f t="shared" si="29"/>
        <v>0</v>
      </c>
      <c r="GX1272" s="472"/>
      <c r="GY1272" s="473"/>
    </row>
    <row r="1273" spans="1:207" ht="15.75" customHeight="1">
      <c r="A1273" s="210" t="s">
        <v>81</v>
      </c>
      <c r="B1273" s="487"/>
      <c r="C1273" s="187" t="s">
        <v>413</v>
      </c>
      <c r="D1273" s="229" t="s">
        <v>414</v>
      </c>
      <c r="E1273" s="206">
        <f>SUMIF(F$191:F$221,$D1273,H$191:H$221)</f>
        <v>0</v>
      </c>
      <c r="F1273" s="9"/>
      <c r="G1273" s="10"/>
      <c r="H1273" s="11"/>
      <c r="I1273" s="6">
        <f>SUMIF(J$191:J$221,$D1273,L$191:L$221)</f>
        <v>0</v>
      </c>
      <c r="J1273" s="9"/>
      <c r="K1273" s="10"/>
      <c r="L1273" s="11"/>
      <c r="M1273" s="6">
        <f>SUMIF(N$191:N$221,$D1273,P$191:P$221)</f>
        <v>0</v>
      </c>
      <c r="N1273" s="9"/>
      <c r="O1273" s="10"/>
      <c r="P1273" s="11"/>
      <c r="Q1273" s="6">
        <f>SUMIF(R$191:R$221,$D1273,T$191:T$221)</f>
        <v>0</v>
      </c>
      <c r="R1273" s="9"/>
      <c r="S1273" s="10"/>
      <c r="T1273" s="11"/>
      <c r="U1273" s="6">
        <f>SUMIF(V$191:V$221,$D1273,X$191:X$221)</f>
        <v>0</v>
      </c>
      <c r="V1273" s="9"/>
      <c r="W1273" s="10"/>
      <c r="X1273" s="11"/>
      <c r="Y1273" s="6">
        <f>SUMIF(Z$191:Z$221,$D1273,AB$191:AB$221)</f>
        <v>0</v>
      </c>
      <c r="Z1273" s="9"/>
      <c r="AA1273" s="10"/>
      <c r="AB1273" s="11"/>
      <c r="AC1273" s="6">
        <f>SUMIF(AD$191:AD$221,$D1273,AF$191:AF$221)</f>
        <v>0</v>
      </c>
      <c r="AD1273" s="9"/>
      <c r="AE1273" s="10"/>
      <c r="AF1273" s="11"/>
      <c r="AG1273" s="6">
        <f>SUMIF(AH$191:AH$221,$D1273,AJ$191:AJ$221)</f>
        <v>0</v>
      </c>
      <c r="AH1273" s="9"/>
      <c r="AI1273" s="10"/>
      <c r="AJ1273" s="11"/>
      <c r="AK1273" s="6">
        <f>SUMIF(AL$191:AL$221,$D1273,AN$191:AN$221)</f>
        <v>0</v>
      </c>
      <c r="AL1273" s="9"/>
      <c r="AM1273" s="10"/>
      <c r="AN1273" s="11"/>
      <c r="AO1273" s="6">
        <f>SUMIF(AP$191:AP$221,$D1273,AR$191:AR$221)</f>
        <v>0</v>
      </c>
      <c r="AP1273" s="9"/>
      <c r="AQ1273" s="10"/>
      <c r="AR1273" s="11"/>
      <c r="AS1273" s="6">
        <f>SUMIF(AT$191:AT$221,$D1273,AV$191:AV$221)</f>
        <v>0</v>
      </c>
      <c r="AT1273" s="9"/>
      <c r="AU1273" s="10"/>
      <c r="AV1273" s="11"/>
      <c r="AW1273" s="6">
        <f>SUMIF(AX$191:AX$221,$D1273,AZ$191:AZ$221)</f>
        <v>0</v>
      </c>
      <c r="AX1273" s="9"/>
      <c r="AY1273" s="10"/>
      <c r="AZ1273" s="11"/>
      <c r="BA1273" s="6">
        <f>SUMIF(BB$191:BB$221,$D1273,BD$191:BD$221)</f>
        <v>0</v>
      </c>
      <c r="BB1273" s="9"/>
      <c r="BC1273" s="10"/>
      <c r="BD1273" s="11"/>
      <c r="BE1273" s="6">
        <f>SUMIF(BF$191:BF$221,$D1273,BH$191:BH$221)</f>
        <v>0</v>
      </c>
      <c r="BF1273" s="9"/>
      <c r="BG1273" s="10"/>
      <c r="BH1273" s="11"/>
      <c r="BI1273" s="6">
        <f>SUMIF(BJ$191:BJ$221,$D1273,BL$191:BL$221)</f>
        <v>0</v>
      </c>
      <c r="BJ1273" s="9"/>
      <c r="BK1273" s="10"/>
      <c r="BL1273" s="11"/>
      <c r="BM1273" s="6">
        <f>SUMIF(BN$191:BN$221,$D1273,BP$191:BP$221)</f>
        <v>0</v>
      </c>
      <c r="BN1273" s="9"/>
      <c r="BO1273" s="10"/>
      <c r="BP1273" s="11"/>
      <c r="BQ1273" s="6">
        <f>SUMIF(BR$191:BR$221,$D1273,BT$191:BT$221)</f>
        <v>0</v>
      </c>
      <c r="BR1273" s="9"/>
      <c r="BS1273" s="10"/>
      <c r="BT1273" s="11"/>
      <c r="BU1273" s="6">
        <f>SUMIF(BV$191:BV$221,$D1273,BX$191:BX$221)</f>
        <v>0</v>
      </c>
      <c r="BV1273" s="9"/>
      <c r="BW1273" s="10"/>
      <c r="BX1273" s="11"/>
      <c r="BY1273" s="6">
        <f>SUMIF(BZ$191:BZ$221,$D1273,CB$191:CB$221)</f>
        <v>0</v>
      </c>
      <c r="BZ1273" s="9"/>
      <c r="CA1273" s="10"/>
      <c r="CB1273" s="11"/>
      <c r="CC1273" s="6">
        <f>SUMIF(CD$191:CD$221,$D1273,CF$191:CF$221)</f>
        <v>0</v>
      </c>
      <c r="CD1273" s="9"/>
      <c r="CE1273" s="10"/>
      <c r="CF1273" s="11"/>
      <c r="CG1273" s="6">
        <f>SUMIF(CH$191:CH$221,$D1273,CJ$191:CJ$221)</f>
        <v>0</v>
      </c>
      <c r="CH1273" s="9"/>
      <c r="CI1273" s="10"/>
      <c r="CJ1273" s="11"/>
      <c r="CK1273" s="6">
        <f>SUMIF(CL$191:CL$221,$D1273,CN$191:CN$221)</f>
        <v>0</v>
      </c>
      <c r="CL1273" s="9"/>
      <c r="CM1273" s="10"/>
      <c r="CN1273" s="11"/>
      <c r="CO1273" s="6">
        <f>SUMIF(CP$191:CP$221,$D1273,CR$191:CR$221)</f>
        <v>0</v>
      </c>
      <c r="CP1273" s="9"/>
      <c r="CQ1273" s="10"/>
      <c r="CR1273" s="11"/>
      <c r="CS1273" s="6">
        <f>SUMIF(CT$191:CT$221,$D1273,CV$191:CV$221)</f>
        <v>0</v>
      </c>
      <c r="CT1273" s="9"/>
      <c r="CU1273" s="10"/>
      <c r="CV1273" s="11"/>
      <c r="CW1273" s="6">
        <f>SUMIF(CX$191:CX$221,$D1273,CZ$191:CZ$221)</f>
        <v>0</v>
      </c>
      <c r="CX1273" s="9"/>
      <c r="CY1273" s="10"/>
      <c r="CZ1273" s="11"/>
      <c r="DA1273" s="6">
        <f>SUMIF(DB$191:DB$221,$D1273,DD$191:DD$221)</f>
        <v>0</v>
      </c>
      <c r="DB1273" s="9"/>
      <c r="DC1273" s="10"/>
      <c r="DD1273" s="11"/>
      <c r="DE1273" s="6">
        <f>SUMIF(DF$191:DF$221,$D1273,DH$191:DH$221)</f>
        <v>0</v>
      </c>
      <c r="DF1273" s="9"/>
      <c r="DG1273" s="10"/>
      <c r="DH1273" s="11"/>
      <c r="DI1273" s="6">
        <f>SUMIF(DJ$191:DJ$221,$D1273,DL$191:DL$221)</f>
        <v>0</v>
      </c>
      <c r="DJ1273" s="9"/>
      <c r="DK1273" s="10"/>
      <c r="DL1273" s="11"/>
      <c r="DM1273" s="6">
        <f>SUMIF(DN$191:DN$221,$D1273,DP$191:DP$221)</f>
        <v>0</v>
      </c>
      <c r="DN1273" s="9"/>
      <c r="DO1273" s="10"/>
      <c r="DP1273" s="11"/>
      <c r="DQ1273" s="6">
        <f>SUMIF(DR$191:DR$221,$D1273,DT$191:DT$221)</f>
        <v>0</v>
      </c>
      <c r="DR1273" s="9"/>
      <c r="DS1273" s="10"/>
      <c r="DT1273" s="11"/>
      <c r="DU1273" s="6">
        <f>SUMIF(DV$191:DV$221,$D1273,DX$191:DX$221)</f>
        <v>0</v>
      </c>
      <c r="DV1273" s="9"/>
      <c r="DW1273" s="10"/>
      <c r="DX1273" s="11"/>
      <c r="DY1273" s="6">
        <f>SUMIF(DZ$191:DZ$221,$D1273,EB$191:EB$221)</f>
        <v>0</v>
      </c>
      <c r="DZ1273" s="9"/>
      <c r="EA1273" s="10"/>
      <c r="EB1273" s="11"/>
      <c r="EC1273" s="6">
        <f>SUMIF(ED$191:ED$221,$D1273,EF$191:EF$221)</f>
        <v>0</v>
      </c>
      <c r="ED1273" s="9"/>
      <c r="EE1273" s="10"/>
      <c r="EF1273" s="11"/>
      <c r="EG1273" s="6">
        <f>SUMIF(EH$191:EH$221,$D1273,EJ$191:EJ$221)</f>
        <v>0</v>
      </c>
      <c r="EH1273" s="9"/>
      <c r="EI1273" s="10"/>
      <c r="EJ1273" s="11"/>
      <c r="EK1273" s="6">
        <f>SUMIF(EL$191:EL$221,$D1273,EN$191:EN$221)</f>
        <v>0</v>
      </c>
      <c r="EL1273" s="9"/>
      <c r="EM1273" s="10"/>
      <c r="EN1273" s="11"/>
      <c r="EO1273" s="6">
        <f>SUMIF(EP$191:EP$221,$D1273,ER$191:ER$221)</f>
        <v>0</v>
      </c>
      <c r="EP1273" s="9"/>
      <c r="EQ1273" s="10"/>
      <c r="ER1273" s="11"/>
      <c r="ES1273" s="6">
        <f>SUMIF(ET$191:ET$221,$D1273,EV$191:EV$221)</f>
        <v>0</v>
      </c>
      <c r="ET1273" s="9"/>
      <c r="EU1273" s="10"/>
      <c r="EV1273" s="11"/>
      <c r="EW1273" s="6">
        <f>SUMIF(EX$191:EX$221,$D1273,EZ$191:EZ$221)</f>
        <v>0</v>
      </c>
      <c r="EX1273" s="9"/>
      <c r="EY1273" s="10"/>
      <c r="EZ1273" s="11"/>
      <c r="FA1273" s="6">
        <f>SUMIF(FB$191:FB$221,$D1273,FD$191:FD$221)</f>
        <v>0</v>
      </c>
      <c r="FB1273" s="9"/>
      <c r="FC1273" s="10"/>
      <c r="FD1273" s="11"/>
      <c r="FE1273" s="6">
        <f>SUMIF(FF$191:FF$221,$D1273,FH$191:FH$221)</f>
        <v>0</v>
      </c>
      <c r="FF1273" s="9"/>
      <c r="FG1273" s="10"/>
      <c r="FH1273" s="11"/>
      <c r="FI1273" s="6">
        <f>SUMIF(FJ$191:FJ$221,$D1273,FL$191:FL$221)</f>
        <v>0</v>
      </c>
      <c r="FJ1273" s="9"/>
      <c r="FK1273" s="10"/>
      <c r="FL1273" s="11"/>
      <c r="FM1273" s="6">
        <f>SUMIF(FN$191:FN$221,$D1273,FP$191:FP$221)</f>
        <v>0</v>
      </c>
      <c r="FN1273" s="9"/>
      <c r="FO1273" s="10"/>
      <c r="FP1273" s="11"/>
      <c r="FQ1273" s="6">
        <f>SUMIF(FR$191:FR$221,$D1273,FT$191:FT$221)</f>
        <v>0</v>
      </c>
      <c r="FR1273" s="9"/>
      <c r="FS1273" s="10"/>
      <c r="FT1273" s="11"/>
      <c r="FU1273" s="6">
        <f>SUMIF(FV$191:FV$221,$D1273,FX$191:FX$221)</f>
        <v>0</v>
      </c>
      <c r="FV1273" s="9"/>
      <c r="FW1273" s="10"/>
      <c r="FX1273" s="11"/>
      <c r="FY1273" s="6">
        <f>SUMIF(FZ$191:FZ$221,$D1273,GB$191:GB$221)</f>
        <v>0</v>
      </c>
      <c r="FZ1273" s="9"/>
      <c r="GA1273" s="10"/>
      <c r="GB1273" s="11"/>
      <c r="GC1273" s="6">
        <f>SUMIF(GD$191:GD$221,$D1273,GF$191:GF$221)</f>
        <v>0</v>
      </c>
      <c r="GD1273" s="9"/>
      <c r="GE1273" s="10"/>
      <c r="GF1273" s="11"/>
      <c r="GG1273" s="6">
        <f>SUMIF(GH$191:GH$221,$D1273,GJ$191:GJ$221)</f>
        <v>0</v>
      </c>
      <c r="GH1273" s="9"/>
      <c r="GI1273" s="10"/>
      <c r="GJ1273" s="11"/>
      <c r="GK1273" s="6">
        <f>SUMIF(GL$191:GL$221,$D1273,GN$191:GN$221)</f>
        <v>0</v>
      </c>
      <c r="GL1273" s="9"/>
      <c r="GM1273" s="10"/>
      <c r="GN1273" s="11"/>
      <c r="GO1273" s="6">
        <f>SUMIF(GP$191:GP$221,$D1273,GR$191:GR$221)</f>
        <v>0</v>
      </c>
      <c r="GP1273" s="9"/>
      <c r="GQ1273" s="10"/>
      <c r="GR1273" s="11"/>
      <c r="GS1273" s="6">
        <f>SUMIF(GT$191:GT$221,$D1273,GV$191:GV$221)</f>
        <v>0</v>
      </c>
      <c r="GT1273" s="9"/>
      <c r="GU1273" s="10"/>
      <c r="GV1273" s="20"/>
      <c r="GW1273" s="19">
        <f t="shared" si="29"/>
        <v>0</v>
      </c>
      <c r="GX1273" s="472"/>
      <c r="GY1273" s="473"/>
    </row>
    <row r="1274" spans="1:207" ht="15.75" customHeight="1">
      <c r="A1274" s="210" t="s">
        <v>82</v>
      </c>
      <c r="B1274" s="487"/>
      <c r="C1274" s="187" t="s">
        <v>413</v>
      </c>
      <c r="D1274" s="229" t="s">
        <v>414</v>
      </c>
      <c r="E1274" s="206">
        <f>SUMIF(F$222:F$252,$D1274,H$222:H$252)</f>
        <v>0</v>
      </c>
      <c r="F1274" s="9"/>
      <c r="G1274" s="10"/>
      <c r="H1274" s="11"/>
      <c r="I1274" s="6">
        <f>SUMIF(J$222:J$252,$D1274,L$222:L$252)</f>
        <v>0</v>
      </c>
      <c r="J1274" s="9"/>
      <c r="K1274" s="10"/>
      <c r="L1274" s="11"/>
      <c r="M1274" s="6">
        <f>SUMIF(N$222:N$252,$D1274,P$222:P$252)</f>
        <v>0</v>
      </c>
      <c r="N1274" s="9"/>
      <c r="O1274" s="10"/>
      <c r="P1274" s="11"/>
      <c r="Q1274" s="6">
        <f>SUMIF(R$222:R$252,$D1274,T$222:T$252)</f>
        <v>0</v>
      </c>
      <c r="R1274" s="9"/>
      <c r="S1274" s="10"/>
      <c r="T1274" s="11"/>
      <c r="U1274" s="6">
        <f>SUMIF(V$222:V$252,$D1274,X$222:X$252)</f>
        <v>0</v>
      </c>
      <c r="V1274" s="9"/>
      <c r="W1274" s="10"/>
      <c r="X1274" s="11"/>
      <c r="Y1274" s="6">
        <f>SUMIF(Z$222:Z$252,$D1274,AB$222:AB$252)</f>
        <v>0</v>
      </c>
      <c r="Z1274" s="9"/>
      <c r="AA1274" s="10"/>
      <c r="AB1274" s="11"/>
      <c r="AC1274" s="6">
        <f>SUMIF(AD$222:AD$252,$D1274,AF$222:AF$252)</f>
        <v>0</v>
      </c>
      <c r="AD1274" s="9"/>
      <c r="AE1274" s="10"/>
      <c r="AF1274" s="11"/>
      <c r="AG1274" s="6">
        <f>SUMIF(AH$222:AH$252,$D1274,AJ$222:AJ$252)</f>
        <v>0</v>
      </c>
      <c r="AH1274" s="9"/>
      <c r="AI1274" s="10"/>
      <c r="AJ1274" s="11"/>
      <c r="AK1274" s="6">
        <f>SUMIF(AL$222:AL$252,$D1274,AN$222:AN$252)</f>
        <v>0</v>
      </c>
      <c r="AL1274" s="9"/>
      <c r="AM1274" s="10"/>
      <c r="AN1274" s="11"/>
      <c r="AO1274" s="6">
        <f>SUMIF(AP$222:AP$252,$D1274,AR$222:AR$252)</f>
        <v>0</v>
      </c>
      <c r="AP1274" s="9"/>
      <c r="AQ1274" s="10"/>
      <c r="AR1274" s="11"/>
      <c r="AS1274" s="6">
        <f>SUMIF(AT$222:AT$252,$D1274,AV$222:AV$252)</f>
        <v>0</v>
      </c>
      <c r="AT1274" s="9"/>
      <c r="AU1274" s="10"/>
      <c r="AV1274" s="11"/>
      <c r="AW1274" s="6">
        <f>SUMIF(AX$222:AX$252,$D1274,AZ$222:AZ$252)</f>
        <v>0</v>
      </c>
      <c r="AX1274" s="9"/>
      <c r="AY1274" s="10"/>
      <c r="AZ1274" s="11"/>
      <c r="BA1274" s="6">
        <f>SUMIF(BB$222:BB$252,$D1274,BD$222:BD$252)</f>
        <v>0</v>
      </c>
      <c r="BB1274" s="9"/>
      <c r="BC1274" s="10"/>
      <c r="BD1274" s="11"/>
      <c r="BE1274" s="6">
        <f>SUMIF(BF$222:BF$252,$D1274,BH$222:BH$252)</f>
        <v>0</v>
      </c>
      <c r="BF1274" s="9"/>
      <c r="BG1274" s="10"/>
      <c r="BH1274" s="11"/>
      <c r="BI1274" s="6">
        <f>SUMIF(BJ$222:BJ$252,$D1274,BL$222:BL$252)</f>
        <v>0</v>
      </c>
      <c r="BJ1274" s="9"/>
      <c r="BK1274" s="10"/>
      <c r="BL1274" s="11"/>
      <c r="BM1274" s="6">
        <f>SUMIF(BN$222:BN$252,$D1274,BP$222:BP$252)</f>
        <v>0</v>
      </c>
      <c r="BN1274" s="9"/>
      <c r="BO1274" s="10"/>
      <c r="BP1274" s="11"/>
      <c r="BQ1274" s="6">
        <f>SUMIF(BR$222:BR$252,$D1274,BT$222:BT$252)</f>
        <v>0</v>
      </c>
      <c r="BR1274" s="9"/>
      <c r="BS1274" s="10"/>
      <c r="BT1274" s="11"/>
      <c r="BU1274" s="6">
        <f>SUMIF(BV$222:BV$252,$D1274,BX$222:BX$252)</f>
        <v>0</v>
      </c>
      <c r="BV1274" s="9"/>
      <c r="BW1274" s="10"/>
      <c r="BX1274" s="11"/>
      <c r="BY1274" s="6">
        <f>SUMIF(BZ$222:BZ$252,$D1274,CB$222:CB$252)</f>
        <v>0</v>
      </c>
      <c r="BZ1274" s="9"/>
      <c r="CA1274" s="10"/>
      <c r="CB1274" s="11"/>
      <c r="CC1274" s="6">
        <f>SUMIF(CD$222:CD$252,$D1274,CF$222:CF$252)</f>
        <v>0</v>
      </c>
      <c r="CD1274" s="9"/>
      <c r="CE1274" s="10"/>
      <c r="CF1274" s="11"/>
      <c r="CG1274" s="6">
        <f>SUMIF(CH$222:CH$252,$D1274,CJ$222:CJ$252)</f>
        <v>0</v>
      </c>
      <c r="CH1274" s="9"/>
      <c r="CI1274" s="10"/>
      <c r="CJ1274" s="11"/>
      <c r="CK1274" s="6">
        <f>SUMIF(CL$222:CL$252,$D1274,CN$222:CN$252)</f>
        <v>0</v>
      </c>
      <c r="CL1274" s="9"/>
      <c r="CM1274" s="10"/>
      <c r="CN1274" s="11"/>
      <c r="CO1274" s="6">
        <f>SUMIF(CP$222:CP$252,$D1274,CR$222:CR$252)</f>
        <v>0</v>
      </c>
      <c r="CP1274" s="9"/>
      <c r="CQ1274" s="10"/>
      <c r="CR1274" s="11"/>
      <c r="CS1274" s="6">
        <f>SUMIF(CT$222:CT$252,$D1274,CV$222:CV$252)</f>
        <v>0</v>
      </c>
      <c r="CT1274" s="9"/>
      <c r="CU1274" s="10"/>
      <c r="CV1274" s="11"/>
      <c r="CW1274" s="6">
        <f>SUMIF(CX$222:CX$252,$D1274,CZ$222:CZ$252)</f>
        <v>0</v>
      </c>
      <c r="CX1274" s="9"/>
      <c r="CY1274" s="10"/>
      <c r="CZ1274" s="11"/>
      <c r="DA1274" s="6">
        <f>SUMIF(DB$222:DB$252,$D1274,DD$222:DD$252)</f>
        <v>0</v>
      </c>
      <c r="DB1274" s="9"/>
      <c r="DC1274" s="10"/>
      <c r="DD1274" s="11"/>
      <c r="DE1274" s="6">
        <f>SUMIF(DF$222:DF$252,$D1274,DH$222:DH$252)</f>
        <v>0</v>
      </c>
      <c r="DF1274" s="9"/>
      <c r="DG1274" s="10"/>
      <c r="DH1274" s="11"/>
      <c r="DI1274" s="6">
        <f>SUMIF(DJ$222:DJ$252,$D1274,DL$222:DL$252)</f>
        <v>0</v>
      </c>
      <c r="DJ1274" s="9"/>
      <c r="DK1274" s="10"/>
      <c r="DL1274" s="11"/>
      <c r="DM1274" s="6">
        <f>SUMIF(DN$222:DN$252,$D1274,DP$222:DP$252)</f>
        <v>0</v>
      </c>
      <c r="DN1274" s="9"/>
      <c r="DO1274" s="10"/>
      <c r="DP1274" s="11"/>
      <c r="DQ1274" s="6">
        <f>SUMIF(DR$222:DR$252,$D1274,DT$222:DT$252)</f>
        <v>0</v>
      </c>
      <c r="DR1274" s="9"/>
      <c r="DS1274" s="10"/>
      <c r="DT1274" s="11"/>
      <c r="DU1274" s="6">
        <f>SUMIF(DV$222:DV$252,$D1274,DX$222:DX$252)</f>
        <v>0</v>
      </c>
      <c r="DV1274" s="9"/>
      <c r="DW1274" s="10"/>
      <c r="DX1274" s="11"/>
      <c r="DY1274" s="6">
        <f>SUMIF(DZ$222:DZ$252,$D1274,EB$222:EB$252)</f>
        <v>0</v>
      </c>
      <c r="DZ1274" s="9"/>
      <c r="EA1274" s="10"/>
      <c r="EB1274" s="11"/>
      <c r="EC1274" s="6">
        <f>SUMIF(ED$222:ED$252,$D1274,EF$222:EF$252)</f>
        <v>0</v>
      </c>
      <c r="ED1274" s="9"/>
      <c r="EE1274" s="10"/>
      <c r="EF1274" s="11"/>
      <c r="EG1274" s="6">
        <f>SUMIF(EH$222:EH$252,$D1274,EJ$222:EJ$252)</f>
        <v>0</v>
      </c>
      <c r="EH1274" s="9"/>
      <c r="EI1274" s="10"/>
      <c r="EJ1274" s="11"/>
      <c r="EK1274" s="6">
        <f>SUMIF(EL$222:EL$252,$D1274,EN$222:EN$252)</f>
        <v>0</v>
      </c>
      <c r="EL1274" s="9"/>
      <c r="EM1274" s="10"/>
      <c r="EN1274" s="11"/>
      <c r="EO1274" s="6">
        <f>SUMIF(EP$222:EP$252,$D1274,ER$222:ER$252)</f>
        <v>0</v>
      </c>
      <c r="EP1274" s="9"/>
      <c r="EQ1274" s="10"/>
      <c r="ER1274" s="11"/>
      <c r="ES1274" s="6">
        <f>SUMIF(ET$222:ET$252,$D1274,EV$222:EV$252)</f>
        <v>0</v>
      </c>
      <c r="ET1274" s="9"/>
      <c r="EU1274" s="10"/>
      <c r="EV1274" s="11"/>
      <c r="EW1274" s="6">
        <f>SUMIF(EX$222:EX$252,$D1274,EZ$222:EZ$252)</f>
        <v>0</v>
      </c>
      <c r="EX1274" s="9"/>
      <c r="EY1274" s="10"/>
      <c r="EZ1274" s="11"/>
      <c r="FA1274" s="6">
        <f>SUMIF(FB$222:FB$252,$D1274,FD$222:FD$252)</f>
        <v>0</v>
      </c>
      <c r="FB1274" s="9"/>
      <c r="FC1274" s="10"/>
      <c r="FD1274" s="11"/>
      <c r="FE1274" s="6">
        <f>SUMIF(FF$222:FF$252,$D1274,FH$222:FH$252)</f>
        <v>0</v>
      </c>
      <c r="FF1274" s="9"/>
      <c r="FG1274" s="10"/>
      <c r="FH1274" s="11"/>
      <c r="FI1274" s="6">
        <f>SUMIF(FJ$222:FJ$252,$D1274,FL$222:FL$252)</f>
        <v>0</v>
      </c>
      <c r="FJ1274" s="9"/>
      <c r="FK1274" s="10"/>
      <c r="FL1274" s="11"/>
      <c r="FM1274" s="6">
        <f>SUMIF(FN$222:FN$252,$D1274,FP$222:FP$252)</f>
        <v>0</v>
      </c>
      <c r="FN1274" s="9"/>
      <c r="FO1274" s="10"/>
      <c r="FP1274" s="11"/>
      <c r="FQ1274" s="6">
        <f>SUMIF(FR$222:FR$252,$D1274,FT$222:FT$252)</f>
        <v>0</v>
      </c>
      <c r="FR1274" s="9"/>
      <c r="FS1274" s="10"/>
      <c r="FT1274" s="11"/>
      <c r="FU1274" s="6">
        <f>SUMIF(FV$222:FV$252,$D1274,FX$222:FX$252)</f>
        <v>0</v>
      </c>
      <c r="FV1274" s="9"/>
      <c r="FW1274" s="10"/>
      <c r="FX1274" s="11"/>
      <c r="FY1274" s="6">
        <f>SUMIF(FZ$222:FZ$252,$D1274,GB$222:GB$252)</f>
        <v>0</v>
      </c>
      <c r="FZ1274" s="9"/>
      <c r="GA1274" s="10"/>
      <c r="GB1274" s="11"/>
      <c r="GC1274" s="6">
        <f>SUMIF(GD$222:GD$252,$D1274,GF$222:GF$252)</f>
        <v>0</v>
      </c>
      <c r="GD1274" s="9"/>
      <c r="GE1274" s="10"/>
      <c r="GF1274" s="11"/>
      <c r="GG1274" s="6">
        <f>SUMIF(GH$222:GH$252,$D1274,GJ$222:GJ$252)</f>
        <v>0</v>
      </c>
      <c r="GH1274" s="9"/>
      <c r="GI1274" s="10"/>
      <c r="GJ1274" s="11"/>
      <c r="GK1274" s="6">
        <f>SUMIF(GL$222:GL$252,$D1274,GN$222:GN$252)</f>
        <v>0</v>
      </c>
      <c r="GL1274" s="9"/>
      <c r="GM1274" s="10"/>
      <c r="GN1274" s="11"/>
      <c r="GO1274" s="6">
        <f>SUMIF(GP$222:GP$252,$D1274,GR$222:GR$252)</f>
        <v>0</v>
      </c>
      <c r="GP1274" s="9"/>
      <c r="GQ1274" s="10"/>
      <c r="GR1274" s="11"/>
      <c r="GS1274" s="6">
        <f>SUMIF(GT$222:GT$252,$D1274,GV$222:GV$252)</f>
        <v>0</v>
      </c>
      <c r="GT1274" s="9"/>
      <c r="GU1274" s="10"/>
      <c r="GV1274" s="20"/>
      <c r="GW1274" s="19">
        <f t="shared" si="29"/>
        <v>0</v>
      </c>
      <c r="GX1274" s="472"/>
      <c r="GY1274" s="473"/>
    </row>
    <row r="1275" spans="1:207" ht="15.75" customHeight="1">
      <c r="A1275" s="210" t="s">
        <v>83</v>
      </c>
      <c r="B1275" s="487"/>
      <c r="C1275" s="187" t="s">
        <v>413</v>
      </c>
      <c r="D1275" s="229" t="s">
        <v>414</v>
      </c>
      <c r="E1275" s="206">
        <f>SUMIF(F$253:F$283,$D1275,H$253:H$283)</f>
        <v>0</v>
      </c>
      <c r="F1275" s="9"/>
      <c r="G1275" s="10"/>
      <c r="H1275" s="11"/>
      <c r="I1275" s="6">
        <f>SUMIF(J$253:J$283,$D1275,L$253:L$283)</f>
        <v>0</v>
      </c>
      <c r="J1275" s="9"/>
      <c r="K1275" s="10"/>
      <c r="L1275" s="11"/>
      <c r="M1275" s="6">
        <f>SUMIF(N$253:N$283,$D1275,P$253:P$283)</f>
        <v>0</v>
      </c>
      <c r="N1275" s="9"/>
      <c r="O1275" s="10"/>
      <c r="P1275" s="11"/>
      <c r="Q1275" s="6">
        <f>SUMIF(R$253:R$283,$D1275,T$253:T$283)</f>
        <v>0</v>
      </c>
      <c r="R1275" s="9"/>
      <c r="S1275" s="10"/>
      <c r="T1275" s="11"/>
      <c r="U1275" s="6">
        <f>SUMIF(V$253:V$283,$D1275,X$253:X$283)</f>
        <v>0</v>
      </c>
      <c r="V1275" s="9"/>
      <c r="W1275" s="10"/>
      <c r="X1275" s="11"/>
      <c r="Y1275" s="6">
        <f>SUMIF(Z$253:Z$283,$D1275,AB$253:AB$283)</f>
        <v>0</v>
      </c>
      <c r="Z1275" s="9"/>
      <c r="AA1275" s="10"/>
      <c r="AB1275" s="11"/>
      <c r="AC1275" s="6">
        <f>SUMIF(AD$253:AD$283,$D1275,AF$253:AF$283)</f>
        <v>0</v>
      </c>
      <c r="AD1275" s="9"/>
      <c r="AE1275" s="10"/>
      <c r="AF1275" s="11"/>
      <c r="AG1275" s="6">
        <f>SUMIF(AH$253:AH$283,$D1275,AJ$253:AJ$283)</f>
        <v>0</v>
      </c>
      <c r="AH1275" s="9"/>
      <c r="AI1275" s="10"/>
      <c r="AJ1275" s="11"/>
      <c r="AK1275" s="6">
        <f>SUMIF(AL$253:AL$283,$D1275,AN$253:AN$283)</f>
        <v>0</v>
      </c>
      <c r="AL1275" s="9"/>
      <c r="AM1275" s="10"/>
      <c r="AN1275" s="11"/>
      <c r="AO1275" s="6">
        <f>SUMIF(AP$253:AP$283,$D1275,AR$253:AR$283)</f>
        <v>0</v>
      </c>
      <c r="AP1275" s="9"/>
      <c r="AQ1275" s="10"/>
      <c r="AR1275" s="11"/>
      <c r="AS1275" s="6">
        <f>SUMIF(AT$253:AT$283,$D1275,AV$253:AV$283)</f>
        <v>0</v>
      </c>
      <c r="AT1275" s="9"/>
      <c r="AU1275" s="10"/>
      <c r="AV1275" s="11"/>
      <c r="AW1275" s="6">
        <f>SUMIF(AX$253:AX$283,$D1275,AZ$253:AZ$283)</f>
        <v>0</v>
      </c>
      <c r="AX1275" s="9"/>
      <c r="AY1275" s="10"/>
      <c r="AZ1275" s="11"/>
      <c r="BA1275" s="6">
        <f>SUMIF(BB$253:BB$283,$D1275,BD$253:BD$283)</f>
        <v>0</v>
      </c>
      <c r="BB1275" s="9"/>
      <c r="BC1275" s="10"/>
      <c r="BD1275" s="11"/>
      <c r="BE1275" s="6">
        <f>SUMIF(BF$253:BF$283,$D1275,BH$253:BH$283)</f>
        <v>0</v>
      </c>
      <c r="BF1275" s="9"/>
      <c r="BG1275" s="10"/>
      <c r="BH1275" s="11"/>
      <c r="BI1275" s="6">
        <f>SUMIF(BJ$253:BJ$283,$D1275,BL$253:BL$283)</f>
        <v>0</v>
      </c>
      <c r="BJ1275" s="9"/>
      <c r="BK1275" s="10"/>
      <c r="BL1275" s="11"/>
      <c r="BM1275" s="6">
        <f>SUMIF(BN$253:BN$283,$D1275,BP$253:BP$283)</f>
        <v>0</v>
      </c>
      <c r="BN1275" s="9"/>
      <c r="BO1275" s="10"/>
      <c r="BP1275" s="11"/>
      <c r="BQ1275" s="6">
        <f>SUMIF(BR$253:BR$283,$D1275,BT$253:BT$283)</f>
        <v>0</v>
      </c>
      <c r="BR1275" s="9"/>
      <c r="BS1275" s="10"/>
      <c r="BT1275" s="11"/>
      <c r="BU1275" s="6">
        <f>SUMIF(BV$253:BV$283,$D1275,BX$253:BX$283)</f>
        <v>0</v>
      </c>
      <c r="BV1275" s="9"/>
      <c r="BW1275" s="10"/>
      <c r="BX1275" s="11"/>
      <c r="BY1275" s="6">
        <f>SUMIF(BZ$253:BZ$283,$D1275,CB$253:CB$283)</f>
        <v>0</v>
      </c>
      <c r="BZ1275" s="9"/>
      <c r="CA1275" s="10"/>
      <c r="CB1275" s="11"/>
      <c r="CC1275" s="6">
        <f>SUMIF(CD$253:CD$283,$D1275,CF$253:CF$283)</f>
        <v>0</v>
      </c>
      <c r="CD1275" s="9"/>
      <c r="CE1275" s="10"/>
      <c r="CF1275" s="11"/>
      <c r="CG1275" s="6">
        <f>SUMIF(CH$253:CH$283,$D1275,CJ$253:CJ$283)</f>
        <v>0</v>
      </c>
      <c r="CH1275" s="9"/>
      <c r="CI1275" s="10"/>
      <c r="CJ1275" s="11"/>
      <c r="CK1275" s="6">
        <f>SUMIF(CL$253:CL$283,$D1275,CN$253:CN$283)</f>
        <v>0</v>
      </c>
      <c r="CL1275" s="9"/>
      <c r="CM1275" s="10"/>
      <c r="CN1275" s="11"/>
      <c r="CO1275" s="6">
        <f>SUMIF(CP$253:CP$283,$D1275,CR$253:CR$283)</f>
        <v>0</v>
      </c>
      <c r="CP1275" s="9"/>
      <c r="CQ1275" s="10"/>
      <c r="CR1275" s="11"/>
      <c r="CS1275" s="6">
        <f>SUMIF(CT$253:CT$283,$D1275,CV$253:CV$283)</f>
        <v>0</v>
      </c>
      <c r="CT1275" s="9"/>
      <c r="CU1275" s="10"/>
      <c r="CV1275" s="11"/>
      <c r="CW1275" s="6">
        <f>SUMIF(CX$253:CX$283,$D1275,CZ$253:CZ$283)</f>
        <v>0</v>
      </c>
      <c r="CX1275" s="9"/>
      <c r="CY1275" s="10"/>
      <c r="CZ1275" s="11"/>
      <c r="DA1275" s="6">
        <f>SUMIF(DB$253:DB$283,$D1275,DD$253:DD$283)</f>
        <v>0</v>
      </c>
      <c r="DB1275" s="9"/>
      <c r="DC1275" s="10"/>
      <c r="DD1275" s="11"/>
      <c r="DE1275" s="6">
        <f>SUMIF(DF$253:DF$283,$D1275,DH$253:DH$283)</f>
        <v>0</v>
      </c>
      <c r="DF1275" s="9"/>
      <c r="DG1275" s="10"/>
      <c r="DH1275" s="11"/>
      <c r="DI1275" s="6">
        <f>SUMIF(DJ$253:DJ$283,$D1275,DL$253:DL$283)</f>
        <v>0</v>
      </c>
      <c r="DJ1275" s="9"/>
      <c r="DK1275" s="10"/>
      <c r="DL1275" s="11"/>
      <c r="DM1275" s="6">
        <f>SUMIF(DN$253:DN$283,$D1275,DP$253:DP$283)</f>
        <v>0</v>
      </c>
      <c r="DN1275" s="9"/>
      <c r="DO1275" s="10"/>
      <c r="DP1275" s="11"/>
      <c r="DQ1275" s="6">
        <f>SUMIF(DR$253:DR$283,$D1275,DT$253:DT$283)</f>
        <v>0</v>
      </c>
      <c r="DR1275" s="9"/>
      <c r="DS1275" s="10"/>
      <c r="DT1275" s="11"/>
      <c r="DU1275" s="6">
        <f>SUMIF(DV$253:DV$283,$D1275,DX$253:DX$283)</f>
        <v>0</v>
      </c>
      <c r="DV1275" s="9"/>
      <c r="DW1275" s="10"/>
      <c r="DX1275" s="11"/>
      <c r="DY1275" s="6">
        <f>SUMIF(DZ$253:DZ$283,$D1275,EB$253:EB$283)</f>
        <v>0</v>
      </c>
      <c r="DZ1275" s="9"/>
      <c r="EA1275" s="10"/>
      <c r="EB1275" s="11"/>
      <c r="EC1275" s="6">
        <f>SUMIF(ED$253:ED$283,$D1275,EF$253:EF$283)</f>
        <v>0</v>
      </c>
      <c r="ED1275" s="9"/>
      <c r="EE1275" s="10"/>
      <c r="EF1275" s="11"/>
      <c r="EG1275" s="6">
        <f>SUMIF(EH$253:EH$283,$D1275,EJ$253:EJ$283)</f>
        <v>0</v>
      </c>
      <c r="EH1275" s="9"/>
      <c r="EI1275" s="10"/>
      <c r="EJ1275" s="11"/>
      <c r="EK1275" s="6">
        <f>SUMIF(EL$253:EL$283,$D1275,EN$253:EN$283)</f>
        <v>0</v>
      </c>
      <c r="EL1275" s="9"/>
      <c r="EM1275" s="10"/>
      <c r="EN1275" s="11"/>
      <c r="EO1275" s="6">
        <f>SUMIF(EP$253:EP$283,$D1275,ER$253:ER$283)</f>
        <v>0</v>
      </c>
      <c r="EP1275" s="9"/>
      <c r="EQ1275" s="10"/>
      <c r="ER1275" s="11"/>
      <c r="ES1275" s="6">
        <f>SUMIF(ET$253:ET$283,$D1275,EV$253:EV$283)</f>
        <v>0</v>
      </c>
      <c r="ET1275" s="9"/>
      <c r="EU1275" s="10"/>
      <c r="EV1275" s="11"/>
      <c r="EW1275" s="6">
        <f>SUMIF(EX$253:EX$283,$D1275,EZ$253:EZ$283)</f>
        <v>0</v>
      </c>
      <c r="EX1275" s="9"/>
      <c r="EY1275" s="10"/>
      <c r="EZ1275" s="11"/>
      <c r="FA1275" s="6">
        <f>SUMIF(FB$253:FB$283,$D1275,FD$253:FD$283)</f>
        <v>0</v>
      </c>
      <c r="FB1275" s="9"/>
      <c r="FC1275" s="10"/>
      <c r="FD1275" s="11"/>
      <c r="FE1275" s="6">
        <f>SUMIF(FF$253:FF$283,$D1275,FH$253:FH$283)</f>
        <v>0</v>
      </c>
      <c r="FF1275" s="9"/>
      <c r="FG1275" s="10"/>
      <c r="FH1275" s="11"/>
      <c r="FI1275" s="6">
        <f>SUMIF(FJ$253:FJ$283,$D1275,FL$253:FL$283)</f>
        <v>0</v>
      </c>
      <c r="FJ1275" s="9"/>
      <c r="FK1275" s="10"/>
      <c r="FL1275" s="11"/>
      <c r="FM1275" s="6">
        <f>SUMIF(FN$253:FN$283,$D1275,FP$253:FP$283)</f>
        <v>0</v>
      </c>
      <c r="FN1275" s="9"/>
      <c r="FO1275" s="10"/>
      <c r="FP1275" s="11"/>
      <c r="FQ1275" s="6">
        <f>SUMIF(FR$253:FR$283,$D1275,FT$253:FT$283)</f>
        <v>0</v>
      </c>
      <c r="FR1275" s="9"/>
      <c r="FS1275" s="10"/>
      <c r="FT1275" s="11"/>
      <c r="FU1275" s="6">
        <f>SUMIF(FV$253:FV$283,$D1275,FX$253:FX$283)</f>
        <v>0</v>
      </c>
      <c r="FV1275" s="9"/>
      <c r="FW1275" s="10"/>
      <c r="FX1275" s="11"/>
      <c r="FY1275" s="6">
        <f>SUMIF(FZ$253:FZ$283,$D1275,GB$253:GB$283)</f>
        <v>0</v>
      </c>
      <c r="FZ1275" s="9"/>
      <c r="GA1275" s="10"/>
      <c r="GB1275" s="11"/>
      <c r="GC1275" s="6">
        <f>SUMIF(GD$253:GD$283,$D1275,GF$253:GF$283)</f>
        <v>0</v>
      </c>
      <c r="GD1275" s="9"/>
      <c r="GE1275" s="10"/>
      <c r="GF1275" s="11"/>
      <c r="GG1275" s="6">
        <f>SUMIF(GH$253:GH$283,$D1275,GJ$253:GJ$283)</f>
        <v>0</v>
      </c>
      <c r="GH1275" s="9"/>
      <c r="GI1275" s="10"/>
      <c r="GJ1275" s="11"/>
      <c r="GK1275" s="6">
        <f>SUMIF(GL$253:GL$283,$D1275,GN$253:GN$283)</f>
        <v>0</v>
      </c>
      <c r="GL1275" s="9"/>
      <c r="GM1275" s="10"/>
      <c r="GN1275" s="11"/>
      <c r="GO1275" s="6">
        <f>SUMIF(GP$253:GP$283,$D1275,GR$253:GR$283)</f>
        <v>0</v>
      </c>
      <c r="GP1275" s="9"/>
      <c r="GQ1275" s="10"/>
      <c r="GR1275" s="11"/>
      <c r="GS1275" s="6">
        <f>SUMIF(GT$253:GT$283,$D1275,GV$253:GV$283)</f>
        <v>0</v>
      </c>
      <c r="GT1275" s="9"/>
      <c r="GU1275" s="10"/>
      <c r="GV1275" s="20"/>
      <c r="GW1275" s="19">
        <f t="shared" si="29"/>
        <v>0</v>
      </c>
      <c r="GX1275" s="472"/>
      <c r="GY1275" s="473"/>
    </row>
    <row r="1276" spans="1:207" ht="15.75" customHeight="1">
      <c r="A1276" s="210" t="s">
        <v>84</v>
      </c>
      <c r="B1276" s="487"/>
      <c r="C1276" s="187" t="s">
        <v>413</v>
      </c>
      <c r="D1276" s="229" t="s">
        <v>414</v>
      </c>
      <c r="E1276" s="206">
        <f>SUMIF(F$284:F$314,$D1276,H$284:H$314)</f>
        <v>0</v>
      </c>
      <c r="F1276" s="9"/>
      <c r="G1276" s="10"/>
      <c r="H1276" s="11"/>
      <c r="I1276" s="6">
        <f>SUMIF(J$284:J$314,$D1276,L$284:L$314)</f>
        <v>0</v>
      </c>
      <c r="J1276" s="9"/>
      <c r="K1276" s="10"/>
      <c r="L1276" s="11"/>
      <c r="M1276" s="6">
        <f>SUMIF(N$284:N$314,$D1276,P$284:P$314)</f>
        <v>0</v>
      </c>
      <c r="N1276" s="9"/>
      <c r="O1276" s="10"/>
      <c r="P1276" s="11"/>
      <c r="Q1276" s="6">
        <f>SUMIF(R$284:R$314,$D1276,T$284:T$314)</f>
        <v>0</v>
      </c>
      <c r="R1276" s="9"/>
      <c r="S1276" s="10"/>
      <c r="T1276" s="11"/>
      <c r="U1276" s="6">
        <f>SUMIF(V$284:V$314,$D1276,X$284:X$314)</f>
        <v>0</v>
      </c>
      <c r="V1276" s="9"/>
      <c r="W1276" s="10"/>
      <c r="X1276" s="11"/>
      <c r="Y1276" s="6">
        <f>SUMIF(Z$284:Z$314,$D1276,AB$284:AB$314)</f>
        <v>0</v>
      </c>
      <c r="Z1276" s="9"/>
      <c r="AA1276" s="10"/>
      <c r="AB1276" s="11"/>
      <c r="AC1276" s="6">
        <f>SUMIF(AD$284:AD$314,$D1276,AF$284:AF$314)</f>
        <v>0</v>
      </c>
      <c r="AD1276" s="9"/>
      <c r="AE1276" s="10"/>
      <c r="AF1276" s="11"/>
      <c r="AG1276" s="6">
        <f>SUMIF(AH$284:AH$314,$D1276,AJ$284:AJ$314)</f>
        <v>0</v>
      </c>
      <c r="AH1276" s="9"/>
      <c r="AI1276" s="10"/>
      <c r="AJ1276" s="11"/>
      <c r="AK1276" s="6">
        <f>SUMIF(AL$284:AL$314,$D1276,AN$284:AN$314)</f>
        <v>0</v>
      </c>
      <c r="AL1276" s="9"/>
      <c r="AM1276" s="10"/>
      <c r="AN1276" s="11"/>
      <c r="AO1276" s="6">
        <f>SUMIF(AP$284:AP$314,$D1276,AR$284:AR$314)</f>
        <v>0</v>
      </c>
      <c r="AP1276" s="9"/>
      <c r="AQ1276" s="10"/>
      <c r="AR1276" s="11"/>
      <c r="AS1276" s="6">
        <f>SUMIF(AT$284:AT$314,$D1276,AV$284:AV$314)</f>
        <v>0</v>
      </c>
      <c r="AT1276" s="9"/>
      <c r="AU1276" s="10"/>
      <c r="AV1276" s="11"/>
      <c r="AW1276" s="6">
        <f>SUMIF(AX$284:AX$314,$D1276,AZ$284:AZ$314)</f>
        <v>0</v>
      </c>
      <c r="AX1276" s="9"/>
      <c r="AY1276" s="10"/>
      <c r="AZ1276" s="11"/>
      <c r="BA1276" s="6">
        <f>SUMIF(BB$284:BB$314,$D1276,BD$284:BD$314)</f>
        <v>0</v>
      </c>
      <c r="BB1276" s="9"/>
      <c r="BC1276" s="10"/>
      <c r="BD1276" s="11"/>
      <c r="BE1276" s="6">
        <f>SUMIF(BF$284:BF$314,$D1276,BH$284:BH$314)</f>
        <v>0</v>
      </c>
      <c r="BF1276" s="9"/>
      <c r="BG1276" s="10"/>
      <c r="BH1276" s="11"/>
      <c r="BI1276" s="6">
        <f>SUMIF(BJ$284:BJ$314,$D1276,BL$284:BL$314)</f>
        <v>0</v>
      </c>
      <c r="BJ1276" s="9"/>
      <c r="BK1276" s="10"/>
      <c r="BL1276" s="11"/>
      <c r="BM1276" s="6">
        <f>SUMIF(BN$284:BN$314,$D1276,BP$284:BP$314)</f>
        <v>0</v>
      </c>
      <c r="BN1276" s="9"/>
      <c r="BO1276" s="10"/>
      <c r="BP1276" s="11"/>
      <c r="BQ1276" s="6">
        <f>SUMIF(BR$284:BR$314,$D1276,BT$284:BT$314)</f>
        <v>0</v>
      </c>
      <c r="BR1276" s="9"/>
      <c r="BS1276" s="10"/>
      <c r="BT1276" s="11"/>
      <c r="BU1276" s="6">
        <f>SUMIF(BV$284:BV$314,$D1276,BX$284:BX$314)</f>
        <v>0</v>
      </c>
      <c r="BV1276" s="9"/>
      <c r="BW1276" s="10"/>
      <c r="BX1276" s="11"/>
      <c r="BY1276" s="6">
        <f>SUMIF(BZ$284:BZ$314,$D1276,CB$284:CB$314)</f>
        <v>0</v>
      </c>
      <c r="BZ1276" s="9"/>
      <c r="CA1276" s="10"/>
      <c r="CB1276" s="11"/>
      <c r="CC1276" s="6">
        <f>SUMIF(CD$284:CD$314,$D1276,CF$284:CF$314)</f>
        <v>0</v>
      </c>
      <c r="CD1276" s="9"/>
      <c r="CE1276" s="10"/>
      <c r="CF1276" s="11"/>
      <c r="CG1276" s="6">
        <f>SUMIF(CH$284:CH$314,$D1276,CJ$284:CJ$314)</f>
        <v>0</v>
      </c>
      <c r="CH1276" s="9"/>
      <c r="CI1276" s="10"/>
      <c r="CJ1276" s="11"/>
      <c r="CK1276" s="6">
        <f>SUMIF(CL$284:CL$314,$D1276,CN$284:CN$314)</f>
        <v>0</v>
      </c>
      <c r="CL1276" s="9"/>
      <c r="CM1276" s="10"/>
      <c r="CN1276" s="11"/>
      <c r="CO1276" s="6">
        <f>SUMIF(CP$284:CP$314,$D1276,CR$284:CR$314)</f>
        <v>0</v>
      </c>
      <c r="CP1276" s="9"/>
      <c r="CQ1276" s="10"/>
      <c r="CR1276" s="11"/>
      <c r="CS1276" s="6">
        <f>SUMIF(CT$284:CT$314,$D1276,CV$284:CV$314)</f>
        <v>0</v>
      </c>
      <c r="CT1276" s="9"/>
      <c r="CU1276" s="10"/>
      <c r="CV1276" s="11"/>
      <c r="CW1276" s="6">
        <f>SUMIF(CX$284:CX$314,$D1276,CZ$284:CZ$314)</f>
        <v>0</v>
      </c>
      <c r="CX1276" s="9"/>
      <c r="CY1276" s="10"/>
      <c r="CZ1276" s="11"/>
      <c r="DA1276" s="6">
        <f>SUMIF(DB$284:DB$314,$D1276,DD$284:DD$314)</f>
        <v>0</v>
      </c>
      <c r="DB1276" s="9"/>
      <c r="DC1276" s="10"/>
      <c r="DD1276" s="11"/>
      <c r="DE1276" s="6">
        <f>SUMIF(DF$284:DF$314,$D1276,DH$284:DH$314)</f>
        <v>0</v>
      </c>
      <c r="DF1276" s="9"/>
      <c r="DG1276" s="10"/>
      <c r="DH1276" s="11"/>
      <c r="DI1276" s="6">
        <f>SUMIF(DJ$284:DJ$314,$D1276,DL$284:DL$314)</f>
        <v>0</v>
      </c>
      <c r="DJ1276" s="9"/>
      <c r="DK1276" s="10"/>
      <c r="DL1276" s="11"/>
      <c r="DM1276" s="6">
        <f>SUMIF(DN$284:DN$314,$D1276,DP$284:DP$314)</f>
        <v>0</v>
      </c>
      <c r="DN1276" s="9"/>
      <c r="DO1276" s="10"/>
      <c r="DP1276" s="11"/>
      <c r="DQ1276" s="6">
        <f>SUMIF(DR$284:DR$314,$D1276,DT$284:DT$314)</f>
        <v>0</v>
      </c>
      <c r="DR1276" s="9"/>
      <c r="DS1276" s="10"/>
      <c r="DT1276" s="11"/>
      <c r="DU1276" s="6">
        <f>SUMIF(DV$284:DV$314,$D1276,DX$284:DX$314)</f>
        <v>0</v>
      </c>
      <c r="DV1276" s="9"/>
      <c r="DW1276" s="10"/>
      <c r="DX1276" s="11"/>
      <c r="DY1276" s="6">
        <f>SUMIF(DZ$284:DZ$314,$D1276,EB$284:EB$314)</f>
        <v>0</v>
      </c>
      <c r="DZ1276" s="9"/>
      <c r="EA1276" s="10"/>
      <c r="EB1276" s="11"/>
      <c r="EC1276" s="6">
        <f>SUMIF(ED$284:ED$314,$D1276,EF$284:EF$314)</f>
        <v>0</v>
      </c>
      <c r="ED1276" s="9"/>
      <c r="EE1276" s="10"/>
      <c r="EF1276" s="11"/>
      <c r="EG1276" s="6">
        <f>SUMIF(EH$284:EH$314,$D1276,EJ$284:EJ$314)</f>
        <v>0</v>
      </c>
      <c r="EH1276" s="9"/>
      <c r="EI1276" s="10"/>
      <c r="EJ1276" s="11"/>
      <c r="EK1276" s="6">
        <f>SUMIF(EL$284:EL$314,$D1276,EN$284:EN$314)</f>
        <v>0</v>
      </c>
      <c r="EL1276" s="9"/>
      <c r="EM1276" s="10"/>
      <c r="EN1276" s="11"/>
      <c r="EO1276" s="6">
        <f>SUMIF(EP$284:EP$314,$D1276,ER$284:ER$314)</f>
        <v>0</v>
      </c>
      <c r="EP1276" s="9"/>
      <c r="EQ1276" s="10"/>
      <c r="ER1276" s="11"/>
      <c r="ES1276" s="6">
        <f>SUMIF(ET$284:ET$314,$D1276,EV$284:EV$314)</f>
        <v>0</v>
      </c>
      <c r="ET1276" s="9"/>
      <c r="EU1276" s="10"/>
      <c r="EV1276" s="11"/>
      <c r="EW1276" s="6">
        <f>SUMIF(EX$284:EX$314,$D1276,EZ$284:EZ$314)</f>
        <v>0</v>
      </c>
      <c r="EX1276" s="9"/>
      <c r="EY1276" s="10"/>
      <c r="EZ1276" s="11"/>
      <c r="FA1276" s="6">
        <f>SUMIF(FB$284:FB$314,$D1276,FD$284:FD$314)</f>
        <v>0</v>
      </c>
      <c r="FB1276" s="9"/>
      <c r="FC1276" s="10"/>
      <c r="FD1276" s="11"/>
      <c r="FE1276" s="6">
        <f>SUMIF(FF$284:FF$314,$D1276,FH$284:FH$314)</f>
        <v>0</v>
      </c>
      <c r="FF1276" s="9"/>
      <c r="FG1276" s="10"/>
      <c r="FH1276" s="11"/>
      <c r="FI1276" s="6">
        <f>SUMIF(FJ$284:FJ$314,$D1276,FL$284:FL$314)</f>
        <v>0</v>
      </c>
      <c r="FJ1276" s="9"/>
      <c r="FK1276" s="10"/>
      <c r="FL1276" s="11"/>
      <c r="FM1276" s="6">
        <f>SUMIF(FN$284:FN$314,$D1276,FP$284:FP$314)</f>
        <v>0</v>
      </c>
      <c r="FN1276" s="9"/>
      <c r="FO1276" s="10"/>
      <c r="FP1276" s="11"/>
      <c r="FQ1276" s="6">
        <f>SUMIF(FR$284:FR$314,$D1276,FT$284:FT$314)</f>
        <v>0</v>
      </c>
      <c r="FR1276" s="9"/>
      <c r="FS1276" s="10"/>
      <c r="FT1276" s="11"/>
      <c r="FU1276" s="6">
        <f>SUMIF(FV$284:FV$314,$D1276,FX$284:FX$314)</f>
        <v>0</v>
      </c>
      <c r="FV1276" s="9"/>
      <c r="FW1276" s="10"/>
      <c r="FX1276" s="11"/>
      <c r="FY1276" s="6">
        <f>SUMIF(FZ$284:FZ$314,$D1276,GB$284:GB$314)</f>
        <v>0</v>
      </c>
      <c r="FZ1276" s="9"/>
      <c r="GA1276" s="10"/>
      <c r="GB1276" s="11"/>
      <c r="GC1276" s="6">
        <f>SUMIF(GD$284:GD$314,$D1276,GF$284:GF$314)</f>
        <v>0</v>
      </c>
      <c r="GD1276" s="9"/>
      <c r="GE1276" s="10"/>
      <c r="GF1276" s="11"/>
      <c r="GG1276" s="6">
        <f>SUMIF(GH$284:GH$314,$D1276,GJ$284:GJ$314)</f>
        <v>0</v>
      </c>
      <c r="GH1276" s="9"/>
      <c r="GI1276" s="10"/>
      <c r="GJ1276" s="11"/>
      <c r="GK1276" s="6">
        <f>SUMIF(GL$284:GL$314,$D1276,GN$284:GN$314)</f>
        <v>0</v>
      </c>
      <c r="GL1276" s="9"/>
      <c r="GM1276" s="10"/>
      <c r="GN1276" s="11"/>
      <c r="GO1276" s="6">
        <f>SUMIF(GP$284:GP$314,$D1276,GR$284:GR$314)</f>
        <v>0</v>
      </c>
      <c r="GP1276" s="9"/>
      <c r="GQ1276" s="10"/>
      <c r="GR1276" s="11"/>
      <c r="GS1276" s="6">
        <f>SUMIF(GT$284:GT$314,$D1276,GV$284:GV$314)</f>
        <v>0</v>
      </c>
      <c r="GT1276" s="9"/>
      <c r="GU1276" s="10"/>
      <c r="GV1276" s="20"/>
      <c r="GW1276" s="19">
        <f t="shared" si="29"/>
        <v>0</v>
      </c>
      <c r="GX1276" s="472"/>
      <c r="GY1276" s="473"/>
    </row>
    <row r="1277" spans="1:207" ht="15.75" customHeight="1">
      <c r="A1277" s="210" t="s">
        <v>85</v>
      </c>
      <c r="B1277" s="487"/>
      <c r="C1277" s="187" t="s">
        <v>413</v>
      </c>
      <c r="D1277" s="229" t="s">
        <v>414</v>
      </c>
      <c r="E1277" s="207">
        <f>SUMIF(F$315:F$345,$D1277,H$315:H$345)</f>
        <v>0</v>
      </c>
      <c r="F1277" s="12"/>
      <c r="G1277" s="13"/>
      <c r="H1277" s="14"/>
      <c r="I1277" s="6">
        <f>SUMIF(J$315:J$345,$D1277,L$315:L$345)</f>
        <v>0</v>
      </c>
      <c r="J1277" s="12"/>
      <c r="K1277" s="13"/>
      <c r="L1277" s="14"/>
      <c r="M1277" s="7">
        <f>SUMIF(N$315:N$345,$D1277,P$315:P$345)</f>
        <v>0</v>
      </c>
      <c r="N1277" s="12"/>
      <c r="O1277" s="13"/>
      <c r="P1277" s="14"/>
      <c r="Q1277" s="6">
        <f>SUMIF(R$315:R$345,$D1277,T$315:T$345)</f>
        <v>0</v>
      </c>
      <c r="R1277" s="12"/>
      <c r="S1277" s="13"/>
      <c r="T1277" s="14"/>
      <c r="U1277" s="7">
        <f>SUMIF(V$315:V$345,$D1277,X$315:X$345)</f>
        <v>0</v>
      </c>
      <c r="V1277" s="12"/>
      <c r="W1277" s="13"/>
      <c r="X1277" s="14"/>
      <c r="Y1277" s="6">
        <f>SUMIF(Z$315:Z$345,$D1277,AB$315:AB$345)</f>
        <v>0</v>
      </c>
      <c r="Z1277" s="12"/>
      <c r="AA1277" s="13"/>
      <c r="AB1277" s="14"/>
      <c r="AC1277" s="7">
        <f>SUMIF(AD$315:AD$345,$D1277,AF$315:AF$345)</f>
        <v>0</v>
      </c>
      <c r="AD1277" s="12"/>
      <c r="AE1277" s="13"/>
      <c r="AF1277" s="14"/>
      <c r="AG1277" s="7">
        <f>SUMIF(AH$315:AH$345,$D1277,AJ$315:AJ$345)</f>
        <v>0</v>
      </c>
      <c r="AH1277" s="12"/>
      <c r="AI1277" s="13"/>
      <c r="AJ1277" s="14"/>
      <c r="AK1277" s="7">
        <f>SUMIF(AL$315:AL$345,$D1277,AN$315:AN$345)</f>
        <v>0</v>
      </c>
      <c r="AL1277" s="12"/>
      <c r="AM1277" s="13"/>
      <c r="AN1277" s="14"/>
      <c r="AO1277" s="7">
        <f>SUMIF(AP$315:AP$345,$D1277,AR$315:AR$345)</f>
        <v>0</v>
      </c>
      <c r="AP1277" s="12"/>
      <c r="AQ1277" s="13"/>
      <c r="AR1277" s="14"/>
      <c r="AS1277" s="7">
        <f>SUMIF(AT$315:AT$345,$D1277,AV$315:AV$345)</f>
        <v>0</v>
      </c>
      <c r="AT1277" s="12"/>
      <c r="AU1277" s="13"/>
      <c r="AV1277" s="14"/>
      <c r="AW1277" s="7">
        <f>SUMIF(AX$315:AX$345,$D1277,AZ$315:AZ$345)</f>
        <v>0</v>
      </c>
      <c r="AX1277" s="12"/>
      <c r="AY1277" s="13"/>
      <c r="AZ1277" s="14"/>
      <c r="BA1277" s="7">
        <f>SUMIF(BB$315:BB$345,$D1277,BD$315:BD$345)</f>
        <v>0</v>
      </c>
      <c r="BB1277" s="12"/>
      <c r="BC1277" s="13"/>
      <c r="BD1277" s="14"/>
      <c r="BE1277" s="7">
        <f>SUMIF(BF$315:BF$345,$D1277,BH$315:BH$345)</f>
        <v>0</v>
      </c>
      <c r="BF1277" s="12"/>
      <c r="BG1277" s="13"/>
      <c r="BH1277" s="14"/>
      <c r="BI1277" s="7">
        <f>SUMIF(BJ$315:BJ$345,$D1277,BL$315:BL$345)</f>
        <v>0</v>
      </c>
      <c r="BJ1277" s="12"/>
      <c r="BK1277" s="13"/>
      <c r="BL1277" s="14"/>
      <c r="BM1277" s="7">
        <f>SUMIF(BN$315:BN$345,$D1277,BP$315:BP$345)</f>
        <v>0</v>
      </c>
      <c r="BN1277" s="12"/>
      <c r="BO1277" s="13"/>
      <c r="BP1277" s="14"/>
      <c r="BQ1277" s="7">
        <f>SUMIF(BR$315:BR$345,$D1277,BT$315:BT$345)</f>
        <v>0</v>
      </c>
      <c r="BR1277" s="12"/>
      <c r="BS1277" s="13"/>
      <c r="BT1277" s="14"/>
      <c r="BU1277" s="7">
        <f>SUMIF(BV$315:BV$345,$D1277,BX$315:BX$345)</f>
        <v>0</v>
      </c>
      <c r="BV1277" s="12"/>
      <c r="BW1277" s="13"/>
      <c r="BX1277" s="14"/>
      <c r="BY1277" s="7">
        <f>SUMIF(BZ$315:BZ$345,$D1277,CB$315:CB$345)</f>
        <v>0</v>
      </c>
      <c r="BZ1277" s="12"/>
      <c r="CA1277" s="13"/>
      <c r="CB1277" s="14"/>
      <c r="CC1277" s="7">
        <f>SUMIF(CD$315:CD$345,$D1277,CF$315:CF$345)</f>
        <v>0</v>
      </c>
      <c r="CD1277" s="12"/>
      <c r="CE1277" s="13"/>
      <c r="CF1277" s="14"/>
      <c r="CG1277" s="7">
        <f>SUMIF(CH$315:CH$345,$D1277,CJ$315:CJ$345)</f>
        <v>0</v>
      </c>
      <c r="CH1277" s="12"/>
      <c r="CI1277" s="13"/>
      <c r="CJ1277" s="14"/>
      <c r="CK1277" s="7">
        <f>SUMIF(CL$315:CL$345,$D1277,CN$315:CN$345)</f>
        <v>0</v>
      </c>
      <c r="CL1277" s="12"/>
      <c r="CM1277" s="13"/>
      <c r="CN1277" s="14"/>
      <c r="CO1277" s="7">
        <f>SUMIF(CP$315:CP$345,$D1277,CR$315:CR$345)</f>
        <v>0</v>
      </c>
      <c r="CP1277" s="12"/>
      <c r="CQ1277" s="13"/>
      <c r="CR1277" s="14"/>
      <c r="CS1277" s="7">
        <f>SUMIF(CT$315:CT$345,$D1277,CV$315:CV$345)</f>
        <v>0</v>
      </c>
      <c r="CT1277" s="12"/>
      <c r="CU1277" s="13"/>
      <c r="CV1277" s="14"/>
      <c r="CW1277" s="7">
        <f>SUMIF(CX$315:CX$345,$D1277,CZ$315:CZ$345)</f>
        <v>0</v>
      </c>
      <c r="CX1277" s="12"/>
      <c r="CY1277" s="13"/>
      <c r="CZ1277" s="14"/>
      <c r="DA1277" s="7">
        <f>SUMIF(DB$315:DB$345,$D1277,DD$315:DD$345)</f>
        <v>0</v>
      </c>
      <c r="DB1277" s="12"/>
      <c r="DC1277" s="13"/>
      <c r="DD1277" s="14"/>
      <c r="DE1277" s="7">
        <f>SUMIF(DF$315:DF$345,$D1277,DH$315:DH$345)</f>
        <v>0</v>
      </c>
      <c r="DF1277" s="12"/>
      <c r="DG1277" s="13"/>
      <c r="DH1277" s="14"/>
      <c r="DI1277" s="7">
        <f>SUMIF(DJ$315:DJ$345,$D1277,DL$315:DL$345)</f>
        <v>0</v>
      </c>
      <c r="DJ1277" s="12"/>
      <c r="DK1277" s="13"/>
      <c r="DL1277" s="14"/>
      <c r="DM1277" s="7">
        <f>SUMIF(DN$315:DN$345,$D1277,DP$315:DP$345)</f>
        <v>0</v>
      </c>
      <c r="DN1277" s="12"/>
      <c r="DO1277" s="13"/>
      <c r="DP1277" s="14"/>
      <c r="DQ1277" s="7">
        <f>SUMIF(DR$315:DR$345,$D1277,DT$315:DT$345)</f>
        <v>0</v>
      </c>
      <c r="DR1277" s="12"/>
      <c r="DS1277" s="13"/>
      <c r="DT1277" s="14"/>
      <c r="DU1277" s="7">
        <f>SUMIF(DV$315:DV$345,$D1277,DX$315:DX$345)</f>
        <v>0</v>
      </c>
      <c r="DV1277" s="12"/>
      <c r="DW1277" s="13"/>
      <c r="DX1277" s="14"/>
      <c r="DY1277" s="7">
        <f>SUMIF(DZ$315:DZ$345,$D1277,EB$315:EB$345)</f>
        <v>0</v>
      </c>
      <c r="DZ1277" s="12"/>
      <c r="EA1277" s="13"/>
      <c r="EB1277" s="14"/>
      <c r="EC1277" s="7">
        <f>SUMIF(ED$315:ED$345,$D1277,EF$315:EF$345)</f>
        <v>0</v>
      </c>
      <c r="ED1277" s="12"/>
      <c r="EE1277" s="13"/>
      <c r="EF1277" s="14"/>
      <c r="EG1277" s="7">
        <f>SUMIF(EH$315:EH$345,$D1277,EJ$315:EJ$345)</f>
        <v>0</v>
      </c>
      <c r="EH1277" s="12"/>
      <c r="EI1277" s="13"/>
      <c r="EJ1277" s="14"/>
      <c r="EK1277" s="7">
        <f>SUMIF(EL$315:EL$345,$D1277,EN$315:EN$345)</f>
        <v>0</v>
      </c>
      <c r="EL1277" s="12"/>
      <c r="EM1277" s="13"/>
      <c r="EN1277" s="14"/>
      <c r="EO1277" s="7">
        <f>SUMIF(EP$315:EP$345,$D1277,ER$315:ER$345)</f>
        <v>0</v>
      </c>
      <c r="EP1277" s="12"/>
      <c r="EQ1277" s="13"/>
      <c r="ER1277" s="14"/>
      <c r="ES1277" s="7">
        <f>SUMIF(ET$315:ET$345,$D1277,EV$315:EV$345)</f>
        <v>0</v>
      </c>
      <c r="ET1277" s="12"/>
      <c r="EU1277" s="13"/>
      <c r="EV1277" s="14"/>
      <c r="EW1277" s="7">
        <f>SUMIF(EX$315:EX$345,$D1277,EZ$315:EZ$345)</f>
        <v>0</v>
      </c>
      <c r="EX1277" s="12"/>
      <c r="EY1277" s="13"/>
      <c r="EZ1277" s="14"/>
      <c r="FA1277" s="7">
        <f>SUMIF(FB$315:FB$345,$D1277,FD$315:FD$345)</f>
        <v>0</v>
      </c>
      <c r="FB1277" s="12"/>
      <c r="FC1277" s="13"/>
      <c r="FD1277" s="14"/>
      <c r="FE1277" s="7">
        <f>SUMIF(FF$315:FF$345,$D1277,FH$315:FH$345)</f>
        <v>0</v>
      </c>
      <c r="FF1277" s="12"/>
      <c r="FG1277" s="13"/>
      <c r="FH1277" s="14"/>
      <c r="FI1277" s="7">
        <f>SUMIF(FJ$315:FJ$345,$D1277,FL$315:FL$345)</f>
        <v>0</v>
      </c>
      <c r="FJ1277" s="12"/>
      <c r="FK1277" s="13"/>
      <c r="FL1277" s="14"/>
      <c r="FM1277" s="7">
        <f>SUMIF(FN$315:FN$345,$D1277,FP$315:FP$345)</f>
        <v>0</v>
      </c>
      <c r="FN1277" s="12"/>
      <c r="FO1277" s="13"/>
      <c r="FP1277" s="14"/>
      <c r="FQ1277" s="7">
        <f>SUMIF(FR$315:FR$345,$D1277,FT$315:FT$345)</f>
        <v>0</v>
      </c>
      <c r="FR1277" s="12"/>
      <c r="FS1277" s="13"/>
      <c r="FT1277" s="14"/>
      <c r="FU1277" s="7">
        <f>SUMIF(FV$315:FV$345,$D1277,FX$315:FX$345)</f>
        <v>0</v>
      </c>
      <c r="FV1277" s="12"/>
      <c r="FW1277" s="13"/>
      <c r="FX1277" s="14"/>
      <c r="FY1277" s="7">
        <f>SUMIF(FZ$315:FZ$345,$D1277,GB$315:GB$345)</f>
        <v>0</v>
      </c>
      <c r="FZ1277" s="12"/>
      <c r="GA1277" s="13"/>
      <c r="GB1277" s="14"/>
      <c r="GC1277" s="7">
        <f>SUMIF(GD$315:GD$345,$D1277,GF$315:GF$345)</f>
        <v>0</v>
      </c>
      <c r="GD1277" s="12"/>
      <c r="GE1277" s="13"/>
      <c r="GF1277" s="14"/>
      <c r="GG1277" s="7">
        <f>SUMIF(GH$315:GH$345,$D1277,GJ$315:GJ$345)</f>
        <v>0</v>
      </c>
      <c r="GH1277" s="12"/>
      <c r="GI1277" s="13"/>
      <c r="GJ1277" s="14"/>
      <c r="GK1277" s="7">
        <f>SUMIF(GL$315:GL$345,$D1277,GN$315:GN$345)</f>
        <v>0</v>
      </c>
      <c r="GL1277" s="12"/>
      <c r="GM1277" s="13"/>
      <c r="GN1277" s="14"/>
      <c r="GO1277" s="7">
        <f>SUMIF(GP$315:GP$345,$D1277,GR$315:GR$345)</f>
        <v>0</v>
      </c>
      <c r="GP1277" s="12"/>
      <c r="GQ1277" s="13"/>
      <c r="GR1277" s="14"/>
      <c r="GS1277" s="7">
        <f>SUMIF(GT$315:GT$345,$D1277,GV$315:GV$345)</f>
        <v>0</v>
      </c>
      <c r="GT1277" s="12"/>
      <c r="GU1277" s="13"/>
      <c r="GV1277" s="21"/>
      <c r="GW1277" s="19">
        <f t="shared" si="29"/>
        <v>0</v>
      </c>
      <c r="GX1277" s="472"/>
      <c r="GY1277" s="473"/>
    </row>
    <row r="1278" spans="1:207" ht="16.5" customHeight="1" thickBot="1">
      <c r="A1278" s="212" t="s">
        <v>86</v>
      </c>
      <c r="B1278" s="488"/>
      <c r="C1278" s="230" t="s">
        <v>413</v>
      </c>
      <c r="D1278" s="231" t="s">
        <v>414</v>
      </c>
      <c r="E1278" s="206">
        <f>SUMIF(F$346:F$376,$D1278,H$346:H$376)</f>
        <v>0</v>
      </c>
      <c r="F1278" s="15"/>
      <c r="G1278" s="16"/>
      <c r="H1278" s="16"/>
      <c r="I1278" s="6">
        <f>SUMIF(J$346:J$376,$D1278,L$346:L$376)</f>
        <v>0</v>
      </c>
      <c r="J1278" s="15"/>
      <c r="K1278" s="16"/>
      <c r="L1278" s="16"/>
      <c r="M1278" s="8">
        <f>SUMIF(N$346:N$376,$D1278,P$346:P$376)</f>
        <v>0</v>
      </c>
      <c r="N1278" s="15"/>
      <c r="O1278" s="16"/>
      <c r="P1278" s="16"/>
      <c r="Q1278" s="6">
        <f>SUMIF(R$346:R$376,$D1278,T$346:T$376)</f>
        <v>0</v>
      </c>
      <c r="R1278" s="15"/>
      <c r="S1278" s="16"/>
      <c r="T1278" s="16"/>
      <c r="U1278" s="8">
        <f>SUMIF(V$346:V$376,$D1278,X$346:X$376)</f>
        <v>0</v>
      </c>
      <c r="V1278" s="15"/>
      <c r="W1278" s="16"/>
      <c r="X1278" s="16"/>
      <c r="Y1278" s="6">
        <f>SUMIF(Z$346:Z$376,$D1278,AB$346:AB$376)</f>
        <v>0</v>
      </c>
      <c r="Z1278" s="15"/>
      <c r="AA1278" s="16"/>
      <c r="AB1278" s="16"/>
      <c r="AC1278" s="8">
        <f>SUMIF(AD$346:AD$376,$D1278,AF$346:AF$376)</f>
        <v>0</v>
      </c>
      <c r="AD1278" s="15"/>
      <c r="AE1278" s="16"/>
      <c r="AF1278" s="16"/>
      <c r="AG1278" s="8">
        <f>SUMIF(AH$346:AH$376,$D1278,AJ$346:AJ$376)</f>
        <v>0</v>
      </c>
      <c r="AH1278" s="15"/>
      <c r="AI1278" s="16"/>
      <c r="AJ1278" s="16"/>
      <c r="AK1278" s="8">
        <f>SUMIF(AL$346:AL$376,$D1278,AN$346:AN$376)</f>
        <v>0</v>
      </c>
      <c r="AL1278" s="15"/>
      <c r="AM1278" s="16"/>
      <c r="AN1278" s="16"/>
      <c r="AO1278" s="8">
        <f>SUMIF(AP$346:AP$376,$D1278,AR$346:AR$376)</f>
        <v>0</v>
      </c>
      <c r="AP1278" s="15"/>
      <c r="AQ1278" s="16"/>
      <c r="AR1278" s="16"/>
      <c r="AS1278" s="8">
        <f>SUMIF(AT$346:AT$376,$D1278,AV$346:AV$376)</f>
        <v>0</v>
      </c>
      <c r="AT1278" s="15"/>
      <c r="AU1278" s="16"/>
      <c r="AV1278" s="16"/>
      <c r="AW1278" s="8">
        <f>SUMIF(AX$346:AX$376,$D1278,AZ$346:AZ$376)</f>
        <v>0</v>
      </c>
      <c r="AX1278" s="15"/>
      <c r="AY1278" s="16"/>
      <c r="AZ1278" s="16"/>
      <c r="BA1278" s="8">
        <f>SUMIF(BB$346:BB$376,$D1278,BD$346:BD$376)</f>
        <v>0</v>
      </c>
      <c r="BB1278" s="15"/>
      <c r="BC1278" s="16"/>
      <c r="BD1278" s="16"/>
      <c r="BE1278" s="8">
        <f>SUMIF(BF$346:BF$376,$D1278,BH$346:BH$376)</f>
        <v>0</v>
      </c>
      <c r="BF1278" s="15"/>
      <c r="BG1278" s="16"/>
      <c r="BH1278" s="16"/>
      <c r="BI1278" s="8">
        <f>SUMIF(BJ$346:BJ$376,$D1278,BL$346:BL$376)</f>
        <v>0</v>
      </c>
      <c r="BJ1278" s="15"/>
      <c r="BK1278" s="16"/>
      <c r="BL1278" s="16"/>
      <c r="BM1278" s="8">
        <f>SUMIF(BN$346:BN$376,$D1278,BP$346:BP$376)</f>
        <v>0</v>
      </c>
      <c r="BN1278" s="15"/>
      <c r="BO1278" s="16"/>
      <c r="BP1278" s="16"/>
      <c r="BQ1278" s="8">
        <f>SUMIF(BR$346:BR$376,$D1278,BT$346:BT$376)</f>
        <v>0</v>
      </c>
      <c r="BR1278" s="15"/>
      <c r="BS1278" s="16"/>
      <c r="BT1278" s="16"/>
      <c r="BU1278" s="8">
        <f>SUMIF(BV$346:BV$376,$D1278,BX$346:BX$376)</f>
        <v>0</v>
      </c>
      <c r="BV1278" s="15"/>
      <c r="BW1278" s="16"/>
      <c r="BX1278" s="16"/>
      <c r="BY1278" s="8">
        <f>SUMIF(BZ$346:BZ$376,$D1278,CB$346:CB$376)</f>
        <v>0</v>
      </c>
      <c r="BZ1278" s="15"/>
      <c r="CA1278" s="16"/>
      <c r="CB1278" s="16"/>
      <c r="CC1278" s="8">
        <f>SUMIF(CD$346:CD$376,$D1278,CF$346:CF$376)</f>
        <v>0</v>
      </c>
      <c r="CD1278" s="15"/>
      <c r="CE1278" s="16"/>
      <c r="CF1278" s="16"/>
      <c r="CG1278" s="8">
        <f>SUMIF(CH$346:CH$376,$D1278,CJ$346:CJ$376)</f>
        <v>0</v>
      </c>
      <c r="CH1278" s="15"/>
      <c r="CI1278" s="16"/>
      <c r="CJ1278" s="16"/>
      <c r="CK1278" s="8">
        <f>SUMIF(CL$346:CL$376,$D1278,CN$346:CN$376)</f>
        <v>0</v>
      </c>
      <c r="CL1278" s="15"/>
      <c r="CM1278" s="16"/>
      <c r="CN1278" s="16"/>
      <c r="CO1278" s="8">
        <f>SUMIF(CP$346:CP$376,$D1278,CR$346:CR$376)</f>
        <v>0</v>
      </c>
      <c r="CP1278" s="15"/>
      <c r="CQ1278" s="16"/>
      <c r="CR1278" s="16"/>
      <c r="CS1278" s="8">
        <f>SUMIF(CT$346:CT$376,$D1278,CV$346:CV$376)</f>
        <v>0</v>
      </c>
      <c r="CT1278" s="15"/>
      <c r="CU1278" s="16"/>
      <c r="CV1278" s="16"/>
      <c r="CW1278" s="8">
        <f>SUMIF(CX$346:CX$376,$D1278,CZ$346:CZ$376)</f>
        <v>0</v>
      </c>
      <c r="CX1278" s="15"/>
      <c r="CY1278" s="16"/>
      <c r="CZ1278" s="16"/>
      <c r="DA1278" s="8">
        <f>SUMIF(DB$346:DB$376,$D1278,DD$346:DD$376)</f>
        <v>0</v>
      </c>
      <c r="DB1278" s="15"/>
      <c r="DC1278" s="16"/>
      <c r="DD1278" s="16"/>
      <c r="DE1278" s="8">
        <f>SUMIF(DF$346:DF$376,$D1278,DH$346:DH$376)</f>
        <v>0</v>
      </c>
      <c r="DF1278" s="15"/>
      <c r="DG1278" s="16"/>
      <c r="DH1278" s="16"/>
      <c r="DI1278" s="8">
        <f>SUMIF(DJ$346:DJ$376,$D1278,DL$346:DL$376)</f>
        <v>0</v>
      </c>
      <c r="DJ1278" s="15"/>
      <c r="DK1278" s="16"/>
      <c r="DL1278" s="16"/>
      <c r="DM1278" s="8">
        <f>SUMIF(DN$346:DN$376,$D1278,DP$346:DP$376)</f>
        <v>0</v>
      </c>
      <c r="DN1278" s="15"/>
      <c r="DO1278" s="16"/>
      <c r="DP1278" s="16"/>
      <c r="DQ1278" s="8">
        <f>SUMIF(DR$346:DR$376,$D1278,DT$346:DT$376)</f>
        <v>0</v>
      </c>
      <c r="DR1278" s="15"/>
      <c r="DS1278" s="16"/>
      <c r="DT1278" s="16"/>
      <c r="DU1278" s="8">
        <f>SUMIF(DV$346:DV$376,$D1278,DX$346:DX$376)</f>
        <v>0</v>
      </c>
      <c r="DV1278" s="15"/>
      <c r="DW1278" s="16"/>
      <c r="DX1278" s="16"/>
      <c r="DY1278" s="8">
        <f>SUMIF(DZ$346:DZ$376,$D1278,EB$346:EB$376)</f>
        <v>0</v>
      </c>
      <c r="DZ1278" s="15"/>
      <c r="EA1278" s="16"/>
      <c r="EB1278" s="16"/>
      <c r="EC1278" s="8">
        <f>SUMIF(ED$346:ED$376,$D1278,EF$346:EF$376)</f>
        <v>0</v>
      </c>
      <c r="ED1278" s="15"/>
      <c r="EE1278" s="16"/>
      <c r="EF1278" s="16"/>
      <c r="EG1278" s="8">
        <f>SUMIF(EH$346:EH$376,$D1278,EJ$346:EJ$376)</f>
        <v>0</v>
      </c>
      <c r="EH1278" s="15"/>
      <c r="EI1278" s="16"/>
      <c r="EJ1278" s="16"/>
      <c r="EK1278" s="8">
        <f>SUMIF(EL$346:EL$376,$D1278,EN$346:EN$376)</f>
        <v>0</v>
      </c>
      <c r="EL1278" s="15"/>
      <c r="EM1278" s="16"/>
      <c r="EN1278" s="16"/>
      <c r="EO1278" s="8">
        <f>SUMIF(EP$346:EP$376,$D1278,ER$346:ER$376)</f>
        <v>0</v>
      </c>
      <c r="EP1278" s="15"/>
      <c r="EQ1278" s="16"/>
      <c r="ER1278" s="16"/>
      <c r="ES1278" s="8">
        <f>SUMIF(ET$346:ET$376,$D1278,EV$346:EV$376)</f>
        <v>0</v>
      </c>
      <c r="ET1278" s="15"/>
      <c r="EU1278" s="16"/>
      <c r="EV1278" s="16"/>
      <c r="EW1278" s="8">
        <f>SUMIF(EX$346:EX$376,$D1278,EZ$346:EZ$376)</f>
        <v>0</v>
      </c>
      <c r="EX1278" s="15"/>
      <c r="EY1278" s="16"/>
      <c r="EZ1278" s="16"/>
      <c r="FA1278" s="8">
        <f>SUMIF(FB$346:FB$376,$D1278,FD$346:FD$376)</f>
        <v>0</v>
      </c>
      <c r="FB1278" s="15"/>
      <c r="FC1278" s="16"/>
      <c r="FD1278" s="16"/>
      <c r="FE1278" s="8">
        <f>SUMIF(FF$346:FF$376,$D1278,FH$346:FH$376)</f>
        <v>0</v>
      </c>
      <c r="FF1278" s="15"/>
      <c r="FG1278" s="16"/>
      <c r="FH1278" s="16"/>
      <c r="FI1278" s="8">
        <f>SUMIF(FJ$346:FJ$376,$D1278,FL$346:FL$376)</f>
        <v>0</v>
      </c>
      <c r="FJ1278" s="15"/>
      <c r="FK1278" s="16"/>
      <c r="FL1278" s="16"/>
      <c r="FM1278" s="8">
        <f>SUMIF(FN$346:FN$376,$D1278,FP$346:FP$376)</f>
        <v>0</v>
      </c>
      <c r="FN1278" s="15"/>
      <c r="FO1278" s="16"/>
      <c r="FP1278" s="16"/>
      <c r="FQ1278" s="8">
        <f>SUMIF(FR$346:FR$376,$D1278,FT$346:FT$376)</f>
        <v>0</v>
      </c>
      <c r="FR1278" s="15"/>
      <c r="FS1278" s="16"/>
      <c r="FT1278" s="16"/>
      <c r="FU1278" s="8">
        <f>SUMIF(FV$346:FV$376,$D1278,FX$346:FX$376)</f>
        <v>0</v>
      </c>
      <c r="FV1278" s="15"/>
      <c r="FW1278" s="16"/>
      <c r="FX1278" s="16"/>
      <c r="FY1278" s="8">
        <f>SUMIF(FZ$346:FZ$376,$D1278,GB$346:GB$376)</f>
        <v>0</v>
      </c>
      <c r="FZ1278" s="15"/>
      <c r="GA1278" s="16"/>
      <c r="GB1278" s="16"/>
      <c r="GC1278" s="8">
        <f>SUMIF(GD$346:GD$376,$D1278,GF$346:GF$376)</f>
        <v>0</v>
      </c>
      <c r="GD1278" s="15"/>
      <c r="GE1278" s="16"/>
      <c r="GF1278" s="16"/>
      <c r="GG1278" s="8">
        <f>SUMIF(GH$346:GH$376,$D1278,GJ$346:GJ$376)</f>
        <v>0</v>
      </c>
      <c r="GH1278" s="15"/>
      <c r="GI1278" s="16"/>
      <c r="GJ1278" s="16"/>
      <c r="GK1278" s="8">
        <f>SUMIF(GL$346:GL$376,$D1278,GN$346:GN$376)</f>
        <v>0</v>
      </c>
      <c r="GL1278" s="15"/>
      <c r="GM1278" s="16"/>
      <c r="GN1278" s="16"/>
      <c r="GO1278" s="8">
        <f>SUMIF(GP$346:GP$376,$D1278,GR$346:GR$376)</f>
        <v>0</v>
      </c>
      <c r="GP1278" s="15"/>
      <c r="GQ1278" s="16"/>
      <c r="GR1278" s="16"/>
      <c r="GS1278" s="8">
        <f>SUMIF(GT$346:GT$376,$D1278,GV$346:GV$376)</f>
        <v>0</v>
      </c>
      <c r="GT1278" s="15"/>
      <c r="GU1278" s="16"/>
      <c r="GV1278" s="22"/>
      <c r="GW1278" s="19">
        <f t="shared" si="29"/>
        <v>0</v>
      </c>
      <c r="GX1278" s="472"/>
      <c r="GY1278" s="473"/>
    </row>
    <row r="1279" spans="1:207" ht="15.75" customHeight="1">
      <c r="A1279" s="221" t="s">
        <v>75</v>
      </c>
      <c r="B1279" s="486" t="s">
        <v>409</v>
      </c>
      <c r="C1279" s="222" t="s">
        <v>413</v>
      </c>
      <c r="D1279" s="223" t="s">
        <v>414</v>
      </c>
      <c r="E1279" s="206">
        <f>SUMIF(F$5:F$35,$D1279,H$5:H$35)</f>
        <v>0</v>
      </c>
      <c r="F1279" s="9"/>
      <c r="G1279" s="10"/>
      <c r="H1279" s="11"/>
      <c r="I1279" s="6">
        <f>SUMIF(J$5:J$35,$D1279,L$5:L$35)</f>
        <v>0</v>
      </c>
      <c r="J1279" s="9"/>
      <c r="K1279" s="10"/>
      <c r="L1279" s="11"/>
      <c r="M1279" s="6">
        <f>SUMIF(N$5:N$35,$D1279,P$5:P$35)</f>
        <v>0</v>
      </c>
      <c r="N1279" s="9"/>
      <c r="O1279" s="10"/>
      <c r="P1279" s="11"/>
      <c r="Q1279" s="6">
        <f>SUMIF(R$5:R$35,$D1279,T$5:T$35)</f>
        <v>0</v>
      </c>
      <c r="R1279" s="9"/>
      <c r="S1279" s="10"/>
      <c r="T1279" s="11"/>
      <c r="U1279" s="6">
        <f>SUMIF(V$5:V$35,$D1279,X$5:X$35)</f>
        <v>0</v>
      </c>
      <c r="V1279" s="9"/>
      <c r="W1279" s="10"/>
      <c r="X1279" s="11"/>
      <c r="Y1279" s="6">
        <f>SUMIF(Z$5:Z$35,$D1279,AB$5:AB$35)</f>
        <v>0</v>
      </c>
      <c r="Z1279" s="9"/>
      <c r="AA1279" s="10"/>
      <c r="AB1279" s="11"/>
      <c r="AC1279" s="6">
        <f>SUMIF(AD$5:AD$35,$D1279,AF$5:AF$35)</f>
        <v>0</v>
      </c>
      <c r="AD1279" s="9"/>
      <c r="AE1279" s="10"/>
      <c r="AF1279" s="11"/>
      <c r="AG1279" s="6">
        <f>SUMIF(AH$5:AH$35,$D1279,AJ$5:AJ$35)</f>
        <v>0</v>
      </c>
      <c r="AH1279" s="9"/>
      <c r="AI1279" s="10"/>
      <c r="AJ1279" s="11"/>
      <c r="AK1279" s="6">
        <f>SUMIF(AL$5:AL$35,$D1279,AN$5:AN$35)</f>
        <v>0</v>
      </c>
      <c r="AL1279" s="9"/>
      <c r="AM1279" s="10"/>
      <c r="AN1279" s="11"/>
      <c r="AO1279" s="6">
        <f>SUMIF(AP$5:AP$35,$D1279,AR$5:AR$35)</f>
        <v>0</v>
      </c>
      <c r="AP1279" s="9"/>
      <c r="AQ1279" s="10"/>
      <c r="AR1279" s="11"/>
      <c r="AS1279" s="6">
        <f>SUMIF(AT$5:AT$35,$D1279,AV$5:AV$35)</f>
        <v>0</v>
      </c>
      <c r="AT1279" s="9"/>
      <c r="AU1279" s="10"/>
      <c r="AV1279" s="11"/>
      <c r="AW1279" s="6">
        <f>SUMIF(AX$5:AX$35,$D1279,AZ$5:AZ$35)</f>
        <v>0</v>
      </c>
      <c r="AX1279" s="9"/>
      <c r="AY1279" s="10"/>
      <c r="AZ1279" s="11"/>
      <c r="BA1279" s="6">
        <f>SUMIF(BB$5:BB$35,$D1279,BD$5:BD$35)</f>
        <v>0</v>
      </c>
      <c r="BB1279" s="9"/>
      <c r="BC1279" s="10"/>
      <c r="BD1279" s="11"/>
      <c r="BE1279" s="6">
        <f>SUMIF(BF$5:BF$35,$D1279,BH$5:BH$35)</f>
        <v>0</v>
      </c>
      <c r="BF1279" s="9"/>
      <c r="BG1279" s="10"/>
      <c r="BH1279" s="11"/>
      <c r="BI1279" s="6">
        <f>SUMIF(BJ$5:BJ$35,$D1279,BL$5:BL$35)</f>
        <v>0</v>
      </c>
      <c r="BJ1279" s="9"/>
      <c r="BK1279" s="10"/>
      <c r="BL1279" s="11"/>
      <c r="BM1279" s="6">
        <f>SUMIF(BN$5:BN$35,$D1279,BP$5:BP$35)</f>
        <v>0</v>
      </c>
      <c r="BN1279" s="9"/>
      <c r="BO1279" s="10"/>
      <c r="BP1279" s="11"/>
      <c r="BQ1279" s="6">
        <f>SUMIF(BR$5:BR$35,$D1279,BT$5:BT$35)</f>
        <v>0</v>
      </c>
      <c r="BR1279" s="9"/>
      <c r="BS1279" s="10"/>
      <c r="BT1279" s="11"/>
      <c r="BU1279" s="6">
        <f>SUMIF(BV$5:BV$35,$D1279,BX$5:BX$35)</f>
        <v>0</v>
      </c>
      <c r="BV1279" s="9"/>
      <c r="BW1279" s="10"/>
      <c r="BX1279" s="11"/>
      <c r="BY1279" s="6">
        <f>SUMIF(BZ$5:BZ$35,$D1279,CB$5:CB$35)</f>
        <v>0</v>
      </c>
      <c r="BZ1279" s="9"/>
      <c r="CA1279" s="10"/>
      <c r="CB1279" s="11"/>
      <c r="CC1279" s="6">
        <f>SUMIF(CD$5:CD$35,$D1279,CF$5:CF$35)</f>
        <v>0</v>
      </c>
      <c r="CD1279" s="9"/>
      <c r="CE1279" s="10"/>
      <c r="CF1279" s="11"/>
      <c r="CG1279" s="6">
        <f>SUMIF(CH$5:CH$35,$D1279,CJ$5:CJ$35)</f>
        <v>0</v>
      </c>
      <c r="CH1279" s="9"/>
      <c r="CI1279" s="10"/>
      <c r="CJ1279" s="11"/>
      <c r="CK1279" s="6">
        <f>SUMIF(CL$5:CL$35,$D1279,CN$5:CN$35)</f>
        <v>0</v>
      </c>
      <c r="CL1279" s="9"/>
      <c r="CM1279" s="10"/>
      <c r="CN1279" s="11"/>
      <c r="CO1279" s="6">
        <f>SUMIF(CP$5:CP$35,$D1279,CR$5:CR$35)</f>
        <v>0</v>
      </c>
      <c r="CP1279" s="9"/>
      <c r="CQ1279" s="10"/>
      <c r="CR1279" s="11"/>
      <c r="CS1279" s="6">
        <f>SUMIF(CT$5:CT$35,$D1279,CV$5:CV$35)</f>
        <v>0</v>
      </c>
      <c r="CT1279" s="9"/>
      <c r="CU1279" s="10"/>
      <c r="CV1279" s="11"/>
      <c r="CW1279" s="6">
        <f>SUMIF(CX$5:CX$35,$D1279,CZ$5:CZ$35)</f>
        <v>0</v>
      </c>
      <c r="CX1279" s="9"/>
      <c r="CY1279" s="10"/>
      <c r="CZ1279" s="11"/>
      <c r="DA1279" s="6">
        <f>SUMIF(DB$5:DB$35,$D1279,DD$5:DD$35)</f>
        <v>0</v>
      </c>
      <c r="DB1279" s="9"/>
      <c r="DC1279" s="10"/>
      <c r="DD1279" s="11"/>
      <c r="DE1279" s="6">
        <f>SUMIF(DF$5:DF$35,$D1279,DH$5:DH$35)</f>
        <v>0</v>
      </c>
      <c r="DF1279" s="9"/>
      <c r="DG1279" s="10"/>
      <c r="DH1279" s="11"/>
      <c r="DI1279" s="6">
        <f>SUMIF(DJ$5:DJ$35,$D1279,DL$5:DL$35)</f>
        <v>0</v>
      </c>
      <c r="DJ1279" s="9"/>
      <c r="DK1279" s="10"/>
      <c r="DL1279" s="11"/>
      <c r="DM1279" s="6">
        <f>SUMIF(DN$5:DN$35,$D1279,DP$5:DP$35)</f>
        <v>0</v>
      </c>
      <c r="DN1279" s="9"/>
      <c r="DO1279" s="10"/>
      <c r="DP1279" s="11"/>
      <c r="DQ1279" s="6">
        <f>SUMIF(DR$5:DR$35,$D1279,DT$5:DT$35)</f>
        <v>0</v>
      </c>
      <c r="DR1279" s="9"/>
      <c r="DS1279" s="10"/>
      <c r="DT1279" s="11"/>
      <c r="DU1279" s="6">
        <f>SUMIF(DV$5:DV$35,$D1279,DX$5:DX$35)</f>
        <v>0</v>
      </c>
      <c r="DV1279" s="9"/>
      <c r="DW1279" s="10"/>
      <c r="DX1279" s="11"/>
      <c r="DY1279" s="6">
        <f>SUMIF(DZ$5:DZ$35,$D1279,EB$5:EB$35)</f>
        <v>0</v>
      </c>
      <c r="DZ1279" s="9"/>
      <c r="EA1279" s="10"/>
      <c r="EB1279" s="11"/>
      <c r="EC1279" s="6">
        <f>SUMIF(ED$5:ED$35,$D1279,EF$5:EF$35)</f>
        <v>0</v>
      </c>
      <c r="ED1279" s="9"/>
      <c r="EE1279" s="10"/>
      <c r="EF1279" s="11"/>
      <c r="EG1279" s="6">
        <f>SUMIF(EH$5:EH$35,$D1279,EJ$5:EJ$35)</f>
        <v>0</v>
      </c>
      <c r="EH1279" s="9"/>
      <c r="EI1279" s="10"/>
      <c r="EJ1279" s="11"/>
      <c r="EK1279" s="6">
        <f>SUMIF(EL$5:EL$35,$D1279,EN$5:EN$35)</f>
        <v>0</v>
      </c>
      <c r="EL1279" s="9"/>
      <c r="EM1279" s="10"/>
      <c r="EN1279" s="11"/>
      <c r="EO1279" s="6">
        <f>SUMIF(EP$5:EP$35,$D1279,ER$5:ER$35)</f>
        <v>0</v>
      </c>
      <c r="EP1279" s="9"/>
      <c r="EQ1279" s="10"/>
      <c r="ER1279" s="11"/>
      <c r="ES1279" s="6">
        <f>SUMIF(ET$5:ET$35,$D1279,EV$5:EV$35)</f>
        <v>0</v>
      </c>
      <c r="ET1279" s="9"/>
      <c r="EU1279" s="10"/>
      <c r="EV1279" s="11"/>
      <c r="EW1279" s="6">
        <f>SUMIF(EX$5:EX$35,$D1279,EZ$5:EZ$35)</f>
        <v>0</v>
      </c>
      <c r="EX1279" s="9"/>
      <c r="EY1279" s="10"/>
      <c r="EZ1279" s="11"/>
      <c r="FA1279" s="6">
        <f>SUMIF(FB$5:FB$35,$D1279,FD$5:FD$35)</f>
        <v>0</v>
      </c>
      <c r="FB1279" s="9"/>
      <c r="FC1279" s="10"/>
      <c r="FD1279" s="11"/>
      <c r="FE1279" s="6">
        <f>SUMIF(FF$5:FF$35,$D1279,FH$5:FH$35)</f>
        <v>0</v>
      </c>
      <c r="FF1279" s="9"/>
      <c r="FG1279" s="10"/>
      <c r="FH1279" s="11"/>
      <c r="FI1279" s="6">
        <f>SUMIF(FJ$5:FJ$35,$D1279,FL$5:FL$35)</f>
        <v>0</v>
      </c>
      <c r="FJ1279" s="9"/>
      <c r="FK1279" s="10"/>
      <c r="FL1279" s="11"/>
      <c r="FM1279" s="6">
        <f>SUMIF(FN$5:FN$35,$D1279,FP$5:FP$35)</f>
        <v>0</v>
      </c>
      <c r="FN1279" s="9"/>
      <c r="FO1279" s="10"/>
      <c r="FP1279" s="11"/>
      <c r="FQ1279" s="6">
        <f>SUMIF(FR$5:FR$35,$D1279,FT$5:FT$35)</f>
        <v>0</v>
      </c>
      <c r="FR1279" s="9"/>
      <c r="FS1279" s="10"/>
      <c r="FT1279" s="11"/>
      <c r="FU1279" s="6">
        <f>SUMIF(FV$5:FV$35,$D1279,FX$5:FX$35)</f>
        <v>0</v>
      </c>
      <c r="FV1279" s="9"/>
      <c r="FW1279" s="10"/>
      <c r="FX1279" s="11"/>
      <c r="FY1279" s="6">
        <f>SUMIF(FZ$5:FZ$35,$D1279,GB$5:GB$35)</f>
        <v>0</v>
      </c>
      <c r="FZ1279" s="9"/>
      <c r="GA1279" s="10"/>
      <c r="GB1279" s="11"/>
      <c r="GC1279" s="6">
        <f>SUMIF(GD$5:GD$35,$D1279,GF$5:GF$35)</f>
        <v>0</v>
      </c>
      <c r="GD1279" s="9"/>
      <c r="GE1279" s="10"/>
      <c r="GF1279" s="11"/>
      <c r="GG1279" s="6">
        <f>SUMIF(GH$5:GH$35,$D1279,GJ$5:GJ$35)</f>
        <v>0</v>
      </c>
      <c r="GH1279" s="9"/>
      <c r="GI1279" s="10"/>
      <c r="GJ1279" s="11"/>
      <c r="GK1279" s="6">
        <f>SUMIF(GL$5:GL$35,$D1279,GN$5:GN$35)</f>
        <v>0</v>
      </c>
      <c r="GL1279" s="9"/>
      <c r="GM1279" s="10"/>
      <c r="GN1279" s="11"/>
      <c r="GO1279" s="6">
        <f>SUMIF(GP$5:GP$35,$D1279,GR$5:GR$35)</f>
        <v>0</v>
      </c>
      <c r="GP1279" s="9"/>
      <c r="GQ1279" s="10"/>
      <c r="GR1279" s="11"/>
      <c r="GS1279" s="6">
        <f>SUMIF(GT$5:GT$35,$D1279,GV$5:GV$35)</f>
        <v>0</v>
      </c>
      <c r="GT1279" s="9"/>
      <c r="GU1279" s="10"/>
      <c r="GV1279" s="20"/>
      <c r="GW1279" s="19">
        <f t="shared" si="29"/>
        <v>0</v>
      </c>
      <c r="GX1279" s="472">
        <f>SUM(GW1279:GW1290)</f>
        <v>0</v>
      </c>
      <c r="GY1279" s="473" t="str">
        <f>D1279</f>
        <v>TS15667/000</v>
      </c>
    </row>
    <row r="1280" spans="1:207" ht="15.75" customHeight="1">
      <c r="A1280" s="210" t="s">
        <v>76</v>
      </c>
      <c r="B1280" s="487"/>
      <c r="C1280" s="186" t="s">
        <v>413</v>
      </c>
      <c r="D1280" s="224" t="s">
        <v>414</v>
      </c>
      <c r="E1280" s="206">
        <f>SUMIF(F$36:F$66,$D1280,H$36:H$66)</f>
        <v>0</v>
      </c>
      <c r="F1280" s="9"/>
      <c r="G1280" s="10"/>
      <c r="H1280" s="11"/>
      <c r="I1280" s="6">
        <f>SUMIF(J$36:J$66,$D1280,L$36:L$66)</f>
        <v>0</v>
      </c>
      <c r="J1280" s="9"/>
      <c r="K1280" s="10"/>
      <c r="L1280" s="11"/>
      <c r="M1280" s="6">
        <f>SUMIF(N$36:N$66,$D1280,P$36:P$66)</f>
        <v>0</v>
      </c>
      <c r="N1280" s="9"/>
      <c r="O1280" s="10"/>
      <c r="P1280" s="11"/>
      <c r="Q1280" s="6">
        <f>SUMIF(R$36:R$66,$D1280,T$36:T$66)</f>
        <v>0</v>
      </c>
      <c r="R1280" s="9"/>
      <c r="S1280" s="10"/>
      <c r="T1280" s="11"/>
      <c r="U1280" s="6">
        <f>SUMIF(V$36:V$66,$D1280,X$36:X$66)</f>
        <v>0</v>
      </c>
      <c r="V1280" s="9"/>
      <c r="W1280" s="10"/>
      <c r="X1280" s="11"/>
      <c r="Y1280" s="6">
        <f>SUMIF(Z$36:Z$66,$D1280,AB$36:AB$66)</f>
        <v>0</v>
      </c>
      <c r="Z1280" s="9"/>
      <c r="AA1280" s="10"/>
      <c r="AB1280" s="11"/>
      <c r="AC1280" s="6">
        <f>SUMIF(AD$36:AD$66,$D1280,AF$36:AF$66)</f>
        <v>0</v>
      </c>
      <c r="AD1280" s="9"/>
      <c r="AE1280" s="10"/>
      <c r="AF1280" s="11"/>
      <c r="AG1280" s="6">
        <f>SUMIF(AH$36:AH$66,$D1280,AJ$36:AJ$66)</f>
        <v>0</v>
      </c>
      <c r="AH1280" s="9"/>
      <c r="AI1280" s="10"/>
      <c r="AJ1280" s="11"/>
      <c r="AK1280" s="6">
        <f>SUMIF(AL$36:AL$66,$D1280,AN$36:AN$66)</f>
        <v>0</v>
      </c>
      <c r="AL1280" s="9"/>
      <c r="AM1280" s="10"/>
      <c r="AN1280" s="11"/>
      <c r="AO1280" s="6">
        <f>SUMIF(AP$36:AP$66,$D1280,AR$36:AR$66)</f>
        <v>0</v>
      </c>
      <c r="AP1280" s="9"/>
      <c r="AQ1280" s="10"/>
      <c r="AR1280" s="11"/>
      <c r="AS1280" s="6">
        <f>SUMIF(AT$36:AT$66,$D1280,AV$36:AV$66)</f>
        <v>0</v>
      </c>
      <c r="AT1280" s="9"/>
      <c r="AU1280" s="10"/>
      <c r="AV1280" s="11"/>
      <c r="AW1280" s="6">
        <f>SUMIF(AX$36:AX$66,$D1280,AZ$36:AZ$66)</f>
        <v>0</v>
      </c>
      <c r="AX1280" s="9"/>
      <c r="AY1280" s="10"/>
      <c r="AZ1280" s="11"/>
      <c r="BA1280" s="6">
        <f>SUMIF(BB$36:BB$66,$D1280,BD$36:BD$66)</f>
        <v>0</v>
      </c>
      <c r="BB1280" s="9"/>
      <c r="BC1280" s="10"/>
      <c r="BD1280" s="11"/>
      <c r="BE1280" s="6">
        <f>SUMIF(BF$36:BF$66,$D1280,BH$36:BH$66)</f>
        <v>0</v>
      </c>
      <c r="BF1280" s="9"/>
      <c r="BG1280" s="10"/>
      <c r="BH1280" s="11"/>
      <c r="BI1280" s="6">
        <f>SUMIF(BJ$36:BJ$66,$D1280,BL$36:BL$66)</f>
        <v>0</v>
      </c>
      <c r="BJ1280" s="9"/>
      <c r="BK1280" s="10"/>
      <c r="BL1280" s="11"/>
      <c r="BM1280" s="6">
        <f>SUMIF(BN$36:BN$66,$D1280,BP$36:BP$66)</f>
        <v>0</v>
      </c>
      <c r="BN1280" s="9"/>
      <c r="BO1280" s="10"/>
      <c r="BP1280" s="11"/>
      <c r="BQ1280" s="6">
        <f>SUMIF(BR$36:BR$66,$D1280,BT$36:BT$66)</f>
        <v>0</v>
      </c>
      <c r="BR1280" s="9"/>
      <c r="BS1280" s="10"/>
      <c r="BT1280" s="11"/>
      <c r="BU1280" s="6">
        <f>SUMIF(BV$36:BV$66,$D1280,BX$36:BX$66)</f>
        <v>0</v>
      </c>
      <c r="BV1280" s="9"/>
      <c r="BW1280" s="10"/>
      <c r="BX1280" s="11"/>
      <c r="BY1280" s="6">
        <f>SUMIF(BZ$36:BZ$66,$D1280,CB$36:CB$66)</f>
        <v>0</v>
      </c>
      <c r="BZ1280" s="9"/>
      <c r="CA1280" s="10"/>
      <c r="CB1280" s="11"/>
      <c r="CC1280" s="6">
        <f>SUMIF(CD$36:CD$66,$D1280,CF$36:CF$66)</f>
        <v>0</v>
      </c>
      <c r="CD1280" s="9"/>
      <c r="CE1280" s="10"/>
      <c r="CF1280" s="11"/>
      <c r="CG1280" s="6">
        <f>SUMIF(CH$36:CH$66,$D1280,CJ$36:CJ$66)</f>
        <v>0</v>
      </c>
      <c r="CH1280" s="9"/>
      <c r="CI1280" s="10"/>
      <c r="CJ1280" s="11"/>
      <c r="CK1280" s="6">
        <f>SUMIF(CL$36:CL$66,$D1280,CN$36:CN$66)</f>
        <v>0</v>
      </c>
      <c r="CL1280" s="9"/>
      <c r="CM1280" s="10"/>
      <c r="CN1280" s="11"/>
      <c r="CO1280" s="6">
        <f>SUMIF(CP$36:CP$66,$D1280,CR$36:CR$66)</f>
        <v>0</v>
      </c>
      <c r="CP1280" s="9"/>
      <c r="CQ1280" s="10"/>
      <c r="CR1280" s="11"/>
      <c r="CS1280" s="6">
        <f>SUMIF(CT$36:CT$66,$D1280,CV$36:CV$66)</f>
        <v>0</v>
      </c>
      <c r="CT1280" s="9"/>
      <c r="CU1280" s="10"/>
      <c r="CV1280" s="11"/>
      <c r="CW1280" s="6">
        <f>SUMIF(CX$36:CX$66,$D1280,CZ$36:CZ$66)</f>
        <v>0</v>
      </c>
      <c r="CX1280" s="9"/>
      <c r="CY1280" s="10"/>
      <c r="CZ1280" s="11"/>
      <c r="DA1280" s="6">
        <f>SUMIF(DB$36:DB$66,$D1280,DD$36:DD$66)</f>
        <v>0</v>
      </c>
      <c r="DB1280" s="9"/>
      <c r="DC1280" s="10"/>
      <c r="DD1280" s="11"/>
      <c r="DE1280" s="6">
        <f>SUMIF(DF$36:DF$66,$D1280,DH$36:DH$66)</f>
        <v>0</v>
      </c>
      <c r="DF1280" s="9"/>
      <c r="DG1280" s="10"/>
      <c r="DH1280" s="11"/>
      <c r="DI1280" s="6">
        <f>SUMIF(DJ$36:DJ$66,$D1280,DL$36:DL$66)</f>
        <v>0</v>
      </c>
      <c r="DJ1280" s="9"/>
      <c r="DK1280" s="10"/>
      <c r="DL1280" s="11"/>
      <c r="DM1280" s="6">
        <f>SUMIF(DN$36:DN$66,$D1280,DP$36:DP$66)</f>
        <v>0</v>
      </c>
      <c r="DN1280" s="9"/>
      <c r="DO1280" s="10"/>
      <c r="DP1280" s="11"/>
      <c r="DQ1280" s="6">
        <f>SUMIF(DR$36:DR$66,$D1280,DT$36:DT$66)</f>
        <v>0</v>
      </c>
      <c r="DR1280" s="9"/>
      <c r="DS1280" s="10"/>
      <c r="DT1280" s="11"/>
      <c r="DU1280" s="6">
        <f>SUMIF(DV$36:DV$66,$D1280,DX$36:DX$66)</f>
        <v>0</v>
      </c>
      <c r="DV1280" s="9"/>
      <c r="DW1280" s="10"/>
      <c r="DX1280" s="11"/>
      <c r="DY1280" s="6">
        <f>SUMIF(DZ$36:DZ$66,$D1280,EB$36:EB$66)</f>
        <v>0</v>
      </c>
      <c r="DZ1280" s="9"/>
      <c r="EA1280" s="10"/>
      <c r="EB1280" s="11"/>
      <c r="EC1280" s="6">
        <f>SUMIF(ED$36:ED$66,$D1280,EF$36:EF$66)</f>
        <v>0</v>
      </c>
      <c r="ED1280" s="9"/>
      <c r="EE1280" s="10"/>
      <c r="EF1280" s="11"/>
      <c r="EG1280" s="6">
        <f>SUMIF(EH$36:EH$66,$D1280,EJ$36:EJ$66)</f>
        <v>0</v>
      </c>
      <c r="EH1280" s="9"/>
      <c r="EI1280" s="10"/>
      <c r="EJ1280" s="11"/>
      <c r="EK1280" s="6">
        <f>SUMIF(EL$36:EL$66,$D1280,EN$36:EN$66)</f>
        <v>0</v>
      </c>
      <c r="EL1280" s="9"/>
      <c r="EM1280" s="10"/>
      <c r="EN1280" s="11"/>
      <c r="EO1280" s="6">
        <f>SUMIF(EP$36:EP$66,$D1280,ER$36:ER$66)</f>
        <v>0</v>
      </c>
      <c r="EP1280" s="9"/>
      <c r="EQ1280" s="10"/>
      <c r="ER1280" s="11"/>
      <c r="ES1280" s="6">
        <f>SUMIF(ET$36:ET$66,$D1280,EV$36:EV$66)</f>
        <v>0</v>
      </c>
      <c r="ET1280" s="9"/>
      <c r="EU1280" s="10"/>
      <c r="EV1280" s="11"/>
      <c r="EW1280" s="6">
        <f>SUMIF(EX$36:EX$66,$D1280,EZ$36:EZ$66)</f>
        <v>0</v>
      </c>
      <c r="EX1280" s="9"/>
      <c r="EY1280" s="10"/>
      <c r="EZ1280" s="11"/>
      <c r="FA1280" s="6">
        <f>SUMIF(FB$36:FB$66,$D1280,FD$36:FD$66)</f>
        <v>0</v>
      </c>
      <c r="FB1280" s="9"/>
      <c r="FC1280" s="10"/>
      <c r="FD1280" s="11"/>
      <c r="FE1280" s="6">
        <f>SUMIF(FF$36:FF$66,$D1280,FH$36:FH$66)</f>
        <v>0</v>
      </c>
      <c r="FF1280" s="9"/>
      <c r="FG1280" s="10"/>
      <c r="FH1280" s="11"/>
      <c r="FI1280" s="6">
        <f>SUMIF(FJ$36:FJ$66,$D1280,FL$36:FL$66)</f>
        <v>0</v>
      </c>
      <c r="FJ1280" s="9"/>
      <c r="FK1280" s="10"/>
      <c r="FL1280" s="11"/>
      <c r="FM1280" s="6">
        <f>SUMIF(FN$36:FN$66,$D1280,FP$36:FP$66)</f>
        <v>0</v>
      </c>
      <c r="FN1280" s="9"/>
      <c r="FO1280" s="10"/>
      <c r="FP1280" s="11"/>
      <c r="FQ1280" s="6">
        <f>SUMIF(FR$36:FR$66,$D1280,FT$36:FT$66)</f>
        <v>0</v>
      </c>
      <c r="FR1280" s="9"/>
      <c r="FS1280" s="10"/>
      <c r="FT1280" s="11"/>
      <c r="FU1280" s="6">
        <f>SUMIF(FV$36:FV$66,$D1280,FX$36:FX$66)</f>
        <v>0</v>
      </c>
      <c r="FV1280" s="9"/>
      <c r="FW1280" s="10"/>
      <c r="FX1280" s="11"/>
      <c r="FY1280" s="6">
        <f>SUMIF(FZ$36:FZ$66,$D1280,GB$36:GB$66)</f>
        <v>0</v>
      </c>
      <c r="FZ1280" s="9"/>
      <c r="GA1280" s="10"/>
      <c r="GB1280" s="11"/>
      <c r="GC1280" s="6">
        <f>SUMIF(GD$36:GD$66,$D1280,GF$36:GF$66)</f>
        <v>0</v>
      </c>
      <c r="GD1280" s="9"/>
      <c r="GE1280" s="10"/>
      <c r="GF1280" s="11"/>
      <c r="GG1280" s="6">
        <f>SUMIF(GH$36:GH$66,$D1280,GJ$36:GJ$66)</f>
        <v>0</v>
      </c>
      <c r="GH1280" s="9"/>
      <c r="GI1280" s="10"/>
      <c r="GJ1280" s="11"/>
      <c r="GK1280" s="6">
        <f>SUMIF(GL$36:GL$66,$D1280,GN$36:GN$66)</f>
        <v>0</v>
      </c>
      <c r="GL1280" s="9"/>
      <c r="GM1280" s="10"/>
      <c r="GN1280" s="11"/>
      <c r="GO1280" s="6">
        <f>SUMIF(GP$36:GP$66,$D1280,GR$36:GR$66)</f>
        <v>0</v>
      </c>
      <c r="GP1280" s="9"/>
      <c r="GQ1280" s="10"/>
      <c r="GR1280" s="11"/>
      <c r="GS1280" s="6">
        <f>SUMIF(GT$36:GT$66,$D1280,GV$36:GV$66)</f>
        <v>0</v>
      </c>
      <c r="GT1280" s="9"/>
      <c r="GU1280" s="10"/>
      <c r="GV1280" s="20"/>
      <c r="GW1280" s="19">
        <f t="shared" si="29"/>
        <v>0</v>
      </c>
      <c r="GX1280" s="472"/>
      <c r="GY1280" s="473"/>
    </row>
    <row r="1281" spans="1:207" ht="15.75" customHeight="1">
      <c r="A1281" s="210" t="s">
        <v>77</v>
      </c>
      <c r="B1281" s="487"/>
      <c r="C1281" s="186" t="s">
        <v>413</v>
      </c>
      <c r="D1281" s="224" t="s">
        <v>414</v>
      </c>
      <c r="E1281" s="206">
        <f>SUMIF(F$67:F$97,$D1281,H$67:H$97)</f>
        <v>0</v>
      </c>
      <c r="F1281" s="9"/>
      <c r="G1281" s="10"/>
      <c r="H1281" s="11"/>
      <c r="I1281" s="6">
        <f>SUMIF(J$67:J$97,$D1281,L$67:L$97)</f>
        <v>0</v>
      </c>
      <c r="J1281" s="9"/>
      <c r="K1281" s="10"/>
      <c r="L1281" s="11"/>
      <c r="M1281" s="6">
        <f>SUMIF(N$67:N$97,$D1281,P$67:P$97)</f>
        <v>0</v>
      </c>
      <c r="N1281" s="9"/>
      <c r="O1281" s="10"/>
      <c r="P1281" s="11"/>
      <c r="Q1281" s="6">
        <f>SUMIF(R$67:R$97,$D1281,T$67:T$97)</f>
        <v>0</v>
      </c>
      <c r="R1281" s="9"/>
      <c r="S1281" s="10"/>
      <c r="T1281" s="11"/>
      <c r="U1281" s="6">
        <f>SUMIF(V$67:V$97,$D1281,X$67:X$97)</f>
        <v>0</v>
      </c>
      <c r="V1281" s="9"/>
      <c r="W1281" s="10"/>
      <c r="X1281" s="11"/>
      <c r="Y1281" s="6">
        <f>SUMIF(Z$67:Z$97,$D1281,AB$67:AB$97)</f>
        <v>0</v>
      </c>
      <c r="Z1281" s="9"/>
      <c r="AA1281" s="10"/>
      <c r="AB1281" s="11"/>
      <c r="AC1281" s="6">
        <f>SUMIF(AD$67:AD$97,$D1281,AF$67:AF$97)</f>
        <v>0</v>
      </c>
      <c r="AD1281" s="9"/>
      <c r="AE1281" s="10"/>
      <c r="AF1281" s="11"/>
      <c r="AG1281" s="6">
        <f>SUMIF(AH$67:AH$97,$D1281,AJ$67:AJ$97)</f>
        <v>0</v>
      </c>
      <c r="AH1281" s="9"/>
      <c r="AI1281" s="10"/>
      <c r="AJ1281" s="11"/>
      <c r="AK1281" s="6">
        <f>SUMIF(AL$67:AL$97,$D1281,AN$67:AN$97)</f>
        <v>0</v>
      </c>
      <c r="AL1281" s="9"/>
      <c r="AM1281" s="10"/>
      <c r="AN1281" s="11"/>
      <c r="AO1281" s="6">
        <f>SUMIF(AP$67:AP$97,$D1281,AR$67:AR$97)</f>
        <v>0</v>
      </c>
      <c r="AP1281" s="9"/>
      <c r="AQ1281" s="10"/>
      <c r="AR1281" s="11"/>
      <c r="AS1281" s="6">
        <f>SUMIF(AT$67:AT$97,$D1281,AV$67:AV$97)</f>
        <v>0</v>
      </c>
      <c r="AT1281" s="9"/>
      <c r="AU1281" s="10"/>
      <c r="AV1281" s="11"/>
      <c r="AW1281" s="6">
        <f>SUMIF(AX$67:AX$97,$D1281,AZ$67:AZ$97)</f>
        <v>0</v>
      </c>
      <c r="AX1281" s="9"/>
      <c r="AY1281" s="10"/>
      <c r="AZ1281" s="11"/>
      <c r="BA1281" s="6">
        <f>SUMIF(BB$67:BB$97,$D1281,BD$67:BD$97)</f>
        <v>0</v>
      </c>
      <c r="BB1281" s="9"/>
      <c r="BC1281" s="10"/>
      <c r="BD1281" s="11"/>
      <c r="BE1281" s="6">
        <f>SUMIF(BF$67:BF$97,$D1281,BH$67:BH$97)</f>
        <v>0</v>
      </c>
      <c r="BF1281" s="9"/>
      <c r="BG1281" s="10"/>
      <c r="BH1281" s="11"/>
      <c r="BI1281" s="6">
        <f>SUMIF(BJ$67:BJ$97,$D1281,BL$67:BL$97)</f>
        <v>0</v>
      </c>
      <c r="BJ1281" s="9"/>
      <c r="BK1281" s="10"/>
      <c r="BL1281" s="11"/>
      <c r="BM1281" s="6">
        <f>SUMIF(BN$67:BN$97,$D1281,BP$67:BP$97)</f>
        <v>0</v>
      </c>
      <c r="BN1281" s="9"/>
      <c r="BO1281" s="10"/>
      <c r="BP1281" s="11"/>
      <c r="BQ1281" s="6">
        <f>SUMIF(BR$67:BR$97,$D1281,BT$67:BT$97)</f>
        <v>0</v>
      </c>
      <c r="BR1281" s="9"/>
      <c r="BS1281" s="10"/>
      <c r="BT1281" s="11"/>
      <c r="BU1281" s="6">
        <f>SUMIF(BV$67:BV$97,$D1281,BX$67:BX$97)</f>
        <v>0</v>
      </c>
      <c r="BV1281" s="9"/>
      <c r="BW1281" s="10"/>
      <c r="BX1281" s="11"/>
      <c r="BY1281" s="6">
        <f>SUMIF(BZ$67:BZ$97,$D1281,CB$67:CB$97)</f>
        <v>0</v>
      </c>
      <c r="BZ1281" s="9"/>
      <c r="CA1281" s="10"/>
      <c r="CB1281" s="11"/>
      <c r="CC1281" s="6">
        <f>SUMIF(CD$67:CD$97,$D1281,CF$67:CF$97)</f>
        <v>0</v>
      </c>
      <c r="CD1281" s="9"/>
      <c r="CE1281" s="10"/>
      <c r="CF1281" s="11"/>
      <c r="CG1281" s="6">
        <f>SUMIF(CH$67:CH$97,$D1281,CJ$67:CJ$97)</f>
        <v>0</v>
      </c>
      <c r="CH1281" s="9"/>
      <c r="CI1281" s="10"/>
      <c r="CJ1281" s="11"/>
      <c r="CK1281" s="6">
        <f>SUMIF(CL$67:CL$97,$D1281,CN$67:CN$97)</f>
        <v>0</v>
      </c>
      <c r="CL1281" s="9"/>
      <c r="CM1281" s="10"/>
      <c r="CN1281" s="11"/>
      <c r="CO1281" s="6">
        <f>SUMIF(CP$67:CP$97,$D1281,CR$67:CR$97)</f>
        <v>0</v>
      </c>
      <c r="CP1281" s="9"/>
      <c r="CQ1281" s="10"/>
      <c r="CR1281" s="11"/>
      <c r="CS1281" s="6">
        <f>SUMIF(CT$67:CT$97,$D1281,CV$67:CV$97)</f>
        <v>0</v>
      </c>
      <c r="CT1281" s="9"/>
      <c r="CU1281" s="10"/>
      <c r="CV1281" s="11"/>
      <c r="CW1281" s="6">
        <f>SUMIF(CX$67:CX$97,$D1281,CZ$67:CZ$97)</f>
        <v>0</v>
      </c>
      <c r="CX1281" s="9"/>
      <c r="CY1281" s="10"/>
      <c r="CZ1281" s="11"/>
      <c r="DA1281" s="6">
        <f>SUMIF(DB$67:DB$97,$D1281,DD$67:DD$97)</f>
        <v>0</v>
      </c>
      <c r="DB1281" s="9"/>
      <c r="DC1281" s="10"/>
      <c r="DD1281" s="11"/>
      <c r="DE1281" s="6">
        <f>SUMIF(DF$67:DF$97,$D1281,DH$67:DH$97)</f>
        <v>0</v>
      </c>
      <c r="DF1281" s="9"/>
      <c r="DG1281" s="10"/>
      <c r="DH1281" s="11"/>
      <c r="DI1281" s="6">
        <f>SUMIF(DJ$67:DJ$97,$D1281,DL$67:DL$97)</f>
        <v>0</v>
      </c>
      <c r="DJ1281" s="9"/>
      <c r="DK1281" s="10"/>
      <c r="DL1281" s="11"/>
      <c r="DM1281" s="6">
        <f>SUMIF(DN$67:DN$97,$D1281,DP$67:DP$97)</f>
        <v>0</v>
      </c>
      <c r="DN1281" s="9"/>
      <c r="DO1281" s="10"/>
      <c r="DP1281" s="11"/>
      <c r="DQ1281" s="6">
        <f>SUMIF(DR$67:DR$97,$D1281,DT$67:DT$97)</f>
        <v>0</v>
      </c>
      <c r="DR1281" s="9"/>
      <c r="DS1281" s="10"/>
      <c r="DT1281" s="11"/>
      <c r="DU1281" s="6">
        <f>SUMIF(DV$67:DV$97,$D1281,DX$67:DX$97)</f>
        <v>0</v>
      </c>
      <c r="DV1281" s="9"/>
      <c r="DW1281" s="10"/>
      <c r="DX1281" s="11"/>
      <c r="DY1281" s="6">
        <f>SUMIF(DZ$67:DZ$97,$D1281,EB$67:EB$97)</f>
        <v>0</v>
      </c>
      <c r="DZ1281" s="9"/>
      <c r="EA1281" s="10"/>
      <c r="EB1281" s="11"/>
      <c r="EC1281" s="6">
        <f>SUMIF(ED$67:ED$97,$D1281,EF$67:EF$97)</f>
        <v>0</v>
      </c>
      <c r="ED1281" s="9"/>
      <c r="EE1281" s="10"/>
      <c r="EF1281" s="11"/>
      <c r="EG1281" s="6">
        <f>SUMIF(EH$67:EH$97,$D1281,EJ$67:EJ$97)</f>
        <v>0</v>
      </c>
      <c r="EH1281" s="9"/>
      <c r="EI1281" s="10"/>
      <c r="EJ1281" s="11"/>
      <c r="EK1281" s="6">
        <f>SUMIF(EL$67:EL$97,$D1281,EN$67:EN$97)</f>
        <v>0</v>
      </c>
      <c r="EL1281" s="9"/>
      <c r="EM1281" s="10"/>
      <c r="EN1281" s="11"/>
      <c r="EO1281" s="6">
        <f>SUMIF(EP$67:EP$97,$D1281,ER$67:ER$97)</f>
        <v>0</v>
      </c>
      <c r="EP1281" s="9"/>
      <c r="EQ1281" s="10"/>
      <c r="ER1281" s="11"/>
      <c r="ES1281" s="6">
        <f>SUMIF(ET$67:ET$97,$D1281,EV$67:EV$97)</f>
        <v>0</v>
      </c>
      <c r="ET1281" s="9"/>
      <c r="EU1281" s="10"/>
      <c r="EV1281" s="11"/>
      <c r="EW1281" s="6">
        <f>SUMIF(EX$67:EX$97,$D1281,EZ$67:EZ$97)</f>
        <v>0</v>
      </c>
      <c r="EX1281" s="9"/>
      <c r="EY1281" s="10"/>
      <c r="EZ1281" s="11"/>
      <c r="FA1281" s="6">
        <f>SUMIF(FB$67:FB$97,$D1281,FD$67:FD$97)</f>
        <v>0</v>
      </c>
      <c r="FB1281" s="9"/>
      <c r="FC1281" s="10"/>
      <c r="FD1281" s="11"/>
      <c r="FE1281" s="6">
        <f>SUMIF(FF$67:FF$97,$D1281,FH$67:FH$97)</f>
        <v>0</v>
      </c>
      <c r="FF1281" s="9"/>
      <c r="FG1281" s="10"/>
      <c r="FH1281" s="11"/>
      <c r="FI1281" s="6">
        <f>SUMIF(FJ$67:FJ$97,$D1281,FL$67:FL$97)</f>
        <v>0</v>
      </c>
      <c r="FJ1281" s="9"/>
      <c r="FK1281" s="10"/>
      <c r="FL1281" s="11"/>
      <c r="FM1281" s="6">
        <f>SUMIF(FN$67:FN$97,$D1281,FP$67:FP$97)</f>
        <v>0</v>
      </c>
      <c r="FN1281" s="9"/>
      <c r="FO1281" s="10"/>
      <c r="FP1281" s="11"/>
      <c r="FQ1281" s="6">
        <f>SUMIF(FR$67:FR$97,$D1281,FT$67:FT$97)</f>
        <v>0</v>
      </c>
      <c r="FR1281" s="9"/>
      <c r="FS1281" s="10"/>
      <c r="FT1281" s="11"/>
      <c r="FU1281" s="6">
        <f>SUMIF(FV$67:FV$97,$D1281,FX$67:FX$97)</f>
        <v>0</v>
      </c>
      <c r="FV1281" s="9"/>
      <c r="FW1281" s="10"/>
      <c r="FX1281" s="11"/>
      <c r="FY1281" s="6">
        <f>SUMIF(FZ$67:FZ$97,$D1281,GB$67:GB$97)</f>
        <v>0</v>
      </c>
      <c r="FZ1281" s="9"/>
      <c r="GA1281" s="10"/>
      <c r="GB1281" s="11"/>
      <c r="GC1281" s="6">
        <f>SUMIF(GD$67:GD$97,$D1281,GF$67:GF$97)</f>
        <v>0</v>
      </c>
      <c r="GD1281" s="9"/>
      <c r="GE1281" s="10"/>
      <c r="GF1281" s="11"/>
      <c r="GG1281" s="6">
        <f>SUMIF(GH$67:GH$97,$D1281,GJ$67:GJ$97)</f>
        <v>0</v>
      </c>
      <c r="GH1281" s="9"/>
      <c r="GI1281" s="10"/>
      <c r="GJ1281" s="11"/>
      <c r="GK1281" s="6">
        <f>SUMIF(GL$67:GL$97,$D1281,GN$67:GN$97)</f>
        <v>0</v>
      </c>
      <c r="GL1281" s="9"/>
      <c r="GM1281" s="10"/>
      <c r="GN1281" s="11"/>
      <c r="GO1281" s="6">
        <f>SUMIF(GP$67:GP$97,$D1281,GR$67:GR$97)</f>
        <v>0</v>
      </c>
      <c r="GP1281" s="9"/>
      <c r="GQ1281" s="10"/>
      <c r="GR1281" s="11"/>
      <c r="GS1281" s="6">
        <f>SUMIF(GT$67:GT$97,$D1281,GV$67:GV$97)</f>
        <v>0</v>
      </c>
      <c r="GT1281" s="9"/>
      <c r="GU1281" s="10"/>
      <c r="GV1281" s="20"/>
      <c r="GW1281" s="19">
        <f t="shared" si="29"/>
        <v>0</v>
      </c>
      <c r="GX1281" s="472"/>
      <c r="GY1281" s="473"/>
    </row>
    <row r="1282" spans="1:207" ht="15.75" customHeight="1">
      <c r="A1282" s="210" t="s">
        <v>78</v>
      </c>
      <c r="B1282" s="487"/>
      <c r="C1282" s="186" t="s">
        <v>413</v>
      </c>
      <c r="D1282" s="224" t="s">
        <v>414</v>
      </c>
      <c r="E1282" s="206">
        <f>SUMIF(F$98:F$128,$D1282,H$98:H$128)</f>
        <v>0</v>
      </c>
      <c r="F1282" s="9"/>
      <c r="G1282" s="10"/>
      <c r="H1282" s="11"/>
      <c r="I1282" s="6">
        <f>SUMIF(J$98:J$128,$D1282,L$98:L$128)</f>
        <v>0</v>
      </c>
      <c r="J1282" s="9"/>
      <c r="K1282" s="10"/>
      <c r="L1282" s="11"/>
      <c r="M1282" s="6">
        <f>SUMIF(N$98:N$128,$D1282,P$98:P$128)</f>
        <v>0</v>
      </c>
      <c r="N1282" s="9"/>
      <c r="O1282" s="10"/>
      <c r="P1282" s="11"/>
      <c r="Q1282" s="6">
        <f>SUMIF(R$98:R$128,$D1282,T$98:T$128)</f>
        <v>0</v>
      </c>
      <c r="R1282" s="9"/>
      <c r="S1282" s="10"/>
      <c r="T1282" s="11"/>
      <c r="U1282" s="6">
        <f>SUMIF(V$98:V$128,$D1282,X$98:X$128)</f>
        <v>0</v>
      </c>
      <c r="V1282" s="9"/>
      <c r="W1282" s="10"/>
      <c r="X1282" s="11"/>
      <c r="Y1282" s="6">
        <f>SUMIF(Z$98:Z$128,$D1282,AB$98:AB$128)</f>
        <v>0</v>
      </c>
      <c r="Z1282" s="9"/>
      <c r="AA1282" s="10"/>
      <c r="AB1282" s="11"/>
      <c r="AC1282" s="6">
        <f>SUMIF(AD$98:AD$128,$D1282,AF$98:AF$128)</f>
        <v>0</v>
      </c>
      <c r="AD1282" s="9"/>
      <c r="AE1282" s="10"/>
      <c r="AF1282" s="11"/>
      <c r="AG1282" s="6">
        <f>SUMIF(AH$98:AH$128,$D1282,AJ$98:AJ$128)</f>
        <v>0</v>
      </c>
      <c r="AH1282" s="9"/>
      <c r="AI1282" s="10"/>
      <c r="AJ1282" s="11"/>
      <c r="AK1282" s="6">
        <f>SUMIF(AL$98:AL$128,$D1282,AN$98:AN$128)</f>
        <v>0</v>
      </c>
      <c r="AL1282" s="9"/>
      <c r="AM1282" s="10"/>
      <c r="AN1282" s="11"/>
      <c r="AO1282" s="6">
        <f>SUMIF(AP$98:AP$128,$D1282,AR$98:AR$128)</f>
        <v>0</v>
      </c>
      <c r="AP1282" s="9"/>
      <c r="AQ1282" s="10"/>
      <c r="AR1282" s="11"/>
      <c r="AS1282" s="6">
        <f>SUMIF(AT$98:AT$128,$D1282,AV$98:AV$128)</f>
        <v>0</v>
      </c>
      <c r="AT1282" s="9"/>
      <c r="AU1282" s="10"/>
      <c r="AV1282" s="11"/>
      <c r="AW1282" s="6">
        <f>SUMIF(AX$98:AX$128,$D1282,AZ$98:AZ$128)</f>
        <v>0</v>
      </c>
      <c r="AX1282" s="9"/>
      <c r="AY1282" s="10"/>
      <c r="AZ1282" s="11"/>
      <c r="BA1282" s="6">
        <f>SUMIF(BB$98:BB$128,$D1282,BD$98:BD$128)</f>
        <v>0</v>
      </c>
      <c r="BB1282" s="9"/>
      <c r="BC1282" s="10"/>
      <c r="BD1282" s="11"/>
      <c r="BE1282" s="6">
        <f>SUMIF(BF$98:BF$128,$D1282,BH$98:BH$128)</f>
        <v>0</v>
      </c>
      <c r="BF1282" s="9"/>
      <c r="BG1282" s="10"/>
      <c r="BH1282" s="11"/>
      <c r="BI1282" s="6">
        <f>SUMIF(BJ$98:BJ$128,$D1282,BL$98:BL$128)</f>
        <v>0</v>
      </c>
      <c r="BJ1282" s="9"/>
      <c r="BK1282" s="10"/>
      <c r="BL1282" s="11"/>
      <c r="BM1282" s="6">
        <f>SUMIF(BN$98:BN$128,$D1282,BP$98:BP$128)</f>
        <v>0</v>
      </c>
      <c r="BN1282" s="9"/>
      <c r="BO1282" s="10"/>
      <c r="BP1282" s="11"/>
      <c r="BQ1282" s="6">
        <f>SUMIF(BR$98:BR$128,$D1282,BT$98:BT$128)</f>
        <v>0</v>
      </c>
      <c r="BR1282" s="9"/>
      <c r="BS1282" s="10"/>
      <c r="BT1282" s="11"/>
      <c r="BU1282" s="6">
        <f>SUMIF(BV$98:BV$128,$D1282,BX$98:BX$128)</f>
        <v>0</v>
      </c>
      <c r="BV1282" s="9"/>
      <c r="BW1282" s="10"/>
      <c r="BX1282" s="11"/>
      <c r="BY1282" s="6">
        <f>SUMIF(BZ$98:BZ$128,$D1282,CB$98:CB$128)</f>
        <v>0</v>
      </c>
      <c r="BZ1282" s="9"/>
      <c r="CA1282" s="10"/>
      <c r="CB1282" s="11"/>
      <c r="CC1282" s="6">
        <f>SUMIF(CD$98:CD$128,$D1282,CF$98:CF$128)</f>
        <v>0</v>
      </c>
      <c r="CD1282" s="9"/>
      <c r="CE1282" s="10"/>
      <c r="CF1282" s="11"/>
      <c r="CG1282" s="6">
        <f>SUMIF(CH$98:CH$128,$D1282,CJ$98:CJ$128)</f>
        <v>0</v>
      </c>
      <c r="CH1282" s="9"/>
      <c r="CI1282" s="10"/>
      <c r="CJ1282" s="11"/>
      <c r="CK1282" s="6">
        <f>SUMIF(CL$98:CL$128,$D1282,CN$98:CN$128)</f>
        <v>0</v>
      </c>
      <c r="CL1282" s="9"/>
      <c r="CM1282" s="10"/>
      <c r="CN1282" s="11"/>
      <c r="CO1282" s="6">
        <f>SUMIF(CP$98:CP$128,$D1282,CR$98:CR$128)</f>
        <v>0</v>
      </c>
      <c r="CP1282" s="9"/>
      <c r="CQ1282" s="10"/>
      <c r="CR1282" s="11"/>
      <c r="CS1282" s="6">
        <f>SUMIF(CT$98:CT$128,$D1282,CV$98:CV$128)</f>
        <v>0</v>
      </c>
      <c r="CT1282" s="9"/>
      <c r="CU1282" s="10"/>
      <c r="CV1282" s="11"/>
      <c r="CW1282" s="6">
        <f>SUMIF(CX$98:CX$128,$D1282,CZ$98:CZ$128)</f>
        <v>0</v>
      </c>
      <c r="CX1282" s="9"/>
      <c r="CY1282" s="10"/>
      <c r="CZ1282" s="11"/>
      <c r="DA1282" s="6">
        <f>SUMIF(DB$98:DB$128,$D1282,DD$98:DD$128)</f>
        <v>0</v>
      </c>
      <c r="DB1282" s="9"/>
      <c r="DC1282" s="10"/>
      <c r="DD1282" s="11"/>
      <c r="DE1282" s="6">
        <f>SUMIF(DF$98:DF$128,$D1282,DH$98:DH$128)</f>
        <v>0</v>
      </c>
      <c r="DF1282" s="9"/>
      <c r="DG1282" s="10"/>
      <c r="DH1282" s="11"/>
      <c r="DI1282" s="6">
        <f>SUMIF(DJ$98:DJ$128,$D1282,DL$98:DL$128)</f>
        <v>0</v>
      </c>
      <c r="DJ1282" s="9"/>
      <c r="DK1282" s="10"/>
      <c r="DL1282" s="11"/>
      <c r="DM1282" s="6">
        <f>SUMIF(DN$98:DN$128,$D1282,DP$98:DP$128)</f>
        <v>0</v>
      </c>
      <c r="DN1282" s="9"/>
      <c r="DO1282" s="10"/>
      <c r="DP1282" s="11"/>
      <c r="DQ1282" s="6">
        <f>SUMIF(DR$98:DR$128,$D1282,DT$98:DT$128)</f>
        <v>0</v>
      </c>
      <c r="DR1282" s="9"/>
      <c r="DS1282" s="10"/>
      <c r="DT1282" s="11"/>
      <c r="DU1282" s="6">
        <f>SUMIF(DV$98:DV$128,$D1282,DX$98:DX$128)</f>
        <v>0</v>
      </c>
      <c r="DV1282" s="9"/>
      <c r="DW1282" s="10"/>
      <c r="DX1282" s="11"/>
      <c r="DY1282" s="6">
        <f>SUMIF(DZ$98:DZ$128,$D1282,EB$98:EB$128)</f>
        <v>0</v>
      </c>
      <c r="DZ1282" s="9"/>
      <c r="EA1282" s="10"/>
      <c r="EB1282" s="11"/>
      <c r="EC1282" s="6">
        <f>SUMIF(ED$98:ED$128,$D1282,EF$98:EF$128)</f>
        <v>0</v>
      </c>
      <c r="ED1282" s="9"/>
      <c r="EE1282" s="10"/>
      <c r="EF1282" s="11"/>
      <c r="EG1282" s="6">
        <f>SUMIF(EH$98:EH$128,$D1282,EJ$98:EJ$128)</f>
        <v>0</v>
      </c>
      <c r="EH1282" s="9"/>
      <c r="EI1282" s="10"/>
      <c r="EJ1282" s="11"/>
      <c r="EK1282" s="6">
        <f>SUMIF(EL$98:EL$128,$D1282,EN$98:EN$128)</f>
        <v>0</v>
      </c>
      <c r="EL1282" s="9"/>
      <c r="EM1282" s="10"/>
      <c r="EN1282" s="11"/>
      <c r="EO1282" s="6">
        <f>SUMIF(EP$98:EP$128,$D1282,ER$98:ER$128)</f>
        <v>0</v>
      </c>
      <c r="EP1282" s="9"/>
      <c r="EQ1282" s="10"/>
      <c r="ER1282" s="11"/>
      <c r="ES1282" s="6">
        <f>SUMIF(ET$98:ET$128,$D1282,EV$98:EV$128)</f>
        <v>0</v>
      </c>
      <c r="ET1282" s="9"/>
      <c r="EU1282" s="10"/>
      <c r="EV1282" s="11"/>
      <c r="EW1282" s="6">
        <f>SUMIF(EX$98:EX$128,$D1282,EZ$98:EZ$128)</f>
        <v>0</v>
      </c>
      <c r="EX1282" s="9"/>
      <c r="EY1282" s="10"/>
      <c r="EZ1282" s="11"/>
      <c r="FA1282" s="6">
        <f>SUMIF(FB$98:FB$128,$D1282,FD$98:FD$128)</f>
        <v>0</v>
      </c>
      <c r="FB1282" s="9"/>
      <c r="FC1282" s="10"/>
      <c r="FD1282" s="11"/>
      <c r="FE1282" s="6">
        <f>SUMIF(FF$98:FF$128,$D1282,FH$98:FH$128)</f>
        <v>0</v>
      </c>
      <c r="FF1282" s="9"/>
      <c r="FG1282" s="10"/>
      <c r="FH1282" s="11"/>
      <c r="FI1282" s="6">
        <f>SUMIF(FJ$98:FJ$128,$D1282,FL$98:FL$128)</f>
        <v>0</v>
      </c>
      <c r="FJ1282" s="9"/>
      <c r="FK1282" s="10"/>
      <c r="FL1282" s="11"/>
      <c r="FM1282" s="6">
        <f>SUMIF(FN$98:FN$128,$D1282,FP$98:FP$128)</f>
        <v>0</v>
      </c>
      <c r="FN1282" s="9"/>
      <c r="FO1282" s="10"/>
      <c r="FP1282" s="11"/>
      <c r="FQ1282" s="6">
        <f>SUMIF(FR$98:FR$128,$D1282,FT$98:FT$128)</f>
        <v>0</v>
      </c>
      <c r="FR1282" s="9"/>
      <c r="FS1282" s="10"/>
      <c r="FT1282" s="11"/>
      <c r="FU1282" s="6">
        <f>SUMIF(FV$98:FV$128,$D1282,FX$98:FX$128)</f>
        <v>0</v>
      </c>
      <c r="FV1282" s="9"/>
      <c r="FW1282" s="10"/>
      <c r="FX1282" s="11"/>
      <c r="FY1282" s="6">
        <f>SUMIF(FZ$98:FZ$128,$D1282,GB$98:GB$128)</f>
        <v>0</v>
      </c>
      <c r="FZ1282" s="9"/>
      <c r="GA1282" s="10"/>
      <c r="GB1282" s="11"/>
      <c r="GC1282" s="6">
        <f>SUMIF(GD$98:GD$128,$D1282,GF$98:GF$128)</f>
        <v>0</v>
      </c>
      <c r="GD1282" s="9"/>
      <c r="GE1282" s="10"/>
      <c r="GF1282" s="11"/>
      <c r="GG1282" s="6">
        <f>SUMIF(GH$98:GH$128,$D1282,GJ$98:GJ$128)</f>
        <v>0</v>
      </c>
      <c r="GH1282" s="9"/>
      <c r="GI1282" s="10"/>
      <c r="GJ1282" s="11"/>
      <c r="GK1282" s="6">
        <f>SUMIF(GL$98:GL$128,$D1282,GN$98:GN$128)</f>
        <v>0</v>
      </c>
      <c r="GL1282" s="9"/>
      <c r="GM1282" s="10"/>
      <c r="GN1282" s="11"/>
      <c r="GO1282" s="6">
        <f>SUMIF(GP$98:GP$128,$D1282,GR$98:GR$128)</f>
        <v>0</v>
      </c>
      <c r="GP1282" s="9"/>
      <c r="GQ1282" s="10"/>
      <c r="GR1282" s="11"/>
      <c r="GS1282" s="6">
        <f>SUMIF(GT$98:GT$128,$D1282,GV$98:GV$128)</f>
        <v>0</v>
      </c>
      <c r="GT1282" s="9"/>
      <c r="GU1282" s="10"/>
      <c r="GV1282" s="20"/>
      <c r="GW1282" s="19">
        <f t="shared" si="29"/>
        <v>0</v>
      </c>
      <c r="GX1282" s="472"/>
      <c r="GY1282" s="473"/>
    </row>
    <row r="1283" spans="1:207" ht="15.75" customHeight="1">
      <c r="A1283" s="210" t="s">
        <v>79</v>
      </c>
      <c r="B1283" s="487"/>
      <c r="C1283" s="186" t="s">
        <v>413</v>
      </c>
      <c r="D1283" s="224" t="s">
        <v>414</v>
      </c>
      <c r="E1283" s="206">
        <f>SUMIF(F$129:F$159,$D1283,H$129:H$159)</f>
        <v>0</v>
      </c>
      <c r="F1283" s="9"/>
      <c r="G1283" s="10"/>
      <c r="H1283" s="11"/>
      <c r="I1283" s="6">
        <f>SUMIF(J$129:J$159,$D1283,L$129:L$159)</f>
        <v>0</v>
      </c>
      <c r="J1283" s="9"/>
      <c r="K1283" s="10"/>
      <c r="L1283" s="11"/>
      <c r="M1283" s="6">
        <f>SUMIF(N$129:N$159,$D1283,P$129:P$159)</f>
        <v>0</v>
      </c>
      <c r="N1283" s="9"/>
      <c r="O1283" s="10"/>
      <c r="P1283" s="11"/>
      <c r="Q1283" s="6">
        <f>SUMIF(R$129:R$159,$D1283,T$129:T$159)</f>
        <v>0</v>
      </c>
      <c r="R1283" s="9"/>
      <c r="S1283" s="10"/>
      <c r="T1283" s="11"/>
      <c r="U1283" s="6">
        <f>SUMIF(V$129:V$159,$D1283,X$129:X$159)</f>
        <v>0</v>
      </c>
      <c r="V1283" s="9"/>
      <c r="W1283" s="10"/>
      <c r="X1283" s="11"/>
      <c r="Y1283" s="6">
        <f>SUMIF(Z$129:Z$159,$D1283,AB$129:AB$159)</f>
        <v>0</v>
      </c>
      <c r="Z1283" s="9"/>
      <c r="AA1283" s="10"/>
      <c r="AB1283" s="11"/>
      <c r="AC1283" s="6">
        <f>SUMIF(AD$129:AD$159,$D1283,AF$129:AF$159)</f>
        <v>0</v>
      </c>
      <c r="AD1283" s="9"/>
      <c r="AE1283" s="10"/>
      <c r="AF1283" s="11"/>
      <c r="AG1283" s="6">
        <f>SUMIF(AH$129:AH$159,$D1283,AJ$129:AJ$159)</f>
        <v>0</v>
      </c>
      <c r="AH1283" s="9"/>
      <c r="AI1283" s="10"/>
      <c r="AJ1283" s="11"/>
      <c r="AK1283" s="6">
        <f>SUMIF(AL$129:AL$159,$D1283,AN$129:AN$159)</f>
        <v>0</v>
      </c>
      <c r="AL1283" s="9"/>
      <c r="AM1283" s="10"/>
      <c r="AN1283" s="11"/>
      <c r="AO1283" s="6">
        <f>SUMIF(AP$129:AP$159,$D1283,AR$129:AR$159)</f>
        <v>0</v>
      </c>
      <c r="AP1283" s="9"/>
      <c r="AQ1283" s="10"/>
      <c r="AR1283" s="11"/>
      <c r="AS1283" s="6">
        <f>SUMIF(AT$129:AT$159,$D1283,AV$129:AV$159)</f>
        <v>0</v>
      </c>
      <c r="AT1283" s="9"/>
      <c r="AU1283" s="10"/>
      <c r="AV1283" s="11"/>
      <c r="AW1283" s="6">
        <f>SUMIF(AX$129:AX$159,$D1283,AZ$129:AZ$159)</f>
        <v>0</v>
      </c>
      <c r="AX1283" s="9"/>
      <c r="AY1283" s="10"/>
      <c r="AZ1283" s="11"/>
      <c r="BA1283" s="6">
        <f>SUMIF(BB$129:BB$159,$D1283,BD$129:BD$159)</f>
        <v>0</v>
      </c>
      <c r="BB1283" s="9"/>
      <c r="BC1283" s="10"/>
      <c r="BD1283" s="11"/>
      <c r="BE1283" s="6">
        <f>SUMIF(BF$129:BF$159,$D1283,BH$129:BH$159)</f>
        <v>0</v>
      </c>
      <c r="BF1283" s="9"/>
      <c r="BG1283" s="10"/>
      <c r="BH1283" s="11"/>
      <c r="BI1283" s="6">
        <f>SUMIF(BJ$129:BJ$159,$D1283,BL$129:BL$159)</f>
        <v>0</v>
      </c>
      <c r="BJ1283" s="9"/>
      <c r="BK1283" s="10"/>
      <c r="BL1283" s="11"/>
      <c r="BM1283" s="6">
        <f>SUMIF(BN$129:BN$159,$D1283,BP$129:BP$159)</f>
        <v>0</v>
      </c>
      <c r="BN1283" s="9"/>
      <c r="BO1283" s="10"/>
      <c r="BP1283" s="11"/>
      <c r="BQ1283" s="6">
        <f>SUMIF(BR$129:BR$159,$D1283,BT$129:BT$159)</f>
        <v>0</v>
      </c>
      <c r="BR1283" s="9"/>
      <c r="BS1283" s="10"/>
      <c r="BT1283" s="11"/>
      <c r="BU1283" s="6">
        <f>SUMIF(BV$129:BV$159,$D1283,BX$129:BX$159)</f>
        <v>0</v>
      </c>
      <c r="BV1283" s="9"/>
      <c r="BW1283" s="10"/>
      <c r="BX1283" s="11"/>
      <c r="BY1283" s="6">
        <f>SUMIF(BZ$129:BZ$159,$D1283,CB$129:CB$159)</f>
        <v>0</v>
      </c>
      <c r="BZ1283" s="9"/>
      <c r="CA1283" s="10"/>
      <c r="CB1283" s="11"/>
      <c r="CC1283" s="6">
        <f>SUMIF(CD$129:CD$159,$D1283,CF$129:CF$159)</f>
        <v>0</v>
      </c>
      <c r="CD1283" s="9"/>
      <c r="CE1283" s="10"/>
      <c r="CF1283" s="11"/>
      <c r="CG1283" s="6">
        <f>SUMIF(CH$129:CH$159,$D1283,CJ$129:CJ$159)</f>
        <v>0</v>
      </c>
      <c r="CH1283" s="9"/>
      <c r="CI1283" s="10"/>
      <c r="CJ1283" s="11"/>
      <c r="CK1283" s="6">
        <f>SUMIF(CL$129:CL$159,$D1283,CN$129:CN$159)</f>
        <v>0</v>
      </c>
      <c r="CL1283" s="9"/>
      <c r="CM1283" s="10"/>
      <c r="CN1283" s="11"/>
      <c r="CO1283" s="6">
        <f>SUMIF(CP$129:CP$159,$D1283,CR$129:CR$159)</f>
        <v>0</v>
      </c>
      <c r="CP1283" s="9"/>
      <c r="CQ1283" s="10"/>
      <c r="CR1283" s="11"/>
      <c r="CS1283" s="6">
        <f>SUMIF(CT$129:CT$159,$D1283,CV$129:CV$159)</f>
        <v>0</v>
      </c>
      <c r="CT1283" s="9"/>
      <c r="CU1283" s="10"/>
      <c r="CV1283" s="11"/>
      <c r="CW1283" s="6">
        <f>SUMIF(CX$129:CX$159,$D1283,CZ$129:CZ$159)</f>
        <v>0</v>
      </c>
      <c r="CX1283" s="9"/>
      <c r="CY1283" s="10"/>
      <c r="CZ1283" s="11"/>
      <c r="DA1283" s="6">
        <f>SUMIF(DB$129:DB$159,$D1283,DD$129:DD$159)</f>
        <v>0</v>
      </c>
      <c r="DB1283" s="9"/>
      <c r="DC1283" s="10"/>
      <c r="DD1283" s="11"/>
      <c r="DE1283" s="6">
        <f>SUMIF(DF$129:DF$159,$D1283,DH$129:DH$159)</f>
        <v>0</v>
      </c>
      <c r="DF1283" s="9"/>
      <c r="DG1283" s="10"/>
      <c r="DH1283" s="11"/>
      <c r="DI1283" s="6">
        <f>SUMIF(DJ$129:DJ$159,$D1283,DL$129:DL$159)</f>
        <v>0</v>
      </c>
      <c r="DJ1283" s="9"/>
      <c r="DK1283" s="10"/>
      <c r="DL1283" s="11"/>
      <c r="DM1283" s="6">
        <f>SUMIF(DN$129:DN$159,$D1283,DP$129:DP$159)</f>
        <v>0</v>
      </c>
      <c r="DN1283" s="9"/>
      <c r="DO1283" s="10"/>
      <c r="DP1283" s="11"/>
      <c r="DQ1283" s="6">
        <f>SUMIF(DR$129:DR$159,$D1283,DT$129:DT$159)</f>
        <v>0</v>
      </c>
      <c r="DR1283" s="9"/>
      <c r="DS1283" s="10"/>
      <c r="DT1283" s="11"/>
      <c r="DU1283" s="6">
        <f>SUMIF(DV$129:DV$159,$D1283,DX$129:DX$159)</f>
        <v>0</v>
      </c>
      <c r="DV1283" s="9"/>
      <c r="DW1283" s="10"/>
      <c r="DX1283" s="11"/>
      <c r="DY1283" s="6">
        <f>SUMIF(DZ$129:DZ$159,$D1283,EB$129:EB$159)</f>
        <v>0</v>
      </c>
      <c r="DZ1283" s="9"/>
      <c r="EA1283" s="10"/>
      <c r="EB1283" s="11"/>
      <c r="EC1283" s="6">
        <f>SUMIF(ED$129:ED$159,$D1283,EF$129:EF$159)</f>
        <v>0</v>
      </c>
      <c r="ED1283" s="9"/>
      <c r="EE1283" s="10"/>
      <c r="EF1283" s="11"/>
      <c r="EG1283" s="6">
        <f>SUMIF(EH$129:EH$159,$D1283,EJ$129:EJ$159)</f>
        <v>0</v>
      </c>
      <c r="EH1283" s="9"/>
      <c r="EI1283" s="10"/>
      <c r="EJ1283" s="11"/>
      <c r="EK1283" s="6">
        <f>SUMIF(EL$129:EL$159,$D1283,EN$129:EN$159)</f>
        <v>0</v>
      </c>
      <c r="EL1283" s="9"/>
      <c r="EM1283" s="10"/>
      <c r="EN1283" s="11"/>
      <c r="EO1283" s="6">
        <f>SUMIF(EP$129:EP$159,$D1283,ER$129:ER$159)</f>
        <v>0</v>
      </c>
      <c r="EP1283" s="9"/>
      <c r="EQ1283" s="10"/>
      <c r="ER1283" s="11"/>
      <c r="ES1283" s="6">
        <f>SUMIF(ET$129:ET$159,$D1283,EV$129:EV$159)</f>
        <v>0</v>
      </c>
      <c r="ET1283" s="9"/>
      <c r="EU1283" s="10"/>
      <c r="EV1283" s="11"/>
      <c r="EW1283" s="6">
        <f>SUMIF(EX$129:EX$159,$D1283,EZ$129:EZ$159)</f>
        <v>0</v>
      </c>
      <c r="EX1283" s="9"/>
      <c r="EY1283" s="10"/>
      <c r="EZ1283" s="11"/>
      <c r="FA1283" s="6">
        <f>SUMIF(FB$129:FB$159,$D1283,FD$129:FD$159)</f>
        <v>0</v>
      </c>
      <c r="FB1283" s="9"/>
      <c r="FC1283" s="10"/>
      <c r="FD1283" s="11"/>
      <c r="FE1283" s="6">
        <f>SUMIF(FF$129:FF$159,$D1283,FH$129:FH$159)</f>
        <v>0</v>
      </c>
      <c r="FF1283" s="9"/>
      <c r="FG1283" s="10"/>
      <c r="FH1283" s="11"/>
      <c r="FI1283" s="6">
        <f>SUMIF(FJ$129:FJ$159,$D1283,FL$129:FL$159)</f>
        <v>0</v>
      </c>
      <c r="FJ1283" s="9"/>
      <c r="FK1283" s="10"/>
      <c r="FL1283" s="11"/>
      <c r="FM1283" s="6">
        <f>SUMIF(FN$129:FN$159,$D1283,FP$129:FP$159)</f>
        <v>0</v>
      </c>
      <c r="FN1283" s="9"/>
      <c r="FO1283" s="10"/>
      <c r="FP1283" s="11"/>
      <c r="FQ1283" s="6">
        <f>SUMIF(FR$129:FR$159,$D1283,FT$129:FT$159)</f>
        <v>0</v>
      </c>
      <c r="FR1283" s="9"/>
      <c r="FS1283" s="10"/>
      <c r="FT1283" s="11"/>
      <c r="FU1283" s="6">
        <f>SUMIF(FV$129:FV$159,$D1283,FX$129:FX$159)</f>
        <v>0</v>
      </c>
      <c r="FV1283" s="9"/>
      <c r="FW1283" s="10"/>
      <c r="FX1283" s="11"/>
      <c r="FY1283" s="6">
        <f>SUMIF(FZ$129:FZ$159,$D1283,GB$129:GB$159)</f>
        <v>0</v>
      </c>
      <c r="FZ1283" s="9"/>
      <c r="GA1283" s="10"/>
      <c r="GB1283" s="11"/>
      <c r="GC1283" s="6">
        <f>SUMIF(GD$129:GD$159,$D1283,GF$129:GF$159)</f>
        <v>0</v>
      </c>
      <c r="GD1283" s="9"/>
      <c r="GE1283" s="10"/>
      <c r="GF1283" s="11"/>
      <c r="GG1283" s="6">
        <f>SUMIF(GH$129:GH$159,$D1283,GJ$129:GJ$159)</f>
        <v>0</v>
      </c>
      <c r="GH1283" s="9"/>
      <c r="GI1283" s="10"/>
      <c r="GJ1283" s="11"/>
      <c r="GK1283" s="6">
        <f>SUMIF(GL$129:GL$159,$D1283,GN$129:GN$159)</f>
        <v>0</v>
      </c>
      <c r="GL1283" s="9"/>
      <c r="GM1283" s="10"/>
      <c r="GN1283" s="11"/>
      <c r="GO1283" s="6">
        <f>SUMIF(GP$129:GP$159,$D1283,GR$129:GR$159)</f>
        <v>0</v>
      </c>
      <c r="GP1283" s="9"/>
      <c r="GQ1283" s="10"/>
      <c r="GR1283" s="11"/>
      <c r="GS1283" s="6">
        <f>SUMIF(GT$129:GT$159,$D1283,GV$129:GV$159)</f>
        <v>0</v>
      </c>
      <c r="GT1283" s="9"/>
      <c r="GU1283" s="10"/>
      <c r="GV1283" s="20"/>
      <c r="GW1283" s="19">
        <f t="shared" ref="GW1283:GW1302" si="30">SUM(E1283:GV1283)</f>
        <v>0</v>
      </c>
      <c r="GX1283" s="472"/>
      <c r="GY1283" s="473"/>
    </row>
    <row r="1284" spans="1:207" ht="15.75" customHeight="1">
      <c r="A1284" s="210" t="s">
        <v>80</v>
      </c>
      <c r="B1284" s="487"/>
      <c r="C1284" s="186" t="s">
        <v>413</v>
      </c>
      <c r="D1284" s="224" t="s">
        <v>414</v>
      </c>
      <c r="E1284" s="206">
        <f>SUMIF(F$160:F$190,$D1284,H$160:H$190)</f>
        <v>0</v>
      </c>
      <c r="F1284" s="9"/>
      <c r="G1284" s="10"/>
      <c r="H1284" s="11"/>
      <c r="I1284" s="6">
        <f>SUMIF(J$160:J$190,$D1284,L$160:L$190)</f>
        <v>0</v>
      </c>
      <c r="J1284" s="9"/>
      <c r="K1284" s="10"/>
      <c r="L1284" s="11"/>
      <c r="M1284" s="6">
        <f>SUMIF(N$160:N$190,$D1284,P$160:P$190)</f>
        <v>0</v>
      </c>
      <c r="N1284" s="9"/>
      <c r="O1284" s="10"/>
      <c r="P1284" s="11"/>
      <c r="Q1284" s="6">
        <f>SUMIF(R$160:R$190,$D1284,T$160:T$190)</f>
        <v>0</v>
      </c>
      <c r="R1284" s="9"/>
      <c r="S1284" s="10"/>
      <c r="T1284" s="11"/>
      <c r="U1284" s="6">
        <f>SUMIF(V$160:V$190,$D1284,X$160:X$190)</f>
        <v>0</v>
      </c>
      <c r="V1284" s="9"/>
      <c r="W1284" s="10"/>
      <c r="X1284" s="11"/>
      <c r="Y1284" s="6">
        <f>SUMIF(Z$160:Z$190,$D1284,AB$160:AB$190)</f>
        <v>0</v>
      </c>
      <c r="Z1284" s="9"/>
      <c r="AA1284" s="10"/>
      <c r="AB1284" s="11"/>
      <c r="AC1284" s="6">
        <f>SUMIF(AD$160:AD$190,$D1284,AF$160:AF$190)</f>
        <v>0</v>
      </c>
      <c r="AD1284" s="9"/>
      <c r="AE1284" s="10"/>
      <c r="AF1284" s="11"/>
      <c r="AG1284" s="6">
        <f>SUMIF(AH$160:AH$190,$D1284,AJ$160:AJ$190)</f>
        <v>0</v>
      </c>
      <c r="AH1284" s="9"/>
      <c r="AI1284" s="10"/>
      <c r="AJ1284" s="11"/>
      <c r="AK1284" s="6">
        <f>SUMIF(AL$160:AL$190,$D1284,AN$160:AN$190)</f>
        <v>0</v>
      </c>
      <c r="AL1284" s="9"/>
      <c r="AM1284" s="10"/>
      <c r="AN1284" s="11"/>
      <c r="AO1284" s="6">
        <f>SUMIF(AP$160:AP$190,$D1284,AR$160:AR$190)</f>
        <v>0</v>
      </c>
      <c r="AP1284" s="9"/>
      <c r="AQ1284" s="10"/>
      <c r="AR1284" s="11"/>
      <c r="AS1284" s="6">
        <f>SUMIF(AT$160:AT$190,$D1284,AV$160:AV$190)</f>
        <v>0</v>
      </c>
      <c r="AT1284" s="9"/>
      <c r="AU1284" s="10"/>
      <c r="AV1284" s="11"/>
      <c r="AW1284" s="6">
        <f>SUMIF(AX$160:AX$190,$D1284,AZ$160:AZ$190)</f>
        <v>0</v>
      </c>
      <c r="AX1284" s="9"/>
      <c r="AY1284" s="10"/>
      <c r="AZ1284" s="11"/>
      <c r="BA1284" s="6">
        <f>SUMIF(BB$160:BB$190,$D1284,BD$160:BD$190)</f>
        <v>0</v>
      </c>
      <c r="BB1284" s="9"/>
      <c r="BC1284" s="10"/>
      <c r="BD1284" s="11"/>
      <c r="BE1284" s="6">
        <f>SUMIF(BF$160:BF$190,$D1284,BH$160:BH$190)</f>
        <v>0</v>
      </c>
      <c r="BF1284" s="9"/>
      <c r="BG1284" s="10"/>
      <c r="BH1284" s="11"/>
      <c r="BI1284" s="6">
        <f>SUMIF(BJ$160:BJ$190,$D1284,BL$160:BL$190)</f>
        <v>0</v>
      </c>
      <c r="BJ1284" s="9"/>
      <c r="BK1284" s="10"/>
      <c r="BL1284" s="11"/>
      <c r="BM1284" s="6">
        <f>SUMIF(BN$160:BN$190,$D1284,BP$160:BP$190)</f>
        <v>0</v>
      </c>
      <c r="BN1284" s="9"/>
      <c r="BO1284" s="10"/>
      <c r="BP1284" s="11"/>
      <c r="BQ1284" s="6">
        <f>SUMIF(BR$160:BR$190,$D1284,BT$160:BT$190)</f>
        <v>0</v>
      </c>
      <c r="BR1284" s="9"/>
      <c r="BS1284" s="10"/>
      <c r="BT1284" s="11"/>
      <c r="BU1284" s="6">
        <f>SUMIF(BV$160:BV$190,$D1284,BX$160:BX$190)</f>
        <v>0</v>
      </c>
      <c r="BV1284" s="9"/>
      <c r="BW1284" s="10"/>
      <c r="BX1284" s="11"/>
      <c r="BY1284" s="6">
        <f>SUMIF(BZ$160:BZ$190,$D1284,CB$160:CB$190)</f>
        <v>0</v>
      </c>
      <c r="BZ1284" s="9"/>
      <c r="CA1284" s="10"/>
      <c r="CB1284" s="11"/>
      <c r="CC1284" s="6">
        <f>SUMIF(CD$160:CD$190,$D1284,CF$160:CF$190)</f>
        <v>0</v>
      </c>
      <c r="CD1284" s="9"/>
      <c r="CE1284" s="10"/>
      <c r="CF1284" s="11"/>
      <c r="CG1284" s="6">
        <f>SUMIF(CH$160:CH$190,$D1284,CJ$160:CJ$190)</f>
        <v>0</v>
      </c>
      <c r="CH1284" s="9"/>
      <c r="CI1284" s="10"/>
      <c r="CJ1284" s="11"/>
      <c r="CK1284" s="6">
        <f>SUMIF(CL$160:CL$190,$D1284,CN$160:CN$190)</f>
        <v>0</v>
      </c>
      <c r="CL1284" s="9"/>
      <c r="CM1284" s="10"/>
      <c r="CN1284" s="11"/>
      <c r="CO1284" s="6">
        <f>SUMIF(CP$160:CP$190,$D1284,CR$160:CR$190)</f>
        <v>0</v>
      </c>
      <c r="CP1284" s="9"/>
      <c r="CQ1284" s="10"/>
      <c r="CR1284" s="11"/>
      <c r="CS1284" s="6">
        <f>SUMIF(CT$160:CT$190,$D1284,CV$160:CV$190)</f>
        <v>0</v>
      </c>
      <c r="CT1284" s="9"/>
      <c r="CU1284" s="10"/>
      <c r="CV1284" s="11"/>
      <c r="CW1284" s="6">
        <f>SUMIF(CX$160:CX$190,$D1284,CZ$160:CZ$190)</f>
        <v>0</v>
      </c>
      <c r="CX1284" s="9"/>
      <c r="CY1284" s="10"/>
      <c r="CZ1284" s="11"/>
      <c r="DA1284" s="6">
        <f>SUMIF(DB$160:DB$190,$D1284,DD$160:DD$190)</f>
        <v>0</v>
      </c>
      <c r="DB1284" s="9"/>
      <c r="DC1284" s="10"/>
      <c r="DD1284" s="11"/>
      <c r="DE1284" s="6">
        <f>SUMIF(DF$160:DF$190,$D1284,DH$160:DH$190)</f>
        <v>0</v>
      </c>
      <c r="DF1284" s="9"/>
      <c r="DG1284" s="10"/>
      <c r="DH1284" s="11"/>
      <c r="DI1284" s="6">
        <f>SUMIF(DJ$160:DJ$190,$D1284,DL$160:DL$190)</f>
        <v>0</v>
      </c>
      <c r="DJ1284" s="9"/>
      <c r="DK1284" s="10"/>
      <c r="DL1284" s="11"/>
      <c r="DM1284" s="6">
        <f>SUMIF(DN$160:DN$190,$D1284,DP$160:DP$190)</f>
        <v>0</v>
      </c>
      <c r="DN1284" s="9"/>
      <c r="DO1284" s="10"/>
      <c r="DP1284" s="11"/>
      <c r="DQ1284" s="6">
        <f>SUMIF(DR$160:DR$190,$D1284,DT$160:DT$190)</f>
        <v>0</v>
      </c>
      <c r="DR1284" s="9"/>
      <c r="DS1284" s="10"/>
      <c r="DT1284" s="11"/>
      <c r="DU1284" s="6">
        <f>SUMIF(DV$160:DV$190,$D1284,DX$160:DX$190)</f>
        <v>0</v>
      </c>
      <c r="DV1284" s="9"/>
      <c r="DW1284" s="10"/>
      <c r="DX1284" s="11"/>
      <c r="DY1284" s="6">
        <f>SUMIF(DZ$160:DZ$190,$D1284,EB$160:EB$190)</f>
        <v>0</v>
      </c>
      <c r="DZ1284" s="9"/>
      <c r="EA1284" s="10"/>
      <c r="EB1284" s="11"/>
      <c r="EC1284" s="6">
        <f>SUMIF(ED$160:ED$190,$D1284,EF$160:EF$190)</f>
        <v>0</v>
      </c>
      <c r="ED1284" s="9"/>
      <c r="EE1284" s="10"/>
      <c r="EF1284" s="11"/>
      <c r="EG1284" s="6">
        <f>SUMIF(EH$160:EH$190,$D1284,EJ$160:EJ$190)</f>
        <v>0</v>
      </c>
      <c r="EH1284" s="9"/>
      <c r="EI1284" s="10"/>
      <c r="EJ1284" s="11"/>
      <c r="EK1284" s="6">
        <f>SUMIF(EL$160:EL$190,$D1284,EN$160:EN$190)</f>
        <v>0</v>
      </c>
      <c r="EL1284" s="9"/>
      <c r="EM1284" s="10"/>
      <c r="EN1284" s="11"/>
      <c r="EO1284" s="6">
        <f>SUMIF(EP$160:EP$190,$D1284,ER$160:ER$190)</f>
        <v>0</v>
      </c>
      <c r="EP1284" s="9"/>
      <c r="EQ1284" s="10"/>
      <c r="ER1284" s="11"/>
      <c r="ES1284" s="6">
        <f>SUMIF(ET$160:ET$190,$D1284,EV$160:EV$190)</f>
        <v>0</v>
      </c>
      <c r="ET1284" s="9"/>
      <c r="EU1284" s="10"/>
      <c r="EV1284" s="11"/>
      <c r="EW1284" s="6">
        <f>SUMIF(EX$160:EX$190,$D1284,EZ$160:EZ$190)</f>
        <v>0</v>
      </c>
      <c r="EX1284" s="9"/>
      <c r="EY1284" s="10"/>
      <c r="EZ1284" s="11"/>
      <c r="FA1284" s="6">
        <f>SUMIF(FB$160:FB$190,$D1284,FD$160:FD$190)</f>
        <v>0</v>
      </c>
      <c r="FB1284" s="9"/>
      <c r="FC1284" s="10"/>
      <c r="FD1284" s="11"/>
      <c r="FE1284" s="6">
        <f>SUMIF(FF$160:FF$190,$D1284,FH$160:FH$190)</f>
        <v>0</v>
      </c>
      <c r="FF1284" s="9"/>
      <c r="FG1284" s="10"/>
      <c r="FH1284" s="11"/>
      <c r="FI1284" s="6">
        <f>SUMIF(FJ$160:FJ$190,$D1284,FL$160:FL$190)</f>
        <v>0</v>
      </c>
      <c r="FJ1284" s="9"/>
      <c r="FK1284" s="10"/>
      <c r="FL1284" s="11"/>
      <c r="FM1284" s="6">
        <f>SUMIF(FN$160:FN$190,$D1284,FP$160:FP$190)</f>
        <v>0</v>
      </c>
      <c r="FN1284" s="9"/>
      <c r="FO1284" s="10"/>
      <c r="FP1284" s="11"/>
      <c r="FQ1284" s="6">
        <f>SUMIF(FR$160:FR$190,$D1284,FT$160:FT$190)</f>
        <v>0</v>
      </c>
      <c r="FR1284" s="9"/>
      <c r="FS1284" s="10"/>
      <c r="FT1284" s="11"/>
      <c r="FU1284" s="6">
        <f>SUMIF(FV$160:FV$190,$D1284,FX$160:FX$190)</f>
        <v>0</v>
      </c>
      <c r="FV1284" s="9"/>
      <c r="FW1284" s="10"/>
      <c r="FX1284" s="11"/>
      <c r="FY1284" s="6">
        <f>SUMIF(FZ$160:FZ$190,$D1284,GB$160:GB$190)</f>
        <v>0</v>
      </c>
      <c r="FZ1284" s="9"/>
      <c r="GA1284" s="10"/>
      <c r="GB1284" s="11"/>
      <c r="GC1284" s="6">
        <f>SUMIF(GD$160:GD$190,$D1284,GF$160:GF$190)</f>
        <v>0</v>
      </c>
      <c r="GD1284" s="9"/>
      <c r="GE1284" s="10"/>
      <c r="GF1284" s="11"/>
      <c r="GG1284" s="6">
        <f>SUMIF(GH$160:GH$190,$D1284,GJ$160:GJ$190)</f>
        <v>0</v>
      </c>
      <c r="GH1284" s="9"/>
      <c r="GI1284" s="10"/>
      <c r="GJ1284" s="11"/>
      <c r="GK1284" s="6">
        <f>SUMIF(GL$160:GL$190,$D1284,GN$160:GN$190)</f>
        <v>0</v>
      </c>
      <c r="GL1284" s="9"/>
      <c r="GM1284" s="10"/>
      <c r="GN1284" s="11"/>
      <c r="GO1284" s="6">
        <f>SUMIF(GP$160:GP$190,$D1284,GR$160:GR$190)</f>
        <v>0</v>
      </c>
      <c r="GP1284" s="9"/>
      <c r="GQ1284" s="10"/>
      <c r="GR1284" s="11"/>
      <c r="GS1284" s="6">
        <f>SUMIF(GT$160:GT$190,$D1284,GV$160:GV$190)</f>
        <v>0</v>
      </c>
      <c r="GT1284" s="9"/>
      <c r="GU1284" s="10"/>
      <c r="GV1284" s="20"/>
      <c r="GW1284" s="19">
        <f t="shared" si="30"/>
        <v>0</v>
      </c>
      <c r="GX1284" s="472"/>
      <c r="GY1284" s="473"/>
    </row>
    <row r="1285" spans="1:207" ht="15.75" customHeight="1">
      <c r="A1285" s="210" t="s">
        <v>81</v>
      </c>
      <c r="B1285" s="487"/>
      <c r="C1285" s="186" t="s">
        <v>413</v>
      </c>
      <c r="D1285" s="224" t="s">
        <v>414</v>
      </c>
      <c r="E1285" s="206">
        <f>SUMIF(F$191:F$221,$D1285,H$191:H$221)</f>
        <v>0</v>
      </c>
      <c r="F1285" s="9"/>
      <c r="G1285" s="10"/>
      <c r="H1285" s="11"/>
      <c r="I1285" s="6">
        <f>SUMIF(J$191:J$221,$D1285,L$191:L$221)</f>
        <v>0</v>
      </c>
      <c r="J1285" s="9"/>
      <c r="K1285" s="10"/>
      <c r="L1285" s="11"/>
      <c r="M1285" s="6">
        <f>SUMIF(N$191:N$221,$D1285,P$191:P$221)</f>
        <v>0</v>
      </c>
      <c r="N1285" s="9"/>
      <c r="O1285" s="10"/>
      <c r="P1285" s="11"/>
      <c r="Q1285" s="6">
        <f>SUMIF(R$191:R$221,$D1285,T$191:T$221)</f>
        <v>0</v>
      </c>
      <c r="R1285" s="9"/>
      <c r="S1285" s="10"/>
      <c r="T1285" s="11"/>
      <c r="U1285" s="6">
        <f>SUMIF(V$191:V$221,$D1285,X$191:X$221)</f>
        <v>0</v>
      </c>
      <c r="V1285" s="9"/>
      <c r="W1285" s="10"/>
      <c r="X1285" s="11"/>
      <c r="Y1285" s="6">
        <f>SUMIF(Z$191:Z$221,$D1285,AB$191:AB$221)</f>
        <v>0</v>
      </c>
      <c r="Z1285" s="9"/>
      <c r="AA1285" s="10"/>
      <c r="AB1285" s="11"/>
      <c r="AC1285" s="6">
        <f>SUMIF(AD$191:AD$221,$D1285,AF$191:AF$221)</f>
        <v>0</v>
      </c>
      <c r="AD1285" s="9"/>
      <c r="AE1285" s="10"/>
      <c r="AF1285" s="11"/>
      <c r="AG1285" s="6">
        <f>SUMIF(AH$191:AH$221,$D1285,AJ$191:AJ$221)</f>
        <v>0</v>
      </c>
      <c r="AH1285" s="9"/>
      <c r="AI1285" s="10"/>
      <c r="AJ1285" s="11"/>
      <c r="AK1285" s="6">
        <f>SUMIF(AL$191:AL$221,$D1285,AN$191:AN$221)</f>
        <v>0</v>
      </c>
      <c r="AL1285" s="9"/>
      <c r="AM1285" s="10"/>
      <c r="AN1285" s="11"/>
      <c r="AO1285" s="6">
        <f>SUMIF(AP$191:AP$221,$D1285,AR$191:AR$221)</f>
        <v>0</v>
      </c>
      <c r="AP1285" s="9"/>
      <c r="AQ1285" s="10"/>
      <c r="AR1285" s="11"/>
      <c r="AS1285" s="6">
        <f>SUMIF(AT$191:AT$221,$D1285,AV$191:AV$221)</f>
        <v>0</v>
      </c>
      <c r="AT1285" s="9"/>
      <c r="AU1285" s="10"/>
      <c r="AV1285" s="11"/>
      <c r="AW1285" s="6">
        <f>SUMIF(AX$191:AX$221,$D1285,AZ$191:AZ$221)</f>
        <v>0</v>
      </c>
      <c r="AX1285" s="9"/>
      <c r="AY1285" s="10"/>
      <c r="AZ1285" s="11"/>
      <c r="BA1285" s="6">
        <f>SUMIF(BB$191:BB$221,$D1285,BD$191:BD$221)</f>
        <v>0</v>
      </c>
      <c r="BB1285" s="9"/>
      <c r="BC1285" s="10"/>
      <c r="BD1285" s="11"/>
      <c r="BE1285" s="6">
        <f>SUMIF(BF$191:BF$221,$D1285,BH$191:BH$221)</f>
        <v>0</v>
      </c>
      <c r="BF1285" s="9"/>
      <c r="BG1285" s="10"/>
      <c r="BH1285" s="11"/>
      <c r="BI1285" s="6">
        <f>SUMIF(BJ$191:BJ$221,$D1285,BL$191:BL$221)</f>
        <v>0</v>
      </c>
      <c r="BJ1285" s="9"/>
      <c r="BK1285" s="10"/>
      <c r="BL1285" s="11"/>
      <c r="BM1285" s="6">
        <f>SUMIF(BN$191:BN$221,$D1285,BP$191:BP$221)</f>
        <v>0</v>
      </c>
      <c r="BN1285" s="9"/>
      <c r="BO1285" s="10"/>
      <c r="BP1285" s="11"/>
      <c r="BQ1285" s="6">
        <f>SUMIF(BR$191:BR$221,$D1285,BT$191:BT$221)</f>
        <v>0</v>
      </c>
      <c r="BR1285" s="9"/>
      <c r="BS1285" s="10"/>
      <c r="BT1285" s="11"/>
      <c r="BU1285" s="6">
        <f>SUMIF(BV$191:BV$221,$D1285,BX$191:BX$221)</f>
        <v>0</v>
      </c>
      <c r="BV1285" s="9"/>
      <c r="BW1285" s="10"/>
      <c r="BX1285" s="11"/>
      <c r="BY1285" s="6">
        <f>SUMIF(BZ$191:BZ$221,$D1285,CB$191:CB$221)</f>
        <v>0</v>
      </c>
      <c r="BZ1285" s="9"/>
      <c r="CA1285" s="10"/>
      <c r="CB1285" s="11"/>
      <c r="CC1285" s="6">
        <f>SUMIF(CD$191:CD$221,$D1285,CF$191:CF$221)</f>
        <v>0</v>
      </c>
      <c r="CD1285" s="9"/>
      <c r="CE1285" s="10"/>
      <c r="CF1285" s="11"/>
      <c r="CG1285" s="6">
        <f>SUMIF(CH$191:CH$221,$D1285,CJ$191:CJ$221)</f>
        <v>0</v>
      </c>
      <c r="CH1285" s="9"/>
      <c r="CI1285" s="10"/>
      <c r="CJ1285" s="11"/>
      <c r="CK1285" s="6">
        <f>SUMIF(CL$191:CL$221,$D1285,CN$191:CN$221)</f>
        <v>0</v>
      </c>
      <c r="CL1285" s="9"/>
      <c r="CM1285" s="10"/>
      <c r="CN1285" s="11"/>
      <c r="CO1285" s="6">
        <f>SUMIF(CP$191:CP$221,$D1285,CR$191:CR$221)</f>
        <v>0</v>
      </c>
      <c r="CP1285" s="9"/>
      <c r="CQ1285" s="10"/>
      <c r="CR1285" s="11"/>
      <c r="CS1285" s="6">
        <f>SUMIF(CT$191:CT$221,$D1285,CV$191:CV$221)</f>
        <v>0</v>
      </c>
      <c r="CT1285" s="9"/>
      <c r="CU1285" s="10"/>
      <c r="CV1285" s="11"/>
      <c r="CW1285" s="6">
        <f>SUMIF(CX$191:CX$221,$D1285,CZ$191:CZ$221)</f>
        <v>0</v>
      </c>
      <c r="CX1285" s="9"/>
      <c r="CY1285" s="10"/>
      <c r="CZ1285" s="11"/>
      <c r="DA1285" s="6">
        <f>SUMIF(DB$191:DB$221,$D1285,DD$191:DD$221)</f>
        <v>0</v>
      </c>
      <c r="DB1285" s="9"/>
      <c r="DC1285" s="10"/>
      <c r="DD1285" s="11"/>
      <c r="DE1285" s="6">
        <f>SUMIF(DF$191:DF$221,$D1285,DH$191:DH$221)</f>
        <v>0</v>
      </c>
      <c r="DF1285" s="9"/>
      <c r="DG1285" s="10"/>
      <c r="DH1285" s="11"/>
      <c r="DI1285" s="6">
        <f>SUMIF(DJ$191:DJ$221,$D1285,DL$191:DL$221)</f>
        <v>0</v>
      </c>
      <c r="DJ1285" s="9"/>
      <c r="DK1285" s="10"/>
      <c r="DL1285" s="11"/>
      <c r="DM1285" s="6">
        <f>SUMIF(DN$191:DN$221,$D1285,DP$191:DP$221)</f>
        <v>0</v>
      </c>
      <c r="DN1285" s="9"/>
      <c r="DO1285" s="10"/>
      <c r="DP1285" s="11"/>
      <c r="DQ1285" s="6">
        <f>SUMIF(DR$191:DR$221,$D1285,DT$191:DT$221)</f>
        <v>0</v>
      </c>
      <c r="DR1285" s="9"/>
      <c r="DS1285" s="10"/>
      <c r="DT1285" s="11"/>
      <c r="DU1285" s="6">
        <f>SUMIF(DV$191:DV$221,$D1285,DX$191:DX$221)</f>
        <v>0</v>
      </c>
      <c r="DV1285" s="9"/>
      <c r="DW1285" s="10"/>
      <c r="DX1285" s="11"/>
      <c r="DY1285" s="6">
        <f>SUMIF(DZ$191:DZ$221,$D1285,EB$191:EB$221)</f>
        <v>0</v>
      </c>
      <c r="DZ1285" s="9"/>
      <c r="EA1285" s="10"/>
      <c r="EB1285" s="11"/>
      <c r="EC1285" s="6">
        <f>SUMIF(ED$191:ED$221,$D1285,EF$191:EF$221)</f>
        <v>0</v>
      </c>
      <c r="ED1285" s="9"/>
      <c r="EE1285" s="10"/>
      <c r="EF1285" s="11"/>
      <c r="EG1285" s="6">
        <f>SUMIF(EH$191:EH$221,$D1285,EJ$191:EJ$221)</f>
        <v>0</v>
      </c>
      <c r="EH1285" s="9"/>
      <c r="EI1285" s="10"/>
      <c r="EJ1285" s="11"/>
      <c r="EK1285" s="6">
        <f>SUMIF(EL$191:EL$221,$D1285,EN$191:EN$221)</f>
        <v>0</v>
      </c>
      <c r="EL1285" s="9"/>
      <c r="EM1285" s="10"/>
      <c r="EN1285" s="11"/>
      <c r="EO1285" s="6">
        <f>SUMIF(EP$191:EP$221,$D1285,ER$191:ER$221)</f>
        <v>0</v>
      </c>
      <c r="EP1285" s="9"/>
      <c r="EQ1285" s="10"/>
      <c r="ER1285" s="11"/>
      <c r="ES1285" s="6">
        <f>SUMIF(ET$191:ET$221,$D1285,EV$191:EV$221)</f>
        <v>0</v>
      </c>
      <c r="ET1285" s="9"/>
      <c r="EU1285" s="10"/>
      <c r="EV1285" s="11"/>
      <c r="EW1285" s="6">
        <f>SUMIF(EX$191:EX$221,$D1285,EZ$191:EZ$221)</f>
        <v>0</v>
      </c>
      <c r="EX1285" s="9"/>
      <c r="EY1285" s="10"/>
      <c r="EZ1285" s="11"/>
      <c r="FA1285" s="6">
        <f>SUMIF(FB$191:FB$221,$D1285,FD$191:FD$221)</f>
        <v>0</v>
      </c>
      <c r="FB1285" s="9"/>
      <c r="FC1285" s="10"/>
      <c r="FD1285" s="11"/>
      <c r="FE1285" s="6">
        <f>SUMIF(FF$191:FF$221,$D1285,FH$191:FH$221)</f>
        <v>0</v>
      </c>
      <c r="FF1285" s="9"/>
      <c r="FG1285" s="10"/>
      <c r="FH1285" s="11"/>
      <c r="FI1285" s="6">
        <f>SUMIF(FJ$191:FJ$221,$D1285,FL$191:FL$221)</f>
        <v>0</v>
      </c>
      <c r="FJ1285" s="9"/>
      <c r="FK1285" s="10"/>
      <c r="FL1285" s="11"/>
      <c r="FM1285" s="6">
        <f>SUMIF(FN$191:FN$221,$D1285,FP$191:FP$221)</f>
        <v>0</v>
      </c>
      <c r="FN1285" s="9"/>
      <c r="FO1285" s="10"/>
      <c r="FP1285" s="11"/>
      <c r="FQ1285" s="6">
        <f>SUMIF(FR$191:FR$221,$D1285,FT$191:FT$221)</f>
        <v>0</v>
      </c>
      <c r="FR1285" s="9"/>
      <c r="FS1285" s="10"/>
      <c r="FT1285" s="11"/>
      <c r="FU1285" s="6">
        <f>SUMIF(FV$191:FV$221,$D1285,FX$191:FX$221)</f>
        <v>0</v>
      </c>
      <c r="FV1285" s="9"/>
      <c r="FW1285" s="10"/>
      <c r="FX1285" s="11"/>
      <c r="FY1285" s="6">
        <f>SUMIF(FZ$191:FZ$221,$D1285,GB$191:GB$221)</f>
        <v>0</v>
      </c>
      <c r="FZ1285" s="9"/>
      <c r="GA1285" s="10"/>
      <c r="GB1285" s="11"/>
      <c r="GC1285" s="6">
        <f>SUMIF(GD$191:GD$221,$D1285,GF$191:GF$221)</f>
        <v>0</v>
      </c>
      <c r="GD1285" s="9"/>
      <c r="GE1285" s="10"/>
      <c r="GF1285" s="11"/>
      <c r="GG1285" s="6">
        <f>SUMIF(GH$191:GH$221,$D1285,GJ$191:GJ$221)</f>
        <v>0</v>
      </c>
      <c r="GH1285" s="9"/>
      <c r="GI1285" s="10"/>
      <c r="GJ1285" s="11"/>
      <c r="GK1285" s="6">
        <f>SUMIF(GL$191:GL$221,$D1285,GN$191:GN$221)</f>
        <v>0</v>
      </c>
      <c r="GL1285" s="9"/>
      <c r="GM1285" s="10"/>
      <c r="GN1285" s="11"/>
      <c r="GO1285" s="6">
        <f>SUMIF(GP$191:GP$221,$D1285,GR$191:GR$221)</f>
        <v>0</v>
      </c>
      <c r="GP1285" s="9"/>
      <c r="GQ1285" s="10"/>
      <c r="GR1285" s="11"/>
      <c r="GS1285" s="6">
        <f>SUMIF(GT$191:GT$221,$D1285,GV$191:GV$221)</f>
        <v>0</v>
      </c>
      <c r="GT1285" s="9"/>
      <c r="GU1285" s="10"/>
      <c r="GV1285" s="20"/>
      <c r="GW1285" s="19">
        <f t="shared" si="30"/>
        <v>0</v>
      </c>
      <c r="GX1285" s="472"/>
      <c r="GY1285" s="473"/>
    </row>
    <row r="1286" spans="1:207" ht="15.75" customHeight="1">
      <c r="A1286" s="210" t="s">
        <v>82</v>
      </c>
      <c r="B1286" s="487"/>
      <c r="C1286" s="186" t="s">
        <v>413</v>
      </c>
      <c r="D1286" s="224" t="s">
        <v>414</v>
      </c>
      <c r="E1286" s="206">
        <f>SUMIF(F$222:F$252,$D1286,H$222:H$252)</f>
        <v>0</v>
      </c>
      <c r="F1286" s="9"/>
      <c r="G1286" s="10"/>
      <c r="H1286" s="11"/>
      <c r="I1286" s="6">
        <f>SUMIF(J$222:J$252,$D1286,L$222:L$252)</f>
        <v>0</v>
      </c>
      <c r="J1286" s="9"/>
      <c r="K1286" s="10"/>
      <c r="L1286" s="11"/>
      <c r="M1286" s="6">
        <f>SUMIF(N$222:N$252,$D1286,P$222:P$252)</f>
        <v>0</v>
      </c>
      <c r="N1286" s="9"/>
      <c r="O1286" s="10"/>
      <c r="P1286" s="11"/>
      <c r="Q1286" s="6">
        <f>SUMIF(R$222:R$252,$D1286,T$222:T$252)</f>
        <v>0</v>
      </c>
      <c r="R1286" s="9"/>
      <c r="S1286" s="10"/>
      <c r="T1286" s="11"/>
      <c r="U1286" s="6">
        <f>SUMIF(V$222:V$252,$D1286,X$222:X$252)</f>
        <v>0</v>
      </c>
      <c r="V1286" s="9"/>
      <c r="W1286" s="10"/>
      <c r="X1286" s="11"/>
      <c r="Y1286" s="6">
        <f>SUMIF(Z$222:Z$252,$D1286,AB$222:AB$252)</f>
        <v>0</v>
      </c>
      <c r="Z1286" s="9"/>
      <c r="AA1286" s="10"/>
      <c r="AB1286" s="11"/>
      <c r="AC1286" s="6">
        <f>SUMIF(AD$222:AD$252,$D1286,AF$222:AF$252)</f>
        <v>0</v>
      </c>
      <c r="AD1286" s="9"/>
      <c r="AE1286" s="10"/>
      <c r="AF1286" s="11"/>
      <c r="AG1286" s="6">
        <f>SUMIF(AH$222:AH$252,$D1286,AJ$222:AJ$252)</f>
        <v>0</v>
      </c>
      <c r="AH1286" s="9"/>
      <c r="AI1286" s="10"/>
      <c r="AJ1286" s="11"/>
      <c r="AK1286" s="6">
        <f>SUMIF(AL$222:AL$252,$D1286,AN$222:AN$252)</f>
        <v>0</v>
      </c>
      <c r="AL1286" s="9"/>
      <c r="AM1286" s="10"/>
      <c r="AN1286" s="11"/>
      <c r="AO1286" s="6">
        <f>SUMIF(AP$222:AP$252,$D1286,AR$222:AR$252)</f>
        <v>0</v>
      </c>
      <c r="AP1286" s="9"/>
      <c r="AQ1286" s="10"/>
      <c r="AR1286" s="11"/>
      <c r="AS1286" s="6">
        <f>SUMIF(AT$222:AT$252,$D1286,AV$222:AV$252)</f>
        <v>0</v>
      </c>
      <c r="AT1286" s="9"/>
      <c r="AU1286" s="10"/>
      <c r="AV1286" s="11"/>
      <c r="AW1286" s="6">
        <f>SUMIF(AX$222:AX$252,$D1286,AZ$222:AZ$252)</f>
        <v>0</v>
      </c>
      <c r="AX1286" s="9"/>
      <c r="AY1286" s="10"/>
      <c r="AZ1286" s="11"/>
      <c r="BA1286" s="6">
        <f>SUMIF(BB$222:BB$252,$D1286,BD$222:BD$252)</f>
        <v>0</v>
      </c>
      <c r="BB1286" s="9"/>
      <c r="BC1286" s="10"/>
      <c r="BD1286" s="11"/>
      <c r="BE1286" s="6">
        <f>SUMIF(BF$222:BF$252,$D1286,BH$222:BH$252)</f>
        <v>0</v>
      </c>
      <c r="BF1286" s="9"/>
      <c r="BG1286" s="10"/>
      <c r="BH1286" s="11"/>
      <c r="BI1286" s="6">
        <f>SUMIF(BJ$222:BJ$252,$D1286,BL$222:BL$252)</f>
        <v>0</v>
      </c>
      <c r="BJ1286" s="9"/>
      <c r="BK1286" s="10"/>
      <c r="BL1286" s="11"/>
      <c r="BM1286" s="6">
        <f>SUMIF(BN$222:BN$252,$D1286,BP$222:BP$252)</f>
        <v>0</v>
      </c>
      <c r="BN1286" s="9"/>
      <c r="BO1286" s="10"/>
      <c r="BP1286" s="11"/>
      <c r="BQ1286" s="6">
        <f>SUMIF(BR$222:BR$252,$D1286,BT$222:BT$252)</f>
        <v>0</v>
      </c>
      <c r="BR1286" s="9"/>
      <c r="BS1286" s="10"/>
      <c r="BT1286" s="11"/>
      <c r="BU1286" s="6">
        <f>SUMIF(BV$222:BV$252,$D1286,BX$222:BX$252)</f>
        <v>0</v>
      </c>
      <c r="BV1286" s="9"/>
      <c r="BW1286" s="10"/>
      <c r="BX1286" s="11"/>
      <c r="BY1286" s="6">
        <f>SUMIF(BZ$222:BZ$252,$D1286,CB$222:CB$252)</f>
        <v>0</v>
      </c>
      <c r="BZ1286" s="9"/>
      <c r="CA1286" s="10"/>
      <c r="CB1286" s="11"/>
      <c r="CC1286" s="6">
        <f>SUMIF(CD$222:CD$252,$D1286,CF$222:CF$252)</f>
        <v>0</v>
      </c>
      <c r="CD1286" s="9"/>
      <c r="CE1286" s="10"/>
      <c r="CF1286" s="11"/>
      <c r="CG1286" s="6">
        <f>SUMIF(CH$222:CH$252,$D1286,CJ$222:CJ$252)</f>
        <v>0</v>
      </c>
      <c r="CH1286" s="9"/>
      <c r="CI1286" s="10"/>
      <c r="CJ1286" s="11"/>
      <c r="CK1286" s="6">
        <f>SUMIF(CL$222:CL$252,$D1286,CN$222:CN$252)</f>
        <v>0</v>
      </c>
      <c r="CL1286" s="9"/>
      <c r="CM1286" s="10"/>
      <c r="CN1286" s="11"/>
      <c r="CO1286" s="6">
        <f>SUMIF(CP$222:CP$252,$D1286,CR$222:CR$252)</f>
        <v>0</v>
      </c>
      <c r="CP1286" s="9"/>
      <c r="CQ1286" s="10"/>
      <c r="CR1286" s="11"/>
      <c r="CS1286" s="6">
        <f>SUMIF(CT$222:CT$252,$D1286,CV$222:CV$252)</f>
        <v>0</v>
      </c>
      <c r="CT1286" s="9"/>
      <c r="CU1286" s="10"/>
      <c r="CV1286" s="11"/>
      <c r="CW1286" s="6">
        <f>SUMIF(CX$222:CX$252,$D1286,CZ$222:CZ$252)</f>
        <v>0</v>
      </c>
      <c r="CX1286" s="9"/>
      <c r="CY1286" s="10"/>
      <c r="CZ1286" s="11"/>
      <c r="DA1286" s="6">
        <f>SUMIF(DB$222:DB$252,$D1286,DD$222:DD$252)</f>
        <v>0</v>
      </c>
      <c r="DB1286" s="9"/>
      <c r="DC1286" s="10"/>
      <c r="DD1286" s="11"/>
      <c r="DE1286" s="6">
        <f>SUMIF(DF$222:DF$252,$D1286,DH$222:DH$252)</f>
        <v>0</v>
      </c>
      <c r="DF1286" s="9"/>
      <c r="DG1286" s="10"/>
      <c r="DH1286" s="11"/>
      <c r="DI1286" s="6">
        <f>SUMIF(DJ$222:DJ$252,$D1286,DL$222:DL$252)</f>
        <v>0</v>
      </c>
      <c r="DJ1286" s="9"/>
      <c r="DK1286" s="10"/>
      <c r="DL1286" s="11"/>
      <c r="DM1286" s="6">
        <f>SUMIF(DN$222:DN$252,$D1286,DP$222:DP$252)</f>
        <v>0</v>
      </c>
      <c r="DN1286" s="9"/>
      <c r="DO1286" s="10"/>
      <c r="DP1286" s="11"/>
      <c r="DQ1286" s="6">
        <f>SUMIF(DR$222:DR$252,$D1286,DT$222:DT$252)</f>
        <v>0</v>
      </c>
      <c r="DR1286" s="9"/>
      <c r="DS1286" s="10"/>
      <c r="DT1286" s="11"/>
      <c r="DU1286" s="6">
        <f>SUMIF(DV$222:DV$252,$D1286,DX$222:DX$252)</f>
        <v>0</v>
      </c>
      <c r="DV1286" s="9"/>
      <c r="DW1286" s="10"/>
      <c r="DX1286" s="11"/>
      <c r="DY1286" s="6">
        <f>SUMIF(DZ$222:DZ$252,$D1286,EB$222:EB$252)</f>
        <v>0</v>
      </c>
      <c r="DZ1286" s="9"/>
      <c r="EA1286" s="10"/>
      <c r="EB1286" s="11"/>
      <c r="EC1286" s="6">
        <f>SUMIF(ED$222:ED$252,$D1286,EF$222:EF$252)</f>
        <v>0</v>
      </c>
      <c r="ED1286" s="9"/>
      <c r="EE1286" s="10"/>
      <c r="EF1286" s="11"/>
      <c r="EG1286" s="6">
        <f>SUMIF(EH$222:EH$252,$D1286,EJ$222:EJ$252)</f>
        <v>0</v>
      </c>
      <c r="EH1286" s="9"/>
      <c r="EI1286" s="10"/>
      <c r="EJ1286" s="11"/>
      <c r="EK1286" s="6">
        <f>SUMIF(EL$222:EL$252,$D1286,EN$222:EN$252)</f>
        <v>0</v>
      </c>
      <c r="EL1286" s="9"/>
      <c r="EM1286" s="10"/>
      <c r="EN1286" s="11"/>
      <c r="EO1286" s="6">
        <f>SUMIF(EP$222:EP$252,$D1286,ER$222:ER$252)</f>
        <v>0</v>
      </c>
      <c r="EP1286" s="9"/>
      <c r="EQ1286" s="10"/>
      <c r="ER1286" s="11"/>
      <c r="ES1286" s="6">
        <f>SUMIF(ET$222:ET$252,$D1286,EV$222:EV$252)</f>
        <v>0</v>
      </c>
      <c r="ET1286" s="9"/>
      <c r="EU1286" s="10"/>
      <c r="EV1286" s="11"/>
      <c r="EW1286" s="6">
        <f>SUMIF(EX$222:EX$252,$D1286,EZ$222:EZ$252)</f>
        <v>0</v>
      </c>
      <c r="EX1286" s="9"/>
      <c r="EY1286" s="10"/>
      <c r="EZ1286" s="11"/>
      <c r="FA1286" s="6">
        <f>SUMIF(FB$222:FB$252,$D1286,FD$222:FD$252)</f>
        <v>0</v>
      </c>
      <c r="FB1286" s="9"/>
      <c r="FC1286" s="10"/>
      <c r="FD1286" s="11"/>
      <c r="FE1286" s="6">
        <f>SUMIF(FF$222:FF$252,$D1286,FH$222:FH$252)</f>
        <v>0</v>
      </c>
      <c r="FF1286" s="9"/>
      <c r="FG1286" s="10"/>
      <c r="FH1286" s="11"/>
      <c r="FI1286" s="6">
        <f>SUMIF(FJ$222:FJ$252,$D1286,FL$222:FL$252)</f>
        <v>0</v>
      </c>
      <c r="FJ1286" s="9"/>
      <c r="FK1286" s="10"/>
      <c r="FL1286" s="11"/>
      <c r="FM1286" s="6">
        <f>SUMIF(FN$222:FN$252,$D1286,FP$222:FP$252)</f>
        <v>0</v>
      </c>
      <c r="FN1286" s="9"/>
      <c r="FO1286" s="10"/>
      <c r="FP1286" s="11"/>
      <c r="FQ1286" s="6">
        <f>SUMIF(FR$222:FR$252,$D1286,FT$222:FT$252)</f>
        <v>0</v>
      </c>
      <c r="FR1286" s="9"/>
      <c r="FS1286" s="10"/>
      <c r="FT1286" s="11"/>
      <c r="FU1286" s="6">
        <f>SUMIF(FV$222:FV$252,$D1286,FX$222:FX$252)</f>
        <v>0</v>
      </c>
      <c r="FV1286" s="9"/>
      <c r="FW1286" s="10"/>
      <c r="FX1286" s="11"/>
      <c r="FY1286" s="6">
        <f>SUMIF(FZ$222:FZ$252,$D1286,GB$222:GB$252)</f>
        <v>0</v>
      </c>
      <c r="FZ1286" s="9"/>
      <c r="GA1286" s="10"/>
      <c r="GB1286" s="11"/>
      <c r="GC1286" s="6">
        <f>SUMIF(GD$222:GD$252,$D1286,GF$222:GF$252)</f>
        <v>0</v>
      </c>
      <c r="GD1286" s="9"/>
      <c r="GE1286" s="10"/>
      <c r="GF1286" s="11"/>
      <c r="GG1286" s="6">
        <f>SUMIF(GH$222:GH$252,$D1286,GJ$222:GJ$252)</f>
        <v>0</v>
      </c>
      <c r="GH1286" s="9"/>
      <c r="GI1286" s="10"/>
      <c r="GJ1286" s="11"/>
      <c r="GK1286" s="6">
        <f>SUMIF(GL$222:GL$252,$D1286,GN$222:GN$252)</f>
        <v>0</v>
      </c>
      <c r="GL1286" s="9"/>
      <c r="GM1286" s="10"/>
      <c r="GN1286" s="11"/>
      <c r="GO1286" s="6">
        <f>SUMIF(GP$222:GP$252,$D1286,GR$222:GR$252)</f>
        <v>0</v>
      </c>
      <c r="GP1286" s="9"/>
      <c r="GQ1286" s="10"/>
      <c r="GR1286" s="11"/>
      <c r="GS1286" s="6">
        <f>SUMIF(GT$222:GT$252,$D1286,GV$222:GV$252)</f>
        <v>0</v>
      </c>
      <c r="GT1286" s="9"/>
      <c r="GU1286" s="10"/>
      <c r="GV1286" s="20"/>
      <c r="GW1286" s="19">
        <f t="shared" si="30"/>
        <v>0</v>
      </c>
      <c r="GX1286" s="472"/>
      <c r="GY1286" s="473"/>
    </row>
    <row r="1287" spans="1:207" ht="15.75" customHeight="1">
      <c r="A1287" s="210" t="s">
        <v>83</v>
      </c>
      <c r="B1287" s="487"/>
      <c r="C1287" s="186" t="s">
        <v>413</v>
      </c>
      <c r="D1287" s="224" t="s">
        <v>414</v>
      </c>
      <c r="E1287" s="206">
        <f>SUMIF(F$253:F$283,$D1287,H$253:H$283)</f>
        <v>0</v>
      </c>
      <c r="F1287" s="9"/>
      <c r="G1287" s="10"/>
      <c r="H1287" s="11"/>
      <c r="I1287" s="6">
        <f>SUMIF(J$253:J$283,$D1287,L$253:L$283)</f>
        <v>0</v>
      </c>
      <c r="J1287" s="9"/>
      <c r="K1287" s="10"/>
      <c r="L1287" s="11"/>
      <c r="M1287" s="6">
        <f>SUMIF(N$253:N$283,$D1287,P$253:P$283)</f>
        <v>0</v>
      </c>
      <c r="N1287" s="9"/>
      <c r="O1287" s="10"/>
      <c r="P1287" s="11"/>
      <c r="Q1287" s="6">
        <f>SUMIF(R$253:R$283,$D1287,T$253:T$283)</f>
        <v>0</v>
      </c>
      <c r="R1287" s="9"/>
      <c r="S1287" s="10"/>
      <c r="T1287" s="11"/>
      <c r="U1287" s="6">
        <f>SUMIF(V$253:V$283,$D1287,X$253:X$283)</f>
        <v>0</v>
      </c>
      <c r="V1287" s="9"/>
      <c r="W1287" s="10"/>
      <c r="X1287" s="11"/>
      <c r="Y1287" s="6">
        <f>SUMIF(Z$253:Z$283,$D1287,AB$253:AB$283)</f>
        <v>0</v>
      </c>
      <c r="Z1287" s="9"/>
      <c r="AA1287" s="10"/>
      <c r="AB1287" s="11"/>
      <c r="AC1287" s="6">
        <f>SUMIF(AD$253:AD$283,$D1287,AF$253:AF$283)</f>
        <v>0</v>
      </c>
      <c r="AD1287" s="9"/>
      <c r="AE1287" s="10"/>
      <c r="AF1287" s="11"/>
      <c r="AG1287" s="6">
        <f>SUMIF(AH$253:AH$283,$D1287,AJ$253:AJ$283)</f>
        <v>0</v>
      </c>
      <c r="AH1287" s="9"/>
      <c r="AI1287" s="10"/>
      <c r="AJ1287" s="11"/>
      <c r="AK1287" s="6">
        <f>SUMIF(AL$253:AL$283,$D1287,AN$253:AN$283)</f>
        <v>0</v>
      </c>
      <c r="AL1287" s="9"/>
      <c r="AM1287" s="10"/>
      <c r="AN1287" s="11"/>
      <c r="AO1287" s="6">
        <f>SUMIF(AP$253:AP$283,$D1287,AR$253:AR$283)</f>
        <v>0</v>
      </c>
      <c r="AP1287" s="9"/>
      <c r="AQ1287" s="10"/>
      <c r="AR1287" s="11"/>
      <c r="AS1287" s="6">
        <f>SUMIF(AT$253:AT$283,$D1287,AV$253:AV$283)</f>
        <v>0</v>
      </c>
      <c r="AT1287" s="9"/>
      <c r="AU1287" s="10"/>
      <c r="AV1287" s="11"/>
      <c r="AW1287" s="6">
        <f>SUMIF(AX$253:AX$283,$D1287,AZ$253:AZ$283)</f>
        <v>0</v>
      </c>
      <c r="AX1287" s="9"/>
      <c r="AY1287" s="10"/>
      <c r="AZ1287" s="11"/>
      <c r="BA1287" s="6">
        <f>SUMIF(BB$253:BB$283,$D1287,BD$253:BD$283)</f>
        <v>0</v>
      </c>
      <c r="BB1287" s="9"/>
      <c r="BC1287" s="10"/>
      <c r="BD1287" s="11"/>
      <c r="BE1287" s="6">
        <f>SUMIF(BF$253:BF$283,$D1287,BH$253:BH$283)</f>
        <v>0</v>
      </c>
      <c r="BF1287" s="9"/>
      <c r="BG1287" s="10"/>
      <c r="BH1287" s="11"/>
      <c r="BI1287" s="6">
        <f>SUMIF(BJ$253:BJ$283,$D1287,BL$253:BL$283)</f>
        <v>0</v>
      </c>
      <c r="BJ1287" s="9"/>
      <c r="BK1287" s="10"/>
      <c r="BL1287" s="11"/>
      <c r="BM1287" s="6">
        <f>SUMIF(BN$253:BN$283,$D1287,BP$253:BP$283)</f>
        <v>0</v>
      </c>
      <c r="BN1287" s="9"/>
      <c r="BO1287" s="10"/>
      <c r="BP1287" s="11"/>
      <c r="BQ1287" s="6">
        <f>SUMIF(BR$253:BR$283,$D1287,BT$253:BT$283)</f>
        <v>0</v>
      </c>
      <c r="BR1287" s="9"/>
      <c r="BS1287" s="10"/>
      <c r="BT1287" s="11"/>
      <c r="BU1287" s="6">
        <f>SUMIF(BV$253:BV$283,$D1287,BX$253:BX$283)</f>
        <v>0</v>
      </c>
      <c r="BV1287" s="9"/>
      <c r="BW1287" s="10"/>
      <c r="BX1287" s="11"/>
      <c r="BY1287" s="6">
        <f>SUMIF(BZ$253:BZ$283,$D1287,CB$253:CB$283)</f>
        <v>0</v>
      </c>
      <c r="BZ1287" s="9"/>
      <c r="CA1287" s="10"/>
      <c r="CB1287" s="11"/>
      <c r="CC1287" s="6">
        <f>SUMIF(CD$253:CD$283,$D1287,CF$253:CF$283)</f>
        <v>0</v>
      </c>
      <c r="CD1287" s="9"/>
      <c r="CE1287" s="10"/>
      <c r="CF1287" s="11"/>
      <c r="CG1287" s="6">
        <f>SUMIF(CH$253:CH$283,$D1287,CJ$253:CJ$283)</f>
        <v>0</v>
      </c>
      <c r="CH1287" s="9"/>
      <c r="CI1287" s="10"/>
      <c r="CJ1287" s="11"/>
      <c r="CK1287" s="6">
        <f>SUMIF(CL$253:CL$283,$D1287,CN$253:CN$283)</f>
        <v>0</v>
      </c>
      <c r="CL1287" s="9"/>
      <c r="CM1287" s="10"/>
      <c r="CN1287" s="11"/>
      <c r="CO1287" s="6">
        <f>SUMIF(CP$253:CP$283,$D1287,CR$253:CR$283)</f>
        <v>0</v>
      </c>
      <c r="CP1287" s="9"/>
      <c r="CQ1287" s="10"/>
      <c r="CR1287" s="11"/>
      <c r="CS1287" s="6">
        <f>SUMIF(CT$253:CT$283,$D1287,CV$253:CV$283)</f>
        <v>0</v>
      </c>
      <c r="CT1287" s="9"/>
      <c r="CU1287" s="10"/>
      <c r="CV1287" s="11"/>
      <c r="CW1287" s="6">
        <f>SUMIF(CX$253:CX$283,$D1287,CZ$253:CZ$283)</f>
        <v>0</v>
      </c>
      <c r="CX1287" s="9"/>
      <c r="CY1287" s="10"/>
      <c r="CZ1287" s="11"/>
      <c r="DA1287" s="6">
        <f>SUMIF(DB$253:DB$283,$D1287,DD$253:DD$283)</f>
        <v>0</v>
      </c>
      <c r="DB1287" s="9"/>
      <c r="DC1287" s="10"/>
      <c r="DD1287" s="11"/>
      <c r="DE1287" s="6">
        <f>SUMIF(DF$253:DF$283,$D1287,DH$253:DH$283)</f>
        <v>0</v>
      </c>
      <c r="DF1287" s="9"/>
      <c r="DG1287" s="10"/>
      <c r="DH1287" s="11"/>
      <c r="DI1287" s="6">
        <f>SUMIF(DJ$253:DJ$283,$D1287,DL$253:DL$283)</f>
        <v>0</v>
      </c>
      <c r="DJ1287" s="9"/>
      <c r="DK1287" s="10"/>
      <c r="DL1287" s="11"/>
      <c r="DM1287" s="6">
        <f>SUMIF(DN$253:DN$283,$D1287,DP$253:DP$283)</f>
        <v>0</v>
      </c>
      <c r="DN1287" s="9"/>
      <c r="DO1287" s="10"/>
      <c r="DP1287" s="11"/>
      <c r="DQ1287" s="6">
        <f>SUMIF(DR$253:DR$283,$D1287,DT$253:DT$283)</f>
        <v>0</v>
      </c>
      <c r="DR1287" s="9"/>
      <c r="DS1287" s="10"/>
      <c r="DT1287" s="11"/>
      <c r="DU1287" s="6">
        <f>SUMIF(DV$253:DV$283,$D1287,DX$253:DX$283)</f>
        <v>0</v>
      </c>
      <c r="DV1287" s="9"/>
      <c r="DW1287" s="10"/>
      <c r="DX1287" s="11"/>
      <c r="DY1287" s="6">
        <f>SUMIF(DZ$253:DZ$283,$D1287,EB$253:EB$283)</f>
        <v>0</v>
      </c>
      <c r="DZ1287" s="9"/>
      <c r="EA1287" s="10"/>
      <c r="EB1287" s="11"/>
      <c r="EC1287" s="6">
        <f>SUMIF(ED$253:ED$283,$D1287,EF$253:EF$283)</f>
        <v>0</v>
      </c>
      <c r="ED1287" s="9"/>
      <c r="EE1287" s="10"/>
      <c r="EF1287" s="11"/>
      <c r="EG1287" s="6">
        <f>SUMIF(EH$253:EH$283,$D1287,EJ$253:EJ$283)</f>
        <v>0</v>
      </c>
      <c r="EH1287" s="9"/>
      <c r="EI1287" s="10"/>
      <c r="EJ1287" s="11"/>
      <c r="EK1287" s="6">
        <f>SUMIF(EL$253:EL$283,$D1287,EN$253:EN$283)</f>
        <v>0</v>
      </c>
      <c r="EL1287" s="9"/>
      <c r="EM1287" s="10"/>
      <c r="EN1287" s="11"/>
      <c r="EO1287" s="6">
        <f>SUMIF(EP$253:EP$283,$D1287,ER$253:ER$283)</f>
        <v>0</v>
      </c>
      <c r="EP1287" s="9"/>
      <c r="EQ1287" s="10"/>
      <c r="ER1287" s="11"/>
      <c r="ES1287" s="6">
        <f>SUMIF(ET$253:ET$283,$D1287,EV$253:EV$283)</f>
        <v>0</v>
      </c>
      <c r="ET1287" s="9"/>
      <c r="EU1287" s="10"/>
      <c r="EV1287" s="11"/>
      <c r="EW1287" s="6">
        <f>SUMIF(EX$253:EX$283,$D1287,EZ$253:EZ$283)</f>
        <v>0</v>
      </c>
      <c r="EX1287" s="9"/>
      <c r="EY1287" s="10"/>
      <c r="EZ1287" s="11"/>
      <c r="FA1287" s="6">
        <f>SUMIF(FB$253:FB$283,$D1287,FD$253:FD$283)</f>
        <v>0</v>
      </c>
      <c r="FB1287" s="9"/>
      <c r="FC1287" s="10"/>
      <c r="FD1287" s="11"/>
      <c r="FE1287" s="6">
        <f>SUMIF(FF$253:FF$283,$D1287,FH$253:FH$283)</f>
        <v>0</v>
      </c>
      <c r="FF1287" s="9"/>
      <c r="FG1287" s="10"/>
      <c r="FH1287" s="11"/>
      <c r="FI1287" s="6">
        <f>SUMIF(FJ$253:FJ$283,$D1287,FL$253:FL$283)</f>
        <v>0</v>
      </c>
      <c r="FJ1287" s="9"/>
      <c r="FK1287" s="10"/>
      <c r="FL1287" s="11"/>
      <c r="FM1287" s="6">
        <f>SUMIF(FN$253:FN$283,$D1287,FP$253:FP$283)</f>
        <v>0</v>
      </c>
      <c r="FN1287" s="9"/>
      <c r="FO1287" s="10"/>
      <c r="FP1287" s="11"/>
      <c r="FQ1287" s="6">
        <f>SUMIF(FR$253:FR$283,$D1287,FT$253:FT$283)</f>
        <v>0</v>
      </c>
      <c r="FR1287" s="9"/>
      <c r="FS1287" s="10"/>
      <c r="FT1287" s="11"/>
      <c r="FU1287" s="6">
        <f>SUMIF(FV$253:FV$283,$D1287,FX$253:FX$283)</f>
        <v>0</v>
      </c>
      <c r="FV1287" s="9"/>
      <c r="FW1287" s="10"/>
      <c r="FX1287" s="11"/>
      <c r="FY1287" s="6">
        <f>SUMIF(FZ$253:FZ$283,$D1287,GB$253:GB$283)</f>
        <v>0</v>
      </c>
      <c r="FZ1287" s="9"/>
      <c r="GA1287" s="10"/>
      <c r="GB1287" s="11"/>
      <c r="GC1287" s="6">
        <f>SUMIF(GD$253:GD$283,$D1287,GF$253:GF$283)</f>
        <v>0</v>
      </c>
      <c r="GD1287" s="9"/>
      <c r="GE1287" s="10"/>
      <c r="GF1287" s="11"/>
      <c r="GG1287" s="6">
        <f>SUMIF(GH$253:GH$283,$D1287,GJ$253:GJ$283)</f>
        <v>0</v>
      </c>
      <c r="GH1287" s="9"/>
      <c r="GI1287" s="10"/>
      <c r="GJ1287" s="11"/>
      <c r="GK1287" s="6">
        <f>SUMIF(GL$253:GL$283,$D1287,GN$253:GN$283)</f>
        <v>0</v>
      </c>
      <c r="GL1287" s="9"/>
      <c r="GM1287" s="10"/>
      <c r="GN1287" s="11"/>
      <c r="GO1287" s="6">
        <f>SUMIF(GP$253:GP$283,$D1287,GR$253:GR$283)</f>
        <v>0</v>
      </c>
      <c r="GP1287" s="9"/>
      <c r="GQ1287" s="10"/>
      <c r="GR1287" s="11"/>
      <c r="GS1287" s="6">
        <f>SUMIF(GT$253:GT$283,$D1287,GV$253:GV$283)</f>
        <v>0</v>
      </c>
      <c r="GT1287" s="9"/>
      <c r="GU1287" s="10"/>
      <c r="GV1287" s="20"/>
      <c r="GW1287" s="19">
        <f t="shared" si="30"/>
        <v>0</v>
      </c>
      <c r="GX1287" s="472"/>
      <c r="GY1287" s="473"/>
    </row>
    <row r="1288" spans="1:207" ht="15.75" customHeight="1">
      <c r="A1288" s="210" t="s">
        <v>84</v>
      </c>
      <c r="B1288" s="487"/>
      <c r="C1288" s="186" t="s">
        <v>413</v>
      </c>
      <c r="D1288" s="224" t="s">
        <v>414</v>
      </c>
      <c r="E1288" s="206">
        <f>SUMIF(F$284:F$314,$D1288,H$284:H$314)</f>
        <v>0</v>
      </c>
      <c r="F1288" s="9"/>
      <c r="G1288" s="10"/>
      <c r="H1288" s="11"/>
      <c r="I1288" s="6">
        <f>SUMIF(J$284:J$314,$D1288,L$284:L$314)</f>
        <v>0</v>
      </c>
      <c r="J1288" s="9"/>
      <c r="K1288" s="10"/>
      <c r="L1288" s="11"/>
      <c r="M1288" s="6">
        <f>SUMIF(N$284:N$314,$D1288,P$284:P$314)</f>
        <v>0</v>
      </c>
      <c r="N1288" s="9"/>
      <c r="O1288" s="10"/>
      <c r="P1288" s="11"/>
      <c r="Q1288" s="6">
        <f>SUMIF(R$284:R$314,$D1288,T$284:T$314)</f>
        <v>0</v>
      </c>
      <c r="R1288" s="9"/>
      <c r="S1288" s="10"/>
      <c r="T1288" s="11"/>
      <c r="U1288" s="6">
        <f>SUMIF(V$284:V$314,$D1288,X$284:X$314)</f>
        <v>0</v>
      </c>
      <c r="V1288" s="9"/>
      <c r="W1288" s="10"/>
      <c r="X1288" s="11"/>
      <c r="Y1288" s="6">
        <f>SUMIF(Z$284:Z$314,$D1288,AB$284:AB$314)</f>
        <v>0</v>
      </c>
      <c r="Z1288" s="9"/>
      <c r="AA1288" s="10"/>
      <c r="AB1288" s="11"/>
      <c r="AC1288" s="6">
        <f>SUMIF(AD$284:AD$314,$D1288,AF$284:AF$314)</f>
        <v>0</v>
      </c>
      <c r="AD1288" s="9"/>
      <c r="AE1288" s="10"/>
      <c r="AF1288" s="11"/>
      <c r="AG1288" s="6">
        <f>SUMIF(AH$284:AH$314,$D1288,AJ$284:AJ$314)</f>
        <v>0</v>
      </c>
      <c r="AH1288" s="9"/>
      <c r="AI1288" s="10"/>
      <c r="AJ1288" s="11"/>
      <c r="AK1288" s="6">
        <f>SUMIF(AL$284:AL$314,$D1288,AN$284:AN$314)</f>
        <v>0</v>
      </c>
      <c r="AL1288" s="9"/>
      <c r="AM1288" s="10"/>
      <c r="AN1288" s="11"/>
      <c r="AO1288" s="6">
        <f>SUMIF(AP$284:AP$314,$D1288,AR$284:AR$314)</f>
        <v>0</v>
      </c>
      <c r="AP1288" s="9"/>
      <c r="AQ1288" s="10"/>
      <c r="AR1288" s="11"/>
      <c r="AS1288" s="6">
        <f>SUMIF(AT$284:AT$314,$D1288,AV$284:AV$314)</f>
        <v>0</v>
      </c>
      <c r="AT1288" s="9"/>
      <c r="AU1288" s="10"/>
      <c r="AV1288" s="11"/>
      <c r="AW1288" s="6">
        <f>SUMIF(AX$284:AX$314,$D1288,AZ$284:AZ$314)</f>
        <v>0</v>
      </c>
      <c r="AX1288" s="9"/>
      <c r="AY1288" s="10"/>
      <c r="AZ1288" s="11"/>
      <c r="BA1288" s="6">
        <f>SUMIF(BB$284:BB$314,$D1288,BD$284:BD$314)</f>
        <v>0</v>
      </c>
      <c r="BB1288" s="9"/>
      <c r="BC1288" s="10"/>
      <c r="BD1288" s="11"/>
      <c r="BE1288" s="6">
        <f>SUMIF(BF$284:BF$314,$D1288,BH$284:BH$314)</f>
        <v>0</v>
      </c>
      <c r="BF1288" s="9"/>
      <c r="BG1288" s="10"/>
      <c r="BH1288" s="11"/>
      <c r="BI1288" s="6">
        <f>SUMIF(BJ$284:BJ$314,$D1288,BL$284:BL$314)</f>
        <v>0</v>
      </c>
      <c r="BJ1288" s="9"/>
      <c r="BK1288" s="10"/>
      <c r="BL1288" s="11"/>
      <c r="BM1288" s="6">
        <f>SUMIF(BN$284:BN$314,$D1288,BP$284:BP$314)</f>
        <v>0</v>
      </c>
      <c r="BN1288" s="9"/>
      <c r="BO1288" s="10"/>
      <c r="BP1288" s="11"/>
      <c r="BQ1288" s="6">
        <f>SUMIF(BR$284:BR$314,$D1288,BT$284:BT$314)</f>
        <v>0</v>
      </c>
      <c r="BR1288" s="9"/>
      <c r="BS1288" s="10"/>
      <c r="BT1288" s="11"/>
      <c r="BU1288" s="6">
        <f>SUMIF(BV$284:BV$314,$D1288,BX$284:BX$314)</f>
        <v>0</v>
      </c>
      <c r="BV1288" s="9"/>
      <c r="BW1288" s="10"/>
      <c r="BX1288" s="11"/>
      <c r="BY1288" s="6">
        <f>SUMIF(BZ$284:BZ$314,$D1288,CB$284:CB$314)</f>
        <v>0</v>
      </c>
      <c r="BZ1288" s="9"/>
      <c r="CA1288" s="10"/>
      <c r="CB1288" s="11"/>
      <c r="CC1288" s="6">
        <f>SUMIF(CD$284:CD$314,$D1288,CF$284:CF$314)</f>
        <v>0</v>
      </c>
      <c r="CD1288" s="9"/>
      <c r="CE1288" s="10"/>
      <c r="CF1288" s="11"/>
      <c r="CG1288" s="6">
        <f>SUMIF(CH$284:CH$314,$D1288,CJ$284:CJ$314)</f>
        <v>0</v>
      </c>
      <c r="CH1288" s="9"/>
      <c r="CI1288" s="10"/>
      <c r="CJ1288" s="11"/>
      <c r="CK1288" s="6">
        <f>SUMIF(CL$284:CL$314,$D1288,CN$284:CN$314)</f>
        <v>0</v>
      </c>
      <c r="CL1288" s="9"/>
      <c r="CM1288" s="10"/>
      <c r="CN1288" s="11"/>
      <c r="CO1288" s="6">
        <f>SUMIF(CP$284:CP$314,$D1288,CR$284:CR$314)</f>
        <v>0</v>
      </c>
      <c r="CP1288" s="9"/>
      <c r="CQ1288" s="10"/>
      <c r="CR1288" s="11"/>
      <c r="CS1288" s="6">
        <f>SUMIF(CT$284:CT$314,$D1288,CV$284:CV$314)</f>
        <v>0</v>
      </c>
      <c r="CT1288" s="9"/>
      <c r="CU1288" s="10"/>
      <c r="CV1288" s="11"/>
      <c r="CW1288" s="6">
        <f>SUMIF(CX$284:CX$314,$D1288,CZ$284:CZ$314)</f>
        <v>0</v>
      </c>
      <c r="CX1288" s="9"/>
      <c r="CY1288" s="10"/>
      <c r="CZ1288" s="11"/>
      <c r="DA1288" s="6">
        <f>SUMIF(DB$284:DB$314,$D1288,DD$284:DD$314)</f>
        <v>0</v>
      </c>
      <c r="DB1288" s="9"/>
      <c r="DC1288" s="10"/>
      <c r="DD1288" s="11"/>
      <c r="DE1288" s="6">
        <f>SUMIF(DF$284:DF$314,$D1288,DH$284:DH$314)</f>
        <v>0</v>
      </c>
      <c r="DF1288" s="9"/>
      <c r="DG1288" s="10"/>
      <c r="DH1288" s="11"/>
      <c r="DI1288" s="6">
        <f>SUMIF(DJ$284:DJ$314,$D1288,DL$284:DL$314)</f>
        <v>0</v>
      </c>
      <c r="DJ1288" s="9"/>
      <c r="DK1288" s="10"/>
      <c r="DL1288" s="11"/>
      <c r="DM1288" s="6">
        <f>SUMIF(DN$284:DN$314,$D1288,DP$284:DP$314)</f>
        <v>0</v>
      </c>
      <c r="DN1288" s="9"/>
      <c r="DO1288" s="10"/>
      <c r="DP1288" s="11"/>
      <c r="DQ1288" s="6">
        <f>SUMIF(DR$284:DR$314,$D1288,DT$284:DT$314)</f>
        <v>0</v>
      </c>
      <c r="DR1288" s="9"/>
      <c r="DS1288" s="10"/>
      <c r="DT1288" s="11"/>
      <c r="DU1288" s="6">
        <f>SUMIF(DV$284:DV$314,$D1288,DX$284:DX$314)</f>
        <v>0</v>
      </c>
      <c r="DV1288" s="9"/>
      <c r="DW1288" s="10"/>
      <c r="DX1288" s="11"/>
      <c r="DY1288" s="6">
        <f>SUMIF(DZ$284:DZ$314,$D1288,EB$284:EB$314)</f>
        <v>0</v>
      </c>
      <c r="DZ1288" s="9"/>
      <c r="EA1288" s="10"/>
      <c r="EB1288" s="11"/>
      <c r="EC1288" s="6">
        <f>SUMIF(ED$284:ED$314,$D1288,EF$284:EF$314)</f>
        <v>0</v>
      </c>
      <c r="ED1288" s="9"/>
      <c r="EE1288" s="10"/>
      <c r="EF1288" s="11"/>
      <c r="EG1288" s="6">
        <f>SUMIF(EH$284:EH$314,$D1288,EJ$284:EJ$314)</f>
        <v>0</v>
      </c>
      <c r="EH1288" s="9"/>
      <c r="EI1288" s="10"/>
      <c r="EJ1288" s="11"/>
      <c r="EK1288" s="6">
        <f>SUMIF(EL$284:EL$314,$D1288,EN$284:EN$314)</f>
        <v>0</v>
      </c>
      <c r="EL1288" s="9"/>
      <c r="EM1288" s="10"/>
      <c r="EN1288" s="11"/>
      <c r="EO1288" s="6">
        <f>SUMIF(EP$284:EP$314,$D1288,ER$284:ER$314)</f>
        <v>0</v>
      </c>
      <c r="EP1288" s="9"/>
      <c r="EQ1288" s="10"/>
      <c r="ER1288" s="11"/>
      <c r="ES1288" s="6">
        <f>SUMIF(ET$284:ET$314,$D1288,EV$284:EV$314)</f>
        <v>0</v>
      </c>
      <c r="ET1288" s="9"/>
      <c r="EU1288" s="10"/>
      <c r="EV1288" s="11"/>
      <c r="EW1288" s="6">
        <f>SUMIF(EX$284:EX$314,$D1288,EZ$284:EZ$314)</f>
        <v>0</v>
      </c>
      <c r="EX1288" s="9"/>
      <c r="EY1288" s="10"/>
      <c r="EZ1288" s="11"/>
      <c r="FA1288" s="6">
        <f>SUMIF(FB$284:FB$314,$D1288,FD$284:FD$314)</f>
        <v>0</v>
      </c>
      <c r="FB1288" s="9"/>
      <c r="FC1288" s="10"/>
      <c r="FD1288" s="11"/>
      <c r="FE1288" s="6">
        <f>SUMIF(FF$284:FF$314,$D1288,FH$284:FH$314)</f>
        <v>0</v>
      </c>
      <c r="FF1288" s="9"/>
      <c r="FG1288" s="10"/>
      <c r="FH1288" s="11"/>
      <c r="FI1288" s="6">
        <f>SUMIF(FJ$284:FJ$314,$D1288,FL$284:FL$314)</f>
        <v>0</v>
      </c>
      <c r="FJ1288" s="9"/>
      <c r="FK1288" s="10"/>
      <c r="FL1288" s="11"/>
      <c r="FM1288" s="6">
        <f>SUMIF(FN$284:FN$314,$D1288,FP$284:FP$314)</f>
        <v>0</v>
      </c>
      <c r="FN1288" s="9"/>
      <c r="FO1288" s="10"/>
      <c r="FP1288" s="11"/>
      <c r="FQ1288" s="6">
        <f>SUMIF(FR$284:FR$314,$D1288,FT$284:FT$314)</f>
        <v>0</v>
      </c>
      <c r="FR1288" s="9"/>
      <c r="FS1288" s="10"/>
      <c r="FT1288" s="11"/>
      <c r="FU1288" s="6">
        <f>SUMIF(FV$284:FV$314,$D1288,FX$284:FX$314)</f>
        <v>0</v>
      </c>
      <c r="FV1288" s="9"/>
      <c r="FW1288" s="10"/>
      <c r="FX1288" s="11"/>
      <c r="FY1288" s="6">
        <f>SUMIF(FZ$284:FZ$314,$D1288,GB$284:GB$314)</f>
        <v>0</v>
      </c>
      <c r="FZ1288" s="9"/>
      <c r="GA1288" s="10"/>
      <c r="GB1288" s="11"/>
      <c r="GC1288" s="6">
        <f>SUMIF(GD$284:GD$314,$D1288,GF$284:GF$314)</f>
        <v>0</v>
      </c>
      <c r="GD1288" s="9"/>
      <c r="GE1288" s="10"/>
      <c r="GF1288" s="11"/>
      <c r="GG1288" s="6">
        <f>SUMIF(GH$284:GH$314,$D1288,GJ$284:GJ$314)</f>
        <v>0</v>
      </c>
      <c r="GH1288" s="9"/>
      <c r="GI1288" s="10"/>
      <c r="GJ1288" s="11"/>
      <c r="GK1288" s="6">
        <f>SUMIF(GL$284:GL$314,$D1288,GN$284:GN$314)</f>
        <v>0</v>
      </c>
      <c r="GL1288" s="9"/>
      <c r="GM1288" s="10"/>
      <c r="GN1288" s="11"/>
      <c r="GO1288" s="6">
        <f>SUMIF(GP$284:GP$314,$D1288,GR$284:GR$314)</f>
        <v>0</v>
      </c>
      <c r="GP1288" s="9"/>
      <c r="GQ1288" s="10"/>
      <c r="GR1288" s="11"/>
      <c r="GS1288" s="6">
        <f>SUMIF(GT$284:GT$314,$D1288,GV$284:GV$314)</f>
        <v>0</v>
      </c>
      <c r="GT1288" s="9"/>
      <c r="GU1288" s="10"/>
      <c r="GV1288" s="20"/>
      <c r="GW1288" s="19">
        <f t="shared" si="30"/>
        <v>0</v>
      </c>
      <c r="GX1288" s="472"/>
      <c r="GY1288" s="473"/>
    </row>
    <row r="1289" spans="1:207" ht="15.75" customHeight="1">
      <c r="A1289" s="210" t="s">
        <v>85</v>
      </c>
      <c r="B1289" s="487"/>
      <c r="C1289" s="186" t="s">
        <v>413</v>
      </c>
      <c r="D1289" s="224" t="s">
        <v>414</v>
      </c>
      <c r="E1289" s="207">
        <f>SUMIF(F$315:F$345,$D1289,H$315:H$345)</f>
        <v>0</v>
      </c>
      <c r="F1289" s="12"/>
      <c r="G1289" s="13"/>
      <c r="H1289" s="14"/>
      <c r="I1289" s="6">
        <f>SUMIF(J$315:J$345,$D1289,L$315:L$345)</f>
        <v>0</v>
      </c>
      <c r="J1289" s="12"/>
      <c r="K1289" s="13"/>
      <c r="L1289" s="14"/>
      <c r="M1289" s="7">
        <f>SUMIF(N$315:N$345,$D1289,P$315:P$345)</f>
        <v>0</v>
      </c>
      <c r="N1289" s="12"/>
      <c r="O1289" s="13"/>
      <c r="P1289" s="14"/>
      <c r="Q1289" s="6">
        <f>SUMIF(R$315:R$345,$D1289,T$315:T$345)</f>
        <v>0</v>
      </c>
      <c r="R1289" s="12"/>
      <c r="S1289" s="13"/>
      <c r="T1289" s="14"/>
      <c r="U1289" s="7">
        <f>SUMIF(V$315:V$345,$D1289,X$315:X$345)</f>
        <v>0</v>
      </c>
      <c r="V1289" s="12"/>
      <c r="W1289" s="13"/>
      <c r="X1289" s="14"/>
      <c r="Y1289" s="6">
        <f>SUMIF(Z$315:Z$345,$D1289,AB$315:AB$345)</f>
        <v>0</v>
      </c>
      <c r="Z1289" s="12"/>
      <c r="AA1289" s="13"/>
      <c r="AB1289" s="14"/>
      <c r="AC1289" s="7">
        <f>SUMIF(AD$315:AD$345,$D1289,AF$315:AF$345)</f>
        <v>0</v>
      </c>
      <c r="AD1289" s="12"/>
      <c r="AE1289" s="13"/>
      <c r="AF1289" s="14"/>
      <c r="AG1289" s="7">
        <f>SUMIF(AH$315:AH$345,$D1289,AJ$315:AJ$345)</f>
        <v>0</v>
      </c>
      <c r="AH1289" s="12"/>
      <c r="AI1289" s="13"/>
      <c r="AJ1289" s="14"/>
      <c r="AK1289" s="7">
        <f>SUMIF(AL$315:AL$345,$D1289,AN$315:AN$345)</f>
        <v>0</v>
      </c>
      <c r="AL1289" s="12"/>
      <c r="AM1289" s="13"/>
      <c r="AN1289" s="14"/>
      <c r="AO1289" s="7">
        <f>SUMIF(AP$315:AP$345,$D1289,AR$315:AR$345)</f>
        <v>0</v>
      </c>
      <c r="AP1289" s="12"/>
      <c r="AQ1289" s="13"/>
      <c r="AR1289" s="14"/>
      <c r="AS1289" s="7">
        <f>SUMIF(AT$315:AT$345,$D1289,AV$315:AV$345)</f>
        <v>0</v>
      </c>
      <c r="AT1289" s="12"/>
      <c r="AU1289" s="13"/>
      <c r="AV1289" s="14"/>
      <c r="AW1289" s="7">
        <f>SUMIF(AX$315:AX$345,$D1289,AZ$315:AZ$345)</f>
        <v>0</v>
      </c>
      <c r="AX1289" s="12"/>
      <c r="AY1289" s="13"/>
      <c r="AZ1289" s="14"/>
      <c r="BA1289" s="7">
        <f>SUMIF(BB$315:BB$345,$D1289,BD$315:BD$345)</f>
        <v>0</v>
      </c>
      <c r="BB1289" s="12"/>
      <c r="BC1289" s="13"/>
      <c r="BD1289" s="14"/>
      <c r="BE1289" s="7">
        <f>SUMIF(BF$315:BF$345,$D1289,BH$315:BH$345)</f>
        <v>0</v>
      </c>
      <c r="BF1289" s="12"/>
      <c r="BG1289" s="13"/>
      <c r="BH1289" s="14"/>
      <c r="BI1289" s="7">
        <f>SUMIF(BJ$315:BJ$345,$D1289,BL$315:BL$345)</f>
        <v>0</v>
      </c>
      <c r="BJ1289" s="12"/>
      <c r="BK1289" s="13"/>
      <c r="BL1289" s="14"/>
      <c r="BM1289" s="7">
        <f>SUMIF(BN$315:BN$345,$D1289,BP$315:BP$345)</f>
        <v>0</v>
      </c>
      <c r="BN1289" s="12"/>
      <c r="BO1289" s="13"/>
      <c r="BP1289" s="14"/>
      <c r="BQ1289" s="7">
        <f>SUMIF(BR$315:BR$345,$D1289,BT$315:BT$345)</f>
        <v>0</v>
      </c>
      <c r="BR1289" s="12"/>
      <c r="BS1289" s="13"/>
      <c r="BT1289" s="14"/>
      <c r="BU1289" s="7">
        <f>SUMIF(BV$315:BV$345,$D1289,BX$315:BX$345)</f>
        <v>0</v>
      </c>
      <c r="BV1289" s="12"/>
      <c r="BW1289" s="13"/>
      <c r="BX1289" s="14"/>
      <c r="BY1289" s="7">
        <f>SUMIF(BZ$315:BZ$345,$D1289,CB$315:CB$345)</f>
        <v>0</v>
      </c>
      <c r="BZ1289" s="12"/>
      <c r="CA1289" s="13"/>
      <c r="CB1289" s="14"/>
      <c r="CC1289" s="7">
        <f>SUMIF(CD$315:CD$345,$D1289,CF$315:CF$345)</f>
        <v>0</v>
      </c>
      <c r="CD1289" s="12"/>
      <c r="CE1289" s="13"/>
      <c r="CF1289" s="14"/>
      <c r="CG1289" s="7">
        <f>SUMIF(CH$315:CH$345,$D1289,CJ$315:CJ$345)</f>
        <v>0</v>
      </c>
      <c r="CH1289" s="12"/>
      <c r="CI1289" s="13"/>
      <c r="CJ1289" s="14"/>
      <c r="CK1289" s="7">
        <f>SUMIF(CL$315:CL$345,$D1289,CN$315:CN$345)</f>
        <v>0</v>
      </c>
      <c r="CL1289" s="12"/>
      <c r="CM1289" s="13"/>
      <c r="CN1289" s="14"/>
      <c r="CO1289" s="7">
        <f>SUMIF(CP$315:CP$345,$D1289,CR$315:CR$345)</f>
        <v>0</v>
      </c>
      <c r="CP1289" s="12"/>
      <c r="CQ1289" s="13"/>
      <c r="CR1289" s="14"/>
      <c r="CS1289" s="7">
        <f>SUMIF(CT$315:CT$345,$D1289,CV$315:CV$345)</f>
        <v>0</v>
      </c>
      <c r="CT1289" s="12"/>
      <c r="CU1289" s="13"/>
      <c r="CV1289" s="14"/>
      <c r="CW1289" s="7">
        <f>SUMIF(CX$315:CX$345,$D1289,CZ$315:CZ$345)</f>
        <v>0</v>
      </c>
      <c r="CX1289" s="12"/>
      <c r="CY1289" s="13"/>
      <c r="CZ1289" s="14"/>
      <c r="DA1289" s="7">
        <f>SUMIF(DB$315:DB$345,$D1289,DD$315:DD$345)</f>
        <v>0</v>
      </c>
      <c r="DB1289" s="12"/>
      <c r="DC1289" s="13"/>
      <c r="DD1289" s="14"/>
      <c r="DE1289" s="7">
        <f>SUMIF(DF$315:DF$345,$D1289,DH$315:DH$345)</f>
        <v>0</v>
      </c>
      <c r="DF1289" s="12"/>
      <c r="DG1289" s="13"/>
      <c r="DH1289" s="14"/>
      <c r="DI1289" s="7">
        <f>SUMIF(DJ$315:DJ$345,$D1289,DL$315:DL$345)</f>
        <v>0</v>
      </c>
      <c r="DJ1289" s="12"/>
      <c r="DK1289" s="13"/>
      <c r="DL1289" s="14"/>
      <c r="DM1289" s="7">
        <f>SUMIF(DN$315:DN$345,$D1289,DP$315:DP$345)</f>
        <v>0</v>
      </c>
      <c r="DN1289" s="12"/>
      <c r="DO1289" s="13"/>
      <c r="DP1289" s="14"/>
      <c r="DQ1289" s="7">
        <f>SUMIF(DR$315:DR$345,$D1289,DT$315:DT$345)</f>
        <v>0</v>
      </c>
      <c r="DR1289" s="12"/>
      <c r="DS1289" s="13"/>
      <c r="DT1289" s="14"/>
      <c r="DU1289" s="7">
        <f>SUMIF(DV$315:DV$345,$D1289,DX$315:DX$345)</f>
        <v>0</v>
      </c>
      <c r="DV1289" s="12"/>
      <c r="DW1289" s="13"/>
      <c r="DX1289" s="14"/>
      <c r="DY1289" s="7">
        <f>SUMIF(DZ$315:DZ$345,$D1289,EB$315:EB$345)</f>
        <v>0</v>
      </c>
      <c r="DZ1289" s="12"/>
      <c r="EA1289" s="13"/>
      <c r="EB1289" s="14"/>
      <c r="EC1289" s="7">
        <f>SUMIF(ED$315:ED$345,$D1289,EF$315:EF$345)</f>
        <v>0</v>
      </c>
      <c r="ED1289" s="12"/>
      <c r="EE1289" s="13"/>
      <c r="EF1289" s="14"/>
      <c r="EG1289" s="7">
        <f>SUMIF(EH$315:EH$345,$D1289,EJ$315:EJ$345)</f>
        <v>0</v>
      </c>
      <c r="EH1289" s="12"/>
      <c r="EI1289" s="13"/>
      <c r="EJ1289" s="14"/>
      <c r="EK1289" s="7">
        <f>SUMIF(EL$315:EL$345,$D1289,EN$315:EN$345)</f>
        <v>0</v>
      </c>
      <c r="EL1289" s="12"/>
      <c r="EM1289" s="13"/>
      <c r="EN1289" s="14"/>
      <c r="EO1289" s="7">
        <f>SUMIF(EP$315:EP$345,$D1289,ER$315:ER$345)</f>
        <v>0</v>
      </c>
      <c r="EP1289" s="12"/>
      <c r="EQ1289" s="13"/>
      <c r="ER1289" s="14"/>
      <c r="ES1289" s="7">
        <f>SUMIF(ET$315:ET$345,$D1289,EV$315:EV$345)</f>
        <v>0</v>
      </c>
      <c r="ET1289" s="12"/>
      <c r="EU1289" s="13"/>
      <c r="EV1289" s="14"/>
      <c r="EW1289" s="7">
        <f>SUMIF(EX$315:EX$345,$D1289,EZ$315:EZ$345)</f>
        <v>0</v>
      </c>
      <c r="EX1289" s="12"/>
      <c r="EY1289" s="13"/>
      <c r="EZ1289" s="14"/>
      <c r="FA1289" s="7">
        <f>SUMIF(FB$315:FB$345,$D1289,FD$315:FD$345)</f>
        <v>0</v>
      </c>
      <c r="FB1289" s="12"/>
      <c r="FC1289" s="13"/>
      <c r="FD1289" s="14"/>
      <c r="FE1289" s="7">
        <f>SUMIF(FF$315:FF$345,$D1289,FH$315:FH$345)</f>
        <v>0</v>
      </c>
      <c r="FF1289" s="12"/>
      <c r="FG1289" s="13"/>
      <c r="FH1289" s="14"/>
      <c r="FI1289" s="7">
        <f>SUMIF(FJ$315:FJ$345,$D1289,FL$315:FL$345)</f>
        <v>0</v>
      </c>
      <c r="FJ1289" s="12"/>
      <c r="FK1289" s="13"/>
      <c r="FL1289" s="14"/>
      <c r="FM1289" s="7">
        <f>SUMIF(FN$315:FN$345,$D1289,FP$315:FP$345)</f>
        <v>0</v>
      </c>
      <c r="FN1289" s="12"/>
      <c r="FO1289" s="13"/>
      <c r="FP1289" s="14"/>
      <c r="FQ1289" s="7">
        <f>SUMIF(FR$315:FR$345,$D1289,FT$315:FT$345)</f>
        <v>0</v>
      </c>
      <c r="FR1289" s="12"/>
      <c r="FS1289" s="13"/>
      <c r="FT1289" s="14"/>
      <c r="FU1289" s="7">
        <f>SUMIF(FV$315:FV$345,$D1289,FX$315:FX$345)</f>
        <v>0</v>
      </c>
      <c r="FV1289" s="12"/>
      <c r="FW1289" s="13"/>
      <c r="FX1289" s="14"/>
      <c r="FY1289" s="7">
        <f>SUMIF(FZ$315:FZ$345,$D1289,GB$315:GB$345)</f>
        <v>0</v>
      </c>
      <c r="FZ1289" s="12"/>
      <c r="GA1289" s="13"/>
      <c r="GB1289" s="14"/>
      <c r="GC1289" s="7">
        <f>SUMIF(GD$315:GD$345,$D1289,GF$315:GF$345)</f>
        <v>0</v>
      </c>
      <c r="GD1289" s="12"/>
      <c r="GE1289" s="13"/>
      <c r="GF1289" s="14"/>
      <c r="GG1289" s="7">
        <f>SUMIF(GH$315:GH$345,$D1289,GJ$315:GJ$345)</f>
        <v>0</v>
      </c>
      <c r="GH1289" s="12"/>
      <c r="GI1289" s="13"/>
      <c r="GJ1289" s="14"/>
      <c r="GK1289" s="7">
        <f>SUMIF(GL$315:GL$345,$D1289,GN$315:GN$345)</f>
        <v>0</v>
      </c>
      <c r="GL1289" s="12"/>
      <c r="GM1289" s="13"/>
      <c r="GN1289" s="14"/>
      <c r="GO1289" s="7">
        <f>SUMIF(GP$315:GP$345,$D1289,GR$315:GR$345)</f>
        <v>0</v>
      </c>
      <c r="GP1289" s="12"/>
      <c r="GQ1289" s="13"/>
      <c r="GR1289" s="14"/>
      <c r="GS1289" s="7">
        <f>SUMIF(GT$315:GT$345,$D1289,GV$315:GV$345)</f>
        <v>0</v>
      </c>
      <c r="GT1289" s="12"/>
      <c r="GU1289" s="13"/>
      <c r="GV1289" s="21"/>
      <c r="GW1289" s="19">
        <f t="shared" si="30"/>
        <v>0</v>
      </c>
      <c r="GX1289" s="472"/>
      <c r="GY1289" s="473"/>
    </row>
    <row r="1290" spans="1:207" ht="16.5" customHeight="1" thickBot="1">
      <c r="A1290" s="212" t="s">
        <v>86</v>
      </c>
      <c r="B1290" s="488"/>
      <c r="C1290" s="225" t="s">
        <v>413</v>
      </c>
      <c r="D1290" s="226" t="s">
        <v>414</v>
      </c>
      <c r="E1290" s="206">
        <f>SUMIF(F$346:F$376,$D1290,H$346:H$376)</f>
        <v>0</v>
      </c>
      <c r="F1290" s="15"/>
      <c r="G1290" s="16"/>
      <c r="H1290" s="16"/>
      <c r="I1290" s="6">
        <f>SUMIF(J$346:J$376,$D1290,L$346:L$376)</f>
        <v>0</v>
      </c>
      <c r="J1290" s="15"/>
      <c r="K1290" s="16"/>
      <c r="L1290" s="16"/>
      <c r="M1290" s="8">
        <f>SUMIF(N$346:N$376,$D1290,P$346:P$376)</f>
        <v>0</v>
      </c>
      <c r="N1290" s="15"/>
      <c r="O1290" s="16"/>
      <c r="P1290" s="16"/>
      <c r="Q1290" s="6">
        <f>SUMIF(R$346:R$376,$D1290,T$346:T$376)</f>
        <v>0</v>
      </c>
      <c r="R1290" s="15"/>
      <c r="S1290" s="16"/>
      <c r="T1290" s="16"/>
      <c r="U1290" s="8">
        <f>SUMIF(V$346:V$376,$D1290,X$346:X$376)</f>
        <v>0</v>
      </c>
      <c r="V1290" s="15"/>
      <c r="W1290" s="16"/>
      <c r="X1290" s="16"/>
      <c r="Y1290" s="6">
        <f>SUMIF(Z$346:Z$376,$D1290,AB$346:AB$376)</f>
        <v>0</v>
      </c>
      <c r="Z1290" s="15"/>
      <c r="AA1290" s="16"/>
      <c r="AB1290" s="16"/>
      <c r="AC1290" s="8">
        <f>SUMIF(AD$346:AD$376,$D1290,AF$346:AF$376)</f>
        <v>0</v>
      </c>
      <c r="AD1290" s="15"/>
      <c r="AE1290" s="16"/>
      <c r="AF1290" s="16"/>
      <c r="AG1290" s="8">
        <f>SUMIF(AH$346:AH$376,$D1290,AJ$346:AJ$376)</f>
        <v>0</v>
      </c>
      <c r="AH1290" s="15"/>
      <c r="AI1290" s="16"/>
      <c r="AJ1290" s="16"/>
      <c r="AK1290" s="8">
        <f>SUMIF(AL$346:AL$376,$D1290,AN$346:AN$376)</f>
        <v>0</v>
      </c>
      <c r="AL1290" s="15"/>
      <c r="AM1290" s="16"/>
      <c r="AN1290" s="16"/>
      <c r="AO1290" s="8">
        <f>SUMIF(AP$346:AP$376,$D1290,AR$346:AR$376)</f>
        <v>0</v>
      </c>
      <c r="AP1290" s="15"/>
      <c r="AQ1290" s="16"/>
      <c r="AR1290" s="16"/>
      <c r="AS1290" s="8">
        <f>SUMIF(AT$346:AT$376,$D1290,AV$346:AV$376)</f>
        <v>0</v>
      </c>
      <c r="AT1290" s="15"/>
      <c r="AU1290" s="16"/>
      <c r="AV1290" s="16"/>
      <c r="AW1290" s="8">
        <f>SUMIF(AX$346:AX$376,$D1290,AZ$346:AZ$376)</f>
        <v>0</v>
      </c>
      <c r="AX1290" s="15"/>
      <c r="AY1290" s="16"/>
      <c r="AZ1290" s="16"/>
      <c r="BA1290" s="8">
        <f>SUMIF(BB$346:BB$376,$D1290,BD$346:BD$376)</f>
        <v>0</v>
      </c>
      <c r="BB1290" s="15"/>
      <c r="BC1290" s="16"/>
      <c r="BD1290" s="16"/>
      <c r="BE1290" s="8">
        <f>SUMIF(BF$346:BF$376,$D1290,BH$346:BH$376)</f>
        <v>0</v>
      </c>
      <c r="BF1290" s="15"/>
      <c r="BG1290" s="16"/>
      <c r="BH1290" s="16"/>
      <c r="BI1290" s="8">
        <f>SUMIF(BJ$346:BJ$376,$D1290,BL$346:BL$376)</f>
        <v>0</v>
      </c>
      <c r="BJ1290" s="15"/>
      <c r="BK1290" s="16"/>
      <c r="BL1290" s="16"/>
      <c r="BM1290" s="8">
        <f>SUMIF(BN$346:BN$376,$D1290,BP$346:BP$376)</f>
        <v>0</v>
      </c>
      <c r="BN1290" s="15"/>
      <c r="BO1290" s="16"/>
      <c r="BP1290" s="16"/>
      <c r="BQ1290" s="8">
        <f>SUMIF(BR$346:BR$376,$D1290,BT$346:BT$376)</f>
        <v>0</v>
      </c>
      <c r="BR1290" s="15"/>
      <c r="BS1290" s="16"/>
      <c r="BT1290" s="16"/>
      <c r="BU1290" s="8">
        <f>SUMIF(BV$346:BV$376,$D1290,BX$346:BX$376)</f>
        <v>0</v>
      </c>
      <c r="BV1290" s="15"/>
      <c r="BW1290" s="16"/>
      <c r="BX1290" s="16"/>
      <c r="BY1290" s="8">
        <f>SUMIF(BZ$346:BZ$376,$D1290,CB$346:CB$376)</f>
        <v>0</v>
      </c>
      <c r="BZ1290" s="15"/>
      <c r="CA1290" s="16"/>
      <c r="CB1290" s="16"/>
      <c r="CC1290" s="8">
        <f>SUMIF(CD$346:CD$376,$D1290,CF$346:CF$376)</f>
        <v>0</v>
      </c>
      <c r="CD1290" s="15"/>
      <c r="CE1290" s="16"/>
      <c r="CF1290" s="16"/>
      <c r="CG1290" s="8">
        <f>SUMIF(CH$346:CH$376,$D1290,CJ$346:CJ$376)</f>
        <v>0</v>
      </c>
      <c r="CH1290" s="15"/>
      <c r="CI1290" s="16"/>
      <c r="CJ1290" s="16"/>
      <c r="CK1290" s="8">
        <f>SUMIF(CL$346:CL$376,$D1290,CN$346:CN$376)</f>
        <v>0</v>
      </c>
      <c r="CL1290" s="15"/>
      <c r="CM1290" s="16"/>
      <c r="CN1290" s="16"/>
      <c r="CO1290" s="8">
        <f>SUMIF(CP$346:CP$376,$D1290,CR$346:CR$376)</f>
        <v>0</v>
      </c>
      <c r="CP1290" s="15"/>
      <c r="CQ1290" s="16"/>
      <c r="CR1290" s="16"/>
      <c r="CS1290" s="8">
        <f>SUMIF(CT$346:CT$376,$D1290,CV$346:CV$376)</f>
        <v>0</v>
      </c>
      <c r="CT1290" s="15"/>
      <c r="CU1290" s="16"/>
      <c r="CV1290" s="16"/>
      <c r="CW1290" s="8">
        <f>SUMIF(CX$346:CX$376,$D1290,CZ$346:CZ$376)</f>
        <v>0</v>
      </c>
      <c r="CX1290" s="15"/>
      <c r="CY1290" s="16"/>
      <c r="CZ1290" s="16"/>
      <c r="DA1290" s="8">
        <f>SUMIF(DB$346:DB$376,$D1290,DD$346:DD$376)</f>
        <v>0</v>
      </c>
      <c r="DB1290" s="15"/>
      <c r="DC1290" s="16"/>
      <c r="DD1290" s="16"/>
      <c r="DE1290" s="8">
        <f>SUMIF(DF$346:DF$376,$D1290,DH$346:DH$376)</f>
        <v>0</v>
      </c>
      <c r="DF1290" s="15"/>
      <c r="DG1290" s="16"/>
      <c r="DH1290" s="16"/>
      <c r="DI1290" s="8">
        <f>SUMIF(DJ$346:DJ$376,$D1290,DL$346:DL$376)</f>
        <v>0</v>
      </c>
      <c r="DJ1290" s="15"/>
      <c r="DK1290" s="16"/>
      <c r="DL1290" s="16"/>
      <c r="DM1290" s="8">
        <f>SUMIF(DN$346:DN$376,$D1290,DP$346:DP$376)</f>
        <v>0</v>
      </c>
      <c r="DN1290" s="15"/>
      <c r="DO1290" s="16"/>
      <c r="DP1290" s="16"/>
      <c r="DQ1290" s="8">
        <f>SUMIF(DR$346:DR$376,$D1290,DT$346:DT$376)</f>
        <v>0</v>
      </c>
      <c r="DR1290" s="15"/>
      <c r="DS1290" s="16"/>
      <c r="DT1290" s="16"/>
      <c r="DU1290" s="8">
        <f>SUMIF(DV$346:DV$376,$D1290,DX$346:DX$376)</f>
        <v>0</v>
      </c>
      <c r="DV1290" s="15"/>
      <c r="DW1290" s="16"/>
      <c r="DX1290" s="16"/>
      <c r="DY1290" s="8">
        <f>SUMIF(DZ$346:DZ$376,$D1290,EB$346:EB$376)</f>
        <v>0</v>
      </c>
      <c r="DZ1290" s="15"/>
      <c r="EA1290" s="16"/>
      <c r="EB1290" s="16"/>
      <c r="EC1290" s="8">
        <f>SUMIF(ED$346:ED$376,$D1290,EF$346:EF$376)</f>
        <v>0</v>
      </c>
      <c r="ED1290" s="15"/>
      <c r="EE1290" s="16"/>
      <c r="EF1290" s="16"/>
      <c r="EG1290" s="8">
        <f>SUMIF(EH$346:EH$376,$D1290,EJ$346:EJ$376)</f>
        <v>0</v>
      </c>
      <c r="EH1290" s="15"/>
      <c r="EI1290" s="16"/>
      <c r="EJ1290" s="16"/>
      <c r="EK1290" s="8">
        <f>SUMIF(EL$346:EL$376,$D1290,EN$346:EN$376)</f>
        <v>0</v>
      </c>
      <c r="EL1290" s="15"/>
      <c r="EM1290" s="16"/>
      <c r="EN1290" s="16"/>
      <c r="EO1290" s="8">
        <f>SUMIF(EP$346:EP$376,$D1290,ER$346:ER$376)</f>
        <v>0</v>
      </c>
      <c r="EP1290" s="15"/>
      <c r="EQ1290" s="16"/>
      <c r="ER1290" s="16"/>
      <c r="ES1290" s="8">
        <f>SUMIF(ET$346:ET$376,$D1290,EV$346:EV$376)</f>
        <v>0</v>
      </c>
      <c r="ET1290" s="15"/>
      <c r="EU1290" s="16"/>
      <c r="EV1290" s="16"/>
      <c r="EW1290" s="8">
        <f>SUMIF(EX$346:EX$376,$D1290,EZ$346:EZ$376)</f>
        <v>0</v>
      </c>
      <c r="EX1290" s="15"/>
      <c r="EY1290" s="16"/>
      <c r="EZ1290" s="16"/>
      <c r="FA1290" s="8">
        <f>SUMIF(FB$346:FB$376,$D1290,FD$346:FD$376)</f>
        <v>0</v>
      </c>
      <c r="FB1290" s="15"/>
      <c r="FC1290" s="16"/>
      <c r="FD1290" s="16"/>
      <c r="FE1290" s="8">
        <f>SUMIF(FF$346:FF$376,$D1290,FH$346:FH$376)</f>
        <v>0</v>
      </c>
      <c r="FF1290" s="15"/>
      <c r="FG1290" s="16"/>
      <c r="FH1290" s="16"/>
      <c r="FI1290" s="8">
        <f>SUMIF(FJ$346:FJ$376,$D1290,FL$346:FL$376)</f>
        <v>0</v>
      </c>
      <c r="FJ1290" s="15"/>
      <c r="FK1290" s="16"/>
      <c r="FL1290" s="16"/>
      <c r="FM1290" s="8">
        <f>SUMIF(FN$346:FN$376,$D1290,FP$346:FP$376)</f>
        <v>0</v>
      </c>
      <c r="FN1290" s="15"/>
      <c r="FO1290" s="16"/>
      <c r="FP1290" s="16"/>
      <c r="FQ1290" s="8">
        <f>SUMIF(FR$346:FR$376,$D1290,FT$346:FT$376)</f>
        <v>0</v>
      </c>
      <c r="FR1290" s="15"/>
      <c r="FS1290" s="16"/>
      <c r="FT1290" s="16"/>
      <c r="FU1290" s="8">
        <f>SUMIF(FV$346:FV$376,$D1290,FX$346:FX$376)</f>
        <v>0</v>
      </c>
      <c r="FV1290" s="15"/>
      <c r="FW1290" s="16"/>
      <c r="FX1290" s="16"/>
      <c r="FY1290" s="8">
        <f>SUMIF(FZ$346:FZ$376,$D1290,GB$346:GB$376)</f>
        <v>0</v>
      </c>
      <c r="FZ1290" s="15"/>
      <c r="GA1290" s="16"/>
      <c r="GB1290" s="16"/>
      <c r="GC1290" s="8">
        <f>SUMIF(GD$346:GD$376,$D1290,GF$346:GF$376)</f>
        <v>0</v>
      </c>
      <c r="GD1290" s="15"/>
      <c r="GE1290" s="16"/>
      <c r="GF1290" s="16"/>
      <c r="GG1290" s="8">
        <f>SUMIF(GH$346:GH$376,$D1290,GJ$346:GJ$376)</f>
        <v>0</v>
      </c>
      <c r="GH1290" s="15"/>
      <c r="GI1290" s="16"/>
      <c r="GJ1290" s="16"/>
      <c r="GK1290" s="8">
        <f>SUMIF(GL$346:GL$376,$D1290,GN$346:GN$376)</f>
        <v>0</v>
      </c>
      <c r="GL1290" s="15"/>
      <c r="GM1290" s="16"/>
      <c r="GN1290" s="16"/>
      <c r="GO1290" s="8">
        <f>SUMIF(GP$346:GP$376,$D1290,GR$346:GR$376)</f>
        <v>0</v>
      </c>
      <c r="GP1290" s="15"/>
      <c r="GQ1290" s="16"/>
      <c r="GR1290" s="16"/>
      <c r="GS1290" s="8">
        <f>SUMIF(GT$346:GT$376,$D1290,GV$346:GV$376)</f>
        <v>0</v>
      </c>
      <c r="GT1290" s="15"/>
      <c r="GU1290" s="16"/>
      <c r="GV1290" s="22"/>
      <c r="GW1290" s="19">
        <f t="shared" si="30"/>
        <v>0</v>
      </c>
      <c r="GX1290" s="472"/>
      <c r="GY1290" s="473"/>
    </row>
    <row r="1291" spans="1:207" ht="30" customHeight="1">
      <c r="A1291" s="163" t="s">
        <v>75</v>
      </c>
      <c r="B1291" s="486" t="s">
        <v>410</v>
      </c>
      <c r="C1291" s="227" t="s">
        <v>413</v>
      </c>
      <c r="D1291" s="228" t="s">
        <v>414</v>
      </c>
      <c r="E1291" s="6">
        <f>SUMIF(F$5:F$35,$D1291,H$5:H$35)</f>
        <v>0</v>
      </c>
      <c r="F1291" s="9"/>
      <c r="G1291" s="10"/>
      <c r="H1291" s="11"/>
      <c r="I1291" s="6">
        <f>SUMIF(J$5:J$35,$D1291,L$5:L$35)</f>
        <v>0</v>
      </c>
      <c r="J1291" s="9"/>
      <c r="K1291" s="10"/>
      <c r="L1291" s="11"/>
      <c r="M1291" s="6">
        <f>SUMIF(N$5:N$35,$D1291,P$5:P$35)</f>
        <v>0</v>
      </c>
      <c r="N1291" s="9"/>
      <c r="O1291" s="10"/>
      <c r="P1291" s="11"/>
      <c r="Q1291" s="6">
        <f>SUMIF(R$5:R$35,$D1291,T$5:T$35)</f>
        <v>0</v>
      </c>
      <c r="R1291" s="9"/>
      <c r="S1291" s="10"/>
      <c r="T1291" s="11"/>
      <c r="U1291" s="6">
        <f>SUMIF(V$5:V$35,$D1291,X$5:X$35)</f>
        <v>0</v>
      </c>
      <c r="V1291" s="9"/>
      <c r="W1291" s="10"/>
      <c r="X1291" s="11"/>
      <c r="Y1291" s="6">
        <f>SUMIF(Z$5:Z$35,$D1291,AB$5:AB$35)</f>
        <v>0</v>
      </c>
      <c r="Z1291" s="9"/>
      <c r="AA1291" s="10"/>
      <c r="AB1291" s="11"/>
      <c r="AC1291" s="6">
        <f>SUMIF(AD$5:AD$35,$D1291,AF$5:AF$35)</f>
        <v>0</v>
      </c>
      <c r="AD1291" s="9"/>
      <c r="AE1291" s="10"/>
      <c r="AF1291" s="11"/>
      <c r="AG1291" s="6">
        <f>SUMIF(AH$5:AH$35,$D1291,AJ$5:AJ$35)</f>
        <v>0</v>
      </c>
      <c r="AH1291" s="9"/>
      <c r="AI1291" s="10"/>
      <c r="AJ1291" s="11"/>
      <c r="AK1291" s="6">
        <f>SUMIF(AL$5:AL$35,$D1291,AN$5:AN$35)</f>
        <v>0</v>
      </c>
      <c r="AL1291" s="9"/>
      <c r="AM1291" s="10"/>
      <c r="AN1291" s="11"/>
      <c r="AO1291" s="6">
        <f>SUMIF(AP$5:AP$35,$D1291,AR$5:AR$35)</f>
        <v>0</v>
      </c>
      <c r="AP1291" s="9"/>
      <c r="AQ1291" s="10"/>
      <c r="AR1291" s="11"/>
      <c r="AS1291" s="6">
        <f>SUMIF(AT$5:AT$35,$D1291,AV$5:AV$35)</f>
        <v>0</v>
      </c>
      <c r="AT1291" s="9"/>
      <c r="AU1291" s="10"/>
      <c r="AV1291" s="11"/>
      <c r="AW1291" s="6">
        <f>SUMIF(AX$5:AX$35,$D1291,AZ$5:AZ$35)</f>
        <v>0</v>
      </c>
      <c r="AX1291" s="9"/>
      <c r="AY1291" s="10"/>
      <c r="AZ1291" s="11"/>
      <c r="BA1291" s="6">
        <f>SUMIF(BB$5:BB$35,$D1291,BD$5:BD$35)</f>
        <v>0</v>
      </c>
      <c r="BB1291" s="9"/>
      <c r="BC1291" s="10"/>
      <c r="BD1291" s="11"/>
      <c r="BE1291" s="6">
        <f>SUMIF(BF$5:BF$35,$D1291,BH$5:BH$35)</f>
        <v>0</v>
      </c>
      <c r="BF1291" s="9"/>
      <c r="BG1291" s="10"/>
      <c r="BH1291" s="11"/>
      <c r="BI1291" s="6">
        <f>SUMIF(BJ$5:BJ$35,$D1291,BL$5:BL$35)</f>
        <v>0</v>
      </c>
      <c r="BJ1291" s="9"/>
      <c r="BK1291" s="10"/>
      <c r="BL1291" s="11"/>
      <c r="BM1291" s="6">
        <f>SUMIF(BN$5:BN$35,$D1291,BP$5:BP$35)</f>
        <v>0</v>
      </c>
      <c r="BN1291" s="9"/>
      <c r="BO1291" s="10"/>
      <c r="BP1291" s="11"/>
      <c r="BQ1291" s="6">
        <f>SUMIF(BR$5:BR$35,$D1291,BT$5:BT$35)</f>
        <v>0</v>
      </c>
      <c r="BR1291" s="9"/>
      <c r="BS1291" s="10"/>
      <c r="BT1291" s="11"/>
      <c r="BU1291" s="6">
        <f>SUMIF(BV$5:BV$35,$D1291,BX$5:BX$35)</f>
        <v>0</v>
      </c>
      <c r="BV1291" s="9"/>
      <c r="BW1291" s="10"/>
      <c r="BX1291" s="11"/>
      <c r="BY1291" s="6">
        <f>SUMIF(BZ$5:BZ$35,$D1291,CB$5:CB$35)</f>
        <v>0</v>
      </c>
      <c r="BZ1291" s="9"/>
      <c r="CA1291" s="10"/>
      <c r="CB1291" s="11"/>
      <c r="CC1291" s="6">
        <f>SUMIF(CD$5:CD$35,$D1291,CF$5:CF$35)</f>
        <v>0</v>
      </c>
      <c r="CD1291" s="9"/>
      <c r="CE1291" s="10"/>
      <c r="CF1291" s="11"/>
      <c r="CG1291" s="6">
        <f>SUMIF(CH$5:CH$35,$D1291,CJ$5:CJ$35)</f>
        <v>0</v>
      </c>
      <c r="CH1291" s="9"/>
      <c r="CI1291" s="10"/>
      <c r="CJ1291" s="11"/>
      <c r="CK1291" s="6">
        <f>SUMIF(CL$5:CL$35,$D1291,CN$5:CN$35)</f>
        <v>0</v>
      </c>
      <c r="CL1291" s="9"/>
      <c r="CM1291" s="10"/>
      <c r="CN1291" s="11"/>
      <c r="CO1291" s="6">
        <f>SUMIF(CP$5:CP$35,$D1291,CR$5:CR$35)</f>
        <v>0</v>
      </c>
      <c r="CP1291" s="9"/>
      <c r="CQ1291" s="10"/>
      <c r="CR1291" s="11"/>
      <c r="CS1291" s="6">
        <f>SUMIF(CT$5:CT$35,$D1291,CV$5:CV$35)</f>
        <v>0</v>
      </c>
      <c r="CT1291" s="9"/>
      <c r="CU1291" s="10"/>
      <c r="CV1291" s="11"/>
      <c r="CW1291" s="6">
        <f>SUMIF(CX$5:CX$35,$D1291,CZ$5:CZ$35)</f>
        <v>0</v>
      </c>
      <c r="CX1291" s="9"/>
      <c r="CY1291" s="10"/>
      <c r="CZ1291" s="11"/>
      <c r="DA1291" s="6">
        <f>SUMIF(DB$5:DB$35,$D1291,DD$5:DD$35)</f>
        <v>0</v>
      </c>
      <c r="DB1291" s="9"/>
      <c r="DC1291" s="10"/>
      <c r="DD1291" s="11"/>
      <c r="DE1291" s="6">
        <f>SUMIF(DF$5:DF$35,$D1291,DH$5:DH$35)</f>
        <v>0</v>
      </c>
      <c r="DF1291" s="9"/>
      <c r="DG1291" s="10"/>
      <c r="DH1291" s="11"/>
      <c r="DI1291" s="6">
        <f>SUMIF(DJ$5:DJ$35,$D1291,DL$5:DL$35)</f>
        <v>0</v>
      </c>
      <c r="DJ1291" s="9"/>
      <c r="DK1291" s="10"/>
      <c r="DL1291" s="11"/>
      <c r="DM1291" s="6">
        <f>SUMIF(DN$5:DN$35,$D1291,DP$5:DP$35)</f>
        <v>0</v>
      </c>
      <c r="DN1291" s="9"/>
      <c r="DO1291" s="10"/>
      <c r="DP1291" s="11"/>
      <c r="DQ1291" s="6">
        <f>SUMIF(DR$5:DR$35,$D1291,DT$5:DT$35)</f>
        <v>0</v>
      </c>
      <c r="DR1291" s="9"/>
      <c r="DS1291" s="10"/>
      <c r="DT1291" s="11"/>
      <c r="DU1291" s="6">
        <f>SUMIF(DV$5:DV$35,$D1291,DX$5:DX$35)</f>
        <v>0</v>
      </c>
      <c r="DV1291" s="9"/>
      <c r="DW1291" s="10"/>
      <c r="DX1291" s="11"/>
      <c r="DY1291" s="6">
        <f>SUMIF(DZ$5:DZ$35,$D1291,EB$5:EB$35)</f>
        <v>0</v>
      </c>
      <c r="DZ1291" s="9"/>
      <c r="EA1291" s="10"/>
      <c r="EB1291" s="11"/>
      <c r="EC1291" s="6">
        <f>SUMIF(ED$5:ED$35,$D1291,EF$5:EF$35)</f>
        <v>0</v>
      </c>
      <c r="ED1291" s="9"/>
      <c r="EE1291" s="10"/>
      <c r="EF1291" s="11"/>
      <c r="EG1291" s="6">
        <f>SUMIF(EH$5:EH$35,$D1291,EJ$5:EJ$35)</f>
        <v>0</v>
      </c>
      <c r="EH1291" s="9"/>
      <c r="EI1291" s="10"/>
      <c r="EJ1291" s="11"/>
      <c r="EK1291" s="6">
        <f>SUMIF(EL$5:EL$35,$D1291,EN$5:EN$35)</f>
        <v>0</v>
      </c>
      <c r="EL1291" s="9"/>
      <c r="EM1291" s="10"/>
      <c r="EN1291" s="11"/>
      <c r="EO1291" s="6">
        <f>SUMIF(EP$5:EP$35,$D1291,ER$5:ER$35)</f>
        <v>0</v>
      </c>
      <c r="EP1291" s="9"/>
      <c r="EQ1291" s="10"/>
      <c r="ER1291" s="11"/>
      <c r="ES1291" s="6">
        <f>SUMIF(ET$5:ET$35,$D1291,EV$5:EV$35)</f>
        <v>0</v>
      </c>
      <c r="ET1291" s="9"/>
      <c r="EU1291" s="10"/>
      <c r="EV1291" s="11"/>
      <c r="EW1291" s="6">
        <f>SUMIF(EX$5:EX$35,$D1291,EZ$5:EZ$35)</f>
        <v>0</v>
      </c>
      <c r="EX1291" s="9"/>
      <c r="EY1291" s="10"/>
      <c r="EZ1291" s="11"/>
      <c r="FA1291" s="6">
        <f>SUMIF(FB$5:FB$35,$D1291,FD$5:FD$35)</f>
        <v>0</v>
      </c>
      <c r="FB1291" s="9"/>
      <c r="FC1291" s="10"/>
      <c r="FD1291" s="11"/>
      <c r="FE1291" s="6">
        <f>SUMIF(FF$5:FF$35,$D1291,FH$5:FH$35)</f>
        <v>0</v>
      </c>
      <c r="FF1291" s="9"/>
      <c r="FG1291" s="10"/>
      <c r="FH1291" s="11"/>
      <c r="FI1291" s="6">
        <f>SUMIF(FJ$5:FJ$35,$D1291,FL$5:FL$35)</f>
        <v>0</v>
      </c>
      <c r="FJ1291" s="9"/>
      <c r="FK1291" s="10"/>
      <c r="FL1291" s="11"/>
      <c r="FM1291" s="6">
        <f>SUMIF(FN$5:FN$35,$D1291,FP$5:FP$35)</f>
        <v>0</v>
      </c>
      <c r="FN1291" s="9"/>
      <c r="FO1291" s="10"/>
      <c r="FP1291" s="11"/>
      <c r="FQ1291" s="6">
        <f>SUMIF(FR$5:FR$35,$D1291,FT$5:FT$35)</f>
        <v>0</v>
      </c>
      <c r="FR1291" s="9"/>
      <c r="FS1291" s="10"/>
      <c r="FT1291" s="11"/>
      <c r="FU1291" s="6">
        <f>SUMIF(FV$5:FV$35,$D1291,FX$5:FX$35)</f>
        <v>0</v>
      </c>
      <c r="FV1291" s="9"/>
      <c r="FW1291" s="10"/>
      <c r="FX1291" s="11"/>
      <c r="FY1291" s="6">
        <f>SUMIF(FZ$5:FZ$35,$D1291,GB$5:GB$35)</f>
        <v>0</v>
      </c>
      <c r="FZ1291" s="9"/>
      <c r="GA1291" s="10"/>
      <c r="GB1291" s="11"/>
      <c r="GC1291" s="6">
        <f>SUMIF(GD$5:GD$35,$D1291,GF$5:GF$35)</f>
        <v>0</v>
      </c>
      <c r="GD1291" s="9"/>
      <c r="GE1291" s="10"/>
      <c r="GF1291" s="11"/>
      <c r="GG1291" s="6">
        <f>SUMIF(GH$5:GH$35,$D1291,GJ$5:GJ$35)</f>
        <v>0</v>
      </c>
      <c r="GH1291" s="9"/>
      <c r="GI1291" s="10"/>
      <c r="GJ1291" s="11"/>
      <c r="GK1291" s="6">
        <f>SUMIF(GL$5:GL$35,$D1291,GN$5:GN$35)</f>
        <v>0</v>
      </c>
      <c r="GL1291" s="9"/>
      <c r="GM1291" s="10"/>
      <c r="GN1291" s="11"/>
      <c r="GO1291" s="6">
        <f>SUMIF(GP$5:GP$35,$D1291,GR$5:GR$35)</f>
        <v>0</v>
      </c>
      <c r="GP1291" s="9"/>
      <c r="GQ1291" s="10"/>
      <c r="GR1291" s="11"/>
      <c r="GS1291" s="6">
        <f>SUMIF(GT$5:GT$35,$D1291,GV$5:GV$35)</f>
        <v>0</v>
      </c>
      <c r="GT1291" s="9"/>
      <c r="GU1291" s="10"/>
      <c r="GV1291" s="20"/>
      <c r="GW1291" s="19">
        <f t="shared" si="30"/>
        <v>0</v>
      </c>
      <c r="GX1291" s="472">
        <f>SUM(GW1291:GW1302)</f>
        <v>0</v>
      </c>
      <c r="GY1291" s="473" t="str">
        <f>D1291</f>
        <v>TS15667/000</v>
      </c>
    </row>
    <row r="1292" spans="1:207" ht="37.5">
      <c r="A1292" s="47" t="s">
        <v>76</v>
      </c>
      <c r="B1292" s="487"/>
      <c r="C1292" s="187" t="s">
        <v>413</v>
      </c>
      <c r="D1292" s="229" t="s">
        <v>414</v>
      </c>
      <c r="E1292" s="6">
        <f>SUMIF(F$36:F$66,$D1292,H$36:H$66)</f>
        <v>0</v>
      </c>
      <c r="F1292" s="9"/>
      <c r="G1292" s="10"/>
      <c r="H1292" s="11"/>
      <c r="I1292" s="6">
        <f>SUMIF(J$36:J$66,$D1292,L$36:L$66)</f>
        <v>0</v>
      </c>
      <c r="J1292" s="9"/>
      <c r="K1292" s="10"/>
      <c r="L1292" s="11"/>
      <c r="M1292" s="6">
        <f>SUMIF(N$36:N$66,$D1292,P$36:P$66)</f>
        <v>0</v>
      </c>
      <c r="N1292" s="9"/>
      <c r="O1292" s="10"/>
      <c r="P1292" s="11"/>
      <c r="Q1292" s="6">
        <f>SUMIF(R$36:R$66,$D1292,T$36:T$66)</f>
        <v>0</v>
      </c>
      <c r="R1292" s="9"/>
      <c r="S1292" s="10"/>
      <c r="T1292" s="11"/>
      <c r="U1292" s="6">
        <f>SUMIF(V$36:V$66,$D1292,X$36:X$66)</f>
        <v>0</v>
      </c>
      <c r="V1292" s="9"/>
      <c r="W1292" s="10"/>
      <c r="X1292" s="11"/>
      <c r="Y1292" s="6">
        <f>SUMIF(Z$36:Z$66,$D1292,AB$36:AB$66)</f>
        <v>0</v>
      </c>
      <c r="Z1292" s="9"/>
      <c r="AA1292" s="10"/>
      <c r="AB1292" s="11"/>
      <c r="AC1292" s="6">
        <f>SUMIF(AD$36:AD$66,$D1292,AF$36:AF$66)</f>
        <v>0</v>
      </c>
      <c r="AD1292" s="9"/>
      <c r="AE1292" s="10"/>
      <c r="AF1292" s="11"/>
      <c r="AG1292" s="6">
        <f>SUMIF(AH$36:AH$66,$D1292,AJ$36:AJ$66)</f>
        <v>0</v>
      </c>
      <c r="AH1292" s="9"/>
      <c r="AI1292" s="10"/>
      <c r="AJ1292" s="11"/>
      <c r="AK1292" s="6">
        <f>SUMIF(AL$36:AL$66,$D1292,AN$36:AN$66)</f>
        <v>0</v>
      </c>
      <c r="AL1292" s="9"/>
      <c r="AM1292" s="10"/>
      <c r="AN1292" s="11"/>
      <c r="AO1292" s="6">
        <f>SUMIF(AP$36:AP$66,$D1292,AR$36:AR$66)</f>
        <v>0</v>
      </c>
      <c r="AP1292" s="9"/>
      <c r="AQ1292" s="10"/>
      <c r="AR1292" s="11"/>
      <c r="AS1292" s="6">
        <f>SUMIF(AT$36:AT$66,$D1292,AV$36:AV$66)</f>
        <v>0</v>
      </c>
      <c r="AT1292" s="9"/>
      <c r="AU1292" s="10"/>
      <c r="AV1292" s="11"/>
      <c r="AW1292" s="6">
        <f>SUMIF(AX$36:AX$66,$D1292,AZ$36:AZ$66)</f>
        <v>0</v>
      </c>
      <c r="AX1292" s="9"/>
      <c r="AY1292" s="10"/>
      <c r="AZ1292" s="11"/>
      <c r="BA1292" s="6">
        <f>SUMIF(BB$36:BB$66,$D1292,BD$36:BD$66)</f>
        <v>0</v>
      </c>
      <c r="BB1292" s="9"/>
      <c r="BC1292" s="10"/>
      <c r="BD1292" s="11"/>
      <c r="BE1292" s="6">
        <f>SUMIF(BF$36:BF$66,$D1292,BH$36:BH$66)</f>
        <v>0</v>
      </c>
      <c r="BF1292" s="9"/>
      <c r="BG1292" s="10"/>
      <c r="BH1292" s="11"/>
      <c r="BI1292" s="6">
        <f>SUMIF(BJ$36:BJ$66,$D1292,BL$36:BL$66)</f>
        <v>0</v>
      </c>
      <c r="BJ1292" s="9"/>
      <c r="BK1292" s="10"/>
      <c r="BL1292" s="11"/>
      <c r="BM1292" s="6">
        <f>SUMIF(BN$36:BN$66,$D1292,BP$36:BP$66)</f>
        <v>0</v>
      </c>
      <c r="BN1292" s="9"/>
      <c r="BO1292" s="10"/>
      <c r="BP1292" s="11"/>
      <c r="BQ1292" s="6">
        <f>SUMIF(BR$36:BR$66,$D1292,BT$36:BT$66)</f>
        <v>0</v>
      </c>
      <c r="BR1292" s="9"/>
      <c r="BS1292" s="10"/>
      <c r="BT1292" s="11"/>
      <c r="BU1292" s="6">
        <f>SUMIF(BV$36:BV$66,$D1292,BX$36:BX$66)</f>
        <v>0</v>
      </c>
      <c r="BV1292" s="9"/>
      <c r="BW1292" s="10"/>
      <c r="BX1292" s="11"/>
      <c r="BY1292" s="6">
        <f>SUMIF(BZ$36:BZ$66,$D1292,CB$36:CB$66)</f>
        <v>0</v>
      </c>
      <c r="BZ1292" s="9"/>
      <c r="CA1292" s="10"/>
      <c r="CB1292" s="11"/>
      <c r="CC1292" s="6">
        <f>SUMIF(CD$36:CD$66,$D1292,CF$36:CF$66)</f>
        <v>0</v>
      </c>
      <c r="CD1292" s="9"/>
      <c r="CE1292" s="10"/>
      <c r="CF1292" s="11"/>
      <c r="CG1292" s="6">
        <f>SUMIF(CH$36:CH$66,$D1292,CJ$36:CJ$66)</f>
        <v>0</v>
      </c>
      <c r="CH1292" s="9"/>
      <c r="CI1292" s="10"/>
      <c r="CJ1292" s="11"/>
      <c r="CK1292" s="6">
        <f>SUMIF(CL$36:CL$66,$D1292,CN$36:CN$66)</f>
        <v>0</v>
      </c>
      <c r="CL1292" s="9"/>
      <c r="CM1292" s="10"/>
      <c r="CN1292" s="11"/>
      <c r="CO1292" s="6">
        <f>SUMIF(CP$36:CP$66,$D1292,CR$36:CR$66)</f>
        <v>0</v>
      </c>
      <c r="CP1292" s="9"/>
      <c r="CQ1292" s="10"/>
      <c r="CR1292" s="11"/>
      <c r="CS1292" s="6">
        <f>SUMIF(CT$36:CT$66,$D1292,CV$36:CV$66)</f>
        <v>0</v>
      </c>
      <c r="CT1292" s="9"/>
      <c r="CU1292" s="10"/>
      <c r="CV1292" s="11"/>
      <c r="CW1292" s="6">
        <f>SUMIF(CX$36:CX$66,$D1292,CZ$36:CZ$66)</f>
        <v>0</v>
      </c>
      <c r="CX1292" s="9"/>
      <c r="CY1292" s="10"/>
      <c r="CZ1292" s="11"/>
      <c r="DA1292" s="6">
        <f>SUMIF(DB$36:DB$66,$D1292,DD$36:DD$66)</f>
        <v>0</v>
      </c>
      <c r="DB1292" s="9"/>
      <c r="DC1292" s="10"/>
      <c r="DD1292" s="11"/>
      <c r="DE1292" s="6">
        <f>SUMIF(DF$36:DF$66,$D1292,DH$36:DH$66)</f>
        <v>0</v>
      </c>
      <c r="DF1292" s="9"/>
      <c r="DG1292" s="10"/>
      <c r="DH1292" s="11"/>
      <c r="DI1292" s="6">
        <f>SUMIF(DJ$36:DJ$66,$D1292,DL$36:DL$66)</f>
        <v>0</v>
      </c>
      <c r="DJ1292" s="9"/>
      <c r="DK1292" s="10"/>
      <c r="DL1292" s="11"/>
      <c r="DM1292" s="6">
        <f>SUMIF(DN$36:DN$66,$D1292,DP$36:DP$66)</f>
        <v>0</v>
      </c>
      <c r="DN1292" s="9"/>
      <c r="DO1292" s="10"/>
      <c r="DP1292" s="11"/>
      <c r="DQ1292" s="6">
        <f>SUMIF(DR$36:DR$66,$D1292,DT$36:DT$66)</f>
        <v>0</v>
      </c>
      <c r="DR1292" s="9"/>
      <c r="DS1292" s="10"/>
      <c r="DT1292" s="11"/>
      <c r="DU1292" s="6">
        <f>SUMIF(DV$36:DV$66,$D1292,DX$36:DX$66)</f>
        <v>0</v>
      </c>
      <c r="DV1292" s="9"/>
      <c r="DW1292" s="10"/>
      <c r="DX1292" s="11"/>
      <c r="DY1292" s="6">
        <f>SUMIF(DZ$36:DZ$66,$D1292,EB$36:EB$66)</f>
        <v>0</v>
      </c>
      <c r="DZ1292" s="9"/>
      <c r="EA1292" s="10"/>
      <c r="EB1292" s="11"/>
      <c r="EC1292" s="6">
        <f>SUMIF(ED$36:ED$66,$D1292,EF$36:EF$66)</f>
        <v>0</v>
      </c>
      <c r="ED1292" s="9"/>
      <c r="EE1292" s="10"/>
      <c r="EF1292" s="11"/>
      <c r="EG1292" s="6">
        <f>SUMIF(EH$36:EH$66,$D1292,EJ$36:EJ$66)</f>
        <v>0</v>
      </c>
      <c r="EH1292" s="9"/>
      <c r="EI1292" s="10"/>
      <c r="EJ1292" s="11"/>
      <c r="EK1292" s="6">
        <f>SUMIF(EL$36:EL$66,$D1292,EN$36:EN$66)</f>
        <v>0</v>
      </c>
      <c r="EL1292" s="9"/>
      <c r="EM1292" s="10"/>
      <c r="EN1292" s="11"/>
      <c r="EO1292" s="6">
        <f>SUMIF(EP$36:EP$66,$D1292,ER$36:ER$66)</f>
        <v>0</v>
      </c>
      <c r="EP1292" s="9"/>
      <c r="EQ1292" s="10"/>
      <c r="ER1292" s="11"/>
      <c r="ES1292" s="6">
        <f>SUMIF(ET$36:ET$66,$D1292,EV$36:EV$66)</f>
        <v>0</v>
      </c>
      <c r="ET1292" s="9"/>
      <c r="EU1292" s="10"/>
      <c r="EV1292" s="11"/>
      <c r="EW1292" s="6">
        <f>SUMIF(EX$36:EX$66,$D1292,EZ$36:EZ$66)</f>
        <v>0</v>
      </c>
      <c r="EX1292" s="9"/>
      <c r="EY1292" s="10"/>
      <c r="EZ1292" s="11"/>
      <c r="FA1292" s="6">
        <f>SUMIF(FB$36:FB$66,$D1292,FD$36:FD$66)</f>
        <v>0</v>
      </c>
      <c r="FB1292" s="9"/>
      <c r="FC1292" s="10"/>
      <c r="FD1292" s="11"/>
      <c r="FE1292" s="6">
        <f>SUMIF(FF$36:FF$66,$D1292,FH$36:FH$66)</f>
        <v>0</v>
      </c>
      <c r="FF1292" s="9"/>
      <c r="FG1292" s="10"/>
      <c r="FH1292" s="11"/>
      <c r="FI1292" s="6">
        <f>SUMIF(FJ$36:FJ$66,$D1292,FL$36:FL$66)</f>
        <v>0</v>
      </c>
      <c r="FJ1292" s="9"/>
      <c r="FK1292" s="10"/>
      <c r="FL1292" s="11"/>
      <c r="FM1292" s="6">
        <f>SUMIF(FN$36:FN$66,$D1292,FP$36:FP$66)</f>
        <v>0</v>
      </c>
      <c r="FN1292" s="9"/>
      <c r="FO1292" s="10"/>
      <c r="FP1292" s="11"/>
      <c r="FQ1292" s="6">
        <f>SUMIF(FR$36:FR$66,$D1292,FT$36:FT$66)</f>
        <v>0</v>
      </c>
      <c r="FR1292" s="9"/>
      <c r="FS1292" s="10"/>
      <c r="FT1292" s="11"/>
      <c r="FU1292" s="6">
        <f>SUMIF(FV$36:FV$66,$D1292,FX$36:FX$66)</f>
        <v>0</v>
      </c>
      <c r="FV1292" s="9"/>
      <c r="FW1292" s="10"/>
      <c r="FX1292" s="11"/>
      <c r="FY1292" s="6">
        <f>SUMIF(FZ$36:FZ$66,$D1292,GB$36:GB$66)</f>
        <v>0</v>
      </c>
      <c r="FZ1292" s="9"/>
      <c r="GA1292" s="10"/>
      <c r="GB1292" s="11"/>
      <c r="GC1292" s="6">
        <f>SUMIF(GD$36:GD$66,$D1292,GF$36:GF$66)</f>
        <v>0</v>
      </c>
      <c r="GD1292" s="9"/>
      <c r="GE1292" s="10"/>
      <c r="GF1292" s="11"/>
      <c r="GG1292" s="6">
        <f>SUMIF(GH$36:GH$66,$D1292,GJ$36:GJ$66)</f>
        <v>0</v>
      </c>
      <c r="GH1292" s="9"/>
      <c r="GI1292" s="10"/>
      <c r="GJ1292" s="11"/>
      <c r="GK1292" s="6">
        <f>SUMIF(GL$36:GL$66,$D1292,GN$36:GN$66)</f>
        <v>0</v>
      </c>
      <c r="GL1292" s="9"/>
      <c r="GM1292" s="10"/>
      <c r="GN1292" s="11"/>
      <c r="GO1292" s="6">
        <f>SUMIF(GP$36:GP$66,$D1292,GR$36:GR$66)</f>
        <v>0</v>
      </c>
      <c r="GP1292" s="9"/>
      <c r="GQ1292" s="10"/>
      <c r="GR1292" s="11"/>
      <c r="GS1292" s="6">
        <f>SUMIF(GT$36:GT$66,$D1292,GV$36:GV$66)</f>
        <v>0</v>
      </c>
      <c r="GT1292" s="9"/>
      <c r="GU1292" s="10"/>
      <c r="GV1292" s="20"/>
      <c r="GW1292" s="19">
        <f t="shared" si="30"/>
        <v>0</v>
      </c>
      <c r="GX1292" s="472"/>
      <c r="GY1292" s="473"/>
    </row>
    <row r="1293" spans="1:207" ht="37.5">
      <c r="A1293" s="47" t="s">
        <v>77</v>
      </c>
      <c r="B1293" s="487"/>
      <c r="C1293" s="187" t="s">
        <v>413</v>
      </c>
      <c r="D1293" s="229" t="s">
        <v>414</v>
      </c>
      <c r="E1293" s="6">
        <f>SUMIF(F$67:F$97,$D1293,H$67:H$97)</f>
        <v>0</v>
      </c>
      <c r="F1293" s="9"/>
      <c r="G1293" s="10"/>
      <c r="H1293" s="11"/>
      <c r="I1293" s="6">
        <f>SUMIF(J$67:J$97,$D1293,L$67:L$97)</f>
        <v>0</v>
      </c>
      <c r="J1293" s="9"/>
      <c r="K1293" s="10"/>
      <c r="L1293" s="11"/>
      <c r="M1293" s="6">
        <f>SUMIF(N$67:N$97,$D1293,P$67:P$97)</f>
        <v>0</v>
      </c>
      <c r="N1293" s="9"/>
      <c r="O1293" s="10"/>
      <c r="P1293" s="11"/>
      <c r="Q1293" s="6">
        <f>SUMIF(R$67:R$97,$D1293,T$67:T$97)</f>
        <v>0</v>
      </c>
      <c r="R1293" s="9"/>
      <c r="S1293" s="10"/>
      <c r="T1293" s="11"/>
      <c r="U1293" s="6">
        <f>SUMIF(V$67:V$97,$D1293,X$67:X$97)</f>
        <v>0</v>
      </c>
      <c r="V1293" s="9"/>
      <c r="W1293" s="10"/>
      <c r="X1293" s="11"/>
      <c r="Y1293" s="6">
        <f>SUMIF(Z$67:Z$97,$D1293,AB$67:AB$97)</f>
        <v>0</v>
      </c>
      <c r="Z1293" s="9"/>
      <c r="AA1293" s="10"/>
      <c r="AB1293" s="11"/>
      <c r="AC1293" s="6">
        <f>SUMIF(AD$67:AD$97,$D1293,AF$67:AF$97)</f>
        <v>0</v>
      </c>
      <c r="AD1293" s="9"/>
      <c r="AE1293" s="10"/>
      <c r="AF1293" s="11"/>
      <c r="AG1293" s="6">
        <f>SUMIF(AH$67:AH$97,$D1293,AJ$67:AJ$97)</f>
        <v>0</v>
      </c>
      <c r="AH1293" s="9"/>
      <c r="AI1293" s="10"/>
      <c r="AJ1293" s="11"/>
      <c r="AK1293" s="6">
        <f>SUMIF(AL$67:AL$97,$D1293,AN$67:AN$97)</f>
        <v>0</v>
      </c>
      <c r="AL1293" s="9"/>
      <c r="AM1293" s="10"/>
      <c r="AN1293" s="11"/>
      <c r="AO1293" s="6">
        <f>SUMIF(AP$67:AP$97,$D1293,AR$67:AR$97)</f>
        <v>0</v>
      </c>
      <c r="AP1293" s="9"/>
      <c r="AQ1293" s="10"/>
      <c r="AR1293" s="11"/>
      <c r="AS1293" s="6">
        <f>SUMIF(AT$67:AT$97,$D1293,AV$67:AV$97)</f>
        <v>0</v>
      </c>
      <c r="AT1293" s="9"/>
      <c r="AU1293" s="10"/>
      <c r="AV1293" s="11"/>
      <c r="AW1293" s="6">
        <f>SUMIF(AX$67:AX$97,$D1293,AZ$67:AZ$97)</f>
        <v>0</v>
      </c>
      <c r="AX1293" s="9"/>
      <c r="AY1293" s="10"/>
      <c r="AZ1293" s="11"/>
      <c r="BA1293" s="6">
        <f>SUMIF(BB$67:BB$97,$D1293,BD$67:BD$97)</f>
        <v>0</v>
      </c>
      <c r="BB1293" s="9"/>
      <c r="BC1293" s="10"/>
      <c r="BD1293" s="11"/>
      <c r="BE1293" s="6">
        <f>SUMIF(BF$67:BF$97,$D1293,BH$67:BH$97)</f>
        <v>0</v>
      </c>
      <c r="BF1293" s="9"/>
      <c r="BG1293" s="10"/>
      <c r="BH1293" s="11"/>
      <c r="BI1293" s="6">
        <f>SUMIF(BJ$67:BJ$97,$D1293,BL$67:BL$97)</f>
        <v>0</v>
      </c>
      <c r="BJ1293" s="9"/>
      <c r="BK1293" s="10"/>
      <c r="BL1293" s="11"/>
      <c r="BM1293" s="6">
        <f>SUMIF(BN$67:BN$97,$D1293,BP$67:BP$97)</f>
        <v>0</v>
      </c>
      <c r="BN1293" s="9"/>
      <c r="BO1293" s="10"/>
      <c r="BP1293" s="11"/>
      <c r="BQ1293" s="6">
        <f>SUMIF(BR$67:BR$97,$D1293,BT$67:BT$97)</f>
        <v>0</v>
      </c>
      <c r="BR1293" s="9"/>
      <c r="BS1293" s="10"/>
      <c r="BT1293" s="11"/>
      <c r="BU1293" s="6">
        <f>SUMIF(BV$67:BV$97,$D1293,BX$67:BX$97)</f>
        <v>0</v>
      </c>
      <c r="BV1293" s="9"/>
      <c r="BW1293" s="10"/>
      <c r="BX1293" s="11"/>
      <c r="BY1293" s="6">
        <f>SUMIF(BZ$67:BZ$97,$D1293,CB$67:CB$97)</f>
        <v>0</v>
      </c>
      <c r="BZ1293" s="9"/>
      <c r="CA1293" s="10"/>
      <c r="CB1293" s="11"/>
      <c r="CC1293" s="6">
        <f>SUMIF(CD$67:CD$97,$D1293,CF$67:CF$97)</f>
        <v>0</v>
      </c>
      <c r="CD1293" s="9"/>
      <c r="CE1293" s="10"/>
      <c r="CF1293" s="11"/>
      <c r="CG1293" s="6">
        <f>SUMIF(CH$67:CH$97,$D1293,CJ$67:CJ$97)</f>
        <v>0</v>
      </c>
      <c r="CH1293" s="9"/>
      <c r="CI1293" s="10"/>
      <c r="CJ1293" s="11"/>
      <c r="CK1293" s="6">
        <f>SUMIF(CL$67:CL$97,$D1293,CN$67:CN$97)</f>
        <v>0</v>
      </c>
      <c r="CL1293" s="9"/>
      <c r="CM1293" s="10"/>
      <c r="CN1293" s="11"/>
      <c r="CO1293" s="6">
        <f>SUMIF(CP$67:CP$97,$D1293,CR$67:CR$97)</f>
        <v>0</v>
      </c>
      <c r="CP1293" s="9"/>
      <c r="CQ1293" s="10"/>
      <c r="CR1293" s="11"/>
      <c r="CS1293" s="6">
        <f>SUMIF(CT$67:CT$97,$D1293,CV$67:CV$97)</f>
        <v>0</v>
      </c>
      <c r="CT1293" s="9"/>
      <c r="CU1293" s="10"/>
      <c r="CV1293" s="11"/>
      <c r="CW1293" s="6">
        <f>SUMIF(CX$67:CX$97,$D1293,CZ$67:CZ$97)</f>
        <v>0</v>
      </c>
      <c r="CX1293" s="9"/>
      <c r="CY1293" s="10"/>
      <c r="CZ1293" s="11"/>
      <c r="DA1293" s="6">
        <f>SUMIF(DB$67:DB$97,$D1293,DD$67:DD$97)</f>
        <v>0</v>
      </c>
      <c r="DB1293" s="9"/>
      <c r="DC1293" s="10"/>
      <c r="DD1293" s="11"/>
      <c r="DE1293" s="6">
        <f>SUMIF(DF$67:DF$97,$D1293,DH$67:DH$97)</f>
        <v>0</v>
      </c>
      <c r="DF1293" s="9"/>
      <c r="DG1293" s="10"/>
      <c r="DH1293" s="11"/>
      <c r="DI1293" s="6">
        <f>SUMIF(DJ$67:DJ$97,$D1293,DL$67:DL$97)</f>
        <v>0</v>
      </c>
      <c r="DJ1293" s="9"/>
      <c r="DK1293" s="10"/>
      <c r="DL1293" s="11"/>
      <c r="DM1293" s="6">
        <f>SUMIF(DN$67:DN$97,$D1293,DP$67:DP$97)</f>
        <v>0</v>
      </c>
      <c r="DN1293" s="9"/>
      <c r="DO1293" s="10"/>
      <c r="DP1293" s="11"/>
      <c r="DQ1293" s="6">
        <f>SUMIF(DR$67:DR$97,$D1293,DT$67:DT$97)</f>
        <v>0</v>
      </c>
      <c r="DR1293" s="9"/>
      <c r="DS1293" s="10"/>
      <c r="DT1293" s="11"/>
      <c r="DU1293" s="6">
        <f>SUMIF(DV$67:DV$97,$D1293,DX$67:DX$97)</f>
        <v>0</v>
      </c>
      <c r="DV1293" s="9"/>
      <c r="DW1293" s="10"/>
      <c r="DX1293" s="11"/>
      <c r="DY1293" s="6">
        <f>SUMIF(DZ$67:DZ$97,$D1293,EB$67:EB$97)</f>
        <v>0</v>
      </c>
      <c r="DZ1293" s="9"/>
      <c r="EA1293" s="10"/>
      <c r="EB1293" s="11"/>
      <c r="EC1293" s="6">
        <f>SUMIF(ED$67:ED$97,$D1293,EF$67:EF$97)</f>
        <v>0</v>
      </c>
      <c r="ED1293" s="9"/>
      <c r="EE1293" s="10"/>
      <c r="EF1293" s="11"/>
      <c r="EG1293" s="6">
        <f>SUMIF(EH$67:EH$97,$D1293,EJ$67:EJ$97)</f>
        <v>0</v>
      </c>
      <c r="EH1293" s="9"/>
      <c r="EI1293" s="10"/>
      <c r="EJ1293" s="11"/>
      <c r="EK1293" s="6">
        <f>SUMIF(EL$67:EL$97,$D1293,EN$67:EN$97)</f>
        <v>0</v>
      </c>
      <c r="EL1293" s="9"/>
      <c r="EM1293" s="10"/>
      <c r="EN1293" s="11"/>
      <c r="EO1293" s="6">
        <f>SUMIF(EP$67:EP$97,$D1293,ER$67:ER$97)</f>
        <v>0</v>
      </c>
      <c r="EP1293" s="9"/>
      <c r="EQ1293" s="10"/>
      <c r="ER1293" s="11"/>
      <c r="ES1293" s="6">
        <f>SUMIF(ET$67:ET$97,$D1293,EV$67:EV$97)</f>
        <v>0</v>
      </c>
      <c r="ET1293" s="9"/>
      <c r="EU1293" s="10"/>
      <c r="EV1293" s="11"/>
      <c r="EW1293" s="6">
        <f>SUMIF(EX$67:EX$97,$D1293,EZ$67:EZ$97)</f>
        <v>0</v>
      </c>
      <c r="EX1293" s="9"/>
      <c r="EY1293" s="10"/>
      <c r="EZ1293" s="11"/>
      <c r="FA1293" s="6">
        <f>SUMIF(FB$67:FB$97,$D1293,FD$67:FD$97)</f>
        <v>0</v>
      </c>
      <c r="FB1293" s="9"/>
      <c r="FC1293" s="10"/>
      <c r="FD1293" s="11"/>
      <c r="FE1293" s="6">
        <f>SUMIF(FF$67:FF$97,$D1293,FH$67:FH$97)</f>
        <v>0</v>
      </c>
      <c r="FF1293" s="9"/>
      <c r="FG1293" s="10"/>
      <c r="FH1293" s="11"/>
      <c r="FI1293" s="6">
        <f>SUMIF(FJ$67:FJ$97,$D1293,FL$67:FL$97)</f>
        <v>0</v>
      </c>
      <c r="FJ1293" s="9"/>
      <c r="FK1293" s="10"/>
      <c r="FL1293" s="11"/>
      <c r="FM1293" s="6">
        <f>SUMIF(FN$67:FN$97,$D1293,FP$67:FP$97)</f>
        <v>0</v>
      </c>
      <c r="FN1293" s="9"/>
      <c r="FO1293" s="10"/>
      <c r="FP1293" s="11"/>
      <c r="FQ1293" s="6">
        <f>SUMIF(FR$67:FR$97,$D1293,FT$67:FT$97)</f>
        <v>0</v>
      </c>
      <c r="FR1293" s="9"/>
      <c r="FS1293" s="10"/>
      <c r="FT1293" s="11"/>
      <c r="FU1293" s="6">
        <f>SUMIF(FV$67:FV$97,$D1293,FX$67:FX$97)</f>
        <v>0</v>
      </c>
      <c r="FV1293" s="9"/>
      <c r="FW1293" s="10"/>
      <c r="FX1293" s="11"/>
      <c r="FY1293" s="6">
        <f>SUMIF(FZ$67:FZ$97,$D1293,GB$67:GB$97)</f>
        <v>0</v>
      </c>
      <c r="FZ1293" s="9"/>
      <c r="GA1293" s="10"/>
      <c r="GB1293" s="11"/>
      <c r="GC1293" s="6">
        <f>SUMIF(GD$67:GD$97,$D1293,GF$67:GF$97)</f>
        <v>0</v>
      </c>
      <c r="GD1293" s="9"/>
      <c r="GE1293" s="10"/>
      <c r="GF1293" s="11"/>
      <c r="GG1293" s="6">
        <f>SUMIF(GH$67:GH$97,$D1293,GJ$67:GJ$97)</f>
        <v>0</v>
      </c>
      <c r="GH1293" s="9"/>
      <c r="GI1293" s="10"/>
      <c r="GJ1293" s="11"/>
      <c r="GK1293" s="6">
        <f>SUMIF(GL$67:GL$97,$D1293,GN$67:GN$97)</f>
        <v>0</v>
      </c>
      <c r="GL1293" s="9"/>
      <c r="GM1293" s="10"/>
      <c r="GN1293" s="11"/>
      <c r="GO1293" s="6">
        <f>SUMIF(GP$67:GP$97,$D1293,GR$67:GR$97)</f>
        <v>0</v>
      </c>
      <c r="GP1293" s="9"/>
      <c r="GQ1293" s="10"/>
      <c r="GR1293" s="11"/>
      <c r="GS1293" s="6">
        <f>SUMIF(GT$67:GT$97,$D1293,GV$67:GV$97)</f>
        <v>0</v>
      </c>
      <c r="GT1293" s="9"/>
      <c r="GU1293" s="10"/>
      <c r="GV1293" s="20"/>
      <c r="GW1293" s="19">
        <f t="shared" si="30"/>
        <v>0</v>
      </c>
      <c r="GX1293" s="472"/>
      <c r="GY1293" s="473"/>
    </row>
    <row r="1294" spans="1:207" ht="37.5">
      <c r="A1294" s="47" t="s">
        <v>78</v>
      </c>
      <c r="B1294" s="487"/>
      <c r="C1294" s="187" t="s">
        <v>413</v>
      </c>
      <c r="D1294" s="229" t="s">
        <v>414</v>
      </c>
      <c r="E1294" s="6">
        <f>SUMIF(F$98:F$128,$D1294,H$98:H$128)</f>
        <v>0</v>
      </c>
      <c r="F1294" s="9"/>
      <c r="G1294" s="10"/>
      <c r="H1294" s="11"/>
      <c r="I1294" s="6">
        <f>SUMIF(J$98:J$128,$D1294,L$98:L$128)</f>
        <v>0</v>
      </c>
      <c r="J1294" s="9"/>
      <c r="K1294" s="10"/>
      <c r="L1294" s="11"/>
      <c r="M1294" s="6">
        <f>SUMIF(N$98:N$128,$D1294,P$98:P$128)</f>
        <v>0</v>
      </c>
      <c r="N1294" s="9"/>
      <c r="O1294" s="10"/>
      <c r="P1294" s="11"/>
      <c r="Q1294" s="6">
        <f>SUMIF(R$98:R$128,$D1294,T$98:T$128)</f>
        <v>0</v>
      </c>
      <c r="R1294" s="9"/>
      <c r="S1294" s="10"/>
      <c r="T1294" s="11"/>
      <c r="U1294" s="6">
        <f>SUMIF(V$98:V$128,$D1294,X$98:X$128)</f>
        <v>0</v>
      </c>
      <c r="V1294" s="9"/>
      <c r="W1294" s="10"/>
      <c r="X1294" s="11"/>
      <c r="Y1294" s="6">
        <f>SUMIF(Z$98:Z$128,$D1294,AB$98:AB$128)</f>
        <v>0</v>
      </c>
      <c r="Z1294" s="9"/>
      <c r="AA1294" s="10"/>
      <c r="AB1294" s="11"/>
      <c r="AC1294" s="6">
        <f>SUMIF(AD$98:AD$128,$D1294,AF$98:AF$128)</f>
        <v>0</v>
      </c>
      <c r="AD1294" s="9"/>
      <c r="AE1294" s="10"/>
      <c r="AF1294" s="11"/>
      <c r="AG1294" s="6">
        <f>SUMIF(AH$98:AH$128,$D1294,AJ$98:AJ$128)</f>
        <v>0</v>
      </c>
      <c r="AH1294" s="9"/>
      <c r="AI1294" s="10"/>
      <c r="AJ1294" s="11"/>
      <c r="AK1294" s="6">
        <f>SUMIF(AL$98:AL$128,$D1294,AN$98:AN$128)</f>
        <v>0</v>
      </c>
      <c r="AL1294" s="9"/>
      <c r="AM1294" s="10"/>
      <c r="AN1294" s="11"/>
      <c r="AO1294" s="6">
        <f>SUMIF(AP$98:AP$128,$D1294,AR$98:AR$128)</f>
        <v>0</v>
      </c>
      <c r="AP1294" s="9"/>
      <c r="AQ1294" s="10"/>
      <c r="AR1294" s="11"/>
      <c r="AS1294" s="6">
        <f>SUMIF(AT$98:AT$128,$D1294,AV$98:AV$128)</f>
        <v>0</v>
      </c>
      <c r="AT1294" s="9"/>
      <c r="AU1294" s="10"/>
      <c r="AV1294" s="11"/>
      <c r="AW1294" s="6">
        <f>SUMIF(AX$98:AX$128,$D1294,AZ$98:AZ$128)</f>
        <v>0</v>
      </c>
      <c r="AX1294" s="9"/>
      <c r="AY1294" s="10"/>
      <c r="AZ1294" s="11"/>
      <c r="BA1294" s="6">
        <f>SUMIF(BB$98:BB$128,$D1294,BD$98:BD$128)</f>
        <v>0</v>
      </c>
      <c r="BB1294" s="9"/>
      <c r="BC1294" s="10"/>
      <c r="BD1294" s="11"/>
      <c r="BE1294" s="6">
        <f>SUMIF(BF$98:BF$128,$D1294,BH$98:BH$128)</f>
        <v>0</v>
      </c>
      <c r="BF1294" s="9"/>
      <c r="BG1294" s="10"/>
      <c r="BH1294" s="11"/>
      <c r="BI1294" s="6">
        <f>SUMIF(BJ$98:BJ$128,$D1294,BL$98:BL$128)</f>
        <v>0</v>
      </c>
      <c r="BJ1294" s="9"/>
      <c r="BK1294" s="10"/>
      <c r="BL1294" s="11"/>
      <c r="BM1294" s="6">
        <f>SUMIF(BN$98:BN$128,$D1294,BP$98:BP$128)</f>
        <v>0</v>
      </c>
      <c r="BN1294" s="9"/>
      <c r="BO1294" s="10"/>
      <c r="BP1294" s="11"/>
      <c r="BQ1294" s="6">
        <f>SUMIF(BR$98:BR$128,$D1294,BT$98:BT$128)</f>
        <v>0</v>
      </c>
      <c r="BR1294" s="9"/>
      <c r="BS1294" s="10"/>
      <c r="BT1294" s="11"/>
      <c r="BU1294" s="6">
        <f>SUMIF(BV$98:BV$128,$D1294,BX$98:BX$128)</f>
        <v>0</v>
      </c>
      <c r="BV1294" s="9"/>
      <c r="BW1294" s="10"/>
      <c r="BX1294" s="11"/>
      <c r="BY1294" s="6">
        <f>SUMIF(BZ$98:BZ$128,$D1294,CB$98:CB$128)</f>
        <v>0</v>
      </c>
      <c r="BZ1294" s="9"/>
      <c r="CA1294" s="10"/>
      <c r="CB1294" s="11"/>
      <c r="CC1294" s="6">
        <f>SUMIF(CD$98:CD$128,$D1294,CF$98:CF$128)</f>
        <v>0</v>
      </c>
      <c r="CD1294" s="9"/>
      <c r="CE1294" s="10"/>
      <c r="CF1294" s="11"/>
      <c r="CG1294" s="6">
        <f>SUMIF(CH$98:CH$128,$D1294,CJ$98:CJ$128)</f>
        <v>0</v>
      </c>
      <c r="CH1294" s="9"/>
      <c r="CI1294" s="10"/>
      <c r="CJ1294" s="11"/>
      <c r="CK1294" s="6">
        <f>SUMIF(CL$98:CL$128,$D1294,CN$98:CN$128)</f>
        <v>0</v>
      </c>
      <c r="CL1294" s="9"/>
      <c r="CM1294" s="10"/>
      <c r="CN1294" s="11"/>
      <c r="CO1294" s="6">
        <f>SUMIF(CP$98:CP$128,$D1294,CR$98:CR$128)</f>
        <v>0</v>
      </c>
      <c r="CP1294" s="9"/>
      <c r="CQ1294" s="10"/>
      <c r="CR1294" s="11"/>
      <c r="CS1294" s="6">
        <f>SUMIF(CT$98:CT$128,$D1294,CV$98:CV$128)</f>
        <v>0</v>
      </c>
      <c r="CT1294" s="9"/>
      <c r="CU1294" s="10"/>
      <c r="CV1294" s="11"/>
      <c r="CW1294" s="6">
        <f>SUMIF(CX$98:CX$128,$D1294,CZ$98:CZ$128)</f>
        <v>0</v>
      </c>
      <c r="CX1294" s="9"/>
      <c r="CY1294" s="10"/>
      <c r="CZ1294" s="11"/>
      <c r="DA1294" s="6">
        <f>SUMIF(DB$98:DB$128,$D1294,DD$98:DD$128)</f>
        <v>0</v>
      </c>
      <c r="DB1294" s="9"/>
      <c r="DC1294" s="10"/>
      <c r="DD1294" s="11"/>
      <c r="DE1294" s="6">
        <f>SUMIF(DF$98:DF$128,$D1294,DH$98:DH$128)</f>
        <v>0</v>
      </c>
      <c r="DF1294" s="9"/>
      <c r="DG1294" s="10"/>
      <c r="DH1294" s="11"/>
      <c r="DI1294" s="6">
        <f>SUMIF(DJ$98:DJ$128,$D1294,DL$98:DL$128)</f>
        <v>0</v>
      </c>
      <c r="DJ1294" s="9"/>
      <c r="DK1294" s="10"/>
      <c r="DL1294" s="11"/>
      <c r="DM1294" s="6">
        <f>SUMIF(DN$98:DN$128,$D1294,DP$98:DP$128)</f>
        <v>0</v>
      </c>
      <c r="DN1294" s="9"/>
      <c r="DO1294" s="10"/>
      <c r="DP1294" s="11"/>
      <c r="DQ1294" s="6">
        <f>SUMIF(DR$98:DR$128,$D1294,DT$98:DT$128)</f>
        <v>0</v>
      </c>
      <c r="DR1294" s="9"/>
      <c r="DS1294" s="10"/>
      <c r="DT1294" s="11"/>
      <c r="DU1294" s="6">
        <f>SUMIF(DV$98:DV$128,$D1294,DX$98:DX$128)</f>
        <v>0</v>
      </c>
      <c r="DV1294" s="9"/>
      <c r="DW1294" s="10"/>
      <c r="DX1294" s="11"/>
      <c r="DY1294" s="6">
        <f>SUMIF(DZ$98:DZ$128,$D1294,EB$98:EB$128)</f>
        <v>0</v>
      </c>
      <c r="DZ1294" s="9"/>
      <c r="EA1294" s="10"/>
      <c r="EB1294" s="11"/>
      <c r="EC1294" s="6">
        <f>SUMIF(ED$98:ED$128,$D1294,EF$98:EF$128)</f>
        <v>0</v>
      </c>
      <c r="ED1294" s="9"/>
      <c r="EE1294" s="10"/>
      <c r="EF1294" s="11"/>
      <c r="EG1294" s="6">
        <f>SUMIF(EH$98:EH$128,$D1294,EJ$98:EJ$128)</f>
        <v>0</v>
      </c>
      <c r="EH1294" s="9"/>
      <c r="EI1294" s="10"/>
      <c r="EJ1294" s="11"/>
      <c r="EK1294" s="6">
        <f>SUMIF(EL$98:EL$128,$D1294,EN$98:EN$128)</f>
        <v>0</v>
      </c>
      <c r="EL1294" s="9"/>
      <c r="EM1294" s="10"/>
      <c r="EN1294" s="11"/>
      <c r="EO1294" s="6">
        <f>SUMIF(EP$98:EP$128,$D1294,ER$98:ER$128)</f>
        <v>0</v>
      </c>
      <c r="EP1294" s="9"/>
      <c r="EQ1294" s="10"/>
      <c r="ER1294" s="11"/>
      <c r="ES1294" s="6">
        <f>SUMIF(ET$98:ET$128,$D1294,EV$98:EV$128)</f>
        <v>0</v>
      </c>
      <c r="ET1294" s="9"/>
      <c r="EU1294" s="10"/>
      <c r="EV1294" s="11"/>
      <c r="EW1294" s="6">
        <f>SUMIF(EX$98:EX$128,$D1294,EZ$98:EZ$128)</f>
        <v>0</v>
      </c>
      <c r="EX1294" s="9"/>
      <c r="EY1294" s="10"/>
      <c r="EZ1294" s="11"/>
      <c r="FA1294" s="6">
        <f>SUMIF(FB$98:FB$128,$D1294,FD$98:FD$128)</f>
        <v>0</v>
      </c>
      <c r="FB1294" s="9"/>
      <c r="FC1294" s="10"/>
      <c r="FD1294" s="11"/>
      <c r="FE1294" s="6">
        <f>SUMIF(FF$98:FF$128,$D1294,FH$98:FH$128)</f>
        <v>0</v>
      </c>
      <c r="FF1294" s="9"/>
      <c r="FG1294" s="10"/>
      <c r="FH1294" s="11"/>
      <c r="FI1294" s="6">
        <f>SUMIF(FJ$98:FJ$128,$D1294,FL$98:FL$128)</f>
        <v>0</v>
      </c>
      <c r="FJ1294" s="9"/>
      <c r="FK1294" s="10"/>
      <c r="FL1294" s="11"/>
      <c r="FM1294" s="6">
        <f>SUMIF(FN$98:FN$128,$D1294,FP$98:FP$128)</f>
        <v>0</v>
      </c>
      <c r="FN1294" s="9"/>
      <c r="FO1294" s="10"/>
      <c r="FP1294" s="11"/>
      <c r="FQ1294" s="6">
        <f>SUMIF(FR$98:FR$128,$D1294,FT$98:FT$128)</f>
        <v>0</v>
      </c>
      <c r="FR1294" s="9"/>
      <c r="FS1294" s="10"/>
      <c r="FT1294" s="11"/>
      <c r="FU1294" s="6">
        <f>SUMIF(FV$98:FV$128,$D1294,FX$98:FX$128)</f>
        <v>0</v>
      </c>
      <c r="FV1294" s="9"/>
      <c r="FW1294" s="10"/>
      <c r="FX1294" s="11"/>
      <c r="FY1294" s="6">
        <f>SUMIF(FZ$98:FZ$128,$D1294,GB$98:GB$128)</f>
        <v>0</v>
      </c>
      <c r="FZ1294" s="9"/>
      <c r="GA1294" s="10"/>
      <c r="GB1294" s="11"/>
      <c r="GC1294" s="6">
        <f>SUMIF(GD$98:GD$128,$D1294,GF$98:GF$128)</f>
        <v>0</v>
      </c>
      <c r="GD1294" s="9"/>
      <c r="GE1294" s="10"/>
      <c r="GF1294" s="11"/>
      <c r="GG1294" s="6">
        <f>SUMIF(GH$98:GH$128,$D1294,GJ$98:GJ$128)</f>
        <v>0</v>
      </c>
      <c r="GH1294" s="9"/>
      <c r="GI1294" s="10"/>
      <c r="GJ1294" s="11"/>
      <c r="GK1294" s="6">
        <f>SUMIF(GL$98:GL$128,$D1294,GN$98:GN$128)</f>
        <v>0</v>
      </c>
      <c r="GL1294" s="9"/>
      <c r="GM1294" s="10"/>
      <c r="GN1294" s="11"/>
      <c r="GO1294" s="6">
        <f>SUMIF(GP$98:GP$128,$D1294,GR$98:GR$128)</f>
        <v>0</v>
      </c>
      <c r="GP1294" s="9"/>
      <c r="GQ1294" s="10"/>
      <c r="GR1294" s="11"/>
      <c r="GS1294" s="6">
        <f>SUMIF(GT$98:GT$128,$D1294,GV$98:GV$128)</f>
        <v>0</v>
      </c>
      <c r="GT1294" s="9"/>
      <c r="GU1294" s="10"/>
      <c r="GV1294" s="20"/>
      <c r="GW1294" s="19">
        <f t="shared" si="30"/>
        <v>0</v>
      </c>
      <c r="GX1294" s="472"/>
      <c r="GY1294" s="473"/>
    </row>
    <row r="1295" spans="1:207" ht="37.5">
      <c r="A1295" s="47" t="s">
        <v>79</v>
      </c>
      <c r="B1295" s="487"/>
      <c r="C1295" s="187" t="s">
        <v>413</v>
      </c>
      <c r="D1295" s="229" t="s">
        <v>414</v>
      </c>
      <c r="E1295" s="6">
        <f>SUMIF(F$129:F$159,$D1295,H$129:H$159)</f>
        <v>0</v>
      </c>
      <c r="F1295" s="9"/>
      <c r="G1295" s="10"/>
      <c r="H1295" s="11"/>
      <c r="I1295" s="6">
        <f>SUMIF(J$129:J$159,$D1295,L$129:L$159)</f>
        <v>0</v>
      </c>
      <c r="J1295" s="9"/>
      <c r="K1295" s="10"/>
      <c r="L1295" s="11"/>
      <c r="M1295" s="6">
        <f>SUMIF(N$129:N$159,$D1295,P$129:P$159)</f>
        <v>0</v>
      </c>
      <c r="N1295" s="9"/>
      <c r="O1295" s="10"/>
      <c r="P1295" s="11"/>
      <c r="Q1295" s="6">
        <f>SUMIF(R$129:R$159,$D1295,T$129:T$159)</f>
        <v>0</v>
      </c>
      <c r="R1295" s="9"/>
      <c r="S1295" s="10"/>
      <c r="T1295" s="11"/>
      <c r="U1295" s="6">
        <f>SUMIF(V$129:V$159,$D1295,X$129:X$159)</f>
        <v>0</v>
      </c>
      <c r="V1295" s="9"/>
      <c r="W1295" s="10"/>
      <c r="X1295" s="11"/>
      <c r="Y1295" s="6">
        <f>SUMIF(Z$129:Z$159,$D1295,AB$129:AB$159)</f>
        <v>0</v>
      </c>
      <c r="Z1295" s="9"/>
      <c r="AA1295" s="10"/>
      <c r="AB1295" s="11"/>
      <c r="AC1295" s="6">
        <f>SUMIF(AD$129:AD$159,$D1295,AF$129:AF$159)</f>
        <v>0</v>
      </c>
      <c r="AD1295" s="9"/>
      <c r="AE1295" s="10"/>
      <c r="AF1295" s="11"/>
      <c r="AG1295" s="6">
        <f>SUMIF(AH$129:AH$159,$D1295,AJ$129:AJ$159)</f>
        <v>0</v>
      </c>
      <c r="AH1295" s="9"/>
      <c r="AI1295" s="10"/>
      <c r="AJ1295" s="11"/>
      <c r="AK1295" s="6">
        <f>SUMIF(AL$129:AL$159,$D1295,AN$129:AN$159)</f>
        <v>0</v>
      </c>
      <c r="AL1295" s="9"/>
      <c r="AM1295" s="10"/>
      <c r="AN1295" s="11"/>
      <c r="AO1295" s="6">
        <f>SUMIF(AP$129:AP$159,$D1295,AR$129:AR$159)</f>
        <v>0</v>
      </c>
      <c r="AP1295" s="9"/>
      <c r="AQ1295" s="10"/>
      <c r="AR1295" s="11"/>
      <c r="AS1295" s="6">
        <f>SUMIF(AT$129:AT$159,$D1295,AV$129:AV$159)</f>
        <v>0</v>
      </c>
      <c r="AT1295" s="9"/>
      <c r="AU1295" s="10"/>
      <c r="AV1295" s="11"/>
      <c r="AW1295" s="6">
        <f>SUMIF(AX$129:AX$159,$D1295,AZ$129:AZ$159)</f>
        <v>0</v>
      </c>
      <c r="AX1295" s="9"/>
      <c r="AY1295" s="10"/>
      <c r="AZ1295" s="11"/>
      <c r="BA1295" s="6">
        <f>SUMIF(BB$129:BB$159,$D1295,BD$129:BD$159)</f>
        <v>0</v>
      </c>
      <c r="BB1295" s="9"/>
      <c r="BC1295" s="10"/>
      <c r="BD1295" s="11"/>
      <c r="BE1295" s="6">
        <f>SUMIF(BF$129:BF$159,$D1295,BH$129:BH$159)</f>
        <v>0</v>
      </c>
      <c r="BF1295" s="9"/>
      <c r="BG1295" s="10"/>
      <c r="BH1295" s="11"/>
      <c r="BI1295" s="6">
        <f>SUMIF(BJ$129:BJ$159,$D1295,BL$129:BL$159)</f>
        <v>0</v>
      </c>
      <c r="BJ1295" s="9"/>
      <c r="BK1295" s="10"/>
      <c r="BL1295" s="11"/>
      <c r="BM1295" s="6">
        <f>SUMIF(BN$129:BN$159,$D1295,BP$129:BP$159)</f>
        <v>0</v>
      </c>
      <c r="BN1295" s="9"/>
      <c r="BO1295" s="10"/>
      <c r="BP1295" s="11"/>
      <c r="BQ1295" s="6">
        <f>SUMIF(BR$129:BR$159,$D1295,BT$129:BT$159)</f>
        <v>0</v>
      </c>
      <c r="BR1295" s="9"/>
      <c r="BS1295" s="10"/>
      <c r="BT1295" s="11"/>
      <c r="BU1295" s="6">
        <f>SUMIF(BV$129:BV$159,$D1295,BX$129:BX$159)</f>
        <v>0</v>
      </c>
      <c r="BV1295" s="9"/>
      <c r="BW1295" s="10"/>
      <c r="BX1295" s="11"/>
      <c r="BY1295" s="6">
        <f>SUMIF(BZ$129:BZ$159,$D1295,CB$129:CB$159)</f>
        <v>0</v>
      </c>
      <c r="BZ1295" s="9"/>
      <c r="CA1295" s="10"/>
      <c r="CB1295" s="11"/>
      <c r="CC1295" s="6">
        <f>SUMIF(CD$129:CD$159,$D1295,CF$129:CF$159)</f>
        <v>0</v>
      </c>
      <c r="CD1295" s="9"/>
      <c r="CE1295" s="10"/>
      <c r="CF1295" s="11"/>
      <c r="CG1295" s="6">
        <f>SUMIF(CH$129:CH$159,$D1295,CJ$129:CJ$159)</f>
        <v>0</v>
      </c>
      <c r="CH1295" s="9"/>
      <c r="CI1295" s="10"/>
      <c r="CJ1295" s="11"/>
      <c r="CK1295" s="6">
        <f>SUMIF(CL$129:CL$159,$D1295,CN$129:CN$159)</f>
        <v>0</v>
      </c>
      <c r="CL1295" s="9"/>
      <c r="CM1295" s="10"/>
      <c r="CN1295" s="11"/>
      <c r="CO1295" s="6">
        <f>SUMIF(CP$129:CP$159,$D1295,CR$129:CR$159)</f>
        <v>0</v>
      </c>
      <c r="CP1295" s="9"/>
      <c r="CQ1295" s="10"/>
      <c r="CR1295" s="11"/>
      <c r="CS1295" s="6">
        <f>SUMIF(CT$129:CT$159,$D1295,CV$129:CV$159)</f>
        <v>0</v>
      </c>
      <c r="CT1295" s="9"/>
      <c r="CU1295" s="10"/>
      <c r="CV1295" s="11"/>
      <c r="CW1295" s="6">
        <f>SUMIF(CX$129:CX$159,$D1295,CZ$129:CZ$159)</f>
        <v>0</v>
      </c>
      <c r="CX1295" s="9"/>
      <c r="CY1295" s="10"/>
      <c r="CZ1295" s="11"/>
      <c r="DA1295" s="6">
        <f>SUMIF(DB$129:DB$159,$D1295,DD$129:DD$159)</f>
        <v>0</v>
      </c>
      <c r="DB1295" s="9"/>
      <c r="DC1295" s="10"/>
      <c r="DD1295" s="11"/>
      <c r="DE1295" s="6">
        <f>SUMIF(DF$129:DF$159,$D1295,DH$129:DH$159)</f>
        <v>0</v>
      </c>
      <c r="DF1295" s="9"/>
      <c r="DG1295" s="10"/>
      <c r="DH1295" s="11"/>
      <c r="DI1295" s="6">
        <f>SUMIF(DJ$129:DJ$159,$D1295,DL$129:DL$159)</f>
        <v>0</v>
      </c>
      <c r="DJ1295" s="9"/>
      <c r="DK1295" s="10"/>
      <c r="DL1295" s="11"/>
      <c r="DM1295" s="6">
        <f>SUMIF(DN$129:DN$159,$D1295,DP$129:DP$159)</f>
        <v>0</v>
      </c>
      <c r="DN1295" s="9"/>
      <c r="DO1295" s="10"/>
      <c r="DP1295" s="11"/>
      <c r="DQ1295" s="6">
        <f>SUMIF(DR$129:DR$159,$D1295,DT$129:DT$159)</f>
        <v>0</v>
      </c>
      <c r="DR1295" s="9"/>
      <c r="DS1295" s="10"/>
      <c r="DT1295" s="11"/>
      <c r="DU1295" s="6">
        <f>SUMIF(DV$129:DV$159,$D1295,DX$129:DX$159)</f>
        <v>0</v>
      </c>
      <c r="DV1295" s="9"/>
      <c r="DW1295" s="10"/>
      <c r="DX1295" s="11"/>
      <c r="DY1295" s="6">
        <f>SUMIF(DZ$129:DZ$159,$D1295,EB$129:EB$159)</f>
        <v>0</v>
      </c>
      <c r="DZ1295" s="9"/>
      <c r="EA1295" s="10"/>
      <c r="EB1295" s="11"/>
      <c r="EC1295" s="6">
        <f>SUMIF(ED$129:ED$159,$D1295,EF$129:EF$159)</f>
        <v>0</v>
      </c>
      <c r="ED1295" s="9"/>
      <c r="EE1295" s="10"/>
      <c r="EF1295" s="11"/>
      <c r="EG1295" s="6">
        <f>SUMIF(EH$129:EH$159,$D1295,EJ$129:EJ$159)</f>
        <v>0</v>
      </c>
      <c r="EH1295" s="9"/>
      <c r="EI1295" s="10"/>
      <c r="EJ1295" s="11"/>
      <c r="EK1295" s="6">
        <f>SUMIF(EL$129:EL$159,$D1295,EN$129:EN$159)</f>
        <v>0</v>
      </c>
      <c r="EL1295" s="9"/>
      <c r="EM1295" s="10"/>
      <c r="EN1295" s="11"/>
      <c r="EO1295" s="6">
        <f>SUMIF(EP$129:EP$159,$D1295,ER$129:ER$159)</f>
        <v>0</v>
      </c>
      <c r="EP1295" s="9"/>
      <c r="EQ1295" s="10"/>
      <c r="ER1295" s="11"/>
      <c r="ES1295" s="6">
        <f>SUMIF(ET$129:ET$159,$D1295,EV$129:EV$159)</f>
        <v>0</v>
      </c>
      <c r="ET1295" s="9"/>
      <c r="EU1295" s="10"/>
      <c r="EV1295" s="11"/>
      <c r="EW1295" s="6">
        <f>SUMIF(EX$129:EX$159,$D1295,EZ$129:EZ$159)</f>
        <v>0</v>
      </c>
      <c r="EX1295" s="9"/>
      <c r="EY1295" s="10"/>
      <c r="EZ1295" s="11"/>
      <c r="FA1295" s="6">
        <f>SUMIF(FB$129:FB$159,$D1295,FD$129:FD$159)</f>
        <v>0</v>
      </c>
      <c r="FB1295" s="9"/>
      <c r="FC1295" s="10"/>
      <c r="FD1295" s="11"/>
      <c r="FE1295" s="6">
        <f>SUMIF(FF$129:FF$159,$D1295,FH$129:FH$159)</f>
        <v>0</v>
      </c>
      <c r="FF1295" s="9"/>
      <c r="FG1295" s="10"/>
      <c r="FH1295" s="11"/>
      <c r="FI1295" s="6">
        <f>SUMIF(FJ$129:FJ$159,$D1295,FL$129:FL$159)</f>
        <v>0</v>
      </c>
      <c r="FJ1295" s="9"/>
      <c r="FK1295" s="10"/>
      <c r="FL1295" s="11"/>
      <c r="FM1295" s="6">
        <f>SUMIF(FN$129:FN$159,$D1295,FP$129:FP$159)</f>
        <v>0</v>
      </c>
      <c r="FN1295" s="9"/>
      <c r="FO1295" s="10"/>
      <c r="FP1295" s="11"/>
      <c r="FQ1295" s="6">
        <f>SUMIF(FR$129:FR$159,$D1295,FT$129:FT$159)</f>
        <v>0</v>
      </c>
      <c r="FR1295" s="9"/>
      <c r="FS1295" s="10"/>
      <c r="FT1295" s="11"/>
      <c r="FU1295" s="6">
        <f>SUMIF(FV$129:FV$159,$D1295,FX$129:FX$159)</f>
        <v>0</v>
      </c>
      <c r="FV1295" s="9"/>
      <c r="FW1295" s="10"/>
      <c r="FX1295" s="11"/>
      <c r="FY1295" s="6">
        <f>SUMIF(FZ$129:FZ$159,$D1295,GB$129:GB$159)</f>
        <v>0</v>
      </c>
      <c r="FZ1295" s="9"/>
      <c r="GA1295" s="10"/>
      <c r="GB1295" s="11"/>
      <c r="GC1295" s="6">
        <f>SUMIF(GD$129:GD$159,$D1295,GF$129:GF$159)</f>
        <v>0</v>
      </c>
      <c r="GD1295" s="9"/>
      <c r="GE1295" s="10"/>
      <c r="GF1295" s="11"/>
      <c r="GG1295" s="6">
        <f>SUMIF(GH$129:GH$159,$D1295,GJ$129:GJ$159)</f>
        <v>0</v>
      </c>
      <c r="GH1295" s="9"/>
      <c r="GI1295" s="10"/>
      <c r="GJ1295" s="11"/>
      <c r="GK1295" s="6">
        <f>SUMIF(GL$129:GL$159,$D1295,GN$129:GN$159)</f>
        <v>0</v>
      </c>
      <c r="GL1295" s="9"/>
      <c r="GM1295" s="10"/>
      <c r="GN1295" s="11"/>
      <c r="GO1295" s="6">
        <f>SUMIF(GP$129:GP$159,$D1295,GR$129:GR$159)</f>
        <v>0</v>
      </c>
      <c r="GP1295" s="9"/>
      <c r="GQ1295" s="10"/>
      <c r="GR1295" s="11"/>
      <c r="GS1295" s="6">
        <f>SUMIF(GT$129:GT$159,$D1295,GV$129:GV$159)</f>
        <v>0</v>
      </c>
      <c r="GT1295" s="9"/>
      <c r="GU1295" s="10"/>
      <c r="GV1295" s="20"/>
      <c r="GW1295" s="19">
        <f t="shared" si="30"/>
        <v>0</v>
      </c>
      <c r="GX1295" s="472"/>
      <c r="GY1295" s="473"/>
    </row>
    <row r="1296" spans="1:207" ht="37.5">
      <c r="A1296" s="47" t="s">
        <v>80</v>
      </c>
      <c r="B1296" s="487"/>
      <c r="C1296" s="187" t="s">
        <v>413</v>
      </c>
      <c r="D1296" s="229" t="s">
        <v>414</v>
      </c>
      <c r="E1296" s="6">
        <f>SUMIF(F$160:F$190,$D1296,H$160:H$190)</f>
        <v>0</v>
      </c>
      <c r="F1296" s="9"/>
      <c r="G1296" s="10"/>
      <c r="H1296" s="11"/>
      <c r="I1296" s="6">
        <f>SUMIF(J$160:J$190,$D1296,L$160:L$190)</f>
        <v>0</v>
      </c>
      <c r="J1296" s="9"/>
      <c r="K1296" s="10"/>
      <c r="L1296" s="11"/>
      <c r="M1296" s="6">
        <f>SUMIF(N$160:N$190,$D1296,P$160:P$190)</f>
        <v>0</v>
      </c>
      <c r="N1296" s="9"/>
      <c r="O1296" s="10"/>
      <c r="P1296" s="11"/>
      <c r="Q1296" s="6">
        <f>SUMIF(R$160:R$190,$D1296,T$160:T$190)</f>
        <v>0</v>
      </c>
      <c r="R1296" s="9"/>
      <c r="S1296" s="10"/>
      <c r="T1296" s="11"/>
      <c r="U1296" s="6">
        <f>SUMIF(V$160:V$190,$D1296,X$160:X$190)</f>
        <v>0</v>
      </c>
      <c r="V1296" s="9"/>
      <c r="W1296" s="10"/>
      <c r="X1296" s="11"/>
      <c r="Y1296" s="6">
        <f>SUMIF(Z$160:Z$190,$D1296,AB$160:AB$190)</f>
        <v>0</v>
      </c>
      <c r="Z1296" s="9"/>
      <c r="AA1296" s="10"/>
      <c r="AB1296" s="11"/>
      <c r="AC1296" s="6">
        <f>SUMIF(AD$160:AD$190,$D1296,AF$160:AF$190)</f>
        <v>0</v>
      </c>
      <c r="AD1296" s="9"/>
      <c r="AE1296" s="10"/>
      <c r="AF1296" s="11"/>
      <c r="AG1296" s="6">
        <f>SUMIF(AH$160:AH$190,$D1296,AJ$160:AJ$190)</f>
        <v>0</v>
      </c>
      <c r="AH1296" s="9"/>
      <c r="AI1296" s="10"/>
      <c r="AJ1296" s="11"/>
      <c r="AK1296" s="6">
        <f>SUMIF(AL$160:AL$190,$D1296,AN$160:AN$190)</f>
        <v>0</v>
      </c>
      <c r="AL1296" s="9"/>
      <c r="AM1296" s="10"/>
      <c r="AN1296" s="11"/>
      <c r="AO1296" s="6">
        <f>SUMIF(AP$160:AP$190,$D1296,AR$160:AR$190)</f>
        <v>0</v>
      </c>
      <c r="AP1296" s="9"/>
      <c r="AQ1296" s="10"/>
      <c r="AR1296" s="11"/>
      <c r="AS1296" s="6">
        <f>SUMIF(AT$160:AT$190,$D1296,AV$160:AV$190)</f>
        <v>0</v>
      </c>
      <c r="AT1296" s="9"/>
      <c r="AU1296" s="10"/>
      <c r="AV1296" s="11"/>
      <c r="AW1296" s="6">
        <f>SUMIF(AX$160:AX$190,$D1296,AZ$160:AZ$190)</f>
        <v>0</v>
      </c>
      <c r="AX1296" s="9"/>
      <c r="AY1296" s="10"/>
      <c r="AZ1296" s="11"/>
      <c r="BA1296" s="6">
        <f>SUMIF(BB$160:BB$190,$D1296,BD$160:BD$190)</f>
        <v>0</v>
      </c>
      <c r="BB1296" s="9"/>
      <c r="BC1296" s="10"/>
      <c r="BD1296" s="11"/>
      <c r="BE1296" s="6">
        <f>SUMIF(BF$160:BF$190,$D1296,BH$160:BH$190)</f>
        <v>0</v>
      </c>
      <c r="BF1296" s="9"/>
      <c r="BG1296" s="10"/>
      <c r="BH1296" s="11"/>
      <c r="BI1296" s="6">
        <f>SUMIF(BJ$160:BJ$190,$D1296,BL$160:BL$190)</f>
        <v>0</v>
      </c>
      <c r="BJ1296" s="9"/>
      <c r="BK1296" s="10"/>
      <c r="BL1296" s="11"/>
      <c r="BM1296" s="6">
        <f>SUMIF(BN$160:BN$190,$D1296,BP$160:BP$190)</f>
        <v>0</v>
      </c>
      <c r="BN1296" s="9"/>
      <c r="BO1296" s="10"/>
      <c r="BP1296" s="11"/>
      <c r="BQ1296" s="6">
        <f>SUMIF(BR$160:BR$190,$D1296,BT$160:BT$190)</f>
        <v>0</v>
      </c>
      <c r="BR1296" s="9"/>
      <c r="BS1296" s="10"/>
      <c r="BT1296" s="11"/>
      <c r="BU1296" s="6">
        <f>SUMIF(BV$160:BV$190,$D1296,BX$160:BX$190)</f>
        <v>0</v>
      </c>
      <c r="BV1296" s="9"/>
      <c r="BW1296" s="10"/>
      <c r="BX1296" s="11"/>
      <c r="BY1296" s="6">
        <f>SUMIF(BZ$160:BZ$190,$D1296,CB$160:CB$190)</f>
        <v>0</v>
      </c>
      <c r="BZ1296" s="9"/>
      <c r="CA1296" s="10"/>
      <c r="CB1296" s="11"/>
      <c r="CC1296" s="6">
        <f>SUMIF(CD$160:CD$190,$D1296,CF$160:CF$190)</f>
        <v>0</v>
      </c>
      <c r="CD1296" s="9"/>
      <c r="CE1296" s="10"/>
      <c r="CF1296" s="11"/>
      <c r="CG1296" s="6">
        <f>SUMIF(CH$160:CH$190,$D1296,CJ$160:CJ$190)</f>
        <v>0</v>
      </c>
      <c r="CH1296" s="9"/>
      <c r="CI1296" s="10"/>
      <c r="CJ1296" s="11"/>
      <c r="CK1296" s="6">
        <f>SUMIF(CL$160:CL$190,$D1296,CN$160:CN$190)</f>
        <v>0</v>
      </c>
      <c r="CL1296" s="9"/>
      <c r="CM1296" s="10"/>
      <c r="CN1296" s="11"/>
      <c r="CO1296" s="6">
        <f>SUMIF(CP$160:CP$190,$D1296,CR$160:CR$190)</f>
        <v>0</v>
      </c>
      <c r="CP1296" s="9"/>
      <c r="CQ1296" s="10"/>
      <c r="CR1296" s="11"/>
      <c r="CS1296" s="6">
        <f>SUMIF(CT$160:CT$190,$D1296,CV$160:CV$190)</f>
        <v>0</v>
      </c>
      <c r="CT1296" s="9"/>
      <c r="CU1296" s="10"/>
      <c r="CV1296" s="11"/>
      <c r="CW1296" s="6">
        <f>SUMIF(CX$160:CX$190,$D1296,CZ$160:CZ$190)</f>
        <v>0</v>
      </c>
      <c r="CX1296" s="9"/>
      <c r="CY1296" s="10"/>
      <c r="CZ1296" s="11"/>
      <c r="DA1296" s="6">
        <f>SUMIF(DB$160:DB$190,$D1296,DD$160:DD$190)</f>
        <v>0</v>
      </c>
      <c r="DB1296" s="9"/>
      <c r="DC1296" s="10"/>
      <c r="DD1296" s="11"/>
      <c r="DE1296" s="6">
        <f>SUMIF(DF$160:DF$190,$D1296,DH$160:DH$190)</f>
        <v>0</v>
      </c>
      <c r="DF1296" s="9"/>
      <c r="DG1296" s="10"/>
      <c r="DH1296" s="11"/>
      <c r="DI1296" s="6">
        <f>SUMIF(DJ$160:DJ$190,$D1296,DL$160:DL$190)</f>
        <v>0</v>
      </c>
      <c r="DJ1296" s="9"/>
      <c r="DK1296" s="10"/>
      <c r="DL1296" s="11"/>
      <c r="DM1296" s="6">
        <f>SUMIF(DN$160:DN$190,$D1296,DP$160:DP$190)</f>
        <v>0</v>
      </c>
      <c r="DN1296" s="9"/>
      <c r="DO1296" s="10"/>
      <c r="DP1296" s="11"/>
      <c r="DQ1296" s="6">
        <f>SUMIF(DR$160:DR$190,$D1296,DT$160:DT$190)</f>
        <v>0</v>
      </c>
      <c r="DR1296" s="9"/>
      <c r="DS1296" s="10"/>
      <c r="DT1296" s="11"/>
      <c r="DU1296" s="6">
        <f>SUMIF(DV$160:DV$190,$D1296,DX$160:DX$190)</f>
        <v>0</v>
      </c>
      <c r="DV1296" s="9"/>
      <c r="DW1296" s="10"/>
      <c r="DX1296" s="11"/>
      <c r="DY1296" s="6">
        <f>SUMIF(DZ$160:DZ$190,$D1296,EB$160:EB$190)</f>
        <v>0</v>
      </c>
      <c r="DZ1296" s="9"/>
      <c r="EA1296" s="10"/>
      <c r="EB1296" s="11"/>
      <c r="EC1296" s="6">
        <f>SUMIF(ED$160:ED$190,$D1296,EF$160:EF$190)</f>
        <v>0</v>
      </c>
      <c r="ED1296" s="9"/>
      <c r="EE1296" s="10"/>
      <c r="EF1296" s="11"/>
      <c r="EG1296" s="6">
        <f>SUMIF(EH$160:EH$190,$D1296,EJ$160:EJ$190)</f>
        <v>0</v>
      </c>
      <c r="EH1296" s="9"/>
      <c r="EI1296" s="10"/>
      <c r="EJ1296" s="11"/>
      <c r="EK1296" s="6">
        <f>SUMIF(EL$160:EL$190,$D1296,EN$160:EN$190)</f>
        <v>0</v>
      </c>
      <c r="EL1296" s="9"/>
      <c r="EM1296" s="10"/>
      <c r="EN1296" s="11"/>
      <c r="EO1296" s="6">
        <f>SUMIF(EP$160:EP$190,$D1296,ER$160:ER$190)</f>
        <v>0</v>
      </c>
      <c r="EP1296" s="9"/>
      <c r="EQ1296" s="10"/>
      <c r="ER1296" s="11"/>
      <c r="ES1296" s="6">
        <f>SUMIF(ET$160:ET$190,$D1296,EV$160:EV$190)</f>
        <v>0</v>
      </c>
      <c r="ET1296" s="9"/>
      <c r="EU1296" s="10"/>
      <c r="EV1296" s="11"/>
      <c r="EW1296" s="6">
        <f>SUMIF(EX$160:EX$190,$D1296,EZ$160:EZ$190)</f>
        <v>0</v>
      </c>
      <c r="EX1296" s="9"/>
      <c r="EY1296" s="10"/>
      <c r="EZ1296" s="11"/>
      <c r="FA1296" s="6">
        <f>SUMIF(FB$160:FB$190,$D1296,FD$160:FD$190)</f>
        <v>0</v>
      </c>
      <c r="FB1296" s="9"/>
      <c r="FC1296" s="10"/>
      <c r="FD1296" s="11"/>
      <c r="FE1296" s="6">
        <f>SUMIF(FF$160:FF$190,$D1296,FH$160:FH$190)</f>
        <v>0</v>
      </c>
      <c r="FF1296" s="9"/>
      <c r="FG1296" s="10"/>
      <c r="FH1296" s="11"/>
      <c r="FI1296" s="6">
        <f>SUMIF(FJ$160:FJ$190,$D1296,FL$160:FL$190)</f>
        <v>0</v>
      </c>
      <c r="FJ1296" s="9"/>
      <c r="FK1296" s="10"/>
      <c r="FL1296" s="11"/>
      <c r="FM1296" s="6">
        <f>SUMIF(FN$160:FN$190,$D1296,FP$160:FP$190)</f>
        <v>0</v>
      </c>
      <c r="FN1296" s="9"/>
      <c r="FO1296" s="10"/>
      <c r="FP1296" s="11"/>
      <c r="FQ1296" s="6">
        <f>SUMIF(FR$160:FR$190,$D1296,FT$160:FT$190)</f>
        <v>0</v>
      </c>
      <c r="FR1296" s="9"/>
      <c r="FS1296" s="10"/>
      <c r="FT1296" s="11"/>
      <c r="FU1296" s="6">
        <f>SUMIF(FV$160:FV$190,$D1296,FX$160:FX$190)</f>
        <v>0</v>
      </c>
      <c r="FV1296" s="9"/>
      <c r="FW1296" s="10"/>
      <c r="FX1296" s="11"/>
      <c r="FY1296" s="6">
        <f>SUMIF(FZ$160:FZ$190,$D1296,GB$160:GB$190)</f>
        <v>0</v>
      </c>
      <c r="FZ1296" s="9"/>
      <c r="GA1296" s="10"/>
      <c r="GB1296" s="11"/>
      <c r="GC1296" s="6">
        <f>SUMIF(GD$160:GD$190,$D1296,GF$160:GF$190)</f>
        <v>0</v>
      </c>
      <c r="GD1296" s="9"/>
      <c r="GE1296" s="10"/>
      <c r="GF1296" s="11"/>
      <c r="GG1296" s="6">
        <f>SUMIF(GH$160:GH$190,$D1296,GJ$160:GJ$190)</f>
        <v>0</v>
      </c>
      <c r="GH1296" s="9"/>
      <c r="GI1296" s="10"/>
      <c r="GJ1296" s="11"/>
      <c r="GK1296" s="6">
        <f>SUMIF(GL$160:GL$190,$D1296,GN$160:GN$190)</f>
        <v>0</v>
      </c>
      <c r="GL1296" s="9"/>
      <c r="GM1296" s="10"/>
      <c r="GN1296" s="11"/>
      <c r="GO1296" s="6">
        <f>SUMIF(GP$160:GP$190,$D1296,GR$160:GR$190)</f>
        <v>0</v>
      </c>
      <c r="GP1296" s="9"/>
      <c r="GQ1296" s="10"/>
      <c r="GR1296" s="11"/>
      <c r="GS1296" s="6">
        <f>SUMIF(GT$160:GT$190,$D1296,GV$160:GV$190)</f>
        <v>0</v>
      </c>
      <c r="GT1296" s="9"/>
      <c r="GU1296" s="10"/>
      <c r="GV1296" s="20"/>
      <c r="GW1296" s="19">
        <f t="shared" si="30"/>
        <v>0</v>
      </c>
      <c r="GX1296" s="472"/>
      <c r="GY1296" s="473"/>
    </row>
    <row r="1297" spans="1:207" ht="37.5">
      <c r="A1297" s="47" t="s">
        <v>81</v>
      </c>
      <c r="B1297" s="487"/>
      <c r="C1297" s="187" t="s">
        <v>413</v>
      </c>
      <c r="D1297" s="229" t="s">
        <v>414</v>
      </c>
      <c r="E1297" s="6">
        <f>SUMIF(F$191:F$221,$D1297,H$191:H$221)</f>
        <v>0</v>
      </c>
      <c r="F1297" s="9"/>
      <c r="G1297" s="10"/>
      <c r="H1297" s="11"/>
      <c r="I1297" s="6">
        <f>SUMIF(J$191:J$221,$D1297,L$191:L$221)</f>
        <v>0</v>
      </c>
      <c r="J1297" s="9"/>
      <c r="K1297" s="10"/>
      <c r="L1297" s="11"/>
      <c r="M1297" s="6">
        <f>SUMIF(N$191:N$221,$D1297,P$191:P$221)</f>
        <v>0</v>
      </c>
      <c r="N1297" s="9"/>
      <c r="O1297" s="10"/>
      <c r="P1297" s="11"/>
      <c r="Q1297" s="6">
        <f>SUMIF(R$191:R$221,$D1297,T$191:T$221)</f>
        <v>0</v>
      </c>
      <c r="R1297" s="9"/>
      <c r="S1297" s="10"/>
      <c r="T1297" s="11"/>
      <c r="U1297" s="6">
        <f>SUMIF(V$191:V$221,$D1297,X$191:X$221)</f>
        <v>0</v>
      </c>
      <c r="V1297" s="9"/>
      <c r="W1297" s="10"/>
      <c r="X1297" s="11"/>
      <c r="Y1297" s="6">
        <f>SUMIF(Z$191:Z$221,$D1297,AB$191:AB$221)</f>
        <v>0</v>
      </c>
      <c r="Z1297" s="9"/>
      <c r="AA1297" s="10"/>
      <c r="AB1297" s="11"/>
      <c r="AC1297" s="6">
        <f>SUMIF(AD$191:AD$221,$D1297,AF$191:AF$221)</f>
        <v>0</v>
      </c>
      <c r="AD1297" s="9"/>
      <c r="AE1297" s="10"/>
      <c r="AF1297" s="11"/>
      <c r="AG1297" s="6">
        <f>SUMIF(AH$191:AH$221,$D1297,AJ$191:AJ$221)</f>
        <v>0</v>
      </c>
      <c r="AH1297" s="9"/>
      <c r="AI1297" s="10"/>
      <c r="AJ1297" s="11"/>
      <c r="AK1297" s="6">
        <f>SUMIF(AL$191:AL$221,$D1297,AN$191:AN$221)</f>
        <v>0</v>
      </c>
      <c r="AL1297" s="9"/>
      <c r="AM1297" s="10"/>
      <c r="AN1297" s="11"/>
      <c r="AO1297" s="6">
        <f>SUMIF(AP$191:AP$221,$D1297,AR$191:AR$221)</f>
        <v>0</v>
      </c>
      <c r="AP1297" s="9"/>
      <c r="AQ1297" s="10"/>
      <c r="AR1297" s="11"/>
      <c r="AS1297" s="6">
        <f>SUMIF(AT$191:AT$221,$D1297,AV$191:AV$221)</f>
        <v>0</v>
      </c>
      <c r="AT1297" s="9"/>
      <c r="AU1297" s="10"/>
      <c r="AV1297" s="11"/>
      <c r="AW1297" s="6">
        <f>SUMIF(AX$191:AX$221,$D1297,AZ$191:AZ$221)</f>
        <v>0</v>
      </c>
      <c r="AX1297" s="9"/>
      <c r="AY1297" s="10"/>
      <c r="AZ1297" s="11"/>
      <c r="BA1297" s="6">
        <f>SUMIF(BB$191:BB$221,$D1297,BD$191:BD$221)</f>
        <v>0</v>
      </c>
      <c r="BB1297" s="9"/>
      <c r="BC1297" s="10"/>
      <c r="BD1297" s="11"/>
      <c r="BE1297" s="6">
        <f>SUMIF(BF$191:BF$221,$D1297,BH$191:BH$221)</f>
        <v>0</v>
      </c>
      <c r="BF1297" s="9"/>
      <c r="BG1297" s="10"/>
      <c r="BH1297" s="11"/>
      <c r="BI1297" s="6">
        <f>SUMIF(BJ$191:BJ$221,$D1297,BL$191:BL$221)</f>
        <v>0</v>
      </c>
      <c r="BJ1297" s="9"/>
      <c r="BK1297" s="10"/>
      <c r="BL1297" s="11"/>
      <c r="BM1297" s="6">
        <f>SUMIF(BN$191:BN$221,$D1297,BP$191:BP$221)</f>
        <v>0</v>
      </c>
      <c r="BN1297" s="9"/>
      <c r="BO1297" s="10"/>
      <c r="BP1297" s="11"/>
      <c r="BQ1297" s="6">
        <f>SUMIF(BR$191:BR$221,$D1297,BT$191:BT$221)</f>
        <v>0</v>
      </c>
      <c r="BR1297" s="9"/>
      <c r="BS1297" s="10"/>
      <c r="BT1297" s="11"/>
      <c r="BU1297" s="6">
        <f>SUMIF(BV$191:BV$221,$D1297,BX$191:BX$221)</f>
        <v>0</v>
      </c>
      <c r="BV1297" s="9"/>
      <c r="BW1297" s="10"/>
      <c r="BX1297" s="11"/>
      <c r="BY1297" s="6">
        <f>SUMIF(BZ$191:BZ$221,$D1297,CB$191:CB$221)</f>
        <v>0</v>
      </c>
      <c r="BZ1297" s="9"/>
      <c r="CA1297" s="10"/>
      <c r="CB1297" s="11"/>
      <c r="CC1297" s="6">
        <f>SUMIF(CD$191:CD$221,$D1297,CF$191:CF$221)</f>
        <v>0</v>
      </c>
      <c r="CD1297" s="9"/>
      <c r="CE1297" s="10"/>
      <c r="CF1297" s="11"/>
      <c r="CG1297" s="6">
        <f>SUMIF(CH$191:CH$221,$D1297,CJ$191:CJ$221)</f>
        <v>0</v>
      </c>
      <c r="CH1297" s="9"/>
      <c r="CI1297" s="10"/>
      <c r="CJ1297" s="11"/>
      <c r="CK1297" s="6">
        <f>SUMIF(CL$191:CL$221,$D1297,CN$191:CN$221)</f>
        <v>0</v>
      </c>
      <c r="CL1297" s="9"/>
      <c r="CM1297" s="10"/>
      <c r="CN1297" s="11"/>
      <c r="CO1297" s="6">
        <f>SUMIF(CP$191:CP$221,$D1297,CR$191:CR$221)</f>
        <v>0</v>
      </c>
      <c r="CP1297" s="9"/>
      <c r="CQ1297" s="10"/>
      <c r="CR1297" s="11"/>
      <c r="CS1297" s="6">
        <f>SUMIF(CT$191:CT$221,$D1297,CV$191:CV$221)</f>
        <v>0</v>
      </c>
      <c r="CT1297" s="9"/>
      <c r="CU1297" s="10"/>
      <c r="CV1297" s="11"/>
      <c r="CW1297" s="6">
        <f>SUMIF(CX$191:CX$221,$D1297,CZ$191:CZ$221)</f>
        <v>0</v>
      </c>
      <c r="CX1297" s="9"/>
      <c r="CY1297" s="10"/>
      <c r="CZ1297" s="11"/>
      <c r="DA1297" s="6">
        <f>SUMIF(DB$191:DB$221,$D1297,DD$191:DD$221)</f>
        <v>0</v>
      </c>
      <c r="DB1297" s="9"/>
      <c r="DC1297" s="10"/>
      <c r="DD1297" s="11"/>
      <c r="DE1297" s="6">
        <f>SUMIF(DF$191:DF$221,$D1297,DH$191:DH$221)</f>
        <v>0</v>
      </c>
      <c r="DF1297" s="9"/>
      <c r="DG1297" s="10"/>
      <c r="DH1297" s="11"/>
      <c r="DI1297" s="6">
        <f>SUMIF(DJ$191:DJ$221,$D1297,DL$191:DL$221)</f>
        <v>0</v>
      </c>
      <c r="DJ1297" s="9"/>
      <c r="DK1297" s="10"/>
      <c r="DL1297" s="11"/>
      <c r="DM1297" s="6">
        <f>SUMIF(DN$191:DN$221,$D1297,DP$191:DP$221)</f>
        <v>0</v>
      </c>
      <c r="DN1297" s="9"/>
      <c r="DO1297" s="10"/>
      <c r="DP1297" s="11"/>
      <c r="DQ1297" s="6">
        <f>SUMIF(DR$191:DR$221,$D1297,DT$191:DT$221)</f>
        <v>0</v>
      </c>
      <c r="DR1297" s="9"/>
      <c r="DS1297" s="10"/>
      <c r="DT1297" s="11"/>
      <c r="DU1297" s="6">
        <f>SUMIF(DV$191:DV$221,$D1297,DX$191:DX$221)</f>
        <v>0</v>
      </c>
      <c r="DV1297" s="9"/>
      <c r="DW1297" s="10"/>
      <c r="DX1297" s="11"/>
      <c r="DY1297" s="6">
        <f>SUMIF(DZ$191:DZ$221,$D1297,EB$191:EB$221)</f>
        <v>0</v>
      </c>
      <c r="DZ1297" s="9"/>
      <c r="EA1297" s="10"/>
      <c r="EB1297" s="11"/>
      <c r="EC1297" s="6">
        <f>SUMIF(ED$191:ED$221,$D1297,EF$191:EF$221)</f>
        <v>0</v>
      </c>
      <c r="ED1297" s="9"/>
      <c r="EE1297" s="10"/>
      <c r="EF1297" s="11"/>
      <c r="EG1297" s="6">
        <f>SUMIF(EH$191:EH$221,$D1297,EJ$191:EJ$221)</f>
        <v>0</v>
      </c>
      <c r="EH1297" s="9"/>
      <c r="EI1297" s="10"/>
      <c r="EJ1297" s="11"/>
      <c r="EK1297" s="6">
        <f>SUMIF(EL$191:EL$221,$D1297,EN$191:EN$221)</f>
        <v>0</v>
      </c>
      <c r="EL1297" s="9"/>
      <c r="EM1297" s="10"/>
      <c r="EN1297" s="11"/>
      <c r="EO1297" s="6">
        <f>SUMIF(EP$191:EP$221,$D1297,ER$191:ER$221)</f>
        <v>0</v>
      </c>
      <c r="EP1297" s="9"/>
      <c r="EQ1297" s="10"/>
      <c r="ER1297" s="11"/>
      <c r="ES1297" s="6">
        <f>SUMIF(ET$191:ET$221,$D1297,EV$191:EV$221)</f>
        <v>0</v>
      </c>
      <c r="ET1297" s="9"/>
      <c r="EU1297" s="10"/>
      <c r="EV1297" s="11"/>
      <c r="EW1297" s="6">
        <f>SUMIF(EX$191:EX$221,$D1297,EZ$191:EZ$221)</f>
        <v>0</v>
      </c>
      <c r="EX1297" s="9"/>
      <c r="EY1297" s="10"/>
      <c r="EZ1297" s="11"/>
      <c r="FA1297" s="6">
        <f>SUMIF(FB$191:FB$221,$D1297,FD$191:FD$221)</f>
        <v>0</v>
      </c>
      <c r="FB1297" s="9"/>
      <c r="FC1297" s="10"/>
      <c r="FD1297" s="11"/>
      <c r="FE1297" s="6">
        <f>SUMIF(FF$191:FF$221,$D1297,FH$191:FH$221)</f>
        <v>0</v>
      </c>
      <c r="FF1297" s="9"/>
      <c r="FG1297" s="10"/>
      <c r="FH1297" s="11"/>
      <c r="FI1297" s="6">
        <f>SUMIF(FJ$191:FJ$221,$D1297,FL$191:FL$221)</f>
        <v>0</v>
      </c>
      <c r="FJ1297" s="9"/>
      <c r="FK1297" s="10"/>
      <c r="FL1297" s="11"/>
      <c r="FM1297" s="6">
        <f>SUMIF(FN$191:FN$221,$D1297,FP$191:FP$221)</f>
        <v>0</v>
      </c>
      <c r="FN1297" s="9"/>
      <c r="FO1297" s="10"/>
      <c r="FP1297" s="11"/>
      <c r="FQ1297" s="6">
        <f>SUMIF(FR$191:FR$221,$D1297,FT$191:FT$221)</f>
        <v>0</v>
      </c>
      <c r="FR1297" s="9"/>
      <c r="FS1297" s="10"/>
      <c r="FT1297" s="11"/>
      <c r="FU1297" s="6">
        <f>SUMIF(FV$191:FV$221,$D1297,FX$191:FX$221)</f>
        <v>0</v>
      </c>
      <c r="FV1297" s="9"/>
      <c r="FW1297" s="10"/>
      <c r="FX1297" s="11"/>
      <c r="FY1297" s="6">
        <f>SUMIF(FZ$191:FZ$221,$D1297,GB$191:GB$221)</f>
        <v>0</v>
      </c>
      <c r="FZ1297" s="9"/>
      <c r="GA1297" s="10"/>
      <c r="GB1297" s="11"/>
      <c r="GC1297" s="6">
        <f>SUMIF(GD$191:GD$221,$D1297,GF$191:GF$221)</f>
        <v>0</v>
      </c>
      <c r="GD1297" s="9"/>
      <c r="GE1297" s="10"/>
      <c r="GF1297" s="11"/>
      <c r="GG1297" s="6">
        <f>SUMIF(GH$191:GH$221,$D1297,GJ$191:GJ$221)</f>
        <v>0</v>
      </c>
      <c r="GH1297" s="9"/>
      <c r="GI1297" s="10"/>
      <c r="GJ1297" s="11"/>
      <c r="GK1297" s="6">
        <f>SUMIF(GL$191:GL$221,$D1297,GN$191:GN$221)</f>
        <v>0</v>
      </c>
      <c r="GL1297" s="9"/>
      <c r="GM1297" s="10"/>
      <c r="GN1297" s="11"/>
      <c r="GO1297" s="6">
        <f>SUMIF(GP$191:GP$221,$D1297,GR$191:GR$221)</f>
        <v>0</v>
      </c>
      <c r="GP1297" s="9"/>
      <c r="GQ1297" s="10"/>
      <c r="GR1297" s="11"/>
      <c r="GS1297" s="6">
        <f>SUMIF(GT$191:GT$221,$D1297,GV$191:GV$221)</f>
        <v>0</v>
      </c>
      <c r="GT1297" s="9"/>
      <c r="GU1297" s="10"/>
      <c r="GV1297" s="20"/>
      <c r="GW1297" s="19">
        <f t="shared" si="30"/>
        <v>0</v>
      </c>
      <c r="GX1297" s="472"/>
      <c r="GY1297" s="473"/>
    </row>
    <row r="1298" spans="1:207" ht="37.5">
      <c r="A1298" s="47" t="s">
        <v>82</v>
      </c>
      <c r="B1298" s="487"/>
      <c r="C1298" s="187" t="s">
        <v>413</v>
      </c>
      <c r="D1298" s="229" t="s">
        <v>414</v>
      </c>
      <c r="E1298" s="6">
        <f>SUMIF(F$222:F$252,$D1298,H$222:H$252)</f>
        <v>0</v>
      </c>
      <c r="F1298" s="9"/>
      <c r="G1298" s="10"/>
      <c r="H1298" s="11"/>
      <c r="I1298" s="6">
        <f>SUMIF(J$222:J$252,$D1298,L$222:L$252)</f>
        <v>0</v>
      </c>
      <c r="J1298" s="9"/>
      <c r="K1298" s="10"/>
      <c r="L1298" s="11"/>
      <c r="M1298" s="6">
        <f>SUMIF(N$222:N$252,$D1298,P$222:P$252)</f>
        <v>0</v>
      </c>
      <c r="N1298" s="9"/>
      <c r="O1298" s="10"/>
      <c r="P1298" s="11"/>
      <c r="Q1298" s="6">
        <f>SUMIF(R$222:R$252,$D1298,T$222:T$252)</f>
        <v>0</v>
      </c>
      <c r="R1298" s="9"/>
      <c r="S1298" s="10"/>
      <c r="T1298" s="11"/>
      <c r="U1298" s="6">
        <f>SUMIF(V$222:V$252,$D1298,X$222:X$252)</f>
        <v>0</v>
      </c>
      <c r="V1298" s="9"/>
      <c r="W1298" s="10"/>
      <c r="X1298" s="11"/>
      <c r="Y1298" s="6">
        <f>SUMIF(Z$222:Z$252,$D1298,AB$222:AB$252)</f>
        <v>0</v>
      </c>
      <c r="Z1298" s="9"/>
      <c r="AA1298" s="10"/>
      <c r="AB1298" s="11"/>
      <c r="AC1298" s="6">
        <f>SUMIF(AD$222:AD$252,$D1298,AF$222:AF$252)</f>
        <v>0</v>
      </c>
      <c r="AD1298" s="9"/>
      <c r="AE1298" s="10"/>
      <c r="AF1298" s="11"/>
      <c r="AG1298" s="6">
        <f>SUMIF(AH$222:AH$252,$D1298,AJ$222:AJ$252)</f>
        <v>0</v>
      </c>
      <c r="AH1298" s="9"/>
      <c r="AI1298" s="10"/>
      <c r="AJ1298" s="11"/>
      <c r="AK1298" s="6">
        <f>SUMIF(AL$222:AL$252,$D1298,AN$222:AN$252)</f>
        <v>0</v>
      </c>
      <c r="AL1298" s="9"/>
      <c r="AM1298" s="10"/>
      <c r="AN1298" s="11"/>
      <c r="AO1298" s="6">
        <f>SUMIF(AP$222:AP$252,$D1298,AR$222:AR$252)</f>
        <v>0</v>
      </c>
      <c r="AP1298" s="9"/>
      <c r="AQ1298" s="10"/>
      <c r="AR1298" s="11"/>
      <c r="AS1298" s="6">
        <f>SUMIF(AT$222:AT$252,$D1298,AV$222:AV$252)</f>
        <v>0</v>
      </c>
      <c r="AT1298" s="9"/>
      <c r="AU1298" s="10"/>
      <c r="AV1298" s="11"/>
      <c r="AW1298" s="6">
        <f>SUMIF(AX$222:AX$252,$D1298,AZ$222:AZ$252)</f>
        <v>0</v>
      </c>
      <c r="AX1298" s="9"/>
      <c r="AY1298" s="10"/>
      <c r="AZ1298" s="11"/>
      <c r="BA1298" s="6">
        <f>SUMIF(BB$222:BB$252,$D1298,BD$222:BD$252)</f>
        <v>0</v>
      </c>
      <c r="BB1298" s="9"/>
      <c r="BC1298" s="10"/>
      <c r="BD1298" s="11"/>
      <c r="BE1298" s="6">
        <f>SUMIF(BF$222:BF$252,$D1298,BH$222:BH$252)</f>
        <v>0</v>
      </c>
      <c r="BF1298" s="9"/>
      <c r="BG1298" s="10"/>
      <c r="BH1298" s="11"/>
      <c r="BI1298" s="6">
        <f>SUMIF(BJ$222:BJ$252,$D1298,BL$222:BL$252)</f>
        <v>0</v>
      </c>
      <c r="BJ1298" s="9"/>
      <c r="BK1298" s="10"/>
      <c r="BL1298" s="11"/>
      <c r="BM1298" s="6">
        <f>SUMIF(BN$222:BN$252,$D1298,BP$222:BP$252)</f>
        <v>0</v>
      </c>
      <c r="BN1298" s="9"/>
      <c r="BO1298" s="10"/>
      <c r="BP1298" s="11"/>
      <c r="BQ1298" s="6">
        <f>SUMIF(BR$222:BR$252,$D1298,BT$222:BT$252)</f>
        <v>0</v>
      </c>
      <c r="BR1298" s="9"/>
      <c r="BS1298" s="10"/>
      <c r="BT1298" s="11"/>
      <c r="BU1298" s="6">
        <f>SUMIF(BV$222:BV$252,$D1298,BX$222:BX$252)</f>
        <v>0</v>
      </c>
      <c r="BV1298" s="9"/>
      <c r="BW1298" s="10"/>
      <c r="BX1298" s="11"/>
      <c r="BY1298" s="6">
        <f>SUMIF(BZ$222:BZ$252,$D1298,CB$222:CB$252)</f>
        <v>0</v>
      </c>
      <c r="BZ1298" s="9"/>
      <c r="CA1298" s="10"/>
      <c r="CB1298" s="11"/>
      <c r="CC1298" s="6">
        <f>SUMIF(CD$222:CD$252,$D1298,CF$222:CF$252)</f>
        <v>0</v>
      </c>
      <c r="CD1298" s="9"/>
      <c r="CE1298" s="10"/>
      <c r="CF1298" s="11"/>
      <c r="CG1298" s="6">
        <f>SUMIF(CH$222:CH$252,$D1298,CJ$222:CJ$252)</f>
        <v>0</v>
      </c>
      <c r="CH1298" s="9"/>
      <c r="CI1298" s="10"/>
      <c r="CJ1298" s="11"/>
      <c r="CK1298" s="6">
        <f>SUMIF(CL$222:CL$252,$D1298,CN$222:CN$252)</f>
        <v>0</v>
      </c>
      <c r="CL1298" s="9"/>
      <c r="CM1298" s="10"/>
      <c r="CN1298" s="11"/>
      <c r="CO1298" s="6">
        <f>SUMIF(CP$222:CP$252,$D1298,CR$222:CR$252)</f>
        <v>0</v>
      </c>
      <c r="CP1298" s="9"/>
      <c r="CQ1298" s="10"/>
      <c r="CR1298" s="11"/>
      <c r="CS1298" s="6">
        <f>SUMIF(CT$222:CT$252,$D1298,CV$222:CV$252)</f>
        <v>0</v>
      </c>
      <c r="CT1298" s="9"/>
      <c r="CU1298" s="10"/>
      <c r="CV1298" s="11"/>
      <c r="CW1298" s="6">
        <f>SUMIF(CX$222:CX$252,$D1298,CZ$222:CZ$252)</f>
        <v>0</v>
      </c>
      <c r="CX1298" s="9"/>
      <c r="CY1298" s="10"/>
      <c r="CZ1298" s="11"/>
      <c r="DA1298" s="6">
        <f>SUMIF(DB$222:DB$252,$D1298,DD$222:DD$252)</f>
        <v>0</v>
      </c>
      <c r="DB1298" s="9"/>
      <c r="DC1298" s="10"/>
      <c r="DD1298" s="11"/>
      <c r="DE1298" s="6">
        <f>SUMIF(DF$222:DF$252,$D1298,DH$222:DH$252)</f>
        <v>0</v>
      </c>
      <c r="DF1298" s="9"/>
      <c r="DG1298" s="10"/>
      <c r="DH1298" s="11"/>
      <c r="DI1298" s="6">
        <f>SUMIF(DJ$222:DJ$252,$D1298,DL$222:DL$252)</f>
        <v>0</v>
      </c>
      <c r="DJ1298" s="9"/>
      <c r="DK1298" s="10"/>
      <c r="DL1298" s="11"/>
      <c r="DM1298" s="6">
        <f>SUMIF(DN$222:DN$252,$D1298,DP$222:DP$252)</f>
        <v>0</v>
      </c>
      <c r="DN1298" s="9"/>
      <c r="DO1298" s="10"/>
      <c r="DP1298" s="11"/>
      <c r="DQ1298" s="6">
        <f>SUMIF(DR$222:DR$252,$D1298,DT$222:DT$252)</f>
        <v>0</v>
      </c>
      <c r="DR1298" s="9"/>
      <c r="DS1298" s="10"/>
      <c r="DT1298" s="11"/>
      <c r="DU1298" s="6">
        <f>SUMIF(DV$222:DV$252,$D1298,DX$222:DX$252)</f>
        <v>0</v>
      </c>
      <c r="DV1298" s="9"/>
      <c r="DW1298" s="10"/>
      <c r="DX1298" s="11"/>
      <c r="DY1298" s="6">
        <f>SUMIF(DZ$222:DZ$252,$D1298,EB$222:EB$252)</f>
        <v>0</v>
      </c>
      <c r="DZ1298" s="9"/>
      <c r="EA1298" s="10"/>
      <c r="EB1298" s="11"/>
      <c r="EC1298" s="6">
        <f>SUMIF(ED$222:ED$252,$D1298,EF$222:EF$252)</f>
        <v>0</v>
      </c>
      <c r="ED1298" s="9"/>
      <c r="EE1298" s="10"/>
      <c r="EF1298" s="11"/>
      <c r="EG1298" s="6">
        <f>SUMIF(EH$222:EH$252,$D1298,EJ$222:EJ$252)</f>
        <v>0</v>
      </c>
      <c r="EH1298" s="9"/>
      <c r="EI1298" s="10"/>
      <c r="EJ1298" s="11"/>
      <c r="EK1298" s="6">
        <f>SUMIF(EL$222:EL$252,$D1298,EN$222:EN$252)</f>
        <v>0</v>
      </c>
      <c r="EL1298" s="9"/>
      <c r="EM1298" s="10"/>
      <c r="EN1298" s="11"/>
      <c r="EO1298" s="6">
        <f>SUMIF(EP$222:EP$252,$D1298,ER$222:ER$252)</f>
        <v>0</v>
      </c>
      <c r="EP1298" s="9"/>
      <c r="EQ1298" s="10"/>
      <c r="ER1298" s="11"/>
      <c r="ES1298" s="6">
        <f>SUMIF(ET$222:ET$252,$D1298,EV$222:EV$252)</f>
        <v>0</v>
      </c>
      <c r="ET1298" s="9"/>
      <c r="EU1298" s="10"/>
      <c r="EV1298" s="11"/>
      <c r="EW1298" s="6">
        <f>SUMIF(EX$222:EX$252,$D1298,EZ$222:EZ$252)</f>
        <v>0</v>
      </c>
      <c r="EX1298" s="9"/>
      <c r="EY1298" s="10"/>
      <c r="EZ1298" s="11"/>
      <c r="FA1298" s="6">
        <f>SUMIF(FB$222:FB$252,$D1298,FD$222:FD$252)</f>
        <v>0</v>
      </c>
      <c r="FB1298" s="9"/>
      <c r="FC1298" s="10"/>
      <c r="FD1298" s="11"/>
      <c r="FE1298" s="6">
        <f>SUMIF(FF$222:FF$252,$D1298,FH$222:FH$252)</f>
        <v>0</v>
      </c>
      <c r="FF1298" s="9"/>
      <c r="FG1298" s="10"/>
      <c r="FH1298" s="11"/>
      <c r="FI1298" s="6">
        <f>SUMIF(FJ$222:FJ$252,$D1298,FL$222:FL$252)</f>
        <v>0</v>
      </c>
      <c r="FJ1298" s="9"/>
      <c r="FK1298" s="10"/>
      <c r="FL1298" s="11"/>
      <c r="FM1298" s="6">
        <f>SUMIF(FN$222:FN$252,$D1298,FP$222:FP$252)</f>
        <v>0</v>
      </c>
      <c r="FN1298" s="9"/>
      <c r="FO1298" s="10"/>
      <c r="FP1298" s="11"/>
      <c r="FQ1298" s="6">
        <f>SUMIF(FR$222:FR$252,$D1298,FT$222:FT$252)</f>
        <v>0</v>
      </c>
      <c r="FR1298" s="9"/>
      <c r="FS1298" s="10"/>
      <c r="FT1298" s="11"/>
      <c r="FU1298" s="6">
        <f>SUMIF(FV$222:FV$252,$D1298,FX$222:FX$252)</f>
        <v>0</v>
      </c>
      <c r="FV1298" s="9"/>
      <c r="FW1298" s="10"/>
      <c r="FX1298" s="11"/>
      <c r="FY1298" s="6">
        <f>SUMIF(FZ$222:FZ$252,$D1298,GB$222:GB$252)</f>
        <v>0</v>
      </c>
      <c r="FZ1298" s="9"/>
      <c r="GA1298" s="10"/>
      <c r="GB1298" s="11"/>
      <c r="GC1298" s="6">
        <f>SUMIF(GD$222:GD$252,$D1298,GF$222:GF$252)</f>
        <v>0</v>
      </c>
      <c r="GD1298" s="9"/>
      <c r="GE1298" s="10"/>
      <c r="GF1298" s="11"/>
      <c r="GG1298" s="6">
        <f>SUMIF(GH$222:GH$252,$D1298,GJ$222:GJ$252)</f>
        <v>0</v>
      </c>
      <c r="GH1298" s="9"/>
      <c r="GI1298" s="10"/>
      <c r="GJ1298" s="11"/>
      <c r="GK1298" s="6">
        <f>SUMIF(GL$222:GL$252,$D1298,GN$222:GN$252)</f>
        <v>0</v>
      </c>
      <c r="GL1298" s="9"/>
      <c r="GM1298" s="10"/>
      <c r="GN1298" s="11"/>
      <c r="GO1298" s="6">
        <f>SUMIF(GP$222:GP$252,$D1298,GR$222:GR$252)</f>
        <v>0</v>
      </c>
      <c r="GP1298" s="9"/>
      <c r="GQ1298" s="10"/>
      <c r="GR1298" s="11"/>
      <c r="GS1298" s="6">
        <f>SUMIF(GT$222:GT$252,$D1298,GV$222:GV$252)</f>
        <v>0</v>
      </c>
      <c r="GT1298" s="9"/>
      <c r="GU1298" s="10"/>
      <c r="GV1298" s="20"/>
      <c r="GW1298" s="19">
        <f t="shared" si="30"/>
        <v>0</v>
      </c>
      <c r="GX1298" s="472"/>
      <c r="GY1298" s="473"/>
    </row>
    <row r="1299" spans="1:207" ht="37.5">
      <c r="A1299" s="47" t="s">
        <v>83</v>
      </c>
      <c r="B1299" s="487"/>
      <c r="C1299" s="187" t="s">
        <v>413</v>
      </c>
      <c r="D1299" s="229" t="s">
        <v>414</v>
      </c>
      <c r="E1299" s="6">
        <f>SUMIF(F$253:F$283,$D1299,H$253:H$283)</f>
        <v>0</v>
      </c>
      <c r="F1299" s="9"/>
      <c r="G1299" s="10"/>
      <c r="H1299" s="11"/>
      <c r="I1299" s="6">
        <f>SUMIF(J$253:J$283,$D1299,L$253:L$283)</f>
        <v>0</v>
      </c>
      <c r="J1299" s="9"/>
      <c r="K1299" s="10"/>
      <c r="L1299" s="11"/>
      <c r="M1299" s="6">
        <f>SUMIF(N$253:N$283,$D1299,P$253:P$283)</f>
        <v>0</v>
      </c>
      <c r="N1299" s="9"/>
      <c r="O1299" s="10"/>
      <c r="P1299" s="11"/>
      <c r="Q1299" s="6">
        <f>SUMIF(R$253:R$283,$D1299,T$253:T$283)</f>
        <v>0</v>
      </c>
      <c r="R1299" s="9"/>
      <c r="S1299" s="10"/>
      <c r="T1299" s="11"/>
      <c r="U1299" s="6">
        <f>SUMIF(V$253:V$283,$D1299,X$253:X$283)</f>
        <v>0</v>
      </c>
      <c r="V1299" s="9"/>
      <c r="W1299" s="10"/>
      <c r="X1299" s="11"/>
      <c r="Y1299" s="6">
        <f>SUMIF(Z$253:Z$283,$D1299,AB$253:AB$283)</f>
        <v>0</v>
      </c>
      <c r="Z1299" s="9"/>
      <c r="AA1299" s="10"/>
      <c r="AB1299" s="11"/>
      <c r="AC1299" s="6">
        <f>SUMIF(AD$253:AD$283,$D1299,AF$253:AF$283)</f>
        <v>0</v>
      </c>
      <c r="AD1299" s="9"/>
      <c r="AE1299" s="10"/>
      <c r="AF1299" s="11"/>
      <c r="AG1299" s="6">
        <f>SUMIF(AH$253:AH$283,$D1299,AJ$253:AJ$283)</f>
        <v>0</v>
      </c>
      <c r="AH1299" s="9"/>
      <c r="AI1299" s="10"/>
      <c r="AJ1299" s="11"/>
      <c r="AK1299" s="6">
        <f>SUMIF(AL$253:AL$283,$D1299,AN$253:AN$283)</f>
        <v>0</v>
      </c>
      <c r="AL1299" s="9"/>
      <c r="AM1299" s="10"/>
      <c r="AN1299" s="11"/>
      <c r="AO1299" s="6">
        <f>SUMIF(AP$253:AP$283,$D1299,AR$253:AR$283)</f>
        <v>0</v>
      </c>
      <c r="AP1299" s="9"/>
      <c r="AQ1299" s="10"/>
      <c r="AR1299" s="11"/>
      <c r="AS1299" s="6">
        <f>SUMIF(AT$253:AT$283,$D1299,AV$253:AV$283)</f>
        <v>0</v>
      </c>
      <c r="AT1299" s="9"/>
      <c r="AU1299" s="10"/>
      <c r="AV1299" s="11"/>
      <c r="AW1299" s="6">
        <f>SUMIF(AX$253:AX$283,$D1299,AZ$253:AZ$283)</f>
        <v>0</v>
      </c>
      <c r="AX1299" s="9"/>
      <c r="AY1299" s="10"/>
      <c r="AZ1299" s="11"/>
      <c r="BA1299" s="6">
        <f>SUMIF(BB$253:BB$283,$D1299,BD$253:BD$283)</f>
        <v>0</v>
      </c>
      <c r="BB1299" s="9"/>
      <c r="BC1299" s="10"/>
      <c r="BD1299" s="11"/>
      <c r="BE1299" s="6">
        <f>SUMIF(BF$253:BF$283,$D1299,BH$253:BH$283)</f>
        <v>0</v>
      </c>
      <c r="BF1299" s="9"/>
      <c r="BG1299" s="10"/>
      <c r="BH1299" s="11"/>
      <c r="BI1299" s="6">
        <f>SUMIF(BJ$253:BJ$283,$D1299,BL$253:BL$283)</f>
        <v>0</v>
      </c>
      <c r="BJ1299" s="9"/>
      <c r="BK1299" s="10"/>
      <c r="BL1299" s="11"/>
      <c r="BM1299" s="6">
        <f>SUMIF(BN$253:BN$283,$D1299,BP$253:BP$283)</f>
        <v>0</v>
      </c>
      <c r="BN1299" s="9"/>
      <c r="BO1299" s="10"/>
      <c r="BP1299" s="11"/>
      <c r="BQ1299" s="6">
        <f>SUMIF(BR$253:BR$283,$D1299,BT$253:BT$283)</f>
        <v>0</v>
      </c>
      <c r="BR1299" s="9"/>
      <c r="BS1299" s="10"/>
      <c r="BT1299" s="11"/>
      <c r="BU1299" s="6">
        <f>SUMIF(BV$253:BV$283,$D1299,BX$253:BX$283)</f>
        <v>0</v>
      </c>
      <c r="BV1299" s="9"/>
      <c r="BW1299" s="10"/>
      <c r="BX1299" s="11"/>
      <c r="BY1299" s="6">
        <f>SUMIF(BZ$253:BZ$283,$D1299,CB$253:CB$283)</f>
        <v>0</v>
      </c>
      <c r="BZ1299" s="9"/>
      <c r="CA1299" s="10"/>
      <c r="CB1299" s="11"/>
      <c r="CC1299" s="6">
        <f>SUMIF(CD$253:CD$283,$D1299,CF$253:CF$283)</f>
        <v>0</v>
      </c>
      <c r="CD1299" s="9"/>
      <c r="CE1299" s="10"/>
      <c r="CF1299" s="11"/>
      <c r="CG1299" s="6">
        <f>SUMIF(CH$253:CH$283,$D1299,CJ$253:CJ$283)</f>
        <v>0</v>
      </c>
      <c r="CH1299" s="9"/>
      <c r="CI1299" s="10"/>
      <c r="CJ1299" s="11"/>
      <c r="CK1299" s="6">
        <f>SUMIF(CL$253:CL$283,$D1299,CN$253:CN$283)</f>
        <v>0</v>
      </c>
      <c r="CL1299" s="9"/>
      <c r="CM1299" s="10"/>
      <c r="CN1299" s="11"/>
      <c r="CO1299" s="6">
        <f>SUMIF(CP$253:CP$283,$D1299,CR$253:CR$283)</f>
        <v>0</v>
      </c>
      <c r="CP1299" s="9"/>
      <c r="CQ1299" s="10"/>
      <c r="CR1299" s="11"/>
      <c r="CS1299" s="6">
        <f>SUMIF(CT$253:CT$283,$D1299,CV$253:CV$283)</f>
        <v>0</v>
      </c>
      <c r="CT1299" s="9"/>
      <c r="CU1299" s="10"/>
      <c r="CV1299" s="11"/>
      <c r="CW1299" s="6">
        <f>SUMIF(CX$253:CX$283,$D1299,CZ$253:CZ$283)</f>
        <v>0</v>
      </c>
      <c r="CX1299" s="9"/>
      <c r="CY1299" s="10"/>
      <c r="CZ1299" s="11"/>
      <c r="DA1299" s="6">
        <f>SUMIF(DB$253:DB$283,$D1299,DD$253:DD$283)</f>
        <v>0</v>
      </c>
      <c r="DB1299" s="9"/>
      <c r="DC1299" s="10"/>
      <c r="DD1299" s="11"/>
      <c r="DE1299" s="6">
        <f>SUMIF(DF$253:DF$283,$D1299,DH$253:DH$283)</f>
        <v>0</v>
      </c>
      <c r="DF1299" s="9"/>
      <c r="DG1299" s="10"/>
      <c r="DH1299" s="11"/>
      <c r="DI1299" s="6">
        <f>SUMIF(DJ$253:DJ$283,$D1299,DL$253:DL$283)</f>
        <v>0</v>
      </c>
      <c r="DJ1299" s="9"/>
      <c r="DK1299" s="10"/>
      <c r="DL1299" s="11"/>
      <c r="DM1299" s="6">
        <f>SUMIF(DN$253:DN$283,$D1299,DP$253:DP$283)</f>
        <v>0</v>
      </c>
      <c r="DN1299" s="9"/>
      <c r="DO1299" s="10"/>
      <c r="DP1299" s="11"/>
      <c r="DQ1299" s="6">
        <f>SUMIF(DR$253:DR$283,$D1299,DT$253:DT$283)</f>
        <v>0</v>
      </c>
      <c r="DR1299" s="9"/>
      <c r="DS1299" s="10"/>
      <c r="DT1299" s="11"/>
      <c r="DU1299" s="6">
        <f>SUMIF(DV$253:DV$283,$D1299,DX$253:DX$283)</f>
        <v>0</v>
      </c>
      <c r="DV1299" s="9"/>
      <c r="DW1299" s="10"/>
      <c r="DX1299" s="11"/>
      <c r="DY1299" s="6">
        <f>SUMIF(DZ$253:DZ$283,$D1299,EB$253:EB$283)</f>
        <v>0</v>
      </c>
      <c r="DZ1299" s="9"/>
      <c r="EA1299" s="10"/>
      <c r="EB1299" s="11"/>
      <c r="EC1299" s="6">
        <f>SUMIF(ED$253:ED$283,$D1299,EF$253:EF$283)</f>
        <v>0</v>
      </c>
      <c r="ED1299" s="9"/>
      <c r="EE1299" s="10"/>
      <c r="EF1299" s="11"/>
      <c r="EG1299" s="6">
        <f>SUMIF(EH$253:EH$283,$D1299,EJ$253:EJ$283)</f>
        <v>0</v>
      </c>
      <c r="EH1299" s="9"/>
      <c r="EI1299" s="10"/>
      <c r="EJ1299" s="11"/>
      <c r="EK1299" s="6">
        <f>SUMIF(EL$253:EL$283,$D1299,EN$253:EN$283)</f>
        <v>0</v>
      </c>
      <c r="EL1299" s="9"/>
      <c r="EM1299" s="10"/>
      <c r="EN1299" s="11"/>
      <c r="EO1299" s="6">
        <f>SUMIF(EP$253:EP$283,$D1299,ER$253:ER$283)</f>
        <v>0</v>
      </c>
      <c r="EP1299" s="9"/>
      <c r="EQ1299" s="10"/>
      <c r="ER1299" s="11"/>
      <c r="ES1299" s="6">
        <f>SUMIF(ET$253:ET$283,$D1299,EV$253:EV$283)</f>
        <v>0</v>
      </c>
      <c r="ET1299" s="9"/>
      <c r="EU1299" s="10"/>
      <c r="EV1299" s="11"/>
      <c r="EW1299" s="6">
        <f>SUMIF(EX$253:EX$283,$D1299,EZ$253:EZ$283)</f>
        <v>0</v>
      </c>
      <c r="EX1299" s="9"/>
      <c r="EY1299" s="10"/>
      <c r="EZ1299" s="11"/>
      <c r="FA1299" s="6">
        <f>SUMIF(FB$253:FB$283,$D1299,FD$253:FD$283)</f>
        <v>0</v>
      </c>
      <c r="FB1299" s="9"/>
      <c r="FC1299" s="10"/>
      <c r="FD1299" s="11"/>
      <c r="FE1299" s="6">
        <f>SUMIF(FF$253:FF$283,$D1299,FH$253:FH$283)</f>
        <v>0</v>
      </c>
      <c r="FF1299" s="9"/>
      <c r="FG1299" s="10"/>
      <c r="FH1299" s="11"/>
      <c r="FI1299" s="6">
        <f>SUMIF(FJ$253:FJ$283,$D1299,FL$253:FL$283)</f>
        <v>0</v>
      </c>
      <c r="FJ1299" s="9"/>
      <c r="FK1299" s="10"/>
      <c r="FL1299" s="11"/>
      <c r="FM1299" s="6">
        <f>SUMIF(FN$253:FN$283,$D1299,FP$253:FP$283)</f>
        <v>0</v>
      </c>
      <c r="FN1299" s="9"/>
      <c r="FO1299" s="10"/>
      <c r="FP1299" s="11"/>
      <c r="FQ1299" s="6">
        <f>SUMIF(FR$253:FR$283,$D1299,FT$253:FT$283)</f>
        <v>0</v>
      </c>
      <c r="FR1299" s="9"/>
      <c r="FS1299" s="10"/>
      <c r="FT1299" s="11"/>
      <c r="FU1299" s="6">
        <f>SUMIF(FV$253:FV$283,$D1299,FX$253:FX$283)</f>
        <v>0</v>
      </c>
      <c r="FV1299" s="9"/>
      <c r="FW1299" s="10"/>
      <c r="FX1299" s="11"/>
      <c r="FY1299" s="6">
        <f>SUMIF(FZ$253:FZ$283,$D1299,GB$253:GB$283)</f>
        <v>0</v>
      </c>
      <c r="FZ1299" s="9"/>
      <c r="GA1299" s="10"/>
      <c r="GB1299" s="11"/>
      <c r="GC1299" s="6">
        <f>SUMIF(GD$253:GD$283,$D1299,GF$253:GF$283)</f>
        <v>0</v>
      </c>
      <c r="GD1299" s="9"/>
      <c r="GE1299" s="10"/>
      <c r="GF1299" s="11"/>
      <c r="GG1299" s="6">
        <f>SUMIF(GH$253:GH$283,$D1299,GJ$253:GJ$283)</f>
        <v>0</v>
      </c>
      <c r="GH1299" s="9"/>
      <c r="GI1299" s="10"/>
      <c r="GJ1299" s="11"/>
      <c r="GK1299" s="6">
        <f>SUMIF(GL$253:GL$283,$D1299,GN$253:GN$283)</f>
        <v>0</v>
      </c>
      <c r="GL1299" s="9"/>
      <c r="GM1299" s="10"/>
      <c r="GN1299" s="11"/>
      <c r="GO1299" s="6">
        <f>SUMIF(GP$253:GP$283,$D1299,GR$253:GR$283)</f>
        <v>0</v>
      </c>
      <c r="GP1299" s="9"/>
      <c r="GQ1299" s="10"/>
      <c r="GR1299" s="11"/>
      <c r="GS1299" s="6">
        <f>SUMIF(GT$253:GT$283,$D1299,GV$253:GV$283)</f>
        <v>0</v>
      </c>
      <c r="GT1299" s="9"/>
      <c r="GU1299" s="10"/>
      <c r="GV1299" s="20"/>
      <c r="GW1299" s="19">
        <f t="shared" si="30"/>
        <v>0</v>
      </c>
      <c r="GX1299" s="472"/>
      <c r="GY1299" s="473"/>
    </row>
    <row r="1300" spans="1:207" ht="37.5">
      <c r="A1300" s="47" t="s">
        <v>84</v>
      </c>
      <c r="B1300" s="487"/>
      <c r="C1300" s="187" t="s">
        <v>413</v>
      </c>
      <c r="D1300" s="229" t="s">
        <v>414</v>
      </c>
      <c r="E1300" s="6">
        <f>SUMIF(F$284:F$314,$D1300,H$284:H$314)</f>
        <v>0</v>
      </c>
      <c r="F1300" s="9"/>
      <c r="G1300" s="10"/>
      <c r="H1300" s="11"/>
      <c r="I1300" s="6">
        <f>SUMIF(J$284:J$314,$D1300,L$284:L$314)</f>
        <v>0</v>
      </c>
      <c r="J1300" s="9"/>
      <c r="K1300" s="10"/>
      <c r="L1300" s="11"/>
      <c r="M1300" s="6">
        <f>SUMIF(N$284:N$314,$D1300,P$284:P$314)</f>
        <v>0</v>
      </c>
      <c r="N1300" s="9"/>
      <c r="O1300" s="10"/>
      <c r="P1300" s="11"/>
      <c r="Q1300" s="6">
        <f>SUMIF(R$284:R$314,$D1300,T$284:T$314)</f>
        <v>0</v>
      </c>
      <c r="R1300" s="9"/>
      <c r="S1300" s="10"/>
      <c r="T1300" s="11"/>
      <c r="U1300" s="6">
        <f>SUMIF(V$284:V$314,$D1300,X$284:X$314)</f>
        <v>0</v>
      </c>
      <c r="V1300" s="9"/>
      <c r="W1300" s="10"/>
      <c r="X1300" s="11"/>
      <c r="Y1300" s="6">
        <f>SUMIF(Z$284:Z$314,$D1300,AB$284:AB$314)</f>
        <v>0</v>
      </c>
      <c r="Z1300" s="9"/>
      <c r="AA1300" s="10"/>
      <c r="AB1300" s="11"/>
      <c r="AC1300" s="6">
        <f>SUMIF(AD$284:AD$314,$D1300,AF$284:AF$314)</f>
        <v>0</v>
      </c>
      <c r="AD1300" s="9"/>
      <c r="AE1300" s="10"/>
      <c r="AF1300" s="11"/>
      <c r="AG1300" s="6">
        <f>SUMIF(AH$284:AH$314,$D1300,AJ$284:AJ$314)</f>
        <v>0</v>
      </c>
      <c r="AH1300" s="9"/>
      <c r="AI1300" s="10"/>
      <c r="AJ1300" s="11"/>
      <c r="AK1300" s="6">
        <f>SUMIF(AL$284:AL$314,$D1300,AN$284:AN$314)</f>
        <v>0</v>
      </c>
      <c r="AL1300" s="9"/>
      <c r="AM1300" s="10"/>
      <c r="AN1300" s="11"/>
      <c r="AO1300" s="6">
        <f>SUMIF(AP$284:AP$314,$D1300,AR$284:AR$314)</f>
        <v>0</v>
      </c>
      <c r="AP1300" s="9"/>
      <c r="AQ1300" s="10"/>
      <c r="AR1300" s="11"/>
      <c r="AS1300" s="6">
        <f>SUMIF(AT$284:AT$314,$D1300,AV$284:AV$314)</f>
        <v>0</v>
      </c>
      <c r="AT1300" s="9"/>
      <c r="AU1300" s="10"/>
      <c r="AV1300" s="11"/>
      <c r="AW1300" s="6">
        <f>SUMIF(AX$284:AX$314,$D1300,AZ$284:AZ$314)</f>
        <v>0</v>
      </c>
      <c r="AX1300" s="9"/>
      <c r="AY1300" s="10"/>
      <c r="AZ1300" s="11"/>
      <c r="BA1300" s="6">
        <f>SUMIF(BB$284:BB$314,$D1300,BD$284:BD$314)</f>
        <v>0</v>
      </c>
      <c r="BB1300" s="9"/>
      <c r="BC1300" s="10"/>
      <c r="BD1300" s="11"/>
      <c r="BE1300" s="6">
        <f>SUMIF(BF$284:BF$314,$D1300,BH$284:BH$314)</f>
        <v>0</v>
      </c>
      <c r="BF1300" s="9"/>
      <c r="BG1300" s="10"/>
      <c r="BH1300" s="11"/>
      <c r="BI1300" s="6">
        <f>SUMIF(BJ$284:BJ$314,$D1300,BL$284:BL$314)</f>
        <v>0</v>
      </c>
      <c r="BJ1300" s="9"/>
      <c r="BK1300" s="10"/>
      <c r="BL1300" s="11"/>
      <c r="BM1300" s="6">
        <f>SUMIF(BN$284:BN$314,$D1300,BP$284:BP$314)</f>
        <v>0</v>
      </c>
      <c r="BN1300" s="9"/>
      <c r="BO1300" s="10"/>
      <c r="BP1300" s="11"/>
      <c r="BQ1300" s="6">
        <f>SUMIF(BR$284:BR$314,$D1300,BT$284:BT$314)</f>
        <v>0</v>
      </c>
      <c r="BR1300" s="9"/>
      <c r="BS1300" s="10"/>
      <c r="BT1300" s="11"/>
      <c r="BU1300" s="6">
        <f>SUMIF(BV$284:BV$314,$D1300,BX$284:BX$314)</f>
        <v>0</v>
      </c>
      <c r="BV1300" s="9"/>
      <c r="BW1300" s="10"/>
      <c r="BX1300" s="11"/>
      <c r="BY1300" s="6">
        <f>SUMIF(BZ$284:BZ$314,$D1300,CB$284:CB$314)</f>
        <v>0</v>
      </c>
      <c r="BZ1300" s="9"/>
      <c r="CA1300" s="10"/>
      <c r="CB1300" s="11"/>
      <c r="CC1300" s="6">
        <f>SUMIF(CD$284:CD$314,$D1300,CF$284:CF$314)</f>
        <v>0</v>
      </c>
      <c r="CD1300" s="9"/>
      <c r="CE1300" s="10"/>
      <c r="CF1300" s="11"/>
      <c r="CG1300" s="6">
        <f>SUMIF(CH$284:CH$314,$D1300,CJ$284:CJ$314)</f>
        <v>0</v>
      </c>
      <c r="CH1300" s="9"/>
      <c r="CI1300" s="10"/>
      <c r="CJ1300" s="11"/>
      <c r="CK1300" s="6">
        <f>SUMIF(CL$284:CL$314,$D1300,CN$284:CN$314)</f>
        <v>0</v>
      </c>
      <c r="CL1300" s="9"/>
      <c r="CM1300" s="10"/>
      <c r="CN1300" s="11"/>
      <c r="CO1300" s="6">
        <f>SUMIF(CP$284:CP$314,$D1300,CR$284:CR$314)</f>
        <v>0</v>
      </c>
      <c r="CP1300" s="9"/>
      <c r="CQ1300" s="10"/>
      <c r="CR1300" s="11"/>
      <c r="CS1300" s="6">
        <f>SUMIF(CT$284:CT$314,$D1300,CV$284:CV$314)</f>
        <v>0</v>
      </c>
      <c r="CT1300" s="9"/>
      <c r="CU1300" s="10"/>
      <c r="CV1300" s="11"/>
      <c r="CW1300" s="6">
        <f>SUMIF(CX$284:CX$314,$D1300,CZ$284:CZ$314)</f>
        <v>0</v>
      </c>
      <c r="CX1300" s="9"/>
      <c r="CY1300" s="10"/>
      <c r="CZ1300" s="11"/>
      <c r="DA1300" s="6">
        <f>SUMIF(DB$284:DB$314,$D1300,DD$284:DD$314)</f>
        <v>0</v>
      </c>
      <c r="DB1300" s="9"/>
      <c r="DC1300" s="10"/>
      <c r="DD1300" s="11"/>
      <c r="DE1300" s="6">
        <f>SUMIF(DF$284:DF$314,$D1300,DH$284:DH$314)</f>
        <v>0</v>
      </c>
      <c r="DF1300" s="9"/>
      <c r="DG1300" s="10"/>
      <c r="DH1300" s="11"/>
      <c r="DI1300" s="6">
        <f>SUMIF(DJ$284:DJ$314,$D1300,DL$284:DL$314)</f>
        <v>0</v>
      </c>
      <c r="DJ1300" s="9"/>
      <c r="DK1300" s="10"/>
      <c r="DL1300" s="11"/>
      <c r="DM1300" s="6">
        <f>SUMIF(DN$284:DN$314,$D1300,DP$284:DP$314)</f>
        <v>0</v>
      </c>
      <c r="DN1300" s="9"/>
      <c r="DO1300" s="10"/>
      <c r="DP1300" s="11"/>
      <c r="DQ1300" s="6">
        <f>SUMIF(DR$284:DR$314,$D1300,DT$284:DT$314)</f>
        <v>0</v>
      </c>
      <c r="DR1300" s="9"/>
      <c r="DS1300" s="10"/>
      <c r="DT1300" s="11"/>
      <c r="DU1300" s="6">
        <f>SUMIF(DV$284:DV$314,$D1300,DX$284:DX$314)</f>
        <v>0</v>
      </c>
      <c r="DV1300" s="9"/>
      <c r="DW1300" s="10"/>
      <c r="DX1300" s="11"/>
      <c r="DY1300" s="6">
        <f>SUMIF(DZ$284:DZ$314,$D1300,EB$284:EB$314)</f>
        <v>0</v>
      </c>
      <c r="DZ1300" s="9"/>
      <c r="EA1300" s="10"/>
      <c r="EB1300" s="11"/>
      <c r="EC1300" s="6">
        <f>SUMIF(ED$284:ED$314,$D1300,EF$284:EF$314)</f>
        <v>0</v>
      </c>
      <c r="ED1300" s="9"/>
      <c r="EE1300" s="10"/>
      <c r="EF1300" s="11"/>
      <c r="EG1300" s="6">
        <f>SUMIF(EH$284:EH$314,$D1300,EJ$284:EJ$314)</f>
        <v>0</v>
      </c>
      <c r="EH1300" s="9"/>
      <c r="EI1300" s="10"/>
      <c r="EJ1300" s="11"/>
      <c r="EK1300" s="6">
        <f>SUMIF(EL$284:EL$314,$D1300,EN$284:EN$314)</f>
        <v>0</v>
      </c>
      <c r="EL1300" s="9"/>
      <c r="EM1300" s="10"/>
      <c r="EN1300" s="11"/>
      <c r="EO1300" s="6">
        <f>SUMIF(EP$284:EP$314,$D1300,ER$284:ER$314)</f>
        <v>0</v>
      </c>
      <c r="EP1300" s="9"/>
      <c r="EQ1300" s="10"/>
      <c r="ER1300" s="11"/>
      <c r="ES1300" s="6">
        <f>SUMIF(ET$284:ET$314,$D1300,EV$284:EV$314)</f>
        <v>0</v>
      </c>
      <c r="ET1300" s="9"/>
      <c r="EU1300" s="10"/>
      <c r="EV1300" s="11"/>
      <c r="EW1300" s="6">
        <f>SUMIF(EX$284:EX$314,$D1300,EZ$284:EZ$314)</f>
        <v>0</v>
      </c>
      <c r="EX1300" s="9"/>
      <c r="EY1300" s="10"/>
      <c r="EZ1300" s="11"/>
      <c r="FA1300" s="6">
        <f>SUMIF(FB$284:FB$314,$D1300,FD$284:FD$314)</f>
        <v>0</v>
      </c>
      <c r="FB1300" s="9"/>
      <c r="FC1300" s="10"/>
      <c r="FD1300" s="11"/>
      <c r="FE1300" s="6">
        <f>SUMIF(FF$284:FF$314,$D1300,FH$284:FH$314)</f>
        <v>0</v>
      </c>
      <c r="FF1300" s="9"/>
      <c r="FG1300" s="10"/>
      <c r="FH1300" s="11"/>
      <c r="FI1300" s="6">
        <f>SUMIF(FJ$284:FJ$314,$D1300,FL$284:FL$314)</f>
        <v>0</v>
      </c>
      <c r="FJ1300" s="9"/>
      <c r="FK1300" s="10"/>
      <c r="FL1300" s="11"/>
      <c r="FM1300" s="6">
        <f>SUMIF(FN$284:FN$314,$D1300,FP$284:FP$314)</f>
        <v>0</v>
      </c>
      <c r="FN1300" s="9"/>
      <c r="FO1300" s="10"/>
      <c r="FP1300" s="11"/>
      <c r="FQ1300" s="6">
        <f>SUMIF(FR$284:FR$314,$D1300,FT$284:FT$314)</f>
        <v>0</v>
      </c>
      <c r="FR1300" s="9"/>
      <c r="FS1300" s="10"/>
      <c r="FT1300" s="11"/>
      <c r="FU1300" s="6">
        <f>SUMIF(FV$284:FV$314,$D1300,FX$284:FX$314)</f>
        <v>0</v>
      </c>
      <c r="FV1300" s="9"/>
      <c r="FW1300" s="10"/>
      <c r="FX1300" s="11"/>
      <c r="FY1300" s="6">
        <f>SUMIF(FZ$284:FZ$314,$D1300,GB$284:GB$314)</f>
        <v>0</v>
      </c>
      <c r="FZ1300" s="9"/>
      <c r="GA1300" s="10"/>
      <c r="GB1300" s="11"/>
      <c r="GC1300" s="6">
        <f>SUMIF(GD$284:GD$314,$D1300,GF$284:GF$314)</f>
        <v>0</v>
      </c>
      <c r="GD1300" s="9"/>
      <c r="GE1300" s="10"/>
      <c r="GF1300" s="11"/>
      <c r="GG1300" s="6">
        <f>SUMIF(GH$284:GH$314,$D1300,GJ$284:GJ$314)</f>
        <v>0</v>
      </c>
      <c r="GH1300" s="9"/>
      <c r="GI1300" s="10"/>
      <c r="GJ1300" s="11"/>
      <c r="GK1300" s="6">
        <f>SUMIF(GL$284:GL$314,$D1300,GN$284:GN$314)</f>
        <v>0</v>
      </c>
      <c r="GL1300" s="9"/>
      <c r="GM1300" s="10"/>
      <c r="GN1300" s="11"/>
      <c r="GO1300" s="6">
        <f>SUMIF(GP$284:GP$314,$D1300,GR$284:GR$314)</f>
        <v>0</v>
      </c>
      <c r="GP1300" s="9"/>
      <c r="GQ1300" s="10"/>
      <c r="GR1300" s="11"/>
      <c r="GS1300" s="6">
        <f>SUMIF(GT$284:GT$314,$D1300,GV$284:GV$314)</f>
        <v>0</v>
      </c>
      <c r="GT1300" s="9"/>
      <c r="GU1300" s="10"/>
      <c r="GV1300" s="20"/>
      <c r="GW1300" s="19">
        <f t="shared" si="30"/>
        <v>0</v>
      </c>
      <c r="GX1300" s="472"/>
      <c r="GY1300" s="473"/>
    </row>
    <row r="1301" spans="1:207" ht="37.5">
      <c r="A1301" s="47" t="s">
        <v>85</v>
      </c>
      <c r="B1301" s="487"/>
      <c r="C1301" s="187" t="s">
        <v>413</v>
      </c>
      <c r="D1301" s="229" t="s">
        <v>414</v>
      </c>
      <c r="E1301" s="7">
        <f>SUMIF(F$315:F$345,$D1301,H$315:H$345)</f>
        <v>0</v>
      </c>
      <c r="F1301" s="12"/>
      <c r="G1301" s="13"/>
      <c r="H1301" s="14"/>
      <c r="I1301" s="6">
        <f>SUMIF(J$315:J$345,$D1301,L$315:L$345)</f>
        <v>0</v>
      </c>
      <c r="J1301" s="12"/>
      <c r="K1301" s="13"/>
      <c r="L1301" s="14"/>
      <c r="M1301" s="7">
        <f>SUMIF(N$315:N$345,$D1301,P$315:P$345)</f>
        <v>0</v>
      </c>
      <c r="N1301" s="12"/>
      <c r="O1301" s="13"/>
      <c r="P1301" s="14"/>
      <c r="Q1301" s="6">
        <f>SUMIF(R$315:R$345,$D1301,T$315:T$345)</f>
        <v>0</v>
      </c>
      <c r="R1301" s="12"/>
      <c r="S1301" s="13"/>
      <c r="T1301" s="14"/>
      <c r="U1301" s="7">
        <f>SUMIF(V$315:V$345,$D1301,X$315:X$345)</f>
        <v>0</v>
      </c>
      <c r="V1301" s="12"/>
      <c r="W1301" s="13"/>
      <c r="X1301" s="14"/>
      <c r="Y1301" s="6">
        <f>SUMIF(Z$315:Z$345,$D1301,AB$315:AB$345)</f>
        <v>0</v>
      </c>
      <c r="Z1301" s="12"/>
      <c r="AA1301" s="13"/>
      <c r="AB1301" s="14"/>
      <c r="AC1301" s="7">
        <f>SUMIF(AD$315:AD$345,$D1301,AF$315:AF$345)</f>
        <v>0</v>
      </c>
      <c r="AD1301" s="12"/>
      <c r="AE1301" s="13"/>
      <c r="AF1301" s="14"/>
      <c r="AG1301" s="7">
        <f>SUMIF(AH$315:AH$345,$D1301,AJ$315:AJ$345)</f>
        <v>0</v>
      </c>
      <c r="AH1301" s="12"/>
      <c r="AI1301" s="13"/>
      <c r="AJ1301" s="14"/>
      <c r="AK1301" s="7">
        <f>SUMIF(AL$315:AL$345,$D1301,AN$315:AN$345)</f>
        <v>0</v>
      </c>
      <c r="AL1301" s="12"/>
      <c r="AM1301" s="13"/>
      <c r="AN1301" s="14"/>
      <c r="AO1301" s="7">
        <f>SUMIF(AP$315:AP$345,$D1301,AR$315:AR$345)</f>
        <v>0</v>
      </c>
      <c r="AP1301" s="12"/>
      <c r="AQ1301" s="13"/>
      <c r="AR1301" s="14"/>
      <c r="AS1301" s="7">
        <f>SUMIF(AT$315:AT$345,$D1301,AV$315:AV$345)</f>
        <v>0</v>
      </c>
      <c r="AT1301" s="12"/>
      <c r="AU1301" s="13"/>
      <c r="AV1301" s="14"/>
      <c r="AW1301" s="7">
        <f>SUMIF(AX$315:AX$345,$D1301,AZ$315:AZ$345)</f>
        <v>0</v>
      </c>
      <c r="AX1301" s="12"/>
      <c r="AY1301" s="13"/>
      <c r="AZ1301" s="14"/>
      <c r="BA1301" s="7">
        <f>SUMIF(BB$315:BB$345,$D1301,BD$315:BD$345)</f>
        <v>0</v>
      </c>
      <c r="BB1301" s="12"/>
      <c r="BC1301" s="13"/>
      <c r="BD1301" s="14"/>
      <c r="BE1301" s="7">
        <f>SUMIF(BF$315:BF$345,$D1301,BH$315:BH$345)</f>
        <v>0</v>
      </c>
      <c r="BF1301" s="12"/>
      <c r="BG1301" s="13"/>
      <c r="BH1301" s="14"/>
      <c r="BI1301" s="7">
        <f>SUMIF(BJ$315:BJ$345,$D1301,BL$315:BL$345)</f>
        <v>0</v>
      </c>
      <c r="BJ1301" s="12"/>
      <c r="BK1301" s="13"/>
      <c r="BL1301" s="14"/>
      <c r="BM1301" s="7">
        <f>SUMIF(BN$315:BN$345,$D1301,BP$315:BP$345)</f>
        <v>0</v>
      </c>
      <c r="BN1301" s="12"/>
      <c r="BO1301" s="13"/>
      <c r="BP1301" s="14"/>
      <c r="BQ1301" s="7">
        <f>SUMIF(BR$315:BR$345,$D1301,BT$315:BT$345)</f>
        <v>0</v>
      </c>
      <c r="BR1301" s="12"/>
      <c r="BS1301" s="13"/>
      <c r="BT1301" s="14"/>
      <c r="BU1301" s="7">
        <f>SUMIF(BV$315:BV$345,$D1301,BX$315:BX$345)</f>
        <v>0</v>
      </c>
      <c r="BV1301" s="12"/>
      <c r="BW1301" s="13"/>
      <c r="BX1301" s="14"/>
      <c r="BY1301" s="7">
        <f>SUMIF(BZ$315:BZ$345,$D1301,CB$315:CB$345)</f>
        <v>0</v>
      </c>
      <c r="BZ1301" s="12"/>
      <c r="CA1301" s="13"/>
      <c r="CB1301" s="14"/>
      <c r="CC1301" s="7">
        <f>SUMIF(CD$315:CD$345,$D1301,CF$315:CF$345)</f>
        <v>0</v>
      </c>
      <c r="CD1301" s="12"/>
      <c r="CE1301" s="13"/>
      <c r="CF1301" s="14"/>
      <c r="CG1301" s="7">
        <f>SUMIF(CH$315:CH$345,$D1301,CJ$315:CJ$345)</f>
        <v>0</v>
      </c>
      <c r="CH1301" s="12"/>
      <c r="CI1301" s="13"/>
      <c r="CJ1301" s="14"/>
      <c r="CK1301" s="7">
        <f>SUMIF(CL$315:CL$345,$D1301,CN$315:CN$345)</f>
        <v>0</v>
      </c>
      <c r="CL1301" s="12"/>
      <c r="CM1301" s="13"/>
      <c r="CN1301" s="14"/>
      <c r="CO1301" s="7">
        <f>SUMIF(CP$315:CP$345,$D1301,CR$315:CR$345)</f>
        <v>0</v>
      </c>
      <c r="CP1301" s="12"/>
      <c r="CQ1301" s="13"/>
      <c r="CR1301" s="14"/>
      <c r="CS1301" s="7">
        <f>SUMIF(CT$315:CT$345,$D1301,CV$315:CV$345)</f>
        <v>0</v>
      </c>
      <c r="CT1301" s="12"/>
      <c r="CU1301" s="13"/>
      <c r="CV1301" s="14"/>
      <c r="CW1301" s="7">
        <f>SUMIF(CX$315:CX$345,$D1301,CZ$315:CZ$345)</f>
        <v>0</v>
      </c>
      <c r="CX1301" s="12"/>
      <c r="CY1301" s="13"/>
      <c r="CZ1301" s="14"/>
      <c r="DA1301" s="7">
        <f>SUMIF(DB$315:DB$345,$D1301,DD$315:DD$345)</f>
        <v>0</v>
      </c>
      <c r="DB1301" s="12"/>
      <c r="DC1301" s="13"/>
      <c r="DD1301" s="14"/>
      <c r="DE1301" s="7">
        <f>SUMIF(DF$315:DF$345,$D1301,DH$315:DH$345)</f>
        <v>0</v>
      </c>
      <c r="DF1301" s="12"/>
      <c r="DG1301" s="13"/>
      <c r="DH1301" s="14"/>
      <c r="DI1301" s="7">
        <f>SUMIF(DJ$315:DJ$345,$D1301,DL$315:DL$345)</f>
        <v>0</v>
      </c>
      <c r="DJ1301" s="12"/>
      <c r="DK1301" s="13"/>
      <c r="DL1301" s="14"/>
      <c r="DM1301" s="7">
        <f>SUMIF(DN$315:DN$345,$D1301,DP$315:DP$345)</f>
        <v>0</v>
      </c>
      <c r="DN1301" s="12"/>
      <c r="DO1301" s="13"/>
      <c r="DP1301" s="14"/>
      <c r="DQ1301" s="7">
        <f>SUMIF(DR$315:DR$345,$D1301,DT$315:DT$345)</f>
        <v>0</v>
      </c>
      <c r="DR1301" s="12"/>
      <c r="DS1301" s="13"/>
      <c r="DT1301" s="14"/>
      <c r="DU1301" s="7">
        <f>SUMIF(DV$315:DV$345,$D1301,DX$315:DX$345)</f>
        <v>0</v>
      </c>
      <c r="DV1301" s="12"/>
      <c r="DW1301" s="13"/>
      <c r="DX1301" s="14"/>
      <c r="DY1301" s="7">
        <f>SUMIF(DZ$315:DZ$345,$D1301,EB$315:EB$345)</f>
        <v>0</v>
      </c>
      <c r="DZ1301" s="12"/>
      <c r="EA1301" s="13"/>
      <c r="EB1301" s="14"/>
      <c r="EC1301" s="7">
        <f>SUMIF(ED$315:ED$345,$D1301,EF$315:EF$345)</f>
        <v>0</v>
      </c>
      <c r="ED1301" s="12"/>
      <c r="EE1301" s="13"/>
      <c r="EF1301" s="14"/>
      <c r="EG1301" s="7">
        <f>SUMIF(EH$315:EH$345,$D1301,EJ$315:EJ$345)</f>
        <v>0</v>
      </c>
      <c r="EH1301" s="12"/>
      <c r="EI1301" s="13"/>
      <c r="EJ1301" s="14"/>
      <c r="EK1301" s="7">
        <f>SUMIF(EL$315:EL$345,$D1301,EN$315:EN$345)</f>
        <v>0</v>
      </c>
      <c r="EL1301" s="12"/>
      <c r="EM1301" s="13"/>
      <c r="EN1301" s="14"/>
      <c r="EO1301" s="7">
        <f>SUMIF(EP$315:EP$345,$D1301,ER$315:ER$345)</f>
        <v>0</v>
      </c>
      <c r="EP1301" s="12"/>
      <c r="EQ1301" s="13"/>
      <c r="ER1301" s="14"/>
      <c r="ES1301" s="7">
        <f>SUMIF(ET$315:ET$345,$D1301,EV$315:EV$345)</f>
        <v>0</v>
      </c>
      <c r="ET1301" s="12"/>
      <c r="EU1301" s="13"/>
      <c r="EV1301" s="14"/>
      <c r="EW1301" s="7">
        <f>SUMIF(EX$315:EX$345,$D1301,EZ$315:EZ$345)</f>
        <v>0</v>
      </c>
      <c r="EX1301" s="12"/>
      <c r="EY1301" s="13"/>
      <c r="EZ1301" s="14"/>
      <c r="FA1301" s="7">
        <f>SUMIF(FB$315:FB$345,$D1301,FD$315:FD$345)</f>
        <v>0</v>
      </c>
      <c r="FB1301" s="12"/>
      <c r="FC1301" s="13"/>
      <c r="FD1301" s="14"/>
      <c r="FE1301" s="7">
        <f>SUMIF(FF$315:FF$345,$D1301,FH$315:FH$345)</f>
        <v>0</v>
      </c>
      <c r="FF1301" s="12"/>
      <c r="FG1301" s="13"/>
      <c r="FH1301" s="14"/>
      <c r="FI1301" s="7">
        <f>SUMIF(FJ$315:FJ$345,$D1301,FL$315:FL$345)</f>
        <v>0</v>
      </c>
      <c r="FJ1301" s="12"/>
      <c r="FK1301" s="13"/>
      <c r="FL1301" s="14"/>
      <c r="FM1301" s="7">
        <f>SUMIF(FN$315:FN$345,$D1301,FP$315:FP$345)</f>
        <v>0</v>
      </c>
      <c r="FN1301" s="12"/>
      <c r="FO1301" s="13"/>
      <c r="FP1301" s="14"/>
      <c r="FQ1301" s="7">
        <f>SUMIF(FR$315:FR$345,$D1301,FT$315:FT$345)</f>
        <v>0</v>
      </c>
      <c r="FR1301" s="12"/>
      <c r="FS1301" s="13"/>
      <c r="FT1301" s="14"/>
      <c r="FU1301" s="7">
        <f>SUMIF(FV$315:FV$345,$D1301,FX$315:FX$345)</f>
        <v>0</v>
      </c>
      <c r="FV1301" s="12"/>
      <c r="FW1301" s="13"/>
      <c r="FX1301" s="14"/>
      <c r="FY1301" s="7">
        <f>SUMIF(FZ$315:FZ$345,$D1301,GB$315:GB$345)</f>
        <v>0</v>
      </c>
      <c r="FZ1301" s="12"/>
      <c r="GA1301" s="13"/>
      <c r="GB1301" s="14"/>
      <c r="GC1301" s="7">
        <f>SUMIF(GD$315:GD$345,$D1301,GF$315:GF$345)</f>
        <v>0</v>
      </c>
      <c r="GD1301" s="12"/>
      <c r="GE1301" s="13"/>
      <c r="GF1301" s="14"/>
      <c r="GG1301" s="7">
        <f>SUMIF(GH$315:GH$345,$D1301,GJ$315:GJ$345)</f>
        <v>0</v>
      </c>
      <c r="GH1301" s="12"/>
      <c r="GI1301" s="13"/>
      <c r="GJ1301" s="14"/>
      <c r="GK1301" s="7">
        <f>SUMIF(GL$315:GL$345,$D1301,GN$315:GN$345)</f>
        <v>0</v>
      </c>
      <c r="GL1301" s="12"/>
      <c r="GM1301" s="13"/>
      <c r="GN1301" s="14"/>
      <c r="GO1301" s="7">
        <f>SUMIF(GP$315:GP$345,$D1301,GR$315:GR$345)</f>
        <v>0</v>
      </c>
      <c r="GP1301" s="12"/>
      <c r="GQ1301" s="13"/>
      <c r="GR1301" s="14"/>
      <c r="GS1301" s="7">
        <f>SUMIF(GT$315:GT$345,$D1301,GV$315:GV$345)</f>
        <v>0</v>
      </c>
      <c r="GT1301" s="12"/>
      <c r="GU1301" s="13"/>
      <c r="GV1301" s="21"/>
      <c r="GW1301" s="19">
        <f t="shared" si="30"/>
        <v>0</v>
      </c>
      <c r="GX1301" s="472"/>
      <c r="GY1301" s="473"/>
    </row>
    <row r="1302" spans="1:207" ht="38.25" thickBot="1">
      <c r="A1302" s="162" t="s">
        <v>86</v>
      </c>
      <c r="B1302" s="488"/>
      <c r="C1302" s="230" t="s">
        <v>413</v>
      </c>
      <c r="D1302" s="231" t="s">
        <v>414</v>
      </c>
      <c r="E1302" s="8">
        <f>SUMIF(F$346:F$376,$D1302,H$346:H$376)</f>
        <v>0</v>
      </c>
      <c r="F1302" s="15"/>
      <c r="G1302" s="16"/>
      <c r="H1302" s="16"/>
      <c r="I1302" s="6">
        <f>SUMIF(J$346:J$376,$D1302,L$346:L$376)</f>
        <v>0</v>
      </c>
      <c r="J1302" s="15"/>
      <c r="K1302" s="16"/>
      <c r="L1302" s="16"/>
      <c r="M1302" s="8">
        <f>SUMIF(N$346:N$376,$D1302,P$346:P$376)</f>
        <v>0</v>
      </c>
      <c r="N1302" s="15"/>
      <c r="O1302" s="16"/>
      <c r="P1302" s="16"/>
      <c r="Q1302" s="6">
        <f>SUMIF(R$346:R$376,$D1302,T$346:T$376)</f>
        <v>0</v>
      </c>
      <c r="R1302" s="15"/>
      <c r="S1302" s="16"/>
      <c r="T1302" s="16"/>
      <c r="U1302" s="8">
        <f>SUMIF(V$346:V$376,$D1302,X$346:X$376)</f>
        <v>0</v>
      </c>
      <c r="V1302" s="15"/>
      <c r="W1302" s="16"/>
      <c r="X1302" s="16"/>
      <c r="Y1302" s="6">
        <f>SUMIF(Z$346:Z$376,$D1302,AB$346:AB$376)</f>
        <v>0</v>
      </c>
      <c r="Z1302" s="15"/>
      <c r="AA1302" s="16"/>
      <c r="AB1302" s="16"/>
      <c r="AC1302" s="8">
        <f>SUMIF(AD$346:AD$376,$D1302,AF$346:AF$376)</f>
        <v>0</v>
      </c>
      <c r="AD1302" s="15"/>
      <c r="AE1302" s="16"/>
      <c r="AF1302" s="16"/>
      <c r="AG1302" s="8">
        <f>SUMIF(AH$346:AH$376,$D1302,AJ$346:AJ$376)</f>
        <v>0</v>
      </c>
      <c r="AH1302" s="15"/>
      <c r="AI1302" s="16"/>
      <c r="AJ1302" s="16"/>
      <c r="AK1302" s="8">
        <f>SUMIF(AL$346:AL$376,$D1302,AN$346:AN$376)</f>
        <v>0</v>
      </c>
      <c r="AL1302" s="15"/>
      <c r="AM1302" s="16"/>
      <c r="AN1302" s="16"/>
      <c r="AO1302" s="8">
        <f>SUMIF(AP$346:AP$376,$D1302,AR$346:AR$376)</f>
        <v>0</v>
      </c>
      <c r="AP1302" s="15"/>
      <c r="AQ1302" s="16"/>
      <c r="AR1302" s="16"/>
      <c r="AS1302" s="8">
        <f>SUMIF(AT$346:AT$376,$D1302,AV$346:AV$376)</f>
        <v>0</v>
      </c>
      <c r="AT1302" s="15"/>
      <c r="AU1302" s="16"/>
      <c r="AV1302" s="16"/>
      <c r="AW1302" s="8">
        <f>SUMIF(AX$346:AX$376,$D1302,AZ$346:AZ$376)</f>
        <v>0</v>
      </c>
      <c r="AX1302" s="15"/>
      <c r="AY1302" s="16"/>
      <c r="AZ1302" s="16"/>
      <c r="BA1302" s="8">
        <f>SUMIF(BB$346:BB$376,$D1302,BD$346:BD$376)</f>
        <v>0</v>
      </c>
      <c r="BB1302" s="15"/>
      <c r="BC1302" s="16"/>
      <c r="BD1302" s="16"/>
      <c r="BE1302" s="8">
        <f>SUMIF(BF$346:BF$376,$D1302,BH$346:BH$376)</f>
        <v>0</v>
      </c>
      <c r="BF1302" s="15"/>
      <c r="BG1302" s="16"/>
      <c r="BH1302" s="16"/>
      <c r="BI1302" s="8">
        <f>SUMIF(BJ$346:BJ$376,$D1302,BL$346:BL$376)</f>
        <v>0</v>
      </c>
      <c r="BJ1302" s="15"/>
      <c r="BK1302" s="16"/>
      <c r="BL1302" s="16"/>
      <c r="BM1302" s="8">
        <f>SUMIF(BN$346:BN$376,$D1302,BP$346:BP$376)</f>
        <v>0</v>
      </c>
      <c r="BN1302" s="15"/>
      <c r="BO1302" s="16"/>
      <c r="BP1302" s="16"/>
      <c r="BQ1302" s="8">
        <f>SUMIF(BR$346:BR$376,$D1302,BT$346:BT$376)</f>
        <v>0</v>
      </c>
      <c r="BR1302" s="15"/>
      <c r="BS1302" s="16"/>
      <c r="BT1302" s="16"/>
      <c r="BU1302" s="8">
        <f>SUMIF(BV$346:BV$376,$D1302,BX$346:BX$376)</f>
        <v>0</v>
      </c>
      <c r="BV1302" s="15"/>
      <c r="BW1302" s="16"/>
      <c r="BX1302" s="16"/>
      <c r="BY1302" s="8">
        <f>SUMIF(BZ$346:BZ$376,$D1302,CB$346:CB$376)</f>
        <v>0</v>
      </c>
      <c r="BZ1302" s="15"/>
      <c r="CA1302" s="16"/>
      <c r="CB1302" s="16"/>
      <c r="CC1302" s="8">
        <f>SUMIF(CD$346:CD$376,$D1302,CF$346:CF$376)</f>
        <v>0</v>
      </c>
      <c r="CD1302" s="15"/>
      <c r="CE1302" s="16"/>
      <c r="CF1302" s="16"/>
      <c r="CG1302" s="8">
        <f>SUMIF(CH$346:CH$376,$D1302,CJ$346:CJ$376)</f>
        <v>0</v>
      </c>
      <c r="CH1302" s="15"/>
      <c r="CI1302" s="16"/>
      <c r="CJ1302" s="16"/>
      <c r="CK1302" s="8">
        <f>SUMIF(CL$346:CL$376,$D1302,CN$346:CN$376)</f>
        <v>0</v>
      </c>
      <c r="CL1302" s="15"/>
      <c r="CM1302" s="16"/>
      <c r="CN1302" s="16"/>
      <c r="CO1302" s="8">
        <f>SUMIF(CP$346:CP$376,$D1302,CR$346:CR$376)</f>
        <v>0</v>
      </c>
      <c r="CP1302" s="15"/>
      <c r="CQ1302" s="16"/>
      <c r="CR1302" s="16"/>
      <c r="CS1302" s="8">
        <f>SUMIF(CT$346:CT$376,$D1302,CV$346:CV$376)</f>
        <v>0</v>
      </c>
      <c r="CT1302" s="15"/>
      <c r="CU1302" s="16"/>
      <c r="CV1302" s="16"/>
      <c r="CW1302" s="8">
        <f>SUMIF(CX$346:CX$376,$D1302,CZ$346:CZ$376)</f>
        <v>0</v>
      </c>
      <c r="CX1302" s="15"/>
      <c r="CY1302" s="16"/>
      <c r="CZ1302" s="16"/>
      <c r="DA1302" s="8">
        <f>SUMIF(DB$346:DB$376,$D1302,DD$346:DD$376)</f>
        <v>0</v>
      </c>
      <c r="DB1302" s="15"/>
      <c r="DC1302" s="16"/>
      <c r="DD1302" s="16"/>
      <c r="DE1302" s="8">
        <f>SUMIF(DF$346:DF$376,$D1302,DH$346:DH$376)</f>
        <v>0</v>
      </c>
      <c r="DF1302" s="15"/>
      <c r="DG1302" s="16"/>
      <c r="DH1302" s="16"/>
      <c r="DI1302" s="8">
        <f>SUMIF(DJ$346:DJ$376,$D1302,DL$346:DL$376)</f>
        <v>0</v>
      </c>
      <c r="DJ1302" s="15"/>
      <c r="DK1302" s="16"/>
      <c r="DL1302" s="16"/>
      <c r="DM1302" s="8">
        <f>SUMIF(DN$346:DN$376,$D1302,DP$346:DP$376)</f>
        <v>0</v>
      </c>
      <c r="DN1302" s="15"/>
      <c r="DO1302" s="16"/>
      <c r="DP1302" s="16"/>
      <c r="DQ1302" s="8">
        <f>SUMIF(DR$346:DR$376,$D1302,DT$346:DT$376)</f>
        <v>0</v>
      </c>
      <c r="DR1302" s="15"/>
      <c r="DS1302" s="16"/>
      <c r="DT1302" s="16"/>
      <c r="DU1302" s="8">
        <f>SUMIF(DV$346:DV$376,$D1302,DX$346:DX$376)</f>
        <v>0</v>
      </c>
      <c r="DV1302" s="15"/>
      <c r="DW1302" s="16"/>
      <c r="DX1302" s="16"/>
      <c r="DY1302" s="8">
        <f>SUMIF(DZ$346:DZ$376,$D1302,EB$346:EB$376)</f>
        <v>0</v>
      </c>
      <c r="DZ1302" s="15"/>
      <c r="EA1302" s="16"/>
      <c r="EB1302" s="16"/>
      <c r="EC1302" s="8">
        <f>SUMIF(ED$346:ED$376,$D1302,EF$346:EF$376)</f>
        <v>0</v>
      </c>
      <c r="ED1302" s="15"/>
      <c r="EE1302" s="16"/>
      <c r="EF1302" s="16"/>
      <c r="EG1302" s="8">
        <f>SUMIF(EH$346:EH$376,$D1302,EJ$346:EJ$376)</f>
        <v>0</v>
      </c>
      <c r="EH1302" s="15"/>
      <c r="EI1302" s="16"/>
      <c r="EJ1302" s="16"/>
      <c r="EK1302" s="8">
        <f>SUMIF(EL$346:EL$376,$D1302,EN$346:EN$376)</f>
        <v>0</v>
      </c>
      <c r="EL1302" s="15"/>
      <c r="EM1302" s="16"/>
      <c r="EN1302" s="16"/>
      <c r="EO1302" s="8">
        <f>SUMIF(EP$346:EP$376,$D1302,ER$346:ER$376)</f>
        <v>0</v>
      </c>
      <c r="EP1302" s="15"/>
      <c r="EQ1302" s="16"/>
      <c r="ER1302" s="16"/>
      <c r="ES1302" s="8">
        <f>SUMIF(ET$346:ET$376,$D1302,EV$346:EV$376)</f>
        <v>0</v>
      </c>
      <c r="ET1302" s="15"/>
      <c r="EU1302" s="16"/>
      <c r="EV1302" s="16"/>
      <c r="EW1302" s="8">
        <f>SUMIF(EX$346:EX$376,$D1302,EZ$346:EZ$376)</f>
        <v>0</v>
      </c>
      <c r="EX1302" s="15"/>
      <c r="EY1302" s="16"/>
      <c r="EZ1302" s="16"/>
      <c r="FA1302" s="8">
        <f>SUMIF(FB$346:FB$376,$D1302,FD$346:FD$376)</f>
        <v>0</v>
      </c>
      <c r="FB1302" s="15"/>
      <c r="FC1302" s="16"/>
      <c r="FD1302" s="16"/>
      <c r="FE1302" s="8">
        <f>SUMIF(FF$346:FF$376,$D1302,FH$346:FH$376)</f>
        <v>0</v>
      </c>
      <c r="FF1302" s="15"/>
      <c r="FG1302" s="16"/>
      <c r="FH1302" s="16"/>
      <c r="FI1302" s="8">
        <f>SUMIF(FJ$346:FJ$376,$D1302,FL$346:FL$376)</f>
        <v>0</v>
      </c>
      <c r="FJ1302" s="15"/>
      <c r="FK1302" s="16"/>
      <c r="FL1302" s="16"/>
      <c r="FM1302" s="8">
        <f>SUMIF(FN$346:FN$376,$D1302,FP$346:FP$376)</f>
        <v>0</v>
      </c>
      <c r="FN1302" s="15"/>
      <c r="FO1302" s="16"/>
      <c r="FP1302" s="16"/>
      <c r="FQ1302" s="8">
        <f>SUMIF(FR$346:FR$376,$D1302,FT$346:FT$376)</f>
        <v>0</v>
      </c>
      <c r="FR1302" s="15"/>
      <c r="FS1302" s="16"/>
      <c r="FT1302" s="16"/>
      <c r="FU1302" s="8">
        <f>SUMIF(FV$346:FV$376,$D1302,FX$346:FX$376)</f>
        <v>0</v>
      </c>
      <c r="FV1302" s="15"/>
      <c r="FW1302" s="16"/>
      <c r="FX1302" s="16"/>
      <c r="FY1302" s="8">
        <f>SUMIF(FZ$346:FZ$376,$D1302,GB$346:GB$376)</f>
        <v>0</v>
      </c>
      <c r="FZ1302" s="15"/>
      <c r="GA1302" s="16"/>
      <c r="GB1302" s="16"/>
      <c r="GC1302" s="8">
        <f>SUMIF(GD$346:GD$376,$D1302,GF$346:GF$376)</f>
        <v>0</v>
      </c>
      <c r="GD1302" s="15"/>
      <c r="GE1302" s="16"/>
      <c r="GF1302" s="16"/>
      <c r="GG1302" s="8">
        <f>SUMIF(GH$346:GH$376,$D1302,GJ$346:GJ$376)</f>
        <v>0</v>
      </c>
      <c r="GH1302" s="15"/>
      <c r="GI1302" s="16"/>
      <c r="GJ1302" s="16"/>
      <c r="GK1302" s="8">
        <f>SUMIF(GL$346:GL$376,$D1302,GN$346:GN$376)</f>
        <v>0</v>
      </c>
      <c r="GL1302" s="15"/>
      <c r="GM1302" s="16"/>
      <c r="GN1302" s="16"/>
      <c r="GO1302" s="8">
        <f>SUMIF(GP$346:GP$376,$D1302,GR$346:GR$376)</f>
        <v>0</v>
      </c>
      <c r="GP1302" s="15"/>
      <c r="GQ1302" s="16"/>
      <c r="GR1302" s="16"/>
      <c r="GS1302" s="8">
        <f>SUMIF(GT$346:GT$376,$D1302,GV$346:GV$376)</f>
        <v>0</v>
      </c>
      <c r="GT1302" s="15"/>
      <c r="GU1302" s="16"/>
      <c r="GV1302" s="22"/>
      <c r="GW1302" s="19">
        <f t="shared" si="30"/>
        <v>0</v>
      </c>
      <c r="GX1302" s="472"/>
      <c r="GY1302" s="473"/>
    </row>
    <row r="1303" spans="1:207" ht="30" customHeight="1">
      <c r="A1303" s="163" t="s">
        <v>75</v>
      </c>
      <c r="B1303" s="486" t="s">
        <v>438</v>
      </c>
      <c r="C1303" s="222" t="s">
        <v>413</v>
      </c>
      <c r="D1303" s="223" t="s">
        <v>414</v>
      </c>
      <c r="E1303" s="6">
        <f>SUMIF(F$5:F$35,$D1303,H$5:H$35)</f>
        <v>0</v>
      </c>
      <c r="F1303" s="9"/>
      <c r="G1303" s="10"/>
      <c r="H1303" s="11"/>
      <c r="I1303" s="6">
        <f>SUMIF(J$5:J$35,$D1303,L$5:L$35)</f>
        <v>0</v>
      </c>
      <c r="J1303" s="9"/>
      <c r="K1303" s="10"/>
      <c r="L1303" s="11"/>
      <c r="M1303" s="6">
        <f>SUMIF(N$5:N$35,$D1303,P$5:P$35)</f>
        <v>0</v>
      </c>
      <c r="N1303" s="9"/>
      <c r="O1303" s="10"/>
      <c r="P1303" s="11"/>
      <c r="Q1303" s="6">
        <f>SUMIF(R$5:R$35,$D1303,T$5:T$35)</f>
        <v>0</v>
      </c>
      <c r="R1303" s="9"/>
      <c r="S1303" s="10"/>
      <c r="T1303" s="11"/>
      <c r="U1303" s="6">
        <f>SUMIF(V$5:V$35,$D1303,X$5:X$35)</f>
        <v>0</v>
      </c>
      <c r="V1303" s="9"/>
      <c r="W1303" s="10"/>
      <c r="X1303" s="11"/>
      <c r="Y1303" s="6">
        <f>SUMIF(Z$5:Z$35,$D1303,AB$5:AB$35)</f>
        <v>0</v>
      </c>
      <c r="Z1303" s="9"/>
      <c r="AA1303" s="10"/>
      <c r="AB1303" s="11"/>
      <c r="AC1303" s="6">
        <f>SUMIF(AD$5:AD$35,$D1303,AF$5:AF$35)</f>
        <v>0</v>
      </c>
      <c r="AD1303" s="9"/>
      <c r="AE1303" s="10"/>
      <c r="AF1303" s="11"/>
      <c r="AG1303" s="6">
        <f>SUMIF(AH$5:AH$35,$D1303,AJ$5:AJ$35)</f>
        <v>0</v>
      </c>
      <c r="AH1303" s="9"/>
      <c r="AI1303" s="10"/>
      <c r="AJ1303" s="11"/>
      <c r="AK1303" s="6">
        <f>SUMIF(AL$5:AL$35,$D1303,AN$5:AN$35)</f>
        <v>0</v>
      </c>
      <c r="AL1303" s="9"/>
      <c r="AM1303" s="10"/>
      <c r="AN1303" s="11"/>
      <c r="AO1303" s="6">
        <f>SUMIF(AP$5:AP$35,$D1303,AR$5:AR$35)</f>
        <v>0</v>
      </c>
      <c r="AP1303" s="9"/>
      <c r="AQ1303" s="10"/>
      <c r="AR1303" s="11"/>
      <c r="AS1303" s="6">
        <f>SUMIF(AT$5:AT$35,$D1303,AV$5:AV$35)</f>
        <v>0</v>
      </c>
      <c r="AT1303" s="9"/>
      <c r="AU1303" s="10"/>
      <c r="AV1303" s="11"/>
      <c r="AW1303" s="6">
        <f>SUMIF(AX$5:AX$35,$D1303,AZ$5:AZ$35)</f>
        <v>0</v>
      </c>
      <c r="AX1303" s="9"/>
      <c r="AY1303" s="10"/>
      <c r="AZ1303" s="11"/>
      <c r="BA1303" s="6">
        <f>SUMIF(BB$5:BB$35,$D1303,BD$5:BD$35)</f>
        <v>0</v>
      </c>
      <c r="BB1303" s="9"/>
      <c r="BC1303" s="10"/>
      <c r="BD1303" s="11"/>
      <c r="BE1303" s="6">
        <f>SUMIF(BF$5:BF$35,$D1303,BH$5:BH$35)</f>
        <v>0</v>
      </c>
      <c r="BF1303" s="9"/>
      <c r="BG1303" s="10"/>
      <c r="BH1303" s="11"/>
      <c r="BI1303" s="6">
        <f>SUMIF(BJ$5:BJ$35,$D1303,BL$5:BL$35)</f>
        <v>0</v>
      </c>
      <c r="BJ1303" s="9"/>
      <c r="BK1303" s="10"/>
      <c r="BL1303" s="11"/>
      <c r="BM1303" s="6">
        <f>SUMIF(BN$5:BN$35,$D1303,BP$5:BP$35)</f>
        <v>0</v>
      </c>
      <c r="BN1303" s="9"/>
      <c r="BO1303" s="10"/>
      <c r="BP1303" s="11"/>
      <c r="BQ1303" s="6">
        <f>SUMIF(BR$5:BR$35,$D1303,BT$5:BT$35)</f>
        <v>0</v>
      </c>
      <c r="BR1303" s="9"/>
      <c r="BS1303" s="10"/>
      <c r="BT1303" s="11"/>
      <c r="BU1303" s="6">
        <f>SUMIF(BV$5:BV$35,$D1303,BX$5:BX$35)</f>
        <v>0</v>
      </c>
      <c r="BV1303" s="9"/>
      <c r="BW1303" s="10"/>
      <c r="BX1303" s="11"/>
      <c r="BY1303" s="6">
        <f>SUMIF(BZ$5:BZ$35,$D1303,CB$5:CB$35)</f>
        <v>0</v>
      </c>
      <c r="BZ1303" s="9"/>
      <c r="CA1303" s="10"/>
      <c r="CB1303" s="11"/>
      <c r="CC1303" s="6">
        <f>SUMIF(CD$5:CD$35,$D1303,CF$5:CF$35)</f>
        <v>0</v>
      </c>
      <c r="CD1303" s="9"/>
      <c r="CE1303" s="10"/>
      <c r="CF1303" s="11"/>
      <c r="CG1303" s="6">
        <f>SUMIF(CH$5:CH$35,$D1303,CJ$5:CJ$35)</f>
        <v>0</v>
      </c>
      <c r="CH1303" s="9"/>
      <c r="CI1303" s="10"/>
      <c r="CJ1303" s="11"/>
      <c r="CK1303" s="6">
        <f>SUMIF(CL$5:CL$35,$D1303,CN$5:CN$35)</f>
        <v>0</v>
      </c>
      <c r="CL1303" s="9"/>
      <c r="CM1303" s="10"/>
      <c r="CN1303" s="11"/>
      <c r="CO1303" s="6">
        <f>SUMIF(CP$5:CP$35,$D1303,CR$5:CR$35)</f>
        <v>0</v>
      </c>
      <c r="CP1303" s="9"/>
      <c r="CQ1303" s="10"/>
      <c r="CR1303" s="11"/>
      <c r="CS1303" s="6">
        <f>SUMIF(CT$5:CT$35,$D1303,CV$5:CV$35)</f>
        <v>0</v>
      </c>
      <c r="CT1303" s="9"/>
      <c r="CU1303" s="10"/>
      <c r="CV1303" s="11"/>
      <c r="CW1303" s="6">
        <f>SUMIF(CX$5:CX$35,$D1303,CZ$5:CZ$35)</f>
        <v>0</v>
      </c>
      <c r="CX1303" s="9"/>
      <c r="CY1303" s="10"/>
      <c r="CZ1303" s="11"/>
      <c r="DA1303" s="6">
        <f>SUMIF(DB$5:DB$35,$D1303,DD$5:DD$35)</f>
        <v>0</v>
      </c>
      <c r="DB1303" s="9"/>
      <c r="DC1303" s="10"/>
      <c r="DD1303" s="11"/>
      <c r="DE1303" s="6">
        <f>SUMIF(DF$5:DF$35,$D1303,DH$5:DH$35)</f>
        <v>0</v>
      </c>
      <c r="DF1303" s="9"/>
      <c r="DG1303" s="10"/>
      <c r="DH1303" s="11"/>
      <c r="DI1303" s="6">
        <f>SUMIF(DJ$5:DJ$35,$D1303,DL$5:DL$35)</f>
        <v>0</v>
      </c>
      <c r="DJ1303" s="9"/>
      <c r="DK1303" s="10"/>
      <c r="DL1303" s="11"/>
      <c r="DM1303" s="6">
        <f>SUMIF(DN$5:DN$35,$D1303,DP$5:DP$35)</f>
        <v>0</v>
      </c>
      <c r="DN1303" s="9"/>
      <c r="DO1303" s="10"/>
      <c r="DP1303" s="11"/>
      <c r="DQ1303" s="6">
        <f>SUMIF(DR$5:DR$35,$D1303,DT$5:DT$35)</f>
        <v>0</v>
      </c>
      <c r="DR1303" s="9"/>
      <c r="DS1303" s="10"/>
      <c r="DT1303" s="11"/>
      <c r="DU1303" s="6">
        <f>SUMIF(DV$5:DV$35,$D1303,DX$5:DX$35)</f>
        <v>0</v>
      </c>
      <c r="DV1303" s="9"/>
      <c r="DW1303" s="10"/>
      <c r="DX1303" s="11"/>
      <c r="DY1303" s="6">
        <f>SUMIF(DZ$5:DZ$35,$D1303,EB$5:EB$35)</f>
        <v>0</v>
      </c>
      <c r="DZ1303" s="9"/>
      <c r="EA1303" s="10"/>
      <c r="EB1303" s="11"/>
      <c r="EC1303" s="6">
        <f>SUMIF(ED$5:ED$35,$D1303,EF$5:EF$35)</f>
        <v>0</v>
      </c>
      <c r="ED1303" s="9"/>
      <c r="EE1303" s="10"/>
      <c r="EF1303" s="11"/>
      <c r="EG1303" s="6">
        <f>SUMIF(EH$5:EH$35,$D1303,EJ$5:EJ$35)</f>
        <v>0</v>
      </c>
      <c r="EH1303" s="9"/>
      <c r="EI1303" s="10"/>
      <c r="EJ1303" s="11"/>
      <c r="EK1303" s="6">
        <f>SUMIF(EL$5:EL$35,$D1303,EN$5:EN$35)</f>
        <v>0</v>
      </c>
      <c r="EL1303" s="9"/>
      <c r="EM1303" s="10"/>
      <c r="EN1303" s="11"/>
      <c r="EO1303" s="6">
        <f>SUMIF(EP$5:EP$35,$D1303,ER$5:ER$35)</f>
        <v>0</v>
      </c>
      <c r="EP1303" s="9"/>
      <c r="EQ1303" s="10"/>
      <c r="ER1303" s="11"/>
      <c r="ES1303" s="6">
        <f>SUMIF(ET$5:ET$35,$D1303,EV$5:EV$35)</f>
        <v>0</v>
      </c>
      <c r="ET1303" s="9"/>
      <c r="EU1303" s="10"/>
      <c r="EV1303" s="11"/>
      <c r="EW1303" s="6">
        <f>SUMIF(EX$5:EX$35,$D1303,EZ$5:EZ$35)</f>
        <v>0</v>
      </c>
      <c r="EX1303" s="9"/>
      <c r="EY1303" s="10"/>
      <c r="EZ1303" s="11"/>
      <c r="FA1303" s="6">
        <f>SUMIF(FB$5:FB$35,$D1303,FD$5:FD$35)</f>
        <v>0</v>
      </c>
      <c r="FB1303" s="9"/>
      <c r="FC1303" s="10"/>
      <c r="FD1303" s="11"/>
      <c r="FE1303" s="6">
        <f>SUMIF(FF$5:FF$35,$D1303,FH$5:FH$35)</f>
        <v>0</v>
      </c>
      <c r="FF1303" s="9"/>
      <c r="FG1303" s="10"/>
      <c r="FH1303" s="11"/>
      <c r="FI1303" s="6">
        <f>SUMIF(FJ$5:FJ$35,$D1303,FL$5:FL$35)</f>
        <v>0</v>
      </c>
      <c r="FJ1303" s="9"/>
      <c r="FK1303" s="10"/>
      <c r="FL1303" s="11"/>
      <c r="FM1303" s="6">
        <f>SUMIF(FN$5:FN$35,$D1303,FP$5:FP$35)</f>
        <v>0</v>
      </c>
      <c r="FN1303" s="9"/>
      <c r="FO1303" s="10"/>
      <c r="FP1303" s="11"/>
      <c r="FQ1303" s="6">
        <f>SUMIF(FR$5:FR$35,$D1303,FT$5:FT$35)</f>
        <v>0</v>
      </c>
      <c r="FR1303" s="9"/>
      <c r="FS1303" s="10"/>
      <c r="FT1303" s="11"/>
      <c r="FU1303" s="6">
        <f>SUMIF(FV$5:FV$35,$D1303,FX$5:FX$35)</f>
        <v>0</v>
      </c>
      <c r="FV1303" s="9"/>
      <c r="FW1303" s="10"/>
      <c r="FX1303" s="11"/>
      <c r="FY1303" s="6">
        <f>SUMIF(FZ$5:FZ$35,$D1303,GB$5:GB$35)</f>
        <v>0</v>
      </c>
      <c r="FZ1303" s="9"/>
      <c r="GA1303" s="10"/>
      <c r="GB1303" s="11"/>
      <c r="GC1303" s="6">
        <f>SUMIF(GD$5:GD$35,$D1303,GF$5:GF$35)</f>
        <v>0</v>
      </c>
      <c r="GD1303" s="9"/>
      <c r="GE1303" s="10"/>
      <c r="GF1303" s="11"/>
      <c r="GG1303" s="6">
        <f>SUMIF(GH$5:GH$35,$D1303,GJ$5:GJ$35)</f>
        <v>0</v>
      </c>
      <c r="GH1303" s="9"/>
      <c r="GI1303" s="10"/>
      <c r="GJ1303" s="11"/>
      <c r="GK1303" s="6">
        <f>SUMIF(GL$5:GL$35,$D1303,GN$5:GN$35)</f>
        <v>0</v>
      </c>
      <c r="GL1303" s="9"/>
      <c r="GM1303" s="10"/>
      <c r="GN1303" s="11"/>
      <c r="GO1303" s="6">
        <f>SUMIF(GP$5:GP$35,$D1303,GR$5:GR$35)</f>
        <v>0</v>
      </c>
      <c r="GP1303" s="9"/>
      <c r="GQ1303" s="10"/>
      <c r="GR1303" s="11"/>
      <c r="GS1303" s="6">
        <f>SUMIF(GT$5:GT$35,$D1303,GV$5:GV$35)</f>
        <v>0</v>
      </c>
      <c r="GT1303" s="9"/>
      <c r="GU1303" s="10"/>
      <c r="GV1303" s="20"/>
      <c r="GW1303" s="19">
        <f t="shared" ref="GW1303:GW1326" si="31">SUM(E1303:GV1303)</f>
        <v>0</v>
      </c>
      <c r="GX1303" s="472">
        <f>SUM(GW1303:GW1314)</f>
        <v>0</v>
      </c>
      <c r="GY1303" s="473" t="str">
        <f>D1303</f>
        <v>TS15667/000</v>
      </c>
    </row>
    <row r="1304" spans="1:207" ht="37.5">
      <c r="A1304" s="47" t="s">
        <v>76</v>
      </c>
      <c r="B1304" s="487"/>
      <c r="C1304" s="186" t="s">
        <v>413</v>
      </c>
      <c r="D1304" s="224" t="s">
        <v>414</v>
      </c>
      <c r="E1304" s="6">
        <f>SUMIF(F$36:F$66,$D1304,H$36:H$66)</f>
        <v>0</v>
      </c>
      <c r="F1304" s="9"/>
      <c r="G1304" s="10"/>
      <c r="H1304" s="11"/>
      <c r="I1304" s="6">
        <f>SUMIF(J$36:J$66,$D1304,L$36:L$66)</f>
        <v>0</v>
      </c>
      <c r="J1304" s="9"/>
      <c r="K1304" s="10"/>
      <c r="L1304" s="11"/>
      <c r="M1304" s="6">
        <f>SUMIF(N$36:N$66,$D1304,P$36:P$66)</f>
        <v>0</v>
      </c>
      <c r="N1304" s="9"/>
      <c r="O1304" s="10"/>
      <c r="P1304" s="11"/>
      <c r="Q1304" s="6">
        <f>SUMIF(R$36:R$66,$D1304,T$36:T$66)</f>
        <v>0</v>
      </c>
      <c r="R1304" s="9"/>
      <c r="S1304" s="10"/>
      <c r="T1304" s="11"/>
      <c r="U1304" s="6">
        <f>SUMIF(V$36:V$66,$D1304,X$36:X$66)</f>
        <v>0</v>
      </c>
      <c r="V1304" s="9"/>
      <c r="W1304" s="10"/>
      <c r="X1304" s="11"/>
      <c r="Y1304" s="6">
        <f>SUMIF(Z$36:Z$66,$D1304,AB$36:AB$66)</f>
        <v>0</v>
      </c>
      <c r="Z1304" s="9"/>
      <c r="AA1304" s="10"/>
      <c r="AB1304" s="11"/>
      <c r="AC1304" s="6">
        <f>SUMIF(AD$36:AD$66,$D1304,AF$36:AF$66)</f>
        <v>0</v>
      </c>
      <c r="AD1304" s="9"/>
      <c r="AE1304" s="10"/>
      <c r="AF1304" s="11"/>
      <c r="AG1304" s="6">
        <f>SUMIF(AH$36:AH$66,$D1304,AJ$36:AJ$66)</f>
        <v>0</v>
      </c>
      <c r="AH1304" s="9"/>
      <c r="AI1304" s="10"/>
      <c r="AJ1304" s="11"/>
      <c r="AK1304" s="6">
        <f>SUMIF(AL$36:AL$66,$D1304,AN$36:AN$66)</f>
        <v>0</v>
      </c>
      <c r="AL1304" s="9"/>
      <c r="AM1304" s="10"/>
      <c r="AN1304" s="11"/>
      <c r="AO1304" s="6">
        <f>SUMIF(AP$36:AP$66,$D1304,AR$36:AR$66)</f>
        <v>0</v>
      </c>
      <c r="AP1304" s="9"/>
      <c r="AQ1304" s="10"/>
      <c r="AR1304" s="11"/>
      <c r="AS1304" s="6">
        <f>SUMIF(AT$36:AT$66,$D1304,AV$36:AV$66)</f>
        <v>0</v>
      </c>
      <c r="AT1304" s="9"/>
      <c r="AU1304" s="10"/>
      <c r="AV1304" s="11"/>
      <c r="AW1304" s="6">
        <f>SUMIF(AX$36:AX$66,$D1304,AZ$36:AZ$66)</f>
        <v>0</v>
      </c>
      <c r="AX1304" s="9"/>
      <c r="AY1304" s="10"/>
      <c r="AZ1304" s="11"/>
      <c r="BA1304" s="6">
        <f>SUMIF(BB$36:BB$66,$D1304,BD$36:BD$66)</f>
        <v>0</v>
      </c>
      <c r="BB1304" s="9"/>
      <c r="BC1304" s="10"/>
      <c r="BD1304" s="11"/>
      <c r="BE1304" s="6">
        <f>SUMIF(BF$36:BF$66,$D1304,BH$36:BH$66)</f>
        <v>0</v>
      </c>
      <c r="BF1304" s="9"/>
      <c r="BG1304" s="10"/>
      <c r="BH1304" s="11"/>
      <c r="BI1304" s="6">
        <f>SUMIF(BJ$36:BJ$66,$D1304,BL$36:BL$66)</f>
        <v>0</v>
      </c>
      <c r="BJ1304" s="9"/>
      <c r="BK1304" s="10"/>
      <c r="BL1304" s="11"/>
      <c r="BM1304" s="6">
        <f>SUMIF(BN$36:BN$66,$D1304,BP$36:BP$66)</f>
        <v>0</v>
      </c>
      <c r="BN1304" s="9"/>
      <c r="BO1304" s="10"/>
      <c r="BP1304" s="11"/>
      <c r="BQ1304" s="6">
        <f>SUMIF(BR$36:BR$66,$D1304,BT$36:BT$66)</f>
        <v>0</v>
      </c>
      <c r="BR1304" s="9"/>
      <c r="BS1304" s="10"/>
      <c r="BT1304" s="11"/>
      <c r="BU1304" s="6">
        <f>SUMIF(BV$36:BV$66,$D1304,BX$36:BX$66)</f>
        <v>0</v>
      </c>
      <c r="BV1304" s="9"/>
      <c r="BW1304" s="10"/>
      <c r="BX1304" s="11"/>
      <c r="BY1304" s="6">
        <f>SUMIF(BZ$36:BZ$66,$D1304,CB$36:CB$66)</f>
        <v>0</v>
      </c>
      <c r="BZ1304" s="9"/>
      <c r="CA1304" s="10"/>
      <c r="CB1304" s="11"/>
      <c r="CC1304" s="6">
        <f>SUMIF(CD$36:CD$66,$D1304,CF$36:CF$66)</f>
        <v>0</v>
      </c>
      <c r="CD1304" s="9"/>
      <c r="CE1304" s="10"/>
      <c r="CF1304" s="11"/>
      <c r="CG1304" s="6">
        <f>SUMIF(CH$36:CH$66,$D1304,CJ$36:CJ$66)</f>
        <v>0</v>
      </c>
      <c r="CH1304" s="9"/>
      <c r="CI1304" s="10"/>
      <c r="CJ1304" s="11"/>
      <c r="CK1304" s="6">
        <f>SUMIF(CL$36:CL$66,$D1304,CN$36:CN$66)</f>
        <v>0</v>
      </c>
      <c r="CL1304" s="9"/>
      <c r="CM1304" s="10"/>
      <c r="CN1304" s="11"/>
      <c r="CO1304" s="6">
        <f>SUMIF(CP$36:CP$66,$D1304,CR$36:CR$66)</f>
        <v>0</v>
      </c>
      <c r="CP1304" s="9"/>
      <c r="CQ1304" s="10"/>
      <c r="CR1304" s="11"/>
      <c r="CS1304" s="6">
        <f>SUMIF(CT$36:CT$66,$D1304,CV$36:CV$66)</f>
        <v>0</v>
      </c>
      <c r="CT1304" s="9"/>
      <c r="CU1304" s="10"/>
      <c r="CV1304" s="11"/>
      <c r="CW1304" s="6">
        <f>SUMIF(CX$36:CX$66,$D1304,CZ$36:CZ$66)</f>
        <v>0</v>
      </c>
      <c r="CX1304" s="9"/>
      <c r="CY1304" s="10"/>
      <c r="CZ1304" s="11"/>
      <c r="DA1304" s="6">
        <f>SUMIF(DB$36:DB$66,$D1304,DD$36:DD$66)</f>
        <v>0</v>
      </c>
      <c r="DB1304" s="9"/>
      <c r="DC1304" s="10"/>
      <c r="DD1304" s="11"/>
      <c r="DE1304" s="6">
        <f>SUMIF(DF$36:DF$66,$D1304,DH$36:DH$66)</f>
        <v>0</v>
      </c>
      <c r="DF1304" s="9"/>
      <c r="DG1304" s="10"/>
      <c r="DH1304" s="11"/>
      <c r="DI1304" s="6">
        <f>SUMIF(DJ$36:DJ$66,$D1304,DL$36:DL$66)</f>
        <v>0</v>
      </c>
      <c r="DJ1304" s="9"/>
      <c r="DK1304" s="10"/>
      <c r="DL1304" s="11"/>
      <c r="DM1304" s="6">
        <f>SUMIF(DN$36:DN$66,$D1304,DP$36:DP$66)</f>
        <v>0</v>
      </c>
      <c r="DN1304" s="9"/>
      <c r="DO1304" s="10"/>
      <c r="DP1304" s="11"/>
      <c r="DQ1304" s="6">
        <f>SUMIF(DR$36:DR$66,$D1304,DT$36:DT$66)</f>
        <v>0</v>
      </c>
      <c r="DR1304" s="9"/>
      <c r="DS1304" s="10"/>
      <c r="DT1304" s="11"/>
      <c r="DU1304" s="6">
        <f>SUMIF(DV$36:DV$66,$D1304,DX$36:DX$66)</f>
        <v>0</v>
      </c>
      <c r="DV1304" s="9"/>
      <c r="DW1304" s="10"/>
      <c r="DX1304" s="11"/>
      <c r="DY1304" s="6">
        <f>SUMIF(DZ$36:DZ$66,$D1304,EB$36:EB$66)</f>
        <v>0</v>
      </c>
      <c r="DZ1304" s="9"/>
      <c r="EA1304" s="10"/>
      <c r="EB1304" s="11"/>
      <c r="EC1304" s="6">
        <f>SUMIF(ED$36:ED$66,$D1304,EF$36:EF$66)</f>
        <v>0</v>
      </c>
      <c r="ED1304" s="9"/>
      <c r="EE1304" s="10"/>
      <c r="EF1304" s="11"/>
      <c r="EG1304" s="6">
        <f>SUMIF(EH$36:EH$66,$D1304,EJ$36:EJ$66)</f>
        <v>0</v>
      </c>
      <c r="EH1304" s="9"/>
      <c r="EI1304" s="10"/>
      <c r="EJ1304" s="11"/>
      <c r="EK1304" s="6">
        <f>SUMIF(EL$36:EL$66,$D1304,EN$36:EN$66)</f>
        <v>0</v>
      </c>
      <c r="EL1304" s="9"/>
      <c r="EM1304" s="10"/>
      <c r="EN1304" s="11"/>
      <c r="EO1304" s="6">
        <f>SUMIF(EP$36:EP$66,$D1304,ER$36:ER$66)</f>
        <v>0</v>
      </c>
      <c r="EP1304" s="9"/>
      <c r="EQ1304" s="10"/>
      <c r="ER1304" s="11"/>
      <c r="ES1304" s="6">
        <f>SUMIF(ET$36:ET$66,$D1304,EV$36:EV$66)</f>
        <v>0</v>
      </c>
      <c r="ET1304" s="9"/>
      <c r="EU1304" s="10"/>
      <c r="EV1304" s="11"/>
      <c r="EW1304" s="6">
        <f>SUMIF(EX$36:EX$66,$D1304,EZ$36:EZ$66)</f>
        <v>0</v>
      </c>
      <c r="EX1304" s="9"/>
      <c r="EY1304" s="10"/>
      <c r="EZ1304" s="11"/>
      <c r="FA1304" s="6">
        <f>SUMIF(FB$36:FB$66,$D1304,FD$36:FD$66)</f>
        <v>0</v>
      </c>
      <c r="FB1304" s="9"/>
      <c r="FC1304" s="10"/>
      <c r="FD1304" s="11"/>
      <c r="FE1304" s="6">
        <f>SUMIF(FF$36:FF$66,$D1304,FH$36:FH$66)</f>
        <v>0</v>
      </c>
      <c r="FF1304" s="9"/>
      <c r="FG1304" s="10"/>
      <c r="FH1304" s="11"/>
      <c r="FI1304" s="6">
        <f>SUMIF(FJ$36:FJ$66,$D1304,FL$36:FL$66)</f>
        <v>0</v>
      </c>
      <c r="FJ1304" s="9"/>
      <c r="FK1304" s="10"/>
      <c r="FL1304" s="11"/>
      <c r="FM1304" s="6">
        <f>SUMIF(FN$36:FN$66,$D1304,FP$36:FP$66)</f>
        <v>0</v>
      </c>
      <c r="FN1304" s="9"/>
      <c r="FO1304" s="10"/>
      <c r="FP1304" s="11"/>
      <c r="FQ1304" s="6">
        <f>SUMIF(FR$36:FR$66,$D1304,FT$36:FT$66)</f>
        <v>0</v>
      </c>
      <c r="FR1304" s="9"/>
      <c r="FS1304" s="10"/>
      <c r="FT1304" s="11"/>
      <c r="FU1304" s="6">
        <f>SUMIF(FV$36:FV$66,$D1304,FX$36:FX$66)</f>
        <v>0</v>
      </c>
      <c r="FV1304" s="9"/>
      <c r="FW1304" s="10"/>
      <c r="FX1304" s="11"/>
      <c r="FY1304" s="6">
        <f>SUMIF(FZ$36:FZ$66,$D1304,GB$36:GB$66)</f>
        <v>0</v>
      </c>
      <c r="FZ1304" s="9"/>
      <c r="GA1304" s="10"/>
      <c r="GB1304" s="11"/>
      <c r="GC1304" s="6">
        <f>SUMIF(GD$36:GD$66,$D1304,GF$36:GF$66)</f>
        <v>0</v>
      </c>
      <c r="GD1304" s="9"/>
      <c r="GE1304" s="10"/>
      <c r="GF1304" s="11"/>
      <c r="GG1304" s="6">
        <f>SUMIF(GH$36:GH$66,$D1304,GJ$36:GJ$66)</f>
        <v>0</v>
      </c>
      <c r="GH1304" s="9"/>
      <c r="GI1304" s="10"/>
      <c r="GJ1304" s="11"/>
      <c r="GK1304" s="6">
        <f>SUMIF(GL$36:GL$66,$D1304,GN$36:GN$66)</f>
        <v>0</v>
      </c>
      <c r="GL1304" s="9"/>
      <c r="GM1304" s="10"/>
      <c r="GN1304" s="11"/>
      <c r="GO1304" s="6">
        <f>SUMIF(GP$36:GP$66,$D1304,GR$36:GR$66)</f>
        <v>0</v>
      </c>
      <c r="GP1304" s="9"/>
      <c r="GQ1304" s="10"/>
      <c r="GR1304" s="11"/>
      <c r="GS1304" s="6">
        <f>SUMIF(GT$36:GT$66,$D1304,GV$36:GV$66)</f>
        <v>0</v>
      </c>
      <c r="GT1304" s="9"/>
      <c r="GU1304" s="10"/>
      <c r="GV1304" s="20"/>
      <c r="GW1304" s="19">
        <f t="shared" si="31"/>
        <v>0</v>
      </c>
      <c r="GX1304" s="472"/>
      <c r="GY1304" s="473"/>
    </row>
    <row r="1305" spans="1:207" ht="37.5">
      <c r="A1305" s="47" t="s">
        <v>77</v>
      </c>
      <c r="B1305" s="487"/>
      <c r="C1305" s="186" t="s">
        <v>413</v>
      </c>
      <c r="D1305" s="224" t="s">
        <v>414</v>
      </c>
      <c r="E1305" s="6">
        <f>SUMIF(F$67:F$97,$D1305,H$67:H$97)</f>
        <v>0</v>
      </c>
      <c r="F1305" s="9"/>
      <c r="G1305" s="10"/>
      <c r="H1305" s="11"/>
      <c r="I1305" s="6">
        <f>SUMIF(J$67:J$97,$D1305,L$67:L$97)</f>
        <v>0</v>
      </c>
      <c r="J1305" s="9"/>
      <c r="K1305" s="10"/>
      <c r="L1305" s="11"/>
      <c r="M1305" s="6">
        <f>SUMIF(N$67:N$97,$D1305,P$67:P$97)</f>
        <v>0</v>
      </c>
      <c r="N1305" s="9"/>
      <c r="O1305" s="10"/>
      <c r="P1305" s="11"/>
      <c r="Q1305" s="6">
        <f>SUMIF(R$67:R$97,$D1305,T$67:T$97)</f>
        <v>0</v>
      </c>
      <c r="R1305" s="9"/>
      <c r="S1305" s="10"/>
      <c r="T1305" s="11"/>
      <c r="U1305" s="6">
        <f>SUMIF(V$67:V$97,$D1305,X$67:X$97)</f>
        <v>0</v>
      </c>
      <c r="V1305" s="9"/>
      <c r="W1305" s="10"/>
      <c r="X1305" s="11"/>
      <c r="Y1305" s="6">
        <f>SUMIF(Z$67:Z$97,$D1305,AB$67:AB$97)</f>
        <v>0</v>
      </c>
      <c r="Z1305" s="9"/>
      <c r="AA1305" s="10"/>
      <c r="AB1305" s="11"/>
      <c r="AC1305" s="6">
        <f>SUMIF(AD$67:AD$97,$D1305,AF$67:AF$97)</f>
        <v>0</v>
      </c>
      <c r="AD1305" s="9"/>
      <c r="AE1305" s="10"/>
      <c r="AF1305" s="11"/>
      <c r="AG1305" s="6">
        <f>SUMIF(AH$67:AH$97,$D1305,AJ$67:AJ$97)</f>
        <v>0</v>
      </c>
      <c r="AH1305" s="9"/>
      <c r="AI1305" s="10"/>
      <c r="AJ1305" s="11"/>
      <c r="AK1305" s="6">
        <f>SUMIF(AL$67:AL$97,$D1305,AN$67:AN$97)</f>
        <v>0</v>
      </c>
      <c r="AL1305" s="9"/>
      <c r="AM1305" s="10"/>
      <c r="AN1305" s="11"/>
      <c r="AO1305" s="6">
        <f>SUMIF(AP$67:AP$97,$D1305,AR$67:AR$97)</f>
        <v>0</v>
      </c>
      <c r="AP1305" s="9"/>
      <c r="AQ1305" s="10"/>
      <c r="AR1305" s="11"/>
      <c r="AS1305" s="6">
        <f>SUMIF(AT$67:AT$97,$D1305,AV$67:AV$97)</f>
        <v>0</v>
      </c>
      <c r="AT1305" s="9"/>
      <c r="AU1305" s="10"/>
      <c r="AV1305" s="11"/>
      <c r="AW1305" s="6">
        <f>SUMIF(AX$67:AX$97,$D1305,AZ$67:AZ$97)</f>
        <v>0</v>
      </c>
      <c r="AX1305" s="9"/>
      <c r="AY1305" s="10"/>
      <c r="AZ1305" s="11"/>
      <c r="BA1305" s="6">
        <f>SUMIF(BB$67:BB$97,$D1305,BD$67:BD$97)</f>
        <v>0</v>
      </c>
      <c r="BB1305" s="9"/>
      <c r="BC1305" s="10"/>
      <c r="BD1305" s="11"/>
      <c r="BE1305" s="6">
        <f>SUMIF(BF$67:BF$97,$D1305,BH$67:BH$97)</f>
        <v>0</v>
      </c>
      <c r="BF1305" s="9"/>
      <c r="BG1305" s="10"/>
      <c r="BH1305" s="11"/>
      <c r="BI1305" s="6">
        <f>SUMIF(BJ$67:BJ$97,$D1305,BL$67:BL$97)</f>
        <v>0</v>
      </c>
      <c r="BJ1305" s="9"/>
      <c r="BK1305" s="10"/>
      <c r="BL1305" s="11"/>
      <c r="BM1305" s="6">
        <f>SUMIF(BN$67:BN$97,$D1305,BP$67:BP$97)</f>
        <v>0</v>
      </c>
      <c r="BN1305" s="9"/>
      <c r="BO1305" s="10"/>
      <c r="BP1305" s="11"/>
      <c r="BQ1305" s="6">
        <f>SUMIF(BR$67:BR$97,$D1305,BT$67:BT$97)</f>
        <v>0</v>
      </c>
      <c r="BR1305" s="9"/>
      <c r="BS1305" s="10"/>
      <c r="BT1305" s="11"/>
      <c r="BU1305" s="6">
        <f>SUMIF(BV$67:BV$97,$D1305,BX$67:BX$97)</f>
        <v>0</v>
      </c>
      <c r="BV1305" s="9"/>
      <c r="BW1305" s="10"/>
      <c r="BX1305" s="11"/>
      <c r="BY1305" s="6">
        <f>SUMIF(BZ$67:BZ$97,$D1305,CB$67:CB$97)</f>
        <v>0</v>
      </c>
      <c r="BZ1305" s="9"/>
      <c r="CA1305" s="10"/>
      <c r="CB1305" s="11"/>
      <c r="CC1305" s="6">
        <f>SUMIF(CD$67:CD$97,$D1305,CF$67:CF$97)</f>
        <v>0</v>
      </c>
      <c r="CD1305" s="9"/>
      <c r="CE1305" s="10"/>
      <c r="CF1305" s="11"/>
      <c r="CG1305" s="6">
        <f>SUMIF(CH$67:CH$97,$D1305,CJ$67:CJ$97)</f>
        <v>0</v>
      </c>
      <c r="CH1305" s="9"/>
      <c r="CI1305" s="10"/>
      <c r="CJ1305" s="11"/>
      <c r="CK1305" s="6">
        <f>SUMIF(CL$67:CL$97,$D1305,CN$67:CN$97)</f>
        <v>0</v>
      </c>
      <c r="CL1305" s="9"/>
      <c r="CM1305" s="10"/>
      <c r="CN1305" s="11"/>
      <c r="CO1305" s="6">
        <f>SUMIF(CP$67:CP$97,$D1305,CR$67:CR$97)</f>
        <v>0</v>
      </c>
      <c r="CP1305" s="9"/>
      <c r="CQ1305" s="10"/>
      <c r="CR1305" s="11"/>
      <c r="CS1305" s="6">
        <f>SUMIF(CT$67:CT$97,$D1305,CV$67:CV$97)</f>
        <v>0</v>
      </c>
      <c r="CT1305" s="9"/>
      <c r="CU1305" s="10"/>
      <c r="CV1305" s="11"/>
      <c r="CW1305" s="6">
        <f>SUMIF(CX$67:CX$97,$D1305,CZ$67:CZ$97)</f>
        <v>0</v>
      </c>
      <c r="CX1305" s="9"/>
      <c r="CY1305" s="10"/>
      <c r="CZ1305" s="11"/>
      <c r="DA1305" s="6">
        <f>SUMIF(DB$67:DB$97,$D1305,DD$67:DD$97)</f>
        <v>0</v>
      </c>
      <c r="DB1305" s="9"/>
      <c r="DC1305" s="10"/>
      <c r="DD1305" s="11"/>
      <c r="DE1305" s="6">
        <f>SUMIF(DF$67:DF$97,$D1305,DH$67:DH$97)</f>
        <v>0</v>
      </c>
      <c r="DF1305" s="9"/>
      <c r="DG1305" s="10"/>
      <c r="DH1305" s="11"/>
      <c r="DI1305" s="6">
        <f>SUMIF(DJ$67:DJ$97,$D1305,DL$67:DL$97)</f>
        <v>0</v>
      </c>
      <c r="DJ1305" s="9"/>
      <c r="DK1305" s="10"/>
      <c r="DL1305" s="11"/>
      <c r="DM1305" s="6">
        <f>SUMIF(DN$67:DN$97,$D1305,DP$67:DP$97)</f>
        <v>0</v>
      </c>
      <c r="DN1305" s="9"/>
      <c r="DO1305" s="10"/>
      <c r="DP1305" s="11"/>
      <c r="DQ1305" s="6">
        <f>SUMIF(DR$67:DR$97,$D1305,DT$67:DT$97)</f>
        <v>0</v>
      </c>
      <c r="DR1305" s="9"/>
      <c r="DS1305" s="10"/>
      <c r="DT1305" s="11"/>
      <c r="DU1305" s="6">
        <f>SUMIF(DV$67:DV$97,$D1305,DX$67:DX$97)</f>
        <v>0</v>
      </c>
      <c r="DV1305" s="9"/>
      <c r="DW1305" s="10"/>
      <c r="DX1305" s="11"/>
      <c r="DY1305" s="6">
        <f>SUMIF(DZ$67:DZ$97,$D1305,EB$67:EB$97)</f>
        <v>0</v>
      </c>
      <c r="DZ1305" s="9"/>
      <c r="EA1305" s="10"/>
      <c r="EB1305" s="11"/>
      <c r="EC1305" s="6">
        <f>SUMIF(ED$67:ED$97,$D1305,EF$67:EF$97)</f>
        <v>0</v>
      </c>
      <c r="ED1305" s="9"/>
      <c r="EE1305" s="10"/>
      <c r="EF1305" s="11"/>
      <c r="EG1305" s="6">
        <f>SUMIF(EH$67:EH$97,$D1305,EJ$67:EJ$97)</f>
        <v>0</v>
      </c>
      <c r="EH1305" s="9"/>
      <c r="EI1305" s="10"/>
      <c r="EJ1305" s="11"/>
      <c r="EK1305" s="6">
        <f>SUMIF(EL$67:EL$97,$D1305,EN$67:EN$97)</f>
        <v>0</v>
      </c>
      <c r="EL1305" s="9"/>
      <c r="EM1305" s="10"/>
      <c r="EN1305" s="11"/>
      <c r="EO1305" s="6">
        <f>SUMIF(EP$67:EP$97,$D1305,ER$67:ER$97)</f>
        <v>0</v>
      </c>
      <c r="EP1305" s="9"/>
      <c r="EQ1305" s="10"/>
      <c r="ER1305" s="11"/>
      <c r="ES1305" s="6">
        <f>SUMIF(ET$67:ET$97,$D1305,EV$67:EV$97)</f>
        <v>0</v>
      </c>
      <c r="ET1305" s="9"/>
      <c r="EU1305" s="10"/>
      <c r="EV1305" s="11"/>
      <c r="EW1305" s="6">
        <f>SUMIF(EX$67:EX$97,$D1305,EZ$67:EZ$97)</f>
        <v>0</v>
      </c>
      <c r="EX1305" s="9"/>
      <c r="EY1305" s="10"/>
      <c r="EZ1305" s="11"/>
      <c r="FA1305" s="6">
        <f>SUMIF(FB$67:FB$97,$D1305,FD$67:FD$97)</f>
        <v>0</v>
      </c>
      <c r="FB1305" s="9"/>
      <c r="FC1305" s="10"/>
      <c r="FD1305" s="11"/>
      <c r="FE1305" s="6">
        <f>SUMIF(FF$67:FF$97,$D1305,FH$67:FH$97)</f>
        <v>0</v>
      </c>
      <c r="FF1305" s="9"/>
      <c r="FG1305" s="10"/>
      <c r="FH1305" s="11"/>
      <c r="FI1305" s="6">
        <f>SUMIF(FJ$67:FJ$97,$D1305,FL$67:FL$97)</f>
        <v>0</v>
      </c>
      <c r="FJ1305" s="9"/>
      <c r="FK1305" s="10"/>
      <c r="FL1305" s="11"/>
      <c r="FM1305" s="6">
        <f>SUMIF(FN$67:FN$97,$D1305,FP$67:FP$97)</f>
        <v>0</v>
      </c>
      <c r="FN1305" s="9"/>
      <c r="FO1305" s="10"/>
      <c r="FP1305" s="11"/>
      <c r="FQ1305" s="6">
        <f>SUMIF(FR$67:FR$97,$D1305,FT$67:FT$97)</f>
        <v>0</v>
      </c>
      <c r="FR1305" s="9"/>
      <c r="FS1305" s="10"/>
      <c r="FT1305" s="11"/>
      <c r="FU1305" s="6">
        <f>SUMIF(FV$67:FV$97,$D1305,FX$67:FX$97)</f>
        <v>0</v>
      </c>
      <c r="FV1305" s="9"/>
      <c r="FW1305" s="10"/>
      <c r="FX1305" s="11"/>
      <c r="FY1305" s="6">
        <f>SUMIF(FZ$67:FZ$97,$D1305,GB$67:GB$97)</f>
        <v>0</v>
      </c>
      <c r="FZ1305" s="9"/>
      <c r="GA1305" s="10"/>
      <c r="GB1305" s="11"/>
      <c r="GC1305" s="6">
        <f>SUMIF(GD$67:GD$97,$D1305,GF$67:GF$97)</f>
        <v>0</v>
      </c>
      <c r="GD1305" s="9"/>
      <c r="GE1305" s="10"/>
      <c r="GF1305" s="11"/>
      <c r="GG1305" s="6">
        <f>SUMIF(GH$67:GH$97,$D1305,GJ$67:GJ$97)</f>
        <v>0</v>
      </c>
      <c r="GH1305" s="9"/>
      <c r="GI1305" s="10"/>
      <c r="GJ1305" s="11"/>
      <c r="GK1305" s="6">
        <f>SUMIF(GL$67:GL$97,$D1305,GN$67:GN$97)</f>
        <v>0</v>
      </c>
      <c r="GL1305" s="9"/>
      <c r="GM1305" s="10"/>
      <c r="GN1305" s="11"/>
      <c r="GO1305" s="6">
        <f>SUMIF(GP$67:GP$97,$D1305,GR$67:GR$97)</f>
        <v>0</v>
      </c>
      <c r="GP1305" s="9"/>
      <c r="GQ1305" s="10"/>
      <c r="GR1305" s="11"/>
      <c r="GS1305" s="6">
        <f>SUMIF(GT$67:GT$97,$D1305,GV$67:GV$97)</f>
        <v>0</v>
      </c>
      <c r="GT1305" s="9"/>
      <c r="GU1305" s="10"/>
      <c r="GV1305" s="20"/>
      <c r="GW1305" s="19">
        <f t="shared" si="31"/>
        <v>0</v>
      </c>
      <c r="GX1305" s="472"/>
      <c r="GY1305" s="473"/>
    </row>
    <row r="1306" spans="1:207" ht="37.5">
      <c r="A1306" s="47" t="s">
        <v>78</v>
      </c>
      <c r="B1306" s="487"/>
      <c r="C1306" s="186" t="s">
        <v>413</v>
      </c>
      <c r="D1306" s="224" t="s">
        <v>414</v>
      </c>
      <c r="E1306" s="6">
        <f>SUMIF(F$98:F$128,$D1306,H$98:H$128)</f>
        <v>0</v>
      </c>
      <c r="F1306" s="9"/>
      <c r="G1306" s="10"/>
      <c r="H1306" s="11"/>
      <c r="I1306" s="6">
        <f>SUMIF(J$98:J$128,$D1306,L$98:L$128)</f>
        <v>0</v>
      </c>
      <c r="J1306" s="9"/>
      <c r="K1306" s="10"/>
      <c r="L1306" s="11"/>
      <c r="M1306" s="6">
        <f>SUMIF(N$98:N$128,$D1306,P$98:P$128)</f>
        <v>0</v>
      </c>
      <c r="N1306" s="9"/>
      <c r="O1306" s="10"/>
      <c r="P1306" s="11"/>
      <c r="Q1306" s="6">
        <f>SUMIF(R$98:R$128,$D1306,T$98:T$128)</f>
        <v>0</v>
      </c>
      <c r="R1306" s="9"/>
      <c r="S1306" s="10"/>
      <c r="T1306" s="11"/>
      <c r="U1306" s="6">
        <f>SUMIF(V$98:V$128,$D1306,X$98:X$128)</f>
        <v>0</v>
      </c>
      <c r="V1306" s="9"/>
      <c r="W1306" s="10"/>
      <c r="X1306" s="11"/>
      <c r="Y1306" s="6">
        <f>SUMIF(Z$98:Z$128,$D1306,AB$98:AB$128)</f>
        <v>0</v>
      </c>
      <c r="Z1306" s="9"/>
      <c r="AA1306" s="10"/>
      <c r="AB1306" s="11"/>
      <c r="AC1306" s="6">
        <f>SUMIF(AD$98:AD$128,$D1306,AF$98:AF$128)</f>
        <v>0</v>
      </c>
      <c r="AD1306" s="9"/>
      <c r="AE1306" s="10"/>
      <c r="AF1306" s="11"/>
      <c r="AG1306" s="6">
        <f>SUMIF(AH$98:AH$128,$D1306,AJ$98:AJ$128)</f>
        <v>0</v>
      </c>
      <c r="AH1306" s="9"/>
      <c r="AI1306" s="10"/>
      <c r="AJ1306" s="11"/>
      <c r="AK1306" s="6">
        <f>SUMIF(AL$98:AL$128,$D1306,AN$98:AN$128)</f>
        <v>0</v>
      </c>
      <c r="AL1306" s="9"/>
      <c r="AM1306" s="10"/>
      <c r="AN1306" s="11"/>
      <c r="AO1306" s="6">
        <f>SUMIF(AP$98:AP$128,$D1306,AR$98:AR$128)</f>
        <v>0</v>
      </c>
      <c r="AP1306" s="9"/>
      <c r="AQ1306" s="10"/>
      <c r="AR1306" s="11"/>
      <c r="AS1306" s="6">
        <f>SUMIF(AT$98:AT$128,$D1306,AV$98:AV$128)</f>
        <v>0</v>
      </c>
      <c r="AT1306" s="9"/>
      <c r="AU1306" s="10"/>
      <c r="AV1306" s="11"/>
      <c r="AW1306" s="6">
        <f>SUMIF(AX$98:AX$128,$D1306,AZ$98:AZ$128)</f>
        <v>0</v>
      </c>
      <c r="AX1306" s="9"/>
      <c r="AY1306" s="10"/>
      <c r="AZ1306" s="11"/>
      <c r="BA1306" s="6">
        <f>SUMIF(BB$98:BB$128,$D1306,BD$98:BD$128)</f>
        <v>0</v>
      </c>
      <c r="BB1306" s="9"/>
      <c r="BC1306" s="10"/>
      <c r="BD1306" s="11"/>
      <c r="BE1306" s="6">
        <f>SUMIF(BF$98:BF$128,$D1306,BH$98:BH$128)</f>
        <v>0</v>
      </c>
      <c r="BF1306" s="9"/>
      <c r="BG1306" s="10"/>
      <c r="BH1306" s="11"/>
      <c r="BI1306" s="6">
        <f>SUMIF(BJ$98:BJ$128,$D1306,BL$98:BL$128)</f>
        <v>0</v>
      </c>
      <c r="BJ1306" s="9"/>
      <c r="BK1306" s="10"/>
      <c r="BL1306" s="11"/>
      <c r="BM1306" s="6">
        <f>SUMIF(BN$98:BN$128,$D1306,BP$98:BP$128)</f>
        <v>0</v>
      </c>
      <c r="BN1306" s="9"/>
      <c r="BO1306" s="10"/>
      <c r="BP1306" s="11"/>
      <c r="BQ1306" s="6">
        <f>SUMIF(BR$98:BR$128,$D1306,BT$98:BT$128)</f>
        <v>0</v>
      </c>
      <c r="BR1306" s="9"/>
      <c r="BS1306" s="10"/>
      <c r="BT1306" s="11"/>
      <c r="BU1306" s="6">
        <f>SUMIF(BV$98:BV$128,$D1306,BX$98:BX$128)</f>
        <v>0</v>
      </c>
      <c r="BV1306" s="9"/>
      <c r="BW1306" s="10"/>
      <c r="BX1306" s="11"/>
      <c r="BY1306" s="6">
        <f>SUMIF(BZ$98:BZ$128,$D1306,CB$98:CB$128)</f>
        <v>0</v>
      </c>
      <c r="BZ1306" s="9"/>
      <c r="CA1306" s="10"/>
      <c r="CB1306" s="11"/>
      <c r="CC1306" s="6">
        <f>SUMIF(CD$98:CD$128,$D1306,CF$98:CF$128)</f>
        <v>0</v>
      </c>
      <c r="CD1306" s="9"/>
      <c r="CE1306" s="10"/>
      <c r="CF1306" s="11"/>
      <c r="CG1306" s="6">
        <f>SUMIF(CH$98:CH$128,$D1306,CJ$98:CJ$128)</f>
        <v>0</v>
      </c>
      <c r="CH1306" s="9"/>
      <c r="CI1306" s="10"/>
      <c r="CJ1306" s="11"/>
      <c r="CK1306" s="6">
        <f>SUMIF(CL$98:CL$128,$D1306,CN$98:CN$128)</f>
        <v>0</v>
      </c>
      <c r="CL1306" s="9"/>
      <c r="CM1306" s="10"/>
      <c r="CN1306" s="11"/>
      <c r="CO1306" s="6">
        <f>SUMIF(CP$98:CP$128,$D1306,CR$98:CR$128)</f>
        <v>0</v>
      </c>
      <c r="CP1306" s="9"/>
      <c r="CQ1306" s="10"/>
      <c r="CR1306" s="11"/>
      <c r="CS1306" s="6">
        <f>SUMIF(CT$98:CT$128,$D1306,CV$98:CV$128)</f>
        <v>0</v>
      </c>
      <c r="CT1306" s="9"/>
      <c r="CU1306" s="10"/>
      <c r="CV1306" s="11"/>
      <c r="CW1306" s="6">
        <f>SUMIF(CX$98:CX$128,$D1306,CZ$98:CZ$128)</f>
        <v>0</v>
      </c>
      <c r="CX1306" s="9"/>
      <c r="CY1306" s="10"/>
      <c r="CZ1306" s="11"/>
      <c r="DA1306" s="6">
        <f>SUMIF(DB$98:DB$128,$D1306,DD$98:DD$128)</f>
        <v>0</v>
      </c>
      <c r="DB1306" s="9"/>
      <c r="DC1306" s="10"/>
      <c r="DD1306" s="11"/>
      <c r="DE1306" s="6">
        <f>SUMIF(DF$98:DF$128,$D1306,DH$98:DH$128)</f>
        <v>0</v>
      </c>
      <c r="DF1306" s="9"/>
      <c r="DG1306" s="10"/>
      <c r="DH1306" s="11"/>
      <c r="DI1306" s="6">
        <f>SUMIF(DJ$98:DJ$128,$D1306,DL$98:DL$128)</f>
        <v>0</v>
      </c>
      <c r="DJ1306" s="9"/>
      <c r="DK1306" s="10"/>
      <c r="DL1306" s="11"/>
      <c r="DM1306" s="6">
        <f>SUMIF(DN$98:DN$128,$D1306,DP$98:DP$128)</f>
        <v>0</v>
      </c>
      <c r="DN1306" s="9"/>
      <c r="DO1306" s="10"/>
      <c r="DP1306" s="11"/>
      <c r="DQ1306" s="6">
        <f>SUMIF(DR$98:DR$128,$D1306,DT$98:DT$128)</f>
        <v>0</v>
      </c>
      <c r="DR1306" s="9"/>
      <c r="DS1306" s="10"/>
      <c r="DT1306" s="11"/>
      <c r="DU1306" s="6">
        <f>SUMIF(DV$98:DV$128,$D1306,DX$98:DX$128)</f>
        <v>0</v>
      </c>
      <c r="DV1306" s="9"/>
      <c r="DW1306" s="10"/>
      <c r="DX1306" s="11"/>
      <c r="DY1306" s="6">
        <f>SUMIF(DZ$98:DZ$128,$D1306,EB$98:EB$128)</f>
        <v>0</v>
      </c>
      <c r="DZ1306" s="9"/>
      <c r="EA1306" s="10"/>
      <c r="EB1306" s="11"/>
      <c r="EC1306" s="6">
        <f>SUMIF(ED$98:ED$128,$D1306,EF$98:EF$128)</f>
        <v>0</v>
      </c>
      <c r="ED1306" s="9"/>
      <c r="EE1306" s="10"/>
      <c r="EF1306" s="11"/>
      <c r="EG1306" s="6">
        <f>SUMIF(EH$98:EH$128,$D1306,EJ$98:EJ$128)</f>
        <v>0</v>
      </c>
      <c r="EH1306" s="9"/>
      <c r="EI1306" s="10"/>
      <c r="EJ1306" s="11"/>
      <c r="EK1306" s="6">
        <f>SUMIF(EL$98:EL$128,$D1306,EN$98:EN$128)</f>
        <v>0</v>
      </c>
      <c r="EL1306" s="9"/>
      <c r="EM1306" s="10"/>
      <c r="EN1306" s="11"/>
      <c r="EO1306" s="6">
        <f>SUMIF(EP$98:EP$128,$D1306,ER$98:ER$128)</f>
        <v>0</v>
      </c>
      <c r="EP1306" s="9"/>
      <c r="EQ1306" s="10"/>
      <c r="ER1306" s="11"/>
      <c r="ES1306" s="6">
        <f>SUMIF(ET$98:ET$128,$D1306,EV$98:EV$128)</f>
        <v>0</v>
      </c>
      <c r="ET1306" s="9"/>
      <c r="EU1306" s="10"/>
      <c r="EV1306" s="11"/>
      <c r="EW1306" s="6">
        <f>SUMIF(EX$98:EX$128,$D1306,EZ$98:EZ$128)</f>
        <v>0</v>
      </c>
      <c r="EX1306" s="9"/>
      <c r="EY1306" s="10"/>
      <c r="EZ1306" s="11"/>
      <c r="FA1306" s="6">
        <f>SUMIF(FB$98:FB$128,$D1306,FD$98:FD$128)</f>
        <v>0</v>
      </c>
      <c r="FB1306" s="9"/>
      <c r="FC1306" s="10"/>
      <c r="FD1306" s="11"/>
      <c r="FE1306" s="6">
        <f>SUMIF(FF$98:FF$128,$D1306,FH$98:FH$128)</f>
        <v>0</v>
      </c>
      <c r="FF1306" s="9"/>
      <c r="FG1306" s="10"/>
      <c r="FH1306" s="11"/>
      <c r="FI1306" s="6">
        <f>SUMIF(FJ$98:FJ$128,$D1306,FL$98:FL$128)</f>
        <v>0</v>
      </c>
      <c r="FJ1306" s="9"/>
      <c r="FK1306" s="10"/>
      <c r="FL1306" s="11"/>
      <c r="FM1306" s="6">
        <f>SUMIF(FN$98:FN$128,$D1306,FP$98:FP$128)</f>
        <v>0</v>
      </c>
      <c r="FN1306" s="9"/>
      <c r="FO1306" s="10"/>
      <c r="FP1306" s="11"/>
      <c r="FQ1306" s="6">
        <f>SUMIF(FR$98:FR$128,$D1306,FT$98:FT$128)</f>
        <v>0</v>
      </c>
      <c r="FR1306" s="9"/>
      <c r="FS1306" s="10"/>
      <c r="FT1306" s="11"/>
      <c r="FU1306" s="6">
        <f>SUMIF(FV$98:FV$128,$D1306,FX$98:FX$128)</f>
        <v>0</v>
      </c>
      <c r="FV1306" s="9"/>
      <c r="FW1306" s="10"/>
      <c r="FX1306" s="11"/>
      <c r="FY1306" s="6">
        <f>SUMIF(FZ$98:FZ$128,$D1306,GB$98:GB$128)</f>
        <v>0</v>
      </c>
      <c r="FZ1306" s="9"/>
      <c r="GA1306" s="10"/>
      <c r="GB1306" s="11"/>
      <c r="GC1306" s="6">
        <f>SUMIF(GD$98:GD$128,$D1306,GF$98:GF$128)</f>
        <v>0</v>
      </c>
      <c r="GD1306" s="9"/>
      <c r="GE1306" s="10"/>
      <c r="GF1306" s="11"/>
      <c r="GG1306" s="6">
        <f>SUMIF(GH$98:GH$128,$D1306,GJ$98:GJ$128)</f>
        <v>0</v>
      </c>
      <c r="GH1306" s="9"/>
      <c r="GI1306" s="10"/>
      <c r="GJ1306" s="11"/>
      <c r="GK1306" s="6">
        <f>SUMIF(GL$98:GL$128,$D1306,GN$98:GN$128)</f>
        <v>0</v>
      </c>
      <c r="GL1306" s="9"/>
      <c r="GM1306" s="10"/>
      <c r="GN1306" s="11"/>
      <c r="GO1306" s="6">
        <f>SUMIF(GP$98:GP$128,$D1306,GR$98:GR$128)</f>
        <v>0</v>
      </c>
      <c r="GP1306" s="9"/>
      <c r="GQ1306" s="10"/>
      <c r="GR1306" s="11"/>
      <c r="GS1306" s="6">
        <f>SUMIF(GT$98:GT$128,$D1306,GV$98:GV$128)</f>
        <v>0</v>
      </c>
      <c r="GT1306" s="9"/>
      <c r="GU1306" s="10"/>
      <c r="GV1306" s="20"/>
      <c r="GW1306" s="19">
        <f t="shared" si="31"/>
        <v>0</v>
      </c>
      <c r="GX1306" s="472"/>
      <c r="GY1306" s="473"/>
    </row>
    <row r="1307" spans="1:207" ht="37.5">
      <c r="A1307" s="47" t="s">
        <v>79</v>
      </c>
      <c r="B1307" s="487"/>
      <c r="C1307" s="186" t="s">
        <v>413</v>
      </c>
      <c r="D1307" s="224" t="s">
        <v>414</v>
      </c>
      <c r="E1307" s="6">
        <f>SUMIF(F$129:F$159,$D1307,H$129:H$159)</f>
        <v>0</v>
      </c>
      <c r="F1307" s="9"/>
      <c r="G1307" s="10"/>
      <c r="H1307" s="11"/>
      <c r="I1307" s="6">
        <f>SUMIF(J$129:J$159,$D1307,L$129:L$159)</f>
        <v>0</v>
      </c>
      <c r="J1307" s="9"/>
      <c r="K1307" s="10"/>
      <c r="L1307" s="11"/>
      <c r="M1307" s="6">
        <f>SUMIF(N$129:N$159,$D1307,P$129:P$159)</f>
        <v>0</v>
      </c>
      <c r="N1307" s="9"/>
      <c r="O1307" s="10"/>
      <c r="P1307" s="11"/>
      <c r="Q1307" s="6">
        <f>SUMIF(R$129:R$159,$D1307,T$129:T$159)</f>
        <v>0</v>
      </c>
      <c r="R1307" s="9"/>
      <c r="S1307" s="10"/>
      <c r="T1307" s="11"/>
      <c r="U1307" s="6">
        <f>SUMIF(V$129:V$159,$D1307,X$129:X$159)</f>
        <v>0</v>
      </c>
      <c r="V1307" s="9"/>
      <c r="W1307" s="10"/>
      <c r="X1307" s="11"/>
      <c r="Y1307" s="6">
        <f>SUMIF(Z$129:Z$159,$D1307,AB$129:AB$159)</f>
        <v>0</v>
      </c>
      <c r="Z1307" s="9"/>
      <c r="AA1307" s="10"/>
      <c r="AB1307" s="11"/>
      <c r="AC1307" s="6">
        <f>SUMIF(AD$129:AD$159,$D1307,AF$129:AF$159)</f>
        <v>0</v>
      </c>
      <c r="AD1307" s="9"/>
      <c r="AE1307" s="10"/>
      <c r="AF1307" s="11"/>
      <c r="AG1307" s="6">
        <f>SUMIF(AH$129:AH$159,$D1307,AJ$129:AJ$159)</f>
        <v>0</v>
      </c>
      <c r="AH1307" s="9"/>
      <c r="AI1307" s="10"/>
      <c r="AJ1307" s="11"/>
      <c r="AK1307" s="6">
        <f>SUMIF(AL$129:AL$159,$D1307,AN$129:AN$159)</f>
        <v>0</v>
      </c>
      <c r="AL1307" s="9"/>
      <c r="AM1307" s="10"/>
      <c r="AN1307" s="11"/>
      <c r="AO1307" s="6">
        <f>SUMIF(AP$129:AP$159,$D1307,AR$129:AR$159)</f>
        <v>0</v>
      </c>
      <c r="AP1307" s="9"/>
      <c r="AQ1307" s="10"/>
      <c r="AR1307" s="11"/>
      <c r="AS1307" s="6">
        <f>SUMIF(AT$129:AT$159,$D1307,AV$129:AV$159)</f>
        <v>0</v>
      </c>
      <c r="AT1307" s="9"/>
      <c r="AU1307" s="10"/>
      <c r="AV1307" s="11"/>
      <c r="AW1307" s="6">
        <f>SUMIF(AX$129:AX$159,$D1307,AZ$129:AZ$159)</f>
        <v>0</v>
      </c>
      <c r="AX1307" s="9"/>
      <c r="AY1307" s="10"/>
      <c r="AZ1307" s="11"/>
      <c r="BA1307" s="6">
        <f>SUMIF(BB$129:BB$159,$D1307,BD$129:BD$159)</f>
        <v>0</v>
      </c>
      <c r="BB1307" s="9"/>
      <c r="BC1307" s="10"/>
      <c r="BD1307" s="11"/>
      <c r="BE1307" s="6">
        <f>SUMIF(BF$129:BF$159,$D1307,BH$129:BH$159)</f>
        <v>0</v>
      </c>
      <c r="BF1307" s="9"/>
      <c r="BG1307" s="10"/>
      <c r="BH1307" s="11"/>
      <c r="BI1307" s="6">
        <f>SUMIF(BJ$129:BJ$159,$D1307,BL$129:BL$159)</f>
        <v>0</v>
      </c>
      <c r="BJ1307" s="9"/>
      <c r="BK1307" s="10"/>
      <c r="BL1307" s="11"/>
      <c r="BM1307" s="6">
        <f>SUMIF(BN$129:BN$159,$D1307,BP$129:BP$159)</f>
        <v>0</v>
      </c>
      <c r="BN1307" s="9"/>
      <c r="BO1307" s="10"/>
      <c r="BP1307" s="11"/>
      <c r="BQ1307" s="6">
        <f>SUMIF(BR$129:BR$159,$D1307,BT$129:BT$159)</f>
        <v>0</v>
      </c>
      <c r="BR1307" s="9"/>
      <c r="BS1307" s="10"/>
      <c r="BT1307" s="11"/>
      <c r="BU1307" s="6">
        <f>SUMIF(BV$129:BV$159,$D1307,BX$129:BX$159)</f>
        <v>0</v>
      </c>
      <c r="BV1307" s="9"/>
      <c r="BW1307" s="10"/>
      <c r="BX1307" s="11"/>
      <c r="BY1307" s="6">
        <f>SUMIF(BZ$129:BZ$159,$D1307,CB$129:CB$159)</f>
        <v>0</v>
      </c>
      <c r="BZ1307" s="9"/>
      <c r="CA1307" s="10"/>
      <c r="CB1307" s="11"/>
      <c r="CC1307" s="6">
        <f>SUMIF(CD$129:CD$159,$D1307,CF$129:CF$159)</f>
        <v>0</v>
      </c>
      <c r="CD1307" s="9"/>
      <c r="CE1307" s="10"/>
      <c r="CF1307" s="11"/>
      <c r="CG1307" s="6">
        <f>SUMIF(CH$129:CH$159,$D1307,CJ$129:CJ$159)</f>
        <v>0</v>
      </c>
      <c r="CH1307" s="9"/>
      <c r="CI1307" s="10"/>
      <c r="CJ1307" s="11"/>
      <c r="CK1307" s="6">
        <f>SUMIF(CL$129:CL$159,$D1307,CN$129:CN$159)</f>
        <v>0</v>
      </c>
      <c r="CL1307" s="9"/>
      <c r="CM1307" s="10"/>
      <c r="CN1307" s="11"/>
      <c r="CO1307" s="6">
        <f>SUMIF(CP$129:CP$159,$D1307,CR$129:CR$159)</f>
        <v>0</v>
      </c>
      <c r="CP1307" s="9"/>
      <c r="CQ1307" s="10"/>
      <c r="CR1307" s="11"/>
      <c r="CS1307" s="6">
        <f>SUMIF(CT$129:CT$159,$D1307,CV$129:CV$159)</f>
        <v>0</v>
      </c>
      <c r="CT1307" s="9"/>
      <c r="CU1307" s="10"/>
      <c r="CV1307" s="11"/>
      <c r="CW1307" s="6">
        <f>SUMIF(CX$129:CX$159,$D1307,CZ$129:CZ$159)</f>
        <v>0</v>
      </c>
      <c r="CX1307" s="9"/>
      <c r="CY1307" s="10"/>
      <c r="CZ1307" s="11"/>
      <c r="DA1307" s="6">
        <f>SUMIF(DB$129:DB$159,$D1307,DD$129:DD$159)</f>
        <v>0</v>
      </c>
      <c r="DB1307" s="9"/>
      <c r="DC1307" s="10"/>
      <c r="DD1307" s="11"/>
      <c r="DE1307" s="6">
        <f>SUMIF(DF$129:DF$159,$D1307,DH$129:DH$159)</f>
        <v>0</v>
      </c>
      <c r="DF1307" s="9"/>
      <c r="DG1307" s="10"/>
      <c r="DH1307" s="11"/>
      <c r="DI1307" s="6">
        <f>SUMIF(DJ$129:DJ$159,$D1307,DL$129:DL$159)</f>
        <v>0</v>
      </c>
      <c r="DJ1307" s="9"/>
      <c r="DK1307" s="10"/>
      <c r="DL1307" s="11"/>
      <c r="DM1307" s="6">
        <f>SUMIF(DN$129:DN$159,$D1307,DP$129:DP$159)</f>
        <v>0</v>
      </c>
      <c r="DN1307" s="9"/>
      <c r="DO1307" s="10"/>
      <c r="DP1307" s="11"/>
      <c r="DQ1307" s="6">
        <f>SUMIF(DR$129:DR$159,$D1307,DT$129:DT$159)</f>
        <v>0</v>
      </c>
      <c r="DR1307" s="9"/>
      <c r="DS1307" s="10"/>
      <c r="DT1307" s="11"/>
      <c r="DU1307" s="6">
        <f>SUMIF(DV$129:DV$159,$D1307,DX$129:DX$159)</f>
        <v>0</v>
      </c>
      <c r="DV1307" s="9"/>
      <c r="DW1307" s="10"/>
      <c r="DX1307" s="11"/>
      <c r="DY1307" s="6">
        <f>SUMIF(DZ$129:DZ$159,$D1307,EB$129:EB$159)</f>
        <v>0</v>
      </c>
      <c r="DZ1307" s="9"/>
      <c r="EA1307" s="10"/>
      <c r="EB1307" s="11"/>
      <c r="EC1307" s="6">
        <f>SUMIF(ED$129:ED$159,$D1307,EF$129:EF$159)</f>
        <v>0</v>
      </c>
      <c r="ED1307" s="9"/>
      <c r="EE1307" s="10"/>
      <c r="EF1307" s="11"/>
      <c r="EG1307" s="6">
        <f>SUMIF(EH$129:EH$159,$D1307,EJ$129:EJ$159)</f>
        <v>0</v>
      </c>
      <c r="EH1307" s="9"/>
      <c r="EI1307" s="10"/>
      <c r="EJ1307" s="11"/>
      <c r="EK1307" s="6">
        <f>SUMIF(EL$129:EL$159,$D1307,EN$129:EN$159)</f>
        <v>0</v>
      </c>
      <c r="EL1307" s="9"/>
      <c r="EM1307" s="10"/>
      <c r="EN1307" s="11"/>
      <c r="EO1307" s="6">
        <f>SUMIF(EP$129:EP$159,$D1307,ER$129:ER$159)</f>
        <v>0</v>
      </c>
      <c r="EP1307" s="9"/>
      <c r="EQ1307" s="10"/>
      <c r="ER1307" s="11"/>
      <c r="ES1307" s="6">
        <f>SUMIF(ET$129:ET$159,$D1307,EV$129:EV$159)</f>
        <v>0</v>
      </c>
      <c r="ET1307" s="9"/>
      <c r="EU1307" s="10"/>
      <c r="EV1307" s="11"/>
      <c r="EW1307" s="6">
        <f>SUMIF(EX$129:EX$159,$D1307,EZ$129:EZ$159)</f>
        <v>0</v>
      </c>
      <c r="EX1307" s="9"/>
      <c r="EY1307" s="10"/>
      <c r="EZ1307" s="11"/>
      <c r="FA1307" s="6">
        <f>SUMIF(FB$129:FB$159,$D1307,FD$129:FD$159)</f>
        <v>0</v>
      </c>
      <c r="FB1307" s="9"/>
      <c r="FC1307" s="10"/>
      <c r="FD1307" s="11"/>
      <c r="FE1307" s="6">
        <f>SUMIF(FF$129:FF$159,$D1307,FH$129:FH$159)</f>
        <v>0</v>
      </c>
      <c r="FF1307" s="9"/>
      <c r="FG1307" s="10"/>
      <c r="FH1307" s="11"/>
      <c r="FI1307" s="6">
        <f>SUMIF(FJ$129:FJ$159,$D1307,FL$129:FL$159)</f>
        <v>0</v>
      </c>
      <c r="FJ1307" s="9"/>
      <c r="FK1307" s="10"/>
      <c r="FL1307" s="11"/>
      <c r="FM1307" s="6">
        <f>SUMIF(FN$129:FN$159,$D1307,FP$129:FP$159)</f>
        <v>0</v>
      </c>
      <c r="FN1307" s="9"/>
      <c r="FO1307" s="10"/>
      <c r="FP1307" s="11"/>
      <c r="FQ1307" s="6">
        <f>SUMIF(FR$129:FR$159,$D1307,FT$129:FT$159)</f>
        <v>0</v>
      </c>
      <c r="FR1307" s="9"/>
      <c r="FS1307" s="10"/>
      <c r="FT1307" s="11"/>
      <c r="FU1307" s="6">
        <f>SUMIF(FV$129:FV$159,$D1307,FX$129:FX$159)</f>
        <v>0</v>
      </c>
      <c r="FV1307" s="9"/>
      <c r="FW1307" s="10"/>
      <c r="FX1307" s="11"/>
      <c r="FY1307" s="6">
        <f>SUMIF(FZ$129:FZ$159,$D1307,GB$129:GB$159)</f>
        <v>0</v>
      </c>
      <c r="FZ1307" s="9"/>
      <c r="GA1307" s="10"/>
      <c r="GB1307" s="11"/>
      <c r="GC1307" s="6">
        <f>SUMIF(GD$129:GD$159,$D1307,GF$129:GF$159)</f>
        <v>0</v>
      </c>
      <c r="GD1307" s="9"/>
      <c r="GE1307" s="10"/>
      <c r="GF1307" s="11"/>
      <c r="GG1307" s="6">
        <f>SUMIF(GH$129:GH$159,$D1307,GJ$129:GJ$159)</f>
        <v>0</v>
      </c>
      <c r="GH1307" s="9"/>
      <c r="GI1307" s="10"/>
      <c r="GJ1307" s="11"/>
      <c r="GK1307" s="6">
        <f>SUMIF(GL$129:GL$159,$D1307,GN$129:GN$159)</f>
        <v>0</v>
      </c>
      <c r="GL1307" s="9"/>
      <c r="GM1307" s="10"/>
      <c r="GN1307" s="11"/>
      <c r="GO1307" s="6">
        <f>SUMIF(GP$129:GP$159,$D1307,GR$129:GR$159)</f>
        <v>0</v>
      </c>
      <c r="GP1307" s="9"/>
      <c r="GQ1307" s="10"/>
      <c r="GR1307" s="11"/>
      <c r="GS1307" s="6">
        <f>SUMIF(GT$129:GT$159,$D1307,GV$129:GV$159)</f>
        <v>0</v>
      </c>
      <c r="GT1307" s="9"/>
      <c r="GU1307" s="10"/>
      <c r="GV1307" s="20"/>
      <c r="GW1307" s="19">
        <f t="shared" si="31"/>
        <v>0</v>
      </c>
      <c r="GX1307" s="472"/>
      <c r="GY1307" s="473"/>
    </row>
    <row r="1308" spans="1:207" ht="37.5">
      <c r="A1308" s="47" t="s">
        <v>80</v>
      </c>
      <c r="B1308" s="487"/>
      <c r="C1308" s="186" t="s">
        <v>413</v>
      </c>
      <c r="D1308" s="224" t="s">
        <v>414</v>
      </c>
      <c r="E1308" s="6">
        <f>SUMIF(F$160:F$190,$D1308,H$160:H$190)</f>
        <v>0</v>
      </c>
      <c r="F1308" s="9"/>
      <c r="G1308" s="10"/>
      <c r="H1308" s="11"/>
      <c r="I1308" s="6">
        <f>SUMIF(J$160:J$190,$D1308,L$160:L$190)</f>
        <v>0</v>
      </c>
      <c r="J1308" s="9"/>
      <c r="K1308" s="10"/>
      <c r="L1308" s="11"/>
      <c r="M1308" s="6">
        <f>SUMIF(N$160:N$190,$D1308,P$160:P$190)</f>
        <v>0</v>
      </c>
      <c r="N1308" s="9"/>
      <c r="O1308" s="10"/>
      <c r="P1308" s="11"/>
      <c r="Q1308" s="6">
        <f>SUMIF(R$160:R$190,$D1308,T$160:T$190)</f>
        <v>0</v>
      </c>
      <c r="R1308" s="9"/>
      <c r="S1308" s="10"/>
      <c r="T1308" s="11"/>
      <c r="U1308" s="6">
        <f>SUMIF(V$160:V$190,$D1308,X$160:X$190)</f>
        <v>0</v>
      </c>
      <c r="V1308" s="9"/>
      <c r="W1308" s="10"/>
      <c r="X1308" s="11"/>
      <c r="Y1308" s="6">
        <f>SUMIF(Z$160:Z$190,$D1308,AB$160:AB$190)</f>
        <v>0</v>
      </c>
      <c r="Z1308" s="9"/>
      <c r="AA1308" s="10"/>
      <c r="AB1308" s="11"/>
      <c r="AC1308" s="6">
        <f>SUMIF(AD$160:AD$190,$D1308,AF$160:AF$190)</f>
        <v>0</v>
      </c>
      <c r="AD1308" s="9"/>
      <c r="AE1308" s="10"/>
      <c r="AF1308" s="11"/>
      <c r="AG1308" s="6">
        <f>SUMIF(AH$160:AH$190,$D1308,AJ$160:AJ$190)</f>
        <v>0</v>
      </c>
      <c r="AH1308" s="9"/>
      <c r="AI1308" s="10"/>
      <c r="AJ1308" s="11"/>
      <c r="AK1308" s="6">
        <f>SUMIF(AL$160:AL$190,$D1308,AN$160:AN$190)</f>
        <v>0</v>
      </c>
      <c r="AL1308" s="9"/>
      <c r="AM1308" s="10"/>
      <c r="AN1308" s="11"/>
      <c r="AO1308" s="6">
        <f>SUMIF(AP$160:AP$190,$D1308,AR$160:AR$190)</f>
        <v>0</v>
      </c>
      <c r="AP1308" s="9"/>
      <c r="AQ1308" s="10"/>
      <c r="AR1308" s="11"/>
      <c r="AS1308" s="6">
        <f>SUMIF(AT$160:AT$190,$D1308,AV$160:AV$190)</f>
        <v>0</v>
      </c>
      <c r="AT1308" s="9"/>
      <c r="AU1308" s="10"/>
      <c r="AV1308" s="11"/>
      <c r="AW1308" s="6">
        <f>SUMIF(AX$160:AX$190,$D1308,AZ$160:AZ$190)</f>
        <v>0</v>
      </c>
      <c r="AX1308" s="9"/>
      <c r="AY1308" s="10"/>
      <c r="AZ1308" s="11"/>
      <c r="BA1308" s="6">
        <f>SUMIF(BB$160:BB$190,$D1308,BD$160:BD$190)</f>
        <v>0</v>
      </c>
      <c r="BB1308" s="9"/>
      <c r="BC1308" s="10"/>
      <c r="BD1308" s="11"/>
      <c r="BE1308" s="6">
        <f>SUMIF(BF$160:BF$190,$D1308,BH$160:BH$190)</f>
        <v>0</v>
      </c>
      <c r="BF1308" s="9"/>
      <c r="BG1308" s="10"/>
      <c r="BH1308" s="11"/>
      <c r="BI1308" s="6">
        <f>SUMIF(BJ$160:BJ$190,$D1308,BL$160:BL$190)</f>
        <v>0</v>
      </c>
      <c r="BJ1308" s="9"/>
      <c r="BK1308" s="10"/>
      <c r="BL1308" s="11"/>
      <c r="BM1308" s="6">
        <f>SUMIF(BN$160:BN$190,$D1308,BP$160:BP$190)</f>
        <v>0</v>
      </c>
      <c r="BN1308" s="9"/>
      <c r="BO1308" s="10"/>
      <c r="BP1308" s="11"/>
      <c r="BQ1308" s="6">
        <f>SUMIF(BR$160:BR$190,$D1308,BT$160:BT$190)</f>
        <v>0</v>
      </c>
      <c r="BR1308" s="9"/>
      <c r="BS1308" s="10"/>
      <c r="BT1308" s="11"/>
      <c r="BU1308" s="6">
        <f>SUMIF(BV$160:BV$190,$D1308,BX$160:BX$190)</f>
        <v>0</v>
      </c>
      <c r="BV1308" s="9"/>
      <c r="BW1308" s="10"/>
      <c r="BX1308" s="11"/>
      <c r="BY1308" s="6">
        <f>SUMIF(BZ$160:BZ$190,$D1308,CB$160:CB$190)</f>
        <v>0</v>
      </c>
      <c r="BZ1308" s="9"/>
      <c r="CA1308" s="10"/>
      <c r="CB1308" s="11"/>
      <c r="CC1308" s="6">
        <f>SUMIF(CD$160:CD$190,$D1308,CF$160:CF$190)</f>
        <v>0</v>
      </c>
      <c r="CD1308" s="9"/>
      <c r="CE1308" s="10"/>
      <c r="CF1308" s="11"/>
      <c r="CG1308" s="6">
        <f>SUMIF(CH$160:CH$190,$D1308,CJ$160:CJ$190)</f>
        <v>0</v>
      </c>
      <c r="CH1308" s="9"/>
      <c r="CI1308" s="10"/>
      <c r="CJ1308" s="11"/>
      <c r="CK1308" s="6">
        <f>SUMIF(CL$160:CL$190,$D1308,CN$160:CN$190)</f>
        <v>0</v>
      </c>
      <c r="CL1308" s="9"/>
      <c r="CM1308" s="10"/>
      <c r="CN1308" s="11"/>
      <c r="CO1308" s="6">
        <f>SUMIF(CP$160:CP$190,$D1308,CR$160:CR$190)</f>
        <v>0</v>
      </c>
      <c r="CP1308" s="9"/>
      <c r="CQ1308" s="10"/>
      <c r="CR1308" s="11"/>
      <c r="CS1308" s="6">
        <f>SUMIF(CT$160:CT$190,$D1308,CV$160:CV$190)</f>
        <v>0</v>
      </c>
      <c r="CT1308" s="9"/>
      <c r="CU1308" s="10"/>
      <c r="CV1308" s="11"/>
      <c r="CW1308" s="6">
        <f>SUMIF(CX$160:CX$190,$D1308,CZ$160:CZ$190)</f>
        <v>0</v>
      </c>
      <c r="CX1308" s="9"/>
      <c r="CY1308" s="10"/>
      <c r="CZ1308" s="11"/>
      <c r="DA1308" s="6">
        <f>SUMIF(DB$160:DB$190,$D1308,DD$160:DD$190)</f>
        <v>0</v>
      </c>
      <c r="DB1308" s="9"/>
      <c r="DC1308" s="10"/>
      <c r="DD1308" s="11"/>
      <c r="DE1308" s="6">
        <f>SUMIF(DF$160:DF$190,$D1308,DH$160:DH$190)</f>
        <v>0</v>
      </c>
      <c r="DF1308" s="9"/>
      <c r="DG1308" s="10"/>
      <c r="DH1308" s="11"/>
      <c r="DI1308" s="6">
        <f>SUMIF(DJ$160:DJ$190,$D1308,DL$160:DL$190)</f>
        <v>0</v>
      </c>
      <c r="DJ1308" s="9"/>
      <c r="DK1308" s="10"/>
      <c r="DL1308" s="11"/>
      <c r="DM1308" s="6">
        <f>SUMIF(DN$160:DN$190,$D1308,DP$160:DP$190)</f>
        <v>0</v>
      </c>
      <c r="DN1308" s="9"/>
      <c r="DO1308" s="10"/>
      <c r="DP1308" s="11"/>
      <c r="DQ1308" s="6">
        <f>SUMIF(DR$160:DR$190,$D1308,DT$160:DT$190)</f>
        <v>0</v>
      </c>
      <c r="DR1308" s="9"/>
      <c r="DS1308" s="10"/>
      <c r="DT1308" s="11"/>
      <c r="DU1308" s="6">
        <f>SUMIF(DV$160:DV$190,$D1308,DX$160:DX$190)</f>
        <v>0</v>
      </c>
      <c r="DV1308" s="9"/>
      <c r="DW1308" s="10"/>
      <c r="DX1308" s="11"/>
      <c r="DY1308" s="6">
        <f>SUMIF(DZ$160:DZ$190,$D1308,EB$160:EB$190)</f>
        <v>0</v>
      </c>
      <c r="DZ1308" s="9"/>
      <c r="EA1308" s="10"/>
      <c r="EB1308" s="11"/>
      <c r="EC1308" s="6">
        <f>SUMIF(ED$160:ED$190,$D1308,EF$160:EF$190)</f>
        <v>0</v>
      </c>
      <c r="ED1308" s="9"/>
      <c r="EE1308" s="10"/>
      <c r="EF1308" s="11"/>
      <c r="EG1308" s="6">
        <f>SUMIF(EH$160:EH$190,$D1308,EJ$160:EJ$190)</f>
        <v>0</v>
      </c>
      <c r="EH1308" s="9"/>
      <c r="EI1308" s="10"/>
      <c r="EJ1308" s="11"/>
      <c r="EK1308" s="6">
        <f>SUMIF(EL$160:EL$190,$D1308,EN$160:EN$190)</f>
        <v>0</v>
      </c>
      <c r="EL1308" s="9"/>
      <c r="EM1308" s="10"/>
      <c r="EN1308" s="11"/>
      <c r="EO1308" s="6">
        <f>SUMIF(EP$160:EP$190,$D1308,ER$160:ER$190)</f>
        <v>0</v>
      </c>
      <c r="EP1308" s="9"/>
      <c r="EQ1308" s="10"/>
      <c r="ER1308" s="11"/>
      <c r="ES1308" s="6">
        <f>SUMIF(ET$160:ET$190,$D1308,EV$160:EV$190)</f>
        <v>0</v>
      </c>
      <c r="ET1308" s="9"/>
      <c r="EU1308" s="10"/>
      <c r="EV1308" s="11"/>
      <c r="EW1308" s="6">
        <f>SUMIF(EX$160:EX$190,$D1308,EZ$160:EZ$190)</f>
        <v>0</v>
      </c>
      <c r="EX1308" s="9"/>
      <c r="EY1308" s="10"/>
      <c r="EZ1308" s="11"/>
      <c r="FA1308" s="6">
        <f>SUMIF(FB$160:FB$190,$D1308,FD$160:FD$190)</f>
        <v>0</v>
      </c>
      <c r="FB1308" s="9"/>
      <c r="FC1308" s="10"/>
      <c r="FD1308" s="11"/>
      <c r="FE1308" s="6">
        <f>SUMIF(FF$160:FF$190,$D1308,FH$160:FH$190)</f>
        <v>0</v>
      </c>
      <c r="FF1308" s="9"/>
      <c r="FG1308" s="10"/>
      <c r="FH1308" s="11"/>
      <c r="FI1308" s="6">
        <f>SUMIF(FJ$160:FJ$190,$D1308,FL$160:FL$190)</f>
        <v>0</v>
      </c>
      <c r="FJ1308" s="9"/>
      <c r="FK1308" s="10"/>
      <c r="FL1308" s="11"/>
      <c r="FM1308" s="6">
        <f>SUMIF(FN$160:FN$190,$D1308,FP$160:FP$190)</f>
        <v>0</v>
      </c>
      <c r="FN1308" s="9"/>
      <c r="FO1308" s="10"/>
      <c r="FP1308" s="11"/>
      <c r="FQ1308" s="6">
        <f>SUMIF(FR$160:FR$190,$D1308,FT$160:FT$190)</f>
        <v>0</v>
      </c>
      <c r="FR1308" s="9"/>
      <c r="FS1308" s="10"/>
      <c r="FT1308" s="11"/>
      <c r="FU1308" s="6">
        <f>SUMIF(FV$160:FV$190,$D1308,FX$160:FX$190)</f>
        <v>0</v>
      </c>
      <c r="FV1308" s="9"/>
      <c r="FW1308" s="10"/>
      <c r="FX1308" s="11"/>
      <c r="FY1308" s="6">
        <f>SUMIF(FZ$160:FZ$190,$D1308,GB$160:GB$190)</f>
        <v>0</v>
      </c>
      <c r="FZ1308" s="9"/>
      <c r="GA1308" s="10"/>
      <c r="GB1308" s="11"/>
      <c r="GC1308" s="6">
        <f>SUMIF(GD$160:GD$190,$D1308,GF$160:GF$190)</f>
        <v>0</v>
      </c>
      <c r="GD1308" s="9"/>
      <c r="GE1308" s="10"/>
      <c r="GF1308" s="11"/>
      <c r="GG1308" s="6">
        <f>SUMIF(GH$160:GH$190,$D1308,GJ$160:GJ$190)</f>
        <v>0</v>
      </c>
      <c r="GH1308" s="9"/>
      <c r="GI1308" s="10"/>
      <c r="GJ1308" s="11"/>
      <c r="GK1308" s="6">
        <f>SUMIF(GL$160:GL$190,$D1308,GN$160:GN$190)</f>
        <v>0</v>
      </c>
      <c r="GL1308" s="9"/>
      <c r="GM1308" s="10"/>
      <c r="GN1308" s="11"/>
      <c r="GO1308" s="6">
        <f>SUMIF(GP$160:GP$190,$D1308,GR$160:GR$190)</f>
        <v>0</v>
      </c>
      <c r="GP1308" s="9"/>
      <c r="GQ1308" s="10"/>
      <c r="GR1308" s="11"/>
      <c r="GS1308" s="6">
        <f>SUMIF(GT$160:GT$190,$D1308,GV$160:GV$190)</f>
        <v>0</v>
      </c>
      <c r="GT1308" s="9"/>
      <c r="GU1308" s="10"/>
      <c r="GV1308" s="20"/>
      <c r="GW1308" s="19">
        <f t="shared" si="31"/>
        <v>0</v>
      </c>
      <c r="GX1308" s="472"/>
      <c r="GY1308" s="473"/>
    </row>
    <row r="1309" spans="1:207" ht="37.5">
      <c r="A1309" s="47" t="s">
        <v>81</v>
      </c>
      <c r="B1309" s="487"/>
      <c r="C1309" s="186" t="s">
        <v>413</v>
      </c>
      <c r="D1309" s="224" t="s">
        <v>414</v>
      </c>
      <c r="E1309" s="6">
        <f>SUMIF(F$191:F$221,$D1309,H$191:H$221)</f>
        <v>0</v>
      </c>
      <c r="F1309" s="9"/>
      <c r="G1309" s="10"/>
      <c r="H1309" s="11"/>
      <c r="I1309" s="6">
        <f>SUMIF(J$191:J$221,$D1309,L$191:L$221)</f>
        <v>0</v>
      </c>
      <c r="J1309" s="9"/>
      <c r="K1309" s="10"/>
      <c r="L1309" s="11"/>
      <c r="M1309" s="6">
        <f>SUMIF(N$191:N$221,$D1309,P$191:P$221)</f>
        <v>0</v>
      </c>
      <c r="N1309" s="9"/>
      <c r="O1309" s="10"/>
      <c r="P1309" s="11"/>
      <c r="Q1309" s="6">
        <f>SUMIF(R$191:R$221,$D1309,T$191:T$221)</f>
        <v>0</v>
      </c>
      <c r="R1309" s="9"/>
      <c r="S1309" s="10"/>
      <c r="T1309" s="11"/>
      <c r="U1309" s="6">
        <f>SUMIF(V$191:V$221,$D1309,X$191:X$221)</f>
        <v>0</v>
      </c>
      <c r="V1309" s="9"/>
      <c r="W1309" s="10"/>
      <c r="X1309" s="11"/>
      <c r="Y1309" s="6">
        <f>SUMIF(Z$191:Z$221,$D1309,AB$191:AB$221)</f>
        <v>0</v>
      </c>
      <c r="Z1309" s="9"/>
      <c r="AA1309" s="10"/>
      <c r="AB1309" s="11"/>
      <c r="AC1309" s="6">
        <f>SUMIF(AD$191:AD$221,$D1309,AF$191:AF$221)</f>
        <v>0</v>
      </c>
      <c r="AD1309" s="9"/>
      <c r="AE1309" s="10"/>
      <c r="AF1309" s="11"/>
      <c r="AG1309" s="6">
        <f>SUMIF(AH$191:AH$221,$D1309,AJ$191:AJ$221)</f>
        <v>0</v>
      </c>
      <c r="AH1309" s="9"/>
      <c r="AI1309" s="10"/>
      <c r="AJ1309" s="11"/>
      <c r="AK1309" s="6">
        <f>SUMIF(AL$191:AL$221,$D1309,AN$191:AN$221)</f>
        <v>0</v>
      </c>
      <c r="AL1309" s="9"/>
      <c r="AM1309" s="10"/>
      <c r="AN1309" s="11"/>
      <c r="AO1309" s="6">
        <f>SUMIF(AP$191:AP$221,$D1309,AR$191:AR$221)</f>
        <v>0</v>
      </c>
      <c r="AP1309" s="9"/>
      <c r="AQ1309" s="10"/>
      <c r="AR1309" s="11"/>
      <c r="AS1309" s="6">
        <f>SUMIF(AT$191:AT$221,$D1309,AV$191:AV$221)</f>
        <v>0</v>
      </c>
      <c r="AT1309" s="9"/>
      <c r="AU1309" s="10"/>
      <c r="AV1309" s="11"/>
      <c r="AW1309" s="6">
        <f>SUMIF(AX$191:AX$221,$D1309,AZ$191:AZ$221)</f>
        <v>0</v>
      </c>
      <c r="AX1309" s="9"/>
      <c r="AY1309" s="10"/>
      <c r="AZ1309" s="11"/>
      <c r="BA1309" s="6">
        <f>SUMIF(BB$191:BB$221,$D1309,BD$191:BD$221)</f>
        <v>0</v>
      </c>
      <c r="BB1309" s="9"/>
      <c r="BC1309" s="10"/>
      <c r="BD1309" s="11"/>
      <c r="BE1309" s="6">
        <f>SUMIF(BF$191:BF$221,$D1309,BH$191:BH$221)</f>
        <v>0</v>
      </c>
      <c r="BF1309" s="9"/>
      <c r="BG1309" s="10"/>
      <c r="BH1309" s="11"/>
      <c r="BI1309" s="6">
        <f>SUMIF(BJ$191:BJ$221,$D1309,BL$191:BL$221)</f>
        <v>0</v>
      </c>
      <c r="BJ1309" s="9"/>
      <c r="BK1309" s="10"/>
      <c r="BL1309" s="11"/>
      <c r="BM1309" s="6">
        <f>SUMIF(BN$191:BN$221,$D1309,BP$191:BP$221)</f>
        <v>0</v>
      </c>
      <c r="BN1309" s="9"/>
      <c r="BO1309" s="10"/>
      <c r="BP1309" s="11"/>
      <c r="BQ1309" s="6">
        <f>SUMIF(BR$191:BR$221,$D1309,BT$191:BT$221)</f>
        <v>0</v>
      </c>
      <c r="BR1309" s="9"/>
      <c r="BS1309" s="10"/>
      <c r="BT1309" s="11"/>
      <c r="BU1309" s="6">
        <f>SUMIF(BV$191:BV$221,$D1309,BX$191:BX$221)</f>
        <v>0</v>
      </c>
      <c r="BV1309" s="9"/>
      <c r="BW1309" s="10"/>
      <c r="BX1309" s="11"/>
      <c r="BY1309" s="6">
        <f>SUMIF(BZ$191:BZ$221,$D1309,CB$191:CB$221)</f>
        <v>0</v>
      </c>
      <c r="BZ1309" s="9"/>
      <c r="CA1309" s="10"/>
      <c r="CB1309" s="11"/>
      <c r="CC1309" s="6">
        <f>SUMIF(CD$191:CD$221,$D1309,CF$191:CF$221)</f>
        <v>0</v>
      </c>
      <c r="CD1309" s="9"/>
      <c r="CE1309" s="10"/>
      <c r="CF1309" s="11"/>
      <c r="CG1309" s="6">
        <f>SUMIF(CH$191:CH$221,$D1309,CJ$191:CJ$221)</f>
        <v>0</v>
      </c>
      <c r="CH1309" s="9"/>
      <c r="CI1309" s="10"/>
      <c r="CJ1309" s="11"/>
      <c r="CK1309" s="6">
        <f>SUMIF(CL$191:CL$221,$D1309,CN$191:CN$221)</f>
        <v>0</v>
      </c>
      <c r="CL1309" s="9"/>
      <c r="CM1309" s="10"/>
      <c r="CN1309" s="11"/>
      <c r="CO1309" s="6">
        <f>SUMIF(CP$191:CP$221,$D1309,CR$191:CR$221)</f>
        <v>0</v>
      </c>
      <c r="CP1309" s="9"/>
      <c r="CQ1309" s="10"/>
      <c r="CR1309" s="11"/>
      <c r="CS1309" s="6">
        <f>SUMIF(CT$191:CT$221,$D1309,CV$191:CV$221)</f>
        <v>0</v>
      </c>
      <c r="CT1309" s="9"/>
      <c r="CU1309" s="10"/>
      <c r="CV1309" s="11"/>
      <c r="CW1309" s="6">
        <f>SUMIF(CX$191:CX$221,$D1309,CZ$191:CZ$221)</f>
        <v>0</v>
      </c>
      <c r="CX1309" s="9"/>
      <c r="CY1309" s="10"/>
      <c r="CZ1309" s="11"/>
      <c r="DA1309" s="6">
        <f>SUMIF(DB$191:DB$221,$D1309,DD$191:DD$221)</f>
        <v>0</v>
      </c>
      <c r="DB1309" s="9"/>
      <c r="DC1309" s="10"/>
      <c r="DD1309" s="11"/>
      <c r="DE1309" s="6">
        <f>SUMIF(DF$191:DF$221,$D1309,DH$191:DH$221)</f>
        <v>0</v>
      </c>
      <c r="DF1309" s="9"/>
      <c r="DG1309" s="10"/>
      <c r="DH1309" s="11"/>
      <c r="DI1309" s="6">
        <f>SUMIF(DJ$191:DJ$221,$D1309,DL$191:DL$221)</f>
        <v>0</v>
      </c>
      <c r="DJ1309" s="9"/>
      <c r="DK1309" s="10"/>
      <c r="DL1309" s="11"/>
      <c r="DM1309" s="6">
        <f>SUMIF(DN$191:DN$221,$D1309,DP$191:DP$221)</f>
        <v>0</v>
      </c>
      <c r="DN1309" s="9"/>
      <c r="DO1309" s="10"/>
      <c r="DP1309" s="11"/>
      <c r="DQ1309" s="6">
        <f>SUMIF(DR$191:DR$221,$D1309,DT$191:DT$221)</f>
        <v>0</v>
      </c>
      <c r="DR1309" s="9"/>
      <c r="DS1309" s="10"/>
      <c r="DT1309" s="11"/>
      <c r="DU1309" s="6">
        <f>SUMIF(DV$191:DV$221,$D1309,DX$191:DX$221)</f>
        <v>0</v>
      </c>
      <c r="DV1309" s="9"/>
      <c r="DW1309" s="10"/>
      <c r="DX1309" s="11"/>
      <c r="DY1309" s="6">
        <f>SUMIF(DZ$191:DZ$221,$D1309,EB$191:EB$221)</f>
        <v>0</v>
      </c>
      <c r="DZ1309" s="9"/>
      <c r="EA1309" s="10"/>
      <c r="EB1309" s="11"/>
      <c r="EC1309" s="6">
        <f>SUMIF(ED$191:ED$221,$D1309,EF$191:EF$221)</f>
        <v>0</v>
      </c>
      <c r="ED1309" s="9"/>
      <c r="EE1309" s="10"/>
      <c r="EF1309" s="11"/>
      <c r="EG1309" s="6">
        <f>SUMIF(EH$191:EH$221,$D1309,EJ$191:EJ$221)</f>
        <v>0</v>
      </c>
      <c r="EH1309" s="9"/>
      <c r="EI1309" s="10"/>
      <c r="EJ1309" s="11"/>
      <c r="EK1309" s="6">
        <f>SUMIF(EL$191:EL$221,$D1309,EN$191:EN$221)</f>
        <v>0</v>
      </c>
      <c r="EL1309" s="9"/>
      <c r="EM1309" s="10"/>
      <c r="EN1309" s="11"/>
      <c r="EO1309" s="6">
        <f>SUMIF(EP$191:EP$221,$D1309,ER$191:ER$221)</f>
        <v>0</v>
      </c>
      <c r="EP1309" s="9"/>
      <c r="EQ1309" s="10"/>
      <c r="ER1309" s="11"/>
      <c r="ES1309" s="6">
        <f>SUMIF(ET$191:ET$221,$D1309,EV$191:EV$221)</f>
        <v>0</v>
      </c>
      <c r="ET1309" s="9"/>
      <c r="EU1309" s="10"/>
      <c r="EV1309" s="11"/>
      <c r="EW1309" s="6">
        <f>SUMIF(EX$191:EX$221,$D1309,EZ$191:EZ$221)</f>
        <v>0</v>
      </c>
      <c r="EX1309" s="9"/>
      <c r="EY1309" s="10"/>
      <c r="EZ1309" s="11"/>
      <c r="FA1309" s="6">
        <f>SUMIF(FB$191:FB$221,$D1309,FD$191:FD$221)</f>
        <v>0</v>
      </c>
      <c r="FB1309" s="9"/>
      <c r="FC1309" s="10"/>
      <c r="FD1309" s="11"/>
      <c r="FE1309" s="6">
        <f>SUMIF(FF$191:FF$221,$D1309,FH$191:FH$221)</f>
        <v>0</v>
      </c>
      <c r="FF1309" s="9"/>
      <c r="FG1309" s="10"/>
      <c r="FH1309" s="11"/>
      <c r="FI1309" s="6">
        <f>SUMIF(FJ$191:FJ$221,$D1309,FL$191:FL$221)</f>
        <v>0</v>
      </c>
      <c r="FJ1309" s="9"/>
      <c r="FK1309" s="10"/>
      <c r="FL1309" s="11"/>
      <c r="FM1309" s="6">
        <f>SUMIF(FN$191:FN$221,$D1309,FP$191:FP$221)</f>
        <v>0</v>
      </c>
      <c r="FN1309" s="9"/>
      <c r="FO1309" s="10"/>
      <c r="FP1309" s="11"/>
      <c r="FQ1309" s="6">
        <f>SUMIF(FR$191:FR$221,$D1309,FT$191:FT$221)</f>
        <v>0</v>
      </c>
      <c r="FR1309" s="9"/>
      <c r="FS1309" s="10"/>
      <c r="FT1309" s="11"/>
      <c r="FU1309" s="6">
        <f>SUMIF(FV$191:FV$221,$D1309,FX$191:FX$221)</f>
        <v>0</v>
      </c>
      <c r="FV1309" s="9"/>
      <c r="FW1309" s="10"/>
      <c r="FX1309" s="11"/>
      <c r="FY1309" s="6">
        <f>SUMIF(FZ$191:FZ$221,$D1309,GB$191:GB$221)</f>
        <v>0</v>
      </c>
      <c r="FZ1309" s="9"/>
      <c r="GA1309" s="10"/>
      <c r="GB1309" s="11"/>
      <c r="GC1309" s="6">
        <f>SUMIF(GD$191:GD$221,$D1309,GF$191:GF$221)</f>
        <v>0</v>
      </c>
      <c r="GD1309" s="9"/>
      <c r="GE1309" s="10"/>
      <c r="GF1309" s="11"/>
      <c r="GG1309" s="6">
        <f>SUMIF(GH$191:GH$221,$D1309,GJ$191:GJ$221)</f>
        <v>0</v>
      </c>
      <c r="GH1309" s="9"/>
      <c r="GI1309" s="10"/>
      <c r="GJ1309" s="11"/>
      <c r="GK1309" s="6">
        <f>SUMIF(GL$191:GL$221,$D1309,GN$191:GN$221)</f>
        <v>0</v>
      </c>
      <c r="GL1309" s="9"/>
      <c r="GM1309" s="10"/>
      <c r="GN1309" s="11"/>
      <c r="GO1309" s="6">
        <f>SUMIF(GP$191:GP$221,$D1309,GR$191:GR$221)</f>
        <v>0</v>
      </c>
      <c r="GP1309" s="9"/>
      <c r="GQ1309" s="10"/>
      <c r="GR1309" s="11"/>
      <c r="GS1309" s="6">
        <f>SUMIF(GT$191:GT$221,$D1309,GV$191:GV$221)</f>
        <v>0</v>
      </c>
      <c r="GT1309" s="9"/>
      <c r="GU1309" s="10"/>
      <c r="GV1309" s="20"/>
      <c r="GW1309" s="19">
        <f t="shared" si="31"/>
        <v>0</v>
      </c>
      <c r="GX1309" s="472"/>
      <c r="GY1309" s="473"/>
    </row>
    <row r="1310" spans="1:207" ht="37.5">
      <c r="A1310" s="47" t="s">
        <v>82</v>
      </c>
      <c r="B1310" s="487"/>
      <c r="C1310" s="186" t="s">
        <v>413</v>
      </c>
      <c r="D1310" s="224" t="s">
        <v>414</v>
      </c>
      <c r="E1310" s="6">
        <f>SUMIF(F$222:F$252,$D1310,H$222:H$252)</f>
        <v>0</v>
      </c>
      <c r="F1310" s="9"/>
      <c r="G1310" s="10"/>
      <c r="H1310" s="11"/>
      <c r="I1310" s="6">
        <f>SUMIF(J$222:J$252,$D1310,L$222:L$252)</f>
        <v>0</v>
      </c>
      <c r="J1310" s="9"/>
      <c r="K1310" s="10"/>
      <c r="L1310" s="11"/>
      <c r="M1310" s="6">
        <f>SUMIF(N$222:N$252,$D1310,P$222:P$252)</f>
        <v>0</v>
      </c>
      <c r="N1310" s="9"/>
      <c r="O1310" s="10"/>
      <c r="P1310" s="11"/>
      <c r="Q1310" s="6">
        <f>SUMIF(R$222:R$252,$D1310,T$222:T$252)</f>
        <v>0</v>
      </c>
      <c r="R1310" s="9"/>
      <c r="S1310" s="10"/>
      <c r="T1310" s="11"/>
      <c r="U1310" s="6">
        <f>SUMIF(V$222:V$252,$D1310,X$222:X$252)</f>
        <v>0</v>
      </c>
      <c r="V1310" s="9"/>
      <c r="W1310" s="10"/>
      <c r="X1310" s="11"/>
      <c r="Y1310" s="6">
        <f>SUMIF(Z$222:Z$252,$D1310,AB$222:AB$252)</f>
        <v>0</v>
      </c>
      <c r="Z1310" s="9"/>
      <c r="AA1310" s="10"/>
      <c r="AB1310" s="11"/>
      <c r="AC1310" s="6">
        <f>SUMIF(AD$222:AD$252,$D1310,AF$222:AF$252)</f>
        <v>0</v>
      </c>
      <c r="AD1310" s="9"/>
      <c r="AE1310" s="10"/>
      <c r="AF1310" s="11"/>
      <c r="AG1310" s="6">
        <f>SUMIF(AH$222:AH$252,$D1310,AJ$222:AJ$252)</f>
        <v>0</v>
      </c>
      <c r="AH1310" s="9"/>
      <c r="AI1310" s="10"/>
      <c r="AJ1310" s="11"/>
      <c r="AK1310" s="6">
        <f>SUMIF(AL$222:AL$252,$D1310,AN$222:AN$252)</f>
        <v>0</v>
      </c>
      <c r="AL1310" s="9"/>
      <c r="AM1310" s="10"/>
      <c r="AN1310" s="11"/>
      <c r="AO1310" s="6">
        <f>SUMIF(AP$222:AP$252,$D1310,AR$222:AR$252)</f>
        <v>0</v>
      </c>
      <c r="AP1310" s="9"/>
      <c r="AQ1310" s="10"/>
      <c r="AR1310" s="11"/>
      <c r="AS1310" s="6">
        <f>SUMIF(AT$222:AT$252,$D1310,AV$222:AV$252)</f>
        <v>0</v>
      </c>
      <c r="AT1310" s="9"/>
      <c r="AU1310" s="10"/>
      <c r="AV1310" s="11"/>
      <c r="AW1310" s="6">
        <f>SUMIF(AX$222:AX$252,$D1310,AZ$222:AZ$252)</f>
        <v>0</v>
      </c>
      <c r="AX1310" s="9"/>
      <c r="AY1310" s="10"/>
      <c r="AZ1310" s="11"/>
      <c r="BA1310" s="6">
        <f>SUMIF(BB$222:BB$252,$D1310,BD$222:BD$252)</f>
        <v>0</v>
      </c>
      <c r="BB1310" s="9"/>
      <c r="BC1310" s="10"/>
      <c r="BD1310" s="11"/>
      <c r="BE1310" s="6">
        <f>SUMIF(BF$222:BF$252,$D1310,BH$222:BH$252)</f>
        <v>0</v>
      </c>
      <c r="BF1310" s="9"/>
      <c r="BG1310" s="10"/>
      <c r="BH1310" s="11"/>
      <c r="BI1310" s="6">
        <f>SUMIF(BJ$222:BJ$252,$D1310,BL$222:BL$252)</f>
        <v>0</v>
      </c>
      <c r="BJ1310" s="9"/>
      <c r="BK1310" s="10"/>
      <c r="BL1310" s="11"/>
      <c r="BM1310" s="6">
        <f>SUMIF(BN$222:BN$252,$D1310,BP$222:BP$252)</f>
        <v>0</v>
      </c>
      <c r="BN1310" s="9"/>
      <c r="BO1310" s="10"/>
      <c r="BP1310" s="11"/>
      <c r="BQ1310" s="6">
        <f>SUMIF(BR$222:BR$252,$D1310,BT$222:BT$252)</f>
        <v>0</v>
      </c>
      <c r="BR1310" s="9"/>
      <c r="BS1310" s="10"/>
      <c r="BT1310" s="11"/>
      <c r="BU1310" s="6">
        <f>SUMIF(BV$222:BV$252,$D1310,BX$222:BX$252)</f>
        <v>0</v>
      </c>
      <c r="BV1310" s="9"/>
      <c r="BW1310" s="10"/>
      <c r="BX1310" s="11"/>
      <c r="BY1310" s="6">
        <f>SUMIF(BZ$222:BZ$252,$D1310,CB$222:CB$252)</f>
        <v>0</v>
      </c>
      <c r="BZ1310" s="9"/>
      <c r="CA1310" s="10"/>
      <c r="CB1310" s="11"/>
      <c r="CC1310" s="6">
        <f>SUMIF(CD$222:CD$252,$D1310,CF$222:CF$252)</f>
        <v>0</v>
      </c>
      <c r="CD1310" s="9"/>
      <c r="CE1310" s="10"/>
      <c r="CF1310" s="11"/>
      <c r="CG1310" s="6">
        <f>SUMIF(CH$222:CH$252,$D1310,CJ$222:CJ$252)</f>
        <v>0</v>
      </c>
      <c r="CH1310" s="9"/>
      <c r="CI1310" s="10"/>
      <c r="CJ1310" s="11"/>
      <c r="CK1310" s="6">
        <f>SUMIF(CL$222:CL$252,$D1310,CN$222:CN$252)</f>
        <v>0</v>
      </c>
      <c r="CL1310" s="9"/>
      <c r="CM1310" s="10"/>
      <c r="CN1310" s="11"/>
      <c r="CO1310" s="6">
        <f>SUMIF(CP$222:CP$252,$D1310,CR$222:CR$252)</f>
        <v>0</v>
      </c>
      <c r="CP1310" s="9"/>
      <c r="CQ1310" s="10"/>
      <c r="CR1310" s="11"/>
      <c r="CS1310" s="6">
        <f>SUMIF(CT$222:CT$252,$D1310,CV$222:CV$252)</f>
        <v>0</v>
      </c>
      <c r="CT1310" s="9"/>
      <c r="CU1310" s="10"/>
      <c r="CV1310" s="11"/>
      <c r="CW1310" s="6">
        <f>SUMIF(CX$222:CX$252,$D1310,CZ$222:CZ$252)</f>
        <v>0</v>
      </c>
      <c r="CX1310" s="9"/>
      <c r="CY1310" s="10"/>
      <c r="CZ1310" s="11"/>
      <c r="DA1310" s="6">
        <f>SUMIF(DB$222:DB$252,$D1310,DD$222:DD$252)</f>
        <v>0</v>
      </c>
      <c r="DB1310" s="9"/>
      <c r="DC1310" s="10"/>
      <c r="DD1310" s="11"/>
      <c r="DE1310" s="6">
        <f>SUMIF(DF$222:DF$252,$D1310,DH$222:DH$252)</f>
        <v>0</v>
      </c>
      <c r="DF1310" s="9"/>
      <c r="DG1310" s="10"/>
      <c r="DH1310" s="11"/>
      <c r="DI1310" s="6">
        <f>SUMIF(DJ$222:DJ$252,$D1310,DL$222:DL$252)</f>
        <v>0</v>
      </c>
      <c r="DJ1310" s="9"/>
      <c r="DK1310" s="10"/>
      <c r="DL1310" s="11"/>
      <c r="DM1310" s="6">
        <f>SUMIF(DN$222:DN$252,$D1310,DP$222:DP$252)</f>
        <v>0</v>
      </c>
      <c r="DN1310" s="9"/>
      <c r="DO1310" s="10"/>
      <c r="DP1310" s="11"/>
      <c r="DQ1310" s="6">
        <f>SUMIF(DR$222:DR$252,$D1310,DT$222:DT$252)</f>
        <v>0</v>
      </c>
      <c r="DR1310" s="9"/>
      <c r="DS1310" s="10"/>
      <c r="DT1310" s="11"/>
      <c r="DU1310" s="6">
        <f>SUMIF(DV$222:DV$252,$D1310,DX$222:DX$252)</f>
        <v>0</v>
      </c>
      <c r="DV1310" s="9"/>
      <c r="DW1310" s="10"/>
      <c r="DX1310" s="11"/>
      <c r="DY1310" s="6">
        <f>SUMIF(DZ$222:DZ$252,$D1310,EB$222:EB$252)</f>
        <v>0</v>
      </c>
      <c r="DZ1310" s="9"/>
      <c r="EA1310" s="10"/>
      <c r="EB1310" s="11"/>
      <c r="EC1310" s="6">
        <f>SUMIF(ED$222:ED$252,$D1310,EF$222:EF$252)</f>
        <v>0</v>
      </c>
      <c r="ED1310" s="9"/>
      <c r="EE1310" s="10"/>
      <c r="EF1310" s="11"/>
      <c r="EG1310" s="6">
        <f>SUMIF(EH$222:EH$252,$D1310,EJ$222:EJ$252)</f>
        <v>0</v>
      </c>
      <c r="EH1310" s="9"/>
      <c r="EI1310" s="10"/>
      <c r="EJ1310" s="11"/>
      <c r="EK1310" s="6">
        <f>SUMIF(EL$222:EL$252,$D1310,EN$222:EN$252)</f>
        <v>0</v>
      </c>
      <c r="EL1310" s="9"/>
      <c r="EM1310" s="10"/>
      <c r="EN1310" s="11"/>
      <c r="EO1310" s="6">
        <f>SUMIF(EP$222:EP$252,$D1310,ER$222:ER$252)</f>
        <v>0</v>
      </c>
      <c r="EP1310" s="9"/>
      <c r="EQ1310" s="10"/>
      <c r="ER1310" s="11"/>
      <c r="ES1310" s="6">
        <f>SUMIF(ET$222:ET$252,$D1310,EV$222:EV$252)</f>
        <v>0</v>
      </c>
      <c r="ET1310" s="9"/>
      <c r="EU1310" s="10"/>
      <c r="EV1310" s="11"/>
      <c r="EW1310" s="6">
        <f>SUMIF(EX$222:EX$252,$D1310,EZ$222:EZ$252)</f>
        <v>0</v>
      </c>
      <c r="EX1310" s="9"/>
      <c r="EY1310" s="10"/>
      <c r="EZ1310" s="11"/>
      <c r="FA1310" s="6">
        <f>SUMIF(FB$222:FB$252,$D1310,FD$222:FD$252)</f>
        <v>0</v>
      </c>
      <c r="FB1310" s="9"/>
      <c r="FC1310" s="10"/>
      <c r="FD1310" s="11"/>
      <c r="FE1310" s="6">
        <f>SUMIF(FF$222:FF$252,$D1310,FH$222:FH$252)</f>
        <v>0</v>
      </c>
      <c r="FF1310" s="9"/>
      <c r="FG1310" s="10"/>
      <c r="FH1310" s="11"/>
      <c r="FI1310" s="6">
        <f>SUMIF(FJ$222:FJ$252,$D1310,FL$222:FL$252)</f>
        <v>0</v>
      </c>
      <c r="FJ1310" s="9"/>
      <c r="FK1310" s="10"/>
      <c r="FL1310" s="11"/>
      <c r="FM1310" s="6">
        <f>SUMIF(FN$222:FN$252,$D1310,FP$222:FP$252)</f>
        <v>0</v>
      </c>
      <c r="FN1310" s="9"/>
      <c r="FO1310" s="10"/>
      <c r="FP1310" s="11"/>
      <c r="FQ1310" s="6">
        <f>SUMIF(FR$222:FR$252,$D1310,FT$222:FT$252)</f>
        <v>0</v>
      </c>
      <c r="FR1310" s="9"/>
      <c r="FS1310" s="10"/>
      <c r="FT1310" s="11"/>
      <c r="FU1310" s="6">
        <f>SUMIF(FV$222:FV$252,$D1310,FX$222:FX$252)</f>
        <v>0</v>
      </c>
      <c r="FV1310" s="9"/>
      <c r="FW1310" s="10"/>
      <c r="FX1310" s="11"/>
      <c r="FY1310" s="6">
        <f>SUMIF(FZ$222:FZ$252,$D1310,GB$222:GB$252)</f>
        <v>0</v>
      </c>
      <c r="FZ1310" s="9"/>
      <c r="GA1310" s="10"/>
      <c r="GB1310" s="11"/>
      <c r="GC1310" s="6">
        <f>SUMIF(GD$222:GD$252,$D1310,GF$222:GF$252)</f>
        <v>0</v>
      </c>
      <c r="GD1310" s="9"/>
      <c r="GE1310" s="10"/>
      <c r="GF1310" s="11"/>
      <c r="GG1310" s="6">
        <f>SUMIF(GH$222:GH$252,$D1310,GJ$222:GJ$252)</f>
        <v>0</v>
      </c>
      <c r="GH1310" s="9"/>
      <c r="GI1310" s="10"/>
      <c r="GJ1310" s="11"/>
      <c r="GK1310" s="6">
        <f>SUMIF(GL$222:GL$252,$D1310,GN$222:GN$252)</f>
        <v>0</v>
      </c>
      <c r="GL1310" s="9"/>
      <c r="GM1310" s="10"/>
      <c r="GN1310" s="11"/>
      <c r="GO1310" s="6">
        <f>SUMIF(GP$222:GP$252,$D1310,GR$222:GR$252)</f>
        <v>0</v>
      </c>
      <c r="GP1310" s="9"/>
      <c r="GQ1310" s="10"/>
      <c r="GR1310" s="11"/>
      <c r="GS1310" s="6">
        <f>SUMIF(GT$222:GT$252,$D1310,GV$222:GV$252)</f>
        <v>0</v>
      </c>
      <c r="GT1310" s="9"/>
      <c r="GU1310" s="10"/>
      <c r="GV1310" s="20"/>
      <c r="GW1310" s="19">
        <f t="shared" si="31"/>
        <v>0</v>
      </c>
      <c r="GX1310" s="472"/>
      <c r="GY1310" s="473"/>
    </row>
    <row r="1311" spans="1:207" ht="37.5">
      <c r="A1311" s="47" t="s">
        <v>83</v>
      </c>
      <c r="B1311" s="487"/>
      <c r="C1311" s="186" t="s">
        <v>413</v>
      </c>
      <c r="D1311" s="224" t="s">
        <v>414</v>
      </c>
      <c r="E1311" s="6">
        <f>SUMIF(F$253:F$283,$D1311,H$253:H$283)</f>
        <v>0</v>
      </c>
      <c r="F1311" s="9"/>
      <c r="G1311" s="10"/>
      <c r="H1311" s="11"/>
      <c r="I1311" s="6">
        <f>SUMIF(J$253:J$283,$D1311,L$253:L$283)</f>
        <v>0</v>
      </c>
      <c r="J1311" s="9"/>
      <c r="K1311" s="10"/>
      <c r="L1311" s="11"/>
      <c r="M1311" s="6">
        <f>SUMIF(N$253:N$283,$D1311,P$253:P$283)</f>
        <v>0</v>
      </c>
      <c r="N1311" s="9"/>
      <c r="O1311" s="10"/>
      <c r="P1311" s="11"/>
      <c r="Q1311" s="6">
        <f>SUMIF(R$253:R$283,$D1311,T$253:T$283)</f>
        <v>0</v>
      </c>
      <c r="R1311" s="9"/>
      <c r="S1311" s="10"/>
      <c r="T1311" s="11"/>
      <c r="U1311" s="6">
        <f>SUMIF(V$253:V$283,$D1311,X$253:X$283)</f>
        <v>0</v>
      </c>
      <c r="V1311" s="9"/>
      <c r="W1311" s="10"/>
      <c r="X1311" s="11"/>
      <c r="Y1311" s="6">
        <f>SUMIF(Z$253:Z$283,$D1311,AB$253:AB$283)</f>
        <v>0</v>
      </c>
      <c r="Z1311" s="9"/>
      <c r="AA1311" s="10"/>
      <c r="AB1311" s="11"/>
      <c r="AC1311" s="6">
        <f>SUMIF(AD$253:AD$283,$D1311,AF$253:AF$283)</f>
        <v>0</v>
      </c>
      <c r="AD1311" s="9"/>
      <c r="AE1311" s="10"/>
      <c r="AF1311" s="11"/>
      <c r="AG1311" s="6">
        <f>SUMIF(AH$253:AH$283,$D1311,AJ$253:AJ$283)</f>
        <v>0</v>
      </c>
      <c r="AH1311" s="9"/>
      <c r="AI1311" s="10"/>
      <c r="AJ1311" s="11"/>
      <c r="AK1311" s="6">
        <f>SUMIF(AL$253:AL$283,$D1311,AN$253:AN$283)</f>
        <v>0</v>
      </c>
      <c r="AL1311" s="9"/>
      <c r="AM1311" s="10"/>
      <c r="AN1311" s="11"/>
      <c r="AO1311" s="6">
        <f>SUMIF(AP$253:AP$283,$D1311,AR$253:AR$283)</f>
        <v>0</v>
      </c>
      <c r="AP1311" s="9"/>
      <c r="AQ1311" s="10"/>
      <c r="AR1311" s="11"/>
      <c r="AS1311" s="6">
        <f>SUMIF(AT$253:AT$283,$D1311,AV$253:AV$283)</f>
        <v>0</v>
      </c>
      <c r="AT1311" s="9"/>
      <c r="AU1311" s="10"/>
      <c r="AV1311" s="11"/>
      <c r="AW1311" s="6">
        <f>SUMIF(AX$253:AX$283,$D1311,AZ$253:AZ$283)</f>
        <v>0</v>
      </c>
      <c r="AX1311" s="9"/>
      <c r="AY1311" s="10"/>
      <c r="AZ1311" s="11"/>
      <c r="BA1311" s="6">
        <f>SUMIF(BB$253:BB$283,$D1311,BD$253:BD$283)</f>
        <v>0</v>
      </c>
      <c r="BB1311" s="9"/>
      <c r="BC1311" s="10"/>
      <c r="BD1311" s="11"/>
      <c r="BE1311" s="6">
        <f>SUMIF(BF$253:BF$283,$D1311,BH$253:BH$283)</f>
        <v>0</v>
      </c>
      <c r="BF1311" s="9"/>
      <c r="BG1311" s="10"/>
      <c r="BH1311" s="11"/>
      <c r="BI1311" s="6">
        <f>SUMIF(BJ$253:BJ$283,$D1311,BL$253:BL$283)</f>
        <v>0</v>
      </c>
      <c r="BJ1311" s="9"/>
      <c r="BK1311" s="10"/>
      <c r="BL1311" s="11"/>
      <c r="BM1311" s="6">
        <f>SUMIF(BN$253:BN$283,$D1311,BP$253:BP$283)</f>
        <v>0</v>
      </c>
      <c r="BN1311" s="9"/>
      <c r="BO1311" s="10"/>
      <c r="BP1311" s="11"/>
      <c r="BQ1311" s="6">
        <f>SUMIF(BR$253:BR$283,$D1311,BT$253:BT$283)</f>
        <v>0</v>
      </c>
      <c r="BR1311" s="9"/>
      <c r="BS1311" s="10"/>
      <c r="BT1311" s="11"/>
      <c r="BU1311" s="6">
        <f>SUMIF(BV$253:BV$283,$D1311,BX$253:BX$283)</f>
        <v>0</v>
      </c>
      <c r="BV1311" s="9"/>
      <c r="BW1311" s="10"/>
      <c r="BX1311" s="11"/>
      <c r="BY1311" s="6">
        <f>SUMIF(BZ$253:BZ$283,$D1311,CB$253:CB$283)</f>
        <v>0</v>
      </c>
      <c r="BZ1311" s="9"/>
      <c r="CA1311" s="10"/>
      <c r="CB1311" s="11"/>
      <c r="CC1311" s="6">
        <f>SUMIF(CD$253:CD$283,$D1311,CF$253:CF$283)</f>
        <v>0</v>
      </c>
      <c r="CD1311" s="9"/>
      <c r="CE1311" s="10"/>
      <c r="CF1311" s="11"/>
      <c r="CG1311" s="6">
        <f>SUMIF(CH$253:CH$283,$D1311,CJ$253:CJ$283)</f>
        <v>0</v>
      </c>
      <c r="CH1311" s="9"/>
      <c r="CI1311" s="10"/>
      <c r="CJ1311" s="11"/>
      <c r="CK1311" s="6">
        <f>SUMIF(CL$253:CL$283,$D1311,CN$253:CN$283)</f>
        <v>0</v>
      </c>
      <c r="CL1311" s="9"/>
      <c r="CM1311" s="10"/>
      <c r="CN1311" s="11"/>
      <c r="CO1311" s="6">
        <f>SUMIF(CP$253:CP$283,$D1311,CR$253:CR$283)</f>
        <v>0</v>
      </c>
      <c r="CP1311" s="9"/>
      <c r="CQ1311" s="10"/>
      <c r="CR1311" s="11"/>
      <c r="CS1311" s="6">
        <f>SUMIF(CT$253:CT$283,$D1311,CV$253:CV$283)</f>
        <v>0</v>
      </c>
      <c r="CT1311" s="9"/>
      <c r="CU1311" s="10"/>
      <c r="CV1311" s="11"/>
      <c r="CW1311" s="6">
        <f>SUMIF(CX$253:CX$283,$D1311,CZ$253:CZ$283)</f>
        <v>0</v>
      </c>
      <c r="CX1311" s="9"/>
      <c r="CY1311" s="10"/>
      <c r="CZ1311" s="11"/>
      <c r="DA1311" s="6">
        <f>SUMIF(DB$253:DB$283,$D1311,DD$253:DD$283)</f>
        <v>0</v>
      </c>
      <c r="DB1311" s="9"/>
      <c r="DC1311" s="10"/>
      <c r="DD1311" s="11"/>
      <c r="DE1311" s="6">
        <f>SUMIF(DF$253:DF$283,$D1311,DH$253:DH$283)</f>
        <v>0</v>
      </c>
      <c r="DF1311" s="9"/>
      <c r="DG1311" s="10"/>
      <c r="DH1311" s="11"/>
      <c r="DI1311" s="6">
        <f>SUMIF(DJ$253:DJ$283,$D1311,DL$253:DL$283)</f>
        <v>0</v>
      </c>
      <c r="DJ1311" s="9"/>
      <c r="DK1311" s="10"/>
      <c r="DL1311" s="11"/>
      <c r="DM1311" s="6">
        <f>SUMIF(DN$253:DN$283,$D1311,DP$253:DP$283)</f>
        <v>0</v>
      </c>
      <c r="DN1311" s="9"/>
      <c r="DO1311" s="10"/>
      <c r="DP1311" s="11"/>
      <c r="DQ1311" s="6">
        <f>SUMIF(DR$253:DR$283,$D1311,DT$253:DT$283)</f>
        <v>0</v>
      </c>
      <c r="DR1311" s="9"/>
      <c r="DS1311" s="10"/>
      <c r="DT1311" s="11"/>
      <c r="DU1311" s="6">
        <f>SUMIF(DV$253:DV$283,$D1311,DX$253:DX$283)</f>
        <v>0</v>
      </c>
      <c r="DV1311" s="9"/>
      <c r="DW1311" s="10"/>
      <c r="DX1311" s="11"/>
      <c r="DY1311" s="6">
        <f>SUMIF(DZ$253:DZ$283,$D1311,EB$253:EB$283)</f>
        <v>0</v>
      </c>
      <c r="DZ1311" s="9"/>
      <c r="EA1311" s="10"/>
      <c r="EB1311" s="11"/>
      <c r="EC1311" s="6">
        <f>SUMIF(ED$253:ED$283,$D1311,EF$253:EF$283)</f>
        <v>0</v>
      </c>
      <c r="ED1311" s="9"/>
      <c r="EE1311" s="10"/>
      <c r="EF1311" s="11"/>
      <c r="EG1311" s="6">
        <f>SUMIF(EH$253:EH$283,$D1311,EJ$253:EJ$283)</f>
        <v>0</v>
      </c>
      <c r="EH1311" s="9"/>
      <c r="EI1311" s="10"/>
      <c r="EJ1311" s="11"/>
      <c r="EK1311" s="6">
        <f>SUMIF(EL$253:EL$283,$D1311,EN$253:EN$283)</f>
        <v>0</v>
      </c>
      <c r="EL1311" s="9"/>
      <c r="EM1311" s="10"/>
      <c r="EN1311" s="11"/>
      <c r="EO1311" s="6">
        <f>SUMIF(EP$253:EP$283,$D1311,ER$253:ER$283)</f>
        <v>0</v>
      </c>
      <c r="EP1311" s="9"/>
      <c r="EQ1311" s="10"/>
      <c r="ER1311" s="11"/>
      <c r="ES1311" s="6">
        <f>SUMIF(ET$253:ET$283,$D1311,EV$253:EV$283)</f>
        <v>0</v>
      </c>
      <c r="ET1311" s="9"/>
      <c r="EU1311" s="10"/>
      <c r="EV1311" s="11"/>
      <c r="EW1311" s="6">
        <f>SUMIF(EX$253:EX$283,$D1311,EZ$253:EZ$283)</f>
        <v>0</v>
      </c>
      <c r="EX1311" s="9"/>
      <c r="EY1311" s="10"/>
      <c r="EZ1311" s="11"/>
      <c r="FA1311" s="6">
        <f>SUMIF(FB$253:FB$283,$D1311,FD$253:FD$283)</f>
        <v>0</v>
      </c>
      <c r="FB1311" s="9"/>
      <c r="FC1311" s="10"/>
      <c r="FD1311" s="11"/>
      <c r="FE1311" s="6">
        <f>SUMIF(FF$253:FF$283,$D1311,FH$253:FH$283)</f>
        <v>0</v>
      </c>
      <c r="FF1311" s="9"/>
      <c r="FG1311" s="10"/>
      <c r="FH1311" s="11"/>
      <c r="FI1311" s="6">
        <f>SUMIF(FJ$253:FJ$283,$D1311,FL$253:FL$283)</f>
        <v>0</v>
      </c>
      <c r="FJ1311" s="9"/>
      <c r="FK1311" s="10"/>
      <c r="FL1311" s="11"/>
      <c r="FM1311" s="6">
        <f>SUMIF(FN$253:FN$283,$D1311,FP$253:FP$283)</f>
        <v>0</v>
      </c>
      <c r="FN1311" s="9"/>
      <c r="FO1311" s="10"/>
      <c r="FP1311" s="11"/>
      <c r="FQ1311" s="6">
        <f>SUMIF(FR$253:FR$283,$D1311,FT$253:FT$283)</f>
        <v>0</v>
      </c>
      <c r="FR1311" s="9"/>
      <c r="FS1311" s="10"/>
      <c r="FT1311" s="11"/>
      <c r="FU1311" s="6">
        <f>SUMIF(FV$253:FV$283,$D1311,FX$253:FX$283)</f>
        <v>0</v>
      </c>
      <c r="FV1311" s="9"/>
      <c r="FW1311" s="10"/>
      <c r="FX1311" s="11"/>
      <c r="FY1311" s="6">
        <f>SUMIF(FZ$253:FZ$283,$D1311,GB$253:GB$283)</f>
        <v>0</v>
      </c>
      <c r="FZ1311" s="9"/>
      <c r="GA1311" s="10"/>
      <c r="GB1311" s="11"/>
      <c r="GC1311" s="6">
        <f>SUMIF(GD$253:GD$283,$D1311,GF$253:GF$283)</f>
        <v>0</v>
      </c>
      <c r="GD1311" s="9"/>
      <c r="GE1311" s="10"/>
      <c r="GF1311" s="11"/>
      <c r="GG1311" s="6">
        <f>SUMIF(GH$253:GH$283,$D1311,GJ$253:GJ$283)</f>
        <v>0</v>
      </c>
      <c r="GH1311" s="9"/>
      <c r="GI1311" s="10"/>
      <c r="GJ1311" s="11"/>
      <c r="GK1311" s="6">
        <f>SUMIF(GL$253:GL$283,$D1311,GN$253:GN$283)</f>
        <v>0</v>
      </c>
      <c r="GL1311" s="9"/>
      <c r="GM1311" s="10"/>
      <c r="GN1311" s="11"/>
      <c r="GO1311" s="6">
        <f>SUMIF(GP$253:GP$283,$D1311,GR$253:GR$283)</f>
        <v>0</v>
      </c>
      <c r="GP1311" s="9"/>
      <c r="GQ1311" s="10"/>
      <c r="GR1311" s="11"/>
      <c r="GS1311" s="6">
        <f>SUMIF(GT$253:GT$283,$D1311,GV$253:GV$283)</f>
        <v>0</v>
      </c>
      <c r="GT1311" s="9"/>
      <c r="GU1311" s="10"/>
      <c r="GV1311" s="20"/>
      <c r="GW1311" s="19">
        <f t="shared" si="31"/>
        <v>0</v>
      </c>
      <c r="GX1311" s="472"/>
      <c r="GY1311" s="473"/>
    </row>
    <row r="1312" spans="1:207" ht="37.5">
      <c r="A1312" s="47" t="s">
        <v>84</v>
      </c>
      <c r="B1312" s="487"/>
      <c r="C1312" s="186" t="s">
        <v>413</v>
      </c>
      <c r="D1312" s="224" t="s">
        <v>414</v>
      </c>
      <c r="E1312" s="6">
        <f>SUMIF(F$284:F$314,$D1312,H$284:H$314)</f>
        <v>0</v>
      </c>
      <c r="F1312" s="9"/>
      <c r="G1312" s="10"/>
      <c r="H1312" s="11"/>
      <c r="I1312" s="6">
        <f>SUMIF(J$284:J$314,$D1312,L$284:L$314)</f>
        <v>0</v>
      </c>
      <c r="J1312" s="9"/>
      <c r="K1312" s="10"/>
      <c r="L1312" s="11"/>
      <c r="M1312" s="6">
        <f>SUMIF(N$284:N$314,$D1312,P$284:P$314)</f>
        <v>0</v>
      </c>
      <c r="N1312" s="9"/>
      <c r="O1312" s="10"/>
      <c r="P1312" s="11"/>
      <c r="Q1312" s="6">
        <f>SUMIF(R$284:R$314,$D1312,T$284:T$314)</f>
        <v>0</v>
      </c>
      <c r="R1312" s="9"/>
      <c r="S1312" s="10"/>
      <c r="T1312" s="11"/>
      <c r="U1312" s="6">
        <f>SUMIF(V$284:V$314,$D1312,X$284:X$314)</f>
        <v>0</v>
      </c>
      <c r="V1312" s="9"/>
      <c r="W1312" s="10"/>
      <c r="X1312" s="11"/>
      <c r="Y1312" s="6">
        <f>SUMIF(Z$284:Z$314,$D1312,AB$284:AB$314)</f>
        <v>0</v>
      </c>
      <c r="Z1312" s="9"/>
      <c r="AA1312" s="10"/>
      <c r="AB1312" s="11"/>
      <c r="AC1312" s="6">
        <f>SUMIF(AD$284:AD$314,$D1312,AF$284:AF$314)</f>
        <v>0</v>
      </c>
      <c r="AD1312" s="9"/>
      <c r="AE1312" s="10"/>
      <c r="AF1312" s="11"/>
      <c r="AG1312" s="6">
        <f>SUMIF(AH$284:AH$314,$D1312,AJ$284:AJ$314)</f>
        <v>0</v>
      </c>
      <c r="AH1312" s="9"/>
      <c r="AI1312" s="10"/>
      <c r="AJ1312" s="11"/>
      <c r="AK1312" s="6">
        <f>SUMIF(AL$284:AL$314,$D1312,AN$284:AN$314)</f>
        <v>0</v>
      </c>
      <c r="AL1312" s="9"/>
      <c r="AM1312" s="10"/>
      <c r="AN1312" s="11"/>
      <c r="AO1312" s="6">
        <f>SUMIF(AP$284:AP$314,$D1312,AR$284:AR$314)</f>
        <v>0</v>
      </c>
      <c r="AP1312" s="9"/>
      <c r="AQ1312" s="10"/>
      <c r="AR1312" s="11"/>
      <c r="AS1312" s="6">
        <f>SUMIF(AT$284:AT$314,$D1312,AV$284:AV$314)</f>
        <v>0</v>
      </c>
      <c r="AT1312" s="9"/>
      <c r="AU1312" s="10"/>
      <c r="AV1312" s="11"/>
      <c r="AW1312" s="6">
        <f>SUMIF(AX$284:AX$314,$D1312,AZ$284:AZ$314)</f>
        <v>0</v>
      </c>
      <c r="AX1312" s="9"/>
      <c r="AY1312" s="10"/>
      <c r="AZ1312" s="11"/>
      <c r="BA1312" s="6">
        <f>SUMIF(BB$284:BB$314,$D1312,BD$284:BD$314)</f>
        <v>0</v>
      </c>
      <c r="BB1312" s="9"/>
      <c r="BC1312" s="10"/>
      <c r="BD1312" s="11"/>
      <c r="BE1312" s="6">
        <f>SUMIF(BF$284:BF$314,$D1312,BH$284:BH$314)</f>
        <v>0</v>
      </c>
      <c r="BF1312" s="9"/>
      <c r="BG1312" s="10"/>
      <c r="BH1312" s="11"/>
      <c r="BI1312" s="6">
        <f>SUMIF(BJ$284:BJ$314,$D1312,BL$284:BL$314)</f>
        <v>0</v>
      </c>
      <c r="BJ1312" s="9"/>
      <c r="BK1312" s="10"/>
      <c r="BL1312" s="11"/>
      <c r="BM1312" s="6">
        <f>SUMIF(BN$284:BN$314,$D1312,BP$284:BP$314)</f>
        <v>0</v>
      </c>
      <c r="BN1312" s="9"/>
      <c r="BO1312" s="10"/>
      <c r="BP1312" s="11"/>
      <c r="BQ1312" s="6">
        <f>SUMIF(BR$284:BR$314,$D1312,BT$284:BT$314)</f>
        <v>0</v>
      </c>
      <c r="BR1312" s="9"/>
      <c r="BS1312" s="10"/>
      <c r="BT1312" s="11"/>
      <c r="BU1312" s="6">
        <f>SUMIF(BV$284:BV$314,$D1312,BX$284:BX$314)</f>
        <v>0</v>
      </c>
      <c r="BV1312" s="9"/>
      <c r="BW1312" s="10"/>
      <c r="BX1312" s="11"/>
      <c r="BY1312" s="6">
        <f>SUMIF(BZ$284:BZ$314,$D1312,CB$284:CB$314)</f>
        <v>0</v>
      </c>
      <c r="BZ1312" s="9"/>
      <c r="CA1312" s="10"/>
      <c r="CB1312" s="11"/>
      <c r="CC1312" s="6">
        <f>SUMIF(CD$284:CD$314,$D1312,CF$284:CF$314)</f>
        <v>0</v>
      </c>
      <c r="CD1312" s="9"/>
      <c r="CE1312" s="10"/>
      <c r="CF1312" s="11"/>
      <c r="CG1312" s="6">
        <f>SUMIF(CH$284:CH$314,$D1312,CJ$284:CJ$314)</f>
        <v>0</v>
      </c>
      <c r="CH1312" s="9"/>
      <c r="CI1312" s="10"/>
      <c r="CJ1312" s="11"/>
      <c r="CK1312" s="6">
        <f>SUMIF(CL$284:CL$314,$D1312,CN$284:CN$314)</f>
        <v>0</v>
      </c>
      <c r="CL1312" s="9"/>
      <c r="CM1312" s="10"/>
      <c r="CN1312" s="11"/>
      <c r="CO1312" s="6">
        <f>SUMIF(CP$284:CP$314,$D1312,CR$284:CR$314)</f>
        <v>0</v>
      </c>
      <c r="CP1312" s="9"/>
      <c r="CQ1312" s="10"/>
      <c r="CR1312" s="11"/>
      <c r="CS1312" s="6">
        <f>SUMIF(CT$284:CT$314,$D1312,CV$284:CV$314)</f>
        <v>0</v>
      </c>
      <c r="CT1312" s="9"/>
      <c r="CU1312" s="10"/>
      <c r="CV1312" s="11"/>
      <c r="CW1312" s="6">
        <f>SUMIF(CX$284:CX$314,$D1312,CZ$284:CZ$314)</f>
        <v>0</v>
      </c>
      <c r="CX1312" s="9"/>
      <c r="CY1312" s="10"/>
      <c r="CZ1312" s="11"/>
      <c r="DA1312" s="6">
        <f>SUMIF(DB$284:DB$314,$D1312,DD$284:DD$314)</f>
        <v>0</v>
      </c>
      <c r="DB1312" s="9"/>
      <c r="DC1312" s="10"/>
      <c r="DD1312" s="11"/>
      <c r="DE1312" s="6">
        <f>SUMIF(DF$284:DF$314,$D1312,DH$284:DH$314)</f>
        <v>0</v>
      </c>
      <c r="DF1312" s="9"/>
      <c r="DG1312" s="10"/>
      <c r="DH1312" s="11"/>
      <c r="DI1312" s="6">
        <f>SUMIF(DJ$284:DJ$314,$D1312,DL$284:DL$314)</f>
        <v>0</v>
      </c>
      <c r="DJ1312" s="9"/>
      <c r="DK1312" s="10"/>
      <c r="DL1312" s="11"/>
      <c r="DM1312" s="6">
        <f>SUMIF(DN$284:DN$314,$D1312,DP$284:DP$314)</f>
        <v>0</v>
      </c>
      <c r="DN1312" s="9"/>
      <c r="DO1312" s="10"/>
      <c r="DP1312" s="11"/>
      <c r="DQ1312" s="6">
        <f>SUMIF(DR$284:DR$314,$D1312,DT$284:DT$314)</f>
        <v>0</v>
      </c>
      <c r="DR1312" s="9"/>
      <c r="DS1312" s="10"/>
      <c r="DT1312" s="11"/>
      <c r="DU1312" s="6">
        <f>SUMIF(DV$284:DV$314,$D1312,DX$284:DX$314)</f>
        <v>0</v>
      </c>
      <c r="DV1312" s="9"/>
      <c r="DW1312" s="10"/>
      <c r="DX1312" s="11"/>
      <c r="DY1312" s="6">
        <f>SUMIF(DZ$284:DZ$314,$D1312,EB$284:EB$314)</f>
        <v>0</v>
      </c>
      <c r="DZ1312" s="9"/>
      <c r="EA1312" s="10"/>
      <c r="EB1312" s="11"/>
      <c r="EC1312" s="6">
        <f>SUMIF(ED$284:ED$314,$D1312,EF$284:EF$314)</f>
        <v>0</v>
      </c>
      <c r="ED1312" s="9"/>
      <c r="EE1312" s="10"/>
      <c r="EF1312" s="11"/>
      <c r="EG1312" s="6">
        <f>SUMIF(EH$284:EH$314,$D1312,EJ$284:EJ$314)</f>
        <v>0</v>
      </c>
      <c r="EH1312" s="9"/>
      <c r="EI1312" s="10"/>
      <c r="EJ1312" s="11"/>
      <c r="EK1312" s="6">
        <f>SUMIF(EL$284:EL$314,$D1312,EN$284:EN$314)</f>
        <v>0</v>
      </c>
      <c r="EL1312" s="9"/>
      <c r="EM1312" s="10"/>
      <c r="EN1312" s="11"/>
      <c r="EO1312" s="6">
        <f>SUMIF(EP$284:EP$314,$D1312,ER$284:ER$314)</f>
        <v>0</v>
      </c>
      <c r="EP1312" s="9"/>
      <c r="EQ1312" s="10"/>
      <c r="ER1312" s="11"/>
      <c r="ES1312" s="6">
        <f>SUMIF(ET$284:ET$314,$D1312,EV$284:EV$314)</f>
        <v>0</v>
      </c>
      <c r="ET1312" s="9"/>
      <c r="EU1312" s="10"/>
      <c r="EV1312" s="11"/>
      <c r="EW1312" s="6">
        <f>SUMIF(EX$284:EX$314,$D1312,EZ$284:EZ$314)</f>
        <v>0</v>
      </c>
      <c r="EX1312" s="9"/>
      <c r="EY1312" s="10"/>
      <c r="EZ1312" s="11"/>
      <c r="FA1312" s="6">
        <f>SUMIF(FB$284:FB$314,$D1312,FD$284:FD$314)</f>
        <v>0</v>
      </c>
      <c r="FB1312" s="9"/>
      <c r="FC1312" s="10"/>
      <c r="FD1312" s="11"/>
      <c r="FE1312" s="6">
        <f>SUMIF(FF$284:FF$314,$D1312,FH$284:FH$314)</f>
        <v>0</v>
      </c>
      <c r="FF1312" s="9"/>
      <c r="FG1312" s="10"/>
      <c r="FH1312" s="11"/>
      <c r="FI1312" s="6">
        <f>SUMIF(FJ$284:FJ$314,$D1312,FL$284:FL$314)</f>
        <v>0</v>
      </c>
      <c r="FJ1312" s="9"/>
      <c r="FK1312" s="10"/>
      <c r="FL1312" s="11"/>
      <c r="FM1312" s="6">
        <f>SUMIF(FN$284:FN$314,$D1312,FP$284:FP$314)</f>
        <v>0</v>
      </c>
      <c r="FN1312" s="9"/>
      <c r="FO1312" s="10"/>
      <c r="FP1312" s="11"/>
      <c r="FQ1312" s="6">
        <f>SUMIF(FR$284:FR$314,$D1312,FT$284:FT$314)</f>
        <v>0</v>
      </c>
      <c r="FR1312" s="9"/>
      <c r="FS1312" s="10"/>
      <c r="FT1312" s="11"/>
      <c r="FU1312" s="6">
        <f>SUMIF(FV$284:FV$314,$D1312,FX$284:FX$314)</f>
        <v>0</v>
      </c>
      <c r="FV1312" s="9"/>
      <c r="FW1312" s="10"/>
      <c r="FX1312" s="11"/>
      <c r="FY1312" s="6">
        <f>SUMIF(FZ$284:FZ$314,$D1312,GB$284:GB$314)</f>
        <v>0</v>
      </c>
      <c r="FZ1312" s="9"/>
      <c r="GA1312" s="10"/>
      <c r="GB1312" s="11"/>
      <c r="GC1312" s="6">
        <f>SUMIF(GD$284:GD$314,$D1312,GF$284:GF$314)</f>
        <v>0</v>
      </c>
      <c r="GD1312" s="9"/>
      <c r="GE1312" s="10"/>
      <c r="GF1312" s="11"/>
      <c r="GG1312" s="6">
        <f>SUMIF(GH$284:GH$314,$D1312,GJ$284:GJ$314)</f>
        <v>0</v>
      </c>
      <c r="GH1312" s="9"/>
      <c r="GI1312" s="10"/>
      <c r="GJ1312" s="11"/>
      <c r="GK1312" s="6">
        <f>SUMIF(GL$284:GL$314,$D1312,GN$284:GN$314)</f>
        <v>0</v>
      </c>
      <c r="GL1312" s="9"/>
      <c r="GM1312" s="10"/>
      <c r="GN1312" s="11"/>
      <c r="GO1312" s="6">
        <f>SUMIF(GP$284:GP$314,$D1312,GR$284:GR$314)</f>
        <v>0</v>
      </c>
      <c r="GP1312" s="9"/>
      <c r="GQ1312" s="10"/>
      <c r="GR1312" s="11"/>
      <c r="GS1312" s="6">
        <f>SUMIF(GT$284:GT$314,$D1312,GV$284:GV$314)</f>
        <v>0</v>
      </c>
      <c r="GT1312" s="9"/>
      <c r="GU1312" s="10"/>
      <c r="GV1312" s="20"/>
      <c r="GW1312" s="19">
        <f t="shared" si="31"/>
        <v>0</v>
      </c>
      <c r="GX1312" s="472"/>
      <c r="GY1312" s="473"/>
    </row>
    <row r="1313" spans="1:207" ht="37.5">
      <c r="A1313" s="47" t="s">
        <v>85</v>
      </c>
      <c r="B1313" s="487"/>
      <c r="C1313" s="186" t="s">
        <v>413</v>
      </c>
      <c r="D1313" s="224" t="s">
        <v>414</v>
      </c>
      <c r="E1313" s="7">
        <f>SUMIF(F$315:F$345,$D1313,H$315:H$345)</f>
        <v>0</v>
      </c>
      <c r="F1313" s="12"/>
      <c r="G1313" s="13"/>
      <c r="H1313" s="14"/>
      <c r="I1313" s="6">
        <f>SUMIF(J$315:J$345,$D1313,L$315:L$345)</f>
        <v>0</v>
      </c>
      <c r="J1313" s="12"/>
      <c r="K1313" s="13"/>
      <c r="L1313" s="14"/>
      <c r="M1313" s="7">
        <f>SUMIF(N$315:N$345,$D1313,P$315:P$345)</f>
        <v>0</v>
      </c>
      <c r="N1313" s="12"/>
      <c r="O1313" s="13"/>
      <c r="P1313" s="14"/>
      <c r="Q1313" s="6">
        <f>SUMIF(R$315:R$345,$D1313,T$315:T$345)</f>
        <v>0</v>
      </c>
      <c r="R1313" s="12"/>
      <c r="S1313" s="13"/>
      <c r="T1313" s="14"/>
      <c r="U1313" s="7">
        <f>SUMIF(V$315:V$345,$D1313,X$315:X$345)</f>
        <v>0</v>
      </c>
      <c r="V1313" s="12"/>
      <c r="W1313" s="13"/>
      <c r="X1313" s="14"/>
      <c r="Y1313" s="6">
        <f>SUMIF(Z$315:Z$345,$D1313,AB$315:AB$345)</f>
        <v>0</v>
      </c>
      <c r="Z1313" s="12"/>
      <c r="AA1313" s="13"/>
      <c r="AB1313" s="14"/>
      <c r="AC1313" s="7">
        <f>SUMIF(AD$315:AD$345,$D1313,AF$315:AF$345)</f>
        <v>0</v>
      </c>
      <c r="AD1313" s="12"/>
      <c r="AE1313" s="13"/>
      <c r="AF1313" s="14"/>
      <c r="AG1313" s="7">
        <f>SUMIF(AH$315:AH$345,$D1313,AJ$315:AJ$345)</f>
        <v>0</v>
      </c>
      <c r="AH1313" s="12"/>
      <c r="AI1313" s="13"/>
      <c r="AJ1313" s="14"/>
      <c r="AK1313" s="7">
        <f>SUMIF(AL$315:AL$345,$D1313,AN$315:AN$345)</f>
        <v>0</v>
      </c>
      <c r="AL1313" s="12"/>
      <c r="AM1313" s="13"/>
      <c r="AN1313" s="14"/>
      <c r="AO1313" s="7">
        <f>SUMIF(AP$315:AP$345,$D1313,AR$315:AR$345)</f>
        <v>0</v>
      </c>
      <c r="AP1313" s="12"/>
      <c r="AQ1313" s="13"/>
      <c r="AR1313" s="14"/>
      <c r="AS1313" s="7">
        <f>SUMIF(AT$315:AT$345,$D1313,AV$315:AV$345)</f>
        <v>0</v>
      </c>
      <c r="AT1313" s="12"/>
      <c r="AU1313" s="13"/>
      <c r="AV1313" s="14"/>
      <c r="AW1313" s="7">
        <f>SUMIF(AX$315:AX$345,$D1313,AZ$315:AZ$345)</f>
        <v>0</v>
      </c>
      <c r="AX1313" s="12"/>
      <c r="AY1313" s="13"/>
      <c r="AZ1313" s="14"/>
      <c r="BA1313" s="7">
        <f>SUMIF(BB$315:BB$345,$D1313,BD$315:BD$345)</f>
        <v>0</v>
      </c>
      <c r="BB1313" s="12"/>
      <c r="BC1313" s="13"/>
      <c r="BD1313" s="14"/>
      <c r="BE1313" s="7">
        <f>SUMIF(BF$315:BF$345,$D1313,BH$315:BH$345)</f>
        <v>0</v>
      </c>
      <c r="BF1313" s="12"/>
      <c r="BG1313" s="13"/>
      <c r="BH1313" s="14"/>
      <c r="BI1313" s="7">
        <f>SUMIF(BJ$315:BJ$345,$D1313,BL$315:BL$345)</f>
        <v>0</v>
      </c>
      <c r="BJ1313" s="12"/>
      <c r="BK1313" s="13"/>
      <c r="BL1313" s="14"/>
      <c r="BM1313" s="7">
        <f>SUMIF(BN$315:BN$345,$D1313,BP$315:BP$345)</f>
        <v>0</v>
      </c>
      <c r="BN1313" s="12"/>
      <c r="BO1313" s="13"/>
      <c r="BP1313" s="14"/>
      <c r="BQ1313" s="7">
        <f>SUMIF(BR$315:BR$345,$D1313,BT$315:BT$345)</f>
        <v>0</v>
      </c>
      <c r="BR1313" s="12"/>
      <c r="BS1313" s="13"/>
      <c r="BT1313" s="14"/>
      <c r="BU1313" s="7">
        <f>SUMIF(BV$315:BV$345,$D1313,BX$315:BX$345)</f>
        <v>0</v>
      </c>
      <c r="BV1313" s="12"/>
      <c r="BW1313" s="13"/>
      <c r="BX1313" s="14"/>
      <c r="BY1313" s="7">
        <f>SUMIF(BZ$315:BZ$345,$D1313,CB$315:CB$345)</f>
        <v>0</v>
      </c>
      <c r="BZ1313" s="12"/>
      <c r="CA1313" s="13"/>
      <c r="CB1313" s="14"/>
      <c r="CC1313" s="7">
        <f>SUMIF(CD$315:CD$345,$D1313,CF$315:CF$345)</f>
        <v>0</v>
      </c>
      <c r="CD1313" s="12"/>
      <c r="CE1313" s="13"/>
      <c r="CF1313" s="14"/>
      <c r="CG1313" s="7">
        <f>SUMIF(CH$315:CH$345,$D1313,CJ$315:CJ$345)</f>
        <v>0</v>
      </c>
      <c r="CH1313" s="12"/>
      <c r="CI1313" s="13"/>
      <c r="CJ1313" s="14"/>
      <c r="CK1313" s="7">
        <f>SUMIF(CL$315:CL$345,$D1313,CN$315:CN$345)</f>
        <v>0</v>
      </c>
      <c r="CL1313" s="12"/>
      <c r="CM1313" s="13"/>
      <c r="CN1313" s="14"/>
      <c r="CO1313" s="7">
        <f>SUMIF(CP$315:CP$345,$D1313,CR$315:CR$345)</f>
        <v>0</v>
      </c>
      <c r="CP1313" s="12"/>
      <c r="CQ1313" s="13"/>
      <c r="CR1313" s="14"/>
      <c r="CS1313" s="7">
        <f>SUMIF(CT$315:CT$345,$D1313,CV$315:CV$345)</f>
        <v>0</v>
      </c>
      <c r="CT1313" s="12"/>
      <c r="CU1313" s="13"/>
      <c r="CV1313" s="14"/>
      <c r="CW1313" s="7">
        <f>SUMIF(CX$315:CX$345,$D1313,CZ$315:CZ$345)</f>
        <v>0</v>
      </c>
      <c r="CX1313" s="12"/>
      <c r="CY1313" s="13"/>
      <c r="CZ1313" s="14"/>
      <c r="DA1313" s="7">
        <f>SUMIF(DB$315:DB$345,$D1313,DD$315:DD$345)</f>
        <v>0</v>
      </c>
      <c r="DB1313" s="12"/>
      <c r="DC1313" s="13"/>
      <c r="DD1313" s="14"/>
      <c r="DE1313" s="7">
        <f>SUMIF(DF$315:DF$345,$D1313,DH$315:DH$345)</f>
        <v>0</v>
      </c>
      <c r="DF1313" s="12"/>
      <c r="DG1313" s="13"/>
      <c r="DH1313" s="14"/>
      <c r="DI1313" s="7">
        <f>SUMIF(DJ$315:DJ$345,$D1313,DL$315:DL$345)</f>
        <v>0</v>
      </c>
      <c r="DJ1313" s="12"/>
      <c r="DK1313" s="13"/>
      <c r="DL1313" s="14"/>
      <c r="DM1313" s="7">
        <f>SUMIF(DN$315:DN$345,$D1313,DP$315:DP$345)</f>
        <v>0</v>
      </c>
      <c r="DN1313" s="12"/>
      <c r="DO1313" s="13"/>
      <c r="DP1313" s="14"/>
      <c r="DQ1313" s="7">
        <f>SUMIF(DR$315:DR$345,$D1313,DT$315:DT$345)</f>
        <v>0</v>
      </c>
      <c r="DR1313" s="12"/>
      <c r="DS1313" s="13"/>
      <c r="DT1313" s="14"/>
      <c r="DU1313" s="7">
        <f>SUMIF(DV$315:DV$345,$D1313,DX$315:DX$345)</f>
        <v>0</v>
      </c>
      <c r="DV1313" s="12"/>
      <c r="DW1313" s="13"/>
      <c r="DX1313" s="14"/>
      <c r="DY1313" s="7">
        <f>SUMIF(DZ$315:DZ$345,$D1313,EB$315:EB$345)</f>
        <v>0</v>
      </c>
      <c r="DZ1313" s="12"/>
      <c r="EA1313" s="13"/>
      <c r="EB1313" s="14"/>
      <c r="EC1313" s="7">
        <f>SUMIF(ED$315:ED$345,$D1313,EF$315:EF$345)</f>
        <v>0</v>
      </c>
      <c r="ED1313" s="12"/>
      <c r="EE1313" s="13"/>
      <c r="EF1313" s="14"/>
      <c r="EG1313" s="7">
        <f>SUMIF(EH$315:EH$345,$D1313,EJ$315:EJ$345)</f>
        <v>0</v>
      </c>
      <c r="EH1313" s="12"/>
      <c r="EI1313" s="13"/>
      <c r="EJ1313" s="14"/>
      <c r="EK1313" s="7">
        <f>SUMIF(EL$315:EL$345,$D1313,EN$315:EN$345)</f>
        <v>0</v>
      </c>
      <c r="EL1313" s="12"/>
      <c r="EM1313" s="13"/>
      <c r="EN1313" s="14"/>
      <c r="EO1313" s="7">
        <f>SUMIF(EP$315:EP$345,$D1313,ER$315:ER$345)</f>
        <v>0</v>
      </c>
      <c r="EP1313" s="12"/>
      <c r="EQ1313" s="13"/>
      <c r="ER1313" s="14"/>
      <c r="ES1313" s="7">
        <f>SUMIF(ET$315:ET$345,$D1313,EV$315:EV$345)</f>
        <v>0</v>
      </c>
      <c r="ET1313" s="12"/>
      <c r="EU1313" s="13"/>
      <c r="EV1313" s="14"/>
      <c r="EW1313" s="7">
        <f>SUMIF(EX$315:EX$345,$D1313,EZ$315:EZ$345)</f>
        <v>0</v>
      </c>
      <c r="EX1313" s="12"/>
      <c r="EY1313" s="13"/>
      <c r="EZ1313" s="14"/>
      <c r="FA1313" s="7">
        <f>SUMIF(FB$315:FB$345,$D1313,FD$315:FD$345)</f>
        <v>0</v>
      </c>
      <c r="FB1313" s="12"/>
      <c r="FC1313" s="13"/>
      <c r="FD1313" s="14"/>
      <c r="FE1313" s="7">
        <f>SUMIF(FF$315:FF$345,$D1313,FH$315:FH$345)</f>
        <v>0</v>
      </c>
      <c r="FF1313" s="12"/>
      <c r="FG1313" s="13"/>
      <c r="FH1313" s="14"/>
      <c r="FI1313" s="7">
        <f>SUMIF(FJ$315:FJ$345,$D1313,FL$315:FL$345)</f>
        <v>0</v>
      </c>
      <c r="FJ1313" s="12"/>
      <c r="FK1313" s="13"/>
      <c r="FL1313" s="14"/>
      <c r="FM1313" s="7">
        <f>SUMIF(FN$315:FN$345,$D1313,FP$315:FP$345)</f>
        <v>0</v>
      </c>
      <c r="FN1313" s="12"/>
      <c r="FO1313" s="13"/>
      <c r="FP1313" s="14"/>
      <c r="FQ1313" s="7">
        <f>SUMIF(FR$315:FR$345,$D1313,FT$315:FT$345)</f>
        <v>0</v>
      </c>
      <c r="FR1313" s="12"/>
      <c r="FS1313" s="13"/>
      <c r="FT1313" s="14"/>
      <c r="FU1313" s="7">
        <f>SUMIF(FV$315:FV$345,$D1313,FX$315:FX$345)</f>
        <v>0</v>
      </c>
      <c r="FV1313" s="12"/>
      <c r="FW1313" s="13"/>
      <c r="FX1313" s="14"/>
      <c r="FY1313" s="7">
        <f>SUMIF(FZ$315:FZ$345,$D1313,GB$315:GB$345)</f>
        <v>0</v>
      </c>
      <c r="FZ1313" s="12"/>
      <c r="GA1313" s="13"/>
      <c r="GB1313" s="14"/>
      <c r="GC1313" s="7">
        <f>SUMIF(GD$315:GD$345,$D1313,GF$315:GF$345)</f>
        <v>0</v>
      </c>
      <c r="GD1313" s="12"/>
      <c r="GE1313" s="13"/>
      <c r="GF1313" s="14"/>
      <c r="GG1313" s="7">
        <f>SUMIF(GH$315:GH$345,$D1313,GJ$315:GJ$345)</f>
        <v>0</v>
      </c>
      <c r="GH1313" s="12"/>
      <c r="GI1313" s="13"/>
      <c r="GJ1313" s="14"/>
      <c r="GK1313" s="7">
        <f>SUMIF(GL$315:GL$345,$D1313,GN$315:GN$345)</f>
        <v>0</v>
      </c>
      <c r="GL1313" s="12"/>
      <c r="GM1313" s="13"/>
      <c r="GN1313" s="14"/>
      <c r="GO1313" s="7">
        <f>SUMIF(GP$315:GP$345,$D1313,GR$315:GR$345)</f>
        <v>0</v>
      </c>
      <c r="GP1313" s="12"/>
      <c r="GQ1313" s="13"/>
      <c r="GR1313" s="14"/>
      <c r="GS1313" s="7">
        <f>SUMIF(GT$315:GT$345,$D1313,GV$315:GV$345)</f>
        <v>0</v>
      </c>
      <c r="GT1313" s="12"/>
      <c r="GU1313" s="13"/>
      <c r="GV1313" s="21"/>
      <c r="GW1313" s="19">
        <f t="shared" si="31"/>
        <v>0</v>
      </c>
      <c r="GX1313" s="472"/>
      <c r="GY1313" s="473"/>
    </row>
    <row r="1314" spans="1:207" ht="38.25" thickBot="1">
      <c r="A1314" s="162" t="s">
        <v>86</v>
      </c>
      <c r="B1314" s="488"/>
      <c r="C1314" s="225" t="s">
        <v>413</v>
      </c>
      <c r="D1314" s="226" t="s">
        <v>414</v>
      </c>
      <c r="E1314" s="8">
        <f>SUMIF(F$346:F$376,$D1314,H$346:H$376)</f>
        <v>0</v>
      </c>
      <c r="F1314" s="15"/>
      <c r="G1314" s="16"/>
      <c r="H1314" s="16"/>
      <c r="I1314" s="6">
        <f>SUMIF(J$346:J$376,$D1314,L$346:L$376)</f>
        <v>0</v>
      </c>
      <c r="J1314" s="15"/>
      <c r="K1314" s="16"/>
      <c r="L1314" s="16"/>
      <c r="M1314" s="8">
        <f>SUMIF(N$346:N$376,$D1314,P$346:P$376)</f>
        <v>0</v>
      </c>
      <c r="N1314" s="15"/>
      <c r="O1314" s="16"/>
      <c r="P1314" s="16"/>
      <c r="Q1314" s="6">
        <f>SUMIF(R$346:R$376,$D1314,T$346:T$376)</f>
        <v>0</v>
      </c>
      <c r="R1314" s="15"/>
      <c r="S1314" s="16"/>
      <c r="T1314" s="16"/>
      <c r="U1314" s="8">
        <f>SUMIF(V$346:V$376,$D1314,X$346:X$376)</f>
        <v>0</v>
      </c>
      <c r="V1314" s="15"/>
      <c r="W1314" s="16"/>
      <c r="X1314" s="16"/>
      <c r="Y1314" s="6">
        <f>SUMIF(Z$346:Z$376,$D1314,AB$346:AB$376)</f>
        <v>0</v>
      </c>
      <c r="Z1314" s="15"/>
      <c r="AA1314" s="16"/>
      <c r="AB1314" s="16"/>
      <c r="AC1314" s="8">
        <f>SUMIF(AD$346:AD$376,$D1314,AF$346:AF$376)</f>
        <v>0</v>
      </c>
      <c r="AD1314" s="15"/>
      <c r="AE1314" s="16"/>
      <c r="AF1314" s="16"/>
      <c r="AG1314" s="8">
        <f>SUMIF(AH$346:AH$376,$D1314,AJ$346:AJ$376)</f>
        <v>0</v>
      </c>
      <c r="AH1314" s="15"/>
      <c r="AI1314" s="16"/>
      <c r="AJ1314" s="16"/>
      <c r="AK1314" s="8">
        <f>SUMIF(AL$346:AL$376,$D1314,AN$346:AN$376)</f>
        <v>0</v>
      </c>
      <c r="AL1314" s="15"/>
      <c r="AM1314" s="16"/>
      <c r="AN1314" s="16"/>
      <c r="AO1314" s="8">
        <f>SUMIF(AP$346:AP$376,$D1314,AR$346:AR$376)</f>
        <v>0</v>
      </c>
      <c r="AP1314" s="15"/>
      <c r="AQ1314" s="16"/>
      <c r="AR1314" s="16"/>
      <c r="AS1314" s="8">
        <f>SUMIF(AT$346:AT$376,$D1314,AV$346:AV$376)</f>
        <v>0</v>
      </c>
      <c r="AT1314" s="15"/>
      <c r="AU1314" s="16"/>
      <c r="AV1314" s="16"/>
      <c r="AW1314" s="8">
        <f>SUMIF(AX$346:AX$376,$D1314,AZ$346:AZ$376)</f>
        <v>0</v>
      </c>
      <c r="AX1314" s="15"/>
      <c r="AY1314" s="16"/>
      <c r="AZ1314" s="16"/>
      <c r="BA1314" s="8">
        <f>SUMIF(BB$346:BB$376,$D1314,BD$346:BD$376)</f>
        <v>0</v>
      </c>
      <c r="BB1314" s="15"/>
      <c r="BC1314" s="16"/>
      <c r="BD1314" s="16"/>
      <c r="BE1314" s="8">
        <f>SUMIF(BF$346:BF$376,$D1314,BH$346:BH$376)</f>
        <v>0</v>
      </c>
      <c r="BF1314" s="15"/>
      <c r="BG1314" s="16"/>
      <c r="BH1314" s="16"/>
      <c r="BI1314" s="8">
        <f>SUMIF(BJ$346:BJ$376,$D1314,BL$346:BL$376)</f>
        <v>0</v>
      </c>
      <c r="BJ1314" s="15"/>
      <c r="BK1314" s="16"/>
      <c r="BL1314" s="16"/>
      <c r="BM1314" s="8">
        <f>SUMIF(BN$346:BN$376,$D1314,BP$346:BP$376)</f>
        <v>0</v>
      </c>
      <c r="BN1314" s="15"/>
      <c r="BO1314" s="16"/>
      <c r="BP1314" s="16"/>
      <c r="BQ1314" s="8">
        <f>SUMIF(BR$346:BR$376,$D1314,BT$346:BT$376)</f>
        <v>0</v>
      </c>
      <c r="BR1314" s="15"/>
      <c r="BS1314" s="16"/>
      <c r="BT1314" s="16"/>
      <c r="BU1314" s="8">
        <f>SUMIF(BV$346:BV$376,$D1314,BX$346:BX$376)</f>
        <v>0</v>
      </c>
      <c r="BV1314" s="15"/>
      <c r="BW1314" s="16"/>
      <c r="BX1314" s="16"/>
      <c r="BY1314" s="8">
        <f>SUMIF(BZ$346:BZ$376,$D1314,CB$346:CB$376)</f>
        <v>0</v>
      </c>
      <c r="BZ1314" s="15"/>
      <c r="CA1314" s="16"/>
      <c r="CB1314" s="16"/>
      <c r="CC1314" s="8">
        <f>SUMIF(CD$346:CD$376,$D1314,CF$346:CF$376)</f>
        <v>0</v>
      </c>
      <c r="CD1314" s="15"/>
      <c r="CE1314" s="16"/>
      <c r="CF1314" s="16"/>
      <c r="CG1314" s="8">
        <f>SUMIF(CH$346:CH$376,$D1314,CJ$346:CJ$376)</f>
        <v>0</v>
      </c>
      <c r="CH1314" s="15"/>
      <c r="CI1314" s="16"/>
      <c r="CJ1314" s="16"/>
      <c r="CK1314" s="8">
        <f>SUMIF(CL$346:CL$376,$D1314,CN$346:CN$376)</f>
        <v>0</v>
      </c>
      <c r="CL1314" s="15"/>
      <c r="CM1314" s="16"/>
      <c r="CN1314" s="16"/>
      <c r="CO1314" s="8">
        <f>SUMIF(CP$346:CP$376,$D1314,CR$346:CR$376)</f>
        <v>0</v>
      </c>
      <c r="CP1314" s="15"/>
      <c r="CQ1314" s="16"/>
      <c r="CR1314" s="16"/>
      <c r="CS1314" s="8">
        <f>SUMIF(CT$346:CT$376,$D1314,CV$346:CV$376)</f>
        <v>0</v>
      </c>
      <c r="CT1314" s="15"/>
      <c r="CU1314" s="16"/>
      <c r="CV1314" s="16"/>
      <c r="CW1314" s="8">
        <f>SUMIF(CX$346:CX$376,$D1314,CZ$346:CZ$376)</f>
        <v>0</v>
      </c>
      <c r="CX1314" s="15"/>
      <c r="CY1314" s="16"/>
      <c r="CZ1314" s="16"/>
      <c r="DA1314" s="8">
        <f>SUMIF(DB$346:DB$376,$D1314,DD$346:DD$376)</f>
        <v>0</v>
      </c>
      <c r="DB1314" s="15"/>
      <c r="DC1314" s="16"/>
      <c r="DD1314" s="16"/>
      <c r="DE1314" s="8">
        <f>SUMIF(DF$346:DF$376,$D1314,DH$346:DH$376)</f>
        <v>0</v>
      </c>
      <c r="DF1314" s="15"/>
      <c r="DG1314" s="16"/>
      <c r="DH1314" s="16"/>
      <c r="DI1314" s="8">
        <f>SUMIF(DJ$346:DJ$376,$D1314,DL$346:DL$376)</f>
        <v>0</v>
      </c>
      <c r="DJ1314" s="15"/>
      <c r="DK1314" s="16"/>
      <c r="DL1314" s="16"/>
      <c r="DM1314" s="8">
        <f>SUMIF(DN$346:DN$376,$D1314,DP$346:DP$376)</f>
        <v>0</v>
      </c>
      <c r="DN1314" s="15"/>
      <c r="DO1314" s="16"/>
      <c r="DP1314" s="16"/>
      <c r="DQ1314" s="8">
        <f>SUMIF(DR$346:DR$376,$D1314,DT$346:DT$376)</f>
        <v>0</v>
      </c>
      <c r="DR1314" s="15"/>
      <c r="DS1314" s="16"/>
      <c r="DT1314" s="16"/>
      <c r="DU1314" s="8">
        <f>SUMIF(DV$346:DV$376,$D1314,DX$346:DX$376)</f>
        <v>0</v>
      </c>
      <c r="DV1314" s="15"/>
      <c r="DW1314" s="16"/>
      <c r="DX1314" s="16"/>
      <c r="DY1314" s="8">
        <f>SUMIF(DZ$346:DZ$376,$D1314,EB$346:EB$376)</f>
        <v>0</v>
      </c>
      <c r="DZ1314" s="15"/>
      <c r="EA1314" s="16"/>
      <c r="EB1314" s="16"/>
      <c r="EC1314" s="8">
        <f>SUMIF(ED$346:ED$376,$D1314,EF$346:EF$376)</f>
        <v>0</v>
      </c>
      <c r="ED1314" s="15"/>
      <c r="EE1314" s="16"/>
      <c r="EF1314" s="16"/>
      <c r="EG1314" s="8">
        <f>SUMIF(EH$346:EH$376,$D1314,EJ$346:EJ$376)</f>
        <v>0</v>
      </c>
      <c r="EH1314" s="15"/>
      <c r="EI1314" s="16"/>
      <c r="EJ1314" s="16"/>
      <c r="EK1314" s="8">
        <f>SUMIF(EL$346:EL$376,$D1314,EN$346:EN$376)</f>
        <v>0</v>
      </c>
      <c r="EL1314" s="15"/>
      <c r="EM1314" s="16"/>
      <c r="EN1314" s="16"/>
      <c r="EO1314" s="8">
        <f>SUMIF(EP$346:EP$376,$D1314,ER$346:ER$376)</f>
        <v>0</v>
      </c>
      <c r="EP1314" s="15"/>
      <c r="EQ1314" s="16"/>
      <c r="ER1314" s="16"/>
      <c r="ES1314" s="8">
        <f>SUMIF(ET$346:ET$376,$D1314,EV$346:EV$376)</f>
        <v>0</v>
      </c>
      <c r="ET1314" s="15"/>
      <c r="EU1314" s="16"/>
      <c r="EV1314" s="16"/>
      <c r="EW1314" s="8">
        <f>SUMIF(EX$346:EX$376,$D1314,EZ$346:EZ$376)</f>
        <v>0</v>
      </c>
      <c r="EX1314" s="15"/>
      <c r="EY1314" s="16"/>
      <c r="EZ1314" s="16"/>
      <c r="FA1314" s="8">
        <f>SUMIF(FB$346:FB$376,$D1314,FD$346:FD$376)</f>
        <v>0</v>
      </c>
      <c r="FB1314" s="15"/>
      <c r="FC1314" s="16"/>
      <c r="FD1314" s="16"/>
      <c r="FE1314" s="8">
        <f>SUMIF(FF$346:FF$376,$D1314,FH$346:FH$376)</f>
        <v>0</v>
      </c>
      <c r="FF1314" s="15"/>
      <c r="FG1314" s="16"/>
      <c r="FH1314" s="16"/>
      <c r="FI1314" s="8">
        <f>SUMIF(FJ$346:FJ$376,$D1314,FL$346:FL$376)</f>
        <v>0</v>
      </c>
      <c r="FJ1314" s="15"/>
      <c r="FK1314" s="16"/>
      <c r="FL1314" s="16"/>
      <c r="FM1314" s="8">
        <f>SUMIF(FN$346:FN$376,$D1314,FP$346:FP$376)</f>
        <v>0</v>
      </c>
      <c r="FN1314" s="15"/>
      <c r="FO1314" s="16"/>
      <c r="FP1314" s="16"/>
      <c r="FQ1314" s="8">
        <f>SUMIF(FR$346:FR$376,$D1314,FT$346:FT$376)</f>
        <v>0</v>
      </c>
      <c r="FR1314" s="15"/>
      <c r="FS1314" s="16"/>
      <c r="FT1314" s="16"/>
      <c r="FU1314" s="8">
        <f>SUMIF(FV$346:FV$376,$D1314,FX$346:FX$376)</f>
        <v>0</v>
      </c>
      <c r="FV1314" s="15"/>
      <c r="FW1314" s="16"/>
      <c r="FX1314" s="16"/>
      <c r="FY1314" s="8">
        <f>SUMIF(FZ$346:FZ$376,$D1314,GB$346:GB$376)</f>
        <v>0</v>
      </c>
      <c r="FZ1314" s="15"/>
      <c r="GA1314" s="16"/>
      <c r="GB1314" s="16"/>
      <c r="GC1314" s="8">
        <f>SUMIF(GD$346:GD$376,$D1314,GF$346:GF$376)</f>
        <v>0</v>
      </c>
      <c r="GD1314" s="15"/>
      <c r="GE1314" s="16"/>
      <c r="GF1314" s="16"/>
      <c r="GG1314" s="8">
        <f>SUMIF(GH$346:GH$376,$D1314,GJ$346:GJ$376)</f>
        <v>0</v>
      </c>
      <c r="GH1314" s="15"/>
      <c r="GI1314" s="16"/>
      <c r="GJ1314" s="16"/>
      <c r="GK1314" s="8">
        <f>SUMIF(GL$346:GL$376,$D1314,GN$346:GN$376)</f>
        <v>0</v>
      </c>
      <c r="GL1314" s="15"/>
      <c r="GM1314" s="16"/>
      <c r="GN1314" s="16"/>
      <c r="GO1314" s="8">
        <f>SUMIF(GP$346:GP$376,$D1314,GR$346:GR$376)</f>
        <v>0</v>
      </c>
      <c r="GP1314" s="15"/>
      <c r="GQ1314" s="16"/>
      <c r="GR1314" s="16"/>
      <c r="GS1314" s="8">
        <f>SUMIF(GT$346:GT$376,$D1314,GV$346:GV$376)</f>
        <v>0</v>
      </c>
      <c r="GT1314" s="15"/>
      <c r="GU1314" s="16"/>
      <c r="GV1314" s="22"/>
      <c r="GW1314" s="19">
        <f t="shared" si="31"/>
        <v>0</v>
      </c>
      <c r="GX1314" s="472"/>
      <c r="GY1314" s="473"/>
    </row>
    <row r="1315" spans="1:207" ht="30" customHeight="1">
      <c r="A1315" s="163" t="s">
        <v>75</v>
      </c>
      <c r="B1315" s="486" t="s">
        <v>439</v>
      </c>
      <c r="C1315" s="227" t="s">
        <v>413</v>
      </c>
      <c r="D1315" s="228" t="s">
        <v>414</v>
      </c>
      <c r="E1315" s="6">
        <f>SUMIF(F$5:F$35,$D1315,H$5:H$35)</f>
        <v>0</v>
      </c>
      <c r="F1315" s="9"/>
      <c r="G1315" s="10"/>
      <c r="H1315" s="11"/>
      <c r="I1315" s="6">
        <f>SUMIF(J$5:J$35,$D1315,L$5:L$35)</f>
        <v>0</v>
      </c>
      <c r="J1315" s="9"/>
      <c r="K1315" s="10"/>
      <c r="L1315" s="11"/>
      <c r="M1315" s="6">
        <f>SUMIF(N$5:N$35,$D1315,P$5:P$35)</f>
        <v>0</v>
      </c>
      <c r="N1315" s="9"/>
      <c r="O1315" s="10"/>
      <c r="P1315" s="11"/>
      <c r="Q1315" s="6">
        <f>SUMIF(R$5:R$35,$D1315,T$5:T$35)</f>
        <v>0</v>
      </c>
      <c r="R1315" s="9"/>
      <c r="S1315" s="10"/>
      <c r="T1315" s="11"/>
      <c r="U1315" s="6">
        <f>SUMIF(V$5:V$35,$D1315,X$5:X$35)</f>
        <v>0</v>
      </c>
      <c r="V1315" s="9"/>
      <c r="W1315" s="10"/>
      <c r="X1315" s="11"/>
      <c r="Y1315" s="6">
        <f>SUMIF(Z$5:Z$35,$D1315,AB$5:AB$35)</f>
        <v>0</v>
      </c>
      <c r="Z1315" s="9"/>
      <c r="AA1315" s="10"/>
      <c r="AB1315" s="11"/>
      <c r="AC1315" s="6">
        <f>SUMIF(AD$5:AD$35,$D1315,AF$5:AF$35)</f>
        <v>0</v>
      </c>
      <c r="AD1315" s="9"/>
      <c r="AE1315" s="10"/>
      <c r="AF1315" s="11"/>
      <c r="AG1315" s="6">
        <f>SUMIF(AH$5:AH$35,$D1315,AJ$5:AJ$35)</f>
        <v>0</v>
      </c>
      <c r="AH1315" s="9"/>
      <c r="AI1315" s="10"/>
      <c r="AJ1315" s="11"/>
      <c r="AK1315" s="6">
        <f>SUMIF(AL$5:AL$35,$D1315,AN$5:AN$35)</f>
        <v>0</v>
      </c>
      <c r="AL1315" s="9"/>
      <c r="AM1315" s="10"/>
      <c r="AN1315" s="11"/>
      <c r="AO1315" s="6">
        <f>SUMIF(AP$5:AP$35,$D1315,AR$5:AR$35)</f>
        <v>0</v>
      </c>
      <c r="AP1315" s="9"/>
      <c r="AQ1315" s="10"/>
      <c r="AR1315" s="11"/>
      <c r="AS1315" s="6">
        <f>SUMIF(AT$5:AT$35,$D1315,AV$5:AV$35)</f>
        <v>0</v>
      </c>
      <c r="AT1315" s="9"/>
      <c r="AU1315" s="10"/>
      <c r="AV1315" s="11"/>
      <c r="AW1315" s="6">
        <f>SUMIF(AX$5:AX$35,$D1315,AZ$5:AZ$35)</f>
        <v>0</v>
      </c>
      <c r="AX1315" s="9"/>
      <c r="AY1315" s="10"/>
      <c r="AZ1315" s="11"/>
      <c r="BA1315" s="6">
        <f>SUMIF(BB$5:BB$35,$D1315,BD$5:BD$35)</f>
        <v>0</v>
      </c>
      <c r="BB1315" s="9"/>
      <c r="BC1315" s="10"/>
      <c r="BD1315" s="11"/>
      <c r="BE1315" s="6">
        <f>SUMIF(BF$5:BF$35,$D1315,BH$5:BH$35)</f>
        <v>0</v>
      </c>
      <c r="BF1315" s="9"/>
      <c r="BG1315" s="10"/>
      <c r="BH1315" s="11"/>
      <c r="BI1315" s="6">
        <f>SUMIF(BJ$5:BJ$35,$D1315,BL$5:BL$35)</f>
        <v>0</v>
      </c>
      <c r="BJ1315" s="9"/>
      <c r="BK1315" s="10"/>
      <c r="BL1315" s="11"/>
      <c r="BM1315" s="6">
        <f>SUMIF(BN$5:BN$35,$D1315,BP$5:BP$35)</f>
        <v>0</v>
      </c>
      <c r="BN1315" s="9"/>
      <c r="BO1315" s="10"/>
      <c r="BP1315" s="11"/>
      <c r="BQ1315" s="6">
        <f>SUMIF(BR$5:BR$35,$D1315,BT$5:BT$35)</f>
        <v>0</v>
      </c>
      <c r="BR1315" s="9"/>
      <c r="BS1315" s="10"/>
      <c r="BT1315" s="11"/>
      <c r="BU1315" s="6">
        <f>SUMIF(BV$5:BV$35,$D1315,BX$5:BX$35)</f>
        <v>0</v>
      </c>
      <c r="BV1315" s="9"/>
      <c r="BW1315" s="10"/>
      <c r="BX1315" s="11"/>
      <c r="BY1315" s="6">
        <f>SUMIF(BZ$5:BZ$35,$D1315,CB$5:CB$35)</f>
        <v>0</v>
      </c>
      <c r="BZ1315" s="9"/>
      <c r="CA1315" s="10"/>
      <c r="CB1315" s="11"/>
      <c r="CC1315" s="6">
        <f>SUMIF(CD$5:CD$35,$D1315,CF$5:CF$35)</f>
        <v>0</v>
      </c>
      <c r="CD1315" s="9"/>
      <c r="CE1315" s="10"/>
      <c r="CF1315" s="11"/>
      <c r="CG1315" s="6">
        <f>SUMIF(CH$5:CH$35,$D1315,CJ$5:CJ$35)</f>
        <v>0</v>
      </c>
      <c r="CH1315" s="9"/>
      <c r="CI1315" s="10"/>
      <c r="CJ1315" s="11"/>
      <c r="CK1315" s="6">
        <f>SUMIF(CL$5:CL$35,$D1315,CN$5:CN$35)</f>
        <v>0</v>
      </c>
      <c r="CL1315" s="9"/>
      <c r="CM1315" s="10"/>
      <c r="CN1315" s="11"/>
      <c r="CO1315" s="6">
        <f>SUMIF(CP$5:CP$35,$D1315,CR$5:CR$35)</f>
        <v>0</v>
      </c>
      <c r="CP1315" s="9"/>
      <c r="CQ1315" s="10"/>
      <c r="CR1315" s="11"/>
      <c r="CS1315" s="6">
        <f>SUMIF(CT$5:CT$35,$D1315,CV$5:CV$35)</f>
        <v>0</v>
      </c>
      <c r="CT1315" s="9"/>
      <c r="CU1315" s="10"/>
      <c r="CV1315" s="11"/>
      <c r="CW1315" s="6">
        <f>SUMIF(CX$5:CX$35,$D1315,CZ$5:CZ$35)</f>
        <v>0</v>
      </c>
      <c r="CX1315" s="9"/>
      <c r="CY1315" s="10"/>
      <c r="CZ1315" s="11"/>
      <c r="DA1315" s="6">
        <f>SUMIF(DB$5:DB$35,$D1315,DD$5:DD$35)</f>
        <v>0</v>
      </c>
      <c r="DB1315" s="9"/>
      <c r="DC1315" s="10"/>
      <c r="DD1315" s="11"/>
      <c r="DE1315" s="6">
        <f>SUMIF(DF$5:DF$35,$D1315,DH$5:DH$35)</f>
        <v>0</v>
      </c>
      <c r="DF1315" s="9"/>
      <c r="DG1315" s="10"/>
      <c r="DH1315" s="11"/>
      <c r="DI1315" s="6">
        <f>SUMIF(DJ$5:DJ$35,$D1315,DL$5:DL$35)</f>
        <v>0</v>
      </c>
      <c r="DJ1315" s="9"/>
      <c r="DK1315" s="10"/>
      <c r="DL1315" s="11"/>
      <c r="DM1315" s="6">
        <f>SUMIF(DN$5:DN$35,$D1315,DP$5:DP$35)</f>
        <v>0</v>
      </c>
      <c r="DN1315" s="9"/>
      <c r="DO1315" s="10"/>
      <c r="DP1315" s="11"/>
      <c r="DQ1315" s="6">
        <f>SUMIF(DR$5:DR$35,$D1315,DT$5:DT$35)</f>
        <v>0</v>
      </c>
      <c r="DR1315" s="9"/>
      <c r="DS1315" s="10"/>
      <c r="DT1315" s="11"/>
      <c r="DU1315" s="6">
        <f>SUMIF(DV$5:DV$35,$D1315,DX$5:DX$35)</f>
        <v>0</v>
      </c>
      <c r="DV1315" s="9"/>
      <c r="DW1315" s="10"/>
      <c r="DX1315" s="11"/>
      <c r="DY1315" s="6">
        <f>SUMIF(DZ$5:DZ$35,$D1315,EB$5:EB$35)</f>
        <v>0</v>
      </c>
      <c r="DZ1315" s="9"/>
      <c r="EA1315" s="10"/>
      <c r="EB1315" s="11"/>
      <c r="EC1315" s="6">
        <f>SUMIF(ED$5:ED$35,$D1315,EF$5:EF$35)</f>
        <v>0</v>
      </c>
      <c r="ED1315" s="9"/>
      <c r="EE1315" s="10"/>
      <c r="EF1315" s="11"/>
      <c r="EG1315" s="6">
        <f>SUMIF(EH$5:EH$35,$D1315,EJ$5:EJ$35)</f>
        <v>0</v>
      </c>
      <c r="EH1315" s="9"/>
      <c r="EI1315" s="10"/>
      <c r="EJ1315" s="11"/>
      <c r="EK1315" s="6">
        <f>SUMIF(EL$5:EL$35,$D1315,EN$5:EN$35)</f>
        <v>0</v>
      </c>
      <c r="EL1315" s="9"/>
      <c r="EM1315" s="10"/>
      <c r="EN1315" s="11"/>
      <c r="EO1315" s="6">
        <f>SUMIF(EP$5:EP$35,$D1315,ER$5:ER$35)</f>
        <v>0</v>
      </c>
      <c r="EP1315" s="9"/>
      <c r="EQ1315" s="10"/>
      <c r="ER1315" s="11"/>
      <c r="ES1315" s="6">
        <f>SUMIF(ET$5:ET$35,$D1315,EV$5:EV$35)</f>
        <v>0</v>
      </c>
      <c r="ET1315" s="9"/>
      <c r="EU1315" s="10"/>
      <c r="EV1315" s="11"/>
      <c r="EW1315" s="6">
        <f>SUMIF(EX$5:EX$35,$D1315,EZ$5:EZ$35)</f>
        <v>0</v>
      </c>
      <c r="EX1315" s="9"/>
      <c r="EY1315" s="10"/>
      <c r="EZ1315" s="11"/>
      <c r="FA1315" s="6">
        <f>SUMIF(FB$5:FB$35,$D1315,FD$5:FD$35)</f>
        <v>0</v>
      </c>
      <c r="FB1315" s="9"/>
      <c r="FC1315" s="10"/>
      <c r="FD1315" s="11"/>
      <c r="FE1315" s="6">
        <f>SUMIF(FF$5:FF$35,$D1315,FH$5:FH$35)</f>
        <v>0</v>
      </c>
      <c r="FF1315" s="9"/>
      <c r="FG1315" s="10"/>
      <c r="FH1315" s="11"/>
      <c r="FI1315" s="6">
        <f>SUMIF(FJ$5:FJ$35,$D1315,FL$5:FL$35)</f>
        <v>0</v>
      </c>
      <c r="FJ1315" s="9"/>
      <c r="FK1315" s="10"/>
      <c r="FL1315" s="11"/>
      <c r="FM1315" s="6">
        <f>SUMIF(FN$5:FN$35,$D1315,FP$5:FP$35)</f>
        <v>0</v>
      </c>
      <c r="FN1315" s="9"/>
      <c r="FO1315" s="10"/>
      <c r="FP1315" s="11"/>
      <c r="FQ1315" s="6">
        <f>SUMIF(FR$5:FR$35,$D1315,FT$5:FT$35)</f>
        <v>0</v>
      </c>
      <c r="FR1315" s="9"/>
      <c r="FS1315" s="10"/>
      <c r="FT1315" s="11"/>
      <c r="FU1315" s="6">
        <f>SUMIF(FV$5:FV$35,$D1315,FX$5:FX$35)</f>
        <v>0</v>
      </c>
      <c r="FV1315" s="9"/>
      <c r="FW1315" s="10"/>
      <c r="FX1315" s="11"/>
      <c r="FY1315" s="6">
        <f>SUMIF(FZ$5:FZ$35,$D1315,GB$5:GB$35)</f>
        <v>0</v>
      </c>
      <c r="FZ1315" s="9"/>
      <c r="GA1315" s="10"/>
      <c r="GB1315" s="11"/>
      <c r="GC1315" s="6">
        <f>SUMIF(GD$5:GD$35,$D1315,GF$5:GF$35)</f>
        <v>0</v>
      </c>
      <c r="GD1315" s="9"/>
      <c r="GE1315" s="10"/>
      <c r="GF1315" s="11"/>
      <c r="GG1315" s="6">
        <f>SUMIF(GH$5:GH$35,$D1315,GJ$5:GJ$35)</f>
        <v>0</v>
      </c>
      <c r="GH1315" s="9"/>
      <c r="GI1315" s="10"/>
      <c r="GJ1315" s="11"/>
      <c r="GK1315" s="6">
        <f>SUMIF(GL$5:GL$35,$D1315,GN$5:GN$35)</f>
        <v>0</v>
      </c>
      <c r="GL1315" s="9"/>
      <c r="GM1315" s="10"/>
      <c r="GN1315" s="11"/>
      <c r="GO1315" s="6">
        <f>SUMIF(GP$5:GP$35,$D1315,GR$5:GR$35)</f>
        <v>0</v>
      </c>
      <c r="GP1315" s="9"/>
      <c r="GQ1315" s="10"/>
      <c r="GR1315" s="11"/>
      <c r="GS1315" s="6">
        <f>SUMIF(GT$5:GT$35,$D1315,GV$5:GV$35)</f>
        <v>0</v>
      </c>
      <c r="GT1315" s="9"/>
      <c r="GU1315" s="10"/>
      <c r="GV1315" s="20"/>
      <c r="GW1315" s="19">
        <f t="shared" si="31"/>
        <v>0</v>
      </c>
      <c r="GX1315" s="472">
        <f>SUM(GW1315:GW1326)</f>
        <v>0</v>
      </c>
      <c r="GY1315" s="473" t="str">
        <f>D1315</f>
        <v>TS15667/000</v>
      </c>
    </row>
    <row r="1316" spans="1:207" ht="37.5">
      <c r="A1316" s="47" t="s">
        <v>76</v>
      </c>
      <c r="B1316" s="487"/>
      <c r="C1316" s="187" t="s">
        <v>413</v>
      </c>
      <c r="D1316" s="229" t="s">
        <v>414</v>
      </c>
      <c r="E1316" s="6">
        <f>SUMIF(F$36:F$66,$D1316,H$36:H$66)</f>
        <v>0</v>
      </c>
      <c r="F1316" s="9"/>
      <c r="G1316" s="10"/>
      <c r="H1316" s="11"/>
      <c r="I1316" s="6">
        <f>SUMIF(J$36:J$66,$D1316,L$36:L$66)</f>
        <v>0</v>
      </c>
      <c r="J1316" s="9"/>
      <c r="K1316" s="10"/>
      <c r="L1316" s="11"/>
      <c r="M1316" s="6">
        <f>SUMIF(N$36:N$66,$D1316,P$36:P$66)</f>
        <v>0</v>
      </c>
      <c r="N1316" s="9"/>
      <c r="O1316" s="10"/>
      <c r="P1316" s="11"/>
      <c r="Q1316" s="6">
        <f>SUMIF(R$36:R$66,$D1316,T$36:T$66)</f>
        <v>0</v>
      </c>
      <c r="R1316" s="9"/>
      <c r="S1316" s="10"/>
      <c r="T1316" s="11"/>
      <c r="U1316" s="6">
        <f>SUMIF(V$36:V$66,$D1316,X$36:X$66)</f>
        <v>0</v>
      </c>
      <c r="V1316" s="9"/>
      <c r="W1316" s="10"/>
      <c r="X1316" s="11"/>
      <c r="Y1316" s="6">
        <f>SUMIF(Z$36:Z$66,$D1316,AB$36:AB$66)</f>
        <v>0</v>
      </c>
      <c r="Z1316" s="9"/>
      <c r="AA1316" s="10"/>
      <c r="AB1316" s="11"/>
      <c r="AC1316" s="6">
        <f>SUMIF(AD$36:AD$66,$D1316,AF$36:AF$66)</f>
        <v>0</v>
      </c>
      <c r="AD1316" s="9"/>
      <c r="AE1316" s="10"/>
      <c r="AF1316" s="11"/>
      <c r="AG1316" s="6">
        <f>SUMIF(AH$36:AH$66,$D1316,AJ$36:AJ$66)</f>
        <v>0</v>
      </c>
      <c r="AH1316" s="9"/>
      <c r="AI1316" s="10"/>
      <c r="AJ1316" s="11"/>
      <c r="AK1316" s="6">
        <f>SUMIF(AL$36:AL$66,$D1316,AN$36:AN$66)</f>
        <v>0</v>
      </c>
      <c r="AL1316" s="9"/>
      <c r="AM1316" s="10"/>
      <c r="AN1316" s="11"/>
      <c r="AO1316" s="6">
        <f>SUMIF(AP$36:AP$66,$D1316,AR$36:AR$66)</f>
        <v>0</v>
      </c>
      <c r="AP1316" s="9"/>
      <c r="AQ1316" s="10"/>
      <c r="AR1316" s="11"/>
      <c r="AS1316" s="6">
        <f>SUMIF(AT$36:AT$66,$D1316,AV$36:AV$66)</f>
        <v>0</v>
      </c>
      <c r="AT1316" s="9"/>
      <c r="AU1316" s="10"/>
      <c r="AV1316" s="11"/>
      <c r="AW1316" s="6">
        <f>SUMIF(AX$36:AX$66,$D1316,AZ$36:AZ$66)</f>
        <v>0</v>
      </c>
      <c r="AX1316" s="9"/>
      <c r="AY1316" s="10"/>
      <c r="AZ1316" s="11"/>
      <c r="BA1316" s="6">
        <f>SUMIF(BB$36:BB$66,$D1316,BD$36:BD$66)</f>
        <v>0</v>
      </c>
      <c r="BB1316" s="9"/>
      <c r="BC1316" s="10"/>
      <c r="BD1316" s="11"/>
      <c r="BE1316" s="6">
        <f>SUMIF(BF$36:BF$66,$D1316,BH$36:BH$66)</f>
        <v>0</v>
      </c>
      <c r="BF1316" s="9"/>
      <c r="BG1316" s="10"/>
      <c r="BH1316" s="11"/>
      <c r="BI1316" s="6">
        <f>SUMIF(BJ$36:BJ$66,$D1316,BL$36:BL$66)</f>
        <v>0</v>
      </c>
      <c r="BJ1316" s="9"/>
      <c r="BK1316" s="10"/>
      <c r="BL1316" s="11"/>
      <c r="BM1316" s="6">
        <f>SUMIF(BN$36:BN$66,$D1316,BP$36:BP$66)</f>
        <v>0</v>
      </c>
      <c r="BN1316" s="9"/>
      <c r="BO1316" s="10"/>
      <c r="BP1316" s="11"/>
      <c r="BQ1316" s="6">
        <f>SUMIF(BR$36:BR$66,$D1316,BT$36:BT$66)</f>
        <v>0</v>
      </c>
      <c r="BR1316" s="9"/>
      <c r="BS1316" s="10"/>
      <c r="BT1316" s="11"/>
      <c r="BU1316" s="6">
        <f>SUMIF(BV$36:BV$66,$D1316,BX$36:BX$66)</f>
        <v>0</v>
      </c>
      <c r="BV1316" s="9"/>
      <c r="BW1316" s="10"/>
      <c r="BX1316" s="11"/>
      <c r="BY1316" s="6">
        <f>SUMIF(BZ$36:BZ$66,$D1316,CB$36:CB$66)</f>
        <v>0</v>
      </c>
      <c r="BZ1316" s="9"/>
      <c r="CA1316" s="10"/>
      <c r="CB1316" s="11"/>
      <c r="CC1316" s="6">
        <f>SUMIF(CD$36:CD$66,$D1316,CF$36:CF$66)</f>
        <v>0</v>
      </c>
      <c r="CD1316" s="9"/>
      <c r="CE1316" s="10"/>
      <c r="CF1316" s="11"/>
      <c r="CG1316" s="6">
        <f>SUMIF(CH$36:CH$66,$D1316,CJ$36:CJ$66)</f>
        <v>0</v>
      </c>
      <c r="CH1316" s="9"/>
      <c r="CI1316" s="10"/>
      <c r="CJ1316" s="11"/>
      <c r="CK1316" s="6">
        <f>SUMIF(CL$36:CL$66,$D1316,CN$36:CN$66)</f>
        <v>0</v>
      </c>
      <c r="CL1316" s="9"/>
      <c r="CM1316" s="10"/>
      <c r="CN1316" s="11"/>
      <c r="CO1316" s="6">
        <f>SUMIF(CP$36:CP$66,$D1316,CR$36:CR$66)</f>
        <v>0</v>
      </c>
      <c r="CP1316" s="9"/>
      <c r="CQ1316" s="10"/>
      <c r="CR1316" s="11"/>
      <c r="CS1316" s="6">
        <f>SUMIF(CT$36:CT$66,$D1316,CV$36:CV$66)</f>
        <v>0</v>
      </c>
      <c r="CT1316" s="9"/>
      <c r="CU1316" s="10"/>
      <c r="CV1316" s="11"/>
      <c r="CW1316" s="6">
        <f>SUMIF(CX$36:CX$66,$D1316,CZ$36:CZ$66)</f>
        <v>0</v>
      </c>
      <c r="CX1316" s="9"/>
      <c r="CY1316" s="10"/>
      <c r="CZ1316" s="11"/>
      <c r="DA1316" s="6">
        <f>SUMIF(DB$36:DB$66,$D1316,DD$36:DD$66)</f>
        <v>0</v>
      </c>
      <c r="DB1316" s="9"/>
      <c r="DC1316" s="10"/>
      <c r="DD1316" s="11"/>
      <c r="DE1316" s="6">
        <f>SUMIF(DF$36:DF$66,$D1316,DH$36:DH$66)</f>
        <v>0</v>
      </c>
      <c r="DF1316" s="9"/>
      <c r="DG1316" s="10"/>
      <c r="DH1316" s="11"/>
      <c r="DI1316" s="6">
        <f>SUMIF(DJ$36:DJ$66,$D1316,DL$36:DL$66)</f>
        <v>0</v>
      </c>
      <c r="DJ1316" s="9"/>
      <c r="DK1316" s="10"/>
      <c r="DL1316" s="11"/>
      <c r="DM1316" s="6">
        <f>SUMIF(DN$36:DN$66,$D1316,DP$36:DP$66)</f>
        <v>0</v>
      </c>
      <c r="DN1316" s="9"/>
      <c r="DO1316" s="10"/>
      <c r="DP1316" s="11"/>
      <c r="DQ1316" s="6">
        <f>SUMIF(DR$36:DR$66,$D1316,DT$36:DT$66)</f>
        <v>0</v>
      </c>
      <c r="DR1316" s="9"/>
      <c r="DS1316" s="10"/>
      <c r="DT1316" s="11"/>
      <c r="DU1316" s="6">
        <f>SUMIF(DV$36:DV$66,$D1316,DX$36:DX$66)</f>
        <v>0</v>
      </c>
      <c r="DV1316" s="9"/>
      <c r="DW1316" s="10"/>
      <c r="DX1316" s="11"/>
      <c r="DY1316" s="6">
        <f>SUMIF(DZ$36:DZ$66,$D1316,EB$36:EB$66)</f>
        <v>0</v>
      </c>
      <c r="DZ1316" s="9"/>
      <c r="EA1316" s="10"/>
      <c r="EB1316" s="11"/>
      <c r="EC1316" s="6">
        <f>SUMIF(ED$36:ED$66,$D1316,EF$36:EF$66)</f>
        <v>0</v>
      </c>
      <c r="ED1316" s="9"/>
      <c r="EE1316" s="10"/>
      <c r="EF1316" s="11"/>
      <c r="EG1316" s="6">
        <f>SUMIF(EH$36:EH$66,$D1316,EJ$36:EJ$66)</f>
        <v>0</v>
      </c>
      <c r="EH1316" s="9"/>
      <c r="EI1316" s="10"/>
      <c r="EJ1316" s="11"/>
      <c r="EK1316" s="6">
        <f>SUMIF(EL$36:EL$66,$D1316,EN$36:EN$66)</f>
        <v>0</v>
      </c>
      <c r="EL1316" s="9"/>
      <c r="EM1316" s="10"/>
      <c r="EN1316" s="11"/>
      <c r="EO1316" s="6">
        <f>SUMIF(EP$36:EP$66,$D1316,ER$36:ER$66)</f>
        <v>0</v>
      </c>
      <c r="EP1316" s="9"/>
      <c r="EQ1316" s="10"/>
      <c r="ER1316" s="11"/>
      <c r="ES1316" s="6">
        <f>SUMIF(ET$36:ET$66,$D1316,EV$36:EV$66)</f>
        <v>0</v>
      </c>
      <c r="ET1316" s="9"/>
      <c r="EU1316" s="10"/>
      <c r="EV1316" s="11"/>
      <c r="EW1316" s="6">
        <f>SUMIF(EX$36:EX$66,$D1316,EZ$36:EZ$66)</f>
        <v>0</v>
      </c>
      <c r="EX1316" s="9"/>
      <c r="EY1316" s="10"/>
      <c r="EZ1316" s="11"/>
      <c r="FA1316" s="6">
        <f>SUMIF(FB$36:FB$66,$D1316,FD$36:FD$66)</f>
        <v>0</v>
      </c>
      <c r="FB1316" s="9"/>
      <c r="FC1316" s="10"/>
      <c r="FD1316" s="11"/>
      <c r="FE1316" s="6">
        <f>SUMIF(FF$36:FF$66,$D1316,FH$36:FH$66)</f>
        <v>0</v>
      </c>
      <c r="FF1316" s="9"/>
      <c r="FG1316" s="10"/>
      <c r="FH1316" s="11"/>
      <c r="FI1316" s="6">
        <f>SUMIF(FJ$36:FJ$66,$D1316,FL$36:FL$66)</f>
        <v>0</v>
      </c>
      <c r="FJ1316" s="9"/>
      <c r="FK1316" s="10"/>
      <c r="FL1316" s="11"/>
      <c r="FM1316" s="6">
        <f>SUMIF(FN$36:FN$66,$D1316,FP$36:FP$66)</f>
        <v>0</v>
      </c>
      <c r="FN1316" s="9"/>
      <c r="FO1316" s="10"/>
      <c r="FP1316" s="11"/>
      <c r="FQ1316" s="6">
        <f>SUMIF(FR$36:FR$66,$D1316,FT$36:FT$66)</f>
        <v>0</v>
      </c>
      <c r="FR1316" s="9"/>
      <c r="FS1316" s="10"/>
      <c r="FT1316" s="11"/>
      <c r="FU1316" s="6">
        <f>SUMIF(FV$36:FV$66,$D1316,FX$36:FX$66)</f>
        <v>0</v>
      </c>
      <c r="FV1316" s="9"/>
      <c r="FW1316" s="10"/>
      <c r="FX1316" s="11"/>
      <c r="FY1316" s="6">
        <f>SUMIF(FZ$36:FZ$66,$D1316,GB$36:GB$66)</f>
        <v>0</v>
      </c>
      <c r="FZ1316" s="9"/>
      <c r="GA1316" s="10"/>
      <c r="GB1316" s="11"/>
      <c r="GC1316" s="6">
        <f>SUMIF(GD$36:GD$66,$D1316,GF$36:GF$66)</f>
        <v>0</v>
      </c>
      <c r="GD1316" s="9"/>
      <c r="GE1316" s="10"/>
      <c r="GF1316" s="11"/>
      <c r="GG1316" s="6">
        <f>SUMIF(GH$36:GH$66,$D1316,GJ$36:GJ$66)</f>
        <v>0</v>
      </c>
      <c r="GH1316" s="9"/>
      <c r="GI1316" s="10"/>
      <c r="GJ1316" s="11"/>
      <c r="GK1316" s="6">
        <f>SUMIF(GL$36:GL$66,$D1316,GN$36:GN$66)</f>
        <v>0</v>
      </c>
      <c r="GL1316" s="9"/>
      <c r="GM1316" s="10"/>
      <c r="GN1316" s="11"/>
      <c r="GO1316" s="6">
        <f>SUMIF(GP$36:GP$66,$D1316,GR$36:GR$66)</f>
        <v>0</v>
      </c>
      <c r="GP1316" s="9"/>
      <c r="GQ1316" s="10"/>
      <c r="GR1316" s="11"/>
      <c r="GS1316" s="6">
        <f>SUMIF(GT$36:GT$66,$D1316,GV$36:GV$66)</f>
        <v>0</v>
      </c>
      <c r="GT1316" s="9"/>
      <c r="GU1316" s="10"/>
      <c r="GV1316" s="20"/>
      <c r="GW1316" s="19">
        <f t="shared" si="31"/>
        <v>0</v>
      </c>
      <c r="GX1316" s="472"/>
      <c r="GY1316" s="473"/>
    </row>
    <row r="1317" spans="1:207" ht="37.5">
      <c r="A1317" s="47" t="s">
        <v>77</v>
      </c>
      <c r="B1317" s="487"/>
      <c r="C1317" s="187" t="s">
        <v>413</v>
      </c>
      <c r="D1317" s="229" t="s">
        <v>414</v>
      </c>
      <c r="E1317" s="6">
        <f>SUMIF(F$67:F$97,$D1317,H$67:H$97)</f>
        <v>0</v>
      </c>
      <c r="F1317" s="9"/>
      <c r="G1317" s="10"/>
      <c r="H1317" s="11"/>
      <c r="I1317" s="6">
        <f>SUMIF(J$67:J$97,$D1317,L$67:L$97)</f>
        <v>0</v>
      </c>
      <c r="J1317" s="9"/>
      <c r="K1317" s="10"/>
      <c r="L1317" s="11"/>
      <c r="M1317" s="6">
        <f>SUMIF(N$67:N$97,$D1317,P$67:P$97)</f>
        <v>0</v>
      </c>
      <c r="N1317" s="9"/>
      <c r="O1317" s="10"/>
      <c r="P1317" s="11"/>
      <c r="Q1317" s="6">
        <f>SUMIF(R$67:R$97,$D1317,T$67:T$97)</f>
        <v>0</v>
      </c>
      <c r="R1317" s="9"/>
      <c r="S1317" s="10"/>
      <c r="T1317" s="11"/>
      <c r="U1317" s="6">
        <f>SUMIF(V$67:V$97,$D1317,X$67:X$97)</f>
        <v>0</v>
      </c>
      <c r="V1317" s="9"/>
      <c r="W1317" s="10"/>
      <c r="X1317" s="11"/>
      <c r="Y1317" s="6">
        <f>SUMIF(Z$67:Z$97,$D1317,AB$67:AB$97)</f>
        <v>0</v>
      </c>
      <c r="Z1317" s="9"/>
      <c r="AA1317" s="10"/>
      <c r="AB1317" s="11"/>
      <c r="AC1317" s="6">
        <f>SUMIF(AD$67:AD$97,$D1317,AF$67:AF$97)</f>
        <v>0</v>
      </c>
      <c r="AD1317" s="9"/>
      <c r="AE1317" s="10"/>
      <c r="AF1317" s="11"/>
      <c r="AG1317" s="6">
        <f>SUMIF(AH$67:AH$97,$D1317,AJ$67:AJ$97)</f>
        <v>0</v>
      </c>
      <c r="AH1317" s="9"/>
      <c r="AI1317" s="10"/>
      <c r="AJ1317" s="11"/>
      <c r="AK1317" s="6">
        <f>SUMIF(AL$67:AL$97,$D1317,AN$67:AN$97)</f>
        <v>0</v>
      </c>
      <c r="AL1317" s="9"/>
      <c r="AM1317" s="10"/>
      <c r="AN1317" s="11"/>
      <c r="AO1317" s="6">
        <f>SUMIF(AP$67:AP$97,$D1317,AR$67:AR$97)</f>
        <v>0</v>
      </c>
      <c r="AP1317" s="9"/>
      <c r="AQ1317" s="10"/>
      <c r="AR1317" s="11"/>
      <c r="AS1317" s="6">
        <f>SUMIF(AT$67:AT$97,$D1317,AV$67:AV$97)</f>
        <v>0</v>
      </c>
      <c r="AT1317" s="9"/>
      <c r="AU1317" s="10"/>
      <c r="AV1317" s="11"/>
      <c r="AW1317" s="6">
        <f>SUMIF(AX$67:AX$97,$D1317,AZ$67:AZ$97)</f>
        <v>0</v>
      </c>
      <c r="AX1317" s="9"/>
      <c r="AY1317" s="10"/>
      <c r="AZ1317" s="11"/>
      <c r="BA1317" s="6">
        <f>SUMIF(BB$67:BB$97,$D1317,BD$67:BD$97)</f>
        <v>0</v>
      </c>
      <c r="BB1317" s="9"/>
      <c r="BC1317" s="10"/>
      <c r="BD1317" s="11"/>
      <c r="BE1317" s="6">
        <f>SUMIF(BF$67:BF$97,$D1317,BH$67:BH$97)</f>
        <v>0</v>
      </c>
      <c r="BF1317" s="9"/>
      <c r="BG1317" s="10"/>
      <c r="BH1317" s="11"/>
      <c r="BI1317" s="6">
        <f>SUMIF(BJ$67:BJ$97,$D1317,BL$67:BL$97)</f>
        <v>0</v>
      </c>
      <c r="BJ1317" s="9"/>
      <c r="BK1317" s="10"/>
      <c r="BL1317" s="11"/>
      <c r="BM1317" s="6">
        <f>SUMIF(BN$67:BN$97,$D1317,BP$67:BP$97)</f>
        <v>0</v>
      </c>
      <c r="BN1317" s="9"/>
      <c r="BO1317" s="10"/>
      <c r="BP1317" s="11"/>
      <c r="BQ1317" s="6">
        <f>SUMIF(BR$67:BR$97,$D1317,BT$67:BT$97)</f>
        <v>0</v>
      </c>
      <c r="BR1317" s="9"/>
      <c r="BS1317" s="10"/>
      <c r="BT1317" s="11"/>
      <c r="BU1317" s="6">
        <f>SUMIF(BV$67:BV$97,$D1317,BX$67:BX$97)</f>
        <v>0</v>
      </c>
      <c r="BV1317" s="9"/>
      <c r="BW1317" s="10"/>
      <c r="BX1317" s="11"/>
      <c r="BY1317" s="6">
        <f>SUMIF(BZ$67:BZ$97,$D1317,CB$67:CB$97)</f>
        <v>0</v>
      </c>
      <c r="BZ1317" s="9"/>
      <c r="CA1317" s="10"/>
      <c r="CB1317" s="11"/>
      <c r="CC1317" s="6">
        <f>SUMIF(CD$67:CD$97,$D1317,CF$67:CF$97)</f>
        <v>0</v>
      </c>
      <c r="CD1317" s="9"/>
      <c r="CE1317" s="10"/>
      <c r="CF1317" s="11"/>
      <c r="CG1317" s="6">
        <f>SUMIF(CH$67:CH$97,$D1317,CJ$67:CJ$97)</f>
        <v>0</v>
      </c>
      <c r="CH1317" s="9"/>
      <c r="CI1317" s="10"/>
      <c r="CJ1317" s="11"/>
      <c r="CK1317" s="6">
        <f>SUMIF(CL$67:CL$97,$D1317,CN$67:CN$97)</f>
        <v>0</v>
      </c>
      <c r="CL1317" s="9"/>
      <c r="CM1317" s="10"/>
      <c r="CN1317" s="11"/>
      <c r="CO1317" s="6">
        <f>SUMIF(CP$67:CP$97,$D1317,CR$67:CR$97)</f>
        <v>0</v>
      </c>
      <c r="CP1317" s="9"/>
      <c r="CQ1317" s="10"/>
      <c r="CR1317" s="11"/>
      <c r="CS1317" s="6">
        <f>SUMIF(CT$67:CT$97,$D1317,CV$67:CV$97)</f>
        <v>0</v>
      </c>
      <c r="CT1317" s="9"/>
      <c r="CU1317" s="10"/>
      <c r="CV1317" s="11"/>
      <c r="CW1317" s="6">
        <f>SUMIF(CX$67:CX$97,$D1317,CZ$67:CZ$97)</f>
        <v>0</v>
      </c>
      <c r="CX1317" s="9"/>
      <c r="CY1317" s="10"/>
      <c r="CZ1317" s="11"/>
      <c r="DA1317" s="6">
        <f>SUMIF(DB$67:DB$97,$D1317,DD$67:DD$97)</f>
        <v>0</v>
      </c>
      <c r="DB1317" s="9"/>
      <c r="DC1317" s="10"/>
      <c r="DD1317" s="11"/>
      <c r="DE1317" s="6">
        <f>SUMIF(DF$67:DF$97,$D1317,DH$67:DH$97)</f>
        <v>0</v>
      </c>
      <c r="DF1317" s="9"/>
      <c r="DG1317" s="10"/>
      <c r="DH1317" s="11"/>
      <c r="DI1317" s="6">
        <f>SUMIF(DJ$67:DJ$97,$D1317,DL$67:DL$97)</f>
        <v>0</v>
      </c>
      <c r="DJ1317" s="9"/>
      <c r="DK1317" s="10"/>
      <c r="DL1317" s="11"/>
      <c r="DM1317" s="6">
        <f>SUMIF(DN$67:DN$97,$D1317,DP$67:DP$97)</f>
        <v>0</v>
      </c>
      <c r="DN1317" s="9"/>
      <c r="DO1317" s="10"/>
      <c r="DP1317" s="11"/>
      <c r="DQ1317" s="6">
        <f>SUMIF(DR$67:DR$97,$D1317,DT$67:DT$97)</f>
        <v>0</v>
      </c>
      <c r="DR1317" s="9"/>
      <c r="DS1317" s="10"/>
      <c r="DT1317" s="11"/>
      <c r="DU1317" s="6">
        <f>SUMIF(DV$67:DV$97,$D1317,DX$67:DX$97)</f>
        <v>0</v>
      </c>
      <c r="DV1317" s="9"/>
      <c r="DW1317" s="10"/>
      <c r="DX1317" s="11"/>
      <c r="DY1317" s="6">
        <f>SUMIF(DZ$67:DZ$97,$D1317,EB$67:EB$97)</f>
        <v>0</v>
      </c>
      <c r="DZ1317" s="9"/>
      <c r="EA1317" s="10"/>
      <c r="EB1317" s="11"/>
      <c r="EC1317" s="6">
        <f>SUMIF(ED$67:ED$97,$D1317,EF$67:EF$97)</f>
        <v>0</v>
      </c>
      <c r="ED1317" s="9"/>
      <c r="EE1317" s="10"/>
      <c r="EF1317" s="11"/>
      <c r="EG1317" s="6">
        <f>SUMIF(EH$67:EH$97,$D1317,EJ$67:EJ$97)</f>
        <v>0</v>
      </c>
      <c r="EH1317" s="9"/>
      <c r="EI1317" s="10"/>
      <c r="EJ1317" s="11"/>
      <c r="EK1317" s="6">
        <f>SUMIF(EL$67:EL$97,$D1317,EN$67:EN$97)</f>
        <v>0</v>
      </c>
      <c r="EL1317" s="9"/>
      <c r="EM1317" s="10"/>
      <c r="EN1317" s="11"/>
      <c r="EO1317" s="6">
        <f>SUMIF(EP$67:EP$97,$D1317,ER$67:ER$97)</f>
        <v>0</v>
      </c>
      <c r="EP1317" s="9"/>
      <c r="EQ1317" s="10"/>
      <c r="ER1317" s="11"/>
      <c r="ES1317" s="6">
        <f>SUMIF(ET$67:ET$97,$D1317,EV$67:EV$97)</f>
        <v>0</v>
      </c>
      <c r="ET1317" s="9"/>
      <c r="EU1317" s="10"/>
      <c r="EV1317" s="11"/>
      <c r="EW1317" s="6">
        <f>SUMIF(EX$67:EX$97,$D1317,EZ$67:EZ$97)</f>
        <v>0</v>
      </c>
      <c r="EX1317" s="9"/>
      <c r="EY1317" s="10"/>
      <c r="EZ1317" s="11"/>
      <c r="FA1317" s="6">
        <f>SUMIF(FB$67:FB$97,$D1317,FD$67:FD$97)</f>
        <v>0</v>
      </c>
      <c r="FB1317" s="9"/>
      <c r="FC1317" s="10"/>
      <c r="FD1317" s="11"/>
      <c r="FE1317" s="6">
        <f>SUMIF(FF$67:FF$97,$D1317,FH$67:FH$97)</f>
        <v>0</v>
      </c>
      <c r="FF1317" s="9"/>
      <c r="FG1317" s="10"/>
      <c r="FH1317" s="11"/>
      <c r="FI1317" s="6">
        <f>SUMIF(FJ$67:FJ$97,$D1317,FL$67:FL$97)</f>
        <v>0</v>
      </c>
      <c r="FJ1317" s="9"/>
      <c r="FK1317" s="10"/>
      <c r="FL1317" s="11"/>
      <c r="FM1317" s="6">
        <f>SUMIF(FN$67:FN$97,$D1317,FP$67:FP$97)</f>
        <v>0</v>
      </c>
      <c r="FN1317" s="9"/>
      <c r="FO1317" s="10"/>
      <c r="FP1317" s="11"/>
      <c r="FQ1317" s="6">
        <f>SUMIF(FR$67:FR$97,$D1317,FT$67:FT$97)</f>
        <v>0</v>
      </c>
      <c r="FR1317" s="9"/>
      <c r="FS1317" s="10"/>
      <c r="FT1317" s="11"/>
      <c r="FU1317" s="6">
        <f>SUMIF(FV$67:FV$97,$D1317,FX$67:FX$97)</f>
        <v>0</v>
      </c>
      <c r="FV1317" s="9"/>
      <c r="FW1317" s="10"/>
      <c r="FX1317" s="11"/>
      <c r="FY1317" s="6">
        <f>SUMIF(FZ$67:FZ$97,$D1317,GB$67:GB$97)</f>
        <v>0</v>
      </c>
      <c r="FZ1317" s="9"/>
      <c r="GA1317" s="10"/>
      <c r="GB1317" s="11"/>
      <c r="GC1317" s="6">
        <f>SUMIF(GD$67:GD$97,$D1317,GF$67:GF$97)</f>
        <v>0</v>
      </c>
      <c r="GD1317" s="9"/>
      <c r="GE1317" s="10"/>
      <c r="GF1317" s="11"/>
      <c r="GG1317" s="6">
        <f>SUMIF(GH$67:GH$97,$D1317,GJ$67:GJ$97)</f>
        <v>0</v>
      </c>
      <c r="GH1317" s="9"/>
      <c r="GI1317" s="10"/>
      <c r="GJ1317" s="11"/>
      <c r="GK1317" s="6">
        <f>SUMIF(GL$67:GL$97,$D1317,GN$67:GN$97)</f>
        <v>0</v>
      </c>
      <c r="GL1317" s="9"/>
      <c r="GM1317" s="10"/>
      <c r="GN1317" s="11"/>
      <c r="GO1317" s="6">
        <f>SUMIF(GP$67:GP$97,$D1317,GR$67:GR$97)</f>
        <v>0</v>
      </c>
      <c r="GP1317" s="9"/>
      <c r="GQ1317" s="10"/>
      <c r="GR1317" s="11"/>
      <c r="GS1317" s="6">
        <f>SUMIF(GT$67:GT$97,$D1317,GV$67:GV$97)</f>
        <v>0</v>
      </c>
      <c r="GT1317" s="9"/>
      <c r="GU1317" s="10"/>
      <c r="GV1317" s="20"/>
      <c r="GW1317" s="19">
        <f t="shared" si="31"/>
        <v>0</v>
      </c>
      <c r="GX1317" s="472"/>
      <c r="GY1317" s="473"/>
    </row>
    <row r="1318" spans="1:207" ht="37.5">
      <c r="A1318" s="47" t="s">
        <v>78</v>
      </c>
      <c r="B1318" s="487"/>
      <c r="C1318" s="187" t="s">
        <v>413</v>
      </c>
      <c r="D1318" s="229" t="s">
        <v>414</v>
      </c>
      <c r="E1318" s="6">
        <f>SUMIF(F$98:F$128,$D1318,H$98:H$128)</f>
        <v>0</v>
      </c>
      <c r="F1318" s="9"/>
      <c r="G1318" s="10"/>
      <c r="H1318" s="11"/>
      <c r="I1318" s="6">
        <f>SUMIF(J$98:J$128,$D1318,L$98:L$128)</f>
        <v>0</v>
      </c>
      <c r="J1318" s="9"/>
      <c r="K1318" s="10"/>
      <c r="L1318" s="11"/>
      <c r="M1318" s="6">
        <f>SUMIF(N$98:N$128,$D1318,P$98:P$128)</f>
        <v>0</v>
      </c>
      <c r="N1318" s="9"/>
      <c r="O1318" s="10"/>
      <c r="P1318" s="11"/>
      <c r="Q1318" s="6">
        <f>SUMIF(R$98:R$128,$D1318,T$98:T$128)</f>
        <v>0</v>
      </c>
      <c r="R1318" s="9"/>
      <c r="S1318" s="10"/>
      <c r="T1318" s="11"/>
      <c r="U1318" s="6">
        <f>SUMIF(V$98:V$128,$D1318,X$98:X$128)</f>
        <v>0</v>
      </c>
      <c r="V1318" s="9"/>
      <c r="W1318" s="10"/>
      <c r="X1318" s="11"/>
      <c r="Y1318" s="6">
        <f>SUMIF(Z$98:Z$128,$D1318,AB$98:AB$128)</f>
        <v>0</v>
      </c>
      <c r="Z1318" s="9"/>
      <c r="AA1318" s="10"/>
      <c r="AB1318" s="11"/>
      <c r="AC1318" s="6">
        <f>SUMIF(AD$98:AD$128,$D1318,AF$98:AF$128)</f>
        <v>0</v>
      </c>
      <c r="AD1318" s="9"/>
      <c r="AE1318" s="10"/>
      <c r="AF1318" s="11"/>
      <c r="AG1318" s="6">
        <f>SUMIF(AH$98:AH$128,$D1318,AJ$98:AJ$128)</f>
        <v>0</v>
      </c>
      <c r="AH1318" s="9"/>
      <c r="AI1318" s="10"/>
      <c r="AJ1318" s="11"/>
      <c r="AK1318" s="6">
        <f>SUMIF(AL$98:AL$128,$D1318,AN$98:AN$128)</f>
        <v>0</v>
      </c>
      <c r="AL1318" s="9"/>
      <c r="AM1318" s="10"/>
      <c r="AN1318" s="11"/>
      <c r="AO1318" s="6">
        <f>SUMIF(AP$98:AP$128,$D1318,AR$98:AR$128)</f>
        <v>0</v>
      </c>
      <c r="AP1318" s="9"/>
      <c r="AQ1318" s="10"/>
      <c r="AR1318" s="11"/>
      <c r="AS1318" s="6">
        <f>SUMIF(AT$98:AT$128,$D1318,AV$98:AV$128)</f>
        <v>0</v>
      </c>
      <c r="AT1318" s="9"/>
      <c r="AU1318" s="10"/>
      <c r="AV1318" s="11"/>
      <c r="AW1318" s="6">
        <f>SUMIF(AX$98:AX$128,$D1318,AZ$98:AZ$128)</f>
        <v>0</v>
      </c>
      <c r="AX1318" s="9"/>
      <c r="AY1318" s="10"/>
      <c r="AZ1318" s="11"/>
      <c r="BA1318" s="6">
        <f>SUMIF(BB$98:BB$128,$D1318,BD$98:BD$128)</f>
        <v>0</v>
      </c>
      <c r="BB1318" s="9"/>
      <c r="BC1318" s="10"/>
      <c r="BD1318" s="11"/>
      <c r="BE1318" s="6">
        <f>SUMIF(BF$98:BF$128,$D1318,BH$98:BH$128)</f>
        <v>0</v>
      </c>
      <c r="BF1318" s="9"/>
      <c r="BG1318" s="10"/>
      <c r="BH1318" s="11"/>
      <c r="BI1318" s="6">
        <f>SUMIF(BJ$98:BJ$128,$D1318,BL$98:BL$128)</f>
        <v>0</v>
      </c>
      <c r="BJ1318" s="9"/>
      <c r="BK1318" s="10"/>
      <c r="BL1318" s="11"/>
      <c r="BM1318" s="6">
        <f>SUMIF(BN$98:BN$128,$D1318,BP$98:BP$128)</f>
        <v>0</v>
      </c>
      <c r="BN1318" s="9"/>
      <c r="BO1318" s="10"/>
      <c r="BP1318" s="11"/>
      <c r="BQ1318" s="6">
        <f>SUMIF(BR$98:BR$128,$D1318,BT$98:BT$128)</f>
        <v>0</v>
      </c>
      <c r="BR1318" s="9"/>
      <c r="BS1318" s="10"/>
      <c r="BT1318" s="11"/>
      <c r="BU1318" s="6">
        <f>SUMIF(BV$98:BV$128,$D1318,BX$98:BX$128)</f>
        <v>0</v>
      </c>
      <c r="BV1318" s="9"/>
      <c r="BW1318" s="10"/>
      <c r="BX1318" s="11"/>
      <c r="BY1318" s="6">
        <f>SUMIF(BZ$98:BZ$128,$D1318,CB$98:CB$128)</f>
        <v>0</v>
      </c>
      <c r="BZ1318" s="9"/>
      <c r="CA1318" s="10"/>
      <c r="CB1318" s="11"/>
      <c r="CC1318" s="6">
        <f>SUMIF(CD$98:CD$128,$D1318,CF$98:CF$128)</f>
        <v>0</v>
      </c>
      <c r="CD1318" s="9"/>
      <c r="CE1318" s="10"/>
      <c r="CF1318" s="11"/>
      <c r="CG1318" s="6">
        <f>SUMIF(CH$98:CH$128,$D1318,CJ$98:CJ$128)</f>
        <v>0</v>
      </c>
      <c r="CH1318" s="9"/>
      <c r="CI1318" s="10"/>
      <c r="CJ1318" s="11"/>
      <c r="CK1318" s="6">
        <f>SUMIF(CL$98:CL$128,$D1318,CN$98:CN$128)</f>
        <v>0</v>
      </c>
      <c r="CL1318" s="9"/>
      <c r="CM1318" s="10"/>
      <c r="CN1318" s="11"/>
      <c r="CO1318" s="6">
        <f>SUMIF(CP$98:CP$128,$D1318,CR$98:CR$128)</f>
        <v>0</v>
      </c>
      <c r="CP1318" s="9"/>
      <c r="CQ1318" s="10"/>
      <c r="CR1318" s="11"/>
      <c r="CS1318" s="6">
        <f>SUMIF(CT$98:CT$128,$D1318,CV$98:CV$128)</f>
        <v>0</v>
      </c>
      <c r="CT1318" s="9"/>
      <c r="CU1318" s="10"/>
      <c r="CV1318" s="11"/>
      <c r="CW1318" s="6">
        <f>SUMIF(CX$98:CX$128,$D1318,CZ$98:CZ$128)</f>
        <v>0</v>
      </c>
      <c r="CX1318" s="9"/>
      <c r="CY1318" s="10"/>
      <c r="CZ1318" s="11"/>
      <c r="DA1318" s="6">
        <f>SUMIF(DB$98:DB$128,$D1318,DD$98:DD$128)</f>
        <v>0</v>
      </c>
      <c r="DB1318" s="9"/>
      <c r="DC1318" s="10"/>
      <c r="DD1318" s="11"/>
      <c r="DE1318" s="6">
        <f>SUMIF(DF$98:DF$128,$D1318,DH$98:DH$128)</f>
        <v>0</v>
      </c>
      <c r="DF1318" s="9"/>
      <c r="DG1318" s="10"/>
      <c r="DH1318" s="11"/>
      <c r="DI1318" s="6">
        <f>SUMIF(DJ$98:DJ$128,$D1318,DL$98:DL$128)</f>
        <v>0</v>
      </c>
      <c r="DJ1318" s="9"/>
      <c r="DK1318" s="10"/>
      <c r="DL1318" s="11"/>
      <c r="DM1318" s="6">
        <f>SUMIF(DN$98:DN$128,$D1318,DP$98:DP$128)</f>
        <v>0</v>
      </c>
      <c r="DN1318" s="9"/>
      <c r="DO1318" s="10"/>
      <c r="DP1318" s="11"/>
      <c r="DQ1318" s="6">
        <f>SUMIF(DR$98:DR$128,$D1318,DT$98:DT$128)</f>
        <v>0</v>
      </c>
      <c r="DR1318" s="9"/>
      <c r="DS1318" s="10"/>
      <c r="DT1318" s="11"/>
      <c r="DU1318" s="6">
        <f>SUMIF(DV$98:DV$128,$D1318,DX$98:DX$128)</f>
        <v>0</v>
      </c>
      <c r="DV1318" s="9"/>
      <c r="DW1318" s="10"/>
      <c r="DX1318" s="11"/>
      <c r="DY1318" s="6">
        <f>SUMIF(DZ$98:DZ$128,$D1318,EB$98:EB$128)</f>
        <v>0</v>
      </c>
      <c r="DZ1318" s="9"/>
      <c r="EA1318" s="10"/>
      <c r="EB1318" s="11"/>
      <c r="EC1318" s="6">
        <f>SUMIF(ED$98:ED$128,$D1318,EF$98:EF$128)</f>
        <v>0</v>
      </c>
      <c r="ED1318" s="9"/>
      <c r="EE1318" s="10"/>
      <c r="EF1318" s="11"/>
      <c r="EG1318" s="6">
        <f>SUMIF(EH$98:EH$128,$D1318,EJ$98:EJ$128)</f>
        <v>0</v>
      </c>
      <c r="EH1318" s="9"/>
      <c r="EI1318" s="10"/>
      <c r="EJ1318" s="11"/>
      <c r="EK1318" s="6">
        <f>SUMIF(EL$98:EL$128,$D1318,EN$98:EN$128)</f>
        <v>0</v>
      </c>
      <c r="EL1318" s="9"/>
      <c r="EM1318" s="10"/>
      <c r="EN1318" s="11"/>
      <c r="EO1318" s="6">
        <f>SUMIF(EP$98:EP$128,$D1318,ER$98:ER$128)</f>
        <v>0</v>
      </c>
      <c r="EP1318" s="9"/>
      <c r="EQ1318" s="10"/>
      <c r="ER1318" s="11"/>
      <c r="ES1318" s="6">
        <f>SUMIF(ET$98:ET$128,$D1318,EV$98:EV$128)</f>
        <v>0</v>
      </c>
      <c r="ET1318" s="9"/>
      <c r="EU1318" s="10"/>
      <c r="EV1318" s="11"/>
      <c r="EW1318" s="6">
        <f>SUMIF(EX$98:EX$128,$D1318,EZ$98:EZ$128)</f>
        <v>0</v>
      </c>
      <c r="EX1318" s="9"/>
      <c r="EY1318" s="10"/>
      <c r="EZ1318" s="11"/>
      <c r="FA1318" s="6">
        <f>SUMIF(FB$98:FB$128,$D1318,FD$98:FD$128)</f>
        <v>0</v>
      </c>
      <c r="FB1318" s="9"/>
      <c r="FC1318" s="10"/>
      <c r="FD1318" s="11"/>
      <c r="FE1318" s="6">
        <f>SUMIF(FF$98:FF$128,$D1318,FH$98:FH$128)</f>
        <v>0</v>
      </c>
      <c r="FF1318" s="9"/>
      <c r="FG1318" s="10"/>
      <c r="FH1318" s="11"/>
      <c r="FI1318" s="6">
        <f>SUMIF(FJ$98:FJ$128,$D1318,FL$98:FL$128)</f>
        <v>0</v>
      </c>
      <c r="FJ1318" s="9"/>
      <c r="FK1318" s="10"/>
      <c r="FL1318" s="11"/>
      <c r="FM1318" s="6">
        <f>SUMIF(FN$98:FN$128,$D1318,FP$98:FP$128)</f>
        <v>0</v>
      </c>
      <c r="FN1318" s="9"/>
      <c r="FO1318" s="10"/>
      <c r="FP1318" s="11"/>
      <c r="FQ1318" s="6">
        <f>SUMIF(FR$98:FR$128,$D1318,FT$98:FT$128)</f>
        <v>0</v>
      </c>
      <c r="FR1318" s="9"/>
      <c r="FS1318" s="10"/>
      <c r="FT1318" s="11"/>
      <c r="FU1318" s="6">
        <f>SUMIF(FV$98:FV$128,$D1318,FX$98:FX$128)</f>
        <v>0</v>
      </c>
      <c r="FV1318" s="9"/>
      <c r="FW1318" s="10"/>
      <c r="FX1318" s="11"/>
      <c r="FY1318" s="6">
        <f>SUMIF(FZ$98:FZ$128,$D1318,GB$98:GB$128)</f>
        <v>0</v>
      </c>
      <c r="FZ1318" s="9"/>
      <c r="GA1318" s="10"/>
      <c r="GB1318" s="11"/>
      <c r="GC1318" s="6">
        <f>SUMIF(GD$98:GD$128,$D1318,GF$98:GF$128)</f>
        <v>0</v>
      </c>
      <c r="GD1318" s="9"/>
      <c r="GE1318" s="10"/>
      <c r="GF1318" s="11"/>
      <c r="GG1318" s="6">
        <f>SUMIF(GH$98:GH$128,$D1318,GJ$98:GJ$128)</f>
        <v>0</v>
      </c>
      <c r="GH1318" s="9"/>
      <c r="GI1318" s="10"/>
      <c r="GJ1318" s="11"/>
      <c r="GK1318" s="6">
        <f>SUMIF(GL$98:GL$128,$D1318,GN$98:GN$128)</f>
        <v>0</v>
      </c>
      <c r="GL1318" s="9"/>
      <c r="GM1318" s="10"/>
      <c r="GN1318" s="11"/>
      <c r="GO1318" s="6">
        <f>SUMIF(GP$98:GP$128,$D1318,GR$98:GR$128)</f>
        <v>0</v>
      </c>
      <c r="GP1318" s="9"/>
      <c r="GQ1318" s="10"/>
      <c r="GR1318" s="11"/>
      <c r="GS1318" s="6">
        <f>SUMIF(GT$98:GT$128,$D1318,GV$98:GV$128)</f>
        <v>0</v>
      </c>
      <c r="GT1318" s="9"/>
      <c r="GU1318" s="10"/>
      <c r="GV1318" s="20"/>
      <c r="GW1318" s="19">
        <f t="shared" si="31"/>
        <v>0</v>
      </c>
      <c r="GX1318" s="472"/>
      <c r="GY1318" s="473"/>
    </row>
    <row r="1319" spans="1:207" ht="37.5">
      <c r="A1319" s="47" t="s">
        <v>79</v>
      </c>
      <c r="B1319" s="487"/>
      <c r="C1319" s="187" t="s">
        <v>413</v>
      </c>
      <c r="D1319" s="229" t="s">
        <v>414</v>
      </c>
      <c r="E1319" s="6">
        <f>SUMIF(F$129:F$159,$D1319,H$129:H$159)</f>
        <v>0</v>
      </c>
      <c r="F1319" s="9"/>
      <c r="G1319" s="10"/>
      <c r="H1319" s="11"/>
      <c r="I1319" s="6">
        <f>SUMIF(J$129:J$159,$D1319,L$129:L$159)</f>
        <v>0</v>
      </c>
      <c r="J1319" s="9"/>
      <c r="K1319" s="10"/>
      <c r="L1319" s="11"/>
      <c r="M1319" s="6">
        <f>SUMIF(N$129:N$159,$D1319,P$129:P$159)</f>
        <v>0</v>
      </c>
      <c r="N1319" s="9"/>
      <c r="O1319" s="10"/>
      <c r="P1319" s="11"/>
      <c r="Q1319" s="6">
        <f>SUMIF(R$129:R$159,$D1319,T$129:T$159)</f>
        <v>0</v>
      </c>
      <c r="R1319" s="9"/>
      <c r="S1319" s="10"/>
      <c r="T1319" s="11"/>
      <c r="U1319" s="6">
        <f>SUMIF(V$129:V$159,$D1319,X$129:X$159)</f>
        <v>0</v>
      </c>
      <c r="V1319" s="9"/>
      <c r="W1319" s="10"/>
      <c r="X1319" s="11"/>
      <c r="Y1319" s="6">
        <f>SUMIF(Z$129:Z$159,$D1319,AB$129:AB$159)</f>
        <v>0</v>
      </c>
      <c r="Z1319" s="9"/>
      <c r="AA1319" s="10"/>
      <c r="AB1319" s="11"/>
      <c r="AC1319" s="6">
        <f>SUMIF(AD$129:AD$159,$D1319,AF$129:AF$159)</f>
        <v>0</v>
      </c>
      <c r="AD1319" s="9"/>
      <c r="AE1319" s="10"/>
      <c r="AF1319" s="11"/>
      <c r="AG1319" s="6">
        <f>SUMIF(AH$129:AH$159,$D1319,AJ$129:AJ$159)</f>
        <v>0</v>
      </c>
      <c r="AH1319" s="9"/>
      <c r="AI1319" s="10"/>
      <c r="AJ1319" s="11"/>
      <c r="AK1319" s="6">
        <f>SUMIF(AL$129:AL$159,$D1319,AN$129:AN$159)</f>
        <v>0</v>
      </c>
      <c r="AL1319" s="9"/>
      <c r="AM1319" s="10"/>
      <c r="AN1319" s="11"/>
      <c r="AO1319" s="6">
        <f>SUMIF(AP$129:AP$159,$D1319,AR$129:AR$159)</f>
        <v>0</v>
      </c>
      <c r="AP1319" s="9"/>
      <c r="AQ1319" s="10"/>
      <c r="AR1319" s="11"/>
      <c r="AS1319" s="6">
        <f>SUMIF(AT$129:AT$159,$D1319,AV$129:AV$159)</f>
        <v>0</v>
      </c>
      <c r="AT1319" s="9"/>
      <c r="AU1319" s="10"/>
      <c r="AV1319" s="11"/>
      <c r="AW1319" s="6">
        <f>SUMIF(AX$129:AX$159,$D1319,AZ$129:AZ$159)</f>
        <v>0</v>
      </c>
      <c r="AX1319" s="9"/>
      <c r="AY1319" s="10"/>
      <c r="AZ1319" s="11"/>
      <c r="BA1319" s="6">
        <f>SUMIF(BB$129:BB$159,$D1319,BD$129:BD$159)</f>
        <v>0</v>
      </c>
      <c r="BB1319" s="9"/>
      <c r="BC1319" s="10"/>
      <c r="BD1319" s="11"/>
      <c r="BE1319" s="6">
        <f>SUMIF(BF$129:BF$159,$D1319,BH$129:BH$159)</f>
        <v>0</v>
      </c>
      <c r="BF1319" s="9"/>
      <c r="BG1319" s="10"/>
      <c r="BH1319" s="11"/>
      <c r="BI1319" s="6">
        <f>SUMIF(BJ$129:BJ$159,$D1319,BL$129:BL$159)</f>
        <v>0</v>
      </c>
      <c r="BJ1319" s="9"/>
      <c r="BK1319" s="10"/>
      <c r="BL1319" s="11"/>
      <c r="BM1319" s="6">
        <f>SUMIF(BN$129:BN$159,$D1319,BP$129:BP$159)</f>
        <v>0</v>
      </c>
      <c r="BN1319" s="9"/>
      <c r="BO1319" s="10"/>
      <c r="BP1319" s="11"/>
      <c r="BQ1319" s="6">
        <f>SUMIF(BR$129:BR$159,$D1319,BT$129:BT$159)</f>
        <v>0</v>
      </c>
      <c r="BR1319" s="9"/>
      <c r="BS1319" s="10"/>
      <c r="BT1319" s="11"/>
      <c r="BU1319" s="6">
        <f>SUMIF(BV$129:BV$159,$D1319,BX$129:BX$159)</f>
        <v>0</v>
      </c>
      <c r="BV1319" s="9"/>
      <c r="BW1319" s="10"/>
      <c r="BX1319" s="11"/>
      <c r="BY1319" s="6">
        <f>SUMIF(BZ$129:BZ$159,$D1319,CB$129:CB$159)</f>
        <v>0</v>
      </c>
      <c r="BZ1319" s="9"/>
      <c r="CA1319" s="10"/>
      <c r="CB1319" s="11"/>
      <c r="CC1319" s="6">
        <f>SUMIF(CD$129:CD$159,$D1319,CF$129:CF$159)</f>
        <v>0</v>
      </c>
      <c r="CD1319" s="9"/>
      <c r="CE1319" s="10"/>
      <c r="CF1319" s="11"/>
      <c r="CG1319" s="6">
        <f>SUMIF(CH$129:CH$159,$D1319,CJ$129:CJ$159)</f>
        <v>0</v>
      </c>
      <c r="CH1319" s="9"/>
      <c r="CI1319" s="10"/>
      <c r="CJ1319" s="11"/>
      <c r="CK1319" s="6">
        <f>SUMIF(CL$129:CL$159,$D1319,CN$129:CN$159)</f>
        <v>0</v>
      </c>
      <c r="CL1319" s="9"/>
      <c r="CM1319" s="10"/>
      <c r="CN1319" s="11"/>
      <c r="CO1319" s="6">
        <f>SUMIF(CP$129:CP$159,$D1319,CR$129:CR$159)</f>
        <v>0</v>
      </c>
      <c r="CP1319" s="9"/>
      <c r="CQ1319" s="10"/>
      <c r="CR1319" s="11"/>
      <c r="CS1319" s="6">
        <f>SUMIF(CT$129:CT$159,$D1319,CV$129:CV$159)</f>
        <v>0</v>
      </c>
      <c r="CT1319" s="9"/>
      <c r="CU1319" s="10"/>
      <c r="CV1319" s="11"/>
      <c r="CW1319" s="6">
        <f>SUMIF(CX$129:CX$159,$D1319,CZ$129:CZ$159)</f>
        <v>0</v>
      </c>
      <c r="CX1319" s="9"/>
      <c r="CY1319" s="10"/>
      <c r="CZ1319" s="11"/>
      <c r="DA1319" s="6">
        <f>SUMIF(DB$129:DB$159,$D1319,DD$129:DD$159)</f>
        <v>0</v>
      </c>
      <c r="DB1319" s="9"/>
      <c r="DC1319" s="10"/>
      <c r="DD1319" s="11"/>
      <c r="DE1319" s="6">
        <f>SUMIF(DF$129:DF$159,$D1319,DH$129:DH$159)</f>
        <v>0</v>
      </c>
      <c r="DF1319" s="9"/>
      <c r="DG1319" s="10"/>
      <c r="DH1319" s="11"/>
      <c r="DI1319" s="6">
        <f>SUMIF(DJ$129:DJ$159,$D1319,DL$129:DL$159)</f>
        <v>0</v>
      </c>
      <c r="DJ1319" s="9"/>
      <c r="DK1319" s="10"/>
      <c r="DL1319" s="11"/>
      <c r="DM1319" s="6">
        <f>SUMIF(DN$129:DN$159,$D1319,DP$129:DP$159)</f>
        <v>0</v>
      </c>
      <c r="DN1319" s="9"/>
      <c r="DO1319" s="10"/>
      <c r="DP1319" s="11"/>
      <c r="DQ1319" s="6">
        <f>SUMIF(DR$129:DR$159,$D1319,DT$129:DT$159)</f>
        <v>0</v>
      </c>
      <c r="DR1319" s="9"/>
      <c r="DS1319" s="10"/>
      <c r="DT1319" s="11"/>
      <c r="DU1319" s="6">
        <f>SUMIF(DV$129:DV$159,$D1319,DX$129:DX$159)</f>
        <v>0</v>
      </c>
      <c r="DV1319" s="9"/>
      <c r="DW1319" s="10"/>
      <c r="DX1319" s="11"/>
      <c r="DY1319" s="6">
        <f>SUMIF(DZ$129:DZ$159,$D1319,EB$129:EB$159)</f>
        <v>0</v>
      </c>
      <c r="DZ1319" s="9"/>
      <c r="EA1319" s="10"/>
      <c r="EB1319" s="11"/>
      <c r="EC1319" s="6">
        <f>SUMIF(ED$129:ED$159,$D1319,EF$129:EF$159)</f>
        <v>0</v>
      </c>
      <c r="ED1319" s="9"/>
      <c r="EE1319" s="10"/>
      <c r="EF1319" s="11"/>
      <c r="EG1319" s="6">
        <f>SUMIF(EH$129:EH$159,$D1319,EJ$129:EJ$159)</f>
        <v>0</v>
      </c>
      <c r="EH1319" s="9"/>
      <c r="EI1319" s="10"/>
      <c r="EJ1319" s="11"/>
      <c r="EK1319" s="6">
        <f>SUMIF(EL$129:EL$159,$D1319,EN$129:EN$159)</f>
        <v>0</v>
      </c>
      <c r="EL1319" s="9"/>
      <c r="EM1319" s="10"/>
      <c r="EN1319" s="11"/>
      <c r="EO1319" s="6">
        <f>SUMIF(EP$129:EP$159,$D1319,ER$129:ER$159)</f>
        <v>0</v>
      </c>
      <c r="EP1319" s="9"/>
      <c r="EQ1319" s="10"/>
      <c r="ER1319" s="11"/>
      <c r="ES1319" s="6">
        <f>SUMIF(ET$129:ET$159,$D1319,EV$129:EV$159)</f>
        <v>0</v>
      </c>
      <c r="ET1319" s="9"/>
      <c r="EU1319" s="10"/>
      <c r="EV1319" s="11"/>
      <c r="EW1319" s="6">
        <f>SUMIF(EX$129:EX$159,$D1319,EZ$129:EZ$159)</f>
        <v>0</v>
      </c>
      <c r="EX1319" s="9"/>
      <c r="EY1319" s="10"/>
      <c r="EZ1319" s="11"/>
      <c r="FA1319" s="6">
        <f>SUMIF(FB$129:FB$159,$D1319,FD$129:FD$159)</f>
        <v>0</v>
      </c>
      <c r="FB1319" s="9"/>
      <c r="FC1319" s="10"/>
      <c r="FD1319" s="11"/>
      <c r="FE1319" s="6">
        <f>SUMIF(FF$129:FF$159,$D1319,FH$129:FH$159)</f>
        <v>0</v>
      </c>
      <c r="FF1319" s="9"/>
      <c r="FG1319" s="10"/>
      <c r="FH1319" s="11"/>
      <c r="FI1319" s="6">
        <f>SUMIF(FJ$129:FJ$159,$D1319,FL$129:FL$159)</f>
        <v>0</v>
      </c>
      <c r="FJ1319" s="9"/>
      <c r="FK1319" s="10"/>
      <c r="FL1319" s="11"/>
      <c r="FM1319" s="6">
        <f>SUMIF(FN$129:FN$159,$D1319,FP$129:FP$159)</f>
        <v>0</v>
      </c>
      <c r="FN1319" s="9"/>
      <c r="FO1319" s="10"/>
      <c r="FP1319" s="11"/>
      <c r="FQ1319" s="6">
        <f>SUMIF(FR$129:FR$159,$D1319,FT$129:FT$159)</f>
        <v>0</v>
      </c>
      <c r="FR1319" s="9"/>
      <c r="FS1319" s="10"/>
      <c r="FT1319" s="11"/>
      <c r="FU1319" s="6">
        <f>SUMIF(FV$129:FV$159,$D1319,FX$129:FX$159)</f>
        <v>0</v>
      </c>
      <c r="FV1319" s="9"/>
      <c r="FW1319" s="10"/>
      <c r="FX1319" s="11"/>
      <c r="FY1319" s="6">
        <f>SUMIF(FZ$129:FZ$159,$D1319,GB$129:GB$159)</f>
        <v>0</v>
      </c>
      <c r="FZ1319" s="9"/>
      <c r="GA1319" s="10"/>
      <c r="GB1319" s="11"/>
      <c r="GC1319" s="6">
        <f>SUMIF(GD$129:GD$159,$D1319,GF$129:GF$159)</f>
        <v>0</v>
      </c>
      <c r="GD1319" s="9"/>
      <c r="GE1319" s="10"/>
      <c r="GF1319" s="11"/>
      <c r="GG1319" s="6">
        <f>SUMIF(GH$129:GH$159,$D1319,GJ$129:GJ$159)</f>
        <v>0</v>
      </c>
      <c r="GH1319" s="9"/>
      <c r="GI1319" s="10"/>
      <c r="GJ1319" s="11"/>
      <c r="GK1319" s="6">
        <f>SUMIF(GL$129:GL$159,$D1319,GN$129:GN$159)</f>
        <v>0</v>
      </c>
      <c r="GL1319" s="9"/>
      <c r="GM1319" s="10"/>
      <c r="GN1319" s="11"/>
      <c r="GO1319" s="6">
        <f>SUMIF(GP$129:GP$159,$D1319,GR$129:GR$159)</f>
        <v>0</v>
      </c>
      <c r="GP1319" s="9"/>
      <c r="GQ1319" s="10"/>
      <c r="GR1319" s="11"/>
      <c r="GS1319" s="6">
        <f>SUMIF(GT$129:GT$159,$D1319,GV$129:GV$159)</f>
        <v>0</v>
      </c>
      <c r="GT1319" s="9"/>
      <c r="GU1319" s="10"/>
      <c r="GV1319" s="20"/>
      <c r="GW1319" s="19">
        <f t="shared" si="31"/>
        <v>0</v>
      </c>
      <c r="GX1319" s="472"/>
      <c r="GY1319" s="473"/>
    </row>
    <row r="1320" spans="1:207" ht="37.5">
      <c r="A1320" s="47" t="s">
        <v>80</v>
      </c>
      <c r="B1320" s="487"/>
      <c r="C1320" s="187" t="s">
        <v>413</v>
      </c>
      <c r="D1320" s="229" t="s">
        <v>414</v>
      </c>
      <c r="E1320" s="6">
        <f>SUMIF(F$160:F$190,$D1320,H$160:H$190)</f>
        <v>0</v>
      </c>
      <c r="F1320" s="9"/>
      <c r="G1320" s="10"/>
      <c r="H1320" s="11"/>
      <c r="I1320" s="6">
        <f>SUMIF(J$160:J$190,$D1320,L$160:L$190)</f>
        <v>0</v>
      </c>
      <c r="J1320" s="9"/>
      <c r="K1320" s="10"/>
      <c r="L1320" s="11"/>
      <c r="M1320" s="6">
        <f>SUMIF(N$160:N$190,$D1320,P$160:P$190)</f>
        <v>0</v>
      </c>
      <c r="N1320" s="9"/>
      <c r="O1320" s="10"/>
      <c r="P1320" s="11"/>
      <c r="Q1320" s="6">
        <f>SUMIF(R$160:R$190,$D1320,T$160:T$190)</f>
        <v>0</v>
      </c>
      <c r="R1320" s="9"/>
      <c r="S1320" s="10"/>
      <c r="T1320" s="11"/>
      <c r="U1320" s="6">
        <f>SUMIF(V$160:V$190,$D1320,X$160:X$190)</f>
        <v>0</v>
      </c>
      <c r="V1320" s="9"/>
      <c r="W1320" s="10"/>
      <c r="X1320" s="11"/>
      <c r="Y1320" s="6">
        <f>SUMIF(Z$160:Z$190,$D1320,AB$160:AB$190)</f>
        <v>0</v>
      </c>
      <c r="Z1320" s="9"/>
      <c r="AA1320" s="10"/>
      <c r="AB1320" s="11"/>
      <c r="AC1320" s="6">
        <f>SUMIF(AD$160:AD$190,$D1320,AF$160:AF$190)</f>
        <v>0</v>
      </c>
      <c r="AD1320" s="9"/>
      <c r="AE1320" s="10"/>
      <c r="AF1320" s="11"/>
      <c r="AG1320" s="6">
        <f>SUMIF(AH$160:AH$190,$D1320,AJ$160:AJ$190)</f>
        <v>0</v>
      </c>
      <c r="AH1320" s="9"/>
      <c r="AI1320" s="10"/>
      <c r="AJ1320" s="11"/>
      <c r="AK1320" s="6">
        <f>SUMIF(AL$160:AL$190,$D1320,AN$160:AN$190)</f>
        <v>0</v>
      </c>
      <c r="AL1320" s="9"/>
      <c r="AM1320" s="10"/>
      <c r="AN1320" s="11"/>
      <c r="AO1320" s="6">
        <f>SUMIF(AP$160:AP$190,$D1320,AR$160:AR$190)</f>
        <v>0</v>
      </c>
      <c r="AP1320" s="9"/>
      <c r="AQ1320" s="10"/>
      <c r="AR1320" s="11"/>
      <c r="AS1320" s="6">
        <f>SUMIF(AT$160:AT$190,$D1320,AV$160:AV$190)</f>
        <v>0</v>
      </c>
      <c r="AT1320" s="9"/>
      <c r="AU1320" s="10"/>
      <c r="AV1320" s="11"/>
      <c r="AW1320" s="6">
        <f>SUMIF(AX$160:AX$190,$D1320,AZ$160:AZ$190)</f>
        <v>0</v>
      </c>
      <c r="AX1320" s="9"/>
      <c r="AY1320" s="10"/>
      <c r="AZ1320" s="11"/>
      <c r="BA1320" s="6">
        <f>SUMIF(BB$160:BB$190,$D1320,BD$160:BD$190)</f>
        <v>0</v>
      </c>
      <c r="BB1320" s="9"/>
      <c r="BC1320" s="10"/>
      <c r="BD1320" s="11"/>
      <c r="BE1320" s="6">
        <f>SUMIF(BF$160:BF$190,$D1320,BH$160:BH$190)</f>
        <v>0</v>
      </c>
      <c r="BF1320" s="9"/>
      <c r="BG1320" s="10"/>
      <c r="BH1320" s="11"/>
      <c r="BI1320" s="6">
        <f>SUMIF(BJ$160:BJ$190,$D1320,BL$160:BL$190)</f>
        <v>0</v>
      </c>
      <c r="BJ1320" s="9"/>
      <c r="BK1320" s="10"/>
      <c r="BL1320" s="11"/>
      <c r="BM1320" s="6">
        <f>SUMIF(BN$160:BN$190,$D1320,BP$160:BP$190)</f>
        <v>0</v>
      </c>
      <c r="BN1320" s="9"/>
      <c r="BO1320" s="10"/>
      <c r="BP1320" s="11"/>
      <c r="BQ1320" s="6">
        <f>SUMIF(BR$160:BR$190,$D1320,BT$160:BT$190)</f>
        <v>0</v>
      </c>
      <c r="BR1320" s="9"/>
      <c r="BS1320" s="10"/>
      <c r="BT1320" s="11"/>
      <c r="BU1320" s="6">
        <f>SUMIF(BV$160:BV$190,$D1320,BX$160:BX$190)</f>
        <v>0</v>
      </c>
      <c r="BV1320" s="9"/>
      <c r="BW1320" s="10"/>
      <c r="BX1320" s="11"/>
      <c r="BY1320" s="6">
        <f>SUMIF(BZ$160:BZ$190,$D1320,CB$160:CB$190)</f>
        <v>0</v>
      </c>
      <c r="BZ1320" s="9"/>
      <c r="CA1320" s="10"/>
      <c r="CB1320" s="11"/>
      <c r="CC1320" s="6">
        <f>SUMIF(CD$160:CD$190,$D1320,CF$160:CF$190)</f>
        <v>0</v>
      </c>
      <c r="CD1320" s="9"/>
      <c r="CE1320" s="10"/>
      <c r="CF1320" s="11"/>
      <c r="CG1320" s="6">
        <f>SUMIF(CH$160:CH$190,$D1320,CJ$160:CJ$190)</f>
        <v>0</v>
      </c>
      <c r="CH1320" s="9"/>
      <c r="CI1320" s="10"/>
      <c r="CJ1320" s="11"/>
      <c r="CK1320" s="6">
        <f>SUMIF(CL$160:CL$190,$D1320,CN$160:CN$190)</f>
        <v>0</v>
      </c>
      <c r="CL1320" s="9"/>
      <c r="CM1320" s="10"/>
      <c r="CN1320" s="11"/>
      <c r="CO1320" s="6">
        <f>SUMIF(CP$160:CP$190,$D1320,CR$160:CR$190)</f>
        <v>0</v>
      </c>
      <c r="CP1320" s="9"/>
      <c r="CQ1320" s="10"/>
      <c r="CR1320" s="11"/>
      <c r="CS1320" s="6">
        <f>SUMIF(CT$160:CT$190,$D1320,CV$160:CV$190)</f>
        <v>0</v>
      </c>
      <c r="CT1320" s="9"/>
      <c r="CU1320" s="10"/>
      <c r="CV1320" s="11"/>
      <c r="CW1320" s="6">
        <f>SUMIF(CX$160:CX$190,$D1320,CZ$160:CZ$190)</f>
        <v>0</v>
      </c>
      <c r="CX1320" s="9"/>
      <c r="CY1320" s="10"/>
      <c r="CZ1320" s="11"/>
      <c r="DA1320" s="6">
        <f>SUMIF(DB$160:DB$190,$D1320,DD$160:DD$190)</f>
        <v>0</v>
      </c>
      <c r="DB1320" s="9"/>
      <c r="DC1320" s="10"/>
      <c r="DD1320" s="11"/>
      <c r="DE1320" s="6">
        <f>SUMIF(DF$160:DF$190,$D1320,DH$160:DH$190)</f>
        <v>0</v>
      </c>
      <c r="DF1320" s="9"/>
      <c r="DG1320" s="10"/>
      <c r="DH1320" s="11"/>
      <c r="DI1320" s="6">
        <f>SUMIF(DJ$160:DJ$190,$D1320,DL$160:DL$190)</f>
        <v>0</v>
      </c>
      <c r="DJ1320" s="9"/>
      <c r="DK1320" s="10"/>
      <c r="DL1320" s="11"/>
      <c r="DM1320" s="6">
        <f>SUMIF(DN$160:DN$190,$D1320,DP$160:DP$190)</f>
        <v>0</v>
      </c>
      <c r="DN1320" s="9"/>
      <c r="DO1320" s="10"/>
      <c r="DP1320" s="11"/>
      <c r="DQ1320" s="6">
        <f>SUMIF(DR$160:DR$190,$D1320,DT$160:DT$190)</f>
        <v>0</v>
      </c>
      <c r="DR1320" s="9"/>
      <c r="DS1320" s="10"/>
      <c r="DT1320" s="11"/>
      <c r="DU1320" s="6">
        <f>SUMIF(DV$160:DV$190,$D1320,DX$160:DX$190)</f>
        <v>0</v>
      </c>
      <c r="DV1320" s="9"/>
      <c r="DW1320" s="10"/>
      <c r="DX1320" s="11"/>
      <c r="DY1320" s="6">
        <f>SUMIF(DZ$160:DZ$190,$D1320,EB$160:EB$190)</f>
        <v>0</v>
      </c>
      <c r="DZ1320" s="9"/>
      <c r="EA1320" s="10"/>
      <c r="EB1320" s="11"/>
      <c r="EC1320" s="6">
        <f>SUMIF(ED$160:ED$190,$D1320,EF$160:EF$190)</f>
        <v>0</v>
      </c>
      <c r="ED1320" s="9"/>
      <c r="EE1320" s="10"/>
      <c r="EF1320" s="11"/>
      <c r="EG1320" s="6">
        <f>SUMIF(EH$160:EH$190,$D1320,EJ$160:EJ$190)</f>
        <v>0</v>
      </c>
      <c r="EH1320" s="9"/>
      <c r="EI1320" s="10"/>
      <c r="EJ1320" s="11"/>
      <c r="EK1320" s="6">
        <f>SUMIF(EL$160:EL$190,$D1320,EN$160:EN$190)</f>
        <v>0</v>
      </c>
      <c r="EL1320" s="9"/>
      <c r="EM1320" s="10"/>
      <c r="EN1320" s="11"/>
      <c r="EO1320" s="6">
        <f>SUMIF(EP$160:EP$190,$D1320,ER$160:ER$190)</f>
        <v>0</v>
      </c>
      <c r="EP1320" s="9"/>
      <c r="EQ1320" s="10"/>
      <c r="ER1320" s="11"/>
      <c r="ES1320" s="6">
        <f>SUMIF(ET$160:ET$190,$D1320,EV$160:EV$190)</f>
        <v>0</v>
      </c>
      <c r="ET1320" s="9"/>
      <c r="EU1320" s="10"/>
      <c r="EV1320" s="11"/>
      <c r="EW1320" s="6">
        <f>SUMIF(EX$160:EX$190,$D1320,EZ$160:EZ$190)</f>
        <v>0</v>
      </c>
      <c r="EX1320" s="9"/>
      <c r="EY1320" s="10"/>
      <c r="EZ1320" s="11"/>
      <c r="FA1320" s="6">
        <f>SUMIF(FB$160:FB$190,$D1320,FD$160:FD$190)</f>
        <v>0</v>
      </c>
      <c r="FB1320" s="9"/>
      <c r="FC1320" s="10"/>
      <c r="FD1320" s="11"/>
      <c r="FE1320" s="6">
        <f>SUMIF(FF$160:FF$190,$D1320,FH$160:FH$190)</f>
        <v>0</v>
      </c>
      <c r="FF1320" s="9"/>
      <c r="FG1320" s="10"/>
      <c r="FH1320" s="11"/>
      <c r="FI1320" s="6">
        <f>SUMIF(FJ$160:FJ$190,$D1320,FL$160:FL$190)</f>
        <v>0</v>
      </c>
      <c r="FJ1320" s="9"/>
      <c r="FK1320" s="10"/>
      <c r="FL1320" s="11"/>
      <c r="FM1320" s="6">
        <f>SUMIF(FN$160:FN$190,$D1320,FP$160:FP$190)</f>
        <v>0</v>
      </c>
      <c r="FN1320" s="9"/>
      <c r="FO1320" s="10"/>
      <c r="FP1320" s="11"/>
      <c r="FQ1320" s="6">
        <f>SUMIF(FR$160:FR$190,$D1320,FT$160:FT$190)</f>
        <v>0</v>
      </c>
      <c r="FR1320" s="9"/>
      <c r="FS1320" s="10"/>
      <c r="FT1320" s="11"/>
      <c r="FU1320" s="6">
        <f>SUMIF(FV$160:FV$190,$D1320,FX$160:FX$190)</f>
        <v>0</v>
      </c>
      <c r="FV1320" s="9"/>
      <c r="FW1320" s="10"/>
      <c r="FX1320" s="11"/>
      <c r="FY1320" s="6">
        <f>SUMIF(FZ$160:FZ$190,$D1320,GB$160:GB$190)</f>
        <v>0</v>
      </c>
      <c r="FZ1320" s="9"/>
      <c r="GA1320" s="10"/>
      <c r="GB1320" s="11"/>
      <c r="GC1320" s="6">
        <f>SUMIF(GD$160:GD$190,$D1320,GF$160:GF$190)</f>
        <v>0</v>
      </c>
      <c r="GD1320" s="9"/>
      <c r="GE1320" s="10"/>
      <c r="GF1320" s="11"/>
      <c r="GG1320" s="6">
        <f>SUMIF(GH$160:GH$190,$D1320,GJ$160:GJ$190)</f>
        <v>0</v>
      </c>
      <c r="GH1320" s="9"/>
      <c r="GI1320" s="10"/>
      <c r="GJ1320" s="11"/>
      <c r="GK1320" s="6">
        <f>SUMIF(GL$160:GL$190,$D1320,GN$160:GN$190)</f>
        <v>0</v>
      </c>
      <c r="GL1320" s="9"/>
      <c r="GM1320" s="10"/>
      <c r="GN1320" s="11"/>
      <c r="GO1320" s="6">
        <f>SUMIF(GP$160:GP$190,$D1320,GR$160:GR$190)</f>
        <v>0</v>
      </c>
      <c r="GP1320" s="9"/>
      <c r="GQ1320" s="10"/>
      <c r="GR1320" s="11"/>
      <c r="GS1320" s="6">
        <f>SUMIF(GT$160:GT$190,$D1320,GV$160:GV$190)</f>
        <v>0</v>
      </c>
      <c r="GT1320" s="9"/>
      <c r="GU1320" s="10"/>
      <c r="GV1320" s="20"/>
      <c r="GW1320" s="19">
        <f t="shared" si="31"/>
        <v>0</v>
      </c>
      <c r="GX1320" s="472"/>
      <c r="GY1320" s="473"/>
    </row>
    <row r="1321" spans="1:207" ht="37.5">
      <c r="A1321" s="47" t="s">
        <v>81</v>
      </c>
      <c r="B1321" s="487"/>
      <c r="C1321" s="187" t="s">
        <v>413</v>
      </c>
      <c r="D1321" s="229" t="s">
        <v>414</v>
      </c>
      <c r="E1321" s="6">
        <f>SUMIF(F$191:F$221,$D1321,H$191:H$221)</f>
        <v>0</v>
      </c>
      <c r="F1321" s="9"/>
      <c r="G1321" s="10"/>
      <c r="H1321" s="11"/>
      <c r="I1321" s="6">
        <f>SUMIF(J$191:J$221,$D1321,L$191:L$221)</f>
        <v>0</v>
      </c>
      <c r="J1321" s="9"/>
      <c r="K1321" s="10"/>
      <c r="L1321" s="11"/>
      <c r="M1321" s="6">
        <f>SUMIF(N$191:N$221,$D1321,P$191:P$221)</f>
        <v>0</v>
      </c>
      <c r="N1321" s="9"/>
      <c r="O1321" s="10"/>
      <c r="P1321" s="11"/>
      <c r="Q1321" s="6">
        <f>SUMIF(R$191:R$221,$D1321,T$191:T$221)</f>
        <v>0</v>
      </c>
      <c r="R1321" s="9"/>
      <c r="S1321" s="10"/>
      <c r="T1321" s="11"/>
      <c r="U1321" s="6">
        <f>SUMIF(V$191:V$221,$D1321,X$191:X$221)</f>
        <v>0</v>
      </c>
      <c r="V1321" s="9"/>
      <c r="W1321" s="10"/>
      <c r="X1321" s="11"/>
      <c r="Y1321" s="6">
        <f>SUMIF(Z$191:Z$221,$D1321,AB$191:AB$221)</f>
        <v>0</v>
      </c>
      <c r="Z1321" s="9"/>
      <c r="AA1321" s="10"/>
      <c r="AB1321" s="11"/>
      <c r="AC1321" s="6">
        <f>SUMIF(AD$191:AD$221,$D1321,AF$191:AF$221)</f>
        <v>0</v>
      </c>
      <c r="AD1321" s="9"/>
      <c r="AE1321" s="10"/>
      <c r="AF1321" s="11"/>
      <c r="AG1321" s="6">
        <f>SUMIF(AH$191:AH$221,$D1321,AJ$191:AJ$221)</f>
        <v>0</v>
      </c>
      <c r="AH1321" s="9"/>
      <c r="AI1321" s="10"/>
      <c r="AJ1321" s="11"/>
      <c r="AK1321" s="6">
        <f>SUMIF(AL$191:AL$221,$D1321,AN$191:AN$221)</f>
        <v>0</v>
      </c>
      <c r="AL1321" s="9"/>
      <c r="AM1321" s="10"/>
      <c r="AN1321" s="11"/>
      <c r="AO1321" s="6">
        <f>SUMIF(AP$191:AP$221,$D1321,AR$191:AR$221)</f>
        <v>0</v>
      </c>
      <c r="AP1321" s="9"/>
      <c r="AQ1321" s="10"/>
      <c r="AR1321" s="11"/>
      <c r="AS1321" s="6">
        <f>SUMIF(AT$191:AT$221,$D1321,AV$191:AV$221)</f>
        <v>0</v>
      </c>
      <c r="AT1321" s="9"/>
      <c r="AU1321" s="10"/>
      <c r="AV1321" s="11"/>
      <c r="AW1321" s="6">
        <f>SUMIF(AX$191:AX$221,$D1321,AZ$191:AZ$221)</f>
        <v>0</v>
      </c>
      <c r="AX1321" s="9"/>
      <c r="AY1321" s="10"/>
      <c r="AZ1321" s="11"/>
      <c r="BA1321" s="6">
        <f>SUMIF(BB$191:BB$221,$D1321,BD$191:BD$221)</f>
        <v>0</v>
      </c>
      <c r="BB1321" s="9"/>
      <c r="BC1321" s="10"/>
      <c r="BD1321" s="11"/>
      <c r="BE1321" s="6">
        <f>SUMIF(BF$191:BF$221,$D1321,BH$191:BH$221)</f>
        <v>0</v>
      </c>
      <c r="BF1321" s="9"/>
      <c r="BG1321" s="10"/>
      <c r="BH1321" s="11"/>
      <c r="BI1321" s="6">
        <f>SUMIF(BJ$191:BJ$221,$D1321,BL$191:BL$221)</f>
        <v>0</v>
      </c>
      <c r="BJ1321" s="9"/>
      <c r="BK1321" s="10"/>
      <c r="BL1321" s="11"/>
      <c r="BM1321" s="6">
        <f>SUMIF(BN$191:BN$221,$D1321,BP$191:BP$221)</f>
        <v>0</v>
      </c>
      <c r="BN1321" s="9"/>
      <c r="BO1321" s="10"/>
      <c r="BP1321" s="11"/>
      <c r="BQ1321" s="6">
        <f>SUMIF(BR$191:BR$221,$D1321,BT$191:BT$221)</f>
        <v>0</v>
      </c>
      <c r="BR1321" s="9"/>
      <c r="BS1321" s="10"/>
      <c r="BT1321" s="11"/>
      <c r="BU1321" s="6">
        <f>SUMIF(BV$191:BV$221,$D1321,BX$191:BX$221)</f>
        <v>0</v>
      </c>
      <c r="BV1321" s="9"/>
      <c r="BW1321" s="10"/>
      <c r="BX1321" s="11"/>
      <c r="BY1321" s="6">
        <f>SUMIF(BZ$191:BZ$221,$D1321,CB$191:CB$221)</f>
        <v>0</v>
      </c>
      <c r="BZ1321" s="9"/>
      <c r="CA1321" s="10"/>
      <c r="CB1321" s="11"/>
      <c r="CC1321" s="6">
        <f>SUMIF(CD$191:CD$221,$D1321,CF$191:CF$221)</f>
        <v>0</v>
      </c>
      <c r="CD1321" s="9"/>
      <c r="CE1321" s="10"/>
      <c r="CF1321" s="11"/>
      <c r="CG1321" s="6">
        <f>SUMIF(CH$191:CH$221,$D1321,CJ$191:CJ$221)</f>
        <v>0</v>
      </c>
      <c r="CH1321" s="9"/>
      <c r="CI1321" s="10"/>
      <c r="CJ1321" s="11"/>
      <c r="CK1321" s="6">
        <f>SUMIF(CL$191:CL$221,$D1321,CN$191:CN$221)</f>
        <v>0</v>
      </c>
      <c r="CL1321" s="9"/>
      <c r="CM1321" s="10"/>
      <c r="CN1321" s="11"/>
      <c r="CO1321" s="6">
        <f>SUMIF(CP$191:CP$221,$D1321,CR$191:CR$221)</f>
        <v>0</v>
      </c>
      <c r="CP1321" s="9"/>
      <c r="CQ1321" s="10"/>
      <c r="CR1321" s="11"/>
      <c r="CS1321" s="6">
        <f>SUMIF(CT$191:CT$221,$D1321,CV$191:CV$221)</f>
        <v>0</v>
      </c>
      <c r="CT1321" s="9"/>
      <c r="CU1321" s="10"/>
      <c r="CV1321" s="11"/>
      <c r="CW1321" s="6">
        <f>SUMIF(CX$191:CX$221,$D1321,CZ$191:CZ$221)</f>
        <v>0</v>
      </c>
      <c r="CX1321" s="9"/>
      <c r="CY1321" s="10"/>
      <c r="CZ1321" s="11"/>
      <c r="DA1321" s="6">
        <f>SUMIF(DB$191:DB$221,$D1321,DD$191:DD$221)</f>
        <v>0</v>
      </c>
      <c r="DB1321" s="9"/>
      <c r="DC1321" s="10"/>
      <c r="DD1321" s="11"/>
      <c r="DE1321" s="6">
        <f>SUMIF(DF$191:DF$221,$D1321,DH$191:DH$221)</f>
        <v>0</v>
      </c>
      <c r="DF1321" s="9"/>
      <c r="DG1321" s="10"/>
      <c r="DH1321" s="11"/>
      <c r="DI1321" s="6">
        <f>SUMIF(DJ$191:DJ$221,$D1321,DL$191:DL$221)</f>
        <v>0</v>
      </c>
      <c r="DJ1321" s="9"/>
      <c r="DK1321" s="10"/>
      <c r="DL1321" s="11"/>
      <c r="DM1321" s="6">
        <f>SUMIF(DN$191:DN$221,$D1321,DP$191:DP$221)</f>
        <v>0</v>
      </c>
      <c r="DN1321" s="9"/>
      <c r="DO1321" s="10"/>
      <c r="DP1321" s="11"/>
      <c r="DQ1321" s="6">
        <f>SUMIF(DR$191:DR$221,$D1321,DT$191:DT$221)</f>
        <v>0</v>
      </c>
      <c r="DR1321" s="9"/>
      <c r="DS1321" s="10"/>
      <c r="DT1321" s="11"/>
      <c r="DU1321" s="6">
        <f>SUMIF(DV$191:DV$221,$D1321,DX$191:DX$221)</f>
        <v>0</v>
      </c>
      <c r="DV1321" s="9"/>
      <c r="DW1321" s="10"/>
      <c r="DX1321" s="11"/>
      <c r="DY1321" s="6">
        <f>SUMIF(DZ$191:DZ$221,$D1321,EB$191:EB$221)</f>
        <v>0</v>
      </c>
      <c r="DZ1321" s="9"/>
      <c r="EA1321" s="10"/>
      <c r="EB1321" s="11"/>
      <c r="EC1321" s="6">
        <f>SUMIF(ED$191:ED$221,$D1321,EF$191:EF$221)</f>
        <v>0</v>
      </c>
      <c r="ED1321" s="9"/>
      <c r="EE1321" s="10"/>
      <c r="EF1321" s="11"/>
      <c r="EG1321" s="6">
        <f>SUMIF(EH$191:EH$221,$D1321,EJ$191:EJ$221)</f>
        <v>0</v>
      </c>
      <c r="EH1321" s="9"/>
      <c r="EI1321" s="10"/>
      <c r="EJ1321" s="11"/>
      <c r="EK1321" s="6">
        <f>SUMIF(EL$191:EL$221,$D1321,EN$191:EN$221)</f>
        <v>0</v>
      </c>
      <c r="EL1321" s="9"/>
      <c r="EM1321" s="10"/>
      <c r="EN1321" s="11"/>
      <c r="EO1321" s="6">
        <f>SUMIF(EP$191:EP$221,$D1321,ER$191:ER$221)</f>
        <v>0</v>
      </c>
      <c r="EP1321" s="9"/>
      <c r="EQ1321" s="10"/>
      <c r="ER1321" s="11"/>
      <c r="ES1321" s="6">
        <f>SUMIF(ET$191:ET$221,$D1321,EV$191:EV$221)</f>
        <v>0</v>
      </c>
      <c r="ET1321" s="9"/>
      <c r="EU1321" s="10"/>
      <c r="EV1321" s="11"/>
      <c r="EW1321" s="6">
        <f>SUMIF(EX$191:EX$221,$D1321,EZ$191:EZ$221)</f>
        <v>0</v>
      </c>
      <c r="EX1321" s="9"/>
      <c r="EY1321" s="10"/>
      <c r="EZ1321" s="11"/>
      <c r="FA1321" s="6">
        <f>SUMIF(FB$191:FB$221,$D1321,FD$191:FD$221)</f>
        <v>0</v>
      </c>
      <c r="FB1321" s="9"/>
      <c r="FC1321" s="10"/>
      <c r="FD1321" s="11"/>
      <c r="FE1321" s="6">
        <f>SUMIF(FF$191:FF$221,$D1321,FH$191:FH$221)</f>
        <v>0</v>
      </c>
      <c r="FF1321" s="9"/>
      <c r="FG1321" s="10"/>
      <c r="FH1321" s="11"/>
      <c r="FI1321" s="6">
        <f>SUMIF(FJ$191:FJ$221,$D1321,FL$191:FL$221)</f>
        <v>0</v>
      </c>
      <c r="FJ1321" s="9"/>
      <c r="FK1321" s="10"/>
      <c r="FL1321" s="11"/>
      <c r="FM1321" s="6">
        <f>SUMIF(FN$191:FN$221,$D1321,FP$191:FP$221)</f>
        <v>0</v>
      </c>
      <c r="FN1321" s="9"/>
      <c r="FO1321" s="10"/>
      <c r="FP1321" s="11"/>
      <c r="FQ1321" s="6">
        <f>SUMIF(FR$191:FR$221,$D1321,FT$191:FT$221)</f>
        <v>0</v>
      </c>
      <c r="FR1321" s="9"/>
      <c r="FS1321" s="10"/>
      <c r="FT1321" s="11"/>
      <c r="FU1321" s="6">
        <f>SUMIF(FV$191:FV$221,$D1321,FX$191:FX$221)</f>
        <v>0</v>
      </c>
      <c r="FV1321" s="9"/>
      <c r="FW1321" s="10"/>
      <c r="FX1321" s="11"/>
      <c r="FY1321" s="6">
        <f>SUMIF(FZ$191:FZ$221,$D1321,GB$191:GB$221)</f>
        <v>0</v>
      </c>
      <c r="FZ1321" s="9"/>
      <c r="GA1321" s="10"/>
      <c r="GB1321" s="11"/>
      <c r="GC1321" s="6">
        <f>SUMIF(GD$191:GD$221,$D1321,GF$191:GF$221)</f>
        <v>0</v>
      </c>
      <c r="GD1321" s="9"/>
      <c r="GE1321" s="10"/>
      <c r="GF1321" s="11"/>
      <c r="GG1321" s="6">
        <f>SUMIF(GH$191:GH$221,$D1321,GJ$191:GJ$221)</f>
        <v>0</v>
      </c>
      <c r="GH1321" s="9"/>
      <c r="GI1321" s="10"/>
      <c r="GJ1321" s="11"/>
      <c r="GK1321" s="6">
        <f>SUMIF(GL$191:GL$221,$D1321,GN$191:GN$221)</f>
        <v>0</v>
      </c>
      <c r="GL1321" s="9"/>
      <c r="GM1321" s="10"/>
      <c r="GN1321" s="11"/>
      <c r="GO1321" s="6">
        <f>SUMIF(GP$191:GP$221,$D1321,GR$191:GR$221)</f>
        <v>0</v>
      </c>
      <c r="GP1321" s="9"/>
      <c r="GQ1321" s="10"/>
      <c r="GR1321" s="11"/>
      <c r="GS1321" s="6">
        <f>SUMIF(GT$191:GT$221,$D1321,GV$191:GV$221)</f>
        <v>0</v>
      </c>
      <c r="GT1321" s="9"/>
      <c r="GU1321" s="10"/>
      <c r="GV1321" s="20"/>
      <c r="GW1321" s="19">
        <f t="shared" si="31"/>
        <v>0</v>
      </c>
      <c r="GX1321" s="472"/>
      <c r="GY1321" s="473"/>
    </row>
    <row r="1322" spans="1:207" ht="37.5">
      <c r="A1322" s="47" t="s">
        <v>82</v>
      </c>
      <c r="B1322" s="487"/>
      <c r="C1322" s="187" t="s">
        <v>413</v>
      </c>
      <c r="D1322" s="229" t="s">
        <v>414</v>
      </c>
      <c r="E1322" s="6">
        <f>SUMIF(F$222:F$252,$D1322,H$222:H$252)</f>
        <v>0</v>
      </c>
      <c r="F1322" s="9"/>
      <c r="G1322" s="10"/>
      <c r="H1322" s="11"/>
      <c r="I1322" s="6">
        <f>SUMIF(J$222:J$252,$D1322,L$222:L$252)</f>
        <v>0</v>
      </c>
      <c r="J1322" s="9"/>
      <c r="K1322" s="10"/>
      <c r="L1322" s="11"/>
      <c r="M1322" s="6">
        <f>SUMIF(N$222:N$252,$D1322,P$222:P$252)</f>
        <v>0</v>
      </c>
      <c r="N1322" s="9"/>
      <c r="O1322" s="10"/>
      <c r="P1322" s="11"/>
      <c r="Q1322" s="6">
        <f>SUMIF(R$222:R$252,$D1322,T$222:T$252)</f>
        <v>0</v>
      </c>
      <c r="R1322" s="9"/>
      <c r="S1322" s="10"/>
      <c r="T1322" s="11"/>
      <c r="U1322" s="6">
        <f>SUMIF(V$222:V$252,$D1322,X$222:X$252)</f>
        <v>0</v>
      </c>
      <c r="V1322" s="9"/>
      <c r="W1322" s="10"/>
      <c r="X1322" s="11"/>
      <c r="Y1322" s="6">
        <f>SUMIF(Z$222:Z$252,$D1322,AB$222:AB$252)</f>
        <v>0</v>
      </c>
      <c r="Z1322" s="9"/>
      <c r="AA1322" s="10"/>
      <c r="AB1322" s="11"/>
      <c r="AC1322" s="6">
        <f>SUMIF(AD$222:AD$252,$D1322,AF$222:AF$252)</f>
        <v>0</v>
      </c>
      <c r="AD1322" s="9"/>
      <c r="AE1322" s="10"/>
      <c r="AF1322" s="11"/>
      <c r="AG1322" s="6">
        <f>SUMIF(AH$222:AH$252,$D1322,AJ$222:AJ$252)</f>
        <v>0</v>
      </c>
      <c r="AH1322" s="9"/>
      <c r="AI1322" s="10"/>
      <c r="AJ1322" s="11"/>
      <c r="AK1322" s="6">
        <f>SUMIF(AL$222:AL$252,$D1322,AN$222:AN$252)</f>
        <v>0</v>
      </c>
      <c r="AL1322" s="9"/>
      <c r="AM1322" s="10"/>
      <c r="AN1322" s="11"/>
      <c r="AO1322" s="6">
        <f>SUMIF(AP$222:AP$252,$D1322,AR$222:AR$252)</f>
        <v>0</v>
      </c>
      <c r="AP1322" s="9"/>
      <c r="AQ1322" s="10"/>
      <c r="AR1322" s="11"/>
      <c r="AS1322" s="6">
        <f>SUMIF(AT$222:AT$252,$D1322,AV$222:AV$252)</f>
        <v>0</v>
      </c>
      <c r="AT1322" s="9"/>
      <c r="AU1322" s="10"/>
      <c r="AV1322" s="11"/>
      <c r="AW1322" s="6">
        <f>SUMIF(AX$222:AX$252,$D1322,AZ$222:AZ$252)</f>
        <v>0</v>
      </c>
      <c r="AX1322" s="9"/>
      <c r="AY1322" s="10"/>
      <c r="AZ1322" s="11"/>
      <c r="BA1322" s="6">
        <f>SUMIF(BB$222:BB$252,$D1322,BD$222:BD$252)</f>
        <v>0</v>
      </c>
      <c r="BB1322" s="9"/>
      <c r="BC1322" s="10"/>
      <c r="BD1322" s="11"/>
      <c r="BE1322" s="6">
        <f>SUMIF(BF$222:BF$252,$D1322,BH$222:BH$252)</f>
        <v>0</v>
      </c>
      <c r="BF1322" s="9"/>
      <c r="BG1322" s="10"/>
      <c r="BH1322" s="11"/>
      <c r="BI1322" s="6">
        <f>SUMIF(BJ$222:BJ$252,$D1322,BL$222:BL$252)</f>
        <v>0</v>
      </c>
      <c r="BJ1322" s="9"/>
      <c r="BK1322" s="10"/>
      <c r="BL1322" s="11"/>
      <c r="BM1322" s="6">
        <f>SUMIF(BN$222:BN$252,$D1322,BP$222:BP$252)</f>
        <v>0</v>
      </c>
      <c r="BN1322" s="9"/>
      <c r="BO1322" s="10"/>
      <c r="BP1322" s="11"/>
      <c r="BQ1322" s="6">
        <f>SUMIF(BR$222:BR$252,$D1322,BT$222:BT$252)</f>
        <v>0</v>
      </c>
      <c r="BR1322" s="9"/>
      <c r="BS1322" s="10"/>
      <c r="BT1322" s="11"/>
      <c r="BU1322" s="6">
        <f>SUMIF(BV$222:BV$252,$D1322,BX$222:BX$252)</f>
        <v>0</v>
      </c>
      <c r="BV1322" s="9"/>
      <c r="BW1322" s="10"/>
      <c r="BX1322" s="11"/>
      <c r="BY1322" s="6">
        <f>SUMIF(BZ$222:BZ$252,$D1322,CB$222:CB$252)</f>
        <v>0</v>
      </c>
      <c r="BZ1322" s="9"/>
      <c r="CA1322" s="10"/>
      <c r="CB1322" s="11"/>
      <c r="CC1322" s="6">
        <f>SUMIF(CD$222:CD$252,$D1322,CF$222:CF$252)</f>
        <v>0</v>
      </c>
      <c r="CD1322" s="9"/>
      <c r="CE1322" s="10"/>
      <c r="CF1322" s="11"/>
      <c r="CG1322" s="6">
        <f>SUMIF(CH$222:CH$252,$D1322,CJ$222:CJ$252)</f>
        <v>0</v>
      </c>
      <c r="CH1322" s="9"/>
      <c r="CI1322" s="10"/>
      <c r="CJ1322" s="11"/>
      <c r="CK1322" s="6">
        <f>SUMIF(CL$222:CL$252,$D1322,CN$222:CN$252)</f>
        <v>0</v>
      </c>
      <c r="CL1322" s="9"/>
      <c r="CM1322" s="10"/>
      <c r="CN1322" s="11"/>
      <c r="CO1322" s="6">
        <f>SUMIF(CP$222:CP$252,$D1322,CR$222:CR$252)</f>
        <v>0</v>
      </c>
      <c r="CP1322" s="9"/>
      <c r="CQ1322" s="10"/>
      <c r="CR1322" s="11"/>
      <c r="CS1322" s="6">
        <f>SUMIF(CT$222:CT$252,$D1322,CV$222:CV$252)</f>
        <v>0</v>
      </c>
      <c r="CT1322" s="9"/>
      <c r="CU1322" s="10"/>
      <c r="CV1322" s="11"/>
      <c r="CW1322" s="6">
        <f>SUMIF(CX$222:CX$252,$D1322,CZ$222:CZ$252)</f>
        <v>0</v>
      </c>
      <c r="CX1322" s="9"/>
      <c r="CY1322" s="10"/>
      <c r="CZ1322" s="11"/>
      <c r="DA1322" s="6">
        <f>SUMIF(DB$222:DB$252,$D1322,DD$222:DD$252)</f>
        <v>0</v>
      </c>
      <c r="DB1322" s="9"/>
      <c r="DC1322" s="10"/>
      <c r="DD1322" s="11"/>
      <c r="DE1322" s="6">
        <f>SUMIF(DF$222:DF$252,$D1322,DH$222:DH$252)</f>
        <v>0</v>
      </c>
      <c r="DF1322" s="9"/>
      <c r="DG1322" s="10"/>
      <c r="DH1322" s="11"/>
      <c r="DI1322" s="6">
        <f>SUMIF(DJ$222:DJ$252,$D1322,DL$222:DL$252)</f>
        <v>0</v>
      </c>
      <c r="DJ1322" s="9"/>
      <c r="DK1322" s="10"/>
      <c r="DL1322" s="11"/>
      <c r="DM1322" s="6">
        <f>SUMIF(DN$222:DN$252,$D1322,DP$222:DP$252)</f>
        <v>0</v>
      </c>
      <c r="DN1322" s="9"/>
      <c r="DO1322" s="10"/>
      <c r="DP1322" s="11"/>
      <c r="DQ1322" s="6">
        <f>SUMIF(DR$222:DR$252,$D1322,DT$222:DT$252)</f>
        <v>0</v>
      </c>
      <c r="DR1322" s="9"/>
      <c r="DS1322" s="10"/>
      <c r="DT1322" s="11"/>
      <c r="DU1322" s="6">
        <f>SUMIF(DV$222:DV$252,$D1322,DX$222:DX$252)</f>
        <v>0</v>
      </c>
      <c r="DV1322" s="9"/>
      <c r="DW1322" s="10"/>
      <c r="DX1322" s="11"/>
      <c r="DY1322" s="6">
        <f>SUMIF(DZ$222:DZ$252,$D1322,EB$222:EB$252)</f>
        <v>0</v>
      </c>
      <c r="DZ1322" s="9"/>
      <c r="EA1322" s="10"/>
      <c r="EB1322" s="11"/>
      <c r="EC1322" s="6">
        <f>SUMIF(ED$222:ED$252,$D1322,EF$222:EF$252)</f>
        <v>0</v>
      </c>
      <c r="ED1322" s="9"/>
      <c r="EE1322" s="10"/>
      <c r="EF1322" s="11"/>
      <c r="EG1322" s="6">
        <f>SUMIF(EH$222:EH$252,$D1322,EJ$222:EJ$252)</f>
        <v>0</v>
      </c>
      <c r="EH1322" s="9"/>
      <c r="EI1322" s="10"/>
      <c r="EJ1322" s="11"/>
      <c r="EK1322" s="6">
        <f>SUMIF(EL$222:EL$252,$D1322,EN$222:EN$252)</f>
        <v>0</v>
      </c>
      <c r="EL1322" s="9"/>
      <c r="EM1322" s="10"/>
      <c r="EN1322" s="11"/>
      <c r="EO1322" s="6">
        <f>SUMIF(EP$222:EP$252,$D1322,ER$222:ER$252)</f>
        <v>0</v>
      </c>
      <c r="EP1322" s="9"/>
      <c r="EQ1322" s="10"/>
      <c r="ER1322" s="11"/>
      <c r="ES1322" s="6">
        <f>SUMIF(ET$222:ET$252,$D1322,EV$222:EV$252)</f>
        <v>0</v>
      </c>
      <c r="ET1322" s="9"/>
      <c r="EU1322" s="10"/>
      <c r="EV1322" s="11"/>
      <c r="EW1322" s="6">
        <f>SUMIF(EX$222:EX$252,$D1322,EZ$222:EZ$252)</f>
        <v>0</v>
      </c>
      <c r="EX1322" s="9"/>
      <c r="EY1322" s="10"/>
      <c r="EZ1322" s="11"/>
      <c r="FA1322" s="6">
        <f>SUMIF(FB$222:FB$252,$D1322,FD$222:FD$252)</f>
        <v>0</v>
      </c>
      <c r="FB1322" s="9"/>
      <c r="FC1322" s="10"/>
      <c r="FD1322" s="11"/>
      <c r="FE1322" s="6">
        <f>SUMIF(FF$222:FF$252,$D1322,FH$222:FH$252)</f>
        <v>0</v>
      </c>
      <c r="FF1322" s="9"/>
      <c r="FG1322" s="10"/>
      <c r="FH1322" s="11"/>
      <c r="FI1322" s="6">
        <f>SUMIF(FJ$222:FJ$252,$D1322,FL$222:FL$252)</f>
        <v>0</v>
      </c>
      <c r="FJ1322" s="9"/>
      <c r="FK1322" s="10"/>
      <c r="FL1322" s="11"/>
      <c r="FM1322" s="6">
        <f>SUMIF(FN$222:FN$252,$D1322,FP$222:FP$252)</f>
        <v>0</v>
      </c>
      <c r="FN1322" s="9"/>
      <c r="FO1322" s="10"/>
      <c r="FP1322" s="11"/>
      <c r="FQ1322" s="6">
        <f>SUMIF(FR$222:FR$252,$D1322,FT$222:FT$252)</f>
        <v>0</v>
      </c>
      <c r="FR1322" s="9"/>
      <c r="FS1322" s="10"/>
      <c r="FT1322" s="11"/>
      <c r="FU1322" s="6">
        <f>SUMIF(FV$222:FV$252,$D1322,FX$222:FX$252)</f>
        <v>0</v>
      </c>
      <c r="FV1322" s="9"/>
      <c r="FW1322" s="10"/>
      <c r="FX1322" s="11"/>
      <c r="FY1322" s="6">
        <f>SUMIF(FZ$222:FZ$252,$D1322,GB$222:GB$252)</f>
        <v>0</v>
      </c>
      <c r="FZ1322" s="9"/>
      <c r="GA1322" s="10"/>
      <c r="GB1322" s="11"/>
      <c r="GC1322" s="6">
        <f>SUMIF(GD$222:GD$252,$D1322,GF$222:GF$252)</f>
        <v>0</v>
      </c>
      <c r="GD1322" s="9"/>
      <c r="GE1322" s="10"/>
      <c r="GF1322" s="11"/>
      <c r="GG1322" s="6">
        <f>SUMIF(GH$222:GH$252,$D1322,GJ$222:GJ$252)</f>
        <v>0</v>
      </c>
      <c r="GH1322" s="9"/>
      <c r="GI1322" s="10"/>
      <c r="GJ1322" s="11"/>
      <c r="GK1322" s="6">
        <f>SUMIF(GL$222:GL$252,$D1322,GN$222:GN$252)</f>
        <v>0</v>
      </c>
      <c r="GL1322" s="9"/>
      <c r="GM1322" s="10"/>
      <c r="GN1322" s="11"/>
      <c r="GO1322" s="6">
        <f>SUMIF(GP$222:GP$252,$D1322,GR$222:GR$252)</f>
        <v>0</v>
      </c>
      <c r="GP1322" s="9"/>
      <c r="GQ1322" s="10"/>
      <c r="GR1322" s="11"/>
      <c r="GS1322" s="6">
        <f>SUMIF(GT$222:GT$252,$D1322,GV$222:GV$252)</f>
        <v>0</v>
      </c>
      <c r="GT1322" s="9"/>
      <c r="GU1322" s="10"/>
      <c r="GV1322" s="20"/>
      <c r="GW1322" s="19">
        <f t="shared" si="31"/>
        <v>0</v>
      </c>
      <c r="GX1322" s="472"/>
      <c r="GY1322" s="473"/>
    </row>
    <row r="1323" spans="1:207" ht="37.5">
      <c r="A1323" s="47" t="s">
        <v>83</v>
      </c>
      <c r="B1323" s="487"/>
      <c r="C1323" s="187" t="s">
        <v>413</v>
      </c>
      <c r="D1323" s="229" t="s">
        <v>414</v>
      </c>
      <c r="E1323" s="6">
        <f>SUMIF(F$253:F$283,$D1323,H$253:H$283)</f>
        <v>0</v>
      </c>
      <c r="F1323" s="9"/>
      <c r="G1323" s="10"/>
      <c r="H1323" s="11"/>
      <c r="I1323" s="6">
        <f>SUMIF(J$253:J$283,$D1323,L$253:L$283)</f>
        <v>0</v>
      </c>
      <c r="J1323" s="9"/>
      <c r="K1323" s="10"/>
      <c r="L1323" s="11"/>
      <c r="M1323" s="6">
        <f>SUMIF(N$253:N$283,$D1323,P$253:P$283)</f>
        <v>0</v>
      </c>
      <c r="N1323" s="9"/>
      <c r="O1323" s="10"/>
      <c r="P1323" s="11"/>
      <c r="Q1323" s="6">
        <f>SUMIF(R$253:R$283,$D1323,T$253:T$283)</f>
        <v>0</v>
      </c>
      <c r="R1323" s="9"/>
      <c r="S1323" s="10"/>
      <c r="T1323" s="11"/>
      <c r="U1323" s="6">
        <f>SUMIF(V$253:V$283,$D1323,X$253:X$283)</f>
        <v>0</v>
      </c>
      <c r="V1323" s="9"/>
      <c r="W1323" s="10"/>
      <c r="X1323" s="11"/>
      <c r="Y1323" s="6">
        <f>SUMIF(Z$253:Z$283,$D1323,AB$253:AB$283)</f>
        <v>0</v>
      </c>
      <c r="Z1323" s="9"/>
      <c r="AA1323" s="10"/>
      <c r="AB1323" s="11"/>
      <c r="AC1323" s="6">
        <f>SUMIF(AD$253:AD$283,$D1323,AF$253:AF$283)</f>
        <v>0</v>
      </c>
      <c r="AD1323" s="9"/>
      <c r="AE1323" s="10"/>
      <c r="AF1323" s="11"/>
      <c r="AG1323" s="6">
        <f>SUMIF(AH$253:AH$283,$D1323,AJ$253:AJ$283)</f>
        <v>0</v>
      </c>
      <c r="AH1323" s="9"/>
      <c r="AI1323" s="10"/>
      <c r="AJ1323" s="11"/>
      <c r="AK1323" s="6">
        <f>SUMIF(AL$253:AL$283,$D1323,AN$253:AN$283)</f>
        <v>0</v>
      </c>
      <c r="AL1323" s="9"/>
      <c r="AM1323" s="10"/>
      <c r="AN1323" s="11"/>
      <c r="AO1323" s="6">
        <f>SUMIF(AP$253:AP$283,$D1323,AR$253:AR$283)</f>
        <v>0</v>
      </c>
      <c r="AP1323" s="9"/>
      <c r="AQ1323" s="10"/>
      <c r="AR1323" s="11"/>
      <c r="AS1323" s="6">
        <f>SUMIF(AT$253:AT$283,$D1323,AV$253:AV$283)</f>
        <v>0</v>
      </c>
      <c r="AT1323" s="9"/>
      <c r="AU1323" s="10"/>
      <c r="AV1323" s="11"/>
      <c r="AW1323" s="6">
        <f>SUMIF(AX$253:AX$283,$D1323,AZ$253:AZ$283)</f>
        <v>0</v>
      </c>
      <c r="AX1323" s="9"/>
      <c r="AY1323" s="10"/>
      <c r="AZ1323" s="11"/>
      <c r="BA1323" s="6">
        <f>SUMIF(BB$253:BB$283,$D1323,BD$253:BD$283)</f>
        <v>0</v>
      </c>
      <c r="BB1323" s="9"/>
      <c r="BC1323" s="10"/>
      <c r="BD1323" s="11"/>
      <c r="BE1323" s="6">
        <f>SUMIF(BF$253:BF$283,$D1323,BH$253:BH$283)</f>
        <v>0</v>
      </c>
      <c r="BF1323" s="9"/>
      <c r="BG1323" s="10"/>
      <c r="BH1323" s="11"/>
      <c r="BI1323" s="6">
        <f>SUMIF(BJ$253:BJ$283,$D1323,BL$253:BL$283)</f>
        <v>0</v>
      </c>
      <c r="BJ1323" s="9"/>
      <c r="BK1323" s="10"/>
      <c r="BL1323" s="11"/>
      <c r="BM1323" s="6">
        <f>SUMIF(BN$253:BN$283,$D1323,BP$253:BP$283)</f>
        <v>0</v>
      </c>
      <c r="BN1323" s="9"/>
      <c r="BO1323" s="10"/>
      <c r="BP1323" s="11"/>
      <c r="BQ1323" s="6">
        <f>SUMIF(BR$253:BR$283,$D1323,BT$253:BT$283)</f>
        <v>0</v>
      </c>
      <c r="BR1323" s="9"/>
      <c r="BS1323" s="10"/>
      <c r="BT1323" s="11"/>
      <c r="BU1323" s="6">
        <f>SUMIF(BV$253:BV$283,$D1323,BX$253:BX$283)</f>
        <v>0</v>
      </c>
      <c r="BV1323" s="9"/>
      <c r="BW1323" s="10"/>
      <c r="BX1323" s="11"/>
      <c r="BY1323" s="6">
        <f>SUMIF(BZ$253:BZ$283,$D1323,CB$253:CB$283)</f>
        <v>0</v>
      </c>
      <c r="BZ1323" s="9"/>
      <c r="CA1323" s="10"/>
      <c r="CB1323" s="11"/>
      <c r="CC1323" s="6">
        <f>SUMIF(CD$253:CD$283,$D1323,CF$253:CF$283)</f>
        <v>0</v>
      </c>
      <c r="CD1323" s="9"/>
      <c r="CE1323" s="10"/>
      <c r="CF1323" s="11"/>
      <c r="CG1323" s="6">
        <f>SUMIF(CH$253:CH$283,$D1323,CJ$253:CJ$283)</f>
        <v>0</v>
      </c>
      <c r="CH1323" s="9"/>
      <c r="CI1323" s="10"/>
      <c r="CJ1323" s="11"/>
      <c r="CK1323" s="6">
        <f>SUMIF(CL$253:CL$283,$D1323,CN$253:CN$283)</f>
        <v>0</v>
      </c>
      <c r="CL1323" s="9"/>
      <c r="CM1323" s="10"/>
      <c r="CN1323" s="11"/>
      <c r="CO1323" s="6">
        <f>SUMIF(CP$253:CP$283,$D1323,CR$253:CR$283)</f>
        <v>0</v>
      </c>
      <c r="CP1323" s="9"/>
      <c r="CQ1323" s="10"/>
      <c r="CR1323" s="11"/>
      <c r="CS1323" s="6">
        <f>SUMIF(CT$253:CT$283,$D1323,CV$253:CV$283)</f>
        <v>0</v>
      </c>
      <c r="CT1323" s="9"/>
      <c r="CU1323" s="10"/>
      <c r="CV1323" s="11"/>
      <c r="CW1323" s="6">
        <f>SUMIF(CX$253:CX$283,$D1323,CZ$253:CZ$283)</f>
        <v>0</v>
      </c>
      <c r="CX1323" s="9"/>
      <c r="CY1323" s="10"/>
      <c r="CZ1323" s="11"/>
      <c r="DA1323" s="6">
        <f>SUMIF(DB$253:DB$283,$D1323,DD$253:DD$283)</f>
        <v>0</v>
      </c>
      <c r="DB1323" s="9"/>
      <c r="DC1323" s="10"/>
      <c r="DD1323" s="11"/>
      <c r="DE1323" s="6">
        <f>SUMIF(DF$253:DF$283,$D1323,DH$253:DH$283)</f>
        <v>0</v>
      </c>
      <c r="DF1323" s="9"/>
      <c r="DG1323" s="10"/>
      <c r="DH1323" s="11"/>
      <c r="DI1323" s="6">
        <f>SUMIF(DJ$253:DJ$283,$D1323,DL$253:DL$283)</f>
        <v>0</v>
      </c>
      <c r="DJ1323" s="9"/>
      <c r="DK1323" s="10"/>
      <c r="DL1323" s="11"/>
      <c r="DM1323" s="6">
        <f>SUMIF(DN$253:DN$283,$D1323,DP$253:DP$283)</f>
        <v>0</v>
      </c>
      <c r="DN1323" s="9"/>
      <c r="DO1323" s="10"/>
      <c r="DP1323" s="11"/>
      <c r="DQ1323" s="6">
        <f>SUMIF(DR$253:DR$283,$D1323,DT$253:DT$283)</f>
        <v>0</v>
      </c>
      <c r="DR1323" s="9"/>
      <c r="DS1323" s="10"/>
      <c r="DT1323" s="11"/>
      <c r="DU1323" s="6">
        <f>SUMIF(DV$253:DV$283,$D1323,DX$253:DX$283)</f>
        <v>0</v>
      </c>
      <c r="DV1323" s="9"/>
      <c r="DW1323" s="10"/>
      <c r="DX1323" s="11"/>
      <c r="DY1323" s="6">
        <f>SUMIF(DZ$253:DZ$283,$D1323,EB$253:EB$283)</f>
        <v>0</v>
      </c>
      <c r="DZ1323" s="9"/>
      <c r="EA1323" s="10"/>
      <c r="EB1323" s="11"/>
      <c r="EC1323" s="6">
        <f>SUMIF(ED$253:ED$283,$D1323,EF$253:EF$283)</f>
        <v>0</v>
      </c>
      <c r="ED1323" s="9"/>
      <c r="EE1323" s="10"/>
      <c r="EF1323" s="11"/>
      <c r="EG1323" s="6">
        <f>SUMIF(EH$253:EH$283,$D1323,EJ$253:EJ$283)</f>
        <v>0</v>
      </c>
      <c r="EH1323" s="9"/>
      <c r="EI1323" s="10"/>
      <c r="EJ1323" s="11"/>
      <c r="EK1323" s="6">
        <f>SUMIF(EL$253:EL$283,$D1323,EN$253:EN$283)</f>
        <v>0</v>
      </c>
      <c r="EL1323" s="9"/>
      <c r="EM1323" s="10"/>
      <c r="EN1323" s="11"/>
      <c r="EO1323" s="6">
        <f>SUMIF(EP$253:EP$283,$D1323,ER$253:ER$283)</f>
        <v>0</v>
      </c>
      <c r="EP1323" s="9"/>
      <c r="EQ1323" s="10"/>
      <c r="ER1323" s="11"/>
      <c r="ES1323" s="6">
        <f>SUMIF(ET$253:ET$283,$D1323,EV$253:EV$283)</f>
        <v>0</v>
      </c>
      <c r="ET1323" s="9"/>
      <c r="EU1323" s="10"/>
      <c r="EV1323" s="11"/>
      <c r="EW1323" s="6">
        <f>SUMIF(EX$253:EX$283,$D1323,EZ$253:EZ$283)</f>
        <v>0</v>
      </c>
      <c r="EX1323" s="9"/>
      <c r="EY1323" s="10"/>
      <c r="EZ1323" s="11"/>
      <c r="FA1323" s="6">
        <f>SUMIF(FB$253:FB$283,$D1323,FD$253:FD$283)</f>
        <v>0</v>
      </c>
      <c r="FB1323" s="9"/>
      <c r="FC1323" s="10"/>
      <c r="FD1323" s="11"/>
      <c r="FE1323" s="6">
        <f>SUMIF(FF$253:FF$283,$D1323,FH$253:FH$283)</f>
        <v>0</v>
      </c>
      <c r="FF1323" s="9"/>
      <c r="FG1323" s="10"/>
      <c r="FH1323" s="11"/>
      <c r="FI1323" s="6">
        <f>SUMIF(FJ$253:FJ$283,$D1323,FL$253:FL$283)</f>
        <v>0</v>
      </c>
      <c r="FJ1323" s="9"/>
      <c r="FK1323" s="10"/>
      <c r="FL1323" s="11"/>
      <c r="FM1323" s="6">
        <f>SUMIF(FN$253:FN$283,$D1323,FP$253:FP$283)</f>
        <v>0</v>
      </c>
      <c r="FN1323" s="9"/>
      <c r="FO1323" s="10"/>
      <c r="FP1323" s="11"/>
      <c r="FQ1323" s="6">
        <f>SUMIF(FR$253:FR$283,$D1323,FT$253:FT$283)</f>
        <v>0</v>
      </c>
      <c r="FR1323" s="9"/>
      <c r="FS1323" s="10"/>
      <c r="FT1323" s="11"/>
      <c r="FU1323" s="6">
        <f>SUMIF(FV$253:FV$283,$D1323,FX$253:FX$283)</f>
        <v>0</v>
      </c>
      <c r="FV1323" s="9"/>
      <c r="FW1323" s="10"/>
      <c r="FX1323" s="11"/>
      <c r="FY1323" s="6">
        <f>SUMIF(FZ$253:FZ$283,$D1323,GB$253:GB$283)</f>
        <v>0</v>
      </c>
      <c r="FZ1323" s="9"/>
      <c r="GA1323" s="10"/>
      <c r="GB1323" s="11"/>
      <c r="GC1323" s="6">
        <f>SUMIF(GD$253:GD$283,$D1323,GF$253:GF$283)</f>
        <v>0</v>
      </c>
      <c r="GD1323" s="9"/>
      <c r="GE1323" s="10"/>
      <c r="GF1323" s="11"/>
      <c r="GG1323" s="6">
        <f>SUMIF(GH$253:GH$283,$D1323,GJ$253:GJ$283)</f>
        <v>0</v>
      </c>
      <c r="GH1323" s="9"/>
      <c r="GI1323" s="10"/>
      <c r="GJ1323" s="11"/>
      <c r="GK1323" s="6">
        <f>SUMIF(GL$253:GL$283,$D1323,GN$253:GN$283)</f>
        <v>0</v>
      </c>
      <c r="GL1323" s="9"/>
      <c r="GM1323" s="10"/>
      <c r="GN1323" s="11"/>
      <c r="GO1323" s="6">
        <f>SUMIF(GP$253:GP$283,$D1323,GR$253:GR$283)</f>
        <v>0</v>
      </c>
      <c r="GP1323" s="9"/>
      <c r="GQ1323" s="10"/>
      <c r="GR1323" s="11"/>
      <c r="GS1323" s="6">
        <f>SUMIF(GT$253:GT$283,$D1323,GV$253:GV$283)</f>
        <v>0</v>
      </c>
      <c r="GT1323" s="9"/>
      <c r="GU1323" s="10"/>
      <c r="GV1323" s="20"/>
      <c r="GW1323" s="19">
        <f t="shared" si="31"/>
        <v>0</v>
      </c>
      <c r="GX1323" s="472"/>
      <c r="GY1323" s="473"/>
    </row>
    <row r="1324" spans="1:207" ht="37.5">
      <c r="A1324" s="47" t="s">
        <v>84</v>
      </c>
      <c r="B1324" s="487"/>
      <c r="C1324" s="187" t="s">
        <v>413</v>
      </c>
      <c r="D1324" s="229" t="s">
        <v>414</v>
      </c>
      <c r="E1324" s="6">
        <f>SUMIF(F$284:F$314,$D1324,H$284:H$314)</f>
        <v>0</v>
      </c>
      <c r="F1324" s="9"/>
      <c r="G1324" s="10"/>
      <c r="H1324" s="11"/>
      <c r="I1324" s="6">
        <f>SUMIF(J$284:J$314,$D1324,L$284:L$314)</f>
        <v>0</v>
      </c>
      <c r="J1324" s="9"/>
      <c r="K1324" s="10"/>
      <c r="L1324" s="11"/>
      <c r="M1324" s="6">
        <f>SUMIF(N$284:N$314,$D1324,P$284:P$314)</f>
        <v>0</v>
      </c>
      <c r="N1324" s="9"/>
      <c r="O1324" s="10"/>
      <c r="P1324" s="11"/>
      <c r="Q1324" s="6">
        <f>SUMIF(R$284:R$314,$D1324,T$284:T$314)</f>
        <v>0</v>
      </c>
      <c r="R1324" s="9"/>
      <c r="S1324" s="10"/>
      <c r="T1324" s="11"/>
      <c r="U1324" s="6">
        <f>SUMIF(V$284:V$314,$D1324,X$284:X$314)</f>
        <v>0</v>
      </c>
      <c r="V1324" s="9"/>
      <c r="W1324" s="10"/>
      <c r="X1324" s="11"/>
      <c r="Y1324" s="6">
        <f>SUMIF(Z$284:Z$314,$D1324,AB$284:AB$314)</f>
        <v>0</v>
      </c>
      <c r="Z1324" s="9"/>
      <c r="AA1324" s="10"/>
      <c r="AB1324" s="11"/>
      <c r="AC1324" s="6">
        <f>SUMIF(AD$284:AD$314,$D1324,AF$284:AF$314)</f>
        <v>0</v>
      </c>
      <c r="AD1324" s="9"/>
      <c r="AE1324" s="10"/>
      <c r="AF1324" s="11"/>
      <c r="AG1324" s="6">
        <f>SUMIF(AH$284:AH$314,$D1324,AJ$284:AJ$314)</f>
        <v>0</v>
      </c>
      <c r="AH1324" s="9"/>
      <c r="AI1324" s="10"/>
      <c r="AJ1324" s="11"/>
      <c r="AK1324" s="6">
        <f>SUMIF(AL$284:AL$314,$D1324,AN$284:AN$314)</f>
        <v>0</v>
      </c>
      <c r="AL1324" s="9"/>
      <c r="AM1324" s="10"/>
      <c r="AN1324" s="11"/>
      <c r="AO1324" s="6">
        <f>SUMIF(AP$284:AP$314,$D1324,AR$284:AR$314)</f>
        <v>0</v>
      </c>
      <c r="AP1324" s="9"/>
      <c r="AQ1324" s="10"/>
      <c r="AR1324" s="11"/>
      <c r="AS1324" s="6">
        <f>SUMIF(AT$284:AT$314,$D1324,AV$284:AV$314)</f>
        <v>0</v>
      </c>
      <c r="AT1324" s="9"/>
      <c r="AU1324" s="10"/>
      <c r="AV1324" s="11"/>
      <c r="AW1324" s="6">
        <f>SUMIF(AX$284:AX$314,$D1324,AZ$284:AZ$314)</f>
        <v>0</v>
      </c>
      <c r="AX1324" s="9"/>
      <c r="AY1324" s="10"/>
      <c r="AZ1324" s="11"/>
      <c r="BA1324" s="6">
        <f>SUMIF(BB$284:BB$314,$D1324,BD$284:BD$314)</f>
        <v>0</v>
      </c>
      <c r="BB1324" s="9"/>
      <c r="BC1324" s="10"/>
      <c r="BD1324" s="11"/>
      <c r="BE1324" s="6">
        <f>SUMIF(BF$284:BF$314,$D1324,BH$284:BH$314)</f>
        <v>0</v>
      </c>
      <c r="BF1324" s="9"/>
      <c r="BG1324" s="10"/>
      <c r="BH1324" s="11"/>
      <c r="BI1324" s="6">
        <f>SUMIF(BJ$284:BJ$314,$D1324,BL$284:BL$314)</f>
        <v>0</v>
      </c>
      <c r="BJ1324" s="9"/>
      <c r="BK1324" s="10"/>
      <c r="BL1324" s="11"/>
      <c r="BM1324" s="6">
        <f>SUMIF(BN$284:BN$314,$D1324,BP$284:BP$314)</f>
        <v>0</v>
      </c>
      <c r="BN1324" s="9"/>
      <c r="BO1324" s="10"/>
      <c r="BP1324" s="11"/>
      <c r="BQ1324" s="6">
        <f>SUMIF(BR$284:BR$314,$D1324,BT$284:BT$314)</f>
        <v>0</v>
      </c>
      <c r="BR1324" s="9"/>
      <c r="BS1324" s="10"/>
      <c r="BT1324" s="11"/>
      <c r="BU1324" s="6">
        <f>SUMIF(BV$284:BV$314,$D1324,BX$284:BX$314)</f>
        <v>0</v>
      </c>
      <c r="BV1324" s="9"/>
      <c r="BW1324" s="10"/>
      <c r="BX1324" s="11"/>
      <c r="BY1324" s="6">
        <f>SUMIF(BZ$284:BZ$314,$D1324,CB$284:CB$314)</f>
        <v>0</v>
      </c>
      <c r="BZ1324" s="9"/>
      <c r="CA1324" s="10"/>
      <c r="CB1324" s="11"/>
      <c r="CC1324" s="6">
        <f>SUMIF(CD$284:CD$314,$D1324,CF$284:CF$314)</f>
        <v>0</v>
      </c>
      <c r="CD1324" s="9"/>
      <c r="CE1324" s="10"/>
      <c r="CF1324" s="11"/>
      <c r="CG1324" s="6">
        <f>SUMIF(CH$284:CH$314,$D1324,CJ$284:CJ$314)</f>
        <v>0</v>
      </c>
      <c r="CH1324" s="9"/>
      <c r="CI1324" s="10"/>
      <c r="CJ1324" s="11"/>
      <c r="CK1324" s="6">
        <f>SUMIF(CL$284:CL$314,$D1324,CN$284:CN$314)</f>
        <v>0</v>
      </c>
      <c r="CL1324" s="9"/>
      <c r="CM1324" s="10"/>
      <c r="CN1324" s="11"/>
      <c r="CO1324" s="6">
        <f>SUMIF(CP$284:CP$314,$D1324,CR$284:CR$314)</f>
        <v>0</v>
      </c>
      <c r="CP1324" s="9"/>
      <c r="CQ1324" s="10"/>
      <c r="CR1324" s="11"/>
      <c r="CS1324" s="6">
        <f>SUMIF(CT$284:CT$314,$D1324,CV$284:CV$314)</f>
        <v>0</v>
      </c>
      <c r="CT1324" s="9"/>
      <c r="CU1324" s="10"/>
      <c r="CV1324" s="11"/>
      <c r="CW1324" s="6">
        <f>SUMIF(CX$284:CX$314,$D1324,CZ$284:CZ$314)</f>
        <v>0</v>
      </c>
      <c r="CX1324" s="9"/>
      <c r="CY1324" s="10"/>
      <c r="CZ1324" s="11"/>
      <c r="DA1324" s="6">
        <f>SUMIF(DB$284:DB$314,$D1324,DD$284:DD$314)</f>
        <v>0</v>
      </c>
      <c r="DB1324" s="9"/>
      <c r="DC1324" s="10"/>
      <c r="DD1324" s="11"/>
      <c r="DE1324" s="6">
        <f>SUMIF(DF$284:DF$314,$D1324,DH$284:DH$314)</f>
        <v>0</v>
      </c>
      <c r="DF1324" s="9"/>
      <c r="DG1324" s="10"/>
      <c r="DH1324" s="11"/>
      <c r="DI1324" s="6">
        <f>SUMIF(DJ$284:DJ$314,$D1324,DL$284:DL$314)</f>
        <v>0</v>
      </c>
      <c r="DJ1324" s="9"/>
      <c r="DK1324" s="10"/>
      <c r="DL1324" s="11"/>
      <c r="DM1324" s="6">
        <f>SUMIF(DN$284:DN$314,$D1324,DP$284:DP$314)</f>
        <v>0</v>
      </c>
      <c r="DN1324" s="9"/>
      <c r="DO1324" s="10"/>
      <c r="DP1324" s="11"/>
      <c r="DQ1324" s="6">
        <f>SUMIF(DR$284:DR$314,$D1324,DT$284:DT$314)</f>
        <v>0</v>
      </c>
      <c r="DR1324" s="9"/>
      <c r="DS1324" s="10"/>
      <c r="DT1324" s="11"/>
      <c r="DU1324" s="6">
        <f>SUMIF(DV$284:DV$314,$D1324,DX$284:DX$314)</f>
        <v>0</v>
      </c>
      <c r="DV1324" s="9"/>
      <c r="DW1324" s="10"/>
      <c r="DX1324" s="11"/>
      <c r="DY1324" s="6">
        <f>SUMIF(DZ$284:DZ$314,$D1324,EB$284:EB$314)</f>
        <v>0</v>
      </c>
      <c r="DZ1324" s="9"/>
      <c r="EA1324" s="10"/>
      <c r="EB1324" s="11"/>
      <c r="EC1324" s="6">
        <f>SUMIF(ED$284:ED$314,$D1324,EF$284:EF$314)</f>
        <v>0</v>
      </c>
      <c r="ED1324" s="9"/>
      <c r="EE1324" s="10"/>
      <c r="EF1324" s="11"/>
      <c r="EG1324" s="6">
        <f>SUMIF(EH$284:EH$314,$D1324,EJ$284:EJ$314)</f>
        <v>0</v>
      </c>
      <c r="EH1324" s="9"/>
      <c r="EI1324" s="10"/>
      <c r="EJ1324" s="11"/>
      <c r="EK1324" s="6">
        <f>SUMIF(EL$284:EL$314,$D1324,EN$284:EN$314)</f>
        <v>0</v>
      </c>
      <c r="EL1324" s="9"/>
      <c r="EM1324" s="10"/>
      <c r="EN1324" s="11"/>
      <c r="EO1324" s="6">
        <f>SUMIF(EP$284:EP$314,$D1324,ER$284:ER$314)</f>
        <v>0</v>
      </c>
      <c r="EP1324" s="9"/>
      <c r="EQ1324" s="10"/>
      <c r="ER1324" s="11"/>
      <c r="ES1324" s="6">
        <f>SUMIF(ET$284:ET$314,$D1324,EV$284:EV$314)</f>
        <v>0</v>
      </c>
      <c r="ET1324" s="9"/>
      <c r="EU1324" s="10"/>
      <c r="EV1324" s="11"/>
      <c r="EW1324" s="6">
        <f>SUMIF(EX$284:EX$314,$D1324,EZ$284:EZ$314)</f>
        <v>0</v>
      </c>
      <c r="EX1324" s="9"/>
      <c r="EY1324" s="10"/>
      <c r="EZ1324" s="11"/>
      <c r="FA1324" s="6">
        <f>SUMIF(FB$284:FB$314,$D1324,FD$284:FD$314)</f>
        <v>0</v>
      </c>
      <c r="FB1324" s="9"/>
      <c r="FC1324" s="10"/>
      <c r="FD1324" s="11"/>
      <c r="FE1324" s="6">
        <f>SUMIF(FF$284:FF$314,$D1324,FH$284:FH$314)</f>
        <v>0</v>
      </c>
      <c r="FF1324" s="9"/>
      <c r="FG1324" s="10"/>
      <c r="FH1324" s="11"/>
      <c r="FI1324" s="6">
        <f>SUMIF(FJ$284:FJ$314,$D1324,FL$284:FL$314)</f>
        <v>0</v>
      </c>
      <c r="FJ1324" s="9"/>
      <c r="FK1324" s="10"/>
      <c r="FL1324" s="11"/>
      <c r="FM1324" s="6">
        <f>SUMIF(FN$284:FN$314,$D1324,FP$284:FP$314)</f>
        <v>0</v>
      </c>
      <c r="FN1324" s="9"/>
      <c r="FO1324" s="10"/>
      <c r="FP1324" s="11"/>
      <c r="FQ1324" s="6">
        <f>SUMIF(FR$284:FR$314,$D1324,FT$284:FT$314)</f>
        <v>0</v>
      </c>
      <c r="FR1324" s="9"/>
      <c r="FS1324" s="10"/>
      <c r="FT1324" s="11"/>
      <c r="FU1324" s="6">
        <f>SUMIF(FV$284:FV$314,$D1324,FX$284:FX$314)</f>
        <v>0</v>
      </c>
      <c r="FV1324" s="9"/>
      <c r="FW1324" s="10"/>
      <c r="FX1324" s="11"/>
      <c r="FY1324" s="6">
        <f>SUMIF(FZ$284:FZ$314,$D1324,GB$284:GB$314)</f>
        <v>0</v>
      </c>
      <c r="FZ1324" s="9"/>
      <c r="GA1324" s="10"/>
      <c r="GB1324" s="11"/>
      <c r="GC1324" s="6">
        <f>SUMIF(GD$284:GD$314,$D1324,GF$284:GF$314)</f>
        <v>0</v>
      </c>
      <c r="GD1324" s="9"/>
      <c r="GE1324" s="10"/>
      <c r="GF1324" s="11"/>
      <c r="GG1324" s="6">
        <f>SUMIF(GH$284:GH$314,$D1324,GJ$284:GJ$314)</f>
        <v>0</v>
      </c>
      <c r="GH1324" s="9"/>
      <c r="GI1324" s="10"/>
      <c r="GJ1324" s="11"/>
      <c r="GK1324" s="6">
        <f>SUMIF(GL$284:GL$314,$D1324,GN$284:GN$314)</f>
        <v>0</v>
      </c>
      <c r="GL1324" s="9"/>
      <c r="GM1324" s="10"/>
      <c r="GN1324" s="11"/>
      <c r="GO1324" s="6">
        <f>SUMIF(GP$284:GP$314,$D1324,GR$284:GR$314)</f>
        <v>0</v>
      </c>
      <c r="GP1324" s="9"/>
      <c r="GQ1324" s="10"/>
      <c r="GR1324" s="11"/>
      <c r="GS1324" s="6">
        <f>SUMIF(GT$284:GT$314,$D1324,GV$284:GV$314)</f>
        <v>0</v>
      </c>
      <c r="GT1324" s="9"/>
      <c r="GU1324" s="10"/>
      <c r="GV1324" s="20"/>
      <c r="GW1324" s="19">
        <f t="shared" si="31"/>
        <v>0</v>
      </c>
      <c r="GX1324" s="472"/>
      <c r="GY1324" s="473"/>
    </row>
    <row r="1325" spans="1:207" ht="37.5">
      <c r="A1325" s="47" t="s">
        <v>85</v>
      </c>
      <c r="B1325" s="487"/>
      <c r="C1325" s="187" t="s">
        <v>413</v>
      </c>
      <c r="D1325" s="229" t="s">
        <v>414</v>
      </c>
      <c r="E1325" s="7">
        <f>SUMIF(F$315:F$345,$D1325,H$315:H$345)</f>
        <v>0</v>
      </c>
      <c r="F1325" s="12"/>
      <c r="G1325" s="13"/>
      <c r="H1325" s="14"/>
      <c r="I1325" s="6">
        <f>SUMIF(J$315:J$345,$D1325,L$315:L$345)</f>
        <v>0</v>
      </c>
      <c r="J1325" s="12"/>
      <c r="K1325" s="13"/>
      <c r="L1325" s="14"/>
      <c r="M1325" s="7">
        <f>SUMIF(N$315:N$345,$D1325,P$315:P$345)</f>
        <v>0</v>
      </c>
      <c r="N1325" s="12"/>
      <c r="O1325" s="13"/>
      <c r="P1325" s="14"/>
      <c r="Q1325" s="6">
        <f>SUMIF(R$315:R$345,$D1325,T$315:T$345)</f>
        <v>0</v>
      </c>
      <c r="R1325" s="12"/>
      <c r="S1325" s="13"/>
      <c r="T1325" s="14"/>
      <c r="U1325" s="7">
        <f>SUMIF(V$315:V$345,$D1325,X$315:X$345)</f>
        <v>0</v>
      </c>
      <c r="V1325" s="12"/>
      <c r="W1325" s="13"/>
      <c r="X1325" s="14"/>
      <c r="Y1325" s="6">
        <f>SUMIF(Z$315:Z$345,$D1325,AB$315:AB$345)</f>
        <v>0</v>
      </c>
      <c r="Z1325" s="12"/>
      <c r="AA1325" s="13"/>
      <c r="AB1325" s="14"/>
      <c r="AC1325" s="7">
        <f>SUMIF(AD$315:AD$345,$D1325,AF$315:AF$345)</f>
        <v>0</v>
      </c>
      <c r="AD1325" s="12"/>
      <c r="AE1325" s="13"/>
      <c r="AF1325" s="14"/>
      <c r="AG1325" s="7">
        <f>SUMIF(AH$315:AH$345,$D1325,AJ$315:AJ$345)</f>
        <v>0</v>
      </c>
      <c r="AH1325" s="12"/>
      <c r="AI1325" s="13"/>
      <c r="AJ1325" s="14"/>
      <c r="AK1325" s="7">
        <f>SUMIF(AL$315:AL$345,$D1325,AN$315:AN$345)</f>
        <v>0</v>
      </c>
      <c r="AL1325" s="12"/>
      <c r="AM1325" s="13"/>
      <c r="AN1325" s="14"/>
      <c r="AO1325" s="7">
        <f>SUMIF(AP$315:AP$345,$D1325,AR$315:AR$345)</f>
        <v>0</v>
      </c>
      <c r="AP1325" s="12"/>
      <c r="AQ1325" s="13"/>
      <c r="AR1325" s="14"/>
      <c r="AS1325" s="7">
        <f>SUMIF(AT$315:AT$345,$D1325,AV$315:AV$345)</f>
        <v>0</v>
      </c>
      <c r="AT1325" s="12"/>
      <c r="AU1325" s="13"/>
      <c r="AV1325" s="14"/>
      <c r="AW1325" s="7">
        <f>SUMIF(AX$315:AX$345,$D1325,AZ$315:AZ$345)</f>
        <v>0</v>
      </c>
      <c r="AX1325" s="12"/>
      <c r="AY1325" s="13"/>
      <c r="AZ1325" s="14"/>
      <c r="BA1325" s="7">
        <f>SUMIF(BB$315:BB$345,$D1325,BD$315:BD$345)</f>
        <v>0</v>
      </c>
      <c r="BB1325" s="12"/>
      <c r="BC1325" s="13"/>
      <c r="BD1325" s="14"/>
      <c r="BE1325" s="7">
        <f>SUMIF(BF$315:BF$345,$D1325,BH$315:BH$345)</f>
        <v>0</v>
      </c>
      <c r="BF1325" s="12"/>
      <c r="BG1325" s="13"/>
      <c r="BH1325" s="14"/>
      <c r="BI1325" s="7">
        <f>SUMIF(BJ$315:BJ$345,$D1325,BL$315:BL$345)</f>
        <v>0</v>
      </c>
      <c r="BJ1325" s="12"/>
      <c r="BK1325" s="13"/>
      <c r="BL1325" s="14"/>
      <c r="BM1325" s="7">
        <f>SUMIF(BN$315:BN$345,$D1325,BP$315:BP$345)</f>
        <v>0</v>
      </c>
      <c r="BN1325" s="12"/>
      <c r="BO1325" s="13"/>
      <c r="BP1325" s="14"/>
      <c r="BQ1325" s="7">
        <f>SUMIF(BR$315:BR$345,$D1325,BT$315:BT$345)</f>
        <v>0</v>
      </c>
      <c r="BR1325" s="12"/>
      <c r="BS1325" s="13"/>
      <c r="BT1325" s="14"/>
      <c r="BU1325" s="7">
        <f>SUMIF(BV$315:BV$345,$D1325,BX$315:BX$345)</f>
        <v>0</v>
      </c>
      <c r="BV1325" s="12"/>
      <c r="BW1325" s="13"/>
      <c r="BX1325" s="14"/>
      <c r="BY1325" s="7">
        <f>SUMIF(BZ$315:BZ$345,$D1325,CB$315:CB$345)</f>
        <v>0</v>
      </c>
      <c r="BZ1325" s="12"/>
      <c r="CA1325" s="13"/>
      <c r="CB1325" s="14"/>
      <c r="CC1325" s="7">
        <f>SUMIF(CD$315:CD$345,$D1325,CF$315:CF$345)</f>
        <v>0</v>
      </c>
      <c r="CD1325" s="12"/>
      <c r="CE1325" s="13"/>
      <c r="CF1325" s="14"/>
      <c r="CG1325" s="7">
        <f>SUMIF(CH$315:CH$345,$D1325,CJ$315:CJ$345)</f>
        <v>0</v>
      </c>
      <c r="CH1325" s="12"/>
      <c r="CI1325" s="13"/>
      <c r="CJ1325" s="14"/>
      <c r="CK1325" s="7">
        <f>SUMIF(CL$315:CL$345,$D1325,CN$315:CN$345)</f>
        <v>0</v>
      </c>
      <c r="CL1325" s="12"/>
      <c r="CM1325" s="13"/>
      <c r="CN1325" s="14"/>
      <c r="CO1325" s="7">
        <f>SUMIF(CP$315:CP$345,$D1325,CR$315:CR$345)</f>
        <v>0</v>
      </c>
      <c r="CP1325" s="12"/>
      <c r="CQ1325" s="13"/>
      <c r="CR1325" s="14"/>
      <c r="CS1325" s="7">
        <f>SUMIF(CT$315:CT$345,$D1325,CV$315:CV$345)</f>
        <v>0</v>
      </c>
      <c r="CT1325" s="12"/>
      <c r="CU1325" s="13"/>
      <c r="CV1325" s="14"/>
      <c r="CW1325" s="7">
        <f>SUMIF(CX$315:CX$345,$D1325,CZ$315:CZ$345)</f>
        <v>0</v>
      </c>
      <c r="CX1325" s="12"/>
      <c r="CY1325" s="13"/>
      <c r="CZ1325" s="14"/>
      <c r="DA1325" s="7">
        <f>SUMIF(DB$315:DB$345,$D1325,DD$315:DD$345)</f>
        <v>0</v>
      </c>
      <c r="DB1325" s="12"/>
      <c r="DC1325" s="13"/>
      <c r="DD1325" s="14"/>
      <c r="DE1325" s="7">
        <f>SUMIF(DF$315:DF$345,$D1325,DH$315:DH$345)</f>
        <v>0</v>
      </c>
      <c r="DF1325" s="12"/>
      <c r="DG1325" s="13"/>
      <c r="DH1325" s="14"/>
      <c r="DI1325" s="7">
        <f>SUMIF(DJ$315:DJ$345,$D1325,DL$315:DL$345)</f>
        <v>0</v>
      </c>
      <c r="DJ1325" s="12"/>
      <c r="DK1325" s="13"/>
      <c r="DL1325" s="14"/>
      <c r="DM1325" s="7">
        <f>SUMIF(DN$315:DN$345,$D1325,DP$315:DP$345)</f>
        <v>0</v>
      </c>
      <c r="DN1325" s="12"/>
      <c r="DO1325" s="13"/>
      <c r="DP1325" s="14"/>
      <c r="DQ1325" s="7">
        <f>SUMIF(DR$315:DR$345,$D1325,DT$315:DT$345)</f>
        <v>0</v>
      </c>
      <c r="DR1325" s="12"/>
      <c r="DS1325" s="13"/>
      <c r="DT1325" s="14"/>
      <c r="DU1325" s="7">
        <f>SUMIF(DV$315:DV$345,$D1325,DX$315:DX$345)</f>
        <v>0</v>
      </c>
      <c r="DV1325" s="12"/>
      <c r="DW1325" s="13"/>
      <c r="DX1325" s="14"/>
      <c r="DY1325" s="7">
        <f>SUMIF(DZ$315:DZ$345,$D1325,EB$315:EB$345)</f>
        <v>0</v>
      </c>
      <c r="DZ1325" s="12"/>
      <c r="EA1325" s="13"/>
      <c r="EB1325" s="14"/>
      <c r="EC1325" s="7">
        <f>SUMIF(ED$315:ED$345,$D1325,EF$315:EF$345)</f>
        <v>0</v>
      </c>
      <c r="ED1325" s="12"/>
      <c r="EE1325" s="13"/>
      <c r="EF1325" s="14"/>
      <c r="EG1325" s="7">
        <f>SUMIF(EH$315:EH$345,$D1325,EJ$315:EJ$345)</f>
        <v>0</v>
      </c>
      <c r="EH1325" s="12"/>
      <c r="EI1325" s="13"/>
      <c r="EJ1325" s="14"/>
      <c r="EK1325" s="7">
        <f>SUMIF(EL$315:EL$345,$D1325,EN$315:EN$345)</f>
        <v>0</v>
      </c>
      <c r="EL1325" s="12"/>
      <c r="EM1325" s="13"/>
      <c r="EN1325" s="14"/>
      <c r="EO1325" s="7">
        <f>SUMIF(EP$315:EP$345,$D1325,ER$315:ER$345)</f>
        <v>0</v>
      </c>
      <c r="EP1325" s="12"/>
      <c r="EQ1325" s="13"/>
      <c r="ER1325" s="14"/>
      <c r="ES1325" s="7">
        <f>SUMIF(ET$315:ET$345,$D1325,EV$315:EV$345)</f>
        <v>0</v>
      </c>
      <c r="ET1325" s="12"/>
      <c r="EU1325" s="13"/>
      <c r="EV1325" s="14"/>
      <c r="EW1325" s="7">
        <f>SUMIF(EX$315:EX$345,$D1325,EZ$315:EZ$345)</f>
        <v>0</v>
      </c>
      <c r="EX1325" s="12"/>
      <c r="EY1325" s="13"/>
      <c r="EZ1325" s="14"/>
      <c r="FA1325" s="7">
        <f>SUMIF(FB$315:FB$345,$D1325,FD$315:FD$345)</f>
        <v>0</v>
      </c>
      <c r="FB1325" s="12"/>
      <c r="FC1325" s="13"/>
      <c r="FD1325" s="14"/>
      <c r="FE1325" s="7">
        <f>SUMIF(FF$315:FF$345,$D1325,FH$315:FH$345)</f>
        <v>0</v>
      </c>
      <c r="FF1325" s="12"/>
      <c r="FG1325" s="13"/>
      <c r="FH1325" s="14"/>
      <c r="FI1325" s="7">
        <f>SUMIF(FJ$315:FJ$345,$D1325,FL$315:FL$345)</f>
        <v>0</v>
      </c>
      <c r="FJ1325" s="12"/>
      <c r="FK1325" s="13"/>
      <c r="FL1325" s="14"/>
      <c r="FM1325" s="7">
        <f>SUMIF(FN$315:FN$345,$D1325,FP$315:FP$345)</f>
        <v>0</v>
      </c>
      <c r="FN1325" s="12"/>
      <c r="FO1325" s="13"/>
      <c r="FP1325" s="14"/>
      <c r="FQ1325" s="7">
        <f>SUMIF(FR$315:FR$345,$D1325,FT$315:FT$345)</f>
        <v>0</v>
      </c>
      <c r="FR1325" s="12"/>
      <c r="FS1325" s="13"/>
      <c r="FT1325" s="14"/>
      <c r="FU1325" s="7">
        <f>SUMIF(FV$315:FV$345,$D1325,FX$315:FX$345)</f>
        <v>0</v>
      </c>
      <c r="FV1325" s="12"/>
      <c r="FW1325" s="13"/>
      <c r="FX1325" s="14"/>
      <c r="FY1325" s="7">
        <f>SUMIF(FZ$315:FZ$345,$D1325,GB$315:GB$345)</f>
        <v>0</v>
      </c>
      <c r="FZ1325" s="12"/>
      <c r="GA1325" s="13"/>
      <c r="GB1325" s="14"/>
      <c r="GC1325" s="7">
        <f>SUMIF(GD$315:GD$345,$D1325,GF$315:GF$345)</f>
        <v>0</v>
      </c>
      <c r="GD1325" s="12"/>
      <c r="GE1325" s="13"/>
      <c r="GF1325" s="14"/>
      <c r="GG1325" s="7">
        <f>SUMIF(GH$315:GH$345,$D1325,GJ$315:GJ$345)</f>
        <v>0</v>
      </c>
      <c r="GH1325" s="12"/>
      <c r="GI1325" s="13"/>
      <c r="GJ1325" s="14"/>
      <c r="GK1325" s="7">
        <f>SUMIF(GL$315:GL$345,$D1325,GN$315:GN$345)</f>
        <v>0</v>
      </c>
      <c r="GL1325" s="12"/>
      <c r="GM1325" s="13"/>
      <c r="GN1325" s="14"/>
      <c r="GO1325" s="7">
        <f>SUMIF(GP$315:GP$345,$D1325,GR$315:GR$345)</f>
        <v>0</v>
      </c>
      <c r="GP1325" s="12"/>
      <c r="GQ1325" s="13"/>
      <c r="GR1325" s="14"/>
      <c r="GS1325" s="7">
        <f>SUMIF(GT$315:GT$345,$D1325,GV$315:GV$345)</f>
        <v>0</v>
      </c>
      <c r="GT1325" s="12"/>
      <c r="GU1325" s="13"/>
      <c r="GV1325" s="21"/>
      <c r="GW1325" s="19">
        <f t="shared" si="31"/>
        <v>0</v>
      </c>
      <c r="GX1325" s="472"/>
      <c r="GY1325" s="473"/>
    </row>
    <row r="1326" spans="1:207" ht="38.25" thickBot="1">
      <c r="A1326" s="162" t="s">
        <v>86</v>
      </c>
      <c r="B1326" s="488"/>
      <c r="C1326" s="230" t="s">
        <v>413</v>
      </c>
      <c r="D1326" s="231" t="s">
        <v>414</v>
      </c>
      <c r="E1326" s="8">
        <f>SUMIF(F$346:F$376,$D1326,H$346:H$376)</f>
        <v>0</v>
      </c>
      <c r="F1326" s="15"/>
      <c r="G1326" s="16"/>
      <c r="H1326" s="16"/>
      <c r="I1326" s="6">
        <f>SUMIF(J$346:J$376,$D1326,L$346:L$376)</f>
        <v>0</v>
      </c>
      <c r="J1326" s="15"/>
      <c r="K1326" s="16"/>
      <c r="L1326" s="16"/>
      <c r="M1326" s="8">
        <f>SUMIF(N$346:N$376,$D1326,P$346:P$376)</f>
        <v>0</v>
      </c>
      <c r="N1326" s="15"/>
      <c r="O1326" s="16"/>
      <c r="P1326" s="16"/>
      <c r="Q1326" s="6">
        <f>SUMIF(R$346:R$376,$D1326,T$346:T$376)</f>
        <v>0</v>
      </c>
      <c r="R1326" s="15"/>
      <c r="S1326" s="16"/>
      <c r="T1326" s="16"/>
      <c r="U1326" s="8">
        <f>SUMIF(V$346:V$376,$D1326,X$346:X$376)</f>
        <v>0</v>
      </c>
      <c r="V1326" s="15"/>
      <c r="W1326" s="16"/>
      <c r="X1326" s="16"/>
      <c r="Y1326" s="6">
        <f>SUMIF(Z$346:Z$376,$D1326,AB$346:AB$376)</f>
        <v>0</v>
      </c>
      <c r="Z1326" s="15"/>
      <c r="AA1326" s="16"/>
      <c r="AB1326" s="16"/>
      <c r="AC1326" s="8">
        <f>SUMIF(AD$346:AD$376,$D1326,AF$346:AF$376)</f>
        <v>0</v>
      </c>
      <c r="AD1326" s="15"/>
      <c r="AE1326" s="16"/>
      <c r="AF1326" s="16"/>
      <c r="AG1326" s="8">
        <f>SUMIF(AH$346:AH$376,$D1326,AJ$346:AJ$376)</f>
        <v>0</v>
      </c>
      <c r="AH1326" s="15"/>
      <c r="AI1326" s="16"/>
      <c r="AJ1326" s="16"/>
      <c r="AK1326" s="8">
        <f>SUMIF(AL$346:AL$376,$D1326,AN$346:AN$376)</f>
        <v>0</v>
      </c>
      <c r="AL1326" s="15"/>
      <c r="AM1326" s="16"/>
      <c r="AN1326" s="16"/>
      <c r="AO1326" s="8">
        <f>SUMIF(AP$346:AP$376,$D1326,AR$346:AR$376)</f>
        <v>0</v>
      </c>
      <c r="AP1326" s="15"/>
      <c r="AQ1326" s="16"/>
      <c r="AR1326" s="16"/>
      <c r="AS1326" s="8">
        <f>SUMIF(AT$346:AT$376,$D1326,AV$346:AV$376)</f>
        <v>0</v>
      </c>
      <c r="AT1326" s="15"/>
      <c r="AU1326" s="16"/>
      <c r="AV1326" s="16"/>
      <c r="AW1326" s="8">
        <f>SUMIF(AX$346:AX$376,$D1326,AZ$346:AZ$376)</f>
        <v>0</v>
      </c>
      <c r="AX1326" s="15"/>
      <c r="AY1326" s="16"/>
      <c r="AZ1326" s="16"/>
      <c r="BA1326" s="8">
        <f>SUMIF(BB$346:BB$376,$D1326,BD$346:BD$376)</f>
        <v>0</v>
      </c>
      <c r="BB1326" s="15"/>
      <c r="BC1326" s="16"/>
      <c r="BD1326" s="16"/>
      <c r="BE1326" s="8">
        <f>SUMIF(BF$346:BF$376,$D1326,BH$346:BH$376)</f>
        <v>0</v>
      </c>
      <c r="BF1326" s="15"/>
      <c r="BG1326" s="16"/>
      <c r="BH1326" s="16"/>
      <c r="BI1326" s="8">
        <f>SUMIF(BJ$346:BJ$376,$D1326,BL$346:BL$376)</f>
        <v>0</v>
      </c>
      <c r="BJ1326" s="15"/>
      <c r="BK1326" s="16"/>
      <c r="BL1326" s="16"/>
      <c r="BM1326" s="8">
        <f>SUMIF(BN$346:BN$376,$D1326,BP$346:BP$376)</f>
        <v>0</v>
      </c>
      <c r="BN1326" s="15"/>
      <c r="BO1326" s="16"/>
      <c r="BP1326" s="16"/>
      <c r="BQ1326" s="8">
        <f>SUMIF(BR$346:BR$376,$D1326,BT$346:BT$376)</f>
        <v>0</v>
      </c>
      <c r="BR1326" s="15"/>
      <c r="BS1326" s="16"/>
      <c r="BT1326" s="16"/>
      <c r="BU1326" s="8">
        <f>SUMIF(BV$346:BV$376,$D1326,BX$346:BX$376)</f>
        <v>0</v>
      </c>
      <c r="BV1326" s="15"/>
      <c r="BW1326" s="16"/>
      <c r="BX1326" s="16"/>
      <c r="BY1326" s="8">
        <f>SUMIF(BZ$346:BZ$376,$D1326,CB$346:CB$376)</f>
        <v>0</v>
      </c>
      <c r="BZ1326" s="15"/>
      <c r="CA1326" s="16"/>
      <c r="CB1326" s="16"/>
      <c r="CC1326" s="8">
        <f>SUMIF(CD$346:CD$376,$D1326,CF$346:CF$376)</f>
        <v>0</v>
      </c>
      <c r="CD1326" s="15"/>
      <c r="CE1326" s="16"/>
      <c r="CF1326" s="16"/>
      <c r="CG1326" s="8">
        <f>SUMIF(CH$346:CH$376,$D1326,CJ$346:CJ$376)</f>
        <v>0</v>
      </c>
      <c r="CH1326" s="15"/>
      <c r="CI1326" s="16"/>
      <c r="CJ1326" s="16"/>
      <c r="CK1326" s="8">
        <f>SUMIF(CL$346:CL$376,$D1326,CN$346:CN$376)</f>
        <v>0</v>
      </c>
      <c r="CL1326" s="15"/>
      <c r="CM1326" s="16"/>
      <c r="CN1326" s="16"/>
      <c r="CO1326" s="8">
        <f>SUMIF(CP$346:CP$376,$D1326,CR$346:CR$376)</f>
        <v>0</v>
      </c>
      <c r="CP1326" s="15"/>
      <c r="CQ1326" s="16"/>
      <c r="CR1326" s="16"/>
      <c r="CS1326" s="8">
        <f>SUMIF(CT$346:CT$376,$D1326,CV$346:CV$376)</f>
        <v>0</v>
      </c>
      <c r="CT1326" s="15"/>
      <c r="CU1326" s="16"/>
      <c r="CV1326" s="16"/>
      <c r="CW1326" s="8">
        <f>SUMIF(CX$346:CX$376,$D1326,CZ$346:CZ$376)</f>
        <v>0</v>
      </c>
      <c r="CX1326" s="15"/>
      <c r="CY1326" s="16"/>
      <c r="CZ1326" s="16"/>
      <c r="DA1326" s="8">
        <f>SUMIF(DB$346:DB$376,$D1326,DD$346:DD$376)</f>
        <v>0</v>
      </c>
      <c r="DB1326" s="15"/>
      <c r="DC1326" s="16"/>
      <c r="DD1326" s="16"/>
      <c r="DE1326" s="8">
        <f>SUMIF(DF$346:DF$376,$D1326,DH$346:DH$376)</f>
        <v>0</v>
      </c>
      <c r="DF1326" s="15"/>
      <c r="DG1326" s="16"/>
      <c r="DH1326" s="16"/>
      <c r="DI1326" s="8">
        <f>SUMIF(DJ$346:DJ$376,$D1326,DL$346:DL$376)</f>
        <v>0</v>
      </c>
      <c r="DJ1326" s="15"/>
      <c r="DK1326" s="16"/>
      <c r="DL1326" s="16"/>
      <c r="DM1326" s="8">
        <f>SUMIF(DN$346:DN$376,$D1326,DP$346:DP$376)</f>
        <v>0</v>
      </c>
      <c r="DN1326" s="15"/>
      <c r="DO1326" s="16"/>
      <c r="DP1326" s="16"/>
      <c r="DQ1326" s="8">
        <f>SUMIF(DR$346:DR$376,$D1326,DT$346:DT$376)</f>
        <v>0</v>
      </c>
      <c r="DR1326" s="15"/>
      <c r="DS1326" s="16"/>
      <c r="DT1326" s="16"/>
      <c r="DU1326" s="8">
        <f>SUMIF(DV$346:DV$376,$D1326,DX$346:DX$376)</f>
        <v>0</v>
      </c>
      <c r="DV1326" s="15"/>
      <c r="DW1326" s="16"/>
      <c r="DX1326" s="16"/>
      <c r="DY1326" s="8">
        <f>SUMIF(DZ$346:DZ$376,$D1326,EB$346:EB$376)</f>
        <v>0</v>
      </c>
      <c r="DZ1326" s="15"/>
      <c r="EA1326" s="16"/>
      <c r="EB1326" s="16"/>
      <c r="EC1326" s="8">
        <f>SUMIF(ED$346:ED$376,$D1326,EF$346:EF$376)</f>
        <v>0</v>
      </c>
      <c r="ED1326" s="15"/>
      <c r="EE1326" s="16"/>
      <c r="EF1326" s="16"/>
      <c r="EG1326" s="8">
        <f>SUMIF(EH$346:EH$376,$D1326,EJ$346:EJ$376)</f>
        <v>0</v>
      </c>
      <c r="EH1326" s="15"/>
      <c r="EI1326" s="16"/>
      <c r="EJ1326" s="16"/>
      <c r="EK1326" s="8">
        <f>SUMIF(EL$346:EL$376,$D1326,EN$346:EN$376)</f>
        <v>0</v>
      </c>
      <c r="EL1326" s="15"/>
      <c r="EM1326" s="16"/>
      <c r="EN1326" s="16"/>
      <c r="EO1326" s="8">
        <f>SUMIF(EP$346:EP$376,$D1326,ER$346:ER$376)</f>
        <v>0</v>
      </c>
      <c r="EP1326" s="15"/>
      <c r="EQ1326" s="16"/>
      <c r="ER1326" s="16"/>
      <c r="ES1326" s="8">
        <f>SUMIF(ET$346:ET$376,$D1326,EV$346:EV$376)</f>
        <v>0</v>
      </c>
      <c r="ET1326" s="15"/>
      <c r="EU1326" s="16"/>
      <c r="EV1326" s="16"/>
      <c r="EW1326" s="8">
        <f>SUMIF(EX$346:EX$376,$D1326,EZ$346:EZ$376)</f>
        <v>0</v>
      </c>
      <c r="EX1326" s="15"/>
      <c r="EY1326" s="16"/>
      <c r="EZ1326" s="16"/>
      <c r="FA1326" s="8">
        <f>SUMIF(FB$346:FB$376,$D1326,FD$346:FD$376)</f>
        <v>0</v>
      </c>
      <c r="FB1326" s="15"/>
      <c r="FC1326" s="16"/>
      <c r="FD1326" s="16"/>
      <c r="FE1326" s="8">
        <f>SUMIF(FF$346:FF$376,$D1326,FH$346:FH$376)</f>
        <v>0</v>
      </c>
      <c r="FF1326" s="15"/>
      <c r="FG1326" s="16"/>
      <c r="FH1326" s="16"/>
      <c r="FI1326" s="8">
        <f>SUMIF(FJ$346:FJ$376,$D1326,FL$346:FL$376)</f>
        <v>0</v>
      </c>
      <c r="FJ1326" s="15"/>
      <c r="FK1326" s="16"/>
      <c r="FL1326" s="16"/>
      <c r="FM1326" s="8">
        <f>SUMIF(FN$346:FN$376,$D1326,FP$346:FP$376)</f>
        <v>0</v>
      </c>
      <c r="FN1326" s="15"/>
      <c r="FO1326" s="16"/>
      <c r="FP1326" s="16"/>
      <c r="FQ1326" s="8">
        <f>SUMIF(FR$346:FR$376,$D1326,FT$346:FT$376)</f>
        <v>0</v>
      </c>
      <c r="FR1326" s="15"/>
      <c r="FS1326" s="16"/>
      <c r="FT1326" s="16"/>
      <c r="FU1326" s="8">
        <f>SUMIF(FV$346:FV$376,$D1326,FX$346:FX$376)</f>
        <v>0</v>
      </c>
      <c r="FV1326" s="15"/>
      <c r="FW1326" s="16"/>
      <c r="FX1326" s="16"/>
      <c r="FY1326" s="8">
        <f>SUMIF(FZ$346:FZ$376,$D1326,GB$346:GB$376)</f>
        <v>0</v>
      </c>
      <c r="FZ1326" s="15"/>
      <c r="GA1326" s="16"/>
      <c r="GB1326" s="16"/>
      <c r="GC1326" s="8">
        <f>SUMIF(GD$346:GD$376,$D1326,GF$346:GF$376)</f>
        <v>0</v>
      </c>
      <c r="GD1326" s="15"/>
      <c r="GE1326" s="16"/>
      <c r="GF1326" s="16"/>
      <c r="GG1326" s="8">
        <f>SUMIF(GH$346:GH$376,$D1326,GJ$346:GJ$376)</f>
        <v>0</v>
      </c>
      <c r="GH1326" s="15"/>
      <c r="GI1326" s="16"/>
      <c r="GJ1326" s="16"/>
      <c r="GK1326" s="8">
        <f>SUMIF(GL$346:GL$376,$D1326,GN$346:GN$376)</f>
        <v>0</v>
      </c>
      <c r="GL1326" s="15"/>
      <c r="GM1326" s="16"/>
      <c r="GN1326" s="16"/>
      <c r="GO1326" s="8">
        <f>SUMIF(GP$346:GP$376,$D1326,GR$346:GR$376)</f>
        <v>0</v>
      </c>
      <c r="GP1326" s="15"/>
      <c r="GQ1326" s="16"/>
      <c r="GR1326" s="16"/>
      <c r="GS1326" s="8">
        <f>SUMIF(GT$346:GT$376,$D1326,GV$346:GV$376)</f>
        <v>0</v>
      </c>
      <c r="GT1326" s="15"/>
      <c r="GU1326" s="16"/>
      <c r="GV1326" s="22"/>
      <c r="GW1326" s="19">
        <f t="shared" si="31"/>
        <v>0</v>
      </c>
      <c r="GX1326" s="472"/>
      <c r="GY1326" s="473"/>
    </row>
    <row r="1327" spans="1:207" ht="30" customHeight="1">
      <c r="A1327" s="163" t="s">
        <v>75</v>
      </c>
      <c r="B1327" s="486" t="s">
        <v>440</v>
      </c>
      <c r="C1327" s="222" t="s">
        <v>413</v>
      </c>
      <c r="D1327" s="223" t="s">
        <v>414</v>
      </c>
      <c r="E1327" s="6">
        <f>SUMIF(F$5:F$35,$D1327,H$5:H$35)</f>
        <v>0</v>
      </c>
      <c r="F1327" s="9"/>
      <c r="G1327" s="10"/>
      <c r="H1327" s="11"/>
      <c r="I1327" s="6">
        <f>SUMIF(J$5:J$35,$D1327,L$5:L$35)</f>
        <v>0</v>
      </c>
      <c r="J1327" s="9"/>
      <c r="K1327" s="10"/>
      <c r="L1327" s="11"/>
      <c r="M1327" s="6">
        <f>SUMIF(N$5:N$35,$D1327,P$5:P$35)</f>
        <v>0</v>
      </c>
      <c r="N1327" s="9"/>
      <c r="O1327" s="10"/>
      <c r="P1327" s="11"/>
      <c r="Q1327" s="6">
        <f>SUMIF(R$5:R$35,$D1327,T$5:T$35)</f>
        <v>0</v>
      </c>
      <c r="R1327" s="9"/>
      <c r="S1327" s="10"/>
      <c r="T1327" s="11"/>
      <c r="U1327" s="6">
        <f>SUMIF(V$5:V$35,$D1327,X$5:X$35)</f>
        <v>0</v>
      </c>
      <c r="V1327" s="9"/>
      <c r="W1327" s="10"/>
      <c r="X1327" s="11"/>
      <c r="Y1327" s="6">
        <f>SUMIF(Z$5:Z$35,$D1327,AB$5:AB$35)</f>
        <v>0</v>
      </c>
      <c r="Z1327" s="9"/>
      <c r="AA1327" s="10"/>
      <c r="AB1327" s="11"/>
      <c r="AC1327" s="6">
        <f>SUMIF(AD$5:AD$35,$D1327,AF$5:AF$35)</f>
        <v>0</v>
      </c>
      <c r="AD1327" s="9"/>
      <c r="AE1327" s="10"/>
      <c r="AF1327" s="11"/>
      <c r="AG1327" s="6">
        <f>SUMIF(AH$5:AH$35,$D1327,AJ$5:AJ$35)</f>
        <v>0</v>
      </c>
      <c r="AH1327" s="9"/>
      <c r="AI1327" s="10"/>
      <c r="AJ1327" s="11"/>
      <c r="AK1327" s="6">
        <f>SUMIF(AL$5:AL$35,$D1327,AN$5:AN$35)</f>
        <v>0</v>
      </c>
      <c r="AL1327" s="9"/>
      <c r="AM1327" s="10"/>
      <c r="AN1327" s="11"/>
      <c r="AO1327" s="6">
        <f>SUMIF(AP$5:AP$35,$D1327,AR$5:AR$35)</f>
        <v>0</v>
      </c>
      <c r="AP1327" s="9"/>
      <c r="AQ1327" s="10"/>
      <c r="AR1327" s="11"/>
      <c r="AS1327" s="6">
        <f>SUMIF(AT$5:AT$35,$D1327,AV$5:AV$35)</f>
        <v>0</v>
      </c>
      <c r="AT1327" s="9"/>
      <c r="AU1327" s="10"/>
      <c r="AV1327" s="11"/>
      <c r="AW1327" s="6">
        <f>SUMIF(AX$5:AX$35,$D1327,AZ$5:AZ$35)</f>
        <v>0</v>
      </c>
      <c r="AX1327" s="9"/>
      <c r="AY1327" s="10"/>
      <c r="AZ1327" s="11"/>
      <c r="BA1327" s="6">
        <f>SUMIF(BB$5:BB$35,$D1327,BD$5:BD$35)</f>
        <v>0</v>
      </c>
      <c r="BB1327" s="9"/>
      <c r="BC1327" s="10"/>
      <c r="BD1327" s="11"/>
      <c r="BE1327" s="6">
        <f>SUMIF(BF$5:BF$35,$D1327,BH$5:BH$35)</f>
        <v>0</v>
      </c>
      <c r="BF1327" s="9"/>
      <c r="BG1327" s="10"/>
      <c r="BH1327" s="11"/>
      <c r="BI1327" s="6">
        <f>SUMIF(BJ$5:BJ$35,$D1327,BL$5:BL$35)</f>
        <v>0</v>
      </c>
      <c r="BJ1327" s="9"/>
      <c r="BK1327" s="10"/>
      <c r="BL1327" s="11"/>
      <c r="BM1327" s="6">
        <f>SUMIF(BN$5:BN$35,$D1327,BP$5:BP$35)</f>
        <v>0</v>
      </c>
      <c r="BN1327" s="9"/>
      <c r="BO1327" s="10"/>
      <c r="BP1327" s="11"/>
      <c r="BQ1327" s="6">
        <f>SUMIF(BR$5:BR$35,$D1327,BT$5:BT$35)</f>
        <v>0</v>
      </c>
      <c r="BR1327" s="9"/>
      <c r="BS1327" s="10"/>
      <c r="BT1327" s="11"/>
      <c r="BU1327" s="6">
        <f>SUMIF(BV$5:BV$35,$D1327,BX$5:BX$35)</f>
        <v>0</v>
      </c>
      <c r="BV1327" s="9"/>
      <c r="BW1327" s="10"/>
      <c r="BX1327" s="11"/>
      <c r="BY1327" s="6">
        <f>SUMIF(BZ$5:BZ$35,$D1327,CB$5:CB$35)</f>
        <v>0</v>
      </c>
      <c r="BZ1327" s="9"/>
      <c r="CA1327" s="10"/>
      <c r="CB1327" s="11"/>
      <c r="CC1327" s="6">
        <f>SUMIF(CD$5:CD$35,$D1327,CF$5:CF$35)</f>
        <v>0</v>
      </c>
      <c r="CD1327" s="9"/>
      <c r="CE1327" s="10"/>
      <c r="CF1327" s="11"/>
      <c r="CG1327" s="6">
        <f>SUMIF(CH$5:CH$35,$D1327,CJ$5:CJ$35)</f>
        <v>0</v>
      </c>
      <c r="CH1327" s="9"/>
      <c r="CI1327" s="10"/>
      <c r="CJ1327" s="11"/>
      <c r="CK1327" s="6">
        <f>SUMIF(CL$5:CL$35,$D1327,CN$5:CN$35)</f>
        <v>0</v>
      </c>
      <c r="CL1327" s="9"/>
      <c r="CM1327" s="10"/>
      <c r="CN1327" s="11"/>
      <c r="CO1327" s="6">
        <f>SUMIF(CP$5:CP$35,$D1327,CR$5:CR$35)</f>
        <v>0</v>
      </c>
      <c r="CP1327" s="9"/>
      <c r="CQ1327" s="10"/>
      <c r="CR1327" s="11"/>
      <c r="CS1327" s="6">
        <f>SUMIF(CT$5:CT$35,$D1327,CV$5:CV$35)</f>
        <v>0</v>
      </c>
      <c r="CT1327" s="9"/>
      <c r="CU1327" s="10"/>
      <c r="CV1327" s="11"/>
      <c r="CW1327" s="6">
        <f>SUMIF(CX$5:CX$35,$D1327,CZ$5:CZ$35)</f>
        <v>0</v>
      </c>
      <c r="CX1327" s="9"/>
      <c r="CY1327" s="10"/>
      <c r="CZ1327" s="11"/>
      <c r="DA1327" s="6">
        <f>SUMIF(DB$5:DB$35,$D1327,DD$5:DD$35)</f>
        <v>0</v>
      </c>
      <c r="DB1327" s="9"/>
      <c r="DC1327" s="10"/>
      <c r="DD1327" s="11"/>
      <c r="DE1327" s="6">
        <f>SUMIF(DF$5:DF$35,$D1327,DH$5:DH$35)</f>
        <v>0</v>
      </c>
      <c r="DF1327" s="9"/>
      <c r="DG1327" s="10"/>
      <c r="DH1327" s="11"/>
      <c r="DI1327" s="6">
        <f>SUMIF(DJ$5:DJ$35,$D1327,DL$5:DL$35)</f>
        <v>0</v>
      </c>
      <c r="DJ1327" s="9"/>
      <c r="DK1327" s="10"/>
      <c r="DL1327" s="11"/>
      <c r="DM1327" s="6">
        <f>SUMIF(DN$5:DN$35,$D1327,DP$5:DP$35)</f>
        <v>0</v>
      </c>
      <c r="DN1327" s="9"/>
      <c r="DO1327" s="10"/>
      <c r="DP1327" s="11"/>
      <c r="DQ1327" s="6">
        <f>SUMIF(DR$5:DR$35,$D1327,DT$5:DT$35)</f>
        <v>0</v>
      </c>
      <c r="DR1327" s="9"/>
      <c r="DS1327" s="10"/>
      <c r="DT1327" s="11"/>
      <c r="DU1327" s="6">
        <f>SUMIF(DV$5:DV$35,$D1327,DX$5:DX$35)</f>
        <v>0</v>
      </c>
      <c r="DV1327" s="9"/>
      <c r="DW1327" s="10"/>
      <c r="DX1327" s="11"/>
      <c r="DY1327" s="6">
        <f>SUMIF(DZ$5:DZ$35,$D1327,EB$5:EB$35)</f>
        <v>0</v>
      </c>
      <c r="DZ1327" s="9"/>
      <c r="EA1327" s="10"/>
      <c r="EB1327" s="11"/>
      <c r="EC1327" s="6">
        <f>SUMIF(ED$5:ED$35,$D1327,EF$5:EF$35)</f>
        <v>0</v>
      </c>
      <c r="ED1327" s="9"/>
      <c r="EE1327" s="10"/>
      <c r="EF1327" s="11"/>
      <c r="EG1327" s="6">
        <f>SUMIF(EH$5:EH$35,$D1327,EJ$5:EJ$35)</f>
        <v>0</v>
      </c>
      <c r="EH1327" s="9"/>
      <c r="EI1327" s="10"/>
      <c r="EJ1327" s="11"/>
      <c r="EK1327" s="6">
        <f>SUMIF(EL$5:EL$35,$D1327,EN$5:EN$35)</f>
        <v>0</v>
      </c>
      <c r="EL1327" s="9"/>
      <c r="EM1327" s="10"/>
      <c r="EN1327" s="11"/>
      <c r="EO1327" s="6">
        <f>SUMIF(EP$5:EP$35,$D1327,ER$5:ER$35)</f>
        <v>0</v>
      </c>
      <c r="EP1327" s="9"/>
      <c r="EQ1327" s="10"/>
      <c r="ER1327" s="11"/>
      <c r="ES1327" s="6">
        <f>SUMIF(ET$5:ET$35,$D1327,EV$5:EV$35)</f>
        <v>0</v>
      </c>
      <c r="ET1327" s="9"/>
      <c r="EU1327" s="10"/>
      <c r="EV1327" s="11"/>
      <c r="EW1327" s="6">
        <f>SUMIF(EX$5:EX$35,$D1327,EZ$5:EZ$35)</f>
        <v>0</v>
      </c>
      <c r="EX1327" s="9"/>
      <c r="EY1327" s="10"/>
      <c r="EZ1327" s="11"/>
      <c r="FA1327" s="6">
        <f>SUMIF(FB$5:FB$35,$D1327,FD$5:FD$35)</f>
        <v>0</v>
      </c>
      <c r="FB1327" s="9"/>
      <c r="FC1327" s="10"/>
      <c r="FD1327" s="11"/>
      <c r="FE1327" s="6">
        <f>SUMIF(FF$5:FF$35,$D1327,FH$5:FH$35)</f>
        <v>0</v>
      </c>
      <c r="FF1327" s="9"/>
      <c r="FG1327" s="10"/>
      <c r="FH1327" s="11"/>
      <c r="FI1327" s="6">
        <f>SUMIF(FJ$5:FJ$35,$D1327,FL$5:FL$35)</f>
        <v>0</v>
      </c>
      <c r="FJ1327" s="9"/>
      <c r="FK1327" s="10"/>
      <c r="FL1327" s="11"/>
      <c r="FM1327" s="6">
        <f>SUMIF(FN$5:FN$35,$D1327,FP$5:FP$35)</f>
        <v>0</v>
      </c>
      <c r="FN1327" s="9"/>
      <c r="FO1327" s="10"/>
      <c r="FP1327" s="11"/>
      <c r="FQ1327" s="6">
        <f>SUMIF(FR$5:FR$35,$D1327,FT$5:FT$35)</f>
        <v>0</v>
      </c>
      <c r="FR1327" s="9"/>
      <c r="FS1327" s="10"/>
      <c r="FT1327" s="11"/>
      <c r="FU1327" s="6">
        <f>SUMIF(FV$5:FV$35,$D1327,FX$5:FX$35)</f>
        <v>0</v>
      </c>
      <c r="FV1327" s="9"/>
      <c r="FW1327" s="10"/>
      <c r="FX1327" s="11"/>
      <c r="FY1327" s="6">
        <f>SUMIF(FZ$5:FZ$35,$D1327,GB$5:GB$35)</f>
        <v>0</v>
      </c>
      <c r="FZ1327" s="9"/>
      <c r="GA1327" s="10"/>
      <c r="GB1327" s="11"/>
      <c r="GC1327" s="6">
        <f>SUMIF(GD$5:GD$35,$D1327,GF$5:GF$35)</f>
        <v>0</v>
      </c>
      <c r="GD1327" s="9"/>
      <c r="GE1327" s="10"/>
      <c r="GF1327" s="11"/>
      <c r="GG1327" s="6">
        <f>SUMIF(GH$5:GH$35,$D1327,GJ$5:GJ$35)</f>
        <v>0</v>
      </c>
      <c r="GH1327" s="9"/>
      <c r="GI1327" s="10"/>
      <c r="GJ1327" s="11"/>
      <c r="GK1327" s="6">
        <f>SUMIF(GL$5:GL$35,$D1327,GN$5:GN$35)</f>
        <v>0</v>
      </c>
      <c r="GL1327" s="9"/>
      <c r="GM1327" s="10"/>
      <c r="GN1327" s="11"/>
      <c r="GO1327" s="6">
        <f>SUMIF(GP$5:GP$35,$D1327,GR$5:GR$35)</f>
        <v>0</v>
      </c>
      <c r="GP1327" s="9"/>
      <c r="GQ1327" s="10"/>
      <c r="GR1327" s="11"/>
      <c r="GS1327" s="6">
        <f>SUMIF(GT$5:GT$35,$D1327,GV$5:GV$35)</f>
        <v>0</v>
      </c>
      <c r="GT1327" s="9"/>
      <c r="GU1327" s="10"/>
      <c r="GV1327" s="20"/>
      <c r="GW1327" s="19">
        <f t="shared" ref="GW1327:GW1362" si="32">SUM(E1327:GV1327)</f>
        <v>0</v>
      </c>
      <c r="GX1327" s="472">
        <f>SUM(GW1327:GW1338)</f>
        <v>0</v>
      </c>
      <c r="GY1327" s="473" t="str">
        <f>D1327</f>
        <v>TS15667/000</v>
      </c>
    </row>
    <row r="1328" spans="1:207" ht="37.5">
      <c r="A1328" s="47" t="s">
        <v>76</v>
      </c>
      <c r="B1328" s="487"/>
      <c r="C1328" s="186" t="s">
        <v>413</v>
      </c>
      <c r="D1328" s="224" t="s">
        <v>414</v>
      </c>
      <c r="E1328" s="6">
        <f>SUMIF(F$36:F$66,$D1328,H$36:H$66)</f>
        <v>0</v>
      </c>
      <c r="F1328" s="9"/>
      <c r="G1328" s="10"/>
      <c r="H1328" s="11"/>
      <c r="I1328" s="6">
        <f>SUMIF(J$36:J$66,$D1328,L$36:L$66)</f>
        <v>0</v>
      </c>
      <c r="J1328" s="9"/>
      <c r="K1328" s="10"/>
      <c r="L1328" s="11"/>
      <c r="M1328" s="6">
        <f>SUMIF(N$36:N$66,$D1328,P$36:P$66)</f>
        <v>0</v>
      </c>
      <c r="N1328" s="9"/>
      <c r="O1328" s="10"/>
      <c r="P1328" s="11"/>
      <c r="Q1328" s="6">
        <f>SUMIF(R$36:R$66,$D1328,T$36:T$66)</f>
        <v>0</v>
      </c>
      <c r="R1328" s="9"/>
      <c r="S1328" s="10"/>
      <c r="T1328" s="11"/>
      <c r="U1328" s="6">
        <f>SUMIF(V$36:V$66,$D1328,X$36:X$66)</f>
        <v>0</v>
      </c>
      <c r="V1328" s="9"/>
      <c r="W1328" s="10"/>
      <c r="X1328" s="11"/>
      <c r="Y1328" s="6">
        <f>SUMIF(Z$36:Z$66,$D1328,AB$36:AB$66)</f>
        <v>0</v>
      </c>
      <c r="Z1328" s="9"/>
      <c r="AA1328" s="10"/>
      <c r="AB1328" s="11"/>
      <c r="AC1328" s="6">
        <f>SUMIF(AD$36:AD$66,$D1328,AF$36:AF$66)</f>
        <v>0</v>
      </c>
      <c r="AD1328" s="9"/>
      <c r="AE1328" s="10"/>
      <c r="AF1328" s="11"/>
      <c r="AG1328" s="6">
        <f>SUMIF(AH$36:AH$66,$D1328,AJ$36:AJ$66)</f>
        <v>0</v>
      </c>
      <c r="AH1328" s="9"/>
      <c r="AI1328" s="10"/>
      <c r="AJ1328" s="11"/>
      <c r="AK1328" s="6">
        <f>SUMIF(AL$36:AL$66,$D1328,AN$36:AN$66)</f>
        <v>0</v>
      </c>
      <c r="AL1328" s="9"/>
      <c r="AM1328" s="10"/>
      <c r="AN1328" s="11"/>
      <c r="AO1328" s="6">
        <f>SUMIF(AP$36:AP$66,$D1328,AR$36:AR$66)</f>
        <v>0</v>
      </c>
      <c r="AP1328" s="9"/>
      <c r="AQ1328" s="10"/>
      <c r="AR1328" s="11"/>
      <c r="AS1328" s="6">
        <f>SUMIF(AT$36:AT$66,$D1328,AV$36:AV$66)</f>
        <v>0</v>
      </c>
      <c r="AT1328" s="9"/>
      <c r="AU1328" s="10"/>
      <c r="AV1328" s="11"/>
      <c r="AW1328" s="6">
        <f>SUMIF(AX$36:AX$66,$D1328,AZ$36:AZ$66)</f>
        <v>0</v>
      </c>
      <c r="AX1328" s="9"/>
      <c r="AY1328" s="10"/>
      <c r="AZ1328" s="11"/>
      <c r="BA1328" s="6">
        <f>SUMIF(BB$36:BB$66,$D1328,BD$36:BD$66)</f>
        <v>0</v>
      </c>
      <c r="BB1328" s="9"/>
      <c r="BC1328" s="10"/>
      <c r="BD1328" s="11"/>
      <c r="BE1328" s="6">
        <f>SUMIF(BF$36:BF$66,$D1328,BH$36:BH$66)</f>
        <v>0</v>
      </c>
      <c r="BF1328" s="9"/>
      <c r="BG1328" s="10"/>
      <c r="BH1328" s="11"/>
      <c r="BI1328" s="6">
        <f>SUMIF(BJ$36:BJ$66,$D1328,BL$36:BL$66)</f>
        <v>0</v>
      </c>
      <c r="BJ1328" s="9"/>
      <c r="BK1328" s="10"/>
      <c r="BL1328" s="11"/>
      <c r="BM1328" s="6">
        <f>SUMIF(BN$36:BN$66,$D1328,BP$36:BP$66)</f>
        <v>0</v>
      </c>
      <c r="BN1328" s="9"/>
      <c r="BO1328" s="10"/>
      <c r="BP1328" s="11"/>
      <c r="BQ1328" s="6">
        <f>SUMIF(BR$36:BR$66,$D1328,BT$36:BT$66)</f>
        <v>0</v>
      </c>
      <c r="BR1328" s="9"/>
      <c r="BS1328" s="10"/>
      <c r="BT1328" s="11"/>
      <c r="BU1328" s="6">
        <f>SUMIF(BV$36:BV$66,$D1328,BX$36:BX$66)</f>
        <v>0</v>
      </c>
      <c r="BV1328" s="9"/>
      <c r="BW1328" s="10"/>
      <c r="BX1328" s="11"/>
      <c r="BY1328" s="6">
        <f>SUMIF(BZ$36:BZ$66,$D1328,CB$36:CB$66)</f>
        <v>0</v>
      </c>
      <c r="BZ1328" s="9"/>
      <c r="CA1328" s="10"/>
      <c r="CB1328" s="11"/>
      <c r="CC1328" s="6">
        <f>SUMIF(CD$36:CD$66,$D1328,CF$36:CF$66)</f>
        <v>0</v>
      </c>
      <c r="CD1328" s="9"/>
      <c r="CE1328" s="10"/>
      <c r="CF1328" s="11"/>
      <c r="CG1328" s="6">
        <f>SUMIF(CH$36:CH$66,$D1328,CJ$36:CJ$66)</f>
        <v>0</v>
      </c>
      <c r="CH1328" s="9"/>
      <c r="CI1328" s="10"/>
      <c r="CJ1328" s="11"/>
      <c r="CK1328" s="6">
        <f>SUMIF(CL$36:CL$66,$D1328,CN$36:CN$66)</f>
        <v>0</v>
      </c>
      <c r="CL1328" s="9"/>
      <c r="CM1328" s="10"/>
      <c r="CN1328" s="11"/>
      <c r="CO1328" s="6">
        <f>SUMIF(CP$36:CP$66,$D1328,CR$36:CR$66)</f>
        <v>0</v>
      </c>
      <c r="CP1328" s="9"/>
      <c r="CQ1328" s="10"/>
      <c r="CR1328" s="11"/>
      <c r="CS1328" s="6">
        <f>SUMIF(CT$36:CT$66,$D1328,CV$36:CV$66)</f>
        <v>0</v>
      </c>
      <c r="CT1328" s="9"/>
      <c r="CU1328" s="10"/>
      <c r="CV1328" s="11"/>
      <c r="CW1328" s="6">
        <f>SUMIF(CX$36:CX$66,$D1328,CZ$36:CZ$66)</f>
        <v>0</v>
      </c>
      <c r="CX1328" s="9"/>
      <c r="CY1328" s="10"/>
      <c r="CZ1328" s="11"/>
      <c r="DA1328" s="6">
        <f>SUMIF(DB$36:DB$66,$D1328,DD$36:DD$66)</f>
        <v>0</v>
      </c>
      <c r="DB1328" s="9"/>
      <c r="DC1328" s="10"/>
      <c r="DD1328" s="11"/>
      <c r="DE1328" s="6">
        <f>SUMIF(DF$36:DF$66,$D1328,DH$36:DH$66)</f>
        <v>0</v>
      </c>
      <c r="DF1328" s="9"/>
      <c r="DG1328" s="10"/>
      <c r="DH1328" s="11"/>
      <c r="DI1328" s="6">
        <f>SUMIF(DJ$36:DJ$66,$D1328,DL$36:DL$66)</f>
        <v>0</v>
      </c>
      <c r="DJ1328" s="9"/>
      <c r="DK1328" s="10"/>
      <c r="DL1328" s="11"/>
      <c r="DM1328" s="6">
        <f>SUMIF(DN$36:DN$66,$D1328,DP$36:DP$66)</f>
        <v>0</v>
      </c>
      <c r="DN1328" s="9"/>
      <c r="DO1328" s="10"/>
      <c r="DP1328" s="11"/>
      <c r="DQ1328" s="6">
        <f>SUMIF(DR$36:DR$66,$D1328,DT$36:DT$66)</f>
        <v>0</v>
      </c>
      <c r="DR1328" s="9"/>
      <c r="DS1328" s="10"/>
      <c r="DT1328" s="11"/>
      <c r="DU1328" s="6">
        <f>SUMIF(DV$36:DV$66,$D1328,DX$36:DX$66)</f>
        <v>0</v>
      </c>
      <c r="DV1328" s="9"/>
      <c r="DW1328" s="10"/>
      <c r="DX1328" s="11"/>
      <c r="DY1328" s="6">
        <f>SUMIF(DZ$36:DZ$66,$D1328,EB$36:EB$66)</f>
        <v>0</v>
      </c>
      <c r="DZ1328" s="9"/>
      <c r="EA1328" s="10"/>
      <c r="EB1328" s="11"/>
      <c r="EC1328" s="6">
        <f>SUMIF(ED$36:ED$66,$D1328,EF$36:EF$66)</f>
        <v>0</v>
      </c>
      <c r="ED1328" s="9"/>
      <c r="EE1328" s="10"/>
      <c r="EF1328" s="11"/>
      <c r="EG1328" s="6">
        <f>SUMIF(EH$36:EH$66,$D1328,EJ$36:EJ$66)</f>
        <v>0</v>
      </c>
      <c r="EH1328" s="9"/>
      <c r="EI1328" s="10"/>
      <c r="EJ1328" s="11"/>
      <c r="EK1328" s="6">
        <f>SUMIF(EL$36:EL$66,$D1328,EN$36:EN$66)</f>
        <v>0</v>
      </c>
      <c r="EL1328" s="9"/>
      <c r="EM1328" s="10"/>
      <c r="EN1328" s="11"/>
      <c r="EO1328" s="6">
        <f>SUMIF(EP$36:EP$66,$D1328,ER$36:ER$66)</f>
        <v>0</v>
      </c>
      <c r="EP1328" s="9"/>
      <c r="EQ1328" s="10"/>
      <c r="ER1328" s="11"/>
      <c r="ES1328" s="6">
        <f>SUMIF(ET$36:ET$66,$D1328,EV$36:EV$66)</f>
        <v>0</v>
      </c>
      <c r="ET1328" s="9"/>
      <c r="EU1328" s="10"/>
      <c r="EV1328" s="11"/>
      <c r="EW1328" s="6">
        <f>SUMIF(EX$36:EX$66,$D1328,EZ$36:EZ$66)</f>
        <v>0</v>
      </c>
      <c r="EX1328" s="9"/>
      <c r="EY1328" s="10"/>
      <c r="EZ1328" s="11"/>
      <c r="FA1328" s="6">
        <f>SUMIF(FB$36:FB$66,$D1328,FD$36:FD$66)</f>
        <v>0</v>
      </c>
      <c r="FB1328" s="9"/>
      <c r="FC1328" s="10"/>
      <c r="FD1328" s="11"/>
      <c r="FE1328" s="6">
        <f>SUMIF(FF$36:FF$66,$D1328,FH$36:FH$66)</f>
        <v>0</v>
      </c>
      <c r="FF1328" s="9"/>
      <c r="FG1328" s="10"/>
      <c r="FH1328" s="11"/>
      <c r="FI1328" s="6">
        <f>SUMIF(FJ$36:FJ$66,$D1328,FL$36:FL$66)</f>
        <v>0</v>
      </c>
      <c r="FJ1328" s="9"/>
      <c r="FK1328" s="10"/>
      <c r="FL1328" s="11"/>
      <c r="FM1328" s="6">
        <f>SUMIF(FN$36:FN$66,$D1328,FP$36:FP$66)</f>
        <v>0</v>
      </c>
      <c r="FN1328" s="9"/>
      <c r="FO1328" s="10"/>
      <c r="FP1328" s="11"/>
      <c r="FQ1328" s="6">
        <f>SUMIF(FR$36:FR$66,$D1328,FT$36:FT$66)</f>
        <v>0</v>
      </c>
      <c r="FR1328" s="9"/>
      <c r="FS1328" s="10"/>
      <c r="FT1328" s="11"/>
      <c r="FU1328" s="6">
        <f>SUMIF(FV$36:FV$66,$D1328,FX$36:FX$66)</f>
        <v>0</v>
      </c>
      <c r="FV1328" s="9"/>
      <c r="FW1328" s="10"/>
      <c r="FX1328" s="11"/>
      <c r="FY1328" s="6">
        <f>SUMIF(FZ$36:FZ$66,$D1328,GB$36:GB$66)</f>
        <v>0</v>
      </c>
      <c r="FZ1328" s="9"/>
      <c r="GA1328" s="10"/>
      <c r="GB1328" s="11"/>
      <c r="GC1328" s="6">
        <f>SUMIF(GD$36:GD$66,$D1328,GF$36:GF$66)</f>
        <v>0</v>
      </c>
      <c r="GD1328" s="9"/>
      <c r="GE1328" s="10"/>
      <c r="GF1328" s="11"/>
      <c r="GG1328" s="6">
        <f>SUMIF(GH$36:GH$66,$D1328,GJ$36:GJ$66)</f>
        <v>0</v>
      </c>
      <c r="GH1328" s="9"/>
      <c r="GI1328" s="10"/>
      <c r="GJ1328" s="11"/>
      <c r="GK1328" s="6">
        <f>SUMIF(GL$36:GL$66,$D1328,GN$36:GN$66)</f>
        <v>0</v>
      </c>
      <c r="GL1328" s="9"/>
      <c r="GM1328" s="10"/>
      <c r="GN1328" s="11"/>
      <c r="GO1328" s="6">
        <f>SUMIF(GP$36:GP$66,$D1328,GR$36:GR$66)</f>
        <v>0</v>
      </c>
      <c r="GP1328" s="9"/>
      <c r="GQ1328" s="10"/>
      <c r="GR1328" s="11"/>
      <c r="GS1328" s="6">
        <f>SUMIF(GT$36:GT$66,$D1328,GV$36:GV$66)</f>
        <v>0</v>
      </c>
      <c r="GT1328" s="9"/>
      <c r="GU1328" s="10"/>
      <c r="GV1328" s="20"/>
      <c r="GW1328" s="19">
        <f t="shared" si="32"/>
        <v>0</v>
      </c>
      <c r="GX1328" s="472"/>
      <c r="GY1328" s="473"/>
    </row>
    <row r="1329" spans="1:207" ht="37.5">
      <c r="A1329" s="47" t="s">
        <v>77</v>
      </c>
      <c r="B1329" s="487"/>
      <c r="C1329" s="186" t="s">
        <v>413</v>
      </c>
      <c r="D1329" s="224" t="s">
        <v>414</v>
      </c>
      <c r="E1329" s="6">
        <f>SUMIF(F$67:F$97,$D1329,H$67:H$97)</f>
        <v>0</v>
      </c>
      <c r="F1329" s="9"/>
      <c r="G1329" s="10"/>
      <c r="H1329" s="11"/>
      <c r="I1329" s="6">
        <f>SUMIF(J$67:J$97,$D1329,L$67:L$97)</f>
        <v>0</v>
      </c>
      <c r="J1329" s="9"/>
      <c r="K1329" s="10"/>
      <c r="L1329" s="11"/>
      <c r="M1329" s="6">
        <f>SUMIF(N$67:N$97,$D1329,P$67:P$97)</f>
        <v>0</v>
      </c>
      <c r="N1329" s="9"/>
      <c r="O1329" s="10"/>
      <c r="P1329" s="11"/>
      <c r="Q1329" s="6">
        <f>SUMIF(R$67:R$97,$D1329,T$67:T$97)</f>
        <v>0</v>
      </c>
      <c r="R1329" s="9"/>
      <c r="S1329" s="10"/>
      <c r="T1329" s="11"/>
      <c r="U1329" s="6">
        <f>SUMIF(V$67:V$97,$D1329,X$67:X$97)</f>
        <v>0</v>
      </c>
      <c r="V1329" s="9"/>
      <c r="W1329" s="10"/>
      <c r="X1329" s="11"/>
      <c r="Y1329" s="6">
        <f>SUMIF(Z$67:Z$97,$D1329,AB$67:AB$97)</f>
        <v>0</v>
      </c>
      <c r="Z1329" s="9"/>
      <c r="AA1329" s="10"/>
      <c r="AB1329" s="11"/>
      <c r="AC1329" s="6">
        <f>SUMIF(AD$67:AD$97,$D1329,AF$67:AF$97)</f>
        <v>0</v>
      </c>
      <c r="AD1329" s="9"/>
      <c r="AE1329" s="10"/>
      <c r="AF1329" s="11"/>
      <c r="AG1329" s="6">
        <f>SUMIF(AH$67:AH$97,$D1329,AJ$67:AJ$97)</f>
        <v>0</v>
      </c>
      <c r="AH1329" s="9"/>
      <c r="AI1329" s="10"/>
      <c r="AJ1329" s="11"/>
      <c r="AK1329" s="6">
        <f>SUMIF(AL$67:AL$97,$D1329,AN$67:AN$97)</f>
        <v>0</v>
      </c>
      <c r="AL1329" s="9"/>
      <c r="AM1329" s="10"/>
      <c r="AN1329" s="11"/>
      <c r="AO1329" s="6">
        <f>SUMIF(AP$67:AP$97,$D1329,AR$67:AR$97)</f>
        <v>0</v>
      </c>
      <c r="AP1329" s="9"/>
      <c r="AQ1329" s="10"/>
      <c r="AR1329" s="11"/>
      <c r="AS1329" s="6">
        <f>SUMIF(AT$67:AT$97,$D1329,AV$67:AV$97)</f>
        <v>0</v>
      </c>
      <c r="AT1329" s="9"/>
      <c r="AU1329" s="10"/>
      <c r="AV1329" s="11"/>
      <c r="AW1329" s="6">
        <f>SUMIF(AX$67:AX$97,$D1329,AZ$67:AZ$97)</f>
        <v>0</v>
      </c>
      <c r="AX1329" s="9"/>
      <c r="AY1329" s="10"/>
      <c r="AZ1329" s="11"/>
      <c r="BA1329" s="6">
        <f>SUMIF(BB$67:BB$97,$D1329,BD$67:BD$97)</f>
        <v>0</v>
      </c>
      <c r="BB1329" s="9"/>
      <c r="BC1329" s="10"/>
      <c r="BD1329" s="11"/>
      <c r="BE1329" s="6">
        <f>SUMIF(BF$67:BF$97,$D1329,BH$67:BH$97)</f>
        <v>0</v>
      </c>
      <c r="BF1329" s="9"/>
      <c r="BG1329" s="10"/>
      <c r="BH1329" s="11"/>
      <c r="BI1329" s="6">
        <f>SUMIF(BJ$67:BJ$97,$D1329,BL$67:BL$97)</f>
        <v>0</v>
      </c>
      <c r="BJ1329" s="9"/>
      <c r="BK1329" s="10"/>
      <c r="BL1329" s="11"/>
      <c r="BM1329" s="6">
        <f>SUMIF(BN$67:BN$97,$D1329,BP$67:BP$97)</f>
        <v>0</v>
      </c>
      <c r="BN1329" s="9"/>
      <c r="BO1329" s="10"/>
      <c r="BP1329" s="11"/>
      <c r="BQ1329" s="6">
        <f>SUMIF(BR$67:BR$97,$D1329,BT$67:BT$97)</f>
        <v>0</v>
      </c>
      <c r="BR1329" s="9"/>
      <c r="BS1329" s="10"/>
      <c r="BT1329" s="11"/>
      <c r="BU1329" s="6">
        <f>SUMIF(BV$67:BV$97,$D1329,BX$67:BX$97)</f>
        <v>0</v>
      </c>
      <c r="BV1329" s="9"/>
      <c r="BW1329" s="10"/>
      <c r="BX1329" s="11"/>
      <c r="BY1329" s="6">
        <f>SUMIF(BZ$67:BZ$97,$D1329,CB$67:CB$97)</f>
        <v>0</v>
      </c>
      <c r="BZ1329" s="9"/>
      <c r="CA1329" s="10"/>
      <c r="CB1329" s="11"/>
      <c r="CC1329" s="6">
        <f>SUMIF(CD$67:CD$97,$D1329,CF$67:CF$97)</f>
        <v>0</v>
      </c>
      <c r="CD1329" s="9"/>
      <c r="CE1329" s="10"/>
      <c r="CF1329" s="11"/>
      <c r="CG1329" s="6">
        <f>SUMIF(CH$67:CH$97,$D1329,CJ$67:CJ$97)</f>
        <v>0</v>
      </c>
      <c r="CH1329" s="9"/>
      <c r="CI1329" s="10"/>
      <c r="CJ1329" s="11"/>
      <c r="CK1329" s="6">
        <f>SUMIF(CL$67:CL$97,$D1329,CN$67:CN$97)</f>
        <v>0</v>
      </c>
      <c r="CL1329" s="9"/>
      <c r="CM1329" s="10"/>
      <c r="CN1329" s="11"/>
      <c r="CO1329" s="6">
        <f>SUMIF(CP$67:CP$97,$D1329,CR$67:CR$97)</f>
        <v>0</v>
      </c>
      <c r="CP1329" s="9"/>
      <c r="CQ1329" s="10"/>
      <c r="CR1329" s="11"/>
      <c r="CS1329" s="6">
        <f>SUMIF(CT$67:CT$97,$D1329,CV$67:CV$97)</f>
        <v>0</v>
      </c>
      <c r="CT1329" s="9"/>
      <c r="CU1329" s="10"/>
      <c r="CV1329" s="11"/>
      <c r="CW1329" s="6">
        <f>SUMIF(CX$67:CX$97,$D1329,CZ$67:CZ$97)</f>
        <v>0</v>
      </c>
      <c r="CX1329" s="9"/>
      <c r="CY1329" s="10"/>
      <c r="CZ1329" s="11"/>
      <c r="DA1329" s="6">
        <f>SUMIF(DB$67:DB$97,$D1329,DD$67:DD$97)</f>
        <v>0</v>
      </c>
      <c r="DB1329" s="9"/>
      <c r="DC1329" s="10"/>
      <c r="DD1329" s="11"/>
      <c r="DE1329" s="6">
        <f>SUMIF(DF$67:DF$97,$D1329,DH$67:DH$97)</f>
        <v>0</v>
      </c>
      <c r="DF1329" s="9"/>
      <c r="DG1329" s="10"/>
      <c r="DH1329" s="11"/>
      <c r="DI1329" s="6">
        <f>SUMIF(DJ$67:DJ$97,$D1329,DL$67:DL$97)</f>
        <v>0</v>
      </c>
      <c r="DJ1329" s="9"/>
      <c r="DK1329" s="10"/>
      <c r="DL1329" s="11"/>
      <c r="DM1329" s="6">
        <f>SUMIF(DN$67:DN$97,$D1329,DP$67:DP$97)</f>
        <v>0</v>
      </c>
      <c r="DN1329" s="9"/>
      <c r="DO1329" s="10"/>
      <c r="DP1329" s="11"/>
      <c r="DQ1329" s="6">
        <f>SUMIF(DR$67:DR$97,$D1329,DT$67:DT$97)</f>
        <v>0</v>
      </c>
      <c r="DR1329" s="9"/>
      <c r="DS1329" s="10"/>
      <c r="DT1329" s="11"/>
      <c r="DU1329" s="6">
        <f>SUMIF(DV$67:DV$97,$D1329,DX$67:DX$97)</f>
        <v>0</v>
      </c>
      <c r="DV1329" s="9"/>
      <c r="DW1329" s="10"/>
      <c r="DX1329" s="11"/>
      <c r="DY1329" s="6">
        <f>SUMIF(DZ$67:DZ$97,$D1329,EB$67:EB$97)</f>
        <v>0</v>
      </c>
      <c r="DZ1329" s="9"/>
      <c r="EA1329" s="10"/>
      <c r="EB1329" s="11"/>
      <c r="EC1329" s="6">
        <f>SUMIF(ED$67:ED$97,$D1329,EF$67:EF$97)</f>
        <v>0</v>
      </c>
      <c r="ED1329" s="9"/>
      <c r="EE1329" s="10"/>
      <c r="EF1329" s="11"/>
      <c r="EG1329" s="6">
        <f>SUMIF(EH$67:EH$97,$D1329,EJ$67:EJ$97)</f>
        <v>0</v>
      </c>
      <c r="EH1329" s="9"/>
      <c r="EI1329" s="10"/>
      <c r="EJ1329" s="11"/>
      <c r="EK1329" s="6">
        <f>SUMIF(EL$67:EL$97,$D1329,EN$67:EN$97)</f>
        <v>0</v>
      </c>
      <c r="EL1329" s="9"/>
      <c r="EM1329" s="10"/>
      <c r="EN1329" s="11"/>
      <c r="EO1329" s="6">
        <f>SUMIF(EP$67:EP$97,$D1329,ER$67:ER$97)</f>
        <v>0</v>
      </c>
      <c r="EP1329" s="9"/>
      <c r="EQ1329" s="10"/>
      <c r="ER1329" s="11"/>
      <c r="ES1329" s="6">
        <f>SUMIF(ET$67:ET$97,$D1329,EV$67:EV$97)</f>
        <v>0</v>
      </c>
      <c r="ET1329" s="9"/>
      <c r="EU1329" s="10"/>
      <c r="EV1329" s="11"/>
      <c r="EW1329" s="6">
        <f>SUMIF(EX$67:EX$97,$D1329,EZ$67:EZ$97)</f>
        <v>0</v>
      </c>
      <c r="EX1329" s="9"/>
      <c r="EY1329" s="10"/>
      <c r="EZ1329" s="11"/>
      <c r="FA1329" s="6">
        <f>SUMIF(FB$67:FB$97,$D1329,FD$67:FD$97)</f>
        <v>0</v>
      </c>
      <c r="FB1329" s="9"/>
      <c r="FC1329" s="10"/>
      <c r="FD1329" s="11"/>
      <c r="FE1329" s="6">
        <f>SUMIF(FF$67:FF$97,$D1329,FH$67:FH$97)</f>
        <v>0</v>
      </c>
      <c r="FF1329" s="9"/>
      <c r="FG1329" s="10"/>
      <c r="FH1329" s="11"/>
      <c r="FI1329" s="6">
        <f>SUMIF(FJ$67:FJ$97,$D1329,FL$67:FL$97)</f>
        <v>0</v>
      </c>
      <c r="FJ1329" s="9"/>
      <c r="FK1329" s="10"/>
      <c r="FL1329" s="11"/>
      <c r="FM1329" s="6">
        <f>SUMIF(FN$67:FN$97,$D1329,FP$67:FP$97)</f>
        <v>0</v>
      </c>
      <c r="FN1329" s="9"/>
      <c r="FO1329" s="10"/>
      <c r="FP1329" s="11"/>
      <c r="FQ1329" s="6">
        <f>SUMIF(FR$67:FR$97,$D1329,FT$67:FT$97)</f>
        <v>0</v>
      </c>
      <c r="FR1329" s="9"/>
      <c r="FS1329" s="10"/>
      <c r="FT1329" s="11"/>
      <c r="FU1329" s="6">
        <f>SUMIF(FV$67:FV$97,$D1329,FX$67:FX$97)</f>
        <v>0</v>
      </c>
      <c r="FV1329" s="9"/>
      <c r="FW1329" s="10"/>
      <c r="FX1329" s="11"/>
      <c r="FY1329" s="6">
        <f>SUMIF(FZ$67:FZ$97,$D1329,GB$67:GB$97)</f>
        <v>0</v>
      </c>
      <c r="FZ1329" s="9"/>
      <c r="GA1329" s="10"/>
      <c r="GB1329" s="11"/>
      <c r="GC1329" s="6">
        <f>SUMIF(GD$67:GD$97,$D1329,GF$67:GF$97)</f>
        <v>0</v>
      </c>
      <c r="GD1329" s="9"/>
      <c r="GE1329" s="10"/>
      <c r="GF1329" s="11"/>
      <c r="GG1329" s="6">
        <f>SUMIF(GH$67:GH$97,$D1329,GJ$67:GJ$97)</f>
        <v>0</v>
      </c>
      <c r="GH1329" s="9"/>
      <c r="GI1329" s="10"/>
      <c r="GJ1329" s="11"/>
      <c r="GK1329" s="6">
        <f>SUMIF(GL$67:GL$97,$D1329,GN$67:GN$97)</f>
        <v>0</v>
      </c>
      <c r="GL1329" s="9"/>
      <c r="GM1329" s="10"/>
      <c r="GN1329" s="11"/>
      <c r="GO1329" s="6">
        <f>SUMIF(GP$67:GP$97,$D1329,GR$67:GR$97)</f>
        <v>0</v>
      </c>
      <c r="GP1329" s="9"/>
      <c r="GQ1329" s="10"/>
      <c r="GR1329" s="11"/>
      <c r="GS1329" s="6">
        <f>SUMIF(GT$67:GT$97,$D1329,GV$67:GV$97)</f>
        <v>0</v>
      </c>
      <c r="GT1329" s="9"/>
      <c r="GU1329" s="10"/>
      <c r="GV1329" s="20"/>
      <c r="GW1329" s="19">
        <f t="shared" si="32"/>
        <v>0</v>
      </c>
      <c r="GX1329" s="472"/>
      <c r="GY1329" s="473"/>
    </row>
    <row r="1330" spans="1:207" ht="37.5">
      <c r="A1330" s="47" t="s">
        <v>78</v>
      </c>
      <c r="B1330" s="487"/>
      <c r="C1330" s="186" t="s">
        <v>413</v>
      </c>
      <c r="D1330" s="224" t="s">
        <v>414</v>
      </c>
      <c r="E1330" s="6">
        <f>SUMIF(F$98:F$128,$D1330,H$98:H$128)</f>
        <v>0</v>
      </c>
      <c r="F1330" s="9"/>
      <c r="G1330" s="10"/>
      <c r="H1330" s="11"/>
      <c r="I1330" s="6">
        <f>SUMIF(J$98:J$128,$D1330,L$98:L$128)</f>
        <v>0</v>
      </c>
      <c r="J1330" s="9"/>
      <c r="K1330" s="10"/>
      <c r="L1330" s="11"/>
      <c r="M1330" s="6">
        <f>SUMIF(N$98:N$128,$D1330,P$98:P$128)</f>
        <v>0</v>
      </c>
      <c r="N1330" s="9"/>
      <c r="O1330" s="10"/>
      <c r="P1330" s="11"/>
      <c r="Q1330" s="6">
        <f>SUMIF(R$98:R$128,$D1330,T$98:T$128)</f>
        <v>0</v>
      </c>
      <c r="R1330" s="9"/>
      <c r="S1330" s="10"/>
      <c r="T1330" s="11"/>
      <c r="U1330" s="6">
        <f>SUMIF(V$98:V$128,$D1330,X$98:X$128)</f>
        <v>0</v>
      </c>
      <c r="V1330" s="9"/>
      <c r="W1330" s="10"/>
      <c r="X1330" s="11"/>
      <c r="Y1330" s="6">
        <f>SUMIF(Z$98:Z$128,$D1330,AB$98:AB$128)</f>
        <v>0</v>
      </c>
      <c r="Z1330" s="9"/>
      <c r="AA1330" s="10"/>
      <c r="AB1330" s="11"/>
      <c r="AC1330" s="6">
        <f>SUMIF(AD$98:AD$128,$D1330,AF$98:AF$128)</f>
        <v>0</v>
      </c>
      <c r="AD1330" s="9"/>
      <c r="AE1330" s="10"/>
      <c r="AF1330" s="11"/>
      <c r="AG1330" s="6">
        <f>SUMIF(AH$98:AH$128,$D1330,AJ$98:AJ$128)</f>
        <v>0</v>
      </c>
      <c r="AH1330" s="9"/>
      <c r="AI1330" s="10"/>
      <c r="AJ1330" s="11"/>
      <c r="AK1330" s="6">
        <f>SUMIF(AL$98:AL$128,$D1330,AN$98:AN$128)</f>
        <v>0</v>
      </c>
      <c r="AL1330" s="9"/>
      <c r="AM1330" s="10"/>
      <c r="AN1330" s="11"/>
      <c r="AO1330" s="6">
        <f>SUMIF(AP$98:AP$128,$D1330,AR$98:AR$128)</f>
        <v>0</v>
      </c>
      <c r="AP1330" s="9"/>
      <c r="AQ1330" s="10"/>
      <c r="AR1330" s="11"/>
      <c r="AS1330" s="6">
        <f>SUMIF(AT$98:AT$128,$D1330,AV$98:AV$128)</f>
        <v>0</v>
      </c>
      <c r="AT1330" s="9"/>
      <c r="AU1330" s="10"/>
      <c r="AV1330" s="11"/>
      <c r="AW1330" s="6">
        <f>SUMIF(AX$98:AX$128,$D1330,AZ$98:AZ$128)</f>
        <v>0</v>
      </c>
      <c r="AX1330" s="9"/>
      <c r="AY1330" s="10"/>
      <c r="AZ1330" s="11"/>
      <c r="BA1330" s="6">
        <f>SUMIF(BB$98:BB$128,$D1330,BD$98:BD$128)</f>
        <v>0</v>
      </c>
      <c r="BB1330" s="9"/>
      <c r="BC1330" s="10"/>
      <c r="BD1330" s="11"/>
      <c r="BE1330" s="6">
        <f>SUMIF(BF$98:BF$128,$D1330,BH$98:BH$128)</f>
        <v>0</v>
      </c>
      <c r="BF1330" s="9"/>
      <c r="BG1330" s="10"/>
      <c r="BH1330" s="11"/>
      <c r="BI1330" s="6">
        <f>SUMIF(BJ$98:BJ$128,$D1330,BL$98:BL$128)</f>
        <v>0</v>
      </c>
      <c r="BJ1330" s="9"/>
      <c r="BK1330" s="10"/>
      <c r="BL1330" s="11"/>
      <c r="BM1330" s="6">
        <f>SUMIF(BN$98:BN$128,$D1330,BP$98:BP$128)</f>
        <v>0</v>
      </c>
      <c r="BN1330" s="9"/>
      <c r="BO1330" s="10"/>
      <c r="BP1330" s="11"/>
      <c r="BQ1330" s="6">
        <f>SUMIF(BR$98:BR$128,$D1330,BT$98:BT$128)</f>
        <v>0</v>
      </c>
      <c r="BR1330" s="9"/>
      <c r="BS1330" s="10"/>
      <c r="BT1330" s="11"/>
      <c r="BU1330" s="6">
        <f>SUMIF(BV$98:BV$128,$D1330,BX$98:BX$128)</f>
        <v>0</v>
      </c>
      <c r="BV1330" s="9"/>
      <c r="BW1330" s="10"/>
      <c r="BX1330" s="11"/>
      <c r="BY1330" s="6">
        <f>SUMIF(BZ$98:BZ$128,$D1330,CB$98:CB$128)</f>
        <v>0</v>
      </c>
      <c r="BZ1330" s="9"/>
      <c r="CA1330" s="10"/>
      <c r="CB1330" s="11"/>
      <c r="CC1330" s="6">
        <f>SUMIF(CD$98:CD$128,$D1330,CF$98:CF$128)</f>
        <v>0</v>
      </c>
      <c r="CD1330" s="9"/>
      <c r="CE1330" s="10"/>
      <c r="CF1330" s="11"/>
      <c r="CG1330" s="6">
        <f>SUMIF(CH$98:CH$128,$D1330,CJ$98:CJ$128)</f>
        <v>0</v>
      </c>
      <c r="CH1330" s="9"/>
      <c r="CI1330" s="10"/>
      <c r="CJ1330" s="11"/>
      <c r="CK1330" s="6">
        <f>SUMIF(CL$98:CL$128,$D1330,CN$98:CN$128)</f>
        <v>0</v>
      </c>
      <c r="CL1330" s="9"/>
      <c r="CM1330" s="10"/>
      <c r="CN1330" s="11"/>
      <c r="CO1330" s="6">
        <f>SUMIF(CP$98:CP$128,$D1330,CR$98:CR$128)</f>
        <v>0</v>
      </c>
      <c r="CP1330" s="9"/>
      <c r="CQ1330" s="10"/>
      <c r="CR1330" s="11"/>
      <c r="CS1330" s="6">
        <f>SUMIF(CT$98:CT$128,$D1330,CV$98:CV$128)</f>
        <v>0</v>
      </c>
      <c r="CT1330" s="9"/>
      <c r="CU1330" s="10"/>
      <c r="CV1330" s="11"/>
      <c r="CW1330" s="6">
        <f>SUMIF(CX$98:CX$128,$D1330,CZ$98:CZ$128)</f>
        <v>0</v>
      </c>
      <c r="CX1330" s="9"/>
      <c r="CY1330" s="10"/>
      <c r="CZ1330" s="11"/>
      <c r="DA1330" s="6">
        <f>SUMIF(DB$98:DB$128,$D1330,DD$98:DD$128)</f>
        <v>0</v>
      </c>
      <c r="DB1330" s="9"/>
      <c r="DC1330" s="10"/>
      <c r="DD1330" s="11"/>
      <c r="DE1330" s="6">
        <f>SUMIF(DF$98:DF$128,$D1330,DH$98:DH$128)</f>
        <v>0</v>
      </c>
      <c r="DF1330" s="9"/>
      <c r="DG1330" s="10"/>
      <c r="DH1330" s="11"/>
      <c r="DI1330" s="6">
        <f>SUMIF(DJ$98:DJ$128,$D1330,DL$98:DL$128)</f>
        <v>0</v>
      </c>
      <c r="DJ1330" s="9"/>
      <c r="DK1330" s="10"/>
      <c r="DL1330" s="11"/>
      <c r="DM1330" s="6">
        <f>SUMIF(DN$98:DN$128,$D1330,DP$98:DP$128)</f>
        <v>0</v>
      </c>
      <c r="DN1330" s="9"/>
      <c r="DO1330" s="10"/>
      <c r="DP1330" s="11"/>
      <c r="DQ1330" s="6">
        <f>SUMIF(DR$98:DR$128,$D1330,DT$98:DT$128)</f>
        <v>0</v>
      </c>
      <c r="DR1330" s="9"/>
      <c r="DS1330" s="10"/>
      <c r="DT1330" s="11"/>
      <c r="DU1330" s="6">
        <f>SUMIF(DV$98:DV$128,$D1330,DX$98:DX$128)</f>
        <v>0</v>
      </c>
      <c r="DV1330" s="9"/>
      <c r="DW1330" s="10"/>
      <c r="DX1330" s="11"/>
      <c r="DY1330" s="6">
        <f>SUMIF(DZ$98:DZ$128,$D1330,EB$98:EB$128)</f>
        <v>0</v>
      </c>
      <c r="DZ1330" s="9"/>
      <c r="EA1330" s="10"/>
      <c r="EB1330" s="11"/>
      <c r="EC1330" s="6">
        <f>SUMIF(ED$98:ED$128,$D1330,EF$98:EF$128)</f>
        <v>0</v>
      </c>
      <c r="ED1330" s="9"/>
      <c r="EE1330" s="10"/>
      <c r="EF1330" s="11"/>
      <c r="EG1330" s="6">
        <f>SUMIF(EH$98:EH$128,$D1330,EJ$98:EJ$128)</f>
        <v>0</v>
      </c>
      <c r="EH1330" s="9"/>
      <c r="EI1330" s="10"/>
      <c r="EJ1330" s="11"/>
      <c r="EK1330" s="6">
        <f>SUMIF(EL$98:EL$128,$D1330,EN$98:EN$128)</f>
        <v>0</v>
      </c>
      <c r="EL1330" s="9"/>
      <c r="EM1330" s="10"/>
      <c r="EN1330" s="11"/>
      <c r="EO1330" s="6">
        <f>SUMIF(EP$98:EP$128,$D1330,ER$98:ER$128)</f>
        <v>0</v>
      </c>
      <c r="EP1330" s="9"/>
      <c r="EQ1330" s="10"/>
      <c r="ER1330" s="11"/>
      <c r="ES1330" s="6">
        <f>SUMIF(ET$98:ET$128,$D1330,EV$98:EV$128)</f>
        <v>0</v>
      </c>
      <c r="ET1330" s="9"/>
      <c r="EU1330" s="10"/>
      <c r="EV1330" s="11"/>
      <c r="EW1330" s="6">
        <f>SUMIF(EX$98:EX$128,$D1330,EZ$98:EZ$128)</f>
        <v>0</v>
      </c>
      <c r="EX1330" s="9"/>
      <c r="EY1330" s="10"/>
      <c r="EZ1330" s="11"/>
      <c r="FA1330" s="6">
        <f>SUMIF(FB$98:FB$128,$D1330,FD$98:FD$128)</f>
        <v>0</v>
      </c>
      <c r="FB1330" s="9"/>
      <c r="FC1330" s="10"/>
      <c r="FD1330" s="11"/>
      <c r="FE1330" s="6">
        <f>SUMIF(FF$98:FF$128,$D1330,FH$98:FH$128)</f>
        <v>0</v>
      </c>
      <c r="FF1330" s="9"/>
      <c r="FG1330" s="10"/>
      <c r="FH1330" s="11"/>
      <c r="FI1330" s="6">
        <f>SUMIF(FJ$98:FJ$128,$D1330,FL$98:FL$128)</f>
        <v>0</v>
      </c>
      <c r="FJ1330" s="9"/>
      <c r="FK1330" s="10"/>
      <c r="FL1330" s="11"/>
      <c r="FM1330" s="6">
        <f>SUMIF(FN$98:FN$128,$D1330,FP$98:FP$128)</f>
        <v>0</v>
      </c>
      <c r="FN1330" s="9"/>
      <c r="FO1330" s="10"/>
      <c r="FP1330" s="11"/>
      <c r="FQ1330" s="6">
        <f>SUMIF(FR$98:FR$128,$D1330,FT$98:FT$128)</f>
        <v>0</v>
      </c>
      <c r="FR1330" s="9"/>
      <c r="FS1330" s="10"/>
      <c r="FT1330" s="11"/>
      <c r="FU1330" s="6">
        <f>SUMIF(FV$98:FV$128,$D1330,FX$98:FX$128)</f>
        <v>0</v>
      </c>
      <c r="FV1330" s="9"/>
      <c r="FW1330" s="10"/>
      <c r="FX1330" s="11"/>
      <c r="FY1330" s="6">
        <f>SUMIF(FZ$98:FZ$128,$D1330,GB$98:GB$128)</f>
        <v>0</v>
      </c>
      <c r="FZ1330" s="9"/>
      <c r="GA1330" s="10"/>
      <c r="GB1330" s="11"/>
      <c r="GC1330" s="6">
        <f>SUMIF(GD$98:GD$128,$D1330,GF$98:GF$128)</f>
        <v>0</v>
      </c>
      <c r="GD1330" s="9"/>
      <c r="GE1330" s="10"/>
      <c r="GF1330" s="11"/>
      <c r="GG1330" s="6">
        <f>SUMIF(GH$98:GH$128,$D1330,GJ$98:GJ$128)</f>
        <v>0</v>
      </c>
      <c r="GH1330" s="9"/>
      <c r="GI1330" s="10"/>
      <c r="GJ1330" s="11"/>
      <c r="GK1330" s="6">
        <f>SUMIF(GL$98:GL$128,$D1330,GN$98:GN$128)</f>
        <v>0</v>
      </c>
      <c r="GL1330" s="9"/>
      <c r="GM1330" s="10"/>
      <c r="GN1330" s="11"/>
      <c r="GO1330" s="6">
        <f>SUMIF(GP$98:GP$128,$D1330,GR$98:GR$128)</f>
        <v>0</v>
      </c>
      <c r="GP1330" s="9"/>
      <c r="GQ1330" s="10"/>
      <c r="GR1330" s="11"/>
      <c r="GS1330" s="6">
        <f>SUMIF(GT$98:GT$128,$D1330,GV$98:GV$128)</f>
        <v>0</v>
      </c>
      <c r="GT1330" s="9"/>
      <c r="GU1330" s="10"/>
      <c r="GV1330" s="20"/>
      <c r="GW1330" s="19">
        <f t="shared" si="32"/>
        <v>0</v>
      </c>
      <c r="GX1330" s="472"/>
      <c r="GY1330" s="473"/>
    </row>
    <row r="1331" spans="1:207" ht="37.5">
      <c r="A1331" s="47" t="s">
        <v>79</v>
      </c>
      <c r="B1331" s="487"/>
      <c r="C1331" s="186" t="s">
        <v>413</v>
      </c>
      <c r="D1331" s="224" t="s">
        <v>414</v>
      </c>
      <c r="E1331" s="6">
        <f>SUMIF(F$129:F$159,$D1331,H$129:H$159)</f>
        <v>0</v>
      </c>
      <c r="F1331" s="9"/>
      <c r="G1331" s="10"/>
      <c r="H1331" s="11"/>
      <c r="I1331" s="6">
        <f>SUMIF(J$129:J$159,$D1331,L$129:L$159)</f>
        <v>0</v>
      </c>
      <c r="J1331" s="9"/>
      <c r="K1331" s="10"/>
      <c r="L1331" s="11"/>
      <c r="M1331" s="6">
        <f>SUMIF(N$129:N$159,$D1331,P$129:P$159)</f>
        <v>0</v>
      </c>
      <c r="N1331" s="9"/>
      <c r="O1331" s="10"/>
      <c r="P1331" s="11"/>
      <c r="Q1331" s="6">
        <f>SUMIF(R$129:R$159,$D1331,T$129:T$159)</f>
        <v>0</v>
      </c>
      <c r="R1331" s="9"/>
      <c r="S1331" s="10"/>
      <c r="T1331" s="11"/>
      <c r="U1331" s="6">
        <f>SUMIF(V$129:V$159,$D1331,X$129:X$159)</f>
        <v>0</v>
      </c>
      <c r="V1331" s="9"/>
      <c r="W1331" s="10"/>
      <c r="X1331" s="11"/>
      <c r="Y1331" s="6">
        <f>SUMIF(Z$129:Z$159,$D1331,AB$129:AB$159)</f>
        <v>0</v>
      </c>
      <c r="Z1331" s="9"/>
      <c r="AA1331" s="10"/>
      <c r="AB1331" s="11"/>
      <c r="AC1331" s="6">
        <f>SUMIF(AD$129:AD$159,$D1331,AF$129:AF$159)</f>
        <v>0</v>
      </c>
      <c r="AD1331" s="9"/>
      <c r="AE1331" s="10"/>
      <c r="AF1331" s="11"/>
      <c r="AG1331" s="6">
        <f>SUMIF(AH$129:AH$159,$D1331,AJ$129:AJ$159)</f>
        <v>0</v>
      </c>
      <c r="AH1331" s="9"/>
      <c r="AI1331" s="10"/>
      <c r="AJ1331" s="11"/>
      <c r="AK1331" s="6">
        <f>SUMIF(AL$129:AL$159,$D1331,AN$129:AN$159)</f>
        <v>0</v>
      </c>
      <c r="AL1331" s="9"/>
      <c r="AM1331" s="10"/>
      <c r="AN1331" s="11"/>
      <c r="AO1331" s="6">
        <f>SUMIF(AP$129:AP$159,$D1331,AR$129:AR$159)</f>
        <v>0</v>
      </c>
      <c r="AP1331" s="9"/>
      <c r="AQ1331" s="10"/>
      <c r="AR1331" s="11"/>
      <c r="AS1331" s="6">
        <f>SUMIF(AT$129:AT$159,$D1331,AV$129:AV$159)</f>
        <v>0</v>
      </c>
      <c r="AT1331" s="9"/>
      <c r="AU1331" s="10"/>
      <c r="AV1331" s="11"/>
      <c r="AW1331" s="6">
        <f>SUMIF(AX$129:AX$159,$D1331,AZ$129:AZ$159)</f>
        <v>0</v>
      </c>
      <c r="AX1331" s="9"/>
      <c r="AY1331" s="10"/>
      <c r="AZ1331" s="11"/>
      <c r="BA1331" s="6">
        <f>SUMIF(BB$129:BB$159,$D1331,BD$129:BD$159)</f>
        <v>0</v>
      </c>
      <c r="BB1331" s="9"/>
      <c r="BC1331" s="10"/>
      <c r="BD1331" s="11"/>
      <c r="BE1331" s="6">
        <f>SUMIF(BF$129:BF$159,$D1331,BH$129:BH$159)</f>
        <v>0</v>
      </c>
      <c r="BF1331" s="9"/>
      <c r="BG1331" s="10"/>
      <c r="BH1331" s="11"/>
      <c r="BI1331" s="6">
        <f>SUMIF(BJ$129:BJ$159,$D1331,BL$129:BL$159)</f>
        <v>0</v>
      </c>
      <c r="BJ1331" s="9"/>
      <c r="BK1331" s="10"/>
      <c r="BL1331" s="11"/>
      <c r="BM1331" s="6">
        <f>SUMIF(BN$129:BN$159,$D1331,BP$129:BP$159)</f>
        <v>0</v>
      </c>
      <c r="BN1331" s="9"/>
      <c r="BO1331" s="10"/>
      <c r="BP1331" s="11"/>
      <c r="BQ1331" s="6">
        <f>SUMIF(BR$129:BR$159,$D1331,BT$129:BT$159)</f>
        <v>0</v>
      </c>
      <c r="BR1331" s="9"/>
      <c r="BS1331" s="10"/>
      <c r="BT1331" s="11"/>
      <c r="BU1331" s="6">
        <f>SUMIF(BV$129:BV$159,$D1331,BX$129:BX$159)</f>
        <v>0</v>
      </c>
      <c r="BV1331" s="9"/>
      <c r="BW1331" s="10"/>
      <c r="BX1331" s="11"/>
      <c r="BY1331" s="6">
        <f>SUMIF(BZ$129:BZ$159,$D1331,CB$129:CB$159)</f>
        <v>0</v>
      </c>
      <c r="BZ1331" s="9"/>
      <c r="CA1331" s="10"/>
      <c r="CB1331" s="11"/>
      <c r="CC1331" s="6">
        <f>SUMIF(CD$129:CD$159,$D1331,CF$129:CF$159)</f>
        <v>0</v>
      </c>
      <c r="CD1331" s="9"/>
      <c r="CE1331" s="10"/>
      <c r="CF1331" s="11"/>
      <c r="CG1331" s="6">
        <f>SUMIF(CH$129:CH$159,$D1331,CJ$129:CJ$159)</f>
        <v>0</v>
      </c>
      <c r="CH1331" s="9"/>
      <c r="CI1331" s="10"/>
      <c r="CJ1331" s="11"/>
      <c r="CK1331" s="6">
        <f>SUMIF(CL$129:CL$159,$D1331,CN$129:CN$159)</f>
        <v>0</v>
      </c>
      <c r="CL1331" s="9"/>
      <c r="CM1331" s="10"/>
      <c r="CN1331" s="11"/>
      <c r="CO1331" s="6">
        <f>SUMIF(CP$129:CP$159,$D1331,CR$129:CR$159)</f>
        <v>0</v>
      </c>
      <c r="CP1331" s="9"/>
      <c r="CQ1331" s="10"/>
      <c r="CR1331" s="11"/>
      <c r="CS1331" s="6">
        <f>SUMIF(CT$129:CT$159,$D1331,CV$129:CV$159)</f>
        <v>0</v>
      </c>
      <c r="CT1331" s="9"/>
      <c r="CU1331" s="10"/>
      <c r="CV1331" s="11"/>
      <c r="CW1331" s="6">
        <f>SUMIF(CX$129:CX$159,$D1331,CZ$129:CZ$159)</f>
        <v>0</v>
      </c>
      <c r="CX1331" s="9"/>
      <c r="CY1331" s="10"/>
      <c r="CZ1331" s="11"/>
      <c r="DA1331" s="6">
        <f>SUMIF(DB$129:DB$159,$D1331,DD$129:DD$159)</f>
        <v>0</v>
      </c>
      <c r="DB1331" s="9"/>
      <c r="DC1331" s="10"/>
      <c r="DD1331" s="11"/>
      <c r="DE1331" s="6">
        <f>SUMIF(DF$129:DF$159,$D1331,DH$129:DH$159)</f>
        <v>0</v>
      </c>
      <c r="DF1331" s="9"/>
      <c r="DG1331" s="10"/>
      <c r="DH1331" s="11"/>
      <c r="DI1331" s="6">
        <f>SUMIF(DJ$129:DJ$159,$D1331,DL$129:DL$159)</f>
        <v>0</v>
      </c>
      <c r="DJ1331" s="9"/>
      <c r="DK1331" s="10"/>
      <c r="DL1331" s="11"/>
      <c r="DM1331" s="6">
        <f>SUMIF(DN$129:DN$159,$D1331,DP$129:DP$159)</f>
        <v>0</v>
      </c>
      <c r="DN1331" s="9"/>
      <c r="DO1331" s="10"/>
      <c r="DP1331" s="11"/>
      <c r="DQ1331" s="6">
        <f>SUMIF(DR$129:DR$159,$D1331,DT$129:DT$159)</f>
        <v>0</v>
      </c>
      <c r="DR1331" s="9"/>
      <c r="DS1331" s="10"/>
      <c r="DT1331" s="11"/>
      <c r="DU1331" s="6">
        <f>SUMIF(DV$129:DV$159,$D1331,DX$129:DX$159)</f>
        <v>0</v>
      </c>
      <c r="DV1331" s="9"/>
      <c r="DW1331" s="10"/>
      <c r="DX1331" s="11"/>
      <c r="DY1331" s="6">
        <f>SUMIF(DZ$129:DZ$159,$D1331,EB$129:EB$159)</f>
        <v>0</v>
      </c>
      <c r="DZ1331" s="9"/>
      <c r="EA1331" s="10"/>
      <c r="EB1331" s="11"/>
      <c r="EC1331" s="6">
        <f>SUMIF(ED$129:ED$159,$D1331,EF$129:EF$159)</f>
        <v>0</v>
      </c>
      <c r="ED1331" s="9"/>
      <c r="EE1331" s="10"/>
      <c r="EF1331" s="11"/>
      <c r="EG1331" s="6">
        <f>SUMIF(EH$129:EH$159,$D1331,EJ$129:EJ$159)</f>
        <v>0</v>
      </c>
      <c r="EH1331" s="9"/>
      <c r="EI1331" s="10"/>
      <c r="EJ1331" s="11"/>
      <c r="EK1331" s="6">
        <f>SUMIF(EL$129:EL$159,$D1331,EN$129:EN$159)</f>
        <v>0</v>
      </c>
      <c r="EL1331" s="9"/>
      <c r="EM1331" s="10"/>
      <c r="EN1331" s="11"/>
      <c r="EO1331" s="6">
        <f>SUMIF(EP$129:EP$159,$D1331,ER$129:ER$159)</f>
        <v>0</v>
      </c>
      <c r="EP1331" s="9"/>
      <c r="EQ1331" s="10"/>
      <c r="ER1331" s="11"/>
      <c r="ES1331" s="6">
        <f>SUMIF(ET$129:ET$159,$D1331,EV$129:EV$159)</f>
        <v>0</v>
      </c>
      <c r="ET1331" s="9"/>
      <c r="EU1331" s="10"/>
      <c r="EV1331" s="11"/>
      <c r="EW1331" s="6">
        <f>SUMIF(EX$129:EX$159,$D1331,EZ$129:EZ$159)</f>
        <v>0</v>
      </c>
      <c r="EX1331" s="9"/>
      <c r="EY1331" s="10"/>
      <c r="EZ1331" s="11"/>
      <c r="FA1331" s="6">
        <f>SUMIF(FB$129:FB$159,$D1331,FD$129:FD$159)</f>
        <v>0</v>
      </c>
      <c r="FB1331" s="9"/>
      <c r="FC1331" s="10"/>
      <c r="FD1331" s="11"/>
      <c r="FE1331" s="6">
        <f>SUMIF(FF$129:FF$159,$D1331,FH$129:FH$159)</f>
        <v>0</v>
      </c>
      <c r="FF1331" s="9"/>
      <c r="FG1331" s="10"/>
      <c r="FH1331" s="11"/>
      <c r="FI1331" s="6">
        <f>SUMIF(FJ$129:FJ$159,$D1331,FL$129:FL$159)</f>
        <v>0</v>
      </c>
      <c r="FJ1331" s="9"/>
      <c r="FK1331" s="10"/>
      <c r="FL1331" s="11"/>
      <c r="FM1331" s="6">
        <f>SUMIF(FN$129:FN$159,$D1331,FP$129:FP$159)</f>
        <v>0</v>
      </c>
      <c r="FN1331" s="9"/>
      <c r="FO1331" s="10"/>
      <c r="FP1331" s="11"/>
      <c r="FQ1331" s="6">
        <f>SUMIF(FR$129:FR$159,$D1331,FT$129:FT$159)</f>
        <v>0</v>
      </c>
      <c r="FR1331" s="9"/>
      <c r="FS1331" s="10"/>
      <c r="FT1331" s="11"/>
      <c r="FU1331" s="6">
        <f>SUMIF(FV$129:FV$159,$D1331,FX$129:FX$159)</f>
        <v>0</v>
      </c>
      <c r="FV1331" s="9"/>
      <c r="FW1331" s="10"/>
      <c r="FX1331" s="11"/>
      <c r="FY1331" s="6">
        <f>SUMIF(FZ$129:FZ$159,$D1331,GB$129:GB$159)</f>
        <v>0</v>
      </c>
      <c r="FZ1331" s="9"/>
      <c r="GA1331" s="10"/>
      <c r="GB1331" s="11"/>
      <c r="GC1331" s="6">
        <f>SUMIF(GD$129:GD$159,$D1331,GF$129:GF$159)</f>
        <v>0</v>
      </c>
      <c r="GD1331" s="9"/>
      <c r="GE1331" s="10"/>
      <c r="GF1331" s="11"/>
      <c r="GG1331" s="6">
        <f>SUMIF(GH$129:GH$159,$D1331,GJ$129:GJ$159)</f>
        <v>0</v>
      </c>
      <c r="GH1331" s="9"/>
      <c r="GI1331" s="10"/>
      <c r="GJ1331" s="11"/>
      <c r="GK1331" s="6">
        <f>SUMIF(GL$129:GL$159,$D1331,GN$129:GN$159)</f>
        <v>0</v>
      </c>
      <c r="GL1331" s="9"/>
      <c r="GM1331" s="10"/>
      <c r="GN1331" s="11"/>
      <c r="GO1331" s="6">
        <f>SUMIF(GP$129:GP$159,$D1331,GR$129:GR$159)</f>
        <v>0</v>
      </c>
      <c r="GP1331" s="9"/>
      <c r="GQ1331" s="10"/>
      <c r="GR1331" s="11"/>
      <c r="GS1331" s="6">
        <f>SUMIF(GT$129:GT$159,$D1331,GV$129:GV$159)</f>
        <v>0</v>
      </c>
      <c r="GT1331" s="9"/>
      <c r="GU1331" s="10"/>
      <c r="GV1331" s="20"/>
      <c r="GW1331" s="19">
        <f t="shared" si="32"/>
        <v>0</v>
      </c>
      <c r="GX1331" s="472"/>
      <c r="GY1331" s="473"/>
    </row>
    <row r="1332" spans="1:207" ht="37.5">
      <c r="A1332" s="47" t="s">
        <v>80</v>
      </c>
      <c r="B1332" s="487"/>
      <c r="C1332" s="186" t="s">
        <v>413</v>
      </c>
      <c r="D1332" s="224" t="s">
        <v>414</v>
      </c>
      <c r="E1332" s="6">
        <f>SUMIF(F$160:F$190,$D1332,H$160:H$190)</f>
        <v>0</v>
      </c>
      <c r="F1332" s="9"/>
      <c r="G1332" s="10"/>
      <c r="H1332" s="11"/>
      <c r="I1332" s="6">
        <f>SUMIF(J$160:J$190,$D1332,L$160:L$190)</f>
        <v>0</v>
      </c>
      <c r="J1332" s="9"/>
      <c r="K1332" s="10"/>
      <c r="L1332" s="11"/>
      <c r="M1332" s="6">
        <f>SUMIF(N$160:N$190,$D1332,P$160:P$190)</f>
        <v>0</v>
      </c>
      <c r="N1332" s="9"/>
      <c r="O1332" s="10"/>
      <c r="P1332" s="11"/>
      <c r="Q1332" s="6">
        <f>SUMIF(R$160:R$190,$D1332,T$160:T$190)</f>
        <v>0</v>
      </c>
      <c r="R1332" s="9"/>
      <c r="S1332" s="10"/>
      <c r="T1332" s="11"/>
      <c r="U1332" s="6">
        <f>SUMIF(V$160:V$190,$D1332,X$160:X$190)</f>
        <v>0</v>
      </c>
      <c r="V1332" s="9"/>
      <c r="W1332" s="10"/>
      <c r="X1332" s="11"/>
      <c r="Y1332" s="6">
        <f>SUMIF(Z$160:Z$190,$D1332,AB$160:AB$190)</f>
        <v>0</v>
      </c>
      <c r="Z1332" s="9"/>
      <c r="AA1332" s="10"/>
      <c r="AB1332" s="11"/>
      <c r="AC1332" s="6">
        <f>SUMIF(AD$160:AD$190,$D1332,AF$160:AF$190)</f>
        <v>0</v>
      </c>
      <c r="AD1332" s="9"/>
      <c r="AE1332" s="10"/>
      <c r="AF1332" s="11"/>
      <c r="AG1332" s="6">
        <f>SUMIF(AH$160:AH$190,$D1332,AJ$160:AJ$190)</f>
        <v>0</v>
      </c>
      <c r="AH1332" s="9"/>
      <c r="AI1332" s="10"/>
      <c r="AJ1332" s="11"/>
      <c r="AK1332" s="6">
        <f>SUMIF(AL$160:AL$190,$D1332,AN$160:AN$190)</f>
        <v>0</v>
      </c>
      <c r="AL1332" s="9"/>
      <c r="AM1332" s="10"/>
      <c r="AN1332" s="11"/>
      <c r="AO1332" s="6">
        <f>SUMIF(AP$160:AP$190,$D1332,AR$160:AR$190)</f>
        <v>0</v>
      </c>
      <c r="AP1332" s="9"/>
      <c r="AQ1332" s="10"/>
      <c r="AR1332" s="11"/>
      <c r="AS1332" s="6">
        <f>SUMIF(AT$160:AT$190,$D1332,AV$160:AV$190)</f>
        <v>0</v>
      </c>
      <c r="AT1332" s="9"/>
      <c r="AU1332" s="10"/>
      <c r="AV1332" s="11"/>
      <c r="AW1332" s="6">
        <f>SUMIF(AX$160:AX$190,$D1332,AZ$160:AZ$190)</f>
        <v>0</v>
      </c>
      <c r="AX1332" s="9"/>
      <c r="AY1332" s="10"/>
      <c r="AZ1332" s="11"/>
      <c r="BA1332" s="6">
        <f>SUMIF(BB$160:BB$190,$D1332,BD$160:BD$190)</f>
        <v>0</v>
      </c>
      <c r="BB1332" s="9"/>
      <c r="BC1332" s="10"/>
      <c r="BD1332" s="11"/>
      <c r="BE1332" s="6">
        <f>SUMIF(BF$160:BF$190,$D1332,BH$160:BH$190)</f>
        <v>0</v>
      </c>
      <c r="BF1332" s="9"/>
      <c r="BG1332" s="10"/>
      <c r="BH1332" s="11"/>
      <c r="BI1332" s="6">
        <f>SUMIF(BJ$160:BJ$190,$D1332,BL$160:BL$190)</f>
        <v>0</v>
      </c>
      <c r="BJ1332" s="9"/>
      <c r="BK1332" s="10"/>
      <c r="BL1332" s="11"/>
      <c r="BM1332" s="6">
        <f>SUMIF(BN$160:BN$190,$D1332,BP$160:BP$190)</f>
        <v>0</v>
      </c>
      <c r="BN1332" s="9"/>
      <c r="BO1332" s="10"/>
      <c r="BP1332" s="11"/>
      <c r="BQ1332" s="6">
        <f>SUMIF(BR$160:BR$190,$D1332,BT$160:BT$190)</f>
        <v>0</v>
      </c>
      <c r="BR1332" s="9"/>
      <c r="BS1332" s="10"/>
      <c r="BT1332" s="11"/>
      <c r="BU1332" s="6">
        <f>SUMIF(BV$160:BV$190,$D1332,BX$160:BX$190)</f>
        <v>0</v>
      </c>
      <c r="BV1332" s="9"/>
      <c r="BW1332" s="10"/>
      <c r="BX1332" s="11"/>
      <c r="BY1332" s="6">
        <f>SUMIF(BZ$160:BZ$190,$D1332,CB$160:CB$190)</f>
        <v>0</v>
      </c>
      <c r="BZ1332" s="9"/>
      <c r="CA1332" s="10"/>
      <c r="CB1332" s="11"/>
      <c r="CC1332" s="6">
        <f>SUMIF(CD$160:CD$190,$D1332,CF$160:CF$190)</f>
        <v>0</v>
      </c>
      <c r="CD1332" s="9"/>
      <c r="CE1332" s="10"/>
      <c r="CF1332" s="11"/>
      <c r="CG1332" s="6">
        <f>SUMIF(CH$160:CH$190,$D1332,CJ$160:CJ$190)</f>
        <v>0</v>
      </c>
      <c r="CH1332" s="9"/>
      <c r="CI1332" s="10"/>
      <c r="CJ1332" s="11"/>
      <c r="CK1332" s="6">
        <f>SUMIF(CL$160:CL$190,$D1332,CN$160:CN$190)</f>
        <v>0</v>
      </c>
      <c r="CL1332" s="9"/>
      <c r="CM1332" s="10"/>
      <c r="CN1332" s="11"/>
      <c r="CO1332" s="6">
        <f>SUMIF(CP$160:CP$190,$D1332,CR$160:CR$190)</f>
        <v>0</v>
      </c>
      <c r="CP1332" s="9"/>
      <c r="CQ1332" s="10"/>
      <c r="CR1332" s="11"/>
      <c r="CS1332" s="6">
        <f>SUMIF(CT$160:CT$190,$D1332,CV$160:CV$190)</f>
        <v>0</v>
      </c>
      <c r="CT1332" s="9"/>
      <c r="CU1332" s="10"/>
      <c r="CV1332" s="11"/>
      <c r="CW1332" s="6">
        <f>SUMIF(CX$160:CX$190,$D1332,CZ$160:CZ$190)</f>
        <v>0</v>
      </c>
      <c r="CX1332" s="9"/>
      <c r="CY1332" s="10"/>
      <c r="CZ1332" s="11"/>
      <c r="DA1332" s="6">
        <f>SUMIF(DB$160:DB$190,$D1332,DD$160:DD$190)</f>
        <v>0</v>
      </c>
      <c r="DB1332" s="9"/>
      <c r="DC1332" s="10"/>
      <c r="DD1332" s="11"/>
      <c r="DE1332" s="6">
        <f>SUMIF(DF$160:DF$190,$D1332,DH$160:DH$190)</f>
        <v>0</v>
      </c>
      <c r="DF1332" s="9"/>
      <c r="DG1332" s="10"/>
      <c r="DH1332" s="11"/>
      <c r="DI1332" s="6">
        <f>SUMIF(DJ$160:DJ$190,$D1332,DL$160:DL$190)</f>
        <v>0</v>
      </c>
      <c r="DJ1332" s="9"/>
      <c r="DK1332" s="10"/>
      <c r="DL1332" s="11"/>
      <c r="DM1332" s="6">
        <f>SUMIF(DN$160:DN$190,$D1332,DP$160:DP$190)</f>
        <v>0</v>
      </c>
      <c r="DN1332" s="9"/>
      <c r="DO1332" s="10"/>
      <c r="DP1332" s="11"/>
      <c r="DQ1332" s="6">
        <f>SUMIF(DR$160:DR$190,$D1332,DT$160:DT$190)</f>
        <v>0</v>
      </c>
      <c r="DR1332" s="9"/>
      <c r="DS1332" s="10"/>
      <c r="DT1332" s="11"/>
      <c r="DU1332" s="6">
        <f>SUMIF(DV$160:DV$190,$D1332,DX$160:DX$190)</f>
        <v>0</v>
      </c>
      <c r="DV1332" s="9"/>
      <c r="DW1332" s="10"/>
      <c r="DX1332" s="11"/>
      <c r="DY1332" s="6">
        <f>SUMIF(DZ$160:DZ$190,$D1332,EB$160:EB$190)</f>
        <v>0</v>
      </c>
      <c r="DZ1332" s="9"/>
      <c r="EA1332" s="10"/>
      <c r="EB1332" s="11"/>
      <c r="EC1332" s="6">
        <f>SUMIF(ED$160:ED$190,$D1332,EF$160:EF$190)</f>
        <v>0</v>
      </c>
      <c r="ED1332" s="9"/>
      <c r="EE1332" s="10"/>
      <c r="EF1332" s="11"/>
      <c r="EG1332" s="6">
        <f>SUMIF(EH$160:EH$190,$D1332,EJ$160:EJ$190)</f>
        <v>0</v>
      </c>
      <c r="EH1332" s="9"/>
      <c r="EI1332" s="10"/>
      <c r="EJ1332" s="11"/>
      <c r="EK1332" s="6">
        <f>SUMIF(EL$160:EL$190,$D1332,EN$160:EN$190)</f>
        <v>0</v>
      </c>
      <c r="EL1332" s="9"/>
      <c r="EM1332" s="10"/>
      <c r="EN1332" s="11"/>
      <c r="EO1332" s="6">
        <f>SUMIF(EP$160:EP$190,$D1332,ER$160:ER$190)</f>
        <v>0</v>
      </c>
      <c r="EP1332" s="9"/>
      <c r="EQ1332" s="10"/>
      <c r="ER1332" s="11"/>
      <c r="ES1332" s="6">
        <f>SUMIF(ET$160:ET$190,$D1332,EV$160:EV$190)</f>
        <v>0</v>
      </c>
      <c r="ET1332" s="9"/>
      <c r="EU1332" s="10"/>
      <c r="EV1332" s="11"/>
      <c r="EW1332" s="6">
        <f>SUMIF(EX$160:EX$190,$D1332,EZ$160:EZ$190)</f>
        <v>0</v>
      </c>
      <c r="EX1332" s="9"/>
      <c r="EY1332" s="10"/>
      <c r="EZ1332" s="11"/>
      <c r="FA1332" s="6">
        <f>SUMIF(FB$160:FB$190,$D1332,FD$160:FD$190)</f>
        <v>0</v>
      </c>
      <c r="FB1332" s="9"/>
      <c r="FC1332" s="10"/>
      <c r="FD1332" s="11"/>
      <c r="FE1332" s="6">
        <f>SUMIF(FF$160:FF$190,$D1332,FH$160:FH$190)</f>
        <v>0</v>
      </c>
      <c r="FF1332" s="9"/>
      <c r="FG1332" s="10"/>
      <c r="FH1332" s="11"/>
      <c r="FI1332" s="6">
        <f>SUMIF(FJ$160:FJ$190,$D1332,FL$160:FL$190)</f>
        <v>0</v>
      </c>
      <c r="FJ1332" s="9"/>
      <c r="FK1332" s="10"/>
      <c r="FL1332" s="11"/>
      <c r="FM1332" s="6">
        <f>SUMIF(FN$160:FN$190,$D1332,FP$160:FP$190)</f>
        <v>0</v>
      </c>
      <c r="FN1332" s="9"/>
      <c r="FO1332" s="10"/>
      <c r="FP1332" s="11"/>
      <c r="FQ1332" s="6">
        <f>SUMIF(FR$160:FR$190,$D1332,FT$160:FT$190)</f>
        <v>0</v>
      </c>
      <c r="FR1332" s="9"/>
      <c r="FS1332" s="10"/>
      <c r="FT1332" s="11"/>
      <c r="FU1332" s="6">
        <f>SUMIF(FV$160:FV$190,$D1332,FX$160:FX$190)</f>
        <v>0</v>
      </c>
      <c r="FV1332" s="9"/>
      <c r="FW1332" s="10"/>
      <c r="FX1332" s="11"/>
      <c r="FY1332" s="6">
        <f>SUMIF(FZ$160:FZ$190,$D1332,GB$160:GB$190)</f>
        <v>0</v>
      </c>
      <c r="FZ1332" s="9"/>
      <c r="GA1332" s="10"/>
      <c r="GB1332" s="11"/>
      <c r="GC1332" s="6">
        <f>SUMIF(GD$160:GD$190,$D1332,GF$160:GF$190)</f>
        <v>0</v>
      </c>
      <c r="GD1332" s="9"/>
      <c r="GE1332" s="10"/>
      <c r="GF1332" s="11"/>
      <c r="GG1332" s="6">
        <f>SUMIF(GH$160:GH$190,$D1332,GJ$160:GJ$190)</f>
        <v>0</v>
      </c>
      <c r="GH1332" s="9"/>
      <c r="GI1332" s="10"/>
      <c r="GJ1332" s="11"/>
      <c r="GK1332" s="6">
        <f>SUMIF(GL$160:GL$190,$D1332,GN$160:GN$190)</f>
        <v>0</v>
      </c>
      <c r="GL1332" s="9"/>
      <c r="GM1332" s="10"/>
      <c r="GN1332" s="11"/>
      <c r="GO1332" s="6">
        <f>SUMIF(GP$160:GP$190,$D1332,GR$160:GR$190)</f>
        <v>0</v>
      </c>
      <c r="GP1332" s="9"/>
      <c r="GQ1332" s="10"/>
      <c r="GR1332" s="11"/>
      <c r="GS1332" s="6">
        <f>SUMIF(GT$160:GT$190,$D1332,GV$160:GV$190)</f>
        <v>0</v>
      </c>
      <c r="GT1332" s="9"/>
      <c r="GU1332" s="10"/>
      <c r="GV1332" s="20"/>
      <c r="GW1332" s="19">
        <f t="shared" si="32"/>
        <v>0</v>
      </c>
      <c r="GX1332" s="472"/>
      <c r="GY1332" s="473"/>
    </row>
    <row r="1333" spans="1:207" ht="37.5">
      <c r="A1333" s="47" t="s">
        <v>81</v>
      </c>
      <c r="B1333" s="487"/>
      <c r="C1333" s="186" t="s">
        <v>413</v>
      </c>
      <c r="D1333" s="224" t="s">
        <v>414</v>
      </c>
      <c r="E1333" s="6">
        <f>SUMIF(F$191:F$221,$D1333,H$191:H$221)</f>
        <v>0</v>
      </c>
      <c r="F1333" s="9"/>
      <c r="G1333" s="10"/>
      <c r="H1333" s="11"/>
      <c r="I1333" s="6">
        <f>SUMIF(J$191:J$221,$D1333,L$191:L$221)</f>
        <v>0</v>
      </c>
      <c r="J1333" s="9"/>
      <c r="K1333" s="10"/>
      <c r="L1333" s="11"/>
      <c r="M1333" s="6">
        <f>SUMIF(N$191:N$221,$D1333,P$191:P$221)</f>
        <v>0</v>
      </c>
      <c r="N1333" s="9"/>
      <c r="O1333" s="10"/>
      <c r="P1333" s="11"/>
      <c r="Q1333" s="6">
        <f>SUMIF(R$191:R$221,$D1333,T$191:T$221)</f>
        <v>0</v>
      </c>
      <c r="R1333" s="9"/>
      <c r="S1333" s="10"/>
      <c r="T1333" s="11"/>
      <c r="U1333" s="6">
        <f>SUMIF(V$191:V$221,$D1333,X$191:X$221)</f>
        <v>0</v>
      </c>
      <c r="V1333" s="9"/>
      <c r="W1333" s="10"/>
      <c r="X1333" s="11"/>
      <c r="Y1333" s="6">
        <f>SUMIF(Z$191:Z$221,$D1333,AB$191:AB$221)</f>
        <v>0</v>
      </c>
      <c r="Z1333" s="9"/>
      <c r="AA1333" s="10"/>
      <c r="AB1333" s="11"/>
      <c r="AC1333" s="6">
        <f>SUMIF(AD$191:AD$221,$D1333,AF$191:AF$221)</f>
        <v>0</v>
      </c>
      <c r="AD1333" s="9"/>
      <c r="AE1333" s="10"/>
      <c r="AF1333" s="11"/>
      <c r="AG1333" s="6">
        <f>SUMIF(AH$191:AH$221,$D1333,AJ$191:AJ$221)</f>
        <v>0</v>
      </c>
      <c r="AH1333" s="9"/>
      <c r="AI1333" s="10"/>
      <c r="AJ1333" s="11"/>
      <c r="AK1333" s="6">
        <f>SUMIF(AL$191:AL$221,$D1333,AN$191:AN$221)</f>
        <v>0</v>
      </c>
      <c r="AL1333" s="9"/>
      <c r="AM1333" s="10"/>
      <c r="AN1333" s="11"/>
      <c r="AO1333" s="6">
        <f>SUMIF(AP$191:AP$221,$D1333,AR$191:AR$221)</f>
        <v>0</v>
      </c>
      <c r="AP1333" s="9"/>
      <c r="AQ1333" s="10"/>
      <c r="AR1333" s="11"/>
      <c r="AS1333" s="6">
        <f>SUMIF(AT$191:AT$221,$D1333,AV$191:AV$221)</f>
        <v>0</v>
      </c>
      <c r="AT1333" s="9"/>
      <c r="AU1333" s="10"/>
      <c r="AV1333" s="11"/>
      <c r="AW1333" s="6">
        <f>SUMIF(AX$191:AX$221,$D1333,AZ$191:AZ$221)</f>
        <v>0</v>
      </c>
      <c r="AX1333" s="9"/>
      <c r="AY1333" s="10"/>
      <c r="AZ1333" s="11"/>
      <c r="BA1333" s="6">
        <f>SUMIF(BB$191:BB$221,$D1333,BD$191:BD$221)</f>
        <v>0</v>
      </c>
      <c r="BB1333" s="9"/>
      <c r="BC1333" s="10"/>
      <c r="BD1333" s="11"/>
      <c r="BE1333" s="6">
        <f>SUMIF(BF$191:BF$221,$D1333,BH$191:BH$221)</f>
        <v>0</v>
      </c>
      <c r="BF1333" s="9"/>
      <c r="BG1333" s="10"/>
      <c r="BH1333" s="11"/>
      <c r="BI1333" s="6">
        <f>SUMIF(BJ$191:BJ$221,$D1333,BL$191:BL$221)</f>
        <v>0</v>
      </c>
      <c r="BJ1333" s="9"/>
      <c r="BK1333" s="10"/>
      <c r="BL1333" s="11"/>
      <c r="BM1333" s="6">
        <f>SUMIF(BN$191:BN$221,$D1333,BP$191:BP$221)</f>
        <v>0</v>
      </c>
      <c r="BN1333" s="9"/>
      <c r="BO1333" s="10"/>
      <c r="BP1333" s="11"/>
      <c r="BQ1333" s="6">
        <f>SUMIF(BR$191:BR$221,$D1333,BT$191:BT$221)</f>
        <v>0</v>
      </c>
      <c r="BR1333" s="9"/>
      <c r="BS1333" s="10"/>
      <c r="BT1333" s="11"/>
      <c r="BU1333" s="6">
        <f>SUMIF(BV$191:BV$221,$D1333,BX$191:BX$221)</f>
        <v>0</v>
      </c>
      <c r="BV1333" s="9"/>
      <c r="BW1333" s="10"/>
      <c r="BX1333" s="11"/>
      <c r="BY1333" s="6">
        <f>SUMIF(BZ$191:BZ$221,$D1333,CB$191:CB$221)</f>
        <v>0</v>
      </c>
      <c r="BZ1333" s="9"/>
      <c r="CA1333" s="10"/>
      <c r="CB1333" s="11"/>
      <c r="CC1333" s="6">
        <f>SUMIF(CD$191:CD$221,$D1333,CF$191:CF$221)</f>
        <v>0</v>
      </c>
      <c r="CD1333" s="9"/>
      <c r="CE1333" s="10"/>
      <c r="CF1333" s="11"/>
      <c r="CG1333" s="6">
        <f>SUMIF(CH$191:CH$221,$D1333,CJ$191:CJ$221)</f>
        <v>0</v>
      </c>
      <c r="CH1333" s="9"/>
      <c r="CI1333" s="10"/>
      <c r="CJ1333" s="11"/>
      <c r="CK1333" s="6">
        <f>SUMIF(CL$191:CL$221,$D1333,CN$191:CN$221)</f>
        <v>0</v>
      </c>
      <c r="CL1333" s="9"/>
      <c r="CM1333" s="10"/>
      <c r="CN1333" s="11"/>
      <c r="CO1333" s="6">
        <f>SUMIF(CP$191:CP$221,$D1333,CR$191:CR$221)</f>
        <v>0</v>
      </c>
      <c r="CP1333" s="9"/>
      <c r="CQ1333" s="10"/>
      <c r="CR1333" s="11"/>
      <c r="CS1333" s="6">
        <f>SUMIF(CT$191:CT$221,$D1333,CV$191:CV$221)</f>
        <v>0</v>
      </c>
      <c r="CT1333" s="9"/>
      <c r="CU1333" s="10"/>
      <c r="CV1333" s="11"/>
      <c r="CW1333" s="6">
        <f>SUMIF(CX$191:CX$221,$D1333,CZ$191:CZ$221)</f>
        <v>0</v>
      </c>
      <c r="CX1333" s="9"/>
      <c r="CY1333" s="10"/>
      <c r="CZ1333" s="11"/>
      <c r="DA1333" s="6">
        <f>SUMIF(DB$191:DB$221,$D1333,DD$191:DD$221)</f>
        <v>0</v>
      </c>
      <c r="DB1333" s="9"/>
      <c r="DC1333" s="10"/>
      <c r="DD1333" s="11"/>
      <c r="DE1333" s="6">
        <f>SUMIF(DF$191:DF$221,$D1333,DH$191:DH$221)</f>
        <v>0</v>
      </c>
      <c r="DF1333" s="9"/>
      <c r="DG1333" s="10"/>
      <c r="DH1333" s="11"/>
      <c r="DI1333" s="6">
        <f>SUMIF(DJ$191:DJ$221,$D1333,DL$191:DL$221)</f>
        <v>0</v>
      </c>
      <c r="DJ1333" s="9"/>
      <c r="DK1333" s="10"/>
      <c r="DL1333" s="11"/>
      <c r="DM1333" s="6">
        <f>SUMIF(DN$191:DN$221,$D1333,DP$191:DP$221)</f>
        <v>0</v>
      </c>
      <c r="DN1333" s="9"/>
      <c r="DO1333" s="10"/>
      <c r="DP1333" s="11"/>
      <c r="DQ1333" s="6">
        <f>SUMIF(DR$191:DR$221,$D1333,DT$191:DT$221)</f>
        <v>0</v>
      </c>
      <c r="DR1333" s="9"/>
      <c r="DS1333" s="10"/>
      <c r="DT1333" s="11"/>
      <c r="DU1333" s="6">
        <f>SUMIF(DV$191:DV$221,$D1333,DX$191:DX$221)</f>
        <v>0</v>
      </c>
      <c r="DV1333" s="9"/>
      <c r="DW1333" s="10"/>
      <c r="DX1333" s="11"/>
      <c r="DY1333" s="6">
        <f>SUMIF(DZ$191:DZ$221,$D1333,EB$191:EB$221)</f>
        <v>0</v>
      </c>
      <c r="DZ1333" s="9"/>
      <c r="EA1333" s="10"/>
      <c r="EB1333" s="11"/>
      <c r="EC1333" s="6">
        <f>SUMIF(ED$191:ED$221,$D1333,EF$191:EF$221)</f>
        <v>0</v>
      </c>
      <c r="ED1333" s="9"/>
      <c r="EE1333" s="10"/>
      <c r="EF1333" s="11"/>
      <c r="EG1333" s="6">
        <f>SUMIF(EH$191:EH$221,$D1333,EJ$191:EJ$221)</f>
        <v>0</v>
      </c>
      <c r="EH1333" s="9"/>
      <c r="EI1333" s="10"/>
      <c r="EJ1333" s="11"/>
      <c r="EK1333" s="6">
        <f>SUMIF(EL$191:EL$221,$D1333,EN$191:EN$221)</f>
        <v>0</v>
      </c>
      <c r="EL1333" s="9"/>
      <c r="EM1333" s="10"/>
      <c r="EN1333" s="11"/>
      <c r="EO1333" s="6">
        <f>SUMIF(EP$191:EP$221,$D1333,ER$191:ER$221)</f>
        <v>0</v>
      </c>
      <c r="EP1333" s="9"/>
      <c r="EQ1333" s="10"/>
      <c r="ER1333" s="11"/>
      <c r="ES1333" s="6">
        <f>SUMIF(ET$191:ET$221,$D1333,EV$191:EV$221)</f>
        <v>0</v>
      </c>
      <c r="ET1333" s="9"/>
      <c r="EU1333" s="10"/>
      <c r="EV1333" s="11"/>
      <c r="EW1333" s="6">
        <f>SUMIF(EX$191:EX$221,$D1333,EZ$191:EZ$221)</f>
        <v>0</v>
      </c>
      <c r="EX1333" s="9"/>
      <c r="EY1333" s="10"/>
      <c r="EZ1333" s="11"/>
      <c r="FA1333" s="6">
        <f>SUMIF(FB$191:FB$221,$D1333,FD$191:FD$221)</f>
        <v>0</v>
      </c>
      <c r="FB1333" s="9"/>
      <c r="FC1333" s="10"/>
      <c r="FD1333" s="11"/>
      <c r="FE1333" s="6">
        <f>SUMIF(FF$191:FF$221,$D1333,FH$191:FH$221)</f>
        <v>0</v>
      </c>
      <c r="FF1333" s="9"/>
      <c r="FG1333" s="10"/>
      <c r="FH1333" s="11"/>
      <c r="FI1333" s="6">
        <f>SUMIF(FJ$191:FJ$221,$D1333,FL$191:FL$221)</f>
        <v>0</v>
      </c>
      <c r="FJ1333" s="9"/>
      <c r="FK1333" s="10"/>
      <c r="FL1333" s="11"/>
      <c r="FM1333" s="6">
        <f>SUMIF(FN$191:FN$221,$D1333,FP$191:FP$221)</f>
        <v>0</v>
      </c>
      <c r="FN1333" s="9"/>
      <c r="FO1333" s="10"/>
      <c r="FP1333" s="11"/>
      <c r="FQ1333" s="6">
        <f>SUMIF(FR$191:FR$221,$D1333,FT$191:FT$221)</f>
        <v>0</v>
      </c>
      <c r="FR1333" s="9"/>
      <c r="FS1333" s="10"/>
      <c r="FT1333" s="11"/>
      <c r="FU1333" s="6">
        <f>SUMIF(FV$191:FV$221,$D1333,FX$191:FX$221)</f>
        <v>0</v>
      </c>
      <c r="FV1333" s="9"/>
      <c r="FW1333" s="10"/>
      <c r="FX1333" s="11"/>
      <c r="FY1333" s="6">
        <f>SUMIF(FZ$191:FZ$221,$D1333,GB$191:GB$221)</f>
        <v>0</v>
      </c>
      <c r="FZ1333" s="9"/>
      <c r="GA1333" s="10"/>
      <c r="GB1333" s="11"/>
      <c r="GC1333" s="6">
        <f>SUMIF(GD$191:GD$221,$D1333,GF$191:GF$221)</f>
        <v>0</v>
      </c>
      <c r="GD1333" s="9"/>
      <c r="GE1333" s="10"/>
      <c r="GF1333" s="11"/>
      <c r="GG1333" s="6">
        <f>SUMIF(GH$191:GH$221,$D1333,GJ$191:GJ$221)</f>
        <v>0</v>
      </c>
      <c r="GH1333" s="9"/>
      <c r="GI1333" s="10"/>
      <c r="GJ1333" s="11"/>
      <c r="GK1333" s="6">
        <f>SUMIF(GL$191:GL$221,$D1333,GN$191:GN$221)</f>
        <v>0</v>
      </c>
      <c r="GL1333" s="9"/>
      <c r="GM1333" s="10"/>
      <c r="GN1333" s="11"/>
      <c r="GO1333" s="6">
        <f>SUMIF(GP$191:GP$221,$D1333,GR$191:GR$221)</f>
        <v>0</v>
      </c>
      <c r="GP1333" s="9"/>
      <c r="GQ1333" s="10"/>
      <c r="GR1333" s="11"/>
      <c r="GS1333" s="6">
        <f>SUMIF(GT$191:GT$221,$D1333,GV$191:GV$221)</f>
        <v>0</v>
      </c>
      <c r="GT1333" s="9"/>
      <c r="GU1333" s="10"/>
      <c r="GV1333" s="20"/>
      <c r="GW1333" s="19">
        <f t="shared" si="32"/>
        <v>0</v>
      </c>
      <c r="GX1333" s="472"/>
      <c r="GY1333" s="473"/>
    </row>
    <row r="1334" spans="1:207" ht="37.5">
      <c r="A1334" s="47" t="s">
        <v>82</v>
      </c>
      <c r="B1334" s="487"/>
      <c r="C1334" s="186" t="s">
        <v>413</v>
      </c>
      <c r="D1334" s="224" t="s">
        <v>414</v>
      </c>
      <c r="E1334" s="6">
        <f>SUMIF(F$222:F$252,$D1334,H$222:H$252)</f>
        <v>0</v>
      </c>
      <c r="F1334" s="9"/>
      <c r="G1334" s="10"/>
      <c r="H1334" s="11"/>
      <c r="I1334" s="6">
        <f>SUMIF(J$222:J$252,$D1334,L$222:L$252)</f>
        <v>0</v>
      </c>
      <c r="J1334" s="9"/>
      <c r="K1334" s="10"/>
      <c r="L1334" s="11"/>
      <c r="M1334" s="6">
        <f>SUMIF(N$222:N$252,$D1334,P$222:P$252)</f>
        <v>0</v>
      </c>
      <c r="N1334" s="9"/>
      <c r="O1334" s="10"/>
      <c r="P1334" s="11"/>
      <c r="Q1334" s="6">
        <f>SUMIF(R$222:R$252,$D1334,T$222:T$252)</f>
        <v>0</v>
      </c>
      <c r="R1334" s="9"/>
      <c r="S1334" s="10"/>
      <c r="T1334" s="11"/>
      <c r="U1334" s="6">
        <f>SUMIF(V$222:V$252,$D1334,X$222:X$252)</f>
        <v>0</v>
      </c>
      <c r="V1334" s="9"/>
      <c r="W1334" s="10"/>
      <c r="X1334" s="11"/>
      <c r="Y1334" s="6">
        <f>SUMIF(Z$222:Z$252,$D1334,AB$222:AB$252)</f>
        <v>0</v>
      </c>
      <c r="Z1334" s="9"/>
      <c r="AA1334" s="10"/>
      <c r="AB1334" s="11"/>
      <c r="AC1334" s="6">
        <f>SUMIF(AD$222:AD$252,$D1334,AF$222:AF$252)</f>
        <v>0</v>
      </c>
      <c r="AD1334" s="9"/>
      <c r="AE1334" s="10"/>
      <c r="AF1334" s="11"/>
      <c r="AG1334" s="6">
        <f>SUMIF(AH$222:AH$252,$D1334,AJ$222:AJ$252)</f>
        <v>0</v>
      </c>
      <c r="AH1334" s="9"/>
      <c r="AI1334" s="10"/>
      <c r="AJ1334" s="11"/>
      <c r="AK1334" s="6">
        <f>SUMIF(AL$222:AL$252,$D1334,AN$222:AN$252)</f>
        <v>0</v>
      </c>
      <c r="AL1334" s="9"/>
      <c r="AM1334" s="10"/>
      <c r="AN1334" s="11"/>
      <c r="AO1334" s="6">
        <f>SUMIF(AP$222:AP$252,$D1334,AR$222:AR$252)</f>
        <v>0</v>
      </c>
      <c r="AP1334" s="9"/>
      <c r="AQ1334" s="10"/>
      <c r="AR1334" s="11"/>
      <c r="AS1334" s="6">
        <f>SUMIF(AT$222:AT$252,$D1334,AV$222:AV$252)</f>
        <v>0</v>
      </c>
      <c r="AT1334" s="9"/>
      <c r="AU1334" s="10"/>
      <c r="AV1334" s="11"/>
      <c r="AW1334" s="6">
        <f>SUMIF(AX$222:AX$252,$D1334,AZ$222:AZ$252)</f>
        <v>0</v>
      </c>
      <c r="AX1334" s="9"/>
      <c r="AY1334" s="10"/>
      <c r="AZ1334" s="11"/>
      <c r="BA1334" s="6">
        <f>SUMIF(BB$222:BB$252,$D1334,BD$222:BD$252)</f>
        <v>0</v>
      </c>
      <c r="BB1334" s="9"/>
      <c r="BC1334" s="10"/>
      <c r="BD1334" s="11"/>
      <c r="BE1334" s="6">
        <f>SUMIF(BF$222:BF$252,$D1334,BH$222:BH$252)</f>
        <v>0</v>
      </c>
      <c r="BF1334" s="9"/>
      <c r="BG1334" s="10"/>
      <c r="BH1334" s="11"/>
      <c r="BI1334" s="6">
        <f>SUMIF(BJ$222:BJ$252,$D1334,BL$222:BL$252)</f>
        <v>0</v>
      </c>
      <c r="BJ1334" s="9"/>
      <c r="BK1334" s="10"/>
      <c r="BL1334" s="11"/>
      <c r="BM1334" s="6">
        <f>SUMIF(BN$222:BN$252,$D1334,BP$222:BP$252)</f>
        <v>0</v>
      </c>
      <c r="BN1334" s="9"/>
      <c r="BO1334" s="10"/>
      <c r="BP1334" s="11"/>
      <c r="BQ1334" s="6">
        <f>SUMIF(BR$222:BR$252,$D1334,BT$222:BT$252)</f>
        <v>0</v>
      </c>
      <c r="BR1334" s="9"/>
      <c r="BS1334" s="10"/>
      <c r="BT1334" s="11"/>
      <c r="BU1334" s="6">
        <f>SUMIF(BV$222:BV$252,$D1334,BX$222:BX$252)</f>
        <v>0</v>
      </c>
      <c r="BV1334" s="9"/>
      <c r="BW1334" s="10"/>
      <c r="BX1334" s="11"/>
      <c r="BY1334" s="6">
        <f>SUMIF(BZ$222:BZ$252,$D1334,CB$222:CB$252)</f>
        <v>0</v>
      </c>
      <c r="BZ1334" s="9"/>
      <c r="CA1334" s="10"/>
      <c r="CB1334" s="11"/>
      <c r="CC1334" s="6">
        <f>SUMIF(CD$222:CD$252,$D1334,CF$222:CF$252)</f>
        <v>0</v>
      </c>
      <c r="CD1334" s="9"/>
      <c r="CE1334" s="10"/>
      <c r="CF1334" s="11"/>
      <c r="CG1334" s="6">
        <f>SUMIF(CH$222:CH$252,$D1334,CJ$222:CJ$252)</f>
        <v>0</v>
      </c>
      <c r="CH1334" s="9"/>
      <c r="CI1334" s="10"/>
      <c r="CJ1334" s="11"/>
      <c r="CK1334" s="6">
        <f>SUMIF(CL$222:CL$252,$D1334,CN$222:CN$252)</f>
        <v>0</v>
      </c>
      <c r="CL1334" s="9"/>
      <c r="CM1334" s="10"/>
      <c r="CN1334" s="11"/>
      <c r="CO1334" s="6">
        <f>SUMIF(CP$222:CP$252,$D1334,CR$222:CR$252)</f>
        <v>0</v>
      </c>
      <c r="CP1334" s="9"/>
      <c r="CQ1334" s="10"/>
      <c r="CR1334" s="11"/>
      <c r="CS1334" s="6">
        <f>SUMIF(CT$222:CT$252,$D1334,CV$222:CV$252)</f>
        <v>0</v>
      </c>
      <c r="CT1334" s="9"/>
      <c r="CU1334" s="10"/>
      <c r="CV1334" s="11"/>
      <c r="CW1334" s="6">
        <f>SUMIF(CX$222:CX$252,$D1334,CZ$222:CZ$252)</f>
        <v>0</v>
      </c>
      <c r="CX1334" s="9"/>
      <c r="CY1334" s="10"/>
      <c r="CZ1334" s="11"/>
      <c r="DA1334" s="6">
        <f>SUMIF(DB$222:DB$252,$D1334,DD$222:DD$252)</f>
        <v>0</v>
      </c>
      <c r="DB1334" s="9"/>
      <c r="DC1334" s="10"/>
      <c r="DD1334" s="11"/>
      <c r="DE1334" s="6">
        <f>SUMIF(DF$222:DF$252,$D1334,DH$222:DH$252)</f>
        <v>0</v>
      </c>
      <c r="DF1334" s="9"/>
      <c r="DG1334" s="10"/>
      <c r="DH1334" s="11"/>
      <c r="DI1334" s="6">
        <f>SUMIF(DJ$222:DJ$252,$D1334,DL$222:DL$252)</f>
        <v>0</v>
      </c>
      <c r="DJ1334" s="9"/>
      <c r="DK1334" s="10"/>
      <c r="DL1334" s="11"/>
      <c r="DM1334" s="6">
        <f>SUMIF(DN$222:DN$252,$D1334,DP$222:DP$252)</f>
        <v>0</v>
      </c>
      <c r="DN1334" s="9"/>
      <c r="DO1334" s="10"/>
      <c r="DP1334" s="11"/>
      <c r="DQ1334" s="6">
        <f>SUMIF(DR$222:DR$252,$D1334,DT$222:DT$252)</f>
        <v>0</v>
      </c>
      <c r="DR1334" s="9"/>
      <c r="DS1334" s="10"/>
      <c r="DT1334" s="11"/>
      <c r="DU1334" s="6">
        <f>SUMIF(DV$222:DV$252,$D1334,DX$222:DX$252)</f>
        <v>0</v>
      </c>
      <c r="DV1334" s="9"/>
      <c r="DW1334" s="10"/>
      <c r="DX1334" s="11"/>
      <c r="DY1334" s="6">
        <f>SUMIF(DZ$222:DZ$252,$D1334,EB$222:EB$252)</f>
        <v>0</v>
      </c>
      <c r="DZ1334" s="9"/>
      <c r="EA1334" s="10"/>
      <c r="EB1334" s="11"/>
      <c r="EC1334" s="6">
        <f>SUMIF(ED$222:ED$252,$D1334,EF$222:EF$252)</f>
        <v>0</v>
      </c>
      <c r="ED1334" s="9"/>
      <c r="EE1334" s="10"/>
      <c r="EF1334" s="11"/>
      <c r="EG1334" s="6">
        <f>SUMIF(EH$222:EH$252,$D1334,EJ$222:EJ$252)</f>
        <v>0</v>
      </c>
      <c r="EH1334" s="9"/>
      <c r="EI1334" s="10"/>
      <c r="EJ1334" s="11"/>
      <c r="EK1334" s="6">
        <f>SUMIF(EL$222:EL$252,$D1334,EN$222:EN$252)</f>
        <v>0</v>
      </c>
      <c r="EL1334" s="9"/>
      <c r="EM1334" s="10"/>
      <c r="EN1334" s="11"/>
      <c r="EO1334" s="6">
        <f>SUMIF(EP$222:EP$252,$D1334,ER$222:ER$252)</f>
        <v>0</v>
      </c>
      <c r="EP1334" s="9"/>
      <c r="EQ1334" s="10"/>
      <c r="ER1334" s="11"/>
      <c r="ES1334" s="6">
        <f>SUMIF(ET$222:ET$252,$D1334,EV$222:EV$252)</f>
        <v>0</v>
      </c>
      <c r="ET1334" s="9"/>
      <c r="EU1334" s="10"/>
      <c r="EV1334" s="11"/>
      <c r="EW1334" s="6">
        <f>SUMIF(EX$222:EX$252,$D1334,EZ$222:EZ$252)</f>
        <v>0</v>
      </c>
      <c r="EX1334" s="9"/>
      <c r="EY1334" s="10"/>
      <c r="EZ1334" s="11"/>
      <c r="FA1334" s="6">
        <f>SUMIF(FB$222:FB$252,$D1334,FD$222:FD$252)</f>
        <v>0</v>
      </c>
      <c r="FB1334" s="9"/>
      <c r="FC1334" s="10"/>
      <c r="FD1334" s="11"/>
      <c r="FE1334" s="6">
        <f>SUMIF(FF$222:FF$252,$D1334,FH$222:FH$252)</f>
        <v>0</v>
      </c>
      <c r="FF1334" s="9"/>
      <c r="FG1334" s="10"/>
      <c r="FH1334" s="11"/>
      <c r="FI1334" s="6">
        <f>SUMIF(FJ$222:FJ$252,$D1334,FL$222:FL$252)</f>
        <v>0</v>
      </c>
      <c r="FJ1334" s="9"/>
      <c r="FK1334" s="10"/>
      <c r="FL1334" s="11"/>
      <c r="FM1334" s="6">
        <f>SUMIF(FN$222:FN$252,$D1334,FP$222:FP$252)</f>
        <v>0</v>
      </c>
      <c r="FN1334" s="9"/>
      <c r="FO1334" s="10"/>
      <c r="FP1334" s="11"/>
      <c r="FQ1334" s="6">
        <f>SUMIF(FR$222:FR$252,$D1334,FT$222:FT$252)</f>
        <v>0</v>
      </c>
      <c r="FR1334" s="9"/>
      <c r="FS1334" s="10"/>
      <c r="FT1334" s="11"/>
      <c r="FU1334" s="6">
        <f>SUMIF(FV$222:FV$252,$D1334,FX$222:FX$252)</f>
        <v>0</v>
      </c>
      <c r="FV1334" s="9"/>
      <c r="FW1334" s="10"/>
      <c r="FX1334" s="11"/>
      <c r="FY1334" s="6">
        <f>SUMIF(FZ$222:FZ$252,$D1334,GB$222:GB$252)</f>
        <v>0</v>
      </c>
      <c r="FZ1334" s="9"/>
      <c r="GA1334" s="10"/>
      <c r="GB1334" s="11"/>
      <c r="GC1334" s="6">
        <f>SUMIF(GD$222:GD$252,$D1334,GF$222:GF$252)</f>
        <v>0</v>
      </c>
      <c r="GD1334" s="9"/>
      <c r="GE1334" s="10"/>
      <c r="GF1334" s="11"/>
      <c r="GG1334" s="6">
        <f>SUMIF(GH$222:GH$252,$D1334,GJ$222:GJ$252)</f>
        <v>0</v>
      </c>
      <c r="GH1334" s="9"/>
      <c r="GI1334" s="10"/>
      <c r="GJ1334" s="11"/>
      <c r="GK1334" s="6">
        <f>SUMIF(GL$222:GL$252,$D1334,GN$222:GN$252)</f>
        <v>0</v>
      </c>
      <c r="GL1334" s="9"/>
      <c r="GM1334" s="10"/>
      <c r="GN1334" s="11"/>
      <c r="GO1334" s="6">
        <f>SUMIF(GP$222:GP$252,$D1334,GR$222:GR$252)</f>
        <v>0</v>
      </c>
      <c r="GP1334" s="9"/>
      <c r="GQ1334" s="10"/>
      <c r="GR1334" s="11"/>
      <c r="GS1334" s="6">
        <f>SUMIF(GT$222:GT$252,$D1334,GV$222:GV$252)</f>
        <v>0</v>
      </c>
      <c r="GT1334" s="9"/>
      <c r="GU1334" s="10"/>
      <c r="GV1334" s="20"/>
      <c r="GW1334" s="19">
        <f t="shared" si="32"/>
        <v>0</v>
      </c>
      <c r="GX1334" s="472"/>
      <c r="GY1334" s="473"/>
    </row>
    <row r="1335" spans="1:207" ht="37.5">
      <c r="A1335" s="47" t="s">
        <v>83</v>
      </c>
      <c r="B1335" s="487"/>
      <c r="C1335" s="186" t="s">
        <v>413</v>
      </c>
      <c r="D1335" s="224" t="s">
        <v>414</v>
      </c>
      <c r="E1335" s="6">
        <f>SUMIF(F$253:F$283,$D1335,H$253:H$283)</f>
        <v>0</v>
      </c>
      <c r="F1335" s="9"/>
      <c r="G1335" s="10"/>
      <c r="H1335" s="11"/>
      <c r="I1335" s="6">
        <f>SUMIF(J$253:J$283,$D1335,L$253:L$283)</f>
        <v>0</v>
      </c>
      <c r="J1335" s="9"/>
      <c r="K1335" s="10"/>
      <c r="L1335" s="11"/>
      <c r="M1335" s="6">
        <f>SUMIF(N$253:N$283,$D1335,P$253:P$283)</f>
        <v>0</v>
      </c>
      <c r="N1335" s="9"/>
      <c r="O1335" s="10"/>
      <c r="P1335" s="11"/>
      <c r="Q1335" s="6">
        <f>SUMIF(R$253:R$283,$D1335,T$253:T$283)</f>
        <v>0</v>
      </c>
      <c r="R1335" s="9"/>
      <c r="S1335" s="10"/>
      <c r="T1335" s="11"/>
      <c r="U1335" s="6">
        <f>SUMIF(V$253:V$283,$D1335,X$253:X$283)</f>
        <v>0</v>
      </c>
      <c r="V1335" s="9"/>
      <c r="W1335" s="10"/>
      <c r="X1335" s="11"/>
      <c r="Y1335" s="6">
        <f>SUMIF(Z$253:Z$283,$D1335,AB$253:AB$283)</f>
        <v>0</v>
      </c>
      <c r="Z1335" s="9"/>
      <c r="AA1335" s="10"/>
      <c r="AB1335" s="11"/>
      <c r="AC1335" s="6">
        <f>SUMIF(AD$253:AD$283,$D1335,AF$253:AF$283)</f>
        <v>0</v>
      </c>
      <c r="AD1335" s="9"/>
      <c r="AE1335" s="10"/>
      <c r="AF1335" s="11"/>
      <c r="AG1335" s="6">
        <f>SUMIF(AH$253:AH$283,$D1335,AJ$253:AJ$283)</f>
        <v>0</v>
      </c>
      <c r="AH1335" s="9"/>
      <c r="AI1335" s="10"/>
      <c r="AJ1335" s="11"/>
      <c r="AK1335" s="6">
        <f>SUMIF(AL$253:AL$283,$D1335,AN$253:AN$283)</f>
        <v>0</v>
      </c>
      <c r="AL1335" s="9"/>
      <c r="AM1335" s="10"/>
      <c r="AN1335" s="11"/>
      <c r="AO1335" s="6">
        <f>SUMIF(AP$253:AP$283,$D1335,AR$253:AR$283)</f>
        <v>0</v>
      </c>
      <c r="AP1335" s="9"/>
      <c r="AQ1335" s="10"/>
      <c r="AR1335" s="11"/>
      <c r="AS1335" s="6">
        <f>SUMIF(AT$253:AT$283,$D1335,AV$253:AV$283)</f>
        <v>0</v>
      </c>
      <c r="AT1335" s="9"/>
      <c r="AU1335" s="10"/>
      <c r="AV1335" s="11"/>
      <c r="AW1335" s="6">
        <f>SUMIF(AX$253:AX$283,$D1335,AZ$253:AZ$283)</f>
        <v>0</v>
      </c>
      <c r="AX1335" s="9"/>
      <c r="AY1335" s="10"/>
      <c r="AZ1335" s="11"/>
      <c r="BA1335" s="6">
        <f>SUMIF(BB$253:BB$283,$D1335,BD$253:BD$283)</f>
        <v>0</v>
      </c>
      <c r="BB1335" s="9"/>
      <c r="BC1335" s="10"/>
      <c r="BD1335" s="11"/>
      <c r="BE1335" s="6">
        <f>SUMIF(BF$253:BF$283,$D1335,BH$253:BH$283)</f>
        <v>0</v>
      </c>
      <c r="BF1335" s="9"/>
      <c r="BG1335" s="10"/>
      <c r="BH1335" s="11"/>
      <c r="BI1335" s="6">
        <f>SUMIF(BJ$253:BJ$283,$D1335,BL$253:BL$283)</f>
        <v>0</v>
      </c>
      <c r="BJ1335" s="9"/>
      <c r="BK1335" s="10"/>
      <c r="BL1335" s="11"/>
      <c r="BM1335" s="6">
        <f>SUMIF(BN$253:BN$283,$D1335,BP$253:BP$283)</f>
        <v>0</v>
      </c>
      <c r="BN1335" s="9"/>
      <c r="BO1335" s="10"/>
      <c r="BP1335" s="11"/>
      <c r="BQ1335" s="6">
        <f>SUMIF(BR$253:BR$283,$D1335,BT$253:BT$283)</f>
        <v>0</v>
      </c>
      <c r="BR1335" s="9"/>
      <c r="BS1335" s="10"/>
      <c r="BT1335" s="11"/>
      <c r="BU1335" s="6">
        <f>SUMIF(BV$253:BV$283,$D1335,BX$253:BX$283)</f>
        <v>0</v>
      </c>
      <c r="BV1335" s="9"/>
      <c r="BW1335" s="10"/>
      <c r="BX1335" s="11"/>
      <c r="BY1335" s="6">
        <f>SUMIF(BZ$253:BZ$283,$D1335,CB$253:CB$283)</f>
        <v>0</v>
      </c>
      <c r="BZ1335" s="9"/>
      <c r="CA1335" s="10"/>
      <c r="CB1335" s="11"/>
      <c r="CC1335" s="6">
        <f>SUMIF(CD$253:CD$283,$D1335,CF$253:CF$283)</f>
        <v>0</v>
      </c>
      <c r="CD1335" s="9"/>
      <c r="CE1335" s="10"/>
      <c r="CF1335" s="11"/>
      <c r="CG1335" s="6">
        <f>SUMIF(CH$253:CH$283,$D1335,CJ$253:CJ$283)</f>
        <v>0</v>
      </c>
      <c r="CH1335" s="9"/>
      <c r="CI1335" s="10"/>
      <c r="CJ1335" s="11"/>
      <c r="CK1335" s="6">
        <f>SUMIF(CL$253:CL$283,$D1335,CN$253:CN$283)</f>
        <v>0</v>
      </c>
      <c r="CL1335" s="9"/>
      <c r="CM1335" s="10"/>
      <c r="CN1335" s="11"/>
      <c r="CO1335" s="6">
        <f>SUMIF(CP$253:CP$283,$D1335,CR$253:CR$283)</f>
        <v>0</v>
      </c>
      <c r="CP1335" s="9"/>
      <c r="CQ1335" s="10"/>
      <c r="CR1335" s="11"/>
      <c r="CS1335" s="6">
        <f>SUMIF(CT$253:CT$283,$D1335,CV$253:CV$283)</f>
        <v>0</v>
      </c>
      <c r="CT1335" s="9"/>
      <c r="CU1335" s="10"/>
      <c r="CV1335" s="11"/>
      <c r="CW1335" s="6">
        <f>SUMIF(CX$253:CX$283,$D1335,CZ$253:CZ$283)</f>
        <v>0</v>
      </c>
      <c r="CX1335" s="9"/>
      <c r="CY1335" s="10"/>
      <c r="CZ1335" s="11"/>
      <c r="DA1335" s="6">
        <f>SUMIF(DB$253:DB$283,$D1335,DD$253:DD$283)</f>
        <v>0</v>
      </c>
      <c r="DB1335" s="9"/>
      <c r="DC1335" s="10"/>
      <c r="DD1335" s="11"/>
      <c r="DE1335" s="6">
        <f>SUMIF(DF$253:DF$283,$D1335,DH$253:DH$283)</f>
        <v>0</v>
      </c>
      <c r="DF1335" s="9"/>
      <c r="DG1335" s="10"/>
      <c r="DH1335" s="11"/>
      <c r="DI1335" s="6">
        <f>SUMIF(DJ$253:DJ$283,$D1335,DL$253:DL$283)</f>
        <v>0</v>
      </c>
      <c r="DJ1335" s="9"/>
      <c r="DK1335" s="10"/>
      <c r="DL1335" s="11"/>
      <c r="DM1335" s="6">
        <f>SUMIF(DN$253:DN$283,$D1335,DP$253:DP$283)</f>
        <v>0</v>
      </c>
      <c r="DN1335" s="9"/>
      <c r="DO1335" s="10"/>
      <c r="DP1335" s="11"/>
      <c r="DQ1335" s="6">
        <f>SUMIF(DR$253:DR$283,$D1335,DT$253:DT$283)</f>
        <v>0</v>
      </c>
      <c r="DR1335" s="9"/>
      <c r="DS1335" s="10"/>
      <c r="DT1335" s="11"/>
      <c r="DU1335" s="6">
        <f>SUMIF(DV$253:DV$283,$D1335,DX$253:DX$283)</f>
        <v>0</v>
      </c>
      <c r="DV1335" s="9"/>
      <c r="DW1335" s="10"/>
      <c r="DX1335" s="11"/>
      <c r="DY1335" s="6">
        <f>SUMIF(DZ$253:DZ$283,$D1335,EB$253:EB$283)</f>
        <v>0</v>
      </c>
      <c r="DZ1335" s="9"/>
      <c r="EA1335" s="10"/>
      <c r="EB1335" s="11"/>
      <c r="EC1335" s="6">
        <f>SUMIF(ED$253:ED$283,$D1335,EF$253:EF$283)</f>
        <v>0</v>
      </c>
      <c r="ED1335" s="9"/>
      <c r="EE1335" s="10"/>
      <c r="EF1335" s="11"/>
      <c r="EG1335" s="6">
        <f>SUMIF(EH$253:EH$283,$D1335,EJ$253:EJ$283)</f>
        <v>0</v>
      </c>
      <c r="EH1335" s="9"/>
      <c r="EI1335" s="10"/>
      <c r="EJ1335" s="11"/>
      <c r="EK1335" s="6">
        <f>SUMIF(EL$253:EL$283,$D1335,EN$253:EN$283)</f>
        <v>0</v>
      </c>
      <c r="EL1335" s="9"/>
      <c r="EM1335" s="10"/>
      <c r="EN1335" s="11"/>
      <c r="EO1335" s="6">
        <f>SUMIF(EP$253:EP$283,$D1335,ER$253:ER$283)</f>
        <v>0</v>
      </c>
      <c r="EP1335" s="9"/>
      <c r="EQ1335" s="10"/>
      <c r="ER1335" s="11"/>
      <c r="ES1335" s="6">
        <f>SUMIF(ET$253:ET$283,$D1335,EV$253:EV$283)</f>
        <v>0</v>
      </c>
      <c r="ET1335" s="9"/>
      <c r="EU1335" s="10"/>
      <c r="EV1335" s="11"/>
      <c r="EW1335" s="6">
        <f>SUMIF(EX$253:EX$283,$D1335,EZ$253:EZ$283)</f>
        <v>0</v>
      </c>
      <c r="EX1335" s="9"/>
      <c r="EY1335" s="10"/>
      <c r="EZ1335" s="11"/>
      <c r="FA1335" s="6">
        <f>SUMIF(FB$253:FB$283,$D1335,FD$253:FD$283)</f>
        <v>0</v>
      </c>
      <c r="FB1335" s="9"/>
      <c r="FC1335" s="10"/>
      <c r="FD1335" s="11"/>
      <c r="FE1335" s="6">
        <f>SUMIF(FF$253:FF$283,$D1335,FH$253:FH$283)</f>
        <v>0</v>
      </c>
      <c r="FF1335" s="9"/>
      <c r="FG1335" s="10"/>
      <c r="FH1335" s="11"/>
      <c r="FI1335" s="6">
        <f>SUMIF(FJ$253:FJ$283,$D1335,FL$253:FL$283)</f>
        <v>0</v>
      </c>
      <c r="FJ1335" s="9"/>
      <c r="FK1335" s="10"/>
      <c r="FL1335" s="11"/>
      <c r="FM1335" s="6">
        <f>SUMIF(FN$253:FN$283,$D1335,FP$253:FP$283)</f>
        <v>0</v>
      </c>
      <c r="FN1335" s="9"/>
      <c r="FO1335" s="10"/>
      <c r="FP1335" s="11"/>
      <c r="FQ1335" s="6">
        <f>SUMIF(FR$253:FR$283,$D1335,FT$253:FT$283)</f>
        <v>0</v>
      </c>
      <c r="FR1335" s="9"/>
      <c r="FS1335" s="10"/>
      <c r="FT1335" s="11"/>
      <c r="FU1335" s="6">
        <f>SUMIF(FV$253:FV$283,$D1335,FX$253:FX$283)</f>
        <v>0</v>
      </c>
      <c r="FV1335" s="9"/>
      <c r="FW1335" s="10"/>
      <c r="FX1335" s="11"/>
      <c r="FY1335" s="6">
        <f>SUMIF(FZ$253:FZ$283,$D1335,GB$253:GB$283)</f>
        <v>0</v>
      </c>
      <c r="FZ1335" s="9"/>
      <c r="GA1335" s="10"/>
      <c r="GB1335" s="11"/>
      <c r="GC1335" s="6">
        <f>SUMIF(GD$253:GD$283,$D1335,GF$253:GF$283)</f>
        <v>0</v>
      </c>
      <c r="GD1335" s="9"/>
      <c r="GE1335" s="10"/>
      <c r="GF1335" s="11"/>
      <c r="GG1335" s="6">
        <f>SUMIF(GH$253:GH$283,$D1335,GJ$253:GJ$283)</f>
        <v>0</v>
      </c>
      <c r="GH1335" s="9"/>
      <c r="GI1335" s="10"/>
      <c r="GJ1335" s="11"/>
      <c r="GK1335" s="6">
        <f>SUMIF(GL$253:GL$283,$D1335,GN$253:GN$283)</f>
        <v>0</v>
      </c>
      <c r="GL1335" s="9"/>
      <c r="GM1335" s="10"/>
      <c r="GN1335" s="11"/>
      <c r="GO1335" s="6">
        <f>SUMIF(GP$253:GP$283,$D1335,GR$253:GR$283)</f>
        <v>0</v>
      </c>
      <c r="GP1335" s="9"/>
      <c r="GQ1335" s="10"/>
      <c r="GR1335" s="11"/>
      <c r="GS1335" s="6">
        <f>SUMIF(GT$253:GT$283,$D1335,GV$253:GV$283)</f>
        <v>0</v>
      </c>
      <c r="GT1335" s="9"/>
      <c r="GU1335" s="10"/>
      <c r="GV1335" s="20"/>
      <c r="GW1335" s="19">
        <f t="shared" si="32"/>
        <v>0</v>
      </c>
      <c r="GX1335" s="472"/>
      <c r="GY1335" s="473"/>
    </row>
    <row r="1336" spans="1:207" ht="37.5">
      <c r="A1336" s="47" t="s">
        <v>84</v>
      </c>
      <c r="B1336" s="487"/>
      <c r="C1336" s="186" t="s">
        <v>413</v>
      </c>
      <c r="D1336" s="224" t="s">
        <v>414</v>
      </c>
      <c r="E1336" s="6">
        <f>SUMIF(F$284:F$314,$D1336,H$284:H$314)</f>
        <v>0</v>
      </c>
      <c r="F1336" s="9"/>
      <c r="G1336" s="10"/>
      <c r="H1336" s="11"/>
      <c r="I1336" s="6">
        <f>SUMIF(J$284:J$314,$D1336,L$284:L$314)</f>
        <v>0</v>
      </c>
      <c r="J1336" s="9"/>
      <c r="K1336" s="10"/>
      <c r="L1336" s="11"/>
      <c r="M1336" s="6">
        <f>SUMIF(N$284:N$314,$D1336,P$284:P$314)</f>
        <v>0</v>
      </c>
      <c r="N1336" s="9"/>
      <c r="O1336" s="10"/>
      <c r="P1336" s="11"/>
      <c r="Q1336" s="6">
        <f>SUMIF(R$284:R$314,$D1336,T$284:T$314)</f>
        <v>0</v>
      </c>
      <c r="R1336" s="9"/>
      <c r="S1336" s="10"/>
      <c r="T1336" s="11"/>
      <c r="U1336" s="6">
        <f>SUMIF(V$284:V$314,$D1336,X$284:X$314)</f>
        <v>0</v>
      </c>
      <c r="V1336" s="9"/>
      <c r="W1336" s="10"/>
      <c r="X1336" s="11"/>
      <c r="Y1336" s="6">
        <f>SUMIF(Z$284:Z$314,$D1336,AB$284:AB$314)</f>
        <v>0</v>
      </c>
      <c r="Z1336" s="9"/>
      <c r="AA1336" s="10"/>
      <c r="AB1336" s="11"/>
      <c r="AC1336" s="6">
        <f>SUMIF(AD$284:AD$314,$D1336,AF$284:AF$314)</f>
        <v>0</v>
      </c>
      <c r="AD1336" s="9"/>
      <c r="AE1336" s="10"/>
      <c r="AF1336" s="11"/>
      <c r="AG1336" s="6">
        <f>SUMIF(AH$284:AH$314,$D1336,AJ$284:AJ$314)</f>
        <v>0</v>
      </c>
      <c r="AH1336" s="9"/>
      <c r="AI1336" s="10"/>
      <c r="AJ1336" s="11"/>
      <c r="AK1336" s="6">
        <f>SUMIF(AL$284:AL$314,$D1336,AN$284:AN$314)</f>
        <v>0</v>
      </c>
      <c r="AL1336" s="9"/>
      <c r="AM1336" s="10"/>
      <c r="AN1336" s="11"/>
      <c r="AO1336" s="6">
        <f>SUMIF(AP$284:AP$314,$D1336,AR$284:AR$314)</f>
        <v>0</v>
      </c>
      <c r="AP1336" s="9"/>
      <c r="AQ1336" s="10"/>
      <c r="AR1336" s="11"/>
      <c r="AS1336" s="6">
        <f>SUMIF(AT$284:AT$314,$D1336,AV$284:AV$314)</f>
        <v>0</v>
      </c>
      <c r="AT1336" s="9"/>
      <c r="AU1336" s="10"/>
      <c r="AV1336" s="11"/>
      <c r="AW1336" s="6">
        <f>SUMIF(AX$284:AX$314,$D1336,AZ$284:AZ$314)</f>
        <v>0</v>
      </c>
      <c r="AX1336" s="9"/>
      <c r="AY1336" s="10"/>
      <c r="AZ1336" s="11"/>
      <c r="BA1336" s="6">
        <f>SUMIF(BB$284:BB$314,$D1336,BD$284:BD$314)</f>
        <v>0</v>
      </c>
      <c r="BB1336" s="9"/>
      <c r="BC1336" s="10"/>
      <c r="BD1336" s="11"/>
      <c r="BE1336" s="6">
        <f>SUMIF(BF$284:BF$314,$D1336,BH$284:BH$314)</f>
        <v>0</v>
      </c>
      <c r="BF1336" s="9"/>
      <c r="BG1336" s="10"/>
      <c r="BH1336" s="11"/>
      <c r="BI1336" s="6">
        <f>SUMIF(BJ$284:BJ$314,$D1336,BL$284:BL$314)</f>
        <v>0</v>
      </c>
      <c r="BJ1336" s="9"/>
      <c r="BK1336" s="10"/>
      <c r="BL1336" s="11"/>
      <c r="BM1336" s="6">
        <f>SUMIF(BN$284:BN$314,$D1336,BP$284:BP$314)</f>
        <v>0</v>
      </c>
      <c r="BN1336" s="9"/>
      <c r="BO1336" s="10"/>
      <c r="BP1336" s="11"/>
      <c r="BQ1336" s="6">
        <f>SUMIF(BR$284:BR$314,$D1336,BT$284:BT$314)</f>
        <v>0</v>
      </c>
      <c r="BR1336" s="9"/>
      <c r="BS1336" s="10"/>
      <c r="BT1336" s="11"/>
      <c r="BU1336" s="6">
        <f>SUMIF(BV$284:BV$314,$D1336,BX$284:BX$314)</f>
        <v>0</v>
      </c>
      <c r="BV1336" s="9"/>
      <c r="BW1336" s="10"/>
      <c r="BX1336" s="11"/>
      <c r="BY1336" s="6">
        <f>SUMIF(BZ$284:BZ$314,$D1336,CB$284:CB$314)</f>
        <v>0</v>
      </c>
      <c r="BZ1336" s="9"/>
      <c r="CA1336" s="10"/>
      <c r="CB1336" s="11"/>
      <c r="CC1336" s="6">
        <f>SUMIF(CD$284:CD$314,$D1336,CF$284:CF$314)</f>
        <v>0</v>
      </c>
      <c r="CD1336" s="9"/>
      <c r="CE1336" s="10"/>
      <c r="CF1336" s="11"/>
      <c r="CG1336" s="6">
        <f>SUMIF(CH$284:CH$314,$D1336,CJ$284:CJ$314)</f>
        <v>0</v>
      </c>
      <c r="CH1336" s="9"/>
      <c r="CI1336" s="10"/>
      <c r="CJ1336" s="11"/>
      <c r="CK1336" s="6">
        <f>SUMIF(CL$284:CL$314,$D1336,CN$284:CN$314)</f>
        <v>0</v>
      </c>
      <c r="CL1336" s="9"/>
      <c r="CM1336" s="10"/>
      <c r="CN1336" s="11"/>
      <c r="CO1336" s="6">
        <f>SUMIF(CP$284:CP$314,$D1336,CR$284:CR$314)</f>
        <v>0</v>
      </c>
      <c r="CP1336" s="9"/>
      <c r="CQ1336" s="10"/>
      <c r="CR1336" s="11"/>
      <c r="CS1336" s="6">
        <f>SUMIF(CT$284:CT$314,$D1336,CV$284:CV$314)</f>
        <v>0</v>
      </c>
      <c r="CT1336" s="9"/>
      <c r="CU1336" s="10"/>
      <c r="CV1336" s="11"/>
      <c r="CW1336" s="6">
        <f>SUMIF(CX$284:CX$314,$D1336,CZ$284:CZ$314)</f>
        <v>0</v>
      </c>
      <c r="CX1336" s="9"/>
      <c r="CY1336" s="10"/>
      <c r="CZ1336" s="11"/>
      <c r="DA1336" s="6">
        <f>SUMIF(DB$284:DB$314,$D1336,DD$284:DD$314)</f>
        <v>0</v>
      </c>
      <c r="DB1336" s="9"/>
      <c r="DC1336" s="10"/>
      <c r="DD1336" s="11"/>
      <c r="DE1336" s="6">
        <f>SUMIF(DF$284:DF$314,$D1336,DH$284:DH$314)</f>
        <v>0</v>
      </c>
      <c r="DF1336" s="9"/>
      <c r="DG1336" s="10"/>
      <c r="DH1336" s="11"/>
      <c r="DI1336" s="6">
        <f>SUMIF(DJ$284:DJ$314,$D1336,DL$284:DL$314)</f>
        <v>0</v>
      </c>
      <c r="DJ1336" s="9"/>
      <c r="DK1336" s="10"/>
      <c r="DL1336" s="11"/>
      <c r="DM1336" s="6">
        <f>SUMIF(DN$284:DN$314,$D1336,DP$284:DP$314)</f>
        <v>0</v>
      </c>
      <c r="DN1336" s="9"/>
      <c r="DO1336" s="10"/>
      <c r="DP1336" s="11"/>
      <c r="DQ1336" s="6">
        <f>SUMIF(DR$284:DR$314,$D1336,DT$284:DT$314)</f>
        <v>0</v>
      </c>
      <c r="DR1336" s="9"/>
      <c r="DS1336" s="10"/>
      <c r="DT1336" s="11"/>
      <c r="DU1336" s="6">
        <f>SUMIF(DV$284:DV$314,$D1336,DX$284:DX$314)</f>
        <v>0</v>
      </c>
      <c r="DV1336" s="9"/>
      <c r="DW1336" s="10"/>
      <c r="DX1336" s="11"/>
      <c r="DY1336" s="6">
        <f>SUMIF(DZ$284:DZ$314,$D1336,EB$284:EB$314)</f>
        <v>0</v>
      </c>
      <c r="DZ1336" s="9"/>
      <c r="EA1336" s="10"/>
      <c r="EB1336" s="11"/>
      <c r="EC1336" s="6">
        <f>SUMIF(ED$284:ED$314,$D1336,EF$284:EF$314)</f>
        <v>0</v>
      </c>
      <c r="ED1336" s="9"/>
      <c r="EE1336" s="10"/>
      <c r="EF1336" s="11"/>
      <c r="EG1336" s="6">
        <f>SUMIF(EH$284:EH$314,$D1336,EJ$284:EJ$314)</f>
        <v>0</v>
      </c>
      <c r="EH1336" s="9"/>
      <c r="EI1336" s="10"/>
      <c r="EJ1336" s="11"/>
      <c r="EK1336" s="6">
        <f>SUMIF(EL$284:EL$314,$D1336,EN$284:EN$314)</f>
        <v>0</v>
      </c>
      <c r="EL1336" s="9"/>
      <c r="EM1336" s="10"/>
      <c r="EN1336" s="11"/>
      <c r="EO1336" s="6">
        <f>SUMIF(EP$284:EP$314,$D1336,ER$284:ER$314)</f>
        <v>0</v>
      </c>
      <c r="EP1336" s="9"/>
      <c r="EQ1336" s="10"/>
      <c r="ER1336" s="11"/>
      <c r="ES1336" s="6">
        <f>SUMIF(ET$284:ET$314,$D1336,EV$284:EV$314)</f>
        <v>0</v>
      </c>
      <c r="ET1336" s="9"/>
      <c r="EU1336" s="10"/>
      <c r="EV1336" s="11"/>
      <c r="EW1336" s="6">
        <f>SUMIF(EX$284:EX$314,$D1336,EZ$284:EZ$314)</f>
        <v>0</v>
      </c>
      <c r="EX1336" s="9"/>
      <c r="EY1336" s="10"/>
      <c r="EZ1336" s="11"/>
      <c r="FA1336" s="6">
        <f>SUMIF(FB$284:FB$314,$D1336,FD$284:FD$314)</f>
        <v>0</v>
      </c>
      <c r="FB1336" s="9"/>
      <c r="FC1336" s="10"/>
      <c r="FD1336" s="11"/>
      <c r="FE1336" s="6">
        <f>SUMIF(FF$284:FF$314,$D1336,FH$284:FH$314)</f>
        <v>0</v>
      </c>
      <c r="FF1336" s="9"/>
      <c r="FG1336" s="10"/>
      <c r="FH1336" s="11"/>
      <c r="FI1336" s="6">
        <f>SUMIF(FJ$284:FJ$314,$D1336,FL$284:FL$314)</f>
        <v>0</v>
      </c>
      <c r="FJ1336" s="9"/>
      <c r="FK1336" s="10"/>
      <c r="FL1336" s="11"/>
      <c r="FM1336" s="6">
        <f>SUMIF(FN$284:FN$314,$D1336,FP$284:FP$314)</f>
        <v>0</v>
      </c>
      <c r="FN1336" s="9"/>
      <c r="FO1336" s="10"/>
      <c r="FP1336" s="11"/>
      <c r="FQ1336" s="6">
        <f>SUMIF(FR$284:FR$314,$D1336,FT$284:FT$314)</f>
        <v>0</v>
      </c>
      <c r="FR1336" s="9"/>
      <c r="FS1336" s="10"/>
      <c r="FT1336" s="11"/>
      <c r="FU1336" s="6">
        <f>SUMIF(FV$284:FV$314,$D1336,FX$284:FX$314)</f>
        <v>0</v>
      </c>
      <c r="FV1336" s="9"/>
      <c r="FW1336" s="10"/>
      <c r="FX1336" s="11"/>
      <c r="FY1336" s="6">
        <f>SUMIF(FZ$284:FZ$314,$D1336,GB$284:GB$314)</f>
        <v>0</v>
      </c>
      <c r="FZ1336" s="9"/>
      <c r="GA1336" s="10"/>
      <c r="GB1336" s="11"/>
      <c r="GC1336" s="6">
        <f>SUMIF(GD$284:GD$314,$D1336,GF$284:GF$314)</f>
        <v>0</v>
      </c>
      <c r="GD1336" s="9"/>
      <c r="GE1336" s="10"/>
      <c r="GF1336" s="11"/>
      <c r="GG1336" s="6">
        <f>SUMIF(GH$284:GH$314,$D1336,GJ$284:GJ$314)</f>
        <v>0</v>
      </c>
      <c r="GH1336" s="9"/>
      <c r="GI1336" s="10"/>
      <c r="GJ1336" s="11"/>
      <c r="GK1336" s="6">
        <f>SUMIF(GL$284:GL$314,$D1336,GN$284:GN$314)</f>
        <v>0</v>
      </c>
      <c r="GL1336" s="9"/>
      <c r="GM1336" s="10"/>
      <c r="GN1336" s="11"/>
      <c r="GO1336" s="6">
        <f>SUMIF(GP$284:GP$314,$D1336,GR$284:GR$314)</f>
        <v>0</v>
      </c>
      <c r="GP1336" s="9"/>
      <c r="GQ1336" s="10"/>
      <c r="GR1336" s="11"/>
      <c r="GS1336" s="6">
        <f>SUMIF(GT$284:GT$314,$D1336,GV$284:GV$314)</f>
        <v>0</v>
      </c>
      <c r="GT1336" s="9"/>
      <c r="GU1336" s="10"/>
      <c r="GV1336" s="20"/>
      <c r="GW1336" s="19">
        <f t="shared" si="32"/>
        <v>0</v>
      </c>
      <c r="GX1336" s="472"/>
      <c r="GY1336" s="473"/>
    </row>
    <row r="1337" spans="1:207" ht="37.5">
      <c r="A1337" s="47" t="s">
        <v>85</v>
      </c>
      <c r="B1337" s="487"/>
      <c r="C1337" s="186" t="s">
        <v>413</v>
      </c>
      <c r="D1337" s="224" t="s">
        <v>414</v>
      </c>
      <c r="E1337" s="7">
        <f>SUMIF(F$315:F$345,$D1337,H$315:H$345)</f>
        <v>0</v>
      </c>
      <c r="F1337" s="12"/>
      <c r="G1337" s="13"/>
      <c r="H1337" s="14"/>
      <c r="I1337" s="6">
        <f>SUMIF(J$315:J$345,$D1337,L$315:L$345)</f>
        <v>0</v>
      </c>
      <c r="J1337" s="12"/>
      <c r="K1337" s="13"/>
      <c r="L1337" s="14"/>
      <c r="M1337" s="7">
        <f>SUMIF(N$315:N$345,$D1337,P$315:P$345)</f>
        <v>0</v>
      </c>
      <c r="N1337" s="12"/>
      <c r="O1337" s="13"/>
      <c r="P1337" s="14"/>
      <c r="Q1337" s="6">
        <f>SUMIF(R$315:R$345,$D1337,T$315:T$345)</f>
        <v>0</v>
      </c>
      <c r="R1337" s="12"/>
      <c r="S1337" s="13"/>
      <c r="T1337" s="14"/>
      <c r="U1337" s="7">
        <f>SUMIF(V$315:V$345,$D1337,X$315:X$345)</f>
        <v>0</v>
      </c>
      <c r="V1337" s="12"/>
      <c r="W1337" s="13"/>
      <c r="X1337" s="14"/>
      <c r="Y1337" s="6">
        <f>SUMIF(Z$315:Z$345,$D1337,AB$315:AB$345)</f>
        <v>0</v>
      </c>
      <c r="Z1337" s="12"/>
      <c r="AA1337" s="13"/>
      <c r="AB1337" s="14"/>
      <c r="AC1337" s="7">
        <f>SUMIF(AD$315:AD$345,$D1337,AF$315:AF$345)</f>
        <v>0</v>
      </c>
      <c r="AD1337" s="12"/>
      <c r="AE1337" s="13"/>
      <c r="AF1337" s="14"/>
      <c r="AG1337" s="7">
        <f>SUMIF(AH$315:AH$345,$D1337,AJ$315:AJ$345)</f>
        <v>0</v>
      </c>
      <c r="AH1337" s="12"/>
      <c r="AI1337" s="13"/>
      <c r="AJ1337" s="14"/>
      <c r="AK1337" s="7">
        <f>SUMIF(AL$315:AL$345,$D1337,AN$315:AN$345)</f>
        <v>0</v>
      </c>
      <c r="AL1337" s="12"/>
      <c r="AM1337" s="13"/>
      <c r="AN1337" s="14"/>
      <c r="AO1337" s="7">
        <f>SUMIF(AP$315:AP$345,$D1337,AR$315:AR$345)</f>
        <v>0</v>
      </c>
      <c r="AP1337" s="12"/>
      <c r="AQ1337" s="13"/>
      <c r="AR1337" s="14"/>
      <c r="AS1337" s="7">
        <f>SUMIF(AT$315:AT$345,$D1337,AV$315:AV$345)</f>
        <v>0</v>
      </c>
      <c r="AT1337" s="12"/>
      <c r="AU1337" s="13"/>
      <c r="AV1337" s="14"/>
      <c r="AW1337" s="7">
        <f>SUMIF(AX$315:AX$345,$D1337,AZ$315:AZ$345)</f>
        <v>0</v>
      </c>
      <c r="AX1337" s="12"/>
      <c r="AY1337" s="13"/>
      <c r="AZ1337" s="14"/>
      <c r="BA1337" s="7">
        <f>SUMIF(BB$315:BB$345,$D1337,BD$315:BD$345)</f>
        <v>0</v>
      </c>
      <c r="BB1337" s="12"/>
      <c r="BC1337" s="13"/>
      <c r="BD1337" s="14"/>
      <c r="BE1337" s="7">
        <f>SUMIF(BF$315:BF$345,$D1337,BH$315:BH$345)</f>
        <v>0</v>
      </c>
      <c r="BF1337" s="12"/>
      <c r="BG1337" s="13"/>
      <c r="BH1337" s="14"/>
      <c r="BI1337" s="7">
        <f>SUMIF(BJ$315:BJ$345,$D1337,BL$315:BL$345)</f>
        <v>0</v>
      </c>
      <c r="BJ1337" s="12"/>
      <c r="BK1337" s="13"/>
      <c r="BL1337" s="14"/>
      <c r="BM1337" s="7">
        <f>SUMIF(BN$315:BN$345,$D1337,BP$315:BP$345)</f>
        <v>0</v>
      </c>
      <c r="BN1337" s="12"/>
      <c r="BO1337" s="13"/>
      <c r="BP1337" s="14"/>
      <c r="BQ1337" s="7">
        <f>SUMIF(BR$315:BR$345,$D1337,BT$315:BT$345)</f>
        <v>0</v>
      </c>
      <c r="BR1337" s="12"/>
      <c r="BS1337" s="13"/>
      <c r="BT1337" s="14"/>
      <c r="BU1337" s="7">
        <f>SUMIF(BV$315:BV$345,$D1337,BX$315:BX$345)</f>
        <v>0</v>
      </c>
      <c r="BV1337" s="12"/>
      <c r="BW1337" s="13"/>
      <c r="BX1337" s="14"/>
      <c r="BY1337" s="7">
        <f>SUMIF(BZ$315:BZ$345,$D1337,CB$315:CB$345)</f>
        <v>0</v>
      </c>
      <c r="BZ1337" s="12"/>
      <c r="CA1337" s="13"/>
      <c r="CB1337" s="14"/>
      <c r="CC1337" s="7">
        <f>SUMIF(CD$315:CD$345,$D1337,CF$315:CF$345)</f>
        <v>0</v>
      </c>
      <c r="CD1337" s="12"/>
      <c r="CE1337" s="13"/>
      <c r="CF1337" s="14"/>
      <c r="CG1337" s="7">
        <f>SUMIF(CH$315:CH$345,$D1337,CJ$315:CJ$345)</f>
        <v>0</v>
      </c>
      <c r="CH1337" s="12"/>
      <c r="CI1337" s="13"/>
      <c r="CJ1337" s="14"/>
      <c r="CK1337" s="7">
        <f>SUMIF(CL$315:CL$345,$D1337,CN$315:CN$345)</f>
        <v>0</v>
      </c>
      <c r="CL1337" s="12"/>
      <c r="CM1337" s="13"/>
      <c r="CN1337" s="14"/>
      <c r="CO1337" s="7">
        <f>SUMIF(CP$315:CP$345,$D1337,CR$315:CR$345)</f>
        <v>0</v>
      </c>
      <c r="CP1337" s="12"/>
      <c r="CQ1337" s="13"/>
      <c r="CR1337" s="14"/>
      <c r="CS1337" s="7">
        <f>SUMIF(CT$315:CT$345,$D1337,CV$315:CV$345)</f>
        <v>0</v>
      </c>
      <c r="CT1337" s="12"/>
      <c r="CU1337" s="13"/>
      <c r="CV1337" s="14"/>
      <c r="CW1337" s="7">
        <f>SUMIF(CX$315:CX$345,$D1337,CZ$315:CZ$345)</f>
        <v>0</v>
      </c>
      <c r="CX1337" s="12"/>
      <c r="CY1337" s="13"/>
      <c r="CZ1337" s="14"/>
      <c r="DA1337" s="7">
        <f>SUMIF(DB$315:DB$345,$D1337,DD$315:DD$345)</f>
        <v>0</v>
      </c>
      <c r="DB1337" s="12"/>
      <c r="DC1337" s="13"/>
      <c r="DD1337" s="14"/>
      <c r="DE1337" s="7">
        <f>SUMIF(DF$315:DF$345,$D1337,DH$315:DH$345)</f>
        <v>0</v>
      </c>
      <c r="DF1337" s="12"/>
      <c r="DG1337" s="13"/>
      <c r="DH1337" s="14"/>
      <c r="DI1337" s="7">
        <f>SUMIF(DJ$315:DJ$345,$D1337,DL$315:DL$345)</f>
        <v>0</v>
      </c>
      <c r="DJ1337" s="12"/>
      <c r="DK1337" s="13"/>
      <c r="DL1337" s="14"/>
      <c r="DM1337" s="7">
        <f>SUMIF(DN$315:DN$345,$D1337,DP$315:DP$345)</f>
        <v>0</v>
      </c>
      <c r="DN1337" s="12"/>
      <c r="DO1337" s="13"/>
      <c r="DP1337" s="14"/>
      <c r="DQ1337" s="7">
        <f>SUMIF(DR$315:DR$345,$D1337,DT$315:DT$345)</f>
        <v>0</v>
      </c>
      <c r="DR1337" s="12"/>
      <c r="DS1337" s="13"/>
      <c r="DT1337" s="14"/>
      <c r="DU1337" s="7">
        <f>SUMIF(DV$315:DV$345,$D1337,DX$315:DX$345)</f>
        <v>0</v>
      </c>
      <c r="DV1337" s="12"/>
      <c r="DW1337" s="13"/>
      <c r="DX1337" s="14"/>
      <c r="DY1337" s="7">
        <f>SUMIF(DZ$315:DZ$345,$D1337,EB$315:EB$345)</f>
        <v>0</v>
      </c>
      <c r="DZ1337" s="12"/>
      <c r="EA1337" s="13"/>
      <c r="EB1337" s="14"/>
      <c r="EC1337" s="7">
        <f>SUMIF(ED$315:ED$345,$D1337,EF$315:EF$345)</f>
        <v>0</v>
      </c>
      <c r="ED1337" s="12"/>
      <c r="EE1337" s="13"/>
      <c r="EF1337" s="14"/>
      <c r="EG1337" s="7">
        <f>SUMIF(EH$315:EH$345,$D1337,EJ$315:EJ$345)</f>
        <v>0</v>
      </c>
      <c r="EH1337" s="12"/>
      <c r="EI1337" s="13"/>
      <c r="EJ1337" s="14"/>
      <c r="EK1337" s="7">
        <f>SUMIF(EL$315:EL$345,$D1337,EN$315:EN$345)</f>
        <v>0</v>
      </c>
      <c r="EL1337" s="12"/>
      <c r="EM1337" s="13"/>
      <c r="EN1337" s="14"/>
      <c r="EO1337" s="7">
        <f>SUMIF(EP$315:EP$345,$D1337,ER$315:ER$345)</f>
        <v>0</v>
      </c>
      <c r="EP1337" s="12"/>
      <c r="EQ1337" s="13"/>
      <c r="ER1337" s="14"/>
      <c r="ES1337" s="7">
        <f>SUMIF(ET$315:ET$345,$D1337,EV$315:EV$345)</f>
        <v>0</v>
      </c>
      <c r="ET1337" s="12"/>
      <c r="EU1337" s="13"/>
      <c r="EV1337" s="14"/>
      <c r="EW1337" s="7">
        <f>SUMIF(EX$315:EX$345,$D1337,EZ$315:EZ$345)</f>
        <v>0</v>
      </c>
      <c r="EX1337" s="12"/>
      <c r="EY1337" s="13"/>
      <c r="EZ1337" s="14"/>
      <c r="FA1337" s="7">
        <f>SUMIF(FB$315:FB$345,$D1337,FD$315:FD$345)</f>
        <v>0</v>
      </c>
      <c r="FB1337" s="12"/>
      <c r="FC1337" s="13"/>
      <c r="FD1337" s="14"/>
      <c r="FE1337" s="7">
        <f>SUMIF(FF$315:FF$345,$D1337,FH$315:FH$345)</f>
        <v>0</v>
      </c>
      <c r="FF1337" s="12"/>
      <c r="FG1337" s="13"/>
      <c r="FH1337" s="14"/>
      <c r="FI1337" s="7">
        <f>SUMIF(FJ$315:FJ$345,$D1337,FL$315:FL$345)</f>
        <v>0</v>
      </c>
      <c r="FJ1337" s="12"/>
      <c r="FK1337" s="13"/>
      <c r="FL1337" s="14"/>
      <c r="FM1337" s="7">
        <f>SUMIF(FN$315:FN$345,$D1337,FP$315:FP$345)</f>
        <v>0</v>
      </c>
      <c r="FN1337" s="12"/>
      <c r="FO1337" s="13"/>
      <c r="FP1337" s="14"/>
      <c r="FQ1337" s="7">
        <f>SUMIF(FR$315:FR$345,$D1337,FT$315:FT$345)</f>
        <v>0</v>
      </c>
      <c r="FR1337" s="12"/>
      <c r="FS1337" s="13"/>
      <c r="FT1337" s="14"/>
      <c r="FU1337" s="7">
        <f>SUMIF(FV$315:FV$345,$D1337,FX$315:FX$345)</f>
        <v>0</v>
      </c>
      <c r="FV1337" s="12"/>
      <c r="FW1337" s="13"/>
      <c r="FX1337" s="14"/>
      <c r="FY1337" s="7">
        <f>SUMIF(FZ$315:FZ$345,$D1337,GB$315:GB$345)</f>
        <v>0</v>
      </c>
      <c r="FZ1337" s="12"/>
      <c r="GA1337" s="13"/>
      <c r="GB1337" s="14"/>
      <c r="GC1337" s="7">
        <f>SUMIF(GD$315:GD$345,$D1337,GF$315:GF$345)</f>
        <v>0</v>
      </c>
      <c r="GD1337" s="12"/>
      <c r="GE1337" s="13"/>
      <c r="GF1337" s="14"/>
      <c r="GG1337" s="7">
        <f>SUMIF(GH$315:GH$345,$D1337,GJ$315:GJ$345)</f>
        <v>0</v>
      </c>
      <c r="GH1337" s="12"/>
      <c r="GI1337" s="13"/>
      <c r="GJ1337" s="14"/>
      <c r="GK1337" s="7">
        <f>SUMIF(GL$315:GL$345,$D1337,GN$315:GN$345)</f>
        <v>0</v>
      </c>
      <c r="GL1337" s="12"/>
      <c r="GM1337" s="13"/>
      <c r="GN1337" s="14"/>
      <c r="GO1337" s="7">
        <f>SUMIF(GP$315:GP$345,$D1337,GR$315:GR$345)</f>
        <v>0</v>
      </c>
      <c r="GP1337" s="12"/>
      <c r="GQ1337" s="13"/>
      <c r="GR1337" s="14"/>
      <c r="GS1337" s="7">
        <f>SUMIF(GT$315:GT$345,$D1337,GV$315:GV$345)</f>
        <v>0</v>
      </c>
      <c r="GT1337" s="12"/>
      <c r="GU1337" s="13"/>
      <c r="GV1337" s="21"/>
      <c r="GW1337" s="19">
        <f t="shared" si="32"/>
        <v>0</v>
      </c>
      <c r="GX1337" s="472"/>
      <c r="GY1337" s="473"/>
    </row>
    <row r="1338" spans="1:207" ht="38.25" thickBot="1">
      <c r="A1338" s="162" t="s">
        <v>86</v>
      </c>
      <c r="B1338" s="488"/>
      <c r="C1338" s="225" t="s">
        <v>413</v>
      </c>
      <c r="D1338" s="226" t="s">
        <v>414</v>
      </c>
      <c r="E1338" s="8">
        <f>SUMIF(F$346:F$376,$D1338,H$346:H$376)</f>
        <v>0</v>
      </c>
      <c r="F1338" s="15"/>
      <c r="G1338" s="16"/>
      <c r="H1338" s="16"/>
      <c r="I1338" s="6">
        <f>SUMIF(J$346:J$376,$D1338,L$346:L$376)</f>
        <v>0</v>
      </c>
      <c r="J1338" s="15"/>
      <c r="K1338" s="16"/>
      <c r="L1338" s="16"/>
      <c r="M1338" s="8">
        <f>SUMIF(N$346:N$376,$D1338,P$346:P$376)</f>
        <v>0</v>
      </c>
      <c r="N1338" s="15"/>
      <c r="O1338" s="16"/>
      <c r="P1338" s="16"/>
      <c r="Q1338" s="6">
        <f>SUMIF(R$346:R$376,$D1338,T$346:T$376)</f>
        <v>0</v>
      </c>
      <c r="R1338" s="15"/>
      <c r="S1338" s="16"/>
      <c r="T1338" s="16"/>
      <c r="U1338" s="8">
        <f>SUMIF(V$346:V$376,$D1338,X$346:X$376)</f>
        <v>0</v>
      </c>
      <c r="V1338" s="15"/>
      <c r="W1338" s="16"/>
      <c r="X1338" s="16"/>
      <c r="Y1338" s="6">
        <f>SUMIF(Z$346:Z$376,$D1338,AB$346:AB$376)</f>
        <v>0</v>
      </c>
      <c r="Z1338" s="15"/>
      <c r="AA1338" s="16"/>
      <c r="AB1338" s="16"/>
      <c r="AC1338" s="8">
        <f>SUMIF(AD$346:AD$376,$D1338,AF$346:AF$376)</f>
        <v>0</v>
      </c>
      <c r="AD1338" s="15"/>
      <c r="AE1338" s="16"/>
      <c r="AF1338" s="16"/>
      <c r="AG1338" s="8">
        <f>SUMIF(AH$346:AH$376,$D1338,AJ$346:AJ$376)</f>
        <v>0</v>
      </c>
      <c r="AH1338" s="15"/>
      <c r="AI1338" s="16"/>
      <c r="AJ1338" s="16"/>
      <c r="AK1338" s="8">
        <f>SUMIF(AL$346:AL$376,$D1338,AN$346:AN$376)</f>
        <v>0</v>
      </c>
      <c r="AL1338" s="15"/>
      <c r="AM1338" s="16"/>
      <c r="AN1338" s="16"/>
      <c r="AO1338" s="8">
        <f>SUMIF(AP$346:AP$376,$D1338,AR$346:AR$376)</f>
        <v>0</v>
      </c>
      <c r="AP1338" s="15"/>
      <c r="AQ1338" s="16"/>
      <c r="AR1338" s="16"/>
      <c r="AS1338" s="8">
        <f>SUMIF(AT$346:AT$376,$D1338,AV$346:AV$376)</f>
        <v>0</v>
      </c>
      <c r="AT1338" s="15"/>
      <c r="AU1338" s="16"/>
      <c r="AV1338" s="16"/>
      <c r="AW1338" s="8">
        <f>SUMIF(AX$346:AX$376,$D1338,AZ$346:AZ$376)</f>
        <v>0</v>
      </c>
      <c r="AX1338" s="15"/>
      <c r="AY1338" s="16"/>
      <c r="AZ1338" s="16"/>
      <c r="BA1338" s="8">
        <f>SUMIF(BB$346:BB$376,$D1338,BD$346:BD$376)</f>
        <v>0</v>
      </c>
      <c r="BB1338" s="15"/>
      <c r="BC1338" s="16"/>
      <c r="BD1338" s="16"/>
      <c r="BE1338" s="8">
        <f>SUMIF(BF$346:BF$376,$D1338,BH$346:BH$376)</f>
        <v>0</v>
      </c>
      <c r="BF1338" s="15"/>
      <c r="BG1338" s="16"/>
      <c r="BH1338" s="16"/>
      <c r="BI1338" s="8">
        <f>SUMIF(BJ$346:BJ$376,$D1338,BL$346:BL$376)</f>
        <v>0</v>
      </c>
      <c r="BJ1338" s="15"/>
      <c r="BK1338" s="16"/>
      <c r="BL1338" s="16"/>
      <c r="BM1338" s="8">
        <f>SUMIF(BN$346:BN$376,$D1338,BP$346:BP$376)</f>
        <v>0</v>
      </c>
      <c r="BN1338" s="15"/>
      <c r="BO1338" s="16"/>
      <c r="BP1338" s="16"/>
      <c r="BQ1338" s="8">
        <f>SUMIF(BR$346:BR$376,$D1338,BT$346:BT$376)</f>
        <v>0</v>
      </c>
      <c r="BR1338" s="15"/>
      <c r="BS1338" s="16"/>
      <c r="BT1338" s="16"/>
      <c r="BU1338" s="8">
        <f>SUMIF(BV$346:BV$376,$D1338,BX$346:BX$376)</f>
        <v>0</v>
      </c>
      <c r="BV1338" s="15"/>
      <c r="BW1338" s="16"/>
      <c r="BX1338" s="16"/>
      <c r="BY1338" s="8">
        <f>SUMIF(BZ$346:BZ$376,$D1338,CB$346:CB$376)</f>
        <v>0</v>
      </c>
      <c r="BZ1338" s="15"/>
      <c r="CA1338" s="16"/>
      <c r="CB1338" s="16"/>
      <c r="CC1338" s="8">
        <f>SUMIF(CD$346:CD$376,$D1338,CF$346:CF$376)</f>
        <v>0</v>
      </c>
      <c r="CD1338" s="15"/>
      <c r="CE1338" s="16"/>
      <c r="CF1338" s="16"/>
      <c r="CG1338" s="8">
        <f>SUMIF(CH$346:CH$376,$D1338,CJ$346:CJ$376)</f>
        <v>0</v>
      </c>
      <c r="CH1338" s="15"/>
      <c r="CI1338" s="16"/>
      <c r="CJ1338" s="16"/>
      <c r="CK1338" s="8">
        <f>SUMIF(CL$346:CL$376,$D1338,CN$346:CN$376)</f>
        <v>0</v>
      </c>
      <c r="CL1338" s="15"/>
      <c r="CM1338" s="16"/>
      <c r="CN1338" s="16"/>
      <c r="CO1338" s="8">
        <f>SUMIF(CP$346:CP$376,$D1338,CR$346:CR$376)</f>
        <v>0</v>
      </c>
      <c r="CP1338" s="15"/>
      <c r="CQ1338" s="16"/>
      <c r="CR1338" s="16"/>
      <c r="CS1338" s="8">
        <f>SUMIF(CT$346:CT$376,$D1338,CV$346:CV$376)</f>
        <v>0</v>
      </c>
      <c r="CT1338" s="15"/>
      <c r="CU1338" s="16"/>
      <c r="CV1338" s="16"/>
      <c r="CW1338" s="8">
        <f>SUMIF(CX$346:CX$376,$D1338,CZ$346:CZ$376)</f>
        <v>0</v>
      </c>
      <c r="CX1338" s="15"/>
      <c r="CY1338" s="16"/>
      <c r="CZ1338" s="16"/>
      <c r="DA1338" s="8">
        <f>SUMIF(DB$346:DB$376,$D1338,DD$346:DD$376)</f>
        <v>0</v>
      </c>
      <c r="DB1338" s="15"/>
      <c r="DC1338" s="16"/>
      <c r="DD1338" s="16"/>
      <c r="DE1338" s="8">
        <f>SUMIF(DF$346:DF$376,$D1338,DH$346:DH$376)</f>
        <v>0</v>
      </c>
      <c r="DF1338" s="15"/>
      <c r="DG1338" s="16"/>
      <c r="DH1338" s="16"/>
      <c r="DI1338" s="8">
        <f>SUMIF(DJ$346:DJ$376,$D1338,DL$346:DL$376)</f>
        <v>0</v>
      </c>
      <c r="DJ1338" s="15"/>
      <c r="DK1338" s="16"/>
      <c r="DL1338" s="16"/>
      <c r="DM1338" s="8">
        <f>SUMIF(DN$346:DN$376,$D1338,DP$346:DP$376)</f>
        <v>0</v>
      </c>
      <c r="DN1338" s="15"/>
      <c r="DO1338" s="16"/>
      <c r="DP1338" s="16"/>
      <c r="DQ1338" s="8">
        <f>SUMIF(DR$346:DR$376,$D1338,DT$346:DT$376)</f>
        <v>0</v>
      </c>
      <c r="DR1338" s="15"/>
      <c r="DS1338" s="16"/>
      <c r="DT1338" s="16"/>
      <c r="DU1338" s="8">
        <f>SUMIF(DV$346:DV$376,$D1338,DX$346:DX$376)</f>
        <v>0</v>
      </c>
      <c r="DV1338" s="15"/>
      <c r="DW1338" s="16"/>
      <c r="DX1338" s="16"/>
      <c r="DY1338" s="8">
        <f>SUMIF(DZ$346:DZ$376,$D1338,EB$346:EB$376)</f>
        <v>0</v>
      </c>
      <c r="DZ1338" s="15"/>
      <c r="EA1338" s="16"/>
      <c r="EB1338" s="16"/>
      <c r="EC1338" s="8">
        <f>SUMIF(ED$346:ED$376,$D1338,EF$346:EF$376)</f>
        <v>0</v>
      </c>
      <c r="ED1338" s="15"/>
      <c r="EE1338" s="16"/>
      <c r="EF1338" s="16"/>
      <c r="EG1338" s="8">
        <f>SUMIF(EH$346:EH$376,$D1338,EJ$346:EJ$376)</f>
        <v>0</v>
      </c>
      <c r="EH1338" s="15"/>
      <c r="EI1338" s="16"/>
      <c r="EJ1338" s="16"/>
      <c r="EK1338" s="8">
        <f>SUMIF(EL$346:EL$376,$D1338,EN$346:EN$376)</f>
        <v>0</v>
      </c>
      <c r="EL1338" s="15"/>
      <c r="EM1338" s="16"/>
      <c r="EN1338" s="16"/>
      <c r="EO1338" s="8">
        <f>SUMIF(EP$346:EP$376,$D1338,ER$346:ER$376)</f>
        <v>0</v>
      </c>
      <c r="EP1338" s="15"/>
      <c r="EQ1338" s="16"/>
      <c r="ER1338" s="16"/>
      <c r="ES1338" s="8">
        <f>SUMIF(ET$346:ET$376,$D1338,EV$346:EV$376)</f>
        <v>0</v>
      </c>
      <c r="ET1338" s="15"/>
      <c r="EU1338" s="16"/>
      <c r="EV1338" s="16"/>
      <c r="EW1338" s="8">
        <f>SUMIF(EX$346:EX$376,$D1338,EZ$346:EZ$376)</f>
        <v>0</v>
      </c>
      <c r="EX1338" s="15"/>
      <c r="EY1338" s="16"/>
      <c r="EZ1338" s="16"/>
      <c r="FA1338" s="8">
        <f>SUMIF(FB$346:FB$376,$D1338,FD$346:FD$376)</f>
        <v>0</v>
      </c>
      <c r="FB1338" s="15"/>
      <c r="FC1338" s="16"/>
      <c r="FD1338" s="16"/>
      <c r="FE1338" s="8">
        <f>SUMIF(FF$346:FF$376,$D1338,FH$346:FH$376)</f>
        <v>0</v>
      </c>
      <c r="FF1338" s="15"/>
      <c r="FG1338" s="16"/>
      <c r="FH1338" s="16"/>
      <c r="FI1338" s="8">
        <f>SUMIF(FJ$346:FJ$376,$D1338,FL$346:FL$376)</f>
        <v>0</v>
      </c>
      <c r="FJ1338" s="15"/>
      <c r="FK1338" s="16"/>
      <c r="FL1338" s="16"/>
      <c r="FM1338" s="8">
        <f>SUMIF(FN$346:FN$376,$D1338,FP$346:FP$376)</f>
        <v>0</v>
      </c>
      <c r="FN1338" s="15"/>
      <c r="FO1338" s="16"/>
      <c r="FP1338" s="16"/>
      <c r="FQ1338" s="8">
        <f>SUMIF(FR$346:FR$376,$D1338,FT$346:FT$376)</f>
        <v>0</v>
      </c>
      <c r="FR1338" s="15"/>
      <c r="FS1338" s="16"/>
      <c r="FT1338" s="16"/>
      <c r="FU1338" s="8">
        <f>SUMIF(FV$346:FV$376,$D1338,FX$346:FX$376)</f>
        <v>0</v>
      </c>
      <c r="FV1338" s="15"/>
      <c r="FW1338" s="16"/>
      <c r="FX1338" s="16"/>
      <c r="FY1338" s="8">
        <f>SUMIF(FZ$346:FZ$376,$D1338,GB$346:GB$376)</f>
        <v>0</v>
      </c>
      <c r="FZ1338" s="15"/>
      <c r="GA1338" s="16"/>
      <c r="GB1338" s="16"/>
      <c r="GC1338" s="8">
        <f>SUMIF(GD$346:GD$376,$D1338,GF$346:GF$376)</f>
        <v>0</v>
      </c>
      <c r="GD1338" s="15"/>
      <c r="GE1338" s="16"/>
      <c r="GF1338" s="16"/>
      <c r="GG1338" s="8">
        <f>SUMIF(GH$346:GH$376,$D1338,GJ$346:GJ$376)</f>
        <v>0</v>
      </c>
      <c r="GH1338" s="15"/>
      <c r="GI1338" s="16"/>
      <c r="GJ1338" s="16"/>
      <c r="GK1338" s="8">
        <f>SUMIF(GL$346:GL$376,$D1338,GN$346:GN$376)</f>
        <v>0</v>
      </c>
      <c r="GL1338" s="15"/>
      <c r="GM1338" s="16"/>
      <c r="GN1338" s="16"/>
      <c r="GO1338" s="8">
        <f>SUMIF(GP$346:GP$376,$D1338,GR$346:GR$376)</f>
        <v>0</v>
      </c>
      <c r="GP1338" s="15"/>
      <c r="GQ1338" s="16"/>
      <c r="GR1338" s="16"/>
      <c r="GS1338" s="8">
        <f>SUMIF(GT$346:GT$376,$D1338,GV$346:GV$376)</f>
        <v>0</v>
      </c>
      <c r="GT1338" s="15"/>
      <c r="GU1338" s="16"/>
      <c r="GV1338" s="22"/>
      <c r="GW1338" s="19">
        <f t="shared" si="32"/>
        <v>0</v>
      </c>
      <c r="GX1338" s="472"/>
      <c r="GY1338" s="473"/>
    </row>
    <row r="1339" spans="1:207" ht="30" customHeight="1">
      <c r="A1339" s="163" t="s">
        <v>75</v>
      </c>
      <c r="B1339" s="486" t="s">
        <v>441</v>
      </c>
      <c r="C1339" s="227" t="s">
        <v>413</v>
      </c>
      <c r="D1339" s="228" t="s">
        <v>414</v>
      </c>
      <c r="E1339" s="6">
        <f>SUMIF(F$5:F$35,$D1339,H$5:H$35)</f>
        <v>0</v>
      </c>
      <c r="F1339" s="9"/>
      <c r="G1339" s="10"/>
      <c r="H1339" s="11"/>
      <c r="I1339" s="6">
        <f>SUMIF(J$5:J$35,$D1339,L$5:L$35)</f>
        <v>0</v>
      </c>
      <c r="J1339" s="9"/>
      <c r="K1339" s="10"/>
      <c r="L1339" s="11"/>
      <c r="M1339" s="6">
        <f>SUMIF(N$5:N$35,$D1339,P$5:P$35)</f>
        <v>0</v>
      </c>
      <c r="N1339" s="9"/>
      <c r="O1339" s="10"/>
      <c r="P1339" s="11"/>
      <c r="Q1339" s="6">
        <f>SUMIF(R$5:R$35,$D1339,T$5:T$35)</f>
        <v>0</v>
      </c>
      <c r="R1339" s="9"/>
      <c r="S1339" s="10"/>
      <c r="T1339" s="11"/>
      <c r="U1339" s="6">
        <f>SUMIF(V$5:V$35,$D1339,X$5:X$35)</f>
        <v>0</v>
      </c>
      <c r="V1339" s="9"/>
      <c r="W1339" s="10"/>
      <c r="X1339" s="11"/>
      <c r="Y1339" s="6">
        <f>SUMIF(Z$5:Z$35,$D1339,AB$5:AB$35)</f>
        <v>0</v>
      </c>
      <c r="Z1339" s="9"/>
      <c r="AA1339" s="10"/>
      <c r="AB1339" s="11"/>
      <c r="AC1339" s="6">
        <f>SUMIF(AD$5:AD$35,$D1339,AF$5:AF$35)</f>
        <v>0</v>
      </c>
      <c r="AD1339" s="9"/>
      <c r="AE1339" s="10"/>
      <c r="AF1339" s="11"/>
      <c r="AG1339" s="6">
        <f>SUMIF(AH$5:AH$35,$D1339,AJ$5:AJ$35)</f>
        <v>0</v>
      </c>
      <c r="AH1339" s="9"/>
      <c r="AI1339" s="10"/>
      <c r="AJ1339" s="11"/>
      <c r="AK1339" s="6">
        <f>SUMIF(AL$5:AL$35,$D1339,AN$5:AN$35)</f>
        <v>0</v>
      </c>
      <c r="AL1339" s="9"/>
      <c r="AM1339" s="10"/>
      <c r="AN1339" s="11"/>
      <c r="AO1339" s="6">
        <f>SUMIF(AP$5:AP$35,$D1339,AR$5:AR$35)</f>
        <v>0</v>
      </c>
      <c r="AP1339" s="9"/>
      <c r="AQ1339" s="10"/>
      <c r="AR1339" s="11"/>
      <c r="AS1339" s="6">
        <f>SUMIF(AT$5:AT$35,$D1339,AV$5:AV$35)</f>
        <v>0</v>
      </c>
      <c r="AT1339" s="9"/>
      <c r="AU1339" s="10"/>
      <c r="AV1339" s="11"/>
      <c r="AW1339" s="6">
        <f>SUMIF(AX$5:AX$35,$D1339,AZ$5:AZ$35)</f>
        <v>0</v>
      </c>
      <c r="AX1339" s="9"/>
      <c r="AY1339" s="10"/>
      <c r="AZ1339" s="11"/>
      <c r="BA1339" s="6">
        <f>SUMIF(BB$5:BB$35,$D1339,BD$5:BD$35)</f>
        <v>0</v>
      </c>
      <c r="BB1339" s="9"/>
      <c r="BC1339" s="10"/>
      <c r="BD1339" s="11"/>
      <c r="BE1339" s="6">
        <f>SUMIF(BF$5:BF$35,$D1339,BH$5:BH$35)</f>
        <v>0</v>
      </c>
      <c r="BF1339" s="9"/>
      <c r="BG1339" s="10"/>
      <c r="BH1339" s="11"/>
      <c r="BI1339" s="6">
        <f>SUMIF(BJ$5:BJ$35,$D1339,BL$5:BL$35)</f>
        <v>0</v>
      </c>
      <c r="BJ1339" s="9"/>
      <c r="BK1339" s="10"/>
      <c r="BL1339" s="11"/>
      <c r="BM1339" s="6">
        <f>SUMIF(BN$5:BN$35,$D1339,BP$5:BP$35)</f>
        <v>0</v>
      </c>
      <c r="BN1339" s="9"/>
      <c r="BO1339" s="10"/>
      <c r="BP1339" s="11"/>
      <c r="BQ1339" s="6">
        <f>SUMIF(BR$5:BR$35,$D1339,BT$5:BT$35)</f>
        <v>0</v>
      </c>
      <c r="BR1339" s="9"/>
      <c r="BS1339" s="10"/>
      <c r="BT1339" s="11"/>
      <c r="BU1339" s="6">
        <f>SUMIF(BV$5:BV$35,$D1339,BX$5:BX$35)</f>
        <v>0</v>
      </c>
      <c r="BV1339" s="9"/>
      <c r="BW1339" s="10"/>
      <c r="BX1339" s="11"/>
      <c r="BY1339" s="6">
        <f>SUMIF(BZ$5:BZ$35,$D1339,CB$5:CB$35)</f>
        <v>0</v>
      </c>
      <c r="BZ1339" s="9"/>
      <c r="CA1339" s="10"/>
      <c r="CB1339" s="11"/>
      <c r="CC1339" s="6">
        <f>SUMIF(CD$5:CD$35,$D1339,CF$5:CF$35)</f>
        <v>0</v>
      </c>
      <c r="CD1339" s="9"/>
      <c r="CE1339" s="10"/>
      <c r="CF1339" s="11"/>
      <c r="CG1339" s="6">
        <f>SUMIF(CH$5:CH$35,$D1339,CJ$5:CJ$35)</f>
        <v>0</v>
      </c>
      <c r="CH1339" s="9"/>
      <c r="CI1339" s="10"/>
      <c r="CJ1339" s="11"/>
      <c r="CK1339" s="6">
        <f>SUMIF(CL$5:CL$35,$D1339,CN$5:CN$35)</f>
        <v>0</v>
      </c>
      <c r="CL1339" s="9"/>
      <c r="CM1339" s="10"/>
      <c r="CN1339" s="11"/>
      <c r="CO1339" s="6">
        <f>SUMIF(CP$5:CP$35,$D1339,CR$5:CR$35)</f>
        <v>0</v>
      </c>
      <c r="CP1339" s="9"/>
      <c r="CQ1339" s="10"/>
      <c r="CR1339" s="11"/>
      <c r="CS1339" s="6">
        <f>SUMIF(CT$5:CT$35,$D1339,CV$5:CV$35)</f>
        <v>0</v>
      </c>
      <c r="CT1339" s="9"/>
      <c r="CU1339" s="10"/>
      <c r="CV1339" s="11"/>
      <c r="CW1339" s="6">
        <f>SUMIF(CX$5:CX$35,$D1339,CZ$5:CZ$35)</f>
        <v>0</v>
      </c>
      <c r="CX1339" s="9"/>
      <c r="CY1339" s="10"/>
      <c r="CZ1339" s="11"/>
      <c r="DA1339" s="6">
        <f>SUMIF(DB$5:DB$35,$D1339,DD$5:DD$35)</f>
        <v>0</v>
      </c>
      <c r="DB1339" s="9"/>
      <c r="DC1339" s="10"/>
      <c r="DD1339" s="11"/>
      <c r="DE1339" s="6">
        <f>SUMIF(DF$5:DF$35,$D1339,DH$5:DH$35)</f>
        <v>0</v>
      </c>
      <c r="DF1339" s="9"/>
      <c r="DG1339" s="10"/>
      <c r="DH1339" s="11"/>
      <c r="DI1339" s="6">
        <f>SUMIF(DJ$5:DJ$35,$D1339,DL$5:DL$35)</f>
        <v>0</v>
      </c>
      <c r="DJ1339" s="9"/>
      <c r="DK1339" s="10"/>
      <c r="DL1339" s="11"/>
      <c r="DM1339" s="6">
        <f>SUMIF(DN$5:DN$35,$D1339,DP$5:DP$35)</f>
        <v>0</v>
      </c>
      <c r="DN1339" s="9"/>
      <c r="DO1339" s="10"/>
      <c r="DP1339" s="11"/>
      <c r="DQ1339" s="6">
        <f>SUMIF(DR$5:DR$35,$D1339,DT$5:DT$35)</f>
        <v>0</v>
      </c>
      <c r="DR1339" s="9"/>
      <c r="DS1339" s="10"/>
      <c r="DT1339" s="11"/>
      <c r="DU1339" s="6">
        <f>SUMIF(DV$5:DV$35,$D1339,DX$5:DX$35)</f>
        <v>0</v>
      </c>
      <c r="DV1339" s="9"/>
      <c r="DW1339" s="10"/>
      <c r="DX1339" s="11"/>
      <c r="DY1339" s="6">
        <f>SUMIF(DZ$5:DZ$35,$D1339,EB$5:EB$35)</f>
        <v>0</v>
      </c>
      <c r="DZ1339" s="9"/>
      <c r="EA1339" s="10"/>
      <c r="EB1339" s="11"/>
      <c r="EC1339" s="6">
        <f>SUMIF(ED$5:ED$35,$D1339,EF$5:EF$35)</f>
        <v>0</v>
      </c>
      <c r="ED1339" s="9"/>
      <c r="EE1339" s="10"/>
      <c r="EF1339" s="11"/>
      <c r="EG1339" s="6">
        <f>SUMIF(EH$5:EH$35,$D1339,EJ$5:EJ$35)</f>
        <v>0</v>
      </c>
      <c r="EH1339" s="9"/>
      <c r="EI1339" s="10"/>
      <c r="EJ1339" s="11"/>
      <c r="EK1339" s="6">
        <f>SUMIF(EL$5:EL$35,$D1339,EN$5:EN$35)</f>
        <v>0</v>
      </c>
      <c r="EL1339" s="9"/>
      <c r="EM1339" s="10"/>
      <c r="EN1339" s="11"/>
      <c r="EO1339" s="6">
        <f>SUMIF(EP$5:EP$35,$D1339,ER$5:ER$35)</f>
        <v>0</v>
      </c>
      <c r="EP1339" s="9"/>
      <c r="EQ1339" s="10"/>
      <c r="ER1339" s="11"/>
      <c r="ES1339" s="6">
        <f>SUMIF(ET$5:ET$35,$D1339,EV$5:EV$35)</f>
        <v>0</v>
      </c>
      <c r="ET1339" s="9"/>
      <c r="EU1339" s="10"/>
      <c r="EV1339" s="11"/>
      <c r="EW1339" s="6">
        <f>SUMIF(EX$5:EX$35,$D1339,EZ$5:EZ$35)</f>
        <v>0</v>
      </c>
      <c r="EX1339" s="9"/>
      <c r="EY1339" s="10"/>
      <c r="EZ1339" s="11"/>
      <c r="FA1339" s="6">
        <f>SUMIF(FB$5:FB$35,$D1339,FD$5:FD$35)</f>
        <v>0</v>
      </c>
      <c r="FB1339" s="9"/>
      <c r="FC1339" s="10"/>
      <c r="FD1339" s="11"/>
      <c r="FE1339" s="6">
        <f>SUMIF(FF$5:FF$35,$D1339,FH$5:FH$35)</f>
        <v>0</v>
      </c>
      <c r="FF1339" s="9"/>
      <c r="FG1339" s="10"/>
      <c r="FH1339" s="11"/>
      <c r="FI1339" s="6">
        <f>SUMIF(FJ$5:FJ$35,$D1339,FL$5:FL$35)</f>
        <v>0</v>
      </c>
      <c r="FJ1339" s="9"/>
      <c r="FK1339" s="10"/>
      <c r="FL1339" s="11"/>
      <c r="FM1339" s="6">
        <f>SUMIF(FN$5:FN$35,$D1339,FP$5:FP$35)</f>
        <v>0</v>
      </c>
      <c r="FN1339" s="9"/>
      <c r="FO1339" s="10"/>
      <c r="FP1339" s="11"/>
      <c r="FQ1339" s="6">
        <f>SUMIF(FR$5:FR$35,$D1339,FT$5:FT$35)</f>
        <v>0</v>
      </c>
      <c r="FR1339" s="9"/>
      <c r="FS1339" s="10"/>
      <c r="FT1339" s="11"/>
      <c r="FU1339" s="6">
        <f>SUMIF(FV$5:FV$35,$D1339,FX$5:FX$35)</f>
        <v>0</v>
      </c>
      <c r="FV1339" s="9"/>
      <c r="FW1339" s="10"/>
      <c r="FX1339" s="11"/>
      <c r="FY1339" s="6">
        <f>SUMIF(FZ$5:FZ$35,$D1339,GB$5:GB$35)</f>
        <v>0</v>
      </c>
      <c r="FZ1339" s="9"/>
      <c r="GA1339" s="10"/>
      <c r="GB1339" s="11"/>
      <c r="GC1339" s="6">
        <f>SUMIF(GD$5:GD$35,$D1339,GF$5:GF$35)</f>
        <v>0</v>
      </c>
      <c r="GD1339" s="9"/>
      <c r="GE1339" s="10"/>
      <c r="GF1339" s="11"/>
      <c r="GG1339" s="6">
        <f>SUMIF(GH$5:GH$35,$D1339,GJ$5:GJ$35)</f>
        <v>0</v>
      </c>
      <c r="GH1339" s="9"/>
      <c r="GI1339" s="10"/>
      <c r="GJ1339" s="11"/>
      <c r="GK1339" s="6">
        <f>SUMIF(GL$5:GL$35,$D1339,GN$5:GN$35)</f>
        <v>0</v>
      </c>
      <c r="GL1339" s="9"/>
      <c r="GM1339" s="10"/>
      <c r="GN1339" s="11"/>
      <c r="GO1339" s="6">
        <f>SUMIF(GP$5:GP$35,$D1339,GR$5:GR$35)</f>
        <v>0</v>
      </c>
      <c r="GP1339" s="9"/>
      <c r="GQ1339" s="10"/>
      <c r="GR1339" s="11"/>
      <c r="GS1339" s="6">
        <f>SUMIF(GT$5:GT$35,$D1339,GV$5:GV$35)</f>
        <v>0</v>
      </c>
      <c r="GT1339" s="9"/>
      <c r="GU1339" s="10"/>
      <c r="GV1339" s="20"/>
      <c r="GW1339" s="19">
        <f t="shared" si="32"/>
        <v>0</v>
      </c>
      <c r="GX1339" s="472">
        <f>SUM(GW1339:GW1350)</f>
        <v>0</v>
      </c>
      <c r="GY1339" s="473" t="str">
        <f>D1339</f>
        <v>TS15667/000</v>
      </c>
    </row>
    <row r="1340" spans="1:207" ht="37.5">
      <c r="A1340" s="47" t="s">
        <v>76</v>
      </c>
      <c r="B1340" s="487"/>
      <c r="C1340" s="187" t="s">
        <v>413</v>
      </c>
      <c r="D1340" s="229" t="s">
        <v>414</v>
      </c>
      <c r="E1340" s="6">
        <f>SUMIF(F$36:F$66,$D1340,H$36:H$66)</f>
        <v>0</v>
      </c>
      <c r="F1340" s="9"/>
      <c r="G1340" s="10"/>
      <c r="H1340" s="11"/>
      <c r="I1340" s="6">
        <f>SUMIF(J$36:J$66,$D1340,L$36:L$66)</f>
        <v>0</v>
      </c>
      <c r="J1340" s="9"/>
      <c r="K1340" s="10"/>
      <c r="L1340" s="11"/>
      <c r="M1340" s="6">
        <f>SUMIF(N$36:N$66,$D1340,P$36:P$66)</f>
        <v>0</v>
      </c>
      <c r="N1340" s="9"/>
      <c r="O1340" s="10"/>
      <c r="P1340" s="11"/>
      <c r="Q1340" s="6">
        <f>SUMIF(R$36:R$66,$D1340,T$36:T$66)</f>
        <v>0</v>
      </c>
      <c r="R1340" s="9"/>
      <c r="S1340" s="10"/>
      <c r="T1340" s="11"/>
      <c r="U1340" s="6">
        <f>SUMIF(V$36:V$66,$D1340,X$36:X$66)</f>
        <v>0</v>
      </c>
      <c r="V1340" s="9"/>
      <c r="W1340" s="10"/>
      <c r="X1340" s="11"/>
      <c r="Y1340" s="6">
        <f>SUMIF(Z$36:Z$66,$D1340,AB$36:AB$66)</f>
        <v>0</v>
      </c>
      <c r="Z1340" s="9"/>
      <c r="AA1340" s="10"/>
      <c r="AB1340" s="11"/>
      <c r="AC1340" s="6">
        <f>SUMIF(AD$36:AD$66,$D1340,AF$36:AF$66)</f>
        <v>0</v>
      </c>
      <c r="AD1340" s="9"/>
      <c r="AE1340" s="10"/>
      <c r="AF1340" s="11"/>
      <c r="AG1340" s="6">
        <f>SUMIF(AH$36:AH$66,$D1340,AJ$36:AJ$66)</f>
        <v>0</v>
      </c>
      <c r="AH1340" s="9"/>
      <c r="AI1340" s="10"/>
      <c r="AJ1340" s="11"/>
      <c r="AK1340" s="6">
        <f>SUMIF(AL$36:AL$66,$D1340,AN$36:AN$66)</f>
        <v>0</v>
      </c>
      <c r="AL1340" s="9"/>
      <c r="AM1340" s="10"/>
      <c r="AN1340" s="11"/>
      <c r="AO1340" s="6">
        <f>SUMIF(AP$36:AP$66,$D1340,AR$36:AR$66)</f>
        <v>0</v>
      </c>
      <c r="AP1340" s="9"/>
      <c r="AQ1340" s="10"/>
      <c r="AR1340" s="11"/>
      <c r="AS1340" s="6">
        <f>SUMIF(AT$36:AT$66,$D1340,AV$36:AV$66)</f>
        <v>0</v>
      </c>
      <c r="AT1340" s="9"/>
      <c r="AU1340" s="10"/>
      <c r="AV1340" s="11"/>
      <c r="AW1340" s="6">
        <f>SUMIF(AX$36:AX$66,$D1340,AZ$36:AZ$66)</f>
        <v>0</v>
      </c>
      <c r="AX1340" s="9"/>
      <c r="AY1340" s="10"/>
      <c r="AZ1340" s="11"/>
      <c r="BA1340" s="6">
        <f>SUMIF(BB$36:BB$66,$D1340,BD$36:BD$66)</f>
        <v>0</v>
      </c>
      <c r="BB1340" s="9"/>
      <c r="BC1340" s="10"/>
      <c r="BD1340" s="11"/>
      <c r="BE1340" s="6">
        <f>SUMIF(BF$36:BF$66,$D1340,BH$36:BH$66)</f>
        <v>0</v>
      </c>
      <c r="BF1340" s="9"/>
      <c r="BG1340" s="10"/>
      <c r="BH1340" s="11"/>
      <c r="BI1340" s="6">
        <f>SUMIF(BJ$36:BJ$66,$D1340,BL$36:BL$66)</f>
        <v>0</v>
      </c>
      <c r="BJ1340" s="9"/>
      <c r="BK1340" s="10"/>
      <c r="BL1340" s="11"/>
      <c r="BM1340" s="6">
        <f>SUMIF(BN$36:BN$66,$D1340,BP$36:BP$66)</f>
        <v>0</v>
      </c>
      <c r="BN1340" s="9"/>
      <c r="BO1340" s="10"/>
      <c r="BP1340" s="11"/>
      <c r="BQ1340" s="6">
        <f>SUMIF(BR$36:BR$66,$D1340,BT$36:BT$66)</f>
        <v>0</v>
      </c>
      <c r="BR1340" s="9"/>
      <c r="BS1340" s="10"/>
      <c r="BT1340" s="11"/>
      <c r="BU1340" s="6">
        <f>SUMIF(BV$36:BV$66,$D1340,BX$36:BX$66)</f>
        <v>0</v>
      </c>
      <c r="BV1340" s="9"/>
      <c r="BW1340" s="10"/>
      <c r="BX1340" s="11"/>
      <c r="BY1340" s="6">
        <f>SUMIF(BZ$36:BZ$66,$D1340,CB$36:CB$66)</f>
        <v>0</v>
      </c>
      <c r="BZ1340" s="9"/>
      <c r="CA1340" s="10"/>
      <c r="CB1340" s="11"/>
      <c r="CC1340" s="6">
        <f>SUMIF(CD$36:CD$66,$D1340,CF$36:CF$66)</f>
        <v>0</v>
      </c>
      <c r="CD1340" s="9"/>
      <c r="CE1340" s="10"/>
      <c r="CF1340" s="11"/>
      <c r="CG1340" s="6">
        <f>SUMIF(CH$36:CH$66,$D1340,CJ$36:CJ$66)</f>
        <v>0</v>
      </c>
      <c r="CH1340" s="9"/>
      <c r="CI1340" s="10"/>
      <c r="CJ1340" s="11"/>
      <c r="CK1340" s="6">
        <f>SUMIF(CL$36:CL$66,$D1340,CN$36:CN$66)</f>
        <v>0</v>
      </c>
      <c r="CL1340" s="9"/>
      <c r="CM1340" s="10"/>
      <c r="CN1340" s="11"/>
      <c r="CO1340" s="6">
        <f>SUMIF(CP$36:CP$66,$D1340,CR$36:CR$66)</f>
        <v>0</v>
      </c>
      <c r="CP1340" s="9"/>
      <c r="CQ1340" s="10"/>
      <c r="CR1340" s="11"/>
      <c r="CS1340" s="6">
        <f>SUMIF(CT$36:CT$66,$D1340,CV$36:CV$66)</f>
        <v>0</v>
      </c>
      <c r="CT1340" s="9"/>
      <c r="CU1340" s="10"/>
      <c r="CV1340" s="11"/>
      <c r="CW1340" s="6">
        <f>SUMIF(CX$36:CX$66,$D1340,CZ$36:CZ$66)</f>
        <v>0</v>
      </c>
      <c r="CX1340" s="9"/>
      <c r="CY1340" s="10"/>
      <c r="CZ1340" s="11"/>
      <c r="DA1340" s="6">
        <f>SUMIF(DB$36:DB$66,$D1340,DD$36:DD$66)</f>
        <v>0</v>
      </c>
      <c r="DB1340" s="9"/>
      <c r="DC1340" s="10"/>
      <c r="DD1340" s="11"/>
      <c r="DE1340" s="6">
        <f>SUMIF(DF$36:DF$66,$D1340,DH$36:DH$66)</f>
        <v>0</v>
      </c>
      <c r="DF1340" s="9"/>
      <c r="DG1340" s="10"/>
      <c r="DH1340" s="11"/>
      <c r="DI1340" s="6">
        <f>SUMIF(DJ$36:DJ$66,$D1340,DL$36:DL$66)</f>
        <v>0</v>
      </c>
      <c r="DJ1340" s="9"/>
      <c r="DK1340" s="10"/>
      <c r="DL1340" s="11"/>
      <c r="DM1340" s="6">
        <f>SUMIF(DN$36:DN$66,$D1340,DP$36:DP$66)</f>
        <v>0</v>
      </c>
      <c r="DN1340" s="9"/>
      <c r="DO1340" s="10"/>
      <c r="DP1340" s="11"/>
      <c r="DQ1340" s="6">
        <f>SUMIF(DR$36:DR$66,$D1340,DT$36:DT$66)</f>
        <v>0</v>
      </c>
      <c r="DR1340" s="9"/>
      <c r="DS1340" s="10"/>
      <c r="DT1340" s="11"/>
      <c r="DU1340" s="6">
        <f>SUMIF(DV$36:DV$66,$D1340,DX$36:DX$66)</f>
        <v>0</v>
      </c>
      <c r="DV1340" s="9"/>
      <c r="DW1340" s="10"/>
      <c r="DX1340" s="11"/>
      <c r="DY1340" s="6">
        <f>SUMIF(DZ$36:DZ$66,$D1340,EB$36:EB$66)</f>
        <v>0</v>
      </c>
      <c r="DZ1340" s="9"/>
      <c r="EA1340" s="10"/>
      <c r="EB1340" s="11"/>
      <c r="EC1340" s="6">
        <f>SUMIF(ED$36:ED$66,$D1340,EF$36:EF$66)</f>
        <v>0</v>
      </c>
      <c r="ED1340" s="9"/>
      <c r="EE1340" s="10"/>
      <c r="EF1340" s="11"/>
      <c r="EG1340" s="6">
        <f>SUMIF(EH$36:EH$66,$D1340,EJ$36:EJ$66)</f>
        <v>0</v>
      </c>
      <c r="EH1340" s="9"/>
      <c r="EI1340" s="10"/>
      <c r="EJ1340" s="11"/>
      <c r="EK1340" s="6">
        <f>SUMIF(EL$36:EL$66,$D1340,EN$36:EN$66)</f>
        <v>0</v>
      </c>
      <c r="EL1340" s="9"/>
      <c r="EM1340" s="10"/>
      <c r="EN1340" s="11"/>
      <c r="EO1340" s="6">
        <f>SUMIF(EP$36:EP$66,$D1340,ER$36:ER$66)</f>
        <v>0</v>
      </c>
      <c r="EP1340" s="9"/>
      <c r="EQ1340" s="10"/>
      <c r="ER1340" s="11"/>
      <c r="ES1340" s="6">
        <f>SUMIF(ET$36:ET$66,$D1340,EV$36:EV$66)</f>
        <v>0</v>
      </c>
      <c r="ET1340" s="9"/>
      <c r="EU1340" s="10"/>
      <c r="EV1340" s="11"/>
      <c r="EW1340" s="6">
        <f>SUMIF(EX$36:EX$66,$D1340,EZ$36:EZ$66)</f>
        <v>0</v>
      </c>
      <c r="EX1340" s="9"/>
      <c r="EY1340" s="10"/>
      <c r="EZ1340" s="11"/>
      <c r="FA1340" s="6">
        <f>SUMIF(FB$36:FB$66,$D1340,FD$36:FD$66)</f>
        <v>0</v>
      </c>
      <c r="FB1340" s="9"/>
      <c r="FC1340" s="10"/>
      <c r="FD1340" s="11"/>
      <c r="FE1340" s="6">
        <f>SUMIF(FF$36:FF$66,$D1340,FH$36:FH$66)</f>
        <v>0</v>
      </c>
      <c r="FF1340" s="9"/>
      <c r="FG1340" s="10"/>
      <c r="FH1340" s="11"/>
      <c r="FI1340" s="6">
        <f>SUMIF(FJ$36:FJ$66,$D1340,FL$36:FL$66)</f>
        <v>0</v>
      </c>
      <c r="FJ1340" s="9"/>
      <c r="FK1340" s="10"/>
      <c r="FL1340" s="11"/>
      <c r="FM1340" s="6">
        <f>SUMIF(FN$36:FN$66,$D1340,FP$36:FP$66)</f>
        <v>0</v>
      </c>
      <c r="FN1340" s="9"/>
      <c r="FO1340" s="10"/>
      <c r="FP1340" s="11"/>
      <c r="FQ1340" s="6">
        <f>SUMIF(FR$36:FR$66,$D1340,FT$36:FT$66)</f>
        <v>0</v>
      </c>
      <c r="FR1340" s="9"/>
      <c r="FS1340" s="10"/>
      <c r="FT1340" s="11"/>
      <c r="FU1340" s="6">
        <f>SUMIF(FV$36:FV$66,$D1340,FX$36:FX$66)</f>
        <v>0</v>
      </c>
      <c r="FV1340" s="9"/>
      <c r="FW1340" s="10"/>
      <c r="FX1340" s="11"/>
      <c r="FY1340" s="6">
        <f>SUMIF(FZ$36:FZ$66,$D1340,GB$36:GB$66)</f>
        <v>0</v>
      </c>
      <c r="FZ1340" s="9"/>
      <c r="GA1340" s="10"/>
      <c r="GB1340" s="11"/>
      <c r="GC1340" s="6">
        <f>SUMIF(GD$36:GD$66,$D1340,GF$36:GF$66)</f>
        <v>0</v>
      </c>
      <c r="GD1340" s="9"/>
      <c r="GE1340" s="10"/>
      <c r="GF1340" s="11"/>
      <c r="GG1340" s="6">
        <f>SUMIF(GH$36:GH$66,$D1340,GJ$36:GJ$66)</f>
        <v>0</v>
      </c>
      <c r="GH1340" s="9"/>
      <c r="GI1340" s="10"/>
      <c r="GJ1340" s="11"/>
      <c r="GK1340" s="6">
        <f>SUMIF(GL$36:GL$66,$D1340,GN$36:GN$66)</f>
        <v>0</v>
      </c>
      <c r="GL1340" s="9"/>
      <c r="GM1340" s="10"/>
      <c r="GN1340" s="11"/>
      <c r="GO1340" s="6">
        <f>SUMIF(GP$36:GP$66,$D1340,GR$36:GR$66)</f>
        <v>0</v>
      </c>
      <c r="GP1340" s="9"/>
      <c r="GQ1340" s="10"/>
      <c r="GR1340" s="11"/>
      <c r="GS1340" s="6">
        <f>SUMIF(GT$36:GT$66,$D1340,GV$36:GV$66)</f>
        <v>0</v>
      </c>
      <c r="GT1340" s="9"/>
      <c r="GU1340" s="10"/>
      <c r="GV1340" s="20"/>
      <c r="GW1340" s="19">
        <f t="shared" si="32"/>
        <v>0</v>
      </c>
      <c r="GX1340" s="472"/>
      <c r="GY1340" s="473"/>
    </row>
    <row r="1341" spans="1:207" ht="37.5">
      <c r="A1341" s="47" t="s">
        <v>77</v>
      </c>
      <c r="B1341" s="487"/>
      <c r="C1341" s="187" t="s">
        <v>413</v>
      </c>
      <c r="D1341" s="229" t="s">
        <v>414</v>
      </c>
      <c r="E1341" s="6">
        <f>SUMIF(F$67:F$97,$D1341,H$67:H$97)</f>
        <v>0</v>
      </c>
      <c r="F1341" s="9"/>
      <c r="G1341" s="10"/>
      <c r="H1341" s="11"/>
      <c r="I1341" s="6">
        <f>SUMIF(J$67:J$97,$D1341,L$67:L$97)</f>
        <v>0</v>
      </c>
      <c r="J1341" s="9"/>
      <c r="K1341" s="10"/>
      <c r="L1341" s="11"/>
      <c r="M1341" s="6">
        <f>SUMIF(N$67:N$97,$D1341,P$67:P$97)</f>
        <v>0</v>
      </c>
      <c r="N1341" s="9"/>
      <c r="O1341" s="10"/>
      <c r="P1341" s="11"/>
      <c r="Q1341" s="6">
        <f>SUMIF(R$67:R$97,$D1341,T$67:T$97)</f>
        <v>0</v>
      </c>
      <c r="R1341" s="9"/>
      <c r="S1341" s="10"/>
      <c r="T1341" s="11"/>
      <c r="U1341" s="6">
        <f>SUMIF(V$67:V$97,$D1341,X$67:X$97)</f>
        <v>0</v>
      </c>
      <c r="V1341" s="9"/>
      <c r="W1341" s="10"/>
      <c r="X1341" s="11"/>
      <c r="Y1341" s="6">
        <f>SUMIF(Z$67:Z$97,$D1341,AB$67:AB$97)</f>
        <v>0</v>
      </c>
      <c r="Z1341" s="9"/>
      <c r="AA1341" s="10"/>
      <c r="AB1341" s="11"/>
      <c r="AC1341" s="6">
        <f>SUMIF(AD$67:AD$97,$D1341,AF$67:AF$97)</f>
        <v>0</v>
      </c>
      <c r="AD1341" s="9"/>
      <c r="AE1341" s="10"/>
      <c r="AF1341" s="11"/>
      <c r="AG1341" s="6">
        <f>SUMIF(AH$67:AH$97,$D1341,AJ$67:AJ$97)</f>
        <v>0</v>
      </c>
      <c r="AH1341" s="9"/>
      <c r="AI1341" s="10"/>
      <c r="AJ1341" s="11"/>
      <c r="AK1341" s="6">
        <f>SUMIF(AL$67:AL$97,$D1341,AN$67:AN$97)</f>
        <v>0</v>
      </c>
      <c r="AL1341" s="9"/>
      <c r="AM1341" s="10"/>
      <c r="AN1341" s="11"/>
      <c r="AO1341" s="6">
        <f>SUMIF(AP$67:AP$97,$D1341,AR$67:AR$97)</f>
        <v>0</v>
      </c>
      <c r="AP1341" s="9"/>
      <c r="AQ1341" s="10"/>
      <c r="AR1341" s="11"/>
      <c r="AS1341" s="6">
        <f>SUMIF(AT$67:AT$97,$D1341,AV$67:AV$97)</f>
        <v>0</v>
      </c>
      <c r="AT1341" s="9"/>
      <c r="AU1341" s="10"/>
      <c r="AV1341" s="11"/>
      <c r="AW1341" s="6">
        <f>SUMIF(AX$67:AX$97,$D1341,AZ$67:AZ$97)</f>
        <v>0</v>
      </c>
      <c r="AX1341" s="9"/>
      <c r="AY1341" s="10"/>
      <c r="AZ1341" s="11"/>
      <c r="BA1341" s="6">
        <f>SUMIF(BB$67:BB$97,$D1341,BD$67:BD$97)</f>
        <v>0</v>
      </c>
      <c r="BB1341" s="9"/>
      <c r="BC1341" s="10"/>
      <c r="BD1341" s="11"/>
      <c r="BE1341" s="6">
        <f>SUMIF(BF$67:BF$97,$D1341,BH$67:BH$97)</f>
        <v>0</v>
      </c>
      <c r="BF1341" s="9"/>
      <c r="BG1341" s="10"/>
      <c r="BH1341" s="11"/>
      <c r="BI1341" s="6">
        <f>SUMIF(BJ$67:BJ$97,$D1341,BL$67:BL$97)</f>
        <v>0</v>
      </c>
      <c r="BJ1341" s="9"/>
      <c r="BK1341" s="10"/>
      <c r="BL1341" s="11"/>
      <c r="BM1341" s="6">
        <f>SUMIF(BN$67:BN$97,$D1341,BP$67:BP$97)</f>
        <v>0</v>
      </c>
      <c r="BN1341" s="9"/>
      <c r="BO1341" s="10"/>
      <c r="BP1341" s="11"/>
      <c r="BQ1341" s="6">
        <f>SUMIF(BR$67:BR$97,$D1341,BT$67:BT$97)</f>
        <v>0</v>
      </c>
      <c r="BR1341" s="9"/>
      <c r="BS1341" s="10"/>
      <c r="BT1341" s="11"/>
      <c r="BU1341" s="6">
        <f>SUMIF(BV$67:BV$97,$D1341,BX$67:BX$97)</f>
        <v>0</v>
      </c>
      <c r="BV1341" s="9"/>
      <c r="BW1341" s="10"/>
      <c r="BX1341" s="11"/>
      <c r="BY1341" s="6">
        <f>SUMIF(BZ$67:BZ$97,$D1341,CB$67:CB$97)</f>
        <v>0</v>
      </c>
      <c r="BZ1341" s="9"/>
      <c r="CA1341" s="10"/>
      <c r="CB1341" s="11"/>
      <c r="CC1341" s="6">
        <f>SUMIF(CD$67:CD$97,$D1341,CF$67:CF$97)</f>
        <v>0</v>
      </c>
      <c r="CD1341" s="9"/>
      <c r="CE1341" s="10"/>
      <c r="CF1341" s="11"/>
      <c r="CG1341" s="6">
        <f>SUMIF(CH$67:CH$97,$D1341,CJ$67:CJ$97)</f>
        <v>0</v>
      </c>
      <c r="CH1341" s="9"/>
      <c r="CI1341" s="10"/>
      <c r="CJ1341" s="11"/>
      <c r="CK1341" s="6">
        <f>SUMIF(CL$67:CL$97,$D1341,CN$67:CN$97)</f>
        <v>0</v>
      </c>
      <c r="CL1341" s="9"/>
      <c r="CM1341" s="10"/>
      <c r="CN1341" s="11"/>
      <c r="CO1341" s="6">
        <f>SUMIF(CP$67:CP$97,$D1341,CR$67:CR$97)</f>
        <v>0</v>
      </c>
      <c r="CP1341" s="9"/>
      <c r="CQ1341" s="10"/>
      <c r="CR1341" s="11"/>
      <c r="CS1341" s="6">
        <f>SUMIF(CT$67:CT$97,$D1341,CV$67:CV$97)</f>
        <v>0</v>
      </c>
      <c r="CT1341" s="9"/>
      <c r="CU1341" s="10"/>
      <c r="CV1341" s="11"/>
      <c r="CW1341" s="6">
        <f>SUMIF(CX$67:CX$97,$D1341,CZ$67:CZ$97)</f>
        <v>0</v>
      </c>
      <c r="CX1341" s="9"/>
      <c r="CY1341" s="10"/>
      <c r="CZ1341" s="11"/>
      <c r="DA1341" s="6">
        <f>SUMIF(DB$67:DB$97,$D1341,DD$67:DD$97)</f>
        <v>0</v>
      </c>
      <c r="DB1341" s="9"/>
      <c r="DC1341" s="10"/>
      <c r="DD1341" s="11"/>
      <c r="DE1341" s="6">
        <f>SUMIF(DF$67:DF$97,$D1341,DH$67:DH$97)</f>
        <v>0</v>
      </c>
      <c r="DF1341" s="9"/>
      <c r="DG1341" s="10"/>
      <c r="DH1341" s="11"/>
      <c r="DI1341" s="6">
        <f>SUMIF(DJ$67:DJ$97,$D1341,DL$67:DL$97)</f>
        <v>0</v>
      </c>
      <c r="DJ1341" s="9"/>
      <c r="DK1341" s="10"/>
      <c r="DL1341" s="11"/>
      <c r="DM1341" s="6">
        <f>SUMIF(DN$67:DN$97,$D1341,DP$67:DP$97)</f>
        <v>0</v>
      </c>
      <c r="DN1341" s="9"/>
      <c r="DO1341" s="10"/>
      <c r="DP1341" s="11"/>
      <c r="DQ1341" s="6">
        <f>SUMIF(DR$67:DR$97,$D1341,DT$67:DT$97)</f>
        <v>0</v>
      </c>
      <c r="DR1341" s="9"/>
      <c r="DS1341" s="10"/>
      <c r="DT1341" s="11"/>
      <c r="DU1341" s="6">
        <f>SUMIF(DV$67:DV$97,$D1341,DX$67:DX$97)</f>
        <v>0</v>
      </c>
      <c r="DV1341" s="9"/>
      <c r="DW1341" s="10"/>
      <c r="DX1341" s="11"/>
      <c r="DY1341" s="6">
        <f>SUMIF(DZ$67:DZ$97,$D1341,EB$67:EB$97)</f>
        <v>0</v>
      </c>
      <c r="DZ1341" s="9"/>
      <c r="EA1341" s="10"/>
      <c r="EB1341" s="11"/>
      <c r="EC1341" s="6">
        <f>SUMIF(ED$67:ED$97,$D1341,EF$67:EF$97)</f>
        <v>0</v>
      </c>
      <c r="ED1341" s="9"/>
      <c r="EE1341" s="10"/>
      <c r="EF1341" s="11"/>
      <c r="EG1341" s="6">
        <f>SUMIF(EH$67:EH$97,$D1341,EJ$67:EJ$97)</f>
        <v>0</v>
      </c>
      <c r="EH1341" s="9"/>
      <c r="EI1341" s="10"/>
      <c r="EJ1341" s="11"/>
      <c r="EK1341" s="6">
        <f>SUMIF(EL$67:EL$97,$D1341,EN$67:EN$97)</f>
        <v>0</v>
      </c>
      <c r="EL1341" s="9"/>
      <c r="EM1341" s="10"/>
      <c r="EN1341" s="11"/>
      <c r="EO1341" s="6">
        <f>SUMIF(EP$67:EP$97,$D1341,ER$67:ER$97)</f>
        <v>0</v>
      </c>
      <c r="EP1341" s="9"/>
      <c r="EQ1341" s="10"/>
      <c r="ER1341" s="11"/>
      <c r="ES1341" s="6">
        <f>SUMIF(ET$67:ET$97,$D1341,EV$67:EV$97)</f>
        <v>0</v>
      </c>
      <c r="ET1341" s="9"/>
      <c r="EU1341" s="10"/>
      <c r="EV1341" s="11"/>
      <c r="EW1341" s="6">
        <f>SUMIF(EX$67:EX$97,$D1341,EZ$67:EZ$97)</f>
        <v>0</v>
      </c>
      <c r="EX1341" s="9"/>
      <c r="EY1341" s="10"/>
      <c r="EZ1341" s="11"/>
      <c r="FA1341" s="6">
        <f>SUMIF(FB$67:FB$97,$D1341,FD$67:FD$97)</f>
        <v>0</v>
      </c>
      <c r="FB1341" s="9"/>
      <c r="FC1341" s="10"/>
      <c r="FD1341" s="11"/>
      <c r="FE1341" s="6">
        <f>SUMIF(FF$67:FF$97,$D1341,FH$67:FH$97)</f>
        <v>0</v>
      </c>
      <c r="FF1341" s="9"/>
      <c r="FG1341" s="10"/>
      <c r="FH1341" s="11"/>
      <c r="FI1341" s="6">
        <f>SUMIF(FJ$67:FJ$97,$D1341,FL$67:FL$97)</f>
        <v>0</v>
      </c>
      <c r="FJ1341" s="9"/>
      <c r="FK1341" s="10"/>
      <c r="FL1341" s="11"/>
      <c r="FM1341" s="6">
        <f>SUMIF(FN$67:FN$97,$D1341,FP$67:FP$97)</f>
        <v>0</v>
      </c>
      <c r="FN1341" s="9"/>
      <c r="FO1341" s="10"/>
      <c r="FP1341" s="11"/>
      <c r="FQ1341" s="6">
        <f>SUMIF(FR$67:FR$97,$D1341,FT$67:FT$97)</f>
        <v>0</v>
      </c>
      <c r="FR1341" s="9"/>
      <c r="FS1341" s="10"/>
      <c r="FT1341" s="11"/>
      <c r="FU1341" s="6">
        <f>SUMIF(FV$67:FV$97,$D1341,FX$67:FX$97)</f>
        <v>0</v>
      </c>
      <c r="FV1341" s="9"/>
      <c r="FW1341" s="10"/>
      <c r="FX1341" s="11"/>
      <c r="FY1341" s="6">
        <f>SUMIF(FZ$67:FZ$97,$D1341,GB$67:GB$97)</f>
        <v>0</v>
      </c>
      <c r="FZ1341" s="9"/>
      <c r="GA1341" s="10"/>
      <c r="GB1341" s="11"/>
      <c r="GC1341" s="6">
        <f>SUMIF(GD$67:GD$97,$D1341,GF$67:GF$97)</f>
        <v>0</v>
      </c>
      <c r="GD1341" s="9"/>
      <c r="GE1341" s="10"/>
      <c r="GF1341" s="11"/>
      <c r="GG1341" s="6">
        <f>SUMIF(GH$67:GH$97,$D1341,GJ$67:GJ$97)</f>
        <v>0</v>
      </c>
      <c r="GH1341" s="9"/>
      <c r="GI1341" s="10"/>
      <c r="GJ1341" s="11"/>
      <c r="GK1341" s="6">
        <f>SUMIF(GL$67:GL$97,$D1341,GN$67:GN$97)</f>
        <v>0</v>
      </c>
      <c r="GL1341" s="9"/>
      <c r="GM1341" s="10"/>
      <c r="GN1341" s="11"/>
      <c r="GO1341" s="6">
        <f>SUMIF(GP$67:GP$97,$D1341,GR$67:GR$97)</f>
        <v>0</v>
      </c>
      <c r="GP1341" s="9"/>
      <c r="GQ1341" s="10"/>
      <c r="GR1341" s="11"/>
      <c r="GS1341" s="6">
        <f>SUMIF(GT$67:GT$97,$D1341,GV$67:GV$97)</f>
        <v>0</v>
      </c>
      <c r="GT1341" s="9"/>
      <c r="GU1341" s="10"/>
      <c r="GV1341" s="20"/>
      <c r="GW1341" s="19">
        <f t="shared" si="32"/>
        <v>0</v>
      </c>
      <c r="GX1341" s="472"/>
      <c r="GY1341" s="473"/>
    </row>
    <row r="1342" spans="1:207" ht="37.5">
      <c r="A1342" s="47" t="s">
        <v>78</v>
      </c>
      <c r="B1342" s="487"/>
      <c r="C1342" s="187" t="s">
        <v>413</v>
      </c>
      <c r="D1342" s="229" t="s">
        <v>414</v>
      </c>
      <c r="E1342" s="6">
        <f>SUMIF(F$98:F$128,$D1342,H$98:H$128)</f>
        <v>0</v>
      </c>
      <c r="F1342" s="9"/>
      <c r="G1342" s="10"/>
      <c r="H1342" s="11"/>
      <c r="I1342" s="6">
        <f>SUMIF(J$98:J$128,$D1342,L$98:L$128)</f>
        <v>0</v>
      </c>
      <c r="J1342" s="9"/>
      <c r="K1342" s="10"/>
      <c r="L1342" s="11"/>
      <c r="M1342" s="6">
        <f>SUMIF(N$98:N$128,$D1342,P$98:P$128)</f>
        <v>0</v>
      </c>
      <c r="N1342" s="9"/>
      <c r="O1342" s="10"/>
      <c r="P1342" s="11"/>
      <c r="Q1342" s="6">
        <f>SUMIF(R$98:R$128,$D1342,T$98:T$128)</f>
        <v>0</v>
      </c>
      <c r="R1342" s="9"/>
      <c r="S1342" s="10"/>
      <c r="T1342" s="11"/>
      <c r="U1342" s="6">
        <f>SUMIF(V$98:V$128,$D1342,X$98:X$128)</f>
        <v>0</v>
      </c>
      <c r="V1342" s="9"/>
      <c r="W1342" s="10"/>
      <c r="X1342" s="11"/>
      <c r="Y1342" s="6">
        <f>SUMIF(Z$98:Z$128,$D1342,AB$98:AB$128)</f>
        <v>0</v>
      </c>
      <c r="Z1342" s="9"/>
      <c r="AA1342" s="10"/>
      <c r="AB1342" s="11"/>
      <c r="AC1342" s="6">
        <f>SUMIF(AD$98:AD$128,$D1342,AF$98:AF$128)</f>
        <v>0</v>
      </c>
      <c r="AD1342" s="9"/>
      <c r="AE1342" s="10"/>
      <c r="AF1342" s="11"/>
      <c r="AG1342" s="6">
        <f>SUMIF(AH$98:AH$128,$D1342,AJ$98:AJ$128)</f>
        <v>0</v>
      </c>
      <c r="AH1342" s="9"/>
      <c r="AI1342" s="10"/>
      <c r="AJ1342" s="11"/>
      <c r="AK1342" s="6">
        <f>SUMIF(AL$98:AL$128,$D1342,AN$98:AN$128)</f>
        <v>0</v>
      </c>
      <c r="AL1342" s="9"/>
      <c r="AM1342" s="10"/>
      <c r="AN1342" s="11"/>
      <c r="AO1342" s="6">
        <f>SUMIF(AP$98:AP$128,$D1342,AR$98:AR$128)</f>
        <v>0</v>
      </c>
      <c r="AP1342" s="9"/>
      <c r="AQ1342" s="10"/>
      <c r="AR1342" s="11"/>
      <c r="AS1342" s="6">
        <f>SUMIF(AT$98:AT$128,$D1342,AV$98:AV$128)</f>
        <v>0</v>
      </c>
      <c r="AT1342" s="9"/>
      <c r="AU1342" s="10"/>
      <c r="AV1342" s="11"/>
      <c r="AW1342" s="6">
        <f>SUMIF(AX$98:AX$128,$D1342,AZ$98:AZ$128)</f>
        <v>0</v>
      </c>
      <c r="AX1342" s="9"/>
      <c r="AY1342" s="10"/>
      <c r="AZ1342" s="11"/>
      <c r="BA1342" s="6">
        <f>SUMIF(BB$98:BB$128,$D1342,BD$98:BD$128)</f>
        <v>0</v>
      </c>
      <c r="BB1342" s="9"/>
      <c r="BC1342" s="10"/>
      <c r="BD1342" s="11"/>
      <c r="BE1342" s="6">
        <f>SUMIF(BF$98:BF$128,$D1342,BH$98:BH$128)</f>
        <v>0</v>
      </c>
      <c r="BF1342" s="9"/>
      <c r="BG1342" s="10"/>
      <c r="BH1342" s="11"/>
      <c r="BI1342" s="6">
        <f>SUMIF(BJ$98:BJ$128,$D1342,BL$98:BL$128)</f>
        <v>0</v>
      </c>
      <c r="BJ1342" s="9"/>
      <c r="BK1342" s="10"/>
      <c r="BL1342" s="11"/>
      <c r="BM1342" s="6">
        <f>SUMIF(BN$98:BN$128,$D1342,BP$98:BP$128)</f>
        <v>0</v>
      </c>
      <c r="BN1342" s="9"/>
      <c r="BO1342" s="10"/>
      <c r="BP1342" s="11"/>
      <c r="BQ1342" s="6">
        <f>SUMIF(BR$98:BR$128,$D1342,BT$98:BT$128)</f>
        <v>0</v>
      </c>
      <c r="BR1342" s="9"/>
      <c r="BS1342" s="10"/>
      <c r="BT1342" s="11"/>
      <c r="BU1342" s="6">
        <f>SUMIF(BV$98:BV$128,$D1342,BX$98:BX$128)</f>
        <v>0</v>
      </c>
      <c r="BV1342" s="9"/>
      <c r="BW1342" s="10"/>
      <c r="BX1342" s="11"/>
      <c r="BY1342" s="6">
        <f>SUMIF(BZ$98:BZ$128,$D1342,CB$98:CB$128)</f>
        <v>0</v>
      </c>
      <c r="BZ1342" s="9"/>
      <c r="CA1342" s="10"/>
      <c r="CB1342" s="11"/>
      <c r="CC1342" s="6">
        <f>SUMIF(CD$98:CD$128,$D1342,CF$98:CF$128)</f>
        <v>0</v>
      </c>
      <c r="CD1342" s="9"/>
      <c r="CE1342" s="10"/>
      <c r="CF1342" s="11"/>
      <c r="CG1342" s="6">
        <f>SUMIF(CH$98:CH$128,$D1342,CJ$98:CJ$128)</f>
        <v>0</v>
      </c>
      <c r="CH1342" s="9"/>
      <c r="CI1342" s="10"/>
      <c r="CJ1342" s="11"/>
      <c r="CK1342" s="6">
        <f>SUMIF(CL$98:CL$128,$D1342,CN$98:CN$128)</f>
        <v>0</v>
      </c>
      <c r="CL1342" s="9"/>
      <c r="CM1342" s="10"/>
      <c r="CN1342" s="11"/>
      <c r="CO1342" s="6">
        <f>SUMIF(CP$98:CP$128,$D1342,CR$98:CR$128)</f>
        <v>0</v>
      </c>
      <c r="CP1342" s="9"/>
      <c r="CQ1342" s="10"/>
      <c r="CR1342" s="11"/>
      <c r="CS1342" s="6">
        <f>SUMIF(CT$98:CT$128,$D1342,CV$98:CV$128)</f>
        <v>0</v>
      </c>
      <c r="CT1342" s="9"/>
      <c r="CU1342" s="10"/>
      <c r="CV1342" s="11"/>
      <c r="CW1342" s="6">
        <f>SUMIF(CX$98:CX$128,$D1342,CZ$98:CZ$128)</f>
        <v>0</v>
      </c>
      <c r="CX1342" s="9"/>
      <c r="CY1342" s="10"/>
      <c r="CZ1342" s="11"/>
      <c r="DA1342" s="6">
        <f>SUMIF(DB$98:DB$128,$D1342,DD$98:DD$128)</f>
        <v>0</v>
      </c>
      <c r="DB1342" s="9"/>
      <c r="DC1342" s="10"/>
      <c r="DD1342" s="11"/>
      <c r="DE1342" s="6">
        <f>SUMIF(DF$98:DF$128,$D1342,DH$98:DH$128)</f>
        <v>0</v>
      </c>
      <c r="DF1342" s="9"/>
      <c r="DG1342" s="10"/>
      <c r="DH1342" s="11"/>
      <c r="DI1342" s="6">
        <f>SUMIF(DJ$98:DJ$128,$D1342,DL$98:DL$128)</f>
        <v>0</v>
      </c>
      <c r="DJ1342" s="9"/>
      <c r="DK1342" s="10"/>
      <c r="DL1342" s="11"/>
      <c r="DM1342" s="6">
        <f>SUMIF(DN$98:DN$128,$D1342,DP$98:DP$128)</f>
        <v>0</v>
      </c>
      <c r="DN1342" s="9"/>
      <c r="DO1342" s="10"/>
      <c r="DP1342" s="11"/>
      <c r="DQ1342" s="6">
        <f>SUMIF(DR$98:DR$128,$D1342,DT$98:DT$128)</f>
        <v>0</v>
      </c>
      <c r="DR1342" s="9"/>
      <c r="DS1342" s="10"/>
      <c r="DT1342" s="11"/>
      <c r="DU1342" s="6">
        <f>SUMIF(DV$98:DV$128,$D1342,DX$98:DX$128)</f>
        <v>0</v>
      </c>
      <c r="DV1342" s="9"/>
      <c r="DW1342" s="10"/>
      <c r="DX1342" s="11"/>
      <c r="DY1342" s="6">
        <f>SUMIF(DZ$98:DZ$128,$D1342,EB$98:EB$128)</f>
        <v>0</v>
      </c>
      <c r="DZ1342" s="9"/>
      <c r="EA1342" s="10"/>
      <c r="EB1342" s="11"/>
      <c r="EC1342" s="6">
        <f>SUMIF(ED$98:ED$128,$D1342,EF$98:EF$128)</f>
        <v>0</v>
      </c>
      <c r="ED1342" s="9"/>
      <c r="EE1342" s="10"/>
      <c r="EF1342" s="11"/>
      <c r="EG1342" s="6">
        <f>SUMIF(EH$98:EH$128,$D1342,EJ$98:EJ$128)</f>
        <v>0</v>
      </c>
      <c r="EH1342" s="9"/>
      <c r="EI1342" s="10"/>
      <c r="EJ1342" s="11"/>
      <c r="EK1342" s="6">
        <f>SUMIF(EL$98:EL$128,$D1342,EN$98:EN$128)</f>
        <v>0</v>
      </c>
      <c r="EL1342" s="9"/>
      <c r="EM1342" s="10"/>
      <c r="EN1342" s="11"/>
      <c r="EO1342" s="6">
        <f>SUMIF(EP$98:EP$128,$D1342,ER$98:ER$128)</f>
        <v>0</v>
      </c>
      <c r="EP1342" s="9"/>
      <c r="EQ1342" s="10"/>
      <c r="ER1342" s="11"/>
      <c r="ES1342" s="6">
        <f>SUMIF(ET$98:ET$128,$D1342,EV$98:EV$128)</f>
        <v>0</v>
      </c>
      <c r="ET1342" s="9"/>
      <c r="EU1342" s="10"/>
      <c r="EV1342" s="11"/>
      <c r="EW1342" s="6">
        <f>SUMIF(EX$98:EX$128,$D1342,EZ$98:EZ$128)</f>
        <v>0</v>
      </c>
      <c r="EX1342" s="9"/>
      <c r="EY1342" s="10"/>
      <c r="EZ1342" s="11"/>
      <c r="FA1342" s="6">
        <f>SUMIF(FB$98:FB$128,$D1342,FD$98:FD$128)</f>
        <v>0</v>
      </c>
      <c r="FB1342" s="9"/>
      <c r="FC1342" s="10"/>
      <c r="FD1342" s="11"/>
      <c r="FE1342" s="6">
        <f>SUMIF(FF$98:FF$128,$D1342,FH$98:FH$128)</f>
        <v>0</v>
      </c>
      <c r="FF1342" s="9"/>
      <c r="FG1342" s="10"/>
      <c r="FH1342" s="11"/>
      <c r="FI1342" s="6">
        <f>SUMIF(FJ$98:FJ$128,$D1342,FL$98:FL$128)</f>
        <v>0</v>
      </c>
      <c r="FJ1342" s="9"/>
      <c r="FK1342" s="10"/>
      <c r="FL1342" s="11"/>
      <c r="FM1342" s="6">
        <f>SUMIF(FN$98:FN$128,$D1342,FP$98:FP$128)</f>
        <v>0</v>
      </c>
      <c r="FN1342" s="9"/>
      <c r="FO1342" s="10"/>
      <c r="FP1342" s="11"/>
      <c r="FQ1342" s="6">
        <f>SUMIF(FR$98:FR$128,$D1342,FT$98:FT$128)</f>
        <v>0</v>
      </c>
      <c r="FR1342" s="9"/>
      <c r="FS1342" s="10"/>
      <c r="FT1342" s="11"/>
      <c r="FU1342" s="6">
        <f>SUMIF(FV$98:FV$128,$D1342,FX$98:FX$128)</f>
        <v>0</v>
      </c>
      <c r="FV1342" s="9"/>
      <c r="FW1342" s="10"/>
      <c r="FX1342" s="11"/>
      <c r="FY1342" s="6">
        <f>SUMIF(FZ$98:FZ$128,$D1342,GB$98:GB$128)</f>
        <v>0</v>
      </c>
      <c r="FZ1342" s="9"/>
      <c r="GA1342" s="10"/>
      <c r="GB1342" s="11"/>
      <c r="GC1342" s="6">
        <f>SUMIF(GD$98:GD$128,$D1342,GF$98:GF$128)</f>
        <v>0</v>
      </c>
      <c r="GD1342" s="9"/>
      <c r="GE1342" s="10"/>
      <c r="GF1342" s="11"/>
      <c r="GG1342" s="6">
        <f>SUMIF(GH$98:GH$128,$D1342,GJ$98:GJ$128)</f>
        <v>0</v>
      </c>
      <c r="GH1342" s="9"/>
      <c r="GI1342" s="10"/>
      <c r="GJ1342" s="11"/>
      <c r="GK1342" s="6">
        <f>SUMIF(GL$98:GL$128,$D1342,GN$98:GN$128)</f>
        <v>0</v>
      </c>
      <c r="GL1342" s="9"/>
      <c r="GM1342" s="10"/>
      <c r="GN1342" s="11"/>
      <c r="GO1342" s="6">
        <f>SUMIF(GP$98:GP$128,$D1342,GR$98:GR$128)</f>
        <v>0</v>
      </c>
      <c r="GP1342" s="9"/>
      <c r="GQ1342" s="10"/>
      <c r="GR1342" s="11"/>
      <c r="GS1342" s="6">
        <f>SUMIF(GT$98:GT$128,$D1342,GV$98:GV$128)</f>
        <v>0</v>
      </c>
      <c r="GT1342" s="9"/>
      <c r="GU1342" s="10"/>
      <c r="GV1342" s="20"/>
      <c r="GW1342" s="19">
        <f t="shared" si="32"/>
        <v>0</v>
      </c>
      <c r="GX1342" s="472"/>
      <c r="GY1342" s="473"/>
    </row>
    <row r="1343" spans="1:207" ht="37.5">
      <c r="A1343" s="47" t="s">
        <v>79</v>
      </c>
      <c r="B1343" s="487"/>
      <c r="C1343" s="187" t="s">
        <v>413</v>
      </c>
      <c r="D1343" s="229" t="s">
        <v>414</v>
      </c>
      <c r="E1343" s="6">
        <f>SUMIF(F$129:F$159,$D1343,H$129:H$159)</f>
        <v>0</v>
      </c>
      <c r="F1343" s="9"/>
      <c r="G1343" s="10"/>
      <c r="H1343" s="11"/>
      <c r="I1343" s="6">
        <f>SUMIF(J$129:J$159,$D1343,L$129:L$159)</f>
        <v>0</v>
      </c>
      <c r="J1343" s="9"/>
      <c r="K1343" s="10"/>
      <c r="L1343" s="11"/>
      <c r="M1343" s="6">
        <f>SUMIF(N$129:N$159,$D1343,P$129:P$159)</f>
        <v>0</v>
      </c>
      <c r="N1343" s="9"/>
      <c r="O1343" s="10"/>
      <c r="P1343" s="11"/>
      <c r="Q1343" s="6">
        <f>SUMIF(R$129:R$159,$D1343,T$129:T$159)</f>
        <v>0</v>
      </c>
      <c r="R1343" s="9"/>
      <c r="S1343" s="10"/>
      <c r="T1343" s="11"/>
      <c r="U1343" s="6">
        <f>SUMIF(V$129:V$159,$D1343,X$129:X$159)</f>
        <v>0</v>
      </c>
      <c r="V1343" s="9"/>
      <c r="W1343" s="10"/>
      <c r="X1343" s="11"/>
      <c r="Y1343" s="6">
        <f>SUMIF(Z$129:Z$159,$D1343,AB$129:AB$159)</f>
        <v>0</v>
      </c>
      <c r="Z1343" s="9"/>
      <c r="AA1343" s="10"/>
      <c r="AB1343" s="11"/>
      <c r="AC1343" s="6">
        <f>SUMIF(AD$129:AD$159,$D1343,AF$129:AF$159)</f>
        <v>0</v>
      </c>
      <c r="AD1343" s="9"/>
      <c r="AE1343" s="10"/>
      <c r="AF1343" s="11"/>
      <c r="AG1343" s="6">
        <f>SUMIF(AH$129:AH$159,$D1343,AJ$129:AJ$159)</f>
        <v>0</v>
      </c>
      <c r="AH1343" s="9"/>
      <c r="AI1343" s="10"/>
      <c r="AJ1343" s="11"/>
      <c r="AK1343" s="6">
        <f>SUMIF(AL$129:AL$159,$D1343,AN$129:AN$159)</f>
        <v>0</v>
      </c>
      <c r="AL1343" s="9"/>
      <c r="AM1343" s="10"/>
      <c r="AN1343" s="11"/>
      <c r="AO1343" s="6">
        <f>SUMIF(AP$129:AP$159,$D1343,AR$129:AR$159)</f>
        <v>0</v>
      </c>
      <c r="AP1343" s="9"/>
      <c r="AQ1343" s="10"/>
      <c r="AR1343" s="11"/>
      <c r="AS1343" s="6">
        <f>SUMIF(AT$129:AT$159,$D1343,AV$129:AV$159)</f>
        <v>0</v>
      </c>
      <c r="AT1343" s="9"/>
      <c r="AU1343" s="10"/>
      <c r="AV1343" s="11"/>
      <c r="AW1343" s="6">
        <f>SUMIF(AX$129:AX$159,$D1343,AZ$129:AZ$159)</f>
        <v>0</v>
      </c>
      <c r="AX1343" s="9"/>
      <c r="AY1343" s="10"/>
      <c r="AZ1343" s="11"/>
      <c r="BA1343" s="6">
        <f>SUMIF(BB$129:BB$159,$D1343,BD$129:BD$159)</f>
        <v>0</v>
      </c>
      <c r="BB1343" s="9"/>
      <c r="BC1343" s="10"/>
      <c r="BD1343" s="11"/>
      <c r="BE1343" s="6">
        <f>SUMIF(BF$129:BF$159,$D1343,BH$129:BH$159)</f>
        <v>0</v>
      </c>
      <c r="BF1343" s="9"/>
      <c r="BG1343" s="10"/>
      <c r="BH1343" s="11"/>
      <c r="BI1343" s="6">
        <f>SUMIF(BJ$129:BJ$159,$D1343,BL$129:BL$159)</f>
        <v>0</v>
      </c>
      <c r="BJ1343" s="9"/>
      <c r="BK1343" s="10"/>
      <c r="BL1343" s="11"/>
      <c r="BM1343" s="6">
        <f>SUMIF(BN$129:BN$159,$D1343,BP$129:BP$159)</f>
        <v>0</v>
      </c>
      <c r="BN1343" s="9"/>
      <c r="BO1343" s="10"/>
      <c r="BP1343" s="11"/>
      <c r="BQ1343" s="6">
        <f>SUMIF(BR$129:BR$159,$D1343,BT$129:BT$159)</f>
        <v>0</v>
      </c>
      <c r="BR1343" s="9"/>
      <c r="BS1343" s="10"/>
      <c r="BT1343" s="11"/>
      <c r="BU1343" s="6">
        <f>SUMIF(BV$129:BV$159,$D1343,BX$129:BX$159)</f>
        <v>0</v>
      </c>
      <c r="BV1343" s="9"/>
      <c r="BW1343" s="10"/>
      <c r="BX1343" s="11"/>
      <c r="BY1343" s="6">
        <f>SUMIF(BZ$129:BZ$159,$D1343,CB$129:CB$159)</f>
        <v>0</v>
      </c>
      <c r="BZ1343" s="9"/>
      <c r="CA1343" s="10"/>
      <c r="CB1343" s="11"/>
      <c r="CC1343" s="6">
        <f>SUMIF(CD$129:CD$159,$D1343,CF$129:CF$159)</f>
        <v>0</v>
      </c>
      <c r="CD1343" s="9"/>
      <c r="CE1343" s="10"/>
      <c r="CF1343" s="11"/>
      <c r="CG1343" s="6">
        <f>SUMIF(CH$129:CH$159,$D1343,CJ$129:CJ$159)</f>
        <v>0</v>
      </c>
      <c r="CH1343" s="9"/>
      <c r="CI1343" s="10"/>
      <c r="CJ1343" s="11"/>
      <c r="CK1343" s="6">
        <f>SUMIF(CL$129:CL$159,$D1343,CN$129:CN$159)</f>
        <v>0</v>
      </c>
      <c r="CL1343" s="9"/>
      <c r="CM1343" s="10"/>
      <c r="CN1343" s="11"/>
      <c r="CO1343" s="6">
        <f>SUMIF(CP$129:CP$159,$D1343,CR$129:CR$159)</f>
        <v>0</v>
      </c>
      <c r="CP1343" s="9"/>
      <c r="CQ1343" s="10"/>
      <c r="CR1343" s="11"/>
      <c r="CS1343" s="6">
        <f>SUMIF(CT$129:CT$159,$D1343,CV$129:CV$159)</f>
        <v>0</v>
      </c>
      <c r="CT1343" s="9"/>
      <c r="CU1343" s="10"/>
      <c r="CV1343" s="11"/>
      <c r="CW1343" s="6">
        <f>SUMIF(CX$129:CX$159,$D1343,CZ$129:CZ$159)</f>
        <v>0</v>
      </c>
      <c r="CX1343" s="9"/>
      <c r="CY1343" s="10"/>
      <c r="CZ1343" s="11"/>
      <c r="DA1343" s="6">
        <f>SUMIF(DB$129:DB$159,$D1343,DD$129:DD$159)</f>
        <v>0</v>
      </c>
      <c r="DB1343" s="9"/>
      <c r="DC1343" s="10"/>
      <c r="DD1343" s="11"/>
      <c r="DE1343" s="6">
        <f>SUMIF(DF$129:DF$159,$D1343,DH$129:DH$159)</f>
        <v>0</v>
      </c>
      <c r="DF1343" s="9"/>
      <c r="DG1343" s="10"/>
      <c r="DH1343" s="11"/>
      <c r="DI1343" s="6">
        <f>SUMIF(DJ$129:DJ$159,$D1343,DL$129:DL$159)</f>
        <v>0</v>
      </c>
      <c r="DJ1343" s="9"/>
      <c r="DK1343" s="10"/>
      <c r="DL1343" s="11"/>
      <c r="DM1343" s="6">
        <f>SUMIF(DN$129:DN$159,$D1343,DP$129:DP$159)</f>
        <v>0</v>
      </c>
      <c r="DN1343" s="9"/>
      <c r="DO1343" s="10"/>
      <c r="DP1343" s="11"/>
      <c r="DQ1343" s="6">
        <f>SUMIF(DR$129:DR$159,$D1343,DT$129:DT$159)</f>
        <v>0</v>
      </c>
      <c r="DR1343" s="9"/>
      <c r="DS1343" s="10"/>
      <c r="DT1343" s="11"/>
      <c r="DU1343" s="6">
        <f>SUMIF(DV$129:DV$159,$D1343,DX$129:DX$159)</f>
        <v>0</v>
      </c>
      <c r="DV1343" s="9"/>
      <c r="DW1343" s="10"/>
      <c r="DX1343" s="11"/>
      <c r="DY1343" s="6">
        <f>SUMIF(DZ$129:DZ$159,$D1343,EB$129:EB$159)</f>
        <v>0</v>
      </c>
      <c r="DZ1343" s="9"/>
      <c r="EA1343" s="10"/>
      <c r="EB1343" s="11"/>
      <c r="EC1343" s="6">
        <f>SUMIF(ED$129:ED$159,$D1343,EF$129:EF$159)</f>
        <v>0</v>
      </c>
      <c r="ED1343" s="9"/>
      <c r="EE1343" s="10"/>
      <c r="EF1343" s="11"/>
      <c r="EG1343" s="6">
        <f>SUMIF(EH$129:EH$159,$D1343,EJ$129:EJ$159)</f>
        <v>0</v>
      </c>
      <c r="EH1343" s="9"/>
      <c r="EI1343" s="10"/>
      <c r="EJ1343" s="11"/>
      <c r="EK1343" s="6">
        <f>SUMIF(EL$129:EL$159,$D1343,EN$129:EN$159)</f>
        <v>0</v>
      </c>
      <c r="EL1343" s="9"/>
      <c r="EM1343" s="10"/>
      <c r="EN1343" s="11"/>
      <c r="EO1343" s="6">
        <f>SUMIF(EP$129:EP$159,$D1343,ER$129:ER$159)</f>
        <v>0</v>
      </c>
      <c r="EP1343" s="9"/>
      <c r="EQ1343" s="10"/>
      <c r="ER1343" s="11"/>
      <c r="ES1343" s="6">
        <f>SUMIF(ET$129:ET$159,$D1343,EV$129:EV$159)</f>
        <v>0</v>
      </c>
      <c r="ET1343" s="9"/>
      <c r="EU1343" s="10"/>
      <c r="EV1343" s="11"/>
      <c r="EW1343" s="6">
        <f>SUMIF(EX$129:EX$159,$D1343,EZ$129:EZ$159)</f>
        <v>0</v>
      </c>
      <c r="EX1343" s="9"/>
      <c r="EY1343" s="10"/>
      <c r="EZ1343" s="11"/>
      <c r="FA1343" s="6">
        <f>SUMIF(FB$129:FB$159,$D1343,FD$129:FD$159)</f>
        <v>0</v>
      </c>
      <c r="FB1343" s="9"/>
      <c r="FC1343" s="10"/>
      <c r="FD1343" s="11"/>
      <c r="FE1343" s="6">
        <f>SUMIF(FF$129:FF$159,$D1343,FH$129:FH$159)</f>
        <v>0</v>
      </c>
      <c r="FF1343" s="9"/>
      <c r="FG1343" s="10"/>
      <c r="FH1343" s="11"/>
      <c r="FI1343" s="6">
        <f>SUMIF(FJ$129:FJ$159,$D1343,FL$129:FL$159)</f>
        <v>0</v>
      </c>
      <c r="FJ1343" s="9"/>
      <c r="FK1343" s="10"/>
      <c r="FL1343" s="11"/>
      <c r="FM1343" s="6">
        <f>SUMIF(FN$129:FN$159,$D1343,FP$129:FP$159)</f>
        <v>0</v>
      </c>
      <c r="FN1343" s="9"/>
      <c r="FO1343" s="10"/>
      <c r="FP1343" s="11"/>
      <c r="FQ1343" s="6">
        <f>SUMIF(FR$129:FR$159,$D1343,FT$129:FT$159)</f>
        <v>0</v>
      </c>
      <c r="FR1343" s="9"/>
      <c r="FS1343" s="10"/>
      <c r="FT1343" s="11"/>
      <c r="FU1343" s="6">
        <f>SUMIF(FV$129:FV$159,$D1343,FX$129:FX$159)</f>
        <v>0</v>
      </c>
      <c r="FV1343" s="9"/>
      <c r="FW1343" s="10"/>
      <c r="FX1343" s="11"/>
      <c r="FY1343" s="6">
        <f>SUMIF(FZ$129:FZ$159,$D1343,GB$129:GB$159)</f>
        <v>0</v>
      </c>
      <c r="FZ1343" s="9"/>
      <c r="GA1343" s="10"/>
      <c r="GB1343" s="11"/>
      <c r="GC1343" s="6">
        <f>SUMIF(GD$129:GD$159,$D1343,GF$129:GF$159)</f>
        <v>0</v>
      </c>
      <c r="GD1343" s="9"/>
      <c r="GE1343" s="10"/>
      <c r="GF1343" s="11"/>
      <c r="GG1343" s="6">
        <f>SUMIF(GH$129:GH$159,$D1343,GJ$129:GJ$159)</f>
        <v>0</v>
      </c>
      <c r="GH1343" s="9"/>
      <c r="GI1343" s="10"/>
      <c r="GJ1343" s="11"/>
      <c r="GK1343" s="6">
        <f>SUMIF(GL$129:GL$159,$D1343,GN$129:GN$159)</f>
        <v>0</v>
      </c>
      <c r="GL1343" s="9"/>
      <c r="GM1343" s="10"/>
      <c r="GN1343" s="11"/>
      <c r="GO1343" s="6">
        <f>SUMIF(GP$129:GP$159,$D1343,GR$129:GR$159)</f>
        <v>0</v>
      </c>
      <c r="GP1343" s="9"/>
      <c r="GQ1343" s="10"/>
      <c r="GR1343" s="11"/>
      <c r="GS1343" s="6">
        <f>SUMIF(GT$129:GT$159,$D1343,GV$129:GV$159)</f>
        <v>0</v>
      </c>
      <c r="GT1343" s="9"/>
      <c r="GU1343" s="10"/>
      <c r="GV1343" s="20"/>
      <c r="GW1343" s="19">
        <f t="shared" si="32"/>
        <v>0</v>
      </c>
      <c r="GX1343" s="472"/>
      <c r="GY1343" s="473"/>
    </row>
    <row r="1344" spans="1:207" ht="37.5">
      <c r="A1344" s="47" t="s">
        <v>80</v>
      </c>
      <c r="B1344" s="487"/>
      <c r="C1344" s="187" t="s">
        <v>413</v>
      </c>
      <c r="D1344" s="229" t="s">
        <v>414</v>
      </c>
      <c r="E1344" s="6">
        <f>SUMIF(F$160:F$190,$D1344,H$160:H$190)</f>
        <v>0</v>
      </c>
      <c r="F1344" s="9"/>
      <c r="G1344" s="10"/>
      <c r="H1344" s="11"/>
      <c r="I1344" s="6">
        <f>SUMIF(J$160:J$190,$D1344,L$160:L$190)</f>
        <v>0</v>
      </c>
      <c r="J1344" s="9"/>
      <c r="K1344" s="10"/>
      <c r="L1344" s="11"/>
      <c r="M1344" s="6">
        <f>SUMIF(N$160:N$190,$D1344,P$160:P$190)</f>
        <v>0</v>
      </c>
      <c r="N1344" s="9"/>
      <c r="O1344" s="10"/>
      <c r="P1344" s="11"/>
      <c r="Q1344" s="6">
        <f>SUMIF(R$160:R$190,$D1344,T$160:T$190)</f>
        <v>0</v>
      </c>
      <c r="R1344" s="9"/>
      <c r="S1344" s="10"/>
      <c r="T1344" s="11"/>
      <c r="U1344" s="6">
        <f>SUMIF(V$160:V$190,$D1344,X$160:X$190)</f>
        <v>0</v>
      </c>
      <c r="V1344" s="9"/>
      <c r="W1344" s="10"/>
      <c r="X1344" s="11"/>
      <c r="Y1344" s="6">
        <f>SUMIF(Z$160:Z$190,$D1344,AB$160:AB$190)</f>
        <v>0</v>
      </c>
      <c r="Z1344" s="9"/>
      <c r="AA1344" s="10"/>
      <c r="AB1344" s="11"/>
      <c r="AC1344" s="6">
        <f>SUMIF(AD$160:AD$190,$D1344,AF$160:AF$190)</f>
        <v>0</v>
      </c>
      <c r="AD1344" s="9"/>
      <c r="AE1344" s="10"/>
      <c r="AF1344" s="11"/>
      <c r="AG1344" s="6">
        <f>SUMIF(AH$160:AH$190,$D1344,AJ$160:AJ$190)</f>
        <v>0</v>
      </c>
      <c r="AH1344" s="9"/>
      <c r="AI1344" s="10"/>
      <c r="AJ1344" s="11"/>
      <c r="AK1344" s="6">
        <f>SUMIF(AL$160:AL$190,$D1344,AN$160:AN$190)</f>
        <v>0</v>
      </c>
      <c r="AL1344" s="9"/>
      <c r="AM1344" s="10"/>
      <c r="AN1344" s="11"/>
      <c r="AO1344" s="6">
        <f>SUMIF(AP$160:AP$190,$D1344,AR$160:AR$190)</f>
        <v>0</v>
      </c>
      <c r="AP1344" s="9"/>
      <c r="AQ1344" s="10"/>
      <c r="AR1344" s="11"/>
      <c r="AS1344" s="6">
        <f>SUMIF(AT$160:AT$190,$D1344,AV$160:AV$190)</f>
        <v>0</v>
      </c>
      <c r="AT1344" s="9"/>
      <c r="AU1344" s="10"/>
      <c r="AV1344" s="11"/>
      <c r="AW1344" s="6">
        <f>SUMIF(AX$160:AX$190,$D1344,AZ$160:AZ$190)</f>
        <v>0</v>
      </c>
      <c r="AX1344" s="9"/>
      <c r="AY1344" s="10"/>
      <c r="AZ1344" s="11"/>
      <c r="BA1344" s="6">
        <f>SUMIF(BB$160:BB$190,$D1344,BD$160:BD$190)</f>
        <v>0</v>
      </c>
      <c r="BB1344" s="9"/>
      <c r="BC1344" s="10"/>
      <c r="BD1344" s="11"/>
      <c r="BE1344" s="6">
        <f>SUMIF(BF$160:BF$190,$D1344,BH$160:BH$190)</f>
        <v>0</v>
      </c>
      <c r="BF1344" s="9"/>
      <c r="BG1344" s="10"/>
      <c r="BH1344" s="11"/>
      <c r="BI1344" s="6">
        <f>SUMIF(BJ$160:BJ$190,$D1344,BL$160:BL$190)</f>
        <v>0</v>
      </c>
      <c r="BJ1344" s="9"/>
      <c r="BK1344" s="10"/>
      <c r="BL1344" s="11"/>
      <c r="BM1344" s="6">
        <f>SUMIF(BN$160:BN$190,$D1344,BP$160:BP$190)</f>
        <v>0</v>
      </c>
      <c r="BN1344" s="9"/>
      <c r="BO1344" s="10"/>
      <c r="BP1344" s="11"/>
      <c r="BQ1344" s="6">
        <f>SUMIF(BR$160:BR$190,$D1344,BT$160:BT$190)</f>
        <v>0</v>
      </c>
      <c r="BR1344" s="9"/>
      <c r="BS1344" s="10"/>
      <c r="BT1344" s="11"/>
      <c r="BU1344" s="6">
        <f>SUMIF(BV$160:BV$190,$D1344,BX$160:BX$190)</f>
        <v>0</v>
      </c>
      <c r="BV1344" s="9"/>
      <c r="BW1344" s="10"/>
      <c r="BX1344" s="11"/>
      <c r="BY1344" s="6">
        <f>SUMIF(BZ$160:BZ$190,$D1344,CB$160:CB$190)</f>
        <v>0</v>
      </c>
      <c r="BZ1344" s="9"/>
      <c r="CA1344" s="10"/>
      <c r="CB1344" s="11"/>
      <c r="CC1344" s="6">
        <f>SUMIF(CD$160:CD$190,$D1344,CF$160:CF$190)</f>
        <v>0</v>
      </c>
      <c r="CD1344" s="9"/>
      <c r="CE1344" s="10"/>
      <c r="CF1344" s="11"/>
      <c r="CG1344" s="6">
        <f>SUMIF(CH$160:CH$190,$D1344,CJ$160:CJ$190)</f>
        <v>0</v>
      </c>
      <c r="CH1344" s="9"/>
      <c r="CI1344" s="10"/>
      <c r="CJ1344" s="11"/>
      <c r="CK1344" s="6">
        <f>SUMIF(CL$160:CL$190,$D1344,CN$160:CN$190)</f>
        <v>0</v>
      </c>
      <c r="CL1344" s="9"/>
      <c r="CM1344" s="10"/>
      <c r="CN1344" s="11"/>
      <c r="CO1344" s="6">
        <f>SUMIF(CP$160:CP$190,$D1344,CR$160:CR$190)</f>
        <v>0</v>
      </c>
      <c r="CP1344" s="9"/>
      <c r="CQ1344" s="10"/>
      <c r="CR1344" s="11"/>
      <c r="CS1344" s="6">
        <f>SUMIF(CT$160:CT$190,$D1344,CV$160:CV$190)</f>
        <v>0</v>
      </c>
      <c r="CT1344" s="9"/>
      <c r="CU1344" s="10"/>
      <c r="CV1344" s="11"/>
      <c r="CW1344" s="6">
        <f>SUMIF(CX$160:CX$190,$D1344,CZ$160:CZ$190)</f>
        <v>0</v>
      </c>
      <c r="CX1344" s="9"/>
      <c r="CY1344" s="10"/>
      <c r="CZ1344" s="11"/>
      <c r="DA1344" s="6">
        <f>SUMIF(DB$160:DB$190,$D1344,DD$160:DD$190)</f>
        <v>0</v>
      </c>
      <c r="DB1344" s="9"/>
      <c r="DC1344" s="10"/>
      <c r="DD1344" s="11"/>
      <c r="DE1344" s="6">
        <f>SUMIF(DF$160:DF$190,$D1344,DH$160:DH$190)</f>
        <v>0</v>
      </c>
      <c r="DF1344" s="9"/>
      <c r="DG1344" s="10"/>
      <c r="DH1344" s="11"/>
      <c r="DI1344" s="6">
        <f>SUMIF(DJ$160:DJ$190,$D1344,DL$160:DL$190)</f>
        <v>0</v>
      </c>
      <c r="DJ1344" s="9"/>
      <c r="DK1344" s="10"/>
      <c r="DL1344" s="11"/>
      <c r="DM1344" s="6">
        <f>SUMIF(DN$160:DN$190,$D1344,DP$160:DP$190)</f>
        <v>0</v>
      </c>
      <c r="DN1344" s="9"/>
      <c r="DO1344" s="10"/>
      <c r="DP1344" s="11"/>
      <c r="DQ1344" s="6">
        <f>SUMIF(DR$160:DR$190,$D1344,DT$160:DT$190)</f>
        <v>0</v>
      </c>
      <c r="DR1344" s="9"/>
      <c r="DS1344" s="10"/>
      <c r="DT1344" s="11"/>
      <c r="DU1344" s="6">
        <f>SUMIF(DV$160:DV$190,$D1344,DX$160:DX$190)</f>
        <v>0</v>
      </c>
      <c r="DV1344" s="9"/>
      <c r="DW1344" s="10"/>
      <c r="DX1344" s="11"/>
      <c r="DY1344" s="6">
        <f>SUMIF(DZ$160:DZ$190,$D1344,EB$160:EB$190)</f>
        <v>0</v>
      </c>
      <c r="DZ1344" s="9"/>
      <c r="EA1344" s="10"/>
      <c r="EB1344" s="11"/>
      <c r="EC1344" s="6">
        <f>SUMIF(ED$160:ED$190,$D1344,EF$160:EF$190)</f>
        <v>0</v>
      </c>
      <c r="ED1344" s="9"/>
      <c r="EE1344" s="10"/>
      <c r="EF1344" s="11"/>
      <c r="EG1344" s="6">
        <f>SUMIF(EH$160:EH$190,$D1344,EJ$160:EJ$190)</f>
        <v>0</v>
      </c>
      <c r="EH1344" s="9"/>
      <c r="EI1344" s="10"/>
      <c r="EJ1344" s="11"/>
      <c r="EK1344" s="6">
        <f>SUMIF(EL$160:EL$190,$D1344,EN$160:EN$190)</f>
        <v>0</v>
      </c>
      <c r="EL1344" s="9"/>
      <c r="EM1344" s="10"/>
      <c r="EN1344" s="11"/>
      <c r="EO1344" s="6">
        <f>SUMIF(EP$160:EP$190,$D1344,ER$160:ER$190)</f>
        <v>0</v>
      </c>
      <c r="EP1344" s="9"/>
      <c r="EQ1344" s="10"/>
      <c r="ER1344" s="11"/>
      <c r="ES1344" s="6">
        <f>SUMIF(ET$160:ET$190,$D1344,EV$160:EV$190)</f>
        <v>0</v>
      </c>
      <c r="ET1344" s="9"/>
      <c r="EU1344" s="10"/>
      <c r="EV1344" s="11"/>
      <c r="EW1344" s="6">
        <f>SUMIF(EX$160:EX$190,$D1344,EZ$160:EZ$190)</f>
        <v>0</v>
      </c>
      <c r="EX1344" s="9"/>
      <c r="EY1344" s="10"/>
      <c r="EZ1344" s="11"/>
      <c r="FA1344" s="6">
        <f>SUMIF(FB$160:FB$190,$D1344,FD$160:FD$190)</f>
        <v>0</v>
      </c>
      <c r="FB1344" s="9"/>
      <c r="FC1344" s="10"/>
      <c r="FD1344" s="11"/>
      <c r="FE1344" s="6">
        <f>SUMIF(FF$160:FF$190,$D1344,FH$160:FH$190)</f>
        <v>0</v>
      </c>
      <c r="FF1344" s="9"/>
      <c r="FG1344" s="10"/>
      <c r="FH1344" s="11"/>
      <c r="FI1344" s="6">
        <f>SUMIF(FJ$160:FJ$190,$D1344,FL$160:FL$190)</f>
        <v>0</v>
      </c>
      <c r="FJ1344" s="9"/>
      <c r="FK1344" s="10"/>
      <c r="FL1344" s="11"/>
      <c r="FM1344" s="6">
        <f>SUMIF(FN$160:FN$190,$D1344,FP$160:FP$190)</f>
        <v>0</v>
      </c>
      <c r="FN1344" s="9"/>
      <c r="FO1344" s="10"/>
      <c r="FP1344" s="11"/>
      <c r="FQ1344" s="6">
        <f>SUMIF(FR$160:FR$190,$D1344,FT$160:FT$190)</f>
        <v>0</v>
      </c>
      <c r="FR1344" s="9"/>
      <c r="FS1344" s="10"/>
      <c r="FT1344" s="11"/>
      <c r="FU1344" s="6">
        <f>SUMIF(FV$160:FV$190,$D1344,FX$160:FX$190)</f>
        <v>0</v>
      </c>
      <c r="FV1344" s="9"/>
      <c r="FW1344" s="10"/>
      <c r="FX1344" s="11"/>
      <c r="FY1344" s="6">
        <f>SUMIF(FZ$160:FZ$190,$D1344,GB$160:GB$190)</f>
        <v>0</v>
      </c>
      <c r="FZ1344" s="9"/>
      <c r="GA1344" s="10"/>
      <c r="GB1344" s="11"/>
      <c r="GC1344" s="6">
        <f>SUMIF(GD$160:GD$190,$D1344,GF$160:GF$190)</f>
        <v>0</v>
      </c>
      <c r="GD1344" s="9"/>
      <c r="GE1344" s="10"/>
      <c r="GF1344" s="11"/>
      <c r="GG1344" s="6">
        <f>SUMIF(GH$160:GH$190,$D1344,GJ$160:GJ$190)</f>
        <v>0</v>
      </c>
      <c r="GH1344" s="9"/>
      <c r="GI1344" s="10"/>
      <c r="GJ1344" s="11"/>
      <c r="GK1344" s="6">
        <f>SUMIF(GL$160:GL$190,$D1344,GN$160:GN$190)</f>
        <v>0</v>
      </c>
      <c r="GL1344" s="9"/>
      <c r="GM1344" s="10"/>
      <c r="GN1344" s="11"/>
      <c r="GO1344" s="6">
        <f>SUMIF(GP$160:GP$190,$D1344,GR$160:GR$190)</f>
        <v>0</v>
      </c>
      <c r="GP1344" s="9"/>
      <c r="GQ1344" s="10"/>
      <c r="GR1344" s="11"/>
      <c r="GS1344" s="6">
        <f>SUMIF(GT$160:GT$190,$D1344,GV$160:GV$190)</f>
        <v>0</v>
      </c>
      <c r="GT1344" s="9"/>
      <c r="GU1344" s="10"/>
      <c r="GV1344" s="20"/>
      <c r="GW1344" s="19">
        <f t="shared" si="32"/>
        <v>0</v>
      </c>
      <c r="GX1344" s="472"/>
      <c r="GY1344" s="473"/>
    </row>
    <row r="1345" spans="1:207" ht="37.5">
      <c r="A1345" s="47" t="s">
        <v>81</v>
      </c>
      <c r="B1345" s="487"/>
      <c r="C1345" s="187" t="s">
        <v>413</v>
      </c>
      <c r="D1345" s="229" t="s">
        <v>414</v>
      </c>
      <c r="E1345" s="6">
        <f>SUMIF(F$191:F$221,$D1345,H$191:H$221)</f>
        <v>0</v>
      </c>
      <c r="F1345" s="9"/>
      <c r="G1345" s="10"/>
      <c r="H1345" s="11"/>
      <c r="I1345" s="6">
        <f>SUMIF(J$191:J$221,$D1345,L$191:L$221)</f>
        <v>0</v>
      </c>
      <c r="J1345" s="9"/>
      <c r="K1345" s="10"/>
      <c r="L1345" s="11"/>
      <c r="M1345" s="6">
        <f>SUMIF(N$191:N$221,$D1345,P$191:P$221)</f>
        <v>0</v>
      </c>
      <c r="N1345" s="9"/>
      <c r="O1345" s="10"/>
      <c r="P1345" s="11"/>
      <c r="Q1345" s="6">
        <f>SUMIF(R$191:R$221,$D1345,T$191:T$221)</f>
        <v>0</v>
      </c>
      <c r="R1345" s="9"/>
      <c r="S1345" s="10"/>
      <c r="T1345" s="11"/>
      <c r="U1345" s="6">
        <f>SUMIF(V$191:V$221,$D1345,X$191:X$221)</f>
        <v>0</v>
      </c>
      <c r="V1345" s="9"/>
      <c r="W1345" s="10"/>
      <c r="X1345" s="11"/>
      <c r="Y1345" s="6">
        <f>SUMIF(Z$191:Z$221,$D1345,AB$191:AB$221)</f>
        <v>0</v>
      </c>
      <c r="Z1345" s="9"/>
      <c r="AA1345" s="10"/>
      <c r="AB1345" s="11"/>
      <c r="AC1345" s="6">
        <f>SUMIF(AD$191:AD$221,$D1345,AF$191:AF$221)</f>
        <v>0</v>
      </c>
      <c r="AD1345" s="9"/>
      <c r="AE1345" s="10"/>
      <c r="AF1345" s="11"/>
      <c r="AG1345" s="6">
        <f>SUMIF(AH$191:AH$221,$D1345,AJ$191:AJ$221)</f>
        <v>0</v>
      </c>
      <c r="AH1345" s="9"/>
      <c r="AI1345" s="10"/>
      <c r="AJ1345" s="11"/>
      <c r="AK1345" s="6">
        <f>SUMIF(AL$191:AL$221,$D1345,AN$191:AN$221)</f>
        <v>0</v>
      </c>
      <c r="AL1345" s="9"/>
      <c r="AM1345" s="10"/>
      <c r="AN1345" s="11"/>
      <c r="AO1345" s="6">
        <f>SUMIF(AP$191:AP$221,$D1345,AR$191:AR$221)</f>
        <v>0</v>
      </c>
      <c r="AP1345" s="9"/>
      <c r="AQ1345" s="10"/>
      <c r="AR1345" s="11"/>
      <c r="AS1345" s="6">
        <f>SUMIF(AT$191:AT$221,$D1345,AV$191:AV$221)</f>
        <v>0</v>
      </c>
      <c r="AT1345" s="9"/>
      <c r="AU1345" s="10"/>
      <c r="AV1345" s="11"/>
      <c r="AW1345" s="6">
        <f>SUMIF(AX$191:AX$221,$D1345,AZ$191:AZ$221)</f>
        <v>0</v>
      </c>
      <c r="AX1345" s="9"/>
      <c r="AY1345" s="10"/>
      <c r="AZ1345" s="11"/>
      <c r="BA1345" s="6">
        <f>SUMIF(BB$191:BB$221,$D1345,BD$191:BD$221)</f>
        <v>0</v>
      </c>
      <c r="BB1345" s="9"/>
      <c r="BC1345" s="10"/>
      <c r="BD1345" s="11"/>
      <c r="BE1345" s="6">
        <f>SUMIF(BF$191:BF$221,$D1345,BH$191:BH$221)</f>
        <v>0</v>
      </c>
      <c r="BF1345" s="9"/>
      <c r="BG1345" s="10"/>
      <c r="BH1345" s="11"/>
      <c r="BI1345" s="6">
        <f>SUMIF(BJ$191:BJ$221,$D1345,BL$191:BL$221)</f>
        <v>0</v>
      </c>
      <c r="BJ1345" s="9"/>
      <c r="BK1345" s="10"/>
      <c r="BL1345" s="11"/>
      <c r="BM1345" s="6">
        <f>SUMIF(BN$191:BN$221,$D1345,BP$191:BP$221)</f>
        <v>0</v>
      </c>
      <c r="BN1345" s="9"/>
      <c r="BO1345" s="10"/>
      <c r="BP1345" s="11"/>
      <c r="BQ1345" s="6">
        <f>SUMIF(BR$191:BR$221,$D1345,BT$191:BT$221)</f>
        <v>0</v>
      </c>
      <c r="BR1345" s="9"/>
      <c r="BS1345" s="10"/>
      <c r="BT1345" s="11"/>
      <c r="BU1345" s="6">
        <f>SUMIF(BV$191:BV$221,$D1345,BX$191:BX$221)</f>
        <v>0</v>
      </c>
      <c r="BV1345" s="9"/>
      <c r="BW1345" s="10"/>
      <c r="BX1345" s="11"/>
      <c r="BY1345" s="6">
        <f>SUMIF(BZ$191:BZ$221,$D1345,CB$191:CB$221)</f>
        <v>0</v>
      </c>
      <c r="BZ1345" s="9"/>
      <c r="CA1345" s="10"/>
      <c r="CB1345" s="11"/>
      <c r="CC1345" s="6">
        <f>SUMIF(CD$191:CD$221,$D1345,CF$191:CF$221)</f>
        <v>0</v>
      </c>
      <c r="CD1345" s="9"/>
      <c r="CE1345" s="10"/>
      <c r="CF1345" s="11"/>
      <c r="CG1345" s="6">
        <f>SUMIF(CH$191:CH$221,$D1345,CJ$191:CJ$221)</f>
        <v>0</v>
      </c>
      <c r="CH1345" s="9"/>
      <c r="CI1345" s="10"/>
      <c r="CJ1345" s="11"/>
      <c r="CK1345" s="6">
        <f>SUMIF(CL$191:CL$221,$D1345,CN$191:CN$221)</f>
        <v>0</v>
      </c>
      <c r="CL1345" s="9"/>
      <c r="CM1345" s="10"/>
      <c r="CN1345" s="11"/>
      <c r="CO1345" s="6">
        <f>SUMIF(CP$191:CP$221,$D1345,CR$191:CR$221)</f>
        <v>0</v>
      </c>
      <c r="CP1345" s="9"/>
      <c r="CQ1345" s="10"/>
      <c r="CR1345" s="11"/>
      <c r="CS1345" s="6">
        <f>SUMIF(CT$191:CT$221,$D1345,CV$191:CV$221)</f>
        <v>0</v>
      </c>
      <c r="CT1345" s="9"/>
      <c r="CU1345" s="10"/>
      <c r="CV1345" s="11"/>
      <c r="CW1345" s="6">
        <f>SUMIF(CX$191:CX$221,$D1345,CZ$191:CZ$221)</f>
        <v>0</v>
      </c>
      <c r="CX1345" s="9"/>
      <c r="CY1345" s="10"/>
      <c r="CZ1345" s="11"/>
      <c r="DA1345" s="6">
        <f>SUMIF(DB$191:DB$221,$D1345,DD$191:DD$221)</f>
        <v>0</v>
      </c>
      <c r="DB1345" s="9"/>
      <c r="DC1345" s="10"/>
      <c r="DD1345" s="11"/>
      <c r="DE1345" s="6">
        <f>SUMIF(DF$191:DF$221,$D1345,DH$191:DH$221)</f>
        <v>0</v>
      </c>
      <c r="DF1345" s="9"/>
      <c r="DG1345" s="10"/>
      <c r="DH1345" s="11"/>
      <c r="DI1345" s="6">
        <f>SUMIF(DJ$191:DJ$221,$D1345,DL$191:DL$221)</f>
        <v>0</v>
      </c>
      <c r="DJ1345" s="9"/>
      <c r="DK1345" s="10"/>
      <c r="DL1345" s="11"/>
      <c r="DM1345" s="6">
        <f>SUMIF(DN$191:DN$221,$D1345,DP$191:DP$221)</f>
        <v>0</v>
      </c>
      <c r="DN1345" s="9"/>
      <c r="DO1345" s="10"/>
      <c r="DP1345" s="11"/>
      <c r="DQ1345" s="6">
        <f>SUMIF(DR$191:DR$221,$D1345,DT$191:DT$221)</f>
        <v>0</v>
      </c>
      <c r="DR1345" s="9"/>
      <c r="DS1345" s="10"/>
      <c r="DT1345" s="11"/>
      <c r="DU1345" s="6">
        <f>SUMIF(DV$191:DV$221,$D1345,DX$191:DX$221)</f>
        <v>0</v>
      </c>
      <c r="DV1345" s="9"/>
      <c r="DW1345" s="10"/>
      <c r="DX1345" s="11"/>
      <c r="DY1345" s="6">
        <f>SUMIF(DZ$191:DZ$221,$D1345,EB$191:EB$221)</f>
        <v>0</v>
      </c>
      <c r="DZ1345" s="9"/>
      <c r="EA1345" s="10"/>
      <c r="EB1345" s="11"/>
      <c r="EC1345" s="6">
        <f>SUMIF(ED$191:ED$221,$D1345,EF$191:EF$221)</f>
        <v>0</v>
      </c>
      <c r="ED1345" s="9"/>
      <c r="EE1345" s="10"/>
      <c r="EF1345" s="11"/>
      <c r="EG1345" s="6">
        <f>SUMIF(EH$191:EH$221,$D1345,EJ$191:EJ$221)</f>
        <v>0</v>
      </c>
      <c r="EH1345" s="9"/>
      <c r="EI1345" s="10"/>
      <c r="EJ1345" s="11"/>
      <c r="EK1345" s="6">
        <f>SUMIF(EL$191:EL$221,$D1345,EN$191:EN$221)</f>
        <v>0</v>
      </c>
      <c r="EL1345" s="9"/>
      <c r="EM1345" s="10"/>
      <c r="EN1345" s="11"/>
      <c r="EO1345" s="6">
        <f>SUMIF(EP$191:EP$221,$D1345,ER$191:ER$221)</f>
        <v>0</v>
      </c>
      <c r="EP1345" s="9"/>
      <c r="EQ1345" s="10"/>
      <c r="ER1345" s="11"/>
      <c r="ES1345" s="6">
        <f>SUMIF(ET$191:ET$221,$D1345,EV$191:EV$221)</f>
        <v>0</v>
      </c>
      <c r="ET1345" s="9"/>
      <c r="EU1345" s="10"/>
      <c r="EV1345" s="11"/>
      <c r="EW1345" s="6">
        <f>SUMIF(EX$191:EX$221,$D1345,EZ$191:EZ$221)</f>
        <v>0</v>
      </c>
      <c r="EX1345" s="9"/>
      <c r="EY1345" s="10"/>
      <c r="EZ1345" s="11"/>
      <c r="FA1345" s="6">
        <f>SUMIF(FB$191:FB$221,$D1345,FD$191:FD$221)</f>
        <v>0</v>
      </c>
      <c r="FB1345" s="9"/>
      <c r="FC1345" s="10"/>
      <c r="FD1345" s="11"/>
      <c r="FE1345" s="6">
        <f>SUMIF(FF$191:FF$221,$D1345,FH$191:FH$221)</f>
        <v>0</v>
      </c>
      <c r="FF1345" s="9"/>
      <c r="FG1345" s="10"/>
      <c r="FH1345" s="11"/>
      <c r="FI1345" s="6">
        <f>SUMIF(FJ$191:FJ$221,$D1345,FL$191:FL$221)</f>
        <v>0</v>
      </c>
      <c r="FJ1345" s="9"/>
      <c r="FK1345" s="10"/>
      <c r="FL1345" s="11"/>
      <c r="FM1345" s="6">
        <f>SUMIF(FN$191:FN$221,$D1345,FP$191:FP$221)</f>
        <v>0</v>
      </c>
      <c r="FN1345" s="9"/>
      <c r="FO1345" s="10"/>
      <c r="FP1345" s="11"/>
      <c r="FQ1345" s="6">
        <f>SUMIF(FR$191:FR$221,$D1345,FT$191:FT$221)</f>
        <v>0</v>
      </c>
      <c r="FR1345" s="9"/>
      <c r="FS1345" s="10"/>
      <c r="FT1345" s="11"/>
      <c r="FU1345" s="6">
        <f>SUMIF(FV$191:FV$221,$D1345,FX$191:FX$221)</f>
        <v>0</v>
      </c>
      <c r="FV1345" s="9"/>
      <c r="FW1345" s="10"/>
      <c r="FX1345" s="11"/>
      <c r="FY1345" s="6">
        <f>SUMIF(FZ$191:FZ$221,$D1345,GB$191:GB$221)</f>
        <v>0</v>
      </c>
      <c r="FZ1345" s="9"/>
      <c r="GA1345" s="10"/>
      <c r="GB1345" s="11"/>
      <c r="GC1345" s="6">
        <f>SUMIF(GD$191:GD$221,$D1345,GF$191:GF$221)</f>
        <v>0</v>
      </c>
      <c r="GD1345" s="9"/>
      <c r="GE1345" s="10"/>
      <c r="GF1345" s="11"/>
      <c r="GG1345" s="6">
        <f>SUMIF(GH$191:GH$221,$D1345,GJ$191:GJ$221)</f>
        <v>0</v>
      </c>
      <c r="GH1345" s="9"/>
      <c r="GI1345" s="10"/>
      <c r="GJ1345" s="11"/>
      <c r="GK1345" s="6">
        <f>SUMIF(GL$191:GL$221,$D1345,GN$191:GN$221)</f>
        <v>0</v>
      </c>
      <c r="GL1345" s="9"/>
      <c r="GM1345" s="10"/>
      <c r="GN1345" s="11"/>
      <c r="GO1345" s="6">
        <f>SUMIF(GP$191:GP$221,$D1345,GR$191:GR$221)</f>
        <v>0</v>
      </c>
      <c r="GP1345" s="9"/>
      <c r="GQ1345" s="10"/>
      <c r="GR1345" s="11"/>
      <c r="GS1345" s="6">
        <f>SUMIF(GT$191:GT$221,$D1345,GV$191:GV$221)</f>
        <v>0</v>
      </c>
      <c r="GT1345" s="9"/>
      <c r="GU1345" s="10"/>
      <c r="GV1345" s="20"/>
      <c r="GW1345" s="19">
        <f t="shared" si="32"/>
        <v>0</v>
      </c>
      <c r="GX1345" s="472"/>
      <c r="GY1345" s="473"/>
    </row>
    <row r="1346" spans="1:207" ht="37.5">
      <c r="A1346" s="47" t="s">
        <v>82</v>
      </c>
      <c r="B1346" s="487"/>
      <c r="C1346" s="187" t="s">
        <v>413</v>
      </c>
      <c r="D1346" s="229" t="s">
        <v>414</v>
      </c>
      <c r="E1346" s="6">
        <f>SUMIF(F$222:F$252,$D1346,H$222:H$252)</f>
        <v>0</v>
      </c>
      <c r="F1346" s="9"/>
      <c r="G1346" s="10"/>
      <c r="H1346" s="11"/>
      <c r="I1346" s="6">
        <f>SUMIF(J$222:J$252,$D1346,L$222:L$252)</f>
        <v>0</v>
      </c>
      <c r="J1346" s="9"/>
      <c r="K1346" s="10"/>
      <c r="L1346" s="11"/>
      <c r="M1346" s="6">
        <f>SUMIF(N$222:N$252,$D1346,P$222:P$252)</f>
        <v>0</v>
      </c>
      <c r="N1346" s="9"/>
      <c r="O1346" s="10"/>
      <c r="P1346" s="11"/>
      <c r="Q1346" s="6">
        <f>SUMIF(R$222:R$252,$D1346,T$222:T$252)</f>
        <v>0</v>
      </c>
      <c r="R1346" s="9"/>
      <c r="S1346" s="10"/>
      <c r="T1346" s="11"/>
      <c r="U1346" s="6">
        <f>SUMIF(V$222:V$252,$D1346,X$222:X$252)</f>
        <v>0</v>
      </c>
      <c r="V1346" s="9"/>
      <c r="W1346" s="10"/>
      <c r="X1346" s="11"/>
      <c r="Y1346" s="6">
        <f>SUMIF(Z$222:Z$252,$D1346,AB$222:AB$252)</f>
        <v>0</v>
      </c>
      <c r="Z1346" s="9"/>
      <c r="AA1346" s="10"/>
      <c r="AB1346" s="11"/>
      <c r="AC1346" s="6">
        <f>SUMIF(AD$222:AD$252,$D1346,AF$222:AF$252)</f>
        <v>0</v>
      </c>
      <c r="AD1346" s="9"/>
      <c r="AE1346" s="10"/>
      <c r="AF1346" s="11"/>
      <c r="AG1346" s="6">
        <f>SUMIF(AH$222:AH$252,$D1346,AJ$222:AJ$252)</f>
        <v>0</v>
      </c>
      <c r="AH1346" s="9"/>
      <c r="AI1346" s="10"/>
      <c r="AJ1346" s="11"/>
      <c r="AK1346" s="6">
        <f>SUMIF(AL$222:AL$252,$D1346,AN$222:AN$252)</f>
        <v>0</v>
      </c>
      <c r="AL1346" s="9"/>
      <c r="AM1346" s="10"/>
      <c r="AN1346" s="11"/>
      <c r="AO1346" s="6">
        <f>SUMIF(AP$222:AP$252,$D1346,AR$222:AR$252)</f>
        <v>0</v>
      </c>
      <c r="AP1346" s="9"/>
      <c r="AQ1346" s="10"/>
      <c r="AR1346" s="11"/>
      <c r="AS1346" s="6">
        <f>SUMIF(AT$222:AT$252,$D1346,AV$222:AV$252)</f>
        <v>0</v>
      </c>
      <c r="AT1346" s="9"/>
      <c r="AU1346" s="10"/>
      <c r="AV1346" s="11"/>
      <c r="AW1346" s="6">
        <f>SUMIF(AX$222:AX$252,$D1346,AZ$222:AZ$252)</f>
        <v>0</v>
      </c>
      <c r="AX1346" s="9"/>
      <c r="AY1346" s="10"/>
      <c r="AZ1346" s="11"/>
      <c r="BA1346" s="6">
        <f>SUMIF(BB$222:BB$252,$D1346,BD$222:BD$252)</f>
        <v>0</v>
      </c>
      <c r="BB1346" s="9"/>
      <c r="BC1346" s="10"/>
      <c r="BD1346" s="11"/>
      <c r="BE1346" s="6">
        <f>SUMIF(BF$222:BF$252,$D1346,BH$222:BH$252)</f>
        <v>0</v>
      </c>
      <c r="BF1346" s="9"/>
      <c r="BG1346" s="10"/>
      <c r="BH1346" s="11"/>
      <c r="BI1346" s="6">
        <f>SUMIF(BJ$222:BJ$252,$D1346,BL$222:BL$252)</f>
        <v>0</v>
      </c>
      <c r="BJ1346" s="9"/>
      <c r="BK1346" s="10"/>
      <c r="BL1346" s="11"/>
      <c r="BM1346" s="6">
        <f>SUMIF(BN$222:BN$252,$D1346,BP$222:BP$252)</f>
        <v>0</v>
      </c>
      <c r="BN1346" s="9"/>
      <c r="BO1346" s="10"/>
      <c r="BP1346" s="11"/>
      <c r="BQ1346" s="6">
        <f>SUMIF(BR$222:BR$252,$D1346,BT$222:BT$252)</f>
        <v>0</v>
      </c>
      <c r="BR1346" s="9"/>
      <c r="BS1346" s="10"/>
      <c r="BT1346" s="11"/>
      <c r="BU1346" s="6">
        <f>SUMIF(BV$222:BV$252,$D1346,BX$222:BX$252)</f>
        <v>0</v>
      </c>
      <c r="BV1346" s="9"/>
      <c r="BW1346" s="10"/>
      <c r="BX1346" s="11"/>
      <c r="BY1346" s="6">
        <f>SUMIF(BZ$222:BZ$252,$D1346,CB$222:CB$252)</f>
        <v>0</v>
      </c>
      <c r="BZ1346" s="9"/>
      <c r="CA1346" s="10"/>
      <c r="CB1346" s="11"/>
      <c r="CC1346" s="6">
        <f>SUMIF(CD$222:CD$252,$D1346,CF$222:CF$252)</f>
        <v>0</v>
      </c>
      <c r="CD1346" s="9"/>
      <c r="CE1346" s="10"/>
      <c r="CF1346" s="11"/>
      <c r="CG1346" s="6">
        <f>SUMIF(CH$222:CH$252,$D1346,CJ$222:CJ$252)</f>
        <v>0</v>
      </c>
      <c r="CH1346" s="9"/>
      <c r="CI1346" s="10"/>
      <c r="CJ1346" s="11"/>
      <c r="CK1346" s="6">
        <f>SUMIF(CL$222:CL$252,$D1346,CN$222:CN$252)</f>
        <v>0</v>
      </c>
      <c r="CL1346" s="9"/>
      <c r="CM1346" s="10"/>
      <c r="CN1346" s="11"/>
      <c r="CO1346" s="6">
        <f>SUMIF(CP$222:CP$252,$D1346,CR$222:CR$252)</f>
        <v>0</v>
      </c>
      <c r="CP1346" s="9"/>
      <c r="CQ1346" s="10"/>
      <c r="CR1346" s="11"/>
      <c r="CS1346" s="6">
        <f>SUMIF(CT$222:CT$252,$D1346,CV$222:CV$252)</f>
        <v>0</v>
      </c>
      <c r="CT1346" s="9"/>
      <c r="CU1346" s="10"/>
      <c r="CV1346" s="11"/>
      <c r="CW1346" s="6">
        <f>SUMIF(CX$222:CX$252,$D1346,CZ$222:CZ$252)</f>
        <v>0</v>
      </c>
      <c r="CX1346" s="9"/>
      <c r="CY1346" s="10"/>
      <c r="CZ1346" s="11"/>
      <c r="DA1346" s="6">
        <f>SUMIF(DB$222:DB$252,$D1346,DD$222:DD$252)</f>
        <v>0</v>
      </c>
      <c r="DB1346" s="9"/>
      <c r="DC1346" s="10"/>
      <c r="DD1346" s="11"/>
      <c r="DE1346" s="6">
        <f>SUMIF(DF$222:DF$252,$D1346,DH$222:DH$252)</f>
        <v>0</v>
      </c>
      <c r="DF1346" s="9"/>
      <c r="DG1346" s="10"/>
      <c r="DH1346" s="11"/>
      <c r="DI1346" s="6">
        <f>SUMIF(DJ$222:DJ$252,$D1346,DL$222:DL$252)</f>
        <v>0</v>
      </c>
      <c r="DJ1346" s="9"/>
      <c r="DK1346" s="10"/>
      <c r="DL1346" s="11"/>
      <c r="DM1346" s="6">
        <f>SUMIF(DN$222:DN$252,$D1346,DP$222:DP$252)</f>
        <v>0</v>
      </c>
      <c r="DN1346" s="9"/>
      <c r="DO1346" s="10"/>
      <c r="DP1346" s="11"/>
      <c r="DQ1346" s="6">
        <f>SUMIF(DR$222:DR$252,$D1346,DT$222:DT$252)</f>
        <v>0</v>
      </c>
      <c r="DR1346" s="9"/>
      <c r="DS1346" s="10"/>
      <c r="DT1346" s="11"/>
      <c r="DU1346" s="6">
        <f>SUMIF(DV$222:DV$252,$D1346,DX$222:DX$252)</f>
        <v>0</v>
      </c>
      <c r="DV1346" s="9"/>
      <c r="DW1346" s="10"/>
      <c r="DX1346" s="11"/>
      <c r="DY1346" s="6">
        <f>SUMIF(DZ$222:DZ$252,$D1346,EB$222:EB$252)</f>
        <v>0</v>
      </c>
      <c r="DZ1346" s="9"/>
      <c r="EA1346" s="10"/>
      <c r="EB1346" s="11"/>
      <c r="EC1346" s="6">
        <f>SUMIF(ED$222:ED$252,$D1346,EF$222:EF$252)</f>
        <v>0</v>
      </c>
      <c r="ED1346" s="9"/>
      <c r="EE1346" s="10"/>
      <c r="EF1346" s="11"/>
      <c r="EG1346" s="6">
        <f>SUMIF(EH$222:EH$252,$D1346,EJ$222:EJ$252)</f>
        <v>0</v>
      </c>
      <c r="EH1346" s="9"/>
      <c r="EI1346" s="10"/>
      <c r="EJ1346" s="11"/>
      <c r="EK1346" s="6">
        <f>SUMIF(EL$222:EL$252,$D1346,EN$222:EN$252)</f>
        <v>0</v>
      </c>
      <c r="EL1346" s="9"/>
      <c r="EM1346" s="10"/>
      <c r="EN1346" s="11"/>
      <c r="EO1346" s="6">
        <f>SUMIF(EP$222:EP$252,$D1346,ER$222:ER$252)</f>
        <v>0</v>
      </c>
      <c r="EP1346" s="9"/>
      <c r="EQ1346" s="10"/>
      <c r="ER1346" s="11"/>
      <c r="ES1346" s="6">
        <f>SUMIF(ET$222:ET$252,$D1346,EV$222:EV$252)</f>
        <v>0</v>
      </c>
      <c r="ET1346" s="9"/>
      <c r="EU1346" s="10"/>
      <c r="EV1346" s="11"/>
      <c r="EW1346" s="6">
        <f>SUMIF(EX$222:EX$252,$D1346,EZ$222:EZ$252)</f>
        <v>0</v>
      </c>
      <c r="EX1346" s="9"/>
      <c r="EY1346" s="10"/>
      <c r="EZ1346" s="11"/>
      <c r="FA1346" s="6">
        <f>SUMIF(FB$222:FB$252,$D1346,FD$222:FD$252)</f>
        <v>0</v>
      </c>
      <c r="FB1346" s="9"/>
      <c r="FC1346" s="10"/>
      <c r="FD1346" s="11"/>
      <c r="FE1346" s="6">
        <f>SUMIF(FF$222:FF$252,$D1346,FH$222:FH$252)</f>
        <v>0</v>
      </c>
      <c r="FF1346" s="9"/>
      <c r="FG1346" s="10"/>
      <c r="FH1346" s="11"/>
      <c r="FI1346" s="6">
        <f>SUMIF(FJ$222:FJ$252,$D1346,FL$222:FL$252)</f>
        <v>0</v>
      </c>
      <c r="FJ1346" s="9"/>
      <c r="FK1346" s="10"/>
      <c r="FL1346" s="11"/>
      <c r="FM1346" s="6">
        <f>SUMIF(FN$222:FN$252,$D1346,FP$222:FP$252)</f>
        <v>0</v>
      </c>
      <c r="FN1346" s="9"/>
      <c r="FO1346" s="10"/>
      <c r="FP1346" s="11"/>
      <c r="FQ1346" s="6">
        <f>SUMIF(FR$222:FR$252,$D1346,FT$222:FT$252)</f>
        <v>0</v>
      </c>
      <c r="FR1346" s="9"/>
      <c r="FS1346" s="10"/>
      <c r="FT1346" s="11"/>
      <c r="FU1346" s="6">
        <f>SUMIF(FV$222:FV$252,$D1346,FX$222:FX$252)</f>
        <v>0</v>
      </c>
      <c r="FV1346" s="9"/>
      <c r="FW1346" s="10"/>
      <c r="FX1346" s="11"/>
      <c r="FY1346" s="6">
        <f>SUMIF(FZ$222:FZ$252,$D1346,GB$222:GB$252)</f>
        <v>0</v>
      </c>
      <c r="FZ1346" s="9"/>
      <c r="GA1346" s="10"/>
      <c r="GB1346" s="11"/>
      <c r="GC1346" s="6">
        <f>SUMIF(GD$222:GD$252,$D1346,GF$222:GF$252)</f>
        <v>0</v>
      </c>
      <c r="GD1346" s="9"/>
      <c r="GE1346" s="10"/>
      <c r="GF1346" s="11"/>
      <c r="GG1346" s="6">
        <f>SUMIF(GH$222:GH$252,$D1346,GJ$222:GJ$252)</f>
        <v>0</v>
      </c>
      <c r="GH1346" s="9"/>
      <c r="GI1346" s="10"/>
      <c r="GJ1346" s="11"/>
      <c r="GK1346" s="6">
        <f>SUMIF(GL$222:GL$252,$D1346,GN$222:GN$252)</f>
        <v>0</v>
      </c>
      <c r="GL1346" s="9"/>
      <c r="GM1346" s="10"/>
      <c r="GN1346" s="11"/>
      <c r="GO1346" s="6">
        <f>SUMIF(GP$222:GP$252,$D1346,GR$222:GR$252)</f>
        <v>0</v>
      </c>
      <c r="GP1346" s="9"/>
      <c r="GQ1346" s="10"/>
      <c r="GR1346" s="11"/>
      <c r="GS1346" s="6">
        <f>SUMIF(GT$222:GT$252,$D1346,GV$222:GV$252)</f>
        <v>0</v>
      </c>
      <c r="GT1346" s="9"/>
      <c r="GU1346" s="10"/>
      <c r="GV1346" s="20"/>
      <c r="GW1346" s="19">
        <f t="shared" si="32"/>
        <v>0</v>
      </c>
      <c r="GX1346" s="472"/>
      <c r="GY1346" s="473"/>
    </row>
    <row r="1347" spans="1:207" ht="37.5">
      <c r="A1347" s="47" t="s">
        <v>83</v>
      </c>
      <c r="B1347" s="487"/>
      <c r="C1347" s="187" t="s">
        <v>413</v>
      </c>
      <c r="D1347" s="229" t="s">
        <v>414</v>
      </c>
      <c r="E1347" s="6">
        <f>SUMIF(F$253:F$283,$D1347,H$253:H$283)</f>
        <v>0</v>
      </c>
      <c r="F1347" s="9"/>
      <c r="G1347" s="10"/>
      <c r="H1347" s="11"/>
      <c r="I1347" s="6">
        <f>SUMIF(J$253:J$283,$D1347,L$253:L$283)</f>
        <v>0</v>
      </c>
      <c r="J1347" s="9"/>
      <c r="K1347" s="10"/>
      <c r="L1347" s="11"/>
      <c r="M1347" s="6">
        <f>SUMIF(N$253:N$283,$D1347,P$253:P$283)</f>
        <v>0</v>
      </c>
      <c r="N1347" s="9"/>
      <c r="O1347" s="10"/>
      <c r="P1347" s="11"/>
      <c r="Q1347" s="6">
        <f>SUMIF(R$253:R$283,$D1347,T$253:T$283)</f>
        <v>0</v>
      </c>
      <c r="R1347" s="9"/>
      <c r="S1347" s="10"/>
      <c r="T1347" s="11"/>
      <c r="U1347" s="6">
        <f>SUMIF(V$253:V$283,$D1347,X$253:X$283)</f>
        <v>0</v>
      </c>
      <c r="V1347" s="9"/>
      <c r="W1347" s="10"/>
      <c r="X1347" s="11"/>
      <c r="Y1347" s="6">
        <f>SUMIF(Z$253:Z$283,$D1347,AB$253:AB$283)</f>
        <v>0</v>
      </c>
      <c r="Z1347" s="9"/>
      <c r="AA1347" s="10"/>
      <c r="AB1347" s="11"/>
      <c r="AC1347" s="6">
        <f>SUMIF(AD$253:AD$283,$D1347,AF$253:AF$283)</f>
        <v>0</v>
      </c>
      <c r="AD1347" s="9"/>
      <c r="AE1347" s="10"/>
      <c r="AF1347" s="11"/>
      <c r="AG1347" s="6">
        <f>SUMIF(AH$253:AH$283,$D1347,AJ$253:AJ$283)</f>
        <v>0</v>
      </c>
      <c r="AH1347" s="9"/>
      <c r="AI1347" s="10"/>
      <c r="AJ1347" s="11"/>
      <c r="AK1347" s="6">
        <f>SUMIF(AL$253:AL$283,$D1347,AN$253:AN$283)</f>
        <v>0</v>
      </c>
      <c r="AL1347" s="9"/>
      <c r="AM1347" s="10"/>
      <c r="AN1347" s="11"/>
      <c r="AO1347" s="6">
        <f>SUMIF(AP$253:AP$283,$D1347,AR$253:AR$283)</f>
        <v>0</v>
      </c>
      <c r="AP1347" s="9"/>
      <c r="AQ1347" s="10"/>
      <c r="AR1347" s="11"/>
      <c r="AS1347" s="6">
        <f>SUMIF(AT$253:AT$283,$D1347,AV$253:AV$283)</f>
        <v>0</v>
      </c>
      <c r="AT1347" s="9"/>
      <c r="AU1347" s="10"/>
      <c r="AV1347" s="11"/>
      <c r="AW1347" s="6">
        <f>SUMIF(AX$253:AX$283,$D1347,AZ$253:AZ$283)</f>
        <v>0</v>
      </c>
      <c r="AX1347" s="9"/>
      <c r="AY1347" s="10"/>
      <c r="AZ1347" s="11"/>
      <c r="BA1347" s="6">
        <f>SUMIF(BB$253:BB$283,$D1347,BD$253:BD$283)</f>
        <v>0</v>
      </c>
      <c r="BB1347" s="9"/>
      <c r="BC1347" s="10"/>
      <c r="BD1347" s="11"/>
      <c r="BE1347" s="6">
        <f>SUMIF(BF$253:BF$283,$D1347,BH$253:BH$283)</f>
        <v>0</v>
      </c>
      <c r="BF1347" s="9"/>
      <c r="BG1347" s="10"/>
      <c r="BH1347" s="11"/>
      <c r="BI1347" s="6">
        <f>SUMIF(BJ$253:BJ$283,$D1347,BL$253:BL$283)</f>
        <v>0</v>
      </c>
      <c r="BJ1347" s="9"/>
      <c r="BK1347" s="10"/>
      <c r="BL1347" s="11"/>
      <c r="BM1347" s="6">
        <f>SUMIF(BN$253:BN$283,$D1347,BP$253:BP$283)</f>
        <v>0</v>
      </c>
      <c r="BN1347" s="9"/>
      <c r="BO1347" s="10"/>
      <c r="BP1347" s="11"/>
      <c r="BQ1347" s="6">
        <f>SUMIF(BR$253:BR$283,$D1347,BT$253:BT$283)</f>
        <v>0</v>
      </c>
      <c r="BR1347" s="9"/>
      <c r="BS1347" s="10"/>
      <c r="BT1347" s="11"/>
      <c r="BU1347" s="6">
        <f>SUMIF(BV$253:BV$283,$D1347,BX$253:BX$283)</f>
        <v>0</v>
      </c>
      <c r="BV1347" s="9"/>
      <c r="BW1347" s="10"/>
      <c r="BX1347" s="11"/>
      <c r="BY1347" s="6">
        <f>SUMIF(BZ$253:BZ$283,$D1347,CB$253:CB$283)</f>
        <v>0</v>
      </c>
      <c r="BZ1347" s="9"/>
      <c r="CA1347" s="10"/>
      <c r="CB1347" s="11"/>
      <c r="CC1347" s="6">
        <f>SUMIF(CD$253:CD$283,$D1347,CF$253:CF$283)</f>
        <v>0</v>
      </c>
      <c r="CD1347" s="9"/>
      <c r="CE1347" s="10"/>
      <c r="CF1347" s="11"/>
      <c r="CG1347" s="6">
        <f>SUMIF(CH$253:CH$283,$D1347,CJ$253:CJ$283)</f>
        <v>0</v>
      </c>
      <c r="CH1347" s="9"/>
      <c r="CI1347" s="10"/>
      <c r="CJ1347" s="11"/>
      <c r="CK1347" s="6">
        <f>SUMIF(CL$253:CL$283,$D1347,CN$253:CN$283)</f>
        <v>0</v>
      </c>
      <c r="CL1347" s="9"/>
      <c r="CM1347" s="10"/>
      <c r="CN1347" s="11"/>
      <c r="CO1347" s="6">
        <f>SUMIF(CP$253:CP$283,$D1347,CR$253:CR$283)</f>
        <v>0</v>
      </c>
      <c r="CP1347" s="9"/>
      <c r="CQ1347" s="10"/>
      <c r="CR1347" s="11"/>
      <c r="CS1347" s="6">
        <f>SUMIF(CT$253:CT$283,$D1347,CV$253:CV$283)</f>
        <v>0</v>
      </c>
      <c r="CT1347" s="9"/>
      <c r="CU1347" s="10"/>
      <c r="CV1347" s="11"/>
      <c r="CW1347" s="6">
        <f>SUMIF(CX$253:CX$283,$D1347,CZ$253:CZ$283)</f>
        <v>0</v>
      </c>
      <c r="CX1347" s="9"/>
      <c r="CY1347" s="10"/>
      <c r="CZ1347" s="11"/>
      <c r="DA1347" s="6">
        <f>SUMIF(DB$253:DB$283,$D1347,DD$253:DD$283)</f>
        <v>0</v>
      </c>
      <c r="DB1347" s="9"/>
      <c r="DC1347" s="10"/>
      <c r="DD1347" s="11"/>
      <c r="DE1347" s="6">
        <f>SUMIF(DF$253:DF$283,$D1347,DH$253:DH$283)</f>
        <v>0</v>
      </c>
      <c r="DF1347" s="9"/>
      <c r="DG1347" s="10"/>
      <c r="DH1347" s="11"/>
      <c r="DI1347" s="6">
        <f>SUMIF(DJ$253:DJ$283,$D1347,DL$253:DL$283)</f>
        <v>0</v>
      </c>
      <c r="DJ1347" s="9"/>
      <c r="DK1347" s="10"/>
      <c r="DL1347" s="11"/>
      <c r="DM1347" s="6">
        <f>SUMIF(DN$253:DN$283,$D1347,DP$253:DP$283)</f>
        <v>0</v>
      </c>
      <c r="DN1347" s="9"/>
      <c r="DO1347" s="10"/>
      <c r="DP1347" s="11"/>
      <c r="DQ1347" s="6">
        <f>SUMIF(DR$253:DR$283,$D1347,DT$253:DT$283)</f>
        <v>0</v>
      </c>
      <c r="DR1347" s="9"/>
      <c r="DS1347" s="10"/>
      <c r="DT1347" s="11"/>
      <c r="DU1347" s="6">
        <f>SUMIF(DV$253:DV$283,$D1347,DX$253:DX$283)</f>
        <v>0</v>
      </c>
      <c r="DV1347" s="9"/>
      <c r="DW1347" s="10"/>
      <c r="DX1347" s="11"/>
      <c r="DY1347" s="6">
        <f>SUMIF(DZ$253:DZ$283,$D1347,EB$253:EB$283)</f>
        <v>0</v>
      </c>
      <c r="DZ1347" s="9"/>
      <c r="EA1347" s="10"/>
      <c r="EB1347" s="11"/>
      <c r="EC1347" s="6">
        <f>SUMIF(ED$253:ED$283,$D1347,EF$253:EF$283)</f>
        <v>0</v>
      </c>
      <c r="ED1347" s="9"/>
      <c r="EE1347" s="10"/>
      <c r="EF1347" s="11"/>
      <c r="EG1347" s="6">
        <f>SUMIF(EH$253:EH$283,$D1347,EJ$253:EJ$283)</f>
        <v>0</v>
      </c>
      <c r="EH1347" s="9"/>
      <c r="EI1347" s="10"/>
      <c r="EJ1347" s="11"/>
      <c r="EK1347" s="6">
        <f>SUMIF(EL$253:EL$283,$D1347,EN$253:EN$283)</f>
        <v>0</v>
      </c>
      <c r="EL1347" s="9"/>
      <c r="EM1347" s="10"/>
      <c r="EN1347" s="11"/>
      <c r="EO1347" s="6">
        <f>SUMIF(EP$253:EP$283,$D1347,ER$253:ER$283)</f>
        <v>0</v>
      </c>
      <c r="EP1347" s="9"/>
      <c r="EQ1347" s="10"/>
      <c r="ER1347" s="11"/>
      <c r="ES1347" s="6">
        <f>SUMIF(ET$253:ET$283,$D1347,EV$253:EV$283)</f>
        <v>0</v>
      </c>
      <c r="ET1347" s="9"/>
      <c r="EU1347" s="10"/>
      <c r="EV1347" s="11"/>
      <c r="EW1347" s="6">
        <f>SUMIF(EX$253:EX$283,$D1347,EZ$253:EZ$283)</f>
        <v>0</v>
      </c>
      <c r="EX1347" s="9"/>
      <c r="EY1347" s="10"/>
      <c r="EZ1347" s="11"/>
      <c r="FA1347" s="6">
        <f>SUMIF(FB$253:FB$283,$D1347,FD$253:FD$283)</f>
        <v>0</v>
      </c>
      <c r="FB1347" s="9"/>
      <c r="FC1347" s="10"/>
      <c r="FD1347" s="11"/>
      <c r="FE1347" s="6">
        <f>SUMIF(FF$253:FF$283,$D1347,FH$253:FH$283)</f>
        <v>0</v>
      </c>
      <c r="FF1347" s="9"/>
      <c r="FG1347" s="10"/>
      <c r="FH1347" s="11"/>
      <c r="FI1347" s="6">
        <f>SUMIF(FJ$253:FJ$283,$D1347,FL$253:FL$283)</f>
        <v>0</v>
      </c>
      <c r="FJ1347" s="9"/>
      <c r="FK1347" s="10"/>
      <c r="FL1347" s="11"/>
      <c r="FM1347" s="6">
        <f>SUMIF(FN$253:FN$283,$D1347,FP$253:FP$283)</f>
        <v>0</v>
      </c>
      <c r="FN1347" s="9"/>
      <c r="FO1347" s="10"/>
      <c r="FP1347" s="11"/>
      <c r="FQ1347" s="6">
        <f>SUMIF(FR$253:FR$283,$D1347,FT$253:FT$283)</f>
        <v>0</v>
      </c>
      <c r="FR1347" s="9"/>
      <c r="FS1347" s="10"/>
      <c r="FT1347" s="11"/>
      <c r="FU1347" s="6">
        <f>SUMIF(FV$253:FV$283,$D1347,FX$253:FX$283)</f>
        <v>0</v>
      </c>
      <c r="FV1347" s="9"/>
      <c r="FW1347" s="10"/>
      <c r="FX1347" s="11"/>
      <c r="FY1347" s="6">
        <f>SUMIF(FZ$253:FZ$283,$D1347,GB$253:GB$283)</f>
        <v>0</v>
      </c>
      <c r="FZ1347" s="9"/>
      <c r="GA1347" s="10"/>
      <c r="GB1347" s="11"/>
      <c r="GC1347" s="6">
        <f>SUMIF(GD$253:GD$283,$D1347,GF$253:GF$283)</f>
        <v>0</v>
      </c>
      <c r="GD1347" s="9"/>
      <c r="GE1347" s="10"/>
      <c r="GF1347" s="11"/>
      <c r="GG1347" s="6">
        <f>SUMIF(GH$253:GH$283,$D1347,GJ$253:GJ$283)</f>
        <v>0</v>
      </c>
      <c r="GH1347" s="9"/>
      <c r="GI1347" s="10"/>
      <c r="GJ1347" s="11"/>
      <c r="GK1347" s="6">
        <f>SUMIF(GL$253:GL$283,$D1347,GN$253:GN$283)</f>
        <v>0</v>
      </c>
      <c r="GL1347" s="9"/>
      <c r="GM1347" s="10"/>
      <c r="GN1347" s="11"/>
      <c r="GO1347" s="6">
        <f>SUMIF(GP$253:GP$283,$D1347,GR$253:GR$283)</f>
        <v>0</v>
      </c>
      <c r="GP1347" s="9"/>
      <c r="GQ1347" s="10"/>
      <c r="GR1347" s="11"/>
      <c r="GS1347" s="6">
        <f>SUMIF(GT$253:GT$283,$D1347,GV$253:GV$283)</f>
        <v>0</v>
      </c>
      <c r="GT1347" s="9"/>
      <c r="GU1347" s="10"/>
      <c r="GV1347" s="20"/>
      <c r="GW1347" s="19">
        <f t="shared" si="32"/>
        <v>0</v>
      </c>
      <c r="GX1347" s="472"/>
      <c r="GY1347" s="473"/>
    </row>
    <row r="1348" spans="1:207" ht="37.5">
      <c r="A1348" s="47" t="s">
        <v>84</v>
      </c>
      <c r="B1348" s="487"/>
      <c r="C1348" s="187" t="s">
        <v>413</v>
      </c>
      <c r="D1348" s="229" t="s">
        <v>414</v>
      </c>
      <c r="E1348" s="6">
        <f>SUMIF(F$284:F$314,$D1348,H$284:H$314)</f>
        <v>0</v>
      </c>
      <c r="F1348" s="9"/>
      <c r="G1348" s="10"/>
      <c r="H1348" s="11"/>
      <c r="I1348" s="6">
        <f>SUMIF(J$284:J$314,$D1348,L$284:L$314)</f>
        <v>0</v>
      </c>
      <c r="J1348" s="9"/>
      <c r="K1348" s="10"/>
      <c r="L1348" s="11"/>
      <c r="M1348" s="6">
        <f>SUMIF(N$284:N$314,$D1348,P$284:P$314)</f>
        <v>0</v>
      </c>
      <c r="N1348" s="9"/>
      <c r="O1348" s="10"/>
      <c r="P1348" s="11"/>
      <c r="Q1348" s="6">
        <f>SUMIF(R$284:R$314,$D1348,T$284:T$314)</f>
        <v>0</v>
      </c>
      <c r="R1348" s="9"/>
      <c r="S1348" s="10"/>
      <c r="T1348" s="11"/>
      <c r="U1348" s="6">
        <f>SUMIF(V$284:V$314,$D1348,X$284:X$314)</f>
        <v>0</v>
      </c>
      <c r="V1348" s="9"/>
      <c r="W1348" s="10"/>
      <c r="X1348" s="11"/>
      <c r="Y1348" s="6">
        <f>SUMIF(Z$284:Z$314,$D1348,AB$284:AB$314)</f>
        <v>0</v>
      </c>
      <c r="Z1348" s="9"/>
      <c r="AA1348" s="10"/>
      <c r="AB1348" s="11"/>
      <c r="AC1348" s="6">
        <f>SUMIF(AD$284:AD$314,$D1348,AF$284:AF$314)</f>
        <v>0</v>
      </c>
      <c r="AD1348" s="9"/>
      <c r="AE1348" s="10"/>
      <c r="AF1348" s="11"/>
      <c r="AG1348" s="6">
        <f>SUMIF(AH$284:AH$314,$D1348,AJ$284:AJ$314)</f>
        <v>0</v>
      </c>
      <c r="AH1348" s="9"/>
      <c r="AI1348" s="10"/>
      <c r="AJ1348" s="11"/>
      <c r="AK1348" s="6">
        <f>SUMIF(AL$284:AL$314,$D1348,AN$284:AN$314)</f>
        <v>0</v>
      </c>
      <c r="AL1348" s="9"/>
      <c r="AM1348" s="10"/>
      <c r="AN1348" s="11"/>
      <c r="AO1348" s="6">
        <f>SUMIF(AP$284:AP$314,$D1348,AR$284:AR$314)</f>
        <v>0</v>
      </c>
      <c r="AP1348" s="9"/>
      <c r="AQ1348" s="10"/>
      <c r="AR1348" s="11"/>
      <c r="AS1348" s="6">
        <f>SUMIF(AT$284:AT$314,$D1348,AV$284:AV$314)</f>
        <v>0</v>
      </c>
      <c r="AT1348" s="9"/>
      <c r="AU1348" s="10"/>
      <c r="AV1348" s="11"/>
      <c r="AW1348" s="6">
        <f>SUMIF(AX$284:AX$314,$D1348,AZ$284:AZ$314)</f>
        <v>0</v>
      </c>
      <c r="AX1348" s="9"/>
      <c r="AY1348" s="10"/>
      <c r="AZ1348" s="11"/>
      <c r="BA1348" s="6">
        <f>SUMIF(BB$284:BB$314,$D1348,BD$284:BD$314)</f>
        <v>0</v>
      </c>
      <c r="BB1348" s="9"/>
      <c r="BC1348" s="10"/>
      <c r="BD1348" s="11"/>
      <c r="BE1348" s="6">
        <f>SUMIF(BF$284:BF$314,$D1348,BH$284:BH$314)</f>
        <v>0</v>
      </c>
      <c r="BF1348" s="9"/>
      <c r="BG1348" s="10"/>
      <c r="BH1348" s="11"/>
      <c r="BI1348" s="6">
        <f>SUMIF(BJ$284:BJ$314,$D1348,BL$284:BL$314)</f>
        <v>0</v>
      </c>
      <c r="BJ1348" s="9"/>
      <c r="BK1348" s="10"/>
      <c r="BL1348" s="11"/>
      <c r="BM1348" s="6">
        <f>SUMIF(BN$284:BN$314,$D1348,BP$284:BP$314)</f>
        <v>0</v>
      </c>
      <c r="BN1348" s="9"/>
      <c r="BO1348" s="10"/>
      <c r="BP1348" s="11"/>
      <c r="BQ1348" s="6">
        <f>SUMIF(BR$284:BR$314,$D1348,BT$284:BT$314)</f>
        <v>0</v>
      </c>
      <c r="BR1348" s="9"/>
      <c r="BS1348" s="10"/>
      <c r="BT1348" s="11"/>
      <c r="BU1348" s="6">
        <f>SUMIF(BV$284:BV$314,$D1348,BX$284:BX$314)</f>
        <v>0</v>
      </c>
      <c r="BV1348" s="9"/>
      <c r="BW1348" s="10"/>
      <c r="BX1348" s="11"/>
      <c r="BY1348" s="6">
        <f>SUMIF(BZ$284:BZ$314,$D1348,CB$284:CB$314)</f>
        <v>0</v>
      </c>
      <c r="BZ1348" s="9"/>
      <c r="CA1348" s="10"/>
      <c r="CB1348" s="11"/>
      <c r="CC1348" s="6">
        <f>SUMIF(CD$284:CD$314,$D1348,CF$284:CF$314)</f>
        <v>0</v>
      </c>
      <c r="CD1348" s="9"/>
      <c r="CE1348" s="10"/>
      <c r="CF1348" s="11"/>
      <c r="CG1348" s="6">
        <f>SUMIF(CH$284:CH$314,$D1348,CJ$284:CJ$314)</f>
        <v>0</v>
      </c>
      <c r="CH1348" s="9"/>
      <c r="CI1348" s="10"/>
      <c r="CJ1348" s="11"/>
      <c r="CK1348" s="6">
        <f>SUMIF(CL$284:CL$314,$D1348,CN$284:CN$314)</f>
        <v>0</v>
      </c>
      <c r="CL1348" s="9"/>
      <c r="CM1348" s="10"/>
      <c r="CN1348" s="11"/>
      <c r="CO1348" s="6">
        <f>SUMIF(CP$284:CP$314,$D1348,CR$284:CR$314)</f>
        <v>0</v>
      </c>
      <c r="CP1348" s="9"/>
      <c r="CQ1348" s="10"/>
      <c r="CR1348" s="11"/>
      <c r="CS1348" s="6">
        <f>SUMIF(CT$284:CT$314,$D1348,CV$284:CV$314)</f>
        <v>0</v>
      </c>
      <c r="CT1348" s="9"/>
      <c r="CU1348" s="10"/>
      <c r="CV1348" s="11"/>
      <c r="CW1348" s="6">
        <f>SUMIF(CX$284:CX$314,$D1348,CZ$284:CZ$314)</f>
        <v>0</v>
      </c>
      <c r="CX1348" s="9"/>
      <c r="CY1348" s="10"/>
      <c r="CZ1348" s="11"/>
      <c r="DA1348" s="6">
        <f>SUMIF(DB$284:DB$314,$D1348,DD$284:DD$314)</f>
        <v>0</v>
      </c>
      <c r="DB1348" s="9"/>
      <c r="DC1348" s="10"/>
      <c r="DD1348" s="11"/>
      <c r="DE1348" s="6">
        <f>SUMIF(DF$284:DF$314,$D1348,DH$284:DH$314)</f>
        <v>0</v>
      </c>
      <c r="DF1348" s="9"/>
      <c r="DG1348" s="10"/>
      <c r="DH1348" s="11"/>
      <c r="DI1348" s="6">
        <f>SUMIF(DJ$284:DJ$314,$D1348,DL$284:DL$314)</f>
        <v>0</v>
      </c>
      <c r="DJ1348" s="9"/>
      <c r="DK1348" s="10"/>
      <c r="DL1348" s="11"/>
      <c r="DM1348" s="6">
        <f>SUMIF(DN$284:DN$314,$D1348,DP$284:DP$314)</f>
        <v>0</v>
      </c>
      <c r="DN1348" s="9"/>
      <c r="DO1348" s="10"/>
      <c r="DP1348" s="11"/>
      <c r="DQ1348" s="6">
        <f>SUMIF(DR$284:DR$314,$D1348,DT$284:DT$314)</f>
        <v>0</v>
      </c>
      <c r="DR1348" s="9"/>
      <c r="DS1348" s="10"/>
      <c r="DT1348" s="11"/>
      <c r="DU1348" s="6">
        <f>SUMIF(DV$284:DV$314,$D1348,DX$284:DX$314)</f>
        <v>0</v>
      </c>
      <c r="DV1348" s="9"/>
      <c r="DW1348" s="10"/>
      <c r="DX1348" s="11"/>
      <c r="DY1348" s="6">
        <f>SUMIF(DZ$284:DZ$314,$D1348,EB$284:EB$314)</f>
        <v>0</v>
      </c>
      <c r="DZ1348" s="9"/>
      <c r="EA1348" s="10"/>
      <c r="EB1348" s="11"/>
      <c r="EC1348" s="6">
        <f>SUMIF(ED$284:ED$314,$D1348,EF$284:EF$314)</f>
        <v>0</v>
      </c>
      <c r="ED1348" s="9"/>
      <c r="EE1348" s="10"/>
      <c r="EF1348" s="11"/>
      <c r="EG1348" s="6">
        <f>SUMIF(EH$284:EH$314,$D1348,EJ$284:EJ$314)</f>
        <v>0</v>
      </c>
      <c r="EH1348" s="9"/>
      <c r="EI1348" s="10"/>
      <c r="EJ1348" s="11"/>
      <c r="EK1348" s="6">
        <f>SUMIF(EL$284:EL$314,$D1348,EN$284:EN$314)</f>
        <v>0</v>
      </c>
      <c r="EL1348" s="9"/>
      <c r="EM1348" s="10"/>
      <c r="EN1348" s="11"/>
      <c r="EO1348" s="6">
        <f>SUMIF(EP$284:EP$314,$D1348,ER$284:ER$314)</f>
        <v>0</v>
      </c>
      <c r="EP1348" s="9"/>
      <c r="EQ1348" s="10"/>
      <c r="ER1348" s="11"/>
      <c r="ES1348" s="6">
        <f>SUMIF(ET$284:ET$314,$D1348,EV$284:EV$314)</f>
        <v>0</v>
      </c>
      <c r="ET1348" s="9"/>
      <c r="EU1348" s="10"/>
      <c r="EV1348" s="11"/>
      <c r="EW1348" s="6">
        <f>SUMIF(EX$284:EX$314,$D1348,EZ$284:EZ$314)</f>
        <v>0</v>
      </c>
      <c r="EX1348" s="9"/>
      <c r="EY1348" s="10"/>
      <c r="EZ1348" s="11"/>
      <c r="FA1348" s="6">
        <f>SUMIF(FB$284:FB$314,$D1348,FD$284:FD$314)</f>
        <v>0</v>
      </c>
      <c r="FB1348" s="9"/>
      <c r="FC1348" s="10"/>
      <c r="FD1348" s="11"/>
      <c r="FE1348" s="6">
        <f>SUMIF(FF$284:FF$314,$D1348,FH$284:FH$314)</f>
        <v>0</v>
      </c>
      <c r="FF1348" s="9"/>
      <c r="FG1348" s="10"/>
      <c r="FH1348" s="11"/>
      <c r="FI1348" s="6">
        <f>SUMIF(FJ$284:FJ$314,$D1348,FL$284:FL$314)</f>
        <v>0</v>
      </c>
      <c r="FJ1348" s="9"/>
      <c r="FK1348" s="10"/>
      <c r="FL1348" s="11"/>
      <c r="FM1348" s="6">
        <f>SUMIF(FN$284:FN$314,$D1348,FP$284:FP$314)</f>
        <v>0</v>
      </c>
      <c r="FN1348" s="9"/>
      <c r="FO1348" s="10"/>
      <c r="FP1348" s="11"/>
      <c r="FQ1348" s="6">
        <f>SUMIF(FR$284:FR$314,$D1348,FT$284:FT$314)</f>
        <v>0</v>
      </c>
      <c r="FR1348" s="9"/>
      <c r="FS1348" s="10"/>
      <c r="FT1348" s="11"/>
      <c r="FU1348" s="6">
        <f>SUMIF(FV$284:FV$314,$D1348,FX$284:FX$314)</f>
        <v>0</v>
      </c>
      <c r="FV1348" s="9"/>
      <c r="FW1348" s="10"/>
      <c r="FX1348" s="11"/>
      <c r="FY1348" s="6">
        <f>SUMIF(FZ$284:FZ$314,$D1348,GB$284:GB$314)</f>
        <v>0</v>
      </c>
      <c r="FZ1348" s="9"/>
      <c r="GA1348" s="10"/>
      <c r="GB1348" s="11"/>
      <c r="GC1348" s="6">
        <f>SUMIF(GD$284:GD$314,$D1348,GF$284:GF$314)</f>
        <v>0</v>
      </c>
      <c r="GD1348" s="9"/>
      <c r="GE1348" s="10"/>
      <c r="GF1348" s="11"/>
      <c r="GG1348" s="6">
        <f>SUMIF(GH$284:GH$314,$D1348,GJ$284:GJ$314)</f>
        <v>0</v>
      </c>
      <c r="GH1348" s="9"/>
      <c r="GI1348" s="10"/>
      <c r="GJ1348" s="11"/>
      <c r="GK1348" s="6">
        <f>SUMIF(GL$284:GL$314,$D1348,GN$284:GN$314)</f>
        <v>0</v>
      </c>
      <c r="GL1348" s="9"/>
      <c r="GM1348" s="10"/>
      <c r="GN1348" s="11"/>
      <c r="GO1348" s="6">
        <f>SUMIF(GP$284:GP$314,$D1348,GR$284:GR$314)</f>
        <v>0</v>
      </c>
      <c r="GP1348" s="9"/>
      <c r="GQ1348" s="10"/>
      <c r="GR1348" s="11"/>
      <c r="GS1348" s="6">
        <f>SUMIF(GT$284:GT$314,$D1348,GV$284:GV$314)</f>
        <v>0</v>
      </c>
      <c r="GT1348" s="9"/>
      <c r="GU1348" s="10"/>
      <c r="GV1348" s="20"/>
      <c r="GW1348" s="19">
        <f t="shared" si="32"/>
        <v>0</v>
      </c>
      <c r="GX1348" s="472"/>
      <c r="GY1348" s="473"/>
    </row>
    <row r="1349" spans="1:207" ht="37.5">
      <c r="A1349" s="47" t="s">
        <v>85</v>
      </c>
      <c r="B1349" s="487"/>
      <c r="C1349" s="187" t="s">
        <v>413</v>
      </c>
      <c r="D1349" s="229" t="s">
        <v>414</v>
      </c>
      <c r="E1349" s="7">
        <f>SUMIF(F$315:F$345,$D1349,H$315:H$345)</f>
        <v>0</v>
      </c>
      <c r="F1349" s="12"/>
      <c r="G1349" s="13"/>
      <c r="H1349" s="14"/>
      <c r="I1349" s="6">
        <f>SUMIF(J$315:J$345,$D1349,L$315:L$345)</f>
        <v>0</v>
      </c>
      <c r="J1349" s="12"/>
      <c r="K1349" s="13"/>
      <c r="L1349" s="14"/>
      <c r="M1349" s="7">
        <f>SUMIF(N$315:N$345,$D1349,P$315:P$345)</f>
        <v>0</v>
      </c>
      <c r="N1349" s="12"/>
      <c r="O1349" s="13"/>
      <c r="P1349" s="14"/>
      <c r="Q1349" s="6">
        <f>SUMIF(R$315:R$345,$D1349,T$315:T$345)</f>
        <v>0</v>
      </c>
      <c r="R1349" s="12"/>
      <c r="S1349" s="13"/>
      <c r="T1349" s="14"/>
      <c r="U1349" s="7">
        <f>SUMIF(V$315:V$345,$D1349,X$315:X$345)</f>
        <v>0</v>
      </c>
      <c r="V1349" s="12"/>
      <c r="W1349" s="13"/>
      <c r="X1349" s="14"/>
      <c r="Y1349" s="6">
        <f>SUMIF(Z$315:Z$345,$D1349,AB$315:AB$345)</f>
        <v>0</v>
      </c>
      <c r="Z1349" s="12"/>
      <c r="AA1349" s="13"/>
      <c r="AB1349" s="14"/>
      <c r="AC1349" s="7">
        <f>SUMIF(AD$315:AD$345,$D1349,AF$315:AF$345)</f>
        <v>0</v>
      </c>
      <c r="AD1349" s="12"/>
      <c r="AE1349" s="13"/>
      <c r="AF1349" s="14"/>
      <c r="AG1349" s="7">
        <f>SUMIF(AH$315:AH$345,$D1349,AJ$315:AJ$345)</f>
        <v>0</v>
      </c>
      <c r="AH1349" s="12"/>
      <c r="AI1349" s="13"/>
      <c r="AJ1349" s="14"/>
      <c r="AK1349" s="7">
        <f>SUMIF(AL$315:AL$345,$D1349,AN$315:AN$345)</f>
        <v>0</v>
      </c>
      <c r="AL1349" s="12"/>
      <c r="AM1349" s="13"/>
      <c r="AN1349" s="14"/>
      <c r="AO1349" s="7">
        <f>SUMIF(AP$315:AP$345,$D1349,AR$315:AR$345)</f>
        <v>0</v>
      </c>
      <c r="AP1349" s="12"/>
      <c r="AQ1349" s="13"/>
      <c r="AR1349" s="14"/>
      <c r="AS1349" s="7">
        <f>SUMIF(AT$315:AT$345,$D1349,AV$315:AV$345)</f>
        <v>0</v>
      </c>
      <c r="AT1349" s="12"/>
      <c r="AU1349" s="13"/>
      <c r="AV1349" s="14"/>
      <c r="AW1349" s="7">
        <f>SUMIF(AX$315:AX$345,$D1349,AZ$315:AZ$345)</f>
        <v>0</v>
      </c>
      <c r="AX1349" s="12"/>
      <c r="AY1349" s="13"/>
      <c r="AZ1349" s="14"/>
      <c r="BA1349" s="7">
        <f>SUMIF(BB$315:BB$345,$D1349,BD$315:BD$345)</f>
        <v>0</v>
      </c>
      <c r="BB1349" s="12"/>
      <c r="BC1349" s="13"/>
      <c r="BD1349" s="14"/>
      <c r="BE1349" s="7">
        <f>SUMIF(BF$315:BF$345,$D1349,BH$315:BH$345)</f>
        <v>0</v>
      </c>
      <c r="BF1349" s="12"/>
      <c r="BG1349" s="13"/>
      <c r="BH1349" s="14"/>
      <c r="BI1349" s="7">
        <f>SUMIF(BJ$315:BJ$345,$D1349,BL$315:BL$345)</f>
        <v>0</v>
      </c>
      <c r="BJ1349" s="12"/>
      <c r="BK1349" s="13"/>
      <c r="BL1349" s="14"/>
      <c r="BM1349" s="7">
        <f>SUMIF(BN$315:BN$345,$D1349,BP$315:BP$345)</f>
        <v>0</v>
      </c>
      <c r="BN1349" s="12"/>
      <c r="BO1349" s="13"/>
      <c r="BP1349" s="14"/>
      <c r="BQ1349" s="7">
        <f>SUMIF(BR$315:BR$345,$D1349,BT$315:BT$345)</f>
        <v>0</v>
      </c>
      <c r="BR1349" s="12"/>
      <c r="BS1349" s="13"/>
      <c r="BT1349" s="14"/>
      <c r="BU1349" s="7">
        <f>SUMIF(BV$315:BV$345,$D1349,BX$315:BX$345)</f>
        <v>0</v>
      </c>
      <c r="BV1349" s="12"/>
      <c r="BW1349" s="13"/>
      <c r="BX1349" s="14"/>
      <c r="BY1349" s="7">
        <f>SUMIF(BZ$315:BZ$345,$D1349,CB$315:CB$345)</f>
        <v>0</v>
      </c>
      <c r="BZ1349" s="12"/>
      <c r="CA1349" s="13"/>
      <c r="CB1349" s="14"/>
      <c r="CC1349" s="7">
        <f>SUMIF(CD$315:CD$345,$D1349,CF$315:CF$345)</f>
        <v>0</v>
      </c>
      <c r="CD1349" s="12"/>
      <c r="CE1349" s="13"/>
      <c r="CF1349" s="14"/>
      <c r="CG1349" s="7">
        <f>SUMIF(CH$315:CH$345,$D1349,CJ$315:CJ$345)</f>
        <v>0</v>
      </c>
      <c r="CH1349" s="12"/>
      <c r="CI1349" s="13"/>
      <c r="CJ1349" s="14"/>
      <c r="CK1349" s="7">
        <f>SUMIF(CL$315:CL$345,$D1349,CN$315:CN$345)</f>
        <v>0</v>
      </c>
      <c r="CL1349" s="12"/>
      <c r="CM1349" s="13"/>
      <c r="CN1349" s="14"/>
      <c r="CO1349" s="7">
        <f>SUMIF(CP$315:CP$345,$D1349,CR$315:CR$345)</f>
        <v>0</v>
      </c>
      <c r="CP1349" s="12"/>
      <c r="CQ1349" s="13"/>
      <c r="CR1349" s="14"/>
      <c r="CS1349" s="7">
        <f>SUMIF(CT$315:CT$345,$D1349,CV$315:CV$345)</f>
        <v>0</v>
      </c>
      <c r="CT1349" s="12"/>
      <c r="CU1349" s="13"/>
      <c r="CV1349" s="14"/>
      <c r="CW1349" s="7">
        <f>SUMIF(CX$315:CX$345,$D1349,CZ$315:CZ$345)</f>
        <v>0</v>
      </c>
      <c r="CX1349" s="12"/>
      <c r="CY1349" s="13"/>
      <c r="CZ1349" s="14"/>
      <c r="DA1349" s="7">
        <f>SUMIF(DB$315:DB$345,$D1349,DD$315:DD$345)</f>
        <v>0</v>
      </c>
      <c r="DB1349" s="12"/>
      <c r="DC1349" s="13"/>
      <c r="DD1349" s="14"/>
      <c r="DE1349" s="7">
        <f>SUMIF(DF$315:DF$345,$D1349,DH$315:DH$345)</f>
        <v>0</v>
      </c>
      <c r="DF1349" s="12"/>
      <c r="DG1349" s="13"/>
      <c r="DH1349" s="14"/>
      <c r="DI1349" s="7">
        <f>SUMIF(DJ$315:DJ$345,$D1349,DL$315:DL$345)</f>
        <v>0</v>
      </c>
      <c r="DJ1349" s="12"/>
      <c r="DK1349" s="13"/>
      <c r="DL1349" s="14"/>
      <c r="DM1349" s="7">
        <f>SUMIF(DN$315:DN$345,$D1349,DP$315:DP$345)</f>
        <v>0</v>
      </c>
      <c r="DN1349" s="12"/>
      <c r="DO1349" s="13"/>
      <c r="DP1349" s="14"/>
      <c r="DQ1349" s="7">
        <f>SUMIF(DR$315:DR$345,$D1349,DT$315:DT$345)</f>
        <v>0</v>
      </c>
      <c r="DR1349" s="12"/>
      <c r="DS1349" s="13"/>
      <c r="DT1349" s="14"/>
      <c r="DU1349" s="7">
        <f>SUMIF(DV$315:DV$345,$D1349,DX$315:DX$345)</f>
        <v>0</v>
      </c>
      <c r="DV1349" s="12"/>
      <c r="DW1349" s="13"/>
      <c r="DX1349" s="14"/>
      <c r="DY1349" s="7">
        <f>SUMIF(DZ$315:DZ$345,$D1349,EB$315:EB$345)</f>
        <v>0</v>
      </c>
      <c r="DZ1349" s="12"/>
      <c r="EA1349" s="13"/>
      <c r="EB1349" s="14"/>
      <c r="EC1349" s="7">
        <f>SUMIF(ED$315:ED$345,$D1349,EF$315:EF$345)</f>
        <v>0</v>
      </c>
      <c r="ED1349" s="12"/>
      <c r="EE1349" s="13"/>
      <c r="EF1349" s="14"/>
      <c r="EG1349" s="7">
        <f>SUMIF(EH$315:EH$345,$D1349,EJ$315:EJ$345)</f>
        <v>0</v>
      </c>
      <c r="EH1349" s="12"/>
      <c r="EI1349" s="13"/>
      <c r="EJ1349" s="14"/>
      <c r="EK1349" s="7">
        <f>SUMIF(EL$315:EL$345,$D1349,EN$315:EN$345)</f>
        <v>0</v>
      </c>
      <c r="EL1349" s="12"/>
      <c r="EM1349" s="13"/>
      <c r="EN1349" s="14"/>
      <c r="EO1349" s="7">
        <f>SUMIF(EP$315:EP$345,$D1349,ER$315:ER$345)</f>
        <v>0</v>
      </c>
      <c r="EP1349" s="12"/>
      <c r="EQ1349" s="13"/>
      <c r="ER1349" s="14"/>
      <c r="ES1349" s="7">
        <f>SUMIF(ET$315:ET$345,$D1349,EV$315:EV$345)</f>
        <v>0</v>
      </c>
      <c r="ET1349" s="12"/>
      <c r="EU1349" s="13"/>
      <c r="EV1349" s="14"/>
      <c r="EW1349" s="7">
        <f>SUMIF(EX$315:EX$345,$D1349,EZ$315:EZ$345)</f>
        <v>0</v>
      </c>
      <c r="EX1349" s="12"/>
      <c r="EY1349" s="13"/>
      <c r="EZ1349" s="14"/>
      <c r="FA1349" s="7">
        <f>SUMIF(FB$315:FB$345,$D1349,FD$315:FD$345)</f>
        <v>0</v>
      </c>
      <c r="FB1349" s="12"/>
      <c r="FC1349" s="13"/>
      <c r="FD1349" s="14"/>
      <c r="FE1349" s="7">
        <f>SUMIF(FF$315:FF$345,$D1349,FH$315:FH$345)</f>
        <v>0</v>
      </c>
      <c r="FF1349" s="12"/>
      <c r="FG1349" s="13"/>
      <c r="FH1349" s="14"/>
      <c r="FI1349" s="7">
        <f>SUMIF(FJ$315:FJ$345,$D1349,FL$315:FL$345)</f>
        <v>0</v>
      </c>
      <c r="FJ1349" s="12"/>
      <c r="FK1349" s="13"/>
      <c r="FL1349" s="14"/>
      <c r="FM1349" s="7">
        <f>SUMIF(FN$315:FN$345,$D1349,FP$315:FP$345)</f>
        <v>0</v>
      </c>
      <c r="FN1349" s="12"/>
      <c r="FO1349" s="13"/>
      <c r="FP1349" s="14"/>
      <c r="FQ1349" s="7">
        <f>SUMIF(FR$315:FR$345,$D1349,FT$315:FT$345)</f>
        <v>0</v>
      </c>
      <c r="FR1349" s="12"/>
      <c r="FS1349" s="13"/>
      <c r="FT1349" s="14"/>
      <c r="FU1349" s="7">
        <f>SUMIF(FV$315:FV$345,$D1349,FX$315:FX$345)</f>
        <v>0</v>
      </c>
      <c r="FV1349" s="12"/>
      <c r="FW1349" s="13"/>
      <c r="FX1349" s="14"/>
      <c r="FY1349" s="7">
        <f>SUMIF(FZ$315:FZ$345,$D1349,GB$315:GB$345)</f>
        <v>0</v>
      </c>
      <c r="FZ1349" s="12"/>
      <c r="GA1349" s="13"/>
      <c r="GB1349" s="14"/>
      <c r="GC1349" s="7">
        <f>SUMIF(GD$315:GD$345,$D1349,GF$315:GF$345)</f>
        <v>0</v>
      </c>
      <c r="GD1349" s="12"/>
      <c r="GE1349" s="13"/>
      <c r="GF1349" s="14"/>
      <c r="GG1349" s="7">
        <f>SUMIF(GH$315:GH$345,$D1349,GJ$315:GJ$345)</f>
        <v>0</v>
      </c>
      <c r="GH1349" s="12"/>
      <c r="GI1349" s="13"/>
      <c r="GJ1349" s="14"/>
      <c r="GK1349" s="7">
        <f>SUMIF(GL$315:GL$345,$D1349,GN$315:GN$345)</f>
        <v>0</v>
      </c>
      <c r="GL1349" s="12"/>
      <c r="GM1349" s="13"/>
      <c r="GN1349" s="14"/>
      <c r="GO1349" s="7">
        <f>SUMIF(GP$315:GP$345,$D1349,GR$315:GR$345)</f>
        <v>0</v>
      </c>
      <c r="GP1349" s="12"/>
      <c r="GQ1349" s="13"/>
      <c r="GR1349" s="14"/>
      <c r="GS1349" s="7">
        <f>SUMIF(GT$315:GT$345,$D1349,GV$315:GV$345)</f>
        <v>0</v>
      </c>
      <c r="GT1349" s="12"/>
      <c r="GU1349" s="13"/>
      <c r="GV1349" s="21"/>
      <c r="GW1349" s="19">
        <f t="shared" si="32"/>
        <v>0</v>
      </c>
      <c r="GX1349" s="472"/>
      <c r="GY1349" s="473"/>
    </row>
    <row r="1350" spans="1:207" ht="38.25" thickBot="1">
      <c r="A1350" s="162" t="s">
        <v>86</v>
      </c>
      <c r="B1350" s="488"/>
      <c r="C1350" s="230" t="s">
        <v>413</v>
      </c>
      <c r="D1350" s="231" t="s">
        <v>414</v>
      </c>
      <c r="E1350" s="8">
        <f>SUMIF(F$346:F$376,$D1350,H$346:H$376)</f>
        <v>0</v>
      </c>
      <c r="F1350" s="15"/>
      <c r="G1350" s="16"/>
      <c r="H1350" s="16"/>
      <c r="I1350" s="6">
        <f>SUMIF(J$346:J$376,$D1350,L$346:L$376)</f>
        <v>0</v>
      </c>
      <c r="J1350" s="15"/>
      <c r="K1350" s="16"/>
      <c r="L1350" s="16"/>
      <c r="M1350" s="8">
        <f>SUMIF(N$346:N$376,$D1350,P$346:P$376)</f>
        <v>0</v>
      </c>
      <c r="N1350" s="15"/>
      <c r="O1350" s="16"/>
      <c r="P1350" s="16"/>
      <c r="Q1350" s="6">
        <f>SUMIF(R$346:R$376,$D1350,T$346:T$376)</f>
        <v>0</v>
      </c>
      <c r="R1350" s="15"/>
      <c r="S1350" s="16"/>
      <c r="T1350" s="16"/>
      <c r="U1350" s="8">
        <f>SUMIF(V$346:V$376,$D1350,X$346:X$376)</f>
        <v>0</v>
      </c>
      <c r="V1350" s="15"/>
      <c r="W1350" s="16"/>
      <c r="X1350" s="16"/>
      <c r="Y1350" s="6">
        <f>SUMIF(Z$346:Z$376,$D1350,AB$346:AB$376)</f>
        <v>0</v>
      </c>
      <c r="Z1350" s="15"/>
      <c r="AA1350" s="16"/>
      <c r="AB1350" s="16"/>
      <c r="AC1350" s="8">
        <f>SUMIF(AD$346:AD$376,$D1350,AF$346:AF$376)</f>
        <v>0</v>
      </c>
      <c r="AD1350" s="15"/>
      <c r="AE1350" s="16"/>
      <c r="AF1350" s="16"/>
      <c r="AG1350" s="8">
        <f>SUMIF(AH$346:AH$376,$D1350,AJ$346:AJ$376)</f>
        <v>0</v>
      </c>
      <c r="AH1350" s="15"/>
      <c r="AI1350" s="16"/>
      <c r="AJ1350" s="16"/>
      <c r="AK1350" s="8">
        <f>SUMIF(AL$346:AL$376,$D1350,AN$346:AN$376)</f>
        <v>0</v>
      </c>
      <c r="AL1350" s="15"/>
      <c r="AM1350" s="16"/>
      <c r="AN1350" s="16"/>
      <c r="AO1350" s="8">
        <f>SUMIF(AP$346:AP$376,$D1350,AR$346:AR$376)</f>
        <v>0</v>
      </c>
      <c r="AP1350" s="15"/>
      <c r="AQ1350" s="16"/>
      <c r="AR1350" s="16"/>
      <c r="AS1350" s="8">
        <f>SUMIF(AT$346:AT$376,$D1350,AV$346:AV$376)</f>
        <v>0</v>
      </c>
      <c r="AT1350" s="15"/>
      <c r="AU1350" s="16"/>
      <c r="AV1350" s="16"/>
      <c r="AW1350" s="8">
        <f>SUMIF(AX$346:AX$376,$D1350,AZ$346:AZ$376)</f>
        <v>0</v>
      </c>
      <c r="AX1350" s="15"/>
      <c r="AY1350" s="16"/>
      <c r="AZ1350" s="16"/>
      <c r="BA1350" s="8">
        <f>SUMIF(BB$346:BB$376,$D1350,BD$346:BD$376)</f>
        <v>0</v>
      </c>
      <c r="BB1350" s="15"/>
      <c r="BC1350" s="16"/>
      <c r="BD1350" s="16"/>
      <c r="BE1350" s="8">
        <f>SUMIF(BF$346:BF$376,$D1350,BH$346:BH$376)</f>
        <v>0</v>
      </c>
      <c r="BF1350" s="15"/>
      <c r="BG1350" s="16"/>
      <c r="BH1350" s="16"/>
      <c r="BI1350" s="8">
        <f>SUMIF(BJ$346:BJ$376,$D1350,BL$346:BL$376)</f>
        <v>0</v>
      </c>
      <c r="BJ1350" s="15"/>
      <c r="BK1350" s="16"/>
      <c r="BL1350" s="16"/>
      <c r="BM1350" s="8">
        <f>SUMIF(BN$346:BN$376,$D1350,BP$346:BP$376)</f>
        <v>0</v>
      </c>
      <c r="BN1350" s="15"/>
      <c r="BO1350" s="16"/>
      <c r="BP1350" s="16"/>
      <c r="BQ1350" s="8">
        <f>SUMIF(BR$346:BR$376,$D1350,BT$346:BT$376)</f>
        <v>0</v>
      </c>
      <c r="BR1350" s="15"/>
      <c r="BS1350" s="16"/>
      <c r="BT1350" s="16"/>
      <c r="BU1350" s="8">
        <f>SUMIF(BV$346:BV$376,$D1350,BX$346:BX$376)</f>
        <v>0</v>
      </c>
      <c r="BV1350" s="15"/>
      <c r="BW1350" s="16"/>
      <c r="BX1350" s="16"/>
      <c r="BY1350" s="8">
        <f>SUMIF(BZ$346:BZ$376,$D1350,CB$346:CB$376)</f>
        <v>0</v>
      </c>
      <c r="BZ1350" s="15"/>
      <c r="CA1350" s="16"/>
      <c r="CB1350" s="16"/>
      <c r="CC1350" s="8">
        <f>SUMIF(CD$346:CD$376,$D1350,CF$346:CF$376)</f>
        <v>0</v>
      </c>
      <c r="CD1350" s="15"/>
      <c r="CE1350" s="16"/>
      <c r="CF1350" s="16"/>
      <c r="CG1350" s="8">
        <f>SUMIF(CH$346:CH$376,$D1350,CJ$346:CJ$376)</f>
        <v>0</v>
      </c>
      <c r="CH1350" s="15"/>
      <c r="CI1350" s="16"/>
      <c r="CJ1350" s="16"/>
      <c r="CK1350" s="8">
        <f>SUMIF(CL$346:CL$376,$D1350,CN$346:CN$376)</f>
        <v>0</v>
      </c>
      <c r="CL1350" s="15"/>
      <c r="CM1350" s="16"/>
      <c r="CN1350" s="16"/>
      <c r="CO1350" s="8">
        <f>SUMIF(CP$346:CP$376,$D1350,CR$346:CR$376)</f>
        <v>0</v>
      </c>
      <c r="CP1350" s="15"/>
      <c r="CQ1350" s="16"/>
      <c r="CR1350" s="16"/>
      <c r="CS1350" s="8">
        <f>SUMIF(CT$346:CT$376,$D1350,CV$346:CV$376)</f>
        <v>0</v>
      </c>
      <c r="CT1350" s="15"/>
      <c r="CU1350" s="16"/>
      <c r="CV1350" s="16"/>
      <c r="CW1350" s="8">
        <f>SUMIF(CX$346:CX$376,$D1350,CZ$346:CZ$376)</f>
        <v>0</v>
      </c>
      <c r="CX1350" s="15"/>
      <c r="CY1350" s="16"/>
      <c r="CZ1350" s="16"/>
      <c r="DA1350" s="8">
        <f>SUMIF(DB$346:DB$376,$D1350,DD$346:DD$376)</f>
        <v>0</v>
      </c>
      <c r="DB1350" s="15"/>
      <c r="DC1350" s="16"/>
      <c r="DD1350" s="16"/>
      <c r="DE1350" s="8">
        <f>SUMIF(DF$346:DF$376,$D1350,DH$346:DH$376)</f>
        <v>0</v>
      </c>
      <c r="DF1350" s="15"/>
      <c r="DG1350" s="16"/>
      <c r="DH1350" s="16"/>
      <c r="DI1350" s="8">
        <f>SUMIF(DJ$346:DJ$376,$D1350,DL$346:DL$376)</f>
        <v>0</v>
      </c>
      <c r="DJ1350" s="15"/>
      <c r="DK1350" s="16"/>
      <c r="DL1350" s="16"/>
      <c r="DM1350" s="8">
        <f>SUMIF(DN$346:DN$376,$D1350,DP$346:DP$376)</f>
        <v>0</v>
      </c>
      <c r="DN1350" s="15"/>
      <c r="DO1350" s="16"/>
      <c r="DP1350" s="16"/>
      <c r="DQ1350" s="8">
        <f>SUMIF(DR$346:DR$376,$D1350,DT$346:DT$376)</f>
        <v>0</v>
      </c>
      <c r="DR1350" s="15"/>
      <c r="DS1350" s="16"/>
      <c r="DT1350" s="16"/>
      <c r="DU1350" s="8">
        <f>SUMIF(DV$346:DV$376,$D1350,DX$346:DX$376)</f>
        <v>0</v>
      </c>
      <c r="DV1350" s="15"/>
      <c r="DW1350" s="16"/>
      <c r="DX1350" s="16"/>
      <c r="DY1350" s="8">
        <f>SUMIF(DZ$346:DZ$376,$D1350,EB$346:EB$376)</f>
        <v>0</v>
      </c>
      <c r="DZ1350" s="15"/>
      <c r="EA1350" s="16"/>
      <c r="EB1350" s="16"/>
      <c r="EC1350" s="8">
        <f>SUMIF(ED$346:ED$376,$D1350,EF$346:EF$376)</f>
        <v>0</v>
      </c>
      <c r="ED1350" s="15"/>
      <c r="EE1350" s="16"/>
      <c r="EF1350" s="16"/>
      <c r="EG1350" s="8">
        <f>SUMIF(EH$346:EH$376,$D1350,EJ$346:EJ$376)</f>
        <v>0</v>
      </c>
      <c r="EH1350" s="15"/>
      <c r="EI1350" s="16"/>
      <c r="EJ1350" s="16"/>
      <c r="EK1350" s="8">
        <f>SUMIF(EL$346:EL$376,$D1350,EN$346:EN$376)</f>
        <v>0</v>
      </c>
      <c r="EL1350" s="15"/>
      <c r="EM1350" s="16"/>
      <c r="EN1350" s="16"/>
      <c r="EO1350" s="8">
        <f>SUMIF(EP$346:EP$376,$D1350,ER$346:ER$376)</f>
        <v>0</v>
      </c>
      <c r="EP1350" s="15"/>
      <c r="EQ1350" s="16"/>
      <c r="ER1350" s="16"/>
      <c r="ES1350" s="8">
        <f>SUMIF(ET$346:ET$376,$D1350,EV$346:EV$376)</f>
        <v>0</v>
      </c>
      <c r="ET1350" s="15"/>
      <c r="EU1350" s="16"/>
      <c r="EV1350" s="16"/>
      <c r="EW1350" s="8">
        <f>SUMIF(EX$346:EX$376,$D1350,EZ$346:EZ$376)</f>
        <v>0</v>
      </c>
      <c r="EX1350" s="15"/>
      <c r="EY1350" s="16"/>
      <c r="EZ1350" s="16"/>
      <c r="FA1350" s="8">
        <f>SUMIF(FB$346:FB$376,$D1350,FD$346:FD$376)</f>
        <v>0</v>
      </c>
      <c r="FB1350" s="15"/>
      <c r="FC1350" s="16"/>
      <c r="FD1350" s="16"/>
      <c r="FE1350" s="8">
        <f>SUMIF(FF$346:FF$376,$D1350,FH$346:FH$376)</f>
        <v>0</v>
      </c>
      <c r="FF1350" s="15"/>
      <c r="FG1350" s="16"/>
      <c r="FH1350" s="16"/>
      <c r="FI1350" s="8">
        <f>SUMIF(FJ$346:FJ$376,$D1350,FL$346:FL$376)</f>
        <v>0</v>
      </c>
      <c r="FJ1350" s="15"/>
      <c r="FK1350" s="16"/>
      <c r="FL1350" s="16"/>
      <c r="FM1350" s="8">
        <f>SUMIF(FN$346:FN$376,$D1350,FP$346:FP$376)</f>
        <v>0</v>
      </c>
      <c r="FN1350" s="15"/>
      <c r="FO1350" s="16"/>
      <c r="FP1350" s="16"/>
      <c r="FQ1350" s="8">
        <f>SUMIF(FR$346:FR$376,$D1350,FT$346:FT$376)</f>
        <v>0</v>
      </c>
      <c r="FR1350" s="15"/>
      <c r="FS1350" s="16"/>
      <c r="FT1350" s="16"/>
      <c r="FU1350" s="8">
        <f>SUMIF(FV$346:FV$376,$D1350,FX$346:FX$376)</f>
        <v>0</v>
      </c>
      <c r="FV1350" s="15"/>
      <c r="FW1350" s="16"/>
      <c r="FX1350" s="16"/>
      <c r="FY1350" s="8">
        <f>SUMIF(FZ$346:FZ$376,$D1350,GB$346:GB$376)</f>
        <v>0</v>
      </c>
      <c r="FZ1350" s="15"/>
      <c r="GA1350" s="16"/>
      <c r="GB1350" s="16"/>
      <c r="GC1350" s="8">
        <f>SUMIF(GD$346:GD$376,$D1350,GF$346:GF$376)</f>
        <v>0</v>
      </c>
      <c r="GD1350" s="15"/>
      <c r="GE1350" s="16"/>
      <c r="GF1350" s="16"/>
      <c r="GG1350" s="8">
        <f>SUMIF(GH$346:GH$376,$D1350,GJ$346:GJ$376)</f>
        <v>0</v>
      </c>
      <c r="GH1350" s="15"/>
      <c r="GI1350" s="16"/>
      <c r="GJ1350" s="16"/>
      <c r="GK1350" s="8">
        <f>SUMIF(GL$346:GL$376,$D1350,GN$346:GN$376)</f>
        <v>0</v>
      </c>
      <c r="GL1350" s="15"/>
      <c r="GM1350" s="16"/>
      <c r="GN1350" s="16"/>
      <c r="GO1350" s="8">
        <f>SUMIF(GP$346:GP$376,$D1350,GR$346:GR$376)</f>
        <v>0</v>
      </c>
      <c r="GP1350" s="15"/>
      <c r="GQ1350" s="16"/>
      <c r="GR1350" s="16"/>
      <c r="GS1350" s="8">
        <f>SUMIF(GT$346:GT$376,$D1350,GV$346:GV$376)</f>
        <v>0</v>
      </c>
      <c r="GT1350" s="15"/>
      <c r="GU1350" s="16"/>
      <c r="GV1350" s="22"/>
      <c r="GW1350" s="19">
        <f t="shared" si="32"/>
        <v>0</v>
      </c>
      <c r="GX1350" s="472"/>
      <c r="GY1350" s="473"/>
    </row>
    <row r="1351" spans="1:207" ht="30" customHeight="1">
      <c r="A1351" s="163" t="s">
        <v>75</v>
      </c>
      <c r="B1351" s="529"/>
      <c r="C1351" s="252"/>
      <c r="D1351" s="253"/>
      <c r="E1351" s="6">
        <f>SUMIF(F$5:F$35,$D1351,H$5:H$35)</f>
        <v>0</v>
      </c>
      <c r="F1351" s="9"/>
      <c r="G1351" s="10"/>
      <c r="H1351" s="11"/>
      <c r="I1351" s="6">
        <f>SUMIF(J$5:J$35,$D1351,L$5:L$35)</f>
        <v>0</v>
      </c>
      <c r="J1351" s="9"/>
      <c r="K1351" s="10"/>
      <c r="L1351" s="11"/>
      <c r="M1351" s="6">
        <f>SUMIF(N$5:N$35,$D1351,P$5:P$35)</f>
        <v>0</v>
      </c>
      <c r="N1351" s="9"/>
      <c r="O1351" s="10"/>
      <c r="P1351" s="11"/>
      <c r="Q1351" s="6">
        <f>SUMIF(R$5:R$35,$D1351,T$5:T$35)</f>
        <v>0</v>
      </c>
      <c r="R1351" s="9"/>
      <c r="S1351" s="10"/>
      <c r="T1351" s="11"/>
      <c r="U1351" s="6">
        <f>SUMIF(V$5:V$35,$D1351,X$5:X$35)</f>
        <v>0</v>
      </c>
      <c r="V1351" s="9"/>
      <c r="W1351" s="10"/>
      <c r="X1351" s="11"/>
      <c r="Y1351" s="6">
        <f>SUMIF(Z$5:Z$35,$D1351,AB$5:AB$35)</f>
        <v>0</v>
      </c>
      <c r="Z1351" s="9"/>
      <c r="AA1351" s="10"/>
      <c r="AB1351" s="11"/>
      <c r="AC1351" s="6">
        <f>SUMIF(AD$5:AD$35,$D1351,AF$5:AF$35)</f>
        <v>0</v>
      </c>
      <c r="AD1351" s="9"/>
      <c r="AE1351" s="10"/>
      <c r="AF1351" s="11"/>
      <c r="AG1351" s="6">
        <f>SUMIF(AH$5:AH$35,$D1351,AJ$5:AJ$35)</f>
        <v>0</v>
      </c>
      <c r="AH1351" s="9"/>
      <c r="AI1351" s="10"/>
      <c r="AJ1351" s="11"/>
      <c r="AK1351" s="6">
        <f>SUMIF(AL$5:AL$35,$D1351,AN$5:AN$35)</f>
        <v>0</v>
      </c>
      <c r="AL1351" s="9"/>
      <c r="AM1351" s="10"/>
      <c r="AN1351" s="11"/>
      <c r="AO1351" s="6">
        <f>SUMIF(AP$5:AP$35,$D1351,AR$5:AR$35)</f>
        <v>0</v>
      </c>
      <c r="AP1351" s="9"/>
      <c r="AQ1351" s="10"/>
      <c r="AR1351" s="11"/>
      <c r="AS1351" s="6">
        <f>SUMIF(AT$5:AT$35,$D1351,AV$5:AV$35)</f>
        <v>0</v>
      </c>
      <c r="AT1351" s="9"/>
      <c r="AU1351" s="10"/>
      <c r="AV1351" s="11"/>
      <c r="AW1351" s="6">
        <f>SUMIF(AX$5:AX$35,$D1351,AZ$5:AZ$35)</f>
        <v>0</v>
      </c>
      <c r="AX1351" s="9"/>
      <c r="AY1351" s="10"/>
      <c r="AZ1351" s="11"/>
      <c r="BA1351" s="6">
        <f>SUMIF(BB$5:BB$35,$D1351,BD$5:BD$35)</f>
        <v>0</v>
      </c>
      <c r="BB1351" s="9"/>
      <c r="BC1351" s="10"/>
      <c r="BD1351" s="11"/>
      <c r="BE1351" s="6">
        <f>SUMIF(BF$5:BF$35,$D1351,BH$5:BH$35)</f>
        <v>0</v>
      </c>
      <c r="BF1351" s="9"/>
      <c r="BG1351" s="10"/>
      <c r="BH1351" s="11"/>
      <c r="BI1351" s="6">
        <f>SUMIF(BJ$5:BJ$35,$D1351,BL$5:BL$35)</f>
        <v>0</v>
      </c>
      <c r="BJ1351" s="9"/>
      <c r="BK1351" s="10"/>
      <c r="BL1351" s="11"/>
      <c r="BM1351" s="6">
        <f>SUMIF(BN$5:BN$35,$D1351,BP$5:BP$35)</f>
        <v>0</v>
      </c>
      <c r="BN1351" s="9"/>
      <c r="BO1351" s="10"/>
      <c r="BP1351" s="11"/>
      <c r="BQ1351" s="6">
        <f>SUMIF(BR$5:BR$35,$D1351,BT$5:BT$35)</f>
        <v>0</v>
      </c>
      <c r="BR1351" s="9"/>
      <c r="BS1351" s="10"/>
      <c r="BT1351" s="11"/>
      <c r="BU1351" s="6">
        <f>SUMIF(BV$5:BV$35,$D1351,BX$5:BX$35)</f>
        <v>0</v>
      </c>
      <c r="BV1351" s="9"/>
      <c r="BW1351" s="10"/>
      <c r="BX1351" s="11"/>
      <c r="BY1351" s="6">
        <f>SUMIF(BZ$5:BZ$35,$D1351,CB$5:CB$35)</f>
        <v>0</v>
      </c>
      <c r="BZ1351" s="9"/>
      <c r="CA1351" s="10"/>
      <c r="CB1351" s="11"/>
      <c r="CC1351" s="6">
        <f>SUMIF(CD$5:CD$35,$D1351,CF$5:CF$35)</f>
        <v>0</v>
      </c>
      <c r="CD1351" s="9"/>
      <c r="CE1351" s="10"/>
      <c r="CF1351" s="11"/>
      <c r="CG1351" s="6">
        <f>SUMIF(CH$5:CH$35,$D1351,CJ$5:CJ$35)</f>
        <v>0</v>
      </c>
      <c r="CH1351" s="9"/>
      <c r="CI1351" s="10"/>
      <c r="CJ1351" s="11"/>
      <c r="CK1351" s="6">
        <f>SUMIF(CL$5:CL$35,$D1351,CN$5:CN$35)</f>
        <v>0</v>
      </c>
      <c r="CL1351" s="9"/>
      <c r="CM1351" s="10"/>
      <c r="CN1351" s="11"/>
      <c r="CO1351" s="6">
        <f>SUMIF(CP$5:CP$35,$D1351,CR$5:CR$35)</f>
        <v>0</v>
      </c>
      <c r="CP1351" s="9"/>
      <c r="CQ1351" s="10"/>
      <c r="CR1351" s="11"/>
      <c r="CS1351" s="6">
        <f>SUMIF(CT$5:CT$35,$D1351,CV$5:CV$35)</f>
        <v>0</v>
      </c>
      <c r="CT1351" s="9"/>
      <c r="CU1351" s="10"/>
      <c r="CV1351" s="11"/>
      <c r="CW1351" s="6">
        <f>SUMIF(CX$5:CX$35,$D1351,CZ$5:CZ$35)</f>
        <v>0</v>
      </c>
      <c r="CX1351" s="9"/>
      <c r="CY1351" s="10"/>
      <c r="CZ1351" s="11"/>
      <c r="DA1351" s="6">
        <f>SUMIF(DB$5:DB$35,$D1351,DD$5:DD$35)</f>
        <v>0</v>
      </c>
      <c r="DB1351" s="9"/>
      <c r="DC1351" s="10"/>
      <c r="DD1351" s="11"/>
      <c r="DE1351" s="6">
        <f>SUMIF(DF$5:DF$35,$D1351,DH$5:DH$35)</f>
        <v>0</v>
      </c>
      <c r="DF1351" s="9"/>
      <c r="DG1351" s="10"/>
      <c r="DH1351" s="11"/>
      <c r="DI1351" s="6">
        <f>SUMIF(DJ$5:DJ$35,$D1351,DL$5:DL$35)</f>
        <v>0</v>
      </c>
      <c r="DJ1351" s="9"/>
      <c r="DK1351" s="10"/>
      <c r="DL1351" s="11"/>
      <c r="DM1351" s="6">
        <f>SUMIF(DN$5:DN$35,$D1351,DP$5:DP$35)</f>
        <v>0</v>
      </c>
      <c r="DN1351" s="9"/>
      <c r="DO1351" s="10"/>
      <c r="DP1351" s="11"/>
      <c r="DQ1351" s="6">
        <f>SUMIF(DR$5:DR$35,$D1351,DT$5:DT$35)</f>
        <v>0</v>
      </c>
      <c r="DR1351" s="9"/>
      <c r="DS1351" s="10"/>
      <c r="DT1351" s="11"/>
      <c r="DU1351" s="6">
        <f>SUMIF(DV$5:DV$35,$D1351,DX$5:DX$35)</f>
        <v>0</v>
      </c>
      <c r="DV1351" s="9"/>
      <c r="DW1351" s="10"/>
      <c r="DX1351" s="11"/>
      <c r="DY1351" s="6">
        <f>SUMIF(DZ$5:DZ$35,$D1351,EB$5:EB$35)</f>
        <v>0</v>
      </c>
      <c r="DZ1351" s="9"/>
      <c r="EA1351" s="10"/>
      <c r="EB1351" s="11"/>
      <c r="EC1351" s="6">
        <f>SUMIF(ED$5:ED$35,$D1351,EF$5:EF$35)</f>
        <v>0</v>
      </c>
      <c r="ED1351" s="9"/>
      <c r="EE1351" s="10"/>
      <c r="EF1351" s="11"/>
      <c r="EG1351" s="6">
        <f>SUMIF(EH$5:EH$35,$D1351,EJ$5:EJ$35)</f>
        <v>0</v>
      </c>
      <c r="EH1351" s="9"/>
      <c r="EI1351" s="10"/>
      <c r="EJ1351" s="11"/>
      <c r="EK1351" s="6">
        <f>SUMIF(EL$5:EL$35,$D1351,EN$5:EN$35)</f>
        <v>0</v>
      </c>
      <c r="EL1351" s="9"/>
      <c r="EM1351" s="10"/>
      <c r="EN1351" s="11"/>
      <c r="EO1351" s="6">
        <f>SUMIF(EP$5:EP$35,$D1351,ER$5:ER$35)</f>
        <v>0</v>
      </c>
      <c r="EP1351" s="9"/>
      <c r="EQ1351" s="10"/>
      <c r="ER1351" s="11"/>
      <c r="ES1351" s="6">
        <f>SUMIF(ET$5:ET$35,$D1351,EV$5:EV$35)</f>
        <v>0</v>
      </c>
      <c r="ET1351" s="9"/>
      <c r="EU1351" s="10"/>
      <c r="EV1351" s="11"/>
      <c r="EW1351" s="6">
        <f>SUMIF(EX$5:EX$35,$D1351,EZ$5:EZ$35)</f>
        <v>0</v>
      </c>
      <c r="EX1351" s="9"/>
      <c r="EY1351" s="10"/>
      <c r="EZ1351" s="11"/>
      <c r="FA1351" s="6">
        <f>SUMIF(FB$5:FB$35,$D1351,FD$5:FD$35)</f>
        <v>0</v>
      </c>
      <c r="FB1351" s="9"/>
      <c r="FC1351" s="10"/>
      <c r="FD1351" s="11"/>
      <c r="FE1351" s="6">
        <f>SUMIF(FF$5:FF$35,$D1351,FH$5:FH$35)</f>
        <v>0</v>
      </c>
      <c r="FF1351" s="9"/>
      <c r="FG1351" s="10"/>
      <c r="FH1351" s="11"/>
      <c r="FI1351" s="6">
        <f>SUMIF(FJ$5:FJ$35,$D1351,FL$5:FL$35)</f>
        <v>0</v>
      </c>
      <c r="FJ1351" s="9"/>
      <c r="FK1351" s="10"/>
      <c r="FL1351" s="11"/>
      <c r="FM1351" s="6">
        <f>SUMIF(FN$5:FN$35,$D1351,FP$5:FP$35)</f>
        <v>0</v>
      </c>
      <c r="FN1351" s="9"/>
      <c r="FO1351" s="10"/>
      <c r="FP1351" s="11"/>
      <c r="FQ1351" s="6">
        <f>SUMIF(FR$5:FR$35,$D1351,FT$5:FT$35)</f>
        <v>0</v>
      </c>
      <c r="FR1351" s="9"/>
      <c r="FS1351" s="10"/>
      <c r="FT1351" s="11"/>
      <c r="FU1351" s="6">
        <f>SUMIF(FV$5:FV$35,$D1351,FX$5:FX$35)</f>
        <v>0</v>
      </c>
      <c r="FV1351" s="9"/>
      <c r="FW1351" s="10"/>
      <c r="FX1351" s="11"/>
      <c r="FY1351" s="6">
        <f>SUMIF(FZ$5:FZ$35,$D1351,GB$5:GB$35)</f>
        <v>0</v>
      </c>
      <c r="FZ1351" s="9"/>
      <c r="GA1351" s="10"/>
      <c r="GB1351" s="11"/>
      <c r="GC1351" s="6">
        <f>SUMIF(GD$5:GD$35,$D1351,GF$5:GF$35)</f>
        <v>0</v>
      </c>
      <c r="GD1351" s="9"/>
      <c r="GE1351" s="10"/>
      <c r="GF1351" s="11"/>
      <c r="GG1351" s="6">
        <f>SUMIF(GH$5:GH$35,$D1351,GJ$5:GJ$35)</f>
        <v>0</v>
      </c>
      <c r="GH1351" s="9"/>
      <c r="GI1351" s="10"/>
      <c r="GJ1351" s="11"/>
      <c r="GK1351" s="6">
        <f>SUMIF(GL$5:GL$35,$D1351,GN$5:GN$35)</f>
        <v>0</v>
      </c>
      <c r="GL1351" s="9"/>
      <c r="GM1351" s="10"/>
      <c r="GN1351" s="11"/>
      <c r="GO1351" s="6">
        <f>SUMIF(GP$5:GP$35,$D1351,GR$5:GR$35)</f>
        <v>0</v>
      </c>
      <c r="GP1351" s="9"/>
      <c r="GQ1351" s="10"/>
      <c r="GR1351" s="11"/>
      <c r="GS1351" s="6">
        <f>SUMIF(GT$5:GT$35,$D1351,GV$5:GV$35)</f>
        <v>0</v>
      </c>
      <c r="GT1351" s="9"/>
      <c r="GU1351" s="10"/>
      <c r="GV1351" s="20"/>
      <c r="GW1351" s="19">
        <f t="shared" si="32"/>
        <v>0</v>
      </c>
      <c r="GX1351" s="472">
        <f>SUM(GW1351:GW1362)</f>
        <v>0</v>
      </c>
      <c r="GY1351" s="473">
        <f>D1351</f>
        <v>0</v>
      </c>
    </row>
    <row r="1352" spans="1:207" ht="15">
      <c r="A1352" s="47" t="s">
        <v>76</v>
      </c>
      <c r="B1352" s="530"/>
      <c r="C1352" s="251"/>
      <c r="D1352" s="254"/>
      <c r="E1352" s="6">
        <f>SUMIF(F$36:F$66,$D1352,H$36:H$66)</f>
        <v>0</v>
      </c>
      <c r="F1352" s="9"/>
      <c r="G1352" s="10"/>
      <c r="H1352" s="11"/>
      <c r="I1352" s="6">
        <f>SUMIF(J$36:J$66,$D1352,L$36:L$66)</f>
        <v>0</v>
      </c>
      <c r="J1352" s="9"/>
      <c r="K1352" s="10"/>
      <c r="L1352" s="11"/>
      <c r="M1352" s="6">
        <f>SUMIF(N$36:N$66,$D1352,P$36:P$66)</f>
        <v>0</v>
      </c>
      <c r="N1352" s="9"/>
      <c r="O1352" s="10"/>
      <c r="P1352" s="11"/>
      <c r="Q1352" s="6">
        <f>SUMIF(R$36:R$66,$D1352,T$36:T$66)</f>
        <v>0</v>
      </c>
      <c r="R1352" s="9"/>
      <c r="S1352" s="10"/>
      <c r="T1352" s="11"/>
      <c r="U1352" s="6">
        <f>SUMIF(V$36:V$66,$D1352,X$36:X$66)</f>
        <v>0</v>
      </c>
      <c r="V1352" s="9"/>
      <c r="W1352" s="10"/>
      <c r="X1352" s="11"/>
      <c r="Y1352" s="6">
        <f>SUMIF(Z$36:Z$66,$D1352,AB$36:AB$66)</f>
        <v>0</v>
      </c>
      <c r="Z1352" s="9"/>
      <c r="AA1352" s="10"/>
      <c r="AB1352" s="11"/>
      <c r="AC1352" s="6">
        <f>SUMIF(AD$36:AD$66,$D1352,AF$36:AF$66)</f>
        <v>0</v>
      </c>
      <c r="AD1352" s="9"/>
      <c r="AE1352" s="10"/>
      <c r="AF1352" s="11"/>
      <c r="AG1352" s="6">
        <f>SUMIF(AH$36:AH$66,$D1352,AJ$36:AJ$66)</f>
        <v>0</v>
      </c>
      <c r="AH1352" s="9"/>
      <c r="AI1352" s="10"/>
      <c r="AJ1352" s="11"/>
      <c r="AK1352" s="6">
        <f>SUMIF(AL$36:AL$66,$D1352,AN$36:AN$66)</f>
        <v>0</v>
      </c>
      <c r="AL1352" s="9"/>
      <c r="AM1352" s="10"/>
      <c r="AN1352" s="11"/>
      <c r="AO1352" s="6">
        <f>SUMIF(AP$36:AP$66,$D1352,AR$36:AR$66)</f>
        <v>0</v>
      </c>
      <c r="AP1352" s="9"/>
      <c r="AQ1352" s="10"/>
      <c r="AR1352" s="11"/>
      <c r="AS1352" s="6">
        <f>SUMIF(AT$36:AT$66,$D1352,AV$36:AV$66)</f>
        <v>0</v>
      </c>
      <c r="AT1352" s="9"/>
      <c r="AU1352" s="10"/>
      <c r="AV1352" s="11"/>
      <c r="AW1352" s="6">
        <f>SUMIF(AX$36:AX$66,$D1352,AZ$36:AZ$66)</f>
        <v>0</v>
      </c>
      <c r="AX1352" s="9"/>
      <c r="AY1352" s="10"/>
      <c r="AZ1352" s="11"/>
      <c r="BA1352" s="6">
        <f>SUMIF(BB$36:BB$66,$D1352,BD$36:BD$66)</f>
        <v>0</v>
      </c>
      <c r="BB1352" s="9"/>
      <c r="BC1352" s="10"/>
      <c r="BD1352" s="11"/>
      <c r="BE1352" s="6">
        <f>SUMIF(BF$36:BF$66,$D1352,BH$36:BH$66)</f>
        <v>0</v>
      </c>
      <c r="BF1352" s="9"/>
      <c r="BG1352" s="10"/>
      <c r="BH1352" s="11"/>
      <c r="BI1352" s="6">
        <f>SUMIF(BJ$36:BJ$66,$D1352,BL$36:BL$66)</f>
        <v>0</v>
      </c>
      <c r="BJ1352" s="9"/>
      <c r="BK1352" s="10"/>
      <c r="BL1352" s="11"/>
      <c r="BM1352" s="6">
        <f>SUMIF(BN$36:BN$66,$D1352,BP$36:BP$66)</f>
        <v>0</v>
      </c>
      <c r="BN1352" s="9"/>
      <c r="BO1352" s="10"/>
      <c r="BP1352" s="11"/>
      <c r="BQ1352" s="6">
        <f>SUMIF(BR$36:BR$66,$D1352,BT$36:BT$66)</f>
        <v>0</v>
      </c>
      <c r="BR1352" s="9"/>
      <c r="BS1352" s="10"/>
      <c r="BT1352" s="11"/>
      <c r="BU1352" s="6">
        <f>SUMIF(BV$36:BV$66,$D1352,BX$36:BX$66)</f>
        <v>0</v>
      </c>
      <c r="BV1352" s="9"/>
      <c r="BW1352" s="10"/>
      <c r="BX1352" s="11"/>
      <c r="BY1352" s="6">
        <f>SUMIF(BZ$36:BZ$66,$D1352,CB$36:CB$66)</f>
        <v>0</v>
      </c>
      <c r="BZ1352" s="9"/>
      <c r="CA1352" s="10"/>
      <c r="CB1352" s="11"/>
      <c r="CC1352" s="6">
        <f>SUMIF(CD$36:CD$66,$D1352,CF$36:CF$66)</f>
        <v>0</v>
      </c>
      <c r="CD1352" s="9"/>
      <c r="CE1352" s="10"/>
      <c r="CF1352" s="11"/>
      <c r="CG1352" s="6">
        <f>SUMIF(CH$36:CH$66,$D1352,CJ$36:CJ$66)</f>
        <v>0</v>
      </c>
      <c r="CH1352" s="9"/>
      <c r="CI1352" s="10"/>
      <c r="CJ1352" s="11"/>
      <c r="CK1352" s="6">
        <f>SUMIF(CL$36:CL$66,$D1352,CN$36:CN$66)</f>
        <v>0</v>
      </c>
      <c r="CL1352" s="9"/>
      <c r="CM1352" s="10"/>
      <c r="CN1352" s="11"/>
      <c r="CO1352" s="6">
        <f>SUMIF(CP$36:CP$66,$D1352,CR$36:CR$66)</f>
        <v>0</v>
      </c>
      <c r="CP1352" s="9"/>
      <c r="CQ1352" s="10"/>
      <c r="CR1352" s="11"/>
      <c r="CS1352" s="6">
        <f>SUMIF(CT$36:CT$66,$D1352,CV$36:CV$66)</f>
        <v>0</v>
      </c>
      <c r="CT1352" s="9"/>
      <c r="CU1352" s="10"/>
      <c r="CV1352" s="11"/>
      <c r="CW1352" s="6">
        <f>SUMIF(CX$36:CX$66,$D1352,CZ$36:CZ$66)</f>
        <v>0</v>
      </c>
      <c r="CX1352" s="9"/>
      <c r="CY1352" s="10"/>
      <c r="CZ1352" s="11"/>
      <c r="DA1352" s="6">
        <f>SUMIF(DB$36:DB$66,$D1352,DD$36:DD$66)</f>
        <v>0</v>
      </c>
      <c r="DB1352" s="9"/>
      <c r="DC1352" s="10"/>
      <c r="DD1352" s="11"/>
      <c r="DE1352" s="6">
        <f>SUMIF(DF$36:DF$66,$D1352,DH$36:DH$66)</f>
        <v>0</v>
      </c>
      <c r="DF1352" s="9"/>
      <c r="DG1352" s="10"/>
      <c r="DH1352" s="11"/>
      <c r="DI1352" s="6">
        <f>SUMIF(DJ$36:DJ$66,$D1352,DL$36:DL$66)</f>
        <v>0</v>
      </c>
      <c r="DJ1352" s="9"/>
      <c r="DK1352" s="10"/>
      <c r="DL1352" s="11"/>
      <c r="DM1352" s="6">
        <f>SUMIF(DN$36:DN$66,$D1352,DP$36:DP$66)</f>
        <v>0</v>
      </c>
      <c r="DN1352" s="9"/>
      <c r="DO1352" s="10"/>
      <c r="DP1352" s="11"/>
      <c r="DQ1352" s="6">
        <f>SUMIF(DR$36:DR$66,$D1352,DT$36:DT$66)</f>
        <v>0</v>
      </c>
      <c r="DR1352" s="9"/>
      <c r="DS1352" s="10"/>
      <c r="DT1352" s="11"/>
      <c r="DU1352" s="6">
        <f>SUMIF(DV$36:DV$66,$D1352,DX$36:DX$66)</f>
        <v>0</v>
      </c>
      <c r="DV1352" s="9"/>
      <c r="DW1352" s="10"/>
      <c r="DX1352" s="11"/>
      <c r="DY1352" s="6">
        <f>SUMIF(DZ$36:DZ$66,$D1352,EB$36:EB$66)</f>
        <v>0</v>
      </c>
      <c r="DZ1352" s="9"/>
      <c r="EA1352" s="10"/>
      <c r="EB1352" s="11"/>
      <c r="EC1352" s="6">
        <f>SUMIF(ED$36:ED$66,$D1352,EF$36:EF$66)</f>
        <v>0</v>
      </c>
      <c r="ED1352" s="9"/>
      <c r="EE1352" s="10"/>
      <c r="EF1352" s="11"/>
      <c r="EG1352" s="6">
        <f>SUMIF(EH$36:EH$66,$D1352,EJ$36:EJ$66)</f>
        <v>0</v>
      </c>
      <c r="EH1352" s="9"/>
      <c r="EI1352" s="10"/>
      <c r="EJ1352" s="11"/>
      <c r="EK1352" s="6">
        <f>SUMIF(EL$36:EL$66,$D1352,EN$36:EN$66)</f>
        <v>0</v>
      </c>
      <c r="EL1352" s="9"/>
      <c r="EM1352" s="10"/>
      <c r="EN1352" s="11"/>
      <c r="EO1352" s="6">
        <f>SUMIF(EP$36:EP$66,$D1352,ER$36:ER$66)</f>
        <v>0</v>
      </c>
      <c r="EP1352" s="9"/>
      <c r="EQ1352" s="10"/>
      <c r="ER1352" s="11"/>
      <c r="ES1352" s="6">
        <f>SUMIF(ET$36:ET$66,$D1352,EV$36:EV$66)</f>
        <v>0</v>
      </c>
      <c r="ET1352" s="9"/>
      <c r="EU1352" s="10"/>
      <c r="EV1352" s="11"/>
      <c r="EW1352" s="6">
        <f>SUMIF(EX$36:EX$66,$D1352,EZ$36:EZ$66)</f>
        <v>0</v>
      </c>
      <c r="EX1352" s="9"/>
      <c r="EY1352" s="10"/>
      <c r="EZ1352" s="11"/>
      <c r="FA1352" s="6">
        <f>SUMIF(FB$36:FB$66,$D1352,FD$36:FD$66)</f>
        <v>0</v>
      </c>
      <c r="FB1352" s="9"/>
      <c r="FC1352" s="10"/>
      <c r="FD1352" s="11"/>
      <c r="FE1352" s="6">
        <f>SUMIF(FF$36:FF$66,$D1352,FH$36:FH$66)</f>
        <v>0</v>
      </c>
      <c r="FF1352" s="9"/>
      <c r="FG1352" s="10"/>
      <c r="FH1352" s="11"/>
      <c r="FI1352" s="6">
        <f>SUMIF(FJ$36:FJ$66,$D1352,FL$36:FL$66)</f>
        <v>0</v>
      </c>
      <c r="FJ1352" s="9"/>
      <c r="FK1352" s="10"/>
      <c r="FL1352" s="11"/>
      <c r="FM1352" s="6">
        <f>SUMIF(FN$36:FN$66,$D1352,FP$36:FP$66)</f>
        <v>0</v>
      </c>
      <c r="FN1352" s="9"/>
      <c r="FO1352" s="10"/>
      <c r="FP1352" s="11"/>
      <c r="FQ1352" s="6">
        <f>SUMIF(FR$36:FR$66,$D1352,FT$36:FT$66)</f>
        <v>0</v>
      </c>
      <c r="FR1352" s="9"/>
      <c r="FS1352" s="10"/>
      <c r="FT1352" s="11"/>
      <c r="FU1352" s="6">
        <f>SUMIF(FV$36:FV$66,$D1352,FX$36:FX$66)</f>
        <v>0</v>
      </c>
      <c r="FV1352" s="9"/>
      <c r="FW1352" s="10"/>
      <c r="FX1352" s="11"/>
      <c r="FY1352" s="6">
        <f>SUMIF(FZ$36:FZ$66,$D1352,GB$36:GB$66)</f>
        <v>0</v>
      </c>
      <c r="FZ1352" s="9"/>
      <c r="GA1352" s="10"/>
      <c r="GB1352" s="11"/>
      <c r="GC1352" s="6">
        <f>SUMIF(GD$36:GD$66,$D1352,GF$36:GF$66)</f>
        <v>0</v>
      </c>
      <c r="GD1352" s="9"/>
      <c r="GE1352" s="10"/>
      <c r="GF1352" s="11"/>
      <c r="GG1352" s="6">
        <f>SUMIF(GH$36:GH$66,$D1352,GJ$36:GJ$66)</f>
        <v>0</v>
      </c>
      <c r="GH1352" s="9"/>
      <c r="GI1352" s="10"/>
      <c r="GJ1352" s="11"/>
      <c r="GK1352" s="6">
        <f>SUMIF(GL$36:GL$66,$D1352,GN$36:GN$66)</f>
        <v>0</v>
      </c>
      <c r="GL1352" s="9"/>
      <c r="GM1352" s="10"/>
      <c r="GN1352" s="11"/>
      <c r="GO1352" s="6">
        <f>SUMIF(GP$36:GP$66,$D1352,GR$36:GR$66)</f>
        <v>0</v>
      </c>
      <c r="GP1352" s="9"/>
      <c r="GQ1352" s="10"/>
      <c r="GR1352" s="11"/>
      <c r="GS1352" s="6">
        <f>SUMIF(GT$36:GT$66,$D1352,GV$36:GV$66)</f>
        <v>0</v>
      </c>
      <c r="GT1352" s="9"/>
      <c r="GU1352" s="10"/>
      <c r="GV1352" s="20"/>
      <c r="GW1352" s="19">
        <f t="shared" si="32"/>
        <v>0</v>
      </c>
      <c r="GX1352" s="472"/>
      <c r="GY1352" s="473"/>
    </row>
    <row r="1353" spans="1:207" ht="15">
      <c r="A1353" s="47" t="s">
        <v>77</v>
      </c>
      <c r="B1353" s="530"/>
      <c r="C1353" s="251"/>
      <c r="D1353" s="254"/>
      <c r="E1353" s="6">
        <f>SUMIF(F$67:F$97,$D1353,H$67:H$97)</f>
        <v>0</v>
      </c>
      <c r="F1353" s="9"/>
      <c r="G1353" s="10"/>
      <c r="H1353" s="11"/>
      <c r="I1353" s="6">
        <f>SUMIF(J$67:J$97,$D1353,L$67:L$97)</f>
        <v>0</v>
      </c>
      <c r="J1353" s="9"/>
      <c r="K1353" s="10"/>
      <c r="L1353" s="11"/>
      <c r="M1353" s="6">
        <f>SUMIF(N$67:N$97,$D1353,P$67:P$97)</f>
        <v>0</v>
      </c>
      <c r="N1353" s="9"/>
      <c r="O1353" s="10"/>
      <c r="P1353" s="11"/>
      <c r="Q1353" s="6">
        <f>SUMIF(R$67:R$97,$D1353,T$67:T$97)</f>
        <v>0</v>
      </c>
      <c r="R1353" s="9"/>
      <c r="S1353" s="10"/>
      <c r="T1353" s="11"/>
      <c r="U1353" s="6">
        <f>SUMIF(V$67:V$97,$D1353,X$67:X$97)</f>
        <v>0</v>
      </c>
      <c r="V1353" s="9"/>
      <c r="W1353" s="10"/>
      <c r="X1353" s="11"/>
      <c r="Y1353" s="6">
        <f>SUMIF(Z$67:Z$97,$D1353,AB$67:AB$97)</f>
        <v>0</v>
      </c>
      <c r="Z1353" s="9"/>
      <c r="AA1353" s="10"/>
      <c r="AB1353" s="11"/>
      <c r="AC1353" s="6">
        <f>SUMIF(AD$67:AD$97,$D1353,AF$67:AF$97)</f>
        <v>0</v>
      </c>
      <c r="AD1353" s="9"/>
      <c r="AE1353" s="10"/>
      <c r="AF1353" s="11"/>
      <c r="AG1353" s="6">
        <f>SUMIF(AH$67:AH$97,$D1353,AJ$67:AJ$97)</f>
        <v>0</v>
      </c>
      <c r="AH1353" s="9"/>
      <c r="AI1353" s="10"/>
      <c r="AJ1353" s="11"/>
      <c r="AK1353" s="6">
        <f>SUMIF(AL$67:AL$97,$D1353,AN$67:AN$97)</f>
        <v>0</v>
      </c>
      <c r="AL1353" s="9"/>
      <c r="AM1353" s="10"/>
      <c r="AN1353" s="11"/>
      <c r="AO1353" s="6">
        <f>SUMIF(AP$67:AP$97,$D1353,AR$67:AR$97)</f>
        <v>0</v>
      </c>
      <c r="AP1353" s="9"/>
      <c r="AQ1353" s="10"/>
      <c r="AR1353" s="11"/>
      <c r="AS1353" s="6">
        <f>SUMIF(AT$67:AT$97,$D1353,AV$67:AV$97)</f>
        <v>0</v>
      </c>
      <c r="AT1353" s="9"/>
      <c r="AU1353" s="10"/>
      <c r="AV1353" s="11"/>
      <c r="AW1353" s="6">
        <f>SUMIF(AX$67:AX$97,$D1353,AZ$67:AZ$97)</f>
        <v>0</v>
      </c>
      <c r="AX1353" s="9"/>
      <c r="AY1353" s="10"/>
      <c r="AZ1353" s="11"/>
      <c r="BA1353" s="6">
        <f>SUMIF(BB$67:BB$97,$D1353,BD$67:BD$97)</f>
        <v>0</v>
      </c>
      <c r="BB1353" s="9"/>
      <c r="BC1353" s="10"/>
      <c r="BD1353" s="11"/>
      <c r="BE1353" s="6">
        <f>SUMIF(BF$67:BF$97,$D1353,BH$67:BH$97)</f>
        <v>0</v>
      </c>
      <c r="BF1353" s="9"/>
      <c r="BG1353" s="10"/>
      <c r="BH1353" s="11"/>
      <c r="BI1353" s="6">
        <f>SUMIF(BJ$67:BJ$97,$D1353,BL$67:BL$97)</f>
        <v>0</v>
      </c>
      <c r="BJ1353" s="9"/>
      <c r="BK1353" s="10"/>
      <c r="BL1353" s="11"/>
      <c r="BM1353" s="6">
        <f>SUMIF(BN$67:BN$97,$D1353,BP$67:BP$97)</f>
        <v>0</v>
      </c>
      <c r="BN1353" s="9"/>
      <c r="BO1353" s="10"/>
      <c r="BP1353" s="11"/>
      <c r="BQ1353" s="6">
        <f>SUMIF(BR$67:BR$97,$D1353,BT$67:BT$97)</f>
        <v>0</v>
      </c>
      <c r="BR1353" s="9"/>
      <c r="BS1353" s="10"/>
      <c r="BT1353" s="11"/>
      <c r="BU1353" s="6">
        <f>SUMIF(BV$67:BV$97,$D1353,BX$67:BX$97)</f>
        <v>0</v>
      </c>
      <c r="BV1353" s="9"/>
      <c r="BW1353" s="10"/>
      <c r="BX1353" s="11"/>
      <c r="BY1353" s="6">
        <f>SUMIF(BZ$67:BZ$97,$D1353,CB$67:CB$97)</f>
        <v>0</v>
      </c>
      <c r="BZ1353" s="9"/>
      <c r="CA1353" s="10"/>
      <c r="CB1353" s="11"/>
      <c r="CC1353" s="6">
        <f>SUMIF(CD$67:CD$97,$D1353,CF$67:CF$97)</f>
        <v>0</v>
      </c>
      <c r="CD1353" s="9"/>
      <c r="CE1353" s="10"/>
      <c r="CF1353" s="11"/>
      <c r="CG1353" s="6">
        <f>SUMIF(CH$67:CH$97,$D1353,CJ$67:CJ$97)</f>
        <v>0</v>
      </c>
      <c r="CH1353" s="9"/>
      <c r="CI1353" s="10"/>
      <c r="CJ1353" s="11"/>
      <c r="CK1353" s="6">
        <f>SUMIF(CL$67:CL$97,$D1353,CN$67:CN$97)</f>
        <v>0</v>
      </c>
      <c r="CL1353" s="9"/>
      <c r="CM1353" s="10"/>
      <c r="CN1353" s="11"/>
      <c r="CO1353" s="6">
        <f>SUMIF(CP$67:CP$97,$D1353,CR$67:CR$97)</f>
        <v>0</v>
      </c>
      <c r="CP1353" s="9"/>
      <c r="CQ1353" s="10"/>
      <c r="CR1353" s="11"/>
      <c r="CS1353" s="6">
        <f>SUMIF(CT$67:CT$97,$D1353,CV$67:CV$97)</f>
        <v>0</v>
      </c>
      <c r="CT1353" s="9"/>
      <c r="CU1353" s="10"/>
      <c r="CV1353" s="11"/>
      <c r="CW1353" s="6">
        <f>SUMIF(CX$67:CX$97,$D1353,CZ$67:CZ$97)</f>
        <v>0</v>
      </c>
      <c r="CX1353" s="9"/>
      <c r="CY1353" s="10"/>
      <c r="CZ1353" s="11"/>
      <c r="DA1353" s="6">
        <f>SUMIF(DB$67:DB$97,$D1353,DD$67:DD$97)</f>
        <v>0</v>
      </c>
      <c r="DB1353" s="9"/>
      <c r="DC1353" s="10"/>
      <c r="DD1353" s="11"/>
      <c r="DE1353" s="6">
        <f>SUMIF(DF$67:DF$97,$D1353,DH$67:DH$97)</f>
        <v>0</v>
      </c>
      <c r="DF1353" s="9"/>
      <c r="DG1353" s="10"/>
      <c r="DH1353" s="11"/>
      <c r="DI1353" s="6">
        <f>SUMIF(DJ$67:DJ$97,$D1353,DL$67:DL$97)</f>
        <v>0</v>
      </c>
      <c r="DJ1353" s="9"/>
      <c r="DK1353" s="10"/>
      <c r="DL1353" s="11"/>
      <c r="DM1353" s="6">
        <f>SUMIF(DN$67:DN$97,$D1353,DP$67:DP$97)</f>
        <v>0</v>
      </c>
      <c r="DN1353" s="9"/>
      <c r="DO1353" s="10"/>
      <c r="DP1353" s="11"/>
      <c r="DQ1353" s="6">
        <f>SUMIF(DR$67:DR$97,$D1353,DT$67:DT$97)</f>
        <v>0</v>
      </c>
      <c r="DR1353" s="9"/>
      <c r="DS1353" s="10"/>
      <c r="DT1353" s="11"/>
      <c r="DU1353" s="6">
        <f>SUMIF(DV$67:DV$97,$D1353,DX$67:DX$97)</f>
        <v>0</v>
      </c>
      <c r="DV1353" s="9"/>
      <c r="DW1353" s="10"/>
      <c r="DX1353" s="11"/>
      <c r="DY1353" s="6">
        <f>SUMIF(DZ$67:DZ$97,$D1353,EB$67:EB$97)</f>
        <v>0</v>
      </c>
      <c r="DZ1353" s="9"/>
      <c r="EA1353" s="10"/>
      <c r="EB1353" s="11"/>
      <c r="EC1353" s="6">
        <f>SUMIF(ED$67:ED$97,$D1353,EF$67:EF$97)</f>
        <v>0</v>
      </c>
      <c r="ED1353" s="9"/>
      <c r="EE1353" s="10"/>
      <c r="EF1353" s="11"/>
      <c r="EG1353" s="6">
        <f>SUMIF(EH$67:EH$97,$D1353,EJ$67:EJ$97)</f>
        <v>0</v>
      </c>
      <c r="EH1353" s="9"/>
      <c r="EI1353" s="10"/>
      <c r="EJ1353" s="11"/>
      <c r="EK1353" s="6">
        <f>SUMIF(EL$67:EL$97,$D1353,EN$67:EN$97)</f>
        <v>0</v>
      </c>
      <c r="EL1353" s="9"/>
      <c r="EM1353" s="10"/>
      <c r="EN1353" s="11"/>
      <c r="EO1353" s="6">
        <f>SUMIF(EP$67:EP$97,$D1353,ER$67:ER$97)</f>
        <v>0</v>
      </c>
      <c r="EP1353" s="9"/>
      <c r="EQ1353" s="10"/>
      <c r="ER1353" s="11"/>
      <c r="ES1353" s="6">
        <f>SUMIF(ET$67:ET$97,$D1353,EV$67:EV$97)</f>
        <v>0</v>
      </c>
      <c r="ET1353" s="9"/>
      <c r="EU1353" s="10"/>
      <c r="EV1353" s="11"/>
      <c r="EW1353" s="6">
        <f>SUMIF(EX$67:EX$97,$D1353,EZ$67:EZ$97)</f>
        <v>0</v>
      </c>
      <c r="EX1353" s="9"/>
      <c r="EY1353" s="10"/>
      <c r="EZ1353" s="11"/>
      <c r="FA1353" s="6">
        <f>SUMIF(FB$67:FB$97,$D1353,FD$67:FD$97)</f>
        <v>0</v>
      </c>
      <c r="FB1353" s="9"/>
      <c r="FC1353" s="10"/>
      <c r="FD1353" s="11"/>
      <c r="FE1353" s="6">
        <f>SUMIF(FF$67:FF$97,$D1353,FH$67:FH$97)</f>
        <v>0</v>
      </c>
      <c r="FF1353" s="9"/>
      <c r="FG1353" s="10"/>
      <c r="FH1353" s="11"/>
      <c r="FI1353" s="6">
        <f>SUMIF(FJ$67:FJ$97,$D1353,FL$67:FL$97)</f>
        <v>0</v>
      </c>
      <c r="FJ1353" s="9"/>
      <c r="FK1353" s="10"/>
      <c r="FL1353" s="11"/>
      <c r="FM1353" s="6">
        <f>SUMIF(FN$67:FN$97,$D1353,FP$67:FP$97)</f>
        <v>0</v>
      </c>
      <c r="FN1353" s="9"/>
      <c r="FO1353" s="10"/>
      <c r="FP1353" s="11"/>
      <c r="FQ1353" s="6">
        <f>SUMIF(FR$67:FR$97,$D1353,FT$67:FT$97)</f>
        <v>0</v>
      </c>
      <c r="FR1353" s="9"/>
      <c r="FS1353" s="10"/>
      <c r="FT1353" s="11"/>
      <c r="FU1353" s="6">
        <f>SUMIF(FV$67:FV$97,$D1353,FX$67:FX$97)</f>
        <v>0</v>
      </c>
      <c r="FV1353" s="9"/>
      <c r="FW1353" s="10"/>
      <c r="FX1353" s="11"/>
      <c r="FY1353" s="6">
        <f>SUMIF(FZ$67:FZ$97,$D1353,GB$67:GB$97)</f>
        <v>0</v>
      </c>
      <c r="FZ1353" s="9"/>
      <c r="GA1353" s="10"/>
      <c r="GB1353" s="11"/>
      <c r="GC1353" s="6">
        <f>SUMIF(GD$67:GD$97,$D1353,GF$67:GF$97)</f>
        <v>0</v>
      </c>
      <c r="GD1353" s="9"/>
      <c r="GE1353" s="10"/>
      <c r="GF1353" s="11"/>
      <c r="GG1353" s="6">
        <f>SUMIF(GH$67:GH$97,$D1353,GJ$67:GJ$97)</f>
        <v>0</v>
      </c>
      <c r="GH1353" s="9"/>
      <c r="GI1353" s="10"/>
      <c r="GJ1353" s="11"/>
      <c r="GK1353" s="6">
        <f>SUMIF(GL$67:GL$97,$D1353,GN$67:GN$97)</f>
        <v>0</v>
      </c>
      <c r="GL1353" s="9"/>
      <c r="GM1353" s="10"/>
      <c r="GN1353" s="11"/>
      <c r="GO1353" s="6">
        <f>SUMIF(GP$67:GP$97,$D1353,GR$67:GR$97)</f>
        <v>0</v>
      </c>
      <c r="GP1353" s="9"/>
      <c r="GQ1353" s="10"/>
      <c r="GR1353" s="11"/>
      <c r="GS1353" s="6">
        <f>SUMIF(GT$67:GT$97,$D1353,GV$67:GV$97)</f>
        <v>0</v>
      </c>
      <c r="GT1353" s="9"/>
      <c r="GU1353" s="10"/>
      <c r="GV1353" s="20"/>
      <c r="GW1353" s="19">
        <f t="shared" si="32"/>
        <v>0</v>
      </c>
      <c r="GX1353" s="472"/>
      <c r="GY1353" s="473"/>
    </row>
    <row r="1354" spans="1:207" ht="15">
      <c r="A1354" s="47" t="s">
        <v>78</v>
      </c>
      <c r="B1354" s="530"/>
      <c r="C1354" s="251"/>
      <c r="D1354" s="254"/>
      <c r="E1354" s="6">
        <f>SUMIF(F$98:F$128,$D1354,H$98:H$128)</f>
        <v>0</v>
      </c>
      <c r="F1354" s="9"/>
      <c r="G1354" s="10"/>
      <c r="H1354" s="11"/>
      <c r="I1354" s="6">
        <f>SUMIF(J$98:J$128,$D1354,L$98:L$128)</f>
        <v>0</v>
      </c>
      <c r="J1354" s="9"/>
      <c r="K1354" s="10"/>
      <c r="L1354" s="11"/>
      <c r="M1354" s="6">
        <f>SUMIF(N$98:N$128,$D1354,P$98:P$128)</f>
        <v>0</v>
      </c>
      <c r="N1354" s="9"/>
      <c r="O1354" s="10"/>
      <c r="P1354" s="11"/>
      <c r="Q1354" s="6">
        <f>SUMIF(R$98:R$128,$D1354,T$98:T$128)</f>
        <v>0</v>
      </c>
      <c r="R1354" s="9"/>
      <c r="S1354" s="10"/>
      <c r="T1354" s="11"/>
      <c r="U1354" s="6">
        <f>SUMIF(V$98:V$128,$D1354,X$98:X$128)</f>
        <v>0</v>
      </c>
      <c r="V1354" s="9"/>
      <c r="W1354" s="10"/>
      <c r="X1354" s="11"/>
      <c r="Y1354" s="6">
        <f>SUMIF(Z$98:Z$128,$D1354,AB$98:AB$128)</f>
        <v>0</v>
      </c>
      <c r="Z1354" s="9"/>
      <c r="AA1354" s="10"/>
      <c r="AB1354" s="11"/>
      <c r="AC1354" s="6">
        <f>SUMIF(AD$98:AD$128,$D1354,AF$98:AF$128)</f>
        <v>0</v>
      </c>
      <c r="AD1354" s="9"/>
      <c r="AE1354" s="10"/>
      <c r="AF1354" s="11"/>
      <c r="AG1354" s="6">
        <f>SUMIF(AH$98:AH$128,$D1354,AJ$98:AJ$128)</f>
        <v>0</v>
      </c>
      <c r="AH1354" s="9"/>
      <c r="AI1354" s="10"/>
      <c r="AJ1354" s="11"/>
      <c r="AK1354" s="6">
        <f>SUMIF(AL$98:AL$128,$D1354,AN$98:AN$128)</f>
        <v>0</v>
      </c>
      <c r="AL1354" s="9"/>
      <c r="AM1354" s="10"/>
      <c r="AN1354" s="11"/>
      <c r="AO1354" s="6">
        <f>SUMIF(AP$98:AP$128,$D1354,AR$98:AR$128)</f>
        <v>0</v>
      </c>
      <c r="AP1354" s="9"/>
      <c r="AQ1354" s="10"/>
      <c r="AR1354" s="11"/>
      <c r="AS1354" s="6">
        <f>SUMIF(AT$98:AT$128,$D1354,AV$98:AV$128)</f>
        <v>0</v>
      </c>
      <c r="AT1354" s="9"/>
      <c r="AU1354" s="10"/>
      <c r="AV1354" s="11"/>
      <c r="AW1354" s="6">
        <f>SUMIF(AX$98:AX$128,$D1354,AZ$98:AZ$128)</f>
        <v>0</v>
      </c>
      <c r="AX1354" s="9"/>
      <c r="AY1354" s="10"/>
      <c r="AZ1354" s="11"/>
      <c r="BA1354" s="6">
        <f>SUMIF(BB$98:BB$128,$D1354,BD$98:BD$128)</f>
        <v>0</v>
      </c>
      <c r="BB1354" s="9"/>
      <c r="BC1354" s="10"/>
      <c r="BD1354" s="11"/>
      <c r="BE1354" s="6">
        <f>SUMIF(BF$98:BF$128,$D1354,BH$98:BH$128)</f>
        <v>0</v>
      </c>
      <c r="BF1354" s="9"/>
      <c r="BG1354" s="10"/>
      <c r="BH1354" s="11"/>
      <c r="BI1354" s="6">
        <f>SUMIF(BJ$98:BJ$128,$D1354,BL$98:BL$128)</f>
        <v>0</v>
      </c>
      <c r="BJ1354" s="9"/>
      <c r="BK1354" s="10"/>
      <c r="BL1354" s="11"/>
      <c r="BM1354" s="6">
        <f>SUMIF(BN$98:BN$128,$D1354,BP$98:BP$128)</f>
        <v>0</v>
      </c>
      <c r="BN1354" s="9"/>
      <c r="BO1354" s="10"/>
      <c r="BP1354" s="11"/>
      <c r="BQ1354" s="6">
        <f>SUMIF(BR$98:BR$128,$D1354,BT$98:BT$128)</f>
        <v>0</v>
      </c>
      <c r="BR1354" s="9"/>
      <c r="BS1354" s="10"/>
      <c r="BT1354" s="11"/>
      <c r="BU1354" s="6">
        <f>SUMIF(BV$98:BV$128,$D1354,BX$98:BX$128)</f>
        <v>0</v>
      </c>
      <c r="BV1354" s="9"/>
      <c r="BW1354" s="10"/>
      <c r="BX1354" s="11"/>
      <c r="BY1354" s="6">
        <f>SUMIF(BZ$98:BZ$128,$D1354,CB$98:CB$128)</f>
        <v>0</v>
      </c>
      <c r="BZ1354" s="9"/>
      <c r="CA1354" s="10"/>
      <c r="CB1354" s="11"/>
      <c r="CC1354" s="6">
        <f>SUMIF(CD$98:CD$128,$D1354,CF$98:CF$128)</f>
        <v>0</v>
      </c>
      <c r="CD1354" s="9"/>
      <c r="CE1354" s="10"/>
      <c r="CF1354" s="11"/>
      <c r="CG1354" s="6">
        <f>SUMIF(CH$98:CH$128,$D1354,CJ$98:CJ$128)</f>
        <v>0</v>
      </c>
      <c r="CH1354" s="9"/>
      <c r="CI1354" s="10"/>
      <c r="CJ1354" s="11"/>
      <c r="CK1354" s="6">
        <f>SUMIF(CL$98:CL$128,$D1354,CN$98:CN$128)</f>
        <v>0</v>
      </c>
      <c r="CL1354" s="9"/>
      <c r="CM1354" s="10"/>
      <c r="CN1354" s="11"/>
      <c r="CO1354" s="6">
        <f>SUMIF(CP$98:CP$128,$D1354,CR$98:CR$128)</f>
        <v>0</v>
      </c>
      <c r="CP1354" s="9"/>
      <c r="CQ1354" s="10"/>
      <c r="CR1354" s="11"/>
      <c r="CS1354" s="6">
        <f>SUMIF(CT$98:CT$128,$D1354,CV$98:CV$128)</f>
        <v>0</v>
      </c>
      <c r="CT1354" s="9"/>
      <c r="CU1354" s="10"/>
      <c r="CV1354" s="11"/>
      <c r="CW1354" s="6">
        <f>SUMIF(CX$98:CX$128,$D1354,CZ$98:CZ$128)</f>
        <v>0</v>
      </c>
      <c r="CX1354" s="9"/>
      <c r="CY1354" s="10"/>
      <c r="CZ1354" s="11"/>
      <c r="DA1354" s="6">
        <f>SUMIF(DB$98:DB$128,$D1354,DD$98:DD$128)</f>
        <v>0</v>
      </c>
      <c r="DB1354" s="9"/>
      <c r="DC1354" s="10"/>
      <c r="DD1354" s="11"/>
      <c r="DE1354" s="6">
        <f>SUMIF(DF$98:DF$128,$D1354,DH$98:DH$128)</f>
        <v>0</v>
      </c>
      <c r="DF1354" s="9"/>
      <c r="DG1354" s="10"/>
      <c r="DH1354" s="11"/>
      <c r="DI1354" s="6">
        <f>SUMIF(DJ$98:DJ$128,$D1354,DL$98:DL$128)</f>
        <v>0</v>
      </c>
      <c r="DJ1354" s="9"/>
      <c r="DK1354" s="10"/>
      <c r="DL1354" s="11"/>
      <c r="DM1354" s="6">
        <f>SUMIF(DN$98:DN$128,$D1354,DP$98:DP$128)</f>
        <v>0</v>
      </c>
      <c r="DN1354" s="9"/>
      <c r="DO1354" s="10"/>
      <c r="DP1354" s="11"/>
      <c r="DQ1354" s="6">
        <f>SUMIF(DR$98:DR$128,$D1354,DT$98:DT$128)</f>
        <v>0</v>
      </c>
      <c r="DR1354" s="9"/>
      <c r="DS1354" s="10"/>
      <c r="DT1354" s="11"/>
      <c r="DU1354" s="6">
        <f>SUMIF(DV$98:DV$128,$D1354,DX$98:DX$128)</f>
        <v>0</v>
      </c>
      <c r="DV1354" s="9"/>
      <c r="DW1354" s="10"/>
      <c r="DX1354" s="11"/>
      <c r="DY1354" s="6">
        <f>SUMIF(DZ$98:DZ$128,$D1354,EB$98:EB$128)</f>
        <v>0</v>
      </c>
      <c r="DZ1354" s="9"/>
      <c r="EA1354" s="10"/>
      <c r="EB1354" s="11"/>
      <c r="EC1354" s="6">
        <f>SUMIF(ED$98:ED$128,$D1354,EF$98:EF$128)</f>
        <v>0</v>
      </c>
      <c r="ED1354" s="9"/>
      <c r="EE1354" s="10"/>
      <c r="EF1354" s="11"/>
      <c r="EG1354" s="6">
        <f>SUMIF(EH$98:EH$128,$D1354,EJ$98:EJ$128)</f>
        <v>0</v>
      </c>
      <c r="EH1354" s="9"/>
      <c r="EI1354" s="10"/>
      <c r="EJ1354" s="11"/>
      <c r="EK1354" s="6">
        <f>SUMIF(EL$98:EL$128,$D1354,EN$98:EN$128)</f>
        <v>0</v>
      </c>
      <c r="EL1354" s="9"/>
      <c r="EM1354" s="10"/>
      <c r="EN1354" s="11"/>
      <c r="EO1354" s="6">
        <f>SUMIF(EP$98:EP$128,$D1354,ER$98:ER$128)</f>
        <v>0</v>
      </c>
      <c r="EP1354" s="9"/>
      <c r="EQ1354" s="10"/>
      <c r="ER1354" s="11"/>
      <c r="ES1354" s="6">
        <f>SUMIF(ET$98:ET$128,$D1354,EV$98:EV$128)</f>
        <v>0</v>
      </c>
      <c r="ET1354" s="9"/>
      <c r="EU1354" s="10"/>
      <c r="EV1354" s="11"/>
      <c r="EW1354" s="6">
        <f>SUMIF(EX$98:EX$128,$D1354,EZ$98:EZ$128)</f>
        <v>0</v>
      </c>
      <c r="EX1354" s="9"/>
      <c r="EY1354" s="10"/>
      <c r="EZ1354" s="11"/>
      <c r="FA1354" s="6">
        <f>SUMIF(FB$98:FB$128,$D1354,FD$98:FD$128)</f>
        <v>0</v>
      </c>
      <c r="FB1354" s="9"/>
      <c r="FC1354" s="10"/>
      <c r="FD1354" s="11"/>
      <c r="FE1354" s="6">
        <f>SUMIF(FF$98:FF$128,$D1354,FH$98:FH$128)</f>
        <v>0</v>
      </c>
      <c r="FF1354" s="9"/>
      <c r="FG1354" s="10"/>
      <c r="FH1354" s="11"/>
      <c r="FI1354" s="6">
        <f>SUMIF(FJ$98:FJ$128,$D1354,FL$98:FL$128)</f>
        <v>0</v>
      </c>
      <c r="FJ1354" s="9"/>
      <c r="FK1354" s="10"/>
      <c r="FL1354" s="11"/>
      <c r="FM1354" s="6">
        <f>SUMIF(FN$98:FN$128,$D1354,FP$98:FP$128)</f>
        <v>0</v>
      </c>
      <c r="FN1354" s="9"/>
      <c r="FO1354" s="10"/>
      <c r="FP1354" s="11"/>
      <c r="FQ1354" s="6">
        <f>SUMIF(FR$98:FR$128,$D1354,FT$98:FT$128)</f>
        <v>0</v>
      </c>
      <c r="FR1354" s="9"/>
      <c r="FS1354" s="10"/>
      <c r="FT1354" s="11"/>
      <c r="FU1354" s="6">
        <f>SUMIF(FV$98:FV$128,$D1354,FX$98:FX$128)</f>
        <v>0</v>
      </c>
      <c r="FV1354" s="9"/>
      <c r="FW1354" s="10"/>
      <c r="FX1354" s="11"/>
      <c r="FY1354" s="6">
        <f>SUMIF(FZ$98:FZ$128,$D1354,GB$98:GB$128)</f>
        <v>0</v>
      </c>
      <c r="FZ1354" s="9"/>
      <c r="GA1354" s="10"/>
      <c r="GB1354" s="11"/>
      <c r="GC1354" s="6">
        <f>SUMIF(GD$98:GD$128,$D1354,GF$98:GF$128)</f>
        <v>0</v>
      </c>
      <c r="GD1354" s="9"/>
      <c r="GE1354" s="10"/>
      <c r="GF1354" s="11"/>
      <c r="GG1354" s="6">
        <f>SUMIF(GH$98:GH$128,$D1354,GJ$98:GJ$128)</f>
        <v>0</v>
      </c>
      <c r="GH1354" s="9"/>
      <c r="GI1354" s="10"/>
      <c r="GJ1354" s="11"/>
      <c r="GK1354" s="6">
        <f>SUMIF(GL$98:GL$128,$D1354,GN$98:GN$128)</f>
        <v>0</v>
      </c>
      <c r="GL1354" s="9"/>
      <c r="GM1354" s="10"/>
      <c r="GN1354" s="11"/>
      <c r="GO1354" s="6">
        <f>SUMIF(GP$98:GP$128,$D1354,GR$98:GR$128)</f>
        <v>0</v>
      </c>
      <c r="GP1354" s="9"/>
      <c r="GQ1354" s="10"/>
      <c r="GR1354" s="11"/>
      <c r="GS1354" s="6">
        <f>SUMIF(GT$98:GT$128,$D1354,GV$98:GV$128)</f>
        <v>0</v>
      </c>
      <c r="GT1354" s="9"/>
      <c r="GU1354" s="10"/>
      <c r="GV1354" s="20"/>
      <c r="GW1354" s="19">
        <f t="shared" si="32"/>
        <v>0</v>
      </c>
      <c r="GX1354" s="472"/>
      <c r="GY1354" s="473"/>
    </row>
    <row r="1355" spans="1:207" ht="15">
      <c r="A1355" s="47" t="s">
        <v>79</v>
      </c>
      <c r="B1355" s="530"/>
      <c r="C1355" s="251"/>
      <c r="D1355" s="254"/>
      <c r="E1355" s="6">
        <f>SUMIF(F$129:F$159,$D1355,H$129:H$159)</f>
        <v>0</v>
      </c>
      <c r="F1355" s="9"/>
      <c r="G1355" s="10"/>
      <c r="H1355" s="11"/>
      <c r="I1355" s="6">
        <f>SUMIF(J$129:J$159,$D1355,L$129:L$159)</f>
        <v>0</v>
      </c>
      <c r="J1355" s="9"/>
      <c r="K1355" s="10"/>
      <c r="L1355" s="11"/>
      <c r="M1355" s="6">
        <f>SUMIF(N$129:N$159,$D1355,P$129:P$159)</f>
        <v>0</v>
      </c>
      <c r="N1355" s="9"/>
      <c r="O1355" s="10"/>
      <c r="P1355" s="11"/>
      <c r="Q1355" s="6">
        <f>SUMIF(R$129:R$159,$D1355,T$129:T$159)</f>
        <v>0</v>
      </c>
      <c r="R1355" s="9"/>
      <c r="S1355" s="10"/>
      <c r="T1355" s="11"/>
      <c r="U1355" s="6">
        <f>SUMIF(V$129:V$159,$D1355,X$129:X$159)</f>
        <v>0</v>
      </c>
      <c r="V1355" s="9"/>
      <c r="W1355" s="10"/>
      <c r="X1355" s="11"/>
      <c r="Y1355" s="6">
        <f>SUMIF(Z$129:Z$159,$D1355,AB$129:AB$159)</f>
        <v>0</v>
      </c>
      <c r="Z1355" s="9"/>
      <c r="AA1355" s="10"/>
      <c r="AB1355" s="11"/>
      <c r="AC1355" s="6">
        <f>SUMIF(AD$129:AD$159,$D1355,AF$129:AF$159)</f>
        <v>0</v>
      </c>
      <c r="AD1355" s="9"/>
      <c r="AE1355" s="10"/>
      <c r="AF1355" s="11"/>
      <c r="AG1355" s="6">
        <f>SUMIF(AH$129:AH$159,$D1355,AJ$129:AJ$159)</f>
        <v>0</v>
      </c>
      <c r="AH1355" s="9"/>
      <c r="AI1355" s="10"/>
      <c r="AJ1355" s="11"/>
      <c r="AK1355" s="6">
        <f>SUMIF(AL$129:AL$159,$D1355,AN$129:AN$159)</f>
        <v>0</v>
      </c>
      <c r="AL1355" s="9"/>
      <c r="AM1355" s="10"/>
      <c r="AN1355" s="11"/>
      <c r="AO1355" s="6">
        <f>SUMIF(AP$129:AP$159,$D1355,AR$129:AR$159)</f>
        <v>0</v>
      </c>
      <c r="AP1355" s="9"/>
      <c r="AQ1355" s="10"/>
      <c r="AR1355" s="11"/>
      <c r="AS1355" s="6">
        <f>SUMIF(AT$129:AT$159,$D1355,AV$129:AV$159)</f>
        <v>0</v>
      </c>
      <c r="AT1355" s="9"/>
      <c r="AU1355" s="10"/>
      <c r="AV1355" s="11"/>
      <c r="AW1355" s="6">
        <f>SUMIF(AX$129:AX$159,$D1355,AZ$129:AZ$159)</f>
        <v>0</v>
      </c>
      <c r="AX1355" s="9"/>
      <c r="AY1355" s="10"/>
      <c r="AZ1355" s="11"/>
      <c r="BA1355" s="6">
        <f>SUMIF(BB$129:BB$159,$D1355,BD$129:BD$159)</f>
        <v>0</v>
      </c>
      <c r="BB1355" s="9"/>
      <c r="BC1355" s="10"/>
      <c r="BD1355" s="11"/>
      <c r="BE1355" s="6">
        <f>SUMIF(BF$129:BF$159,$D1355,BH$129:BH$159)</f>
        <v>0</v>
      </c>
      <c r="BF1355" s="9"/>
      <c r="BG1355" s="10"/>
      <c r="BH1355" s="11"/>
      <c r="BI1355" s="6">
        <f>SUMIF(BJ$129:BJ$159,$D1355,BL$129:BL$159)</f>
        <v>0</v>
      </c>
      <c r="BJ1355" s="9"/>
      <c r="BK1355" s="10"/>
      <c r="BL1355" s="11"/>
      <c r="BM1355" s="6">
        <f>SUMIF(BN$129:BN$159,$D1355,BP$129:BP$159)</f>
        <v>0</v>
      </c>
      <c r="BN1355" s="9"/>
      <c r="BO1355" s="10"/>
      <c r="BP1355" s="11"/>
      <c r="BQ1355" s="6">
        <f>SUMIF(BR$129:BR$159,$D1355,BT$129:BT$159)</f>
        <v>0</v>
      </c>
      <c r="BR1355" s="9"/>
      <c r="BS1355" s="10"/>
      <c r="BT1355" s="11"/>
      <c r="BU1355" s="6">
        <f>SUMIF(BV$129:BV$159,$D1355,BX$129:BX$159)</f>
        <v>0</v>
      </c>
      <c r="BV1355" s="9"/>
      <c r="BW1355" s="10"/>
      <c r="BX1355" s="11"/>
      <c r="BY1355" s="6">
        <f>SUMIF(BZ$129:BZ$159,$D1355,CB$129:CB$159)</f>
        <v>0</v>
      </c>
      <c r="BZ1355" s="9"/>
      <c r="CA1355" s="10"/>
      <c r="CB1355" s="11"/>
      <c r="CC1355" s="6">
        <f>SUMIF(CD$129:CD$159,$D1355,CF$129:CF$159)</f>
        <v>0</v>
      </c>
      <c r="CD1355" s="9"/>
      <c r="CE1355" s="10"/>
      <c r="CF1355" s="11"/>
      <c r="CG1355" s="6">
        <f>SUMIF(CH$129:CH$159,$D1355,CJ$129:CJ$159)</f>
        <v>0</v>
      </c>
      <c r="CH1355" s="9"/>
      <c r="CI1355" s="10"/>
      <c r="CJ1355" s="11"/>
      <c r="CK1355" s="6">
        <f>SUMIF(CL$129:CL$159,$D1355,CN$129:CN$159)</f>
        <v>0</v>
      </c>
      <c r="CL1355" s="9"/>
      <c r="CM1355" s="10"/>
      <c r="CN1355" s="11"/>
      <c r="CO1355" s="6">
        <f>SUMIF(CP$129:CP$159,$D1355,CR$129:CR$159)</f>
        <v>0</v>
      </c>
      <c r="CP1355" s="9"/>
      <c r="CQ1355" s="10"/>
      <c r="CR1355" s="11"/>
      <c r="CS1355" s="6">
        <f>SUMIF(CT$129:CT$159,$D1355,CV$129:CV$159)</f>
        <v>0</v>
      </c>
      <c r="CT1355" s="9"/>
      <c r="CU1355" s="10"/>
      <c r="CV1355" s="11"/>
      <c r="CW1355" s="6">
        <f>SUMIF(CX$129:CX$159,$D1355,CZ$129:CZ$159)</f>
        <v>0</v>
      </c>
      <c r="CX1355" s="9"/>
      <c r="CY1355" s="10"/>
      <c r="CZ1355" s="11"/>
      <c r="DA1355" s="6">
        <f>SUMIF(DB$129:DB$159,$D1355,DD$129:DD$159)</f>
        <v>0</v>
      </c>
      <c r="DB1355" s="9"/>
      <c r="DC1355" s="10"/>
      <c r="DD1355" s="11"/>
      <c r="DE1355" s="6">
        <f>SUMIF(DF$129:DF$159,$D1355,DH$129:DH$159)</f>
        <v>0</v>
      </c>
      <c r="DF1355" s="9"/>
      <c r="DG1355" s="10"/>
      <c r="DH1355" s="11"/>
      <c r="DI1355" s="6">
        <f>SUMIF(DJ$129:DJ$159,$D1355,DL$129:DL$159)</f>
        <v>0</v>
      </c>
      <c r="DJ1355" s="9"/>
      <c r="DK1355" s="10"/>
      <c r="DL1355" s="11"/>
      <c r="DM1355" s="6">
        <f>SUMIF(DN$129:DN$159,$D1355,DP$129:DP$159)</f>
        <v>0</v>
      </c>
      <c r="DN1355" s="9"/>
      <c r="DO1355" s="10"/>
      <c r="DP1355" s="11"/>
      <c r="DQ1355" s="6">
        <f>SUMIF(DR$129:DR$159,$D1355,DT$129:DT$159)</f>
        <v>0</v>
      </c>
      <c r="DR1355" s="9"/>
      <c r="DS1355" s="10"/>
      <c r="DT1355" s="11"/>
      <c r="DU1355" s="6">
        <f>SUMIF(DV$129:DV$159,$D1355,DX$129:DX$159)</f>
        <v>0</v>
      </c>
      <c r="DV1355" s="9"/>
      <c r="DW1355" s="10"/>
      <c r="DX1355" s="11"/>
      <c r="DY1355" s="6">
        <f>SUMIF(DZ$129:DZ$159,$D1355,EB$129:EB$159)</f>
        <v>0</v>
      </c>
      <c r="DZ1355" s="9"/>
      <c r="EA1355" s="10"/>
      <c r="EB1355" s="11"/>
      <c r="EC1355" s="6">
        <f>SUMIF(ED$129:ED$159,$D1355,EF$129:EF$159)</f>
        <v>0</v>
      </c>
      <c r="ED1355" s="9"/>
      <c r="EE1355" s="10"/>
      <c r="EF1355" s="11"/>
      <c r="EG1355" s="6">
        <f>SUMIF(EH$129:EH$159,$D1355,EJ$129:EJ$159)</f>
        <v>0</v>
      </c>
      <c r="EH1355" s="9"/>
      <c r="EI1355" s="10"/>
      <c r="EJ1355" s="11"/>
      <c r="EK1355" s="6">
        <f>SUMIF(EL$129:EL$159,$D1355,EN$129:EN$159)</f>
        <v>0</v>
      </c>
      <c r="EL1355" s="9"/>
      <c r="EM1355" s="10"/>
      <c r="EN1355" s="11"/>
      <c r="EO1355" s="6">
        <f>SUMIF(EP$129:EP$159,$D1355,ER$129:ER$159)</f>
        <v>0</v>
      </c>
      <c r="EP1355" s="9"/>
      <c r="EQ1355" s="10"/>
      <c r="ER1355" s="11"/>
      <c r="ES1355" s="6">
        <f>SUMIF(ET$129:ET$159,$D1355,EV$129:EV$159)</f>
        <v>0</v>
      </c>
      <c r="ET1355" s="9"/>
      <c r="EU1355" s="10"/>
      <c r="EV1355" s="11"/>
      <c r="EW1355" s="6">
        <f>SUMIF(EX$129:EX$159,$D1355,EZ$129:EZ$159)</f>
        <v>0</v>
      </c>
      <c r="EX1355" s="9"/>
      <c r="EY1355" s="10"/>
      <c r="EZ1355" s="11"/>
      <c r="FA1355" s="6">
        <f>SUMIF(FB$129:FB$159,$D1355,FD$129:FD$159)</f>
        <v>0</v>
      </c>
      <c r="FB1355" s="9"/>
      <c r="FC1355" s="10"/>
      <c r="FD1355" s="11"/>
      <c r="FE1355" s="6">
        <f>SUMIF(FF$129:FF$159,$D1355,FH$129:FH$159)</f>
        <v>0</v>
      </c>
      <c r="FF1355" s="9"/>
      <c r="FG1355" s="10"/>
      <c r="FH1355" s="11"/>
      <c r="FI1355" s="6">
        <f>SUMIF(FJ$129:FJ$159,$D1355,FL$129:FL$159)</f>
        <v>0</v>
      </c>
      <c r="FJ1355" s="9"/>
      <c r="FK1355" s="10"/>
      <c r="FL1355" s="11"/>
      <c r="FM1355" s="6">
        <f>SUMIF(FN$129:FN$159,$D1355,FP$129:FP$159)</f>
        <v>0</v>
      </c>
      <c r="FN1355" s="9"/>
      <c r="FO1355" s="10"/>
      <c r="FP1355" s="11"/>
      <c r="FQ1355" s="6">
        <f>SUMIF(FR$129:FR$159,$D1355,FT$129:FT$159)</f>
        <v>0</v>
      </c>
      <c r="FR1355" s="9"/>
      <c r="FS1355" s="10"/>
      <c r="FT1355" s="11"/>
      <c r="FU1355" s="6">
        <f>SUMIF(FV$129:FV$159,$D1355,FX$129:FX$159)</f>
        <v>0</v>
      </c>
      <c r="FV1355" s="9"/>
      <c r="FW1355" s="10"/>
      <c r="FX1355" s="11"/>
      <c r="FY1355" s="6">
        <f>SUMIF(FZ$129:FZ$159,$D1355,GB$129:GB$159)</f>
        <v>0</v>
      </c>
      <c r="FZ1355" s="9"/>
      <c r="GA1355" s="10"/>
      <c r="GB1355" s="11"/>
      <c r="GC1355" s="6">
        <f>SUMIF(GD$129:GD$159,$D1355,GF$129:GF$159)</f>
        <v>0</v>
      </c>
      <c r="GD1355" s="9"/>
      <c r="GE1355" s="10"/>
      <c r="GF1355" s="11"/>
      <c r="GG1355" s="6">
        <f>SUMIF(GH$129:GH$159,$D1355,GJ$129:GJ$159)</f>
        <v>0</v>
      </c>
      <c r="GH1355" s="9"/>
      <c r="GI1355" s="10"/>
      <c r="GJ1355" s="11"/>
      <c r="GK1355" s="6">
        <f>SUMIF(GL$129:GL$159,$D1355,GN$129:GN$159)</f>
        <v>0</v>
      </c>
      <c r="GL1355" s="9"/>
      <c r="GM1355" s="10"/>
      <c r="GN1355" s="11"/>
      <c r="GO1355" s="6">
        <f>SUMIF(GP$129:GP$159,$D1355,GR$129:GR$159)</f>
        <v>0</v>
      </c>
      <c r="GP1355" s="9"/>
      <c r="GQ1355" s="10"/>
      <c r="GR1355" s="11"/>
      <c r="GS1355" s="6">
        <f>SUMIF(GT$129:GT$159,$D1355,GV$129:GV$159)</f>
        <v>0</v>
      </c>
      <c r="GT1355" s="9"/>
      <c r="GU1355" s="10"/>
      <c r="GV1355" s="20"/>
      <c r="GW1355" s="19">
        <f t="shared" si="32"/>
        <v>0</v>
      </c>
      <c r="GX1355" s="472"/>
      <c r="GY1355" s="473"/>
    </row>
    <row r="1356" spans="1:207" ht="15">
      <c r="A1356" s="47" t="s">
        <v>80</v>
      </c>
      <c r="B1356" s="530"/>
      <c r="C1356" s="251"/>
      <c r="D1356" s="254"/>
      <c r="E1356" s="6">
        <f>SUMIF(F$160:F$190,$D1356,H$160:H$190)</f>
        <v>0</v>
      </c>
      <c r="F1356" s="9"/>
      <c r="G1356" s="10"/>
      <c r="H1356" s="11"/>
      <c r="I1356" s="6">
        <f>SUMIF(J$160:J$190,$D1356,L$160:L$190)</f>
        <v>0</v>
      </c>
      <c r="J1356" s="9"/>
      <c r="K1356" s="10"/>
      <c r="L1356" s="11"/>
      <c r="M1356" s="6">
        <f>SUMIF(N$160:N$190,$D1356,P$160:P$190)</f>
        <v>0</v>
      </c>
      <c r="N1356" s="9"/>
      <c r="O1356" s="10"/>
      <c r="P1356" s="11"/>
      <c r="Q1356" s="6">
        <f>SUMIF(R$160:R$190,$D1356,T$160:T$190)</f>
        <v>0</v>
      </c>
      <c r="R1356" s="9"/>
      <c r="S1356" s="10"/>
      <c r="T1356" s="11"/>
      <c r="U1356" s="6">
        <f>SUMIF(V$160:V$190,$D1356,X$160:X$190)</f>
        <v>0</v>
      </c>
      <c r="V1356" s="9"/>
      <c r="W1356" s="10"/>
      <c r="X1356" s="11"/>
      <c r="Y1356" s="6">
        <f>SUMIF(Z$160:Z$190,$D1356,AB$160:AB$190)</f>
        <v>0</v>
      </c>
      <c r="Z1356" s="9"/>
      <c r="AA1356" s="10"/>
      <c r="AB1356" s="11"/>
      <c r="AC1356" s="6">
        <f>SUMIF(AD$160:AD$190,$D1356,AF$160:AF$190)</f>
        <v>0</v>
      </c>
      <c r="AD1356" s="9"/>
      <c r="AE1356" s="10"/>
      <c r="AF1356" s="11"/>
      <c r="AG1356" s="6">
        <f>SUMIF(AH$160:AH$190,$D1356,AJ$160:AJ$190)</f>
        <v>0</v>
      </c>
      <c r="AH1356" s="9"/>
      <c r="AI1356" s="10"/>
      <c r="AJ1356" s="11"/>
      <c r="AK1356" s="6">
        <f>SUMIF(AL$160:AL$190,$D1356,AN$160:AN$190)</f>
        <v>0</v>
      </c>
      <c r="AL1356" s="9"/>
      <c r="AM1356" s="10"/>
      <c r="AN1356" s="11"/>
      <c r="AO1356" s="6">
        <f>SUMIF(AP$160:AP$190,$D1356,AR$160:AR$190)</f>
        <v>0</v>
      </c>
      <c r="AP1356" s="9"/>
      <c r="AQ1356" s="10"/>
      <c r="AR1356" s="11"/>
      <c r="AS1356" s="6">
        <f>SUMIF(AT$160:AT$190,$D1356,AV$160:AV$190)</f>
        <v>0</v>
      </c>
      <c r="AT1356" s="9"/>
      <c r="AU1356" s="10"/>
      <c r="AV1356" s="11"/>
      <c r="AW1356" s="6">
        <f>SUMIF(AX$160:AX$190,$D1356,AZ$160:AZ$190)</f>
        <v>0</v>
      </c>
      <c r="AX1356" s="9"/>
      <c r="AY1356" s="10"/>
      <c r="AZ1356" s="11"/>
      <c r="BA1356" s="6">
        <f>SUMIF(BB$160:BB$190,$D1356,BD$160:BD$190)</f>
        <v>0</v>
      </c>
      <c r="BB1356" s="9"/>
      <c r="BC1356" s="10"/>
      <c r="BD1356" s="11"/>
      <c r="BE1356" s="6">
        <f>SUMIF(BF$160:BF$190,$D1356,BH$160:BH$190)</f>
        <v>0</v>
      </c>
      <c r="BF1356" s="9"/>
      <c r="BG1356" s="10"/>
      <c r="BH1356" s="11"/>
      <c r="BI1356" s="6">
        <f>SUMIF(BJ$160:BJ$190,$D1356,BL$160:BL$190)</f>
        <v>0</v>
      </c>
      <c r="BJ1356" s="9"/>
      <c r="BK1356" s="10"/>
      <c r="BL1356" s="11"/>
      <c r="BM1356" s="6">
        <f>SUMIF(BN$160:BN$190,$D1356,BP$160:BP$190)</f>
        <v>0</v>
      </c>
      <c r="BN1356" s="9"/>
      <c r="BO1356" s="10"/>
      <c r="BP1356" s="11"/>
      <c r="BQ1356" s="6">
        <f>SUMIF(BR$160:BR$190,$D1356,BT$160:BT$190)</f>
        <v>0</v>
      </c>
      <c r="BR1356" s="9"/>
      <c r="BS1356" s="10"/>
      <c r="BT1356" s="11"/>
      <c r="BU1356" s="6">
        <f>SUMIF(BV$160:BV$190,$D1356,BX$160:BX$190)</f>
        <v>0</v>
      </c>
      <c r="BV1356" s="9"/>
      <c r="BW1356" s="10"/>
      <c r="BX1356" s="11"/>
      <c r="BY1356" s="6">
        <f>SUMIF(BZ$160:BZ$190,$D1356,CB$160:CB$190)</f>
        <v>0</v>
      </c>
      <c r="BZ1356" s="9"/>
      <c r="CA1356" s="10"/>
      <c r="CB1356" s="11"/>
      <c r="CC1356" s="6">
        <f>SUMIF(CD$160:CD$190,$D1356,CF$160:CF$190)</f>
        <v>0</v>
      </c>
      <c r="CD1356" s="9"/>
      <c r="CE1356" s="10"/>
      <c r="CF1356" s="11"/>
      <c r="CG1356" s="6">
        <f>SUMIF(CH$160:CH$190,$D1356,CJ$160:CJ$190)</f>
        <v>0</v>
      </c>
      <c r="CH1356" s="9"/>
      <c r="CI1356" s="10"/>
      <c r="CJ1356" s="11"/>
      <c r="CK1356" s="6">
        <f>SUMIF(CL$160:CL$190,$D1356,CN$160:CN$190)</f>
        <v>0</v>
      </c>
      <c r="CL1356" s="9"/>
      <c r="CM1356" s="10"/>
      <c r="CN1356" s="11"/>
      <c r="CO1356" s="6">
        <f>SUMIF(CP$160:CP$190,$D1356,CR$160:CR$190)</f>
        <v>0</v>
      </c>
      <c r="CP1356" s="9"/>
      <c r="CQ1356" s="10"/>
      <c r="CR1356" s="11"/>
      <c r="CS1356" s="6">
        <f>SUMIF(CT$160:CT$190,$D1356,CV$160:CV$190)</f>
        <v>0</v>
      </c>
      <c r="CT1356" s="9"/>
      <c r="CU1356" s="10"/>
      <c r="CV1356" s="11"/>
      <c r="CW1356" s="6">
        <f>SUMIF(CX$160:CX$190,$D1356,CZ$160:CZ$190)</f>
        <v>0</v>
      </c>
      <c r="CX1356" s="9"/>
      <c r="CY1356" s="10"/>
      <c r="CZ1356" s="11"/>
      <c r="DA1356" s="6">
        <f>SUMIF(DB$160:DB$190,$D1356,DD$160:DD$190)</f>
        <v>0</v>
      </c>
      <c r="DB1356" s="9"/>
      <c r="DC1356" s="10"/>
      <c r="DD1356" s="11"/>
      <c r="DE1356" s="6">
        <f>SUMIF(DF$160:DF$190,$D1356,DH$160:DH$190)</f>
        <v>0</v>
      </c>
      <c r="DF1356" s="9"/>
      <c r="DG1356" s="10"/>
      <c r="DH1356" s="11"/>
      <c r="DI1356" s="6">
        <f>SUMIF(DJ$160:DJ$190,$D1356,DL$160:DL$190)</f>
        <v>0</v>
      </c>
      <c r="DJ1356" s="9"/>
      <c r="DK1356" s="10"/>
      <c r="DL1356" s="11"/>
      <c r="DM1356" s="6">
        <f>SUMIF(DN$160:DN$190,$D1356,DP$160:DP$190)</f>
        <v>0</v>
      </c>
      <c r="DN1356" s="9"/>
      <c r="DO1356" s="10"/>
      <c r="DP1356" s="11"/>
      <c r="DQ1356" s="6">
        <f>SUMIF(DR$160:DR$190,$D1356,DT$160:DT$190)</f>
        <v>0</v>
      </c>
      <c r="DR1356" s="9"/>
      <c r="DS1356" s="10"/>
      <c r="DT1356" s="11"/>
      <c r="DU1356" s="6">
        <f>SUMIF(DV$160:DV$190,$D1356,DX$160:DX$190)</f>
        <v>0</v>
      </c>
      <c r="DV1356" s="9"/>
      <c r="DW1356" s="10"/>
      <c r="DX1356" s="11"/>
      <c r="DY1356" s="6">
        <f>SUMIF(DZ$160:DZ$190,$D1356,EB$160:EB$190)</f>
        <v>0</v>
      </c>
      <c r="DZ1356" s="9"/>
      <c r="EA1356" s="10"/>
      <c r="EB1356" s="11"/>
      <c r="EC1356" s="6">
        <f>SUMIF(ED$160:ED$190,$D1356,EF$160:EF$190)</f>
        <v>0</v>
      </c>
      <c r="ED1356" s="9"/>
      <c r="EE1356" s="10"/>
      <c r="EF1356" s="11"/>
      <c r="EG1356" s="6">
        <f>SUMIF(EH$160:EH$190,$D1356,EJ$160:EJ$190)</f>
        <v>0</v>
      </c>
      <c r="EH1356" s="9"/>
      <c r="EI1356" s="10"/>
      <c r="EJ1356" s="11"/>
      <c r="EK1356" s="6">
        <f>SUMIF(EL$160:EL$190,$D1356,EN$160:EN$190)</f>
        <v>0</v>
      </c>
      <c r="EL1356" s="9"/>
      <c r="EM1356" s="10"/>
      <c r="EN1356" s="11"/>
      <c r="EO1356" s="6">
        <f>SUMIF(EP$160:EP$190,$D1356,ER$160:ER$190)</f>
        <v>0</v>
      </c>
      <c r="EP1356" s="9"/>
      <c r="EQ1356" s="10"/>
      <c r="ER1356" s="11"/>
      <c r="ES1356" s="6">
        <f>SUMIF(ET$160:ET$190,$D1356,EV$160:EV$190)</f>
        <v>0</v>
      </c>
      <c r="ET1356" s="9"/>
      <c r="EU1356" s="10"/>
      <c r="EV1356" s="11"/>
      <c r="EW1356" s="6">
        <f>SUMIF(EX$160:EX$190,$D1356,EZ$160:EZ$190)</f>
        <v>0</v>
      </c>
      <c r="EX1356" s="9"/>
      <c r="EY1356" s="10"/>
      <c r="EZ1356" s="11"/>
      <c r="FA1356" s="6">
        <f>SUMIF(FB$160:FB$190,$D1356,FD$160:FD$190)</f>
        <v>0</v>
      </c>
      <c r="FB1356" s="9"/>
      <c r="FC1356" s="10"/>
      <c r="FD1356" s="11"/>
      <c r="FE1356" s="6">
        <f>SUMIF(FF$160:FF$190,$D1356,FH$160:FH$190)</f>
        <v>0</v>
      </c>
      <c r="FF1356" s="9"/>
      <c r="FG1356" s="10"/>
      <c r="FH1356" s="11"/>
      <c r="FI1356" s="6">
        <f>SUMIF(FJ$160:FJ$190,$D1356,FL$160:FL$190)</f>
        <v>0</v>
      </c>
      <c r="FJ1356" s="9"/>
      <c r="FK1356" s="10"/>
      <c r="FL1356" s="11"/>
      <c r="FM1356" s="6">
        <f>SUMIF(FN$160:FN$190,$D1356,FP$160:FP$190)</f>
        <v>0</v>
      </c>
      <c r="FN1356" s="9"/>
      <c r="FO1356" s="10"/>
      <c r="FP1356" s="11"/>
      <c r="FQ1356" s="6">
        <f>SUMIF(FR$160:FR$190,$D1356,FT$160:FT$190)</f>
        <v>0</v>
      </c>
      <c r="FR1356" s="9"/>
      <c r="FS1356" s="10"/>
      <c r="FT1356" s="11"/>
      <c r="FU1356" s="6">
        <f>SUMIF(FV$160:FV$190,$D1356,FX$160:FX$190)</f>
        <v>0</v>
      </c>
      <c r="FV1356" s="9"/>
      <c r="FW1356" s="10"/>
      <c r="FX1356" s="11"/>
      <c r="FY1356" s="6">
        <f>SUMIF(FZ$160:FZ$190,$D1356,GB$160:GB$190)</f>
        <v>0</v>
      </c>
      <c r="FZ1356" s="9"/>
      <c r="GA1356" s="10"/>
      <c r="GB1356" s="11"/>
      <c r="GC1356" s="6">
        <f>SUMIF(GD$160:GD$190,$D1356,GF$160:GF$190)</f>
        <v>0</v>
      </c>
      <c r="GD1356" s="9"/>
      <c r="GE1356" s="10"/>
      <c r="GF1356" s="11"/>
      <c r="GG1356" s="6">
        <f>SUMIF(GH$160:GH$190,$D1356,GJ$160:GJ$190)</f>
        <v>0</v>
      </c>
      <c r="GH1356" s="9"/>
      <c r="GI1356" s="10"/>
      <c r="GJ1356" s="11"/>
      <c r="GK1356" s="6">
        <f>SUMIF(GL$160:GL$190,$D1356,GN$160:GN$190)</f>
        <v>0</v>
      </c>
      <c r="GL1356" s="9"/>
      <c r="GM1356" s="10"/>
      <c r="GN1356" s="11"/>
      <c r="GO1356" s="6">
        <f>SUMIF(GP$160:GP$190,$D1356,GR$160:GR$190)</f>
        <v>0</v>
      </c>
      <c r="GP1356" s="9"/>
      <c r="GQ1356" s="10"/>
      <c r="GR1356" s="11"/>
      <c r="GS1356" s="6">
        <f>SUMIF(GT$160:GT$190,$D1356,GV$160:GV$190)</f>
        <v>0</v>
      </c>
      <c r="GT1356" s="9"/>
      <c r="GU1356" s="10"/>
      <c r="GV1356" s="20"/>
      <c r="GW1356" s="19">
        <f t="shared" si="32"/>
        <v>0</v>
      </c>
      <c r="GX1356" s="472"/>
      <c r="GY1356" s="473"/>
    </row>
    <row r="1357" spans="1:207" ht="15">
      <c r="A1357" s="47" t="s">
        <v>81</v>
      </c>
      <c r="B1357" s="530"/>
      <c r="C1357" s="251"/>
      <c r="D1357" s="254"/>
      <c r="E1357" s="6">
        <f>SUMIF(F$191:F$221,$D1357,H$191:H$221)</f>
        <v>0</v>
      </c>
      <c r="F1357" s="9"/>
      <c r="G1357" s="10"/>
      <c r="H1357" s="11"/>
      <c r="I1357" s="6">
        <f>SUMIF(J$191:J$221,$D1357,L$191:L$221)</f>
        <v>0</v>
      </c>
      <c r="J1357" s="9"/>
      <c r="K1357" s="10"/>
      <c r="L1357" s="11"/>
      <c r="M1357" s="6">
        <f>SUMIF(N$191:N$221,$D1357,P$191:P$221)</f>
        <v>0</v>
      </c>
      <c r="N1357" s="9"/>
      <c r="O1357" s="10"/>
      <c r="P1357" s="11"/>
      <c r="Q1357" s="6">
        <f>SUMIF(R$191:R$221,$D1357,T$191:T$221)</f>
        <v>0</v>
      </c>
      <c r="R1357" s="9"/>
      <c r="S1357" s="10"/>
      <c r="T1357" s="11"/>
      <c r="U1357" s="6">
        <f>SUMIF(V$191:V$221,$D1357,X$191:X$221)</f>
        <v>0</v>
      </c>
      <c r="V1357" s="9"/>
      <c r="W1357" s="10"/>
      <c r="X1357" s="11"/>
      <c r="Y1357" s="6">
        <f>SUMIF(Z$191:Z$221,$D1357,AB$191:AB$221)</f>
        <v>0</v>
      </c>
      <c r="Z1357" s="9"/>
      <c r="AA1357" s="10"/>
      <c r="AB1357" s="11"/>
      <c r="AC1357" s="6">
        <f>SUMIF(AD$191:AD$221,$D1357,AF$191:AF$221)</f>
        <v>0</v>
      </c>
      <c r="AD1357" s="9"/>
      <c r="AE1357" s="10"/>
      <c r="AF1357" s="11"/>
      <c r="AG1357" s="6">
        <f>SUMIF(AH$191:AH$221,$D1357,AJ$191:AJ$221)</f>
        <v>0</v>
      </c>
      <c r="AH1357" s="9"/>
      <c r="AI1357" s="10"/>
      <c r="AJ1357" s="11"/>
      <c r="AK1357" s="6">
        <f>SUMIF(AL$191:AL$221,$D1357,AN$191:AN$221)</f>
        <v>0</v>
      </c>
      <c r="AL1357" s="9"/>
      <c r="AM1357" s="10"/>
      <c r="AN1357" s="11"/>
      <c r="AO1357" s="6">
        <f>SUMIF(AP$191:AP$221,$D1357,AR$191:AR$221)</f>
        <v>0</v>
      </c>
      <c r="AP1357" s="9"/>
      <c r="AQ1357" s="10"/>
      <c r="AR1357" s="11"/>
      <c r="AS1357" s="6">
        <f>SUMIF(AT$191:AT$221,$D1357,AV$191:AV$221)</f>
        <v>0</v>
      </c>
      <c r="AT1357" s="9"/>
      <c r="AU1357" s="10"/>
      <c r="AV1357" s="11"/>
      <c r="AW1357" s="6">
        <f>SUMIF(AX$191:AX$221,$D1357,AZ$191:AZ$221)</f>
        <v>0</v>
      </c>
      <c r="AX1357" s="9"/>
      <c r="AY1357" s="10"/>
      <c r="AZ1357" s="11"/>
      <c r="BA1357" s="6">
        <f>SUMIF(BB$191:BB$221,$D1357,BD$191:BD$221)</f>
        <v>0</v>
      </c>
      <c r="BB1357" s="9"/>
      <c r="BC1357" s="10"/>
      <c r="BD1357" s="11"/>
      <c r="BE1357" s="6">
        <f>SUMIF(BF$191:BF$221,$D1357,BH$191:BH$221)</f>
        <v>0</v>
      </c>
      <c r="BF1357" s="9"/>
      <c r="BG1357" s="10"/>
      <c r="BH1357" s="11"/>
      <c r="BI1357" s="6">
        <f>SUMIF(BJ$191:BJ$221,$D1357,BL$191:BL$221)</f>
        <v>0</v>
      </c>
      <c r="BJ1357" s="9"/>
      <c r="BK1357" s="10"/>
      <c r="BL1357" s="11"/>
      <c r="BM1357" s="6">
        <f>SUMIF(BN$191:BN$221,$D1357,BP$191:BP$221)</f>
        <v>0</v>
      </c>
      <c r="BN1357" s="9"/>
      <c r="BO1357" s="10"/>
      <c r="BP1357" s="11"/>
      <c r="BQ1357" s="6">
        <f>SUMIF(BR$191:BR$221,$D1357,BT$191:BT$221)</f>
        <v>0</v>
      </c>
      <c r="BR1357" s="9"/>
      <c r="BS1357" s="10"/>
      <c r="BT1357" s="11"/>
      <c r="BU1357" s="6">
        <f>SUMIF(BV$191:BV$221,$D1357,BX$191:BX$221)</f>
        <v>0</v>
      </c>
      <c r="BV1357" s="9"/>
      <c r="BW1357" s="10"/>
      <c r="BX1357" s="11"/>
      <c r="BY1357" s="6">
        <f>SUMIF(BZ$191:BZ$221,$D1357,CB$191:CB$221)</f>
        <v>0</v>
      </c>
      <c r="BZ1357" s="9"/>
      <c r="CA1357" s="10"/>
      <c r="CB1357" s="11"/>
      <c r="CC1357" s="6">
        <f>SUMIF(CD$191:CD$221,$D1357,CF$191:CF$221)</f>
        <v>0</v>
      </c>
      <c r="CD1357" s="9"/>
      <c r="CE1357" s="10"/>
      <c r="CF1357" s="11"/>
      <c r="CG1357" s="6">
        <f>SUMIF(CH$191:CH$221,$D1357,CJ$191:CJ$221)</f>
        <v>0</v>
      </c>
      <c r="CH1357" s="9"/>
      <c r="CI1357" s="10"/>
      <c r="CJ1357" s="11"/>
      <c r="CK1357" s="6">
        <f>SUMIF(CL$191:CL$221,$D1357,CN$191:CN$221)</f>
        <v>0</v>
      </c>
      <c r="CL1357" s="9"/>
      <c r="CM1357" s="10"/>
      <c r="CN1357" s="11"/>
      <c r="CO1357" s="6">
        <f>SUMIF(CP$191:CP$221,$D1357,CR$191:CR$221)</f>
        <v>0</v>
      </c>
      <c r="CP1357" s="9"/>
      <c r="CQ1357" s="10"/>
      <c r="CR1357" s="11"/>
      <c r="CS1357" s="6">
        <f>SUMIF(CT$191:CT$221,$D1357,CV$191:CV$221)</f>
        <v>0</v>
      </c>
      <c r="CT1357" s="9"/>
      <c r="CU1357" s="10"/>
      <c r="CV1357" s="11"/>
      <c r="CW1357" s="6">
        <f>SUMIF(CX$191:CX$221,$D1357,CZ$191:CZ$221)</f>
        <v>0</v>
      </c>
      <c r="CX1357" s="9"/>
      <c r="CY1357" s="10"/>
      <c r="CZ1357" s="11"/>
      <c r="DA1357" s="6">
        <f>SUMIF(DB$191:DB$221,$D1357,DD$191:DD$221)</f>
        <v>0</v>
      </c>
      <c r="DB1357" s="9"/>
      <c r="DC1357" s="10"/>
      <c r="DD1357" s="11"/>
      <c r="DE1357" s="6">
        <f>SUMIF(DF$191:DF$221,$D1357,DH$191:DH$221)</f>
        <v>0</v>
      </c>
      <c r="DF1357" s="9"/>
      <c r="DG1357" s="10"/>
      <c r="DH1357" s="11"/>
      <c r="DI1357" s="6">
        <f>SUMIF(DJ$191:DJ$221,$D1357,DL$191:DL$221)</f>
        <v>0</v>
      </c>
      <c r="DJ1357" s="9"/>
      <c r="DK1357" s="10"/>
      <c r="DL1357" s="11"/>
      <c r="DM1357" s="6">
        <f>SUMIF(DN$191:DN$221,$D1357,DP$191:DP$221)</f>
        <v>0</v>
      </c>
      <c r="DN1357" s="9"/>
      <c r="DO1357" s="10"/>
      <c r="DP1357" s="11"/>
      <c r="DQ1357" s="6">
        <f>SUMIF(DR$191:DR$221,$D1357,DT$191:DT$221)</f>
        <v>0</v>
      </c>
      <c r="DR1357" s="9"/>
      <c r="DS1357" s="10"/>
      <c r="DT1357" s="11"/>
      <c r="DU1357" s="6">
        <f>SUMIF(DV$191:DV$221,$D1357,DX$191:DX$221)</f>
        <v>0</v>
      </c>
      <c r="DV1357" s="9"/>
      <c r="DW1357" s="10"/>
      <c r="DX1357" s="11"/>
      <c r="DY1357" s="6">
        <f>SUMIF(DZ$191:DZ$221,$D1357,EB$191:EB$221)</f>
        <v>0</v>
      </c>
      <c r="DZ1357" s="9"/>
      <c r="EA1357" s="10"/>
      <c r="EB1357" s="11"/>
      <c r="EC1357" s="6">
        <f>SUMIF(ED$191:ED$221,$D1357,EF$191:EF$221)</f>
        <v>0</v>
      </c>
      <c r="ED1357" s="9"/>
      <c r="EE1357" s="10"/>
      <c r="EF1357" s="11"/>
      <c r="EG1357" s="6">
        <f>SUMIF(EH$191:EH$221,$D1357,EJ$191:EJ$221)</f>
        <v>0</v>
      </c>
      <c r="EH1357" s="9"/>
      <c r="EI1357" s="10"/>
      <c r="EJ1357" s="11"/>
      <c r="EK1357" s="6">
        <f>SUMIF(EL$191:EL$221,$D1357,EN$191:EN$221)</f>
        <v>0</v>
      </c>
      <c r="EL1357" s="9"/>
      <c r="EM1357" s="10"/>
      <c r="EN1357" s="11"/>
      <c r="EO1357" s="6">
        <f>SUMIF(EP$191:EP$221,$D1357,ER$191:ER$221)</f>
        <v>0</v>
      </c>
      <c r="EP1357" s="9"/>
      <c r="EQ1357" s="10"/>
      <c r="ER1357" s="11"/>
      <c r="ES1357" s="6">
        <f>SUMIF(ET$191:ET$221,$D1357,EV$191:EV$221)</f>
        <v>0</v>
      </c>
      <c r="ET1357" s="9"/>
      <c r="EU1357" s="10"/>
      <c r="EV1357" s="11"/>
      <c r="EW1357" s="6">
        <f>SUMIF(EX$191:EX$221,$D1357,EZ$191:EZ$221)</f>
        <v>0</v>
      </c>
      <c r="EX1357" s="9"/>
      <c r="EY1357" s="10"/>
      <c r="EZ1357" s="11"/>
      <c r="FA1357" s="6">
        <f>SUMIF(FB$191:FB$221,$D1357,FD$191:FD$221)</f>
        <v>0</v>
      </c>
      <c r="FB1357" s="9"/>
      <c r="FC1357" s="10"/>
      <c r="FD1357" s="11"/>
      <c r="FE1357" s="6">
        <f>SUMIF(FF$191:FF$221,$D1357,FH$191:FH$221)</f>
        <v>0</v>
      </c>
      <c r="FF1357" s="9"/>
      <c r="FG1357" s="10"/>
      <c r="FH1357" s="11"/>
      <c r="FI1357" s="6">
        <f>SUMIF(FJ$191:FJ$221,$D1357,FL$191:FL$221)</f>
        <v>0</v>
      </c>
      <c r="FJ1357" s="9"/>
      <c r="FK1357" s="10"/>
      <c r="FL1357" s="11"/>
      <c r="FM1357" s="6">
        <f>SUMIF(FN$191:FN$221,$D1357,FP$191:FP$221)</f>
        <v>0</v>
      </c>
      <c r="FN1357" s="9"/>
      <c r="FO1357" s="10"/>
      <c r="FP1357" s="11"/>
      <c r="FQ1357" s="6">
        <f>SUMIF(FR$191:FR$221,$D1357,FT$191:FT$221)</f>
        <v>0</v>
      </c>
      <c r="FR1357" s="9"/>
      <c r="FS1357" s="10"/>
      <c r="FT1357" s="11"/>
      <c r="FU1357" s="6">
        <f>SUMIF(FV$191:FV$221,$D1357,FX$191:FX$221)</f>
        <v>0</v>
      </c>
      <c r="FV1357" s="9"/>
      <c r="FW1357" s="10"/>
      <c r="FX1357" s="11"/>
      <c r="FY1357" s="6">
        <f>SUMIF(FZ$191:FZ$221,$D1357,GB$191:GB$221)</f>
        <v>0</v>
      </c>
      <c r="FZ1357" s="9"/>
      <c r="GA1357" s="10"/>
      <c r="GB1357" s="11"/>
      <c r="GC1357" s="6">
        <f>SUMIF(GD$191:GD$221,$D1357,GF$191:GF$221)</f>
        <v>0</v>
      </c>
      <c r="GD1357" s="9"/>
      <c r="GE1357" s="10"/>
      <c r="GF1357" s="11"/>
      <c r="GG1357" s="6">
        <f>SUMIF(GH$191:GH$221,$D1357,GJ$191:GJ$221)</f>
        <v>0</v>
      </c>
      <c r="GH1357" s="9"/>
      <c r="GI1357" s="10"/>
      <c r="GJ1357" s="11"/>
      <c r="GK1357" s="6">
        <f>SUMIF(GL$191:GL$221,$D1357,GN$191:GN$221)</f>
        <v>0</v>
      </c>
      <c r="GL1357" s="9"/>
      <c r="GM1357" s="10"/>
      <c r="GN1357" s="11"/>
      <c r="GO1357" s="6">
        <f>SUMIF(GP$191:GP$221,$D1357,GR$191:GR$221)</f>
        <v>0</v>
      </c>
      <c r="GP1357" s="9"/>
      <c r="GQ1357" s="10"/>
      <c r="GR1357" s="11"/>
      <c r="GS1357" s="6">
        <f>SUMIF(GT$191:GT$221,$D1357,GV$191:GV$221)</f>
        <v>0</v>
      </c>
      <c r="GT1357" s="9"/>
      <c r="GU1357" s="10"/>
      <c r="GV1357" s="20"/>
      <c r="GW1357" s="19">
        <f t="shared" si="32"/>
        <v>0</v>
      </c>
      <c r="GX1357" s="472"/>
      <c r="GY1357" s="473"/>
    </row>
    <row r="1358" spans="1:207" ht="15">
      <c r="A1358" s="47" t="s">
        <v>82</v>
      </c>
      <c r="B1358" s="530"/>
      <c r="C1358" s="251"/>
      <c r="D1358" s="254"/>
      <c r="E1358" s="6">
        <f>SUMIF(F$222:F$252,$D1358,H$222:H$252)</f>
        <v>0</v>
      </c>
      <c r="F1358" s="9"/>
      <c r="G1358" s="10"/>
      <c r="H1358" s="11"/>
      <c r="I1358" s="6">
        <f>SUMIF(J$222:J$252,$D1358,L$222:L$252)</f>
        <v>0</v>
      </c>
      <c r="J1358" s="9"/>
      <c r="K1358" s="10"/>
      <c r="L1358" s="11"/>
      <c r="M1358" s="6">
        <f>SUMIF(N$222:N$252,$D1358,P$222:P$252)</f>
        <v>0</v>
      </c>
      <c r="N1358" s="9"/>
      <c r="O1358" s="10"/>
      <c r="P1358" s="11"/>
      <c r="Q1358" s="6">
        <f>SUMIF(R$222:R$252,$D1358,T$222:T$252)</f>
        <v>0</v>
      </c>
      <c r="R1358" s="9"/>
      <c r="S1358" s="10"/>
      <c r="T1358" s="11"/>
      <c r="U1358" s="6">
        <f>SUMIF(V$222:V$252,$D1358,X$222:X$252)</f>
        <v>0</v>
      </c>
      <c r="V1358" s="9"/>
      <c r="W1358" s="10"/>
      <c r="X1358" s="11"/>
      <c r="Y1358" s="6">
        <f>SUMIF(Z$222:Z$252,$D1358,AB$222:AB$252)</f>
        <v>0</v>
      </c>
      <c r="Z1358" s="9"/>
      <c r="AA1358" s="10"/>
      <c r="AB1358" s="11"/>
      <c r="AC1358" s="6">
        <f>SUMIF(AD$222:AD$252,$D1358,AF$222:AF$252)</f>
        <v>0</v>
      </c>
      <c r="AD1358" s="9"/>
      <c r="AE1358" s="10"/>
      <c r="AF1358" s="11"/>
      <c r="AG1358" s="6">
        <f>SUMIF(AH$222:AH$252,$D1358,AJ$222:AJ$252)</f>
        <v>0</v>
      </c>
      <c r="AH1358" s="9"/>
      <c r="AI1358" s="10"/>
      <c r="AJ1358" s="11"/>
      <c r="AK1358" s="6">
        <f>SUMIF(AL$222:AL$252,$D1358,AN$222:AN$252)</f>
        <v>0</v>
      </c>
      <c r="AL1358" s="9"/>
      <c r="AM1358" s="10"/>
      <c r="AN1358" s="11"/>
      <c r="AO1358" s="6">
        <f>SUMIF(AP$222:AP$252,$D1358,AR$222:AR$252)</f>
        <v>0</v>
      </c>
      <c r="AP1358" s="9"/>
      <c r="AQ1358" s="10"/>
      <c r="AR1358" s="11"/>
      <c r="AS1358" s="6">
        <f>SUMIF(AT$222:AT$252,$D1358,AV$222:AV$252)</f>
        <v>0</v>
      </c>
      <c r="AT1358" s="9"/>
      <c r="AU1358" s="10"/>
      <c r="AV1358" s="11"/>
      <c r="AW1358" s="6">
        <f>SUMIF(AX$222:AX$252,$D1358,AZ$222:AZ$252)</f>
        <v>0</v>
      </c>
      <c r="AX1358" s="9"/>
      <c r="AY1358" s="10"/>
      <c r="AZ1358" s="11"/>
      <c r="BA1358" s="6">
        <f>SUMIF(BB$222:BB$252,$D1358,BD$222:BD$252)</f>
        <v>0</v>
      </c>
      <c r="BB1358" s="9"/>
      <c r="BC1358" s="10"/>
      <c r="BD1358" s="11"/>
      <c r="BE1358" s="6">
        <f>SUMIF(BF$222:BF$252,$D1358,BH$222:BH$252)</f>
        <v>0</v>
      </c>
      <c r="BF1358" s="9"/>
      <c r="BG1358" s="10"/>
      <c r="BH1358" s="11"/>
      <c r="BI1358" s="6">
        <f>SUMIF(BJ$222:BJ$252,$D1358,BL$222:BL$252)</f>
        <v>0</v>
      </c>
      <c r="BJ1358" s="9"/>
      <c r="BK1358" s="10"/>
      <c r="BL1358" s="11"/>
      <c r="BM1358" s="6">
        <f>SUMIF(BN$222:BN$252,$D1358,BP$222:BP$252)</f>
        <v>0</v>
      </c>
      <c r="BN1358" s="9"/>
      <c r="BO1358" s="10"/>
      <c r="BP1358" s="11"/>
      <c r="BQ1358" s="6">
        <f>SUMIF(BR$222:BR$252,$D1358,BT$222:BT$252)</f>
        <v>0</v>
      </c>
      <c r="BR1358" s="9"/>
      <c r="BS1358" s="10"/>
      <c r="BT1358" s="11"/>
      <c r="BU1358" s="6">
        <f>SUMIF(BV$222:BV$252,$D1358,BX$222:BX$252)</f>
        <v>0</v>
      </c>
      <c r="BV1358" s="9"/>
      <c r="BW1358" s="10"/>
      <c r="BX1358" s="11"/>
      <c r="BY1358" s="6">
        <f>SUMIF(BZ$222:BZ$252,$D1358,CB$222:CB$252)</f>
        <v>0</v>
      </c>
      <c r="BZ1358" s="9"/>
      <c r="CA1358" s="10"/>
      <c r="CB1358" s="11"/>
      <c r="CC1358" s="6">
        <f>SUMIF(CD$222:CD$252,$D1358,CF$222:CF$252)</f>
        <v>0</v>
      </c>
      <c r="CD1358" s="9"/>
      <c r="CE1358" s="10"/>
      <c r="CF1358" s="11"/>
      <c r="CG1358" s="6">
        <f>SUMIF(CH$222:CH$252,$D1358,CJ$222:CJ$252)</f>
        <v>0</v>
      </c>
      <c r="CH1358" s="9"/>
      <c r="CI1358" s="10"/>
      <c r="CJ1358" s="11"/>
      <c r="CK1358" s="6">
        <f>SUMIF(CL$222:CL$252,$D1358,CN$222:CN$252)</f>
        <v>0</v>
      </c>
      <c r="CL1358" s="9"/>
      <c r="CM1358" s="10"/>
      <c r="CN1358" s="11"/>
      <c r="CO1358" s="6">
        <f>SUMIF(CP$222:CP$252,$D1358,CR$222:CR$252)</f>
        <v>0</v>
      </c>
      <c r="CP1358" s="9"/>
      <c r="CQ1358" s="10"/>
      <c r="CR1358" s="11"/>
      <c r="CS1358" s="6">
        <f>SUMIF(CT$222:CT$252,$D1358,CV$222:CV$252)</f>
        <v>0</v>
      </c>
      <c r="CT1358" s="9"/>
      <c r="CU1358" s="10"/>
      <c r="CV1358" s="11"/>
      <c r="CW1358" s="6">
        <f>SUMIF(CX$222:CX$252,$D1358,CZ$222:CZ$252)</f>
        <v>0</v>
      </c>
      <c r="CX1358" s="9"/>
      <c r="CY1358" s="10"/>
      <c r="CZ1358" s="11"/>
      <c r="DA1358" s="6">
        <f>SUMIF(DB$222:DB$252,$D1358,DD$222:DD$252)</f>
        <v>0</v>
      </c>
      <c r="DB1358" s="9"/>
      <c r="DC1358" s="10"/>
      <c r="DD1358" s="11"/>
      <c r="DE1358" s="6">
        <f>SUMIF(DF$222:DF$252,$D1358,DH$222:DH$252)</f>
        <v>0</v>
      </c>
      <c r="DF1358" s="9"/>
      <c r="DG1358" s="10"/>
      <c r="DH1358" s="11"/>
      <c r="DI1358" s="6">
        <f>SUMIF(DJ$222:DJ$252,$D1358,DL$222:DL$252)</f>
        <v>0</v>
      </c>
      <c r="DJ1358" s="9"/>
      <c r="DK1358" s="10"/>
      <c r="DL1358" s="11"/>
      <c r="DM1358" s="6">
        <f>SUMIF(DN$222:DN$252,$D1358,DP$222:DP$252)</f>
        <v>0</v>
      </c>
      <c r="DN1358" s="9"/>
      <c r="DO1358" s="10"/>
      <c r="DP1358" s="11"/>
      <c r="DQ1358" s="6">
        <f>SUMIF(DR$222:DR$252,$D1358,DT$222:DT$252)</f>
        <v>0</v>
      </c>
      <c r="DR1358" s="9"/>
      <c r="DS1358" s="10"/>
      <c r="DT1358" s="11"/>
      <c r="DU1358" s="6">
        <f>SUMIF(DV$222:DV$252,$D1358,DX$222:DX$252)</f>
        <v>0</v>
      </c>
      <c r="DV1358" s="9"/>
      <c r="DW1358" s="10"/>
      <c r="DX1358" s="11"/>
      <c r="DY1358" s="6">
        <f>SUMIF(DZ$222:DZ$252,$D1358,EB$222:EB$252)</f>
        <v>0</v>
      </c>
      <c r="DZ1358" s="9"/>
      <c r="EA1358" s="10"/>
      <c r="EB1358" s="11"/>
      <c r="EC1358" s="6">
        <f>SUMIF(ED$222:ED$252,$D1358,EF$222:EF$252)</f>
        <v>0</v>
      </c>
      <c r="ED1358" s="9"/>
      <c r="EE1358" s="10"/>
      <c r="EF1358" s="11"/>
      <c r="EG1358" s="6">
        <f>SUMIF(EH$222:EH$252,$D1358,EJ$222:EJ$252)</f>
        <v>0</v>
      </c>
      <c r="EH1358" s="9"/>
      <c r="EI1358" s="10"/>
      <c r="EJ1358" s="11"/>
      <c r="EK1358" s="6">
        <f>SUMIF(EL$222:EL$252,$D1358,EN$222:EN$252)</f>
        <v>0</v>
      </c>
      <c r="EL1358" s="9"/>
      <c r="EM1358" s="10"/>
      <c r="EN1358" s="11"/>
      <c r="EO1358" s="6">
        <f>SUMIF(EP$222:EP$252,$D1358,ER$222:ER$252)</f>
        <v>0</v>
      </c>
      <c r="EP1358" s="9"/>
      <c r="EQ1358" s="10"/>
      <c r="ER1358" s="11"/>
      <c r="ES1358" s="6">
        <f>SUMIF(ET$222:ET$252,$D1358,EV$222:EV$252)</f>
        <v>0</v>
      </c>
      <c r="ET1358" s="9"/>
      <c r="EU1358" s="10"/>
      <c r="EV1358" s="11"/>
      <c r="EW1358" s="6">
        <f>SUMIF(EX$222:EX$252,$D1358,EZ$222:EZ$252)</f>
        <v>0</v>
      </c>
      <c r="EX1358" s="9"/>
      <c r="EY1358" s="10"/>
      <c r="EZ1358" s="11"/>
      <c r="FA1358" s="6">
        <f>SUMIF(FB$222:FB$252,$D1358,FD$222:FD$252)</f>
        <v>0</v>
      </c>
      <c r="FB1358" s="9"/>
      <c r="FC1358" s="10"/>
      <c r="FD1358" s="11"/>
      <c r="FE1358" s="6">
        <f>SUMIF(FF$222:FF$252,$D1358,FH$222:FH$252)</f>
        <v>0</v>
      </c>
      <c r="FF1358" s="9"/>
      <c r="FG1358" s="10"/>
      <c r="FH1358" s="11"/>
      <c r="FI1358" s="6">
        <f>SUMIF(FJ$222:FJ$252,$D1358,FL$222:FL$252)</f>
        <v>0</v>
      </c>
      <c r="FJ1358" s="9"/>
      <c r="FK1358" s="10"/>
      <c r="FL1358" s="11"/>
      <c r="FM1358" s="6">
        <f>SUMIF(FN$222:FN$252,$D1358,FP$222:FP$252)</f>
        <v>0</v>
      </c>
      <c r="FN1358" s="9"/>
      <c r="FO1358" s="10"/>
      <c r="FP1358" s="11"/>
      <c r="FQ1358" s="6">
        <f>SUMIF(FR$222:FR$252,$D1358,FT$222:FT$252)</f>
        <v>0</v>
      </c>
      <c r="FR1358" s="9"/>
      <c r="FS1358" s="10"/>
      <c r="FT1358" s="11"/>
      <c r="FU1358" s="6">
        <f>SUMIF(FV$222:FV$252,$D1358,FX$222:FX$252)</f>
        <v>0</v>
      </c>
      <c r="FV1358" s="9"/>
      <c r="FW1358" s="10"/>
      <c r="FX1358" s="11"/>
      <c r="FY1358" s="6">
        <f>SUMIF(FZ$222:FZ$252,$D1358,GB$222:GB$252)</f>
        <v>0</v>
      </c>
      <c r="FZ1358" s="9"/>
      <c r="GA1358" s="10"/>
      <c r="GB1358" s="11"/>
      <c r="GC1358" s="6">
        <f>SUMIF(GD$222:GD$252,$D1358,GF$222:GF$252)</f>
        <v>0</v>
      </c>
      <c r="GD1358" s="9"/>
      <c r="GE1358" s="10"/>
      <c r="GF1358" s="11"/>
      <c r="GG1358" s="6">
        <f>SUMIF(GH$222:GH$252,$D1358,GJ$222:GJ$252)</f>
        <v>0</v>
      </c>
      <c r="GH1358" s="9"/>
      <c r="GI1358" s="10"/>
      <c r="GJ1358" s="11"/>
      <c r="GK1358" s="6">
        <f>SUMIF(GL$222:GL$252,$D1358,GN$222:GN$252)</f>
        <v>0</v>
      </c>
      <c r="GL1358" s="9"/>
      <c r="GM1358" s="10"/>
      <c r="GN1358" s="11"/>
      <c r="GO1358" s="6">
        <f>SUMIF(GP$222:GP$252,$D1358,GR$222:GR$252)</f>
        <v>0</v>
      </c>
      <c r="GP1358" s="9"/>
      <c r="GQ1358" s="10"/>
      <c r="GR1358" s="11"/>
      <c r="GS1358" s="6">
        <f>SUMIF(GT$222:GT$252,$D1358,GV$222:GV$252)</f>
        <v>0</v>
      </c>
      <c r="GT1358" s="9"/>
      <c r="GU1358" s="10"/>
      <c r="GV1358" s="20"/>
      <c r="GW1358" s="19">
        <f t="shared" si="32"/>
        <v>0</v>
      </c>
      <c r="GX1358" s="472"/>
      <c r="GY1358" s="473"/>
    </row>
    <row r="1359" spans="1:207" ht="15">
      <c r="A1359" s="47" t="s">
        <v>83</v>
      </c>
      <c r="B1359" s="530"/>
      <c r="C1359" s="251"/>
      <c r="D1359" s="254"/>
      <c r="E1359" s="6">
        <f>SUMIF(F$253:F$283,$D1359,H$253:H$283)</f>
        <v>0</v>
      </c>
      <c r="F1359" s="9"/>
      <c r="G1359" s="10"/>
      <c r="H1359" s="11"/>
      <c r="I1359" s="6">
        <f>SUMIF(J$253:J$283,$D1359,L$253:L$283)</f>
        <v>0</v>
      </c>
      <c r="J1359" s="9"/>
      <c r="K1359" s="10"/>
      <c r="L1359" s="11"/>
      <c r="M1359" s="6">
        <f>SUMIF(N$253:N$283,$D1359,P$253:P$283)</f>
        <v>0</v>
      </c>
      <c r="N1359" s="9"/>
      <c r="O1359" s="10"/>
      <c r="P1359" s="11"/>
      <c r="Q1359" s="6">
        <f>SUMIF(R$253:R$283,$D1359,T$253:T$283)</f>
        <v>0</v>
      </c>
      <c r="R1359" s="9"/>
      <c r="S1359" s="10"/>
      <c r="T1359" s="11"/>
      <c r="U1359" s="6">
        <f>SUMIF(V$253:V$283,$D1359,X$253:X$283)</f>
        <v>0</v>
      </c>
      <c r="V1359" s="9"/>
      <c r="W1359" s="10"/>
      <c r="X1359" s="11"/>
      <c r="Y1359" s="6">
        <f>SUMIF(Z$253:Z$283,$D1359,AB$253:AB$283)</f>
        <v>0</v>
      </c>
      <c r="Z1359" s="9"/>
      <c r="AA1359" s="10"/>
      <c r="AB1359" s="11"/>
      <c r="AC1359" s="6">
        <f>SUMIF(AD$253:AD$283,$D1359,AF$253:AF$283)</f>
        <v>0</v>
      </c>
      <c r="AD1359" s="9"/>
      <c r="AE1359" s="10"/>
      <c r="AF1359" s="11"/>
      <c r="AG1359" s="6">
        <f>SUMIF(AH$253:AH$283,$D1359,AJ$253:AJ$283)</f>
        <v>0</v>
      </c>
      <c r="AH1359" s="9"/>
      <c r="AI1359" s="10"/>
      <c r="AJ1359" s="11"/>
      <c r="AK1359" s="6">
        <f>SUMIF(AL$253:AL$283,$D1359,AN$253:AN$283)</f>
        <v>0</v>
      </c>
      <c r="AL1359" s="9"/>
      <c r="AM1359" s="10"/>
      <c r="AN1359" s="11"/>
      <c r="AO1359" s="6">
        <f>SUMIF(AP$253:AP$283,$D1359,AR$253:AR$283)</f>
        <v>0</v>
      </c>
      <c r="AP1359" s="9"/>
      <c r="AQ1359" s="10"/>
      <c r="AR1359" s="11"/>
      <c r="AS1359" s="6">
        <f>SUMIF(AT$253:AT$283,$D1359,AV$253:AV$283)</f>
        <v>0</v>
      </c>
      <c r="AT1359" s="9"/>
      <c r="AU1359" s="10"/>
      <c r="AV1359" s="11"/>
      <c r="AW1359" s="6">
        <f>SUMIF(AX$253:AX$283,$D1359,AZ$253:AZ$283)</f>
        <v>0</v>
      </c>
      <c r="AX1359" s="9"/>
      <c r="AY1359" s="10"/>
      <c r="AZ1359" s="11"/>
      <c r="BA1359" s="6">
        <f>SUMIF(BB$253:BB$283,$D1359,BD$253:BD$283)</f>
        <v>0</v>
      </c>
      <c r="BB1359" s="9"/>
      <c r="BC1359" s="10"/>
      <c r="BD1359" s="11"/>
      <c r="BE1359" s="6">
        <f>SUMIF(BF$253:BF$283,$D1359,BH$253:BH$283)</f>
        <v>0</v>
      </c>
      <c r="BF1359" s="9"/>
      <c r="BG1359" s="10"/>
      <c r="BH1359" s="11"/>
      <c r="BI1359" s="6">
        <f>SUMIF(BJ$253:BJ$283,$D1359,BL$253:BL$283)</f>
        <v>0</v>
      </c>
      <c r="BJ1359" s="9"/>
      <c r="BK1359" s="10"/>
      <c r="BL1359" s="11"/>
      <c r="BM1359" s="6">
        <f>SUMIF(BN$253:BN$283,$D1359,BP$253:BP$283)</f>
        <v>0</v>
      </c>
      <c r="BN1359" s="9"/>
      <c r="BO1359" s="10"/>
      <c r="BP1359" s="11"/>
      <c r="BQ1359" s="6">
        <f>SUMIF(BR$253:BR$283,$D1359,BT$253:BT$283)</f>
        <v>0</v>
      </c>
      <c r="BR1359" s="9"/>
      <c r="BS1359" s="10"/>
      <c r="BT1359" s="11"/>
      <c r="BU1359" s="6">
        <f>SUMIF(BV$253:BV$283,$D1359,BX$253:BX$283)</f>
        <v>0</v>
      </c>
      <c r="BV1359" s="9"/>
      <c r="BW1359" s="10"/>
      <c r="BX1359" s="11"/>
      <c r="BY1359" s="6">
        <f>SUMIF(BZ$253:BZ$283,$D1359,CB$253:CB$283)</f>
        <v>0</v>
      </c>
      <c r="BZ1359" s="9"/>
      <c r="CA1359" s="10"/>
      <c r="CB1359" s="11"/>
      <c r="CC1359" s="6">
        <f>SUMIF(CD$253:CD$283,$D1359,CF$253:CF$283)</f>
        <v>0</v>
      </c>
      <c r="CD1359" s="9"/>
      <c r="CE1359" s="10"/>
      <c r="CF1359" s="11"/>
      <c r="CG1359" s="6">
        <f>SUMIF(CH$253:CH$283,$D1359,CJ$253:CJ$283)</f>
        <v>0</v>
      </c>
      <c r="CH1359" s="9"/>
      <c r="CI1359" s="10"/>
      <c r="CJ1359" s="11"/>
      <c r="CK1359" s="6">
        <f>SUMIF(CL$253:CL$283,$D1359,CN$253:CN$283)</f>
        <v>0</v>
      </c>
      <c r="CL1359" s="9"/>
      <c r="CM1359" s="10"/>
      <c r="CN1359" s="11"/>
      <c r="CO1359" s="6">
        <f>SUMIF(CP$253:CP$283,$D1359,CR$253:CR$283)</f>
        <v>0</v>
      </c>
      <c r="CP1359" s="9"/>
      <c r="CQ1359" s="10"/>
      <c r="CR1359" s="11"/>
      <c r="CS1359" s="6">
        <f>SUMIF(CT$253:CT$283,$D1359,CV$253:CV$283)</f>
        <v>0</v>
      </c>
      <c r="CT1359" s="9"/>
      <c r="CU1359" s="10"/>
      <c r="CV1359" s="11"/>
      <c r="CW1359" s="6">
        <f>SUMIF(CX$253:CX$283,$D1359,CZ$253:CZ$283)</f>
        <v>0</v>
      </c>
      <c r="CX1359" s="9"/>
      <c r="CY1359" s="10"/>
      <c r="CZ1359" s="11"/>
      <c r="DA1359" s="6">
        <f>SUMIF(DB$253:DB$283,$D1359,DD$253:DD$283)</f>
        <v>0</v>
      </c>
      <c r="DB1359" s="9"/>
      <c r="DC1359" s="10"/>
      <c r="DD1359" s="11"/>
      <c r="DE1359" s="6">
        <f>SUMIF(DF$253:DF$283,$D1359,DH$253:DH$283)</f>
        <v>0</v>
      </c>
      <c r="DF1359" s="9"/>
      <c r="DG1359" s="10"/>
      <c r="DH1359" s="11"/>
      <c r="DI1359" s="6">
        <f>SUMIF(DJ$253:DJ$283,$D1359,DL$253:DL$283)</f>
        <v>0</v>
      </c>
      <c r="DJ1359" s="9"/>
      <c r="DK1359" s="10"/>
      <c r="DL1359" s="11"/>
      <c r="DM1359" s="6">
        <f>SUMIF(DN$253:DN$283,$D1359,DP$253:DP$283)</f>
        <v>0</v>
      </c>
      <c r="DN1359" s="9"/>
      <c r="DO1359" s="10"/>
      <c r="DP1359" s="11"/>
      <c r="DQ1359" s="6">
        <f>SUMIF(DR$253:DR$283,$D1359,DT$253:DT$283)</f>
        <v>0</v>
      </c>
      <c r="DR1359" s="9"/>
      <c r="DS1359" s="10"/>
      <c r="DT1359" s="11"/>
      <c r="DU1359" s="6">
        <f>SUMIF(DV$253:DV$283,$D1359,DX$253:DX$283)</f>
        <v>0</v>
      </c>
      <c r="DV1359" s="9"/>
      <c r="DW1359" s="10"/>
      <c r="DX1359" s="11"/>
      <c r="DY1359" s="6">
        <f>SUMIF(DZ$253:DZ$283,$D1359,EB$253:EB$283)</f>
        <v>0</v>
      </c>
      <c r="DZ1359" s="9"/>
      <c r="EA1359" s="10"/>
      <c r="EB1359" s="11"/>
      <c r="EC1359" s="6">
        <f>SUMIF(ED$253:ED$283,$D1359,EF$253:EF$283)</f>
        <v>0</v>
      </c>
      <c r="ED1359" s="9"/>
      <c r="EE1359" s="10"/>
      <c r="EF1359" s="11"/>
      <c r="EG1359" s="6">
        <f>SUMIF(EH$253:EH$283,$D1359,EJ$253:EJ$283)</f>
        <v>0</v>
      </c>
      <c r="EH1359" s="9"/>
      <c r="EI1359" s="10"/>
      <c r="EJ1359" s="11"/>
      <c r="EK1359" s="6">
        <f>SUMIF(EL$253:EL$283,$D1359,EN$253:EN$283)</f>
        <v>0</v>
      </c>
      <c r="EL1359" s="9"/>
      <c r="EM1359" s="10"/>
      <c r="EN1359" s="11"/>
      <c r="EO1359" s="6">
        <f>SUMIF(EP$253:EP$283,$D1359,ER$253:ER$283)</f>
        <v>0</v>
      </c>
      <c r="EP1359" s="9"/>
      <c r="EQ1359" s="10"/>
      <c r="ER1359" s="11"/>
      <c r="ES1359" s="6">
        <f>SUMIF(ET$253:ET$283,$D1359,EV$253:EV$283)</f>
        <v>0</v>
      </c>
      <c r="ET1359" s="9"/>
      <c r="EU1359" s="10"/>
      <c r="EV1359" s="11"/>
      <c r="EW1359" s="6">
        <f>SUMIF(EX$253:EX$283,$D1359,EZ$253:EZ$283)</f>
        <v>0</v>
      </c>
      <c r="EX1359" s="9"/>
      <c r="EY1359" s="10"/>
      <c r="EZ1359" s="11"/>
      <c r="FA1359" s="6">
        <f>SUMIF(FB$253:FB$283,$D1359,FD$253:FD$283)</f>
        <v>0</v>
      </c>
      <c r="FB1359" s="9"/>
      <c r="FC1359" s="10"/>
      <c r="FD1359" s="11"/>
      <c r="FE1359" s="6">
        <f>SUMIF(FF$253:FF$283,$D1359,FH$253:FH$283)</f>
        <v>0</v>
      </c>
      <c r="FF1359" s="9"/>
      <c r="FG1359" s="10"/>
      <c r="FH1359" s="11"/>
      <c r="FI1359" s="6">
        <f>SUMIF(FJ$253:FJ$283,$D1359,FL$253:FL$283)</f>
        <v>0</v>
      </c>
      <c r="FJ1359" s="9"/>
      <c r="FK1359" s="10"/>
      <c r="FL1359" s="11"/>
      <c r="FM1359" s="6">
        <f>SUMIF(FN$253:FN$283,$D1359,FP$253:FP$283)</f>
        <v>0</v>
      </c>
      <c r="FN1359" s="9"/>
      <c r="FO1359" s="10"/>
      <c r="FP1359" s="11"/>
      <c r="FQ1359" s="6">
        <f>SUMIF(FR$253:FR$283,$D1359,FT$253:FT$283)</f>
        <v>0</v>
      </c>
      <c r="FR1359" s="9"/>
      <c r="FS1359" s="10"/>
      <c r="FT1359" s="11"/>
      <c r="FU1359" s="6">
        <f>SUMIF(FV$253:FV$283,$D1359,FX$253:FX$283)</f>
        <v>0</v>
      </c>
      <c r="FV1359" s="9"/>
      <c r="FW1359" s="10"/>
      <c r="FX1359" s="11"/>
      <c r="FY1359" s="6">
        <f>SUMIF(FZ$253:FZ$283,$D1359,GB$253:GB$283)</f>
        <v>0</v>
      </c>
      <c r="FZ1359" s="9"/>
      <c r="GA1359" s="10"/>
      <c r="GB1359" s="11"/>
      <c r="GC1359" s="6">
        <f>SUMIF(GD$253:GD$283,$D1359,GF$253:GF$283)</f>
        <v>0</v>
      </c>
      <c r="GD1359" s="9"/>
      <c r="GE1359" s="10"/>
      <c r="GF1359" s="11"/>
      <c r="GG1359" s="6">
        <f>SUMIF(GH$253:GH$283,$D1359,GJ$253:GJ$283)</f>
        <v>0</v>
      </c>
      <c r="GH1359" s="9"/>
      <c r="GI1359" s="10"/>
      <c r="GJ1359" s="11"/>
      <c r="GK1359" s="6">
        <f>SUMIF(GL$253:GL$283,$D1359,GN$253:GN$283)</f>
        <v>0</v>
      </c>
      <c r="GL1359" s="9"/>
      <c r="GM1359" s="10"/>
      <c r="GN1359" s="11"/>
      <c r="GO1359" s="6">
        <f>SUMIF(GP$253:GP$283,$D1359,GR$253:GR$283)</f>
        <v>0</v>
      </c>
      <c r="GP1359" s="9"/>
      <c r="GQ1359" s="10"/>
      <c r="GR1359" s="11"/>
      <c r="GS1359" s="6">
        <f>SUMIF(GT$253:GT$283,$D1359,GV$253:GV$283)</f>
        <v>0</v>
      </c>
      <c r="GT1359" s="9"/>
      <c r="GU1359" s="10"/>
      <c r="GV1359" s="20"/>
      <c r="GW1359" s="19">
        <f t="shared" si="32"/>
        <v>0</v>
      </c>
      <c r="GX1359" s="472"/>
      <c r="GY1359" s="473"/>
    </row>
    <row r="1360" spans="1:207" ht="15">
      <c r="A1360" s="47" t="s">
        <v>84</v>
      </c>
      <c r="B1360" s="530"/>
      <c r="C1360" s="251"/>
      <c r="D1360" s="254"/>
      <c r="E1360" s="6">
        <f>SUMIF(F$284:F$314,$D1360,H$284:H$314)</f>
        <v>0</v>
      </c>
      <c r="F1360" s="9"/>
      <c r="G1360" s="10"/>
      <c r="H1360" s="11"/>
      <c r="I1360" s="6">
        <f>SUMIF(J$284:J$314,$D1360,L$284:L$314)</f>
        <v>0</v>
      </c>
      <c r="J1360" s="9"/>
      <c r="K1360" s="10"/>
      <c r="L1360" s="11"/>
      <c r="M1360" s="6">
        <f>SUMIF(N$284:N$314,$D1360,P$284:P$314)</f>
        <v>0</v>
      </c>
      <c r="N1360" s="9"/>
      <c r="O1360" s="10"/>
      <c r="P1360" s="11"/>
      <c r="Q1360" s="6">
        <f>SUMIF(R$284:R$314,$D1360,T$284:T$314)</f>
        <v>0</v>
      </c>
      <c r="R1360" s="9"/>
      <c r="S1360" s="10"/>
      <c r="T1360" s="11"/>
      <c r="U1360" s="6">
        <f>SUMIF(V$284:V$314,$D1360,X$284:X$314)</f>
        <v>0</v>
      </c>
      <c r="V1360" s="9"/>
      <c r="W1360" s="10"/>
      <c r="X1360" s="11"/>
      <c r="Y1360" s="6">
        <f>SUMIF(Z$284:Z$314,$D1360,AB$284:AB$314)</f>
        <v>0</v>
      </c>
      <c r="Z1360" s="9"/>
      <c r="AA1360" s="10"/>
      <c r="AB1360" s="11"/>
      <c r="AC1360" s="6">
        <f>SUMIF(AD$284:AD$314,$D1360,AF$284:AF$314)</f>
        <v>0</v>
      </c>
      <c r="AD1360" s="9"/>
      <c r="AE1360" s="10"/>
      <c r="AF1360" s="11"/>
      <c r="AG1360" s="6">
        <f>SUMIF(AH$284:AH$314,$D1360,AJ$284:AJ$314)</f>
        <v>0</v>
      </c>
      <c r="AH1360" s="9"/>
      <c r="AI1360" s="10"/>
      <c r="AJ1360" s="11"/>
      <c r="AK1360" s="6">
        <f>SUMIF(AL$284:AL$314,$D1360,AN$284:AN$314)</f>
        <v>0</v>
      </c>
      <c r="AL1360" s="9"/>
      <c r="AM1360" s="10"/>
      <c r="AN1360" s="11"/>
      <c r="AO1360" s="6">
        <f>SUMIF(AP$284:AP$314,$D1360,AR$284:AR$314)</f>
        <v>0</v>
      </c>
      <c r="AP1360" s="9"/>
      <c r="AQ1360" s="10"/>
      <c r="AR1360" s="11"/>
      <c r="AS1360" s="6">
        <f>SUMIF(AT$284:AT$314,$D1360,AV$284:AV$314)</f>
        <v>0</v>
      </c>
      <c r="AT1360" s="9"/>
      <c r="AU1360" s="10"/>
      <c r="AV1360" s="11"/>
      <c r="AW1360" s="6">
        <f>SUMIF(AX$284:AX$314,$D1360,AZ$284:AZ$314)</f>
        <v>0</v>
      </c>
      <c r="AX1360" s="9"/>
      <c r="AY1360" s="10"/>
      <c r="AZ1360" s="11"/>
      <c r="BA1360" s="6">
        <f>SUMIF(BB$284:BB$314,$D1360,BD$284:BD$314)</f>
        <v>0</v>
      </c>
      <c r="BB1360" s="9"/>
      <c r="BC1360" s="10"/>
      <c r="BD1360" s="11"/>
      <c r="BE1360" s="6">
        <f>SUMIF(BF$284:BF$314,$D1360,BH$284:BH$314)</f>
        <v>0</v>
      </c>
      <c r="BF1360" s="9"/>
      <c r="BG1360" s="10"/>
      <c r="BH1360" s="11"/>
      <c r="BI1360" s="6">
        <f>SUMIF(BJ$284:BJ$314,$D1360,BL$284:BL$314)</f>
        <v>0</v>
      </c>
      <c r="BJ1360" s="9"/>
      <c r="BK1360" s="10"/>
      <c r="BL1360" s="11"/>
      <c r="BM1360" s="6">
        <f>SUMIF(BN$284:BN$314,$D1360,BP$284:BP$314)</f>
        <v>0</v>
      </c>
      <c r="BN1360" s="9"/>
      <c r="BO1360" s="10"/>
      <c r="BP1360" s="11"/>
      <c r="BQ1360" s="6">
        <f>SUMIF(BR$284:BR$314,$D1360,BT$284:BT$314)</f>
        <v>0</v>
      </c>
      <c r="BR1360" s="9"/>
      <c r="BS1360" s="10"/>
      <c r="BT1360" s="11"/>
      <c r="BU1360" s="6">
        <f>SUMIF(BV$284:BV$314,$D1360,BX$284:BX$314)</f>
        <v>0</v>
      </c>
      <c r="BV1360" s="9"/>
      <c r="BW1360" s="10"/>
      <c r="BX1360" s="11"/>
      <c r="BY1360" s="6">
        <f>SUMIF(BZ$284:BZ$314,$D1360,CB$284:CB$314)</f>
        <v>0</v>
      </c>
      <c r="BZ1360" s="9"/>
      <c r="CA1360" s="10"/>
      <c r="CB1360" s="11"/>
      <c r="CC1360" s="6">
        <f>SUMIF(CD$284:CD$314,$D1360,CF$284:CF$314)</f>
        <v>0</v>
      </c>
      <c r="CD1360" s="9"/>
      <c r="CE1360" s="10"/>
      <c r="CF1360" s="11"/>
      <c r="CG1360" s="6">
        <f>SUMIF(CH$284:CH$314,$D1360,CJ$284:CJ$314)</f>
        <v>0</v>
      </c>
      <c r="CH1360" s="9"/>
      <c r="CI1360" s="10"/>
      <c r="CJ1360" s="11"/>
      <c r="CK1360" s="6">
        <f>SUMIF(CL$284:CL$314,$D1360,CN$284:CN$314)</f>
        <v>0</v>
      </c>
      <c r="CL1360" s="9"/>
      <c r="CM1360" s="10"/>
      <c r="CN1360" s="11"/>
      <c r="CO1360" s="6">
        <f>SUMIF(CP$284:CP$314,$D1360,CR$284:CR$314)</f>
        <v>0</v>
      </c>
      <c r="CP1360" s="9"/>
      <c r="CQ1360" s="10"/>
      <c r="CR1360" s="11"/>
      <c r="CS1360" s="6">
        <f>SUMIF(CT$284:CT$314,$D1360,CV$284:CV$314)</f>
        <v>0</v>
      </c>
      <c r="CT1360" s="9"/>
      <c r="CU1360" s="10"/>
      <c r="CV1360" s="11"/>
      <c r="CW1360" s="6">
        <f>SUMIF(CX$284:CX$314,$D1360,CZ$284:CZ$314)</f>
        <v>0</v>
      </c>
      <c r="CX1360" s="9"/>
      <c r="CY1360" s="10"/>
      <c r="CZ1360" s="11"/>
      <c r="DA1360" s="6">
        <f>SUMIF(DB$284:DB$314,$D1360,DD$284:DD$314)</f>
        <v>0</v>
      </c>
      <c r="DB1360" s="9"/>
      <c r="DC1360" s="10"/>
      <c r="DD1360" s="11"/>
      <c r="DE1360" s="6">
        <f>SUMIF(DF$284:DF$314,$D1360,DH$284:DH$314)</f>
        <v>0</v>
      </c>
      <c r="DF1360" s="9"/>
      <c r="DG1360" s="10"/>
      <c r="DH1360" s="11"/>
      <c r="DI1360" s="6">
        <f>SUMIF(DJ$284:DJ$314,$D1360,DL$284:DL$314)</f>
        <v>0</v>
      </c>
      <c r="DJ1360" s="9"/>
      <c r="DK1360" s="10"/>
      <c r="DL1360" s="11"/>
      <c r="DM1360" s="6">
        <f>SUMIF(DN$284:DN$314,$D1360,DP$284:DP$314)</f>
        <v>0</v>
      </c>
      <c r="DN1360" s="9"/>
      <c r="DO1360" s="10"/>
      <c r="DP1360" s="11"/>
      <c r="DQ1360" s="6">
        <f>SUMIF(DR$284:DR$314,$D1360,DT$284:DT$314)</f>
        <v>0</v>
      </c>
      <c r="DR1360" s="9"/>
      <c r="DS1360" s="10"/>
      <c r="DT1360" s="11"/>
      <c r="DU1360" s="6">
        <f>SUMIF(DV$284:DV$314,$D1360,DX$284:DX$314)</f>
        <v>0</v>
      </c>
      <c r="DV1360" s="9"/>
      <c r="DW1360" s="10"/>
      <c r="DX1360" s="11"/>
      <c r="DY1360" s="6">
        <f>SUMIF(DZ$284:DZ$314,$D1360,EB$284:EB$314)</f>
        <v>0</v>
      </c>
      <c r="DZ1360" s="9"/>
      <c r="EA1360" s="10"/>
      <c r="EB1360" s="11"/>
      <c r="EC1360" s="6">
        <f>SUMIF(ED$284:ED$314,$D1360,EF$284:EF$314)</f>
        <v>0</v>
      </c>
      <c r="ED1360" s="9"/>
      <c r="EE1360" s="10"/>
      <c r="EF1360" s="11"/>
      <c r="EG1360" s="6">
        <f>SUMIF(EH$284:EH$314,$D1360,EJ$284:EJ$314)</f>
        <v>0</v>
      </c>
      <c r="EH1360" s="9"/>
      <c r="EI1360" s="10"/>
      <c r="EJ1360" s="11"/>
      <c r="EK1360" s="6">
        <f>SUMIF(EL$284:EL$314,$D1360,EN$284:EN$314)</f>
        <v>0</v>
      </c>
      <c r="EL1360" s="9"/>
      <c r="EM1360" s="10"/>
      <c r="EN1360" s="11"/>
      <c r="EO1360" s="6">
        <f>SUMIF(EP$284:EP$314,$D1360,ER$284:ER$314)</f>
        <v>0</v>
      </c>
      <c r="EP1360" s="9"/>
      <c r="EQ1360" s="10"/>
      <c r="ER1360" s="11"/>
      <c r="ES1360" s="6">
        <f>SUMIF(ET$284:ET$314,$D1360,EV$284:EV$314)</f>
        <v>0</v>
      </c>
      <c r="ET1360" s="9"/>
      <c r="EU1360" s="10"/>
      <c r="EV1360" s="11"/>
      <c r="EW1360" s="6">
        <f>SUMIF(EX$284:EX$314,$D1360,EZ$284:EZ$314)</f>
        <v>0</v>
      </c>
      <c r="EX1360" s="9"/>
      <c r="EY1360" s="10"/>
      <c r="EZ1360" s="11"/>
      <c r="FA1360" s="6">
        <f>SUMIF(FB$284:FB$314,$D1360,FD$284:FD$314)</f>
        <v>0</v>
      </c>
      <c r="FB1360" s="9"/>
      <c r="FC1360" s="10"/>
      <c r="FD1360" s="11"/>
      <c r="FE1360" s="6">
        <f>SUMIF(FF$284:FF$314,$D1360,FH$284:FH$314)</f>
        <v>0</v>
      </c>
      <c r="FF1360" s="9"/>
      <c r="FG1360" s="10"/>
      <c r="FH1360" s="11"/>
      <c r="FI1360" s="6">
        <f>SUMIF(FJ$284:FJ$314,$D1360,FL$284:FL$314)</f>
        <v>0</v>
      </c>
      <c r="FJ1360" s="9"/>
      <c r="FK1360" s="10"/>
      <c r="FL1360" s="11"/>
      <c r="FM1360" s="6">
        <f>SUMIF(FN$284:FN$314,$D1360,FP$284:FP$314)</f>
        <v>0</v>
      </c>
      <c r="FN1360" s="9"/>
      <c r="FO1360" s="10"/>
      <c r="FP1360" s="11"/>
      <c r="FQ1360" s="6">
        <f>SUMIF(FR$284:FR$314,$D1360,FT$284:FT$314)</f>
        <v>0</v>
      </c>
      <c r="FR1360" s="9"/>
      <c r="FS1360" s="10"/>
      <c r="FT1360" s="11"/>
      <c r="FU1360" s="6">
        <f>SUMIF(FV$284:FV$314,$D1360,FX$284:FX$314)</f>
        <v>0</v>
      </c>
      <c r="FV1360" s="9"/>
      <c r="FW1360" s="10"/>
      <c r="FX1360" s="11"/>
      <c r="FY1360" s="6">
        <f>SUMIF(FZ$284:FZ$314,$D1360,GB$284:GB$314)</f>
        <v>0</v>
      </c>
      <c r="FZ1360" s="9"/>
      <c r="GA1360" s="10"/>
      <c r="GB1360" s="11"/>
      <c r="GC1360" s="6">
        <f>SUMIF(GD$284:GD$314,$D1360,GF$284:GF$314)</f>
        <v>0</v>
      </c>
      <c r="GD1360" s="9"/>
      <c r="GE1360" s="10"/>
      <c r="GF1360" s="11"/>
      <c r="GG1360" s="6">
        <f>SUMIF(GH$284:GH$314,$D1360,GJ$284:GJ$314)</f>
        <v>0</v>
      </c>
      <c r="GH1360" s="9"/>
      <c r="GI1360" s="10"/>
      <c r="GJ1360" s="11"/>
      <c r="GK1360" s="6">
        <f>SUMIF(GL$284:GL$314,$D1360,GN$284:GN$314)</f>
        <v>0</v>
      </c>
      <c r="GL1360" s="9"/>
      <c r="GM1360" s="10"/>
      <c r="GN1360" s="11"/>
      <c r="GO1360" s="6">
        <f>SUMIF(GP$284:GP$314,$D1360,GR$284:GR$314)</f>
        <v>0</v>
      </c>
      <c r="GP1360" s="9"/>
      <c r="GQ1360" s="10"/>
      <c r="GR1360" s="11"/>
      <c r="GS1360" s="6">
        <f>SUMIF(GT$284:GT$314,$D1360,GV$284:GV$314)</f>
        <v>0</v>
      </c>
      <c r="GT1360" s="9"/>
      <c r="GU1360" s="10"/>
      <c r="GV1360" s="20"/>
      <c r="GW1360" s="19">
        <f t="shared" si="32"/>
        <v>0</v>
      </c>
      <c r="GX1360" s="472"/>
      <c r="GY1360" s="473"/>
    </row>
    <row r="1361" spans="1:207" ht="15">
      <c r="A1361" s="47" t="s">
        <v>85</v>
      </c>
      <c r="B1361" s="530"/>
      <c r="C1361" s="251"/>
      <c r="D1361" s="254"/>
      <c r="E1361" s="7">
        <f>SUMIF(F$315:F$345,$D1361,H$315:H$345)</f>
        <v>0</v>
      </c>
      <c r="F1361" s="12"/>
      <c r="G1361" s="13"/>
      <c r="H1361" s="14"/>
      <c r="I1361" s="6">
        <f>SUMIF(J$315:J$345,$D1361,L$315:L$345)</f>
        <v>0</v>
      </c>
      <c r="J1361" s="12"/>
      <c r="K1361" s="13"/>
      <c r="L1361" s="14"/>
      <c r="M1361" s="7">
        <f>SUMIF(N$315:N$345,$D1361,P$315:P$345)</f>
        <v>0</v>
      </c>
      <c r="N1361" s="12"/>
      <c r="O1361" s="13"/>
      <c r="P1361" s="14"/>
      <c r="Q1361" s="6">
        <f>SUMIF(R$315:R$345,$D1361,T$315:T$345)</f>
        <v>0</v>
      </c>
      <c r="R1361" s="12"/>
      <c r="S1361" s="13"/>
      <c r="T1361" s="14"/>
      <c r="U1361" s="7">
        <f>SUMIF(V$315:V$345,$D1361,X$315:X$345)</f>
        <v>0</v>
      </c>
      <c r="V1361" s="12"/>
      <c r="W1361" s="13"/>
      <c r="X1361" s="14"/>
      <c r="Y1361" s="6">
        <f>SUMIF(Z$315:Z$345,$D1361,AB$315:AB$345)</f>
        <v>0</v>
      </c>
      <c r="Z1361" s="12"/>
      <c r="AA1361" s="13"/>
      <c r="AB1361" s="14"/>
      <c r="AC1361" s="7">
        <f>SUMIF(AD$315:AD$345,$D1361,AF$315:AF$345)</f>
        <v>0</v>
      </c>
      <c r="AD1361" s="12"/>
      <c r="AE1361" s="13"/>
      <c r="AF1361" s="14"/>
      <c r="AG1361" s="7">
        <f>SUMIF(AH$315:AH$345,$D1361,AJ$315:AJ$345)</f>
        <v>0</v>
      </c>
      <c r="AH1361" s="12"/>
      <c r="AI1361" s="13"/>
      <c r="AJ1361" s="14"/>
      <c r="AK1361" s="7">
        <f>SUMIF(AL$315:AL$345,$D1361,AN$315:AN$345)</f>
        <v>0</v>
      </c>
      <c r="AL1361" s="12"/>
      <c r="AM1361" s="13"/>
      <c r="AN1361" s="14"/>
      <c r="AO1361" s="7">
        <f>SUMIF(AP$315:AP$345,$D1361,AR$315:AR$345)</f>
        <v>0</v>
      </c>
      <c r="AP1361" s="12"/>
      <c r="AQ1361" s="13"/>
      <c r="AR1361" s="14"/>
      <c r="AS1361" s="7">
        <f>SUMIF(AT$315:AT$345,$D1361,AV$315:AV$345)</f>
        <v>0</v>
      </c>
      <c r="AT1361" s="12"/>
      <c r="AU1361" s="13"/>
      <c r="AV1361" s="14"/>
      <c r="AW1361" s="7">
        <f>SUMIF(AX$315:AX$345,$D1361,AZ$315:AZ$345)</f>
        <v>0</v>
      </c>
      <c r="AX1361" s="12"/>
      <c r="AY1361" s="13"/>
      <c r="AZ1361" s="14"/>
      <c r="BA1361" s="7">
        <f>SUMIF(BB$315:BB$345,$D1361,BD$315:BD$345)</f>
        <v>0</v>
      </c>
      <c r="BB1361" s="12"/>
      <c r="BC1361" s="13"/>
      <c r="BD1361" s="14"/>
      <c r="BE1361" s="7">
        <f>SUMIF(BF$315:BF$345,$D1361,BH$315:BH$345)</f>
        <v>0</v>
      </c>
      <c r="BF1361" s="12"/>
      <c r="BG1361" s="13"/>
      <c r="BH1361" s="14"/>
      <c r="BI1361" s="7">
        <f>SUMIF(BJ$315:BJ$345,$D1361,BL$315:BL$345)</f>
        <v>0</v>
      </c>
      <c r="BJ1361" s="12"/>
      <c r="BK1361" s="13"/>
      <c r="BL1361" s="14"/>
      <c r="BM1361" s="7">
        <f>SUMIF(BN$315:BN$345,$D1361,BP$315:BP$345)</f>
        <v>0</v>
      </c>
      <c r="BN1361" s="12"/>
      <c r="BO1361" s="13"/>
      <c r="BP1361" s="14"/>
      <c r="BQ1361" s="7">
        <f>SUMIF(BR$315:BR$345,$D1361,BT$315:BT$345)</f>
        <v>0</v>
      </c>
      <c r="BR1361" s="12"/>
      <c r="BS1361" s="13"/>
      <c r="BT1361" s="14"/>
      <c r="BU1361" s="7">
        <f>SUMIF(BV$315:BV$345,$D1361,BX$315:BX$345)</f>
        <v>0</v>
      </c>
      <c r="BV1361" s="12"/>
      <c r="BW1361" s="13"/>
      <c r="BX1361" s="14"/>
      <c r="BY1361" s="7">
        <f>SUMIF(BZ$315:BZ$345,$D1361,CB$315:CB$345)</f>
        <v>0</v>
      </c>
      <c r="BZ1361" s="12"/>
      <c r="CA1361" s="13"/>
      <c r="CB1361" s="14"/>
      <c r="CC1361" s="7">
        <f>SUMIF(CD$315:CD$345,$D1361,CF$315:CF$345)</f>
        <v>0</v>
      </c>
      <c r="CD1361" s="12"/>
      <c r="CE1361" s="13"/>
      <c r="CF1361" s="14"/>
      <c r="CG1361" s="7">
        <f>SUMIF(CH$315:CH$345,$D1361,CJ$315:CJ$345)</f>
        <v>0</v>
      </c>
      <c r="CH1361" s="12"/>
      <c r="CI1361" s="13"/>
      <c r="CJ1361" s="14"/>
      <c r="CK1361" s="7">
        <f>SUMIF(CL$315:CL$345,$D1361,CN$315:CN$345)</f>
        <v>0</v>
      </c>
      <c r="CL1361" s="12"/>
      <c r="CM1361" s="13"/>
      <c r="CN1361" s="14"/>
      <c r="CO1361" s="7">
        <f>SUMIF(CP$315:CP$345,$D1361,CR$315:CR$345)</f>
        <v>0</v>
      </c>
      <c r="CP1361" s="12"/>
      <c r="CQ1361" s="13"/>
      <c r="CR1361" s="14"/>
      <c r="CS1361" s="7">
        <f>SUMIF(CT$315:CT$345,$D1361,CV$315:CV$345)</f>
        <v>0</v>
      </c>
      <c r="CT1361" s="12"/>
      <c r="CU1361" s="13"/>
      <c r="CV1361" s="14"/>
      <c r="CW1361" s="7">
        <f>SUMIF(CX$315:CX$345,$D1361,CZ$315:CZ$345)</f>
        <v>0</v>
      </c>
      <c r="CX1361" s="12"/>
      <c r="CY1361" s="13"/>
      <c r="CZ1361" s="14"/>
      <c r="DA1361" s="7">
        <f>SUMIF(DB$315:DB$345,$D1361,DD$315:DD$345)</f>
        <v>0</v>
      </c>
      <c r="DB1361" s="12"/>
      <c r="DC1361" s="13"/>
      <c r="DD1361" s="14"/>
      <c r="DE1361" s="7">
        <f>SUMIF(DF$315:DF$345,$D1361,DH$315:DH$345)</f>
        <v>0</v>
      </c>
      <c r="DF1361" s="12"/>
      <c r="DG1361" s="13"/>
      <c r="DH1361" s="14"/>
      <c r="DI1361" s="7">
        <f>SUMIF(DJ$315:DJ$345,$D1361,DL$315:DL$345)</f>
        <v>0</v>
      </c>
      <c r="DJ1361" s="12"/>
      <c r="DK1361" s="13"/>
      <c r="DL1361" s="14"/>
      <c r="DM1361" s="7">
        <f>SUMIF(DN$315:DN$345,$D1361,DP$315:DP$345)</f>
        <v>0</v>
      </c>
      <c r="DN1361" s="12"/>
      <c r="DO1361" s="13"/>
      <c r="DP1361" s="14"/>
      <c r="DQ1361" s="7">
        <f>SUMIF(DR$315:DR$345,$D1361,DT$315:DT$345)</f>
        <v>0</v>
      </c>
      <c r="DR1361" s="12"/>
      <c r="DS1361" s="13"/>
      <c r="DT1361" s="14"/>
      <c r="DU1361" s="7">
        <f>SUMIF(DV$315:DV$345,$D1361,DX$315:DX$345)</f>
        <v>0</v>
      </c>
      <c r="DV1361" s="12"/>
      <c r="DW1361" s="13"/>
      <c r="DX1361" s="14"/>
      <c r="DY1361" s="7">
        <f>SUMIF(DZ$315:DZ$345,$D1361,EB$315:EB$345)</f>
        <v>0</v>
      </c>
      <c r="DZ1361" s="12"/>
      <c r="EA1361" s="13"/>
      <c r="EB1361" s="14"/>
      <c r="EC1361" s="7">
        <f>SUMIF(ED$315:ED$345,$D1361,EF$315:EF$345)</f>
        <v>0</v>
      </c>
      <c r="ED1361" s="12"/>
      <c r="EE1361" s="13"/>
      <c r="EF1361" s="14"/>
      <c r="EG1361" s="7">
        <f>SUMIF(EH$315:EH$345,$D1361,EJ$315:EJ$345)</f>
        <v>0</v>
      </c>
      <c r="EH1361" s="12"/>
      <c r="EI1361" s="13"/>
      <c r="EJ1361" s="14"/>
      <c r="EK1361" s="7">
        <f>SUMIF(EL$315:EL$345,$D1361,EN$315:EN$345)</f>
        <v>0</v>
      </c>
      <c r="EL1361" s="12"/>
      <c r="EM1361" s="13"/>
      <c r="EN1361" s="14"/>
      <c r="EO1361" s="7">
        <f>SUMIF(EP$315:EP$345,$D1361,ER$315:ER$345)</f>
        <v>0</v>
      </c>
      <c r="EP1361" s="12"/>
      <c r="EQ1361" s="13"/>
      <c r="ER1361" s="14"/>
      <c r="ES1361" s="7">
        <f>SUMIF(ET$315:ET$345,$D1361,EV$315:EV$345)</f>
        <v>0</v>
      </c>
      <c r="ET1361" s="12"/>
      <c r="EU1361" s="13"/>
      <c r="EV1361" s="14"/>
      <c r="EW1361" s="7">
        <f>SUMIF(EX$315:EX$345,$D1361,EZ$315:EZ$345)</f>
        <v>0</v>
      </c>
      <c r="EX1361" s="12"/>
      <c r="EY1361" s="13"/>
      <c r="EZ1361" s="14"/>
      <c r="FA1361" s="7">
        <f>SUMIF(FB$315:FB$345,$D1361,FD$315:FD$345)</f>
        <v>0</v>
      </c>
      <c r="FB1361" s="12"/>
      <c r="FC1361" s="13"/>
      <c r="FD1361" s="14"/>
      <c r="FE1361" s="7">
        <f>SUMIF(FF$315:FF$345,$D1361,FH$315:FH$345)</f>
        <v>0</v>
      </c>
      <c r="FF1361" s="12"/>
      <c r="FG1361" s="13"/>
      <c r="FH1361" s="14"/>
      <c r="FI1361" s="7">
        <f>SUMIF(FJ$315:FJ$345,$D1361,FL$315:FL$345)</f>
        <v>0</v>
      </c>
      <c r="FJ1361" s="12"/>
      <c r="FK1361" s="13"/>
      <c r="FL1361" s="14"/>
      <c r="FM1361" s="7">
        <f>SUMIF(FN$315:FN$345,$D1361,FP$315:FP$345)</f>
        <v>0</v>
      </c>
      <c r="FN1361" s="12"/>
      <c r="FO1361" s="13"/>
      <c r="FP1361" s="14"/>
      <c r="FQ1361" s="7">
        <f>SUMIF(FR$315:FR$345,$D1361,FT$315:FT$345)</f>
        <v>0</v>
      </c>
      <c r="FR1361" s="12"/>
      <c r="FS1361" s="13"/>
      <c r="FT1361" s="14"/>
      <c r="FU1361" s="7">
        <f>SUMIF(FV$315:FV$345,$D1361,FX$315:FX$345)</f>
        <v>0</v>
      </c>
      <c r="FV1361" s="12"/>
      <c r="FW1361" s="13"/>
      <c r="FX1361" s="14"/>
      <c r="FY1361" s="7">
        <f>SUMIF(FZ$315:FZ$345,$D1361,GB$315:GB$345)</f>
        <v>0</v>
      </c>
      <c r="FZ1361" s="12"/>
      <c r="GA1361" s="13"/>
      <c r="GB1361" s="14"/>
      <c r="GC1361" s="7">
        <f>SUMIF(GD$315:GD$345,$D1361,GF$315:GF$345)</f>
        <v>0</v>
      </c>
      <c r="GD1361" s="12"/>
      <c r="GE1361" s="13"/>
      <c r="GF1361" s="14"/>
      <c r="GG1361" s="7">
        <f>SUMIF(GH$315:GH$345,$D1361,GJ$315:GJ$345)</f>
        <v>0</v>
      </c>
      <c r="GH1361" s="12"/>
      <c r="GI1361" s="13"/>
      <c r="GJ1361" s="14"/>
      <c r="GK1361" s="7">
        <f>SUMIF(GL$315:GL$345,$D1361,GN$315:GN$345)</f>
        <v>0</v>
      </c>
      <c r="GL1361" s="12"/>
      <c r="GM1361" s="13"/>
      <c r="GN1361" s="14"/>
      <c r="GO1361" s="7">
        <f>SUMIF(GP$315:GP$345,$D1361,GR$315:GR$345)</f>
        <v>0</v>
      </c>
      <c r="GP1361" s="12"/>
      <c r="GQ1361" s="13"/>
      <c r="GR1361" s="14"/>
      <c r="GS1361" s="7">
        <f>SUMIF(GT$315:GT$345,$D1361,GV$315:GV$345)</f>
        <v>0</v>
      </c>
      <c r="GT1361" s="12"/>
      <c r="GU1361" s="13"/>
      <c r="GV1361" s="21"/>
      <c r="GW1361" s="19">
        <f t="shared" si="32"/>
        <v>0</v>
      </c>
      <c r="GX1361" s="472"/>
      <c r="GY1361" s="473"/>
    </row>
    <row r="1362" spans="1:207" ht="15.75" thickBot="1">
      <c r="A1362" s="162" t="s">
        <v>86</v>
      </c>
      <c r="B1362" s="531"/>
      <c r="C1362" s="255"/>
      <c r="D1362" s="256"/>
      <c r="E1362" s="8">
        <f>SUMIF(F$346:F$376,$D1362,H$346:H$376)</f>
        <v>0</v>
      </c>
      <c r="F1362" s="15"/>
      <c r="G1362" s="16"/>
      <c r="H1362" s="16"/>
      <c r="I1362" s="6">
        <f>SUMIF(J$346:J$376,$D1362,L$346:L$376)</f>
        <v>0</v>
      </c>
      <c r="J1362" s="15"/>
      <c r="K1362" s="16"/>
      <c r="L1362" s="16"/>
      <c r="M1362" s="8">
        <f>SUMIF(N$346:N$376,$D1362,P$346:P$376)</f>
        <v>0</v>
      </c>
      <c r="N1362" s="15"/>
      <c r="O1362" s="16"/>
      <c r="P1362" s="16"/>
      <c r="Q1362" s="6">
        <f>SUMIF(R$346:R$376,$D1362,T$346:T$376)</f>
        <v>0</v>
      </c>
      <c r="R1362" s="15"/>
      <c r="S1362" s="16"/>
      <c r="T1362" s="16"/>
      <c r="U1362" s="8">
        <f>SUMIF(V$346:V$376,$D1362,X$346:X$376)</f>
        <v>0</v>
      </c>
      <c r="V1362" s="15"/>
      <c r="W1362" s="16"/>
      <c r="X1362" s="16"/>
      <c r="Y1362" s="6">
        <f>SUMIF(Z$346:Z$376,$D1362,AB$346:AB$376)</f>
        <v>0</v>
      </c>
      <c r="Z1362" s="15"/>
      <c r="AA1362" s="16"/>
      <c r="AB1362" s="16"/>
      <c r="AC1362" s="8">
        <f>SUMIF(AD$346:AD$376,$D1362,AF$346:AF$376)</f>
        <v>0</v>
      </c>
      <c r="AD1362" s="15"/>
      <c r="AE1362" s="16"/>
      <c r="AF1362" s="16"/>
      <c r="AG1362" s="8">
        <f>SUMIF(AH$346:AH$376,$D1362,AJ$346:AJ$376)</f>
        <v>0</v>
      </c>
      <c r="AH1362" s="15"/>
      <c r="AI1362" s="16"/>
      <c r="AJ1362" s="16"/>
      <c r="AK1362" s="8">
        <f>SUMIF(AL$346:AL$376,$D1362,AN$346:AN$376)</f>
        <v>0</v>
      </c>
      <c r="AL1362" s="15"/>
      <c r="AM1362" s="16"/>
      <c r="AN1362" s="16"/>
      <c r="AO1362" s="8">
        <f>SUMIF(AP$346:AP$376,$D1362,AR$346:AR$376)</f>
        <v>0</v>
      </c>
      <c r="AP1362" s="15"/>
      <c r="AQ1362" s="16"/>
      <c r="AR1362" s="16"/>
      <c r="AS1362" s="8">
        <f>SUMIF(AT$346:AT$376,$D1362,AV$346:AV$376)</f>
        <v>0</v>
      </c>
      <c r="AT1362" s="15"/>
      <c r="AU1362" s="16"/>
      <c r="AV1362" s="16"/>
      <c r="AW1362" s="8">
        <f>SUMIF(AX$346:AX$376,$D1362,AZ$346:AZ$376)</f>
        <v>0</v>
      </c>
      <c r="AX1362" s="15"/>
      <c r="AY1362" s="16"/>
      <c r="AZ1362" s="16"/>
      <c r="BA1362" s="8">
        <f>SUMIF(BB$346:BB$376,$D1362,BD$346:BD$376)</f>
        <v>0</v>
      </c>
      <c r="BB1362" s="15"/>
      <c r="BC1362" s="16"/>
      <c r="BD1362" s="16"/>
      <c r="BE1362" s="8">
        <f>SUMIF(BF$346:BF$376,$D1362,BH$346:BH$376)</f>
        <v>0</v>
      </c>
      <c r="BF1362" s="15"/>
      <c r="BG1362" s="16"/>
      <c r="BH1362" s="16"/>
      <c r="BI1362" s="8">
        <f>SUMIF(BJ$346:BJ$376,$D1362,BL$346:BL$376)</f>
        <v>0</v>
      </c>
      <c r="BJ1362" s="15"/>
      <c r="BK1362" s="16"/>
      <c r="BL1362" s="16"/>
      <c r="BM1362" s="8">
        <f>SUMIF(BN$346:BN$376,$D1362,BP$346:BP$376)</f>
        <v>0</v>
      </c>
      <c r="BN1362" s="15"/>
      <c r="BO1362" s="16"/>
      <c r="BP1362" s="16"/>
      <c r="BQ1362" s="8">
        <f>SUMIF(BR$346:BR$376,$D1362,BT$346:BT$376)</f>
        <v>0</v>
      </c>
      <c r="BR1362" s="15"/>
      <c r="BS1362" s="16"/>
      <c r="BT1362" s="16"/>
      <c r="BU1362" s="8">
        <f>SUMIF(BV$346:BV$376,$D1362,BX$346:BX$376)</f>
        <v>0</v>
      </c>
      <c r="BV1362" s="15"/>
      <c r="BW1362" s="16"/>
      <c r="BX1362" s="16"/>
      <c r="BY1362" s="8">
        <f>SUMIF(BZ$346:BZ$376,$D1362,CB$346:CB$376)</f>
        <v>0</v>
      </c>
      <c r="BZ1362" s="15"/>
      <c r="CA1362" s="16"/>
      <c r="CB1362" s="16"/>
      <c r="CC1362" s="8">
        <f>SUMIF(CD$346:CD$376,$D1362,CF$346:CF$376)</f>
        <v>0</v>
      </c>
      <c r="CD1362" s="15"/>
      <c r="CE1362" s="16"/>
      <c r="CF1362" s="16"/>
      <c r="CG1362" s="8">
        <f>SUMIF(CH$346:CH$376,$D1362,CJ$346:CJ$376)</f>
        <v>0</v>
      </c>
      <c r="CH1362" s="15"/>
      <c r="CI1362" s="16"/>
      <c r="CJ1362" s="16"/>
      <c r="CK1362" s="8">
        <f>SUMIF(CL$346:CL$376,$D1362,CN$346:CN$376)</f>
        <v>0</v>
      </c>
      <c r="CL1362" s="15"/>
      <c r="CM1362" s="16"/>
      <c r="CN1362" s="16"/>
      <c r="CO1362" s="8">
        <f>SUMIF(CP$346:CP$376,$D1362,CR$346:CR$376)</f>
        <v>0</v>
      </c>
      <c r="CP1362" s="15"/>
      <c r="CQ1362" s="16"/>
      <c r="CR1362" s="16"/>
      <c r="CS1362" s="8">
        <f>SUMIF(CT$346:CT$376,$D1362,CV$346:CV$376)</f>
        <v>0</v>
      </c>
      <c r="CT1362" s="15"/>
      <c r="CU1362" s="16"/>
      <c r="CV1362" s="16"/>
      <c r="CW1362" s="8">
        <f>SUMIF(CX$346:CX$376,$D1362,CZ$346:CZ$376)</f>
        <v>0</v>
      </c>
      <c r="CX1362" s="15"/>
      <c r="CY1362" s="16"/>
      <c r="CZ1362" s="16"/>
      <c r="DA1362" s="8">
        <f>SUMIF(DB$346:DB$376,$D1362,DD$346:DD$376)</f>
        <v>0</v>
      </c>
      <c r="DB1362" s="15"/>
      <c r="DC1362" s="16"/>
      <c r="DD1362" s="16"/>
      <c r="DE1362" s="8">
        <f>SUMIF(DF$346:DF$376,$D1362,DH$346:DH$376)</f>
        <v>0</v>
      </c>
      <c r="DF1362" s="15"/>
      <c r="DG1362" s="16"/>
      <c r="DH1362" s="16"/>
      <c r="DI1362" s="8">
        <f>SUMIF(DJ$346:DJ$376,$D1362,DL$346:DL$376)</f>
        <v>0</v>
      </c>
      <c r="DJ1362" s="15"/>
      <c r="DK1362" s="16"/>
      <c r="DL1362" s="16"/>
      <c r="DM1362" s="8">
        <f>SUMIF(DN$346:DN$376,$D1362,DP$346:DP$376)</f>
        <v>0</v>
      </c>
      <c r="DN1362" s="15"/>
      <c r="DO1362" s="16"/>
      <c r="DP1362" s="16"/>
      <c r="DQ1362" s="8">
        <f>SUMIF(DR$346:DR$376,$D1362,DT$346:DT$376)</f>
        <v>0</v>
      </c>
      <c r="DR1362" s="15"/>
      <c r="DS1362" s="16"/>
      <c r="DT1362" s="16"/>
      <c r="DU1362" s="8">
        <f>SUMIF(DV$346:DV$376,$D1362,DX$346:DX$376)</f>
        <v>0</v>
      </c>
      <c r="DV1362" s="15"/>
      <c r="DW1362" s="16"/>
      <c r="DX1362" s="16"/>
      <c r="DY1362" s="8">
        <f>SUMIF(DZ$346:DZ$376,$D1362,EB$346:EB$376)</f>
        <v>0</v>
      </c>
      <c r="DZ1362" s="15"/>
      <c r="EA1362" s="16"/>
      <c r="EB1362" s="16"/>
      <c r="EC1362" s="8">
        <f>SUMIF(ED$346:ED$376,$D1362,EF$346:EF$376)</f>
        <v>0</v>
      </c>
      <c r="ED1362" s="15"/>
      <c r="EE1362" s="16"/>
      <c r="EF1362" s="16"/>
      <c r="EG1362" s="8">
        <f>SUMIF(EH$346:EH$376,$D1362,EJ$346:EJ$376)</f>
        <v>0</v>
      </c>
      <c r="EH1362" s="15"/>
      <c r="EI1362" s="16"/>
      <c r="EJ1362" s="16"/>
      <c r="EK1362" s="8">
        <f>SUMIF(EL$346:EL$376,$D1362,EN$346:EN$376)</f>
        <v>0</v>
      </c>
      <c r="EL1362" s="15"/>
      <c r="EM1362" s="16"/>
      <c r="EN1362" s="16"/>
      <c r="EO1362" s="8">
        <f>SUMIF(EP$346:EP$376,$D1362,ER$346:ER$376)</f>
        <v>0</v>
      </c>
      <c r="EP1362" s="15"/>
      <c r="EQ1362" s="16"/>
      <c r="ER1362" s="16"/>
      <c r="ES1362" s="8">
        <f>SUMIF(ET$346:ET$376,$D1362,EV$346:EV$376)</f>
        <v>0</v>
      </c>
      <c r="ET1362" s="15"/>
      <c r="EU1362" s="16"/>
      <c r="EV1362" s="16"/>
      <c r="EW1362" s="8">
        <f>SUMIF(EX$346:EX$376,$D1362,EZ$346:EZ$376)</f>
        <v>0</v>
      </c>
      <c r="EX1362" s="15"/>
      <c r="EY1362" s="16"/>
      <c r="EZ1362" s="16"/>
      <c r="FA1362" s="8">
        <f>SUMIF(FB$346:FB$376,$D1362,FD$346:FD$376)</f>
        <v>0</v>
      </c>
      <c r="FB1362" s="15"/>
      <c r="FC1362" s="16"/>
      <c r="FD1362" s="16"/>
      <c r="FE1362" s="8">
        <f>SUMIF(FF$346:FF$376,$D1362,FH$346:FH$376)</f>
        <v>0</v>
      </c>
      <c r="FF1362" s="15"/>
      <c r="FG1362" s="16"/>
      <c r="FH1362" s="16"/>
      <c r="FI1362" s="8">
        <f>SUMIF(FJ$346:FJ$376,$D1362,FL$346:FL$376)</f>
        <v>0</v>
      </c>
      <c r="FJ1362" s="15"/>
      <c r="FK1362" s="16"/>
      <c r="FL1362" s="16"/>
      <c r="FM1362" s="8">
        <f>SUMIF(FN$346:FN$376,$D1362,FP$346:FP$376)</f>
        <v>0</v>
      </c>
      <c r="FN1362" s="15"/>
      <c r="FO1362" s="16"/>
      <c r="FP1362" s="16"/>
      <c r="FQ1362" s="8">
        <f>SUMIF(FR$346:FR$376,$D1362,FT$346:FT$376)</f>
        <v>0</v>
      </c>
      <c r="FR1362" s="15"/>
      <c r="FS1362" s="16"/>
      <c r="FT1362" s="16"/>
      <c r="FU1362" s="8">
        <f>SUMIF(FV$346:FV$376,$D1362,FX$346:FX$376)</f>
        <v>0</v>
      </c>
      <c r="FV1362" s="15"/>
      <c r="FW1362" s="16"/>
      <c r="FX1362" s="16"/>
      <c r="FY1362" s="8">
        <f>SUMIF(FZ$346:FZ$376,$D1362,GB$346:GB$376)</f>
        <v>0</v>
      </c>
      <c r="FZ1362" s="15"/>
      <c r="GA1362" s="16"/>
      <c r="GB1362" s="16"/>
      <c r="GC1362" s="8">
        <f>SUMIF(GD$346:GD$376,$D1362,GF$346:GF$376)</f>
        <v>0</v>
      </c>
      <c r="GD1362" s="15"/>
      <c r="GE1362" s="16"/>
      <c r="GF1362" s="16"/>
      <c r="GG1362" s="8">
        <f>SUMIF(GH$346:GH$376,$D1362,GJ$346:GJ$376)</f>
        <v>0</v>
      </c>
      <c r="GH1362" s="15"/>
      <c r="GI1362" s="16"/>
      <c r="GJ1362" s="16"/>
      <c r="GK1362" s="8">
        <f>SUMIF(GL$346:GL$376,$D1362,GN$346:GN$376)</f>
        <v>0</v>
      </c>
      <c r="GL1362" s="15"/>
      <c r="GM1362" s="16"/>
      <c r="GN1362" s="16"/>
      <c r="GO1362" s="8">
        <f>SUMIF(GP$346:GP$376,$D1362,GR$346:GR$376)</f>
        <v>0</v>
      </c>
      <c r="GP1362" s="15"/>
      <c r="GQ1362" s="16"/>
      <c r="GR1362" s="16"/>
      <c r="GS1362" s="8">
        <f>SUMIF(GT$346:GT$376,$D1362,GV$346:GV$376)</f>
        <v>0</v>
      </c>
      <c r="GT1362" s="15"/>
      <c r="GU1362" s="16"/>
      <c r="GV1362" s="22"/>
      <c r="GW1362" s="19">
        <f t="shared" si="32"/>
        <v>0</v>
      </c>
      <c r="GX1362" s="472"/>
      <c r="GY1362" s="473"/>
    </row>
    <row r="1363" spans="1:207" ht="30" customHeight="1">
      <c r="A1363" s="163" t="s">
        <v>75</v>
      </c>
      <c r="B1363" s="474" t="s">
        <v>359</v>
      </c>
      <c r="C1363" s="280" t="s">
        <v>359</v>
      </c>
      <c r="D1363" s="279" t="s">
        <v>360</v>
      </c>
      <c r="E1363" s="6">
        <f>SUMIF(F$5:F$35,$D1363,H$5:H$35)</f>
        <v>0</v>
      </c>
      <c r="F1363" s="9"/>
      <c r="G1363" s="10"/>
      <c r="H1363" s="11"/>
      <c r="I1363" s="6">
        <f>SUMIF(J$5:J$35,$D1363,L$5:L$35)</f>
        <v>14.6</v>
      </c>
      <c r="J1363" s="9"/>
      <c r="K1363" s="10"/>
      <c r="L1363" s="11"/>
      <c r="M1363" s="6">
        <f>SUMIF(N$5:N$35,$D1363,P$5:P$35)</f>
        <v>0</v>
      </c>
      <c r="N1363" s="9"/>
      <c r="O1363" s="10"/>
      <c r="P1363" s="11"/>
      <c r="Q1363" s="6">
        <f>SUMIF(R$5:R$35,$D1363,T$5:T$35)</f>
        <v>0</v>
      </c>
      <c r="R1363" s="9"/>
      <c r="S1363" s="10"/>
      <c r="T1363" s="11"/>
      <c r="U1363" s="6">
        <f>SUMIF(V$5:V$35,$D1363,X$5:X$35)</f>
        <v>0</v>
      </c>
      <c r="V1363" s="9"/>
      <c r="W1363" s="10"/>
      <c r="X1363" s="11"/>
      <c r="Y1363" s="6">
        <f>SUMIF(Z$5:Z$35,$D1363,AB$5:AB$35)</f>
        <v>51.099999999999994</v>
      </c>
      <c r="Z1363" s="9"/>
      <c r="AA1363" s="10"/>
      <c r="AB1363" s="11"/>
      <c r="AC1363" s="6">
        <f>SUMIF(AD$5:AD$35,$D1363,AF$5:AF$35)</f>
        <v>0</v>
      </c>
      <c r="AD1363" s="9"/>
      <c r="AE1363" s="10"/>
      <c r="AF1363" s="11"/>
      <c r="AG1363" s="6">
        <f>SUMIF(AH$5:AH$35,$D1363,AJ$5:AJ$35)</f>
        <v>0</v>
      </c>
      <c r="AH1363" s="9"/>
      <c r="AI1363" s="10"/>
      <c r="AJ1363" s="11"/>
      <c r="AK1363" s="6">
        <f>SUMIF(AL$5:AL$35,$D1363,AN$5:AN$35)</f>
        <v>7.3</v>
      </c>
      <c r="AL1363" s="9"/>
      <c r="AM1363" s="10"/>
      <c r="AN1363" s="11"/>
      <c r="AO1363" s="6">
        <f>SUMIF(AP$5:AP$35,$D1363,AR$5:AR$35)</f>
        <v>0</v>
      </c>
      <c r="AP1363" s="9"/>
      <c r="AQ1363" s="10"/>
      <c r="AR1363" s="11"/>
      <c r="AS1363" s="6">
        <f>SUMIF(AT$5:AT$35,$D1363,AV$5:AV$35)</f>
        <v>0</v>
      </c>
      <c r="AT1363" s="9"/>
      <c r="AU1363" s="10"/>
      <c r="AV1363" s="11"/>
      <c r="AW1363" s="6">
        <f>SUMIF(AX$5:AX$35,$D1363,AZ$5:AZ$35)</f>
        <v>0</v>
      </c>
      <c r="AX1363" s="9"/>
      <c r="AY1363" s="10"/>
      <c r="AZ1363" s="11"/>
      <c r="BA1363" s="6">
        <f>SUMIF(BB$5:BB$35,$D1363,BD$5:BD$35)</f>
        <v>0</v>
      </c>
      <c r="BB1363" s="9"/>
      <c r="BC1363" s="10"/>
      <c r="BD1363" s="11"/>
      <c r="BE1363" s="6">
        <f>SUMIF(BF$5:BF$35,$D1363,BH$5:BH$35)</f>
        <v>29.2</v>
      </c>
      <c r="BF1363" s="9"/>
      <c r="BG1363" s="10"/>
      <c r="BH1363" s="11"/>
      <c r="BI1363" s="6">
        <f>SUMIF(BJ$5:BJ$35,$D1363,BL$5:BL$35)</f>
        <v>21.9</v>
      </c>
      <c r="BJ1363" s="9"/>
      <c r="BK1363" s="10"/>
      <c r="BL1363" s="11"/>
      <c r="BM1363" s="6">
        <f>SUMIF(BN$5:BN$35,$D1363,BP$5:BP$35)</f>
        <v>0</v>
      </c>
      <c r="BN1363" s="9"/>
      <c r="BO1363" s="10"/>
      <c r="BP1363" s="11"/>
      <c r="BQ1363" s="6">
        <f>SUMIF(BR$5:BR$35,$D1363,BT$5:BT$35)</f>
        <v>0</v>
      </c>
      <c r="BR1363" s="9"/>
      <c r="BS1363" s="10"/>
      <c r="BT1363" s="11"/>
      <c r="BU1363" s="6">
        <f>SUMIF(BV$5:BV$35,$D1363,BX$5:BX$35)</f>
        <v>0</v>
      </c>
      <c r="BV1363" s="9"/>
      <c r="BW1363" s="10"/>
      <c r="BX1363" s="11"/>
      <c r="BY1363" s="6">
        <f>SUMIF(BZ$5:BZ$35,$D1363,CB$5:CB$35)</f>
        <v>7.3</v>
      </c>
      <c r="BZ1363" s="9"/>
      <c r="CA1363" s="10"/>
      <c r="CB1363" s="11"/>
      <c r="CC1363" s="6">
        <f>SUMIF(CD$5:CD$35,$D1363,CF$5:CF$35)</f>
        <v>0</v>
      </c>
      <c r="CD1363" s="9"/>
      <c r="CE1363" s="10"/>
      <c r="CF1363" s="11"/>
      <c r="CG1363" s="6">
        <f>SUMIF(CH$5:CH$35,$D1363,CJ$5:CJ$35)</f>
        <v>21.9</v>
      </c>
      <c r="CH1363" s="9"/>
      <c r="CI1363" s="10"/>
      <c r="CJ1363" s="11"/>
      <c r="CK1363" s="6">
        <f>SUMIF(CL$5:CL$35,$D1363,CN$5:CN$35)</f>
        <v>0</v>
      </c>
      <c r="CL1363" s="9"/>
      <c r="CM1363" s="10"/>
      <c r="CN1363" s="11"/>
      <c r="CO1363" s="6">
        <f>SUMIF(CP$5:CP$35,$D1363,CR$5:CR$35)</f>
        <v>0</v>
      </c>
      <c r="CP1363" s="9"/>
      <c r="CQ1363" s="10"/>
      <c r="CR1363" s="11"/>
      <c r="CS1363" s="6">
        <f>SUMIF(CT$5:CT$35,$D1363,CV$5:CV$35)</f>
        <v>0</v>
      </c>
      <c r="CT1363" s="9"/>
      <c r="CU1363" s="10"/>
      <c r="CV1363" s="11"/>
      <c r="CW1363" s="6">
        <f>SUMIF(CX$5:CX$35,$D1363,CZ$5:CZ$35)</f>
        <v>0</v>
      </c>
      <c r="CX1363" s="9"/>
      <c r="CY1363" s="10"/>
      <c r="CZ1363" s="11"/>
      <c r="DA1363" s="6">
        <f>SUMIF(DB$5:DB$35,$D1363,DD$5:DD$35)</f>
        <v>14.6</v>
      </c>
      <c r="DB1363" s="9"/>
      <c r="DC1363" s="10"/>
      <c r="DD1363" s="11"/>
      <c r="DE1363" s="6">
        <f>SUMIF(DF$5:DF$35,$D1363,DH$5:DH$35)</f>
        <v>0</v>
      </c>
      <c r="DF1363" s="9"/>
      <c r="DG1363" s="10"/>
      <c r="DH1363" s="11"/>
      <c r="DI1363" s="6">
        <f>SUMIF(DJ$5:DJ$35,$D1363,DL$5:DL$35)</f>
        <v>0</v>
      </c>
      <c r="DJ1363" s="9"/>
      <c r="DK1363" s="10"/>
      <c r="DL1363" s="11"/>
      <c r="DM1363" s="6">
        <f>SUMIF(DN$5:DN$35,$D1363,DP$5:DP$35)</f>
        <v>0</v>
      </c>
      <c r="DN1363" s="9"/>
      <c r="DO1363" s="10"/>
      <c r="DP1363" s="11"/>
      <c r="DQ1363" s="6">
        <f>SUMIF(DR$5:DR$35,$D1363,DT$5:DT$35)</f>
        <v>0</v>
      </c>
      <c r="DR1363" s="9"/>
      <c r="DS1363" s="10"/>
      <c r="DT1363" s="11"/>
      <c r="DU1363" s="6">
        <f>SUMIF(DV$5:DV$35,$D1363,DX$5:DX$35)</f>
        <v>0</v>
      </c>
      <c r="DV1363" s="9"/>
      <c r="DW1363" s="10"/>
      <c r="DX1363" s="11"/>
      <c r="DY1363" s="6">
        <f>SUMIF(DZ$5:DZ$35,$D1363,EB$5:EB$35)</f>
        <v>0</v>
      </c>
      <c r="DZ1363" s="9"/>
      <c r="EA1363" s="10"/>
      <c r="EB1363" s="11"/>
      <c r="EC1363" s="6">
        <f>SUMIF(ED$5:ED$35,$D1363,EF$5:EF$35)</f>
        <v>0</v>
      </c>
      <c r="ED1363" s="9"/>
      <c r="EE1363" s="10"/>
      <c r="EF1363" s="11"/>
      <c r="EG1363" s="6">
        <f>SUMIF(EH$5:EH$35,$D1363,EJ$5:EJ$35)</f>
        <v>0</v>
      </c>
      <c r="EH1363" s="9"/>
      <c r="EI1363" s="10"/>
      <c r="EJ1363" s="11"/>
      <c r="EK1363" s="6">
        <f>SUMIF(EL$5:EL$35,$D1363,EN$5:EN$35)</f>
        <v>0</v>
      </c>
      <c r="EL1363" s="9"/>
      <c r="EM1363" s="10"/>
      <c r="EN1363" s="11"/>
      <c r="EO1363" s="6">
        <f>SUMIF(EP$5:EP$35,$D1363,ER$5:ER$35)</f>
        <v>0</v>
      </c>
      <c r="EP1363" s="9"/>
      <c r="EQ1363" s="10"/>
      <c r="ER1363" s="11"/>
      <c r="ES1363" s="6">
        <f>SUMIF(ET$5:ET$35,$D1363,EV$5:EV$35)</f>
        <v>0</v>
      </c>
      <c r="ET1363" s="9"/>
      <c r="EU1363" s="10"/>
      <c r="EV1363" s="11"/>
      <c r="EW1363" s="6">
        <f>SUMIF(EX$5:EX$35,$D1363,EZ$5:EZ$35)</f>
        <v>0</v>
      </c>
      <c r="EX1363" s="9"/>
      <c r="EY1363" s="10"/>
      <c r="EZ1363" s="11"/>
      <c r="FA1363" s="6">
        <f>SUMIF(FB$5:FB$35,$D1363,FD$5:FD$35)</f>
        <v>0</v>
      </c>
      <c r="FB1363" s="9"/>
      <c r="FC1363" s="10"/>
      <c r="FD1363" s="11"/>
      <c r="FE1363" s="6">
        <f>SUMIF(FF$5:FF$35,$D1363,FH$5:FH$35)</f>
        <v>0</v>
      </c>
      <c r="FF1363" s="9"/>
      <c r="FG1363" s="10"/>
      <c r="FH1363" s="11"/>
      <c r="FI1363" s="6">
        <f>SUMIF(FJ$5:FJ$35,$D1363,FL$5:FL$35)</f>
        <v>0</v>
      </c>
      <c r="FJ1363" s="9"/>
      <c r="FK1363" s="10"/>
      <c r="FL1363" s="11"/>
      <c r="FM1363" s="6">
        <f>SUMIF(FN$5:FN$35,$D1363,FP$5:FP$35)</f>
        <v>0</v>
      </c>
      <c r="FN1363" s="9"/>
      <c r="FO1363" s="10"/>
      <c r="FP1363" s="11"/>
      <c r="FQ1363" s="6">
        <f>SUMIF(FR$5:FR$35,$D1363,FT$5:FT$35)</f>
        <v>0</v>
      </c>
      <c r="FR1363" s="9"/>
      <c r="FS1363" s="10"/>
      <c r="FT1363" s="11"/>
      <c r="FU1363" s="6">
        <f>SUMIF(FV$5:FV$35,$D1363,FX$5:FX$35)</f>
        <v>0</v>
      </c>
      <c r="FV1363" s="9"/>
      <c r="FW1363" s="10"/>
      <c r="FX1363" s="11"/>
      <c r="FY1363" s="6">
        <f>SUMIF(FZ$5:FZ$35,$D1363,GB$5:GB$35)</f>
        <v>0</v>
      </c>
      <c r="FZ1363" s="9"/>
      <c r="GA1363" s="10"/>
      <c r="GB1363" s="11"/>
      <c r="GC1363" s="6">
        <f>SUMIF(GD$5:GD$35,$D1363,GF$5:GF$35)</f>
        <v>0</v>
      </c>
      <c r="GD1363" s="9"/>
      <c r="GE1363" s="10"/>
      <c r="GF1363" s="11"/>
      <c r="GG1363" s="6">
        <f>SUMIF(GH$5:GH$35,$D1363,GJ$5:GJ$35)</f>
        <v>0</v>
      </c>
      <c r="GH1363" s="9"/>
      <c r="GI1363" s="10"/>
      <c r="GJ1363" s="11"/>
      <c r="GK1363" s="6">
        <f>SUMIF(GL$5:GL$35,$D1363,GN$5:GN$35)</f>
        <v>0</v>
      </c>
      <c r="GL1363" s="9"/>
      <c r="GM1363" s="10"/>
      <c r="GN1363" s="11"/>
      <c r="GO1363" s="6">
        <f>SUMIF(GP$5:GP$35,$D1363,GR$5:GR$35)</f>
        <v>0</v>
      </c>
      <c r="GP1363" s="9"/>
      <c r="GQ1363" s="10"/>
      <c r="GR1363" s="11"/>
      <c r="GS1363" s="6">
        <f>SUMIF(GT$5:GT$35,$D1363,GV$5:GV$35)</f>
        <v>0</v>
      </c>
      <c r="GT1363" s="9"/>
      <c r="GU1363" s="10"/>
      <c r="GV1363" s="20"/>
      <c r="GW1363" s="19">
        <f t="shared" ref="GW1363:GW1426" si="33">SUM(E1363:GV1363)</f>
        <v>167.9</v>
      </c>
      <c r="GX1363" s="472">
        <f>SUM(GW1363:GW1374)</f>
        <v>167.9</v>
      </c>
      <c r="GY1363" s="473" t="str">
        <f>D1363</f>
        <v>TS14752/114</v>
      </c>
    </row>
    <row r="1364" spans="1:207" ht="15.75">
      <c r="A1364" s="47" t="s">
        <v>76</v>
      </c>
      <c r="B1364" s="475"/>
      <c r="C1364" s="281" t="s">
        <v>359</v>
      </c>
      <c r="D1364" s="282" t="s">
        <v>360</v>
      </c>
      <c r="E1364" s="6">
        <f>SUMIF(F$36:F$66,$D1364,H$36:H$66)</f>
        <v>0</v>
      </c>
      <c r="F1364" s="9"/>
      <c r="G1364" s="10"/>
      <c r="H1364" s="11"/>
      <c r="I1364" s="6">
        <f>SUMIF(J$36:J$66,$D1364,L$36:L$66)</f>
        <v>0</v>
      </c>
      <c r="J1364" s="9"/>
      <c r="K1364" s="10"/>
      <c r="L1364" s="11"/>
      <c r="M1364" s="6">
        <f>SUMIF(N$36:N$66,$D1364,P$36:P$66)</f>
        <v>0</v>
      </c>
      <c r="N1364" s="9"/>
      <c r="O1364" s="10"/>
      <c r="P1364" s="11"/>
      <c r="Q1364" s="6">
        <f>SUMIF(R$36:R$66,$D1364,T$36:T$66)</f>
        <v>0</v>
      </c>
      <c r="R1364" s="9"/>
      <c r="S1364" s="10"/>
      <c r="T1364" s="11"/>
      <c r="U1364" s="6">
        <f>SUMIF(V$36:V$66,$D1364,X$36:X$66)</f>
        <v>0</v>
      </c>
      <c r="V1364" s="9"/>
      <c r="W1364" s="10"/>
      <c r="X1364" s="11"/>
      <c r="Y1364" s="6">
        <f>SUMIF(Z$36:Z$66,$D1364,AB$36:AB$66)</f>
        <v>0</v>
      </c>
      <c r="Z1364" s="9"/>
      <c r="AA1364" s="10"/>
      <c r="AB1364" s="11"/>
      <c r="AC1364" s="6">
        <f>SUMIF(AD$36:AD$66,$D1364,AF$36:AF$66)</f>
        <v>0</v>
      </c>
      <c r="AD1364" s="9"/>
      <c r="AE1364" s="10"/>
      <c r="AF1364" s="11"/>
      <c r="AG1364" s="6">
        <f>SUMIF(AH$36:AH$66,$D1364,AJ$36:AJ$66)</f>
        <v>0</v>
      </c>
      <c r="AH1364" s="9"/>
      <c r="AI1364" s="10"/>
      <c r="AJ1364" s="11"/>
      <c r="AK1364" s="6">
        <f>SUMIF(AL$36:AL$66,$D1364,AN$36:AN$66)</f>
        <v>0</v>
      </c>
      <c r="AL1364" s="9"/>
      <c r="AM1364" s="10"/>
      <c r="AN1364" s="11"/>
      <c r="AO1364" s="6">
        <f>SUMIF(AP$36:AP$66,$D1364,AR$36:AR$66)</f>
        <v>0</v>
      </c>
      <c r="AP1364" s="9"/>
      <c r="AQ1364" s="10"/>
      <c r="AR1364" s="11"/>
      <c r="AS1364" s="6">
        <f>SUMIF(AT$36:AT$66,$D1364,AV$36:AV$66)</f>
        <v>0</v>
      </c>
      <c r="AT1364" s="9"/>
      <c r="AU1364" s="10"/>
      <c r="AV1364" s="11"/>
      <c r="AW1364" s="6">
        <f>SUMIF(AX$36:AX$66,$D1364,AZ$36:AZ$66)</f>
        <v>0</v>
      </c>
      <c r="AX1364" s="9"/>
      <c r="AY1364" s="10"/>
      <c r="AZ1364" s="11"/>
      <c r="BA1364" s="6">
        <f>SUMIF(BB$36:BB$66,$D1364,BD$36:BD$66)</f>
        <v>0</v>
      </c>
      <c r="BB1364" s="9"/>
      <c r="BC1364" s="10"/>
      <c r="BD1364" s="11"/>
      <c r="BE1364" s="6">
        <f>SUMIF(BF$36:BF$66,$D1364,BH$36:BH$66)</f>
        <v>0</v>
      </c>
      <c r="BF1364" s="9"/>
      <c r="BG1364" s="10"/>
      <c r="BH1364" s="11"/>
      <c r="BI1364" s="6">
        <f>SUMIF(BJ$36:BJ$66,$D1364,BL$36:BL$66)</f>
        <v>0</v>
      </c>
      <c r="BJ1364" s="9"/>
      <c r="BK1364" s="10"/>
      <c r="BL1364" s="11"/>
      <c r="BM1364" s="6">
        <f>SUMIF(BN$36:BN$66,$D1364,BP$36:BP$66)</f>
        <v>0</v>
      </c>
      <c r="BN1364" s="9"/>
      <c r="BO1364" s="10"/>
      <c r="BP1364" s="11"/>
      <c r="BQ1364" s="6">
        <f>SUMIF(BR$36:BR$66,$D1364,BT$36:BT$66)</f>
        <v>0</v>
      </c>
      <c r="BR1364" s="9"/>
      <c r="BS1364" s="10"/>
      <c r="BT1364" s="11"/>
      <c r="BU1364" s="6">
        <f>SUMIF(BV$36:BV$66,$D1364,BX$36:BX$66)</f>
        <v>0</v>
      </c>
      <c r="BV1364" s="9"/>
      <c r="BW1364" s="10"/>
      <c r="BX1364" s="11"/>
      <c r="BY1364" s="6">
        <f>SUMIF(BZ$36:BZ$66,$D1364,CB$36:CB$66)</f>
        <v>0</v>
      </c>
      <c r="BZ1364" s="9"/>
      <c r="CA1364" s="10"/>
      <c r="CB1364" s="11"/>
      <c r="CC1364" s="6">
        <f>SUMIF(CD$36:CD$66,$D1364,CF$36:CF$66)</f>
        <v>0</v>
      </c>
      <c r="CD1364" s="9"/>
      <c r="CE1364" s="10"/>
      <c r="CF1364" s="11"/>
      <c r="CG1364" s="6">
        <f>SUMIF(CH$36:CH$66,$D1364,CJ$36:CJ$66)</f>
        <v>0</v>
      </c>
      <c r="CH1364" s="9"/>
      <c r="CI1364" s="10"/>
      <c r="CJ1364" s="11"/>
      <c r="CK1364" s="6">
        <f>SUMIF(CL$36:CL$66,$D1364,CN$36:CN$66)</f>
        <v>0</v>
      </c>
      <c r="CL1364" s="9"/>
      <c r="CM1364" s="10"/>
      <c r="CN1364" s="11"/>
      <c r="CO1364" s="6">
        <f>SUMIF(CP$36:CP$66,$D1364,CR$36:CR$66)</f>
        <v>0</v>
      </c>
      <c r="CP1364" s="9"/>
      <c r="CQ1364" s="10"/>
      <c r="CR1364" s="11"/>
      <c r="CS1364" s="6">
        <f>SUMIF(CT$36:CT$66,$D1364,CV$36:CV$66)</f>
        <v>0</v>
      </c>
      <c r="CT1364" s="9"/>
      <c r="CU1364" s="10"/>
      <c r="CV1364" s="11"/>
      <c r="CW1364" s="6">
        <f>SUMIF(CX$36:CX$66,$D1364,CZ$36:CZ$66)</f>
        <v>0</v>
      </c>
      <c r="CX1364" s="9"/>
      <c r="CY1364" s="10"/>
      <c r="CZ1364" s="11"/>
      <c r="DA1364" s="6">
        <f>SUMIF(DB$36:DB$66,$D1364,DD$36:DD$66)</f>
        <v>0</v>
      </c>
      <c r="DB1364" s="9"/>
      <c r="DC1364" s="10"/>
      <c r="DD1364" s="11"/>
      <c r="DE1364" s="6">
        <f>SUMIF(DF$36:DF$66,$D1364,DH$36:DH$66)</f>
        <v>0</v>
      </c>
      <c r="DF1364" s="9"/>
      <c r="DG1364" s="10"/>
      <c r="DH1364" s="11"/>
      <c r="DI1364" s="6">
        <f>SUMIF(DJ$36:DJ$66,$D1364,DL$36:DL$66)</f>
        <v>0</v>
      </c>
      <c r="DJ1364" s="9"/>
      <c r="DK1364" s="10"/>
      <c r="DL1364" s="11"/>
      <c r="DM1364" s="6">
        <f>SUMIF(DN$36:DN$66,$D1364,DP$36:DP$66)</f>
        <v>0</v>
      </c>
      <c r="DN1364" s="9"/>
      <c r="DO1364" s="10"/>
      <c r="DP1364" s="11"/>
      <c r="DQ1364" s="6">
        <f>SUMIF(DR$36:DR$66,$D1364,DT$36:DT$66)</f>
        <v>0</v>
      </c>
      <c r="DR1364" s="9"/>
      <c r="DS1364" s="10"/>
      <c r="DT1364" s="11"/>
      <c r="DU1364" s="6">
        <f>SUMIF(DV$36:DV$66,$D1364,DX$36:DX$66)</f>
        <v>0</v>
      </c>
      <c r="DV1364" s="9"/>
      <c r="DW1364" s="10"/>
      <c r="DX1364" s="11"/>
      <c r="DY1364" s="6">
        <f>SUMIF(DZ$36:DZ$66,$D1364,EB$36:EB$66)</f>
        <v>0</v>
      </c>
      <c r="DZ1364" s="9"/>
      <c r="EA1364" s="10"/>
      <c r="EB1364" s="11"/>
      <c r="EC1364" s="6">
        <f>SUMIF(ED$36:ED$66,$D1364,EF$36:EF$66)</f>
        <v>0</v>
      </c>
      <c r="ED1364" s="9"/>
      <c r="EE1364" s="10"/>
      <c r="EF1364" s="11"/>
      <c r="EG1364" s="6">
        <f>SUMIF(EH$36:EH$66,$D1364,EJ$36:EJ$66)</f>
        <v>0</v>
      </c>
      <c r="EH1364" s="9"/>
      <c r="EI1364" s="10"/>
      <c r="EJ1364" s="11"/>
      <c r="EK1364" s="6">
        <f>SUMIF(EL$36:EL$66,$D1364,EN$36:EN$66)</f>
        <v>0</v>
      </c>
      <c r="EL1364" s="9"/>
      <c r="EM1364" s="10"/>
      <c r="EN1364" s="11"/>
      <c r="EO1364" s="6">
        <f>SUMIF(EP$36:EP$66,$D1364,ER$36:ER$66)</f>
        <v>0</v>
      </c>
      <c r="EP1364" s="9"/>
      <c r="EQ1364" s="10"/>
      <c r="ER1364" s="11"/>
      <c r="ES1364" s="6">
        <f>SUMIF(ET$36:ET$66,$D1364,EV$36:EV$66)</f>
        <v>0</v>
      </c>
      <c r="ET1364" s="9"/>
      <c r="EU1364" s="10"/>
      <c r="EV1364" s="11"/>
      <c r="EW1364" s="6">
        <f>SUMIF(EX$36:EX$66,$D1364,EZ$36:EZ$66)</f>
        <v>0</v>
      </c>
      <c r="EX1364" s="9"/>
      <c r="EY1364" s="10"/>
      <c r="EZ1364" s="11"/>
      <c r="FA1364" s="6">
        <f>SUMIF(FB$36:FB$66,$D1364,FD$36:FD$66)</f>
        <v>0</v>
      </c>
      <c r="FB1364" s="9"/>
      <c r="FC1364" s="10"/>
      <c r="FD1364" s="11"/>
      <c r="FE1364" s="6">
        <f>SUMIF(FF$36:FF$66,$D1364,FH$36:FH$66)</f>
        <v>0</v>
      </c>
      <c r="FF1364" s="9"/>
      <c r="FG1364" s="10"/>
      <c r="FH1364" s="11"/>
      <c r="FI1364" s="6">
        <f>SUMIF(FJ$36:FJ$66,$D1364,FL$36:FL$66)</f>
        <v>0</v>
      </c>
      <c r="FJ1364" s="9"/>
      <c r="FK1364" s="10"/>
      <c r="FL1364" s="11"/>
      <c r="FM1364" s="6">
        <f>SUMIF(FN$36:FN$66,$D1364,FP$36:FP$66)</f>
        <v>0</v>
      </c>
      <c r="FN1364" s="9"/>
      <c r="FO1364" s="10"/>
      <c r="FP1364" s="11"/>
      <c r="FQ1364" s="6">
        <f>SUMIF(FR$36:FR$66,$D1364,FT$36:FT$66)</f>
        <v>0</v>
      </c>
      <c r="FR1364" s="9"/>
      <c r="FS1364" s="10"/>
      <c r="FT1364" s="11"/>
      <c r="FU1364" s="6">
        <f>SUMIF(FV$36:FV$66,$D1364,FX$36:FX$66)</f>
        <v>0</v>
      </c>
      <c r="FV1364" s="9"/>
      <c r="FW1364" s="10"/>
      <c r="FX1364" s="11"/>
      <c r="FY1364" s="6">
        <f>SUMIF(FZ$36:FZ$66,$D1364,GB$36:GB$66)</f>
        <v>0</v>
      </c>
      <c r="FZ1364" s="9"/>
      <c r="GA1364" s="10"/>
      <c r="GB1364" s="11"/>
      <c r="GC1364" s="6">
        <f>SUMIF(GD$36:GD$66,$D1364,GF$36:GF$66)</f>
        <v>0</v>
      </c>
      <c r="GD1364" s="9"/>
      <c r="GE1364" s="10"/>
      <c r="GF1364" s="11"/>
      <c r="GG1364" s="6">
        <f>SUMIF(GH$36:GH$66,$D1364,GJ$36:GJ$66)</f>
        <v>0</v>
      </c>
      <c r="GH1364" s="9"/>
      <c r="GI1364" s="10"/>
      <c r="GJ1364" s="11"/>
      <c r="GK1364" s="6">
        <f>SUMIF(GL$36:GL$66,$D1364,GN$36:GN$66)</f>
        <v>0</v>
      </c>
      <c r="GL1364" s="9"/>
      <c r="GM1364" s="10"/>
      <c r="GN1364" s="11"/>
      <c r="GO1364" s="6">
        <f>SUMIF(GP$36:GP$66,$D1364,GR$36:GR$66)</f>
        <v>0</v>
      </c>
      <c r="GP1364" s="9"/>
      <c r="GQ1364" s="10"/>
      <c r="GR1364" s="11"/>
      <c r="GS1364" s="6">
        <f>SUMIF(GT$36:GT$66,$D1364,GV$36:GV$66)</f>
        <v>0</v>
      </c>
      <c r="GT1364" s="9"/>
      <c r="GU1364" s="10"/>
      <c r="GV1364" s="20"/>
      <c r="GW1364" s="19">
        <f t="shared" si="33"/>
        <v>0</v>
      </c>
      <c r="GX1364" s="472"/>
      <c r="GY1364" s="473"/>
    </row>
    <row r="1365" spans="1:207" ht="15.75">
      <c r="A1365" s="47" t="s">
        <v>77</v>
      </c>
      <c r="B1365" s="475"/>
      <c r="C1365" s="281" t="s">
        <v>359</v>
      </c>
      <c r="D1365" s="282" t="s">
        <v>360</v>
      </c>
      <c r="E1365" s="6">
        <f>SUMIF(F$67:F$97,$D1365,H$67:H$97)</f>
        <v>0</v>
      </c>
      <c r="F1365" s="9"/>
      <c r="G1365" s="10"/>
      <c r="H1365" s="11"/>
      <c r="I1365" s="6">
        <f>SUMIF(J$67:J$97,$D1365,L$67:L$97)</f>
        <v>0</v>
      </c>
      <c r="J1365" s="9"/>
      <c r="K1365" s="10"/>
      <c r="L1365" s="11"/>
      <c r="M1365" s="6">
        <f>SUMIF(N$67:N$97,$D1365,P$67:P$97)</f>
        <v>0</v>
      </c>
      <c r="N1365" s="9"/>
      <c r="O1365" s="10"/>
      <c r="P1365" s="11"/>
      <c r="Q1365" s="6">
        <f>SUMIF(R$67:R$97,$D1365,T$67:T$97)</f>
        <v>0</v>
      </c>
      <c r="R1365" s="9"/>
      <c r="S1365" s="10"/>
      <c r="T1365" s="11"/>
      <c r="U1365" s="6">
        <f>SUMIF(V$67:V$97,$D1365,X$67:X$97)</f>
        <v>0</v>
      </c>
      <c r="V1365" s="9"/>
      <c r="W1365" s="10"/>
      <c r="X1365" s="11"/>
      <c r="Y1365" s="6">
        <f>SUMIF(Z$67:Z$97,$D1365,AB$67:AB$97)</f>
        <v>0</v>
      </c>
      <c r="Z1365" s="9"/>
      <c r="AA1365" s="10"/>
      <c r="AB1365" s="11"/>
      <c r="AC1365" s="6">
        <f>SUMIF(AD$67:AD$97,$D1365,AF$67:AF$97)</f>
        <v>0</v>
      </c>
      <c r="AD1365" s="9"/>
      <c r="AE1365" s="10"/>
      <c r="AF1365" s="11"/>
      <c r="AG1365" s="6">
        <f>SUMIF(AH$67:AH$97,$D1365,AJ$67:AJ$97)</f>
        <v>0</v>
      </c>
      <c r="AH1365" s="9"/>
      <c r="AI1365" s="10"/>
      <c r="AJ1365" s="11"/>
      <c r="AK1365" s="6">
        <f>SUMIF(AL$67:AL$97,$D1365,AN$67:AN$97)</f>
        <v>0</v>
      </c>
      <c r="AL1365" s="9"/>
      <c r="AM1365" s="10"/>
      <c r="AN1365" s="11"/>
      <c r="AO1365" s="6">
        <f>SUMIF(AP$67:AP$97,$D1365,AR$67:AR$97)</f>
        <v>0</v>
      </c>
      <c r="AP1365" s="9"/>
      <c r="AQ1365" s="10"/>
      <c r="AR1365" s="11"/>
      <c r="AS1365" s="6">
        <f>SUMIF(AT$67:AT$97,$D1365,AV$67:AV$97)</f>
        <v>0</v>
      </c>
      <c r="AT1365" s="9"/>
      <c r="AU1365" s="10"/>
      <c r="AV1365" s="11"/>
      <c r="AW1365" s="6">
        <f>SUMIF(AX$67:AX$97,$D1365,AZ$67:AZ$97)</f>
        <v>0</v>
      </c>
      <c r="AX1365" s="9"/>
      <c r="AY1365" s="10"/>
      <c r="AZ1365" s="11"/>
      <c r="BA1365" s="6">
        <f>SUMIF(BB$67:BB$97,$D1365,BD$67:BD$97)</f>
        <v>0</v>
      </c>
      <c r="BB1365" s="9"/>
      <c r="BC1365" s="10"/>
      <c r="BD1365" s="11"/>
      <c r="BE1365" s="6">
        <f>SUMIF(BF$67:BF$97,$D1365,BH$67:BH$97)</f>
        <v>0</v>
      </c>
      <c r="BF1365" s="9"/>
      <c r="BG1365" s="10"/>
      <c r="BH1365" s="11"/>
      <c r="BI1365" s="6">
        <f>SUMIF(BJ$67:BJ$97,$D1365,BL$67:BL$97)</f>
        <v>0</v>
      </c>
      <c r="BJ1365" s="9"/>
      <c r="BK1365" s="10"/>
      <c r="BL1365" s="11"/>
      <c r="BM1365" s="6">
        <f>SUMIF(BN$67:BN$97,$D1365,BP$67:BP$97)</f>
        <v>0</v>
      </c>
      <c r="BN1365" s="9"/>
      <c r="BO1365" s="10"/>
      <c r="BP1365" s="11"/>
      <c r="BQ1365" s="6">
        <f>SUMIF(BR$67:BR$97,$D1365,BT$67:BT$97)</f>
        <v>0</v>
      </c>
      <c r="BR1365" s="9"/>
      <c r="BS1365" s="10"/>
      <c r="BT1365" s="11"/>
      <c r="BU1365" s="6">
        <f>SUMIF(BV$67:BV$97,$D1365,BX$67:BX$97)</f>
        <v>0</v>
      </c>
      <c r="BV1365" s="9"/>
      <c r="BW1365" s="10"/>
      <c r="BX1365" s="11"/>
      <c r="BY1365" s="6">
        <f>SUMIF(BZ$67:BZ$97,$D1365,CB$67:CB$97)</f>
        <v>0</v>
      </c>
      <c r="BZ1365" s="9"/>
      <c r="CA1365" s="10"/>
      <c r="CB1365" s="11"/>
      <c r="CC1365" s="6">
        <f>SUMIF(CD$67:CD$97,$D1365,CF$67:CF$97)</f>
        <v>0</v>
      </c>
      <c r="CD1365" s="9"/>
      <c r="CE1365" s="10"/>
      <c r="CF1365" s="11"/>
      <c r="CG1365" s="6">
        <f>SUMIF(CH$67:CH$97,$D1365,CJ$67:CJ$97)</f>
        <v>0</v>
      </c>
      <c r="CH1365" s="9"/>
      <c r="CI1365" s="10"/>
      <c r="CJ1365" s="11"/>
      <c r="CK1365" s="6">
        <f>SUMIF(CL$67:CL$97,$D1365,CN$67:CN$97)</f>
        <v>0</v>
      </c>
      <c r="CL1365" s="9"/>
      <c r="CM1365" s="10"/>
      <c r="CN1365" s="11"/>
      <c r="CO1365" s="6">
        <f>SUMIF(CP$67:CP$97,$D1365,CR$67:CR$97)</f>
        <v>0</v>
      </c>
      <c r="CP1365" s="9"/>
      <c r="CQ1365" s="10"/>
      <c r="CR1365" s="11"/>
      <c r="CS1365" s="6">
        <f>SUMIF(CT$67:CT$97,$D1365,CV$67:CV$97)</f>
        <v>0</v>
      </c>
      <c r="CT1365" s="9"/>
      <c r="CU1365" s="10"/>
      <c r="CV1365" s="11"/>
      <c r="CW1365" s="6">
        <f>SUMIF(CX$67:CX$97,$D1365,CZ$67:CZ$97)</f>
        <v>0</v>
      </c>
      <c r="CX1365" s="9"/>
      <c r="CY1365" s="10"/>
      <c r="CZ1365" s="11"/>
      <c r="DA1365" s="6">
        <f>SUMIF(DB$67:DB$97,$D1365,DD$67:DD$97)</f>
        <v>0</v>
      </c>
      <c r="DB1365" s="9"/>
      <c r="DC1365" s="10"/>
      <c r="DD1365" s="11"/>
      <c r="DE1365" s="6">
        <f>SUMIF(DF$67:DF$97,$D1365,DH$67:DH$97)</f>
        <v>0</v>
      </c>
      <c r="DF1365" s="9"/>
      <c r="DG1365" s="10"/>
      <c r="DH1365" s="11"/>
      <c r="DI1365" s="6">
        <f>SUMIF(DJ$67:DJ$97,$D1365,DL$67:DL$97)</f>
        <v>0</v>
      </c>
      <c r="DJ1365" s="9"/>
      <c r="DK1365" s="10"/>
      <c r="DL1365" s="11"/>
      <c r="DM1365" s="6">
        <f>SUMIF(DN$67:DN$97,$D1365,DP$67:DP$97)</f>
        <v>0</v>
      </c>
      <c r="DN1365" s="9"/>
      <c r="DO1365" s="10"/>
      <c r="DP1365" s="11"/>
      <c r="DQ1365" s="6">
        <f>SUMIF(DR$67:DR$97,$D1365,DT$67:DT$97)</f>
        <v>0</v>
      </c>
      <c r="DR1365" s="9"/>
      <c r="DS1365" s="10"/>
      <c r="DT1365" s="11"/>
      <c r="DU1365" s="6">
        <f>SUMIF(DV$67:DV$97,$D1365,DX$67:DX$97)</f>
        <v>0</v>
      </c>
      <c r="DV1365" s="9"/>
      <c r="DW1365" s="10"/>
      <c r="DX1365" s="11"/>
      <c r="DY1365" s="6">
        <f>SUMIF(DZ$67:DZ$97,$D1365,EB$67:EB$97)</f>
        <v>0</v>
      </c>
      <c r="DZ1365" s="9"/>
      <c r="EA1365" s="10"/>
      <c r="EB1365" s="11"/>
      <c r="EC1365" s="6">
        <f>SUMIF(ED$67:ED$97,$D1365,EF$67:EF$97)</f>
        <v>0</v>
      </c>
      <c r="ED1365" s="9"/>
      <c r="EE1365" s="10"/>
      <c r="EF1365" s="11"/>
      <c r="EG1365" s="6">
        <f>SUMIF(EH$67:EH$97,$D1365,EJ$67:EJ$97)</f>
        <v>0</v>
      </c>
      <c r="EH1365" s="9"/>
      <c r="EI1365" s="10"/>
      <c r="EJ1365" s="11"/>
      <c r="EK1365" s="6">
        <f>SUMIF(EL$67:EL$97,$D1365,EN$67:EN$97)</f>
        <v>0</v>
      </c>
      <c r="EL1365" s="9"/>
      <c r="EM1365" s="10"/>
      <c r="EN1365" s="11"/>
      <c r="EO1365" s="6">
        <f>SUMIF(EP$67:EP$97,$D1365,ER$67:ER$97)</f>
        <v>0</v>
      </c>
      <c r="EP1365" s="9"/>
      <c r="EQ1365" s="10"/>
      <c r="ER1365" s="11"/>
      <c r="ES1365" s="6">
        <f>SUMIF(ET$67:ET$97,$D1365,EV$67:EV$97)</f>
        <v>0</v>
      </c>
      <c r="ET1365" s="9"/>
      <c r="EU1365" s="10"/>
      <c r="EV1365" s="11"/>
      <c r="EW1365" s="6">
        <f>SUMIF(EX$67:EX$97,$D1365,EZ$67:EZ$97)</f>
        <v>0</v>
      </c>
      <c r="EX1365" s="9"/>
      <c r="EY1365" s="10"/>
      <c r="EZ1365" s="11"/>
      <c r="FA1365" s="6">
        <f>SUMIF(FB$67:FB$97,$D1365,FD$67:FD$97)</f>
        <v>0</v>
      </c>
      <c r="FB1365" s="9"/>
      <c r="FC1365" s="10"/>
      <c r="FD1365" s="11"/>
      <c r="FE1365" s="6">
        <f>SUMIF(FF$67:FF$97,$D1365,FH$67:FH$97)</f>
        <v>0</v>
      </c>
      <c r="FF1365" s="9"/>
      <c r="FG1365" s="10"/>
      <c r="FH1365" s="11"/>
      <c r="FI1365" s="6">
        <f>SUMIF(FJ$67:FJ$97,$D1365,FL$67:FL$97)</f>
        <v>0</v>
      </c>
      <c r="FJ1365" s="9"/>
      <c r="FK1365" s="10"/>
      <c r="FL1365" s="11"/>
      <c r="FM1365" s="6">
        <f>SUMIF(FN$67:FN$97,$D1365,FP$67:FP$97)</f>
        <v>0</v>
      </c>
      <c r="FN1365" s="9"/>
      <c r="FO1365" s="10"/>
      <c r="FP1365" s="11"/>
      <c r="FQ1365" s="6">
        <f>SUMIF(FR$67:FR$97,$D1365,FT$67:FT$97)</f>
        <v>0</v>
      </c>
      <c r="FR1365" s="9"/>
      <c r="FS1365" s="10"/>
      <c r="FT1365" s="11"/>
      <c r="FU1365" s="6">
        <f>SUMIF(FV$67:FV$97,$D1365,FX$67:FX$97)</f>
        <v>0</v>
      </c>
      <c r="FV1365" s="9"/>
      <c r="FW1365" s="10"/>
      <c r="FX1365" s="11"/>
      <c r="FY1365" s="6">
        <f>SUMIF(FZ$67:FZ$97,$D1365,GB$67:GB$97)</f>
        <v>0</v>
      </c>
      <c r="FZ1365" s="9"/>
      <c r="GA1365" s="10"/>
      <c r="GB1365" s="11"/>
      <c r="GC1365" s="6">
        <f>SUMIF(GD$67:GD$97,$D1365,GF$67:GF$97)</f>
        <v>0</v>
      </c>
      <c r="GD1365" s="9"/>
      <c r="GE1365" s="10"/>
      <c r="GF1365" s="11"/>
      <c r="GG1365" s="6">
        <f>SUMIF(GH$67:GH$97,$D1365,GJ$67:GJ$97)</f>
        <v>0</v>
      </c>
      <c r="GH1365" s="9"/>
      <c r="GI1365" s="10"/>
      <c r="GJ1365" s="11"/>
      <c r="GK1365" s="6">
        <f>SUMIF(GL$67:GL$97,$D1365,GN$67:GN$97)</f>
        <v>0</v>
      </c>
      <c r="GL1365" s="9"/>
      <c r="GM1365" s="10"/>
      <c r="GN1365" s="11"/>
      <c r="GO1365" s="6">
        <f>SUMIF(GP$67:GP$97,$D1365,GR$67:GR$97)</f>
        <v>0</v>
      </c>
      <c r="GP1365" s="9"/>
      <c r="GQ1365" s="10"/>
      <c r="GR1365" s="11"/>
      <c r="GS1365" s="6">
        <f>SUMIF(GT$67:GT$97,$D1365,GV$67:GV$97)</f>
        <v>0</v>
      </c>
      <c r="GT1365" s="9"/>
      <c r="GU1365" s="10"/>
      <c r="GV1365" s="20"/>
      <c r="GW1365" s="19">
        <f t="shared" si="33"/>
        <v>0</v>
      </c>
      <c r="GX1365" s="472"/>
      <c r="GY1365" s="473"/>
    </row>
    <row r="1366" spans="1:207" ht="15.75">
      <c r="A1366" s="47" t="s">
        <v>78</v>
      </c>
      <c r="B1366" s="475"/>
      <c r="C1366" s="281" t="s">
        <v>359</v>
      </c>
      <c r="D1366" s="282" t="s">
        <v>360</v>
      </c>
      <c r="E1366" s="6">
        <f>SUMIF(F$98:F$128,$D1366,H$98:H$128)</f>
        <v>0</v>
      </c>
      <c r="F1366" s="9"/>
      <c r="G1366" s="10"/>
      <c r="H1366" s="11"/>
      <c r="I1366" s="6">
        <f>SUMIF(J$98:J$128,$D1366,L$98:L$128)</f>
        <v>0</v>
      </c>
      <c r="J1366" s="9"/>
      <c r="K1366" s="10"/>
      <c r="L1366" s="11"/>
      <c r="M1366" s="6">
        <f>SUMIF(N$98:N$128,$D1366,P$98:P$128)</f>
        <v>0</v>
      </c>
      <c r="N1366" s="9"/>
      <c r="O1366" s="10"/>
      <c r="P1366" s="11"/>
      <c r="Q1366" s="6">
        <f>SUMIF(R$98:R$128,$D1366,T$98:T$128)</f>
        <v>0</v>
      </c>
      <c r="R1366" s="9"/>
      <c r="S1366" s="10"/>
      <c r="T1366" s="11"/>
      <c r="U1366" s="6">
        <f>SUMIF(V$98:V$128,$D1366,X$98:X$128)</f>
        <v>0</v>
      </c>
      <c r="V1366" s="9"/>
      <c r="W1366" s="10"/>
      <c r="X1366" s="11"/>
      <c r="Y1366" s="6">
        <f>SUMIF(Z$98:Z$128,$D1366,AB$98:AB$128)</f>
        <v>0</v>
      </c>
      <c r="Z1366" s="9"/>
      <c r="AA1366" s="10"/>
      <c r="AB1366" s="11"/>
      <c r="AC1366" s="6">
        <f>SUMIF(AD$98:AD$128,$D1366,AF$98:AF$128)</f>
        <v>0</v>
      </c>
      <c r="AD1366" s="9"/>
      <c r="AE1366" s="10"/>
      <c r="AF1366" s="11"/>
      <c r="AG1366" s="6">
        <f>SUMIF(AH$98:AH$128,$D1366,AJ$98:AJ$128)</f>
        <v>0</v>
      </c>
      <c r="AH1366" s="9"/>
      <c r="AI1366" s="10"/>
      <c r="AJ1366" s="11"/>
      <c r="AK1366" s="6">
        <f>SUMIF(AL$98:AL$128,$D1366,AN$98:AN$128)</f>
        <v>0</v>
      </c>
      <c r="AL1366" s="9"/>
      <c r="AM1366" s="10"/>
      <c r="AN1366" s="11"/>
      <c r="AO1366" s="6">
        <f>SUMIF(AP$98:AP$128,$D1366,AR$98:AR$128)</f>
        <v>0</v>
      </c>
      <c r="AP1366" s="9"/>
      <c r="AQ1366" s="10"/>
      <c r="AR1366" s="11"/>
      <c r="AS1366" s="6">
        <f>SUMIF(AT$98:AT$128,$D1366,AV$98:AV$128)</f>
        <v>0</v>
      </c>
      <c r="AT1366" s="9"/>
      <c r="AU1366" s="10"/>
      <c r="AV1366" s="11"/>
      <c r="AW1366" s="6">
        <f>SUMIF(AX$98:AX$128,$D1366,AZ$98:AZ$128)</f>
        <v>0</v>
      </c>
      <c r="AX1366" s="9"/>
      <c r="AY1366" s="10"/>
      <c r="AZ1366" s="11"/>
      <c r="BA1366" s="6">
        <f>SUMIF(BB$98:BB$128,$D1366,BD$98:BD$128)</f>
        <v>0</v>
      </c>
      <c r="BB1366" s="9"/>
      <c r="BC1366" s="10"/>
      <c r="BD1366" s="11"/>
      <c r="BE1366" s="6">
        <f>SUMIF(BF$98:BF$128,$D1366,BH$98:BH$128)</f>
        <v>0</v>
      </c>
      <c r="BF1366" s="9"/>
      <c r="BG1366" s="10"/>
      <c r="BH1366" s="11"/>
      <c r="BI1366" s="6">
        <f>SUMIF(BJ$98:BJ$128,$D1366,BL$98:BL$128)</f>
        <v>0</v>
      </c>
      <c r="BJ1366" s="9"/>
      <c r="BK1366" s="10"/>
      <c r="BL1366" s="11"/>
      <c r="BM1366" s="6">
        <f>SUMIF(BN$98:BN$128,$D1366,BP$98:BP$128)</f>
        <v>0</v>
      </c>
      <c r="BN1366" s="9"/>
      <c r="BO1366" s="10"/>
      <c r="BP1366" s="11"/>
      <c r="BQ1366" s="6">
        <f>SUMIF(BR$98:BR$128,$D1366,BT$98:BT$128)</f>
        <v>0</v>
      </c>
      <c r="BR1366" s="9"/>
      <c r="BS1366" s="10"/>
      <c r="BT1366" s="11"/>
      <c r="BU1366" s="6">
        <f>SUMIF(BV$98:BV$128,$D1366,BX$98:BX$128)</f>
        <v>0</v>
      </c>
      <c r="BV1366" s="9"/>
      <c r="BW1366" s="10"/>
      <c r="BX1366" s="11"/>
      <c r="BY1366" s="6">
        <f>SUMIF(BZ$98:BZ$128,$D1366,CB$98:CB$128)</f>
        <v>0</v>
      </c>
      <c r="BZ1366" s="9"/>
      <c r="CA1366" s="10"/>
      <c r="CB1366" s="11"/>
      <c r="CC1366" s="6">
        <f>SUMIF(CD$98:CD$128,$D1366,CF$98:CF$128)</f>
        <v>0</v>
      </c>
      <c r="CD1366" s="9"/>
      <c r="CE1366" s="10"/>
      <c r="CF1366" s="11"/>
      <c r="CG1366" s="6">
        <f>SUMIF(CH$98:CH$128,$D1366,CJ$98:CJ$128)</f>
        <v>0</v>
      </c>
      <c r="CH1366" s="9"/>
      <c r="CI1366" s="10"/>
      <c r="CJ1366" s="11"/>
      <c r="CK1366" s="6">
        <f>SUMIF(CL$98:CL$128,$D1366,CN$98:CN$128)</f>
        <v>0</v>
      </c>
      <c r="CL1366" s="9"/>
      <c r="CM1366" s="10"/>
      <c r="CN1366" s="11"/>
      <c r="CO1366" s="6">
        <f>SUMIF(CP$98:CP$128,$D1366,CR$98:CR$128)</f>
        <v>0</v>
      </c>
      <c r="CP1366" s="9"/>
      <c r="CQ1366" s="10"/>
      <c r="CR1366" s="11"/>
      <c r="CS1366" s="6">
        <f>SUMIF(CT$98:CT$128,$D1366,CV$98:CV$128)</f>
        <v>0</v>
      </c>
      <c r="CT1366" s="9"/>
      <c r="CU1366" s="10"/>
      <c r="CV1366" s="11"/>
      <c r="CW1366" s="6">
        <f>SUMIF(CX$98:CX$128,$D1366,CZ$98:CZ$128)</f>
        <v>0</v>
      </c>
      <c r="CX1366" s="9"/>
      <c r="CY1366" s="10"/>
      <c r="CZ1366" s="11"/>
      <c r="DA1366" s="6">
        <f>SUMIF(DB$98:DB$128,$D1366,DD$98:DD$128)</f>
        <v>0</v>
      </c>
      <c r="DB1366" s="9"/>
      <c r="DC1366" s="10"/>
      <c r="DD1366" s="11"/>
      <c r="DE1366" s="6">
        <f>SUMIF(DF$98:DF$128,$D1366,DH$98:DH$128)</f>
        <v>0</v>
      </c>
      <c r="DF1366" s="9"/>
      <c r="DG1366" s="10"/>
      <c r="DH1366" s="11"/>
      <c r="DI1366" s="6">
        <f>SUMIF(DJ$98:DJ$128,$D1366,DL$98:DL$128)</f>
        <v>0</v>
      </c>
      <c r="DJ1366" s="9"/>
      <c r="DK1366" s="10"/>
      <c r="DL1366" s="11"/>
      <c r="DM1366" s="6">
        <f>SUMIF(DN$98:DN$128,$D1366,DP$98:DP$128)</f>
        <v>0</v>
      </c>
      <c r="DN1366" s="9"/>
      <c r="DO1366" s="10"/>
      <c r="DP1366" s="11"/>
      <c r="DQ1366" s="6">
        <f>SUMIF(DR$98:DR$128,$D1366,DT$98:DT$128)</f>
        <v>0</v>
      </c>
      <c r="DR1366" s="9"/>
      <c r="DS1366" s="10"/>
      <c r="DT1366" s="11"/>
      <c r="DU1366" s="6">
        <f>SUMIF(DV$98:DV$128,$D1366,DX$98:DX$128)</f>
        <v>0</v>
      </c>
      <c r="DV1366" s="9"/>
      <c r="DW1366" s="10"/>
      <c r="DX1366" s="11"/>
      <c r="DY1366" s="6">
        <f>SUMIF(DZ$98:DZ$128,$D1366,EB$98:EB$128)</f>
        <v>0</v>
      </c>
      <c r="DZ1366" s="9"/>
      <c r="EA1366" s="10"/>
      <c r="EB1366" s="11"/>
      <c r="EC1366" s="6">
        <f>SUMIF(ED$98:ED$128,$D1366,EF$98:EF$128)</f>
        <v>0</v>
      </c>
      <c r="ED1366" s="9"/>
      <c r="EE1366" s="10"/>
      <c r="EF1366" s="11"/>
      <c r="EG1366" s="6">
        <f>SUMIF(EH$98:EH$128,$D1366,EJ$98:EJ$128)</f>
        <v>0</v>
      </c>
      <c r="EH1366" s="9"/>
      <c r="EI1366" s="10"/>
      <c r="EJ1366" s="11"/>
      <c r="EK1366" s="6">
        <f>SUMIF(EL$98:EL$128,$D1366,EN$98:EN$128)</f>
        <v>0</v>
      </c>
      <c r="EL1366" s="9"/>
      <c r="EM1366" s="10"/>
      <c r="EN1366" s="11"/>
      <c r="EO1366" s="6">
        <f>SUMIF(EP$98:EP$128,$D1366,ER$98:ER$128)</f>
        <v>0</v>
      </c>
      <c r="EP1366" s="9"/>
      <c r="EQ1366" s="10"/>
      <c r="ER1366" s="11"/>
      <c r="ES1366" s="6">
        <f>SUMIF(ET$98:ET$128,$D1366,EV$98:EV$128)</f>
        <v>0</v>
      </c>
      <c r="ET1366" s="9"/>
      <c r="EU1366" s="10"/>
      <c r="EV1366" s="11"/>
      <c r="EW1366" s="6">
        <f>SUMIF(EX$98:EX$128,$D1366,EZ$98:EZ$128)</f>
        <v>0</v>
      </c>
      <c r="EX1366" s="9"/>
      <c r="EY1366" s="10"/>
      <c r="EZ1366" s="11"/>
      <c r="FA1366" s="6">
        <f>SUMIF(FB$98:FB$128,$D1366,FD$98:FD$128)</f>
        <v>0</v>
      </c>
      <c r="FB1366" s="9"/>
      <c r="FC1366" s="10"/>
      <c r="FD1366" s="11"/>
      <c r="FE1366" s="6">
        <f>SUMIF(FF$98:FF$128,$D1366,FH$98:FH$128)</f>
        <v>0</v>
      </c>
      <c r="FF1366" s="9"/>
      <c r="FG1366" s="10"/>
      <c r="FH1366" s="11"/>
      <c r="FI1366" s="6">
        <f>SUMIF(FJ$98:FJ$128,$D1366,FL$98:FL$128)</f>
        <v>0</v>
      </c>
      <c r="FJ1366" s="9"/>
      <c r="FK1366" s="10"/>
      <c r="FL1366" s="11"/>
      <c r="FM1366" s="6">
        <f>SUMIF(FN$98:FN$128,$D1366,FP$98:FP$128)</f>
        <v>0</v>
      </c>
      <c r="FN1366" s="9"/>
      <c r="FO1366" s="10"/>
      <c r="FP1366" s="11"/>
      <c r="FQ1366" s="6">
        <f>SUMIF(FR$98:FR$128,$D1366,FT$98:FT$128)</f>
        <v>0</v>
      </c>
      <c r="FR1366" s="9"/>
      <c r="FS1366" s="10"/>
      <c r="FT1366" s="11"/>
      <c r="FU1366" s="6">
        <f>SUMIF(FV$98:FV$128,$D1366,FX$98:FX$128)</f>
        <v>0</v>
      </c>
      <c r="FV1366" s="9"/>
      <c r="FW1366" s="10"/>
      <c r="FX1366" s="11"/>
      <c r="FY1366" s="6">
        <f>SUMIF(FZ$98:FZ$128,$D1366,GB$98:GB$128)</f>
        <v>0</v>
      </c>
      <c r="FZ1366" s="9"/>
      <c r="GA1366" s="10"/>
      <c r="GB1366" s="11"/>
      <c r="GC1366" s="6">
        <f>SUMIF(GD$98:GD$128,$D1366,GF$98:GF$128)</f>
        <v>0</v>
      </c>
      <c r="GD1366" s="9"/>
      <c r="GE1366" s="10"/>
      <c r="GF1366" s="11"/>
      <c r="GG1366" s="6">
        <f>SUMIF(GH$98:GH$128,$D1366,GJ$98:GJ$128)</f>
        <v>0</v>
      </c>
      <c r="GH1366" s="9"/>
      <c r="GI1366" s="10"/>
      <c r="GJ1366" s="11"/>
      <c r="GK1366" s="6">
        <f>SUMIF(GL$98:GL$128,$D1366,GN$98:GN$128)</f>
        <v>0</v>
      </c>
      <c r="GL1366" s="9"/>
      <c r="GM1366" s="10"/>
      <c r="GN1366" s="11"/>
      <c r="GO1366" s="6">
        <f>SUMIF(GP$98:GP$128,$D1366,GR$98:GR$128)</f>
        <v>0</v>
      </c>
      <c r="GP1366" s="9"/>
      <c r="GQ1366" s="10"/>
      <c r="GR1366" s="11"/>
      <c r="GS1366" s="6">
        <f>SUMIF(GT$98:GT$128,$D1366,GV$98:GV$128)</f>
        <v>0</v>
      </c>
      <c r="GT1366" s="9"/>
      <c r="GU1366" s="10"/>
      <c r="GV1366" s="20"/>
      <c r="GW1366" s="19">
        <f t="shared" si="33"/>
        <v>0</v>
      </c>
      <c r="GX1366" s="472"/>
      <c r="GY1366" s="473"/>
    </row>
    <row r="1367" spans="1:207" ht="15.75">
      <c r="A1367" s="47" t="s">
        <v>79</v>
      </c>
      <c r="B1367" s="475"/>
      <c r="C1367" s="281" t="s">
        <v>359</v>
      </c>
      <c r="D1367" s="282" t="s">
        <v>360</v>
      </c>
      <c r="E1367" s="6">
        <f>SUMIF(F$129:F$159,$D1367,H$129:H$159)</f>
        <v>0</v>
      </c>
      <c r="F1367" s="9"/>
      <c r="G1367" s="10"/>
      <c r="H1367" s="11"/>
      <c r="I1367" s="6">
        <f>SUMIF(J$129:J$159,$D1367,L$129:L$159)</f>
        <v>0</v>
      </c>
      <c r="J1367" s="9"/>
      <c r="K1367" s="10"/>
      <c r="L1367" s="11"/>
      <c r="M1367" s="6">
        <f>SUMIF(N$129:N$159,$D1367,P$129:P$159)</f>
        <v>0</v>
      </c>
      <c r="N1367" s="9"/>
      <c r="O1367" s="10"/>
      <c r="P1367" s="11"/>
      <c r="Q1367" s="6">
        <f>SUMIF(R$129:R$159,$D1367,T$129:T$159)</f>
        <v>0</v>
      </c>
      <c r="R1367" s="9"/>
      <c r="S1367" s="10"/>
      <c r="T1367" s="11"/>
      <c r="U1367" s="6">
        <f>SUMIF(V$129:V$159,$D1367,X$129:X$159)</f>
        <v>0</v>
      </c>
      <c r="V1367" s="9"/>
      <c r="W1367" s="10"/>
      <c r="X1367" s="11"/>
      <c r="Y1367" s="6">
        <f>SUMIF(Z$129:Z$159,$D1367,AB$129:AB$159)</f>
        <v>0</v>
      </c>
      <c r="Z1367" s="9"/>
      <c r="AA1367" s="10"/>
      <c r="AB1367" s="11"/>
      <c r="AC1367" s="6">
        <f>SUMIF(AD$129:AD$159,$D1367,AF$129:AF$159)</f>
        <v>0</v>
      </c>
      <c r="AD1367" s="9"/>
      <c r="AE1367" s="10"/>
      <c r="AF1367" s="11"/>
      <c r="AG1367" s="6">
        <f>SUMIF(AH$129:AH$159,$D1367,AJ$129:AJ$159)</f>
        <v>0</v>
      </c>
      <c r="AH1367" s="9"/>
      <c r="AI1367" s="10"/>
      <c r="AJ1367" s="11"/>
      <c r="AK1367" s="6">
        <f>SUMIF(AL$129:AL$159,$D1367,AN$129:AN$159)</f>
        <v>0</v>
      </c>
      <c r="AL1367" s="9"/>
      <c r="AM1367" s="10"/>
      <c r="AN1367" s="11"/>
      <c r="AO1367" s="6">
        <f>SUMIF(AP$129:AP$159,$D1367,AR$129:AR$159)</f>
        <v>0</v>
      </c>
      <c r="AP1367" s="9"/>
      <c r="AQ1367" s="10"/>
      <c r="AR1367" s="11"/>
      <c r="AS1367" s="6">
        <f>SUMIF(AT$129:AT$159,$D1367,AV$129:AV$159)</f>
        <v>0</v>
      </c>
      <c r="AT1367" s="9"/>
      <c r="AU1367" s="10"/>
      <c r="AV1367" s="11"/>
      <c r="AW1367" s="6">
        <f>SUMIF(AX$129:AX$159,$D1367,AZ$129:AZ$159)</f>
        <v>0</v>
      </c>
      <c r="AX1367" s="9"/>
      <c r="AY1367" s="10"/>
      <c r="AZ1367" s="11"/>
      <c r="BA1367" s="6">
        <f>SUMIF(BB$129:BB$159,$D1367,BD$129:BD$159)</f>
        <v>0</v>
      </c>
      <c r="BB1367" s="9"/>
      <c r="BC1367" s="10"/>
      <c r="BD1367" s="11"/>
      <c r="BE1367" s="6">
        <f>SUMIF(BF$129:BF$159,$D1367,BH$129:BH$159)</f>
        <v>0</v>
      </c>
      <c r="BF1367" s="9"/>
      <c r="BG1367" s="10"/>
      <c r="BH1367" s="11"/>
      <c r="BI1367" s="6">
        <f>SUMIF(BJ$129:BJ$159,$D1367,BL$129:BL$159)</f>
        <v>0</v>
      </c>
      <c r="BJ1367" s="9"/>
      <c r="BK1367" s="10"/>
      <c r="BL1367" s="11"/>
      <c r="BM1367" s="6">
        <f>SUMIF(BN$129:BN$159,$D1367,BP$129:BP$159)</f>
        <v>0</v>
      </c>
      <c r="BN1367" s="9"/>
      <c r="BO1367" s="10"/>
      <c r="BP1367" s="11"/>
      <c r="BQ1367" s="6">
        <f>SUMIF(BR$129:BR$159,$D1367,BT$129:BT$159)</f>
        <v>0</v>
      </c>
      <c r="BR1367" s="9"/>
      <c r="BS1367" s="10"/>
      <c r="BT1367" s="11"/>
      <c r="BU1367" s="6">
        <f>SUMIF(BV$129:BV$159,$D1367,BX$129:BX$159)</f>
        <v>0</v>
      </c>
      <c r="BV1367" s="9"/>
      <c r="BW1367" s="10"/>
      <c r="BX1367" s="11"/>
      <c r="BY1367" s="6">
        <f>SUMIF(BZ$129:BZ$159,$D1367,CB$129:CB$159)</f>
        <v>0</v>
      </c>
      <c r="BZ1367" s="9"/>
      <c r="CA1367" s="10"/>
      <c r="CB1367" s="11"/>
      <c r="CC1367" s="6">
        <f>SUMIF(CD$129:CD$159,$D1367,CF$129:CF$159)</f>
        <v>0</v>
      </c>
      <c r="CD1367" s="9"/>
      <c r="CE1367" s="10"/>
      <c r="CF1367" s="11"/>
      <c r="CG1367" s="6">
        <f>SUMIF(CH$129:CH$159,$D1367,CJ$129:CJ$159)</f>
        <v>0</v>
      </c>
      <c r="CH1367" s="9"/>
      <c r="CI1367" s="10"/>
      <c r="CJ1367" s="11"/>
      <c r="CK1367" s="6">
        <f>SUMIF(CL$129:CL$159,$D1367,CN$129:CN$159)</f>
        <v>0</v>
      </c>
      <c r="CL1367" s="9"/>
      <c r="CM1367" s="10"/>
      <c r="CN1367" s="11"/>
      <c r="CO1367" s="6">
        <f>SUMIF(CP$129:CP$159,$D1367,CR$129:CR$159)</f>
        <v>0</v>
      </c>
      <c r="CP1367" s="9"/>
      <c r="CQ1367" s="10"/>
      <c r="CR1367" s="11"/>
      <c r="CS1367" s="6">
        <f>SUMIF(CT$129:CT$159,$D1367,CV$129:CV$159)</f>
        <v>0</v>
      </c>
      <c r="CT1367" s="9"/>
      <c r="CU1367" s="10"/>
      <c r="CV1367" s="11"/>
      <c r="CW1367" s="6">
        <f>SUMIF(CX$129:CX$159,$D1367,CZ$129:CZ$159)</f>
        <v>0</v>
      </c>
      <c r="CX1367" s="9"/>
      <c r="CY1367" s="10"/>
      <c r="CZ1367" s="11"/>
      <c r="DA1367" s="6">
        <f>SUMIF(DB$129:DB$159,$D1367,DD$129:DD$159)</f>
        <v>0</v>
      </c>
      <c r="DB1367" s="9"/>
      <c r="DC1367" s="10"/>
      <c r="DD1367" s="11"/>
      <c r="DE1367" s="6">
        <f>SUMIF(DF$129:DF$159,$D1367,DH$129:DH$159)</f>
        <v>0</v>
      </c>
      <c r="DF1367" s="9"/>
      <c r="DG1367" s="10"/>
      <c r="DH1367" s="11"/>
      <c r="DI1367" s="6">
        <f>SUMIF(DJ$129:DJ$159,$D1367,DL$129:DL$159)</f>
        <v>0</v>
      </c>
      <c r="DJ1367" s="9"/>
      <c r="DK1367" s="10"/>
      <c r="DL1367" s="11"/>
      <c r="DM1367" s="6">
        <f>SUMIF(DN$129:DN$159,$D1367,DP$129:DP$159)</f>
        <v>0</v>
      </c>
      <c r="DN1367" s="9"/>
      <c r="DO1367" s="10"/>
      <c r="DP1367" s="11"/>
      <c r="DQ1367" s="6">
        <f>SUMIF(DR$129:DR$159,$D1367,DT$129:DT$159)</f>
        <v>0</v>
      </c>
      <c r="DR1367" s="9"/>
      <c r="DS1367" s="10"/>
      <c r="DT1367" s="11"/>
      <c r="DU1367" s="6">
        <f>SUMIF(DV$129:DV$159,$D1367,DX$129:DX$159)</f>
        <v>0</v>
      </c>
      <c r="DV1367" s="9"/>
      <c r="DW1367" s="10"/>
      <c r="DX1367" s="11"/>
      <c r="DY1367" s="6">
        <f>SUMIF(DZ$129:DZ$159,$D1367,EB$129:EB$159)</f>
        <v>0</v>
      </c>
      <c r="DZ1367" s="9"/>
      <c r="EA1367" s="10"/>
      <c r="EB1367" s="11"/>
      <c r="EC1367" s="6">
        <f>SUMIF(ED$129:ED$159,$D1367,EF$129:EF$159)</f>
        <v>0</v>
      </c>
      <c r="ED1367" s="9"/>
      <c r="EE1367" s="10"/>
      <c r="EF1367" s="11"/>
      <c r="EG1367" s="6">
        <f>SUMIF(EH$129:EH$159,$D1367,EJ$129:EJ$159)</f>
        <v>0</v>
      </c>
      <c r="EH1367" s="9"/>
      <c r="EI1367" s="10"/>
      <c r="EJ1367" s="11"/>
      <c r="EK1367" s="6">
        <f>SUMIF(EL$129:EL$159,$D1367,EN$129:EN$159)</f>
        <v>0</v>
      </c>
      <c r="EL1367" s="9"/>
      <c r="EM1367" s="10"/>
      <c r="EN1367" s="11"/>
      <c r="EO1367" s="6">
        <f>SUMIF(EP$129:EP$159,$D1367,ER$129:ER$159)</f>
        <v>0</v>
      </c>
      <c r="EP1367" s="9"/>
      <c r="EQ1367" s="10"/>
      <c r="ER1367" s="11"/>
      <c r="ES1367" s="6">
        <f>SUMIF(ET$129:ET$159,$D1367,EV$129:EV$159)</f>
        <v>0</v>
      </c>
      <c r="ET1367" s="9"/>
      <c r="EU1367" s="10"/>
      <c r="EV1367" s="11"/>
      <c r="EW1367" s="6">
        <f>SUMIF(EX$129:EX$159,$D1367,EZ$129:EZ$159)</f>
        <v>0</v>
      </c>
      <c r="EX1367" s="9"/>
      <c r="EY1367" s="10"/>
      <c r="EZ1367" s="11"/>
      <c r="FA1367" s="6">
        <f>SUMIF(FB$129:FB$159,$D1367,FD$129:FD$159)</f>
        <v>0</v>
      </c>
      <c r="FB1367" s="9"/>
      <c r="FC1367" s="10"/>
      <c r="FD1367" s="11"/>
      <c r="FE1367" s="6">
        <f>SUMIF(FF$129:FF$159,$D1367,FH$129:FH$159)</f>
        <v>0</v>
      </c>
      <c r="FF1367" s="9"/>
      <c r="FG1367" s="10"/>
      <c r="FH1367" s="11"/>
      <c r="FI1367" s="6">
        <f>SUMIF(FJ$129:FJ$159,$D1367,FL$129:FL$159)</f>
        <v>0</v>
      </c>
      <c r="FJ1367" s="9"/>
      <c r="FK1367" s="10"/>
      <c r="FL1367" s="11"/>
      <c r="FM1367" s="6">
        <f>SUMIF(FN$129:FN$159,$D1367,FP$129:FP$159)</f>
        <v>0</v>
      </c>
      <c r="FN1367" s="9"/>
      <c r="FO1367" s="10"/>
      <c r="FP1367" s="11"/>
      <c r="FQ1367" s="6">
        <f>SUMIF(FR$129:FR$159,$D1367,FT$129:FT$159)</f>
        <v>0</v>
      </c>
      <c r="FR1367" s="9"/>
      <c r="FS1367" s="10"/>
      <c r="FT1367" s="11"/>
      <c r="FU1367" s="6">
        <f>SUMIF(FV$129:FV$159,$D1367,FX$129:FX$159)</f>
        <v>0</v>
      </c>
      <c r="FV1367" s="9"/>
      <c r="FW1367" s="10"/>
      <c r="FX1367" s="11"/>
      <c r="FY1367" s="6">
        <f>SUMIF(FZ$129:FZ$159,$D1367,GB$129:GB$159)</f>
        <v>0</v>
      </c>
      <c r="FZ1367" s="9"/>
      <c r="GA1367" s="10"/>
      <c r="GB1367" s="11"/>
      <c r="GC1367" s="6">
        <f>SUMIF(GD$129:GD$159,$D1367,GF$129:GF$159)</f>
        <v>0</v>
      </c>
      <c r="GD1367" s="9"/>
      <c r="GE1367" s="10"/>
      <c r="GF1367" s="11"/>
      <c r="GG1367" s="6">
        <f>SUMIF(GH$129:GH$159,$D1367,GJ$129:GJ$159)</f>
        <v>0</v>
      </c>
      <c r="GH1367" s="9"/>
      <c r="GI1367" s="10"/>
      <c r="GJ1367" s="11"/>
      <c r="GK1367" s="6">
        <f>SUMIF(GL$129:GL$159,$D1367,GN$129:GN$159)</f>
        <v>0</v>
      </c>
      <c r="GL1367" s="9"/>
      <c r="GM1367" s="10"/>
      <c r="GN1367" s="11"/>
      <c r="GO1367" s="6">
        <f>SUMIF(GP$129:GP$159,$D1367,GR$129:GR$159)</f>
        <v>0</v>
      </c>
      <c r="GP1367" s="9"/>
      <c r="GQ1367" s="10"/>
      <c r="GR1367" s="11"/>
      <c r="GS1367" s="6">
        <f>SUMIF(GT$129:GT$159,$D1367,GV$129:GV$159)</f>
        <v>0</v>
      </c>
      <c r="GT1367" s="9"/>
      <c r="GU1367" s="10"/>
      <c r="GV1367" s="20"/>
      <c r="GW1367" s="19">
        <f t="shared" si="33"/>
        <v>0</v>
      </c>
      <c r="GX1367" s="472"/>
      <c r="GY1367" s="473"/>
    </row>
    <row r="1368" spans="1:207" ht="15.75">
      <c r="A1368" s="47" t="s">
        <v>80</v>
      </c>
      <c r="B1368" s="475"/>
      <c r="C1368" s="281" t="s">
        <v>359</v>
      </c>
      <c r="D1368" s="282" t="s">
        <v>360</v>
      </c>
      <c r="E1368" s="6">
        <f>SUMIF(F$160:F$190,$D1368,H$160:H$190)</f>
        <v>0</v>
      </c>
      <c r="F1368" s="9"/>
      <c r="G1368" s="10"/>
      <c r="H1368" s="11"/>
      <c r="I1368" s="6">
        <f>SUMIF(J$160:J$190,$D1368,L$160:L$190)</f>
        <v>0</v>
      </c>
      <c r="J1368" s="9"/>
      <c r="K1368" s="10"/>
      <c r="L1368" s="11"/>
      <c r="M1368" s="6">
        <f>SUMIF(N$160:N$190,$D1368,P$160:P$190)</f>
        <v>0</v>
      </c>
      <c r="N1368" s="9"/>
      <c r="O1368" s="10"/>
      <c r="P1368" s="11"/>
      <c r="Q1368" s="6">
        <f>SUMIF(R$160:R$190,$D1368,T$160:T$190)</f>
        <v>0</v>
      </c>
      <c r="R1368" s="9"/>
      <c r="S1368" s="10"/>
      <c r="T1368" s="11"/>
      <c r="U1368" s="6">
        <f>SUMIF(V$160:V$190,$D1368,X$160:X$190)</f>
        <v>0</v>
      </c>
      <c r="V1368" s="9"/>
      <c r="W1368" s="10"/>
      <c r="X1368" s="11"/>
      <c r="Y1368" s="6">
        <f>SUMIF(Z$160:Z$190,$D1368,AB$160:AB$190)</f>
        <v>0</v>
      </c>
      <c r="Z1368" s="9"/>
      <c r="AA1368" s="10"/>
      <c r="AB1368" s="11"/>
      <c r="AC1368" s="6">
        <f>SUMIF(AD$160:AD$190,$D1368,AF$160:AF$190)</f>
        <v>0</v>
      </c>
      <c r="AD1368" s="9"/>
      <c r="AE1368" s="10"/>
      <c r="AF1368" s="11"/>
      <c r="AG1368" s="6">
        <f>SUMIF(AH$160:AH$190,$D1368,AJ$160:AJ$190)</f>
        <v>0</v>
      </c>
      <c r="AH1368" s="9"/>
      <c r="AI1368" s="10"/>
      <c r="AJ1368" s="11"/>
      <c r="AK1368" s="6">
        <f>SUMIF(AL$160:AL$190,$D1368,AN$160:AN$190)</f>
        <v>0</v>
      </c>
      <c r="AL1368" s="9"/>
      <c r="AM1368" s="10"/>
      <c r="AN1368" s="11"/>
      <c r="AO1368" s="6">
        <f>SUMIF(AP$160:AP$190,$D1368,AR$160:AR$190)</f>
        <v>0</v>
      </c>
      <c r="AP1368" s="9"/>
      <c r="AQ1368" s="10"/>
      <c r="AR1368" s="11"/>
      <c r="AS1368" s="6">
        <f>SUMIF(AT$160:AT$190,$D1368,AV$160:AV$190)</f>
        <v>0</v>
      </c>
      <c r="AT1368" s="9"/>
      <c r="AU1368" s="10"/>
      <c r="AV1368" s="11"/>
      <c r="AW1368" s="6">
        <f>SUMIF(AX$160:AX$190,$D1368,AZ$160:AZ$190)</f>
        <v>0</v>
      </c>
      <c r="AX1368" s="9"/>
      <c r="AY1368" s="10"/>
      <c r="AZ1368" s="11"/>
      <c r="BA1368" s="6">
        <f>SUMIF(BB$160:BB$190,$D1368,BD$160:BD$190)</f>
        <v>0</v>
      </c>
      <c r="BB1368" s="9"/>
      <c r="BC1368" s="10"/>
      <c r="BD1368" s="11"/>
      <c r="BE1368" s="6">
        <f>SUMIF(BF$160:BF$190,$D1368,BH$160:BH$190)</f>
        <v>0</v>
      </c>
      <c r="BF1368" s="9"/>
      <c r="BG1368" s="10"/>
      <c r="BH1368" s="11"/>
      <c r="BI1368" s="6">
        <f>SUMIF(BJ$160:BJ$190,$D1368,BL$160:BL$190)</f>
        <v>0</v>
      </c>
      <c r="BJ1368" s="9"/>
      <c r="BK1368" s="10"/>
      <c r="BL1368" s="11"/>
      <c r="BM1368" s="6">
        <f>SUMIF(BN$160:BN$190,$D1368,BP$160:BP$190)</f>
        <v>0</v>
      </c>
      <c r="BN1368" s="9"/>
      <c r="BO1368" s="10"/>
      <c r="BP1368" s="11"/>
      <c r="BQ1368" s="6">
        <f>SUMIF(BR$160:BR$190,$D1368,BT$160:BT$190)</f>
        <v>0</v>
      </c>
      <c r="BR1368" s="9"/>
      <c r="BS1368" s="10"/>
      <c r="BT1368" s="11"/>
      <c r="BU1368" s="6">
        <f>SUMIF(BV$160:BV$190,$D1368,BX$160:BX$190)</f>
        <v>0</v>
      </c>
      <c r="BV1368" s="9"/>
      <c r="BW1368" s="10"/>
      <c r="BX1368" s="11"/>
      <c r="BY1368" s="6">
        <f>SUMIF(BZ$160:BZ$190,$D1368,CB$160:CB$190)</f>
        <v>0</v>
      </c>
      <c r="BZ1368" s="9"/>
      <c r="CA1368" s="10"/>
      <c r="CB1368" s="11"/>
      <c r="CC1368" s="6">
        <f>SUMIF(CD$160:CD$190,$D1368,CF$160:CF$190)</f>
        <v>0</v>
      </c>
      <c r="CD1368" s="9"/>
      <c r="CE1368" s="10"/>
      <c r="CF1368" s="11"/>
      <c r="CG1368" s="6">
        <f>SUMIF(CH$160:CH$190,$D1368,CJ$160:CJ$190)</f>
        <v>0</v>
      </c>
      <c r="CH1368" s="9"/>
      <c r="CI1368" s="10"/>
      <c r="CJ1368" s="11"/>
      <c r="CK1368" s="6">
        <f>SUMIF(CL$160:CL$190,$D1368,CN$160:CN$190)</f>
        <v>0</v>
      </c>
      <c r="CL1368" s="9"/>
      <c r="CM1368" s="10"/>
      <c r="CN1368" s="11"/>
      <c r="CO1368" s="6">
        <f>SUMIF(CP$160:CP$190,$D1368,CR$160:CR$190)</f>
        <v>0</v>
      </c>
      <c r="CP1368" s="9"/>
      <c r="CQ1368" s="10"/>
      <c r="CR1368" s="11"/>
      <c r="CS1368" s="6">
        <f>SUMIF(CT$160:CT$190,$D1368,CV$160:CV$190)</f>
        <v>0</v>
      </c>
      <c r="CT1368" s="9"/>
      <c r="CU1368" s="10"/>
      <c r="CV1368" s="11"/>
      <c r="CW1368" s="6">
        <f>SUMIF(CX$160:CX$190,$D1368,CZ$160:CZ$190)</f>
        <v>0</v>
      </c>
      <c r="CX1368" s="9"/>
      <c r="CY1368" s="10"/>
      <c r="CZ1368" s="11"/>
      <c r="DA1368" s="6">
        <f>SUMIF(DB$160:DB$190,$D1368,DD$160:DD$190)</f>
        <v>0</v>
      </c>
      <c r="DB1368" s="9"/>
      <c r="DC1368" s="10"/>
      <c r="DD1368" s="11"/>
      <c r="DE1368" s="6">
        <f>SUMIF(DF$160:DF$190,$D1368,DH$160:DH$190)</f>
        <v>0</v>
      </c>
      <c r="DF1368" s="9"/>
      <c r="DG1368" s="10"/>
      <c r="DH1368" s="11"/>
      <c r="DI1368" s="6">
        <f>SUMIF(DJ$160:DJ$190,$D1368,DL$160:DL$190)</f>
        <v>0</v>
      </c>
      <c r="DJ1368" s="9"/>
      <c r="DK1368" s="10"/>
      <c r="DL1368" s="11"/>
      <c r="DM1368" s="6">
        <f>SUMIF(DN$160:DN$190,$D1368,DP$160:DP$190)</f>
        <v>0</v>
      </c>
      <c r="DN1368" s="9"/>
      <c r="DO1368" s="10"/>
      <c r="DP1368" s="11"/>
      <c r="DQ1368" s="6">
        <f>SUMIF(DR$160:DR$190,$D1368,DT$160:DT$190)</f>
        <v>0</v>
      </c>
      <c r="DR1368" s="9"/>
      <c r="DS1368" s="10"/>
      <c r="DT1368" s="11"/>
      <c r="DU1368" s="6">
        <f>SUMIF(DV$160:DV$190,$D1368,DX$160:DX$190)</f>
        <v>0</v>
      </c>
      <c r="DV1368" s="9"/>
      <c r="DW1368" s="10"/>
      <c r="DX1368" s="11"/>
      <c r="DY1368" s="6">
        <f>SUMIF(DZ$160:DZ$190,$D1368,EB$160:EB$190)</f>
        <v>0</v>
      </c>
      <c r="DZ1368" s="9"/>
      <c r="EA1368" s="10"/>
      <c r="EB1368" s="11"/>
      <c r="EC1368" s="6">
        <f>SUMIF(ED$160:ED$190,$D1368,EF$160:EF$190)</f>
        <v>0</v>
      </c>
      <c r="ED1368" s="9"/>
      <c r="EE1368" s="10"/>
      <c r="EF1368" s="11"/>
      <c r="EG1368" s="6">
        <f>SUMIF(EH$160:EH$190,$D1368,EJ$160:EJ$190)</f>
        <v>0</v>
      </c>
      <c r="EH1368" s="9"/>
      <c r="EI1368" s="10"/>
      <c r="EJ1368" s="11"/>
      <c r="EK1368" s="6">
        <f>SUMIF(EL$160:EL$190,$D1368,EN$160:EN$190)</f>
        <v>0</v>
      </c>
      <c r="EL1368" s="9"/>
      <c r="EM1368" s="10"/>
      <c r="EN1368" s="11"/>
      <c r="EO1368" s="6">
        <f>SUMIF(EP$160:EP$190,$D1368,ER$160:ER$190)</f>
        <v>0</v>
      </c>
      <c r="EP1368" s="9"/>
      <c r="EQ1368" s="10"/>
      <c r="ER1368" s="11"/>
      <c r="ES1368" s="6">
        <f>SUMIF(ET$160:ET$190,$D1368,EV$160:EV$190)</f>
        <v>0</v>
      </c>
      <c r="ET1368" s="9"/>
      <c r="EU1368" s="10"/>
      <c r="EV1368" s="11"/>
      <c r="EW1368" s="6">
        <f>SUMIF(EX$160:EX$190,$D1368,EZ$160:EZ$190)</f>
        <v>0</v>
      </c>
      <c r="EX1368" s="9"/>
      <c r="EY1368" s="10"/>
      <c r="EZ1368" s="11"/>
      <c r="FA1368" s="6">
        <f>SUMIF(FB$160:FB$190,$D1368,FD$160:FD$190)</f>
        <v>0</v>
      </c>
      <c r="FB1368" s="9"/>
      <c r="FC1368" s="10"/>
      <c r="FD1368" s="11"/>
      <c r="FE1368" s="6">
        <f>SUMIF(FF$160:FF$190,$D1368,FH$160:FH$190)</f>
        <v>0</v>
      </c>
      <c r="FF1368" s="9"/>
      <c r="FG1368" s="10"/>
      <c r="FH1368" s="11"/>
      <c r="FI1368" s="6">
        <f>SUMIF(FJ$160:FJ$190,$D1368,FL$160:FL$190)</f>
        <v>0</v>
      </c>
      <c r="FJ1368" s="9"/>
      <c r="FK1368" s="10"/>
      <c r="FL1368" s="11"/>
      <c r="FM1368" s="6">
        <f>SUMIF(FN$160:FN$190,$D1368,FP$160:FP$190)</f>
        <v>0</v>
      </c>
      <c r="FN1368" s="9"/>
      <c r="FO1368" s="10"/>
      <c r="FP1368" s="11"/>
      <c r="FQ1368" s="6">
        <f>SUMIF(FR$160:FR$190,$D1368,FT$160:FT$190)</f>
        <v>0</v>
      </c>
      <c r="FR1368" s="9"/>
      <c r="FS1368" s="10"/>
      <c r="FT1368" s="11"/>
      <c r="FU1368" s="6">
        <f>SUMIF(FV$160:FV$190,$D1368,FX$160:FX$190)</f>
        <v>0</v>
      </c>
      <c r="FV1368" s="9"/>
      <c r="FW1368" s="10"/>
      <c r="FX1368" s="11"/>
      <c r="FY1368" s="6">
        <f>SUMIF(FZ$160:FZ$190,$D1368,GB$160:GB$190)</f>
        <v>0</v>
      </c>
      <c r="FZ1368" s="9"/>
      <c r="GA1368" s="10"/>
      <c r="GB1368" s="11"/>
      <c r="GC1368" s="6">
        <f>SUMIF(GD$160:GD$190,$D1368,GF$160:GF$190)</f>
        <v>0</v>
      </c>
      <c r="GD1368" s="9"/>
      <c r="GE1368" s="10"/>
      <c r="GF1368" s="11"/>
      <c r="GG1368" s="6">
        <f>SUMIF(GH$160:GH$190,$D1368,GJ$160:GJ$190)</f>
        <v>0</v>
      </c>
      <c r="GH1368" s="9"/>
      <c r="GI1368" s="10"/>
      <c r="GJ1368" s="11"/>
      <c r="GK1368" s="6">
        <f>SUMIF(GL$160:GL$190,$D1368,GN$160:GN$190)</f>
        <v>0</v>
      </c>
      <c r="GL1368" s="9"/>
      <c r="GM1368" s="10"/>
      <c r="GN1368" s="11"/>
      <c r="GO1368" s="6">
        <f>SUMIF(GP$160:GP$190,$D1368,GR$160:GR$190)</f>
        <v>0</v>
      </c>
      <c r="GP1368" s="9"/>
      <c r="GQ1368" s="10"/>
      <c r="GR1368" s="11"/>
      <c r="GS1368" s="6">
        <f>SUMIF(GT$160:GT$190,$D1368,GV$160:GV$190)</f>
        <v>0</v>
      </c>
      <c r="GT1368" s="9"/>
      <c r="GU1368" s="10"/>
      <c r="GV1368" s="20"/>
      <c r="GW1368" s="19">
        <f t="shared" si="33"/>
        <v>0</v>
      </c>
      <c r="GX1368" s="472"/>
      <c r="GY1368" s="473"/>
    </row>
    <row r="1369" spans="1:207" ht="15.75">
      <c r="A1369" s="47" t="s">
        <v>81</v>
      </c>
      <c r="B1369" s="475"/>
      <c r="C1369" s="281" t="s">
        <v>359</v>
      </c>
      <c r="D1369" s="282" t="s">
        <v>360</v>
      </c>
      <c r="E1369" s="6">
        <f>SUMIF(F$191:F$221,$D1369,H$191:H$221)</f>
        <v>0</v>
      </c>
      <c r="F1369" s="9"/>
      <c r="G1369" s="10"/>
      <c r="H1369" s="11"/>
      <c r="I1369" s="6">
        <f>SUMIF(J$191:J$221,$D1369,L$191:L$221)</f>
        <v>0</v>
      </c>
      <c r="J1369" s="9"/>
      <c r="K1369" s="10"/>
      <c r="L1369" s="11"/>
      <c r="M1369" s="6">
        <f>SUMIF(N$191:N$221,$D1369,P$191:P$221)</f>
        <v>0</v>
      </c>
      <c r="N1369" s="9"/>
      <c r="O1369" s="10"/>
      <c r="P1369" s="11"/>
      <c r="Q1369" s="6">
        <f>SUMIF(R$191:R$221,$D1369,T$191:T$221)</f>
        <v>0</v>
      </c>
      <c r="R1369" s="9"/>
      <c r="S1369" s="10"/>
      <c r="T1369" s="11"/>
      <c r="U1369" s="6">
        <f>SUMIF(V$191:V$221,$D1369,X$191:X$221)</f>
        <v>0</v>
      </c>
      <c r="V1369" s="9"/>
      <c r="W1369" s="10"/>
      <c r="X1369" s="11"/>
      <c r="Y1369" s="6">
        <f>SUMIF(Z$191:Z$221,$D1369,AB$191:AB$221)</f>
        <v>0</v>
      </c>
      <c r="Z1369" s="9"/>
      <c r="AA1369" s="10"/>
      <c r="AB1369" s="11"/>
      <c r="AC1369" s="6">
        <f>SUMIF(AD$191:AD$221,$D1369,AF$191:AF$221)</f>
        <v>0</v>
      </c>
      <c r="AD1369" s="9"/>
      <c r="AE1369" s="10"/>
      <c r="AF1369" s="11"/>
      <c r="AG1369" s="6">
        <f>SUMIF(AH$191:AH$221,$D1369,AJ$191:AJ$221)</f>
        <v>0</v>
      </c>
      <c r="AH1369" s="9"/>
      <c r="AI1369" s="10"/>
      <c r="AJ1369" s="11"/>
      <c r="AK1369" s="6">
        <f>SUMIF(AL$191:AL$221,$D1369,AN$191:AN$221)</f>
        <v>0</v>
      </c>
      <c r="AL1369" s="9"/>
      <c r="AM1369" s="10"/>
      <c r="AN1369" s="11"/>
      <c r="AO1369" s="6">
        <f>SUMIF(AP$191:AP$221,$D1369,AR$191:AR$221)</f>
        <v>0</v>
      </c>
      <c r="AP1369" s="9"/>
      <c r="AQ1369" s="10"/>
      <c r="AR1369" s="11"/>
      <c r="AS1369" s="6">
        <f>SUMIF(AT$191:AT$221,$D1369,AV$191:AV$221)</f>
        <v>0</v>
      </c>
      <c r="AT1369" s="9"/>
      <c r="AU1369" s="10"/>
      <c r="AV1369" s="11"/>
      <c r="AW1369" s="6">
        <f>SUMIF(AX$191:AX$221,$D1369,AZ$191:AZ$221)</f>
        <v>0</v>
      </c>
      <c r="AX1369" s="9"/>
      <c r="AY1369" s="10"/>
      <c r="AZ1369" s="11"/>
      <c r="BA1369" s="6">
        <f>SUMIF(BB$191:BB$221,$D1369,BD$191:BD$221)</f>
        <v>0</v>
      </c>
      <c r="BB1369" s="9"/>
      <c r="BC1369" s="10"/>
      <c r="BD1369" s="11"/>
      <c r="BE1369" s="6">
        <f>SUMIF(BF$191:BF$221,$D1369,BH$191:BH$221)</f>
        <v>0</v>
      </c>
      <c r="BF1369" s="9"/>
      <c r="BG1369" s="10"/>
      <c r="BH1369" s="11"/>
      <c r="BI1369" s="6">
        <f>SUMIF(BJ$191:BJ$221,$D1369,BL$191:BL$221)</f>
        <v>0</v>
      </c>
      <c r="BJ1369" s="9"/>
      <c r="BK1369" s="10"/>
      <c r="BL1369" s="11"/>
      <c r="BM1369" s="6">
        <f>SUMIF(BN$191:BN$221,$D1369,BP$191:BP$221)</f>
        <v>0</v>
      </c>
      <c r="BN1369" s="9"/>
      <c r="BO1369" s="10"/>
      <c r="BP1369" s="11"/>
      <c r="BQ1369" s="6">
        <f>SUMIF(BR$191:BR$221,$D1369,BT$191:BT$221)</f>
        <v>0</v>
      </c>
      <c r="BR1369" s="9"/>
      <c r="BS1369" s="10"/>
      <c r="BT1369" s="11"/>
      <c r="BU1369" s="6">
        <f>SUMIF(BV$191:BV$221,$D1369,BX$191:BX$221)</f>
        <v>0</v>
      </c>
      <c r="BV1369" s="9"/>
      <c r="BW1369" s="10"/>
      <c r="BX1369" s="11"/>
      <c r="BY1369" s="6">
        <f>SUMIF(BZ$191:BZ$221,$D1369,CB$191:CB$221)</f>
        <v>0</v>
      </c>
      <c r="BZ1369" s="9"/>
      <c r="CA1369" s="10"/>
      <c r="CB1369" s="11"/>
      <c r="CC1369" s="6">
        <f>SUMIF(CD$191:CD$221,$D1369,CF$191:CF$221)</f>
        <v>0</v>
      </c>
      <c r="CD1369" s="9"/>
      <c r="CE1369" s="10"/>
      <c r="CF1369" s="11"/>
      <c r="CG1369" s="6">
        <f>SUMIF(CH$191:CH$221,$D1369,CJ$191:CJ$221)</f>
        <v>0</v>
      </c>
      <c r="CH1369" s="9"/>
      <c r="CI1369" s="10"/>
      <c r="CJ1369" s="11"/>
      <c r="CK1369" s="6">
        <f>SUMIF(CL$191:CL$221,$D1369,CN$191:CN$221)</f>
        <v>0</v>
      </c>
      <c r="CL1369" s="9"/>
      <c r="CM1369" s="10"/>
      <c r="CN1369" s="11"/>
      <c r="CO1369" s="6">
        <f>SUMIF(CP$191:CP$221,$D1369,CR$191:CR$221)</f>
        <v>0</v>
      </c>
      <c r="CP1369" s="9"/>
      <c r="CQ1369" s="10"/>
      <c r="CR1369" s="11"/>
      <c r="CS1369" s="6">
        <f>SUMIF(CT$191:CT$221,$D1369,CV$191:CV$221)</f>
        <v>0</v>
      </c>
      <c r="CT1369" s="9"/>
      <c r="CU1369" s="10"/>
      <c r="CV1369" s="11"/>
      <c r="CW1369" s="6">
        <f>SUMIF(CX$191:CX$221,$D1369,CZ$191:CZ$221)</f>
        <v>0</v>
      </c>
      <c r="CX1369" s="9"/>
      <c r="CY1369" s="10"/>
      <c r="CZ1369" s="11"/>
      <c r="DA1369" s="6">
        <f>SUMIF(DB$191:DB$221,$D1369,DD$191:DD$221)</f>
        <v>0</v>
      </c>
      <c r="DB1369" s="9"/>
      <c r="DC1369" s="10"/>
      <c r="DD1369" s="11"/>
      <c r="DE1369" s="6">
        <f>SUMIF(DF$191:DF$221,$D1369,DH$191:DH$221)</f>
        <v>0</v>
      </c>
      <c r="DF1369" s="9"/>
      <c r="DG1369" s="10"/>
      <c r="DH1369" s="11"/>
      <c r="DI1369" s="6">
        <f>SUMIF(DJ$191:DJ$221,$D1369,DL$191:DL$221)</f>
        <v>0</v>
      </c>
      <c r="DJ1369" s="9"/>
      <c r="DK1369" s="10"/>
      <c r="DL1369" s="11"/>
      <c r="DM1369" s="6">
        <f>SUMIF(DN$191:DN$221,$D1369,DP$191:DP$221)</f>
        <v>0</v>
      </c>
      <c r="DN1369" s="9"/>
      <c r="DO1369" s="10"/>
      <c r="DP1369" s="11"/>
      <c r="DQ1369" s="6">
        <f>SUMIF(DR$191:DR$221,$D1369,DT$191:DT$221)</f>
        <v>0</v>
      </c>
      <c r="DR1369" s="9"/>
      <c r="DS1369" s="10"/>
      <c r="DT1369" s="11"/>
      <c r="DU1369" s="6">
        <f>SUMIF(DV$191:DV$221,$D1369,DX$191:DX$221)</f>
        <v>0</v>
      </c>
      <c r="DV1369" s="9"/>
      <c r="DW1369" s="10"/>
      <c r="DX1369" s="11"/>
      <c r="DY1369" s="6">
        <f>SUMIF(DZ$191:DZ$221,$D1369,EB$191:EB$221)</f>
        <v>0</v>
      </c>
      <c r="DZ1369" s="9"/>
      <c r="EA1369" s="10"/>
      <c r="EB1369" s="11"/>
      <c r="EC1369" s="6">
        <f>SUMIF(ED$191:ED$221,$D1369,EF$191:EF$221)</f>
        <v>0</v>
      </c>
      <c r="ED1369" s="9"/>
      <c r="EE1369" s="10"/>
      <c r="EF1369" s="11"/>
      <c r="EG1369" s="6">
        <f>SUMIF(EH$191:EH$221,$D1369,EJ$191:EJ$221)</f>
        <v>0</v>
      </c>
      <c r="EH1369" s="9"/>
      <c r="EI1369" s="10"/>
      <c r="EJ1369" s="11"/>
      <c r="EK1369" s="6">
        <f>SUMIF(EL$191:EL$221,$D1369,EN$191:EN$221)</f>
        <v>0</v>
      </c>
      <c r="EL1369" s="9"/>
      <c r="EM1369" s="10"/>
      <c r="EN1369" s="11"/>
      <c r="EO1369" s="6">
        <f>SUMIF(EP$191:EP$221,$D1369,ER$191:ER$221)</f>
        <v>0</v>
      </c>
      <c r="EP1369" s="9"/>
      <c r="EQ1369" s="10"/>
      <c r="ER1369" s="11"/>
      <c r="ES1369" s="6">
        <f>SUMIF(ET$191:ET$221,$D1369,EV$191:EV$221)</f>
        <v>0</v>
      </c>
      <c r="ET1369" s="9"/>
      <c r="EU1369" s="10"/>
      <c r="EV1369" s="11"/>
      <c r="EW1369" s="6">
        <f>SUMIF(EX$191:EX$221,$D1369,EZ$191:EZ$221)</f>
        <v>0</v>
      </c>
      <c r="EX1369" s="9"/>
      <c r="EY1369" s="10"/>
      <c r="EZ1369" s="11"/>
      <c r="FA1369" s="6">
        <f>SUMIF(FB$191:FB$221,$D1369,FD$191:FD$221)</f>
        <v>0</v>
      </c>
      <c r="FB1369" s="9"/>
      <c r="FC1369" s="10"/>
      <c r="FD1369" s="11"/>
      <c r="FE1369" s="6">
        <f>SUMIF(FF$191:FF$221,$D1369,FH$191:FH$221)</f>
        <v>0</v>
      </c>
      <c r="FF1369" s="9"/>
      <c r="FG1369" s="10"/>
      <c r="FH1369" s="11"/>
      <c r="FI1369" s="6">
        <f>SUMIF(FJ$191:FJ$221,$D1369,FL$191:FL$221)</f>
        <v>0</v>
      </c>
      <c r="FJ1369" s="9"/>
      <c r="FK1369" s="10"/>
      <c r="FL1369" s="11"/>
      <c r="FM1369" s="6">
        <f>SUMIF(FN$191:FN$221,$D1369,FP$191:FP$221)</f>
        <v>0</v>
      </c>
      <c r="FN1369" s="9"/>
      <c r="FO1369" s="10"/>
      <c r="FP1369" s="11"/>
      <c r="FQ1369" s="6">
        <f>SUMIF(FR$191:FR$221,$D1369,FT$191:FT$221)</f>
        <v>0</v>
      </c>
      <c r="FR1369" s="9"/>
      <c r="FS1369" s="10"/>
      <c r="FT1369" s="11"/>
      <c r="FU1369" s="6">
        <f>SUMIF(FV$191:FV$221,$D1369,FX$191:FX$221)</f>
        <v>0</v>
      </c>
      <c r="FV1369" s="9"/>
      <c r="FW1369" s="10"/>
      <c r="FX1369" s="11"/>
      <c r="FY1369" s="6">
        <f>SUMIF(FZ$191:FZ$221,$D1369,GB$191:GB$221)</f>
        <v>0</v>
      </c>
      <c r="FZ1369" s="9"/>
      <c r="GA1369" s="10"/>
      <c r="GB1369" s="11"/>
      <c r="GC1369" s="6">
        <f>SUMIF(GD$191:GD$221,$D1369,GF$191:GF$221)</f>
        <v>0</v>
      </c>
      <c r="GD1369" s="9"/>
      <c r="GE1369" s="10"/>
      <c r="GF1369" s="11"/>
      <c r="GG1369" s="6">
        <f>SUMIF(GH$191:GH$221,$D1369,GJ$191:GJ$221)</f>
        <v>0</v>
      </c>
      <c r="GH1369" s="9"/>
      <c r="GI1369" s="10"/>
      <c r="GJ1369" s="11"/>
      <c r="GK1369" s="6">
        <f>SUMIF(GL$191:GL$221,$D1369,GN$191:GN$221)</f>
        <v>0</v>
      </c>
      <c r="GL1369" s="9"/>
      <c r="GM1369" s="10"/>
      <c r="GN1369" s="11"/>
      <c r="GO1369" s="6">
        <f>SUMIF(GP$191:GP$221,$D1369,GR$191:GR$221)</f>
        <v>0</v>
      </c>
      <c r="GP1369" s="9"/>
      <c r="GQ1369" s="10"/>
      <c r="GR1369" s="11"/>
      <c r="GS1369" s="6">
        <f>SUMIF(GT$191:GT$221,$D1369,GV$191:GV$221)</f>
        <v>0</v>
      </c>
      <c r="GT1369" s="9"/>
      <c r="GU1369" s="10"/>
      <c r="GV1369" s="20"/>
      <c r="GW1369" s="19">
        <f t="shared" si="33"/>
        <v>0</v>
      </c>
      <c r="GX1369" s="472"/>
      <c r="GY1369" s="473"/>
    </row>
    <row r="1370" spans="1:207" ht="15.75">
      <c r="A1370" s="47" t="s">
        <v>82</v>
      </c>
      <c r="B1370" s="475"/>
      <c r="C1370" s="281" t="s">
        <v>359</v>
      </c>
      <c r="D1370" s="282" t="s">
        <v>360</v>
      </c>
      <c r="E1370" s="6">
        <f>SUMIF(F$222:F$252,$D1370,H$222:H$252)</f>
        <v>0</v>
      </c>
      <c r="F1370" s="9"/>
      <c r="G1370" s="10"/>
      <c r="H1370" s="11"/>
      <c r="I1370" s="6">
        <f>SUMIF(J$222:J$252,$D1370,L$222:L$252)</f>
        <v>0</v>
      </c>
      <c r="J1370" s="9"/>
      <c r="K1370" s="10"/>
      <c r="L1370" s="11"/>
      <c r="M1370" s="6">
        <f>SUMIF(N$222:N$252,$D1370,P$222:P$252)</f>
        <v>0</v>
      </c>
      <c r="N1370" s="9"/>
      <c r="O1370" s="10"/>
      <c r="P1370" s="11"/>
      <c r="Q1370" s="6">
        <f>SUMIF(R$222:R$252,$D1370,T$222:T$252)</f>
        <v>0</v>
      </c>
      <c r="R1370" s="9"/>
      <c r="S1370" s="10"/>
      <c r="T1370" s="11"/>
      <c r="U1370" s="6">
        <f>SUMIF(V$222:V$252,$D1370,X$222:X$252)</f>
        <v>0</v>
      </c>
      <c r="V1370" s="9"/>
      <c r="W1370" s="10"/>
      <c r="X1370" s="11"/>
      <c r="Y1370" s="6">
        <f>SUMIF(Z$222:Z$252,$D1370,AB$222:AB$252)</f>
        <v>0</v>
      </c>
      <c r="Z1370" s="9"/>
      <c r="AA1370" s="10"/>
      <c r="AB1370" s="11"/>
      <c r="AC1370" s="6">
        <f>SUMIF(AD$222:AD$252,$D1370,AF$222:AF$252)</f>
        <v>0</v>
      </c>
      <c r="AD1370" s="9"/>
      <c r="AE1370" s="10"/>
      <c r="AF1370" s="11"/>
      <c r="AG1370" s="6">
        <f>SUMIF(AH$222:AH$252,$D1370,AJ$222:AJ$252)</f>
        <v>0</v>
      </c>
      <c r="AH1370" s="9"/>
      <c r="AI1370" s="10"/>
      <c r="AJ1370" s="11"/>
      <c r="AK1370" s="6">
        <f>SUMIF(AL$222:AL$252,$D1370,AN$222:AN$252)</f>
        <v>0</v>
      </c>
      <c r="AL1370" s="9"/>
      <c r="AM1370" s="10"/>
      <c r="AN1370" s="11"/>
      <c r="AO1370" s="6">
        <f>SUMIF(AP$222:AP$252,$D1370,AR$222:AR$252)</f>
        <v>0</v>
      </c>
      <c r="AP1370" s="9"/>
      <c r="AQ1370" s="10"/>
      <c r="AR1370" s="11"/>
      <c r="AS1370" s="6">
        <f>SUMIF(AT$222:AT$252,$D1370,AV$222:AV$252)</f>
        <v>0</v>
      </c>
      <c r="AT1370" s="9"/>
      <c r="AU1370" s="10"/>
      <c r="AV1370" s="11"/>
      <c r="AW1370" s="6">
        <f>SUMIF(AX$222:AX$252,$D1370,AZ$222:AZ$252)</f>
        <v>0</v>
      </c>
      <c r="AX1370" s="9"/>
      <c r="AY1370" s="10"/>
      <c r="AZ1370" s="11"/>
      <c r="BA1370" s="6">
        <f>SUMIF(BB$222:BB$252,$D1370,BD$222:BD$252)</f>
        <v>0</v>
      </c>
      <c r="BB1370" s="9"/>
      <c r="BC1370" s="10"/>
      <c r="BD1370" s="11"/>
      <c r="BE1370" s="6">
        <f>SUMIF(BF$222:BF$252,$D1370,BH$222:BH$252)</f>
        <v>0</v>
      </c>
      <c r="BF1370" s="9"/>
      <c r="BG1370" s="10"/>
      <c r="BH1370" s="11"/>
      <c r="BI1370" s="6">
        <f>SUMIF(BJ$222:BJ$252,$D1370,BL$222:BL$252)</f>
        <v>0</v>
      </c>
      <c r="BJ1370" s="9"/>
      <c r="BK1370" s="10"/>
      <c r="BL1370" s="11"/>
      <c r="BM1370" s="6">
        <f>SUMIF(BN$222:BN$252,$D1370,BP$222:BP$252)</f>
        <v>0</v>
      </c>
      <c r="BN1370" s="9"/>
      <c r="BO1370" s="10"/>
      <c r="BP1370" s="11"/>
      <c r="BQ1370" s="6">
        <f>SUMIF(BR$222:BR$252,$D1370,BT$222:BT$252)</f>
        <v>0</v>
      </c>
      <c r="BR1370" s="9"/>
      <c r="BS1370" s="10"/>
      <c r="BT1370" s="11"/>
      <c r="BU1370" s="6">
        <f>SUMIF(BV$222:BV$252,$D1370,BX$222:BX$252)</f>
        <v>0</v>
      </c>
      <c r="BV1370" s="9"/>
      <c r="BW1370" s="10"/>
      <c r="BX1370" s="11"/>
      <c r="BY1370" s="6">
        <f>SUMIF(BZ$222:BZ$252,$D1370,CB$222:CB$252)</f>
        <v>0</v>
      </c>
      <c r="BZ1370" s="9"/>
      <c r="CA1370" s="10"/>
      <c r="CB1370" s="11"/>
      <c r="CC1370" s="6">
        <f>SUMIF(CD$222:CD$252,$D1370,CF$222:CF$252)</f>
        <v>0</v>
      </c>
      <c r="CD1370" s="9"/>
      <c r="CE1370" s="10"/>
      <c r="CF1370" s="11"/>
      <c r="CG1370" s="6">
        <f>SUMIF(CH$222:CH$252,$D1370,CJ$222:CJ$252)</f>
        <v>0</v>
      </c>
      <c r="CH1370" s="9"/>
      <c r="CI1370" s="10"/>
      <c r="CJ1370" s="11"/>
      <c r="CK1370" s="6">
        <f>SUMIF(CL$222:CL$252,$D1370,CN$222:CN$252)</f>
        <v>0</v>
      </c>
      <c r="CL1370" s="9"/>
      <c r="CM1370" s="10"/>
      <c r="CN1370" s="11"/>
      <c r="CO1370" s="6">
        <f>SUMIF(CP$222:CP$252,$D1370,CR$222:CR$252)</f>
        <v>0</v>
      </c>
      <c r="CP1370" s="9"/>
      <c r="CQ1370" s="10"/>
      <c r="CR1370" s="11"/>
      <c r="CS1370" s="6">
        <f>SUMIF(CT$222:CT$252,$D1370,CV$222:CV$252)</f>
        <v>0</v>
      </c>
      <c r="CT1370" s="9"/>
      <c r="CU1370" s="10"/>
      <c r="CV1370" s="11"/>
      <c r="CW1370" s="6">
        <f>SUMIF(CX$222:CX$252,$D1370,CZ$222:CZ$252)</f>
        <v>0</v>
      </c>
      <c r="CX1370" s="9"/>
      <c r="CY1370" s="10"/>
      <c r="CZ1370" s="11"/>
      <c r="DA1370" s="6">
        <f>SUMIF(DB$222:DB$252,$D1370,DD$222:DD$252)</f>
        <v>0</v>
      </c>
      <c r="DB1370" s="9"/>
      <c r="DC1370" s="10"/>
      <c r="DD1370" s="11"/>
      <c r="DE1370" s="6">
        <f>SUMIF(DF$222:DF$252,$D1370,DH$222:DH$252)</f>
        <v>0</v>
      </c>
      <c r="DF1370" s="9"/>
      <c r="DG1370" s="10"/>
      <c r="DH1370" s="11"/>
      <c r="DI1370" s="6">
        <f>SUMIF(DJ$222:DJ$252,$D1370,DL$222:DL$252)</f>
        <v>0</v>
      </c>
      <c r="DJ1370" s="9"/>
      <c r="DK1370" s="10"/>
      <c r="DL1370" s="11"/>
      <c r="DM1370" s="6">
        <f>SUMIF(DN$222:DN$252,$D1370,DP$222:DP$252)</f>
        <v>0</v>
      </c>
      <c r="DN1370" s="9"/>
      <c r="DO1370" s="10"/>
      <c r="DP1370" s="11"/>
      <c r="DQ1370" s="6">
        <f>SUMIF(DR$222:DR$252,$D1370,DT$222:DT$252)</f>
        <v>0</v>
      </c>
      <c r="DR1370" s="9"/>
      <c r="DS1370" s="10"/>
      <c r="DT1370" s="11"/>
      <c r="DU1370" s="6">
        <f>SUMIF(DV$222:DV$252,$D1370,DX$222:DX$252)</f>
        <v>0</v>
      </c>
      <c r="DV1370" s="9"/>
      <c r="DW1370" s="10"/>
      <c r="DX1370" s="11"/>
      <c r="DY1370" s="6">
        <f>SUMIF(DZ$222:DZ$252,$D1370,EB$222:EB$252)</f>
        <v>0</v>
      </c>
      <c r="DZ1370" s="9"/>
      <c r="EA1370" s="10"/>
      <c r="EB1370" s="11"/>
      <c r="EC1370" s="6">
        <f>SUMIF(ED$222:ED$252,$D1370,EF$222:EF$252)</f>
        <v>0</v>
      </c>
      <c r="ED1370" s="9"/>
      <c r="EE1370" s="10"/>
      <c r="EF1370" s="11"/>
      <c r="EG1370" s="6">
        <f>SUMIF(EH$222:EH$252,$D1370,EJ$222:EJ$252)</f>
        <v>0</v>
      </c>
      <c r="EH1370" s="9"/>
      <c r="EI1370" s="10"/>
      <c r="EJ1370" s="11"/>
      <c r="EK1370" s="6">
        <f>SUMIF(EL$222:EL$252,$D1370,EN$222:EN$252)</f>
        <v>0</v>
      </c>
      <c r="EL1370" s="9"/>
      <c r="EM1370" s="10"/>
      <c r="EN1370" s="11"/>
      <c r="EO1370" s="6">
        <f>SUMIF(EP$222:EP$252,$D1370,ER$222:ER$252)</f>
        <v>0</v>
      </c>
      <c r="EP1370" s="9"/>
      <c r="EQ1370" s="10"/>
      <c r="ER1370" s="11"/>
      <c r="ES1370" s="6">
        <f>SUMIF(ET$222:ET$252,$D1370,EV$222:EV$252)</f>
        <v>0</v>
      </c>
      <c r="ET1370" s="9"/>
      <c r="EU1370" s="10"/>
      <c r="EV1370" s="11"/>
      <c r="EW1370" s="6">
        <f>SUMIF(EX$222:EX$252,$D1370,EZ$222:EZ$252)</f>
        <v>0</v>
      </c>
      <c r="EX1370" s="9"/>
      <c r="EY1370" s="10"/>
      <c r="EZ1370" s="11"/>
      <c r="FA1370" s="6">
        <f>SUMIF(FB$222:FB$252,$D1370,FD$222:FD$252)</f>
        <v>0</v>
      </c>
      <c r="FB1370" s="9"/>
      <c r="FC1370" s="10"/>
      <c r="FD1370" s="11"/>
      <c r="FE1370" s="6">
        <f>SUMIF(FF$222:FF$252,$D1370,FH$222:FH$252)</f>
        <v>0</v>
      </c>
      <c r="FF1370" s="9"/>
      <c r="FG1370" s="10"/>
      <c r="FH1370" s="11"/>
      <c r="FI1370" s="6">
        <f>SUMIF(FJ$222:FJ$252,$D1370,FL$222:FL$252)</f>
        <v>0</v>
      </c>
      <c r="FJ1370" s="9"/>
      <c r="FK1370" s="10"/>
      <c r="FL1370" s="11"/>
      <c r="FM1370" s="6">
        <f>SUMIF(FN$222:FN$252,$D1370,FP$222:FP$252)</f>
        <v>0</v>
      </c>
      <c r="FN1370" s="9"/>
      <c r="FO1370" s="10"/>
      <c r="FP1370" s="11"/>
      <c r="FQ1370" s="6">
        <f>SUMIF(FR$222:FR$252,$D1370,FT$222:FT$252)</f>
        <v>0</v>
      </c>
      <c r="FR1370" s="9"/>
      <c r="FS1370" s="10"/>
      <c r="FT1370" s="11"/>
      <c r="FU1370" s="6">
        <f>SUMIF(FV$222:FV$252,$D1370,FX$222:FX$252)</f>
        <v>0</v>
      </c>
      <c r="FV1370" s="9"/>
      <c r="FW1370" s="10"/>
      <c r="FX1370" s="11"/>
      <c r="FY1370" s="6">
        <f>SUMIF(FZ$222:FZ$252,$D1370,GB$222:GB$252)</f>
        <v>0</v>
      </c>
      <c r="FZ1370" s="9"/>
      <c r="GA1370" s="10"/>
      <c r="GB1370" s="11"/>
      <c r="GC1370" s="6">
        <f>SUMIF(GD$222:GD$252,$D1370,GF$222:GF$252)</f>
        <v>0</v>
      </c>
      <c r="GD1370" s="9"/>
      <c r="GE1370" s="10"/>
      <c r="GF1370" s="11"/>
      <c r="GG1370" s="6">
        <f>SUMIF(GH$222:GH$252,$D1370,GJ$222:GJ$252)</f>
        <v>0</v>
      </c>
      <c r="GH1370" s="9"/>
      <c r="GI1370" s="10"/>
      <c r="GJ1370" s="11"/>
      <c r="GK1370" s="6">
        <f>SUMIF(GL$222:GL$252,$D1370,GN$222:GN$252)</f>
        <v>0</v>
      </c>
      <c r="GL1370" s="9"/>
      <c r="GM1370" s="10"/>
      <c r="GN1370" s="11"/>
      <c r="GO1370" s="6">
        <f>SUMIF(GP$222:GP$252,$D1370,GR$222:GR$252)</f>
        <v>0</v>
      </c>
      <c r="GP1370" s="9"/>
      <c r="GQ1370" s="10"/>
      <c r="GR1370" s="11"/>
      <c r="GS1370" s="6">
        <f>SUMIF(GT$222:GT$252,$D1370,GV$222:GV$252)</f>
        <v>0</v>
      </c>
      <c r="GT1370" s="9"/>
      <c r="GU1370" s="10"/>
      <c r="GV1370" s="20"/>
      <c r="GW1370" s="19">
        <f t="shared" si="33"/>
        <v>0</v>
      </c>
      <c r="GX1370" s="472"/>
      <c r="GY1370" s="473"/>
    </row>
    <row r="1371" spans="1:207" ht="15.75">
      <c r="A1371" s="47" t="s">
        <v>83</v>
      </c>
      <c r="B1371" s="475"/>
      <c r="C1371" s="281" t="s">
        <v>359</v>
      </c>
      <c r="D1371" s="282" t="s">
        <v>360</v>
      </c>
      <c r="E1371" s="6">
        <f>SUMIF(F$253:F$283,$D1371,H$253:H$283)</f>
        <v>0</v>
      </c>
      <c r="F1371" s="9"/>
      <c r="G1371" s="10"/>
      <c r="H1371" s="11"/>
      <c r="I1371" s="6">
        <f>SUMIF(J$253:J$283,$D1371,L$253:L$283)</f>
        <v>0</v>
      </c>
      <c r="J1371" s="9"/>
      <c r="K1371" s="10"/>
      <c r="L1371" s="11"/>
      <c r="M1371" s="6">
        <f>SUMIF(N$253:N$283,$D1371,P$253:P$283)</f>
        <v>0</v>
      </c>
      <c r="N1371" s="9"/>
      <c r="O1371" s="10"/>
      <c r="P1371" s="11"/>
      <c r="Q1371" s="6">
        <f>SUMIF(R$253:R$283,$D1371,T$253:T$283)</f>
        <v>0</v>
      </c>
      <c r="R1371" s="9"/>
      <c r="S1371" s="10"/>
      <c r="T1371" s="11"/>
      <c r="U1371" s="6">
        <f>SUMIF(V$253:V$283,$D1371,X$253:X$283)</f>
        <v>0</v>
      </c>
      <c r="V1371" s="9"/>
      <c r="W1371" s="10"/>
      <c r="X1371" s="11"/>
      <c r="Y1371" s="6">
        <f>SUMIF(Z$253:Z$283,$D1371,AB$253:AB$283)</f>
        <v>0</v>
      </c>
      <c r="Z1371" s="9"/>
      <c r="AA1371" s="10"/>
      <c r="AB1371" s="11"/>
      <c r="AC1371" s="6">
        <f>SUMIF(AD$253:AD$283,$D1371,AF$253:AF$283)</f>
        <v>0</v>
      </c>
      <c r="AD1371" s="9"/>
      <c r="AE1371" s="10"/>
      <c r="AF1371" s="11"/>
      <c r="AG1371" s="6">
        <f>SUMIF(AH$253:AH$283,$D1371,AJ$253:AJ$283)</f>
        <v>0</v>
      </c>
      <c r="AH1371" s="9"/>
      <c r="AI1371" s="10"/>
      <c r="AJ1371" s="11"/>
      <c r="AK1371" s="6">
        <f>SUMIF(AL$253:AL$283,$D1371,AN$253:AN$283)</f>
        <v>0</v>
      </c>
      <c r="AL1371" s="9"/>
      <c r="AM1371" s="10"/>
      <c r="AN1371" s="11"/>
      <c r="AO1371" s="6">
        <f>SUMIF(AP$253:AP$283,$D1371,AR$253:AR$283)</f>
        <v>0</v>
      </c>
      <c r="AP1371" s="9"/>
      <c r="AQ1371" s="10"/>
      <c r="AR1371" s="11"/>
      <c r="AS1371" s="6">
        <f>SUMIF(AT$253:AT$283,$D1371,AV$253:AV$283)</f>
        <v>0</v>
      </c>
      <c r="AT1371" s="9"/>
      <c r="AU1371" s="10"/>
      <c r="AV1371" s="11"/>
      <c r="AW1371" s="6">
        <f>SUMIF(AX$253:AX$283,$D1371,AZ$253:AZ$283)</f>
        <v>0</v>
      </c>
      <c r="AX1371" s="9"/>
      <c r="AY1371" s="10"/>
      <c r="AZ1371" s="11"/>
      <c r="BA1371" s="6">
        <f>SUMIF(BB$253:BB$283,$D1371,BD$253:BD$283)</f>
        <v>0</v>
      </c>
      <c r="BB1371" s="9"/>
      <c r="BC1371" s="10"/>
      <c r="BD1371" s="11"/>
      <c r="BE1371" s="6">
        <f>SUMIF(BF$253:BF$283,$D1371,BH$253:BH$283)</f>
        <v>0</v>
      </c>
      <c r="BF1371" s="9"/>
      <c r="BG1371" s="10"/>
      <c r="BH1371" s="11"/>
      <c r="BI1371" s="6">
        <f>SUMIF(BJ$253:BJ$283,$D1371,BL$253:BL$283)</f>
        <v>0</v>
      </c>
      <c r="BJ1371" s="9"/>
      <c r="BK1371" s="10"/>
      <c r="BL1371" s="11"/>
      <c r="BM1371" s="6">
        <f>SUMIF(BN$253:BN$283,$D1371,BP$253:BP$283)</f>
        <v>0</v>
      </c>
      <c r="BN1371" s="9"/>
      <c r="BO1371" s="10"/>
      <c r="BP1371" s="11"/>
      <c r="BQ1371" s="6">
        <f>SUMIF(BR$253:BR$283,$D1371,BT$253:BT$283)</f>
        <v>0</v>
      </c>
      <c r="BR1371" s="9"/>
      <c r="BS1371" s="10"/>
      <c r="BT1371" s="11"/>
      <c r="BU1371" s="6">
        <f>SUMIF(BV$253:BV$283,$D1371,BX$253:BX$283)</f>
        <v>0</v>
      </c>
      <c r="BV1371" s="9"/>
      <c r="BW1371" s="10"/>
      <c r="BX1371" s="11"/>
      <c r="BY1371" s="6">
        <f>SUMIF(BZ$253:BZ$283,$D1371,CB$253:CB$283)</f>
        <v>0</v>
      </c>
      <c r="BZ1371" s="9"/>
      <c r="CA1371" s="10"/>
      <c r="CB1371" s="11"/>
      <c r="CC1371" s="6">
        <f>SUMIF(CD$253:CD$283,$D1371,CF$253:CF$283)</f>
        <v>0</v>
      </c>
      <c r="CD1371" s="9"/>
      <c r="CE1371" s="10"/>
      <c r="CF1371" s="11"/>
      <c r="CG1371" s="6">
        <f>SUMIF(CH$253:CH$283,$D1371,CJ$253:CJ$283)</f>
        <v>0</v>
      </c>
      <c r="CH1371" s="9"/>
      <c r="CI1371" s="10"/>
      <c r="CJ1371" s="11"/>
      <c r="CK1371" s="6">
        <f>SUMIF(CL$253:CL$283,$D1371,CN$253:CN$283)</f>
        <v>0</v>
      </c>
      <c r="CL1371" s="9"/>
      <c r="CM1371" s="10"/>
      <c r="CN1371" s="11"/>
      <c r="CO1371" s="6">
        <f>SUMIF(CP$253:CP$283,$D1371,CR$253:CR$283)</f>
        <v>0</v>
      </c>
      <c r="CP1371" s="9"/>
      <c r="CQ1371" s="10"/>
      <c r="CR1371" s="11"/>
      <c r="CS1371" s="6">
        <f>SUMIF(CT$253:CT$283,$D1371,CV$253:CV$283)</f>
        <v>0</v>
      </c>
      <c r="CT1371" s="9"/>
      <c r="CU1371" s="10"/>
      <c r="CV1371" s="11"/>
      <c r="CW1371" s="6">
        <f>SUMIF(CX$253:CX$283,$D1371,CZ$253:CZ$283)</f>
        <v>0</v>
      </c>
      <c r="CX1371" s="9"/>
      <c r="CY1371" s="10"/>
      <c r="CZ1371" s="11"/>
      <c r="DA1371" s="6">
        <f>SUMIF(DB$253:DB$283,$D1371,DD$253:DD$283)</f>
        <v>0</v>
      </c>
      <c r="DB1371" s="9"/>
      <c r="DC1371" s="10"/>
      <c r="DD1371" s="11"/>
      <c r="DE1371" s="6">
        <f>SUMIF(DF$253:DF$283,$D1371,DH$253:DH$283)</f>
        <v>0</v>
      </c>
      <c r="DF1371" s="9"/>
      <c r="DG1371" s="10"/>
      <c r="DH1371" s="11"/>
      <c r="DI1371" s="6">
        <f>SUMIF(DJ$253:DJ$283,$D1371,DL$253:DL$283)</f>
        <v>0</v>
      </c>
      <c r="DJ1371" s="9"/>
      <c r="DK1371" s="10"/>
      <c r="DL1371" s="11"/>
      <c r="DM1371" s="6">
        <f>SUMIF(DN$253:DN$283,$D1371,DP$253:DP$283)</f>
        <v>0</v>
      </c>
      <c r="DN1371" s="9"/>
      <c r="DO1371" s="10"/>
      <c r="DP1371" s="11"/>
      <c r="DQ1371" s="6">
        <f>SUMIF(DR$253:DR$283,$D1371,DT$253:DT$283)</f>
        <v>0</v>
      </c>
      <c r="DR1371" s="9"/>
      <c r="DS1371" s="10"/>
      <c r="DT1371" s="11"/>
      <c r="DU1371" s="6">
        <f>SUMIF(DV$253:DV$283,$D1371,DX$253:DX$283)</f>
        <v>0</v>
      </c>
      <c r="DV1371" s="9"/>
      <c r="DW1371" s="10"/>
      <c r="DX1371" s="11"/>
      <c r="DY1371" s="6">
        <f>SUMIF(DZ$253:DZ$283,$D1371,EB$253:EB$283)</f>
        <v>0</v>
      </c>
      <c r="DZ1371" s="9"/>
      <c r="EA1371" s="10"/>
      <c r="EB1371" s="11"/>
      <c r="EC1371" s="6">
        <f>SUMIF(ED$253:ED$283,$D1371,EF$253:EF$283)</f>
        <v>0</v>
      </c>
      <c r="ED1371" s="9"/>
      <c r="EE1371" s="10"/>
      <c r="EF1371" s="11"/>
      <c r="EG1371" s="6">
        <f>SUMIF(EH$253:EH$283,$D1371,EJ$253:EJ$283)</f>
        <v>0</v>
      </c>
      <c r="EH1371" s="9"/>
      <c r="EI1371" s="10"/>
      <c r="EJ1371" s="11"/>
      <c r="EK1371" s="6">
        <f>SUMIF(EL$253:EL$283,$D1371,EN$253:EN$283)</f>
        <v>0</v>
      </c>
      <c r="EL1371" s="9"/>
      <c r="EM1371" s="10"/>
      <c r="EN1371" s="11"/>
      <c r="EO1371" s="6">
        <f>SUMIF(EP$253:EP$283,$D1371,ER$253:ER$283)</f>
        <v>0</v>
      </c>
      <c r="EP1371" s="9"/>
      <c r="EQ1371" s="10"/>
      <c r="ER1371" s="11"/>
      <c r="ES1371" s="6">
        <f>SUMIF(ET$253:ET$283,$D1371,EV$253:EV$283)</f>
        <v>0</v>
      </c>
      <c r="ET1371" s="9"/>
      <c r="EU1371" s="10"/>
      <c r="EV1371" s="11"/>
      <c r="EW1371" s="6">
        <f>SUMIF(EX$253:EX$283,$D1371,EZ$253:EZ$283)</f>
        <v>0</v>
      </c>
      <c r="EX1371" s="9"/>
      <c r="EY1371" s="10"/>
      <c r="EZ1371" s="11"/>
      <c r="FA1371" s="6">
        <f>SUMIF(FB$253:FB$283,$D1371,FD$253:FD$283)</f>
        <v>0</v>
      </c>
      <c r="FB1371" s="9"/>
      <c r="FC1371" s="10"/>
      <c r="FD1371" s="11"/>
      <c r="FE1371" s="6">
        <f>SUMIF(FF$253:FF$283,$D1371,FH$253:FH$283)</f>
        <v>0</v>
      </c>
      <c r="FF1371" s="9"/>
      <c r="FG1371" s="10"/>
      <c r="FH1371" s="11"/>
      <c r="FI1371" s="6">
        <f>SUMIF(FJ$253:FJ$283,$D1371,FL$253:FL$283)</f>
        <v>0</v>
      </c>
      <c r="FJ1371" s="9"/>
      <c r="FK1371" s="10"/>
      <c r="FL1371" s="11"/>
      <c r="FM1371" s="6">
        <f>SUMIF(FN$253:FN$283,$D1371,FP$253:FP$283)</f>
        <v>0</v>
      </c>
      <c r="FN1371" s="9"/>
      <c r="FO1371" s="10"/>
      <c r="FP1371" s="11"/>
      <c r="FQ1371" s="6">
        <f>SUMIF(FR$253:FR$283,$D1371,FT$253:FT$283)</f>
        <v>0</v>
      </c>
      <c r="FR1371" s="9"/>
      <c r="FS1371" s="10"/>
      <c r="FT1371" s="11"/>
      <c r="FU1371" s="6">
        <f>SUMIF(FV$253:FV$283,$D1371,FX$253:FX$283)</f>
        <v>0</v>
      </c>
      <c r="FV1371" s="9"/>
      <c r="FW1371" s="10"/>
      <c r="FX1371" s="11"/>
      <c r="FY1371" s="6">
        <f>SUMIF(FZ$253:FZ$283,$D1371,GB$253:GB$283)</f>
        <v>0</v>
      </c>
      <c r="FZ1371" s="9"/>
      <c r="GA1371" s="10"/>
      <c r="GB1371" s="11"/>
      <c r="GC1371" s="6">
        <f>SUMIF(GD$253:GD$283,$D1371,GF$253:GF$283)</f>
        <v>0</v>
      </c>
      <c r="GD1371" s="9"/>
      <c r="GE1371" s="10"/>
      <c r="GF1371" s="11"/>
      <c r="GG1371" s="6">
        <f>SUMIF(GH$253:GH$283,$D1371,GJ$253:GJ$283)</f>
        <v>0</v>
      </c>
      <c r="GH1371" s="9"/>
      <c r="GI1371" s="10"/>
      <c r="GJ1371" s="11"/>
      <c r="GK1371" s="6">
        <f>SUMIF(GL$253:GL$283,$D1371,GN$253:GN$283)</f>
        <v>0</v>
      </c>
      <c r="GL1371" s="9"/>
      <c r="GM1371" s="10"/>
      <c r="GN1371" s="11"/>
      <c r="GO1371" s="6">
        <f>SUMIF(GP$253:GP$283,$D1371,GR$253:GR$283)</f>
        <v>0</v>
      </c>
      <c r="GP1371" s="9"/>
      <c r="GQ1371" s="10"/>
      <c r="GR1371" s="11"/>
      <c r="GS1371" s="6">
        <f>SUMIF(GT$253:GT$283,$D1371,GV$253:GV$283)</f>
        <v>0</v>
      </c>
      <c r="GT1371" s="9"/>
      <c r="GU1371" s="10"/>
      <c r="GV1371" s="20"/>
      <c r="GW1371" s="19">
        <f t="shared" si="33"/>
        <v>0</v>
      </c>
      <c r="GX1371" s="472"/>
      <c r="GY1371" s="473"/>
    </row>
    <row r="1372" spans="1:207" ht="15.75">
      <c r="A1372" s="47" t="s">
        <v>84</v>
      </c>
      <c r="B1372" s="475"/>
      <c r="C1372" s="281" t="s">
        <v>359</v>
      </c>
      <c r="D1372" s="282" t="s">
        <v>360</v>
      </c>
      <c r="E1372" s="6">
        <f>SUMIF(F$284:F$314,$D1372,H$284:H$314)</f>
        <v>0</v>
      </c>
      <c r="F1372" s="9"/>
      <c r="G1372" s="10"/>
      <c r="H1372" s="11"/>
      <c r="I1372" s="6">
        <f>SUMIF(J$284:J$314,$D1372,L$284:L$314)</f>
        <v>0</v>
      </c>
      <c r="J1372" s="9"/>
      <c r="K1372" s="10"/>
      <c r="L1372" s="11"/>
      <c r="M1372" s="6">
        <f>SUMIF(N$284:N$314,$D1372,P$284:P$314)</f>
        <v>0</v>
      </c>
      <c r="N1372" s="9"/>
      <c r="O1372" s="10"/>
      <c r="P1372" s="11"/>
      <c r="Q1372" s="6">
        <f>SUMIF(R$284:R$314,$D1372,T$284:T$314)</f>
        <v>0</v>
      </c>
      <c r="R1372" s="9"/>
      <c r="S1372" s="10"/>
      <c r="T1372" s="11"/>
      <c r="U1372" s="6">
        <f>SUMIF(V$284:V$314,$D1372,X$284:X$314)</f>
        <v>0</v>
      </c>
      <c r="V1372" s="9"/>
      <c r="W1372" s="10"/>
      <c r="X1372" s="11"/>
      <c r="Y1372" s="6">
        <f>SUMIF(Z$284:Z$314,$D1372,AB$284:AB$314)</f>
        <v>0</v>
      </c>
      <c r="Z1372" s="9"/>
      <c r="AA1372" s="10"/>
      <c r="AB1372" s="11"/>
      <c r="AC1372" s="6">
        <f>SUMIF(AD$284:AD$314,$D1372,AF$284:AF$314)</f>
        <v>0</v>
      </c>
      <c r="AD1372" s="9"/>
      <c r="AE1372" s="10"/>
      <c r="AF1372" s="11"/>
      <c r="AG1372" s="6">
        <f>SUMIF(AH$284:AH$314,$D1372,AJ$284:AJ$314)</f>
        <v>0</v>
      </c>
      <c r="AH1372" s="9"/>
      <c r="AI1372" s="10"/>
      <c r="AJ1372" s="11"/>
      <c r="AK1372" s="6">
        <f>SUMIF(AL$284:AL$314,$D1372,AN$284:AN$314)</f>
        <v>0</v>
      </c>
      <c r="AL1372" s="9"/>
      <c r="AM1372" s="10"/>
      <c r="AN1372" s="11"/>
      <c r="AO1372" s="6">
        <f>SUMIF(AP$284:AP$314,$D1372,AR$284:AR$314)</f>
        <v>0</v>
      </c>
      <c r="AP1372" s="9"/>
      <c r="AQ1372" s="10"/>
      <c r="AR1372" s="11"/>
      <c r="AS1372" s="6">
        <f>SUMIF(AT$284:AT$314,$D1372,AV$284:AV$314)</f>
        <v>0</v>
      </c>
      <c r="AT1372" s="9"/>
      <c r="AU1372" s="10"/>
      <c r="AV1372" s="11"/>
      <c r="AW1372" s="6">
        <f>SUMIF(AX$284:AX$314,$D1372,AZ$284:AZ$314)</f>
        <v>0</v>
      </c>
      <c r="AX1372" s="9"/>
      <c r="AY1372" s="10"/>
      <c r="AZ1372" s="11"/>
      <c r="BA1372" s="6">
        <f>SUMIF(BB$284:BB$314,$D1372,BD$284:BD$314)</f>
        <v>0</v>
      </c>
      <c r="BB1372" s="9"/>
      <c r="BC1372" s="10"/>
      <c r="BD1372" s="11"/>
      <c r="BE1372" s="6">
        <f>SUMIF(BF$284:BF$314,$D1372,BH$284:BH$314)</f>
        <v>0</v>
      </c>
      <c r="BF1372" s="9"/>
      <c r="BG1372" s="10"/>
      <c r="BH1372" s="11"/>
      <c r="BI1372" s="6">
        <f>SUMIF(BJ$284:BJ$314,$D1372,BL$284:BL$314)</f>
        <v>0</v>
      </c>
      <c r="BJ1372" s="9"/>
      <c r="BK1372" s="10"/>
      <c r="BL1372" s="11"/>
      <c r="BM1372" s="6">
        <f>SUMIF(BN$284:BN$314,$D1372,BP$284:BP$314)</f>
        <v>0</v>
      </c>
      <c r="BN1372" s="9"/>
      <c r="BO1372" s="10"/>
      <c r="BP1372" s="11"/>
      <c r="BQ1372" s="6">
        <f>SUMIF(BR$284:BR$314,$D1372,BT$284:BT$314)</f>
        <v>0</v>
      </c>
      <c r="BR1372" s="9"/>
      <c r="BS1372" s="10"/>
      <c r="BT1372" s="11"/>
      <c r="BU1372" s="6">
        <f>SUMIF(BV$284:BV$314,$D1372,BX$284:BX$314)</f>
        <v>0</v>
      </c>
      <c r="BV1372" s="9"/>
      <c r="BW1372" s="10"/>
      <c r="BX1372" s="11"/>
      <c r="BY1372" s="6">
        <f>SUMIF(BZ$284:BZ$314,$D1372,CB$284:CB$314)</f>
        <v>0</v>
      </c>
      <c r="BZ1372" s="9"/>
      <c r="CA1372" s="10"/>
      <c r="CB1372" s="11"/>
      <c r="CC1372" s="6">
        <f>SUMIF(CD$284:CD$314,$D1372,CF$284:CF$314)</f>
        <v>0</v>
      </c>
      <c r="CD1372" s="9"/>
      <c r="CE1372" s="10"/>
      <c r="CF1372" s="11"/>
      <c r="CG1372" s="6">
        <f>SUMIF(CH$284:CH$314,$D1372,CJ$284:CJ$314)</f>
        <v>0</v>
      </c>
      <c r="CH1372" s="9"/>
      <c r="CI1372" s="10"/>
      <c r="CJ1372" s="11"/>
      <c r="CK1372" s="6">
        <f>SUMIF(CL$284:CL$314,$D1372,CN$284:CN$314)</f>
        <v>0</v>
      </c>
      <c r="CL1372" s="9"/>
      <c r="CM1372" s="10"/>
      <c r="CN1372" s="11"/>
      <c r="CO1372" s="6">
        <f>SUMIF(CP$284:CP$314,$D1372,CR$284:CR$314)</f>
        <v>0</v>
      </c>
      <c r="CP1372" s="9"/>
      <c r="CQ1372" s="10"/>
      <c r="CR1372" s="11"/>
      <c r="CS1372" s="6">
        <f>SUMIF(CT$284:CT$314,$D1372,CV$284:CV$314)</f>
        <v>0</v>
      </c>
      <c r="CT1372" s="9"/>
      <c r="CU1372" s="10"/>
      <c r="CV1372" s="11"/>
      <c r="CW1372" s="6">
        <f>SUMIF(CX$284:CX$314,$D1372,CZ$284:CZ$314)</f>
        <v>0</v>
      </c>
      <c r="CX1372" s="9"/>
      <c r="CY1372" s="10"/>
      <c r="CZ1372" s="11"/>
      <c r="DA1372" s="6">
        <f>SUMIF(DB$284:DB$314,$D1372,DD$284:DD$314)</f>
        <v>0</v>
      </c>
      <c r="DB1372" s="9"/>
      <c r="DC1372" s="10"/>
      <c r="DD1372" s="11"/>
      <c r="DE1372" s="6">
        <f>SUMIF(DF$284:DF$314,$D1372,DH$284:DH$314)</f>
        <v>0</v>
      </c>
      <c r="DF1372" s="9"/>
      <c r="DG1372" s="10"/>
      <c r="DH1372" s="11"/>
      <c r="DI1372" s="6">
        <f>SUMIF(DJ$284:DJ$314,$D1372,DL$284:DL$314)</f>
        <v>0</v>
      </c>
      <c r="DJ1372" s="9"/>
      <c r="DK1372" s="10"/>
      <c r="DL1372" s="11"/>
      <c r="DM1372" s="6">
        <f>SUMIF(DN$284:DN$314,$D1372,DP$284:DP$314)</f>
        <v>0</v>
      </c>
      <c r="DN1372" s="9"/>
      <c r="DO1372" s="10"/>
      <c r="DP1372" s="11"/>
      <c r="DQ1372" s="6">
        <f>SUMIF(DR$284:DR$314,$D1372,DT$284:DT$314)</f>
        <v>0</v>
      </c>
      <c r="DR1372" s="9"/>
      <c r="DS1372" s="10"/>
      <c r="DT1372" s="11"/>
      <c r="DU1372" s="6">
        <f>SUMIF(DV$284:DV$314,$D1372,DX$284:DX$314)</f>
        <v>0</v>
      </c>
      <c r="DV1372" s="9"/>
      <c r="DW1372" s="10"/>
      <c r="DX1372" s="11"/>
      <c r="DY1372" s="6">
        <f>SUMIF(DZ$284:DZ$314,$D1372,EB$284:EB$314)</f>
        <v>0</v>
      </c>
      <c r="DZ1372" s="9"/>
      <c r="EA1372" s="10"/>
      <c r="EB1372" s="11"/>
      <c r="EC1372" s="6">
        <f>SUMIF(ED$284:ED$314,$D1372,EF$284:EF$314)</f>
        <v>0</v>
      </c>
      <c r="ED1372" s="9"/>
      <c r="EE1372" s="10"/>
      <c r="EF1372" s="11"/>
      <c r="EG1372" s="6">
        <f>SUMIF(EH$284:EH$314,$D1372,EJ$284:EJ$314)</f>
        <v>0</v>
      </c>
      <c r="EH1372" s="9"/>
      <c r="EI1372" s="10"/>
      <c r="EJ1372" s="11"/>
      <c r="EK1372" s="6">
        <f>SUMIF(EL$284:EL$314,$D1372,EN$284:EN$314)</f>
        <v>0</v>
      </c>
      <c r="EL1372" s="9"/>
      <c r="EM1372" s="10"/>
      <c r="EN1372" s="11"/>
      <c r="EO1372" s="6">
        <f>SUMIF(EP$284:EP$314,$D1372,ER$284:ER$314)</f>
        <v>0</v>
      </c>
      <c r="EP1372" s="9"/>
      <c r="EQ1372" s="10"/>
      <c r="ER1372" s="11"/>
      <c r="ES1372" s="6">
        <f>SUMIF(ET$284:ET$314,$D1372,EV$284:EV$314)</f>
        <v>0</v>
      </c>
      <c r="ET1372" s="9"/>
      <c r="EU1372" s="10"/>
      <c r="EV1372" s="11"/>
      <c r="EW1372" s="6">
        <f>SUMIF(EX$284:EX$314,$D1372,EZ$284:EZ$314)</f>
        <v>0</v>
      </c>
      <c r="EX1372" s="9"/>
      <c r="EY1372" s="10"/>
      <c r="EZ1372" s="11"/>
      <c r="FA1372" s="6">
        <f>SUMIF(FB$284:FB$314,$D1372,FD$284:FD$314)</f>
        <v>0</v>
      </c>
      <c r="FB1372" s="9"/>
      <c r="FC1372" s="10"/>
      <c r="FD1372" s="11"/>
      <c r="FE1372" s="6">
        <f>SUMIF(FF$284:FF$314,$D1372,FH$284:FH$314)</f>
        <v>0</v>
      </c>
      <c r="FF1372" s="9"/>
      <c r="FG1372" s="10"/>
      <c r="FH1372" s="11"/>
      <c r="FI1372" s="6">
        <f>SUMIF(FJ$284:FJ$314,$D1372,FL$284:FL$314)</f>
        <v>0</v>
      </c>
      <c r="FJ1372" s="9"/>
      <c r="FK1372" s="10"/>
      <c r="FL1372" s="11"/>
      <c r="FM1372" s="6">
        <f>SUMIF(FN$284:FN$314,$D1372,FP$284:FP$314)</f>
        <v>0</v>
      </c>
      <c r="FN1372" s="9"/>
      <c r="FO1372" s="10"/>
      <c r="FP1372" s="11"/>
      <c r="FQ1372" s="6">
        <f>SUMIF(FR$284:FR$314,$D1372,FT$284:FT$314)</f>
        <v>0</v>
      </c>
      <c r="FR1372" s="9"/>
      <c r="FS1372" s="10"/>
      <c r="FT1372" s="11"/>
      <c r="FU1372" s="6">
        <f>SUMIF(FV$284:FV$314,$D1372,FX$284:FX$314)</f>
        <v>0</v>
      </c>
      <c r="FV1372" s="9"/>
      <c r="FW1372" s="10"/>
      <c r="FX1372" s="11"/>
      <c r="FY1372" s="6">
        <f>SUMIF(FZ$284:FZ$314,$D1372,GB$284:GB$314)</f>
        <v>0</v>
      </c>
      <c r="FZ1372" s="9"/>
      <c r="GA1372" s="10"/>
      <c r="GB1372" s="11"/>
      <c r="GC1372" s="6">
        <f>SUMIF(GD$284:GD$314,$D1372,GF$284:GF$314)</f>
        <v>0</v>
      </c>
      <c r="GD1372" s="9"/>
      <c r="GE1372" s="10"/>
      <c r="GF1372" s="11"/>
      <c r="GG1372" s="6">
        <f>SUMIF(GH$284:GH$314,$D1372,GJ$284:GJ$314)</f>
        <v>0</v>
      </c>
      <c r="GH1372" s="9"/>
      <c r="GI1372" s="10"/>
      <c r="GJ1372" s="11"/>
      <c r="GK1372" s="6">
        <f>SUMIF(GL$284:GL$314,$D1372,GN$284:GN$314)</f>
        <v>0</v>
      </c>
      <c r="GL1372" s="9"/>
      <c r="GM1372" s="10"/>
      <c r="GN1372" s="11"/>
      <c r="GO1372" s="6">
        <f>SUMIF(GP$284:GP$314,$D1372,GR$284:GR$314)</f>
        <v>0</v>
      </c>
      <c r="GP1372" s="9"/>
      <c r="GQ1372" s="10"/>
      <c r="GR1372" s="11"/>
      <c r="GS1372" s="6">
        <f>SUMIF(GT$284:GT$314,$D1372,GV$284:GV$314)</f>
        <v>0</v>
      </c>
      <c r="GT1372" s="9"/>
      <c r="GU1372" s="10"/>
      <c r="GV1372" s="20"/>
      <c r="GW1372" s="19">
        <f t="shared" si="33"/>
        <v>0</v>
      </c>
      <c r="GX1372" s="472"/>
      <c r="GY1372" s="473"/>
    </row>
    <row r="1373" spans="1:207" ht="15.75">
      <c r="A1373" s="47" t="s">
        <v>85</v>
      </c>
      <c r="B1373" s="475"/>
      <c r="C1373" s="281" t="s">
        <v>359</v>
      </c>
      <c r="D1373" s="282" t="s">
        <v>360</v>
      </c>
      <c r="E1373" s="7">
        <f>SUMIF(F$315:F$345,$D1373,H$315:H$345)</f>
        <v>0</v>
      </c>
      <c r="F1373" s="12"/>
      <c r="G1373" s="13"/>
      <c r="H1373" s="14"/>
      <c r="I1373" s="6">
        <f>SUMIF(J$315:J$345,$D1373,L$315:L$345)</f>
        <v>0</v>
      </c>
      <c r="J1373" s="12"/>
      <c r="K1373" s="13"/>
      <c r="L1373" s="14"/>
      <c r="M1373" s="7">
        <f>SUMIF(N$315:N$345,$D1373,P$315:P$345)</f>
        <v>0</v>
      </c>
      <c r="N1373" s="12"/>
      <c r="O1373" s="13"/>
      <c r="P1373" s="14"/>
      <c r="Q1373" s="6">
        <f>SUMIF(R$315:R$345,$D1373,T$315:T$345)</f>
        <v>0</v>
      </c>
      <c r="R1373" s="12"/>
      <c r="S1373" s="13"/>
      <c r="T1373" s="14"/>
      <c r="U1373" s="7">
        <f>SUMIF(V$315:V$345,$D1373,X$315:X$345)</f>
        <v>0</v>
      </c>
      <c r="V1373" s="12"/>
      <c r="W1373" s="13"/>
      <c r="X1373" s="14"/>
      <c r="Y1373" s="6">
        <f>SUMIF(Z$315:Z$345,$D1373,AB$315:AB$345)</f>
        <v>0</v>
      </c>
      <c r="Z1373" s="12"/>
      <c r="AA1373" s="13"/>
      <c r="AB1373" s="14"/>
      <c r="AC1373" s="7">
        <f>SUMIF(AD$315:AD$345,$D1373,AF$315:AF$345)</f>
        <v>0</v>
      </c>
      <c r="AD1373" s="12"/>
      <c r="AE1373" s="13"/>
      <c r="AF1373" s="14"/>
      <c r="AG1373" s="7">
        <f>SUMIF(AH$315:AH$345,$D1373,AJ$315:AJ$345)</f>
        <v>0</v>
      </c>
      <c r="AH1373" s="12"/>
      <c r="AI1373" s="13"/>
      <c r="AJ1373" s="14"/>
      <c r="AK1373" s="7">
        <f>SUMIF(AL$315:AL$345,$D1373,AN$315:AN$345)</f>
        <v>0</v>
      </c>
      <c r="AL1373" s="12"/>
      <c r="AM1373" s="13"/>
      <c r="AN1373" s="14"/>
      <c r="AO1373" s="7">
        <f>SUMIF(AP$315:AP$345,$D1373,AR$315:AR$345)</f>
        <v>0</v>
      </c>
      <c r="AP1373" s="12"/>
      <c r="AQ1373" s="13"/>
      <c r="AR1373" s="14"/>
      <c r="AS1373" s="7">
        <f>SUMIF(AT$315:AT$345,$D1373,AV$315:AV$345)</f>
        <v>0</v>
      </c>
      <c r="AT1373" s="12"/>
      <c r="AU1373" s="13"/>
      <c r="AV1373" s="14"/>
      <c r="AW1373" s="7">
        <f>SUMIF(AX$315:AX$345,$D1373,AZ$315:AZ$345)</f>
        <v>0</v>
      </c>
      <c r="AX1373" s="12"/>
      <c r="AY1373" s="13"/>
      <c r="AZ1373" s="14"/>
      <c r="BA1373" s="7">
        <f>SUMIF(BB$315:BB$345,$D1373,BD$315:BD$345)</f>
        <v>0</v>
      </c>
      <c r="BB1373" s="12"/>
      <c r="BC1373" s="13"/>
      <c r="BD1373" s="14"/>
      <c r="BE1373" s="7">
        <f>SUMIF(BF$315:BF$345,$D1373,BH$315:BH$345)</f>
        <v>0</v>
      </c>
      <c r="BF1373" s="12"/>
      <c r="BG1373" s="13"/>
      <c r="BH1373" s="14"/>
      <c r="BI1373" s="7">
        <f>SUMIF(BJ$315:BJ$345,$D1373,BL$315:BL$345)</f>
        <v>0</v>
      </c>
      <c r="BJ1373" s="12"/>
      <c r="BK1373" s="13"/>
      <c r="BL1373" s="14"/>
      <c r="BM1373" s="7">
        <f>SUMIF(BN$315:BN$345,$D1373,BP$315:BP$345)</f>
        <v>0</v>
      </c>
      <c r="BN1373" s="12"/>
      <c r="BO1373" s="13"/>
      <c r="BP1373" s="14"/>
      <c r="BQ1373" s="7">
        <f>SUMIF(BR$315:BR$345,$D1373,BT$315:BT$345)</f>
        <v>0</v>
      </c>
      <c r="BR1373" s="12"/>
      <c r="BS1373" s="13"/>
      <c r="BT1373" s="14"/>
      <c r="BU1373" s="7">
        <f>SUMIF(BV$315:BV$345,$D1373,BX$315:BX$345)</f>
        <v>0</v>
      </c>
      <c r="BV1373" s="12"/>
      <c r="BW1373" s="13"/>
      <c r="BX1373" s="14"/>
      <c r="BY1373" s="7">
        <f>SUMIF(BZ$315:BZ$345,$D1373,CB$315:CB$345)</f>
        <v>0</v>
      </c>
      <c r="BZ1373" s="12"/>
      <c r="CA1373" s="13"/>
      <c r="CB1373" s="14"/>
      <c r="CC1373" s="7">
        <f>SUMIF(CD$315:CD$345,$D1373,CF$315:CF$345)</f>
        <v>0</v>
      </c>
      <c r="CD1373" s="12"/>
      <c r="CE1373" s="13"/>
      <c r="CF1373" s="14"/>
      <c r="CG1373" s="7">
        <f>SUMIF(CH$315:CH$345,$D1373,CJ$315:CJ$345)</f>
        <v>0</v>
      </c>
      <c r="CH1373" s="12"/>
      <c r="CI1373" s="13"/>
      <c r="CJ1373" s="14"/>
      <c r="CK1373" s="7">
        <f>SUMIF(CL$315:CL$345,$D1373,CN$315:CN$345)</f>
        <v>0</v>
      </c>
      <c r="CL1373" s="12"/>
      <c r="CM1373" s="13"/>
      <c r="CN1373" s="14"/>
      <c r="CO1373" s="7">
        <f>SUMIF(CP$315:CP$345,$D1373,CR$315:CR$345)</f>
        <v>0</v>
      </c>
      <c r="CP1373" s="12"/>
      <c r="CQ1373" s="13"/>
      <c r="CR1373" s="14"/>
      <c r="CS1373" s="7">
        <f>SUMIF(CT$315:CT$345,$D1373,CV$315:CV$345)</f>
        <v>0</v>
      </c>
      <c r="CT1373" s="12"/>
      <c r="CU1373" s="13"/>
      <c r="CV1373" s="14"/>
      <c r="CW1373" s="7">
        <f>SUMIF(CX$315:CX$345,$D1373,CZ$315:CZ$345)</f>
        <v>0</v>
      </c>
      <c r="CX1373" s="12"/>
      <c r="CY1373" s="13"/>
      <c r="CZ1373" s="14"/>
      <c r="DA1373" s="7">
        <f>SUMIF(DB$315:DB$345,$D1373,DD$315:DD$345)</f>
        <v>0</v>
      </c>
      <c r="DB1373" s="12"/>
      <c r="DC1373" s="13"/>
      <c r="DD1373" s="14"/>
      <c r="DE1373" s="7">
        <f>SUMIF(DF$315:DF$345,$D1373,DH$315:DH$345)</f>
        <v>0</v>
      </c>
      <c r="DF1373" s="12"/>
      <c r="DG1373" s="13"/>
      <c r="DH1373" s="14"/>
      <c r="DI1373" s="7">
        <f>SUMIF(DJ$315:DJ$345,$D1373,DL$315:DL$345)</f>
        <v>0</v>
      </c>
      <c r="DJ1373" s="12"/>
      <c r="DK1373" s="13"/>
      <c r="DL1373" s="14"/>
      <c r="DM1373" s="7">
        <f>SUMIF(DN$315:DN$345,$D1373,DP$315:DP$345)</f>
        <v>0</v>
      </c>
      <c r="DN1373" s="12"/>
      <c r="DO1373" s="13"/>
      <c r="DP1373" s="14"/>
      <c r="DQ1373" s="7">
        <f>SUMIF(DR$315:DR$345,$D1373,DT$315:DT$345)</f>
        <v>0</v>
      </c>
      <c r="DR1373" s="12"/>
      <c r="DS1373" s="13"/>
      <c r="DT1373" s="14"/>
      <c r="DU1373" s="7">
        <f>SUMIF(DV$315:DV$345,$D1373,DX$315:DX$345)</f>
        <v>0</v>
      </c>
      <c r="DV1373" s="12"/>
      <c r="DW1373" s="13"/>
      <c r="DX1373" s="14"/>
      <c r="DY1373" s="7">
        <f>SUMIF(DZ$315:DZ$345,$D1373,EB$315:EB$345)</f>
        <v>0</v>
      </c>
      <c r="DZ1373" s="12"/>
      <c r="EA1373" s="13"/>
      <c r="EB1373" s="14"/>
      <c r="EC1373" s="7">
        <f>SUMIF(ED$315:ED$345,$D1373,EF$315:EF$345)</f>
        <v>0</v>
      </c>
      <c r="ED1373" s="12"/>
      <c r="EE1373" s="13"/>
      <c r="EF1373" s="14"/>
      <c r="EG1373" s="7">
        <f>SUMIF(EH$315:EH$345,$D1373,EJ$315:EJ$345)</f>
        <v>0</v>
      </c>
      <c r="EH1373" s="12"/>
      <c r="EI1373" s="13"/>
      <c r="EJ1373" s="14"/>
      <c r="EK1373" s="7">
        <f>SUMIF(EL$315:EL$345,$D1373,EN$315:EN$345)</f>
        <v>0</v>
      </c>
      <c r="EL1373" s="12"/>
      <c r="EM1373" s="13"/>
      <c r="EN1373" s="14"/>
      <c r="EO1373" s="7">
        <f>SUMIF(EP$315:EP$345,$D1373,ER$315:ER$345)</f>
        <v>0</v>
      </c>
      <c r="EP1373" s="12"/>
      <c r="EQ1373" s="13"/>
      <c r="ER1373" s="14"/>
      <c r="ES1373" s="7">
        <f>SUMIF(ET$315:ET$345,$D1373,EV$315:EV$345)</f>
        <v>0</v>
      </c>
      <c r="ET1373" s="12"/>
      <c r="EU1373" s="13"/>
      <c r="EV1373" s="14"/>
      <c r="EW1373" s="7">
        <f>SUMIF(EX$315:EX$345,$D1373,EZ$315:EZ$345)</f>
        <v>0</v>
      </c>
      <c r="EX1373" s="12"/>
      <c r="EY1373" s="13"/>
      <c r="EZ1373" s="14"/>
      <c r="FA1373" s="7">
        <f>SUMIF(FB$315:FB$345,$D1373,FD$315:FD$345)</f>
        <v>0</v>
      </c>
      <c r="FB1373" s="12"/>
      <c r="FC1373" s="13"/>
      <c r="FD1373" s="14"/>
      <c r="FE1373" s="7">
        <f>SUMIF(FF$315:FF$345,$D1373,FH$315:FH$345)</f>
        <v>0</v>
      </c>
      <c r="FF1373" s="12"/>
      <c r="FG1373" s="13"/>
      <c r="FH1373" s="14"/>
      <c r="FI1373" s="7">
        <f>SUMIF(FJ$315:FJ$345,$D1373,FL$315:FL$345)</f>
        <v>0</v>
      </c>
      <c r="FJ1373" s="12"/>
      <c r="FK1373" s="13"/>
      <c r="FL1373" s="14"/>
      <c r="FM1373" s="7">
        <f>SUMIF(FN$315:FN$345,$D1373,FP$315:FP$345)</f>
        <v>0</v>
      </c>
      <c r="FN1373" s="12"/>
      <c r="FO1373" s="13"/>
      <c r="FP1373" s="14"/>
      <c r="FQ1373" s="7">
        <f>SUMIF(FR$315:FR$345,$D1373,FT$315:FT$345)</f>
        <v>0</v>
      </c>
      <c r="FR1373" s="12"/>
      <c r="FS1373" s="13"/>
      <c r="FT1373" s="14"/>
      <c r="FU1373" s="7">
        <f>SUMIF(FV$315:FV$345,$D1373,FX$315:FX$345)</f>
        <v>0</v>
      </c>
      <c r="FV1373" s="12"/>
      <c r="FW1373" s="13"/>
      <c r="FX1373" s="14"/>
      <c r="FY1373" s="7">
        <f>SUMIF(FZ$315:FZ$345,$D1373,GB$315:GB$345)</f>
        <v>0</v>
      </c>
      <c r="FZ1373" s="12"/>
      <c r="GA1373" s="13"/>
      <c r="GB1373" s="14"/>
      <c r="GC1373" s="7">
        <f>SUMIF(GD$315:GD$345,$D1373,GF$315:GF$345)</f>
        <v>0</v>
      </c>
      <c r="GD1373" s="12"/>
      <c r="GE1373" s="13"/>
      <c r="GF1373" s="14"/>
      <c r="GG1373" s="7">
        <f>SUMIF(GH$315:GH$345,$D1373,GJ$315:GJ$345)</f>
        <v>0</v>
      </c>
      <c r="GH1373" s="12"/>
      <c r="GI1373" s="13"/>
      <c r="GJ1373" s="14"/>
      <c r="GK1373" s="7">
        <f>SUMIF(GL$315:GL$345,$D1373,GN$315:GN$345)</f>
        <v>0</v>
      </c>
      <c r="GL1373" s="12"/>
      <c r="GM1373" s="13"/>
      <c r="GN1373" s="14"/>
      <c r="GO1373" s="7">
        <f>SUMIF(GP$315:GP$345,$D1373,GR$315:GR$345)</f>
        <v>0</v>
      </c>
      <c r="GP1373" s="12"/>
      <c r="GQ1373" s="13"/>
      <c r="GR1373" s="14"/>
      <c r="GS1373" s="7">
        <f>SUMIF(GT$315:GT$345,$D1373,GV$315:GV$345)</f>
        <v>0</v>
      </c>
      <c r="GT1373" s="12"/>
      <c r="GU1373" s="13"/>
      <c r="GV1373" s="21"/>
      <c r="GW1373" s="19">
        <f t="shared" si="33"/>
        <v>0</v>
      </c>
      <c r="GX1373" s="472"/>
      <c r="GY1373" s="473"/>
    </row>
    <row r="1374" spans="1:207" ht="16.5" thickBot="1">
      <c r="A1374" s="162" t="s">
        <v>86</v>
      </c>
      <c r="B1374" s="476"/>
      <c r="C1374" s="283" t="s">
        <v>359</v>
      </c>
      <c r="D1374" s="284" t="s">
        <v>360</v>
      </c>
      <c r="E1374" s="8">
        <f>SUMIF(F$346:F$376,$D1374,H$346:H$376)</f>
        <v>0</v>
      </c>
      <c r="F1374" s="15"/>
      <c r="G1374" s="16"/>
      <c r="H1374" s="16"/>
      <c r="I1374" s="6">
        <f>SUMIF(J$346:J$376,$D1374,L$346:L$376)</f>
        <v>0</v>
      </c>
      <c r="J1374" s="15"/>
      <c r="K1374" s="16"/>
      <c r="L1374" s="16"/>
      <c r="M1374" s="8">
        <f>SUMIF(N$346:N$376,$D1374,P$346:P$376)</f>
        <v>0</v>
      </c>
      <c r="N1374" s="15"/>
      <c r="O1374" s="16"/>
      <c r="P1374" s="16"/>
      <c r="Q1374" s="6">
        <f>SUMIF(R$346:R$376,$D1374,T$346:T$376)</f>
        <v>0</v>
      </c>
      <c r="R1374" s="15"/>
      <c r="S1374" s="16"/>
      <c r="T1374" s="16"/>
      <c r="U1374" s="8">
        <f>SUMIF(V$346:V$376,$D1374,X$346:X$376)</f>
        <v>0</v>
      </c>
      <c r="V1374" s="15"/>
      <c r="W1374" s="16"/>
      <c r="X1374" s="16"/>
      <c r="Y1374" s="6">
        <f>SUMIF(Z$346:Z$376,$D1374,AB$346:AB$376)</f>
        <v>0</v>
      </c>
      <c r="Z1374" s="15"/>
      <c r="AA1374" s="16"/>
      <c r="AB1374" s="16"/>
      <c r="AC1374" s="8">
        <f>SUMIF(AD$346:AD$376,$D1374,AF$346:AF$376)</f>
        <v>0</v>
      </c>
      <c r="AD1374" s="15"/>
      <c r="AE1374" s="16"/>
      <c r="AF1374" s="16"/>
      <c r="AG1374" s="8">
        <f>SUMIF(AH$346:AH$376,$D1374,AJ$346:AJ$376)</f>
        <v>0</v>
      </c>
      <c r="AH1374" s="15"/>
      <c r="AI1374" s="16"/>
      <c r="AJ1374" s="16"/>
      <c r="AK1374" s="8">
        <f>SUMIF(AL$346:AL$376,$D1374,AN$346:AN$376)</f>
        <v>0</v>
      </c>
      <c r="AL1374" s="15"/>
      <c r="AM1374" s="16"/>
      <c r="AN1374" s="16"/>
      <c r="AO1374" s="8">
        <f>SUMIF(AP$346:AP$376,$D1374,AR$346:AR$376)</f>
        <v>0</v>
      </c>
      <c r="AP1374" s="15"/>
      <c r="AQ1374" s="16"/>
      <c r="AR1374" s="16"/>
      <c r="AS1374" s="8">
        <f>SUMIF(AT$346:AT$376,$D1374,AV$346:AV$376)</f>
        <v>0</v>
      </c>
      <c r="AT1374" s="15"/>
      <c r="AU1374" s="16"/>
      <c r="AV1374" s="16"/>
      <c r="AW1374" s="8">
        <f>SUMIF(AX$346:AX$376,$D1374,AZ$346:AZ$376)</f>
        <v>0</v>
      </c>
      <c r="AX1374" s="15"/>
      <c r="AY1374" s="16"/>
      <c r="AZ1374" s="16"/>
      <c r="BA1374" s="8">
        <f>SUMIF(BB$346:BB$376,$D1374,BD$346:BD$376)</f>
        <v>0</v>
      </c>
      <c r="BB1374" s="15"/>
      <c r="BC1374" s="16"/>
      <c r="BD1374" s="16"/>
      <c r="BE1374" s="8">
        <f>SUMIF(BF$346:BF$376,$D1374,BH$346:BH$376)</f>
        <v>0</v>
      </c>
      <c r="BF1374" s="15"/>
      <c r="BG1374" s="16"/>
      <c r="BH1374" s="16"/>
      <c r="BI1374" s="8">
        <f>SUMIF(BJ$346:BJ$376,$D1374,BL$346:BL$376)</f>
        <v>0</v>
      </c>
      <c r="BJ1374" s="15"/>
      <c r="BK1374" s="16"/>
      <c r="BL1374" s="16"/>
      <c r="BM1374" s="8">
        <f>SUMIF(BN$346:BN$376,$D1374,BP$346:BP$376)</f>
        <v>0</v>
      </c>
      <c r="BN1374" s="15"/>
      <c r="BO1374" s="16"/>
      <c r="BP1374" s="16"/>
      <c r="BQ1374" s="8">
        <f>SUMIF(BR$346:BR$376,$D1374,BT$346:BT$376)</f>
        <v>0</v>
      </c>
      <c r="BR1374" s="15"/>
      <c r="BS1374" s="16"/>
      <c r="BT1374" s="16"/>
      <c r="BU1374" s="8">
        <f>SUMIF(BV$346:BV$376,$D1374,BX$346:BX$376)</f>
        <v>0</v>
      </c>
      <c r="BV1374" s="15"/>
      <c r="BW1374" s="16"/>
      <c r="BX1374" s="16"/>
      <c r="BY1374" s="8">
        <f>SUMIF(BZ$346:BZ$376,$D1374,CB$346:CB$376)</f>
        <v>0</v>
      </c>
      <c r="BZ1374" s="15"/>
      <c r="CA1374" s="16"/>
      <c r="CB1374" s="16"/>
      <c r="CC1374" s="8">
        <f>SUMIF(CD$346:CD$376,$D1374,CF$346:CF$376)</f>
        <v>0</v>
      </c>
      <c r="CD1374" s="15"/>
      <c r="CE1374" s="16"/>
      <c r="CF1374" s="16"/>
      <c r="CG1374" s="8">
        <f>SUMIF(CH$346:CH$376,$D1374,CJ$346:CJ$376)</f>
        <v>0</v>
      </c>
      <c r="CH1374" s="15"/>
      <c r="CI1374" s="16"/>
      <c r="CJ1374" s="16"/>
      <c r="CK1374" s="8">
        <f>SUMIF(CL$346:CL$376,$D1374,CN$346:CN$376)</f>
        <v>0</v>
      </c>
      <c r="CL1374" s="15"/>
      <c r="CM1374" s="16"/>
      <c r="CN1374" s="16"/>
      <c r="CO1374" s="8">
        <f>SUMIF(CP$346:CP$376,$D1374,CR$346:CR$376)</f>
        <v>0</v>
      </c>
      <c r="CP1374" s="15"/>
      <c r="CQ1374" s="16"/>
      <c r="CR1374" s="16"/>
      <c r="CS1374" s="8">
        <f>SUMIF(CT$346:CT$376,$D1374,CV$346:CV$376)</f>
        <v>0</v>
      </c>
      <c r="CT1374" s="15"/>
      <c r="CU1374" s="16"/>
      <c r="CV1374" s="16"/>
      <c r="CW1374" s="8">
        <f>SUMIF(CX$346:CX$376,$D1374,CZ$346:CZ$376)</f>
        <v>0</v>
      </c>
      <c r="CX1374" s="15"/>
      <c r="CY1374" s="16"/>
      <c r="CZ1374" s="16"/>
      <c r="DA1374" s="8">
        <f>SUMIF(DB$346:DB$376,$D1374,DD$346:DD$376)</f>
        <v>0</v>
      </c>
      <c r="DB1374" s="15"/>
      <c r="DC1374" s="16"/>
      <c r="DD1374" s="16"/>
      <c r="DE1374" s="8">
        <f>SUMIF(DF$346:DF$376,$D1374,DH$346:DH$376)</f>
        <v>0</v>
      </c>
      <c r="DF1374" s="15"/>
      <c r="DG1374" s="16"/>
      <c r="DH1374" s="16"/>
      <c r="DI1374" s="8">
        <f>SUMIF(DJ$346:DJ$376,$D1374,DL$346:DL$376)</f>
        <v>0</v>
      </c>
      <c r="DJ1374" s="15"/>
      <c r="DK1374" s="16"/>
      <c r="DL1374" s="16"/>
      <c r="DM1374" s="8">
        <f>SUMIF(DN$346:DN$376,$D1374,DP$346:DP$376)</f>
        <v>0</v>
      </c>
      <c r="DN1374" s="15"/>
      <c r="DO1374" s="16"/>
      <c r="DP1374" s="16"/>
      <c r="DQ1374" s="8">
        <f>SUMIF(DR$346:DR$376,$D1374,DT$346:DT$376)</f>
        <v>0</v>
      </c>
      <c r="DR1374" s="15"/>
      <c r="DS1374" s="16"/>
      <c r="DT1374" s="16"/>
      <c r="DU1374" s="8">
        <f>SUMIF(DV$346:DV$376,$D1374,DX$346:DX$376)</f>
        <v>0</v>
      </c>
      <c r="DV1374" s="15"/>
      <c r="DW1374" s="16"/>
      <c r="DX1374" s="16"/>
      <c r="DY1374" s="8">
        <f>SUMIF(DZ$346:DZ$376,$D1374,EB$346:EB$376)</f>
        <v>0</v>
      </c>
      <c r="DZ1374" s="15"/>
      <c r="EA1374" s="16"/>
      <c r="EB1374" s="16"/>
      <c r="EC1374" s="8">
        <f>SUMIF(ED$346:ED$376,$D1374,EF$346:EF$376)</f>
        <v>0</v>
      </c>
      <c r="ED1374" s="15"/>
      <c r="EE1374" s="16"/>
      <c r="EF1374" s="16"/>
      <c r="EG1374" s="8">
        <f>SUMIF(EH$346:EH$376,$D1374,EJ$346:EJ$376)</f>
        <v>0</v>
      </c>
      <c r="EH1374" s="15"/>
      <c r="EI1374" s="16"/>
      <c r="EJ1374" s="16"/>
      <c r="EK1374" s="8">
        <f>SUMIF(EL$346:EL$376,$D1374,EN$346:EN$376)</f>
        <v>0</v>
      </c>
      <c r="EL1374" s="15"/>
      <c r="EM1374" s="16"/>
      <c r="EN1374" s="16"/>
      <c r="EO1374" s="8">
        <f>SUMIF(EP$346:EP$376,$D1374,ER$346:ER$376)</f>
        <v>0</v>
      </c>
      <c r="EP1374" s="15"/>
      <c r="EQ1374" s="16"/>
      <c r="ER1374" s="16"/>
      <c r="ES1374" s="8">
        <f>SUMIF(ET$346:ET$376,$D1374,EV$346:EV$376)</f>
        <v>0</v>
      </c>
      <c r="ET1374" s="15"/>
      <c r="EU1374" s="16"/>
      <c r="EV1374" s="16"/>
      <c r="EW1374" s="8">
        <f>SUMIF(EX$346:EX$376,$D1374,EZ$346:EZ$376)</f>
        <v>0</v>
      </c>
      <c r="EX1374" s="15"/>
      <c r="EY1374" s="16"/>
      <c r="EZ1374" s="16"/>
      <c r="FA1374" s="8">
        <f>SUMIF(FB$346:FB$376,$D1374,FD$346:FD$376)</f>
        <v>0</v>
      </c>
      <c r="FB1374" s="15"/>
      <c r="FC1374" s="16"/>
      <c r="FD1374" s="16"/>
      <c r="FE1374" s="8">
        <f>SUMIF(FF$346:FF$376,$D1374,FH$346:FH$376)</f>
        <v>0</v>
      </c>
      <c r="FF1374" s="15"/>
      <c r="FG1374" s="16"/>
      <c r="FH1374" s="16"/>
      <c r="FI1374" s="8">
        <f>SUMIF(FJ$346:FJ$376,$D1374,FL$346:FL$376)</f>
        <v>0</v>
      </c>
      <c r="FJ1374" s="15"/>
      <c r="FK1374" s="16"/>
      <c r="FL1374" s="16"/>
      <c r="FM1374" s="8">
        <f>SUMIF(FN$346:FN$376,$D1374,FP$346:FP$376)</f>
        <v>0</v>
      </c>
      <c r="FN1374" s="15"/>
      <c r="FO1374" s="16"/>
      <c r="FP1374" s="16"/>
      <c r="FQ1374" s="8">
        <f>SUMIF(FR$346:FR$376,$D1374,FT$346:FT$376)</f>
        <v>0</v>
      </c>
      <c r="FR1374" s="15"/>
      <c r="FS1374" s="16"/>
      <c r="FT1374" s="16"/>
      <c r="FU1374" s="8">
        <f>SUMIF(FV$346:FV$376,$D1374,FX$346:FX$376)</f>
        <v>0</v>
      </c>
      <c r="FV1374" s="15"/>
      <c r="FW1374" s="16"/>
      <c r="FX1374" s="16"/>
      <c r="FY1374" s="8">
        <f>SUMIF(FZ$346:FZ$376,$D1374,GB$346:GB$376)</f>
        <v>0</v>
      </c>
      <c r="FZ1374" s="15"/>
      <c r="GA1374" s="16"/>
      <c r="GB1374" s="16"/>
      <c r="GC1374" s="8">
        <f>SUMIF(GD$346:GD$376,$D1374,GF$346:GF$376)</f>
        <v>0</v>
      </c>
      <c r="GD1374" s="15"/>
      <c r="GE1374" s="16"/>
      <c r="GF1374" s="16"/>
      <c r="GG1374" s="8">
        <f>SUMIF(GH$346:GH$376,$D1374,GJ$346:GJ$376)</f>
        <v>0</v>
      </c>
      <c r="GH1374" s="15"/>
      <c r="GI1374" s="16"/>
      <c r="GJ1374" s="16"/>
      <c r="GK1374" s="8">
        <f>SUMIF(GL$346:GL$376,$D1374,GN$346:GN$376)</f>
        <v>0</v>
      </c>
      <c r="GL1374" s="15"/>
      <c r="GM1374" s="16"/>
      <c r="GN1374" s="16"/>
      <c r="GO1374" s="8">
        <f>SUMIF(GP$346:GP$376,$D1374,GR$346:GR$376)</f>
        <v>0</v>
      </c>
      <c r="GP1374" s="15"/>
      <c r="GQ1374" s="16"/>
      <c r="GR1374" s="16"/>
      <c r="GS1374" s="8">
        <f>SUMIF(GT$346:GT$376,$D1374,GV$346:GV$376)</f>
        <v>0</v>
      </c>
      <c r="GT1374" s="15"/>
      <c r="GU1374" s="16"/>
      <c r="GV1374" s="22"/>
      <c r="GW1374" s="19">
        <f t="shared" si="33"/>
        <v>0</v>
      </c>
      <c r="GX1374" s="472"/>
      <c r="GY1374" s="473"/>
    </row>
    <row r="1375" spans="1:207" ht="30" customHeight="1">
      <c r="A1375" s="163" t="s">
        <v>75</v>
      </c>
      <c r="B1375" s="474" t="s">
        <v>417</v>
      </c>
      <c r="C1375" s="286" t="s">
        <v>138</v>
      </c>
      <c r="D1375" s="235" t="s">
        <v>142</v>
      </c>
      <c r="E1375" s="6">
        <f>SUMIF(F$5:F$35,$D1375,H$5:H$35)</f>
        <v>0</v>
      </c>
      <c r="F1375" s="9"/>
      <c r="G1375" s="10"/>
      <c r="H1375" s="11"/>
      <c r="I1375" s="6">
        <f>SUMIF(J$5:J$35,$D1375,L$5:L$35)</f>
        <v>0</v>
      </c>
      <c r="J1375" s="9"/>
      <c r="K1375" s="10"/>
      <c r="L1375" s="11"/>
      <c r="M1375" s="6">
        <f>SUMIF(N$5:N$35,$D1375,P$5:P$35)</f>
        <v>0</v>
      </c>
      <c r="N1375" s="9"/>
      <c r="O1375" s="10"/>
      <c r="P1375" s="11"/>
      <c r="Q1375" s="6">
        <f>SUMIF(R$5:R$35,$D1375,T$5:T$35)</f>
        <v>0</v>
      </c>
      <c r="R1375" s="9"/>
      <c r="S1375" s="10"/>
      <c r="T1375" s="11"/>
      <c r="U1375" s="6">
        <f>SUMIF(V$5:V$35,$D1375,X$5:X$35)</f>
        <v>0</v>
      </c>
      <c r="V1375" s="9"/>
      <c r="W1375" s="10"/>
      <c r="X1375" s="11"/>
      <c r="Y1375" s="6">
        <f>SUMIF(Z$5:Z$35,$D1375,AB$5:AB$35)</f>
        <v>0</v>
      </c>
      <c r="Z1375" s="9"/>
      <c r="AA1375" s="10"/>
      <c r="AB1375" s="11"/>
      <c r="AC1375" s="6">
        <f>SUMIF(AD$5:AD$35,$D1375,AF$5:AF$35)</f>
        <v>0</v>
      </c>
      <c r="AD1375" s="9"/>
      <c r="AE1375" s="10"/>
      <c r="AF1375" s="11"/>
      <c r="AG1375" s="6">
        <f>SUMIF(AH$5:AH$35,$D1375,AJ$5:AJ$35)</f>
        <v>0</v>
      </c>
      <c r="AH1375" s="9"/>
      <c r="AI1375" s="10"/>
      <c r="AJ1375" s="11"/>
      <c r="AK1375" s="6">
        <f>SUMIF(AL$5:AL$35,$D1375,AN$5:AN$35)</f>
        <v>0</v>
      </c>
      <c r="AL1375" s="9"/>
      <c r="AM1375" s="10"/>
      <c r="AN1375" s="11"/>
      <c r="AO1375" s="6">
        <f>SUMIF(AP$5:AP$35,$D1375,AR$5:AR$35)</f>
        <v>0</v>
      </c>
      <c r="AP1375" s="9"/>
      <c r="AQ1375" s="10"/>
      <c r="AR1375" s="11"/>
      <c r="AS1375" s="6">
        <f>SUMIF(AT$5:AT$35,$D1375,AV$5:AV$35)</f>
        <v>0</v>
      </c>
      <c r="AT1375" s="9"/>
      <c r="AU1375" s="10"/>
      <c r="AV1375" s="11"/>
      <c r="AW1375" s="6">
        <f>SUMIF(AX$5:AX$35,$D1375,AZ$5:AZ$35)</f>
        <v>0</v>
      </c>
      <c r="AX1375" s="9"/>
      <c r="AY1375" s="10"/>
      <c r="AZ1375" s="11"/>
      <c r="BA1375" s="6">
        <f>SUMIF(BB$5:BB$35,$D1375,BD$5:BD$35)</f>
        <v>0</v>
      </c>
      <c r="BB1375" s="9"/>
      <c r="BC1375" s="10"/>
      <c r="BD1375" s="11"/>
      <c r="BE1375" s="6">
        <f>SUMIF(BF$5:BF$35,$D1375,BH$5:BH$35)</f>
        <v>0</v>
      </c>
      <c r="BF1375" s="9"/>
      <c r="BG1375" s="10"/>
      <c r="BH1375" s="11"/>
      <c r="BI1375" s="6">
        <f>SUMIF(BJ$5:BJ$35,$D1375,BL$5:BL$35)</f>
        <v>0</v>
      </c>
      <c r="BJ1375" s="9"/>
      <c r="BK1375" s="10"/>
      <c r="BL1375" s="11"/>
      <c r="BM1375" s="6">
        <f>SUMIF(BN$5:BN$35,$D1375,BP$5:BP$35)</f>
        <v>0</v>
      </c>
      <c r="BN1375" s="9"/>
      <c r="BO1375" s="10"/>
      <c r="BP1375" s="11"/>
      <c r="BQ1375" s="6">
        <f>SUMIF(BR$5:BR$35,$D1375,BT$5:BT$35)</f>
        <v>0</v>
      </c>
      <c r="BR1375" s="9"/>
      <c r="BS1375" s="10"/>
      <c r="BT1375" s="11"/>
      <c r="BU1375" s="6">
        <f>SUMIF(BV$5:BV$35,$D1375,BX$5:BX$35)</f>
        <v>0</v>
      </c>
      <c r="BV1375" s="9"/>
      <c r="BW1375" s="10"/>
      <c r="BX1375" s="11"/>
      <c r="BY1375" s="6">
        <f>SUMIF(BZ$5:BZ$35,$D1375,CB$5:CB$35)</f>
        <v>0</v>
      </c>
      <c r="BZ1375" s="9"/>
      <c r="CA1375" s="10"/>
      <c r="CB1375" s="11"/>
      <c r="CC1375" s="6">
        <f>SUMIF(CD$5:CD$35,$D1375,CF$5:CF$35)</f>
        <v>0</v>
      </c>
      <c r="CD1375" s="9"/>
      <c r="CE1375" s="10"/>
      <c r="CF1375" s="11"/>
      <c r="CG1375" s="6">
        <f>SUMIF(CH$5:CH$35,$D1375,CJ$5:CJ$35)</f>
        <v>0</v>
      </c>
      <c r="CH1375" s="9"/>
      <c r="CI1375" s="10"/>
      <c r="CJ1375" s="11"/>
      <c r="CK1375" s="6">
        <f>SUMIF(CL$5:CL$35,$D1375,CN$5:CN$35)</f>
        <v>0</v>
      </c>
      <c r="CL1375" s="9"/>
      <c r="CM1375" s="10"/>
      <c r="CN1375" s="11"/>
      <c r="CO1375" s="6">
        <f>SUMIF(CP$5:CP$35,$D1375,CR$5:CR$35)</f>
        <v>0</v>
      </c>
      <c r="CP1375" s="9"/>
      <c r="CQ1375" s="10"/>
      <c r="CR1375" s="11"/>
      <c r="CS1375" s="6">
        <f>SUMIF(CT$5:CT$35,$D1375,CV$5:CV$35)</f>
        <v>0</v>
      </c>
      <c r="CT1375" s="9"/>
      <c r="CU1375" s="10"/>
      <c r="CV1375" s="11"/>
      <c r="CW1375" s="6">
        <f>SUMIF(CX$5:CX$35,$D1375,CZ$5:CZ$35)</f>
        <v>0</v>
      </c>
      <c r="CX1375" s="9"/>
      <c r="CY1375" s="10"/>
      <c r="CZ1375" s="11"/>
      <c r="DA1375" s="6">
        <f>SUMIF(DB$5:DB$35,$D1375,DD$5:DD$35)</f>
        <v>0</v>
      </c>
      <c r="DB1375" s="9"/>
      <c r="DC1375" s="10"/>
      <c r="DD1375" s="11"/>
      <c r="DE1375" s="6">
        <f>SUMIF(DF$5:DF$35,$D1375,DH$5:DH$35)</f>
        <v>0</v>
      </c>
      <c r="DF1375" s="9"/>
      <c r="DG1375" s="10"/>
      <c r="DH1375" s="11"/>
      <c r="DI1375" s="6">
        <f>SUMIF(DJ$5:DJ$35,$D1375,DL$5:DL$35)</f>
        <v>0</v>
      </c>
      <c r="DJ1375" s="9"/>
      <c r="DK1375" s="10"/>
      <c r="DL1375" s="11"/>
      <c r="DM1375" s="6">
        <f>SUMIF(DN$5:DN$35,$D1375,DP$5:DP$35)</f>
        <v>0</v>
      </c>
      <c r="DN1375" s="9"/>
      <c r="DO1375" s="10"/>
      <c r="DP1375" s="11"/>
      <c r="DQ1375" s="6">
        <f>SUMIF(DR$5:DR$35,$D1375,DT$5:DT$35)</f>
        <v>0</v>
      </c>
      <c r="DR1375" s="9"/>
      <c r="DS1375" s="10"/>
      <c r="DT1375" s="11"/>
      <c r="DU1375" s="6">
        <f>SUMIF(DV$5:DV$35,$D1375,DX$5:DX$35)</f>
        <v>0</v>
      </c>
      <c r="DV1375" s="9"/>
      <c r="DW1375" s="10"/>
      <c r="DX1375" s="11"/>
      <c r="DY1375" s="6">
        <f>SUMIF(DZ$5:DZ$35,$D1375,EB$5:EB$35)</f>
        <v>0</v>
      </c>
      <c r="DZ1375" s="9"/>
      <c r="EA1375" s="10"/>
      <c r="EB1375" s="11"/>
      <c r="EC1375" s="6">
        <f>SUMIF(ED$5:ED$35,$D1375,EF$5:EF$35)</f>
        <v>0</v>
      </c>
      <c r="ED1375" s="9"/>
      <c r="EE1375" s="10"/>
      <c r="EF1375" s="11"/>
      <c r="EG1375" s="6">
        <f>SUMIF(EH$5:EH$35,$D1375,EJ$5:EJ$35)</f>
        <v>0</v>
      </c>
      <c r="EH1375" s="9"/>
      <c r="EI1375" s="10"/>
      <c r="EJ1375" s="11"/>
      <c r="EK1375" s="6">
        <f>SUMIF(EL$5:EL$35,$D1375,EN$5:EN$35)</f>
        <v>0</v>
      </c>
      <c r="EL1375" s="9"/>
      <c r="EM1375" s="10"/>
      <c r="EN1375" s="11"/>
      <c r="EO1375" s="6">
        <f>SUMIF(EP$5:EP$35,$D1375,ER$5:ER$35)</f>
        <v>0</v>
      </c>
      <c r="EP1375" s="9"/>
      <c r="EQ1375" s="10"/>
      <c r="ER1375" s="11"/>
      <c r="ES1375" s="6">
        <f>SUMIF(ET$5:ET$35,$D1375,EV$5:EV$35)</f>
        <v>0</v>
      </c>
      <c r="ET1375" s="9"/>
      <c r="EU1375" s="10"/>
      <c r="EV1375" s="11"/>
      <c r="EW1375" s="6">
        <f>SUMIF(EX$5:EX$35,$D1375,EZ$5:EZ$35)</f>
        <v>0</v>
      </c>
      <c r="EX1375" s="9"/>
      <c r="EY1375" s="10"/>
      <c r="EZ1375" s="11"/>
      <c r="FA1375" s="6">
        <f>SUMIF(FB$5:FB$35,$D1375,FD$5:FD$35)</f>
        <v>0</v>
      </c>
      <c r="FB1375" s="9"/>
      <c r="FC1375" s="10"/>
      <c r="FD1375" s="11"/>
      <c r="FE1375" s="6">
        <f>SUMIF(FF$5:FF$35,$D1375,FH$5:FH$35)</f>
        <v>0</v>
      </c>
      <c r="FF1375" s="9"/>
      <c r="FG1375" s="10"/>
      <c r="FH1375" s="11"/>
      <c r="FI1375" s="6">
        <f>SUMIF(FJ$5:FJ$35,$D1375,FL$5:FL$35)</f>
        <v>0</v>
      </c>
      <c r="FJ1375" s="9"/>
      <c r="FK1375" s="10"/>
      <c r="FL1375" s="11"/>
      <c r="FM1375" s="6">
        <f>SUMIF(FN$5:FN$35,$D1375,FP$5:FP$35)</f>
        <v>0</v>
      </c>
      <c r="FN1375" s="9"/>
      <c r="FO1375" s="10"/>
      <c r="FP1375" s="11"/>
      <c r="FQ1375" s="6">
        <f>SUMIF(FR$5:FR$35,$D1375,FT$5:FT$35)</f>
        <v>0</v>
      </c>
      <c r="FR1375" s="9"/>
      <c r="FS1375" s="10"/>
      <c r="FT1375" s="11"/>
      <c r="FU1375" s="6">
        <f>SUMIF(FV$5:FV$35,$D1375,FX$5:FX$35)</f>
        <v>0</v>
      </c>
      <c r="FV1375" s="9"/>
      <c r="FW1375" s="10"/>
      <c r="FX1375" s="11"/>
      <c r="FY1375" s="6">
        <f>SUMIF(FZ$5:FZ$35,$D1375,GB$5:GB$35)</f>
        <v>0</v>
      </c>
      <c r="FZ1375" s="9"/>
      <c r="GA1375" s="10"/>
      <c r="GB1375" s="11"/>
      <c r="GC1375" s="6">
        <f>SUMIF(GD$5:GD$35,$D1375,GF$5:GF$35)</f>
        <v>0</v>
      </c>
      <c r="GD1375" s="9"/>
      <c r="GE1375" s="10"/>
      <c r="GF1375" s="11"/>
      <c r="GG1375" s="6">
        <f>SUMIF(GH$5:GH$35,$D1375,GJ$5:GJ$35)</f>
        <v>0</v>
      </c>
      <c r="GH1375" s="9"/>
      <c r="GI1375" s="10"/>
      <c r="GJ1375" s="11"/>
      <c r="GK1375" s="6">
        <f>SUMIF(GL$5:GL$35,$D1375,GN$5:GN$35)</f>
        <v>0</v>
      </c>
      <c r="GL1375" s="9"/>
      <c r="GM1375" s="10"/>
      <c r="GN1375" s="11"/>
      <c r="GO1375" s="6">
        <f>SUMIF(GP$5:GP$35,$D1375,GR$5:GR$35)</f>
        <v>0</v>
      </c>
      <c r="GP1375" s="9"/>
      <c r="GQ1375" s="10"/>
      <c r="GR1375" s="11"/>
      <c r="GS1375" s="6">
        <f>SUMIF(GT$5:GT$35,$D1375,GV$5:GV$35)</f>
        <v>0</v>
      </c>
      <c r="GT1375" s="9"/>
      <c r="GU1375" s="10"/>
      <c r="GV1375" s="20"/>
      <c r="GW1375" s="19">
        <f t="shared" si="33"/>
        <v>0</v>
      </c>
      <c r="GX1375" s="472">
        <f>SUM(GW1375:GW1386)</f>
        <v>0</v>
      </c>
      <c r="GY1375" s="473" t="str">
        <f>D1375</f>
        <v>TS14752</v>
      </c>
    </row>
    <row r="1376" spans="1:207" ht="15.75">
      <c r="A1376" s="47" t="s">
        <v>76</v>
      </c>
      <c r="B1376" s="475"/>
      <c r="C1376" s="287" t="s">
        <v>138</v>
      </c>
      <c r="D1376" s="237" t="s">
        <v>142</v>
      </c>
      <c r="E1376" s="6">
        <f>SUMIF(F$36:F$66,$D1376,H$36:H$66)</f>
        <v>0</v>
      </c>
      <c r="F1376" s="9"/>
      <c r="G1376" s="10"/>
      <c r="H1376" s="11"/>
      <c r="I1376" s="6">
        <f>SUMIF(J$36:J$66,$D1376,L$36:L$66)</f>
        <v>0</v>
      </c>
      <c r="J1376" s="9"/>
      <c r="K1376" s="10"/>
      <c r="L1376" s="11"/>
      <c r="M1376" s="6">
        <f>SUMIF(N$36:N$66,$D1376,P$36:P$66)</f>
        <v>0</v>
      </c>
      <c r="N1376" s="9"/>
      <c r="O1376" s="10"/>
      <c r="P1376" s="11"/>
      <c r="Q1376" s="6">
        <f>SUMIF(R$36:R$66,$D1376,T$36:T$66)</f>
        <v>0</v>
      </c>
      <c r="R1376" s="9"/>
      <c r="S1376" s="10"/>
      <c r="T1376" s="11"/>
      <c r="U1376" s="6">
        <f>SUMIF(V$36:V$66,$D1376,X$36:X$66)</f>
        <v>0</v>
      </c>
      <c r="V1376" s="9"/>
      <c r="W1376" s="10"/>
      <c r="X1376" s="11"/>
      <c r="Y1376" s="6">
        <f>SUMIF(Z$36:Z$66,$D1376,AB$36:AB$66)</f>
        <v>0</v>
      </c>
      <c r="Z1376" s="9"/>
      <c r="AA1376" s="10"/>
      <c r="AB1376" s="11"/>
      <c r="AC1376" s="6">
        <f>SUMIF(AD$36:AD$66,$D1376,AF$36:AF$66)</f>
        <v>0</v>
      </c>
      <c r="AD1376" s="9"/>
      <c r="AE1376" s="10"/>
      <c r="AF1376" s="11"/>
      <c r="AG1376" s="6">
        <f>SUMIF(AH$36:AH$66,$D1376,AJ$36:AJ$66)</f>
        <v>0</v>
      </c>
      <c r="AH1376" s="9"/>
      <c r="AI1376" s="10"/>
      <c r="AJ1376" s="11"/>
      <c r="AK1376" s="6">
        <f>SUMIF(AL$36:AL$66,$D1376,AN$36:AN$66)</f>
        <v>0</v>
      </c>
      <c r="AL1376" s="9"/>
      <c r="AM1376" s="10"/>
      <c r="AN1376" s="11"/>
      <c r="AO1376" s="6">
        <f>SUMIF(AP$36:AP$66,$D1376,AR$36:AR$66)</f>
        <v>0</v>
      </c>
      <c r="AP1376" s="9"/>
      <c r="AQ1376" s="10"/>
      <c r="AR1376" s="11"/>
      <c r="AS1376" s="6">
        <f>SUMIF(AT$36:AT$66,$D1376,AV$36:AV$66)</f>
        <v>0</v>
      </c>
      <c r="AT1376" s="9"/>
      <c r="AU1376" s="10"/>
      <c r="AV1376" s="11"/>
      <c r="AW1376" s="6">
        <f>SUMIF(AX$36:AX$66,$D1376,AZ$36:AZ$66)</f>
        <v>0</v>
      </c>
      <c r="AX1376" s="9"/>
      <c r="AY1376" s="10"/>
      <c r="AZ1376" s="11"/>
      <c r="BA1376" s="6">
        <f>SUMIF(BB$36:BB$66,$D1376,BD$36:BD$66)</f>
        <v>0</v>
      </c>
      <c r="BB1376" s="9"/>
      <c r="BC1376" s="10"/>
      <c r="BD1376" s="11"/>
      <c r="BE1376" s="6">
        <f>SUMIF(BF$36:BF$66,$D1376,BH$36:BH$66)</f>
        <v>0</v>
      </c>
      <c r="BF1376" s="9"/>
      <c r="BG1376" s="10"/>
      <c r="BH1376" s="11"/>
      <c r="BI1376" s="6">
        <f>SUMIF(BJ$36:BJ$66,$D1376,BL$36:BL$66)</f>
        <v>0</v>
      </c>
      <c r="BJ1376" s="9"/>
      <c r="BK1376" s="10"/>
      <c r="BL1376" s="11"/>
      <c r="BM1376" s="6">
        <f>SUMIF(BN$36:BN$66,$D1376,BP$36:BP$66)</f>
        <v>0</v>
      </c>
      <c r="BN1376" s="9"/>
      <c r="BO1376" s="10"/>
      <c r="BP1376" s="11"/>
      <c r="BQ1376" s="6">
        <f>SUMIF(BR$36:BR$66,$D1376,BT$36:BT$66)</f>
        <v>0</v>
      </c>
      <c r="BR1376" s="9"/>
      <c r="BS1376" s="10"/>
      <c r="BT1376" s="11"/>
      <c r="BU1376" s="6">
        <f>SUMIF(BV$36:BV$66,$D1376,BX$36:BX$66)</f>
        <v>0</v>
      </c>
      <c r="BV1376" s="9"/>
      <c r="BW1376" s="10"/>
      <c r="BX1376" s="11"/>
      <c r="BY1376" s="6">
        <f>SUMIF(BZ$36:BZ$66,$D1376,CB$36:CB$66)</f>
        <v>0</v>
      </c>
      <c r="BZ1376" s="9"/>
      <c r="CA1376" s="10"/>
      <c r="CB1376" s="11"/>
      <c r="CC1376" s="6">
        <f>SUMIF(CD$36:CD$66,$D1376,CF$36:CF$66)</f>
        <v>0</v>
      </c>
      <c r="CD1376" s="9"/>
      <c r="CE1376" s="10"/>
      <c r="CF1376" s="11"/>
      <c r="CG1376" s="6">
        <f>SUMIF(CH$36:CH$66,$D1376,CJ$36:CJ$66)</f>
        <v>0</v>
      </c>
      <c r="CH1376" s="9"/>
      <c r="CI1376" s="10"/>
      <c r="CJ1376" s="11"/>
      <c r="CK1376" s="6">
        <f>SUMIF(CL$36:CL$66,$D1376,CN$36:CN$66)</f>
        <v>0</v>
      </c>
      <c r="CL1376" s="9"/>
      <c r="CM1376" s="10"/>
      <c r="CN1376" s="11"/>
      <c r="CO1376" s="6">
        <f>SUMIF(CP$36:CP$66,$D1376,CR$36:CR$66)</f>
        <v>0</v>
      </c>
      <c r="CP1376" s="9"/>
      <c r="CQ1376" s="10"/>
      <c r="CR1376" s="11"/>
      <c r="CS1376" s="6">
        <f>SUMIF(CT$36:CT$66,$D1376,CV$36:CV$66)</f>
        <v>0</v>
      </c>
      <c r="CT1376" s="9"/>
      <c r="CU1376" s="10"/>
      <c r="CV1376" s="11"/>
      <c r="CW1376" s="6">
        <f>SUMIF(CX$36:CX$66,$D1376,CZ$36:CZ$66)</f>
        <v>0</v>
      </c>
      <c r="CX1376" s="9"/>
      <c r="CY1376" s="10"/>
      <c r="CZ1376" s="11"/>
      <c r="DA1376" s="6">
        <f>SUMIF(DB$36:DB$66,$D1376,DD$36:DD$66)</f>
        <v>0</v>
      </c>
      <c r="DB1376" s="9"/>
      <c r="DC1376" s="10"/>
      <c r="DD1376" s="11"/>
      <c r="DE1376" s="6">
        <f>SUMIF(DF$36:DF$66,$D1376,DH$36:DH$66)</f>
        <v>0</v>
      </c>
      <c r="DF1376" s="9"/>
      <c r="DG1376" s="10"/>
      <c r="DH1376" s="11"/>
      <c r="DI1376" s="6">
        <f>SUMIF(DJ$36:DJ$66,$D1376,DL$36:DL$66)</f>
        <v>0</v>
      </c>
      <c r="DJ1376" s="9"/>
      <c r="DK1376" s="10"/>
      <c r="DL1376" s="11"/>
      <c r="DM1376" s="6">
        <f>SUMIF(DN$36:DN$66,$D1376,DP$36:DP$66)</f>
        <v>0</v>
      </c>
      <c r="DN1376" s="9"/>
      <c r="DO1376" s="10"/>
      <c r="DP1376" s="11"/>
      <c r="DQ1376" s="6">
        <f>SUMIF(DR$36:DR$66,$D1376,DT$36:DT$66)</f>
        <v>0</v>
      </c>
      <c r="DR1376" s="9"/>
      <c r="DS1376" s="10"/>
      <c r="DT1376" s="11"/>
      <c r="DU1376" s="6">
        <f>SUMIF(DV$36:DV$66,$D1376,DX$36:DX$66)</f>
        <v>0</v>
      </c>
      <c r="DV1376" s="9"/>
      <c r="DW1376" s="10"/>
      <c r="DX1376" s="11"/>
      <c r="DY1376" s="6">
        <f>SUMIF(DZ$36:DZ$66,$D1376,EB$36:EB$66)</f>
        <v>0</v>
      </c>
      <c r="DZ1376" s="9"/>
      <c r="EA1376" s="10"/>
      <c r="EB1376" s="11"/>
      <c r="EC1376" s="6">
        <f>SUMIF(ED$36:ED$66,$D1376,EF$36:EF$66)</f>
        <v>0</v>
      </c>
      <c r="ED1376" s="9"/>
      <c r="EE1376" s="10"/>
      <c r="EF1376" s="11"/>
      <c r="EG1376" s="6">
        <f>SUMIF(EH$36:EH$66,$D1376,EJ$36:EJ$66)</f>
        <v>0</v>
      </c>
      <c r="EH1376" s="9"/>
      <c r="EI1376" s="10"/>
      <c r="EJ1376" s="11"/>
      <c r="EK1376" s="6">
        <f>SUMIF(EL$36:EL$66,$D1376,EN$36:EN$66)</f>
        <v>0</v>
      </c>
      <c r="EL1376" s="9"/>
      <c r="EM1376" s="10"/>
      <c r="EN1376" s="11"/>
      <c r="EO1376" s="6">
        <f>SUMIF(EP$36:EP$66,$D1376,ER$36:ER$66)</f>
        <v>0</v>
      </c>
      <c r="EP1376" s="9"/>
      <c r="EQ1376" s="10"/>
      <c r="ER1376" s="11"/>
      <c r="ES1376" s="6">
        <f>SUMIF(ET$36:ET$66,$D1376,EV$36:EV$66)</f>
        <v>0</v>
      </c>
      <c r="ET1376" s="9"/>
      <c r="EU1376" s="10"/>
      <c r="EV1376" s="11"/>
      <c r="EW1376" s="6">
        <f>SUMIF(EX$36:EX$66,$D1376,EZ$36:EZ$66)</f>
        <v>0</v>
      </c>
      <c r="EX1376" s="9"/>
      <c r="EY1376" s="10"/>
      <c r="EZ1376" s="11"/>
      <c r="FA1376" s="6">
        <f>SUMIF(FB$36:FB$66,$D1376,FD$36:FD$66)</f>
        <v>0</v>
      </c>
      <c r="FB1376" s="9"/>
      <c r="FC1376" s="10"/>
      <c r="FD1376" s="11"/>
      <c r="FE1376" s="6">
        <f>SUMIF(FF$36:FF$66,$D1376,FH$36:FH$66)</f>
        <v>0</v>
      </c>
      <c r="FF1376" s="9"/>
      <c r="FG1376" s="10"/>
      <c r="FH1376" s="11"/>
      <c r="FI1376" s="6">
        <f>SUMIF(FJ$36:FJ$66,$D1376,FL$36:FL$66)</f>
        <v>0</v>
      </c>
      <c r="FJ1376" s="9"/>
      <c r="FK1376" s="10"/>
      <c r="FL1376" s="11"/>
      <c r="FM1376" s="6">
        <f>SUMIF(FN$36:FN$66,$D1376,FP$36:FP$66)</f>
        <v>0</v>
      </c>
      <c r="FN1376" s="9"/>
      <c r="FO1376" s="10"/>
      <c r="FP1376" s="11"/>
      <c r="FQ1376" s="6">
        <f>SUMIF(FR$36:FR$66,$D1376,FT$36:FT$66)</f>
        <v>0</v>
      </c>
      <c r="FR1376" s="9"/>
      <c r="FS1376" s="10"/>
      <c r="FT1376" s="11"/>
      <c r="FU1376" s="6">
        <f>SUMIF(FV$36:FV$66,$D1376,FX$36:FX$66)</f>
        <v>0</v>
      </c>
      <c r="FV1376" s="9"/>
      <c r="FW1376" s="10"/>
      <c r="FX1376" s="11"/>
      <c r="FY1376" s="6">
        <f>SUMIF(FZ$36:FZ$66,$D1376,GB$36:GB$66)</f>
        <v>0</v>
      </c>
      <c r="FZ1376" s="9"/>
      <c r="GA1376" s="10"/>
      <c r="GB1376" s="11"/>
      <c r="GC1376" s="6">
        <f>SUMIF(GD$36:GD$66,$D1376,GF$36:GF$66)</f>
        <v>0</v>
      </c>
      <c r="GD1376" s="9"/>
      <c r="GE1376" s="10"/>
      <c r="GF1376" s="11"/>
      <c r="GG1376" s="6">
        <f>SUMIF(GH$36:GH$66,$D1376,GJ$36:GJ$66)</f>
        <v>0</v>
      </c>
      <c r="GH1376" s="9"/>
      <c r="GI1376" s="10"/>
      <c r="GJ1376" s="11"/>
      <c r="GK1376" s="6">
        <f>SUMIF(GL$36:GL$66,$D1376,GN$36:GN$66)</f>
        <v>0</v>
      </c>
      <c r="GL1376" s="9"/>
      <c r="GM1376" s="10"/>
      <c r="GN1376" s="11"/>
      <c r="GO1376" s="6">
        <f>SUMIF(GP$36:GP$66,$D1376,GR$36:GR$66)</f>
        <v>0</v>
      </c>
      <c r="GP1376" s="9"/>
      <c r="GQ1376" s="10"/>
      <c r="GR1376" s="11"/>
      <c r="GS1376" s="6">
        <f>SUMIF(GT$36:GT$66,$D1376,GV$36:GV$66)</f>
        <v>0</v>
      </c>
      <c r="GT1376" s="9"/>
      <c r="GU1376" s="10"/>
      <c r="GV1376" s="20"/>
      <c r="GW1376" s="19">
        <f t="shared" si="33"/>
        <v>0</v>
      </c>
      <c r="GX1376" s="472"/>
      <c r="GY1376" s="473"/>
    </row>
    <row r="1377" spans="1:207" ht="15.75">
      <c r="A1377" s="47" t="s">
        <v>77</v>
      </c>
      <c r="B1377" s="475"/>
      <c r="C1377" s="287" t="s">
        <v>138</v>
      </c>
      <c r="D1377" s="237" t="s">
        <v>142</v>
      </c>
      <c r="E1377" s="6">
        <f>SUMIF(F$67:F$97,$D1377,H$67:H$97)</f>
        <v>0</v>
      </c>
      <c r="F1377" s="9"/>
      <c r="G1377" s="10"/>
      <c r="H1377" s="11"/>
      <c r="I1377" s="6">
        <f>SUMIF(J$67:J$97,$D1377,L$67:L$97)</f>
        <v>0</v>
      </c>
      <c r="J1377" s="9"/>
      <c r="K1377" s="10"/>
      <c r="L1377" s="11"/>
      <c r="M1377" s="6">
        <f>SUMIF(N$67:N$97,$D1377,P$67:P$97)</f>
        <v>0</v>
      </c>
      <c r="N1377" s="9"/>
      <c r="O1377" s="10"/>
      <c r="P1377" s="11"/>
      <c r="Q1377" s="6">
        <f>SUMIF(R$67:R$97,$D1377,T$67:T$97)</f>
        <v>0</v>
      </c>
      <c r="R1377" s="9"/>
      <c r="S1377" s="10"/>
      <c r="T1377" s="11"/>
      <c r="U1377" s="6">
        <f>SUMIF(V$67:V$97,$D1377,X$67:X$97)</f>
        <v>0</v>
      </c>
      <c r="V1377" s="9"/>
      <c r="W1377" s="10"/>
      <c r="X1377" s="11"/>
      <c r="Y1377" s="6">
        <f>SUMIF(Z$67:Z$97,$D1377,AB$67:AB$97)</f>
        <v>0</v>
      </c>
      <c r="Z1377" s="9"/>
      <c r="AA1377" s="10"/>
      <c r="AB1377" s="11"/>
      <c r="AC1377" s="6">
        <f>SUMIF(AD$67:AD$97,$D1377,AF$67:AF$97)</f>
        <v>0</v>
      </c>
      <c r="AD1377" s="9"/>
      <c r="AE1377" s="10"/>
      <c r="AF1377" s="11"/>
      <c r="AG1377" s="6">
        <f>SUMIF(AH$67:AH$97,$D1377,AJ$67:AJ$97)</f>
        <v>0</v>
      </c>
      <c r="AH1377" s="9"/>
      <c r="AI1377" s="10"/>
      <c r="AJ1377" s="11"/>
      <c r="AK1377" s="6">
        <f>SUMIF(AL$67:AL$97,$D1377,AN$67:AN$97)</f>
        <v>0</v>
      </c>
      <c r="AL1377" s="9"/>
      <c r="AM1377" s="10"/>
      <c r="AN1377" s="11"/>
      <c r="AO1377" s="6">
        <f>SUMIF(AP$67:AP$97,$D1377,AR$67:AR$97)</f>
        <v>0</v>
      </c>
      <c r="AP1377" s="9"/>
      <c r="AQ1377" s="10"/>
      <c r="AR1377" s="11"/>
      <c r="AS1377" s="6">
        <f>SUMIF(AT$67:AT$97,$D1377,AV$67:AV$97)</f>
        <v>0</v>
      </c>
      <c r="AT1377" s="9"/>
      <c r="AU1377" s="10"/>
      <c r="AV1377" s="11"/>
      <c r="AW1377" s="6">
        <f>SUMIF(AX$67:AX$97,$D1377,AZ$67:AZ$97)</f>
        <v>0</v>
      </c>
      <c r="AX1377" s="9"/>
      <c r="AY1377" s="10"/>
      <c r="AZ1377" s="11"/>
      <c r="BA1377" s="6">
        <f>SUMIF(BB$67:BB$97,$D1377,BD$67:BD$97)</f>
        <v>0</v>
      </c>
      <c r="BB1377" s="9"/>
      <c r="BC1377" s="10"/>
      <c r="BD1377" s="11"/>
      <c r="BE1377" s="6">
        <f>SUMIF(BF$67:BF$97,$D1377,BH$67:BH$97)</f>
        <v>0</v>
      </c>
      <c r="BF1377" s="9"/>
      <c r="BG1377" s="10"/>
      <c r="BH1377" s="11"/>
      <c r="BI1377" s="6">
        <f>SUMIF(BJ$67:BJ$97,$D1377,BL$67:BL$97)</f>
        <v>0</v>
      </c>
      <c r="BJ1377" s="9"/>
      <c r="BK1377" s="10"/>
      <c r="BL1377" s="11"/>
      <c r="BM1377" s="6">
        <f>SUMIF(BN$67:BN$97,$D1377,BP$67:BP$97)</f>
        <v>0</v>
      </c>
      <c r="BN1377" s="9"/>
      <c r="BO1377" s="10"/>
      <c r="BP1377" s="11"/>
      <c r="BQ1377" s="6">
        <f>SUMIF(BR$67:BR$97,$D1377,BT$67:BT$97)</f>
        <v>0</v>
      </c>
      <c r="BR1377" s="9"/>
      <c r="BS1377" s="10"/>
      <c r="BT1377" s="11"/>
      <c r="BU1377" s="6">
        <f>SUMIF(BV$67:BV$97,$D1377,BX$67:BX$97)</f>
        <v>0</v>
      </c>
      <c r="BV1377" s="9"/>
      <c r="BW1377" s="10"/>
      <c r="BX1377" s="11"/>
      <c r="BY1377" s="6">
        <f>SUMIF(BZ$67:BZ$97,$D1377,CB$67:CB$97)</f>
        <v>0</v>
      </c>
      <c r="BZ1377" s="9"/>
      <c r="CA1377" s="10"/>
      <c r="CB1377" s="11"/>
      <c r="CC1377" s="6">
        <f>SUMIF(CD$67:CD$97,$D1377,CF$67:CF$97)</f>
        <v>0</v>
      </c>
      <c r="CD1377" s="9"/>
      <c r="CE1377" s="10"/>
      <c r="CF1377" s="11"/>
      <c r="CG1377" s="6">
        <f>SUMIF(CH$67:CH$97,$D1377,CJ$67:CJ$97)</f>
        <v>0</v>
      </c>
      <c r="CH1377" s="9"/>
      <c r="CI1377" s="10"/>
      <c r="CJ1377" s="11"/>
      <c r="CK1377" s="6">
        <f>SUMIF(CL$67:CL$97,$D1377,CN$67:CN$97)</f>
        <v>0</v>
      </c>
      <c r="CL1377" s="9"/>
      <c r="CM1377" s="10"/>
      <c r="CN1377" s="11"/>
      <c r="CO1377" s="6">
        <f>SUMIF(CP$67:CP$97,$D1377,CR$67:CR$97)</f>
        <v>0</v>
      </c>
      <c r="CP1377" s="9"/>
      <c r="CQ1377" s="10"/>
      <c r="CR1377" s="11"/>
      <c r="CS1377" s="6">
        <f>SUMIF(CT$67:CT$97,$D1377,CV$67:CV$97)</f>
        <v>0</v>
      </c>
      <c r="CT1377" s="9"/>
      <c r="CU1377" s="10"/>
      <c r="CV1377" s="11"/>
      <c r="CW1377" s="6">
        <f>SUMIF(CX$67:CX$97,$D1377,CZ$67:CZ$97)</f>
        <v>0</v>
      </c>
      <c r="CX1377" s="9"/>
      <c r="CY1377" s="10"/>
      <c r="CZ1377" s="11"/>
      <c r="DA1377" s="6">
        <f>SUMIF(DB$67:DB$97,$D1377,DD$67:DD$97)</f>
        <v>0</v>
      </c>
      <c r="DB1377" s="9"/>
      <c r="DC1377" s="10"/>
      <c r="DD1377" s="11"/>
      <c r="DE1377" s="6">
        <f>SUMIF(DF$67:DF$97,$D1377,DH$67:DH$97)</f>
        <v>0</v>
      </c>
      <c r="DF1377" s="9"/>
      <c r="DG1377" s="10"/>
      <c r="DH1377" s="11"/>
      <c r="DI1377" s="6">
        <f>SUMIF(DJ$67:DJ$97,$D1377,DL$67:DL$97)</f>
        <v>0</v>
      </c>
      <c r="DJ1377" s="9"/>
      <c r="DK1377" s="10"/>
      <c r="DL1377" s="11"/>
      <c r="DM1377" s="6">
        <f>SUMIF(DN$67:DN$97,$D1377,DP$67:DP$97)</f>
        <v>0</v>
      </c>
      <c r="DN1377" s="9"/>
      <c r="DO1377" s="10"/>
      <c r="DP1377" s="11"/>
      <c r="DQ1377" s="6">
        <f>SUMIF(DR$67:DR$97,$D1377,DT$67:DT$97)</f>
        <v>0</v>
      </c>
      <c r="DR1377" s="9"/>
      <c r="DS1377" s="10"/>
      <c r="DT1377" s="11"/>
      <c r="DU1377" s="6">
        <f>SUMIF(DV$67:DV$97,$D1377,DX$67:DX$97)</f>
        <v>0</v>
      </c>
      <c r="DV1377" s="9"/>
      <c r="DW1377" s="10"/>
      <c r="DX1377" s="11"/>
      <c r="DY1377" s="6">
        <f>SUMIF(DZ$67:DZ$97,$D1377,EB$67:EB$97)</f>
        <v>0</v>
      </c>
      <c r="DZ1377" s="9"/>
      <c r="EA1377" s="10"/>
      <c r="EB1377" s="11"/>
      <c r="EC1377" s="6">
        <f>SUMIF(ED$67:ED$97,$D1377,EF$67:EF$97)</f>
        <v>0</v>
      </c>
      <c r="ED1377" s="9"/>
      <c r="EE1377" s="10"/>
      <c r="EF1377" s="11"/>
      <c r="EG1377" s="6">
        <f>SUMIF(EH$67:EH$97,$D1377,EJ$67:EJ$97)</f>
        <v>0</v>
      </c>
      <c r="EH1377" s="9"/>
      <c r="EI1377" s="10"/>
      <c r="EJ1377" s="11"/>
      <c r="EK1377" s="6">
        <f>SUMIF(EL$67:EL$97,$D1377,EN$67:EN$97)</f>
        <v>0</v>
      </c>
      <c r="EL1377" s="9"/>
      <c r="EM1377" s="10"/>
      <c r="EN1377" s="11"/>
      <c r="EO1377" s="6">
        <f>SUMIF(EP$67:EP$97,$D1377,ER$67:ER$97)</f>
        <v>0</v>
      </c>
      <c r="EP1377" s="9"/>
      <c r="EQ1377" s="10"/>
      <c r="ER1377" s="11"/>
      <c r="ES1377" s="6">
        <f>SUMIF(ET$67:ET$97,$D1377,EV$67:EV$97)</f>
        <v>0</v>
      </c>
      <c r="ET1377" s="9"/>
      <c r="EU1377" s="10"/>
      <c r="EV1377" s="11"/>
      <c r="EW1377" s="6">
        <f>SUMIF(EX$67:EX$97,$D1377,EZ$67:EZ$97)</f>
        <v>0</v>
      </c>
      <c r="EX1377" s="9"/>
      <c r="EY1377" s="10"/>
      <c r="EZ1377" s="11"/>
      <c r="FA1377" s="6">
        <f>SUMIF(FB$67:FB$97,$D1377,FD$67:FD$97)</f>
        <v>0</v>
      </c>
      <c r="FB1377" s="9"/>
      <c r="FC1377" s="10"/>
      <c r="FD1377" s="11"/>
      <c r="FE1377" s="6">
        <f>SUMIF(FF$67:FF$97,$D1377,FH$67:FH$97)</f>
        <v>0</v>
      </c>
      <c r="FF1377" s="9"/>
      <c r="FG1377" s="10"/>
      <c r="FH1377" s="11"/>
      <c r="FI1377" s="6">
        <f>SUMIF(FJ$67:FJ$97,$D1377,FL$67:FL$97)</f>
        <v>0</v>
      </c>
      <c r="FJ1377" s="9"/>
      <c r="FK1377" s="10"/>
      <c r="FL1377" s="11"/>
      <c r="FM1377" s="6">
        <f>SUMIF(FN$67:FN$97,$D1377,FP$67:FP$97)</f>
        <v>0</v>
      </c>
      <c r="FN1377" s="9"/>
      <c r="FO1377" s="10"/>
      <c r="FP1377" s="11"/>
      <c r="FQ1377" s="6">
        <f>SUMIF(FR$67:FR$97,$D1377,FT$67:FT$97)</f>
        <v>0</v>
      </c>
      <c r="FR1377" s="9"/>
      <c r="FS1377" s="10"/>
      <c r="FT1377" s="11"/>
      <c r="FU1377" s="6">
        <f>SUMIF(FV$67:FV$97,$D1377,FX$67:FX$97)</f>
        <v>0</v>
      </c>
      <c r="FV1377" s="9"/>
      <c r="FW1377" s="10"/>
      <c r="FX1377" s="11"/>
      <c r="FY1377" s="6">
        <f>SUMIF(FZ$67:FZ$97,$D1377,GB$67:GB$97)</f>
        <v>0</v>
      </c>
      <c r="FZ1377" s="9"/>
      <c r="GA1377" s="10"/>
      <c r="GB1377" s="11"/>
      <c r="GC1377" s="6">
        <f>SUMIF(GD$67:GD$97,$D1377,GF$67:GF$97)</f>
        <v>0</v>
      </c>
      <c r="GD1377" s="9"/>
      <c r="GE1377" s="10"/>
      <c r="GF1377" s="11"/>
      <c r="GG1377" s="6">
        <f>SUMIF(GH$67:GH$97,$D1377,GJ$67:GJ$97)</f>
        <v>0</v>
      </c>
      <c r="GH1377" s="9"/>
      <c r="GI1377" s="10"/>
      <c r="GJ1377" s="11"/>
      <c r="GK1377" s="6">
        <f>SUMIF(GL$67:GL$97,$D1377,GN$67:GN$97)</f>
        <v>0</v>
      </c>
      <c r="GL1377" s="9"/>
      <c r="GM1377" s="10"/>
      <c r="GN1377" s="11"/>
      <c r="GO1377" s="6">
        <f>SUMIF(GP$67:GP$97,$D1377,GR$67:GR$97)</f>
        <v>0</v>
      </c>
      <c r="GP1377" s="9"/>
      <c r="GQ1377" s="10"/>
      <c r="GR1377" s="11"/>
      <c r="GS1377" s="6">
        <f>SUMIF(GT$67:GT$97,$D1377,GV$67:GV$97)</f>
        <v>0</v>
      </c>
      <c r="GT1377" s="9"/>
      <c r="GU1377" s="10"/>
      <c r="GV1377" s="20"/>
      <c r="GW1377" s="19">
        <f t="shared" si="33"/>
        <v>0</v>
      </c>
      <c r="GX1377" s="472"/>
      <c r="GY1377" s="473"/>
    </row>
    <row r="1378" spans="1:207" ht="15.75">
      <c r="A1378" s="47" t="s">
        <v>78</v>
      </c>
      <c r="B1378" s="475"/>
      <c r="C1378" s="287" t="s">
        <v>138</v>
      </c>
      <c r="D1378" s="237" t="s">
        <v>142</v>
      </c>
      <c r="E1378" s="6">
        <f>SUMIF(F$98:F$128,$D1378,H$98:H$128)</f>
        <v>0</v>
      </c>
      <c r="F1378" s="9"/>
      <c r="G1378" s="10"/>
      <c r="H1378" s="11"/>
      <c r="I1378" s="6">
        <f>SUMIF(J$98:J$128,$D1378,L$98:L$128)</f>
        <v>0</v>
      </c>
      <c r="J1378" s="9"/>
      <c r="K1378" s="10"/>
      <c r="L1378" s="11"/>
      <c r="M1378" s="6">
        <f>SUMIF(N$98:N$128,$D1378,P$98:P$128)</f>
        <v>0</v>
      </c>
      <c r="N1378" s="9"/>
      <c r="O1378" s="10"/>
      <c r="P1378" s="11"/>
      <c r="Q1378" s="6">
        <f>SUMIF(R$98:R$128,$D1378,T$98:T$128)</f>
        <v>0</v>
      </c>
      <c r="R1378" s="9"/>
      <c r="S1378" s="10"/>
      <c r="T1378" s="11"/>
      <c r="U1378" s="6">
        <f>SUMIF(V$98:V$128,$D1378,X$98:X$128)</f>
        <v>0</v>
      </c>
      <c r="V1378" s="9"/>
      <c r="W1378" s="10"/>
      <c r="X1378" s="11"/>
      <c r="Y1378" s="6">
        <f>SUMIF(Z$98:Z$128,$D1378,AB$98:AB$128)</f>
        <v>0</v>
      </c>
      <c r="Z1378" s="9"/>
      <c r="AA1378" s="10"/>
      <c r="AB1378" s="11"/>
      <c r="AC1378" s="6">
        <f>SUMIF(AD$98:AD$128,$D1378,AF$98:AF$128)</f>
        <v>0</v>
      </c>
      <c r="AD1378" s="9"/>
      <c r="AE1378" s="10"/>
      <c r="AF1378" s="11"/>
      <c r="AG1378" s="6">
        <f>SUMIF(AH$98:AH$128,$D1378,AJ$98:AJ$128)</f>
        <v>0</v>
      </c>
      <c r="AH1378" s="9"/>
      <c r="AI1378" s="10"/>
      <c r="AJ1378" s="11"/>
      <c r="AK1378" s="6">
        <f>SUMIF(AL$98:AL$128,$D1378,AN$98:AN$128)</f>
        <v>0</v>
      </c>
      <c r="AL1378" s="9"/>
      <c r="AM1378" s="10"/>
      <c r="AN1378" s="11"/>
      <c r="AO1378" s="6">
        <f>SUMIF(AP$98:AP$128,$D1378,AR$98:AR$128)</f>
        <v>0</v>
      </c>
      <c r="AP1378" s="9"/>
      <c r="AQ1378" s="10"/>
      <c r="AR1378" s="11"/>
      <c r="AS1378" s="6">
        <f>SUMIF(AT$98:AT$128,$D1378,AV$98:AV$128)</f>
        <v>0</v>
      </c>
      <c r="AT1378" s="9"/>
      <c r="AU1378" s="10"/>
      <c r="AV1378" s="11"/>
      <c r="AW1378" s="6">
        <f>SUMIF(AX$98:AX$128,$D1378,AZ$98:AZ$128)</f>
        <v>0</v>
      </c>
      <c r="AX1378" s="9"/>
      <c r="AY1378" s="10"/>
      <c r="AZ1378" s="11"/>
      <c r="BA1378" s="6">
        <f>SUMIF(BB$98:BB$128,$D1378,BD$98:BD$128)</f>
        <v>0</v>
      </c>
      <c r="BB1378" s="9"/>
      <c r="BC1378" s="10"/>
      <c r="BD1378" s="11"/>
      <c r="BE1378" s="6">
        <f>SUMIF(BF$98:BF$128,$D1378,BH$98:BH$128)</f>
        <v>0</v>
      </c>
      <c r="BF1378" s="9"/>
      <c r="BG1378" s="10"/>
      <c r="BH1378" s="11"/>
      <c r="BI1378" s="6">
        <f>SUMIF(BJ$98:BJ$128,$D1378,BL$98:BL$128)</f>
        <v>0</v>
      </c>
      <c r="BJ1378" s="9"/>
      <c r="BK1378" s="10"/>
      <c r="BL1378" s="11"/>
      <c r="BM1378" s="6">
        <f>SUMIF(BN$98:BN$128,$D1378,BP$98:BP$128)</f>
        <v>0</v>
      </c>
      <c r="BN1378" s="9"/>
      <c r="BO1378" s="10"/>
      <c r="BP1378" s="11"/>
      <c r="BQ1378" s="6">
        <f>SUMIF(BR$98:BR$128,$D1378,BT$98:BT$128)</f>
        <v>0</v>
      </c>
      <c r="BR1378" s="9"/>
      <c r="BS1378" s="10"/>
      <c r="BT1378" s="11"/>
      <c r="BU1378" s="6">
        <f>SUMIF(BV$98:BV$128,$D1378,BX$98:BX$128)</f>
        <v>0</v>
      </c>
      <c r="BV1378" s="9"/>
      <c r="BW1378" s="10"/>
      <c r="BX1378" s="11"/>
      <c r="BY1378" s="6">
        <f>SUMIF(BZ$98:BZ$128,$D1378,CB$98:CB$128)</f>
        <v>0</v>
      </c>
      <c r="BZ1378" s="9"/>
      <c r="CA1378" s="10"/>
      <c r="CB1378" s="11"/>
      <c r="CC1378" s="6">
        <f>SUMIF(CD$98:CD$128,$D1378,CF$98:CF$128)</f>
        <v>0</v>
      </c>
      <c r="CD1378" s="9"/>
      <c r="CE1378" s="10"/>
      <c r="CF1378" s="11"/>
      <c r="CG1378" s="6">
        <f>SUMIF(CH$98:CH$128,$D1378,CJ$98:CJ$128)</f>
        <v>0</v>
      </c>
      <c r="CH1378" s="9"/>
      <c r="CI1378" s="10"/>
      <c r="CJ1378" s="11"/>
      <c r="CK1378" s="6">
        <f>SUMIF(CL$98:CL$128,$D1378,CN$98:CN$128)</f>
        <v>0</v>
      </c>
      <c r="CL1378" s="9"/>
      <c r="CM1378" s="10"/>
      <c r="CN1378" s="11"/>
      <c r="CO1378" s="6">
        <f>SUMIF(CP$98:CP$128,$D1378,CR$98:CR$128)</f>
        <v>0</v>
      </c>
      <c r="CP1378" s="9"/>
      <c r="CQ1378" s="10"/>
      <c r="CR1378" s="11"/>
      <c r="CS1378" s="6">
        <f>SUMIF(CT$98:CT$128,$D1378,CV$98:CV$128)</f>
        <v>0</v>
      </c>
      <c r="CT1378" s="9"/>
      <c r="CU1378" s="10"/>
      <c r="CV1378" s="11"/>
      <c r="CW1378" s="6">
        <f>SUMIF(CX$98:CX$128,$D1378,CZ$98:CZ$128)</f>
        <v>0</v>
      </c>
      <c r="CX1378" s="9"/>
      <c r="CY1378" s="10"/>
      <c r="CZ1378" s="11"/>
      <c r="DA1378" s="6">
        <f>SUMIF(DB$98:DB$128,$D1378,DD$98:DD$128)</f>
        <v>0</v>
      </c>
      <c r="DB1378" s="9"/>
      <c r="DC1378" s="10"/>
      <c r="DD1378" s="11"/>
      <c r="DE1378" s="6">
        <f>SUMIF(DF$98:DF$128,$D1378,DH$98:DH$128)</f>
        <v>0</v>
      </c>
      <c r="DF1378" s="9"/>
      <c r="DG1378" s="10"/>
      <c r="DH1378" s="11"/>
      <c r="DI1378" s="6">
        <f>SUMIF(DJ$98:DJ$128,$D1378,DL$98:DL$128)</f>
        <v>0</v>
      </c>
      <c r="DJ1378" s="9"/>
      <c r="DK1378" s="10"/>
      <c r="DL1378" s="11"/>
      <c r="DM1378" s="6">
        <f>SUMIF(DN$98:DN$128,$D1378,DP$98:DP$128)</f>
        <v>0</v>
      </c>
      <c r="DN1378" s="9"/>
      <c r="DO1378" s="10"/>
      <c r="DP1378" s="11"/>
      <c r="DQ1378" s="6">
        <f>SUMIF(DR$98:DR$128,$D1378,DT$98:DT$128)</f>
        <v>0</v>
      </c>
      <c r="DR1378" s="9"/>
      <c r="DS1378" s="10"/>
      <c r="DT1378" s="11"/>
      <c r="DU1378" s="6">
        <f>SUMIF(DV$98:DV$128,$D1378,DX$98:DX$128)</f>
        <v>0</v>
      </c>
      <c r="DV1378" s="9"/>
      <c r="DW1378" s="10"/>
      <c r="DX1378" s="11"/>
      <c r="DY1378" s="6">
        <f>SUMIF(DZ$98:DZ$128,$D1378,EB$98:EB$128)</f>
        <v>0</v>
      </c>
      <c r="DZ1378" s="9"/>
      <c r="EA1378" s="10"/>
      <c r="EB1378" s="11"/>
      <c r="EC1378" s="6">
        <f>SUMIF(ED$98:ED$128,$D1378,EF$98:EF$128)</f>
        <v>0</v>
      </c>
      <c r="ED1378" s="9"/>
      <c r="EE1378" s="10"/>
      <c r="EF1378" s="11"/>
      <c r="EG1378" s="6">
        <f>SUMIF(EH$98:EH$128,$D1378,EJ$98:EJ$128)</f>
        <v>0</v>
      </c>
      <c r="EH1378" s="9"/>
      <c r="EI1378" s="10"/>
      <c r="EJ1378" s="11"/>
      <c r="EK1378" s="6">
        <f>SUMIF(EL$98:EL$128,$D1378,EN$98:EN$128)</f>
        <v>0</v>
      </c>
      <c r="EL1378" s="9"/>
      <c r="EM1378" s="10"/>
      <c r="EN1378" s="11"/>
      <c r="EO1378" s="6">
        <f>SUMIF(EP$98:EP$128,$D1378,ER$98:ER$128)</f>
        <v>0</v>
      </c>
      <c r="EP1378" s="9"/>
      <c r="EQ1378" s="10"/>
      <c r="ER1378" s="11"/>
      <c r="ES1378" s="6">
        <f>SUMIF(ET$98:ET$128,$D1378,EV$98:EV$128)</f>
        <v>0</v>
      </c>
      <c r="ET1378" s="9"/>
      <c r="EU1378" s="10"/>
      <c r="EV1378" s="11"/>
      <c r="EW1378" s="6">
        <f>SUMIF(EX$98:EX$128,$D1378,EZ$98:EZ$128)</f>
        <v>0</v>
      </c>
      <c r="EX1378" s="9"/>
      <c r="EY1378" s="10"/>
      <c r="EZ1378" s="11"/>
      <c r="FA1378" s="6">
        <f>SUMIF(FB$98:FB$128,$D1378,FD$98:FD$128)</f>
        <v>0</v>
      </c>
      <c r="FB1378" s="9"/>
      <c r="FC1378" s="10"/>
      <c r="FD1378" s="11"/>
      <c r="FE1378" s="6">
        <f>SUMIF(FF$98:FF$128,$D1378,FH$98:FH$128)</f>
        <v>0</v>
      </c>
      <c r="FF1378" s="9"/>
      <c r="FG1378" s="10"/>
      <c r="FH1378" s="11"/>
      <c r="FI1378" s="6">
        <f>SUMIF(FJ$98:FJ$128,$D1378,FL$98:FL$128)</f>
        <v>0</v>
      </c>
      <c r="FJ1378" s="9"/>
      <c r="FK1378" s="10"/>
      <c r="FL1378" s="11"/>
      <c r="FM1378" s="6">
        <f>SUMIF(FN$98:FN$128,$D1378,FP$98:FP$128)</f>
        <v>0</v>
      </c>
      <c r="FN1378" s="9"/>
      <c r="FO1378" s="10"/>
      <c r="FP1378" s="11"/>
      <c r="FQ1378" s="6">
        <f>SUMIF(FR$98:FR$128,$D1378,FT$98:FT$128)</f>
        <v>0</v>
      </c>
      <c r="FR1378" s="9"/>
      <c r="FS1378" s="10"/>
      <c r="FT1378" s="11"/>
      <c r="FU1378" s="6">
        <f>SUMIF(FV$98:FV$128,$D1378,FX$98:FX$128)</f>
        <v>0</v>
      </c>
      <c r="FV1378" s="9"/>
      <c r="FW1378" s="10"/>
      <c r="FX1378" s="11"/>
      <c r="FY1378" s="6">
        <f>SUMIF(FZ$98:FZ$128,$D1378,GB$98:GB$128)</f>
        <v>0</v>
      </c>
      <c r="FZ1378" s="9"/>
      <c r="GA1378" s="10"/>
      <c r="GB1378" s="11"/>
      <c r="GC1378" s="6">
        <f>SUMIF(GD$98:GD$128,$D1378,GF$98:GF$128)</f>
        <v>0</v>
      </c>
      <c r="GD1378" s="9"/>
      <c r="GE1378" s="10"/>
      <c r="GF1378" s="11"/>
      <c r="GG1378" s="6">
        <f>SUMIF(GH$98:GH$128,$D1378,GJ$98:GJ$128)</f>
        <v>0</v>
      </c>
      <c r="GH1378" s="9"/>
      <c r="GI1378" s="10"/>
      <c r="GJ1378" s="11"/>
      <c r="GK1378" s="6">
        <f>SUMIF(GL$98:GL$128,$D1378,GN$98:GN$128)</f>
        <v>0</v>
      </c>
      <c r="GL1378" s="9"/>
      <c r="GM1378" s="10"/>
      <c r="GN1378" s="11"/>
      <c r="GO1378" s="6">
        <f>SUMIF(GP$98:GP$128,$D1378,GR$98:GR$128)</f>
        <v>0</v>
      </c>
      <c r="GP1378" s="9"/>
      <c r="GQ1378" s="10"/>
      <c r="GR1378" s="11"/>
      <c r="GS1378" s="6">
        <f>SUMIF(GT$98:GT$128,$D1378,GV$98:GV$128)</f>
        <v>0</v>
      </c>
      <c r="GT1378" s="9"/>
      <c r="GU1378" s="10"/>
      <c r="GV1378" s="20"/>
      <c r="GW1378" s="19">
        <f t="shared" si="33"/>
        <v>0</v>
      </c>
      <c r="GX1378" s="472"/>
      <c r="GY1378" s="473"/>
    </row>
    <row r="1379" spans="1:207" ht="15.75">
      <c r="A1379" s="47" t="s">
        <v>79</v>
      </c>
      <c r="B1379" s="475"/>
      <c r="C1379" s="287" t="s">
        <v>138</v>
      </c>
      <c r="D1379" s="237" t="s">
        <v>142</v>
      </c>
      <c r="E1379" s="6">
        <f>SUMIF(F$129:F$159,$D1379,H$129:H$159)</f>
        <v>0</v>
      </c>
      <c r="F1379" s="9"/>
      <c r="G1379" s="10"/>
      <c r="H1379" s="11"/>
      <c r="I1379" s="6">
        <f>SUMIF(J$129:J$159,$D1379,L$129:L$159)</f>
        <v>0</v>
      </c>
      <c r="J1379" s="9"/>
      <c r="K1379" s="10"/>
      <c r="L1379" s="11"/>
      <c r="M1379" s="6">
        <f>SUMIF(N$129:N$159,$D1379,P$129:P$159)</f>
        <v>0</v>
      </c>
      <c r="N1379" s="9"/>
      <c r="O1379" s="10"/>
      <c r="P1379" s="11"/>
      <c r="Q1379" s="6">
        <f>SUMIF(R$129:R$159,$D1379,T$129:T$159)</f>
        <v>0</v>
      </c>
      <c r="R1379" s="9"/>
      <c r="S1379" s="10"/>
      <c r="T1379" s="11"/>
      <c r="U1379" s="6">
        <f>SUMIF(V$129:V$159,$D1379,X$129:X$159)</f>
        <v>0</v>
      </c>
      <c r="V1379" s="9"/>
      <c r="W1379" s="10"/>
      <c r="X1379" s="11"/>
      <c r="Y1379" s="6">
        <f>SUMIF(Z$129:Z$159,$D1379,AB$129:AB$159)</f>
        <v>0</v>
      </c>
      <c r="Z1379" s="9"/>
      <c r="AA1379" s="10"/>
      <c r="AB1379" s="11"/>
      <c r="AC1379" s="6">
        <f>SUMIF(AD$129:AD$159,$D1379,AF$129:AF$159)</f>
        <v>0</v>
      </c>
      <c r="AD1379" s="9"/>
      <c r="AE1379" s="10"/>
      <c r="AF1379" s="11"/>
      <c r="AG1379" s="6">
        <f>SUMIF(AH$129:AH$159,$D1379,AJ$129:AJ$159)</f>
        <v>0</v>
      </c>
      <c r="AH1379" s="9"/>
      <c r="AI1379" s="10"/>
      <c r="AJ1379" s="11"/>
      <c r="AK1379" s="6">
        <f>SUMIF(AL$129:AL$159,$D1379,AN$129:AN$159)</f>
        <v>0</v>
      </c>
      <c r="AL1379" s="9"/>
      <c r="AM1379" s="10"/>
      <c r="AN1379" s="11"/>
      <c r="AO1379" s="6">
        <f>SUMIF(AP$129:AP$159,$D1379,AR$129:AR$159)</f>
        <v>0</v>
      </c>
      <c r="AP1379" s="9"/>
      <c r="AQ1379" s="10"/>
      <c r="AR1379" s="11"/>
      <c r="AS1379" s="6">
        <f>SUMIF(AT$129:AT$159,$D1379,AV$129:AV$159)</f>
        <v>0</v>
      </c>
      <c r="AT1379" s="9"/>
      <c r="AU1379" s="10"/>
      <c r="AV1379" s="11"/>
      <c r="AW1379" s="6">
        <f>SUMIF(AX$129:AX$159,$D1379,AZ$129:AZ$159)</f>
        <v>0</v>
      </c>
      <c r="AX1379" s="9"/>
      <c r="AY1379" s="10"/>
      <c r="AZ1379" s="11"/>
      <c r="BA1379" s="6">
        <f>SUMIF(BB$129:BB$159,$D1379,BD$129:BD$159)</f>
        <v>0</v>
      </c>
      <c r="BB1379" s="9"/>
      <c r="BC1379" s="10"/>
      <c r="BD1379" s="11"/>
      <c r="BE1379" s="6">
        <f>SUMIF(BF$129:BF$159,$D1379,BH$129:BH$159)</f>
        <v>0</v>
      </c>
      <c r="BF1379" s="9"/>
      <c r="BG1379" s="10"/>
      <c r="BH1379" s="11"/>
      <c r="BI1379" s="6">
        <f>SUMIF(BJ$129:BJ$159,$D1379,BL$129:BL$159)</f>
        <v>0</v>
      </c>
      <c r="BJ1379" s="9"/>
      <c r="BK1379" s="10"/>
      <c r="BL1379" s="11"/>
      <c r="BM1379" s="6">
        <f>SUMIF(BN$129:BN$159,$D1379,BP$129:BP$159)</f>
        <v>0</v>
      </c>
      <c r="BN1379" s="9"/>
      <c r="BO1379" s="10"/>
      <c r="BP1379" s="11"/>
      <c r="BQ1379" s="6">
        <f>SUMIF(BR$129:BR$159,$D1379,BT$129:BT$159)</f>
        <v>0</v>
      </c>
      <c r="BR1379" s="9"/>
      <c r="BS1379" s="10"/>
      <c r="BT1379" s="11"/>
      <c r="BU1379" s="6">
        <f>SUMIF(BV$129:BV$159,$D1379,BX$129:BX$159)</f>
        <v>0</v>
      </c>
      <c r="BV1379" s="9"/>
      <c r="BW1379" s="10"/>
      <c r="BX1379" s="11"/>
      <c r="BY1379" s="6">
        <f>SUMIF(BZ$129:BZ$159,$D1379,CB$129:CB$159)</f>
        <v>0</v>
      </c>
      <c r="BZ1379" s="9"/>
      <c r="CA1379" s="10"/>
      <c r="CB1379" s="11"/>
      <c r="CC1379" s="6">
        <f>SUMIF(CD$129:CD$159,$D1379,CF$129:CF$159)</f>
        <v>0</v>
      </c>
      <c r="CD1379" s="9"/>
      <c r="CE1379" s="10"/>
      <c r="CF1379" s="11"/>
      <c r="CG1379" s="6">
        <f>SUMIF(CH$129:CH$159,$D1379,CJ$129:CJ$159)</f>
        <v>0</v>
      </c>
      <c r="CH1379" s="9"/>
      <c r="CI1379" s="10"/>
      <c r="CJ1379" s="11"/>
      <c r="CK1379" s="6">
        <f>SUMIF(CL$129:CL$159,$D1379,CN$129:CN$159)</f>
        <v>0</v>
      </c>
      <c r="CL1379" s="9"/>
      <c r="CM1379" s="10"/>
      <c r="CN1379" s="11"/>
      <c r="CO1379" s="6">
        <f>SUMIF(CP$129:CP$159,$D1379,CR$129:CR$159)</f>
        <v>0</v>
      </c>
      <c r="CP1379" s="9"/>
      <c r="CQ1379" s="10"/>
      <c r="CR1379" s="11"/>
      <c r="CS1379" s="6">
        <f>SUMIF(CT$129:CT$159,$D1379,CV$129:CV$159)</f>
        <v>0</v>
      </c>
      <c r="CT1379" s="9"/>
      <c r="CU1379" s="10"/>
      <c r="CV1379" s="11"/>
      <c r="CW1379" s="6">
        <f>SUMIF(CX$129:CX$159,$D1379,CZ$129:CZ$159)</f>
        <v>0</v>
      </c>
      <c r="CX1379" s="9"/>
      <c r="CY1379" s="10"/>
      <c r="CZ1379" s="11"/>
      <c r="DA1379" s="6">
        <f>SUMIF(DB$129:DB$159,$D1379,DD$129:DD$159)</f>
        <v>0</v>
      </c>
      <c r="DB1379" s="9"/>
      <c r="DC1379" s="10"/>
      <c r="DD1379" s="11"/>
      <c r="DE1379" s="6">
        <f>SUMIF(DF$129:DF$159,$D1379,DH$129:DH$159)</f>
        <v>0</v>
      </c>
      <c r="DF1379" s="9"/>
      <c r="DG1379" s="10"/>
      <c r="DH1379" s="11"/>
      <c r="DI1379" s="6">
        <f>SUMIF(DJ$129:DJ$159,$D1379,DL$129:DL$159)</f>
        <v>0</v>
      </c>
      <c r="DJ1379" s="9"/>
      <c r="DK1379" s="10"/>
      <c r="DL1379" s="11"/>
      <c r="DM1379" s="6">
        <f>SUMIF(DN$129:DN$159,$D1379,DP$129:DP$159)</f>
        <v>0</v>
      </c>
      <c r="DN1379" s="9"/>
      <c r="DO1379" s="10"/>
      <c r="DP1379" s="11"/>
      <c r="DQ1379" s="6">
        <f>SUMIF(DR$129:DR$159,$D1379,DT$129:DT$159)</f>
        <v>0</v>
      </c>
      <c r="DR1379" s="9"/>
      <c r="DS1379" s="10"/>
      <c r="DT1379" s="11"/>
      <c r="DU1379" s="6">
        <f>SUMIF(DV$129:DV$159,$D1379,DX$129:DX$159)</f>
        <v>0</v>
      </c>
      <c r="DV1379" s="9"/>
      <c r="DW1379" s="10"/>
      <c r="DX1379" s="11"/>
      <c r="DY1379" s="6">
        <f>SUMIF(DZ$129:DZ$159,$D1379,EB$129:EB$159)</f>
        <v>0</v>
      </c>
      <c r="DZ1379" s="9"/>
      <c r="EA1379" s="10"/>
      <c r="EB1379" s="11"/>
      <c r="EC1379" s="6">
        <f>SUMIF(ED$129:ED$159,$D1379,EF$129:EF$159)</f>
        <v>0</v>
      </c>
      <c r="ED1379" s="9"/>
      <c r="EE1379" s="10"/>
      <c r="EF1379" s="11"/>
      <c r="EG1379" s="6">
        <f>SUMIF(EH$129:EH$159,$D1379,EJ$129:EJ$159)</f>
        <v>0</v>
      </c>
      <c r="EH1379" s="9"/>
      <c r="EI1379" s="10"/>
      <c r="EJ1379" s="11"/>
      <c r="EK1379" s="6">
        <f>SUMIF(EL$129:EL$159,$D1379,EN$129:EN$159)</f>
        <v>0</v>
      </c>
      <c r="EL1379" s="9"/>
      <c r="EM1379" s="10"/>
      <c r="EN1379" s="11"/>
      <c r="EO1379" s="6">
        <f>SUMIF(EP$129:EP$159,$D1379,ER$129:ER$159)</f>
        <v>0</v>
      </c>
      <c r="EP1379" s="9"/>
      <c r="EQ1379" s="10"/>
      <c r="ER1379" s="11"/>
      <c r="ES1379" s="6">
        <f>SUMIF(ET$129:ET$159,$D1379,EV$129:EV$159)</f>
        <v>0</v>
      </c>
      <c r="ET1379" s="9"/>
      <c r="EU1379" s="10"/>
      <c r="EV1379" s="11"/>
      <c r="EW1379" s="6">
        <f>SUMIF(EX$129:EX$159,$D1379,EZ$129:EZ$159)</f>
        <v>0</v>
      </c>
      <c r="EX1379" s="9"/>
      <c r="EY1379" s="10"/>
      <c r="EZ1379" s="11"/>
      <c r="FA1379" s="6">
        <f>SUMIF(FB$129:FB$159,$D1379,FD$129:FD$159)</f>
        <v>0</v>
      </c>
      <c r="FB1379" s="9"/>
      <c r="FC1379" s="10"/>
      <c r="FD1379" s="11"/>
      <c r="FE1379" s="6">
        <f>SUMIF(FF$129:FF$159,$D1379,FH$129:FH$159)</f>
        <v>0</v>
      </c>
      <c r="FF1379" s="9"/>
      <c r="FG1379" s="10"/>
      <c r="FH1379" s="11"/>
      <c r="FI1379" s="6">
        <f>SUMIF(FJ$129:FJ$159,$D1379,FL$129:FL$159)</f>
        <v>0</v>
      </c>
      <c r="FJ1379" s="9"/>
      <c r="FK1379" s="10"/>
      <c r="FL1379" s="11"/>
      <c r="FM1379" s="6">
        <f>SUMIF(FN$129:FN$159,$D1379,FP$129:FP$159)</f>
        <v>0</v>
      </c>
      <c r="FN1379" s="9"/>
      <c r="FO1379" s="10"/>
      <c r="FP1379" s="11"/>
      <c r="FQ1379" s="6">
        <f>SUMIF(FR$129:FR$159,$D1379,FT$129:FT$159)</f>
        <v>0</v>
      </c>
      <c r="FR1379" s="9"/>
      <c r="FS1379" s="10"/>
      <c r="FT1379" s="11"/>
      <c r="FU1379" s="6">
        <f>SUMIF(FV$129:FV$159,$D1379,FX$129:FX$159)</f>
        <v>0</v>
      </c>
      <c r="FV1379" s="9"/>
      <c r="FW1379" s="10"/>
      <c r="FX1379" s="11"/>
      <c r="FY1379" s="6">
        <f>SUMIF(FZ$129:FZ$159,$D1379,GB$129:GB$159)</f>
        <v>0</v>
      </c>
      <c r="FZ1379" s="9"/>
      <c r="GA1379" s="10"/>
      <c r="GB1379" s="11"/>
      <c r="GC1379" s="6">
        <f>SUMIF(GD$129:GD$159,$D1379,GF$129:GF$159)</f>
        <v>0</v>
      </c>
      <c r="GD1379" s="9"/>
      <c r="GE1379" s="10"/>
      <c r="GF1379" s="11"/>
      <c r="GG1379" s="6">
        <f>SUMIF(GH$129:GH$159,$D1379,GJ$129:GJ$159)</f>
        <v>0</v>
      </c>
      <c r="GH1379" s="9"/>
      <c r="GI1379" s="10"/>
      <c r="GJ1379" s="11"/>
      <c r="GK1379" s="6">
        <f>SUMIF(GL$129:GL$159,$D1379,GN$129:GN$159)</f>
        <v>0</v>
      </c>
      <c r="GL1379" s="9"/>
      <c r="GM1379" s="10"/>
      <c r="GN1379" s="11"/>
      <c r="GO1379" s="6">
        <f>SUMIF(GP$129:GP$159,$D1379,GR$129:GR$159)</f>
        <v>0</v>
      </c>
      <c r="GP1379" s="9"/>
      <c r="GQ1379" s="10"/>
      <c r="GR1379" s="11"/>
      <c r="GS1379" s="6">
        <f>SUMIF(GT$129:GT$159,$D1379,GV$129:GV$159)</f>
        <v>0</v>
      </c>
      <c r="GT1379" s="9"/>
      <c r="GU1379" s="10"/>
      <c r="GV1379" s="20"/>
      <c r="GW1379" s="19">
        <f t="shared" si="33"/>
        <v>0</v>
      </c>
      <c r="GX1379" s="472"/>
      <c r="GY1379" s="473"/>
    </row>
    <row r="1380" spans="1:207" ht="15.75">
      <c r="A1380" s="47" t="s">
        <v>80</v>
      </c>
      <c r="B1380" s="475"/>
      <c r="C1380" s="287" t="s">
        <v>138</v>
      </c>
      <c r="D1380" s="237" t="s">
        <v>142</v>
      </c>
      <c r="E1380" s="6">
        <f>SUMIF(F$160:F$190,$D1380,H$160:H$190)</f>
        <v>0</v>
      </c>
      <c r="F1380" s="9"/>
      <c r="G1380" s="10"/>
      <c r="H1380" s="11"/>
      <c r="I1380" s="6">
        <f>SUMIF(J$160:J$190,$D1380,L$160:L$190)</f>
        <v>0</v>
      </c>
      <c r="J1380" s="9"/>
      <c r="K1380" s="10"/>
      <c r="L1380" s="11"/>
      <c r="M1380" s="6">
        <f>SUMIF(N$160:N$190,$D1380,P$160:P$190)</f>
        <v>0</v>
      </c>
      <c r="N1380" s="9"/>
      <c r="O1380" s="10"/>
      <c r="P1380" s="11"/>
      <c r="Q1380" s="6">
        <f>SUMIF(R$160:R$190,$D1380,T$160:T$190)</f>
        <v>0</v>
      </c>
      <c r="R1380" s="9"/>
      <c r="S1380" s="10"/>
      <c r="T1380" s="11"/>
      <c r="U1380" s="6">
        <f>SUMIF(V$160:V$190,$D1380,X$160:X$190)</f>
        <v>0</v>
      </c>
      <c r="V1380" s="9"/>
      <c r="W1380" s="10"/>
      <c r="X1380" s="11"/>
      <c r="Y1380" s="6">
        <f>SUMIF(Z$160:Z$190,$D1380,AB$160:AB$190)</f>
        <v>0</v>
      </c>
      <c r="Z1380" s="9"/>
      <c r="AA1380" s="10"/>
      <c r="AB1380" s="11"/>
      <c r="AC1380" s="6">
        <f>SUMIF(AD$160:AD$190,$D1380,AF$160:AF$190)</f>
        <v>0</v>
      </c>
      <c r="AD1380" s="9"/>
      <c r="AE1380" s="10"/>
      <c r="AF1380" s="11"/>
      <c r="AG1380" s="6">
        <f>SUMIF(AH$160:AH$190,$D1380,AJ$160:AJ$190)</f>
        <v>0</v>
      </c>
      <c r="AH1380" s="9"/>
      <c r="AI1380" s="10"/>
      <c r="AJ1380" s="11"/>
      <c r="AK1380" s="6">
        <f>SUMIF(AL$160:AL$190,$D1380,AN$160:AN$190)</f>
        <v>0</v>
      </c>
      <c r="AL1380" s="9"/>
      <c r="AM1380" s="10"/>
      <c r="AN1380" s="11"/>
      <c r="AO1380" s="6">
        <f>SUMIF(AP$160:AP$190,$D1380,AR$160:AR$190)</f>
        <v>0</v>
      </c>
      <c r="AP1380" s="9"/>
      <c r="AQ1380" s="10"/>
      <c r="AR1380" s="11"/>
      <c r="AS1380" s="6">
        <f>SUMIF(AT$160:AT$190,$D1380,AV$160:AV$190)</f>
        <v>0</v>
      </c>
      <c r="AT1380" s="9"/>
      <c r="AU1380" s="10"/>
      <c r="AV1380" s="11"/>
      <c r="AW1380" s="6">
        <f>SUMIF(AX$160:AX$190,$D1380,AZ$160:AZ$190)</f>
        <v>0</v>
      </c>
      <c r="AX1380" s="9"/>
      <c r="AY1380" s="10"/>
      <c r="AZ1380" s="11"/>
      <c r="BA1380" s="6">
        <f>SUMIF(BB$160:BB$190,$D1380,BD$160:BD$190)</f>
        <v>0</v>
      </c>
      <c r="BB1380" s="9"/>
      <c r="BC1380" s="10"/>
      <c r="BD1380" s="11"/>
      <c r="BE1380" s="6">
        <f>SUMIF(BF$160:BF$190,$D1380,BH$160:BH$190)</f>
        <v>0</v>
      </c>
      <c r="BF1380" s="9"/>
      <c r="BG1380" s="10"/>
      <c r="BH1380" s="11"/>
      <c r="BI1380" s="6">
        <f>SUMIF(BJ$160:BJ$190,$D1380,BL$160:BL$190)</f>
        <v>0</v>
      </c>
      <c r="BJ1380" s="9"/>
      <c r="BK1380" s="10"/>
      <c r="BL1380" s="11"/>
      <c r="BM1380" s="6">
        <f>SUMIF(BN$160:BN$190,$D1380,BP$160:BP$190)</f>
        <v>0</v>
      </c>
      <c r="BN1380" s="9"/>
      <c r="BO1380" s="10"/>
      <c r="BP1380" s="11"/>
      <c r="BQ1380" s="6">
        <f>SUMIF(BR$160:BR$190,$D1380,BT$160:BT$190)</f>
        <v>0</v>
      </c>
      <c r="BR1380" s="9"/>
      <c r="BS1380" s="10"/>
      <c r="BT1380" s="11"/>
      <c r="BU1380" s="6">
        <f>SUMIF(BV$160:BV$190,$D1380,BX$160:BX$190)</f>
        <v>0</v>
      </c>
      <c r="BV1380" s="9"/>
      <c r="BW1380" s="10"/>
      <c r="BX1380" s="11"/>
      <c r="BY1380" s="6">
        <f>SUMIF(BZ$160:BZ$190,$D1380,CB$160:CB$190)</f>
        <v>0</v>
      </c>
      <c r="BZ1380" s="9"/>
      <c r="CA1380" s="10"/>
      <c r="CB1380" s="11"/>
      <c r="CC1380" s="6">
        <f>SUMIF(CD$160:CD$190,$D1380,CF$160:CF$190)</f>
        <v>0</v>
      </c>
      <c r="CD1380" s="9"/>
      <c r="CE1380" s="10"/>
      <c r="CF1380" s="11"/>
      <c r="CG1380" s="6">
        <f>SUMIF(CH$160:CH$190,$D1380,CJ$160:CJ$190)</f>
        <v>0</v>
      </c>
      <c r="CH1380" s="9"/>
      <c r="CI1380" s="10"/>
      <c r="CJ1380" s="11"/>
      <c r="CK1380" s="6">
        <f>SUMIF(CL$160:CL$190,$D1380,CN$160:CN$190)</f>
        <v>0</v>
      </c>
      <c r="CL1380" s="9"/>
      <c r="CM1380" s="10"/>
      <c r="CN1380" s="11"/>
      <c r="CO1380" s="6">
        <f>SUMIF(CP$160:CP$190,$D1380,CR$160:CR$190)</f>
        <v>0</v>
      </c>
      <c r="CP1380" s="9"/>
      <c r="CQ1380" s="10"/>
      <c r="CR1380" s="11"/>
      <c r="CS1380" s="6">
        <f>SUMIF(CT$160:CT$190,$D1380,CV$160:CV$190)</f>
        <v>0</v>
      </c>
      <c r="CT1380" s="9"/>
      <c r="CU1380" s="10"/>
      <c r="CV1380" s="11"/>
      <c r="CW1380" s="6">
        <f>SUMIF(CX$160:CX$190,$D1380,CZ$160:CZ$190)</f>
        <v>0</v>
      </c>
      <c r="CX1380" s="9"/>
      <c r="CY1380" s="10"/>
      <c r="CZ1380" s="11"/>
      <c r="DA1380" s="6">
        <f>SUMIF(DB$160:DB$190,$D1380,DD$160:DD$190)</f>
        <v>0</v>
      </c>
      <c r="DB1380" s="9"/>
      <c r="DC1380" s="10"/>
      <c r="DD1380" s="11"/>
      <c r="DE1380" s="6">
        <f>SUMIF(DF$160:DF$190,$D1380,DH$160:DH$190)</f>
        <v>0</v>
      </c>
      <c r="DF1380" s="9"/>
      <c r="DG1380" s="10"/>
      <c r="DH1380" s="11"/>
      <c r="DI1380" s="6">
        <f>SUMIF(DJ$160:DJ$190,$D1380,DL$160:DL$190)</f>
        <v>0</v>
      </c>
      <c r="DJ1380" s="9"/>
      <c r="DK1380" s="10"/>
      <c r="DL1380" s="11"/>
      <c r="DM1380" s="6">
        <f>SUMIF(DN$160:DN$190,$D1380,DP$160:DP$190)</f>
        <v>0</v>
      </c>
      <c r="DN1380" s="9"/>
      <c r="DO1380" s="10"/>
      <c r="DP1380" s="11"/>
      <c r="DQ1380" s="6">
        <f>SUMIF(DR$160:DR$190,$D1380,DT$160:DT$190)</f>
        <v>0</v>
      </c>
      <c r="DR1380" s="9"/>
      <c r="DS1380" s="10"/>
      <c r="DT1380" s="11"/>
      <c r="DU1380" s="6">
        <f>SUMIF(DV$160:DV$190,$D1380,DX$160:DX$190)</f>
        <v>0</v>
      </c>
      <c r="DV1380" s="9"/>
      <c r="DW1380" s="10"/>
      <c r="DX1380" s="11"/>
      <c r="DY1380" s="6">
        <f>SUMIF(DZ$160:DZ$190,$D1380,EB$160:EB$190)</f>
        <v>0</v>
      </c>
      <c r="DZ1380" s="9"/>
      <c r="EA1380" s="10"/>
      <c r="EB1380" s="11"/>
      <c r="EC1380" s="6">
        <f>SUMIF(ED$160:ED$190,$D1380,EF$160:EF$190)</f>
        <v>0</v>
      </c>
      <c r="ED1380" s="9"/>
      <c r="EE1380" s="10"/>
      <c r="EF1380" s="11"/>
      <c r="EG1380" s="6">
        <f>SUMIF(EH$160:EH$190,$D1380,EJ$160:EJ$190)</f>
        <v>0</v>
      </c>
      <c r="EH1380" s="9"/>
      <c r="EI1380" s="10"/>
      <c r="EJ1380" s="11"/>
      <c r="EK1380" s="6">
        <f>SUMIF(EL$160:EL$190,$D1380,EN$160:EN$190)</f>
        <v>0</v>
      </c>
      <c r="EL1380" s="9"/>
      <c r="EM1380" s="10"/>
      <c r="EN1380" s="11"/>
      <c r="EO1380" s="6">
        <f>SUMIF(EP$160:EP$190,$D1380,ER$160:ER$190)</f>
        <v>0</v>
      </c>
      <c r="EP1380" s="9"/>
      <c r="EQ1380" s="10"/>
      <c r="ER1380" s="11"/>
      <c r="ES1380" s="6">
        <f>SUMIF(ET$160:ET$190,$D1380,EV$160:EV$190)</f>
        <v>0</v>
      </c>
      <c r="ET1380" s="9"/>
      <c r="EU1380" s="10"/>
      <c r="EV1380" s="11"/>
      <c r="EW1380" s="6">
        <f>SUMIF(EX$160:EX$190,$D1380,EZ$160:EZ$190)</f>
        <v>0</v>
      </c>
      <c r="EX1380" s="9"/>
      <c r="EY1380" s="10"/>
      <c r="EZ1380" s="11"/>
      <c r="FA1380" s="6">
        <f>SUMIF(FB$160:FB$190,$D1380,FD$160:FD$190)</f>
        <v>0</v>
      </c>
      <c r="FB1380" s="9"/>
      <c r="FC1380" s="10"/>
      <c r="FD1380" s="11"/>
      <c r="FE1380" s="6">
        <f>SUMIF(FF$160:FF$190,$D1380,FH$160:FH$190)</f>
        <v>0</v>
      </c>
      <c r="FF1380" s="9"/>
      <c r="FG1380" s="10"/>
      <c r="FH1380" s="11"/>
      <c r="FI1380" s="6">
        <f>SUMIF(FJ$160:FJ$190,$D1380,FL$160:FL$190)</f>
        <v>0</v>
      </c>
      <c r="FJ1380" s="9"/>
      <c r="FK1380" s="10"/>
      <c r="FL1380" s="11"/>
      <c r="FM1380" s="6">
        <f>SUMIF(FN$160:FN$190,$D1380,FP$160:FP$190)</f>
        <v>0</v>
      </c>
      <c r="FN1380" s="9"/>
      <c r="FO1380" s="10"/>
      <c r="FP1380" s="11"/>
      <c r="FQ1380" s="6">
        <f>SUMIF(FR$160:FR$190,$D1380,FT$160:FT$190)</f>
        <v>0</v>
      </c>
      <c r="FR1380" s="9"/>
      <c r="FS1380" s="10"/>
      <c r="FT1380" s="11"/>
      <c r="FU1380" s="6">
        <f>SUMIF(FV$160:FV$190,$D1380,FX$160:FX$190)</f>
        <v>0</v>
      </c>
      <c r="FV1380" s="9"/>
      <c r="FW1380" s="10"/>
      <c r="FX1380" s="11"/>
      <c r="FY1380" s="6">
        <f>SUMIF(FZ$160:FZ$190,$D1380,GB$160:GB$190)</f>
        <v>0</v>
      </c>
      <c r="FZ1380" s="9"/>
      <c r="GA1380" s="10"/>
      <c r="GB1380" s="11"/>
      <c r="GC1380" s="6">
        <f>SUMIF(GD$160:GD$190,$D1380,GF$160:GF$190)</f>
        <v>0</v>
      </c>
      <c r="GD1380" s="9"/>
      <c r="GE1380" s="10"/>
      <c r="GF1380" s="11"/>
      <c r="GG1380" s="6">
        <f>SUMIF(GH$160:GH$190,$D1380,GJ$160:GJ$190)</f>
        <v>0</v>
      </c>
      <c r="GH1380" s="9"/>
      <c r="GI1380" s="10"/>
      <c r="GJ1380" s="11"/>
      <c r="GK1380" s="6">
        <f>SUMIF(GL$160:GL$190,$D1380,GN$160:GN$190)</f>
        <v>0</v>
      </c>
      <c r="GL1380" s="9"/>
      <c r="GM1380" s="10"/>
      <c r="GN1380" s="11"/>
      <c r="GO1380" s="6">
        <f>SUMIF(GP$160:GP$190,$D1380,GR$160:GR$190)</f>
        <v>0</v>
      </c>
      <c r="GP1380" s="9"/>
      <c r="GQ1380" s="10"/>
      <c r="GR1380" s="11"/>
      <c r="GS1380" s="6">
        <f>SUMIF(GT$160:GT$190,$D1380,GV$160:GV$190)</f>
        <v>0</v>
      </c>
      <c r="GT1380" s="9"/>
      <c r="GU1380" s="10"/>
      <c r="GV1380" s="20"/>
      <c r="GW1380" s="19">
        <f t="shared" si="33"/>
        <v>0</v>
      </c>
      <c r="GX1380" s="472"/>
      <c r="GY1380" s="473"/>
    </row>
    <row r="1381" spans="1:207" ht="15.75">
      <c r="A1381" s="47" t="s">
        <v>81</v>
      </c>
      <c r="B1381" s="475"/>
      <c r="C1381" s="287" t="s">
        <v>138</v>
      </c>
      <c r="D1381" s="237" t="s">
        <v>142</v>
      </c>
      <c r="E1381" s="6">
        <f>SUMIF(F$191:F$221,$D1381,H$191:H$221)</f>
        <v>0</v>
      </c>
      <c r="F1381" s="9"/>
      <c r="G1381" s="10"/>
      <c r="H1381" s="11"/>
      <c r="I1381" s="6">
        <f>SUMIF(J$191:J$221,$D1381,L$191:L$221)</f>
        <v>0</v>
      </c>
      <c r="J1381" s="9"/>
      <c r="K1381" s="10"/>
      <c r="L1381" s="11"/>
      <c r="M1381" s="6">
        <f>SUMIF(N$191:N$221,$D1381,P$191:P$221)</f>
        <v>0</v>
      </c>
      <c r="N1381" s="9"/>
      <c r="O1381" s="10"/>
      <c r="P1381" s="11"/>
      <c r="Q1381" s="6">
        <f>SUMIF(R$191:R$221,$D1381,T$191:T$221)</f>
        <v>0</v>
      </c>
      <c r="R1381" s="9"/>
      <c r="S1381" s="10"/>
      <c r="T1381" s="11"/>
      <c r="U1381" s="6">
        <f>SUMIF(V$191:V$221,$D1381,X$191:X$221)</f>
        <v>0</v>
      </c>
      <c r="V1381" s="9"/>
      <c r="W1381" s="10"/>
      <c r="X1381" s="11"/>
      <c r="Y1381" s="6">
        <f>SUMIF(Z$191:Z$221,$D1381,AB$191:AB$221)</f>
        <v>0</v>
      </c>
      <c r="Z1381" s="9"/>
      <c r="AA1381" s="10"/>
      <c r="AB1381" s="11"/>
      <c r="AC1381" s="6">
        <f>SUMIF(AD$191:AD$221,$D1381,AF$191:AF$221)</f>
        <v>0</v>
      </c>
      <c r="AD1381" s="9"/>
      <c r="AE1381" s="10"/>
      <c r="AF1381" s="11"/>
      <c r="AG1381" s="6">
        <f>SUMIF(AH$191:AH$221,$D1381,AJ$191:AJ$221)</f>
        <v>0</v>
      </c>
      <c r="AH1381" s="9"/>
      <c r="AI1381" s="10"/>
      <c r="AJ1381" s="11"/>
      <c r="AK1381" s="6">
        <f>SUMIF(AL$191:AL$221,$D1381,AN$191:AN$221)</f>
        <v>0</v>
      </c>
      <c r="AL1381" s="9"/>
      <c r="AM1381" s="10"/>
      <c r="AN1381" s="11"/>
      <c r="AO1381" s="6">
        <f>SUMIF(AP$191:AP$221,$D1381,AR$191:AR$221)</f>
        <v>0</v>
      </c>
      <c r="AP1381" s="9"/>
      <c r="AQ1381" s="10"/>
      <c r="AR1381" s="11"/>
      <c r="AS1381" s="6">
        <f>SUMIF(AT$191:AT$221,$D1381,AV$191:AV$221)</f>
        <v>0</v>
      </c>
      <c r="AT1381" s="9"/>
      <c r="AU1381" s="10"/>
      <c r="AV1381" s="11"/>
      <c r="AW1381" s="6">
        <f>SUMIF(AX$191:AX$221,$D1381,AZ$191:AZ$221)</f>
        <v>0</v>
      </c>
      <c r="AX1381" s="9"/>
      <c r="AY1381" s="10"/>
      <c r="AZ1381" s="11"/>
      <c r="BA1381" s="6">
        <f>SUMIF(BB$191:BB$221,$D1381,BD$191:BD$221)</f>
        <v>0</v>
      </c>
      <c r="BB1381" s="9"/>
      <c r="BC1381" s="10"/>
      <c r="BD1381" s="11"/>
      <c r="BE1381" s="6">
        <f>SUMIF(BF$191:BF$221,$D1381,BH$191:BH$221)</f>
        <v>0</v>
      </c>
      <c r="BF1381" s="9"/>
      <c r="BG1381" s="10"/>
      <c r="BH1381" s="11"/>
      <c r="BI1381" s="6">
        <f>SUMIF(BJ$191:BJ$221,$D1381,BL$191:BL$221)</f>
        <v>0</v>
      </c>
      <c r="BJ1381" s="9"/>
      <c r="BK1381" s="10"/>
      <c r="BL1381" s="11"/>
      <c r="BM1381" s="6">
        <f>SUMIF(BN$191:BN$221,$D1381,BP$191:BP$221)</f>
        <v>0</v>
      </c>
      <c r="BN1381" s="9"/>
      <c r="BO1381" s="10"/>
      <c r="BP1381" s="11"/>
      <c r="BQ1381" s="6">
        <f>SUMIF(BR$191:BR$221,$D1381,BT$191:BT$221)</f>
        <v>0</v>
      </c>
      <c r="BR1381" s="9"/>
      <c r="BS1381" s="10"/>
      <c r="BT1381" s="11"/>
      <c r="BU1381" s="6">
        <f>SUMIF(BV$191:BV$221,$D1381,BX$191:BX$221)</f>
        <v>0</v>
      </c>
      <c r="BV1381" s="9"/>
      <c r="BW1381" s="10"/>
      <c r="BX1381" s="11"/>
      <c r="BY1381" s="6">
        <f>SUMIF(BZ$191:BZ$221,$D1381,CB$191:CB$221)</f>
        <v>0</v>
      </c>
      <c r="BZ1381" s="9"/>
      <c r="CA1381" s="10"/>
      <c r="CB1381" s="11"/>
      <c r="CC1381" s="6">
        <f>SUMIF(CD$191:CD$221,$D1381,CF$191:CF$221)</f>
        <v>0</v>
      </c>
      <c r="CD1381" s="9"/>
      <c r="CE1381" s="10"/>
      <c r="CF1381" s="11"/>
      <c r="CG1381" s="6">
        <f>SUMIF(CH$191:CH$221,$D1381,CJ$191:CJ$221)</f>
        <v>0</v>
      </c>
      <c r="CH1381" s="9"/>
      <c r="CI1381" s="10"/>
      <c r="CJ1381" s="11"/>
      <c r="CK1381" s="6">
        <f>SUMIF(CL$191:CL$221,$D1381,CN$191:CN$221)</f>
        <v>0</v>
      </c>
      <c r="CL1381" s="9"/>
      <c r="CM1381" s="10"/>
      <c r="CN1381" s="11"/>
      <c r="CO1381" s="6">
        <f>SUMIF(CP$191:CP$221,$D1381,CR$191:CR$221)</f>
        <v>0</v>
      </c>
      <c r="CP1381" s="9"/>
      <c r="CQ1381" s="10"/>
      <c r="CR1381" s="11"/>
      <c r="CS1381" s="6">
        <f>SUMIF(CT$191:CT$221,$D1381,CV$191:CV$221)</f>
        <v>0</v>
      </c>
      <c r="CT1381" s="9"/>
      <c r="CU1381" s="10"/>
      <c r="CV1381" s="11"/>
      <c r="CW1381" s="6">
        <f>SUMIF(CX$191:CX$221,$D1381,CZ$191:CZ$221)</f>
        <v>0</v>
      </c>
      <c r="CX1381" s="9"/>
      <c r="CY1381" s="10"/>
      <c r="CZ1381" s="11"/>
      <c r="DA1381" s="6">
        <f>SUMIF(DB$191:DB$221,$D1381,DD$191:DD$221)</f>
        <v>0</v>
      </c>
      <c r="DB1381" s="9"/>
      <c r="DC1381" s="10"/>
      <c r="DD1381" s="11"/>
      <c r="DE1381" s="6">
        <f>SUMIF(DF$191:DF$221,$D1381,DH$191:DH$221)</f>
        <v>0</v>
      </c>
      <c r="DF1381" s="9"/>
      <c r="DG1381" s="10"/>
      <c r="DH1381" s="11"/>
      <c r="DI1381" s="6">
        <f>SUMIF(DJ$191:DJ$221,$D1381,DL$191:DL$221)</f>
        <v>0</v>
      </c>
      <c r="DJ1381" s="9"/>
      <c r="DK1381" s="10"/>
      <c r="DL1381" s="11"/>
      <c r="DM1381" s="6">
        <f>SUMIF(DN$191:DN$221,$D1381,DP$191:DP$221)</f>
        <v>0</v>
      </c>
      <c r="DN1381" s="9"/>
      <c r="DO1381" s="10"/>
      <c r="DP1381" s="11"/>
      <c r="DQ1381" s="6">
        <f>SUMIF(DR$191:DR$221,$D1381,DT$191:DT$221)</f>
        <v>0</v>
      </c>
      <c r="DR1381" s="9"/>
      <c r="DS1381" s="10"/>
      <c r="DT1381" s="11"/>
      <c r="DU1381" s="6">
        <f>SUMIF(DV$191:DV$221,$D1381,DX$191:DX$221)</f>
        <v>0</v>
      </c>
      <c r="DV1381" s="9"/>
      <c r="DW1381" s="10"/>
      <c r="DX1381" s="11"/>
      <c r="DY1381" s="6">
        <f>SUMIF(DZ$191:DZ$221,$D1381,EB$191:EB$221)</f>
        <v>0</v>
      </c>
      <c r="DZ1381" s="9"/>
      <c r="EA1381" s="10"/>
      <c r="EB1381" s="11"/>
      <c r="EC1381" s="6">
        <f>SUMIF(ED$191:ED$221,$D1381,EF$191:EF$221)</f>
        <v>0</v>
      </c>
      <c r="ED1381" s="9"/>
      <c r="EE1381" s="10"/>
      <c r="EF1381" s="11"/>
      <c r="EG1381" s="6">
        <f>SUMIF(EH$191:EH$221,$D1381,EJ$191:EJ$221)</f>
        <v>0</v>
      </c>
      <c r="EH1381" s="9"/>
      <c r="EI1381" s="10"/>
      <c r="EJ1381" s="11"/>
      <c r="EK1381" s="6">
        <f>SUMIF(EL$191:EL$221,$D1381,EN$191:EN$221)</f>
        <v>0</v>
      </c>
      <c r="EL1381" s="9"/>
      <c r="EM1381" s="10"/>
      <c r="EN1381" s="11"/>
      <c r="EO1381" s="6">
        <f>SUMIF(EP$191:EP$221,$D1381,ER$191:ER$221)</f>
        <v>0</v>
      </c>
      <c r="EP1381" s="9"/>
      <c r="EQ1381" s="10"/>
      <c r="ER1381" s="11"/>
      <c r="ES1381" s="6">
        <f>SUMIF(ET$191:ET$221,$D1381,EV$191:EV$221)</f>
        <v>0</v>
      </c>
      <c r="ET1381" s="9"/>
      <c r="EU1381" s="10"/>
      <c r="EV1381" s="11"/>
      <c r="EW1381" s="6">
        <f>SUMIF(EX$191:EX$221,$D1381,EZ$191:EZ$221)</f>
        <v>0</v>
      </c>
      <c r="EX1381" s="9"/>
      <c r="EY1381" s="10"/>
      <c r="EZ1381" s="11"/>
      <c r="FA1381" s="6">
        <f>SUMIF(FB$191:FB$221,$D1381,FD$191:FD$221)</f>
        <v>0</v>
      </c>
      <c r="FB1381" s="9"/>
      <c r="FC1381" s="10"/>
      <c r="FD1381" s="11"/>
      <c r="FE1381" s="6">
        <f>SUMIF(FF$191:FF$221,$D1381,FH$191:FH$221)</f>
        <v>0</v>
      </c>
      <c r="FF1381" s="9"/>
      <c r="FG1381" s="10"/>
      <c r="FH1381" s="11"/>
      <c r="FI1381" s="6">
        <f>SUMIF(FJ$191:FJ$221,$D1381,FL$191:FL$221)</f>
        <v>0</v>
      </c>
      <c r="FJ1381" s="9"/>
      <c r="FK1381" s="10"/>
      <c r="FL1381" s="11"/>
      <c r="FM1381" s="6">
        <f>SUMIF(FN$191:FN$221,$D1381,FP$191:FP$221)</f>
        <v>0</v>
      </c>
      <c r="FN1381" s="9"/>
      <c r="FO1381" s="10"/>
      <c r="FP1381" s="11"/>
      <c r="FQ1381" s="6">
        <f>SUMIF(FR$191:FR$221,$D1381,FT$191:FT$221)</f>
        <v>0</v>
      </c>
      <c r="FR1381" s="9"/>
      <c r="FS1381" s="10"/>
      <c r="FT1381" s="11"/>
      <c r="FU1381" s="6">
        <f>SUMIF(FV$191:FV$221,$D1381,FX$191:FX$221)</f>
        <v>0</v>
      </c>
      <c r="FV1381" s="9"/>
      <c r="FW1381" s="10"/>
      <c r="FX1381" s="11"/>
      <c r="FY1381" s="6">
        <f>SUMIF(FZ$191:FZ$221,$D1381,GB$191:GB$221)</f>
        <v>0</v>
      </c>
      <c r="FZ1381" s="9"/>
      <c r="GA1381" s="10"/>
      <c r="GB1381" s="11"/>
      <c r="GC1381" s="6">
        <f>SUMIF(GD$191:GD$221,$D1381,GF$191:GF$221)</f>
        <v>0</v>
      </c>
      <c r="GD1381" s="9"/>
      <c r="GE1381" s="10"/>
      <c r="GF1381" s="11"/>
      <c r="GG1381" s="6">
        <f>SUMIF(GH$191:GH$221,$D1381,GJ$191:GJ$221)</f>
        <v>0</v>
      </c>
      <c r="GH1381" s="9"/>
      <c r="GI1381" s="10"/>
      <c r="GJ1381" s="11"/>
      <c r="GK1381" s="6">
        <f>SUMIF(GL$191:GL$221,$D1381,GN$191:GN$221)</f>
        <v>0</v>
      </c>
      <c r="GL1381" s="9"/>
      <c r="GM1381" s="10"/>
      <c r="GN1381" s="11"/>
      <c r="GO1381" s="6">
        <f>SUMIF(GP$191:GP$221,$D1381,GR$191:GR$221)</f>
        <v>0</v>
      </c>
      <c r="GP1381" s="9"/>
      <c r="GQ1381" s="10"/>
      <c r="GR1381" s="11"/>
      <c r="GS1381" s="6">
        <f>SUMIF(GT$191:GT$221,$D1381,GV$191:GV$221)</f>
        <v>0</v>
      </c>
      <c r="GT1381" s="9"/>
      <c r="GU1381" s="10"/>
      <c r="GV1381" s="20"/>
      <c r="GW1381" s="19">
        <f t="shared" si="33"/>
        <v>0</v>
      </c>
      <c r="GX1381" s="472"/>
      <c r="GY1381" s="473"/>
    </row>
    <row r="1382" spans="1:207" ht="15.75">
      <c r="A1382" s="47" t="s">
        <v>82</v>
      </c>
      <c r="B1382" s="475"/>
      <c r="C1382" s="287" t="s">
        <v>138</v>
      </c>
      <c r="D1382" s="237" t="s">
        <v>142</v>
      </c>
      <c r="E1382" s="6">
        <f>SUMIF(F$222:F$252,$D1382,H$222:H$252)</f>
        <v>0</v>
      </c>
      <c r="F1382" s="9"/>
      <c r="G1382" s="10"/>
      <c r="H1382" s="11"/>
      <c r="I1382" s="6">
        <f>SUMIF(J$222:J$252,$D1382,L$222:L$252)</f>
        <v>0</v>
      </c>
      <c r="J1382" s="9"/>
      <c r="K1382" s="10"/>
      <c r="L1382" s="11"/>
      <c r="M1382" s="6">
        <f>SUMIF(N$222:N$252,$D1382,P$222:P$252)</f>
        <v>0</v>
      </c>
      <c r="N1382" s="9"/>
      <c r="O1382" s="10"/>
      <c r="P1382" s="11"/>
      <c r="Q1382" s="6">
        <f>SUMIF(R$222:R$252,$D1382,T$222:T$252)</f>
        <v>0</v>
      </c>
      <c r="R1382" s="9"/>
      <c r="S1382" s="10"/>
      <c r="T1382" s="11"/>
      <c r="U1382" s="6">
        <f>SUMIF(V$222:V$252,$D1382,X$222:X$252)</f>
        <v>0</v>
      </c>
      <c r="V1382" s="9"/>
      <c r="W1382" s="10"/>
      <c r="X1382" s="11"/>
      <c r="Y1382" s="6">
        <f>SUMIF(Z$222:Z$252,$D1382,AB$222:AB$252)</f>
        <v>0</v>
      </c>
      <c r="Z1382" s="9"/>
      <c r="AA1382" s="10"/>
      <c r="AB1382" s="11"/>
      <c r="AC1382" s="6">
        <f>SUMIF(AD$222:AD$252,$D1382,AF$222:AF$252)</f>
        <v>0</v>
      </c>
      <c r="AD1382" s="9"/>
      <c r="AE1382" s="10"/>
      <c r="AF1382" s="11"/>
      <c r="AG1382" s="6">
        <f>SUMIF(AH$222:AH$252,$D1382,AJ$222:AJ$252)</f>
        <v>0</v>
      </c>
      <c r="AH1382" s="9"/>
      <c r="AI1382" s="10"/>
      <c r="AJ1382" s="11"/>
      <c r="AK1382" s="6">
        <f>SUMIF(AL$222:AL$252,$D1382,AN$222:AN$252)</f>
        <v>0</v>
      </c>
      <c r="AL1382" s="9"/>
      <c r="AM1382" s="10"/>
      <c r="AN1382" s="11"/>
      <c r="AO1382" s="6">
        <f>SUMIF(AP$222:AP$252,$D1382,AR$222:AR$252)</f>
        <v>0</v>
      </c>
      <c r="AP1382" s="9"/>
      <c r="AQ1382" s="10"/>
      <c r="AR1382" s="11"/>
      <c r="AS1382" s="6">
        <f>SUMIF(AT$222:AT$252,$D1382,AV$222:AV$252)</f>
        <v>0</v>
      </c>
      <c r="AT1382" s="9"/>
      <c r="AU1382" s="10"/>
      <c r="AV1382" s="11"/>
      <c r="AW1382" s="6">
        <f>SUMIF(AX$222:AX$252,$D1382,AZ$222:AZ$252)</f>
        <v>0</v>
      </c>
      <c r="AX1382" s="9"/>
      <c r="AY1382" s="10"/>
      <c r="AZ1382" s="11"/>
      <c r="BA1382" s="6">
        <f>SUMIF(BB$222:BB$252,$D1382,BD$222:BD$252)</f>
        <v>0</v>
      </c>
      <c r="BB1382" s="9"/>
      <c r="BC1382" s="10"/>
      <c r="BD1382" s="11"/>
      <c r="BE1382" s="6">
        <f>SUMIF(BF$222:BF$252,$D1382,BH$222:BH$252)</f>
        <v>0</v>
      </c>
      <c r="BF1382" s="9"/>
      <c r="BG1382" s="10"/>
      <c r="BH1382" s="11"/>
      <c r="BI1382" s="6">
        <f>SUMIF(BJ$222:BJ$252,$D1382,BL$222:BL$252)</f>
        <v>0</v>
      </c>
      <c r="BJ1382" s="9"/>
      <c r="BK1382" s="10"/>
      <c r="BL1382" s="11"/>
      <c r="BM1382" s="6">
        <f>SUMIF(BN$222:BN$252,$D1382,BP$222:BP$252)</f>
        <v>0</v>
      </c>
      <c r="BN1382" s="9"/>
      <c r="BO1382" s="10"/>
      <c r="BP1382" s="11"/>
      <c r="BQ1382" s="6">
        <f>SUMIF(BR$222:BR$252,$D1382,BT$222:BT$252)</f>
        <v>0</v>
      </c>
      <c r="BR1382" s="9"/>
      <c r="BS1382" s="10"/>
      <c r="BT1382" s="11"/>
      <c r="BU1382" s="6">
        <f>SUMIF(BV$222:BV$252,$D1382,BX$222:BX$252)</f>
        <v>0</v>
      </c>
      <c r="BV1382" s="9"/>
      <c r="BW1382" s="10"/>
      <c r="BX1382" s="11"/>
      <c r="BY1382" s="6">
        <f>SUMIF(BZ$222:BZ$252,$D1382,CB$222:CB$252)</f>
        <v>0</v>
      </c>
      <c r="BZ1382" s="9"/>
      <c r="CA1382" s="10"/>
      <c r="CB1382" s="11"/>
      <c r="CC1382" s="6">
        <f>SUMIF(CD$222:CD$252,$D1382,CF$222:CF$252)</f>
        <v>0</v>
      </c>
      <c r="CD1382" s="9"/>
      <c r="CE1382" s="10"/>
      <c r="CF1382" s="11"/>
      <c r="CG1382" s="6">
        <f>SUMIF(CH$222:CH$252,$D1382,CJ$222:CJ$252)</f>
        <v>0</v>
      </c>
      <c r="CH1382" s="9"/>
      <c r="CI1382" s="10"/>
      <c r="CJ1382" s="11"/>
      <c r="CK1382" s="6">
        <f>SUMIF(CL$222:CL$252,$D1382,CN$222:CN$252)</f>
        <v>0</v>
      </c>
      <c r="CL1382" s="9"/>
      <c r="CM1382" s="10"/>
      <c r="CN1382" s="11"/>
      <c r="CO1382" s="6">
        <f>SUMIF(CP$222:CP$252,$D1382,CR$222:CR$252)</f>
        <v>0</v>
      </c>
      <c r="CP1382" s="9"/>
      <c r="CQ1382" s="10"/>
      <c r="CR1382" s="11"/>
      <c r="CS1382" s="6">
        <f>SUMIF(CT$222:CT$252,$D1382,CV$222:CV$252)</f>
        <v>0</v>
      </c>
      <c r="CT1382" s="9"/>
      <c r="CU1382" s="10"/>
      <c r="CV1382" s="11"/>
      <c r="CW1382" s="6">
        <f>SUMIF(CX$222:CX$252,$D1382,CZ$222:CZ$252)</f>
        <v>0</v>
      </c>
      <c r="CX1382" s="9"/>
      <c r="CY1382" s="10"/>
      <c r="CZ1382" s="11"/>
      <c r="DA1382" s="6">
        <f>SUMIF(DB$222:DB$252,$D1382,DD$222:DD$252)</f>
        <v>0</v>
      </c>
      <c r="DB1382" s="9"/>
      <c r="DC1382" s="10"/>
      <c r="DD1382" s="11"/>
      <c r="DE1382" s="6">
        <f>SUMIF(DF$222:DF$252,$D1382,DH$222:DH$252)</f>
        <v>0</v>
      </c>
      <c r="DF1382" s="9"/>
      <c r="DG1382" s="10"/>
      <c r="DH1382" s="11"/>
      <c r="DI1382" s="6">
        <f>SUMIF(DJ$222:DJ$252,$D1382,DL$222:DL$252)</f>
        <v>0</v>
      </c>
      <c r="DJ1382" s="9"/>
      <c r="DK1382" s="10"/>
      <c r="DL1382" s="11"/>
      <c r="DM1382" s="6">
        <f>SUMIF(DN$222:DN$252,$D1382,DP$222:DP$252)</f>
        <v>0</v>
      </c>
      <c r="DN1382" s="9"/>
      <c r="DO1382" s="10"/>
      <c r="DP1382" s="11"/>
      <c r="DQ1382" s="6">
        <f>SUMIF(DR$222:DR$252,$D1382,DT$222:DT$252)</f>
        <v>0</v>
      </c>
      <c r="DR1382" s="9"/>
      <c r="DS1382" s="10"/>
      <c r="DT1382" s="11"/>
      <c r="DU1382" s="6">
        <f>SUMIF(DV$222:DV$252,$D1382,DX$222:DX$252)</f>
        <v>0</v>
      </c>
      <c r="DV1382" s="9"/>
      <c r="DW1382" s="10"/>
      <c r="DX1382" s="11"/>
      <c r="DY1382" s="6">
        <f>SUMIF(DZ$222:DZ$252,$D1382,EB$222:EB$252)</f>
        <v>0</v>
      </c>
      <c r="DZ1382" s="9"/>
      <c r="EA1382" s="10"/>
      <c r="EB1382" s="11"/>
      <c r="EC1382" s="6">
        <f>SUMIF(ED$222:ED$252,$D1382,EF$222:EF$252)</f>
        <v>0</v>
      </c>
      <c r="ED1382" s="9"/>
      <c r="EE1382" s="10"/>
      <c r="EF1382" s="11"/>
      <c r="EG1382" s="6">
        <f>SUMIF(EH$222:EH$252,$D1382,EJ$222:EJ$252)</f>
        <v>0</v>
      </c>
      <c r="EH1382" s="9"/>
      <c r="EI1382" s="10"/>
      <c r="EJ1382" s="11"/>
      <c r="EK1382" s="6">
        <f>SUMIF(EL$222:EL$252,$D1382,EN$222:EN$252)</f>
        <v>0</v>
      </c>
      <c r="EL1382" s="9"/>
      <c r="EM1382" s="10"/>
      <c r="EN1382" s="11"/>
      <c r="EO1382" s="6">
        <f>SUMIF(EP$222:EP$252,$D1382,ER$222:ER$252)</f>
        <v>0</v>
      </c>
      <c r="EP1382" s="9"/>
      <c r="EQ1382" s="10"/>
      <c r="ER1382" s="11"/>
      <c r="ES1382" s="6">
        <f>SUMIF(ET$222:ET$252,$D1382,EV$222:EV$252)</f>
        <v>0</v>
      </c>
      <c r="ET1382" s="9"/>
      <c r="EU1382" s="10"/>
      <c r="EV1382" s="11"/>
      <c r="EW1382" s="6">
        <f>SUMIF(EX$222:EX$252,$D1382,EZ$222:EZ$252)</f>
        <v>0</v>
      </c>
      <c r="EX1382" s="9"/>
      <c r="EY1382" s="10"/>
      <c r="EZ1382" s="11"/>
      <c r="FA1382" s="6">
        <f>SUMIF(FB$222:FB$252,$D1382,FD$222:FD$252)</f>
        <v>0</v>
      </c>
      <c r="FB1382" s="9"/>
      <c r="FC1382" s="10"/>
      <c r="FD1382" s="11"/>
      <c r="FE1382" s="6">
        <f>SUMIF(FF$222:FF$252,$D1382,FH$222:FH$252)</f>
        <v>0</v>
      </c>
      <c r="FF1382" s="9"/>
      <c r="FG1382" s="10"/>
      <c r="FH1382" s="11"/>
      <c r="FI1382" s="6">
        <f>SUMIF(FJ$222:FJ$252,$D1382,FL$222:FL$252)</f>
        <v>0</v>
      </c>
      <c r="FJ1382" s="9"/>
      <c r="FK1382" s="10"/>
      <c r="FL1382" s="11"/>
      <c r="FM1382" s="6">
        <f>SUMIF(FN$222:FN$252,$D1382,FP$222:FP$252)</f>
        <v>0</v>
      </c>
      <c r="FN1382" s="9"/>
      <c r="FO1382" s="10"/>
      <c r="FP1382" s="11"/>
      <c r="FQ1382" s="6">
        <f>SUMIF(FR$222:FR$252,$D1382,FT$222:FT$252)</f>
        <v>0</v>
      </c>
      <c r="FR1382" s="9"/>
      <c r="FS1382" s="10"/>
      <c r="FT1382" s="11"/>
      <c r="FU1382" s="6">
        <f>SUMIF(FV$222:FV$252,$D1382,FX$222:FX$252)</f>
        <v>0</v>
      </c>
      <c r="FV1382" s="9"/>
      <c r="FW1382" s="10"/>
      <c r="FX1382" s="11"/>
      <c r="FY1382" s="6">
        <f>SUMIF(FZ$222:FZ$252,$D1382,GB$222:GB$252)</f>
        <v>0</v>
      </c>
      <c r="FZ1382" s="9"/>
      <c r="GA1382" s="10"/>
      <c r="GB1382" s="11"/>
      <c r="GC1382" s="6">
        <f>SUMIF(GD$222:GD$252,$D1382,GF$222:GF$252)</f>
        <v>0</v>
      </c>
      <c r="GD1382" s="9"/>
      <c r="GE1382" s="10"/>
      <c r="GF1382" s="11"/>
      <c r="GG1382" s="6">
        <f>SUMIF(GH$222:GH$252,$D1382,GJ$222:GJ$252)</f>
        <v>0</v>
      </c>
      <c r="GH1382" s="9"/>
      <c r="GI1382" s="10"/>
      <c r="GJ1382" s="11"/>
      <c r="GK1382" s="6">
        <f>SUMIF(GL$222:GL$252,$D1382,GN$222:GN$252)</f>
        <v>0</v>
      </c>
      <c r="GL1382" s="9"/>
      <c r="GM1382" s="10"/>
      <c r="GN1382" s="11"/>
      <c r="GO1382" s="6">
        <f>SUMIF(GP$222:GP$252,$D1382,GR$222:GR$252)</f>
        <v>0</v>
      </c>
      <c r="GP1382" s="9"/>
      <c r="GQ1382" s="10"/>
      <c r="GR1382" s="11"/>
      <c r="GS1382" s="6">
        <f>SUMIF(GT$222:GT$252,$D1382,GV$222:GV$252)</f>
        <v>0</v>
      </c>
      <c r="GT1382" s="9"/>
      <c r="GU1382" s="10"/>
      <c r="GV1382" s="20"/>
      <c r="GW1382" s="19">
        <f t="shared" si="33"/>
        <v>0</v>
      </c>
      <c r="GX1382" s="472"/>
      <c r="GY1382" s="473"/>
    </row>
    <row r="1383" spans="1:207" ht="15.75">
      <c r="A1383" s="47" t="s">
        <v>83</v>
      </c>
      <c r="B1383" s="475"/>
      <c r="C1383" s="287" t="s">
        <v>138</v>
      </c>
      <c r="D1383" s="237" t="s">
        <v>142</v>
      </c>
      <c r="E1383" s="6">
        <f>SUMIF(F$253:F$283,$D1383,H$253:H$283)</f>
        <v>0</v>
      </c>
      <c r="F1383" s="9"/>
      <c r="G1383" s="10"/>
      <c r="H1383" s="11"/>
      <c r="I1383" s="6">
        <f>SUMIF(J$253:J$283,$D1383,L$253:L$283)</f>
        <v>0</v>
      </c>
      <c r="J1383" s="9"/>
      <c r="K1383" s="10"/>
      <c r="L1383" s="11"/>
      <c r="M1383" s="6">
        <f>SUMIF(N$253:N$283,$D1383,P$253:P$283)</f>
        <v>0</v>
      </c>
      <c r="N1383" s="9"/>
      <c r="O1383" s="10"/>
      <c r="P1383" s="11"/>
      <c r="Q1383" s="6">
        <f>SUMIF(R$253:R$283,$D1383,T$253:T$283)</f>
        <v>0</v>
      </c>
      <c r="R1383" s="9"/>
      <c r="S1383" s="10"/>
      <c r="T1383" s="11"/>
      <c r="U1383" s="6">
        <f>SUMIF(V$253:V$283,$D1383,X$253:X$283)</f>
        <v>0</v>
      </c>
      <c r="V1383" s="9"/>
      <c r="W1383" s="10"/>
      <c r="X1383" s="11"/>
      <c r="Y1383" s="6">
        <f>SUMIF(Z$253:Z$283,$D1383,AB$253:AB$283)</f>
        <v>0</v>
      </c>
      <c r="Z1383" s="9"/>
      <c r="AA1383" s="10"/>
      <c r="AB1383" s="11"/>
      <c r="AC1383" s="6">
        <f>SUMIF(AD$253:AD$283,$D1383,AF$253:AF$283)</f>
        <v>0</v>
      </c>
      <c r="AD1383" s="9"/>
      <c r="AE1383" s="10"/>
      <c r="AF1383" s="11"/>
      <c r="AG1383" s="6">
        <f>SUMIF(AH$253:AH$283,$D1383,AJ$253:AJ$283)</f>
        <v>0</v>
      </c>
      <c r="AH1383" s="9"/>
      <c r="AI1383" s="10"/>
      <c r="AJ1383" s="11"/>
      <c r="AK1383" s="6">
        <f>SUMIF(AL$253:AL$283,$D1383,AN$253:AN$283)</f>
        <v>0</v>
      </c>
      <c r="AL1383" s="9"/>
      <c r="AM1383" s="10"/>
      <c r="AN1383" s="11"/>
      <c r="AO1383" s="6">
        <f>SUMIF(AP$253:AP$283,$D1383,AR$253:AR$283)</f>
        <v>0</v>
      </c>
      <c r="AP1383" s="9"/>
      <c r="AQ1383" s="10"/>
      <c r="AR1383" s="11"/>
      <c r="AS1383" s="6">
        <f>SUMIF(AT$253:AT$283,$D1383,AV$253:AV$283)</f>
        <v>0</v>
      </c>
      <c r="AT1383" s="9"/>
      <c r="AU1383" s="10"/>
      <c r="AV1383" s="11"/>
      <c r="AW1383" s="6">
        <f>SUMIF(AX$253:AX$283,$D1383,AZ$253:AZ$283)</f>
        <v>0</v>
      </c>
      <c r="AX1383" s="9"/>
      <c r="AY1383" s="10"/>
      <c r="AZ1383" s="11"/>
      <c r="BA1383" s="6">
        <f>SUMIF(BB$253:BB$283,$D1383,BD$253:BD$283)</f>
        <v>0</v>
      </c>
      <c r="BB1383" s="9"/>
      <c r="BC1383" s="10"/>
      <c r="BD1383" s="11"/>
      <c r="BE1383" s="6">
        <f>SUMIF(BF$253:BF$283,$D1383,BH$253:BH$283)</f>
        <v>0</v>
      </c>
      <c r="BF1383" s="9"/>
      <c r="BG1383" s="10"/>
      <c r="BH1383" s="11"/>
      <c r="BI1383" s="6">
        <f>SUMIF(BJ$253:BJ$283,$D1383,BL$253:BL$283)</f>
        <v>0</v>
      </c>
      <c r="BJ1383" s="9"/>
      <c r="BK1383" s="10"/>
      <c r="BL1383" s="11"/>
      <c r="BM1383" s="6">
        <f>SUMIF(BN$253:BN$283,$D1383,BP$253:BP$283)</f>
        <v>0</v>
      </c>
      <c r="BN1383" s="9"/>
      <c r="BO1383" s="10"/>
      <c r="BP1383" s="11"/>
      <c r="BQ1383" s="6">
        <f>SUMIF(BR$253:BR$283,$D1383,BT$253:BT$283)</f>
        <v>0</v>
      </c>
      <c r="BR1383" s="9"/>
      <c r="BS1383" s="10"/>
      <c r="BT1383" s="11"/>
      <c r="BU1383" s="6">
        <f>SUMIF(BV$253:BV$283,$D1383,BX$253:BX$283)</f>
        <v>0</v>
      </c>
      <c r="BV1383" s="9"/>
      <c r="BW1383" s="10"/>
      <c r="BX1383" s="11"/>
      <c r="BY1383" s="6">
        <f>SUMIF(BZ$253:BZ$283,$D1383,CB$253:CB$283)</f>
        <v>0</v>
      </c>
      <c r="BZ1383" s="9"/>
      <c r="CA1383" s="10"/>
      <c r="CB1383" s="11"/>
      <c r="CC1383" s="6">
        <f>SUMIF(CD$253:CD$283,$D1383,CF$253:CF$283)</f>
        <v>0</v>
      </c>
      <c r="CD1383" s="9"/>
      <c r="CE1383" s="10"/>
      <c r="CF1383" s="11"/>
      <c r="CG1383" s="6">
        <f>SUMIF(CH$253:CH$283,$D1383,CJ$253:CJ$283)</f>
        <v>0</v>
      </c>
      <c r="CH1383" s="9"/>
      <c r="CI1383" s="10"/>
      <c r="CJ1383" s="11"/>
      <c r="CK1383" s="6">
        <f>SUMIF(CL$253:CL$283,$D1383,CN$253:CN$283)</f>
        <v>0</v>
      </c>
      <c r="CL1383" s="9"/>
      <c r="CM1383" s="10"/>
      <c r="CN1383" s="11"/>
      <c r="CO1383" s="6">
        <f>SUMIF(CP$253:CP$283,$D1383,CR$253:CR$283)</f>
        <v>0</v>
      </c>
      <c r="CP1383" s="9"/>
      <c r="CQ1383" s="10"/>
      <c r="CR1383" s="11"/>
      <c r="CS1383" s="6">
        <f>SUMIF(CT$253:CT$283,$D1383,CV$253:CV$283)</f>
        <v>0</v>
      </c>
      <c r="CT1383" s="9"/>
      <c r="CU1383" s="10"/>
      <c r="CV1383" s="11"/>
      <c r="CW1383" s="6">
        <f>SUMIF(CX$253:CX$283,$D1383,CZ$253:CZ$283)</f>
        <v>0</v>
      </c>
      <c r="CX1383" s="9"/>
      <c r="CY1383" s="10"/>
      <c r="CZ1383" s="11"/>
      <c r="DA1383" s="6">
        <f>SUMIF(DB$253:DB$283,$D1383,DD$253:DD$283)</f>
        <v>0</v>
      </c>
      <c r="DB1383" s="9"/>
      <c r="DC1383" s="10"/>
      <c r="DD1383" s="11"/>
      <c r="DE1383" s="6">
        <f>SUMIF(DF$253:DF$283,$D1383,DH$253:DH$283)</f>
        <v>0</v>
      </c>
      <c r="DF1383" s="9"/>
      <c r="DG1383" s="10"/>
      <c r="DH1383" s="11"/>
      <c r="DI1383" s="6">
        <f>SUMIF(DJ$253:DJ$283,$D1383,DL$253:DL$283)</f>
        <v>0</v>
      </c>
      <c r="DJ1383" s="9"/>
      <c r="DK1383" s="10"/>
      <c r="DL1383" s="11"/>
      <c r="DM1383" s="6">
        <f>SUMIF(DN$253:DN$283,$D1383,DP$253:DP$283)</f>
        <v>0</v>
      </c>
      <c r="DN1383" s="9"/>
      <c r="DO1383" s="10"/>
      <c r="DP1383" s="11"/>
      <c r="DQ1383" s="6">
        <f>SUMIF(DR$253:DR$283,$D1383,DT$253:DT$283)</f>
        <v>0</v>
      </c>
      <c r="DR1383" s="9"/>
      <c r="DS1383" s="10"/>
      <c r="DT1383" s="11"/>
      <c r="DU1383" s="6">
        <f>SUMIF(DV$253:DV$283,$D1383,DX$253:DX$283)</f>
        <v>0</v>
      </c>
      <c r="DV1383" s="9"/>
      <c r="DW1383" s="10"/>
      <c r="DX1383" s="11"/>
      <c r="DY1383" s="6">
        <f>SUMIF(DZ$253:DZ$283,$D1383,EB$253:EB$283)</f>
        <v>0</v>
      </c>
      <c r="DZ1383" s="9"/>
      <c r="EA1383" s="10"/>
      <c r="EB1383" s="11"/>
      <c r="EC1383" s="6">
        <f>SUMIF(ED$253:ED$283,$D1383,EF$253:EF$283)</f>
        <v>0</v>
      </c>
      <c r="ED1383" s="9"/>
      <c r="EE1383" s="10"/>
      <c r="EF1383" s="11"/>
      <c r="EG1383" s="6">
        <f>SUMIF(EH$253:EH$283,$D1383,EJ$253:EJ$283)</f>
        <v>0</v>
      </c>
      <c r="EH1383" s="9"/>
      <c r="EI1383" s="10"/>
      <c r="EJ1383" s="11"/>
      <c r="EK1383" s="6">
        <f>SUMIF(EL$253:EL$283,$D1383,EN$253:EN$283)</f>
        <v>0</v>
      </c>
      <c r="EL1383" s="9"/>
      <c r="EM1383" s="10"/>
      <c r="EN1383" s="11"/>
      <c r="EO1383" s="6">
        <f>SUMIF(EP$253:EP$283,$D1383,ER$253:ER$283)</f>
        <v>0</v>
      </c>
      <c r="EP1383" s="9"/>
      <c r="EQ1383" s="10"/>
      <c r="ER1383" s="11"/>
      <c r="ES1383" s="6">
        <f>SUMIF(ET$253:ET$283,$D1383,EV$253:EV$283)</f>
        <v>0</v>
      </c>
      <c r="ET1383" s="9"/>
      <c r="EU1383" s="10"/>
      <c r="EV1383" s="11"/>
      <c r="EW1383" s="6">
        <f>SUMIF(EX$253:EX$283,$D1383,EZ$253:EZ$283)</f>
        <v>0</v>
      </c>
      <c r="EX1383" s="9"/>
      <c r="EY1383" s="10"/>
      <c r="EZ1383" s="11"/>
      <c r="FA1383" s="6">
        <f>SUMIF(FB$253:FB$283,$D1383,FD$253:FD$283)</f>
        <v>0</v>
      </c>
      <c r="FB1383" s="9"/>
      <c r="FC1383" s="10"/>
      <c r="FD1383" s="11"/>
      <c r="FE1383" s="6">
        <f>SUMIF(FF$253:FF$283,$D1383,FH$253:FH$283)</f>
        <v>0</v>
      </c>
      <c r="FF1383" s="9"/>
      <c r="FG1383" s="10"/>
      <c r="FH1383" s="11"/>
      <c r="FI1383" s="6">
        <f>SUMIF(FJ$253:FJ$283,$D1383,FL$253:FL$283)</f>
        <v>0</v>
      </c>
      <c r="FJ1383" s="9"/>
      <c r="FK1383" s="10"/>
      <c r="FL1383" s="11"/>
      <c r="FM1383" s="6">
        <f>SUMIF(FN$253:FN$283,$D1383,FP$253:FP$283)</f>
        <v>0</v>
      </c>
      <c r="FN1383" s="9"/>
      <c r="FO1383" s="10"/>
      <c r="FP1383" s="11"/>
      <c r="FQ1383" s="6">
        <f>SUMIF(FR$253:FR$283,$D1383,FT$253:FT$283)</f>
        <v>0</v>
      </c>
      <c r="FR1383" s="9"/>
      <c r="FS1383" s="10"/>
      <c r="FT1383" s="11"/>
      <c r="FU1383" s="6">
        <f>SUMIF(FV$253:FV$283,$D1383,FX$253:FX$283)</f>
        <v>0</v>
      </c>
      <c r="FV1383" s="9"/>
      <c r="FW1383" s="10"/>
      <c r="FX1383" s="11"/>
      <c r="FY1383" s="6">
        <f>SUMIF(FZ$253:FZ$283,$D1383,GB$253:GB$283)</f>
        <v>0</v>
      </c>
      <c r="FZ1383" s="9"/>
      <c r="GA1383" s="10"/>
      <c r="GB1383" s="11"/>
      <c r="GC1383" s="6">
        <f>SUMIF(GD$253:GD$283,$D1383,GF$253:GF$283)</f>
        <v>0</v>
      </c>
      <c r="GD1383" s="9"/>
      <c r="GE1383" s="10"/>
      <c r="GF1383" s="11"/>
      <c r="GG1383" s="6">
        <f>SUMIF(GH$253:GH$283,$D1383,GJ$253:GJ$283)</f>
        <v>0</v>
      </c>
      <c r="GH1383" s="9"/>
      <c r="GI1383" s="10"/>
      <c r="GJ1383" s="11"/>
      <c r="GK1383" s="6">
        <f>SUMIF(GL$253:GL$283,$D1383,GN$253:GN$283)</f>
        <v>0</v>
      </c>
      <c r="GL1383" s="9"/>
      <c r="GM1383" s="10"/>
      <c r="GN1383" s="11"/>
      <c r="GO1383" s="6">
        <f>SUMIF(GP$253:GP$283,$D1383,GR$253:GR$283)</f>
        <v>0</v>
      </c>
      <c r="GP1383" s="9"/>
      <c r="GQ1383" s="10"/>
      <c r="GR1383" s="11"/>
      <c r="GS1383" s="6">
        <f>SUMIF(GT$253:GT$283,$D1383,GV$253:GV$283)</f>
        <v>0</v>
      </c>
      <c r="GT1383" s="9"/>
      <c r="GU1383" s="10"/>
      <c r="GV1383" s="20"/>
      <c r="GW1383" s="19">
        <f t="shared" si="33"/>
        <v>0</v>
      </c>
      <c r="GX1383" s="472"/>
      <c r="GY1383" s="473"/>
    </row>
    <row r="1384" spans="1:207" ht="15.75">
      <c r="A1384" s="47" t="s">
        <v>84</v>
      </c>
      <c r="B1384" s="475"/>
      <c r="C1384" s="287" t="s">
        <v>138</v>
      </c>
      <c r="D1384" s="237" t="s">
        <v>142</v>
      </c>
      <c r="E1384" s="6">
        <f>SUMIF(F$284:F$314,$D1384,H$284:H$314)</f>
        <v>0</v>
      </c>
      <c r="F1384" s="9"/>
      <c r="G1384" s="10"/>
      <c r="H1384" s="11"/>
      <c r="I1384" s="6">
        <f>SUMIF(J$284:J$314,$D1384,L$284:L$314)</f>
        <v>0</v>
      </c>
      <c r="J1384" s="9"/>
      <c r="K1384" s="10"/>
      <c r="L1384" s="11"/>
      <c r="M1384" s="6">
        <f>SUMIF(N$284:N$314,$D1384,P$284:P$314)</f>
        <v>0</v>
      </c>
      <c r="N1384" s="9"/>
      <c r="O1384" s="10"/>
      <c r="P1384" s="11"/>
      <c r="Q1384" s="6">
        <f>SUMIF(R$284:R$314,$D1384,T$284:T$314)</f>
        <v>0</v>
      </c>
      <c r="R1384" s="9"/>
      <c r="S1384" s="10"/>
      <c r="T1384" s="11"/>
      <c r="U1384" s="6">
        <f>SUMIF(V$284:V$314,$D1384,X$284:X$314)</f>
        <v>0</v>
      </c>
      <c r="V1384" s="9"/>
      <c r="W1384" s="10"/>
      <c r="X1384" s="11"/>
      <c r="Y1384" s="6">
        <f>SUMIF(Z$284:Z$314,$D1384,AB$284:AB$314)</f>
        <v>0</v>
      </c>
      <c r="Z1384" s="9"/>
      <c r="AA1384" s="10"/>
      <c r="AB1384" s="11"/>
      <c r="AC1384" s="6">
        <f>SUMIF(AD$284:AD$314,$D1384,AF$284:AF$314)</f>
        <v>0</v>
      </c>
      <c r="AD1384" s="9"/>
      <c r="AE1384" s="10"/>
      <c r="AF1384" s="11"/>
      <c r="AG1384" s="6">
        <f>SUMIF(AH$284:AH$314,$D1384,AJ$284:AJ$314)</f>
        <v>0</v>
      </c>
      <c r="AH1384" s="9"/>
      <c r="AI1384" s="10"/>
      <c r="AJ1384" s="11"/>
      <c r="AK1384" s="6">
        <f>SUMIF(AL$284:AL$314,$D1384,AN$284:AN$314)</f>
        <v>0</v>
      </c>
      <c r="AL1384" s="9"/>
      <c r="AM1384" s="10"/>
      <c r="AN1384" s="11"/>
      <c r="AO1384" s="6">
        <f>SUMIF(AP$284:AP$314,$D1384,AR$284:AR$314)</f>
        <v>0</v>
      </c>
      <c r="AP1384" s="9"/>
      <c r="AQ1384" s="10"/>
      <c r="AR1384" s="11"/>
      <c r="AS1384" s="6">
        <f>SUMIF(AT$284:AT$314,$D1384,AV$284:AV$314)</f>
        <v>0</v>
      </c>
      <c r="AT1384" s="9"/>
      <c r="AU1384" s="10"/>
      <c r="AV1384" s="11"/>
      <c r="AW1384" s="6">
        <f>SUMIF(AX$284:AX$314,$D1384,AZ$284:AZ$314)</f>
        <v>0</v>
      </c>
      <c r="AX1384" s="9"/>
      <c r="AY1384" s="10"/>
      <c r="AZ1384" s="11"/>
      <c r="BA1384" s="6">
        <f>SUMIF(BB$284:BB$314,$D1384,BD$284:BD$314)</f>
        <v>0</v>
      </c>
      <c r="BB1384" s="9"/>
      <c r="BC1384" s="10"/>
      <c r="BD1384" s="11"/>
      <c r="BE1384" s="6">
        <f>SUMIF(BF$284:BF$314,$D1384,BH$284:BH$314)</f>
        <v>0</v>
      </c>
      <c r="BF1384" s="9"/>
      <c r="BG1384" s="10"/>
      <c r="BH1384" s="11"/>
      <c r="BI1384" s="6">
        <f>SUMIF(BJ$284:BJ$314,$D1384,BL$284:BL$314)</f>
        <v>0</v>
      </c>
      <c r="BJ1384" s="9"/>
      <c r="BK1384" s="10"/>
      <c r="BL1384" s="11"/>
      <c r="BM1384" s="6">
        <f>SUMIF(BN$284:BN$314,$D1384,BP$284:BP$314)</f>
        <v>0</v>
      </c>
      <c r="BN1384" s="9"/>
      <c r="BO1384" s="10"/>
      <c r="BP1384" s="11"/>
      <c r="BQ1384" s="6">
        <f>SUMIF(BR$284:BR$314,$D1384,BT$284:BT$314)</f>
        <v>0</v>
      </c>
      <c r="BR1384" s="9"/>
      <c r="BS1384" s="10"/>
      <c r="BT1384" s="11"/>
      <c r="BU1384" s="6">
        <f>SUMIF(BV$284:BV$314,$D1384,BX$284:BX$314)</f>
        <v>0</v>
      </c>
      <c r="BV1384" s="9"/>
      <c r="BW1384" s="10"/>
      <c r="BX1384" s="11"/>
      <c r="BY1384" s="6">
        <f>SUMIF(BZ$284:BZ$314,$D1384,CB$284:CB$314)</f>
        <v>0</v>
      </c>
      <c r="BZ1384" s="9"/>
      <c r="CA1384" s="10"/>
      <c r="CB1384" s="11"/>
      <c r="CC1384" s="6">
        <f>SUMIF(CD$284:CD$314,$D1384,CF$284:CF$314)</f>
        <v>0</v>
      </c>
      <c r="CD1384" s="9"/>
      <c r="CE1384" s="10"/>
      <c r="CF1384" s="11"/>
      <c r="CG1384" s="6">
        <f>SUMIF(CH$284:CH$314,$D1384,CJ$284:CJ$314)</f>
        <v>0</v>
      </c>
      <c r="CH1384" s="9"/>
      <c r="CI1384" s="10"/>
      <c r="CJ1384" s="11"/>
      <c r="CK1384" s="6">
        <f>SUMIF(CL$284:CL$314,$D1384,CN$284:CN$314)</f>
        <v>0</v>
      </c>
      <c r="CL1384" s="9"/>
      <c r="CM1384" s="10"/>
      <c r="CN1384" s="11"/>
      <c r="CO1384" s="6">
        <f>SUMIF(CP$284:CP$314,$D1384,CR$284:CR$314)</f>
        <v>0</v>
      </c>
      <c r="CP1384" s="9"/>
      <c r="CQ1384" s="10"/>
      <c r="CR1384" s="11"/>
      <c r="CS1384" s="6">
        <f>SUMIF(CT$284:CT$314,$D1384,CV$284:CV$314)</f>
        <v>0</v>
      </c>
      <c r="CT1384" s="9"/>
      <c r="CU1384" s="10"/>
      <c r="CV1384" s="11"/>
      <c r="CW1384" s="6">
        <f>SUMIF(CX$284:CX$314,$D1384,CZ$284:CZ$314)</f>
        <v>0</v>
      </c>
      <c r="CX1384" s="9"/>
      <c r="CY1384" s="10"/>
      <c r="CZ1384" s="11"/>
      <c r="DA1384" s="6">
        <f>SUMIF(DB$284:DB$314,$D1384,DD$284:DD$314)</f>
        <v>0</v>
      </c>
      <c r="DB1384" s="9"/>
      <c r="DC1384" s="10"/>
      <c r="DD1384" s="11"/>
      <c r="DE1384" s="6">
        <f>SUMIF(DF$284:DF$314,$D1384,DH$284:DH$314)</f>
        <v>0</v>
      </c>
      <c r="DF1384" s="9"/>
      <c r="DG1384" s="10"/>
      <c r="DH1384" s="11"/>
      <c r="DI1384" s="6">
        <f>SUMIF(DJ$284:DJ$314,$D1384,DL$284:DL$314)</f>
        <v>0</v>
      </c>
      <c r="DJ1384" s="9"/>
      <c r="DK1384" s="10"/>
      <c r="DL1384" s="11"/>
      <c r="DM1384" s="6">
        <f>SUMIF(DN$284:DN$314,$D1384,DP$284:DP$314)</f>
        <v>0</v>
      </c>
      <c r="DN1384" s="9"/>
      <c r="DO1384" s="10"/>
      <c r="DP1384" s="11"/>
      <c r="DQ1384" s="6">
        <f>SUMIF(DR$284:DR$314,$D1384,DT$284:DT$314)</f>
        <v>0</v>
      </c>
      <c r="DR1384" s="9"/>
      <c r="DS1384" s="10"/>
      <c r="DT1384" s="11"/>
      <c r="DU1384" s="6">
        <f>SUMIF(DV$284:DV$314,$D1384,DX$284:DX$314)</f>
        <v>0</v>
      </c>
      <c r="DV1384" s="9"/>
      <c r="DW1384" s="10"/>
      <c r="DX1384" s="11"/>
      <c r="DY1384" s="6">
        <f>SUMIF(DZ$284:DZ$314,$D1384,EB$284:EB$314)</f>
        <v>0</v>
      </c>
      <c r="DZ1384" s="9"/>
      <c r="EA1384" s="10"/>
      <c r="EB1384" s="11"/>
      <c r="EC1384" s="6">
        <f>SUMIF(ED$284:ED$314,$D1384,EF$284:EF$314)</f>
        <v>0</v>
      </c>
      <c r="ED1384" s="9"/>
      <c r="EE1384" s="10"/>
      <c r="EF1384" s="11"/>
      <c r="EG1384" s="6">
        <f>SUMIF(EH$284:EH$314,$D1384,EJ$284:EJ$314)</f>
        <v>0</v>
      </c>
      <c r="EH1384" s="9"/>
      <c r="EI1384" s="10"/>
      <c r="EJ1384" s="11"/>
      <c r="EK1384" s="6">
        <f>SUMIF(EL$284:EL$314,$D1384,EN$284:EN$314)</f>
        <v>0</v>
      </c>
      <c r="EL1384" s="9"/>
      <c r="EM1384" s="10"/>
      <c r="EN1384" s="11"/>
      <c r="EO1384" s="6">
        <f>SUMIF(EP$284:EP$314,$D1384,ER$284:ER$314)</f>
        <v>0</v>
      </c>
      <c r="EP1384" s="9"/>
      <c r="EQ1384" s="10"/>
      <c r="ER1384" s="11"/>
      <c r="ES1384" s="6">
        <f>SUMIF(ET$284:ET$314,$D1384,EV$284:EV$314)</f>
        <v>0</v>
      </c>
      <c r="ET1384" s="9"/>
      <c r="EU1384" s="10"/>
      <c r="EV1384" s="11"/>
      <c r="EW1384" s="6">
        <f>SUMIF(EX$284:EX$314,$D1384,EZ$284:EZ$314)</f>
        <v>0</v>
      </c>
      <c r="EX1384" s="9"/>
      <c r="EY1384" s="10"/>
      <c r="EZ1384" s="11"/>
      <c r="FA1384" s="6">
        <f>SUMIF(FB$284:FB$314,$D1384,FD$284:FD$314)</f>
        <v>0</v>
      </c>
      <c r="FB1384" s="9"/>
      <c r="FC1384" s="10"/>
      <c r="FD1384" s="11"/>
      <c r="FE1384" s="6">
        <f>SUMIF(FF$284:FF$314,$D1384,FH$284:FH$314)</f>
        <v>0</v>
      </c>
      <c r="FF1384" s="9"/>
      <c r="FG1384" s="10"/>
      <c r="FH1384" s="11"/>
      <c r="FI1384" s="6">
        <f>SUMIF(FJ$284:FJ$314,$D1384,FL$284:FL$314)</f>
        <v>0</v>
      </c>
      <c r="FJ1384" s="9"/>
      <c r="FK1384" s="10"/>
      <c r="FL1384" s="11"/>
      <c r="FM1384" s="6">
        <f>SUMIF(FN$284:FN$314,$D1384,FP$284:FP$314)</f>
        <v>0</v>
      </c>
      <c r="FN1384" s="9"/>
      <c r="FO1384" s="10"/>
      <c r="FP1384" s="11"/>
      <c r="FQ1384" s="6">
        <f>SUMIF(FR$284:FR$314,$D1384,FT$284:FT$314)</f>
        <v>0</v>
      </c>
      <c r="FR1384" s="9"/>
      <c r="FS1384" s="10"/>
      <c r="FT1384" s="11"/>
      <c r="FU1384" s="6">
        <f>SUMIF(FV$284:FV$314,$D1384,FX$284:FX$314)</f>
        <v>0</v>
      </c>
      <c r="FV1384" s="9"/>
      <c r="FW1384" s="10"/>
      <c r="FX1384" s="11"/>
      <c r="FY1384" s="6">
        <f>SUMIF(FZ$284:FZ$314,$D1384,GB$284:GB$314)</f>
        <v>0</v>
      </c>
      <c r="FZ1384" s="9"/>
      <c r="GA1384" s="10"/>
      <c r="GB1384" s="11"/>
      <c r="GC1384" s="6">
        <f>SUMIF(GD$284:GD$314,$D1384,GF$284:GF$314)</f>
        <v>0</v>
      </c>
      <c r="GD1384" s="9"/>
      <c r="GE1384" s="10"/>
      <c r="GF1384" s="11"/>
      <c r="GG1384" s="6">
        <f>SUMIF(GH$284:GH$314,$D1384,GJ$284:GJ$314)</f>
        <v>0</v>
      </c>
      <c r="GH1384" s="9"/>
      <c r="GI1384" s="10"/>
      <c r="GJ1384" s="11"/>
      <c r="GK1384" s="6">
        <f>SUMIF(GL$284:GL$314,$D1384,GN$284:GN$314)</f>
        <v>0</v>
      </c>
      <c r="GL1384" s="9"/>
      <c r="GM1384" s="10"/>
      <c r="GN1384" s="11"/>
      <c r="GO1384" s="6">
        <f>SUMIF(GP$284:GP$314,$D1384,GR$284:GR$314)</f>
        <v>0</v>
      </c>
      <c r="GP1384" s="9"/>
      <c r="GQ1384" s="10"/>
      <c r="GR1384" s="11"/>
      <c r="GS1384" s="6">
        <f>SUMIF(GT$284:GT$314,$D1384,GV$284:GV$314)</f>
        <v>0</v>
      </c>
      <c r="GT1384" s="9"/>
      <c r="GU1384" s="10"/>
      <c r="GV1384" s="20"/>
      <c r="GW1384" s="19">
        <f t="shared" si="33"/>
        <v>0</v>
      </c>
      <c r="GX1384" s="472"/>
      <c r="GY1384" s="473"/>
    </row>
    <row r="1385" spans="1:207" ht="15.75">
      <c r="A1385" s="47" t="s">
        <v>85</v>
      </c>
      <c r="B1385" s="475"/>
      <c r="C1385" s="287" t="s">
        <v>138</v>
      </c>
      <c r="D1385" s="237" t="s">
        <v>142</v>
      </c>
      <c r="E1385" s="7">
        <f>SUMIF(F$315:F$345,$D1385,H$315:H$345)</f>
        <v>0</v>
      </c>
      <c r="F1385" s="12"/>
      <c r="G1385" s="13"/>
      <c r="H1385" s="14"/>
      <c r="I1385" s="6">
        <f>SUMIF(J$315:J$345,$D1385,L$315:L$345)</f>
        <v>0</v>
      </c>
      <c r="J1385" s="12"/>
      <c r="K1385" s="13"/>
      <c r="L1385" s="14"/>
      <c r="M1385" s="7">
        <f>SUMIF(N$315:N$345,$D1385,P$315:P$345)</f>
        <v>0</v>
      </c>
      <c r="N1385" s="12"/>
      <c r="O1385" s="13"/>
      <c r="P1385" s="14"/>
      <c r="Q1385" s="6">
        <f>SUMIF(R$315:R$345,$D1385,T$315:T$345)</f>
        <v>0</v>
      </c>
      <c r="R1385" s="12"/>
      <c r="S1385" s="13"/>
      <c r="T1385" s="14"/>
      <c r="U1385" s="7">
        <f>SUMIF(V$315:V$345,$D1385,X$315:X$345)</f>
        <v>0</v>
      </c>
      <c r="V1385" s="12"/>
      <c r="W1385" s="13"/>
      <c r="X1385" s="14"/>
      <c r="Y1385" s="6">
        <f>SUMIF(Z$315:Z$345,$D1385,AB$315:AB$345)</f>
        <v>0</v>
      </c>
      <c r="Z1385" s="12"/>
      <c r="AA1385" s="13"/>
      <c r="AB1385" s="14"/>
      <c r="AC1385" s="7">
        <f>SUMIF(AD$315:AD$345,$D1385,AF$315:AF$345)</f>
        <v>0</v>
      </c>
      <c r="AD1385" s="12"/>
      <c r="AE1385" s="13"/>
      <c r="AF1385" s="14"/>
      <c r="AG1385" s="7">
        <f>SUMIF(AH$315:AH$345,$D1385,AJ$315:AJ$345)</f>
        <v>0</v>
      </c>
      <c r="AH1385" s="12"/>
      <c r="AI1385" s="13"/>
      <c r="AJ1385" s="14"/>
      <c r="AK1385" s="7">
        <f>SUMIF(AL$315:AL$345,$D1385,AN$315:AN$345)</f>
        <v>0</v>
      </c>
      <c r="AL1385" s="12"/>
      <c r="AM1385" s="13"/>
      <c r="AN1385" s="14"/>
      <c r="AO1385" s="7">
        <f>SUMIF(AP$315:AP$345,$D1385,AR$315:AR$345)</f>
        <v>0</v>
      </c>
      <c r="AP1385" s="12"/>
      <c r="AQ1385" s="13"/>
      <c r="AR1385" s="14"/>
      <c r="AS1385" s="7">
        <f>SUMIF(AT$315:AT$345,$D1385,AV$315:AV$345)</f>
        <v>0</v>
      </c>
      <c r="AT1385" s="12"/>
      <c r="AU1385" s="13"/>
      <c r="AV1385" s="14"/>
      <c r="AW1385" s="7">
        <f>SUMIF(AX$315:AX$345,$D1385,AZ$315:AZ$345)</f>
        <v>0</v>
      </c>
      <c r="AX1385" s="12"/>
      <c r="AY1385" s="13"/>
      <c r="AZ1385" s="14"/>
      <c r="BA1385" s="7">
        <f>SUMIF(BB$315:BB$345,$D1385,BD$315:BD$345)</f>
        <v>0</v>
      </c>
      <c r="BB1385" s="12"/>
      <c r="BC1385" s="13"/>
      <c r="BD1385" s="14"/>
      <c r="BE1385" s="7">
        <f>SUMIF(BF$315:BF$345,$D1385,BH$315:BH$345)</f>
        <v>0</v>
      </c>
      <c r="BF1385" s="12"/>
      <c r="BG1385" s="13"/>
      <c r="BH1385" s="14"/>
      <c r="BI1385" s="7">
        <f>SUMIF(BJ$315:BJ$345,$D1385,BL$315:BL$345)</f>
        <v>0</v>
      </c>
      <c r="BJ1385" s="12"/>
      <c r="BK1385" s="13"/>
      <c r="BL1385" s="14"/>
      <c r="BM1385" s="7">
        <f>SUMIF(BN$315:BN$345,$D1385,BP$315:BP$345)</f>
        <v>0</v>
      </c>
      <c r="BN1385" s="12"/>
      <c r="BO1385" s="13"/>
      <c r="BP1385" s="14"/>
      <c r="BQ1385" s="7">
        <f>SUMIF(BR$315:BR$345,$D1385,BT$315:BT$345)</f>
        <v>0</v>
      </c>
      <c r="BR1385" s="12"/>
      <c r="BS1385" s="13"/>
      <c r="BT1385" s="14"/>
      <c r="BU1385" s="7">
        <f>SUMIF(BV$315:BV$345,$D1385,BX$315:BX$345)</f>
        <v>0</v>
      </c>
      <c r="BV1385" s="12"/>
      <c r="BW1385" s="13"/>
      <c r="BX1385" s="14"/>
      <c r="BY1385" s="7">
        <f>SUMIF(BZ$315:BZ$345,$D1385,CB$315:CB$345)</f>
        <v>0</v>
      </c>
      <c r="BZ1385" s="12"/>
      <c r="CA1385" s="13"/>
      <c r="CB1385" s="14"/>
      <c r="CC1385" s="7">
        <f>SUMIF(CD$315:CD$345,$D1385,CF$315:CF$345)</f>
        <v>0</v>
      </c>
      <c r="CD1385" s="12"/>
      <c r="CE1385" s="13"/>
      <c r="CF1385" s="14"/>
      <c r="CG1385" s="7">
        <f>SUMIF(CH$315:CH$345,$D1385,CJ$315:CJ$345)</f>
        <v>0</v>
      </c>
      <c r="CH1385" s="12"/>
      <c r="CI1385" s="13"/>
      <c r="CJ1385" s="14"/>
      <c r="CK1385" s="7">
        <f>SUMIF(CL$315:CL$345,$D1385,CN$315:CN$345)</f>
        <v>0</v>
      </c>
      <c r="CL1385" s="12"/>
      <c r="CM1385" s="13"/>
      <c r="CN1385" s="14"/>
      <c r="CO1385" s="7">
        <f>SUMIF(CP$315:CP$345,$D1385,CR$315:CR$345)</f>
        <v>0</v>
      </c>
      <c r="CP1385" s="12"/>
      <c r="CQ1385" s="13"/>
      <c r="CR1385" s="14"/>
      <c r="CS1385" s="7">
        <f>SUMIF(CT$315:CT$345,$D1385,CV$315:CV$345)</f>
        <v>0</v>
      </c>
      <c r="CT1385" s="12"/>
      <c r="CU1385" s="13"/>
      <c r="CV1385" s="14"/>
      <c r="CW1385" s="7">
        <f>SUMIF(CX$315:CX$345,$D1385,CZ$315:CZ$345)</f>
        <v>0</v>
      </c>
      <c r="CX1385" s="12"/>
      <c r="CY1385" s="13"/>
      <c r="CZ1385" s="14"/>
      <c r="DA1385" s="7">
        <f>SUMIF(DB$315:DB$345,$D1385,DD$315:DD$345)</f>
        <v>0</v>
      </c>
      <c r="DB1385" s="12"/>
      <c r="DC1385" s="13"/>
      <c r="DD1385" s="14"/>
      <c r="DE1385" s="7">
        <f>SUMIF(DF$315:DF$345,$D1385,DH$315:DH$345)</f>
        <v>0</v>
      </c>
      <c r="DF1385" s="12"/>
      <c r="DG1385" s="13"/>
      <c r="DH1385" s="14"/>
      <c r="DI1385" s="7">
        <f>SUMIF(DJ$315:DJ$345,$D1385,DL$315:DL$345)</f>
        <v>0</v>
      </c>
      <c r="DJ1385" s="12"/>
      <c r="DK1385" s="13"/>
      <c r="DL1385" s="14"/>
      <c r="DM1385" s="7">
        <f>SUMIF(DN$315:DN$345,$D1385,DP$315:DP$345)</f>
        <v>0</v>
      </c>
      <c r="DN1385" s="12"/>
      <c r="DO1385" s="13"/>
      <c r="DP1385" s="14"/>
      <c r="DQ1385" s="7">
        <f>SUMIF(DR$315:DR$345,$D1385,DT$315:DT$345)</f>
        <v>0</v>
      </c>
      <c r="DR1385" s="12"/>
      <c r="DS1385" s="13"/>
      <c r="DT1385" s="14"/>
      <c r="DU1385" s="7">
        <f>SUMIF(DV$315:DV$345,$D1385,DX$315:DX$345)</f>
        <v>0</v>
      </c>
      <c r="DV1385" s="12"/>
      <c r="DW1385" s="13"/>
      <c r="DX1385" s="14"/>
      <c r="DY1385" s="7">
        <f>SUMIF(DZ$315:DZ$345,$D1385,EB$315:EB$345)</f>
        <v>0</v>
      </c>
      <c r="DZ1385" s="12"/>
      <c r="EA1385" s="13"/>
      <c r="EB1385" s="14"/>
      <c r="EC1385" s="7">
        <f>SUMIF(ED$315:ED$345,$D1385,EF$315:EF$345)</f>
        <v>0</v>
      </c>
      <c r="ED1385" s="12"/>
      <c r="EE1385" s="13"/>
      <c r="EF1385" s="14"/>
      <c r="EG1385" s="7">
        <f>SUMIF(EH$315:EH$345,$D1385,EJ$315:EJ$345)</f>
        <v>0</v>
      </c>
      <c r="EH1385" s="12"/>
      <c r="EI1385" s="13"/>
      <c r="EJ1385" s="14"/>
      <c r="EK1385" s="7">
        <f>SUMIF(EL$315:EL$345,$D1385,EN$315:EN$345)</f>
        <v>0</v>
      </c>
      <c r="EL1385" s="12"/>
      <c r="EM1385" s="13"/>
      <c r="EN1385" s="14"/>
      <c r="EO1385" s="7">
        <f>SUMIF(EP$315:EP$345,$D1385,ER$315:ER$345)</f>
        <v>0</v>
      </c>
      <c r="EP1385" s="12"/>
      <c r="EQ1385" s="13"/>
      <c r="ER1385" s="14"/>
      <c r="ES1385" s="7">
        <f>SUMIF(ET$315:ET$345,$D1385,EV$315:EV$345)</f>
        <v>0</v>
      </c>
      <c r="ET1385" s="12"/>
      <c r="EU1385" s="13"/>
      <c r="EV1385" s="14"/>
      <c r="EW1385" s="7">
        <f>SUMIF(EX$315:EX$345,$D1385,EZ$315:EZ$345)</f>
        <v>0</v>
      </c>
      <c r="EX1385" s="12"/>
      <c r="EY1385" s="13"/>
      <c r="EZ1385" s="14"/>
      <c r="FA1385" s="7">
        <f>SUMIF(FB$315:FB$345,$D1385,FD$315:FD$345)</f>
        <v>0</v>
      </c>
      <c r="FB1385" s="12"/>
      <c r="FC1385" s="13"/>
      <c r="FD1385" s="14"/>
      <c r="FE1385" s="7">
        <f>SUMIF(FF$315:FF$345,$D1385,FH$315:FH$345)</f>
        <v>0</v>
      </c>
      <c r="FF1385" s="12"/>
      <c r="FG1385" s="13"/>
      <c r="FH1385" s="14"/>
      <c r="FI1385" s="7">
        <f>SUMIF(FJ$315:FJ$345,$D1385,FL$315:FL$345)</f>
        <v>0</v>
      </c>
      <c r="FJ1385" s="12"/>
      <c r="FK1385" s="13"/>
      <c r="FL1385" s="14"/>
      <c r="FM1385" s="7">
        <f>SUMIF(FN$315:FN$345,$D1385,FP$315:FP$345)</f>
        <v>0</v>
      </c>
      <c r="FN1385" s="12"/>
      <c r="FO1385" s="13"/>
      <c r="FP1385" s="14"/>
      <c r="FQ1385" s="7">
        <f>SUMIF(FR$315:FR$345,$D1385,FT$315:FT$345)</f>
        <v>0</v>
      </c>
      <c r="FR1385" s="12"/>
      <c r="FS1385" s="13"/>
      <c r="FT1385" s="14"/>
      <c r="FU1385" s="7">
        <f>SUMIF(FV$315:FV$345,$D1385,FX$315:FX$345)</f>
        <v>0</v>
      </c>
      <c r="FV1385" s="12"/>
      <c r="FW1385" s="13"/>
      <c r="FX1385" s="14"/>
      <c r="FY1385" s="7">
        <f>SUMIF(FZ$315:FZ$345,$D1385,GB$315:GB$345)</f>
        <v>0</v>
      </c>
      <c r="FZ1385" s="12"/>
      <c r="GA1385" s="13"/>
      <c r="GB1385" s="14"/>
      <c r="GC1385" s="7">
        <f>SUMIF(GD$315:GD$345,$D1385,GF$315:GF$345)</f>
        <v>0</v>
      </c>
      <c r="GD1385" s="12"/>
      <c r="GE1385" s="13"/>
      <c r="GF1385" s="14"/>
      <c r="GG1385" s="7">
        <f>SUMIF(GH$315:GH$345,$D1385,GJ$315:GJ$345)</f>
        <v>0</v>
      </c>
      <c r="GH1385" s="12"/>
      <c r="GI1385" s="13"/>
      <c r="GJ1385" s="14"/>
      <c r="GK1385" s="7">
        <f>SUMIF(GL$315:GL$345,$D1385,GN$315:GN$345)</f>
        <v>0</v>
      </c>
      <c r="GL1385" s="12"/>
      <c r="GM1385" s="13"/>
      <c r="GN1385" s="14"/>
      <c r="GO1385" s="7">
        <f>SUMIF(GP$315:GP$345,$D1385,GR$315:GR$345)</f>
        <v>0</v>
      </c>
      <c r="GP1385" s="12"/>
      <c r="GQ1385" s="13"/>
      <c r="GR1385" s="14"/>
      <c r="GS1385" s="7">
        <f>SUMIF(GT$315:GT$345,$D1385,GV$315:GV$345)</f>
        <v>0</v>
      </c>
      <c r="GT1385" s="12"/>
      <c r="GU1385" s="13"/>
      <c r="GV1385" s="21"/>
      <c r="GW1385" s="19">
        <f t="shared" si="33"/>
        <v>0</v>
      </c>
      <c r="GX1385" s="472"/>
      <c r="GY1385" s="473"/>
    </row>
    <row r="1386" spans="1:207" ht="16.5" thickBot="1">
      <c r="A1386" s="162" t="s">
        <v>86</v>
      </c>
      <c r="B1386" s="476"/>
      <c r="C1386" s="288" t="s">
        <v>138</v>
      </c>
      <c r="D1386" s="239" t="s">
        <v>142</v>
      </c>
      <c r="E1386" s="8">
        <f>SUMIF(F$346:F$376,$D1386,H$346:H$376)</f>
        <v>0</v>
      </c>
      <c r="F1386" s="15"/>
      <c r="G1386" s="16"/>
      <c r="H1386" s="16"/>
      <c r="I1386" s="6">
        <f>SUMIF(J$346:J$376,$D1386,L$346:L$376)</f>
        <v>0</v>
      </c>
      <c r="J1386" s="15"/>
      <c r="K1386" s="16"/>
      <c r="L1386" s="16"/>
      <c r="M1386" s="8">
        <f>SUMIF(N$346:N$376,$D1386,P$346:P$376)</f>
        <v>0</v>
      </c>
      <c r="N1386" s="15"/>
      <c r="O1386" s="16"/>
      <c r="P1386" s="16"/>
      <c r="Q1386" s="6">
        <f>SUMIF(R$346:R$376,$D1386,T$346:T$376)</f>
        <v>0</v>
      </c>
      <c r="R1386" s="15"/>
      <c r="S1386" s="16"/>
      <c r="T1386" s="16"/>
      <c r="U1386" s="8">
        <f>SUMIF(V$346:V$376,$D1386,X$346:X$376)</f>
        <v>0</v>
      </c>
      <c r="V1386" s="15"/>
      <c r="W1386" s="16"/>
      <c r="X1386" s="16"/>
      <c r="Y1386" s="6">
        <f>SUMIF(Z$346:Z$376,$D1386,AB$346:AB$376)</f>
        <v>0</v>
      </c>
      <c r="Z1386" s="15"/>
      <c r="AA1386" s="16"/>
      <c r="AB1386" s="16"/>
      <c r="AC1386" s="8">
        <f>SUMIF(AD$346:AD$376,$D1386,AF$346:AF$376)</f>
        <v>0</v>
      </c>
      <c r="AD1386" s="15"/>
      <c r="AE1386" s="16"/>
      <c r="AF1386" s="16"/>
      <c r="AG1386" s="8">
        <f>SUMIF(AH$346:AH$376,$D1386,AJ$346:AJ$376)</f>
        <v>0</v>
      </c>
      <c r="AH1386" s="15"/>
      <c r="AI1386" s="16"/>
      <c r="AJ1386" s="16"/>
      <c r="AK1386" s="8">
        <f>SUMIF(AL$346:AL$376,$D1386,AN$346:AN$376)</f>
        <v>0</v>
      </c>
      <c r="AL1386" s="15"/>
      <c r="AM1386" s="16"/>
      <c r="AN1386" s="16"/>
      <c r="AO1386" s="8">
        <f>SUMIF(AP$346:AP$376,$D1386,AR$346:AR$376)</f>
        <v>0</v>
      </c>
      <c r="AP1386" s="15"/>
      <c r="AQ1386" s="16"/>
      <c r="AR1386" s="16"/>
      <c r="AS1386" s="8">
        <f>SUMIF(AT$346:AT$376,$D1386,AV$346:AV$376)</f>
        <v>0</v>
      </c>
      <c r="AT1386" s="15"/>
      <c r="AU1386" s="16"/>
      <c r="AV1386" s="16"/>
      <c r="AW1386" s="8">
        <f>SUMIF(AX$346:AX$376,$D1386,AZ$346:AZ$376)</f>
        <v>0</v>
      </c>
      <c r="AX1386" s="15"/>
      <c r="AY1386" s="16"/>
      <c r="AZ1386" s="16"/>
      <c r="BA1386" s="8">
        <f>SUMIF(BB$346:BB$376,$D1386,BD$346:BD$376)</f>
        <v>0</v>
      </c>
      <c r="BB1386" s="15"/>
      <c r="BC1386" s="16"/>
      <c r="BD1386" s="16"/>
      <c r="BE1386" s="8">
        <f>SUMIF(BF$346:BF$376,$D1386,BH$346:BH$376)</f>
        <v>0</v>
      </c>
      <c r="BF1386" s="15"/>
      <c r="BG1386" s="16"/>
      <c r="BH1386" s="16"/>
      <c r="BI1386" s="8">
        <f>SUMIF(BJ$346:BJ$376,$D1386,BL$346:BL$376)</f>
        <v>0</v>
      </c>
      <c r="BJ1386" s="15"/>
      <c r="BK1386" s="16"/>
      <c r="BL1386" s="16"/>
      <c r="BM1386" s="8">
        <f>SUMIF(BN$346:BN$376,$D1386,BP$346:BP$376)</f>
        <v>0</v>
      </c>
      <c r="BN1386" s="15"/>
      <c r="BO1386" s="16"/>
      <c r="BP1386" s="16"/>
      <c r="BQ1386" s="8">
        <f>SUMIF(BR$346:BR$376,$D1386,BT$346:BT$376)</f>
        <v>0</v>
      </c>
      <c r="BR1386" s="15"/>
      <c r="BS1386" s="16"/>
      <c r="BT1386" s="16"/>
      <c r="BU1386" s="8">
        <f>SUMIF(BV$346:BV$376,$D1386,BX$346:BX$376)</f>
        <v>0</v>
      </c>
      <c r="BV1386" s="15"/>
      <c r="BW1386" s="16"/>
      <c r="BX1386" s="16"/>
      <c r="BY1386" s="8">
        <f>SUMIF(BZ$346:BZ$376,$D1386,CB$346:CB$376)</f>
        <v>0</v>
      </c>
      <c r="BZ1386" s="15"/>
      <c r="CA1386" s="16"/>
      <c r="CB1386" s="16"/>
      <c r="CC1386" s="8">
        <f>SUMIF(CD$346:CD$376,$D1386,CF$346:CF$376)</f>
        <v>0</v>
      </c>
      <c r="CD1386" s="15"/>
      <c r="CE1386" s="16"/>
      <c r="CF1386" s="16"/>
      <c r="CG1386" s="8">
        <f>SUMIF(CH$346:CH$376,$D1386,CJ$346:CJ$376)</f>
        <v>0</v>
      </c>
      <c r="CH1386" s="15"/>
      <c r="CI1386" s="16"/>
      <c r="CJ1386" s="16"/>
      <c r="CK1386" s="8">
        <f>SUMIF(CL$346:CL$376,$D1386,CN$346:CN$376)</f>
        <v>0</v>
      </c>
      <c r="CL1386" s="15"/>
      <c r="CM1386" s="16"/>
      <c r="CN1386" s="16"/>
      <c r="CO1386" s="8">
        <f>SUMIF(CP$346:CP$376,$D1386,CR$346:CR$376)</f>
        <v>0</v>
      </c>
      <c r="CP1386" s="15"/>
      <c r="CQ1386" s="16"/>
      <c r="CR1386" s="16"/>
      <c r="CS1386" s="8">
        <f>SUMIF(CT$346:CT$376,$D1386,CV$346:CV$376)</f>
        <v>0</v>
      </c>
      <c r="CT1386" s="15"/>
      <c r="CU1386" s="16"/>
      <c r="CV1386" s="16"/>
      <c r="CW1386" s="8">
        <f>SUMIF(CX$346:CX$376,$D1386,CZ$346:CZ$376)</f>
        <v>0</v>
      </c>
      <c r="CX1386" s="15"/>
      <c r="CY1386" s="16"/>
      <c r="CZ1386" s="16"/>
      <c r="DA1386" s="8">
        <f>SUMIF(DB$346:DB$376,$D1386,DD$346:DD$376)</f>
        <v>0</v>
      </c>
      <c r="DB1386" s="15"/>
      <c r="DC1386" s="16"/>
      <c r="DD1386" s="16"/>
      <c r="DE1386" s="8">
        <f>SUMIF(DF$346:DF$376,$D1386,DH$346:DH$376)</f>
        <v>0</v>
      </c>
      <c r="DF1386" s="15"/>
      <c r="DG1386" s="16"/>
      <c r="DH1386" s="16"/>
      <c r="DI1386" s="8">
        <f>SUMIF(DJ$346:DJ$376,$D1386,DL$346:DL$376)</f>
        <v>0</v>
      </c>
      <c r="DJ1386" s="15"/>
      <c r="DK1386" s="16"/>
      <c r="DL1386" s="16"/>
      <c r="DM1386" s="8">
        <f>SUMIF(DN$346:DN$376,$D1386,DP$346:DP$376)</f>
        <v>0</v>
      </c>
      <c r="DN1386" s="15"/>
      <c r="DO1386" s="16"/>
      <c r="DP1386" s="16"/>
      <c r="DQ1386" s="8">
        <f>SUMIF(DR$346:DR$376,$D1386,DT$346:DT$376)</f>
        <v>0</v>
      </c>
      <c r="DR1386" s="15"/>
      <c r="DS1386" s="16"/>
      <c r="DT1386" s="16"/>
      <c r="DU1386" s="8">
        <f>SUMIF(DV$346:DV$376,$D1386,DX$346:DX$376)</f>
        <v>0</v>
      </c>
      <c r="DV1386" s="15"/>
      <c r="DW1386" s="16"/>
      <c r="DX1386" s="16"/>
      <c r="DY1386" s="8">
        <f>SUMIF(DZ$346:DZ$376,$D1386,EB$346:EB$376)</f>
        <v>0</v>
      </c>
      <c r="DZ1386" s="15"/>
      <c r="EA1386" s="16"/>
      <c r="EB1386" s="16"/>
      <c r="EC1386" s="8">
        <f>SUMIF(ED$346:ED$376,$D1386,EF$346:EF$376)</f>
        <v>0</v>
      </c>
      <c r="ED1386" s="15"/>
      <c r="EE1386" s="16"/>
      <c r="EF1386" s="16"/>
      <c r="EG1386" s="8">
        <f>SUMIF(EH$346:EH$376,$D1386,EJ$346:EJ$376)</f>
        <v>0</v>
      </c>
      <c r="EH1386" s="15"/>
      <c r="EI1386" s="16"/>
      <c r="EJ1386" s="16"/>
      <c r="EK1386" s="8">
        <f>SUMIF(EL$346:EL$376,$D1386,EN$346:EN$376)</f>
        <v>0</v>
      </c>
      <c r="EL1386" s="15"/>
      <c r="EM1386" s="16"/>
      <c r="EN1386" s="16"/>
      <c r="EO1386" s="8">
        <f>SUMIF(EP$346:EP$376,$D1386,ER$346:ER$376)</f>
        <v>0</v>
      </c>
      <c r="EP1386" s="15"/>
      <c r="EQ1386" s="16"/>
      <c r="ER1386" s="16"/>
      <c r="ES1386" s="8">
        <f>SUMIF(ET$346:ET$376,$D1386,EV$346:EV$376)</f>
        <v>0</v>
      </c>
      <c r="ET1386" s="15"/>
      <c r="EU1386" s="16"/>
      <c r="EV1386" s="16"/>
      <c r="EW1386" s="8">
        <f>SUMIF(EX$346:EX$376,$D1386,EZ$346:EZ$376)</f>
        <v>0</v>
      </c>
      <c r="EX1386" s="15"/>
      <c r="EY1386" s="16"/>
      <c r="EZ1386" s="16"/>
      <c r="FA1386" s="8">
        <f>SUMIF(FB$346:FB$376,$D1386,FD$346:FD$376)</f>
        <v>0</v>
      </c>
      <c r="FB1386" s="15"/>
      <c r="FC1386" s="16"/>
      <c r="FD1386" s="16"/>
      <c r="FE1386" s="8">
        <f>SUMIF(FF$346:FF$376,$D1386,FH$346:FH$376)</f>
        <v>0</v>
      </c>
      <c r="FF1386" s="15"/>
      <c r="FG1386" s="16"/>
      <c r="FH1386" s="16"/>
      <c r="FI1386" s="8">
        <f>SUMIF(FJ$346:FJ$376,$D1386,FL$346:FL$376)</f>
        <v>0</v>
      </c>
      <c r="FJ1386" s="15"/>
      <c r="FK1386" s="16"/>
      <c r="FL1386" s="16"/>
      <c r="FM1386" s="8">
        <f>SUMIF(FN$346:FN$376,$D1386,FP$346:FP$376)</f>
        <v>0</v>
      </c>
      <c r="FN1386" s="15"/>
      <c r="FO1386" s="16"/>
      <c r="FP1386" s="16"/>
      <c r="FQ1386" s="8">
        <f>SUMIF(FR$346:FR$376,$D1386,FT$346:FT$376)</f>
        <v>0</v>
      </c>
      <c r="FR1386" s="15"/>
      <c r="FS1386" s="16"/>
      <c r="FT1386" s="16"/>
      <c r="FU1386" s="8">
        <f>SUMIF(FV$346:FV$376,$D1386,FX$346:FX$376)</f>
        <v>0</v>
      </c>
      <c r="FV1386" s="15"/>
      <c r="FW1386" s="16"/>
      <c r="FX1386" s="16"/>
      <c r="FY1386" s="8">
        <f>SUMIF(FZ$346:FZ$376,$D1386,GB$346:GB$376)</f>
        <v>0</v>
      </c>
      <c r="FZ1386" s="15"/>
      <c r="GA1386" s="16"/>
      <c r="GB1386" s="16"/>
      <c r="GC1386" s="8">
        <f>SUMIF(GD$346:GD$376,$D1386,GF$346:GF$376)</f>
        <v>0</v>
      </c>
      <c r="GD1386" s="15"/>
      <c r="GE1386" s="16"/>
      <c r="GF1386" s="16"/>
      <c r="GG1386" s="8">
        <f>SUMIF(GH$346:GH$376,$D1386,GJ$346:GJ$376)</f>
        <v>0</v>
      </c>
      <c r="GH1386" s="15"/>
      <c r="GI1386" s="16"/>
      <c r="GJ1386" s="16"/>
      <c r="GK1386" s="8">
        <f>SUMIF(GL$346:GL$376,$D1386,GN$346:GN$376)</f>
        <v>0</v>
      </c>
      <c r="GL1386" s="15"/>
      <c r="GM1386" s="16"/>
      <c r="GN1386" s="16"/>
      <c r="GO1386" s="8">
        <f>SUMIF(GP$346:GP$376,$D1386,GR$346:GR$376)</f>
        <v>0</v>
      </c>
      <c r="GP1386" s="15"/>
      <c r="GQ1386" s="16"/>
      <c r="GR1386" s="16"/>
      <c r="GS1386" s="8">
        <f>SUMIF(GT$346:GT$376,$D1386,GV$346:GV$376)</f>
        <v>0</v>
      </c>
      <c r="GT1386" s="15"/>
      <c r="GU1386" s="16"/>
      <c r="GV1386" s="22"/>
      <c r="GW1386" s="19">
        <f t="shared" si="33"/>
        <v>0</v>
      </c>
      <c r="GX1386" s="472"/>
      <c r="GY1386" s="473"/>
    </row>
    <row r="1387" spans="1:207" ht="30" customHeight="1">
      <c r="A1387" s="163" t="s">
        <v>75</v>
      </c>
      <c r="B1387" s="474" t="s">
        <v>418</v>
      </c>
      <c r="C1387" s="286" t="s">
        <v>139</v>
      </c>
      <c r="D1387" s="235" t="s">
        <v>141</v>
      </c>
      <c r="E1387" s="6">
        <f>SUMIF(F$5:F$35,$D1387,H$5:H$35)</f>
        <v>0</v>
      </c>
      <c r="F1387" s="9"/>
      <c r="G1387" s="10"/>
      <c r="H1387" s="11"/>
      <c r="I1387" s="6">
        <f>SUMIF(J$5:J$35,$D1387,L$5:L$35)</f>
        <v>0</v>
      </c>
      <c r="J1387" s="9"/>
      <c r="K1387" s="10"/>
      <c r="L1387" s="11"/>
      <c r="M1387" s="6">
        <f>SUMIF(N$5:N$35,$D1387,P$5:P$35)</f>
        <v>0</v>
      </c>
      <c r="N1387" s="9"/>
      <c r="O1387" s="10"/>
      <c r="P1387" s="11"/>
      <c r="Q1387" s="6">
        <f>SUMIF(R$5:R$35,$D1387,T$5:T$35)</f>
        <v>0</v>
      </c>
      <c r="R1387" s="9"/>
      <c r="S1387" s="10"/>
      <c r="T1387" s="11"/>
      <c r="U1387" s="6">
        <f>SUMIF(V$5:V$35,$D1387,X$5:X$35)</f>
        <v>0</v>
      </c>
      <c r="V1387" s="9"/>
      <c r="W1387" s="10"/>
      <c r="X1387" s="11"/>
      <c r="Y1387" s="6">
        <f>SUMIF(Z$5:Z$35,$D1387,AB$5:AB$35)</f>
        <v>0</v>
      </c>
      <c r="Z1387" s="9"/>
      <c r="AA1387" s="10"/>
      <c r="AB1387" s="11"/>
      <c r="AC1387" s="6">
        <f>SUMIF(AD$5:AD$35,$D1387,AF$5:AF$35)</f>
        <v>0</v>
      </c>
      <c r="AD1387" s="9"/>
      <c r="AE1387" s="10"/>
      <c r="AF1387" s="11"/>
      <c r="AG1387" s="6">
        <f>SUMIF(AH$5:AH$35,$D1387,AJ$5:AJ$35)</f>
        <v>0</v>
      </c>
      <c r="AH1387" s="9"/>
      <c r="AI1387" s="10"/>
      <c r="AJ1387" s="11"/>
      <c r="AK1387" s="6">
        <f>SUMIF(AL$5:AL$35,$D1387,AN$5:AN$35)</f>
        <v>0</v>
      </c>
      <c r="AL1387" s="9"/>
      <c r="AM1387" s="10"/>
      <c r="AN1387" s="11"/>
      <c r="AO1387" s="6">
        <f>SUMIF(AP$5:AP$35,$D1387,AR$5:AR$35)</f>
        <v>0</v>
      </c>
      <c r="AP1387" s="9"/>
      <c r="AQ1387" s="10"/>
      <c r="AR1387" s="11"/>
      <c r="AS1387" s="6">
        <f>SUMIF(AT$5:AT$35,$D1387,AV$5:AV$35)</f>
        <v>0</v>
      </c>
      <c r="AT1387" s="9"/>
      <c r="AU1387" s="10"/>
      <c r="AV1387" s="11"/>
      <c r="AW1387" s="6">
        <f>SUMIF(AX$5:AX$35,$D1387,AZ$5:AZ$35)</f>
        <v>0</v>
      </c>
      <c r="AX1387" s="9"/>
      <c r="AY1387" s="10"/>
      <c r="AZ1387" s="11"/>
      <c r="BA1387" s="6">
        <f>SUMIF(BB$5:BB$35,$D1387,BD$5:BD$35)</f>
        <v>0</v>
      </c>
      <c r="BB1387" s="9"/>
      <c r="BC1387" s="10"/>
      <c r="BD1387" s="11"/>
      <c r="BE1387" s="6">
        <f>SUMIF(BF$5:BF$35,$D1387,BH$5:BH$35)</f>
        <v>0</v>
      </c>
      <c r="BF1387" s="9"/>
      <c r="BG1387" s="10"/>
      <c r="BH1387" s="11"/>
      <c r="BI1387" s="6">
        <f>SUMIF(BJ$5:BJ$35,$D1387,BL$5:BL$35)</f>
        <v>0</v>
      </c>
      <c r="BJ1387" s="9"/>
      <c r="BK1387" s="10"/>
      <c r="BL1387" s="11"/>
      <c r="BM1387" s="6">
        <f>SUMIF(BN$5:BN$35,$D1387,BP$5:BP$35)</f>
        <v>0</v>
      </c>
      <c r="BN1387" s="9"/>
      <c r="BO1387" s="10"/>
      <c r="BP1387" s="11"/>
      <c r="BQ1387" s="6">
        <f>SUMIF(BR$5:BR$35,$D1387,BT$5:BT$35)</f>
        <v>0</v>
      </c>
      <c r="BR1387" s="9"/>
      <c r="BS1387" s="10"/>
      <c r="BT1387" s="11"/>
      <c r="BU1387" s="6">
        <f>SUMIF(BV$5:BV$35,$D1387,BX$5:BX$35)</f>
        <v>0</v>
      </c>
      <c r="BV1387" s="9"/>
      <c r="BW1387" s="10"/>
      <c r="BX1387" s="11"/>
      <c r="BY1387" s="6">
        <f>SUMIF(BZ$5:BZ$35,$D1387,CB$5:CB$35)</f>
        <v>0</v>
      </c>
      <c r="BZ1387" s="9"/>
      <c r="CA1387" s="10"/>
      <c r="CB1387" s="11"/>
      <c r="CC1387" s="6">
        <f>SUMIF(CD$5:CD$35,$D1387,CF$5:CF$35)</f>
        <v>0</v>
      </c>
      <c r="CD1387" s="9"/>
      <c r="CE1387" s="10"/>
      <c r="CF1387" s="11"/>
      <c r="CG1387" s="6">
        <f>SUMIF(CH$5:CH$35,$D1387,CJ$5:CJ$35)</f>
        <v>0</v>
      </c>
      <c r="CH1387" s="9"/>
      <c r="CI1387" s="10"/>
      <c r="CJ1387" s="11"/>
      <c r="CK1387" s="6">
        <f>SUMIF(CL$5:CL$35,$D1387,CN$5:CN$35)</f>
        <v>0</v>
      </c>
      <c r="CL1387" s="9"/>
      <c r="CM1387" s="10"/>
      <c r="CN1387" s="11"/>
      <c r="CO1387" s="6">
        <f>SUMIF(CP$5:CP$35,$D1387,CR$5:CR$35)</f>
        <v>0</v>
      </c>
      <c r="CP1387" s="9"/>
      <c r="CQ1387" s="10"/>
      <c r="CR1387" s="11"/>
      <c r="CS1387" s="6">
        <f>SUMIF(CT$5:CT$35,$D1387,CV$5:CV$35)</f>
        <v>0</v>
      </c>
      <c r="CT1387" s="9"/>
      <c r="CU1387" s="10"/>
      <c r="CV1387" s="11"/>
      <c r="CW1387" s="6">
        <f>SUMIF(CX$5:CX$35,$D1387,CZ$5:CZ$35)</f>
        <v>0</v>
      </c>
      <c r="CX1387" s="9"/>
      <c r="CY1387" s="10"/>
      <c r="CZ1387" s="11"/>
      <c r="DA1387" s="6">
        <f>SUMIF(DB$5:DB$35,$D1387,DD$5:DD$35)</f>
        <v>0</v>
      </c>
      <c r="DB1387" s="9"/>
      <c r="DC1387" s="10"/>
      <c r="DD1387" s="11"/>
      <c r="DE1387" s="6">
        <f>SUMIF(DF$5:DF$35,$D1387,DH$5:DH$35)</f>
        <v>0</v>
      </c>
      <c r="DF1387" s="9"/>
      <c r="DG1387" s="10"/>
      <c r="DH1387" s="11"/>
      <c r="DI1387" s="6">
        <f>SUMIF(DJ$5:DJ$35,$D1387,DL$5:DL$35)</f>
        <v>0</v>
      </c>
      <c r="DJ1387" s="9"/>
      <c r="DK1387" s="10"/>
      <c r="DL1387" s="11"/>
      <c r="DM1387" s="6">
        <f>SUMIF(DN$5:DN$35,$D1387,DP$5:DP$35)</f>
        <v>0</v>
      </c>
      <c r="DN1387" s="9"/>
      <c r="DO1387" s="10"/>
      <c r="DP1387" s="11"/>
      <c r="DQ1387" s="6">
        <f>SUMIF(DR$5:DR$35,$D1387,DT$5:DT$35)</f>
        <v>0</v>
      </c>
      <c r="DR1387" s="9"/>
      <c r="DS1387" s="10"/>
      <c r="DT1387" s="11"/>
      <c r="DU1387" s="6">
        <f>SUMIF(DV$5:DV$35,$D1387,DX$5:DX$35)</f>
        <v>0</v>
      </c>
      <c r="DV1387" s="9"/>
      <c r="DW1387" s="10"/>
      <c r="DX1387" s="11"/>
      <c r="DY1387" s="6">
        <f>SUMIF(DZ$5:DZ$35,$D1387,EB$5:EB$35)</f>
        <v>0</v>
      </c>
      <c r="DZ1387" s="9"/>
      <c r="EA1387" s="10"/>
      <c r="EB1387" s="11"/>
      <c r="EC1387" s="6">
        <f>SUMIF(ED$5:ED$35,$D1387,EF$5:EF$35)</f>
        <v>0</v>
      </c>
      <c r="ED1387" s="9"/>
      <c r="EE1387" s="10"/>
      <c r="EF1387" s="11"/>
      <c r="EG1387" s="6">
        <f>SUMIF(EH$5:EH$35,$D1387,EJ$5:EJ$35)</f>
        <v>0</v>
      </c>
      <c r="EH1387" s="9"/>
      <c r="EI1387" s="10"/>
      <c r="EJ1387" s="11"/>
      <c r="EK1387" s="6">
        <f>SUMIF(EL$5:EL$35,$D1387,EN$5:EN$35)</f>
        <v>0</v>
      </c>
      <c r="EL1387" s="9"/>
      <c r="EM1387" s="10"/>
      <c r="EN1387" s="11"/>
      <c r="EO1387" s="6">
        <f>SUMIF(EP$5:EP$35,$D1387,ER$5:ER$35)</f>
        <v>0</v>
      </c>
      <c r="EP1387" s="9"/>
      <c r="EQ1387" s="10"/>
      <c r="ER1387" s="11"/>
      <c r="ES1387" s="6">
        <f>SUMIF(ET$5:ET$35,$D1387,EV$5:EV$35)</f>
        <v>0</v>
      </c>
      <c r="ET1387" s="9"/>
      <c r="EU1387" s="10"/>
      <c r="EV1387" s="11"/>
      <c r="EW1387" s="6">
        <f>SUMIF(EX$5:EX$35,$D1387,EZ$5:EZ$35)</f>
        <v>0</v>
      </c>
      <c r="EX1387" s="9"/>
      <c r="EY1387" s="10"/>
      <c r="EZ1387" s="11"/>
      <c r="FA1387" s="6">
        <f>SUMIF(FB$5:FB$35,$D1387,FD$5:FD$35)</f>
        <v>0</v>
      </c>
      <c r="FB1387" s="9"/>
      <c r="FC1387" s="10"/>
      <c r="FD1387" s="11"/>
      <c r="FE1387" s="6">
        <f>SUMIF(FF$5:FF$35,$D1387,FH$5:FH$35)</f>
        <v>0</v>
      </c>
      <c r="FF1387" s="9"/>
      <c r="FG1387" s="10"/>
      <c r="FH1387" s="11"/>
      <c r="FI1387" s="6">
        <f>SUMIF(FJ$5:FJ$35,$D1387,FL$5:FL$35)</f>
        <v>0</v>
      </c>
      <c r="FJ1387" s="9"/>
      <c r="FK1387" s="10"/>
      <c r="FL1387" s="11"/>
      <c r="FM1387" s="6">
        <f>SUMIF(FN$5:FN$35,$D1387,FP$5:FP$35)</f>
        <v>0</v>
      </c>
      <c r="FN1387" s="9"/>
      <c r="FO1387" s="10"/>
      <c r="FP1387" s="11"/>
      <c r="FQ1387" s="6">
        <f>SUMIF(FR$5:FR$35,$D1387,FT$5:FT$35)</f>
        <v>0</v>
      </c>
      <c r="FR1387" s="9"/>
      <c r="FS1387" s="10"/>
      <c r="FT1387" s="11"/>
      <c r="FU1387" s="6">
        <f>SUMIF(FV$5:FV$35,$D1387,FX$5:FX$35)</f>
        <v>0</v>
      </c>
      <c r="FV1387" s="9"/>
      <c r="FW1387" s="10"/>
      <c r="FX1387" s="11"/>
      <c r="FY1387" s="6">
        <f>SUMIF(FZ$5:FZ$35,$D1387,GB$5:GB$35)</f>
        <v>0</v>
      </c>
      <c r="FZ1387" s="9"/>
      <c r="GA1387" s="10"/>
      <c r="GB1387" s="11"/>
      <c r="GC1387" s="6">
        <f>SUMIF(GD$5:GD$35,$D1387,GF$5:GF$35)</f>
        <v>0</v>
      </c>
      <c r="GD1387" s="9"/>
      <c r="GE1387" s="10"/>
      <c r="GF1387" s="11"/>
      <c r="GG1387" s="6">
        <f>SUMIF(GH$5:GH$35,$D1387,GJ$5:GJ$35)</f>
        <v>0</v>
      </c>
      <c r="GH1387" s="9"/>
      <c r="GI1387" s="10"/>
      <c r="GJ1387" s="11"/>
      <c r="GK1387" s="6">
        <f>SUMIF(GL$5:GL$35,$D1387,GN$5:GN$35)</f>
        <v>0</v>
      </c>
      <c r="GL1387" s="9"/>
      <c r="GM1387" s="10"/>
      <c r="GN1387" s="11"/>
      <c r="GO1387" s="6">
        <f>SUMIF(GP$5:GP$35,$D1387,GR$5:GR$35)</f>
        <v>0</v>
      </c>
      <c r="GP1387" s="9"/>
      <c r="GQ1387" s="10"/>
      <c r="GR1387" s="11"/>
      <c r="GS1387" s="6">
        <f>SUMIF(GT$5:GT$35,$D1387,GV$5:GV$35)</f>
        <v>0</v>
      </c>
      <c r="GT1387" s="9"/>
      <c r="GU1387" s="10"/>
      <c r="GV1387" s="20"/>
      <c r="GW1387" s="19">
        <f t="shared" si="33"/>
        <v>0</v>
      </c>
      <c r="GX1387" s="472">
        <f>SUM(GW1387:GW1398)</f>
        <v>0</v>
      </c>
      <c r="GY1387" s="473" t="str">
        <f>D1387</f>
        <v>TS14754</v>
      </c>
    </row>
    <row r="1388" spans="1:207" ht="15.75">
      <c r="A1388" s="47" t="s">
        <v>76</v>
      </c>
      <c r="B1388" s="475"/>
      <c r="C1388" s="287" t="s">
        <v>139</v>
      </c>
      <c r="D1388" s="237" t="s">
        <v>141</v>
      </c>
      <c r="E1388" s="6">
        <f>SUMIF(F$36:F$66,$D1388,H$36:H$66)</f>
        <v>0</v>
      </c>
      <c r="F1388" s="9"/>
      <c r="G1388" s="10"/>
      <c r="H1388" s="11"/>
      <c r="I1388" s="6">
        <f>SUMIF(J$36:J$66,$D1388,L$36:L$66)</f>
        <v>0</v>
      </c>
      <c r="J1388" s="9"/>
      <c r="K1388" s="10"/>
      <c r="L1388" s="11"/>
      <c r="M1388" s="6">
        <f>SUMIF(N$36:N$66,$D1388,P$36:P$66)</f>
        <v>0</v>
      </c>
      <c r="N1388" s="9"/>
      <c r="O1388" s="10"/>
      <c r="P1388" s="11"/>
      <c r="Q1388" s="6">
        <f>SUMIF(R$36:R$66,$D1388,T$36:T$66)</f>
        <v>0</v>
      </c>
      <c r="R1388" s="9"/>
      <c r="S1388" s="10"/>
      <c r="T1388" s="11"/>
      <c r="U1388" s="6">
        <f>SUMIF(V$36:V$66,$D1388,X$36:X$66)</f>
        <v>0</v>
      </c>
      <c r="V1388" s="9"/>
      <c r="W1388" s="10"/>
      <c r="X1388" s="11"/>
      <c r="Y1388" s="6">
        <f>SUMIF(Z$36:Z$66,$D1388,AB$36:AB$66)</f>
        <v>0</v>
      </c>
      <c r="Z1388" s="9"/>
      <c r="AA1388" s="10"/>
      <c r="AB1388" s="11"/>
      <c r="AC1388" s="6">
        <f>SUMIF(AD$36:AD$66,$D1388,AF$36:AF$66)</f>
        <v>0</v>
      </c>
      <c r="AD1388" s="9"/>
      <c r="AE1388" s="10"/>
      <c r="AF1388" s="11"/>
      <c r="AG1388" s="6">
        <f>SUMIF(AH$36:AH$66,$D1388,AJ$36:AJ$66)</f>
        <v>0</v>
      </c>
      <c r="AH1388" s="9"/>
      <c r="AI1388" s="10"/>
      <c r="AJ1388" s="11"/>
      <c r="AK1388" s="6">
        <f>SUMIF(AL$36:AL$66,$D1388,AN$36:AN$66)</f>
        <v>0</v>
      </c>
      <c r="AL1388" s="9"/>
      <c r="AM1388" s="10"/>
      <c r="AN1388" s="11"/>
      <c r="AO1388" s="6">
        <f>SUMIF(AP$36:AP$66,$D1388,AR$36:AR$66)</f>
        <v>0</v>
      </c>
      <c r="AP1388" s="9"/>
      <c r="AQ1388" s="10"/>
      <c r="AR1388" s="11"/>
      <c r="AS1388" s="6">
        <f>SUMIF(AT$36:AT$66,$D1388,AV$36:AV$66)</f>
        <v>0</v>
      </c>
      <c r="AT1388" s="9"/>
      <c r="AU1388" s="10"/>
      <c r="AV1388" s="11"/>
      <c r="AW1388" s="6">
        <f>SUMIF(AX$36:AX$66,$D1388,AZ$36:AZ$66)</f>
        <v>0</v>
      </c>
      <c r="AX1388" s="9"/>
      <c r="AY1388" s="10"/>
      <c r="AZ1388" s="11"/>
      <c r="BA1388" s="6">
        <f>SUMIF(BB$36:BB$66,$D1388,BD$36:BD$66)</f>
        <v>0</v>
      </c>
      <c r="BB1388" s="9"/>
      <c r="BC1388" s="10"/>
      <c r="BD1388" s="11"/>
      <c r="BE1388" s="6">
        <f>SUMIF(BF$36:BF$66,$D1388,BH$36:BH$66)</f>
        <v>0</v>
      </c>
      <c r="BF1388" s="9"/>
      <c r="BG1388" s="10"/>
      <c r="BH1388" s="11"/>
      <c r="BI1388" s="6">
        <f>SUMIF(BJ$36:BJ$66,$D1388,BL$36:BL$66)</f>
        <v>0</v>
      </c>
      <c r="BJ1388" s="9"/>
      <c r="BK1388" s="10"/>
      <c r="BL1388" s="11"/>
      <c r="BM1388" s="6">
        <f>SUMIF(BN$36:BN$66,$D1388,BP$36:BP$66)</f>
        <v>0</v>
      </c>
      <c r="BN1388" s="9"/>
      <c r="BO1388" s="10"/>
      <c r="BP1388" s="11"/>
      <c r="BQ1388" s="6">
        <f>SUMIF(BR$36:BR$66,$D1388,BT$36:BT$66)</f>
        <v>0</v>
      </c>
      <c r="BR1388" s="9"/>
      <c r="BS1388" s="10"/>
      <c r="BT1388" s="11"/>
      <c r="BU1388" s="6">
        <f>SUMIF(BV$36:BV$66,$D1388,BX$36:BX$66)</f>
        <v>0</v>
      </c>
      <c r="BV1388" s="9"/>
      <c r="BW1388" s="10"/>
      <c r="BX1388" s="11"/>
      <c r="BY1388" s="6">
        <f>SUMIF(BZ$36:BZ$66,$D1388,CB$36:CB$66)</f>
        <v>0</v>
      </c>
      <c r="BZ1388" s="9"/>
      <c r="CA1388" s="10"/>
      <c r="CB1388" s="11"/>
      <c r="CC1388" s="6">
        <f>SUMIF(CD$36:CD$66,$D1388,CF$36:CF$66)</f>
        <v>0</v>
      </c>
      <c r="CD1388" s="9"/>
      <c r="CE1388" s="10"/>
      <c r="CF1388" s="11"/>
      <c r="CG1388" s="6">
        <f>SUMIF(CH$36:CH$66,$D1388,CJ$36:CJ$66)</f>
        <v>0</v>
      </c>
      <c r="CH1388" s="9"/>
      <c r="CI1388" s="10"/>
      <c r="CJ1388" s="11"/>
      <c r="CK1388" s="6">
        <f>SUMIF(CL$36:CL$66,$D1388,CN$36:CN$66)</f>
        <v>0</v>
      </c>
      <c r="CL1388" s="9"/>
      <c r="CM1388" s="10"/>
      <c r="CN1388" s="11"/>
      <c r="CO1388" s="6">
        <f>SUMIF(CP$36:CP$66,$D1388,CR$36:CR$66)</f>
        <v>0</v>
      </c>
      <c r="CP1388" s="9"/>
      <c r="CQ1388" s="10"/>
      <c r="CR1388" s="11"/>
      <c r="CS1388" s="6">
        <f>SUMIF(CT$36:CT$66,$D1388,CV$36:CV$66)</f>
        <v>0</v>
      </c>
      <c r="CT1388" s="9"/>
      <c r="CU1388" s="10"/>
      <c r="CV1388" s="11"/>
      <c r="CW1388" s="6">
        <f>SUMIF(CX$36:CX$66,$D1388,CZ$36:CZ$66)</f>
        <v>0</v>
      </c>
      <c r="CX1388" s="9"/>
      <c r="CY1388" s="10"/>
      <c r="CZ1388" s="11"/>
      <c r="DA1388" s="6">
        <f>SUMIF(DB$36:DB$66,$D1388,DD$36:DD$66)</f>
        <v>0</v>
      </c>
      <c r="DB1388" s="9"/>
      <c r="DC1388" s="10"/>
      <c r="DD1388" s="11"/>
      <c r="DE1388" s="6">
        <f>SUMIF(DF$36:DF$66,$D1388,DH$36:DH$66)</f>
        <v>0</v>
      </c>
      <c r="DF1388" s="9"/>
      <c r="DG1388" s="10"/>
      <c r="DH1388" s="11"/>
      <c r="DI1388" s="6">
        <f>SUMIF(DJ$36:DJ$66,$D1388,DL$36:DL$66)</f>
        <v>0</v>
      </c>
      <c r="DJ1388" s="9"/>
      <c r="DK1388" s="10"/>
      <c r="DL1388" s="11"/>
      <c r="DM1388" s="6">
        <f>SUMIF(DN$36:DN$66,$D1388,DP$36:DP$66)</f>
        <v>0</v>
      </c>
      <c r="DN1388" s="9"/>
      <c r="DO1388" s="10"/>
      <c r="DP1388" s="11"/>
      <c r="DQ1388" s="6">
        <f>SUMIF(DR$36:DR$66,$D1388,DT$36:DT$66)</f>
        <v>0</v>
      </c>
      <c r="DR1388" s="9"/>
      <c r="DS1388" s="10"/>
      <c r="DT1388" s="11"/>
      <c r="DU1388" s="6">
        <f>SUMIF(DV$36:DV$66,$D1388,DX$36:DX$66)</f>
        <v>0</v>
      </c>
      <c r="DV1388" s="9"/>
      <c r="DW1388" s="10"/>
      <c r="DX1388" s="11"/>
      <c r="DY1388" s="6">
        <f>SUMIF(DZ$36:DZ$66,$D1388,EB$36:EB$66)</f>
        <v>0</v>
      </c>
      <c r="DZ1388" s="9"/>
      <c r="EA1388" s="10"/>
      <c r="EB1388" s="11"/>
      <c r="EC1388" s="6">
        <f>SUMIF(ED$36:ED$66,$D1388,EF$36:EF$66)</f>
        <v>0</v>
      </c>
      <c r="ED1388" s="9"/>
      <c r="EE1388" s="10"/>
      <c r="EF1388" s="11"/>
      <c r="EG1388" s="6">
        <f>SUMIF(EH$36:EH$66,$D1388,EJ$36:EJ$66)</f>
        <v>0</v>
      </c>
      <c r="EH1388" s="9"/>
      <c r="EI1388" s="10"/>
      <c r="EJ1388" s="11"/>
      <c r="EK1388" s="6">
        <f>SUMIF(EL$36:EL$66,$D1388,EN$36:EN$66)</f>
        <v>0</v>
      </c>
      <c r="EL1388" s="9"/>
      <c r="EM1388" s="10"/>
      <c r="EN1388" s="11"/>
      <c r="EO1388" s="6">
        <f>SUMIF(EP$36:EP$66,$D1388,ER$36:ER$66)</f>
        <v>0</v>
      </c>
      <c r="EP1388" s="9"/>
      <c r="EQ1388" s="10"/>
      <c r="ER1388" s="11"/>
      <c r="ES1388" s="6">
        <f>SUMIF(ET$36:ET$66,$D1388,EV$36:EV$66)</f>
        <v>0</v>
      </c>
      <c r="ET1388" s="9"/>
      <c r="EU1388" s="10"/>
      <c r="EV1388" s="11"/>
      <c r="EW1388" s="6">
        <f>SUMIF(EX$36:EX$66,$D1388,EZ$36:EZ$66)</f>
        <v>0</v>
      </c>
      <c r="EX1388" s="9"/>
      <c r="EY1388" s="10"/>
      <c r="EZ1388" s="11"/>
      <c r="FA1388" s="6">
        <f>SUMIF(FB$36:FB$66,$D1388,FD$36:FD$66)</f>
        <v>0</v>
      </c>
      <c r="FB1388" s="9"/>
      <c r="FC1388" s="10"/>
      <c r="FD1388" s="11"/>
      <c r="FE1388" s="6">
        <f>SUMIF(FF$36:FF$66,$D1388,FH$36:FH$66)</f>
        <v>0</v>
      </c>
      <c r="FF1388" s="9"/>
      <c r="FG1388" s="10"/>
      <c r="FH1388" s="11"/>
      <c r="FI1388" s="6">
        <f>SUMIF(FJ$36:FJ$66,$D1388,FL$36:FL$66)</f>
        <v>0</v>
      </c>
      <c r="FJ1388" s="9"/>
      <c r="FK1388" s="10"/>
      <c r="FL1388" s="11"/>
      <c r="FM1388" s="6">
        <f>SUMIF(FN$36:FN$66,$D1388,FP$36:FP$66)</f>
        <v>0</v>
      </c>
      <c r="FN1388" s="9"/>
      <c r="FO1388" s="10"/>
      <c r="FP1388" s="11"/>
      <c r="FQ1388" s="6">
        <f>SUMIF(FR$36:FR$66,$D1388,FT$36:FT$66)</f>
        <v>0</v>
      </c>
      <c r="FR1388" s="9"/>
      <c r="FS1388" s="10"/>
      <c r="FT1388" s="11"/>
      <c r="FU1388" s="6">
        <f>SUMIF(FV$36:FV$66,$D1388,FX$36:FX$66)</f>
        <v>0</v>
      </c>
      <c r="FV1388" s="9"/>
      <c r="FW1388" s="10"/>
      <c r="FX1388" s="11"/>
      <c r="FY1388" s="6">
        <f>SUMIF(FZ$36:FZ$66,$D1388,GB$36:GB$66)</f>
        <v>0</v>
      </c>
      <c r="FZ1388" s="9"/>
      <c r="GA1388" s="10"/>
      <c r="GB1388" s="11"/>
      <c r="GC1388" s="6">
        <f>SUMIF(GD$36:GD$66,$D1388,GF$36:GF$66)</f>
        <v>0</v>
      </c>
      <c r="GD1388" s="9"/>
      <c r="GE1388" s="10"/>
      <c r="GF1388" s="11"/>
      <c r="GG1388" s="6">
        <f>SUMIF(GH$36:GH$66,$D1388,GJ$36:GJ$66)</f>
        <v>0</v>
      </c>
      <c r="GH1388" s="9"/>
      <c r="GI1388" s="10"/>
      <c r="GJ1388" s="11"/>
      <c r="GK1388" s="6">
        <f>SUMIF(GL$36:GL$66,$D1388,GN$36:GN$66)</f>
        <v>0</v>
      </c>
      <c r="GL1388" s="9"/>
      <c r="GM1388" s="10"/>
      <c r="GN1388" s="11"/>
      <c r="GO1388" s="6">
        <f>SUMIF(GP$36:GP$66,$D1388,GR$36:GR$66)</f>
        <v>0</v>
      </c>
      <c r="GP1388" s="9"/>
      <c r="GQ1388" s="10"/>
      <c r="GR1388" s="11"/>
      <c r="GS1388" s="6">
        <f>SUMIF(GT$36:GT$66,$D1388,GV$36:GV$66)</f>
        <v>0</v>
      </c>
      <c r="GT1388" s="9"/>
      <c r="GU1388" s="10"/>
      <c r="GV1388" s="20"/>
      <c r="GW1388" s="19">
        <f t="shared" si="33"/>
        <v>0</v>
      </c>
      <c r="GX1388" s="472"/>
      <c r="GY1388" s="473"/>
    </row>
    <row r="1389" spans="1:207" ht="15.75">
      <c r="A1389" s="47" t="s">
        <v>77</v>
      </c>
      <c r="B1389" s="475"/>
      <c r="C1389" s="287" t="s">
        <v>139</v>
      </c>
      <c r="D1389" s="237" t="s">
        <v>141</v>
      </c>
      <c r="E1389" s="6">
        <f>SUMIF(F$67:F$97,$D1389,H$67:H$97)</f>
        <v>0</v>
      </c>
      <c r="F1389" s="9"/>
      <c r="G1389" s="10"/>
      <c r="H1389" s="11"/>
      <c r="I1389" s="6">
        <f>SUMIF(J$67:J$97,$D1389,L$67:L$97)</f>
        <v>0</v>
      </c>
      <c r="J1389" s="9"/>
      <c r="K1389" s="10"/>
      <c r="L1389" s="11"/>
      <c r="M1389" s="6">
        <f>SUMIF(N$67:N$97,$D1389,P$67:P$97)</f>
        <v>0</v>
      </c>
      <c r="N1389" s="9"/>
      <c r="O1389" s="10"/>
      <c r="P1389" s="11"/>
      <c r="Q1389" s="6">
        <f>SUMIF(R$67:R$97,$D1389,T$67:T$97)</f>
        <v>0</v>
      </c>
      <c r="R1389" s="9"/>
      <c r="S1389" s="10"/>
      <c r="T1389" s="11"/>
      <c r="U1389" s="6">
        <f>SUMIF(V$67:V$97,$D1389,X$67:X$97)</f>
        <v>0</v>
      </c>
      <c r="V1389" s="9"/>
      <c r="W1389" s="10"/>
      <c r="X1389" s="11"/>
      <c r="Y1389" s="6">
        <f>SUMIF(Z$67:Z$97,$D1389,AB$67:AB$97)</f>
        <v>0</v>
      </c>
      <c r="Z1389" s="9"/>
      <c r="AA1389" s="10"/>
      <c r="AB1389" s="11"/>
      <c r="AC1389" s="6">
        <f>SUMIF(AD$67:AD$97,$D1389,AF$67:AF$97)</f>
        <v>0</v>
      </c>
      <c r="AD1389" s="9"/>
      <c r="AE1389" s="10"/>
      <c r="AF1389" s="11"/>
      <c r="AG1389" s="6">
        <f>SUMIF(AH$67:AH$97,$D1389,AJ$67:AJ$97)</f>
        <v>0</v>
      </c>
      <c r="AH1389" s="9"/>
      <c r="AI1389" s="10"/>
      <c r="AJ1389" s="11"/>
      <c r="AK1389" s="6">
        <f>SUMIF(AL$67:AL$97,$D1389,AN$67:AN$97)</f>
        <v>0</v>
      </c>
      <c r="AL1389" s="9"/>
      <c r="AM1389" s="10"/>
      <c r="AN1389" s="11"/>
      <c r="AO1389" s="6">
        <f>SUMIF(AP$67:AP$97,$D1389,AR$67:AR$97)</f>
        <v>0</v>
      </c>
      <c r="AP1389" s="9"/>
      <c r="AQ1389" s="10"/>
      <c r="AR1389" s="11"/>
      <c r="AS1389" s="6">
        <f>SUMIF(AT$67:AT$97,$D1389,AV$67:AV$97)</f>
        <v>0</v>
      </c>
      <c r="AT1389" s="9"/>
      <c r="AU1389" s="10"/>
      <c r="AV1389" s="11"/>
      <c r="AW1389" s="6">
        <f>SUMIF(AX$67:AX$97,$D1389,AZ$67:AZ$97)</f>
        <v>0</v>
      </c>
      <c r="AX1389" s="9"/>
      <c r="AY1389" s="10"/>
      <c r="AZ1389" s="11"/>
      <c r="BA1389" s="6">
        <f>SUMIF(BB$67:BB$97,$D1389,BD$67:BD$97)</f>
        <v>0</v>
      </c>
      <c r="BB1389" s="9"/>
      <c r="BC1389" s="10"/>
      <c r="BD1389" s="11"/>
      <c r="BE1389" s="6">
        <f>SUMIF(BF$67:BF$97,$D1389,BH$67:BH$97)</f>
        <v>0</v>
      </c>
      <c r="BF1389" s="9"/>
      <c r="BG1389" s="10"/>
      <c r="BH1389" s="11"/>
      <c r="BI1389" s="6">
        <f>SUMIF(BJ$67:BJ$97,$D1389,BL$67:BL$97)</f>
        <v>0</v>
      </c>
      <c r="BJ1389" s="9"/>
      <c r="BK1389" s="10"/>
      <c r="BL1389" s="11"/>
      <c r="BM1389" s="6">
        <f>SUMIF(BN$67:BN$97,$D1389,BP$67:BP$97)</f>
        <v>0</v>
      </c>
      <c r="BN1389" s="9"/>
      <c r="BO1389" s="10"/>
      <c r="BP1389" s="11"/>
      <c r="BQ1389" s="6">
        <f>SUMIF(BR$67:BR$97,$D1389,BT$67:BT$97)</f>
        <v>0</v>
      </c>
      <c r="BR1389" s="9"/>
      <c r="BS1389" s="10"/>
      <c r="BT1389" s="11"/>
      <c r="BU1389" s="6">
        <f>SUMIF(BV$67:BV$97,$D1389,BX$67:BX$97)</f>
        <v>0</v>
      </c>
      <c r="BV1389" s="9"/>
      <c r="BW1389" s="10"/>
      <c r="BX1389" s="11"/>
      <c r="BY1389" s="6">
        <f>SUMIF(BZ$67:BZ$97,$D1389,CB$67:CB$97)</f>
        <v>0</v>
      </c>
      <c r="BZ1389" s="9"/>
      <c r="CA1389" s="10"/>
      <c r="CB1389" s="11"/>
      <c r="CC1389" s="6">
        <f>SUMIF(CD$67:CD$97,$D1389,CF$67:CF$97)</f>
        <v>0</v>
      </c>
      <c r="CD1389" s="9"/>
      <c r="CE1389" s="10"/>
      <c r="CF1389" s="11"/>
      <c r="CG1389" s="6">
        <f>SUMIF(CH$67:CH$97,$D1389,CJ$67:CJ$97)</f>
        <v>0</v>
      </c>
      <c r="CH1389" s="9"/>
      <c r="CI1389" s="10"/>
      <c r="CJ1389" s="11"/>
      <c r="CK1389" s="6">
        <f>SUMIF(CL$67:CL$97,$D1389,CN$67:CN$97)</f>
        <v>0</v>
      </c>
      <c r="CL1389" s="9"/>
      <c r="CM1389" s="10"/>
      <c r="CN1389" s="11"/>
      <c r="CO1389" s="6">
        <f>SUMIF(CP$67:CP$97,$D1389,CR$67:CR$97)</f>
        <v>0</v>
      </c>
      <c r="CP1389" s="9"/>
      <c r="CQ1389" s="10"/>
      <c r="CR1389" s="11"/>
      <c r="CS1389" s="6">
        <f>SUMIF(CT$67:CT$97,$D1389,CV$67:CV$97)</f>
        <v>0</v>
      </c>
      <c r="CT1389" s="9"/>
      <c r="CU1389" s="10"/>
      <c r="CV1389" s="11"/>
      <c r="CW1389" s="6">
        <f>SUMIF(CX$67:CX$97,$D1389,CZ$67:CZ$97)</f>
        <v>0</v>
      </c>
      <c r="CX1389" s="9"/>
      <c r="CY1389" s="10"/>
      <c r="CZ1389" s="11"/>
      <c r="DA1389" s="6">
        <f>SUMIF(DB$67:DB$97,$D1389,DD$67:DD$97)</f>
        <v>0</v>
      </c>
      <c r="DB1389" s="9"/>
      <c r="DC1389" s="10"/>
      <c r="DD1389" s="11"/>
      <c r="DE1389" s="6">
        <f>SUMIF(DF$67:DF$97,$D1389,DH$67:DH$97)</f>
        <v>0</v>
      </c>
      <c r="DF1389" s="9"/>
      <c r="DG1389" s="10"/>
      <c r="DH1389" s="11"/>
      <c r="DI1389" s="6">
        <f>SUMIF(DJ$67:DJ$97,$D1389,DL$67:DL$97)</f>
        <v>0</v>
      </c>
      <c r="DJ1389" s="9"/>
      <c r="DK1389" s="10"/>
      <c r="DL1389" s="11"/>
      <c r="DM1389" s="6">
        <f>SUMIF(DN$67:DN$97,$D1389,DP$67:DP$97)</f>
        <v>0</v>
      </c>
      <c r="DN1389" s="9"/>
      <c r="DO1389" s="10"/>
      <c r="DP1389" s="11"/>
      <c r="DQ1389" s="6">
        <f>SUMIF(DR$67:DR$97,$D1389,DT$67:DT$97)</f>
        <v>0</v>
      </c>
      <c r="DR1389" s="9"/>
      <c r="DS1389" s="10"/>
      <c r="DT1389" s="11"/>
      <c r="DU1389" s="6">
        <f>SUMIF(DV$67:DV$97,$D1389,DX$67:DX$97)</f>
        <v>0</v>
      </c>
      <c r="DV1389" s="9"/>
      <c r="DW1389" s="10"/>
      <c r="DX1389" s="11"/>
      <c r="DY1389" s="6">
        <f>SUMIF(DZ$67:DZ$97,$D1389,EB$67:EB$97)</f>
        <v>0</v>
      </c>
      <c r="DZ1389" s="9"/>
      <c r="EA1389" s="10"/>
      <c r="EB1389" s="11"/>
      <c r="EC1389" s="6">
        <f>SUMIF(ED$67:ED$97,$D1389,EF$67:EF$97)</f>
        <v>0</v>
      </c>
      <c r="ED1389" s="9"/>
      <c r="EE1389" s="10"/>
      <c r="EF1389" s="11"/>
      <c r="EG1389" s="6">
        <f>SUMIF(EH$67:EH$97,$D1389,EJ$67:EJ$97)</f>
        <v>0</v>
      </c>
      <c r="EH1389" s="9"/>
      <c r="EI1389" s="10"/>
      <c r="EJ1389" s="11"/>
      <c r="EK1389" s="6">
        <f>SUMIF(EL$67:EL$97,$D1389,EN$67:EN$97)</f>
        <v>0</v>
      </c>
      <c r="EL1389" s="9"/>
      <c r="EM1389" s="10"/>
      <c r="EN1389" s="11"/>
      <c r="EO1389" s="6">
        <f>SUMIF(EP$67:EP$97,$D1389,ER$67:ER$97)</f>
        <v>0</v>
      </c>
      <c r="EP1389" s="9"/>
      <c r="EQ1389" s="10"/>
      <c r="ER1389" s="11"/>
      <c r="ES1389" s="6">
        <f>SUMIF(ET$67:ET$97,$D1389,EV$67:EV$97)</f>
        <v>0</v>
      </c>
      <c r="ET1389" s="9"/>
      <c r="EU1389" s="10"/>
      <c r="EV1389" s="11"/>
      <c r="EW1389" s="6">
        <f>SUMIF(EX$67:EX$97,$D1389,EZ$67:EZ$97)</f>
        <v>0</v>
      </c>
      <c r="EX1389" s="9"/>
      <c r="EY1389" s="10"/>
      <c r="EZ1389" s="11"/>
      <c r="FA1389" s="6">
        <f>SUMIF(FB$67:FB$97,$D1389,FD$67:FD$97)</f>
        <v>0</v>
      </c>
      <c r="FB1389" s="9"/>
      <c r="FC1389" s="10"/>
      <c r="FD1389" s="11"/>
      <c r="FE1389" s="6">
        <f>SUMIF(FF$67:FF$97,$D1389,FH$67:FH$97)</f>
        <v>0</v>
      </c>
      <c r="FF1389" s="9"/>
      <c r="FG1389" s="10"/>
      <c r="FH1389" s="11"/>
      <c r="FI1389" s="6">
        <f>SUMIF(FJ$67:FJ$97,$D1389,FL$67:FL$97)</f>
        <v>0</v>
      </c>
      <c r="FJ1389" s="9"/>
      <c r="FK1389" s="10"/>
      <c r="FL1389" s="11"/>
      <c r="FM1389" s="6">
        <f>SUMIF(FN$67:FN$97,$D1389,FP$67:FP$97)</f>
        <v>0</v>
      </c>
      <c r="FN1389" s="9"/>
      <c r="FO1389" s="10"/>
      <c r="FP1389" s="11"/>
      <c r="FQ1389" s="6">
        <f>SUMIF(FR$67:FR$97,$D1389,FT$67:FT$97)</f>
        <v>0</v>
      </c>
      <c r="FR1389" s="9"/>
      <c r="FS1389" s="10"/>
      <c r="FT1389" s="11"/>
      <c r="FU1389" s="6">
        <f>SUMIF(FV$67:FV$97,$D1389,FX$67:FX$97)</f>
        <v>0</v>
      </c>
      <c r="FV1389" s="9"/>
      <c r="FW1389" s="10"/>
      <c r="FX1389" s="11"/>
      <c r="FY1389" s="6">
        <f>SUMIF(FZ$67:FZ$97,$D1389,GB$67:GB$97)</f>
        <v>0</v>
      </c>
      <c r="FZ1389" s="9"/>
      <c r="GA1389" s="10"/>
      <c r="GB1389" s="11"/>
      <c r="GC1389" s="6">
        <f>SUMIF(GD$67:GD$97,$D1389,GF$67:GF$97)</f>
        <v>0</v>
      </c>
      <c r="GD1389" s="9"/>
      <c r="GE1389" s="10"/>
      <c r="GF1389" s="11"/>
      <c r="GG1389" s="6">
        <f>SUMIF(GH$67:GH$97,$D1389,GJ$67:GJ$97)</f>
        <v>0</v>
      </c>
      <c r="GH1389" s="9"/>
      <c r="GI1389" s="10"/>
      <c r="GJ1389" s="11"/>
      <c r="GK1389" s="6">
        <f>SUMIF(GL$67:GL$97,$D1389,GN$67:GN$97)</f>
        <v>0</v>
      </c>
      <c r="GL1389" s="9"/>
      <c r="GM1389" s="10"/>
      <c r="GN1389" s="11"/>
      <c r="GO1389" s="6">
        <f>SUMIF(GP$67:GP$97,$D1389,GR$67:GR$97)</f>
        <v>0</v>
      </c>
      <c r="GP1389" s="9"/>
      <c r="GQ1389" s="10"/>
      <c r="GR1389" s="11"/>
      <c r="GS1389" s="6">
        <f>SUMIF(GT$67:GT$97,$D1389,GV$67:GV$97)</f>
        <v>0</v>
      </c>
      <c r="GT1389" s="9"/>
      <c r="GU1389" s="10"/>
      <c r="GV1389" s="20"/>
      <c r="GW1389" s="19">
        <f t="shared" si="33"/>
        <v>0</v>
      </c>
      <c r="GX1389" s="472"/>
      <c r="GY1389" s="473"/>
    </row>
    <row r="1390" spans="1:207" ht="15.75">
      <c r="A1390" s="47" t="s">
        <v>78</v>
      </c>
      <c r="B1390" s="475"/>
      <c r="C1390" s="287" t="s">
        <v>139</v>
      </c>
      <c r="D1390" s="237" t="s">
        <v>141</v>
      </c>
      <c r="E1390" s="6">
        <f>SUMIF(F$98:F$128,$D1390,H$98:H$128)</f>
        <v>0</v>
      </c>
      <c r="F1390" s="9"/>
      <c r="G1390" s="10"/>
      <c r="H1390" s="11"/>
      <c r="I1390" s="6">
        <f>SUMIF(J$98:J$128,$D1390,L$98:L$128)</f>
        <v>0</v>
      </c>
      <c r="J1390" s="9"/>
      <c r="K1390" s="10"/>
      <c r="L1390" s="11"/>
      <c r="M1390" s="6">
        <f>SUMIF(N$98:N$128,$D1390,P$98:P$128)</f>
        <v>0</v>
      </c>
      <c r="N1390" s="9"/>
      <c r="O1390" s="10"/>
      <c r="P1390" s="11"/>
      <c r="Q1390" s="6">
        <f>SUMIF(R$98:R$128,$D1390,T$98:T$128)</f>
        <v>0</v>
      </c>
      <c r="R1390" s="9"/>
      <c r="S1390" s="10"/>
      <c r="T1390" s="11"/>
      <c r="U1390" s="6">
        <f>SUMIF(V$98:V$128,$D1390,X$98:X$128)</f>
        <v>0</v>
      </c>
      <c r="V1390" s="9"/>
      <c r="W1390" s="10"/>
      <c r="X1390" s="11"/>
      <c r="Y1390" s="6">
        <f>SUMIF(Z$98:Z$128,$D1390,AB$98:AB$128)</f>
        <v>0</v>
      </c>
      <c r="Z1390" s="9"/>
      <c r="AA1390" s="10"/>
      <c r="AB1390" s="11"/>
      <c r="AC1390" s="6">
        <f>SUMIF(AD$98:AD$128,$D1390,AF$98:AF$128)</f>
        <v>0</v>
      </c>
      <c r="AD1390" s="9"/>
      <c r="AE1390" s="10"/>
      <c r="AF1390" s="11"/>
      <c r="AG1390" s="6">
        <f>SUMIF(AH$98:AH$128,$D1390,AJ$98:AJ$128)</f>
        <v>0</v>
      </c>
      <c r="AH1390" s="9"/>
      <c r="AI1390" s="10"/>
      <c r="AJ1390" s="11"/>
      <c r="AK1390" s="6">
        <f>SUMIF(AL$98:AL$128,$D1390,AN$98:AN$128)</f>
        <v>0</v>
      </c>
      <c r="AL1390" s="9"/>
      <c r="AM1390" s="10"/>
      <c r="AN1390" s="11"/>
      <c r="AO1390" s="6">
        <f>SUMIF(AP$98:AP$128,$D1390,AR$98:AR$128)</f>
        <v>0</v>
      </c>
      <c r="AP1390" s="9"/>
      <c r="AQ1390" s="10"/>
      <c r="AR1390" s="11"/>
      <c r="AS1390" s="6">
        <f>SUMIF(AT$98:AT$128,$D1390,AV$98:AV$128)</f>
        <v>0</v>
      </c>
      <c r="AT1390" s="9"/>
      <c r="AU1390" s="10"/>
      <c r="AV1390" s="11"/>
      <c r="AW1390" s="6">
        <f>SUMIF(AX$98:AX$128,$D1390,AZ$98:AZ$128)</f>
        <v>0</v>
      </c>
      <c r="AX1390" s="9"/>
      <c r="AY1390" s="10"/>
      <c r="AZ1390" s="11"/>
      <c r="BA1390" s="6">
        <f>SUMIF(BB$98:BB$128,$D1390,BD$98:BD$128)</f>
        <v>0</v>
      </c>
      <c r="BB1390" s="9"/>
      <c r="BC1390" s="10"/>
      <c r="BD1390" s="11"/>
      <c r="BE1390" s="6">
        <f>SUMIF(BF$98:BF$128,$D1390,BH$98:BH$128)</f>
        <v>0</v>
      </c>
      <c r="BF1390" s="9"/>
      <c r="BG1390" s="10"/>
      <c r="BH1390" s="11"/>
      <c r="BI1390" s="6">
        <f>SUMIF(BJ$98:BJ$128,$D1390,BL$98:BL$128)</f>
        <v>0</v>
      </c>
      <c r="BJ1390" s="9"/>
      <c r="BK1390" s="10"/>
      <c r="BL1390" s="11"/>
      <c r="BM1390" s="6">
        <f>SUMIF(BN$98:BN$128,$D1390,BP$98:BP$128)</f>
        <v>0</v>
      </c>
      <c r="BN1390" s="9"/>
      <c r="BO1390" s="10"/>
      <c r="BP1390" s="11"/>
      <c r="BQ1390" s="6">
        <f>SUMIF(BR$98:BR$128,$D1390,BT$98:BT$128)</f>
        <v>0</v>
      </c>
      <c r="BR1390" s="9"/>
      <c r="BS1390" s="10"/>
      <c r="BT1390" s="11"/>
      <c r="BU1390" s="6">
        <f>SUMIF(BV$98:BV$128,$D1390,BX$98:BX$128)</f>
        <v>0</v>
      </c>
      <c r="BV1390" s="9"/>
      <c r="BW1390" s="10"/>
      <c r="BX1390" s="11"/>
      <c r="BY1390" s="6">
        <f>SUMIF(BZ$98:BZ$128,$D1390,CB$98:CB$128)</f>
        <v>0</v>
      </c>
      <c r="BZ1390" s="9"/>
      <c r="CA1390" s="10"/>
      <c r="CB1390" s="11"/>
      <c r="CC1390" s="6">
        <f>SUMIF(CD$98:CD$128,$D1390,CF$98:CF$128)</f>
        <v>0</v>
      </c>
      <c r="CD1390" s="9"/>
      <c r="CE1390" s="10"/>
      <c r="CF1390" s="11"/>
      <c r="CG1390" s="6">
        <f>SUMIF(CH$98:CH$128,$D1390,CJ$98:CJ$128)</f>
        <v>0</v>
      </c>
      <c r="CH1390" s="9"/>
      <c r="CI1390" s="10"/>
      <c r="CJ1390" s="11"/>
      <c r="CK1390" s="6">
        <f>SUMIF(CL$98:CL$128,$D1390,CN$98:CN$128)</f>
        <v>0</v>
      </c>
      <c r="CL1390" s="9"/>
      <c r="CM1390" s="10"/>
      <c r="CN1390" s="11"/>
      <c r="CO1390" s="6">
        <f>SUMIF(CP$98:CP$128,$D1390,CR$98:CR$128)</f>
        <v>0</v>
      </c>
      <c r="CP1390" s="9"/>
      <c r="CQ1390" s="10"/>
      <c r="CR1390" s="11"/>
      <c r="CS1390" s="6">
        <f>SUMIF(CT$98:CT$128,$D1390,CV$98:CV$128)</f>
        <v>0</v>
      </c>
      <c r="CT1390" s="9"/>
      <c r="CU1390" s="10"/>
      <c r="CV1390" s="11"/>
      <c r="CW1390" s="6">
        <f>SUMIF(CX$98:CX$128,$D1390,CZ$98:CZ$128)</f>
        <v>0</v>
      </c>
      <c r="CX1390" s="9"/>
      <c r="CY1390" s="10"/>
      <c r="CZ1390" s="11"/>
      <c r="DA1390" s="6">
        <f>SUMIF(DB$98:DB$128,$D1390,DD$98:DD$128)</f>
        <v>0</v>
      </c>
      <c r="DB1390" s="9"/>
      <c r="DC1390" s="10"/>
      <c r="DD1390" s="11"/>
      <c r="DE1390" s="6">
        <f>SUMIF(DF$98:DF$128,$D1390,DH$98:DH$128)</f>
        <v>0</v>
      </c>
      <c r="DF1390" s="9"/>
      <c r="DG1390" s="10"/>
      <c r="DH1390" s="11"/>
      <c r="DI1390" s="6">
        <f>SUMIF(DJ$98:DJ$128,$D1390,DL$98:DL$128)</f>
        <v>0</v>
      </c>
      <c r="DJ1390" s="9"/>
      <c r="DK1390" s="10"/>
      <c r="DL1390" s="11"/>
      <c r="DM1390" s="6">
        <f>SUMIF(DN$98:DN$128,$D1390,DP$98:DP$128)</f>
        <v>0</v>
      </c>
      <c r="DN1390" s="9"/>
      <c r="DO1390" s="10"/>
      <c r="DP1390" s="11"/>
      <c r="DQ1390" s="6">
        <f>SUMIF(DR$98:DR$128,$D1390,DT$98:DT$128)</f>
        <v>0</v>
      </c>
      <c r="DR1390" s="9"/>
      <c r="DS1390" s="10"/>
      <c r="DT1390" s="11"/>
      <c r="DU1390" s="6">
        <f>SUMIF(DV$98:DV$128,$D1390,DX$98:DX$128)</f>
        <v>0</v>
      </c>
      <c r="DV1390" s="9"/>
      <c r="DW1390" s="10"/>
      <c r="DX1390" s="11"/>
      <c r="DY1390" s="6">
        <f>SUMIF(DZ$98:DZ$128,$D1390,EB$98:EB$128)</f>
        <v>0</v>
      </c>
      <c r="DZ1390" s="9"/>
      <c r="EA1390" s="10"/>
      <c r="EB1390" s="11"/>
      <c r="EC1390" s="6">
        <f>SUMIF(ED$98:ED$128,$D1390,EF$98:EF$128)</f>
        <v>0</v>
      </c>
      <c r="ED1390" s="9"/>
      <c r="EE1390" s="10"/>
      <c r="EF1390" s="11"/>
      <c r="EG1390" s="6">
        <f>SUMIF(EH$98:EH$128,$D1390,EJ$98:EJ$128)</f>
        <v>0</v>
      </c>
      <c r="EH1390" s="9"/>
      <c r="EI1390" s="10"/>
      <c r="EJ1390" s="11"/>
      <c r="EK1390" s="6">
        <f>SUMIF(EL$98:EL$128,$D1390,EN$98:EN$128)</f>
        <v>0</v>
      </c>
      <c r="EL1390" s="9"/>
      <c r="EM1390" s="10"/>
      <c r="EN1390" s="11"/>
      <c r="EO1390" s="6">
        <f>SUMIF(EP$98:EP$128,$D1390,ER$98:ER$128)</f>
        <v>0</v>
      </c>
      <c r="EP1390" s="9"/>
      <c r="EQ1390" s="10"/>
      <c r="ER1390" s="11"/>
      <c r="ES1390" s="6">
        <f>SUMIF(ET$98:ET$128,$D1390,EV$98:EV$128)</f>
        <v>0</v>
      </c>
      <c r="ET1390" s="9"/>
      <c r="EU1390" s="10"/>
      <c r="EV1390" s="11"/>
      <c r="EW1390" s="6">
        <f>SUMIF(EX$98:EX$128,$D1390,EZ$98:EZ$128)</f>
        <v>0</v>
      </c>
      <c r="EX1390" s="9"/>
      <c r="EY1390" s="10"/>
      <c r="EZ1390" s="11"/>
      <c r="FA1390" s="6">
        <f>SUMIF(FB$98:FB$128,$D1390,FD$98:FD$128)</f>
        <v>0</v>
      </c>
      <c r="FB1390" s="9"/>
      <c r="FC1390" s="10"/>
      <c r="FD1390" s="11"/>
      <c r="FE1390" s="6">
        <f>SUMIF(FF$98:FF$128,$D1390,FH$98:FH$128)</f>
        <v>0</v>
      </c>
      <c r="FF1390" s="9"/>
      <c r="FG1390" s="10"/>
      <c r="FH1390" s="11"/>
      <c r="FI1390" s="6">
        <f>SUMIF(FJ$98:FJ$128,$D1390,FL$98:FL$128)</f>
        <v>0</v>
      </c>
      <c r="FJ1390" s="9"/>
      <c r="FK1390" s="10"/>
      <c r="FL1390" s="11"/>
      <c r="FM1390" s="6">
        <f>SUMIF(FN$98:FN$128,$D1390,FP$98:FP$128)</f>
        <v>0</v>
      </c>
      <c r="FN1390" s="9"/>
      <c r="FO1390" s="10"/>
      <c r="FP1390" s="11"/>
      <c r="FQ1390" s="6">
        <f>SUMIF(FR$98:FR$128,$D1390,FT$98:FT$128)</f>
        <v>0</v>
      </c>
      <c r="FR1390" s="9"/>
      <c r="FS1390" s="10"/>
      <c r="FT1390" s="11"/>
      <c r="FU1390" s="6">
        <f>SUMIF(FV$98:FV$128,$D1390,FX$98:FX$128)</f>
        <v>0</v>
      </c>
      <c r="FV1390" s="9"/>
      <c r="FW1390" s="10"/>
      <c r="FX1390" s="11"/>
      <c r="FY1390" s="6">
        <f>SUMIF(FZ$98:FZ$128,$D1390,GB$98:GB$128)</f>
        <v>0</v>
      </c>
      <c r="FZ1390" s="9"/>
      <c r="GA1390" s="10"/>
      <c r="GB1390" s="11"/>
      <c r="GC1390" s="6">
        <f>SUMIF(GD$98:GD$128,$D1390,GF$98:GF$128)</f>
        <v>0</v>
      </c>
      <c r="GD1390" s="9"/>
      <c r="GE1390" s="10"/>
      <c r="GF1390" s="11"/>
      <c r="GG1390" s="6">
        <f>SUMIF(GH$98:GH$128,$D1390,GJ$98:GJ$128)</f>
        <v>0</v>
      </c>
      <c r="GH1390" s="9"/>
      <c r="GI1390" s="10"/>
      <c r="GJ1390" s="11"/>
      <c r="GK1390" s="6">
        <f>SUMIF(GL$98:GL$128,$D1390,GN$98:GN$128)</f>
        <v>0</v>
      </c>
      <c r="GL1390" s="9"/>
      <c r="GM1390" s="10"/>
      <c r="GN1390" s="11"/>
      <c r="GO1390" s="6">
        <f>SUMIF(GP$98:GP$128,$D1390,GR$98:GR$128)</f>
        <v>0</v>
      </c>
      <c r="GP1390" s="9"/>
      <c r="GQ1390" s="10"/>
      <c r="GR1390" s="11"/>
      <c r="GS1390" s="6">
        <f>SUMIF(GT$98:GT$128,$D1390,GV$98:GV$128)</f>
        <v>0</v>
      </c>
      <c r="GT1390" s="9"/>
      <c r="GU1390" s="10"/>
      <c r="GV1390" s="20"/>
      <c r="GW1390" s="19">
        <f t="shared" si="33"/>
        <v>0</v>
      </c>
      <c r="GX1390" s="472"/>
      <c r="GY1390" s="473"/>
    </row>
    <row r="1391" spans="1:207" ht="15.75">
      <c r="A1391" s="47" t="s">
        <v>79</v>
      </c>
      <c r="B1391" s="475"/>
      <c r="C1391" s="287" t="s">
        <v>139</v>
      </c>
      <c r="D1391" s="237" t="s">
        <v>141</v>
      </c>
      <c r="E1391" s="6">
        <f>SUMIF(F$129:F$159,$D1391,H$129:H$159)</f>
        <v>0</v>
      </c>
      <c r="F1391" s="9"/>
      <c r="G1391" s="10"/>
      <c r="H1391" s="11"/>
      <c r="I1391" s="6">
        <f>SUMIF(J$129:J$159,$D1391,L$129:L$159)</f>
        <v>0</v>
      </c>
      <c r="J1391" s="9"/>
      <c r="K1391" s="10"/>
      <c r="L1391" s="11"/>
      <c r="M1391" s="6">
        <f>SUMIF(N$129:N$159,$D1391,P$129:P$159)</f>
        <v>0</v>
      </c>
      <c r="N1391" s="9"/>
      <c r="O1391" s="10"/>
      <c r="P1391" s="11"/>
      <c r="Q1391" s="6">
        <f>SUMIF(R$129:R$159,$D1391,T$129:T$159)</f>
        <v>0</v>
      </c>
      <c r="R1391" s="9"/>
      <c r="S1391" s="10"/>
      <c r="T1391" s="11"/>
      <c r="U1391" s="6">
        <f>SUMIF(V$129:V$159,$D1391,X$129:X$159)</f>
        <v>0</v>
      </c>
      <c r="V1391" s="9"/>
      <c r="W1391" s="10"/>
      <c r="X1391" s="11"/>
      <c r="Y1391" s="6">
        <f>SUMIF(Z$129:Z$159,$D1391,AB$129:AB$159)</f>
        <v>0</v>
      </c>
      <c r="Z1391" s="9"/>
      <c r="AA1391" s="10"/>
      <c r="AB1391" s="11"/>
      <c r="AC1391" s="6">
        <f>SUMIF(AD$129:AD$159,$D1391,AF$129:AF$159)</f>
        <v>0</v>
      </c>
      <c r="AD1391" s="9"/>
      <c r="AE1391" s="10"/>
      <c r="AF1391" s="11"/>
      <c r="AG1391" s="6">
        <f>SUMIF(AH$129:AH$159,$D1391,AJ$129:AJ$159)</f>
        <v>0</v>
      </c>
      <c r="AH1391" s="9"/>
      <c r="AI1391" s="10"/>
      <c r="AJ1391" s="11"/>
      <c r="AK1391" s="6">
        <f>SUMIF(AL$129:AL$159,$D1391,AN$129:AN$159)</f>
        <v>0</v>
      </c>
      <c r="AL1391" s="9"/>
      <c r="AM1391" s="10"/>
      <c r="AN1391" s="11"/>
      <c r="AO1391" s="6">
        <f>SUMIF(AP$129:AP$159,$D1391,AR$129:AR$159)</f>
        <v>0</v>
      </c>
      <c r="AP1391" s="9"/>
      <c r="AQ1391" s="10"/>
      <c r="AR1391" s="11"/>
      <c r="AS1391" s="6">
        <f>SUMIF(AT$129:AT$159,$D1391,AV$129:AV$159)</f>
        <v>0</v>
      </c>
      <c r="AT1391" s="9"/>
      <c r="AU1391" s="10"/>
      <c r="AV1391" s="11"/>
      <c r="AW1391" s="6">
        <f>SUMIF(AX$129:AX$159,$D1391,AZ$129:AZ$159)</f>
        <v>0</v>
      </c>
      <c r="AX1391" s="9"/>
      <c r="AY1391" s="10"/>
      <c r="AZ1391" s="11"/>
      <c r="BA1391" s="6">
        <f>SUMIF(BB$129:BB$159,$D1391,BD$129:BD$159)</f>
        <v>0</v>
      </c>
      <c r="BB1391" s="9"/>
      <c r="BC1391" s="10"/>
      <c r="BD1391" s="11"/>
      <c r="BE1391" s="6">
        <f>SUMIF(BF$129:BF$159,$D1391,BH$129:BH$159)</f>
        <v>0</v>
      </c>
      <c r="BF1391" s="9"/>
      <c r="BG1391" s="10"/>
      <c r="BH1391" s="11"/>
      <c r="BI1391" s="6">
        <f>SUMIF(BJ$129:BJ$159,$D1391,BL$129:BL$159)</f>
        <v>0</v>
      </c>
      <c r="BJ1391" s="9"/>
      <c r="BK1391" s="10"/>
      <c r="BL1391" s="11"/>
      <c r="BM1391" s="6">
        <f>SUMIF(BN$129:BN$159,$D1391,BP$129:BP$159)</f>
        <v>0</v>
      </c>
      <c r="BN1391" s="9"/>
      <c r="BO1391" s="10"/>
      <c r="BP1391" s="11"/>
      <c r="BQ1391" s="6">
        <f>SUMIF(BR$129:BR$159,$D1391,BT$129:BT$159)</f>
        <v>0</v>
      </c>
      <c r="BR1391" s="9"/>
      <c r="BS1391" s="10"/>
      <c r="BT1391" s="11"/>
      <c r="BU1391" s="6">
        <f>SUMIF(BV$129:BV$159,$D1391,BX$129:BX$159)</f>
        <v>0</v>
      </c>
      <c r="BV1391" s="9"/>
      <c r="BW1391" s="10"/>
      <c r="BX1391" s="11"/>
      <c r="BY1391" s="6">
        <f>SUMIF(BZ$129:BZ$159,$D1391,CB$129:CB$159)</f>
        <v>0</v>
      </c>
      <c r="BZ1391" s="9"/>
      <c r="CA1391" s="10"/>
      <c r="CB1391" s="11"/>
      <c r="CC1391" s="6">
        <f>SUMIF(CD$129:CD$159,$D1391,CF$129:CF$159)</f>
        <v>0</v>
      </c>
      <c r="CD1391" s="9"/>
      <c r="CE1391" s="10"/>
      <c r="CF1391" s="11"/>
      <c r="CG1391" s="6">
        <f>SUMIF(CH$129:CH$159,$D1391,CJ$129:CJ$159)</f>
        <v>0</v>
      </c>
      <c r="CH1391" s="9"/>
      <c r="CI1391" s="10"/>
      <c r="CJ1391" s="11"/>
      <c r="CK1391" s="6">
        <f>SUMIF(CL$129:CL$159,$D1391,CN$129:CN$159)</f>
        <v>0</v>
      </c>
      <c r="CL1391" s="9"/>
      <c r="CM1391" s="10"/>
      <c r="CN1391" s="11"/>
      <c r="CO1391" s="6">
        <f>SUMIF(CP$129:CP$159,$D1391,CR$129:CR$159)</f>
        <v>0</v>
      </c>
      <c r="CP1391" s="9"/>
      <c r="CQ1391" s="10"/>
      <c r="CR1391" s="11"/>
      <c r="CS1391" s="6">
        <f>SUMIF(CT$129:CT$159,$D1391,CV$129:CV$159)</f>
        <v>0</v>
      </c>
      <c r="CT1391" s="9"/>
      <c r="CU1391" s="10"/>
      <c r="CV1391" s="11"/>
      <c r="CW1391" s="6">
        <f>SUMIF(CX$129:CX$159,$D1391,CZ$129:CZ$159)</f>
        <v>0</v>
      </c>
      <c r="CX1391" s="9"/>
      <c r="CY1391" s="10"/>
      <c r="CZ1391" s="11"/>
      <c r="DA1391" s="6">
        <f>SUMIF(DB$129:DB$159,$D1391,DD$129:DD$159)</f>
        <v>0</v>
      </c>
      <c r="DB1391" s="9"/>
      <c r="DC1391" s="10"/>
      <c r="DD1391" s="11"/>
      <c r="DE1391" s="6">
        <f>SUMIF(DF$129:DF$159,$D1391,DH$129:DH$159)</f>
        <v>0</v>
      </c>
      <c r="DF1391" s="9"/>
      <c r="DG1391" s="10"/>
      <c r="DH1391" s="11"/>
      <c r="DI1391" s="6">
        <f>SUMIF(DJ$129:DJ$159,$D1391,DL$129:DL$159)</f>
        <v>0</v>
      </c>
      <c r="DJ1391" s="9"/>
      <c r="DK1391" s="10"/>
      <c r="DL1391" s="11"/>
      <c r="DM1391" s="6">
        <f>SUMIF(DN$129:DN$159,$D1391,DP$129:DP$159)</f>
        <v>0</v>
      </c>
      <c r="DN1391" s="9"/>
      <c r="DO1391" s="10"/>
      <c r="DP1391" s="11"/>
      <c r="DQ1391" s="6">
        <f>SUMIF(DR$129:DR$159,$D1391,DT$129:DT$159)</f>
        <v>0</v>
      </c>
      <c r="DR1391" s="9"/>
      <c r="DS1391" s="10"/>
      <c r="DT1391" s="11"/>
      <c r="DU1391" s="6">
        <f>SUMIF(DV$129:DV$159,$D1391,DX$129:DX$159)</f>
        <v>0</v>
      </c>
      <c r="DV1391" s="9"/>
      <c r="DW1391" s="10"/>
      <c r="DX1391" s="11"/>
      <c r="DY1391" s="6">
        <f>SUMIF(DZ$129:DZ$159,$D1391,EB$129:EB$159)</f>
        <v>0</v>
      </c>
      <c r="DZ1391" s="9"/>
      <c r="EA1391" s="10"/>
      <c r="EB1391" s="11"/>
      <c r="EC1391" s="6">
        <f>SUMIF(ED$129:ED$159,$D1391,EF$129:EF$159)</f>
        <v>0</v>
      </c>
      <c r="ED1391" s="9"/>
      <c r="EE1391" s="10"/>
      <c r="EF1391" s="11"/>
      <c r="EG1391" s="6">
        <f>SUMIF(EH$129:EH$159,$D1391,EJ$129:EJ$159)</f>
        <v>0</v>
      </c>
      <c r="EH1391" s="9"/>
      <c r="EI1391" s="10"/>
      <c r="EJ1391" s="11"/>
      <c r="EK1391" s="6">
        <f>SUMIF(EL$129:EL$159,$D1391,EN$129:EN$159)</f>
        <v>0</v>
      </c>
      <c r="EL1391" s="9"/>
      <c r="EM1391" s="10"/>
      <c r="EN1391" s="11"/>
      <c r="EO1391" s="6">
        <f>SUMIF(EP$129:EP$159,$D1391,ER$129:ER$159)</f>
        <v>0</v>
      </c>
      <c r="EP1391" s="9"/>
      <c r="EQ1391" s="10"/>
      <c r="ER1391" s="11"/>
      <c r="ES1391" s="6">
        <f>SUMIF(ET$129:ET$159,$D1391,EV$129:EV$159)</f>
        <v>0</v>
      </c>
      <c r="ET1391" s="9"/>
      <c r="EU1391" s="10"/>
      <c r="EV1391" s="11"/>
      <c r="EW1391" s="6">
        <f>SUMIF(EX$129:EX$159,$D1391,EZ$129:EZ$159)</f>
        <v>0</v>
      </c>
      <c r="EX1391" s="9"/>
      <c r="EY1391" s="10"/>
      <c r="EZ1391" s="11"/>
      <c r="FA1391" s="6">
        <f>SUMIF(FB$129:FB$159,$D1391,FD$129:FD$159)</f>
        <v>0</v>
      </c>
      <c r="FB1391" s="9"/>
      <c r="FC1391" s="10"/>
      <c r="FD1391" s="11"/>
      <c r="FE1391" s="6">
        <f>SUMIF(FF$129:FF$159,$D1391,FH$129:FH$159)</f>
        <v>0</v>
      </c>
      <c r="FF1391" s="9"/>
      <c r="FG1391" s="10"/>
      <c r="FH1391" s="11"/>
      <c r="FI1391" s="6">
        <f>SUMIF(FJ$129:FJ$159,$D1391,FL$129:FL$159)</f>
        <v>0</v>
      </c>
      <c r="FJ1391" s="9"/>
      <c r="FK1391" s="10"/>
      <c r="FL1391" s="11"/>
      <c r="FM1391" s="6">
        <f>SUMIF(FN$129:FN$159,$D1391,FP$129:FP$159)</f>
        <v>0</v>
      </c>
      <c r="FN1391" s="9"/>
      <c r="FO1391" s="10"/>
      <c r="FP1391" s="11"/>
      <c r="FQ1391" s="6">
        <f>SUMIF(FR$129:FR$159,$D1391,FT$129:FT$159)</f>
        <v>0</v>
      </c>
      <c r="FR1391" s="9"/>
      <c r="FS1391" s="10"/>
      <c r="FT1391" s="11"/>
      <c r="FU1391" s="6">
        <f>SUMIF(FV$129:FV$159,$D1391,FX$129:FX$159)</f>
        <v>0</v>
      </c>
      <c r="FV1391" s="9"/>
      <c r="FW1391" s="10"/>
      <c r="FX1391" s="11"/>
      <c r="FY1391" s="6">
        <f>SUMIF(FZ$129:FZ$159,$D1391,GB$129:GB$159)</f>
        <v>0</v>
      </c>
      <c r="FZ1391" s="9"/>
      <c r="GA1391" s="10"/>
      <c r="GB1391" s="11"/>
      <c r="GC1391" s="6">
        <f>SUMIF(GD$129:GD$159,$D1391,GF$129:GF$159)</f>
        <v>0</v>
      </c>
      <c r="GD1391" s="9"/>
      <c r="GE1391" s="10"/>
      <c r="GF1391" s="11"/>
      <c r="GG1391" s="6">
        <f>SUMIF(GH$129:GH$159,$D1391,GJ$129:GJ$159)</f>
        <v>0</v>
      </c>
      <c r="GH1391" s="9"/>
      <c r="GI1391" s="10"/>
      <c r="GJ1391" s="11"/>
      <c r="GK1391" s="6">
        <f>SUMIF(GL$129:GL$159,$D1391,GN$129:GN$159)</f>
        <v>0</v>
      </c>
      <c r="GL1391" s="9"/>
      <c r="GM1391" s="10"/>
      <c r="GN1391" s="11"/>
      <c r="GO1391" s="6">
        <f>SUMIF(GP$129:GP$159,$D1391,GR$129:GR$159)</f>
        <v>0</v>
      </c>
      <c r="GP1391" s="9"/>
      <c r="GQ1391" s="10"/>
      <c r="GR1391" s="11"/>
      <c r="GS1391" s="6">
        <f>SUMIF(GT$129:GT$159,$D1391,GV$129:GV$159)</f>
        <v>0</v>
      </c>
      <c r="GT1391" s="9"/>
      <c r="GU1391" s="10"/>
      <c r="GV1391" s="20"/>
      <c r="GW1391" s="19">
        <f t="shared" si="33"/>
        <v>0</v>
      </c>
      <c r="GX1391" s="472"/>
      <c r="GY1391" s="473"/>
    </row>
    <row r="1392" spans="1:207" ht="15.75">
      <c r="A1392" s="47" t="s">
        <v>80</v>
      </c>
      <c r="B1392" s="475"/>
      <c r="C1392" s="287" t="s">
        <v>139</v>
      </c>
      <c r="D1392" s="237" t="s">
        <v>141</v>
      </c>
      <c r="E1392" s="6">
        <f>SUMIF(F$160:F$190,$D1392,H$160:H$190)</f>
        <v>0</v>
      </c>
      <c r="F1392" s="9"/>
      <c r="G1392" s="10"/>
      <c r="H1392" s="11"/>
      <c r="I1392" s="6">
        <f>SUMIF(J$160:J$190,$D1392,L$160:L$190)</f>
        <v>0</v>
      </c>
      <c r="J1392" s="9"/>
      <c r="K1392" s="10"/>
      <c r="L1392" s="11"/>
      <c r="M1392" s="6">
        <f>SUMIF(N$160:N$190,$D1392,P$160:P$190)</f>
        <v>0</v>
      </c>
      <c r="N1392" s="9"/>
      <c r="O1392" s="10"/>
      <c r="P1392" s="11"/>
      <c r="Q1392" s="6">
        <f>SUMIF(R$160:R$190,$D1392,T$160:T$190)</f>
        <v>0</v>
      </c>
      <c r="R1392" s="9"/>
      <c r="S1392" s="10"/>
      <c r="T1392" s="11"/>
      <c r="U1392" s="6">
        <f>SUMIF(V$160:V$190,$D1392,X$160:X$190)</f>
        <v>0</v>
      </c>
      <c r="V1392" s="9"/>
      <c r="W1392" s="10"/>
      <c r="X1392" s="11"/>
      <c r="Y1392" s="6">
        <f>SUMIF(Z$160:Z$190,$D1392,AB$160:AB$190)</f>
        <v>0</v>
      </c>
      <c r="Z1392" s="9"/>
      <c r="AA1392" s="10"/>
      <c r="AB1392" s="11"/>
      <c r="AC1392" s="6">
        <f>SUMIF(AD$160:AD$190,$D1392,AF$160:AF$190)</f>
        <v>0</v>
      </c>
      <c r="AD1392" s="9"/>
      <c r="AE1392" s="10"/>
      <c r="AF1392" s="11"/>
      <c r="AG1392" s="6">
        <f>SUMIF(AH$160:AH$190,$D1392,AJ$160:AJ$190)</f>
        <v>0</v>
      </c>
      <c r="AH1392" s="9"/>
      <c r="AI1392" s="10"/>
      <c r="AJ1392" s="11"/>
      <c r="AK1392" s="6">
        <f>SUMIF(AL$160:AL$190,$D1392,AN$160:AN$190)</f>
        <v>0</v>
      </c>
      <c r="AL1392" s="9"/>
      <c r="AM1392" s="10"/>
      <c r="AN1392" s="11"/>
      <c r="AO1392" s="6">
        <f>SUMIF(AP$160:AP$190,$D1392,AR$160:AR$190)</f>
        <v>0</v>
      </c>
      <c r="AP1392" s="9"/>
      <c r="AQ1392" s="10"/>
      <c r="AR1392" s="11"/>
      <c r="AS1392" s="6">
        <f>SUMIF(AT$160:AT$190,$D1392,AV$160:AV$190)</f>
        <v>0</v>
      </c>
      <c r="AT1392" s="9"/>
      <c r="AU1392" s="10"/>
      <c r="AV1392" s="11"/>
      <c r="AW1392" s="6">
        <f>SUMIF(AX$160:AX$190,$D1392,AZ$160:AZ$190)</f>
        <v>0</v>
      </c>
      <c r="AX1392" s="9"/>
      <c r="AY1392" s="10"/>
      <c r="AZ1392" s="11"/>
      <c r="BA1392" s="6">
        <f>SUMIF(BB$160:BB$190,$D1392,BD$160:BD$190)</f>
        <v>0</v>
      </c>
      <c r="BB1392" s="9"/>
      <c r="BC1392" s="10"/>
      <c r="BD1392" s="11"/>
      <c r="BE1392" s="6">
        <f>SUMIF(BF$160:BF$190,$D1392,BH$160:BH$190)</f>
        <v>0</v>
      </c>
      <c r="BF1392" s="9"/>
      <c r="BG1392" s="10"/>
      <c r="BH1392" s="11"/>
      <c r="BI1392" s="6">
        <f>SUMIF(BJ$160:BJ$190,$D1392,BL$160:BL$190)</f>
        <v>0</v>
      </c>
      <c r="BJ1392" s="9"/>
      <c r="BK1392" s="10"/>
      <c r="BL1392" s="11"/>
      <c r="BM1392" s="6">
        <f>SUMIF(BN$160:BN$190,$D1392,BP$160:BP$190)</f>
        <v>0</v>
      </c>
      <c r="BN1392" s="9"/>
      <c r="BO1392" s="10"/>
      <c r="BP1392" s="11"/>
      <c r="BQ1392" s="6">
        <f>SUMIF(BR$160:BR$190,$D1392,BT$160:BT$190)</f>
        <v>0</v>
      </c>
      <c r="BR1392" s="9"/>
      <c r="BS1392" s="10"/>
      <c r="BT1392" s="11"/>
      <c r="BU1392" s="6">
        <f>SUMIF(BV$160:BV$190,$D1392,BX$160:BX$190)</f>
        <v>0</v>
      </c>
      <c r="BV1392" s="9"/>
      <c r="BW1392" s="10"/>
      <c r="BX1392" s="11"/>
      <c r="BY1392" s="6">
        <f>SUMIF(BZ$160:BZ$190,$D1392,CB$160:CB$190)</f>
        <v>0</v>
      </c>
      <c r="BZ1392" s="9"/>
      <c r="CA1392" s="10"/>
      <c r="CB1392" s="11"/>
      <c r="CC1392" s="6">
        <f>SUMIF(CD$160:CD$190,$D1392,CF$160:CF$190)</f>
        <v>0</v>
      </c>
      <c r="CD1392" s="9"/>
      <c r="CE1392" s="10"/>
      <c r="CF1392" s="11"/>
      <c r="CG1392" s="6">
        <f>SUMIF(CH$160:CH$190,$D1392,CJ$160:CJ$190)</f>
        <v>0</v>
      </c>
      <c r="CH1392" s="9"/>
      <c r="CI1392" s="10"/>
      <c r="CJ1392" s="11"/>
      <c r="CK1392" s="6">
        <f>SUMIF(CL$160:CL$190,$D1392,CN$160:CN$190)</f>
        <v>0</v>
      </c>
      <c r="CL1392" s="9"/>
      <c r="CM1392" s="10"/>
      <c r="CN1392" s="11"/>
      <c r="CO1392" s="6">
        <f>SUMIF(CP$160:CP$190,$D1392,CR$160:CR$190)</f>
        <v>0</v>
      </c>
      <c r="CP1392" s="9"/>
      <c r="CQ1392" s="10"/>
      <c r="CR1392" s="11"/>
      <c r="CS1392" s="6">
        <f>SUMIF(CT$160:CT$190,$D1392,CV$160:CV$190)</f>
        <v>0</v>
      </c>
      <c r="CT1392" s="9"/>
      <c r="CU1392" s="10"/>
      <c r="CV1392" s="11"/>
      <c r="CW1392" s="6">
        <f>SUMIF(CX$160:CX$190,$D1392,CZ$160:CZ$190)</f>
        <v>0</v>
      </c>
      <c r="CX1392" s="9"/>
      <c r="CY1392" s="10"/>
      <c r="CZ1392" s="11"/>
      <c r="DA1392" s="6">
        <f>SUMIF(DB$160:DB$190,$D1392,DD$160:DD$190)</f>
        <v>0</v>
      </c>
      <c r="DB1392" s="9"/>
      <c r="DC1392" s="10"/>
      <c r="DD1392" s="11"/>
      <c r="DE1392" s="6">
        <f>SUMIF(DF$160:DF$190,$D1392,DH$160:DH$190)</f>
        <v>0</v>
      </c>
      <c r="DF1392" s="9"/>
      <c r="DG1392" s="10"/>
      <c r="DH1392" s="11"/>
      <c r="DI1392" s="6">
        <f>SUMIF(DJ$160:DJ$190,$D1392,DL$160:DL$190)</f>
        <v>0</v>
      </c>
      <c r="DJ1392" s="9"/>
      <c r="DK1392" s="10"/>
      <c r="DL1392" s="11"/>
      <c r="DM1392" s="6">
        <f>SUMIF(DN$160:DN$190,$D1392,DP$160:DP$190)</f>
        <v>0</v>
      </c>
      <c r="DN1392" s="9"/>
      <c r="DO1392" s="10"/>
      <c r="DP1392" s="11"/>
      <c r="DQ1392" s="6">
        <f>SUMIF(DR$160:DR$190,$D1392,DT$160:DT$190)</f>
        <v>0</v>
      </c>
      <c r="DR1392" s="9"/>
      <c r="DS1392" s="10"/>
      <c r="DT1392" s="11"/>
      <c r="DU1392" s="6">
        <f>SUMIF(DV$160:DV$190,$D1392,DX$160:DX$190)</f>
        <v>0</v>
      </c>
      <c r="DV1392" s="9"/>
      <c r="DW1392" s="10"/>
      <c r="DX1392" s="11"/>
      <c r="DY1392" s="6">
        <f>SUMIF(DZ$160:DZ$190,$D1392,EB$160:EB$190)</f>
        <v>0</v>
      </c>
      <c r="DZ1392" s="9"/>
      <c r="EA1392" s="10"/>
      <c r="EB1392" s="11"/>
      <c r="EC1392" s="6">
        <f>SUMIF(ED$160:ED$190,$D1392,EF$160:EF$190)</f>
        <v>0</v>
      </c>
      <c r="ED1392" s="9"/>
      <c r="EE1392" s="10"/>
      <c r="EF1392" s="11"/>
      <c r="EG1392" s="6">
        <f>SUMIF(EH$160:EH$190,$D1392,EJ$160:EJ$190)</f>
        <v>0</v>
      </c>
      <c r="EH1392" s="9"/>
      <c r="EI1392" s="10"/>
      <c r="EJ1392" s="11"/>
      <c r="EK1392" s="6">
        <f>SUMIF(EL$160:EL$190,$D1392,EN$160:EN$190)</f>
        <v>0</v>
      </c>
      <c r="EL1392" s="9"/>
      <c r="EM1392" s="10"/>
      <c r="EN1392" s="11"/>
      <c r="EO1392" s="6">
        <f>SUMIF(EP$160:EP$190,$D1392,ER$160:ER$190)</f>
        <v>0</v>
      </c>
      <c r="EP1392" s="9"/>
      <c r="EQ1392" s="10"/>
      <c r="ER1392" s="11"/>
      <c r="ES1392" s="6">
        <f>SUMIF(ET$160:ET$190,$D1392,EV$160:EV$190)</f>
        <v>0</v>
      </c>
      <c r="ET1392" s="9"/>
      <c r="EU1392" s="10"/>
      <c r="EV1392" s="11"/>
      <c r="EW1392" s="6">
        <f>SUMIF(EX$160:EX$190,$D1392,EZ$160:EZ$190)</f>
        <v>0</v>
      </c>
      <c r="EX1392" s="9"/>
      <c r="EY1392" s="10"/>
      <c r="EZ1392" s="11"/>
      <c r="FA1392" s="6">
        <f>SUMIF(FB$160:FB$190,$D1392,FD$160:FD$190)</f>
        <v>0</v>
      </c>
      <c r="FB1392" s="9"/>
      <c r="FC1392" s="10"/>
      <c r="FD1392" s="11"/>
      <c r="FE1392" s="6">
        <f>SUMIF(FF$160:FF$190,$D1392,FH$160:FH$190)</f>
        <v>0</v>
      </c>
      <c r="FF1392" s="9"/>
      <c r="FG1392" s="10"/>
      <c r="FH1392" s="11"/>
      <c r="FI1392" s="6">
        <f>SUMIF(FJ$160:FJ$190,$D1392,FL$160:FL$190)</f>
        <v>0</v>
      </c>
      <c r="FJ1392" s="9"/>
      <c r="FK1392" s="10"/>
      <c r="FL1392" s="11"/>
      <c r="FM1392" s="6">
        <f>SUMIF(FN$160:FN$190,$D1392,FP$160:FP$190)</f>
        <v>0</v>
      </c>
      <c r="FN1392" s="9"/>
      <c r="FO1392" s="10"/>
      <c r="FP1392" s="11"/>
      <c r="FQ1392" s="6">
        <f>SUMIF(FR$160:FR$190,$D1392,FT$160:FT$190)</f>
        <v>0</v>
      </c>
      <c r="FR1392" s="9"/>
      <c r="FS1392" s="10"/>
      <c r="FT1392" s="11"/>
      <c r="FU1392" s="6">
        <f>SUMIF(FV$160:FV$190,$D1392,FX$160:FX$190)</f>
        <v>0</v>
      </c>
      <c r="FV1392" s="9"/>
      <c r="FW1392" s="10"/>
      <c r="FX1392" s="11"/>
      <c r="FY1392" s="6">
        <f>SUMIF(FZ$160:FZ$190,$D1392,GB$160:GB$190)</f>
        <v>0</v>
      </c>
      <c r="FZ1392" s="9"/>
      <c r="GA1392" s="10"/>
      <c r="GB1392" s="11"/>
      <c r="GC1392" s="6">
        <f>SUMIF(GD$160:GD$190,$D1392,GF$160:GF$190)</f>
        <v>0</v>
      </c>
      <c r="GD1392" s="9"/>
      <c r="GE1392" s="10"/>
      <c r="GF1392" s="11"/>
      <c r="GG1392" s="6">
        <f>SUMIF(GH$160:GH$190,$D1392,GJ$160:GJ$190)</f>
        <v>0</v>
      </c>
      <c r="GH1392" s="9"/>
      <c r="GI1392" s="10"/>
      <c r="GJ1392" s="11"/>
      <c r="GK1392" s="6">
        <f>SUMIF(GL$160:GL$190,$D1392,GN$160:GN$190)</f>
        <v>0</v>
      </c>
      <c r="GL1392" s="9"/>
      <c r="GM1392" s="10"/>
      <c r="GN1392" s="11"/>
      <c r="GO1392" s="6">
        <f>SUMIF(GP$160:GP$190,$D1392,GR$160:GR$190)</f>
        <v>0</v>
      </c>
      <c r="GP1392" s="9"/>
      <c r="GQ1392" s="10"/>
      <c r="GR1392" s="11"/>
      <c r="GS1392" s="6">
        <f>SUMIF(GT$160:GT$190,$D1392,GV$160:GV$190)</f>
        <v>0</v>
      </c>
      <c r="GT1392" s="9"/>
      <c r="GU1392" s="10"/>
      <c r="GV1392" s="20"/>
      <c r="GW1392" s="19">
        <f t="shared" si="33"/>
        <v>0</v>
      </c>
      <c r="GX1392" s="472"/>
      <c r="GY1392" s="473"/>
    </row>
    <row r="1393" spans="1:207" ht="15.75">
      <c r="A1393" s="47" t="s">
        <v>81</v>
      </c>
      <c r="B1393" s="475"/>
      <c r="C1393" s="287" t="s">
        <v>139</v>
      </c>
      <c r="D1393" s="237" t="s">
        <v>141</v>
      </c>
      <c r="E1393" s="6">
        <f>SUMIF(F$191:F$221,$D1393,H$191:H$221)</f>
        <v>0</v>
      </c>
      <c r="F1393" s="9"/>
      <c r="G1393" s="10"/>
      <c r="H1393" s="11"/>
      <c r="I1393" s="6">
        <f>SUMIF(J$191:J$221,$D1393,L$191:L$221)</f>
        <v>0</v>
      </c>
      <c r="J1393" s="9"/>
      <c r="K1393" s="10"/>
      <c r="L1393" s="11"/>
      <c r="M1393" s="6">
        <f>SUMIF(N$191:N$221,$D1393,P$191:P$221)</f>
        <v>0</v>
      </c>
      <c r="N1393" s="9"/>
      <c r="O1393" s="10"/>
      <c r="P1393" s="11"/>
      <c r="Q1393" s="6">
        <f>SUMIF(R$191:R$221,$D1393,T$191:T$221)</f>
        <v>0</v>
      </c>
      <c r="R1393" s="9"/>
      <c r="S1393" s="10"/>
      <c r="T1393" s="11"/>
      <c r="U1393" s="6">
        <f>SUMIF(V$191:V$221,$D1393,X$191:X$221)</f>
        <v>0</v>
      </c>
      <c r="V1393" s="9"/>
      <c r="W1393" s="10"/>
      <c r="X1393" s="11"/>
      <c r="Y1393" s="6">
        <f>SUMIF(Z$191:Z$221,$D1393,AB$191:AB$221)</f>
        <v>0</v>
      </c>
      <c r="Z1393" s="9"/>
      <c r="AA1393" s="10"/>
      <c r="AB1393" s="11"/>
      <c r="AC1393" s="6">
        <f>SUMIF(AD$191:AD$221,$D1393,AF$191:AF$221)</f>
        <v>0</v>
      </c>
      <c r="AD1393" s="9"/>
      <c r="AE1393" s="10"/>
      <c r="AF1393" s="11"/>
      <c r="AG1393" s="6">
        <f>SUMIF(AH$191:AH$221,$D1393,AJ$191:AJ$221)</f>
        <v>0</v>
      </c>
      <c r="AH1393" s="9"/>
      <c r="AI1393" s="10"/>
      <c r="AJ1393" s="11"/>
      <c r="AK1393" s="6">
        <f>SUMIF(AL$191:AL$221,$D1393,AN$191:AN$221)</f>
        <v>0</v>
      </c>
      <c r="AL1393" s="9"/>
      <c r="AM1393" s="10"/>
      <c r="AN1393" s="11"/>
      <c r="AO1393" s="6">
        <f>SUMIF(AP$191:AP$221,$D1393,AR$191:AR$221)</f>
        <v>0</v>
      </c>
      <c r="AP1393" s="9"/>
      <c r="AQ1393" s="10"/>
      <c r="AR1393" s="11"/>
      <c r="AS1393" s="6">
        <f>SUMIF(AT$191:AT$221,$D1393,AV$191:AV$221)</f>
        <v>0</v>
      </c>
      <c r="AT1393" s="9"/>
      <c r="AU1393" s="10"/>
      <c r="AV1393" s="11"/>
      <c r="AW1393" s="6">
        <f>SUMIF(AX$191:AX$221,$D1393,AZ$191:AZ$221)</f>
        <v>0</v>
      </c>
      <c r="AX1393" s="9"/>
      <c r="AY1393" s="10"/>
      <c r="AZ1393" s="11"/>
      <c r="BA1393" s="6">
        <f>SUMIF(BB$191:BB$221,$D1393,BD$191:BD$221)</f>
        <v>0</v>
      </c>
      <c r="BB1393" s="9"/>
      <c r="BC1393" s="10"/>
      <c r="BD1393" s="11"/>
      <c r="BE1393" s="6">
        <f>SUMIF(BF$191:BF$221,$D1393,BH$191:BH$221)</f>
        <v>0</v>
      </c>
      <c r="BF1393" s="9"/>
      <c r="BG1393" s="10"/>
      <c r="BH1393" s="11"/>
      <c r="BI1393" s="6">
        <f>SUMIF(BJ$191:BJ$221,$D1393,BL$191:BL$221)</f>
        <v>0</v>
      </c>
      <c r="BJ1393" s="9"/>
      <c r="BK1393" s="10"/>
      <c r="BL1393" s="11"/>
      <c r="BM1393" s="6">
        <f>SUMIF(BN$191:BN$221,$D1393,BP$191:BP$221)</f>
        <v>0</v>
      </c>
      <c r="BN1393" s="9"/>
      <c r="BO1393" s="10"/>
      <c r="BP1393" s="11"/>
      <c r="BQ1393" s="6">
        <f>SUMIF(BR$191:BR$221,$D1393,BT$191:BT$221)</f>
        <v>0</v>
      </c>
      <c r="BR1393" s="9"/>
      <c r="BS1393" s="10"/>
      <c r="BT1393" s="11"/>
      <c r="BU1393" s="6">
        <f>SUMIF(BV$191:BV$221,$D1393,BX$191:BX$221)</f>
        <v>0</v>
      </c>
      <c r="BV1393" s="9"/>
      <c r="BW1393" s="10"/>
      <c r="BX1393" s="11"/>
      <c r="BY1393" s="6">
        <f>SUMIF(BZ$191:BZ$221,$D1393,CB$191:CB$221)</f>
        <v>0</v>
      </c>
      <c r="BZ1393" s="9"/>
      <c r="CA1393" s="10"/>
      <c r="CB1393" s="11"/>
      <c r="CC1393" s="6">
        <f>SUMIF(CD$191:CD$221,$D1393,CF$191:CF$221)</f>
        <v>0</v>
      </c>
      <c r="CD1393" s="9"/>
      <c r="CE1393" s="10"/>
      <c r="CF1393" s="11"/>
      <c r="CG1393" s="6">
        <f>SUMIF(CH$191:CH$221,$D1393,CJ$191:CJ$221)</f>
        <v>0</v>
      </c>
      <c r="CH1393" s="9"/>
      <c r="CI1393" s="10"/>
      <c r="CJ1393" s="11"/>
      <c r="CK1393" s="6">
        <f>SUMIF(CL$191:CL$221,$D1393,CN$191:CN$221)</f>
        <v>0</v>
      </c>
      <c r="CL1393" s="9"/>
      <c r="CM1393" s="10"/>
      <c r="CN1393" s="11"/>
      <c r="CO1393" s="6">
        <f>SUMIF(CP$191:CP$221,$D1393,CR$191:CR$221)</f>
        <v>0</v>
      </c>
      <c r="CP1393" s="9"/>
      <c r="CQ1393" s="10"/>
      <c r="CR1393" s="11"/>
      <c r="CS1393" s="6">
        <f>SUMIF(CT$191:CT$221,$D1393,CV$191:CV$221)</f>
        <v>0</v>
      </c>
      <c r="CT1393" s="9"/>
      <c r="CU1393" s="10"/>
      <c r="CV1393" s="11"/>
      <c r="CW1393" s="6">
        <f>SUMIF(CX$191:CX$221,$D1393,CZ$191:CZ$221)</f>
        <v>0</v>
      </c>
      <c r="CX1393" s="9"/>
      <c r="CY1393" s="10"/>
      <c r="CZ1393" s="11"/>
      <c r="DA1393" s="6">
        <f>SUMIF(DB$191:DB$221,$D1393,DD$191:DD$221)</f>
        <v>0</v>
      </c>
      <c r="DB1393" s="9"/>
      <c r="DC1393" s="10"/>
      <c r="DD1393" s="11"/>
      <c r="DE1393" s="6">
        <f>SUMIF(DF$191:DF$221,$D1393,DH$191:DH$221)</f>
        <v>0</v>
      </c>
      <c r="DF1393" s="9"/>
      <c r="DG1393" s="10"/>
      <c r="DH1393" s="11"/>
      <c r="DI1393" s="6">
        <f>SUMIF(DJ$191:DJ$221,$D1393,DL$191:DL$221)</f>
        <v>0</v>
      </c>
      <c r="DJ1393" s="9"/>
      <c r="DK1393" s="10"/>
      <c r="DL1393" s="11"/>
      <c r="DM1393" s="6">
        <f>SUMIF(DN$191:DN$221,$D1393,DP$191:DP$221)</f>
        <v>0</v>
      </c>
      <c r="DN1393" s="9"/>
      <c r="DO1393" s="10"/>
      <c r="DP1393" s="11"/>
      <c r="DQ1393" s="6">
        <f>SUMIF(DR$191:DR$221,$D1393,DT$191:DT$221)</f>
        <v>0</v>
      </c>
      <c r="DR1393" s="9"/>
      <c r="DS1393" s="10"/>
      <c r="DT1393" s="11"/>
      <c r="DU1393" s="6">
        <f>SUMIF(DV$191:DV$221,$D1393,DX$191:DX$221)</f>
        <v>0</v>
      </c>
      <c r="DV1393" s="9"/>
      <c r="DW1393" s="10"/>
      <c r="DX1393" s="11"/>
      <c r="DY1393" s="6">
        <f>SUMIF(DZ$191:DZ$221,$D1393,EB$191:EB$221)</f>
        <v>0</v>
      </c>
      <c r="DZ1393" s="9"/>
      <c r="EA1393" s="10"/>
      <c r="EB1393" s="11"/>
      <c r="EC1393" s="6">
        <f>SUMIF(ED$191:ED$221,$D1393,EF$191:EF$221)</f>
        <v>0</v>
      </c>
      <c r="ED1393" s="9"/>
      <c r="EE1393" s="10"/>
      <c r="EF1393" s="11"/>
      <c r="EG1393" s="6">
        <f>SUMIF(EH$191:EH$221,$D1393,EJ$191:EJ$221)</f>
        <v>0</v>
      </c>
      <c r="EH1393" s="9"/>
      <c r="EI1393" s="10"/>
      <c r="EJ1393" s="11"/>
      <c r="EK1393" s="6">
        <f>SUMIF(EL$191:EL$221,$D1393,EN$191:EN$221)</f>
        <v>0</v>
      </c>
      <c r="EL1393" s="9"/>
      <c r="EM1393" s="10"/>
      <c r="EN1393" s="11"/>
      <c r="EO1393" s="6">
        <f>SUMIF(EP$191:EP$221,$D1393,ER$191:ER$221)</f>
        <v>0</v>
      </c>
      <c r="EP1393" s="9"/>
      <c r="EQ1393" s="10"/>
      <c r="ER1393" s="11"/>
      <c r="ES1393" s="6">
        <f>SUMIF(ET$191:ET$221,$D1393,EV$191:EV$221)</f>
        <v>0</v>
      </c>
      <c r="ET1393" s="9"/>
      <c r="EU1393" s="10"/>
      <c r="EV1393" s="11"/>
      <c r="EW1393" s="6">
        <f>SUMIF(EX$191:EX$221,$D1393,EZ$191:EZ$221)</f>
        <v>0</v>
      </c>
      <c r="EX1393" s="9"/>
      <c r="EY1393" s="10"/>
      <c r="EZ1393" s="11"/>
      <c r="FA1393" s="6">
        <f>SUMIF(FB$191:FB$221,$D1393,FD$191:FD$221)</f>
        <v>0</v>
      </c>
      <c r="FB1393" s="9"/>
      <c r="FC1393" s="10"/>
      <c r="FD1393" s="11"/>
      <c r="FE1393" s="6">
        <f>SUMIF(FF$191:FF$221,$D1393,FH$191:FH$221)</f>
        <v>0</v>
      </c>
      <c r="FF1393" s="9"/>
      <c r="FG1393" s="10"/>
      <c r="FH1393" s="11"/>
      <c r="FI1393" s="6">
        <f>SUMIF(FJ$191:FJ$221,$D1393,FL$191:FL$221)</f>
        <v>0</v>
      </c>
      <c r="FJ1393" s="9"/>
      <c r="FK1393" s="10"/>
      <c r="FL1393" s="11"/>
      <c r="FM1393" s="6">
        <f>SUMIF(FN$191:FN$221,$D1393,FP$191:FP$221)</f>
        <v>0</v>
      </c>
      <c r="FN1393" s="9"/>
      <c r="FO1393" s="10"/>
      <c r="FP1393" s="11"/>
      <c r="FQ1393" s="6">
        <f>SUMIF(FR$191:FR$221,$D1393,FT$191:FT$221)</f>
        <v>0</v>
      </c>
      <c r="FR1393" s="9"/>
      <c r="FS1393" s="10"/>
      <c r="FT1393" s="11"/>
      <c r="FU1393" s="6">
        <f>SUMIF(FV$191:FV$221,$D1393,FX$191:FX$221)</f>
        <v>0</v>
      </c>
      <c r="FV1393" s="9"/>
      <c r="FW1393" s="10"/>
      <c r="FX1393" s="11"/>
      <c r="FY1393" s="6">
        <f>SUMIF(FZ$191:FZ$221,$D1393,GB$191:GB$221)</f>
        <v>0</v>
      </c>
      <c r="FZ1393" s="9"/>
      <c r="GA1393" s="10"/>
      <c r="GB1393" s="11"/>
      <c r="GC1393" s="6">
        <f>SUMIF(GD$191:GD$221,$D1393,GF$191:GF$221)</f>
        <v>0</v>
      </c>
      <c r="GD1393" s="9"/>
      <c r="GE1393" s="10"/>
      <c r="GF1393" s="11"/>
      <c r="GG1393" s="6">
        <f>SUMIF(GH$191:GH$221,$D1393,GJ$191:GJ$221)</f>
        <v>0</v>
      </c>
      <c r="GH1393" s="9"/>
      <c r="GI1393" s="10"/>
      <c r="GJ1393" s="11"/>
      <c r="GK1393" s="6">
        <f>SUMIF(GL$191:GL$221,$D1393,GN$191:GN$221)</f>
        <v>0</v>
      </c>
      <c r="GL1393" s="9"/>
      <c r="GM1393" s="10"/>
      <c r="GN1393" s="11"/>
      <c r="GO1393" s="6">
        <f>SUMIF(GP$191:GP$221,$D1393,GR$191:GR$221)</f>
        <v>0</v>
      </c>
      <c r="GP1393" s="9"/>
      <c r="GQ1393" s="10"/>
      <c r="GR1393" s="11"/>
      <c r="GS1393" s="6">
        <f>SUMIF(GT$191:GT$221,$D1393,GV$191:GV$221)</f>
        <v>0</v>
      </c>
      <c r="GT1393" s="9"/>
      <c r="GU1393" s="10"/>
      <c r="GV1393" s="20"/>
      <c r="GW1393" s="19">
        <f t="shared" si="33"/>
        <v>0</v>
      </c>
      <c r="GX1393" s="472"/>
      <c r="GY1393" s="473"/>
    </row>
    <row r="1394" spans="1:207" ht="15.75">
      <c r="A1394" s="47" t="s">
        <v>82</v>
      </c>
      <c r="B1394" s="475"/>
      <c r="C1394" s="287" t="s">
        <v>139</v>
      </c>
      <c r="D1394" s="237" t="s">
        <v>141</v>
      </c>
      <c r="E1394" s="6">
        <f>SUMIF(F$222:F$252,$D1394,H$222:H$252)</f>
        <v>0</v>
      </c>
      <c r="F1394" s="9"/>
      <c r="G1394" s="10"/>
      <c r="H1394" s="11"/>
      <c r="I1394" s="6">
        <f>SUMIF(J$222:J$252,$D1394,L$222:L$252)</f>
        <v>0</v>
      </c>
      <c r="J1394" s="9"/>
      <c r="K1394" s="10"/>
      <c r="L1394" s="11"/>
      <c r="M1394" s="6">
        <f>SUMIF(N$222:N$252,$D1394,P$222:P$252)</f>
        <v>0</v>
      </c>
      <c r="N1394" s="9"/>
      <c r="O1394" s="10"/>
      <c r="P1394" s="11"/>
      <c r="Q1394" s="6">
        <f>SUMIF(R$222:R$252,$D1394,T$222:T$252)</f>
        <v>0</v>
      </c>
      <c r="R1394" s="9"/>
      <c r="S1394" s="10"/>
      <c r="T1394" s="11"/>
      <c r="U1394" s="6">
        <f>SUMIF(V$222:V$252,$D1394,X$222:X$252)</f>
        <v>0</v>
      </c>
      <c r="V1394" s="9"/>
      <c r="W1394" s="10"/>
      <c r="X1394" s="11"/>
      <c r="Y1394" s="6">
        <f>SUMIF(Z$222:Z$252,$D1394,AB$222:AB$252)</f>
        <v>0</v>
      </c>
      <c r="Z1394" s="9"/>
      <c r="AA1394" s="10"/>
      <c r="AB1394" s="11"/>
      <c r="AC1394" s="6">
        <f>SUMIF(AD$222:AD$252,$D1394,AF$222:AF$252)</f>
        <v>0</v>
      </c>
      <c r="AD1394" s="9"/>
      <c r="AE1394" s="10"/>
      <c r="AF1394" s="11"/>
      <c r="AG1394" s="6">
        <f>SUMIF(AH$222:AH$252,$D1394,AJ$222:AJ$252)</f>
        <v>0</v>
      </c>
      <c r="AH1394" s="9"/>
      <c r="AI1394" s="10"/>
      <c r="AJ1394" s="11"/>
      <c r="AK1394" s="6">
        <f>SUMIF(AL$222:AL$252,$D1394,AN$222:AN$252)</f>
        <v>0</v>
      </c>
      <c r="AL1394" s="9"/>
      <c r="AM1394" s="10"/>
      <c r="AN1394" s="11"/>
      <c r="AO1394" s="6">
        <f>SUMIF(AP$222:AP$252,$D1394,AR$222:AR$252)</f>
        <v>0</v>
      </c>
      <c r="AP1394" s="9"/>
      <c r="AQ1394" s="10"/>
      <c r="AR1394" s="11"/>
      <c r="AS1394" s="6">
        <f>SUMIF(AT$222:AT$252,$D1394,AV$222:AV$252)</f>
        <v>0</v>
      </c>
      <c r="AT1394" s="9"/>
      <c r="AU1394" s="10"/>
      <c r="AV1394" s="11"/>
      <c r="AW1394" s="6">
        <f>SUMIF(AX$222:AX$252,$D1394,AZ$222:AZ$252)</f>
        <v>0</v>
      </c>
      <c r="AX1394" s="9"/>
      <c r="AY1394" s="10"/>
      <c r="AZ1394" s="11"/>
      <c r="BA1394" s="6">
        <f>SUMIF(BB$222:BB$252,$D1394,BD$222:BD$252)</f>
        <v>0</v>
      </c>
      <c r="BB1394" s="9"/>
      <c r="BC1394" s="10"/>
      <c r="BD1394" s="11"/>
      <c r="BE1394" s="6">
        <f>SUMIF(BF$222:BF$252,$D1394,BH$222:BH$252)</f>
        <v>0</v>
      </c>
      <c r="BF1394" s="9"/>
      <c r="BG1394" s="10"/>
      <c r="BH1394" s="11"/>
      <c r="BI1394" s="6">
        <f>SUMIF(BJ$222:BJ$252,$D1394,BL$222:BL$252)</f>
        <v>0</v>
      </c>
      <c r="BJ1394" s="9"/>
      <c r="BK1394" s="10"/>
      <c r="BL1394" s="11"/>
      <c r="BM1394" s="6">
        <f>SUMIF(BN$222:BN$252,$D1394,BP$222:BP$252)</f>
        <v>0</v>
      </c>
      <c r="BN1394" s="9"/>
      <c r="BO1394" s="10"/>
      <c r="BP1394" s="11"/>
      <c r="BQ1394" s="6">
        <f>SUMIF(BR$222:BR$252,$D1394,BT$222:BT$252)</f>
        <v>0</v>
      </c>
      <c r="BR1394" s="9"/>
      <c r="BS1394" s="10"/>
      <c r="BT1394" s="11"/>
      <c r="BU1394" s="6">
        <f>SUMIF(BV$222:BV$252,$D1394,BX$222:BX$252)</f>
        <v>0</v>
      </c>
      <c r="BV1394" s="9"/>
      <c r="BW1394" s="10"/>
      <c r="BX1394" s="11"/>
      <c r="BY1394" s="6">
        <f>SUMIF(BZ$222:BZ$252,$D1394,CB$222:CB$252)</f>
        <v>0</v>
      </c>
      <c r="BZ1394" s="9"/>
      <c r="CA1394" s="10"/>
      <c r="CB1394" s="11"/>
      <c r="CC1394" s="6">
        <f>SUMIF(CD$222:CD$252,$D1394,CF$222:CF$252)</f>
        <v>0</v>
      </c>
      <c r="CD1394" s="9"/>
      <c r="CE1394" s="10"/>
      <c r="CF1394" s="11"/>
      <c r="CG1394" s="6">
        <f>SUMIF(CH$222:CH$252,$D1394,CJ$222:CJ$252)</f>
        <v>0</v>
      </c>
      <c r="CH1394" s="9"/>
      <c r="CI1394" s="10"/>
      <c r="CJ1394" s="11"/>
      <c r="CK1394" s="6">
        <f>SUMIF(CL$222:CL$252,$D1394,CN$222:CN$252)</f>
        <v>0</v>
      </c>
      <c r="CL1394" s="9"/>
      <c r="CM1394" s="10"/>
      <c r="CN1394" s="11"/>
      <c r="CO1394" s="6">
        <f>SUMIF(CP$222:CP$252,$D1394,CR$222:CR$252)</f>
        <v>0</v>
      </c>
      <c r="CP1394" s="9"/>
      <c r="CQ1394" s="10"/>
      <c r="CR1394" s="11"/>
      <c r="CS1394" s="6">
        <f>SUMIF(CT$222:CT$252,$D1394,CV$222:CV$252)</f>
        <v>0</v>
      </c>
      <c r="CT1394" s="9"/>
      <c r="CU1394" s="10"/>
      <c r="CV1394" s="11"/>
      <c r="CW1394" s="6">
        <f>SUMIF(CX$222:CX$252,$D1394,CZ$222:CZ$252)</f>
        <v>0</v>
      </c>
      <c r="CX1394" s="9"/>
      <c r="CY1394" s="10"/>
      <c r="CZ1394" s="11"/>
      <c r="DA1394" s="6">
        <f>SUMIF(DB$222:DB$252,$D1394,DD$222:DD$252)</f>
        <v>0</v>
      </c>
      <c r="DB1394" s="9"/>
      <c r="DC1394" s="10"/>
      <c r="DD1394" s="11"/>
      <c r="DE1394" s="6">
        <f>SUMIF(DF$222:DF$252,$D1394,DH$222:DH$252)</f>
        <v>0</v>
      </c>
      <c r="DF1394" s="9"/>
      <c r="DG1394" s="10"/>
      <c r="DH1394" s="11"/>
      <c r="DI1394" s="6">
        <f>SUMIF(DJ$222:DJ$252,$D1394,DL$222:DL$252)</f>
        <v>0</v>
      </c>
      <c r="DJ1394" s="9"/>
      <c r="DK1394" s="10"/>
      <c r="DL1394" s="11"/>
      <c r="DM1394" s="6">
        <f>SUMIF(DN$222:DN$252,$D1394,DP$222:DP$252)</f>
        <v>0</v>
      </c>
      <c r="DN1394" s="9"/>
      <c r="DO1394" s="10"/>
      <c r="DP1394" s="11"/>
      <c r="DQ1394" s="6">
        <f>SUMIF(DR$222:DR$252,$D1394,DT$222:DT$252)</f>
        <v>0</v>
      </c>
      <c r="DR1394" s="9"/>
      <c r="DS1394" s="10"/>
      <c r="DT1394" s="11"/>
      <c r="DU1394" s="6">
        <f>SUMIF(DV$222:DV$252,$D1394,DX$222:DX$252)</f>
        <v>0</v>
      </c>
      <c r="DV1394" s="9"/>
      <c r="DW1394" s="10"/>
      <c r="DX1394" s="11"/>
      <c r="DY1394" s="6">
        <f>SUMIF(DZ$222:DZ$252,$D1394,EB$222:EB$252)</f>
        <v>0</v>
      </c>
      <c r="DZ1394" s="9"/>
      <c r="EA1394" s="10"/>
      <c r="EB1394" s="11"/>
      <c r="EC1394" s="6">
        <f>SUMIF(ED$222:ED$252,$D1394,EF$222:EF$252)</f>
        <v>0</v>
      </c>
      <c r="ED1394" s="9"/>
      <c r="EE1394" s="10"/>
      <c r="EF1394" s="11"/>
      <c r="EG1394" s="6">
        <f>SUMIF(EH$222:EH$252,$D1394,EJ$222:EJ$252)</f>
        <v>0</v>
      </c>
      <c r="EH1394" s="9"/>
      <c r="EI1394" s="10"/>
      <c r="EJ1394" s="11"/>
      <c r="EK1394" s="6">
        <f>SUMIF(EL$222:EL$252,$D1394,EN$222:EN$252)</f>
        <v>0</v>
      </c>
      <c r="EL1394" s="9"/>
      <c r="EM1394" s="10"/>
      <c r="EN1394" s="11"/>
      <c r="EO1394" s="6">
        <f>SUMIF(EP$222:EP$252,$D1394,ER$222:ER$252)</f>
        <v>0</v>
      </c>
      <c r="EP1394" s="9"/>
      <c r="EQ1394" s="10"/>
      <c r="ER1394" s="11"/>
      <c r="ES1394" s="6">
        <f>SUMIF(ET$222:ET$252,$D1394,EV$222:EV$252)</f>
        <v>0</v>
      </c>
      <c r="ET1394" s="9"/>
      <c r="EU1394" s="10"/>
      <c r="EV1394" s="11"/>
      <c r="EW1394" s="6">
        <f>SUMIF(EX$222:EX$252,$D1394,EZ$222:EZ$252)</f>
        <v>0</v>
      </c>
      <c r="EX1394" s="9"/>
      <c r="EY1394" s="10"/>
      <c r="EZ1394" s="11"/>
      <c r="FA1394" s="6">
        <f>SUMIF(FB$222:FB$252,$D1394,FD$222:FD$252)</f>
        <v>0</v>
      </c>
      <c r="FB1394" s="9"/>
      <c r="FC1394" s="10"/>
      <c r="FD1394" s="11"/>
      <c r="FE1394" s="6">
        <f>SUMIF(FF$222:FF$252,$D1394,FH$222:FH$252)</f>
        <v>0</v>
      </c>
      <c r="FF1394" s="9"/>
      <c r="FG1394" s="10"/>
      <c r="FH1394" s="11"/>
      <c r="FI1394" s="6">
        <f>SUMIF(FJ$222:FJ$252,$D1394,FL$222:FL$252)</f>
        <v>0</v>
      </c>
      <c r="FJ1394" s="9"/>
      <c r="FK1394" s="10"/>
      <c r="FL1394" s="11"/>
      <c r="FM1394" s="6">
        <f>SUMIF(FN$222:FN$252,$D1394,FP$222:FP$252)</f>
        <v>0</v>
      </c>
      <c r="FN1394" s="9"/>
      <c r="FO1394" s="10"/>
      <c r="FP1394" s="11"/>
      <c r="FQ1394" s="6">
        <f>SUMIF(FR$222:FR$252,$D1394,FT$222:FT$252)</f>
        <v>0</v>
      </c>
      <c r="FR1394" s="9"/>
      <c r="FS1394" s="10"/>
      <c r="FT1394" s="11"/>
      <c r="FU1394" s="6">
        <f>SUMIF(FV$222:FV$252,$D1394,FX$222:FX$252)</f>
        <v>0</v>
      </c>
      <c r="FV1394" s="9"/>
      <c r="FW1394" s="10"/>
      <c r="FX1394" s="11"/>
      <c r="FY1394" s="6">
        <f>SUMIF(FZ$222:FZ$252,$D1394,GB$222:GB$252)</f>
        <v>0</v>
      </c>
      <c r="FZ1394" s="9"/>
      <c r="GA1394" s="10"/>
      <c r="GB1394" s="11"/>
      <c r="GC1394" s="6">
        <f>SUMIF(GD$222:GD$252,$D1394,GF$222:GF$252)</f>
        <v>0</v>
      </c>
      <c r="GD1394" s="9"/>
      <c r="GE1394" s="10"/>
      <c r="GF1394" s="11"/>
      <c r="GG1394" s="6">
        <f>SUMIF(GH$222:GH$252,$D1394,GJ$222:GJ$252)</f>
        <v>0</v>
      </c>
      <c r="GH1394" s="9"/>
      <c r="GI1394" s="10"/>
      <c r="GJ1394" s="11"/>
      <c r="GK1394" s="6">
        <f>SUMIF(GL$222:GL$252,$D1394,GN$222:GN$252)</f>
        <v>0</v>
      </c>
      <c r="GL1394" s="9"/>
      <c r="GM1394" s="10"/>
      <c r="GN1394" s="11"/>
      <c r="GO1394" s="6">
        <f>SUMIF(GP$222:GP$252,$D1394,GR$222:GR$252)</f>
        <v>0</v>
      </c>
      <c r="GP1394" s="9"/>
      <c r="GQ1394" s="10"/>
      <c r="GR1394" s="11"/>
      <c r="GS1394" s="6">
        <f>SUMIF(GT$222:GT$252,$D1394,GV$222:GV$252)</f>
        <v>0</v>
      </c>
      <c r="GT1394" s="9"/>
      <c r="GU1394" s="10"/>
      <c r="GV1394" s="20"/>
      <c r="GW1394" s="19">
        <f t="shared" si="33"/>
        <v>0</v>
      </c>
      <c r="GX1394" s="472"/>
      <c r="GY1394" s="473"/>
    </row>
    <row r="1395" spans="1:207" ht="15.75">
      <c r="A1395" s="47" t="s">
        <v>83</v>
      </c>
      <c r="B1395" s="475"/>
      <c r="C1395" s="287" t="s">
        <v>139</v>
      </c>
      <c r="D1395" s="237" t="s">
        <v>141</v>
      </c>
      <c r="E1395" s="6">
        <f>SUMIF(F$253:F$283,$D1395,H$253:H$283)</f>
        <v>0</v>
      </c>
      <c r="F1395" s="9"/>
      <c r="G1395" s="10"/>
      <c r="H1395" s="11"/>
      <c r="I1395" s="6">
        <f>SUMIF(J$253:J$283,$D1395,L$253:L$283)</f>
        <v>0</v>
      </c>
      <c r="J1395" s="9"/>
      <c r="K1395" s="10"/>
      <c r="L1395" s="11"/>
      <c r="M1395" s="6">
        <f>SUMIF(N$253:N$283,$D1395,P$253:P$283)</f>
        <v>0</v>
      </c>
      <c r="N1395" s="9"/>
      <c r="O1395" s="10"/>
      <c r="P1395" s="11"/>
      <c r="Q1395" s="6">
        <f>SUMIF(R$253:R$283,$D1395,T$253:T$283)</f>
        <v>0</v>
      </c>
      <c r="R1395" s="9"/>
      <c r="S1395" s="10"/>
      <c r="T1395" s="11"/>
      <c r="U1395" s="6">
        <f>SUMIF(V$253:V$283,$D1395,X$253:X$283)</f>
        <v>0</v>
      </c>
      <c r="V1395" s="9"/>
      <c r="W1395" s="10"/>
      <c r="X1395" s="11"/>
      <c r="Y1395" s="6">
        <f>SUMIF(Z$253:Z$283,$D1395,AB$253:AB$283)</f>
        <v>0</v>
      </c>
      <c r="Z1395" s="9"/>
      <c r="AA1395" s="10"/>
      <c r="AB1395" s="11"/>
      <c r="AC1395" s="6">
        <f>SUMIF(AD$253:AD$283,$D1395,AF$253:AF$283)</f>
        <v>0</v>
      </c>
      <c r="AD1395" s="9"/>
      <c r="AE1395" s="10"/>
      <c r="AF1395" s="11"/>
      <c r="AG1395" s="6">
        <f>SUMIF(AH$253:AH$283,$D1395,AJ$253:AJ$283)</f>
        <v>0</v>
      </c>
      <c r="AH1395" s="9"/>
      <c r="AI1395" s="10"/>
      <c r="AJ1395" s="11"/>
      <c r="AK1395" s="6">
        <f>SUMIF(AL$253:AL$283,$D1395,AN$253:AN$283)</f>
        <v>0</v>
      </c>
      <c r="AL1395" s="9"/>
      <c r="AM1395" s="10"/>
      <c r="AN1395" s="11"/>
      <c r="AO1395" s="6">
        <f>SUMIF(AP$253:AP$283,$D1395,AR$253:AR$283)</f>
        <v>0</v>
      </c>
      <c r="AP1395" s="9"/>
      <c r="AQ1395" s="10"/>
      <c r="AR1395" s="11"/>
      <c r="AS1395" s="6">
        <f>SUMIF(AT$253:AT$283,$D1395,AV$253:AV$283)</f>
        <v>0</v>
      </c>
      <c r="AT1395" s="9"/>
      <c r="AU1395" s="10"/>
      <c r="AV1395" s="11"/>
      <c r="AW1395" s="6">
        <f>SUMIF(AX$253:AX$283,$D1395,AZ$253:AZ$283)</f>
        <v>0</v>
      </c>
      <c r="AX1395" s="9"/>
      <c r="AY1395" s="10"/>
      <c r="AZ1395" s="11"/>
      <c r="BA1395" s="6">
        <f>SUMIF(BB$253:BB$283,$D1395,BD$253:BD$283)</f>
        <v>0</v>
      </c>
      <c r="BB1395" s="9"/>
      <c r="BC1395" s="10"/>
      <c r="BD1395" s="11"/>
      <c r="BE1395" s="6">
        <f>SUMIF(BF$253:BF$283,$D1395,BH$253:BH$283)</f>
        <v>0</v>
      </c>
      <c r="BF1395" s="9"/>
      <c r="BG1395" s="10"/>
      <c r="BH1395" s="11"/>
      <c r="BI1395" s="6">
        <f>SUMIF(BJ$253:BJ$283,$D1395,BL$253:BL$283)</f>
        <v>0</v>
      </c>
      <c r="BJ1395" s="9"/>
      <c r="BK1395" s="10"/>
      <c r="BL1395" s="11"/>
      <c r="BM1395" s="6">
        <f>SUMIF(BN$253:BN$283,$D1395,BP$253:BP$283)</f>
        <v>0</v>
      </c>
      <c r="BN1395" s="9"/>
      <c r="BO1395" s="10"/>
      <c r="BP1395" s="11"/>
      <c r="BQ1395" s="6">
        <f>SUMIF(BR$253:BR$283,$D1395,BT$253:BT$283)</f>
        <v>0</v>
      </c>
      <c r="BR1395" s="9"/>
      <c r="BS1395" s="10"/>
      <c r="BT1395" s="11"/>
      <c r="BU1395" s="6">
        <f>SUMIF(BV$253:BV$283,$D1395,BX$253:BX$283)</f>
        <v>0</v>
      </c>
      <c r="BV1395" s="9"/>
      <c r="BW1395" s="10"/>
      <c r="BX1395" s="11"/>
      <c r="BY1395" s="6">
        <f>SUMIF(BZ$253:BZ$283,$D1395,CB$253:CB$283)</f>
        <v>0</v>
      </c>
      <c r="BZ1395" s="9"/>
      <c r="CA1395" s="10"/>
      <c r="CB1395" s="11"/>
      <c r="CC1395" s="6">
        <f>SUMIF(CD$253:CD$283,$D1395,CF$253:CF$283)</f>
        <v>0</v>
      </c>
      <c r="CD1395" s="9"/>
      <c r="CE1395" s="10"/>
      <c r="CF1395" s="11"/>
      <c r="CG1395" s="6">
        <f>SUMIF(CH$253:CH$283,$D1395,CJ$253:CJ$283)</f>
        <v>0</v>
      </c>
      <c r="CH1395" s="9"/>
      <c r="CI1395" s="10"/>
      <c r="CJ1395" s="11"/>
      <c r="CK1395" s="6">
        <f>SUMIF(CL$253:CL$283,$D1395,CN$253:CN$283)</f>
        <v>0</v>
      </c>
      <c r="CL1395" s="9"/>
      <c r="CM1395" s="10"/>
      <c r="CN1395" s="11"/>
      <c r="CO1395" s="6">
        <f>SUMIF(CP$253:CP$283,$D1395,CR$253:CR$283)</f>
        <v>0</v>
      </c>
      <c r="CP1395" s="9"/>
      <c r="CQ1395" s="10"/>
      <c r="CR1395" s="11"/>
      <c r="CS1395" s="6">
        <f>SUMIF(CT$253:CT$283,$D1395,CV$253:CV$283)</f>
        <v>0</v>
      </c>
      <c r="CT1395" s="9"/>
      <c r="CU1395" s="10"/>
      <c r="CV1395" s="11"/>
      <c r="CW1395" s="6">
        <f>SUMIF(CX$253:CX$283,$D1395,CZ$253:CZ$283)</f>
        <v>0</v>
      </c>
      <c r="CX1395" s="9"/>
      <c r="CY1395" s="10"/>
      <c r="CZ1395" s="11"/>
      <c r="DA1395" s="6">
        <f>SUMIF(DB$253:DB$283,$D1395,DD$253:DD$283)</f>
        <v>0</v>
      </c>
      <c r="DB1395" s="9"/>
      <c r="DC1395" s="10"/>
      <c r="DD1395" s="11"/>
      <c r="DE1395" s="6">
        <f>SUMIF(DF$253:DF$283,$D1395,DH$253:DH$283)</f>
        <v>0</v>
      </c>
      <c r="DF1395" s="9"/>
      <c r="DG1395" s="10"/>
      <c r="DH1395" s="11"/>
      <c r="DI1395" s="6">
        <f>SUMIF(DJ$253:DJ$283,$D1395,DL$253:DL$283)</f>
        <v>0</v>
      </c>
      <c r="DJ1395" s="9"/>
      <c r="DK1395" s="10"/>
      <c r="DL1395" s="11"/>
      <c r="DM1395" s="6">
        <f>SUMIF(DN$253:DN$283,$D1395,DP$253:DP$283)</f>
        <v>0</v>
      </c>
      <c r="DN1395" s="9"/>
      <c r="DO1395" s="10"/>
      <c r="DP1395" s="11"/>
      <c r="DQ1395" s="6">
        <f>SUMIF(DR$253:DR$283,$D1395,DT$253:DT$283)</f>
        <v>0</v>
      </c>
      <c r="DR1395" s="9"/>
      <c r="DS1395" s="10"/>
      <c r="DT1395" s="11"/>
      <c r="DU1395" s="6">
        <f>SUMIF(DV$253:DV$283,$D1395,DX$253:DX$283)</f>
        <v>0</v>
      </c>
      <c r="DV1395" s="9"/>
      <c r="DW1395" s="10"/>
      <c r="DX1395" s="11"/>
      <c r="DY1395" s="6">
        <f>SUMIF(DZ$253:DZ$283,$D1395,EB$253:EB$283)</f>
        <v>0</v>
      </c>
      <c r="DZ1395" s="9"/>
      <c r="EA1395" s="10"/>
      <c r="EB1395" s="11"/>
      <c r="EC1395" s="6">
        <f>SUMIF(ED$253:ED$283,$D1395,EF$253:EF$283)</f>
        <v>0</v>
      </c>
      <c r="ED1395" s="9"/>
      <c r="EE1395" s="10"/>
      <c r="EF1395" s="11"/>
      <c r="EG1395" s="6">
        <f>SUMIF(EH$253:EH$283,$D1395,EJ$253:EJ$283)</f>
        <v>0</v>
      </c>
      <c r="EH1395" s="9"/>
      <c r="EI1395" s="10"/>
      <c r="EJ1395" s="11"/>
      <c r="EK1395" s="6">
        <f>SUMIF(EL$253:EL$283,$D1395,EN$253:EN$283)</f>
        <v>0</v>
      </c>
      <c r="EL1395" s="9"/>
      <c r="EM1395" s="10"/>
      <c r="EN1395" s="11"/>
      <c r="EO1395" s="6">
        <f>SUMIF(EP$253:EP$283,$D1395,ER$253:ER$283)</f>
        <v>0</v>
      </c>
      <c r="EP1395" s="9"/>
      <c r="EQ1395" s="10"/>
      <c r="ER1395" s="11"/>
      <c r="ES1395" s="6">
        <f>SUMIF(ET$253:ET$283,$D1395,EV$253:EV$283)</f>
        <v>0</v>
      </c>
      <c r="ET1395" s="9"/>
      <c r="EU1395" s="10"/>
      <c r="EV1395" s="11"/>
      <c r="EW1395" s="6">
        <f>SUMIF(EX$253:EX$283,$D1395,EZ$253:EZ$283)</f>
        <v>0</v>
      </c>
      <c r="EX1395" s="9"/>
      <c r="EY1395" s="10"/>
      <c r="EZ1395" s="11"/>
      <c r="FA1395" s="6">
        <f>SUMIF(FB$253:FB$283,$D1395,FD$253:FD$283)</f>
        <v>0</v>
      </c>
      <c r="FB1395" s="9"/>
      <c r="FC1395" s="10"/>
      <c r="FD1395" s="11"/>
      <c r="FE1395" s="6">
        <f>SUMIF(FF$253:FF$283,$D1395,FH$253:FH$283)</f>
        <v>0</v>
      </c>
      <c r="FF1395" s="9"/>
      <c r="FG1395" s="10"/>
      <c r="FH1395" s="11"/>
      <c r="FI1395" s="6">
        <f>SUMIF(FJ$253:FJ$283,$D1395,FL$253:FL$283)</f>
        <v>0</v>
      </c>
      <c r="FJ1395" s="9"/>
      <c r="FK1395" s="10"/>
      <c r="FL1395" s="11"/>
      <c r="FM1395" s="6">
        <f>SUMIF(FN$253:FN$283,$D1395,FP$253:FP$283)</f>
        <v>0</v>
      </c>
      <c r="FN1395" s="9"/>
      <c r="FO1395" s="10"/>
      <c r="FP1395" s="11"/>
      <c r="FQ1395" s="6">
        <f>SUMIF(FR$253:FR$283,$D1395,FT$253:FT$283)</f>
        <v>0</v>
      </c>
      <c r="FR1395" s="9"/>
      <c r="FS1395" s="10"/>
      <c r="FT1395" s="11"/>
      <c r="FU1395" s="6">
        <f>SUMIF(FV$253:FV$283,$D1395,FX$253:FX$283)</f>
        <v>0</v>
      </c>
      <c r="FV1395" s="9"/>
      <c r="FW1395" s="10"/>
      <c r="FX1395" s="11"/>
      <c r="FY1395" s="6">
        <f>SUMIF(FZ$253:FZ$283,$D1395,GB$253:GB$283)</f>
        <v>0</v>
      </c>
      <c r="FZ1395" s="9"/>
      <c r="GA1395" s="10"/>
      <c r="GB1395" s="11"/>
      <c r="GC1395" s="6">
        <f>SUMIF(GD$253:GD$283,$D1395,GF$253:GF$283)</f>
        <v>0</v>
      </c>
      <c r="GD1395" s="9"/>
      <c r="GE1395" s="10"/>
      <c r="GF1395" s="11"/>
      <c r="GG1395" s="6">
        <f>SUMIF(GH$253:GH$283,$D1395,GJ$253:GJ$283)</f>
        <v>0</v>
      </c>
      <c r="GH1395" s="9"/>
      <c r="GI1395" s="10"/>
      <c r="GJ1395" s="11"/>
      <c r="GK1395" s="6">
        <f>SUMIF(GL$253:GL$283,$D1395,GN$253:GN$283)</f>
        <v>0</v>
      </c>
      <c r="GL1395" s="9"/>
      <c r="GM1395" s="10"/>
      <c r="GN1395" s="11"/>
      <c r="GO1395" s="6">
        <f>SUMIF(GP$253:GP$283,$D1395,GR$253:GR$283)</f>
        <v>0</v>
      </c>
      <c r="GP1395" s="9"/>
      <c r="GQ1395" s="10"/>
      <c r="GR1395" s="11"/>
      <c r="GS1395" s="6">
        <f>SUMIF(GT$253:GT$283,$D1395,GV$253:GV$283)</f>
        <v>0</v>
      </c>
      <c r="GT1395" s="9"/>
      <c r="GU1395" s="10"/>
      <c r="GV1395" s="20"/>
      <c r="GW1395" s="19">
        <f t="shared" si="33"/>
        <v>0</v>
      </c>
      <c r="GX1395" s="472"/>
      <c r="GY1395" s="473"/>
    </row>
    <row r="1396" spans="1:207" ht="15.75">
      <c r="A1396" s="47" t="s">
        <v>84</v>
      </c>
      <c r="B1396" s="475"/>
      <c r="C1396" s="287" t="s">
        <v>139</v>
      </c>
      <c r="D1396" s="237" t="s">
        <v>141</v>
      </c>
      <c r="E1396" s="6">
        <f>SUMIF(F$284:F$314,$D1396,H$284:H$314)</f>
        <v>0</v>
      </c>
      <c r="F1396" s="9"/>
      <c r="G1396" s="10"/>
      <c r="H1396" s="11"/>
      <c r="I1396" s="6">
        <f>SUMIF(J$284:J$314,$D1396,L$284:L$314)</f>
        <v>0</v>
      </c>
      <c r="J1396" s="9"/>
      <c r="K1396" s="10"/>
      <c r="L1396" s="11"/>
      <c r="M1396" s="6">
        <f>SUMIF(N$284:N$314,$D1396,P$284:P$314)</f>
        <v>0</v>
      </c>
      <c r="N1396" s="9"/>
      <c r="O1396" s="10"/>
      <c r="P1396" s="11"/>
      <c r="Q1396" s="6">
        <f>SUMIF(R$284:R$314,$D1396,T$284:T$314)</f>
        <v>0</v>
      </c>
      <c r="R1396" s="9"/>
      <c r="S1396" s="10"/>
      <c r="T1396" s="11"/>
      <c r="U1396" s="6">
        <f>SUMIF(V$284:V$314,$D1396,X$284:X$314)</f>
        <v>0</v>
      </c>
      <c r="V1396" s="9"/>
      <c r="W1396" s="10"/>
      <c r="X1396" s="11"/>
      <c r="Y1396" s="6">
        <f>SUMIF(Z$284:Z$314,$D1396,AB$284:AB$314)</f>
        <v>0</v>
      </c>
      <c r="Z1396" s="9"/>
      <c r="AA1396" s="10"/>
      <c r="AB1396" s="11"/>
      <c r="AC1396" s="6">
        <f>SUMIF(AD$284:AD$314,$D1396,AF$284:AF$314)</f>
        <v>0</v>
      </c>
      <c r="AD1396" s="9"/>
      <c r="AE1396" s="10"/>
      <c r="AF1396" s="11"/>
      <c r="AG1396" s="6">
        <f>SUMIF(AH$284:AH$314,$D1396,AJ$284:AJ$314)</f>
        <v>0</v>
      </c>
      <c r="AH1396" s="9"/>
      <c r="AI1396" s="10"/>
      <c r="AJ1396" s="11"/>
      <c r="AK1396" s="6">
        <f>SUMIF(AL$284:AL$314,$D1396,AN$284:AN$314)</f>
        <v>0</v>
      </c>
      <c r="AL1396" s="9"/>
      <c r="AM1396" s="10"/>
      <c r="AN1396" s="11"/>
      <c r="AO1396" s="6">
        <f>SUMIF(AP$284:AP$314,$D1396,AR$284:AR$314)</f>
        <v>0</v>
      </c>
      <c r="AP1396" s="9"/>
      <c r="AQ1396" s="10"/>
      <c r="AR1396" s="11"/>
      <c r="AS1396" s="6">
        <f>SUMIF(AT$284:AT$314,$D1396,AV$284:AV$314)</f>
        <v>0</v>
      </c>
      <c r="AT1396" s="9"/>
      <c r="AU1396" s="10"/>
      <c r="AV1396" s="11"/>
      <c r="AW1396" s="6">
        <f>SUMIF(AX$284:AX$314,$D1396,AZ$284:AZ$314)</f>
        <v>0</v>
      </c>
      <c r="AX1396" s="9"/>
      <c r="AY1396" s="10"/>
      <c r="AZ1396" s="11"/>
      <c r="BA1396" s="6">
        <f>SUMIF(BB$284:BB$314,$D1396,BD$284:BD$314)</f>
        <v>0</v>
      </c>
      <c r="BB1396" s="9"/>
      <c r="BC1396" s="10"/>
      <c r="BD1396" s="11"/>
      <c r="BE1396" s="6">
        <f>SUMIF(BF$284:BF$314,$D1396,BH$284:BH$314)</f>
        <v>0</v>
      </c>
      <c r="BF1396" s="9"/>
      <c r="BG1396" s="10"/>
      <c r="BH1396" s="11"/>
      <c r="BI1396" s="6">
        <f>SUMIF(BJ$284:BJ$314,$D1396,BL$284:BL$314)</f>
        <v>0</v>
      </c>
      <c r="BJ1396" s="9"/>
      <c r="BK1396" s="10"/>
      <c r="BL1396" s="11"/>
      <c r="BM1396" s="6">
        <f>SUMIF(BN$284:BN$314,$D1396,BP$284:BP$314)</f>
        <v>0</v>
      </c>
      <c r="BN1396" s="9"/>
      <c r="BO1396" s="10"/>
      <c r="BP1396" s="11"/>
      <c r="BQ1396" s="6">
        <f>SUMIF(BR$284:BR$314,$D1396,BT$284:BT$314)</f>
        <v>0</v>
      </c>
      <c r="BR1396" s="9"/>
      <c r="BS1396" s="10"/>
      <c r="BT1396" s="11"/>
      <c r="BU1396" s="6">
        <f>SUMIF(BV$284:BV$314,$D1396,BX$284:BX$314)</f>
        <v>0</v>
      </c>
      <c r="BV1396" s="9"/>
      <c r="BW1396" s="10"/>
      <c r="BX1396" s="11"/>
      <c r="BY1396" s="6">
        <f>SUMIF(BZ$284:BZ$314,$D1396,CB$284:CB$314)</f>
        <v>0</v>
      </c>
      <c r="BZ1396" s="9"/>
      <c r="CA1396" s="10"/>
      <c r="CB1396" s="11"/>
      <c r="CC1396" s="6">
        <f>SUMIF(CD$284:CD$314,$D1396,CF$284:CF$314)</f>
        <v>0</v>
      </c>
      <c r="CD1396" s="9"/>
      <c r="CE1396" s="10"/>
      <c r="CF1396" s="11"/>
      <c r="CG1396" s="6">
        <f>SUMIF(CH$284:CH$314,$D1396,CJ$284:CJ$314)</f>
        <v>0</v>
      </c>
      <c r="CH1396" s="9"/>
      <c r="CI1396" s="10"/>
      <c r="CJ1396" s="11"/>
      <c r="CK1396" s="6">
        <f>SUMIF(CL$284:CL$314,$D1396,CN$284:CN$314)</f>
        <v>0</v>
      </c>
      <c r="CL1396" s="9"/>
      <c r="CM1396" s="10"/>
      <c r="CN1396" s="11"/>
      <c r="CO1396" s="6">
        <f>SUMIF(CP$284:CP$314,$D1396,CR$284:CR$314)</f>
        <v>0</v>
      </c>
      <c r="CP1396" s="9"/>
      <c r="CQ1396" s="10"/>
      <c r="CR1396" s="11"/>
      <c r="CS1396" s="6">
        <f>SUMIF(CT$284:CT$314,$D1396,CV$284:CV$314)</f>
        <v>0</v>
      </c>
      <c r="CT1396" s="9"/>
      <c r="CU1396" s="10"/>
      <c r="CV1396" s="11"/>
      <c r="CW1396" s="6">
        <f>SUMIF(CX$284:CX$314,$D1396,CZ$284:CZ$314)</f>
        <v>0</v>
      </c>
      <c r="CX1396" s="9"/>
      <c r="CY1396" s="10"/>
      <c r="CZ1396" s="11"/>
      <c r="DA1396" s="6">
        <f>SUMIF(DB$284:DB$314,$D1396,DD$284:DD$314)</f>
        <v>0</v>
      </c>
      <c r="DB1396" s="9"/>
      <c r="DC1396" s="10"/>
      <c r="DD1396" s="11"/>
      <c r="DE1396" s="6">
        <f>SUMIF(DF$284:DF$314,$D1396,DH$284:DH$314)</f>
        <v>0</v>
      </c>
      <c r="DF1396" s="9"/>
      <c r="DG1396" s="10"/>
      <c r="DH1396" s="11"/>
      <c r="DI1396" s="6">
        <f>SUMIF(DJ$284:DJ$314,$D1396,DL$284:DL$314)</f>
        <v>0</v>
      </c>
      <c r="DJ1396" s="9"/>
      <c r="DK1396" s="10"/>
      <c r="DL1396" s="11"/>
      <c r="DM1396" s="6">
        <f>SUMIF(DN$284:DN$314,$D1396,DP$284:DP$314)</f>
        <v>0</v>
      </c>
      <c r="DN1396" s="9"/>
      <c r="DO1396" s="10"/>
      <c r="DP1396" s="11"/>
      <c r="DQ1396" s="6">
        <f>SUMIF(DR$284:DR$314,$D1396,DT$284:DT$314)</f>
        <v>0</v>
      </c>
      <c r="DR1396" s="9"/>
      <c r="DS1396" s="10"/>
      <c r="DT1396" s="11"/>
      <c r="DU1396" s="6">
        <f>SUMIF(DV$284:DV$314,$D1396,DX$284:DX$314)</f>
        <v>0</v>
      </c>
      <c r="DV1396" s="9"/>
      <c r="DW1396" s="10"/>
      <c r="DX1396" s="11"/>
      <c r="DY1396" s="6">
        <f>SUMIF(DZ$284:DZ$314,$D1396,EB$284:EB$314)</f>
        <v>0</v>
      </c>
      <c r="DZ1396" s="9"/>
      <c r="EA1396" s="10"/>
      <c r="EB1396" s="11"/>
      <c r="EC1396" s="6">
        <f>SUMIF(ED$284:ED$314,$D1396,EF$284:EF$314)</f>
        <v>0</v>
      </c>
      <c r="ED1396" s="9"/>
      <c r="EE1396" s="10"/>
      <c r="EF1396" s="11"/>
      <c r="EG1396" s="6">
        <f>SUMIF(EH$284:EH$314,$D1396,EJ$284:EJ$314)</f>
        <v>0</v>
      </c>
      <c r="EH1396" s="9"/>
      <c r="EI1396" s="10"/>
      <c r="EJ1396" s="11"/>
      <c r="EK1396" s="6">
        <f>SUMIF(EL$284:EL$314,$D1396,EN$284:EN$314)</f>
        <v>0</v>
      </c>
      <c r="EL1396" s="9"/>
      <c r="EM1396" s="10"/>
      <c r="EN1396" s="11"/>
      <c r="EO1396" s="6">
        <f>SUMIF(EP$284:EP$314,$D1396,ER$284:ER$314)</f>
        <v>0</v>
      </c>
      <c r="EP1396" s="9"/>
      <c r="EQ1396" s="10"/>
      <c r="ER1396" s="11"/>
      <c r="ES1396" s="6">
        <f>SUMIF(ET$284:ET$314,$D1396,EV$284:EV$314)</f>
        <v>0</v>
      </c>
      <c r="ET1396" s="9"/>
      <c r="EU1396" s="10"/>
      <c r="EV1396" s="11"/>
      <c r="EW1396" s="6">
        <f>SUMIF(EX$284:EX$314,$D1396,EZ$284:EZ$314)</f>
        <v>0</v>
      </c>
      <c r="EX1396" s="9"/>
      <c r="EY1396" s="10"/>
      <c r="EZ1396" s="11"/>
      <c r="FA1396" s="6">
        <f>SUMIF(FB$284:FB$314,$D1396,FD$284:FD$314)</f>
        <v>0</v>
      </c>
      <c r="FB1396" s="9"/>
      <c r="FC1396" s="10"/>
      <c r="FD1396" s="11"/>
      <c r="FE1396" s="6">
        <f>SUMIF(FF$284:FF$314,$D1396,FH$284:FH$314)</f>
        <v>0</v>
      </c>
      <c r="FF1396" s="9"/>
      <c r="FG1396" s="10"/>
      <c r="FH1396" s="11"/>
      <c r="FI1396" s="6">
        <f>SUMIF(FJ$284:FJ$314,$D1396,FL$284:FL$314)</f>
        <v>0</v>
      </c>
      <c r="FJ1396" s="9"/>
      <c r="FK1396" s="10"/>
      <c r="FL1396" s="11"/>
      <c r="FM1396" s="6">
        <f>SUMIF(FN$284:FN$314,$D1396,FP$284:FP$314)</f>
        <v>0</v>
      </c>
      <c r="FN1396" s="9"/>
      <c r="FO1396" s="10"/>
      <c r="FP1396" s="11"/>
      <c r="FQ1396" s="6">
        <f>SUMIF(FR$284:FR$314,$D1396,FT$284:FT$314)</f>
        <v>0</v>
      </c>
      <c r="FR1396" s="9"/>
      <c r="FS1396" s="10"/>
      <c r="FT1396" s="11"/>
      <c r="FU1396" s="6">
        <f>SUMIF(FV$284:FV$314,$D1396,FX$284:FX$314)</f>
        <v>0</v>
      </c>
      <c r="FV1396" s="9"/>
      <c r="FW1396" s="10"/>
      <c r="FX1396" s="11"/>
      <c r="FY1396" s="6">
        <f>SUMIF(FZ$284:FZ$314,$D1396,GB$284:GB$314)</f>
        <v>0</v>
      </c>
      <c r="FZ1396" s="9"/>
      <c r="GA1396" s="10"/>
      <c r="GB1396" s="11"/>
      <c r="GC1396" s="6">
        <f>SUMIF(GD$284:GD$314,$D1396,GF$284:GF$314)</f>
        <v>0</v>
      </c>
      <c r="GD1396" s="9"/>
      <c r="GE1396" s="10"/>
      <c r="GF1396" s="11"/>
      <c r="GG1396" s="6">
        <f>SUMIF(GH$284:GH$314,$D1396,GJ$284:GJ$314)</f>
        <v>0</v>
      </c>
      <c r="GH1396" s="9"/>
      <c r="GI1396" s="10"/>
      <c r="GJ1396" s="11"/>
      <c r="GK1396" s="6">
        <f>SUMIF(GL$284:GL$314,$D1396,GN$284:GN$314)</f>
        <v>0</v>
      </c>
      <c r="GL1396" s="9"/>
      <c r="GM1396" s="10"/>
      <c r="GN1396" s="11"/>
      <c r="GO1396" s="6">
        <f>SUMIF(GP$284:GP$314,$D1396,GR$284:GR$314)</f>
        <v>0</v>
      </c>
      <c r="GP1396" s="9"/>
      <c r="GQ1396" s="10"/>
      <c r="GR1396" s="11"/>
      <c r="GS1396" s="6">
        <f>SUMIF(GT$284:GT$314,$D1396,GV$284:GV$314)</f>
        <v>0</v>
      </c>
      <c r="GT1396" s="9"/>
      <c r="GU1396" s="10"/>
      <c r="GV1396" s="20"/>
      <c r="GW1396" s="19">
        <f t="shared" si="33"/>
        <v>0</v>
      </c>
      <c r="GX1396" s="472"/>
      <c r="GY1396" s="473"/>
    </row>
    <row r="1397" spans="1:207" ht="15.75">
      <c r="A1397" s="47" t="s">
        <v>85</v>
      </c>
      <c r="B1397" s="475"/>
      <c r="C1397" s="287" t="s">
        <v>139</v>
      </c>
      <c r="D1397" s="237" t="s">
        <v>141</v>
      </c>
      <c r="E1397" s="7">
        <f>SUMIF(F$315:F$345,$D1397,H$315:H$345)</f>
        <v>0</v>
      </c>
      <c r="F1397" s="12"/>
      <c r="G1397" s="13"/>
      <c r="H1397" s="14"/>
      <c r="I1397" s="6">
        <f>SUMIF(J$315:J$345,$D1397,L$315:L$345)</f>
        <v>0</v>
      </c>
      <c r="J1397" s="12"/>
      <c r="K1397" s="13"/>
      <c r="L1397" s="14"/>
      <c r="M1397" s="7">
        <f>SUMIF(N$315:N$345,$D1397,P$315:P$345)</f>
        <v>0</v>
      </c>
      <c r="N1397" s="12"/>
      <c r="O1397" s="13"/>
      <c r="P1397" s="14"/>
      <c r="Q1397" s="6">
        <f>SUMIF(R$315:R$345,$D1397,T$315:T$345)</f>
        <v>0</v>
      </c>
      <c r="R1397" s="12"/>
      <c r="S1397" s="13"/>
      <c r="T1397" s="14"/>
      <c r="U1397" s="7">
        <f>SUMIF(V$315:V$345,$D1397,X$315:X$345)</f>
        <v>0</v>
      </c>
      <c r="V1397" s="12"/>
      <c r="W1397" s="13"/>
      <c r="X1397" s="14"/>
      <c r="Y1397" s="6">
        <f>SUMIF(Z$315:Z$345,$D1397,AB$315:AB$345)</f>
        <v>0</v>
      </c>
      <c r="Z1397" s="12"/>
      <c r="AA1397" s="13"/>
      <c r="AB1397" s="14"/>
      <c r="AC1397" s="7">
        <f>SUMIF(AD$315:AD$345,$D1397,AF$315:AF$345)</f>
        <v>0</v>
      </c>
      <c r="AD1397" s="12"/>
      <c r="AE1397" s="13"/>
      <c r="AF1397" s="14"/>
      <c r="AG1397" s="7">
        <f>SUMIF(AH$315:AH$345,$D1397,AJ$315:AJ$345)</f>
        <v>0</v>
      </c>
      <c r="AH1397" s="12"/>
      <c r="AI1397" s="13"/>
      <c r="AJ1397" s="14"/>
      <c r="AK1397" s="7">
        <f>SUMIF(AL$315:AL$345,$D1397,AN$315:AN$345)</f>
        <v>0</v>
      </c>
      <c r="AL1397" s="12"/>
      <c r="AM1397" s="13"/>
      <c r="AN1397" s="14"/>
      <c r="AO1397" s="7">
        <f>SUMIF(AP$315:AP$345,$D1397,AR$315:AR$345)</f>
        <v>0</v>
      </c>
      <c r="AP1397" s="12"/>
      <c r="AQ1397" s="13"/>
      <c r="AR1397" s="14"/>
      <c r="AS1397" s="7">
        <f>SUMIF(AT$315:AT$345,$D1397,AV$315:AV$345)</f>
        <v>0</v>
      </c>
      <c r="AT1397" s="12"/>
      <c r="AU1397" s="13"/>
      <c r="AV1397" s="14"/>
      <c r="AW1397" s="7">
        <f>SUMIF(AX$315:AX$345,$D1397,AZ$315:AZ$345)</f>
        <v>0</v>
      </c>
      <c r="AX1397" s="12"/>
      <c r="AY1397" s="13"/>
      <c r="AZ1397" s="14"/>
      <c r="BA1397" s="7">
        <f>SUMIF(BB$315:BB$345,$D1397,BD$315:BD$345)</f>
        <v>0</v>
      </c>
      <c r="BB1397" s="12"/>
      <c r="BC1397" s="13"/>
      <c r="BD1397" s="14"/>
      <c r="BE1397" s="7">
        <f>SUMIF(BF$315:BF$345,$D1397,BH$315:BH$345)</f>
        <v>0</v>
      </c>
      <c r="BF1397" s="12"/>
      <c r="BG1397" s="13"/>
      <c r="BH1397" s="14"/>
      <c r="BI1397" s="7">
        <f>SUMIF(BJ$315:BJ$345,$D1397,BL$315:BL$345)</f>
        <v>0</v>
      </c>
      <c r="BJ1397" s="12"/>
      <c r="BK1397" s="13"/>
      <c r="BL1397" s="14"/>
      <c r="BM1397" s="7">
        <f>SUMIF(BN$315:BN$345,$D1397,BP$315:BP$345)</f>
        <v>0</v>
      </c>
      <c r="BN1397" s="12"/>
      <c r="BO1397" s="13"/>
      <c r="BP1397" s="14"/>
      <c r="BQ1397" s="7">
        <f>SUMIF(BR$315:BR$345,$D1397,BT$315:BT$345)</f>
        <v>0</v>
      </c>
      <c r="BR1397" s="12"/>
      <c r="BS1397" s="13"/>
      <c r="BT1397" s="14"/>
      <c r="BU1397" s="7">
        <f>SUMIF(BV$315:BV$345,$D1397,BX$315:BX$345)</f>
        <v>0</v>
      </c>
      <c r="BV1397" s="12"/>
      <c r="BW1397" s="13"/>
      <c r="BX1397" s="14"/>
      <c r="BY1397" s="7">
        <f>SUMIF(BZ$315:BZ$345,$D1397,CB$315:CB$345)</f>
        <v>0</v>
      </c>
      <c r="BZ1397" s="12"/>
      <c r="CA1397" s="13"/>
      <c r="CB1397" s="14"/>
      <c r="CC1397" s="7">
        <f>SUMIF(CD$315:CD$345,$D1397,CF$315:CF$345)</f>
        <v>0</v>
      </c>
      <c r="CD1397" s="12"/>
      <c r="CE1397" s="13"/>
      <c r="CF1397" s="14"/>
      <c r="CG1397" s="7">
        <f>SUMIF(CH$315:CH$345,$D1397,CJ$315:CJ$345)</f>
        <v>0</v>
      </c>
      <c r="CH1397" s="12"/>
      <c r="CI1397" s="13"/>
      <c r="CJ1397" s="14"/>
      <c r="CK1397" s="7">
        <f>SUMIF(CL$315:CL$345,$D1397,CN$315:CN$345)</f>
        <v>0</v>
      </c>
      <c r="CL1397" s="12"/>
      <c r="CM1397" s="13"/>
      <c r="CN1397" s="14"/>
      <c r="CO1397" s="7">
        <f>SUMIF(CP$315:CP$345,$D1397,CR$315:CR$345)</f>
        <v>0</v>
      </c>
      <c r="CP1397" s="12"/>
      <c r="CQ1397" s="13"/>
      <c r="CR1397" s="14"/>
      <c r="CS1397" s="7">
        <f>SUMIF(CT$315:CT$345,$D1397,CV$315:CV$345)</f>
        <v>0</v>
      </c>
      <c r="CT1397" s="12"/>
      <c r="CU1397" s="13"/>
      <c r="CV1397" s="14"/>
      <c r="CW1397" s="7">
        <f>SUMIF(CX$315:CX$345,$D1397,CZ$315:CZ$345)</f>
        <v>0</v>
      </c>
      <c r="CX1397" s="12"/>
      <c r="CY1397" s="13"/>
      <c r="CZ1397" s="14"/>
      <c r="DA1397" s="7">
        <f>SUMIF(DB$315:DB$345,$D1397,DD$315:DD$345)</f>
        <v>0</v>
      </c>
      <c r="DB1397" s="12"/>
      <c r="DC1397" s="13"/>
      <c r="DD1397" s="14"/>
      <c r="DE1397" s="7">
        <f>SUMIF(DF$315:DF$345,$D1397,DH$315:DH$345)</f>
        <v>0</v>
      </c>
      <c r="DF1397" s="12"/>
      <c r="DG1397" s="13"/>
      <c r="DH1397" s="14"/>
      <c r="DI1397" s="7">
        <f>SUMIF(DJ$315:DJ$345,$D1397,DL$315:DL$345)</f>
        <v>0</v>
      </c>
      <c r="DJ1397" s="12"/>
      <c r="DK1397" s="13"/>
      <c r="DL1397" s="14"/>
      <c r="DM1397" s="7">
        <f>SUMIF(DN$315:DN$345,$D1397,DP$315:DP$345)</f>
        <v>0</v>
      </c>
      <c r="DN1397" s="12"/>
      <c r="DO1397" s="13"/>
      <c r="DP1397" s="14"/>
      <c r="DQ1397" s="7">
        <f>SUMIF(DR$315:DR$345,$D1397,DT$315:DT$345)</f>
        <v>0</v>
      </c>
      <c r="DR1397" s="12"/>
      <c r="DS1397" s="13"/>
      <c r="DT1397" s="14"/>
      <c r="DU1397" s="7">
        <f>SUMIF(DV$315:DV$345,$D1397,DX$315:DX$345)</f>
        <v>0</v>
      </c>
      <c r="DV1397" s="12"/>
      <c r="DW1397" s="13"/>
      <c r="DX1397" s="14"/>
      <c r="DY1397" s="7">
        <f>SUMIF(DZ$315:DZ$345,$D1397,EB$315:EB$345)</f>
        <v>0</v>
      </c>
      <c r="DZ1397" s="12"/>
      <c r="EA1397" s="13"/>
      <c r="EB1397" s="14"/>
      <c r="EC1397" s="7">
        <f>SUMIF(ED$315:ED$345,$D1397,EF$315:EF$345)</f>
        <v>0</v>
      </c>
      <c r="ED1397" s="12"/>
      <c r="EE1397" s="13"/>
      <c r="EF1397" s="14"/>
      <c r="EG1397" s="7">
        <f>SUMIF(EH$315:EH$345,$D1397,EJ$315:EJ$345)</f>
        <v>0</v>
      </c>
      <c r="EH1397" s="12"/>
      <c r="EI1397" s="13"/>
      <c r="EJ1397" s="14"/>
      <c r="EK1397" s="7">
        <f>SUMIF(EL$315:EL$345,$D1397,EN$315:EN$345)</f>
        <v>0</v>
      </c>
      <c r="EL1397" s="12"/>
      <c r="EM1397" s="13"/>
      <c r="EN1397" s="14"/>
      <c r="EO1397" s="7">
        <f>SUMIF(EP$315:EP$345,$D1397,ER$315:ER$345)</f>
        <v>0</v>
      </c>
      <c r="EP1397" s="12"/>
      <c r="EQ1397" s="13"/>
      <c r="ER1397" s="14"/>
      <c r="ES1397" s="7">
        <f>SUMIF(ET$315:ET$345,$D1397,EV$315:EV$345)</f>
        <v>0</v>
      </c>
      <c r="ET1397" s="12"/>
      <c r="EU1397" s="13"/>
      <c r="EV1397" s="14"/>
      <c r="EW1397" s="7">
        <f>SUMIF(EX$315:EX$345,$D1397,EZ$315:EZ$345)</f>
        <v>0</v>
      </c>
      <c r="EX1397" s="12"/>
      <c r="EY1397" s="13"/>
      <c r="EZ1397" s="14"/>
      <c r="FA1397" s="7">
        <f>SUMIF(FB$315:FB$345,$D1397,FD$315:FD$345)</f>
        <v>0</v>
      </c>
      <c r="FB1397" s="12"/>
      <c r="FC1397" s="13"/>
      <c r="FD1397" s="14"/>
      <c r="FE1397" s="7">
        <f>SUMIF(FF$315:FF$345,$D1397,FH$315:FH$345)</f>
        <v>0</v>
      </c>
      <c r="FF1397" s="12"/>
      <c r="FG1397" s="13"/>
      <c r="FH1397" s="14"/>
      <c r="FI1397" s="7">
        <f>SUMIF(FJ$315:FJ$345,$D1397,FL$315:FL$345)</f>
        <v>0</v>
      </c>
      <c r="FJ1397" s="12"/>
      <c r="FK1397" s="13"/>
      <c r="FL1397" s="14"/>
      <c r="FM1397" s="7">
        <f>SUMIF(FN$315:FN$345,$D1397,FP$315:FP$345)</f>
        <v>0</v>
      </c>
      <c r="FN1397" s="12"/>
      <c r="FO1397" s="13"/>
      <c r="FP1397" s="14"/>
      <c r="FQ1397" s="7">
        <f>SUMIF(FR$315:FR$345,$D1397,FT$315:FT$345)</f>
        <v>0</v>
      </c>
      <c r="FR1397" s="12"/>
      <c r="FS1397" s="13"/>
      <c r="FT1397" s="14"/>
      <c r="FU1397" s="7">
        <f>SUMIF(FV$315:FV$345,$D1397,FX$315:FX$345)</f>
        <v>0</v>
      </c>
      <c r="FV1397" s="12"/>
      <c r="FW1397" s="13"/>
      <c r="FX1397" s="14"/>
      <c r="FY1397" s="7">
        <f>SUMIF(FZ$315:FZ$345,$D1397,GB$315:GB$345)</f>
        <v>0</v>
      </c>
      <c r="FZ1397" s="12"/>
      <c r="GA1397" s="13"/>
      <c r="GB1397" s="14"/>
      <c r="GC1397" s="7">
        <f>SUMIF(GD$315:GD$345,$D1397,GF$315:GF$345)</f>
        <v>0</v>
      </c>
      <c r="GD1397" s="12"/>
      <c r="GE1397" s="13"/>
      <c r="GF1397" s="14"/>
      <c r="GG1397" s="7">
        <f>SUMIF(GH$315:GH$345,$D1397,GJ$315:GJ$345)</f>
        <v>0</v>
      </c>
      <c r="GH1397" s="12"/>
      <c r="GI1397" s="13"/>
      <c r="GJ1397" s="14"/>
      <c r="GK1397" s="7">
        <f>SUMIF(GL$315:GL$345,$D1397,GN$315:GN$345)</f>
        <v>0</v>
      </c>
      <c r="GL1397" s="12"/>
      <c r="GM1397" s="13"/>
      <c r="GN1397" s="14"/>
      <c r="GO1397" s="7">
        <f>SUMIF(GP$315:GP$345,$D1397,GR$315:GR$345)</f>
        <v>0</v>
      </c>
      <c r="GP1397" s="12"/>
      <c r="GQ1397" s="13"/>
      <c r="GR1397" s="14"/>
      <c r="GS1397" s="7">
        <f>SUMIF(GT$315:GT$345,$D1397,GV$315:GV$345)</f>
        <v>0</v>
      </c>
      <c r="GT1397" s="12"/>
      <c r="GU1397" s="13"/>
      <c r="GV1397" s="21"/>
      <c r="GW1397" s="19">
        <f t="shared" si="33"/>
        <v>0</v>
      </c>
      <c r="GX1397" s="472"/>
      <c r="GY1397" s="473"/>
    </row>
    <row r="1398" spans="1:207" ht="16.5" thickBot="1">
      <c r="A1398" s="162" t="s">
        <v>86</v>
      </c>
      <c r="B1398" s="476"/>
      <c r="C1398" s="288" t="s">
        <v>139</v>
      </c>
      <c r="D1398" s="239" t="s">
        <v>141</v>
      </c>
      <c r="E1398" s="8">
        <f>SUMIF(F$346:F$376,$D1398,H$346:H$376)</f>
        <v>0</v>
      </c>
      <c r="F1398" s="15"/>
      <c r="G1398" s="16"/>
      <c r="H1398" s="16"/>
      <c r="I1398" s="6">
        <f>SUMIF(J$346:J$376,$D1398,L$346:L$376)</f>
        <v>0</v>
      </c>
      <c r="J1398" s="15"/>
      <c r="K1398" s="16"/>
      <c r="L1398" s="16"/>
      <c r="M1398" s="8">
        <f>SUMIF(N$346:N$376,$D1398,P$346:P$376)</f>
        <v>0</v>
      </c>
      <c r="N1398" s="15"/>
      <c r="O1398" s="16"/>
      <c r="P1398" s="16"/>
      <c r="Q1398" s="6">
        <f>SUMIF(R$346:R$376,$D1398,T$346:T$376)</f>
        <v>0</v>
      </c>
      <c r="R1398" s="15"/>
      <c r="S1398" s="16"/>
      <c r="T1398" s="16"/>
      <c r="U1398" s="8">
        <f>SUMIF(V$346:V$376,$D1398,X$346:X$376)</f>
        <v>0</v>
      </c>
      <c r="V1398" s="15"/>
      <c r="W1398" s="16"/>
      <c r="X1398" s="16"/>
      <c r="Y1398" s="6">
        <f>SUMIF(Z$346:Z$376,$D1398,AB$346:AB$376)</f>
        <v>0</v>
      </c>
      <c r="Z1398" s="15"/>
      <c r="AA1398" s="16"/>
      <c r="AB1398" s="16"/>
      <c r="AC1398" s="8">
        <f>SUMIF(AD$346:AD$376,$D1398,AF$346:AF$376)</f>
        <v>0</v>
      </c>
      <c r="AD1398" s="15"/>
      <c r="AE1398" s="16"/>
      <c r="AF1398" s="16"/>
      <c r="AG1398" s="8">
        <f>SUMIF(AH$346:AH$376,$D1398,AJ$346:AJ$376)</f>
        <v>0</v>
      </c>
      <c r="AH1398" s="15"/>
      <c r="AI1398" s="16"/>
      <c r="AJ1398" s="16"/>
      <c r="AK1398" s="8">
        <f>SUMIF(AL$346:AL$376,$D1398,AN$346:AN$376)</f>
        <v>0</v>
      </c>
      <c r="AL1398" s="15"/>
      <c r="AM1398" s="16"/>
      <c r="AN1398" s="16"/>
      <c r="AO1398" s="8">
        <f>SUMIF(AP$346:AP$376,$D1398,AR$346:AR$376)</f>
        <v>0</v>
      </c>
      <c r="AP1398" s="15"/>
      <c r="AQ1398" s="16"/>
      <c r="AR1398" s="16"/>
      <c r="AS1398" s="8">
        <f>SUMIF(AT$346:AT$376,$D1398,AV$346:AV$376)</f>
        <v>0</v>
      </c>
      <c r="AT1398" s="15"/>
      <c r="AU1398" s="16"/>
      <c r="AV1398" s="16"/>
      <c r="AW1398" s="8">
        <f>SUMIF(AX$346:AX$376,$D1398,AZ$346:AZ$376)</f>
        <v>0</v>
      </c>
      <c r="AX1398" s="15"/>
      <c r="AY1398" s="16"/>
      <c r="AZ1398" s="16"/>
      <c r="BA1398" s="8">
        <f>SUMIF(BB$346:BB$376,$D1398,BD$346:BD$376)</f>
        <v>0</v>
      </c>
      <c r="BB1398" s="15"/>
      <c r="BC1398" s="16"/>
      <c r="BD1398" s="16"/>
      <c r="BE1398" s="8">
        <f>SUMIF(BF$346:BF$376,$D1398,BH$346:BH$376)</f>
        <v>0</v>
      </c>
      <c r="BF1398" s="15"/>
      <c r="BG1398" s="16"/>
      <c r="BH1398" s="16"/>
      <c r="BI1398" s="8">
        <f>SUMIF(BJ$346:BJ$376,$D1398,BL$346:BL$376)</f>
        <v>0</v>
      </c>
      <c r="BJ1398" s="15"/>
      <c r="BK1398" s="16"/>
      <c r="BL1398" s="16"/>
      <c r="BM1398" s="8">
        <f>SUMIF(BN$346:BN$376,$D1398,BP$346:BP$376)</f>
        <v>0</v>
      </c>
      <c r="BN1398" s="15"/>
      <c r="BO1398" s="16"/>
      <c r="BP1398" s="16"/>
      <c r="BQ1398" s="8">
        <f>SUMIF(BR$346:BR$376,$D1398,BT$346:BT$376)</f>
        <v>0</v>
      </c>
      <c r="BR1398" s="15"/>
      <c r="BS1398" s="16"/>
      <c r="BT1398" s="16"/>
      <c r="BU1398" s="8">
        <f>SUMIF(BV$346:BV$376,$D1398,BX$346:BX$376)</f>
        <v>0</v>
      </c>
      <c r="BV1398" s="15"/>
      <c r="BW1398" s="16"/>
      <c r="BX1398" s="16"/>
      <c r="BY1398" s="8">
        <f>SUMIF(BZ$346:BZ$376,$D1398,CB$346:CB$376)</f>
        <v>0</v>
      </c>
      <c r="BZ1398" s="15"/>
      <c r="CA1398" s="16"/>
      <c r="CB1398" s="16"/>
      <c r="CC1398" s="8">
        <f>SUMIF(CD$346:CD$376,$D1398,CF$346:CF$376)</f>
        <v>0</v>
      </c>
      <c r="CD1398" s="15"/>
      <c r="CE1398" s="16"/>
      <c r="CF1398" s="16"/>
      <c r="CG1398" s="8">
        <f>SUMIF(CH$346:CH$376,$D1398,CJ$346:CJ$376)</f>
        <v>0</v>
      </c>
      <c r="CH1398" s="15"/>
      <c r="CI1398" s="16"/>
      <c r="CJ1398" s="16"/>
      <c r="CK1398" s="8">
        <f>SUMIF(CL$346:CL$376,$D1398,CN$346:CN$376)</f>
        <v>0</v>
      </c>
      <c r="CL1398" s="15"/>
      <c r="CM1398" s="16"/>
      <c r="CN1398" s="16"/>
      <c r="CO1398" s="8">
        <f>SUMIF(CP$346:CP$376,$D1398,CR$346:CR$376)</f>
        <v>0</v>
      </c>
      <c r="CP1398" s="15"/>
      <c r="CQ1398" s="16"/>
      <c r="CR1398" s="16"/>
      <c r="CS1398" s="8">
        <f>SUMIF(CT$346:CT$376,$D1398,CV$346:CV$376)</f>
        <v>0</v>
      </c>
      <c r="CT1398" s="15"/>
      <c r="CU1398" s="16"/>
      <c r="CV1398" s="16"/>
      <c r="CW1398" s="8">
        <f>SUMIF(CX$346:CX$376,$D1398,CZ$346:CZ$376)</f>
        <v>0</v>
      </c>
      <c r="CX1398" s="15"/>
      <c r="CY1398" s="16"/>
      <c r="CZ1398" s="16"/>
      <c r="DA1398" s="8">
        <f>SUMIF(DB$346:DB$376,$D1398,DD$346:DD$376)</f>
        <v>0</v>
      </c>
      <c r="DB1398" s="15"/>
      <c r="DC1398" s="16"/>
      <c r="DD1398" s="16"/>
      <c r="DE1398" s="8">
        <f>SUMIF(DF$346:DF$376,$D1398,DH$346:DH$376)</f>
        <v>0</v>
      </c>
      <c r="DF1398" s="15"/>
      <c r="DG1398" s="16"/>
      <c r="DH1398" s="16"/>
      <c r="DI1398" s="8">
        <f>SUMIF(DJ$346:DJ$376,$D1398,DL$346:DL$376)</f>
        <v>0</v>
      </c>
      <c r="DJ1398" s="15"/>
      <c r="DK1398" s="16"/>
      <c r="DL1398" s="16"/>
      <c r="DM1398" s="8">
        <f>SUMIF(DN$346:DN$376,$D1398,DP$346:DP$376)</f>
        <v>0</v>
      </c>
      <c r="DN1398" s="15"/>
      <c r="DO1398" s="16"/>
      <c r="DP1398" s="16"/>
      <c r="DQ1398" s="8">
        <f>SUMIF(DR$346:DR$376,$D1398,DT$346:DT$376)</f>
        <v>0</v>
      </c>
      <c r="DR1398" s="15"/>
      <c r="DS1398" s="16"/>
      <c r="DT1398" s="16"/>
      <c r="DU1398" s="8">
        <f>SUMIF(DV$346:DV$376,$D1398,DX$346:DX$376)</f>
        <v>0</v>
      </c>
      <c r="DV1398" s="15"/>
      <c r="DW1398" s="16"/>
      <c r="DX1398" s="16"/>
      <c r="DY1398" s="8">
        <f>SUMIF(DZ$346:DZ$376,$D1398,EB$346:EB$376)</f>
        <v>0</v>
      </c>
      <c r="DZ1398" s="15"/>
      <c r="EA1398" s="16"/>
      <c r="EB1398" s="16"/>
      <c r="EC1398" s="8">
        <f>SUMIF(ED$346:ED$376,$D1398,EF$346:EF$376)</f>
        <v>0</v>
      </c>
      <c r="ED1398" s="15"/>
      <c r="EE1398" s="16"/>
      <c r="EF1398" s="16"/>
      <c r="EG1398" s="8">
        <f>SUMIF(EH$346:EH$376,$D1398,EJ$346:EJ$376)</f>
        <v>0</v>
      </c>
      <c r="EH1398" s="15"/>
      <c r="EI1398" s="16"/>
      <c r="EJ1398" s="16"/>
      <c r="EK1398" s="8">
        <f>SUMIF(EL$346:EL$376,$D1398,EN$346:EN$376)</f>
        <v>0</v>
      </c>
      <c r="EL1398" s="15"/>
      <c r="EM1398" s="16"/>
      <c r="EN1398" s="16"/>
      <c r="EO1398" s="8">
        <f>SUMIF(EP$346:EP$376,$D1398,ER$346:ER$376)</f>
        <v>0</v>
      </c>
      <c r="EP1398" s="15"/>
      <c r="EQ1398" s="16"/>
      <c r="ER1398" s="16"/>
      <c r="ES1398" s="8">
        <f>SUMIF(ET$346:ET$376,$D1398,EV$346:EV$376)</f>
        <v>0</v>
      </c>
      <c r="ET1398" s="15"/>
      <c r="EU1398" s="16"/>
      <c r="EV1398" s="16"/>
      <c r="EW1398" s="8">
        <f>SUMIF(EX$346:EX$376,$D1398,EZ$346:EZ$376)</f>
        <v>0</v>
      </c>
      <c r="EX1398" s="15"/>
      <c r="EY1398" s="16"/>
      <c r="EZ1398" s="16"/>
      <c r="FA1398" s="8">
        <f>SUMIF(FB$346:FB$376,$D1398,FD$346:FD$376)</f>
        <v>0</v>
      </c>
      <c r="FB1398" s="15"/>
      <c r="FC1398" s="16"/>
      <c r="FD1398" s="16"/>
      <c r="FE1398" s="8">
        <f>SUMIF(FF$346:FF$376,$D1398,FH$346:FH$376)</f>
        <v>0</v>
      </c>
      <c r="FF1398" s="15"/>
      <c r="FG1398" s="16"/>
      <c r="FH1398" s="16"/>
      <c r="FI1398" s="8">
        <f>SUMIF(FJ$346:FJ$376,$D1398,FL$346:FL$376)</f>
        <v>0</v>
      </c>
      <c r="FJ1398" s="15"/>
      <c r="FK1398" s="16"/>
      <c r="FL1398" s="16"/>
      <c r="FM1398" s="8">
        <f>SUMIF(FN$346:FN$376,$D1398,FP$346:FP$376)</f>
        <v>0</v>
      </c>
      <c r="FN1398" s="15"/>
      <c r="FO1398" s="16"/>
      <c r="FP1398" s="16"/>
      <c r="FQ1398" s="8">
        <f>SUMIF(FR$346:FR$376,$D1398,FT$346:FT$376)</f>
        <v>0</v>
      </c>
      <c r="FR1398" s="15"/>
      <c r="FS1398" s="16"/>
      <c r="FT1398" s="16"/>
      <c r="FU1398" s="8">
        <f>SUMIF(FV$346:FV$376,$D1398,FX$346:FX$376)</f>
        <v>0</v>
      </c>
      <c r="FV1398" s="15"/>
      <c r="FW1398" s="16"/>
      <c r="FX1398" s="16"/>
      <c r="FY1398" s="8">
        <f>SUMIF(FZ$346:FZ$376,$D1398,GB$346:GB$376)</f>
        <v>0</v>
      </c>
      <c r="FZ1398" s="15"/>
      <c r="GA1398" s="16"/>
      <c r="GB1398" s="16"/>
      <c r="GC1398" s="8">
        <f>SUMIF(GD$346:GD$376,$D1398,GF$346:GF$376)</f>
        <v>0</v>
      </c>
      <c r="GD1398" s="15"/>
      <c r="GE1398" s="16"/>
      <c r="GF1398" s="16"/>
      <c r="GG1398" s="8">
        <f>SUMIF(GH$346:GH$376,$D1398,GJ$346:GJ$376)</f>
        <v>0</v>
      </c>
      <c r="GH1398" s="15"/>
      <c r="GI1398" s="16"/>
      <c r="GJ1398" s="16"/>
      <c r="GK1398" s="8">
        <f>SUMIF(GL$346:GL$376,$D1398,GN$346:GN$376)</f>
        <v>0</v>
      </c>
      <c r="GL1398" s="15"/>
      <c r="GM1398" s="16"/>
      <c r="GN1398" s="16"/>
      <c r="GO1398" s="8">
        <f>SUMIF(GP$346:GP$376,$D1398,GR$346:GR$376)</f>
        <v>0</v>
      </c>
      <c r="GP1398" s="15"/>
      <c r="GQ1398" s="16"/>
      <c r="GR1398" s="16"/>
      <c r="GS1398" s="8">
        <f>SUMIF(GT$346:GT$376,$D1398,GV$346:GV$376)</f>
        <v>0</v>
      </c>
      <c r="GT1398" s="15"/>
      <c r="GU1398" s="16"/>
      <c r="GV1398" s="22"/>
      <c r="GW1398" s="19">
        <f t="shared" si="33"/>
        <v>0</v>
      </c>
      <c r="GX1398" s="472"/>
      <c r="GY1398" s="473"/>
    </row>
    <row r="1399" spans="1:207" ht="30" customHeight="1">
      <c r="A1399" s="163" t="s">
        <v>75</v>
      </c>
      <c r="B1399" s="474" t="s">
        <v>419</v>
      </c>
      <c r="C1399" s="286" t="s">
        <v>140</v>
      </c>
      <c r="D1399" s="235" t="s">
        <v>143</v>
      </c>
      <c r="E1399" s="6">
        <f>SUMIF(F$5:F$35,$D1399,H$5:H$35)</f>
        <v>0</v>
      </c>
      <c r="F1399" s="9"/>
      <c r="G1399" s="10"/>
      <c r="H1399" s="11"/>
      <c r="I1399" s="6">
        <f>SUMIF(J$5:J$35,$D1399,L$5:L$35)</f>
        <v>0</v>
      </c>
      <c r="J1399" s="9"/>
      <c r="K1399" s="10"/>
      <c r="L1399" s="11"/>
      <c r="M1399" s="6">
        <f>SUMIF(N$5:N$35,$D1399,P$5:P$35)</f>
        <v>0</v>
      </c>
      <c r="N1399" s="9"/>
      <c r="O1399" s="10"/>
      <c r="P1399" s="11"/>
      <c r="Q1399" s="6">
        <f>SUMIF(R$5:R$35,$D1399,T$5:T$35)</f>
        <v>0</v>
      </c>
      <c r="R1399" s="9"/>
      <c r="S1399" s="10"/>
      <c r="T1399" s="11"/>
      <c r="U1399" s="6">
        <f>SUMIF(V$5:V$35,$D1399,X$5:X$35)</f>
        <v>0</v>
      </c>
      <c r="V1399" s="9"/>
      <c r="W1399" s="10"/>
      <c r="X1399" s="11"/>
      <c r="Y1399" s="6">
        <f>SUMIF(Z$5:Z$35,$D1399,AB$5:AB$35)</f>
        <v>7.3</v>
      </c>
      <c r="Z1399" s="9"/>
      <c r="AA1399" s="10"/>
      <c r="AB1399" s="11"/>
      <c r="AC1399" s="6">
        <f>SUMIF(AD$5:AD$35,$D1399,AF$5:AF$35)</f>
        <v>0</v>
      </c>
      <c r="AD1399" s="9"/>
      <c r="AE1399" s="10"/>
      <c r="AF1399" s="11"/>
      <c r="AG1399" s="6">
        <f>SUMIF(AH$5:AH$35,$D1399,AJ$5:AJ$35)</f>
        <v>0</v>
      </c>
      <c r="AH1399" s="9"/>
      <c r="AI1399" s="10"/>
      <c r="AJ1399" s="11"/>
      <c r="AK1399" s="6">
        <f>SUMIF(AL$5:AL$35,$D1399,AN$5:AN$35)</f>
        <v>0</v>
      </c>
      <c r="AL1399" s="9"/>
      <c r="AM1399" s="10"/>
      <c r="AN1399" s="11"/>
      <c r="AO1399" s="6">
        <f>SUMIF(AP$5:AP$35,$D1399,AR$5:AR$35)</f>
        <v>0</v>
      </c>
      <c r="AP1399" s="9"/>
      <c r="AQ1399" s="10"/>
      <c r="AR1399" s="11"/>
      <c r="AS1399" s="6">
        <f>SUMIF(AT$5:AT$35,$D1399,AV$5:AV$35)</f>
        <v>0</v>
      </c>
      <c r="AT1399" s="9"/>
      <c r="AU1399" s="10"/>
      <c r="AV1399" s="11"/>
      <c r="AW1399" s="6">
        <f>SUMIF(AX$5:AX$35,$D1399,AZ$5:AZ$35)</f>
        <v>0</v>
      </c>
      <c r="AX1399" s="9"/>
      <c r="AY1399" s="10"/>
      <c r="AZ1399" s="11"/>
      <c r="BA1399" s="6">
        <f>SUMIF(BB$5:BB$35,$D1399,BD$5:BD$35)</f>
        <v>0</v>
      </c>
      <c r="BB1399" s="9"/>
      <c r="BC1399" s="10"/>
      <c r="BD1399" s="11"/>
      <c r="BE1399" s="6">
        <f>SUMIF(BF$5:BF$35,$D1399,BH$5:BH$35)</f>
        <v>0</v>
      </c>
      <c r="BF1399" s="9"/>
      <c r="BG1399" s="10"/>
      <c r="BH1399" s="11"/>
      <c r="BI1399" s="6">
        <f>SUMIF(BJ$5:BJ$35,$D1399,BL$5:BL$35)</f>
        <v>0</v>
      </c>
      <c r="BJ1399" s="9"/>
      <c r="BK1399" s="10"/>
      <c r="BL1399" s="11"/>
      <c r="BM1399" s="6">
        <f>SUMIF(BN$5:BN$35,$D1399,BP$5:BP$35)</f>
        <v>0</v>
      </c>
      <c r="BN1399" s="9"/>
      <c r="BO1399" s="10"/>
      <c r="BP1399" s="11"/>
      <c r="BQ1399" s="6">
        <f>SUMIF(BR$5:BR$35,$D1399,BT$5:BT$35)</f>
        <v>0</v>
      </c>
      <c r="BR1399" s="9"/>
      <c r="BS1399" s="10"/>
      <c r="BT1399" s="11"/>
      <c r="BU1399" s="6">
        <f>SUMIF(BV$5:BV$35,$D1399,BX$5:BX$35)</f>
        <v>0</v>
      </c>
      <c r="BV1399" s="9"/>
      <c r="BW1399" s="10"/>
      <c r="BX1399" s="11"/>
      <c r="BY1399" s="6">
        <f>SUMIF(BZ$5:BZ$35,$D1399,CB$5:CB$35)</f>
        <v>0</v>
      </c>
      <c r="BZ1399" s="9"/>
      <c r="CA1399" s="10"/>
      <c r="CB1399" s="11"/>
      <c r="CC1399" s="6">
        <f>SUMIF(CD$5:CD$35,$D1399,CF$5:CF$35)</f>
        <v>0</v>
      </c>
      <c r="CD1399" s="9"/>
      <c r="CE1399" s="10"/>
      <c r="CF1399" s="11"/>
      <c r="CG1399" s="6">
        <f>SUMIF(CH$5:CH$35,$D1399,CJ$5:CJ$35)</f>
        <v>0</v>
      </c>
      <c r="CH1399" s="9"/>
      <c r="CI1399" s="10"/>
      <c r="CJ1399" s="11"/>
      <c r="CK1399" s="6">
        <f>SUMIF(CL$5:CL$35,$D1399,CN$5:CN$35)</f>
        <v>0</v>
      </c>
      <c r="CL1399" s="9"/>
      <c r="CM1399" s="10"/>
      <c r="CN1399" s="11"/>
      <c r="CO1399" s="6">
        <f>SUMIF(CP$5:CP$35,$D1399,CR$5:CR$35)</f>
        <v>0</v>
      </c>
      <c r="CP1399" s="9"/>
      <c r="CQ1399" s="10"/>
      <c r="CR1399" s="11"/>
      <c r="CS1399" s="6">
        <f>SUMIF(CT$5:CT$35,$D1399,CV$5:CV$35)</f>
        <v>7.3</v>
      </c>
      <c r="CT1399" s="9"/>
      <c r="CU1399" s="10"/>
      <c r="CV1399" s="11"/>
      <c r="CW1399" s="6">
        <f>SUMIF(CX$5:CX$35,$D1399,CZ$5:CZ$35)</f>
        <v>0</v>
      </c>
      <c r="CX1399" s="9"/>
      <c r="CY1399" s="10"/>
      <c r="CZ1399" s="11"/>
      <c r="DA1399" s="6">
        <f>SUMIF(DB$5:DB$35,$D1399,DD$5:DD$35)</f>
        <v>0</v>
      </c>
      <c r="DB1399" s="9"/>
      <c r="DC1399" s="10"/>
      <c r="DD1399" s="11"/>
      <c r="DE1399" s="6">
        <f>SUMIF(DF$5:DF$35,$D1399,DH$5:DH$35)</f>
        <v>0</v>
      </c>
      <c r="DF1399" s="9"/>
      <c r="DG1399" s="10"/>
      <c r="DH1399" s="11"/>
      <c r="DI1399" s="6">
        <f>SUMIF(DJ$5:DJ$35,$D1399,DL$5:DL$35)</f>
        <v>0</v>
      </c>
      <c r="DJ1399" s="9"/>
      <c r="DK1399" s="10"/>
      <c r="DL1399" s="11"/>
      <c r="DM1399" s="6">
        <f>SUMIF(DN$5:DN$35,$D1399,DP$5:DP$35)</f>
        <v>0</v>
      </c>
      <c r="DN1399" s="9"/>
      <c r="DO1399" s="10"/>
      <c r="DP1399" s="11"/>
      <c r="DQ1399" s="6">
        <f>SUMIF(DR$5:DR$35,$D1399,DT$5:DT$35)</f>
        <v>0</v>
      </c>
      <c r="DR1399" s="9"/>
      <c r="DS1399" s="10"/>
      <c r="DT1399" s="11"/>
      <c r="DU1399" s="6">
        <f>SUMIF(DV$5:DV$35,$D1399,DX$5:DX$35)</f>
        <v>0</v>
      </c>
      <c r="DV1399" s="9"/>
      <c r="DW1399" s="10"/>
      <c r="DX1399" s="11"/>
      <c r="DY1399" s="6">
        <f>SUMIF(DZ$5:DZ$35,$D1399,EB$5:EB$35)</f>
        <v>0</v>
      </c>
      <c r="DZ1399" s="9"/>
      <c r="EA1399" s="10"/>
      <c r="EB1399" s="11"/>
      <c r="EC1399" s="6">
        <f>SUMIF(ED$5:ED$35,$D1399,EF$5:EF$35)</f>
        <v>0</v>
      </c>
      <c r="ED1399" s="9"/>
      <c r="EE1399" s="10"/>
      <c r="EF1399" s="11"/>
      <c r="EG1399" s="6">
        <f>SUMIF(EH$5:EH$35,$D1399,EJ$5:EJ$35)</f>
        <v>0</v>
      </c>
      <c r="EH1399" s="9"/>
      <c r="EI1399" s="10"/>
      <c r="EJ1399" s="11"/>
      <c r="EK1399" s="6">
        <f>SUMIF(EL$5:EL$35,$D1399,EN$5:EN$35)</f>
        <v>0</v>
      </c>
      <c r="EL1399" s="9"/>
      <c r="EM1399" s="10"/>
      <c r="EN1399" s="11"/>
      <c r="EO1399" s="6">
        <f>SUMIF(EP$5:EP$35,$D1399,ER$5:ER$35)</f>
        <v>0</v>
      </c>
      <c r="EP1399" s="9"/>
      <c r="EQ1399" s="10"/>
      <c r="ER1399" s="11"/>
      <c r="ES1399" s="6">
        <f>SUMIF(ET$5:ET$35,$D1399,EV$5:EV$35)</f>
        <v>0</v>
      </c>
      <c r="ET1399" s="9"/>
      <c r="EU1399" s="10"/>
      <c r="EV1399" s="11"/>
      <c r="EW1399" s="6">
        <f>SUMIF(EX$5:EX$35,$D1399,EZ$5:EZ$35)</f>
        <v>0</v>
      </c>
      <c r="EX1399" s="9"/>
      <c r="EY1399" s="10"/>
      <c r="EZ1399" s="11"/>
      <c r="FA1399" s="6">
        <f>SUMIF(FB$5:FB$35,$D1399,FD$5:FD$35)</f>
        <v>0</v>
      </c>
      <c r="FB1399" s="9"/>
      <c r="FC1399" s="10"/>
      <c r="FD1399" s="11"/>
      <c r="FE1399" s="6">
        <f>SUMIF(FF$5:FF$35,$D1399,FH$5:FH$35)</f>
        <v>0</v>
      </c>
      <c r="FF1399" s="9"/>
      <c r="FG1399" s="10"/>
      <c r="FH1399" s="11"/>
      <c r="FI1399" s="6">
        <f>SUMIF(FJ$5:FJ$35,$D1399,FL$5:FL$35)</f>
        <v>0</v>
      </c>
      <c r="FJ1399" s="9"/>
      <c r="FK1399" s="10"/>
      <c r="FL1399" s="11"/>
      <c r="FM1399" s="6">
        <f>SUMIF(FN$5:FN$35,$D1399,FP$5:FP$35)</f>
        <v>0</v>
      </c>
      <c r="FN1399" s="9"/>
      <c r="FO1399" s="10"/>
      <c r="FP1399" s="11"/>
      <c r="FQ1399" s="6">
        <f>SUMIF(FR$5:FR$35,$D1399,FT$5:FT$35)</f>
        <v>0</v>
      </c>
      <c r="FR1399" s="9"/>
      <c r="FS1399" s="10"/>
      <c r="FT1399" s="11"/>
      <c r="FU1399" s="6">
        <f>SUMIF(FV$5:FV$35,$D1399,FX$5:FX$35)</f>
        <v>0</v>
      </c>
      <c r="FV1399" s="9"/>
      <c r="FW1399" s="10"/>
      <c r="FX1399" s="11"/>
      <c r="FY1399" s="6">
        <f>SUMIF(FZ$5:FZ$35,$D1399,GB$5:GB$35)</f>
        <v>0</v>
      </c>
      <c r="FZ1399" s="9"/>
      <c r="GA1399" s="10"/>
      <c r="GB1399" s="11"/>
      <c r="GC1399" s="6">
        <f>SUMIF(GD$5:GD$35,$D1399,GF$5:GF$35)</f>
        <v>0</v>
      </c>
      <c r="GD1399" s="9"/>
      <c r="GE1399" s="10"/>
      <c r="GF1399" s="11"/>
      <c r="GG1399" s="6">
        <f>SUMIF(GH$5:GH$35,$D1399,GJ$5:GJ$35)</f>
        <v>0</v>
      </c>
      <c r="GH1399" s="9"/>
      <c r="GI1399" s="10"/>
      <c r="GJ1399" s="11"/>
      <c r="GK1399" s="6">
        <f>SUMIF(GL$5:GL$35,$D1399,GN$5:GN$35)</f>
        <v>0</v>
      </c>
      <c r="GL1399" s="9"/>
      <c r="GM1399" s="10"/>
      <c r="GN1399" s="11"/>
      <c r="GO1399" s="6">
        <f>SUMIF(GP$5:GP$35,$D1399,GR$5:GR$35)</f>
        <v>0</v>
      </c>
      <c r="GP1399" s="9"/>
      <c r="GQ1399" s="10"/>
      <c r="GR1399" s="11"/>
      <c r="GS1399" s="6">
        <f>SUMIF(GT$5:GT$35,$D1399,GV$5:GV$35)</f>
        <v>0</v>
      </c>
      <c r="GT1399" s="9"/>
      <c r="GU1399" s="10"/>
      <c r="GV1399" s="20"/>
      <c r="GW1399" s="19">
        <f t="shared" si="33"/>
        <v>14.6</v>
      </c>
      <c r="GX1399" s="472">
        <f>SUM(GW1399:GW1410)</f>
        <v>14.6</v>
      </c>
      <c r="GY1399" s="473" t="str">
        <f>D1399</f>
        <v>TS14753</v>
      </c>
    </row>
    <row r="1400" spans="1:207" ht="15.75">
      <c r="A1400" s="47" t="s">
        <v>76</v>
      </c>
      <c r="B1400" s="475"/>
      <c r="C1400" s="287" t="s">
        <v>140</v>
      </c>
      <c r="D1400" s="237" t="s">
        <v>143</v>
      </c>
      <c r="E1400" s="6">
        <f>SUMIF(F$36:F$66,$D1400,H$36:H$66)</f>
        <v>0</v>
      </c>
      <c r="F1400" s="9"/>
      <c r="G1400" s="10"/>
      <c r="H1400" s="11"/>
      <c r="I1400" s="6">
        <f>SUMIF(J$36:J$66,$D1400,L$36:L$66)</f>
        <v>0</v>
      </c>
      <c r="J1400" s="9"/>
      <c r="K1400" s="10"/>
      <c r="L1400" s="11"/>
      <c r="M1400" s="6">
        <f>SUMIF(N$36:N$66,$D1400,P$36:P$66)</f>
        <v>0</v>
      </c>
      <c r="N1400" s="9"/>
      <c r="O1400" s="10"/>
      <c r="P1400" s="11"/>
      <c r="Q1400" s="6">
        <f>SUMIF(R$36:R$66,$D1400,T$36:T$66)</f>
        <v>0</v>
      </c>
      <c r="R1400" s="9"/>
      <c r="S1400" s="10"/>
      <c r="T1400" s="11"/>
      <c r="U1400" s="6">
        <f>SUMIF(V$36:V$66,$D1400,X$36:X$66)</f>
        <v>0</v>
      </c>
      <c r="V1400" s="9"/>
      <c r="W1400" s="10"/>
      <c r="X1400" s="11"/>
      <c r="Y1400" s="6">
        <f>SUMIF(Z$36:Z$66,$D1400,AB$36:AB$66)</f>
        <v>0</v>
      </c>
      <c r="Z1400" s="9"/>
      <c r="AA1400" s="10"/>
      <c r="AB1400" s="11"/>
      <c r="AC1400" s="6">
        <f>SUMIF(AD$36:AD$66,$D1400,AF$36:AF$66)</f>
        <v>0</v>
      </c>
      <c r="AD1400" s="9"/>
      <c r="AE1400" s="10"/>
      <c r="AF1400" s="11"/>
      <c r="AG1400" s="6">
        <f>SUMIF(AH$36:AH$66,$D1400,AJ$36:AJ$66)</f>
        <v>0</v>
      </c>
      <c r="AH1400" s="9"/>
      <c r="AI1400" s="10"/>
      <c r="AJ1400" s="11"/>
      <c r="AK1400" s="6">
        <f>SUMIF(AL$36:AL$66,$D1400,AN$36:AN$66)</f>
        <v>0</v>
      </c>
      <c r="AL1400" s="9"/>
      <c r="AM1400" s="10"/>
      <c r="AN1400" s="11"/>
      <c r="AO1400" s="6">
        <f>SUMIF(AP$36:AP$66,$D1400,AR$36:AR$66)</f>
        <v>0</v>
      </c>
      <c r="AP1400" s="9"/>
      <c r="AQ1400" s="10"/>
      <c r="AR1400" s="11"/>
      <c r="AS1400" s="6">
        <f>SUMIF(AT$36:AT$66,$D1400,AV$36:AV$66)</f>
        <v>0</v>
      </c>
      <c r="AT1400" s="9"/>
      <c r="AU1400" s="10"/>
      <c r="AV1400" s="11"/>
      <c r="AW1400" s="6">
        <f>SUMIF(AX$36:AX$66,$D1400,AZ$36:AZ$66)</f>
        <v>0</v>
      </c>
      <c r="AX1400" s="9"/>
      <c r="AY1400" s="10"/>
      <c r="AZ1400" s="11"/>
      <c r="BA1400" s="6">
        <f>SUMIF(BB$36:BB$66,$D1400,BD$36:BD$66)</f>
        <v>0</v>
      </c>
      <c r="BB1400" s="9"/>
      <c r="BC1400" s="10"/>
      <c r="BD1400" s="11"/>
      <c r="BE1400" s="6">
        <f>SUMIF(BF$36:BF$66,$D1400,BH$36:BH$66)</f>
        <v>0</v>
      </c>
      <c r="BF1400" s="9"/>
      <c r="BG1400" s="10"/>
      <c r="BH1400" s="11"/>
      <c r="BI1400" s="6">
        <f>SUMIF(BJ$36:BJ$66,$D1400,BL$36:BL$66)</f>
        <v>0</v>
      </c>
      <c r="BJ1400" s="9"/>
      <c r="BK1400" s="10"/>
      <c r="BL1400" s="11"/>
      <c r="BM1400" s="6">
        <f>SUMIF(BN$36:BN$66,$D1400,BP$36:BP$66)</f>
        <v>0</v>
      </c>
      <c r="BN1400" s="9"/>
      <c r="BO1400" s="10"/>
      <c r="BP1400" s="11"/>
      <c r="BQ1400" s="6">
        <f>SUMIF(BR$36:BR$66,$D1400,BT$36:BT$66)</f>
        <v>0</v>
      </c>
      <c r="BR1400" s="9"/>
      <c r="BS1400" s="10"/>
      <c r="BT1400" s="11"/>
      <c r="BU1400" s="6">
        <f>SUMIF(BV$36:BV$66,$D1400,BX$36:BX$66)</f>
        <v>0</v>
      </c>
      <c r="BV1400" s="9"/>
      <c r="BW1400" s="10"/>
      <c r="BX1400" s="11"/>
      <c r="BY1400" s="6">
        <f>SUMIF(BZ$36:BZ$66,$D1400,CB$36:CB$66)</f>
        <v>0</v>
      </c>
      <c r="BZ1400" s="9"/>
      <c r="CA1400" s="10"/>
      <c r="CB1400" s="11"/>
      <c r="CC1400" s="6">
        <f>SUMIF(CD$36:CD$66,$D1400,CF$36:CF$66)</f>
        <v>0</v>
      </c>
      <c r="CD1400" s="9"/>
      <c r="CE1400" s="10"/>
      <c r="CF1400" s="11"/>
      <c r="CG1400" s="6">
        <f>SUMIF(CH$36:CH$66,$D1400,CJ$36:CJ$66)</f>
        <v>0</v>
      </c>
      <c r="CH1400" s="9"/>
      <c r="CI1400" s="10"/>
      <c r="CJ1400" s="11"/>
      <c r="CK1400" s="6">
        <f>SUMIF(CL$36:CL$66,$D1400,CN$36:CN$66)</f>
        <v>0</v>
      </c>
      <c r="CL1400" s="9"/>
      <c r="CM1400" s="10"/>
      <c r="CN1400" s="11"/>
      <c r="CO1400" s="6">
        <f>SUMIF(CP$36:CP$66,$D1400,CR$36:CR$66)</f>
        <v>0</v>
      </c>
      <c r="CP1400" s="9"/>
      <c r="CQ1400" s="10"/>
      <c r="CR1400" s="11"/>
      <c r="CS1400" s="6">
        <f>SUMIF(CT$36:CT$66,$D1400,CV$36:CV$66)</f>
        <v>0</v>
      </c>
      <c r="CT1400" s="9"/>
      <c r="CU1400" s="10"/>
      <c r="CV1400" s="11"/>
      <c r="CW1400" s="6">
        <f>SUMIF(CX$36:CX$66,$D1400,CZ$36:CZ$66)</f>
        <v>0</v>
      </c>
      <c r="CX1400" s="9"/>
      <c r="CY1400" s="10"/>
      <c r="CZ1400" s="11"/>
      <c r="DA1400" s="6">
        <f>SUMIF(DB$36:DB$66,$D1400,DD$36:DD$66)</f>
        <v>0</v>
      </c>
      <c r="DB1400" s="9"/>
      <c r="DC1400" s="10"/>
      <c r="DD1400" s="11"/>
      <c r="DE1400" s="6">
        <f>SUMIF(DF$36:DF$66,$D1400,DH$36:DH$66)</f>
        <v>0</v>
      </c>
      <c r="DF1400" s="9"/>
      <c r="DG1400" s="10"/>
      <c r="DH1400" s="11"/>
      <c r="DI1400" s="6">
        <f>SUMIF(DJ$36:DJ$66,$D1400,DL$36:DL$66)</f>
        <v>0</v>
      </c>
      <c r="DJ1400" s="9"/>
      <c r="DK1400" s="10"/>
      <c r="DL1400" s="11"/>
      <c r="DM1400" s="6">
        <f>SUMIF(DN$36:DN$66,$D1400,DP$36:DP$66)</f>
        <v>0</v>
      </c>
      <c r="DN1400" s="9"/>
      <c r="DO1400" s="10"/>
      <c r="DP1400" s="11"/>
      <c r="DQ1400" s="6">
        <f>SUMIF(DR$36:DR$66,$D1400,DT$36:DT$66)</f>
        <v>0</v>
      </c>
      <c r="DR1400" s="9"/>
      <c r="DS1400" s="10"/>
      <c r="DT1400" s="11"/>
      <c r="DU1400" s="6">
        <f>SUMIF(DV$36:DV$66,$D1400,DX$36:DX$66)</f>
        <v>0</v>
      </c>
      <c r="DV1400" s="9"/>
      <c r="DW1400" s="10"/>
      <c r="DX1400" s="11"/>
      <c r="DY1400" s="6">
        <f>SUMIF(DZ$36:DZ$66,$D1400,EB$36:EB$66)</f>
        <v>0</v>
      </c>
      <c r="DZ1400" s="9"/>
      <c r="EA1400" s="10"/>
      <c r="EB1400" s="11"/>
      <c r="EC1400" s="6">
        <f>SUMIF(ED$36:ED$66,$D1400,EF$36:EF$66)</f>
        <v>0</v>
      </c>
      <c r="ED1400" s="9"/>
      <c r="EE1400" s="10"/>
      <c r="EF1400" s="11"/>
      <c r="EG1400" s="6">
        <f>SUMIF(EH$36:EH$66,$D1400,EJ$36:EJ$66)</f>
        <v>0</v>
      </c>
      <c r="EH1400" s="9"/>
      <c r="EI1400" s="10"/>
      <c r="EJ1400" s="11"/>
      <c r="EK1400" s="6">
        <f>SUMIF(EL$36:EL$66,$D1400,EN$36:EN$66)</f>
        <v>0</v>
      </c>
      <c r="EL1400" s="9"/>
      <c r="EM1400" s="10"/>
      <c r="EN1400" s="11"/>
      <c r="EO1400" s="6">
        <f>SUMIF(EP$36:EP$66,$D1400,ER$36:ER$66)</f>
        <v>0</v>
      </c>
      <c r="EP1400" s="9"/>
      <c r="EQ1400" s="10"/>
      <c r="ER1400" s="11"/>
      <c r="ES1400" s="6">
        <f>SUMIF(ET$36:ET$66,$D1400,EV$36:EV$66)</f>
        <v>0</v>
      </c>
      <c r="ET1400" s="9"/>
      <c r="EU1400" s="10"/>
      <c r="EV1400" s="11"/>
      <c r="EW1400" s="6">
        <f>SUMIF(EX$36:EX$66,$D1400,EZ$36:EZ$66)</f>
        <v>0</v>
      </c>
      <c r="EX1400" s="9"/>
      <c r="EY1400" s="10"/>
      <c r="EZ1400" s="11"/>
      <c r="FA1400" s="6">
        <f>SUMIF(FB$36:FB$66,$D1400,FD$36:FD$66)</f>
        <v>0</v>
      </c>
      <c r="FB1400" s="9"/>
      <c r="FC1400" s="10"/>
      <c r="FD1400" s="11"/>
      <c r="FE1400" s="6">
        <f>SUMIF(FF$36:FF$66,$D1400,FH$36:FH$66)</f>
        <v>0</v>
      </c>
      <c r="FF1400" s="9"/>
      <c r="FG1400" s="10"/>
      <c r="FH1400" s="11"/>
      <c r="FI1400" s="6">
        <f>SUMIF(FJ$36:FJ$66,$D1400,FL$36:FL$66)</f>
        <v>0</v>
      </c>
      <c r="FJ1400" s="9"/>
      <c r="FK1400" s="10"/>
      <c r="FL1400" s="11"/>
      <c r="FM1400" s="6">
        <f>SUMIF(FN$36:FN$66,$D1400,FP$36:FP$66)</f>
        <v>0</v>
      </c>
      <c r="FN1400" s="9"/>
      <c r="FO1400" s="10"/>
      <c r="FP1400" s="11"/>
      <c r="FQ1400" s="6">
        <f>SUMIF(FR$36:FR$66,$D1400,FT$36:FT$66)</f>
        <v>0</v>
      </c>
      <c r="FR1400" s="9"/>
      <c r="FS1400" s="10"/>
      <c r="FT1400" s="11"/>
      <c r="FU1400" s="6">
        <f>SUMIF(FV$36:FV$66,$D1400,FX$36:FX$66)</f>
        <v>0</v>
      </c>
      <c r="FV1400" s="9"/>
      <c r="FW1400" s="10"/>
      <c r="FX1400" s="11"/>
      <c r="FY1400" s="6">
        <f>SUMIF(FZ$36:FZ$66,$D1400,GB$36:GB$66)</f>
        <v>0</v>
      </c>
      <c r="FZ1400" s="9"/>
      <c r="GA1400" s="10"/>
      <c r="GB1400" s="11"/>
      <c r="GC1400" s="6">
        <f>SUMIF(GD$36:GD$66,$D1400,GF$36:GF$66)</f>
        <v>0</v>
      </c>
      <c r="GD1400" s="9"/>
      <c r="GE1400" s="10"/>
      <c r="GF1400" s="11"/>
      <c r="GG1400" s="6">
        <f>SUMIF(GH$36:GH$66,$D1400,GJ$36:GJ$66)</f>
        <v>0</v>
      </c>
      <c r="GH1400" s="9"/>
      <c r="GI1400" s="10"/>
      <c r="GJ1400" s="11"/>
      <c r="GK1400" s="6">
        <f>SUMIF(GL$36:GL$66,$D1400,GN$36:GN$66)</f>
        <v>0</v>
      </c>
      <c r="GL1400" s="9"/>
      <c r="GM1400" s="10"/>
      <c r="GN1400" s="11"/>
      <c r="GO1400" s="6">
        <f>SUMIF(GP$36:GP$66,$D1400,GR$36:GR$66)</f>
        <v>0</v>
      </c>
      <c r="GP1400" s="9"/>
      <c r="GQ1400" s="10"/>
      <c r="GR1400" s="11"/>
      <c r="GS1400" s="6">
        <f>SUMIF(GT$36:GT$66,$D1400,GV$36:GV$66)</f>
        <v>0</v>
      </c>
      <c r="GT1400" s="9"/>
      <c r="GU1400" s="10"/>
      <c r="GV1400" s="20"/>
      <c r="GW1400" s="19">
        <f t="shared" si="33"/>
        <v>0</v>
      </c>
      <c r="GX1400" s="472"/>
      <c r="GY1400" s="473"/>
    </row>
    <row r="1401" spans="1:207" ht="15.75">
      <c r="A1401" s="47" t="s">
        <v>77</v>
      </c>
      <c r="B1401" s="475"/>
      <c r="C1401" s="287" t="s">
        <v>140</v>
      </c>
      <c r="D1401" s="237" t="s">
        <v>143</v>
      </c>
      <c r="E1401" s="6">
        <f>SUMIF(F$67:F$97,$D1401,H$67:H$97)</f>
        <v>0</v>
      </c>
      <c r="F1401" s="9"/>
      <c r="G1401" s="10"/>
      <c r="H1401" s="11"/>
      <c r="I1401" s="6">
        <f>SUMIF(J$67:J$97,$D1401,L$67:L$97)</f>
        <v>0</v>
      </c>
      <c r="J1401" s="9"/>
      <c r="K1401" s="10"/>
      <c r="L1401" s="11"/>
      <c r="M1401" s="6">
        <f>SUMIF(N$67:N$97,$D1401,P$67:P$97)</f>
        <v>0</v>
      </c>
      <c r="N1401" s="9"/>
      <c r="O1401" s="10"/>
      <c r="P1401" s="11"/>
      <c r="Q1401" s="6">
        <f>SUMIF(R$67:R$97,$D1401,T$67:T$97)</f>
        <v>0</v>
      </c>
      <c r="R1401" s="9"/>
      <c r="S1401" s="10"/>
      <c r="T1401" s="11"/>
      <c r="U1401" s="6">
        <f>SUMIF(V$67:V$97,$D1401,X$67:X$97)</f>
        <v>0</v>
      </c>
      <c r="V1401" s="9"/>
      <c r="W1401" s="10"/>
      <c r="X1401" s="11"/>
      <c r="Y1401" s="6">
        <f>SUMIF(Z$67:Z$97,$D1401,AB$67:AB$97)</f>
        <v>0</v>
      </c>
      <c r="Z1401" s="9"/>
      <c r="AA1401" s="10"/>
      <c r="AB1401" s="11"/>
      <c r="AC1401" s="6">
        <f>SUMIF(AD$67:AD$97,$D1401,AF$67:AF$97)</f>
        <v>0</v>
      </c>
      <c r="AD1401" s="9"/>
      <c r="AE1401" s="10"/>
      <c r="AF1401" s="11"/>
      <c r="AG1401" s="6">
        <f>SUMIF(AH$67:AH$97,$D1401,AJ$67:AJ$97)</f>
        <v>0</v>
      </c>
      <c r="AH1401" s="9"/>
      <c r="AI1401" s="10"/>
      <c r="AJ1401" s="11"/>
      <c r="AK1401" s="6">
        <f>SUMIF(AL$67:AL$97,$D1401,AN$67:AN$97)</f>
        <v>0</v>
      </c>
      <c r="AL1401" s="9"/>
      <c r="AM1401" s="10"/>
      <c r="AN1401" s="11"/>
      <c r="AO1401" s="6">
        <f>SUMIF(AP$67:AP$97,$D1401,AR$67:AR$97)</f>
        <v>0</v>
      </c>
      <c r="AP1401" s="9"/>
      <c r="AQ1401" s="10"/>
      <c r="AR1401" s="11"/>
      <c r="AS1401" s="6">
        <f>SUMIF(AT$67:AT$97,$D1401,AV$67:AV$97)</f>
        <v>0</v>
      </c>
      <c r="AT1401" s="9"/>
      <c r="AU1401" s="10"/>
      <c r="AV1401" s="11"/>
      <c r="AW1401" s="6">
        <f>SUMIF(AX$67:AX$97,$D1401,AZ$67:AZ$97)</f>
        <v>0</v>
      </c>
      <c r="AX1401" s="9"/>
      <c r="AY1401" s="10"/>
      <c r="AZ1401" s="11"/>
      <c r="BA1401" s="6">
        <f>SUMIF(BB$67:BB$97,$D1401,BD$67:BD$97)</f>
        <v>0</v>
      </c>
      <c r="BB1401" s="9"/>
      <c r="BC1401" s="10"/>
      <c r="BD1401" s="11"/>
      <c r="BE1401" s="6">
        <f>SUMIF(BF$67:BF$97,$D1401,BH$67:BH$97)</f>
        <v>0</v>
      </c>
      <c r="BF1401" s="9"/>
      <c r="BG1401" s="10"/>
      <c r="BH1401" s="11"/>
      <c r="BI1401" s="6">
        <f>SUMIF(BJ$67:BJ$97,$D1401,BL$67:BL$97)</f>
        <v>0</v>
      </c>
      <c r="BJ1401" s="9"/>
      <c r="BK1401" s="10"/>
      <c r="BL1401" s="11"/>
      <c r="BM1401" s="6">
        <f>SUMIF(BN$67:BN$97,$D1401,BP$67:BP$97)</f>
        <v>0</v>
      </c>
      <c r="BN1401" s="9"/>
      <c r="BO1401" s="10"/>
      <c r="BP1401" s="11"/>
      <c r="BQ1401" s="6">
        <f>SUMIF(BR$67:BR$97,$D1401,BT$67:BT$97)</f>
        <v>0</v>
      </c>
      <c r="BR1401" s="9"/>
      <c r="BS1401" s="10"/>
      <c r="BT1401" s="11"/>
      <c r="BU1401" s="6">
        <f>SUMIF(BV$67:BV$97,$D1401,BX$67:BX$97)</f>
        <v>0</v>
      </c>
      <c r="BV1401" s="9"/>
      <c r="BW1401" s="10"/>
      <c r="BX1401" s="11"/>
      <c r="BY1401" s="6">
        <f>SUMIF(BZ$67:BZ$97,$D1401,CB$67:CB$97)</f>
        <v>0</v>
      </c>
      <c r="BZ1401" s="9"/>
      <c r="CA1401" s="10"/>
      <c r="CB1401" s="11"/>
      <c r="CC1401" s="6">
        <f>SUMIF(CD$67:CD$97,$D1401,CF$67:CF$97)</f>
        <v>0</v>
      </c>
      <c r="CD1401" s="9"/>
      <c r="CE1401" s="10"/>
      <c r="CF1401" s="11"/>
      <c r="CG1401" s="6">
        <f>SUMIF(CH$67:CH$97,$D1401,CJ$67:CJ$97)</f>
        <v>0</v>
      </c>
      <c r="CH1401" s="9"/>
      <c r="CI1401" s="10"/>
      <c r="CJ1401" s="11"/>
      <c r="CK1401" s="6">
        <f>SUMIF(CL$67:CL$97,$D1401,CN$67:CN$97)</f>
        <v>0</v>
      </c>
      <c r="CL1401" s="9"/>
      <c r="CM1401" s="10"/>
      <c r="CN1401" s="11"/>
      <c r="CO1401" s="6">
        <f>SUMIF(CP$67:CP$97,$D1401,CR$67:CR$97)</f>
        <v>0</v>
      </c>
      <c r="CP1401" s="9"/>
      <c r="CQ1401" s="10"/>
      <c r="CR1401" s="11"/>
      <c r="CS1401" s="6">
        <f>SUMIF(CT$67:CT$97,$D1401,CV$67:CV$97)</f>
        <v>0</v>
      </c>
      <c r="CT1401" s="9"/>
      <c r="CU1401" s="10"/>
      <c r="CV1401" s="11"/>
      <c r="CW1401" s="6">
        <f>SUMIF(CX$67:CX$97,$D1401,CZ$67:CZ$97)</f>
        <v>0</v>
      </c>
      <c r="CX1401" s="9"/>
      <c r="CY1401" s="10"/>
      <c r="CZ1401" s="11"/>
      <c r="DA1401" s="6">
        <f>SUMIF(DB$67:DB$97,$D1401,DD$67:DD$97)</f>
        <v>0</v>
      </c>
      <c r="DB1401" s="9"/>
      <c r="DC1401" s="10"/>
      <c r="DD1401" s="11"/>
      <c r="DE1401" s="6">
        <f>SUMIF(DF$67:DF$97,$D1401,DH$67:DH$97)</f>
        <v>0</v>
      </c>
      <c r="DF1401" s="9"/>
      <c r="DG1401" s="10"/>
      <c r="DH1401" s="11"/>
      <c r="DI1401" s="6">
        <f>SUMIF(DJ$67:DJ$97,$D1401,DL$67:DL$97)</f>
        <v>0</v>
      </c>
      <c r="DJ1401" s="9"/>
      <c r="DK1401" s="10"/>
      <c r="DL1401" s="11"/>
      <c r="DM1401" s="6">
        <f>SUMIF(DN$67:DN$97,$D1401,DP$67:DP$97)</f>
        <v>0</v>
      </c>
      <c r="DN1401" s="9"/>
      <c r="DO1401" s="10"/>
      <c r="DP1401" s="11"/>
      <c r="DQ1401" s="6">
        <f>SUMIF(DR$67:DR$97,$D1401,DT$67:DT$97)</f>
        <v>0</v>
      </c>
      <c r="DR1401" s="9"/>
      <c r="DS1401" s="10"/>
      <c r="DT1401" s="11"/>
      <c r="DU1401" s="6">
        <f>SUMIF(DV$67:DV$97,$D1401,DX$67:DX$97)</f>
        <v>0</v>
      </c>
      <c r="DV1401" s="9"/>
      <c r="DW1401" s="10"/>
      <c r="DX1401" s="11"/>
      <c r="DY1401" s="6">
        <f>SUMIF(DZ$67:DZ$97,$D1401,EB$67:EB$97)</f>
        <v>0</v>
      </c>
      <c r="DZ1401" s="9"/>
      <c r="EA1401" s="10"/>
      <c r="EB1401" s="11"/>
      <c r="EC1401" s="6">
        <f>SUMIF(ED$67:ED$97,$D1401,EF$67:EF$97)</f>
        <v>0</v>
      </c>
      <c r="ED1401" s="9"/>
      <c r="EE1401" s="10"/>
      <c r="EF1401" s="11"/>
      <c r="EG1401" s="6">
        <f>SUMIF(EH$67:EH$97,$D1401,EJ$67:EJ$97)</f>
        <v>0</v>
      </c>
      <c r="EH1401" s="9"/>
      <c r="EI1401" s="10"/>
      <c r="EJ1401" s="11"/>
      <c r="EK1401" s="6">
        <f>SUMIF(EL$67:EL$97,$D1401,EN$67:EN$97)</f>
        <v>0</v>
      </c>
      <c r="EL1401" s="9"/>
      <c r="EM1401" s="10"/>
      <c r="EN1401" s="11"/>
      <c r="EO1401" s="6">
        <f>SUMIF(EP$67:EP$97,$D1401,ER$67:ER$97)</f>
        <v>0</v>
      </c>
      <c r="EP1401" s="9"/>
      <c r="EQ1401" s="10"/>
      <c r="ER1401" s="11"/>
      <c r="ES1401" s="6">
        <f>SUMIF(ET$67:ET$97,$D1401,EV$67:EV$97)</f>
        <v>0</v>
      </c>
      <c r="ET1401" s="9"/>
      <c r="EU1401" s="10"/>
      <c r="EV1401" s="11"/>
      <c r="EW1401" s="6">
        <f>SUMIF(EX$67:EX$97,$D1401,EZ$67:EZ$97)</f>
        <v>0</v>
      </c>
      <c r="EX1401" s="9"/>
      <c r="EY1401" s="10"/>
      <c r="EZ1401" s="11"/>
      <c r="FA1401" s="6">
        <f>SUMIF(FB$67:FB$97,$D1401,FD$67:FD$97)</f>
        <v>0</v>
      </c>
      <c r="FB1401" s="9"/>
      <c r="FC1401" s="10"/>
      <c r="FD1401" s="11"/>
      <c r="FE1401" s="6">
        <f>SUMIF(FF$67:FF$97,$D1401,FH$67:FH$97)</f>
        <v>0</v>
      </c>
      <c r="FF1401" s="9"/>
      <c r="FG1401" s="10"/>
      <c r="FH1401" s="11"/>
      <c r="FI1401" s="6">
        <f>SUMIF(FJ$67:FJ$97,$D1401,FL$67:FL$97)</f>
        <v>0</v>
      </c>
      <c r="FJ1401" s="9"/>
      <c r="FK1401" s="10"/>
      <c r="FL1401" s="11"/>
      <c r="FM1401" s="6">
        <f>SUMIF(FN$67:FN$97,$D1401,FP$67:FP$97)</f>
        <v>0</v>
      </c>
      <c r="FN1401" s="9"/>
      <c r="FO1401" s="10"/>
      <c r="FP1401" s="11"/>
      <c r="FQ1401" s="6">
        <f>SUMIF(FR$67:FR$97,$D1401,FT$67:FT$97)</f>
        <v>0</v>
      </c>
      <c r="FR1401" s="9"/>
      <c r="FS1401" s="10"/>
      <c r="FT1401" s="11"/>
      <c r="FU1401" s="6">
        <f>SUMIF(FV$67:FV$97,$D1401,FX$67:FX$97)</f>
        <v>0</v>
      </c>
      <c r="FV1401" s="9"/>
      <c r="FW1401" s="10"/>
      <c r="FX1401" s="11"/>
      <c r="FY1401" s="6">
        <f>SUMIF(FZ$67:FZ$97,$D1401,GB$67:GB$97)</f>
        <v>0</v>
      </c>
      <c r="FZ1401" s="9"/>
      <c r="GA1401" s="10"/>
      <c r="GB1401" s="11"/>
      <c r="GC1401" s="6">
        <f>SUMIF(GD$67:GD$97,$D1401,GF$67:GF$97)</f>
        <v>0</v>
      </c>
      <c r="GD1401" s="9"/>
      <c r="GE1401" s="10"/>
      <c r="GF1401" s="11"/>
      <c r="GG1401" s="6">
        <f>SUMIF(GH$67:GH$97,$D1401,GJ$67:GJ$97)</f>
        <v>0</v>
      </c>
      <c r="GH1401" s="9"/>
      <c r="GI1401" s="10"/>
      <c r="GJ1401" s="11"/>
      <c r="GK1401" s="6">
        <f>SUMIF(GL$67:GL$97,$D1401,GN$67:GN$97)</f>
        <v>0</v>
      </c>
      <c r="GL1401" s="9"/>
      <c r="GM1401" s="10"/>
      <c r="GN1401" s="11"/>
      <c r="GO1401" s="6">
        <f>SUMIF(GP$67:GP$97,$D1401,GR$67:GR$97)</f>
        <v>0</v>
      </c>
      <c r="GP1401" s="9"/>
      <c r="GQ1401" s="10"/>
      <c r="GR1401" s="11"/>
      <c r="GS1401" s="6">
        <f>SUMIF(GT$67:GT$97,$D1401,GV$67:GV$97)</f>
        <v>0</v>
      </c>
      <c r="GT1401" s="9"/>
      <c r="GU1401" s="10"/>
      <c r="GV1401" s="20"/>
      <c r="GW1401" s="19">
        <f t="shared" si="33"/>
        <v>0</v>
      </c>
      <c r="GX1401" s="472"/>
      <c r="GY1401" s="473"/>
    </row>
    <row r="1402" spans="1:207" ht="15.75">
      <c r="A1402" s="47" t="s">
        <v>78</v>
      </c>
      <c r="B1402" s="475"/>
      <c r="C1402" s="287" t="s">
        <v>140</v>
      </c>
      <c r="D1402" s="237" t="s">
        <v>143</v>
      </c>
      <c r="E1402" s="6">
        <f>SUMIF(F$98:F$128,$D1402,H$98:H$128)</f>
        <v>0</v>
      </c>
      <c r="F1402" s="9"/>
      <c r="G1402" s="10"/>
      <c r="H1402" s="11"/>
      <c r="I1402" s="6">
        <f>SUMIF(J$98:J$128,$D1402,L$98:L$128)</f>
        <v>0</v>
      </c>
      <c r="J1402" s="9"/>
      <c r="K1402" s="10"/>
      <c r="L1402" s="11"/>
      <c r="M1402" s="6">
        <f>SUMIF(N$98:N$128,$D1402,P$98:P$128)</f>
        <v>0</v>
      </c>
      <c r="N1402" s="9"/>
      <c r="O1402" s="10"/>
      <c r="P1402" s="11"/>
      <c r="Q1402" s="6">
        <f>SUMIF(R$98:R$128,$D1402,T$98:T$128)</f>
        <v>0</v>
      </c>
      <c r="R1402" s="9"/>
      <c r="S1402" s="10"/>
      <c r="T1402" s="11"/>
      <c r="U1402" s="6">
        <f>SUMIF(V$98:V$128,$D1402,X$98:X$128)</f>
        <v>0</v>
      </c>
      <c r="V1402" s="9"/>
      <c r="W1402" s="10"/>
      <c r="X1402" s="11"/>
      <c r="Y1402" s="6">
        <f>SUMIF(Z$98:Z$128,$D1402,AB$98:AB$128)</f>
        <v>0</v>
      </c>
      <c r="Z1402" s="9"/>
      <c r="AA1402" s="10"/>
      <c r="AB1402" s="11"/>
      <c r="AC1402" s="6">
        <f>SUMIF(AD$98:AD$128,$D1402,AF$98:AF$128)</f>
        <v>0</v>
      </c>
      <c r="AD1402" s="9"/>
      <c r="AE1402" s="10"/>
      <c r="AF1402" s="11"/>
      <c r="AG1402" s="6">
        <f>SUMIF(AH$98:AH$128,$D1402,AJ$98:AJ$128)</f>
        <v>0</v>
      </c>
      <c r="AH1402" s="9"/>
      <c r="AI1402" s="10"/>
      <c r="AJ1402" s="11"/>
      <c r="AK1402" s="6">
        <f>SUMIF(AL$98:AL$128,$D1402,AN$98:AN$128)</f>
        <v>0</v>
      </c>
      <c r="AL1402" s="9"/>
      <c r="AM1402" s="10"/>
      <c r="AN1402" s="11"/>
      <c r="AO1402" s="6">
        <f>SUMIF(AP$98:AP$128,$D1402,AR$98:AR$128)</f>
        <v>0</v>
      </c>
      <c r="AP1402" s="9"/>
      <c r="AQ1402" s="10"/>
      <c r="AR1402" s="11"/>
      <c r="AS1402" s="6">
        <f>SUMIF(AT$98:AT$128,$D1402,AV$98:AV$128)</f>
        <v>0</v>
      </c>
      <c r="AT1402" s="9"/>
      <c r="AU1402" s="10"/>
      <c r="AV1402" s="11"/>
      <c r="AW1402" s="6">
        <f>SUMIF(AX$98:AX$128,$D1402,AZ$98:AZ$128)</f>
        <v>0</v>
      </c>
      <c r="AX1402" s="9"/>
      <c r="AY1402" s="10"/>
      <c r="AZ1402" s="11"/>
      <c r="BA1402" s="6">
        <f>SUMIF(BB$98:BB$128,$D1402,BD$98:BD$128)</f>
        <v>0</v>
      </c>
      <c r="BB1402" s="9"/>
      <c r="BC1402" s="10"/>
      <c r="BD1402" s="11"/>
      <c r="BE1402" s="6">
        <f>SUMIF(BF$98:BF$128,$D1402,BH$98:BH$128)</f>
        <v>0</v>
      </c>
      <c r="BF1402" s="9"/>
      <c r="BG1402" s="10"/>
      <c r="BH1402" s="11"/>
      <c r="BI1402" s="6">
        <f>SUMIF(BJ$98:BJ$128,$D1402,BL$98:BL$128)</f>
        <v>0</v>
      </c>
      <c r="BJ1402" s="9"/>
      <c r="BK1402" s="10"/>
      <c r="BL1402" s="11"/>
      <c r="BM1402" s="6">
        <f>SUMIF(BN$98:BN$128,$D1402,BP$98:BP$128)</f>
        <v>0</v>
      </c>
      <c r="BN1402" s="9"/>
      <c r="BO1402" s="10"/>
      <c r="BP1402" s="11"/>
      <c r="BQ1402" s="6">
        <f>SUMIF(BR$98:BR$128,$D1402,BT$98:BT$128)</f>
        <v>0</v>
      </c>
      <c r="BR1402" s="9"/>
      <c r="BS1402" s="10"/>
      <c r="BT1402" s="11"/>
      <c r="BU1402" s="6">
        <f>SUMIF(BV$98:BV$128,$D1402,BX$98:BX$128)</f>
        <v>0</v>
      </c>
      <c r="BV1402" s="9"/>
      <c r="BW1402" s="10"/>
      <c r="BX1402" s="11"/>
      <c r="BY1402" s="6">
        <f>SUMIF(BZ$98:BZ$128,$D1402,CB$98:CB$128)</f>
        <v>0</v>
      </c>
      <c r="BZ1402" s="9"/>
      <c r="CA1402" s="10"/>
      <c r="CB1402" s="11"/>
      <c r="CC1402" s="6">
        <f>SUMIF(CD$98:CD$128,$D1402,CF$98:CF$128)</f>
        <v>0</v>
      </c>
      <c r="CD1402" s="9"/>
      <c r="CE1402" s="10"/>
      <c r="CF1402" s="11"/>
      <c r="CG1402" s="6">
        <f>SUMIF(CH$98:CH$128,$D1402,CJ$98:CJ$128)</f>
        <v>0</v>
      </c>
      <c r="CH1402" s="9"/>
      <c r="CI1402" s="10"/>
      <c r="CJ1402" s="11"/>
      <c r="CK1402" s="6">
        <f>SUMIF(CL$98:CL$128,$D1402,CN$98:CN$128)</f>
        <v>0</v>
      </c>
      <c r="CL1402" s="9"/>
      <c r="CM1402" s="10"/>
      <c r="CN1402" s="11"/>
      <c r="CO1402" s="6">
        <f>SUMIF(CP$98:CP$128,$D1402,CR$98:CR$128)</f>
        <v>0</v>
      </c>
      <c r="CP1402" s="9"/>
      <c r="CQ1402" s="10"/>
      <c r="CR1402" s="11"/>
      <c r="CS1402" s="6">
        <f>SUMIF(CT$98:CT$128,$D1402,CV$98:CV$128)</f>
        <v>0</v>
      </c>
      <c r="CT1402" s="9"/>
      <c r="CU1402" s="10"/>
      <c r="CV1402" s="11"/>
      <c r="CW1402" s="6">
        <f>SUMIF(CX$98:CX$128,$D1402,CZ$98:CZ$128)</f>
        <v>0</v>
      </c>
      <c r="CX1402" s="9"/>
      <c r="CY1402" s="10"/>
      <c r="CZ1402" s="11"/>
      <c r="DA1402" s="6">
        <f>SUMIF(DB$98:DB$128,$D1402,DD$98:DD$128)</f>
        <v>0</v>
      </c>
      <c r="DB1402" s="9"/>
      <c r="DC1402" s="10"/>
      <c r="DD1402" s="11"/>
      <c r="DE1402" s="6">
        <f>SUMIF(DF$98:DF$128,$D1402,DH$98:DH$128)</f>
        <v>0</v>
      </c>
      <c r="DF1402" s="9"/>
      <c r="DG1402" s="10"/>
      <c r="DH1402" s="11"/>
      <c r="DI1402" s="6">
        <f>SUMIF(DJ$98:DJ$128,$D1402,DL$98:DL$128)</f>
        <v>0</v>
      </c>
      <c r="DJ1402" s="9"/>
      <c r="DK1402" s="10"/>
      <c r="DL1402" s="11"/>
      <c r="DM1402" s="6">
        <f>SUMIF(DN$98:DN$128,$D1402,DP$98:DP$128)</f>
        <v>0</v>
      </c>
      <c r="DN1402" s="9"/>
      <c r="DO1402" s="10"/>
      <c r="DP1402" s="11"/>
      <c r="DQ1402" s="6">
        <f>SUMIF(DR$98:DR$128,$D1402,DT$98:DT$128)</f>
        <v>0</v>
      </c>
      <c r="DR1402" s="9"/>
      <c r="DS1402" s="10"/>
      <c r="DT1402" s="11"/>
      <c r="DU1402" s="6">
        <f>SUMIF(DV$98:DV$128,$D1402,DX$98:DX$128)</f>
        <v>0</v>
      </c>
      <c r="DV1402" s="9"/>
      <c r="DW1402" s="10"/>
      <c r="DX1402" s="11"/>
      <c r="DY1402" s="6">
        <f>SUMIF(DZ$98:DZ$128,$D1402,EB$98:EB$128)</f>
        <v>0</v>
      </c>
      <c r="DZ1402" s="9"/>
      <c r="EA1402" s="10"/>
      <c r="EB1402" s="11"/>
      <c r="EC1402" s="6">
        <f>SUMIF(ED$98:ED$128,$D1402,EF$98:EF$128)</f>
        <v>0</v>
      </c>
      <c r="ED1402" s="9"/>
      <c r="EE1402" s="10"/>
      <c r="EF1402" s="11"/>
      <c r="EG1402" s="6">
        <f>SUMIF(EH$98:EH$128,$D1402,EJ$98:EJ$128)</f>
        <v>0</v>
      </c>
      <c r="EH1402" s="9"/>
      <c r="EI1402" s="10"/>
      <c r="EJ1402" s="11"/>
      <c r="EK1402" s="6">
        <f>SUMIF(EL$98:EL$128,$D1402,EN$98:EN$128)</f>
        <v>0</v>
      </c>
      <c r="EL1402" s="9"/>
      <c r="EM1402" s="10"/>
      <c r="EN1402" s="11"/>
      <c r="EO1402" s="6">
        <f>SUMIF(EP$98:EP$128,$D1402,ER$98:ER$128)</f>
        <v>0</v>
      </c>
      <c r="EP1402" s="9"/>
      <c r="EQ1402" s="10"/>
      <c r="ER1402" s="11"/>
      <c r="ES1402" s="6">
        <f>SUMIF(ET$98:ET$128,$D1402,EV$98:EV$128)</f>
        <v>0</v>
      </c>
      <c r="ET1402" s="9"/>
      <c r="EU1402" s="10"/>
      <c r="EV1402" s="11"/>
      <c r="EW1402" s="6">
        <f>SUMIF(EX$98:EX$128,$D1402,EZ$98:EZ$128)</f>
        <v>0</v>
      </c>
      <c r="EX1402" s="9"/>
      <c r="EY1402" s="10"/>
      <c r="EZ1402" s="11"/>
      <c r="FA1402" s="6">
        <f>SUMIF(FB$98:FB$128,$D1402,FD$98:FD$128)</f>
        <v>0</v>
      </c>
      <c r="FB1402" s="9"/>
      <c r="FC1402" s="10"/>
      <c r="FD1402" s="11"/>
      <c r="FE1402" s="6">
        <f>SUMIF(FF$98:FF$128,$D1402,FH$98:FH$128)</f>
        <v>0</v>
      </c>
      <c r="FF1402" s="9"/>
      <c r="FG1402" s="10"/>
      <c r="FH1402" s="11"/>
      <c r="FI1402" s="6">
        <f>SUMIF(FJ$98:FJ$128,$D1402,FL$98:FL$128)</f>
        <v>0</v>
      </c>
      <c r="FJ1402" s="9"/>
      <c r="FK1402" s="10"/>
      <c r="FL1402" s="11"/>
      <c r="FM1402" s="6">
        <f>SUMIF(FN$98:FN$128,$D1402,FP$98:FP$128)</f>
        <v>0</v>
      </c>
      <c r="FN1402" s="9"/>
      <c r="FO1402" s="10"/>
      <c r="FP1402" s="11"/>
      <c r="FQ1402" s="6">
        <f>SUMIF(FR$98:FR$128,$D1402,FT$98:FT$128)</f>
        <v>0</v>
      </c>
      <c r="FR1402" s="9"/>
      <c r="FS1402" s="10"/>
      <c r="FT1402" s="11"/>
      <c r="FU1402" s="6">
        <f>SUMIF(FV$98:FV$128,$D1402,FX$98:FX$128)</f>
        <v>0</v>
      </c>
      <c r="FV1402" s="9"/>
      <c r="FW1402" s="10"/>
      <c r="FX1402" s="11"/>
      <c r="FY1402" s="6">
        <f>SUMIF(FZ$98:FZ$128,$D1402,GB$98:GB$128)</f>
        <v>0</v>
      </c>
      <c r="FZ1402" s="9"/>
      <c r="GA1402" s="10"/>
      <c r="GB1402" s="11"/>
      <c r="GC1402" s="6">
        <f>SUMIF(GD$98:GD$128,$D1402,GF$98:GF$128)</f>
        <v>0</v>
      </c>
      <c r="GD1402" s="9"/>
      <c r="GE1402" s="10"/>
      <c r="GF1402" s="11"/>
      <c r="GG1402" s="6">
        <f>SUMIF(GH$98:GH$128,$D1402,GJ$98:GJ$128)</f>
        <v>0</v>
      </c>
      <c r="GH1402" s="9"/>
      <c r="GI1402" s="10"/>
      <c r="GJ1402" s="11"/>
      <c r="GK1402" s="6">
        <f>SUMIF(GL$98:GL$128,$D1402,GN$98:GN$128)</f>
        <v>0</v>
      </c>
      <c r="GL1402" s="9"/>
      <c r="GM1402" s="10"/>
      <c r="GN1402" s="11"/>
      <c r="GO1402" s="6">
        <f>SUMIF(GP$98:GP$128,$D1402,GR$98:GR$128)</f>
        <v>0</v>
      </c>
      <c r="GP1402" s="9"/>
      <c r="GQ1402" s="10"/>
      <c r="GR1402" s="11"/>
      <c r="GS1402" s="6">
        <f>SUMIF(GT$98:GT$128,$D1402,GV$98:GV$128)</f>
        <v>0</v>
      </c>
      <c r="GT1402" s="9"/>
      <c r="GU1402" s="10"/>
      <c r="GV1402" s="20"/>
      <c r="GW1402" s="19">
        <f t="shared" si="33"/>
        <v>0</v>
      </c>
      <c r="GX1402" s="472"/>
      <c r="GY1402" s="473"/>
    </row>
    <row r="1403" spans="1:207" ht="15.75">
      <c r="A1403" s="47" t="s">
        <v>79</v>
      </c>
      <c r="B1403" s="475"/>
      <c r="C1403" s="287" t="s">
        <v>140</v>
      </c>
      <c r="D1403" s="237" t="s">
        <v>143</v>
      </c>
      <c r="E1403" s="6">
        <f>SUMIF(F$129:F$159,$D1403,H$129:H$159)</f>
        <v>0</v>
      </c>
      <c r="F1403" s="9"/>
      <c r="G1403" s="10"/>
      <c r="H1403" s="11"/>
      <c r="I1403" s="6">
        <f>SUMIF(J$129:J$159,$D1403,L$129:L$159)</f>
        <v>0</v>
      </c>
      <c r="J1403" s="9"/>
      <c r="K1403" s="10"/>
      <c r="L1403" s="11"/>
      <c r="M1403" s="6">
        <f>SUMIF(N$129:N$159,$D1403,P$129:P$159)</f>
        <v>0</v>
      </c>
      <c r="N1403" s="9"/>
      <c r="O1403" s="10"/>
      <c r="P1403" s="11"/>
      <c r="Q1403" s="6">
        <f>SUMIF(R$129:R$159,$D1403,T$129:T$159)</f>
        <v>0</v>
      </c>
      <c r="R1403" s="9"/>
      <c r="S1403" s="10"/>
      <c r="T1403" s="11"/>
      <c r="U1403" s="6">
        <f>SUMIF(V$129:V$159,$D1403,X$129:X$159)</f>
        <v>0</v>
      </c>
      <c r="V1403" s="9"/>
      <c r="W1403" s="10"/>
      <c r="X1403" s="11"/>
      <c r="Y1403" s="6">
        <f>SUMIF(Z$129:Z$159,$D1403,AB$129:AB$159)</f>
        <v>0</v>
      </c>
      <c r="Z1403" s="9"/>
      <c r="AA1403" s="10"/>
      <c r="AB1403" s="11"/>
      <c r="AC1403" s="6">
        <f>SUMIF(AD$129:AD$159,$D1403,AF$129:AF$159)</f>
        <v>0</v>
      </c>
      <c r="AD1403" s="9"/>
      <c r="AE1403" s="10"/>
      <c r="AF1403" s="11"/>
      <c r="AG1403" s="6">
        <f>SUMIF(AH$129:AH$159,$D1403,AJ$129:AJ$159)</f>
        <v>0</v>
      </c>
      <c r="AH1403" s="9"/>
      <c r="AI1403" s="10"/>
      <c r="AJ1403" s="11"/>
      <c r="AK1403" s="6">
        <f>SUMIF(AL$129:AL$159,$D1403,AN$129:AN$159)</f>
        <v>0</v>
      </c>
      <c r="AL1403" s="9"/>
      <c r="AM1403" s="10"/>
      <c r="AN1403" s="11"/>
      <c r="AO1403" s="6">
        <f>SUMIF(AP$129:AP$159,$D1403,AR$129:AR$159)</f>
        <v>0</v>
      </c>
      <c r="AP1403" s="9"/>
      <c r="AQ1403" s="10"/>
      <c r="AR1403" s="11"/>
      <c r="AS1403" s="6">
        <f>SUMIF(AT$129:AT$159,$D1403,AV$129:AV$159)</f>
        <v>0</v>
      </c>
      <c r="AT1403" s="9"/>
      <c r="AU1403" s="10"/>
      <c r="AV1403" s="11"/>
      <c r="AW1403" s="6">
        <f>SUMIF(AX$129:AX$159,$D1403,AZ$129:AZ$159)</f>
        <v>0</v>
      </c>
      <c r="AX1403" s="9"/>
      <c r="AY1403" s="10"/>
      <c r="AZ1403" s="11"/>
      <c r="BA1403" s="6">
        <f>SUMIF(BB$129:BB$159,$D1403,BD$129:BD$159)</f>
        <v>0</v>
      </c>
      <c r="BB1403" s="9"/>
      <c r="BC1403" s="10"/>
      <c r="BD1403" s="11"/>
      <c r="BE1403" s="6">
        <f>SUMIF(BF$129:BF$159,$D1403,BH$129:BH$159)</f>
        <v>0</v>
      </c>
      <c r="BF1403" s="9"/>
      <c r="BG1403" s="10"/>
      <c r="BH1403" s="11"/>
      <c r="BI1403" s="6">
        <f>SUMIF(BJ$129:BJ$159,$D1403,BL$129:BL$159)</f>
        <v>0</v>
      </c>
      <c r="BJ1403" s="9"/>
      <c r="BK1403" s="10"/>
      <c r="BL1403" s="11"/>
      <c r="BM1403" s="6">
        <f>SUMIF(BN$129:BN$159,$D1403,BP$129:BP$159)</f>
        <v>0</v>
      </c>
      <c r="BN1403" s="9"/>
      <c r="BO1403" s="10"/>
      <c r="BP1403" s="11"/>
      <c r="BQ1403" s="6">
        <f>SUMIF(BR$129:BR$159,$D1403,BT$129:BT$159)</f>
        <v>0</v>
      </c>
      <c r="BR1403" s="9"/>
      <c r="BS1403" s="10"/>
      <c r="BT1403" s="11"/>
      <c r="BU1403" s="6">
        <f>SUMIF(BV$129:BV$159,$D1403,BX$129:BX$159)</f>
        <v>0</v>
      </c>
      <c r="BV1403" s="9"/>
      <c r="BW1403" s="10"/>
      <c r="BX1403" s="11"/>
      <c r="BY1403" s="6">
        <f>SUMIF(BZ$129:BZ$159,$D1403,CB$129:CB$159)</f>
        <v>0</v>
      </c>
      <c r="BZ1403" s="9"/>
      <c r="CA1403" s="10"/>
      <c r="CB1403" s="11"/>
      <c r="CC1403" s="6">
        <f>SUMIF(CD$129:CD$159,$D1403,CF$129:CF$159)</f>
        <v>0</v>
      </c>
      <c r="CD1403" s="9"/>
      <c r="CE1403" s="10"/>
      <c r="CF1403" s="11"/>
      <c r="CG1403" s="6">
        <f>SUMIF(CH$129:CH$159,$D1403,CJ$129:CJ$159)</f>
        <v>0</v>
      </c>
      <c r="CH1403" s="9"/>
      <c r="CI1403" s="10"/>
      <c r="CJ1403" s="11"/>
      <c r="CK1403" s="6">
        <f>SUMIF(CL$129:CL$159,$D1403,CN$129:CN$159)</f>
        <v>0</v>
      </c>
      <c r="CL1403" s="9"/>
      <c r="CM1403" s="10"/>
      <c r="CN1403" s="11"/>
      <c r="CO1403" s="6">
        <f>SUMIF(CP$129:CP$159,$D1403,CR$129:CR$159)</f>
        <v>0</v>
      </c>
      <c r="CP1403" s="9"/>
      <c r="CQ1403" s="10"/>
      <c r="CR1403" s="11"/>
      <c r="CS1403" s="6">
        <f>SUMIF(CT$129:CT$159,$D1403,CV$129:CV$159)</f>
        <v>0</v>
      </c>
      <c r="CT1403" s="9"/>
      <c r="CU1403" s="10"/>
      <c r="CV1403" s="11"/>
      <c r="CW1403" s="6">
        <f>SUMIF(CX$129:CX$159,$D1403,CZ$129:CZ$159)</f>
        <v>0</v>
      </c>
      <c r="CX1403" s="9"/>
      <c r="CY1403" s="10"/>
      <c r="CZ1403" s="11"/>
      <c r="DA1403" s="6">
        <f>SUMIF(DB$129:DB$159,$D1403,DD$129:DD$159)</f>
        <v>0</v>
      </c>
      <c r="DB1403" s="9"/>
      <c r="DC1403" s="10"/>
      <c r="DD1403" s="11"/>
      <c r="DE1403" s="6">
        <f>SUMIF(DF$129:DF$159,$D1403,DH$129:DH$159)</f>
        <v>0</v>
      </c>
      <c r="DF1403" s="9"/>
      <c r="DG1403" s="10"/>
      <c r="DH1403" s="11"/>
      <c r="DI1403" s="6">
        <f>SUMIF(DJ$129:DJ$159,$D1403,DL$129:DL$159)</f>
        <v>0</v>
      </c>
      <c r="DJ1403" s="9"/>
      <c r="DK1403" s="10"/>
      <c r="DL1403" s="11"/>
      <c r="DM1403" s="6">
        <f>SUMIF(DN$129:DN$159,$D1403,DP$129:DP$159)</f>
        <v>0</v>
      </c>
      <c r="DN1403" s="9"/>
      <c r="DO1403" s="10"/>
      <c r="DP1403" s="11"/>
      <c r="DQ1403" s="6">
        <f>SUMIF(DR$129:DR$159,$D1403,DT$129:DT$159)</f>
        <v>0</v>
      </c>
      <c r="DR1403" s="9"/>
      <c r="DS1403" s="10"/>
      <c r="DT1403" s="11"/>
      <c r="DU1403" s="6">
        <f>SUMIF(DV$129:DV$159,$D1403,DX$129:DX$159)</f>
        <v>0</v>
      </c>
      <c r="DV1403" s="9"/>
      <c r="DW1403" s="10"/>
      <c r="DX1403" s="11"/>
      <c r="DY1403" s="6">
        <f>SUMIF(DZ$129:DZ$159,$D1403,EB$129:EB$159)</f>
        <v>0</v>
      </c>
      <c r="DZ1403" s="9"/>
      <c r="EA1403" s="10"/>
      <c r="EB1403" s="11"/>
      <c r="EC1403" s="6">
        <f>SUMIF(ED$129:ED$159,$D1403,EF$129:EF$159)</f>
        <v>0</v>
      </c>
      <c r="ED1403" s="9"/>
      <c r="EE1403" s="10"/>
      <c r="EF1403" s="11"/>
      <c r="EG1403" s="6">
        <f>SUMIF(EH$129:EH$159,$D1403,EJ$129:EJ$159)</f>
        <v>0</v>
      </c>
      <c r="EH1403" s="9"/>
      <c r="EI1403" s="10"/>
      <c r="EJ1403" s="11"/>
      <c r="EK1403" s="6">
        <f>SUMIF(EL$129:EL$159,$D1403,EN$129:EN$159)</f>
        <v>0</v>
      </c>
      <c r="EL1403" s="9"/>
      <c r="EM1403" s="10"/>
      <c r="EN1403" s="11"/>
      <c r="EO1403" s="6">
        <f>SUMIF(EP$129:EP$159,$D1403,ER$129:ER$159)</f>
        <v>0</v>
      </c>
      <c r="EP1403" s="9"/>
      <c r="EQ1403" s="10"/>
      <c r="ER1403" s="11"/>
      <c r="ES1403" s="6">
        <f>SUMIF(ET$129:ET$159,$D1403,EV$129:EV$159)</f>
        <v>0</v>
      </c>
      <c r="ET1403" s="9"/>
      <c r="EU1403" s="10"/>
      <c r="EV1403" s="11"/>
      <c r="EW1403" s="6">
        <f>SUMIF(EX$129:EX$159,$D1403,EZ$129:EZ$159)</f>
        <v>0</v>
      </c>
      <c r="EX1403" s="9"/>
      <c r="EY1403" s="10"/>
      <c r="EZ1403" s="11"/>
      <c r="FA1403" s="6">
        <f>SUMIF(FB$129:FB$159,$D1403,FD$129:FD$159)</f>
        <v>0</v>
      </c>
      <c r="FB1403" s="9"/>
      <c r="FC1403" s="10"/>
      <c r="FD1403" s="11"/>
      <c r="FE1403" s="6">
        <f>SUMIF(FF$129:FF$159,$D1403,FH$129:FH$159)</f>
        <v>0</v>
      </c>
      <c r="FF1403" s="9"/>
      <c r="FG1403" s="10"/>
      <c r="FH1403" s="11"/>
      <c r="FI1403" s="6">
        <f>SUMIF(FJ$129:FJ$159,$D1403,FL$129:FL$159)</f>
        <v>0</v>
      </c>
      <c r="FJ1403" s="9"/>
      <c r="FK1403" s="10"/>
      <c r="FL1403" s="11"/>
      <c r="FM1403" s="6">
        <f>SUMIF(FN$129:FN$159,$D1403,FP$129:FP$159)</f>
        <v>0</v>
      </c>
      <c r="FN1403" s="9"/>
      <c r="FO1403" s="10"/>
      <c r="FP1403" s="11"/>
      <c r="FQ1403" s="6">
        <f>SUMIF(FR$129:FR$159,$D1403,FT$129:FT$159)</f>
        <v>0</v>
      </c>
      <c r="FR1403" s="9"/>
      <c r="FS1403" s="10"/>
      <c r="FT1403" s="11"/>
      <c r="FU1403" s="6">
        <f>SUMIF(FV$129:FV$159,$D1403,FX$129:FX$159)</f>
        <v>0</v>
      </c>
      <c r="FV1403" s="9"/>
      <c r="FW1403" s="10"/>
      <c r="FX1403" s="11"/>
      <c r="FY1403" s="6">
        <f>SUMIF(FZ$129:FZ$159,$D1403,GB$129:GB$159)</f>
        <v>0</v>
      </c>
      <c r="FZ1403" s="9"/>
      <c r="GA1403" s="10"/>
      <c r="GB1403" s="11"/>
      <c r="GC1403" s="6">
        <f>SUMIF(GD$129:GD$159,$D1403,GF$129:GF$159)</f>
        <v>0</v>
      </c>
      <c r="GD1403" s="9"/>
      <c r="GE1403" s="10"/>
      <c r="GF1403" s="11"/>
      <c r="GG1403" s="6">
        <f>SUMIF(GH$129:GH$159,$D1403,GJ$129:GJ$159)</f>
        <v>0</v>
      </c>
      <c r="GH1403" s="9"/>
      <c r="GI1403" s="10"/>
      <c r="GJ1403" s="11"/>
      <c r="GK1403" s="6">
        <f>SUMIF(GL$129:GL$159,$D1403,GN$129:GN$159)</f>
        <v>0</v>
      </c>
      <c r="GL1403" s="9"/>
      <c r="GM1403" s="10"/>
      <c r="GN1403" s="11"/>
      <c r="GO1403" s="6">
        <f>SUMIF(GP$129:GP$159,$D1403,GR$129:GR$159)</f>
        <v>0</v>
      </c>
      <c r="GP1403" s="9"/>
      <c r="GQ1403" s="10"/>
      <c r="GR1403" s="11"/>
      <c r="GS1403" s="6">
        <f>SUMIF(GT$129:GT$159,$D1403,GV$129:GV$159)</f>
        <v>0</v>
      </c>
      <c r="GT1403" s="9"/>
      <c r="GU1403" s="10"/>
      <c r="GV1403" s="20"/>
      <c r="GW1403" s="19">
        <f t="shared" si="33"/>
        <v>0</v>
      </c>
      <c r="GX1403" s="472"/>
      <c r="GY1403" s="473"/>
    </row>
    <row r="1404" spans="1:207" ht="15.75">
      <c r="A1404" s="47" t="s">
        <v>80</v>
      </c>
      <c r="B1404" s="475"/>
      <c r="C1404" s="287" t="s">
        <v>140</v>
      </c>
      <c r="D1404" s="237" t="s">
        <v>143</v>
      </c>
      <c r="E1404" s="6">
        <f>SUMIF(F$160:F$190,$D1404,H$160:H$190)</f>
        <v>0</v>
      </c>
      <c r="F1404" s="9"/>
      <c r="G1404" s="10"/>
      <c r="H1404" s="11"/>
      <c r="I1404" s="6">
        <f>SUMIF(J$160:J$190,$D1404,L$160:L$190)</f>
        <v>0</v>
      </c>
      <c r="J1404" s="9"/>
      <c r="K1404" s="10"/>
      <c r="L1404" s="11"/>
      <c r="M1404" s="6">
        <f>SUMIF(N$160:N$190,$D1404,P$160:P$190)</f>
        <v>0</v>
      </c>
      <c r="N1404" s="9"/>
      <c r="O1404" s="10"/>
      <c r="P1404" s="11"/>
      <c r="Q1404" s="6">
        <f>SUMIF(R$160:R$190,$D1404,T$160:T$190)</f>
        <v>0</v>
      </c>
      <c r="R1404" s="9"/>
      <c r="S1404" s="10"/>
      <c r="T1404" s="11"/>
      <c r="U1404" s="6">
        <f>SUMIF(V$160:V$190,$D1404,X$160:X$190)</f>
        <v>0</v>
      </c>
      <c r="V1404" s="9"/>
      <c r="W1404" s="10"/>
      <c r="X1404" s="11"/>
      <c r="Y1404" s="6">
        <f>SUMIF(Z$160:Z$190,$D1404,AB$160:AB$190)</f>
        <v>0</v>
      </c>
      <c r="Z1404" s="9"/>
      <c r="AA1404" s="10"/>
      <c r="AB1404" s="11"/>
      <c r="AC1404" s="6">
        <f>SUMIF(AD$160:AD$190,$D1404,AF$160:AF$190)</f>
        <v>0</v>
      </c>
      <c r="AD1404" s="9"/>
      <c r="AE1404" s="10"/>
      <c r="AF1404" s="11"/>
      <c r="AG1404" s="6">
        <f>SUMIF(AH$160:AH$190,$D1404,AJ$160:AJ$190)</f>
        <v>0</v>
      </c>
      <c r="AH1404" s="9"/>
      <c r="AI1404" s="10"/>
      <c r="AJ1404" s="11"/>
      <c r="AK1404" s="6">
        <f>SUMIF(AL$160:AL$190,$D1404,AN$160:AN$190)</f>
        <v>0</v>
      </c>
      <c r="AL1404" s="9"/>
      <c r="AM1404" s="10"/>
      <c r="AN1404" s="11"/>
      <c r="AO1404" s="6">
        <f>SUMIF(AP$160:AP$190,$D1404,AR$160:AR$190)</f>
        <v>0</v>
      </c>
      <c r="AP1404" s="9"/>
      <c r="AQ1404" s="10"/>
      <c r="AR1404" s="11"/>
      <c r="AS1404" s="6">
        <f>SUMIF(AT$160:AT$190,$D1404,AV$160:AV$190)</f>
        <v>0</v>
      </c>
      <c r="AT1404" s="9"/>
      <c r="AU1404" s="10"/>
      <c r="AV1404" s="11"/>
      <c r="AW1404" s="6">
        <f>SUMIF(AX$160:AX$190,$D1404,AZ$160:AZ$190)</f>
        <v>0</v>
      </c>
      <c r="AX1404" s="9"/>
      <c r="AY1404" s="10"/>
      <c r="AZ1404" s="11"/>
      <c r="BA1404" s="6">
        <f>SUMIF(BB$160:BB$190,$D1404,BD$160:BD$190)</f>
        <v>0</v>
      </c>
      <c r="BB1404" s="9"/>
      <c r="BC1404" s="10"/>
      <c r="BD1404" s="11"/>
      <c r="BE1404" s="6">
        <f>SUMIF(BF$160:BF$190,$D1404,BH$160:BH$190)</f>
        <v>0</v>
      </c>
      <c r="BF1404" s="9"/>
      <c r="BG1404" s="10"/>
      <c r="BH1404" s="11"/>
      <c r="BI1404" s="6">
        <f>SUMIF(BJ$160:BJ$190,$D1404,BL$160:BL$190)</f>
        <v>0</v>
      </c>
      <c r="BJ1404" s="9"/>
      <c r="BK1404" s="10"/>
      <c r="BL1404" s="11"/>
      <c r="BM1404" s="6">
        <f>SUMIF(BN$160:BN$190,$D1404,BP$160:BP$190)</f>
        <v>0</v>
      </c>
      <c r="BN1404" s="9"/>
      <c r="BO1404" s="10"/>
      <c r="BP1404" s="11"/>
      <c r="BQ1404" s="6">
        <f>SUMIF(BR$160:BR$190,$D1404,BT$160:BT$190)</f>
        <v>0</v>
      </c>
      <c r="BR1404" s="9"/>
      <c r="BS1404" s="10"/>
      <c r="BT1404" s="11"/>
      <c r="BU1404" s="6">
        <f>SUMIF(BV$160:BV$190,$D1404,BX$160:BX$190)</f>
        <v>0</v>
      </c>
      <c r="BV1404" s="9"/>
      <c r="BW1404" s="10"/>
      <c r="BX1404" s="11"/>
      <c r="BY1404" s="6">
        <f>SUMIF(BZ$160:BZ$190,$D1404,CB$160:CB$190)</f>
        <v>0</v>
      </c>
      <c r="BZ1404" s="9"/>
      <c r="CA1404" s="10"/>
      <c r="CB1404" s="11"/>
      <c r="CC1404" s="6">
        <f>SUMIF(CD$160:CD$190,$D1404,CF$160:CF$190)</f>
        <v>0</v>
      </c>
      <c r="CD1404" s="9"/>
      <c r="CE1404" s="10"/>
      <c r="CF1404" s="11"/>
      <c r="CG1404" s="6">
        <f>SUMIF(CH$160:CH$190,$D1404,CJ$160:CJ$190)</f>
        <v>0</v>
      </c>
      <c r="CH1404" s="9"/>
      <c r="CI1404" s="10"/>
      <c r="CJ1404" s="11"/>
      <c r="CK1404" s="6">
        <f>SUMIF(CL$160:CL$190,$D1404,CN$160:CN$190)</f>
        <v>0</v>
      </c>
      <c r="CL1404" s="9"/>
      <c r="CM1404" s="10"/>
      <c r="CN1404" s="11"/>
      <c r="CO1404" s="6">
        <f>SUMIF(CP$160:CP$190,$D1404,CR$160:CR$190)</f>
        <v>0</v>
      </c>
      <c r="CP1404" s="9"/>
      <c r="CQ1404" s="10"/>
      <c r="CR1404" s="11"/>
      <c r="CS1404" s="6">
        <f>SUMIF(CT$160:CT$190,$D1404,CV$160:CV$190)</f>
        <v>0</v>
      </c>
      <c r="CT1404" s="9"/>
      <c r="CU1404" s="10"/>
      <c r="CV1404" s="11"/>
      <c r="CW1404" s="6">
        <f>SUMIF(CX$160:CX$190,$D1404,CZ$160:CZ$190)</f>
        <v>0</v>
      </c>
      <c r="CX1404" s="9"/>
      <c r="CY1404" s="10"/>
      <c r="CZ1404" s="11"/>
      <c r="DA1404" s="6">
        <f>SUMIF(DB$160:DB$190,$D1404,DD$160:DD$190)</f>
        <v>0</v>
      </c>
      <c r="DB1404" s="9"/>
      <c r="DC1404" s="10"/>
      <c r="DD1404" s="11"/>
      <c r="DE1404" s="6">
        <f>SUMIF(DF$160:DF$190,$D1404,DH$160:DH$190)</f>
        <v>0</v>
      </c>
      <c r="DF1404" s="9"/>
      <c r="DG1404" s="10"/>
      <c r="DH1404" s="11"/>
      <c r="DI1404" s="6">
        <f>SUMIF(DJ$160:DJ$190,$D1404,DL$160:DL$190)</f>
        <v>0</v>
      </c>
      <c r="DJ1404" s="9"/>
      <c r="DK1404" s="10"/>
      <c r="DL1404" s="11"/>
      <c r="DM1404" s="6">
        <f>SUMIF(DN$160:DN$190,$D1404,DP$160:DP$190)</f>
        <v>0</v>
      </c>
      <c r="DN1404" s="9"/>
      <c r="DO1404" s="10"/>
      <c r="DP1404" s="11"/>
      <c r="DQ1404" s="6">
        <f>SUMIF(DR$160:DR$190,$D1404,DT$160:DT$190)</f>
        <v>0</v>
      </c>
      <c r="DR1404" s="9"/>
      <c r="DS1404" s="10"/>
      <c r="DT1404" s="11"/>
      <c r="DU1404" s="6">
        <f>SUMIF(DV$160:DV$190,$D1404,DX$160:DX$190)</f>
        <v>0</v>
      </c>
      <c r="DV1404" s="9"/>
      <c r="DW1404" s="10"/>
      <c r="DX1404" s="11"/>
      <c r="DY1404" s="6">
        <f>SUMIF(DZ$160:DZ$190,$D1404,EB$160:EB$190)</f>
        <v>0</v>
      </c>
      <c r="DZ1404" s="9"/>
      <c r="EA1404" s="10"/>
      <c r="EB1404" s="11"/>
      <c r="EC1404" s="6">
        <f>SUMIF(ED$160:ED$190,$D1404,EF$160:EF$190)</f>
        <v>0</v>
      </c>
      <c r="ED1404" s="9"/>
      <c r="EE1404" s="10"/>
      <c r="EF1404" s="11"/>
      <c r="EG1404" s="6">
        <f>SUMIF(EH$160:EH$190,$D1404,EJ$160:EJ$190)</f>
        <v>0</v>
      </c>
      <c r="EH1404" s="9"/>
      <c r="EI1404" s="10"/>
      <c r="EJ1404" s="11"/>
      <c r="EK1404" s="6">
        <f>SUMIF(EL$160:EL$190,$D1404,EN$160:EN$190)</f>
        <v>0</v>
      </c>
      <c r="EL1404" s="9"/>
      <c r="EM1404" s="10"/>
      <c r="EN1404" s="11"/>
      <c r="EO1404" s="6">
        <f>SUMIF(EP$160:EP$190,$D1404,ER$160:ER$190)</f>
        <v>0</v>
      </c>
      <c r="EP1404" s="9"/>
      <c r="EQ1404" s="10"/>
      <c r="ER1404" s="11"/>
      <c r="ES1404" s="6">
        <f>SUMIF(ET$160:ET$190,$D1404,EV$160:EV$190)</f>
        <v>0</v>
      </c>
      <c r="ET1404" s="9"/>
      <c r="EU1404" s="10"/>
      <c r="EV1404" s="11"/>
      <c r="EW1404" s="6">
        <f>SUMIF(EX$160:EX$190,$D1404,EZ$160:EZ$190)</f>
        <v>0</v>
      </c>
      <c r="EX1404" s="9"/>
      <c r="EY1404" s="10"/>
      <c r="EZ1404" s="11"/>
      <c r="FA1404" s="6">
        <f>SUMIF(FB$160:FB$190,$D1404,FD$160:FD$190)</f>
        <v>0</v>
      </c>
      <c r="FB1404" s="9"/>
      <c r="FC1404" s="10"/>
      <c r="FD1404" s="11"/>
      <c r="FE1404" s="6">
        <f>SUMIF(FF$160:FF$190,$D1404,FH$160:FH$190)</f>
        <v>0</v>
      </c>
      <c r="FF1404" s="9"/>
      <c r="FG1404" s="10"/>
      <c r="FH1404" s="11"/>
      <c r="FI1404" s="6">
        <f>SUMIF(FJ$160:FJ$190,$D1404,FL$160:FL$190)</f>
        <v>0</v>
      </c>
      <c r="FJ1404" s="9"/>
      <c r="FK1404" s="10"/>
      <c r="FL1404" s="11"/>
      <c r="FM1404" s="6">
        <f>SUMIF(FN$160:FN$190,$D1404,FP$160:FP$190)</f>
        <v>0</v>
      </c>
      <c r="FN1404" s="9"/>
      <c r="FO1404" s="10"/>
      <c r="FP1404" s="11"/>
      <c r="FQ1404" s="6">
        <f>SUMIF(FR$160:FR$190,$D1404,FT$160:FT$190)</f>
        <v>0</v>
      </c>
      <c r="FR1404" s="9"/>
      <c r="FS1404" s="10"/>
      <c r="FT1404" s="11"/>
      <c r="FU1404" s="6">
        <f>SUMIF(FV$160:FV$190,$D1404,FX$160:FX$190)</f>
        <v>0</v>
      </c>
      <c r="FV1404" s="9"/>
      <c r="FW1404" s="10"/>
      <c r="FX1404" s="11"/>
      <c r="FY1404" s="6">
        <f>SUMIF(FZ$160:FZ$190,$D1404,GB$160:GB$190)</f>
        <v>0</v>
      </c>
      <c r="FZ1404" s="9"/>
      <c r="GA1404" s="10"/>
      <c r="GB1404" s="11"/>
      <c r="GC1404" s="6">
        <f>SUMIF(GD$160:GD$190,$D1404,GF$160:GF$190)</f>
        <v>0</v>
      </c>
      <c r="GD1404" s="9"/>
      <c r="GE1404" s="10"/>
      <c r="GF1404" s="11"/>
      <c r="GG1404" s="6">
        <f>SUMIF(GH$160:GH$190,$D1404,GJ$160:GJ$190)</f>
        <v>0</v>
      </c>
      <c r="GH1404" s="9"/>
      <c r="GI1404" s="10"/>
      <c r="GJ1404" s="11"/>
      <c r="GK1404" s="6">
        <f>SUMIF(GL$160:GL$190,$D1404,GN$160:GN$190)</f>
        <v>0</v>
      </c>
      <c r="GL1404" s="9"/>
      <c r="GM1404" s="10"/>
      <c r="GN1404" s="11"/>
      <c r="GO1404" s="6">
        <f>SUMIF(GP$160:GP$190,$D1404,GR$160:GR$190)</f>
        <v>0</v>
      </c>
      <c r="GP1404" s="9"/>
      <c r="GQ1404" s="10"/>
      <c r="GR1404" s="11"/>
      <c r="GS1404" s="6">
        <f>SUMIF(GT$160:GT$190,$D1404,GV$160:GV$190)</f>
        <v>0</v>
      </c>
      <c r="GT1404" s="9"/>
      <c r="GU1404" s="10"/>
      <c r="GV1404" s="20"/>
      <c r="GW1404" s="19">
        <f t="shared" si="33"/>
        <v>0</v>
      </c>
      <c r="GX1404" s="472"/>
      <c r="GY1404" s="473"/>
    </row>
    <row r="1405" spans="1:207" ht="15.75">
      <c r="A1405" s="47" t="s">
        <v>81</v>
      </c>
      <c r="B1405" s="475"/>
      <c r="C1405" s="287" t="s">
        <v>140</v>
      </c>
      <c r="D1405" s="237" t="s">
        <v>143</v>
      </c>
      <c r="E1405" s="6">
        <f>SUMIF(F$191:F$221,$D1405,H$191:H$221)</f>
        <v>0</v>
      </c>
      <c r="F1405" s="9"/>
      <c r="G1405" s="10"/>
      <c r="H1405" s="11"/>
      <c r="I1405" s="6">
        <f>SUMIF(J$191:J$221,$D1405,L$191:L$221)</f>
        <v>0</v>
      </c>
      <c r="J1405" s="9"/>
      <c r="K1405" s="10"/>
      <c r="L1405" s="11"/>
      <c r="M1405" s="6">
        <f>SUMIF(N$191:N$221,$D1405,P$191:P$221)</f>
        <v>0</v>
      </c>
      <c r="N1405" s="9"/>
      <c r="O1405" s="10"/>
      <c r="P1405" s="11"/>
      <c r="Q1405" s="6">
        <f>SUMIF(R$191:R$221,$D1405,T$191:T$221)</f>
        <v>0</v>
      </c>
      <c r="R1405" s="9"/>
      <c r="S1405" s="10"/>
      <c r="T1405" s="11"/>
      <c r="U1405" s="6">
        <f>SUMIF(V$191:V$221,$D1405,X$191:X$221)</f>
        <v>0</v>
      </c>
      <c r="V1405" s="9"/>
      <c r="W1405" s="10"/>
      <c r="X1405" s="11"/>
      <c r="Y1405" s="6">
        <f>SUMIF(Z$191:Z$221,$D1405,AB$191:AB$221)</f>
        <v>0</v>
      </c>
      <c r="Z1405" s="9"/>
      <c r="AA1405" s="10"/>
      <c r="AB1405" s="11"/>
      <c r="AC1405" s="6">
        <f>SUMIF(AD$191:AD$221,$D1405,AF$191:AF$221)</f>
        <v>0</v>
      </c>
      <c r="AD1405" s="9"/>
      <c r="AE1405" s="10"/>
      <c r="AF1405" s="11"/>
      <c r="AG1405" s="6">
        <f>SUMIF(AH$191:AH$221,$D1405,AJ$191:AJ$221)</f>
        <v>0</v>
      </c>
      <c r="AH1405" s="9"/>
      <c r="AI1405" s="10"/>
      <c r="AJ1405" s="11"/>
      <c r="AK1405" s="6">
        <f>SUMIF(AL$191:AL$221,$D1405,AN$191:AN$221)</f>
        <v>0</v>
      </c>
      <c r="AL1405" s="9"/>
      <c r="AM1405" s="10"/>
      <c r="AN1405" s="11"/>
      <c r="AO1405" s="6">
        <f>SUMIF(AP$191:AP$221,$D1405,AR$191:AR$221)</f>
        <v>0</v>
      </c>
      <c r="AP1405" s="9"/>
      <c r="AQ1405" s="10"/>
      <c r="AR1405" s="11"/>
      <c r="AS1405" s="6">
        <f>SUMIF(AT$191:AT$221,$D1405,AV$191:AV$221)</f>
        <v>0</v>
      </c>
      <c r="AT1405" s="9"/>
      <c r="AU1405" s="10"/>
      <c r="AV1405" s="11"/>
      <c r="AW1405" s="6">
        <f>SUMIF(AX$191:AX$221,$D1405,AZ$191:AZ$221)</f>
        <v>0</v>
      </c>
      <c r="AX1405" s="9"/>
      <c r="AY1405" s="10"/>
      <c r="AZ1405" s="11"/>
      <c r="BA1405" s="6">
        <f>SUMIF(BB$191:BB$221,$D1405,BD$191:BD$221)</f>
        <v>0</v>
      </c>
      <c r="BB1405" s="9"/>
      <c r="BC1405" s="10"/>
      <c r="BD1405" s="11"/>
      <c r="BE1405" s="6">
        <f>SUMIF(BF$191:BF$221,$D1405,BH$191:BH$221)</f>
        <v>0</v>
      </c>
      <c r="BF1405" s="9"/>
      <c r="BG1405" s="10"/>
      <c r="BH1405" s="11"/>
      <c r="BI1405" s="6">
        <f>SUMIF(BJ$191:BJ$221,$D1405,BL$191:BL$221)</f>
        <v>0</v>
      </c>
      <c r="BJ1405" s="9"/>
      <c r="BK1405" s="10"/>
      <c r="BL1405" s="11"/>
      <c r="BM1405" s="6">
        <f>SUMIF(BN$191:BN$221,$D1405,BP$191:BP$221)</f>
        <v>0</v>
      </c>
      <c r="BN1405" s="9"/>
      <c r="BO1405" s="10"/>
      <c r="BP1405" s="11"/>
      <c r="BQ1405" s="6">
        <f>SUMIF(BR$191:BR$221,$D1405,BT$191:BT$221)</f>
        <v>0</v>
      </c>
      <c r="BR1405" s="9"/>
      <c r="BS1405" s="10"/>
      <c r="BT1405" s="11"/>
      <c r="BU1405" s="6">
        <f>SUMIF(BV$191:BV$221,$D1405,BX$191:BX$221)</f>
        <v>0</v>
      </c>
      <c r="BV1405" s="9"/>
      <c r="BW1405" s="10"/>
      <c r="BX1405" s="11"/>
      <c r="BY1405" s="6">
        <f>SUMIF(BZ$191:BZ$221,$D1405,CB$191:CB$221)</f>
        <v>0</v>
      </c>
      <c r="BZ1405" s="9"/>
      <c r="CA1405" s="10"/>
      <c r="CB1405" s="11"/>
      <c r="CC1405" s="6">
        <f>SUMIF(CD$191:CD$221,$D1405,CF$191:CF$221)</f>
        <v>0</v>
      </c>
      <c r="CD1405" s="9"/>
      <c r="CE1405" s="10"/>
      <c r="CF1405" s="11"/>
      <c r="CG1405" s="6">
        <f>SUMIF(CH$191:CH$221,$D1405,CJ$191:CJ$221)</f>
        <v>0</v>
      </c>
      <c r="CH1405" s="9"/>
      <c r="CI1405" s="10"/>
      <c r="CJ1405" s="11"/>
      <c r="CK1405" s="6">
        <f>SUMIF(CL$191:CL$221,$D1405,CN$191:CN$221)</f>
        <v>0</v>
      </c>
      <c r="CL1405" s="9"/>
      <c r="CM1405" s="10"/>
      <c r="CN1405" s="11"/>
      <c r="CO1405" s="6">
        <f>SUMIF(CP$191:CP$221,$D1405,CR$191:CR$221)</f>
        <v>0</v>
      </c>
      <c r="CP1405" s="9"/>
      <c r="CQ1405" s="10"/>
      <c r="CR1405" s="11"/>
      <c r="CS1405" s="6">
        <f>SUMIF(CT$191:CT$221,$D1405,CV$191:CV$221)</f>
        <v>0</v>
      </c>
      <c r="CT1405" s="9"/>
      <c r="CU1405" s="10"/>
      <c r="CV1405" s="11"/>
      <c r="CW1405" s="6">
        <f>SUMIF(CX$191:CX$221,$D1405,CZ$191:CZ$221)</f>
        <v>0</v>
      </c>
      <c r="CX1405" s="9"/>
      <c r="CY1405" s="10"/>
      <c r="CZ1405" s="11"/>
      <c r="DA1405" s="6">
        <f>SUMIF(DB$191:DB$221,$D1405,DD$191:DD$221)</f>
        <v>0</v>
      </c>
      <c r="DB1405" s="9"/>
      <c r="DC1405" s="10"/>
      <c r="DD1405" s="11"/>
      <c r="DE1405" s="6">
        <f>SUMIF(DF$191:DF$221,$D1405,DH$191:DH$221)</f>
        <v>0</v>
      </c>
      <c r="DF1405" s="9"/>
      <c r="DG1405" s="10"/>
      <c r="DH1405" s="11"/>
      <c r="DI1405" s="6">
        <f>SUMIF(DJ$191:DJ$221,$D1405,DL$191:DL$221)</f>
        <v>0</v>
      </c>
      <c r="DJ1405" s="9"/>
      <c r="DK1405" s="10"/>
      <c r="DL1405" s="11"/>
      <c r="DM1405" s="6">
        <f>SUMIF(DN$191:DN$221,$D1405,DP$191:DP$221)</f>
        <v>0</v>
      </c>
      <c r="DN1405" s="9"/>
      <c r="DO1405" s="10"/>
      <c r="DP1405" s="11"/>
      <c r="DQ1405" s="6">
        <f>SUMIF(DR$191:DR$221,$D1405,DT$191:DT$221)</f>
        <v>0</v>
      </c>
      <c r="DR1405" s="9"/>
      <c r="DS1405" s="10"/>
      <c r="DT1405" s="11"/>
      <c r="DU1405" s="6">
        <f>SUMIF(DV$191:DV$221,$D1405,DX$191:DX$221)</f>
        <v>0</v>
      </c>
      <c r="DV1405" s="9"/>
      <c r="DW1405" s="10"/>
      <c r="DX1405" s="11"/>
      <c r="DY1405" s="6">
        <f>SUMIF(DZ$191:DZ$221,$D1405,EB$191:EB$221)</f>
        <v>0</v>
      </c>
      <c r="DZ1405" s="9"/>
      <c r="EA1405" s="10"/>
      <c r="EB1405" s="11"/>
      <c r="EC1405" s="6">
        <f>SUMIF(ED$191:ED$221,$D1405,EF$191:EF$221)</f>
        <v>0</v>
      </c>
      <c r="ED1405" s="9"/>
      <c r="EE1405" s="10"/>
      <c r="EF1405" s="11"/>
      <c r="EG1405" s="6">
        <f>SUMIF(EH$191:EH$221,$D1405,EJ$191:EJ$221)</f>
        <v>0</v>
      </c>
      <c r="EH1405" s="9"/>
      <c r="EI1405" s="10"/>
      <c r="EJ1405" s="11"/>
      <c r="EK1405" s="6">
        <f>SUMIF(EL$191:EL$221,$D1405,EN$191:EN$221)</f>
        <v>0</v>
      </c>
      <c r="EL1405" s="9"/>
      <c r="EM1405" s="10"/>
      <c r="EN1405" s="11"/>
      <c r="EO1405" s="6">
        <f>SUMIF(EP$191:EP$221,$D1405,ER$191:ER$221)</f>
        <v>0</v>
      </c>
      <c r="EP1405" s="9"/>
      <c r="EQ1405" s="10"/>
      <c r="ER1405" s="11"/>
      <c r="ES1405" s="6">
        <f>SUMIF(ET$191:ET$221,$D1405,EV$191:EV$221)</f>
        <v>0</v>
      </c>
      <c r="ET1405" s="9"/>
      <c r="EU1405" s="10"/>
      <c r="EV1405" s="11"/>
      <c r="EW1405" s="6">
        <f>SUMIF(EX$191:EX$221,$D1405,EZ$191:EZ$221)</f>
        <v>0</v>
      </c>
      <c r="EX1405" s="9"/>
      <c r="EY1405" s="10"/>
      <c r="EZ1405" s="11"/>
      <c r="FA1405" s="6">
        <f>SUMIF(FB$191:FB$221,$D1405,FD$191:FD$221)</f>
        <v>0</v>
      </c>
      <c r="FB1405" s="9"/>
      <c r="FC1405" s="10"/>
      <c r="FD1405" s="11"/>
      <c r="FE1405" s="6">
        <f>SUMIF(FF$191:FF$221,$D1405,FH$191:FH$221)</f>
        <v>0</v>
      </c>
      <c r="FF1405" s="9"/>
      <c r="FG1405" s="10"/>
      <c r="FH1405" s="11"/>
      <c r="FI1405" s="6">
        <f>SUMIF(FJ$191:FJ$221,$D1405,FL$191:FL$221)</f>
        <v>0</v>
      </c>
      <c r="FJ1405" s="9"/>
      <c r="FK1405" s="10"/>
      <c r="FL1405" s="11"/>
      <c r="FM1405" s="6">
        <f>SUMIF(FN$191:FN$221,$D1405,FP$191:FP$221)</f>
        <v>0</v>
      </c>
      <c r="FN1405" s="9"/>
      <c r="FO1405" s="10"/>
      <c r="FP1405" s="11"/>
      <c r="FQ1405" s="6">
        <f>SUMIF(FR$191:FR$221,$D1405,FT$191:FT$221)</f>
        <v>0</v>
      </c>
      <c r="FR1405" s="9"/>
      <c r="FS1405" s="10"/>
      <c r="FT1405" s="11"/>
      <c r="FU1405" s="6">
        <f>SUMIF(FV$191:FV$221,$D1405,FX$191:FX$221)</f>
        <v>0</v>
      </c>
      <c r="FV1405" s="9"/>
      <c r="FW1405" s="10"/>
      <c r="FX1405" s="11"/>
      <c r="FY1405" s="6">
        <f>SUMIF(FZ$191:FZ$221,$D1405,GB$191:GB$221)</f>
        <v>0</v>
      </c>
      <c r="FZ1405" s="9"/>
      <c r="GA1405" s="10"/>
      <c r="GB1405" s="11"/>
      <c r="GC1405" s="6">
        <f>SUMIF(GD$191:GD$221,$D1405,GF$191:GF$221)</f>
        <v>0</v>
      </c>
      <c r="GD1405" s="9"/>
      <c r="GE1405" s="10"/>
      <c r="GF1405" s="11"/>
      <c r="GG1405" s="6">
        <f>SUMIF(GH$191:GH$221,$D1405,GJ$191:GJ$221)</f>
        <v>0</v>
      </c>
      <c r="GH1405" s="9"/>
      <c r="GI1405" s="10"/>
      <c r="GJ1405" s="11"/>
      <c r="GK1405" s="6">
        <f>SUMIF(GL$191:GL$221,$D1405,GN$191:GN$221)</f>
        <v>0</v>
      </c>
      <c r="GL1405" s="9"/>
      <c r="GM1405" s="10"/>
      <c r="GN1405" s="11"/>
      <c r="GO1405" s="6">
        <f>SUMIF(GP$191:GP$221,$D1405,GR$191:GR$221)</f>
        <v>0</v>
      </c>
      <c r="GP1405" s="9"/>
      <c r="GQ1405" s="10"/>
      <c r="GR1405" s="11"/>
      <c r="GS1405" s="6">
        <f>SUMIF(GT$191:GT$221,$D1405,GV$191:GV$221)</f>
        <v>0</v>
      </c>
      <c r="GT1405" s="9"/>
      <c r="GU1405" s="10"/>
      <c r="GV1405" s="20"/>
      <c r="GW1405" s="19">
        <f t="shared" si="33"/>
        <v>0</v>
      </c>
      <c r="GX1405" s="472"/>
      <c r="GY1405" s="473"/>
    </row>
    <row r="1406" spans="1:207" ht="15.75">
      <c r="A1406" s="47" t="s">
        <v>82</v>
      </c>
      <c r="B1406" s="475"/>
      <c r="C1406" s="287" t="s">
        <v>140</v>
      </c>
      <c r="D1406" s="237" t="s">
        <v>143</v>
      </c>
      <c r="E1406" s="6">
        <f>SUMIF(F$222:F$252,$D1406,H$222:H$252)</f>
        <v>0</v>
      </c>
      <c r="F1406" s="9"/>
      <c r="G1406" s="10"/>
      <c r="H1406" s="11"/>
      <c r="I1406" s="6">
        <f>SUMIF(J$222:J$252,$D1406,L$222:L$252)</f>
        <v>0</v>
      </c>
      <c r="J1406" s="9"/>
      <c r="K1406" s="10"/>
      <c r="L1406" s="11"/>
      <c r="M1406" s="6">
        <f>SUMIF(N$222:N$252,$D1406,P$222:P$252)</f>
        <v>0</v>
      </c>
      <c r="N1406" s="9"/>
      <c r="O1406" s="10"/>
      <c r="P1406" s="11"/>
      <c r="Q1406" s="6">
        <f>SUMIF(R$222:R$252,$D1406,T$222:T$252)</f>
        <v>0</v>
      </c>
      <c r="R1406" s="9"/>
      <c r="S1406" s="10"/>
      <c r="T1406" s="11"/>
      <c r="U1406" s="6">
        <f>SUMIF(V$222:V$252,$D1406,X$222:X$252)</f>
        <v>0</v>
      </c>
      <c r="V1406" s="9"/>
      <c r="W1406" s="10"/>
      <c r="X1406" s="11"/>
      <c r="Y1406" s="6">
        <f>SUMIF(Z$222:Z$252,$D1406,AB$222:AB$252)</f>
        <v>0</v>
      </c>
      <c r="Z1406" s="9"/>
      <c r="AA1406" s="10"/>
      <c r="AB1406" s="11"/>
      <c r="AC1406" s="6">
        <f>SUMIF(AD$222:AD$252,$D1406,AF$222:AF$252)</f>
        <v>0</v>
      </c>
      <c r="AD1406" s="9"/>
      <c r="AE1406" s="10"/>
      <c r="AF1406" s="11"/>
      <c r="AG1406" s="6">
        <f>SUMIF(AH$222:AH$252,$D1406,AJ$222:AJ$252)</f>
        <v>0</v>
      </c>
      <c r="AH1406" s="9"/>
      <c r="AI1406" s="10"/>
      <c r="AJ1406" s="11"/>
      <c r="AK1406" s="6">
        <f>SUMIF(AL$222:AL$252,$D1406,AN$222:AN$252)</f>
        <v>0</v>
      </c>
      <c r="AL1406" s="9"/>
      <c r="AM1406" s="10"/>
      <c r="AN1406" s="11"/>
      <c r="AO1406" s="6">
        <f>SUMIF(AP$222:AP$252,$D1406,AR$222:AR$252)</f>
        <v>0</v>
      </c>
      <c r="AP1406" s="9"/>
      <c r="AQ1406" s="10"/>
      <c r="AR1406" s="11"/>
      <c r="AS1406" s="6">
        <f>SUMIF(AT$222:AT$252,$D1406,AV$222:AV$252)</f>
        <v>0</v>
      </c>
      <c r="AT1406" s="9"/>
      <c r="AU1406" s="10"/>
      <c r="AV1406" s="11"/>
      <c r="AW1406" s="6">
        <f>SUMIF(AX$222:AX$252,$D1406,AZ$222:AZ$252)</f>
        <v>0</v>
      </c>
      <c r="AX1406" s="9"/>
      <c r="AY1406" s="10"/>
      <c r="AZ1406" s="11"/>
      <c r="BA1406" s="6">
        <f>SUMIF(BB$222:BB$252,$D1406,BD$222:BD$252)</f>
        <v>0</v>
      </c>
      <c r="BB1406" s="9"/>
      <c r="BC1406" s="10"/>
      <c r="BD1406" s="11"/>
      <c r="BE1406" s="6">
        <f>SUMIF(BF$222:BF$252,$D1406,BH$222:BH$252)</f>
        <v>0</v>
      </c>
      <c r="BF1406" s="9"/>
      <c r="BG1406" s="10"/>
      <c r="BH1406" s="11"/>
      <c r="BI1406" s="6">
        <f>SUMIF(BJ$222:BJ$252,$D1406,BL$222:BL$252)</f>
        <v>0</v>
      </c>
      <c r="BJ1406" s="9"/>
      <c r="BK1406" s="10"/>
      <c r="BL1406" s="11"/>
      <c r="BM1406" s="6">
        <f>SUMIF(BN$222:BN$252,$D1406,BP$222:BP$252)</f>
        <v>0</v>
      </c>
      <c r="BN1406" s="9"/>
      <c r="BO1406" s="10"/>
      <c r="BP1406" s="11"/>
      <c r="BQ1406" s="6">
        <f>SUMIF(BR$222:BR$252,$D1406,BT$222:BT$252)</f>
        <v>0</v>
      </c>
      <c r="BR1406" s="9"/>
      <c r="BS1406" s="10"/>
      <c r="BT1406" s="11"/>
      <c r="BU1406" s="6">
        <f>SUMIF(BV$222:BV$252,$D1406,BX$222:BX$252)</f>
        <v>0</v>
      </c>
      <c r="BV1406" s="9"/>
      <c r="BW1406" s="10"/>
      <c r="BX1406" s="11"/>
      <c r="BY1406" s="6">
        <f>SUMIF(BZ$222:BZ$252,$D1406,CB$222:CB$252)</f>
        <v>0</v>
      </c>
      <c r="BZ1406" s="9"/>
      <c r="CA1406" s="10"/>
      <c r="CB1406" s="11"/>
      <c r="CC1406" s="6">
        <f>SUMIF(CD$222:CD$252,$D1406,CF$222:CF$252)</f>
        <v>0</v>
      </c>
      <c r="CD1406" s="9"/>
      <c r="CE1406" s="10"/>
      <c r="CF1406" s="11"/>
      <c r="CG1406" s="6">
        <f>SUMIF(CH$222:CH$252,$D1406,CJ$222:CJ$252)</f>
        <v>0</v>
      </c>
      <c r="CH1406" s="9"/>
      <c r="CI1406" s="10"/>
      <c r="CJ1406" s="11"/>
      <c r="CK1406" s="6">
        <f>SUMIF(CL$222:CL$252,$D1406,CN$222:CN$252)</f>
        <v>0</v>
      </c>
      <c r="CL1406" s="9"/>
      <c r="CM1406" s="10"/>
      <c r="CN1406" s="11"/>
      <c r="CO1406" s="6">
        <f>SUMIF(CP$222:CP$252,$D1406,CR$222:CR$252)</f>
        <v>0</v>
      </c>
      <c r="CP1406" s="9"/>
      <c r="CQ1406" s="10"/>
      <c r="CR1406" s="11"/>
      <c r="CS1406" s="6">
        <f>SUMIF(CT$222:CT$252,$D1406,CV$222:CV$252)</f>
        <v>0</v>
      </c>
      <c r="CT1406" s="9"/>
      <c r="CU1406" s="10"/>
      <c r="CV1406" s="11"/>
      <c r="CW1406" s="6">
        <f>SUMIF(CX$222:CX$252,$D1406,CZ$222:CZ$252)</f>
        <v>0</v>
      </c>
      <c r="CX1406" s="9"/>
      <c r="CY1406" s="10"/>
      <c r="CZ1406" s="11"/>
      <c r="DA1406" s="6">
        <f>SUMIF(DB$222:DB$252,$D1406,DD$222:DD$252)</f>
        <v>0</v>
      </c>
      <c r="DB1406" s="9"/>
      <c r="DC1406" s="10"/>
      <c r="DD1406" s="11"/>
      <c r="DE1406" s="6">
        <f>SUMIF(DF$222:DF$252,$D1406,DH$222:DH$252)</f>
        <v>0</v>
      </c>
      <c r="DF1406" s="9"/>
      <c r="DG1406" s="10"/>
      <c r="DH1406" s="11"/>
      <c r="DI1406" s="6">
        <f>SUMIF(DJ$222:DJ$252,$D1406,DL$222:DL$252)</f>
        <v>0</v>
      </c>
      <c r="DJ1406" s="9"/>
      <c r="DK1406" s="10"/>
      <c r="DL1406" s="11"/>
      <c r="DM1406" s="6">
        <f>SUMIF(DN$222:DN$252,$D1406,DP$222:DP$252)</f>
        <v>0</v>
      </c>
      <c r="DN1406" s="9"/>
      <c r="DO1406" s="10"/>
      <c r="DP1406" s="11"/>
      <c r="DQ1406" s="6">
        <f>SUMIF(DR$222:DR$252,$D1406,DT$222:DT$252)</f>
        <v>0</v>
      </c>
      <c r="DR1406" s="9"/>
      <c r="DS1406" s="10"/>
      <c r="DT1406" s="11"/>
      <c r="DU1406" s="6">
        <f>SUMIF(DV$222:DV$252,$D1406,DX$222:DX$252)</f>
        <v>0</v>
      </c>
      <c r="DV1406" s="9"/>
      <c r="DW1406" s="10"/>
      <c r="DX1406" s="11"/>
      <c r="DY1406" s="6">
        <f>SUMIF(DZ$222:DZ$252,$D1406,EB$222:EB$252)</f>
        <v>0</v>
      </c>
      <c r="DZ1406" s="9"/>
      <c r="EA1406" s="10"/>
      <c r="EB1406" s="11"/>
      <c r="EC1406" s="6">
        <f>SUMIF(ED$222:ED$252,$D1406,EF$222:EF$252)</f>
        <v>0</v>
      </c>
      <c r="ED1406" s="9"/>
      <c r="EE1406" s="10"/>
      <c r="EF1406" s="11"/>
      <c r="EG1406" s="6">
        <f>SUMIF(EH$222:EH$252,$D1406,EJ$222:EJ$252)</f>
        <v>0</v>
      </c>
      <c r="EH1406" s="9"/>
      <c r="EI1406" s="10"/>
      <c r="EJ1406" s="11"/>
      <c r="EK1406" s="6">
        <f>SUMIF(EL$222:EL$252,$D1406,EN$222:EN$252)</f>
        <v>0</v>
      </c>
      <c r="EL1406" s="9"/>
      <c r="EM1406" s="10"/>
      <c r="EN1406" s="11"/>
      <c r="EO1406" s="6">
        <f>SUMIF(EP$222:EP$252,$D1406,ER$222:ER$252)</f>
        <v>0</v>
      </c>
      <c r="EP1406" s="9"/>
      <c r="EQ1406" s="10"/>
      <c r="ER1406" s="11"/>
      <c r="ES1406" s="6">
        <f>SUMIF(ET$222:ET$252,$D1406,EV$222:EV$252)</f>
        <v>0</v>
      </c>
      <c r="ET1406" s="9"/>
      <c r="EU1406" s="10"/>
      <c r="EV1406" s="11"/>
      <c r="EW1406" s="6">
        <f>SUMIF(EX$222:EX$252,$D1406,EZ$222:EZ$252)</f>
        <v>0</v>
      </c>
      <c r="EX1406" s="9"/>
      <c r="EY1406" s="10"/>
      <c r="EZ1406" s="11"/>
      <c r="FA1406" s="6">
        <f>SUMIF(FB$222:FB$252,$D1406,FD$222:FD$252)</f>
        <v>0</v>
      </c>
      <c r="FB1406" s="9"/>
      <c r="FC1406" s="10"/>
      <c r="FD1406" s="11"/>
      <c r="FE1406" s="6">
        <f>SUMIF(FF$222:FF$252,$D1406,FH$222:FH$252)</f>
        <v>0</v>
      </c>
      <c r="FF1406" s="9"/>
      <c r="FG1406" s="10"/>
      <c r="FH1406" s="11"/>
      <c r="FI1406" s="6">
        <f>SUMIF(FJ$222:FJ$252,$D1406,FL$222:FL$252)</f>
        <v>0</v>
      </c>
      <c r="FJ1406" s="9"/>
      <c r="FK1406" s="10"/>
      <c r="FL1406" s="11"/>
      <c r="FM1406" s="6">
        <f>SUMIF(FN$222:FN$252,$D1406,FP$222:FP$252)</f>
        <v>0</v>
      </c>
      <c r="FN1406" s="9"/>
      <c r="FO1406" s="10"/>
      <c r="FP1406" s="11"/>
      <c r="FQ1406" s="6">
        <f>SUMIF(FR$222:FR$252,$D1406,FT$222:FT$252)</f>
        <v>0</v>
      </c>
      <c r="FR1406" s="9"/>
      <c r="FS1406" s="10"/>
      <c r="FT1406" s="11"/>
      <c r="FU1406" s="6">
        <f>SUMIF(FV$222:FV$252,$D1406,FX$222:FX$252)</f>
        <v>0</v>
      </c>
      <c r="FV1406" s="9"/>
      <c r="FW1406" s="10"/>
      <c r="FX1406" s="11"/>
      <c r="FY1406" s="6">
        <f>SUMIF(FZ$222:FZ$252,$D1406,GB$222:GB$252)</f>
        <v>0</v>
      </c>
      <c r="FZ1406" s="9"/>
      <c r="GA1406" s="10"/>
      <c r="GB1406" s="11"/>
      <c r="GC1406" s="6">
        <f>SUMIF(GD$222:GD$252,$D1406,GF$222:GF$252)</f>
        <v>0</v>
      </c>
      <c r="GD1406" s="9"/>
      <c r="GE1406" s="10"/>
      <c r="GF1406" s="11"/>
      <c r="GG1406" s="6">
        <f>SUMIF(GH$222:GH$252,$D1406,GJ$222:GJ$252)</f>
        <v>0</v>
      </c>
      <c r="GH1406" s="9"/>
      <c r="GI1406" s="10"/>
      <c r="GJ1406" s="11"/>
      <c r="GK1406" s="6">
        <f>SUMIF(GL$222:GL$252,$D1406,GN$222:GN$252)</f>
        <v>0</v>
      </c>
      <c r="GL1406" s="9"/>
      <c r="GM1406" s="10"/>
      <c r="GN1406" s="11"/>
      <c r="GO1406" s="6">
        <f>SUMIF(GP$222:GP$252,$D1406,GR$222:GR$252)</f>
        <v>0</v>
      </c>
      <c r="GP1406" s="9"/>
      <c r="GQ1406" s="10"/>
      <c r="GR1406" s="11"/>
      <c r="GS1406" s="6">
        <f>SUMIF(GT$222:GT$252,$D1406,GV$222:GV$252)</f>
        <v>0</v>
      </c>
      <c r="GT1406" s="9"/>
      <c r="GU1406" s="10"/>
      <c r="GV1406" s="20"/>
      <c r="GW1406" s="19">
        <f t="shared" si="33"/>
        <v>0</v>
      </c>
      <c r="GX1406" s="472"/>
      <c r="GY1406" s="473"/>
    </row>
    <row r="1407" spans="1:207" ht="15.75">
      <c r="A1407" s="47" t="s">
        <v>83</v>
      </c>
      <c r="B1407" s="475"/>
      <c r="C1407" s="287" t="s">
        <v>140</v>
      </c>
      <c r="D1407" s="237" t="s">
        <v>143</v>
      </c>
      <c r="E1407" s="6">
        <f>SUMIF(F$253:F$283,$D1407,H$253:H$283)</f>
        <v>0</v>
      </c>
      <c r="F1407" s="9"/>
      <c r="G1407" s="10"/>
      <c r="H1407" s="11"/>
      <c r="I1407" s="6">
        <f>SUMIF(J$253:J$283,$D1407,L$253:L$283)</f>
        <v>0</v>
      </c>
      <c r="J1407" s="9"/>
      <c r="K1407" s="10"/>
      <c r="L1407" s="11"/>
      <c r="M1407" s="6">
        <f>SUMIF(N$253:N$283,$D1407,P$253:P$283)</f>
        <v>0</v>
      </c>
      <c r="N1407" s="9"/>
      <c r="O1407" s="10"/>
      <c r="P1407" s="11"/>
      <c r="Q1407" s="6">
        <f>SUMIF(R$253:R$283,$D1407,T$253:T$283)</f>
        <v>0</v>
      </c>
      <c r="R1407" s="9"/>
      <c r="S1407" s="10"/>
      <c r="T1407" s="11"/>
      <c r="U1407" s="6">
        <f>SUMIF(V$253:V$283,$D1407,X$253:X$283)</f>
        <v>0</v>
      </c>
      <c r="V1407" s="9"/>
      <c r="W1407" s="10"/>
      <c r="X1407" s="11"/>
      <c r="Y1407" s="6">
        <f>SUMIF(Z$253:Z$283,$D1407,AB$253:AB$283)</f>
        <v>0</v>
      </c>
      <c r="Z1407" s="9"/>
      <c r="AA1407" s="10"/>
      <c r="AB1407" s="11"/>
      <c r="AC1407" s="6">
        <f>SUMIF(AD$253:AD$283,$D1407,AF$253:AF$283)</f>
        <v>0</v>
      </c>
      <c r="AD1407" s="9"/>
      <c r="AE1407" s="10"/>
      <c r="AF1407" s="11"/>
      <c r="AG1407" s="6">
        <f>SUMIF(AH$253:AH$283,$D1407,AJ$253:AJ$283)</f>
        <v>0</v>
      </c>
      <c r="AH1407" s="9"/>
      <c r="AI1407" s="10"/>
      <c r="AJ1407" s="11"/>
      <c r="AK1407" s="6">
        <f>SUMIF(AL$253:AL$283,$D1407,AN$253:AN$283)</f>
        <v>0</v>
      </c>
      <c r="AL1407" s="9"/>
      <c r="AM1407" s="10"/>
      <c r="AN1407" s="11"/>
      <c r="AO1407" s="6">
        <f>SUMIF(AP$253:AP$283,$D1407,AR$253:AR$283)</f>
        <v>0</v>
      </c>
      <c r="AP1407" s="9"/>
      <c r="AQ1407" s="10"/>
      <c r="AR1407" s="11"/>
      <c r="AS1407" s="6">
        <f>SUMIF(AT$253:AT$283,$D1407,AV$253:AV$283)</f>
        <v>0</v>
      </c>
      <c r="AT1407" s="9"/>
      <c r="AU1407" s="10"/>
      <c r="AV1407" s="11"/>
      <c r="AW1407" s="6">
        <f>SUMIF(AX$253:AX$283,$D1407,AZ$253:AZ$283)</f>
        <v>0</v>
      </c>
      <c r="AX1407" s="9"/>
      <c r="AY1407" s="10"/>
      <c r="AZ1407" s="11"/>
      <c r="BA1407" s="6">
        <f>SUMIF(BB$253:BB$283,$D1407,BD$253:BD$283)</f>
        <v>0</v>
      </c>
      <c r="BB1407" s="9"/>
      <c r="BC1407" s="10"/>
      <c r="BD1407" s="11"/>
      <c r="BE1407" s="6">
        <f>SUMIF(BF$253:BF$283,$D1407,BH$253:BH$283)</f>
        <v>0</v>
      </c>
      <c r="BF1407" s="9"/>
      <c r="BG1407" s="10"/>
      <c r="BH1407" s="11"/>
      <c r="BI1407" s="6">
        <f>SUMIF(BJ$253:BJ$283,$D1407,BL$253:BL$283)</f>
        <v>0</v>
      </c>
      <c r="BJ1407" s="9"/>
      <c r="BK1407" s="10"/>
      <c r="BL1407" s="11"/>
      <c r="BM1407" s="6">
        <f>SUMIF(BN$253:BN$283,$D1407,BP$253:BP$283)</f>
        <v>0</v>
      </c>
      <c r="BN1407" s="9"/>
      <c r="BO1407" s="10"/>
      <c r="BP1407" s="11"/>
      <c r="BQ1407" s="6">
        <f>SUMIF(BR$253:BR$283,$D1407,BT$253:BT$283)</f>
        <v>0</v>
      </c>
      <c r="BR1407" s="9"/>
      <c r="BS1407" s="10"/>
      <c r="BT1407" s="11"/>
      <c r="BU1407" s="6">
        <f>SUMIF(BV$253:BV$283,$D1407,BX$253:BX$283)</f>
        <v>0</v>
      </c>
      <c r="BV1407" s="9"/>
      <c r="BW1407" s="10"/>
      <c r="BX1407" s="11"/>
      <c r="BY1407" s="6">
        <f>SUMIF(BZ$253:BZ$283,$D1407,CB$253:CB$283)</f>
        <v>0</v>
      </c>
      <c r="BZ1407" s="9"/>
      <c r="CA1407" s="10"/>
      <c r="CB1407" s="11"/>
      <c r="CC1407" s="6">
        <f>SUMIF(CD$253:CD$283,$D1407,CF$253:CF$283)</f>
        <v>0</v>
      </c>
      <c r="CD1407" s="9"/>
      <c r="CE1407" s="10"/>
      <c r="CF1407" s="11"/>
      <c r="CG1407" s="6">
        <f>SUMIF(CH$253:CH$283,$D1407,CJ$253:CJ$283)</f>
        <v>0</v>
      </c>
      <c r="CH1407" s="9"/>
      <c r="CI1407" s="10"/>
      <c r="CJ1407" s="11"/>
      <c r="CK1407" s="6">
        <f>SUMIF(CL$253:CL$283,$D1407,CN$253:CN$283)</f>
        <v>0</v>
      </c>
      <c r="CL1407" s="9"/>
      <c r="CM1407" s="10"/>
      <c r="CN1407" s="11"/>
      <c r="CO1407" s="6">
        <f>SUMIF(CP$253:CP$283,$D1407,CR$253:CR$283)</f>
        <v>0</v>
      </c>
      <c r="CP1407" s="9"/>
      <c r="CQ1407" s="10"/>
      <c r="CR1407" s="11"/>
      <c r="CS1407" s="6">
        <f>SUMIF(CT$253:CT$283,$D1407,CV$253:CV$283)</f>
        <v>0</v>
      </c>
      <c r="CT1407" s="9"/>
      <c r="CU1407" s="10"/>
      <c r="CV1407" s="11"/>
      <c r="CW1407" s="6">
        <f>SUMIF(CX$253:CX$283,$D1407,CZ$253:CZ$283)</f>
        <v>0</v>
      </c>
      <c r="CX1407" s="9"/>
      <c r="CY1407" s="10"/>
      <c r="CZ1407" s="11"/>
      <c r="DA1407" s="6">
        <f>SUMIF(DB$253:DB$283,$D1407,DD$253:DD$283)</f>
        <v>0</v>
      </c>
      <c r="DB1407" s="9"/>
      <c r="DC1407" s="10"/>
      <c r="DD1407" s="11"/>
      <c r="DE1407" s="6">
        <f>SUMIF(DF$253:DF$283,$D1407,DH$253:DH$283)</f>
        <v>0</v>
      </c>
      <c r="DF1407" s="9"/>
      <c r="DG1407" s="10"/>
      <c r="DH1407" s="11"/>
      <c r="DI1407" s="6">
        <f>SUMIF(DJ$253:DJ$283,$D1407,DL$253:DL$283)</f>
        <v>0</v>
      </c>
      <c r="DJ1407" s="9"/>
      <c r="DK1407" s="10"/>
      <c r="DL1407" s="11"/>
      <c r="DM1407" s="6">
        <f>SUMIF(DN$253:DN$283,$D1407,DP$253:DP$283)</f>
        <v>0</v>
      </c>
      <c r="DN1407" s="9"/>
      <c r="DO1407" s="10"/>
      <c r="DP1407" s="11"/>
      <c r="DQ1407" s="6">
        <f>SUMIF(DR$253:DR$283,$D1407,DT$253:DT$283)</f>
        <v>0</v>
      </c>
      <c r="DR1407" s="9"/>
      <c r="DS1407" s="10"/>
      <c r="DT1407" s="11"/>
      <c r="DU1407" s="6">
        <f>SUMIF(DV$253:DV$283,$D1407,DX$253:DX$283)</f>
        <v>0</v>
      </c>
      <c r="DV1407" s="9"/>
      <c r="DW1407" s="10"/>
      <c r="DX1407" s="11"/>
      <c r="DY1407" s="6">
        <f>SUMIF(DZ$253:DZ$283,$D1407,EB$253:EB$283)</f>
        <v>0</v>
      </c>
      <c r="DZ1407" s="9"/>
      <c r="EA1407" s="10"/>
      <c r="EB1407" s="11"/>
      <c r="EC1407" s="6">
        <f>SUMIF(ED$253:ED$283,$D1407,EF$253:EF$283)</f>
        <v>0</v>
      </c>
      <c r="ED1407" s="9"/>
      <c r="EE1407" s="10"/>
      <c r="EF1407" s="11"/>
      <c r="EG1407" s="6">
        <f>SUMIF(EH$253:EH$283,$D1407,EJ$253:EJ$283)</f>
        <v>0</v>
      </c>
      <c r="EH1407" s="9"/>
      <c r="EI1407" s="10"/>
      <c r="EJ1407" s="11"/>
      <c r="EK1407" s="6">
        <f>SUMIF(EL$253:EL$283,$D1407,EN$253:EN$283)</f>
        <v>0</v>
      </c>
      <c r="EL1407" s="9"/>
      <c r="EM1407" s="10"/>
      <c r="EN1407" s="11"/>
      <c r="EO1407" s="6">
        <f>SUMIF(EP$253:EP$283,$D1407,ER$253:ER$283)</f>
        <v>0</v>
      </c>
      <c r="EP1407" s="9"/>
      <c r="EQ1407" s="10"/>
      <c r="ER1407" s="11"/>
      <c r="ES1407" s="6">
        <f>SUMIF(ET$253:ET$283,$D1407,EV$253:EV$283)</f>
        <v>0</v>
      </c>
      <c r="ET1407" s="9"/>
      <c r="EU1407" s="10"/>
      <c r="EV1407" s="11"/>
      <c r="EW1407" s="6">
        <f>SUMIF(EX$253:EX$283,$D1407,EZ$253:EZ$283)</f>
        <v>0</v>
      </c>
      <c r="EX1407" s="9"/>
      <c r="EY1407" s="10"/>
      <c r="EZ1407" s="11"/>
      <c r="FA1407" s="6">
        <f>SUMIF(FB$253:FB$283,$D1407,FD$253:FD$283)</f>
        <v>0</v>
      </c>
      <c r="FB1407" s="9"/>
      <c r="FC1407" s="10"/>
      <c r="FD1407" s="11"/>
      <c r="FE1407" s="6">
        <f>SUMIF(FF$253:FF$283,$D1407,FH$253:FH$283)</f>
        <v>0</v>
      </c>
      <c r="FF1407" s="9"/>
      <c r="FG1407" s="10"/>
      <c r="FH1407" s="11"/>
      <c r="FI1407" s="6">
        <f>SUMIF(FJ$253:FJ$283,$D1407,FL$253:FL$283)</f>
        <v>0</v>
      </c>
      <c r="FJ1407" s="9"/>
      <c r="FK1407" s="10"/>
      <c r="FL1407" s="11"/>
      <c r="FM1407" s="6">
        <f>SUMIF(FN$253:FN$283,$D1407,FP$253:FP$283)</f>
        <v>0</v>
      </c>
      <c r="FN1407" s="9"/>
      <c r="FO1407" s="10"/>
      <c r="FP1407" s="11"/>
      <c r="FQ1407" s="6">
        <f>SUMIF(FR$253:FR$283,$D1407,FT$253:FT$283)</f>
        <v>0</v>
      </c>
      <c r="FR1407" s="9"/>
      <c r="FS1407" s="10"/>
      <c r="FT1407" s="11"/>
      <c r="FU1407" s="6">
        <f>SUMIF(FV$253:FV$283,$D1407,FX$253:FX$283)</f>
        <v>0</v>
      </c>
      <c r="FV1407" s="9"/>
      <c r="FW1407" s="10"/>
      <c r="FX1407" s="11"/>
      <c r="FY1407" s="6">
        <f>SUMIF(FZ$253:FZ$283,$D1407,GB$253:GB$283)</f>
        <v>0</v>
      </c>
      <c r="FZ1407" s="9"/>
      <c r="GA1407" s="10"/>
      <c r="GB1407" s="11"/>
      <c r="GC1407" s="6">
        <f>SUMIF(GD$253:GD$283,$D1407,GF$253:GF$283)</f>
        <v>0</v>
      </c>
      <c r="GD1407" s="9"/>
      <c r="GE1407" s="10"/>
      <c r="GF1407" s="11"/>
      <c r="GG1407" s="6">
        <f>SUMIF(GH$253:GH$283,$D1407,GJ$253:GJ$283)</f>
        <v>0</v>
      </c>
      <c r="GH1407" s="9"/>
      <c r="GI1407" s="10"/>
      <c r="GJ1407" s="11"/>
      <c r="GK1407" s="6">
        <f>SUMIF(GL$253:GL$283,$D1407,GN$253:GN$283)</f>
        <v>0</v>
      </c>
      <c r="GL1407" s="9"/>
      <c r="GM1407" s="10"/>
      <c r="GN1407" s="11"/>
      <c r="GO1407" s="6">
        <f>SUMIF(GP$253:GP$283,$D1407,GR$253:GR$283)</f>
        <v>0</v>
      </c>
      <c r="GP1407" s="9"/>
      <c r="GQ1407" s="10"/>
      <c r="GR1407" s="11"/>
      <c r="GS1407" s="6">
        <f>SUMIF(GT$253:GT$283,$D1407,GV$253:GV$283)</f>
        <v>0</v>
      </c>
      <c r="GT1407" s="9"/>
      <c r="GU1407" s="10"/>
      <c r="GV1407" s="20"/>
      <c r="GW1407" s="19">
        <f t="shared" si="33"/>
        <v>0</v>
      </c>
      <c r="GX1407" s="472"/>
      <c r="GY1407" s="473"/>
    </row>
    <row r="1408" spans="1:207" ht="15.75">
      <c r="A1408" s="47" t="s">
        <v>84</v>
      </c>
      <c r="B1408" s="475"/>
      <c r="C1408" s="287" t="s">
        <v>140</v>
      </c>
      <c r="D1408" s="237" t="s">
        <v>143</v>
      </c>
      <c r="E1408" s="6">
        <f>SUMIF(F$284:F$314,$D1408,H$284:H$314)</f>
        <v>0</v>
      </c>
      <c r="F1408" s="9"/>
      <c r="G1408" s="10"/>
      <c r="H1408" s="11"/>
      <c r="I1408" s="6">
        <f>SUMIF(J$284:J$314,$D1408,L$284:L$314)</f>
        <v>0</v>
      </c>
      <c r="J1408" s="9"/>
      <c r="K1408" s="10"/>
      <c r="L1408" s="11"/>
      <c r="M1408" s="6">
        <f>SUMIF(N$284:N$314,$D1408,P$284:P$314)</f>
        <v>0</v>
      </c>
      <c r="N1408" s="9"/>
      <c r="O1408" s="10"/>
      <c r="P1408" s="11"/>
      <c r="Q1408" s="6">
        <f>SUMIF(R$284:R$314,$D1408,T$284:T$314)</f>
        <v>0</v>
      </c>
      <c r="R1408" s="9"/>
      <c r="S1408" s="10"/>
      <c r="T1408" s="11"/>
      <c r="U1408" s="6">
        <f>SUMIF(V$284:V$314,$D1408,X$284:X$314)</f>
        <v>0</v>
      </c>
      <c r="V1408" s="9"/>
      <c r="W1408" s="10"/>
      <c r="X1408" s="11"/>
      <c r="Y1408" s="6">
        <f>SUMIF(Z$284:Z$314,$D1408,AB$284:AB$314)</f>
        <v>0</v>
      </c>
      <c r="Z1408" s="9"/>
      <c r="AA1408" s="10"/>
      <c r="AB1408" s="11"/>
      <c r="AC1408" s="6">
        <f>SUMIF(AD$284:AD$314,$D1408,AF$284:AF$314)</f>
        <v>0</v>
      </c>
      <c r="AD1408" s="9"/>
      <c r="AE1408" s="10"/>
      <c r="AF1408" s="11"/>
      <c r="AG1408" s="6">
        <f>SUMIF(AH$284:AH$314,$D1408,AJ$284:AJ$314)</f>
        <v>0</v>
      </c>
      <c r="AH1408" s="9"/>
      <c r="AI1408" s="10"/>
      <c r="AJ1408" s="11"/>
      <c r="AK1408" s="6">
        <f>SUMIF(AL$284:AL$314,$D1408,AN$284:AN$314)</f>
        <v>0</v>
      </c>
      <c r="AL1408" s="9"/>
      <c r="AM1408" s="10"/>
      <c r="AN1408" s="11"/>
      <c r="AO1408" s="6">
        <f>SUMIF(AP$284:AP$314,$D1408,AR$284:AR$314)</f>
        <v>0</v>
      </c>
      <c r="AP1408" s="9"/>
      <c r="AQ1408" s="10"/>
      <c r="AR1408" s="11"/>
      <c r="AS1408" s="6">
        <f>SUMIF(AT$284:AT$314,$D1408,AV$284:AV$314)</f>
        <v>0</v>
      </c>
      <c r="AT1408" s="9"/>
      <c r="AU1408" s="10"/>
      <c r="AV1408" s="11"/>
      <c r="AW1408" s="6">
        <f>SUMIF(AX$284:AX$314,$D1408,AZ$284:AZ$314)</f>
        <v>0</v>
      </c>
      <c r="AX1408" s="9"/>
      <c r="AY1408" s="10"/>
      <c r="AZ1408" s="11"/>
      <c r="BA1408" s="6">
        <f>SUMIF(BB$284:BB$314,$D1408,BD$284:BD$314)</f>
        <v>0</v>
      </c>
      <c r="BB1408" s="9"/>
      <c r="BC1408" s="10"/>
      <c r="BD1408" s="11"/>
      <c r="BE1408" s="6">
        <f>SUMIF(BF$284:BF$314,$D1408,BH$284:BH$314)</f>
        <v>0</v>
      </c>
      <c r="BF1408" s="9"/>
      <c r="BG1408" s="10"/>
      <c r="BH1408" s="11"/>
      <c r="BI1408" s="6">
        <f>SUMIF(BJ$284:BJ$314,$D1408,BL$284:BL$314)</f>
        <v>0</v>
      </c>
      <c r="BJ1408" s="9"/>
      <c r="BK1408" s="10"/>
      <c r="BL1408" s="11"/>
      <c r="BM1408" s="6">
        <f>SUMIF(BN$284:BN$314,$D1408,BP$284:BP$314)</f>
        <v>0</v>
      </c>
      <c r="BN1408" s="9"/>
      <c r="BO1408" s="10"/>
      <c r="BP1408" s="11"/>
      <c r="BQ1408" s="6">
        <f>SUMIF(BR$284:BR$314,$D1408,BT$284:BT$314)</f>
        <v>0</v>
      </c>
      <c r="BR1408" s="9"/>
      <c r="BS1408" s="10"/>
      <c r="BT1408" s="11"/>
      <c r="BU1408" s="6">
        <f>SUMIF(BV$284:BV$314,$D1408,BX$284:BX$314)</f>
        <v>0</v>
      </c>
      <c r="BV1408" s="9"/>
      <c r="BW1408" s="10"/>
      <c r="BX1408" s="11"/>
      <c r="BY1408" s="6">
        <f>SUMIF(BZ$284:BZ$314,$D1408,CB$284:CB$314)</f>
        <v>0</v>
      </c>
      <c r="BZ1408" s="9"/>
      <c r="CA1408" s="10"/>
      <c r="CB1408" s="11"/>
      <c r="CC1408" s="6">
        <f>SUMIF(CD$284:CD$314,$D1408,CF$284:CF$314)</f>
        <v>0</v>
      </c>
      <c r="CD1408" s="9"/>
      <c r="CE1408" s="10"/>
      <c r="CF1408" s="11"/>
      <c r="CG1408" s="6">
        <f>SUMIF(CH$284:CH$314,$D1408,CJ$284:CJ$314)</f>
        <v>0</v>
      </c>
      <c r="CH1408" s="9"/>
      <c r="CI1408" s="10"/>
      <c r="CJ1408" s="11"/>
      <c r="CK1408" s="6">
        <f>SUMIF(CL$284:CL$314,$D1408,CN$284:CN$314)</f>
        <v>0</v>
      </c>
      <c r="CL1408" s="9"/>
      <c r="CM1408" s="10"/>
      <c r="CN1408" s="11"/>
      <c r="CO1408" s="6">
        <f>SUMIF(CP$284:CP$314,$D1408,CR$284:CR$314)</f>
        <v>0</v>
      </c>
      <c r="CP1408" s="9"/>
      <c r="CQ1408" s="10"/>
      <c r="CR1408" s="11"/>
      <c r="CS1408" s="6">
        <f>SUMIF(CT$284:CT$314,$D1408,CV$284:CV$314)</f>
        <v>0</v>
      </c>
      <c r="CT1408" s="9"/>
      <c r="CU1408" s="10"/>
      <c r="CV1408" s="11"/>
      <c r="CW1408" s="6">
        <f>SUMIF(CX$284:CX$314,$D1408,CZ$284:CZ$314)</f>
        <v>0</v>
      </c>
      <c r="CX1408" s="9"/>
      <c r="CY1408" s="10"/>
      <c r="CZ1408" s="11"/>
      <c r="DA1408" s="6">
        <f>SUMIF(DB$284:DB$314,$D1408,DD$284:DD$314)</f>
        <v>0</v>
      </c>
      <c r="DB1408" s="9"/>
      <c r="DC1408" s="10"/>
      <c r="DD1408" s="11"/>
      <c r="DE1408" s="6">
        <f>SUMIF(DF$284:DF$314,$D1408,DH$284:DH$314)</f>
        <v>0</v>
      </c>
      <c r="DF1408" s="9"/>
      <c r="DG1408" s="10"/>
      <c r="DH1408" s="11"/>
      <c r="DI1408" s="6">
        <f>SUMIF(DJ$284:DJ$314,$D1408,DL$284:DL$314)</f>
        <v>0</v>
      </c>
      <c r="DJ1408" s="9"/>
      <c r="DK1408" s="10"/>
      <c r="DL1408" s="11"/>
      <c r="DM1408" s="6">
        <f>SUMIF(DN$284:DN$314,$D1408,DP$284:DP$314)</f>
        <v>0</v>
      </c>
      <c r="DN1408" s="9"/>
      <c r="DO1408" s="10"/>
      <c r="DP1408" s="11"/>
      <c r="DQ1408" s="6">
        <f>SUMIF(DR$284:DR$314,$D1408,DT$284:DT$314)</f>
        <v>0</v>
      </c>
      <c r="DR1408" s="9"/>
      <c r="DS1408" s="10"/>
      <c r="DT1408" s="11"/>
      <c r="DU1408" s="6">
        <f>SUMIF(DV$284:DV$314,$D1408,DX$284:DX$314)</f>
        <v>0</v>
      </c>
      <c r="DV1408" s="9"/>
      <c r="DW1408" s="10"/>
      <c r="DX1408" s="11"/>
      <c r="DY1408" s="6">
        <f>SUMIF(DZ$284:DZ$314,$D1408,EB$284:EB$314)</f>
        <v>0</v>
      </c>
      <c r="DZ1408" s="9"/>
      <c r="EA1408" s="10"/>
      <c r="EB1408" s="11"/>
      <c r="EC1408" s="6">
        <f>SUMIF(ED$284:ED$314,$D1408,EF$284:EF$314)</f>
        <v>0</v>
      </c>
      <c r="ED1408" s="9"/>
      <c r="EE1408" s="10"/>
      <c r="EF1408" s="11"/>
      <c r="EG1408" s="6">
        <f>SUMIF(EH$284:EH$314,$D1408,EJ$284:EJ$314)</f>
        <v>0</v>
      </c>
      <c r="EH1408" s="9"/>
      <c r="EI1408" s="10"/>
      <c r="EJ1408" s="11"/>
      <c r="EK1408" s="6">
        <f>SUMIF(EL$284:EL$314,$D1408,EN$284:EN$314)</f>
        <v>0</v>
      </c>
      <c r="EL1408" s="9"/>
      <c r="EM1408" s="10"/>
      <c r="EN1408" s="11"/>
      <c r="EO1408" s="6">
        <f>SUMIF(EP$284:EP$314,$D1408,ER$284:ER$314)</f>
        <v>0</v>
      </c>
      <c r="EP1408" s="9"/>
      <c r="EQ1408" s="10"/>
      <c r="ER1408" s="11"/>
      <c r="ES1408" s="6">
        <f>SUMIF(ET$284:ET$314,$D1408,EV$284:EV$314)</f>
        <v>0</v>
      </c>
      <c r="ET1408" s="9"/>
      <c r="EU1408" s="10"/>
      <c r="EV1408" s="11"/>
      <c r="EW1408" s="6">
        <f>SUMIF(EX$284:EX$314,$D1408,EZ$284:EZ$314)</f>
        <v>0</v>
      </c>
      <c r="EX1408" s="9"/>
      <c r="EY1408" s="10"/>
      <c r="EZ1408" s="11"/>
      <c r="FA1408" s="6">
        <f>SUMIF(FB$284:FB$314,$D1408,FD$284:FD$314)</f>
        <v>0</v>
      </c>
      <c r="FB1408" s="9"/>
      <c r="FC1408" s="10"/>
      <c r="FD1408" s="11"/>
      <c r="FE1408" s="6">
        <f>SUMIF(FF$284:FF$314,$D1408,FH$284:FH$314)</f>
        <v>0</v>
      </c>
      <c r="FF1408" s="9"/>
      <c r="FG1408" s="10"/>
      <c r="FH1408" s="11"/>
      <c r="FI1408" s="6">
        <f>SUMIF(FJ$284:FJ$314,$D1408,FL$284:FL$314)</f>
        <v>0</v>
      </c>
      <c r="FJ1408" s="9"/>
      <c r="FK1408" s="10"/>
      <c r="FL1408" s="11"/>
      <c r="FM1408" s="6">
        <f>SUMIF(FN$284:FN$314,$D1408,FP$284:FP$314)</f>
        <v>0</v>
      </c>
      <c r="FN1408" s="9"/>
      <c r="FO1408" s="10"/>
      <c r="FP1408" s="11"/>
      <c r="FQ1408" s="6">
        <f>SUMIF(FR$284:FR$314,$D1408,FT$284:FT$314)</f>
        <v>0</v>
      </c>
      <c r="FR1408" s="9"/>
      <c r="FS1408" s="10"/>
      <c r="FT1408" s="11"/>
      <c r="FU1408" s="6">
        <f>SUMIF(FV$284:FV$314,$D1408,FX$284:FX$314)</f>
        <v>0</v>
      </c>
      <c r="FV1408" s="9"/>
      <c r="FW1408" s="10"/>
      <c r="FX1408" s="11"/>
      <c r="FY1408" s="6">
        <f>SUMIF(FZ$284:FZ$314,$D1408,GB$284:GB$314)</f>
        <v>0</v>
      </c>
      <c r="FZ1408" s="9"/>
      <c r="GA1408" s="10"/>
      <c r="GB1408" s="11"/>
      <c r="GC1408" s="6">
        <f>SUMIF(GD$284:GD$314,$D1408,GF$284:GF$314)</f>
        <v>0</v>
      </c>
      <c r="GD1408" s="9"/>
      <c r="GE1408" s="10"/>
      <c r="GF1408" s="11"/>
      <c r="GG1408" s="6">
        <f>SUMIF(GH$284:GH$314,$D1408,GJ$284:GJ$314)</f>
        <v>0</v>
      </c>
      <c r="GH1408" s="9"/>
      <c r="GI1408" s="10"/>
      <c r="GJ1408" s="11"/>
      <c r="GK1408" s="6">
        <f>SUMIF(GL$284:GL$314,$D1408,GN$284:GN$314)</f>
        <v>0</v>
      </c>
      <c r="GL1408" s="9"/>
      <c r="GM1408" s="10"/>
      <c r="GN1408" s="11"/>
      <c r="GO1408" s="6">
        <f>SUMIF(GP$284:GP$314,$D1408,GR$284:GR$314)</f>
        <v>0</v>
      </c>
      <c r="GP1408" s="9"/>
      <c r="GQ1408" s="10"/>
      <c r="GR1408" s="11"/>
      <c r="GS1408" s="6">
        <f>SUMIF(GT$284:GT$314,$D1408,GV$284:GV$314)</f>
        <v>0</v>
      </c>
      <c r="GT1408" s="9"/>
      <c r="GU1408" s="10"/>
      <c r="GV1408" s="20"/>
      <c r="GW1408" s="19">
        <f t="shared" si="33"/>
        <v>0</v>
      </c>
      <c r="GX1408" s="472"/>
      <c r="GY1408" s="473"/>
    </row>
    <row r="1409" spans="1:207" ht="15.75">
      <c r="A1409" s="47" t="s">
        <v>85</v>
      </c>
      <c r="B1409" s="475"/>
      <c r="C1409" s="287" t="s">
        <v>140</v>
      </c>
      <c r="D1409" s="237" t="s">
        <v>143</v>
      </c>
      <c r="E1409" s="7">
        <f>SUMIF(F$315:F$345,$D1409,H$315:H$345)</f>
        <v>0</v>
      </c>
      <c r="F1409" s="12"/>
      <c r="G1409" s="13"/>
      <c r="H1409" s="14"/>
      <c r="I1409" s="6">
        <f>SUMIF(J$315:J$345,$D1409,L$315:L$345)</f>
        <v>0</v>
      </c>
      <c r="J1409" s="12"/>
      <c r="K1409" s="13"/>
      <c r="L1409" s="14"/>
      <c r="M1409" s="7">
        <f>SUMIF(N$315:N$345,$D1409,P$315:P$345)</f>
        <v>0</v>
      </c>
      <c r="N1409" s="12"/>
      <c r="O1409" s="13"/>
      <c r="P1409" s="14"/>
      <c r="Q1409" s="6">
        <f>SUMIF(R$315:R$345,$D1409,T$315:T$345)</f>
        <v>0</v>
      </c>
      <c r="R1409" s="12"/>
      <c r="S1409" s="13"/>
      <c r="T1409" s="14"/>
      <c r="U1409" s="7">
        <f>SUMIF(V$315:V$345,$D1409,X$315:X$345)</f>
        <v>0</v>
      </c>
      <c r="V1409" s="12"/>
      <c r="W1409" s="13"/>
      <c r="X1409" s="14"/>
      <c r="Y1409" s="6">
        <f>SUMIF(Z$315:Z$345,$D1409,AB$315:AB$345)</f>
        <v>0</v>
      </c>
      <c r="Z1409" s="12"/>
      <c r="AA1409" s="13"/>
      <c r="AB1409" s="14"/>
      <c r="AC1409" s="7">
        <f>SUMIF(AD$315:AD$345,$D1409,AF$315:AF$345)</f>
        <v>0</v>
      </c>
      <c r="AD1409" s="12"/>
      <c r="AE1409" s="13"/>
      <c r="AF1409" s="14"/>
      <c r="AG1409" s="7">
        <f>SUMIF(AH$315:AH$345,$D1409,AJ$315:AJ$345)</f>
        <v>0</v>
      </c>
      <c r="AH1409" s="12"/>
      <c r="AI1409" s="13"/>
      <c r="AJ1409" s="14"/>
      <c r="AK1409" s="7">
        <f>SUMIF(AL$315:AL$345,$D1409,AN$315:AN$345)</f>
        <v>0</v>
      </c>
      <c r="AL1409" s="12"/>
      <c r="AM1409" s="13"/>
      <c r="AN1409" s="14"/>
      <c r="AO1409" s="7">
        <f>SUMIF(AP$315:AP$345,$D1409,AR$315:AR$345)</f>
        <v>0</v>
      </c>
      <c r="AP1409" s="12"/>
      <c r="AQ1409" s="13"/>
      <c r="AR1409" s="14"/>
      <c r="AS1409" s="7">
        <f>SUMIF(AT$315:AT$345,$D1409,AV$315:AV$345)</f>
        <v>0</v>
      </c>
      <c r="AT1409" s="12"/>
      <c r="AU1409" s="13"/>
      <c r="AV1409" s="14"/>
      <c r="AW1409" s="7">
        <f>SUMIF(AX$315:AX$345,$D1409,AZ$315:AZ$345)</f>
        <v>0</v>
      </c>
      <c r="AX1409" s="12"/>
      <c r="AY1409" s="13"/>
      <c r="AZ1409" s="14"/>
      <c r="BA1409" s="7">
        <f>SUMIF(BB$315:BB$345,$D1409,BD$315:BD$345)</f>
        <v>0</v>
      </c>
      <c r="BB1409" s="12"/>
      <c r="BC1409" s="13"/>
      <c r="BD1409" s="14"/>
      <c r="BE1409" s="7">
        <f>SUMIF(BF$315:BF$345,$D1409,BH$315:BH$345)</f>
        <v>0</v>
      </c>
      <c r="BF1409" s="12"/>
      <c r="BG1409" s="13"/>
      <c r="BH1409" s="14"/>
      <c r="BI1409" s="7">
        <f>SUMIF(BJ$315:BJ$345,$D1409,BL$315:BL$345)</f>
        <v>0</v>
      </c>
      <c r="BJ1409" s="12"/>
      <c r="BK1409" s="13"/>
      <c r="BL1409" s="14"/>
      <c r="BM1409" s="7">
        <f>SUMIF(BN$315:BN$345,$D1409,BP$315:BP$345)</f>
        <v>0</v>
      </c>
      <c r="BN1409" s="12"/>
      <c r="BO1409" s="13"/>
      <c r="BP1409" s="14"/>
      <c r="BQ1409" s="7">
        <f>SUMIF(BR$315:BR$345,$D1409,BT$315:BT$345)</f>
        <v>0</v>
      </c>
      <c r="BR1409" s="12"/>
      <c r="BS1409" s="13"/>
      <c r="BT1409" s="14"/>
      <c r="BU1409" s="7">
        <f>SUMIF(BV$315:BV$345,$D1409,BX$315:BX$345)</f>
        <v>0</v>
      </c>
      <c r="BV1409" s="12"/>
      <c r="BW1409" s="13"/>
      <c r="BX1409" s="14"/>
      <c r="BY1409" s="7">
        <f>SUMIF(BZ$315:BZ$345,$D1409,CB$315:CB$345)</f>
        <v>0</v>
      </c>
      <c r="BZ1409" s="12"/>
      <c r="CA1409" s="13"/>
      <c r="CB1409" s="14"/>
      <c r="CC1409" s="7">
        <f>SUMIF(CD$315:CD$345,$D1409,CF$315:CF$345)</f>
        <v>0</v>
      </c>
      <c r="CD1409" s="12"/>
      <c r="CE1409" s="13"/>
      <c r="CF1409" s="14"/>
      <c r="CG1409" s="7">
        <f>SUMIF(CH$315:CH$345,$D1409,CJ$315:CJ$345)</f>
        <v>0</v>
      </c>
      <c r="CH1409" s="12"/>
      <c r="CI1409" s="13"/>
      <c r="CJ1409" s="14"/>
      <c r="CK1409" s="7">
        <f>SUMIF(CL$315:CL$345,$D1409,CN$315:CN$345)</f>
        <v>0</v>
      </c>
      <c r="CL1409" s="12"/>
      <c r="CM1409" s="13"/>
      <c r="CN1409" s="14"/>
      <c r="CO1409" s="7">
        <f>SUMIF(CP$315:CP$345,$D1409,CR$315:CR$345)</f>
        <v>0</v>
      </c>
      <c r="CP1409" s="12"/>
      <c r="CQ1409" s="13"/>
      <c r="CR1409" s="14"/>
      <c r="CS1409" s="7">
        <f>SUMIF(CT$315:CT$345,$D1409,CV$315:CV$345)</f>
        <v>0</v>
      </c>
      <c r="CT1409" s="12"/>
      <c r="CU1409" s="13"/>
      <c r="CV1409" s="14"/>
      <c r="CW1409" s="7">
        <f>SUMIF(CX$315:CX$345,$D1409,CZ$315:CZ$345)</f>
        <v>0</v>
      </c>
      <c r="CX1409" s="12"/>
      <c r="CY1409" s="13"/>
      <c r="CZ1409" s="14"/>
      <c r="DA1409" s="7">
        <f>SUMIF(DB$315:DB$345,$D1409,DD$315:DD$345)</f>
        <v>0</v>
      </c>
      <c r="DB1409" s="12"/>
      <c r="DC1409" s="13"/>
      <c r="DD1409" s="14"/>
      <c r="DE1409" s="7">
        <f>SUMIF(DF$315:DF$345,$D1409,DH$315:DH$345)</f>
        <v>0</v>
      </c>
      <c r="DF1409" s="12"/>
      <c r="DG1409" s="13"/>
      <c r="DH1409" s="14"/>
      <c r="DI1409" s="7">
        <f>SUMIF(DJ$315:DJ$345,$D1409,DL$315:DL$345)</f>
        <v>0</v>
      </c>
      <c r="DJ1409" s="12"/>
      <c r="DK1409" s="13"/>
      <c r="DL1409" s="14"/>
      <c r="DM1409" s="7">
        <f>SUMIF(DN$315:DN$345,$D1409,DP$315:DP$345)</f>
        <v>0</v>
      </c>
      <c r="DN1409" s="12"/>
      <c r="DO1409" s="13"/>
      <c r="DP1409" s="14"/>
      <c r="DQ1409" s="7">
        <f>SUMIF(DR$315:DR$345,$D1409,DT$315:DT$345)</f>
        <v>0</v>
      </c>
      <c r="DR1409" s="12"/>
      <c r="DS1409" s="13"/>
      <c r="DT1409" s="14"/>
      <c r="DU1409" s="7">
        <f>SUMIF(DV$315:DV$345,$D1409,DX$315:DX$345)</f>
        <v>0</v>
      </c>
      <c r="DV1409" s="12"/>
      <c r="DW1409" s="13"/>
      <c r="DX1409" s="14"/>
      <c r="DY1409" s="7">
        <f>SUMIF(DZ$315:DZ$345,$D1409,EB$315:EB$345)</f>
        <v>0</v>
      </c>
      <c r="DZ1409" s="12"/>
      <c r="EA1409" s="13"/>
      <c r="EB1409" s="14"/>
      <c r="EC1409" s="7">
        <f>SUMIF(ED$315:ED$345,$D1409,EF$315:EF$345)</f>
        <v>0</v>
      </c>
      <c r="ED1409" s="12"/>
      <c r="EE1409" s="13"/>
      <c r="EF1409" s="14"/>
      <c r="EG1409" s="7">
        <f>SUMIF(EH$315:EH$345,$D1409,EJ$315:EJ$345)</f>
        <v>0</v>
      </c>
      <c r="EH1409" s="12"/>
      <c r="EI1409" s="13"/>
      <c r="EJ1409" s="14"/>
      <c r="EK1409" s="7">
        <f>SUMIF(EL$315:EL$345,$D1409,EN$315:EN$345)</f>
        <v>0</v>
      </c>
      <c r="EL1409" s="12"/>
      <c r="EM1409" s="13"/>
      <c r="EN1409" s="14"/>
      <c r="EO1409" s="7">
        <f>SUMIF(EP$315:EP$345,$D1409,ER$315:ER$345)</f>
        <v>0</v>
      </c>
      <c r="EP1409" s="12"/>
      <c r="EQ1409" s="13"/>
      <c r="ER1409" s="14"/>
      <c r="ES1409" s="7">
        <f>SUMIF(ET$315:ET$345,$D1409,EV$315:EV$345)</f>
        <v>0</v>
      </c>
      <c r="ET1409" s="12"/>
      <c r="EU1409" s="13"/>
      <c r="EV1409" s="14"/>
      <c r="EW1409" s="7">
        <f>SUMIF(EX$315:EX$345,$D1409,EZ$315:EZ$345)</f>
        <v>0</v>
      </c>
      <c r="EX1409" s="12"/>
      <c r="EY1409" s="13"/>
      <c r="EZ1409" s="14"/>
      <c r="FA1409" s="7">
        <f>SUMIF(FB$315:FB$345,$D1409,FD$315:FD$345)</f>
        <v>0</v>
      </c>
      <c r="FB1409" s="12"/>
      <c r="FC1409" s="13"/>
      <c r="FD1409" s="14"/>
      <c r="FE1409" s="7">
        <f>SUMIF(FF$315:FF$345,$D1409,FH$315:FH$345)</f>
        <v>0</v>
      </c>
      <c r="FF1409" s="12"/>
      <c r="FG1409" s="13"/>
      <c r="FH1409" s="14"/>
      <c r="FI1409" s="7">
        <f>SUMIF(FJ$315:FJ$345,$D1409,FL$315:FL$345)</f>
        <v>0</v>
      </c>
      <c r="FJ1409" s="12"/>
      <c r="FK1409" s="13"/>
      <c r="FL1409" s="14"/>
      <c r="FM1409" s="7">
        <f>SUMIF(FN$315:FN$345,$D1409,FP$315:FP$345)</f>
        <v>0</v>
      </c>
      <c r="FN1409" s="12"/>
      <c r="FO1409" s="13"/>
      <c r="FP1409" s="14"/>
      <c r="FQ1409" s="7">
        <f>SUMIF(FR$315:FR$345,$D1409,FT$315:FT$345)</f>
        <v>0</v>
      </c>
      <c r="FR1409" s="12"/>
      <c r="FS1409" s="13"/>
      <c r="FT1409" s="14"/>
      <c r="FU1409" s="7">
        <f>SUMIF(FV$315:FV$345,$D1409,FX$315:FX$345)</f>
        <v>0</v>
      </c>
      <c r="FV1409" s="12"/>
      <c r="FW1409" s="13"/>
      <c r="FX1409" s="14"/>
      <c r="FY1409" s="7">
        <f>SUMIF(FZ$315:FZ$345,$D1409,GB$315:GB$345)</f>
        <v>0</v>
      </c>
      <c r="FZ1409" s="12"/>
      <c r="GA1409" s="13"/>
      <c r="GB1409" s="14"/>
      <c r="GC1409" s="7">
        <f>SUMIF(GD$315:GD$345,$D1409,GF$315:GF$345)</f>
        <v>0</v>
      </c>
      <c r="GD1409" s="12"/>
      <c r="GE1409" s="13"/>
      <c r="GF1409" s="14"/>
      <c r="GG1409" s="7">
        <f>SUMIF(GH$315:GH$345,$D1409,GJ$315:GJ$345)</f>
        <v>0</v>
      </c>
      <c r="GH1409" s="12"/>
      <c r="GI1409" s="13"/>
      <c r="GJ1409" s="14"/>
      <c r="GK1409" s="7">
        <f>SUMIF(GL$315:GL$345,$D1409,GN$315:GN$345)</f>
        <v>0</v>
      </c>
      <c r="GL1409" s="12"/>
      <c r="GM1409" s="13"/>
      <c r="GN1409" s="14"/>
      <c r="GO1409" s="7">
        <f>SUMIF(GP$315:GP$345,$D1409,GR$315:GR$345)</f>
        <v>0</v>
      </c>
      <c r="GP1409" s="12"/>
      <c r="GQ1409" s="13"/>
      <c r="GR1409" s="14"/>
      <c r="GS1409" s="7">
        <f>SUMIF(GT$315:GT$345,$D1409,GV$315:GV$345)</f>
        <v>0</v>
      </c>
      <c r="GT1409" s="12"/>
      <c r="GU1409" s="13"/>
      <c r="GV1409" s="21"/>
      <c r="GW1409" s="19">
        <f t="shared" si="33"/>
        <v>0</v>
      </c>
      <c r="GX1409" s="472"/>
      <c r="GY1409" s="473"/>
    </row>
    <row r="1410" spans="1:207" ht="16.5" thickBot="1">
      <c r="A1410" s="162" t="s">
        <v>86</v>
      </c>
      <c r="B1410" s="476"/>
      <c r="C1410" s="288" t="s">
        <v>140</v>
      </c>
      <c r="D1410" s="239" t="s">
        <v>143</v>
      </c>
      <c r="E1410" s="8">
        <f>SUMIF(F$346:F$376,$D1410,H$346:H$376)</f>
        <v>0</v>
      </c>
      <c r="F1410" s="15"/>
      <c r="G1410" s="16"/>
      <c r="H1410" s="16"/>
      <c r="I1410" s="6">
        <f>SUMIF(J$346:J$376,$D1410,L$346:L$376)</f>
        <v>0</v>
      </c>
      <c r="J1410" s="15"/>
      <c r="K1410" s="16"/>
      <c r="L1410" s="16"/>
      <c r="M1410" s="8">
        <f>SUMIF(N$346:N$376,$D1410,P$346:P$376)</f>
        <v>0</v>
      </c>
      <c r="N1410" s="15"/>
      <c r="O1410" s="16"/>
      <c r="P1410" s="16"/>
      <c r="Q1410" s="6">
        <f>SUMIF(R$346:R$376,$D1410,T$346:T$376)</f>
        <v>0</v>
      </c>
      <c r="R1410" s="15"/>
      <c r="S1410" s="16"/>
      <c r="T1410" s="16"/>
      <c r="U1410" s="8">
        <f>SUMIF(V$346:V$376,$D1410,X$346:X$376)</f>
        <v>0</v>
      </c>
      <c r="V1410" s="15"/>
      <c r="W1410" s="16"/>
      <c r="X1410" s="16"/>
      <c r="Y1410" s="6">
        <f>SUMIF(Z$346:Z$376,$D1410,AB$346:AB$376)</f>
        <v>0</v>
      </c>
      <c r="Z1410" s="15"/>
      <c r="AA1410" s="16"/>
      <c r="AB1410" s="16"/>
      <c r="AC1410" s="8">
        <f>SUMIF(AD$346:AD$376,$D1410,AF$346:AF$376)</f>
        <v>0</v>
      </c>
      <c r="AD1410" s="15"/>
      <c r="AE1410" s="16"/>
      <c r="AF1410" s="16"/>
      <c r="AG1410" s="8">
        <f>SUMIF(AH$346:AH$376,$D1410,AJ$346:AJ$376)</f>
        <v>0</v>
      </c>
      <c r="AH1410" s="15"/>
      <c r="AI1410" s="16"/>
      <c r="AJ1410" s="16"/>
      <c r="AK1410" s="8">
        <f>SUMIF(AL$346:AL$376,$D1410,AN$346:AN$376)</f>
        <v>0</v>
      </c>
      <c r="AL1410" s="15"/>
      <c r="AM1410" s="16"/>
      <c r="AN1410" s="16"/>
      <c r="AO1410" s="8">
        <f>SUMIF(AP$346:AP$376,$D1410,AR$346:AR$376)</f>
        <v>0</v>
      </c>
      <c r="AP1410" s="15"/>
      <c r="AQ1410" s="16"/>
      <c r="AR1410" s="16"/>
      <c r="AS1410" s="8">
        <f>SUMIF(AT$346:AT$376,$D1410,AV$346:AV$376)</f>
        <v>0</v>
      </c>
      <c r="AT1410" s="15"/>
      <c r="AU1410" s="16"/>
      <c r="AV1410" s="16"/>
      <c r="AW1410" s="8">
        <f>SUMIF(AX$346:AX$376,$D1410,AZ$346:AZ$376)</f>
        <v>0</v>
      </c>
      <c r="AX1410" s="15"/>
      <c r="AY1410" s="16"/>
      <c r="AZ1410" s="16"/>
      <c r="BA1410" s="8">
        <f>SUMIF(BB$346:BB$376,$D1410,BD$346:BD$376)</f>
        <v>0</v>
      </c>
      <c r="BB1410" s="15"/>
      <c r="BC1410" s="16"/>
      <c r="BD1410" s="16"/>
      <c r="BE1410" s="8">
        <f>SUMIF(BF$346:BF$376,$D1410,BH$346:BH$376)</f>
        <v>0</v>
      </c>
      <c r="BF1410" s="15"/>
      <c r="BG1410" s="16"/>
      <c r="BH1410" s="16"/>
      <c r="BI1410" s="8">
        <f>SUMIF(BJ$346:BJ$376,$D1410,BL$346:BL$376)</f>
        <v>0</v>
      </c>
      <c r="BJ1410" s="15"/>
      <c r="BK1410" s="16"/>
      <c r="BL1410" s="16"/>
      <c r="BM1410" s="8">
        <f>SUMIF(BN$346:BN$376,$D1410,BP$346:BP$376)</f>
        <v>0</v>
      </c>
      <c r="BN1410" s="15"/>
      <c r="BO1410" s="16"/>
      <c r="BP1410" s="16"/>
      <c r="BQ1410" s="8">
        <f>SUMIF(BR$346:BR$376,$D1410,BT$346:BT$376)</f>
        <v>0</v>
      </c>
      <c r="BR1410" s="15"/>
      <c r="BS1410" s="16"/>
      <c r="BT1410" s="16"/>
      <c r="BU1410" s="8">
        <f>SUMIF(BV$346:BV$376,$D1410,BX$346:BX$376)</f>
        <v>0</v>
      </c>
      <c r="BV1410" s="15"/>
      <c r="BW1410" s="16"/>
      <c r="BX1410" s="16"/>
      <c r="BY1410" s="8">
        <f>SUMIF(BZ$346:BZ$376,$D1410,CB$346:CB$376)</f>
        <v>0</v>
      </c>
      <c r="BZ1410" s="15"/>
      <c r="CA1410" s="16"/>
      <c r="CB1410" s="16"/>
      <c r="CC1410" s="8">
        <f>SUMIF(CD$346:CD$376,$D1410,CF$346:CF$376)</f>
        <v>0</v>
      </c>
      <c r="CD1410" s="15"/>
      <c r="CE1410" s="16"/>
      <c r="CF1410" s="16"/>
      <c r="CG1410" s="8">
        <f>SUMIF(CH$346:CH$376,$D1410,CJ$346:CJ$376)</f>
        <v>0</v>
      </c>
      <c r="CH1410" s="15"/>
      <c r="CI1410" s="16"/>
      <c r="CJ1410" s="16"/>
      <c r="CK1410" s="8">
        <f>SUMIF(CL$346:CL$376,$D1410,CN$346:CN$376)</f>
        <v>0</v>
      </c>
      <c r="CL1410" s="15"/>
      <c r="CM1410" s="16"/>
      <c r="CN1410" s="16"/>
      <c r="CO1410" s="8">
        <f>SUMIF(CP$346:CP$376,$D1410,CR$346:CR$376)</f>
        <v>0</v>
      </c>
      <c r="CP1410" s="15"/>
      <c r="CQ1410" s="16"/>
      <c r="CR1410" s="16"/>
      <c r="CS1410" s="8">
        <f>SUMIF(CT$346:CT$376,$D1410,CV$346:CV$376)</f>
        <v>0</v>
      </c>
      <c r="CT1410" s="15"/>
      <c r="CU1410" s="16"/>
      <c r="CV1410" s="16"/>
      <c r="CW1410" s="8">
        <f>SUMIF(CX$346:CX$376,$D1410,CZ$346:CZ$376)</f>
        <v>0</v>
      </c>
      <c r="CX1410" s="15"/>
      <c r="CY1410" s="16"/>
      <c r="CZ1410" s="16"/>
      <c r="DA1410" s="8">
        <f>SUMIF(DB$346:DB$376,$D1410,DD$346:DD$376)</f>
        <v>0</v>
      </c>
      <c r="DB1410" s="15"/>
      <c r="DC1410" s="16"/>
      <c r="DD1410" s="16"/>
      <c r="DE1410" s="8">
        <f>SUMIF(DF$346:DF$376,$D1410,DH$346:DH$376)</f>
        <v>0</v>
      </c>
      <c r="DF1410" s="15"/>
      <c r="DG1410" s="16"/>
      <c r="DH1410" s="16"/>
      <c r="DI1410" s="8">
        <f>SUMIF(DJ$346:DJ$376,$D1410,DL$346:DL$376)</f>
        <v>0</v>
      </c>
      <c r="DJ1410" s="15"/>
      <c r="DK1410" s="16"/>
      <c r="DL1410" s="16"/>
      <c r="DM1410" s="8">
        <f>SUMIF(DN$346:DN$376,$D1410,DP$346:DP$376)</f>
        <v>0</v>
      </c>
      <c r="DN1410" s="15"/>
      <c r="DO1410" s="16"/>
      <c r="DP1410" s="16"/>
      <c r="DQ1410" s="8">
        <f>SUMIF(DR$346:DR$376,$D1410,DT$346:DT$376)</f>
        <v>0</v>
      </c>
      <c r="DR1410" s="15"/>
      <c r="DS1410" s="16"/>
      <c r="DT1410" s="16"/>
      <c r="DU1410" s="8">
        <f>SUMIF(DV$346:DV$376,$D1410,DX$346:DX$376)</f>
        <v>0</v>
      </c>
      <c r="DV1410" s="15"/>
      <c r="DW1410" s="16"/>
      <c r="DX1410" s="16"/>
      <c r="DY1410" s="8">
        <f>SUMIF(DZ$346:DZ$376,$D1410,EB$346:EB$376)</f>
        <v>0</v>
      </c>
      <c r="DZ1410" s="15"/>
      <c r="EA1410" s="16"/>
      <c r="EB1410" s="16"/>
      <c r="EC1410" s="8">
        <f>SUMIF(ED$346:ED$376,$D1410,EF$346:EF$376)</f>
        <v>0</v>
      </c>
      <c r="ED1410" s="15"/>
      <c r="EE1410" s="16"/>
      <c r="EF1410" s="16"/>
      <c r="EG1410" s="8">
        <f>SUMIF(EH$346:EH$376,$D1410,EJ$346:EJ$376)</f>
        <v>0</v>
      </c>
      <c r="EH1410" s="15"/>
      <c r="EI1410" s="16"/>
      <c r="EJ1410" s="16"/>
      <c r="EK1410" s="8">
        <f>SUMIF(EL$346:EL$376,$D1410,EN$346:EN$376)</f>
        <v>0</v>
      </c>
      <c r="EL1410" s="15"/>
      <c r="EM1410" s="16"/>
      <c r="EN1410" s="16"/>
      <c r="EO1410" s="8">
        <f>SUMIF(EP$346:EP$376,$D1410,ER$346:ER$376)</f>
        <v>0</v>
      </c>
      <c r="EP1410" s="15"/>
      <c r="EQ1410" s="16"/>
      <c r="ER1410" s="16"/>
      <c r="ES1410" s="8">
        <f>SUMIF(ET$346:ET$376,$D1410,EV$346:EV$376)</f>
        <v>0</v>
      </c>
      <c r="ET1410" s="15"/>
      <c r="EU1410" s="16"/>
      <c r="EV1410" s="16"/>
      <c r="EW1410" s="8">
        <f>SUMIF(EX$346:EX$376,$D1410,EZ$346:EZ$376)</f>
        <v>0</v>
      </c>
      <c r="EX1410" s="15"/>
      <c r="EY1410" s="16"/>
      <c r="EZ1410" s="16"/>
      <c r="FA1410" s="8">
        <f>SUMIF(FB$346:FB$376,$D1410,FD$346:FD$376)</f>
        <v>0</v>
      </c>
      <c r="FB1410" s="15"/>
      <c r="FC1410" s="16"/>
      <c r="FD1410" s="16"/>
      <c r="FE1410" s="8">
        <f>SUMIF(FF$346:FF$376,$D1410,FH$346:FH$376)</f>
        <v>0</v>
      </c>
      <c r="FF1410" s="15"/>
      <c r="FG1410" s="16"/>
      <c r="FH1410" s="16"/>
      <c r="FI1410" s="8">
        <f>SUMIF(FJ$346:FJ$376,$D1410,FL$346:FL$376)</f>
        <v>0</v>
      </c>
      <c r="FJ1410" s="15"/>
      <c r="FK1410" s="16"/>
      <c r="FL1410" s="16"/>
      <c r="FM1410" s="8">
        <f>SUMIF(FN$346:FN$376,$D1410,FP$346:FP$376)</f>
        <v>0</v>
      </c>
      <c r="FN1410" s="15"/>
      <c r="FO1410" s="16"/>
      <c r="FP1410" s="16"/>
      <c r="FQ1410" s="8">
        <f>SUMIF(FR$346:FR$376,$D1410,FT$346:FT$376)</f>
        <v>0</v>
      </c>
      <c r="FR1410" s="15"/>
      <c r="FS1410" s="16"/>
      <c r="FT1410" s="16"/>
      <c r="FU1410" s="8">
        <f>SUMIF(FV$346:FV$376,$D1410,FX$346:FX$376)</f>
        <v>0</v>
      </c>
      <c r="FV1410" s="15"/>
      <c r="FW1410" s="16"/>
      <c r="FX1410" s="16"/>
      <c r="FY1410" s="8">
        <f>SUMIF(FZ$346:FZ$376,$D1410,GB$346:GB$376)</f>
        <v>0</v>
      </c>
      <c r="FZ1410" s="15"/>
      <c r="GA1410" s="16"/>
      <c r="GB1410" s="16"/>
      <c r="GC1410" s="8">
        <f>SUMIF(GD$346:GD$376,$D1410,GF$346:GF$376)</f>
        <v>0</v>
      </c>
      <c r="GD1410" s="15"/>
      <c r="GE1410" s="16"/>
      <c r="GF1410" s="16"/>
      <c r="GG1410" s="8">
        <f>SUMIF(GH$346:GH$376,$D1410,GJ$346:GJ$376)</f>
        <v>0</v>
      </c>
      <c r="GH1410" s="15"/>
      <c r="GI1410" s="16"/>
      <c r="GJ1410" s="16"/>
      <c r="GK1410" s="8">
        <f>SUMIF(GL$346:GL$376,$D1410,GN$346:GN$376)</f>
        <v>0</v>
      </c>
      <c r="GL1410" s="15"/>
      <c r="GM1410" s="16"/>
      <c r="GN1410" s="16"/>
      <c r="GO1410" s="8">
        <f>SUMIF(GP$346:GP$376,$D1410,GR$346:GR$376)</f>
        <v>0</v>
      </c>
      <c r="GP1410" s="15"/>
      <c r="GQ1410" s="16"/>
      <c r="GR1410" s="16"/>
      <c r="GS1410" s="8">
        <f>SUMIF(GT$346:GT$376,$D1410,GV$346:GV$376)</f>
        <v>0</v>
      </c>
      <c r="GT1410" s="15"/>
      <c r="GU1410" s="16"/>
      <c r="GV1410" s="22"/>
      <c r="GW1410" s="19">
        <f t="shared" si="33"/>
        <v>0</v>
      </c>
      <c r="GX1410" s="472"/>
      <c r="GY1410" s="473"/>
    </row>
    <row r="1411" spans="1:207" ht="30" customHeight="1">
      <c r="A1411" s="163" t="s">
        <v>75</v>
      </c>
      <c r="B1411" s="474" t="s">
        <v>420</v>
      </c>
      <c r="C1411" s="286" t="s">
        <v>137</v>
      </c>
      <c r="D1411" s="235" t="s">
        <v>144</v>
      </c>
      <c r="E1411" s="6">
        <f>SUMIF(F$5:F$35,$D1411,H$5:H$35)</f>
        <v>0</v>
      </c>
      <c r="F1411" s="9"/>
      <c r="G1411" s="10"/>
      <c r="H1411" s="11"/>
      <c r="I1411" s="6">
        <f>SUMIF(J$5:J$35,$D1411,L$5:L$35)</f>
        <v>0</v>
      </c>
      <c r="J1411" s="9"/>
      <c r="K1411" s="10"/>
      <c r="L1411" s="11"/>
      <c r="M1411" s="6">
        <f>SUMIF(N$5:N$35,$D1411,P$5:P$35)</f>
        <v>0</v>
      </c>
      <c r="N1411" s="9"/>
      <c r="O1411" s="10"/>
      <c r="P1411" s="11"/>
      <c r="Q1411" s="6">
        <f>SUMIF(R$5:R$35,$D1411,T$5:T$35)</f>
        <v>0</v>
      </c>
      <c r="R1411" s="9"/>
      <c r="S1411" s="10"/>
      <c r="T1411" s="11"/>
      <c r="U1411" s="6">
        <f>SUMIF(V$5:V$35,$D1411,X$5:X$35)</f>
        <v>0</v>
      </c>
      <c r="V1411" s="9"/>
      <c r="W1411" s="10"/>
      <c r="X1411" s="11"/>
      <c r="Y1411" s="6">
        <f>SUMIF(Z$5:Z$35,$D1411,AB$5:AB$35)</f>
        <v>0</v>
      </c>
      <c r="Z1411" s="9"/>
      <c r="AA1411" s="10"/>
      <c r="AB1411" s="11"/>
      <c r="AC1411" s="6">
        <f>SUMIF(AD$5:AD$35,$D1411,AF$5:AF$35)</f>
        <v>0</v>
      </c>
      <c r="AD1411" s="9"/>
      <c r="AE1411" s="10"/>
      <c r="AF1411" s="11"/>
      <c r="AG1411" s="6">
        <f>SUMIF(AH$5:AH$35,$D1411,AJ$5:AJ$35)</f>
        <v>0</v>
      </c>
      <c r="AH1411" s="9"/>
      <c r="AI1411" s="10"/>
      <c r="AJ1411" s="11"/>
      <c r="AK1411" s="6">
        <f>SUMIF(AL$5:AL$35,$D1411,AN$5:AN$35)</f>
        <v>0</v>
      </c>
      <c r="AL1411" s="9"/>
      <c r="AM1411" s="10"/>
      <c r="AN1411" s="11"/>
      <c r="AO1411" s="6">
        <f>SUMIF(AP$5:AP$35,$D1411,AR$5:AR$35)</f>
        <v>0</v>
      </c>
      <c r="AP1411" s="9"/>
      <c r="AQ1411" s="10"/>
      <c r="AR1411" s="11"/>
      <c r="AS1411" s="6">
        <f>SUMIF(AT$5:AT$35,$D1411,AV$5:AV$35)</f>
        <v>0</v>
      </c>
      <c r="AT1411" s="9"/>
      <c r="AU1411" s="10"/>
      <c r="AV1411" s="11"/>
      <c r="AW1411" s="6">
        <f>SUMIF(AX$5:AX$35,$D1411,AZ$5:AZ$35)</f>
        <v>0</v>
      </c>
      <c r="AX1411" s="9"/>
      <c r="AY1411" s="10"/>
      <c r="AZ1411" s="11"/>
      <c r="BA1411" s="6">
        <f>SUMIF(BB$5:BB$35,$D1411,BD$5:BD$35)</f>
        <v>0</v>
      </c>
      <c r="BB1411" s="9"/>
      <c r="BC1411" s="10"/>
      <c r="BD1411" s="11"/>
      <c r="BE1411" s="6">
        <f>SUMIF(BF$5:BF$35,$D1411,BH$5:BH$35)</f>
        <v>0</v>
      </c>
      <c r="BF1411" s="9"/>
      <c r="BG1411" s="10"/>
      <c r="BH1411" s="11"/>
      <c r="BI1411" s="6">
        <f>SUMIF(BJ$5:BJ$35,$D1411,BL$5:BL$35)</f>
        <v>0</v>
      </c>
      <c r="BJ1411" s="9"/>
      <c r="BK1411" s="10"/>
      <c r="BL1411" s="11"/>
      <c r="BM1411" s="6">
        <f>SUMIF(BN$5:BN$35,$D1411,BP$5:BP$35)</f>
        <v>0</v>
      </c>
      <c r="BN1411" s="9"/>
      <c r="BO1411" s="10"/>
      <c r="BP1411" s="11"/>
      <c r="BQ1411" s="6">
        <f>SUMIF(BR$5:BR$35,$D1411,BT$5:BT$35)</f>
        <v>0</v>
      </c>
      <c r="BR1411" s="9"/>
      <c r="BS1411" s="10"/>
      <c r="BT1411" s="11"/>
      <c r="BU1411" s="6">
        <f>SUMIF(BV$5:BV$35,$D1411,BX$5:BX$35)</f>
        <v>0</v>
      </c>
      <c r="BV1411" s="9"/>
      <c r="BW1411" s="10"/>
      <c r="BX1411" s="11"/>
      <c r="BY1411" s="6">
        <f>SUMIF(BZ$5:BZ$35,$D1411,CB$5:CB$35)</f>
        <v>0</v>
      </c>
      <c r="BZ1411" s="9"/>
      <c r="CA1411" s="10"/>
      <c r="CB1411" s="11"/>
      <c r="CC1411" s="6">
        <f>SUMIF(CD$5:CD$35,$D1411,CF$5:CF$35)</f>
        <v>0</v>
      </c>
      <c r="CD1411" s="9"/>
      <c r="CE1411" s="10"/>
      <c r="CF1411" s="11"/>
      <c r="CG1411" s="6">
        <f>SUMIF(CH$5:CH$35,$D1411,CJ$5:CJ$35)</f>
        <v>0</v>
      </c>
      <c r="CH1411" s="9"/>
      <c r="CI1411" s="10"/>
      <c r="CJ1411" s="11"/>
      <c r="CK1411" s="6">
        <f>SUMIF(CL$5:CL$35,$D1411,CN$5:CN$35)</f>
        <v>0</v>
      </c>
      <c r="CL1411" s="9"/>
      <c r="CM1411" s="10"/>
      <c r="CN1411" s="11"/>
      <c r="CO1411" s="6">
        <f>SUMIF(CP$5:CP$35,$D1411,CR$5:CR$35)</f>
        <v>0</v>
      </c>
      <c r="CP1411" s="9"/>
      <c r="CQ1411" s="10"/>
      <c r="CR1411" s="11"/>
      <c r="CS1411" s="6">
        <f>SUMIF(CT$5:CT$35,$D1411,CV$5:CV$35)</f>
        <v>0</v>
      </c>
      <c r="CT1411" s="9"/>
      <c r="CU1411" s="10"/>
      <c r="CV1411" s="11"/>
      <c r="CW1411" s="6">
        <f>SUMIF(CX$5:CX$35,$D1411,CZ$5:CZ$35)</f>
        <v>0</v>
      </c>
      <c r="CX1411" s="9"/>
      <c r="CY1411" s="10"/>
      <c r="CZ1411" s="11"/>
      <c r="DA1411" s="6">
        <f>SUMIF(DB$5:DB$35,$D1411,DD$5:DD$35)</f>
        <v>0</v>
      </c>
      <c r="DB1411" s="9"/>
      <c r="DC1411" s="10"/>
      <c r="DD1411" s="11"/>
      <c r="DE1411" s="6">
        <f>SUMIF(DF$5:DF$35,$D1411,DH$5:DH$35)</f>
        <v>0</v>
      </c>
      <c r="DF1411" s="9"/>
      <c r="DG1411" s="10"/>
      <c r="DH1411" s="11"/>
      <c r="DI1411" s="6">
        <f>SUMIF(DJ$5:DJ$35,$D1411,DL$5:DL$35)</f>
        <v>0</v>
      </c>
      <c r="DJ1411" s="9"/>
      <c r="DK1411" s="10"/>
      <c r="DL1411" s="11"/>
      <c r="DM1411" s="6">
        <f>SUMIF(DN$5:DN$35,$D1411,DP$5:DP$35)</f>
        <v>0</v>
      </c>
      <c r="DN1411" s="9"/>
      <c r="DO1411" s="10"/>
      <c r="DP1411" s="11"/>
      <c r="DQ1411" s="6">
        <f>SUMIF(DR$5:DR$35,$D1411,DT$5:DT$35)</f>
        <v>0</v>
      </c>
      <c r="DR1411" s="9"/>
      <c r="DS1411" s="10"/>
      <c r="DT1411" s="11"/>
      <c r="DU1411" s="6">
        <f>SUMIF(DV$5:DV$35,$D1411,DX$5:DX$35)</f>
        <v>0</v>
      </c>
      <c r="DV1411" s="9"/>
      <c r="DW1411" s="10"/>
      <c r="DX1411" s="11"/>
      <c r="DY1411" s="6">
        <f>SUMIF(DZ$5:DZ$35,$D1411,EB$5:EB$35)</f>
        <v>0</v>
      </c>
      <c r="DZ1411" s="9"/>
      <c r="EA1411" s="10"/>
      <c r="EB1411" s="11"/>
      <c r="EC1411" s="6">
        <f>SUMIF(ED$5:ED$35,$D1411,EF$5:EF$35)</f>
        <v>0</v>
      </c>
      <c r="ED1411" s="9"/>
      <c r="EE1411" s="10"/>
      <c r="EF1411" s="11"/>
      <c r="EG1411" s="6">
        <f>SUMIF(EH$5:EH$35,$D1411,EJ$5:EJ$35)</f>
        <v>0</v>
      </c>
      <c r="EH1411" s="9"/>
      <c r="EI1411" s="10"/>
      <c r="EJ1411" s="11"/>
      <c r="EK1411" s="6">
        <f>SUMIF(EL$5:EL$35,$D1411,EN$5:EN$35)</f>
        <v>0</v>
      </c>
      <c r="EL1411" s="9"/>
      <c r="EM1411" s="10"/>
      <c r="EN1411" s="11"/>
      <c r="EO1411" s="6">
        <f>SUMIF(EP$5:EP$35,$D1411,ER$5:ER$35)</f>
        <v>0</v>
      </c>
      <c r="EP1411" s="9"/>
      <c r="EQ1411" s="10"/>
      <c r="ER1411" s="11"/>
      <c r="ES1411" s="6">
        <f>SUMIF(ET$5:ET$35,$D1411,EV$5:EV$35)</f>
        <v>0</v>
      </c>
      <c r="ET1411" s="9"/>
      <c r="EU1411" s="10"/>
      <c r="EV1411" s="11"/>
      <c r="EW1411" s="6">
        <f>SUMIF(EX$5:EX$35,$D1411,EZ$5:EZ$35)</f>
        <v>0</v>
      </c>
      <c r="EX1411" s="9"/>
      <c r="EY1411" s="10"/>
      <c r="EZ1411" s="11"/>
      <c r="FA1411" s="6">
        <f>SUMIF(FB$5:FB$35,$D1411,FD$5:FD$35)</f>
        <v>0</v>
      </c>
      <c r="FB1411" s="9"/>
      <c r="FC1411" s="10"/>
      <c r="FD1411" s="11"/>
      <c r="FE1411" s="6">
        <f>SUMIF(FF$5:FF$35,$D1411,FH$5:FH$35)</f>
        <v>0</v>
      </c>
      <c r="FF1411" s="9"/>
      <c r="FG1411" s="10"/>
      <c r="FH1411" s="11"/>
      <c r="FI1411" s="6">
        <f>SUMIF(FJ$5:FJ$35,$D1411,FL$5:FL$35)</f>
        <v>0</v>
      </c>
      <c r="FJ1411" s="9"/>
      <c r="FK1411" s="10"/>
      <c r="FL1411" s="11"/>
      <c r="FM1411" s="6">
        <f>SUMIF(FN$5:FN$35,$D1411,FP$5:FP$35)</f>
        <v>0</v>
      </c>
      <c r="FN1411" s="9"/>
      <c r="FO1411" s="10"/>
      <c r="FP1411" s="11"/>
      <c r="FQ1411" s="6">
        <f>SUMIF(FR$5:FR$35,$D1411,FT$5:FT$35)</f>
        <v>0</v>
      </c>
      <c r="FR1411" s="9"/>
      <c r="FS1411" s="10"/>
      <c r="FT1411" s="11"/>
      <c r="FU1411" s="6">
        <f>SUMIF(FV$5:FV$35,$D1411,FX$5:FX$35)</f>
        <v>0</v>
      </c>
      <c r="FV1411" s="9"/>
      <c r="FW1411" s="10"/>
      <c r="FX1411" s="11"/>
      <c r="FY1411" s="6">
        <f>SUMIF(FZ$5:FZ$35,$D1411,GB$5:GB$35)</f>
        <v>0</v>
      </c>
      <c r="FZ1411" s="9"/>
      <c r="GA1411" s="10"/>
      <c r="GB1411" s="11"/>
      <c r="GC1411" s="6">
        <f>SUMIF(GD$5:GD$35,$D1411,GF$5:GF$35)</f>
        <v>0</v>
      </c>
      <c r="GD1411" s="9"/>
      <c r="GE1411" s="10"/>
      <c r="GF1411" s="11"/>
      <c r="GG1411" s="6">
        <f>SUMIF(GH$5:GH$35,$D1411,GJ$5:GJ$35)</f>
        <v>0</v>
      </c>
      <c r="GH1411" s="9"/>
      <c r="GI1411" s="10"/>
      <c r="GJ1411" s="11"/>
      <c r="GK1411" s="6">
        <f>SUMIF(GL$5:GL$35,$D1411,GN$5:GN$35)</f>
        <v>0</v>
      </c>
      <c r="GL1411" s="9"/>
      <c r="GM1411" s="10"/>
      <c r="GN1411" s="11"/>
      <c r="GO1411" s="6">
        <f>SUMIF(GP$5:GP$35,$D1411,GR$5:GR$35)</f>
        <v>0</v>
      </c>
      <c r="GP1411" s="9"/>
      <c r="GQ1411" s="10"/>
      <c r="GR1411" s="11"/>
      <c r="GS1411" s="6">
        <f>SUMIF(GT$5:GT$35,$D1411,GV$5:GV$35)</f>
        <v>0</v>
      </c>
      <c r="GT1411" s="9"/>
      <c r="GU1411" s="10"/>
      <c r="GV1411" s="20"/>
      <c r="GW1411" s="19">
        <f t="shared" si="33"/>
        <v>0</v>
      </c>
      <c r="GX1411" s="472">
        <f>SUM(GW1411:GW1422)</f>
        <v>0</v>
      </c>
      <c r="GY1411" s="473" t="str">
        <f>D1411</f>
        <v>TS14756</v>
      </c>
    </row>
    <row r="1412" spans="1:207" ht="15.75">
      <c r="A1412" s="47" t="s">
        <v>76</v>
      </c>
      <c r="B1412" s="475"/>
      <c r="C1412" s="287" t="s">
        <v>137</v>
      </c>
      <c r="D1412" s="237" t="s">
        <v>144</v>
      </c>
      <c r="E1412" s="6">
        <f>SUMIF(F$36:F$66,$D1412,H$36:H$66)</f>
        <v>0</v>
      </c>
      <c r="F1412" s="9"/>
      <c r="G1412" s="10"/>
      <c r="H1412" s="11"/>
      <c r="I1412" s="6">
        <f>SUMIF(J$36:J$66,$D1412,L$36:L$66)</f>
        <v>0</v>
      </c>
      <c r="J1412" s="9"/>
      <c r="K1412" s="10"/>
      <c r="L1412" s="11"/>
      <c r="M1412" s="6">
        <f>SUMIF(N$36:N$66,$D1412,P$36:P$66)</f>
        <v>0</v>
      </c>
      <c r="N1412" s="9"/>
      <c r="O1412" s="10"/>
      <c r="P1412" s="11"/>
      <c r="Q1412" s="6">
        <f>SUMIF(R$36:R$66,$D1412,T$36:T$66)</f>
        <v>0</v>
      </c>
      <c r="R1412" s="9"/>
      <c r="S1412" s="10"/>
      <c r="T1412" s="11"/>
      <c r="U1412" s="6">
        <f>SUMIF(V$36:V$66,$D1412,X$36:X$66)</f>
        <v>0</v>
      </c>
      <c r="V1412" s="9"/>
      <c r="W1412" s="10"/>
      <c r="X1412" s="11"/>
      <c r="Y1412" s="6">
        <f>SUMIF(Z$36:Z$66,$D1412,AB$36:AB$66)</f>
        <v>0</v>
      </c>
      <c r="Z1412" s="9"/>
      <c r="AA1412" s="10"/>
      <c r="AB1412" s="11"/>
      <c r="AC1412" s="6">
        <f>SUMIF(AD$36:AD$66,$D1412,AF$36:AF$66)</f>
        <v>0</v>
      </c>
      <c r="AD1412" s="9"/>
      <c r="AE1412" s="10"/>
      <c r="AF1412" s="11"/>
      <c r="AG1412" s="6">
        <f>SUMIF(AH$36:AH$66,$D1412,AJ$36:AJ$66)</f>
        <v>0</v>
      </c>
      <c r="AH1412" s="9"/>
      <c r="AI1412" s="10"/>
      <c r="AJ1412" s="11"/>
      <c r="AK1412" s="6">
        <f>SUMIF(AL$36:AL$66,$D1412,AN$36:AN$66)</f>
        <v>0</v>
      </c>
      <c r="AL1412" s="9"/>
      <c r="AM1412" s="10"/>
      <c r="AN1412" s="11"/>
      <c r="AO1412" s="6">
        <f>SUMIF(AP$36:AP$66,$D1412,AR$36:AR$66)</f>
        <v>0</v>
      </c>
      <c r="AP1412" s="9"/>
      <c r="AQ1412" s="10"/>
      <c r="AR1412" s="11"/>
      <c r="AS1412" s="6">
        <f>SUMIF(AT$36:AT$66,$D1412,AV$36:AV$66)</f>
        <v>0</v>
      </c>
      <c r="AT1412" s="9"/>
      <c r="AU1412" s="10"/>
      <c r="AV1412" s="11"/>
      <c r="AW1412" s="6">
        <f>SUMIF(AX$36:AX$66,$D1412,AZ$36:AZ$66)</f>
        <v>0</v>
      </c>
      <c r="AX1412" s="9"/>
      <c r="AY1412" s="10"/>
      <c r="AZ1412" s="11"/>
      <c r="BA1412" s="6">
        <f>SUMIF(BB$36:BB$66,$D1412,BD$36:BD$66)</f>
        <v>0</v>
      </c>
      <c r="BB1412" s="9"/>
      <c r="BC1412" s="10"/>
      <c r="BD1412" s="11"/>
      <c r="BE1412" s="6">
        <f>SUMIF(BF$36:BF$66,$D1412,BH$36:BH$66)</f>
        <v>0</v>
      </c>
      <c r="BF1412" s="9"/>
      <c r="BG1412" s="10"/>
      <c r="BH1412" s="11"/>
      <c r="BI1412" s="6">
        <f>SUMIF(BJ$36:BJ$66,$D1412,BL$36:BL$66)</f>
        <v>0</v>
      </c>
      <c r="BJ1412" s="9"/>
      <c r="BK1412" s="10"/>
      <c r="BL1412" s="11"/>
      <c r="BM1412" s="6">
        <f>SUMIF(BN$36:BN$66,$D1412,BP$36:BP$66)</f>
        <v>0</v>
      </c>
      <c r="BN1412" s="9"/>
      <c r="BO1412" s="10"/>
      <c r="BP1412" s="11"/>
      <c r="BQ1412" s="6">
        <f>SUMIF(BR$36:BR$66,$D1412,BT$36:BT$66)</f>
        <v>0</v>
      </c>
      <c r="BR1412" s="9"/>
      <c r="BS1412" s="10"/>
      <c r="BT1412" s="11"/>
      <c r="BU1412" s="6">
        <f>SUMIF(BV$36:BV$66,$D1412,BX$36:BX$66)</f>
        <v>0</v>
      </c>
      <c r="BV1412" s="9"/>
      <c r="BW1412" s="10"/>
      <c r="BX1412" s="11"/>
      <c r="BY1412" s="6">
        <f>SUMIF(BZ$36:BZ$66,$D1412,CB$36:CB$66)</f>
        <v>0</v>
      </c>
      <c r="BZ1412" s="9"/>
      <c r="CA1412" s="10"/>
      <c r="CB1412" s="11"/>
      <c r="CC1412" s="6">
        <f>SUMIF(CD$36:CD$66,$D1412,CF$36:CF$66)</f>
        <v>0</v>
      </c>
      <c r="CD1412" s="9"/>
      <c r="CE1412" s="10"/>
      <c r="CF1412" s="11"/>
      <c r="CG1412" s="6">
        <f>SUMIF(CH$36:CH$66,$D1412,CJ$36:CJ$66)</f>
        <v>0</v>
      </c>
      <c r="CH1412" s="9"/>
      <c r="CI1412" s="10"/>
      <c r="CJ1412" s="11"/>
      <c r="CK1412" s="6">
        <f>SUMIF(CL$36:CL$66,$D1412,CN$36:CN$66)</f>
        <v>0</v>
      </c>
      <c r="CL1412" s="9"/>
      <c r="CM1412" s="10"/>
      <c r="CN1412" s="11"/>
      <c r="CO1412" s="6">
        <f>SUMIF(CP$36:CP$66,$D1412,CR$36:CR$66)</f>
        <v>0</v>
      </c>
      <c r="CP1412" s="9"/>
      <c r="CQ1412" s="10"/>
      <c r="CR1412" s="11"/>
      <c r="CS1412" s="6">
        <f>SUMIF(CT$36:CT$66,$D1412,CV$36:CV$66)</f>
        <v>0</v>
      </c>
      <c r="CT1412" s="9"/>
      <c r="CU1412" s="10"/>
      <c r="CV1412" s="11"/>
      <c r="CW1412" s="6">
        <f>SUMIF(CX$36:CX$66,$D1412,CZ$36:CZ$66)</f>
        <v>0</v>
      </c>
      <c r="CX1412" s="9"/>
      <c r="CY1412" s="10"/>
      <c r="CZ1412" s="11"/>
      <c r="DA1412" s="6">
        <f>SUMIF(DB$36:DB$66,$D1412,DD$36:DD$66)</f>
        <v>0</v>
      </c>
      <c r="DB1412" s="9"/>
      <c r="DC1412" s="10"/>
      <c r="DD1412" s="11"/>
      <c r="DE1412" s="6">
        <f>SUMIF(DF$36:DF$66,$D1412,DH$36:DH$66)</f>
        <v>0</v>
      </c>
      <c r="DF1412" s="9"/>
      <c r="DG1412" s="10"/>
      <c r="DH1412" s="11"/>
      <c r="DI1412" s="6">
        <f>SUMIF(DJ$36:DJ$66,$D1412,DL$36:DL$66)</f>
        <v>0</v>
      </c>
      <c r="DJ1412" s="9"/>
      <c r="DK1412" s="10"/>
      <c r="DL1412" s="11"/>
      <c r="DM1412" s="6">
        <f>SUMIF(DN$36:DN$66,$D1412,DP$36:DP$66)</f>
        <v>0</v>
      </c>
      <c r="DN1412" s="9"/>
      <c r="DO1412" s="10"/>
      <c r="DP1412" s="11"/>
      <c r="DQ1412" s="6">
        <f>SUMIF(DR$36:DR$66,$D1412,DT$36:DT$66)</f>
        <v>0</v>
      </c>
      <c r="DR1412" s="9"/>
      <c r="DS1412" s="10"/>
      <c r="DT1412" s="11"/>
      <c r="DU1412" s="6">
        <f>SUMIF(DV$36:DV$66,$D1412,DX$36:DX$66)</f>
        <v>0</v>
      </c>
      <c r="DV1412" s="9"/>
      <c r="DW1412" s="10"/>
      <c r="DX1412" s="11"/>
      <c r="DY1412" s="6">
        <f>SUMIF(DZ$36:DZ$66,$D1412,EB$36:EB$66)</f>
        <v>0</v>
      </c>
      <c r="DZ1412" s="9"/>
      <c r="EA1412" s="10"/>
      <c r="EB1412" s="11"/>
      <c r="EC1412" s="6">
        <f>SUMIF(ED$36:ED$66,$D1412,EF$36:EF$66)</f>
        <v>0</v>
      </c>
      <c r="ED1412" s="9"/>
      <c r="EE1412" s="10"/>
      <c r="EF1412" s="11"/>
      <c r="EG1412" s="6">
        <f>SUMIF(EH$36:EH$66,$D1412,EJ$36:EJ$66)</f>
        <v>0</v>
      </c>
      <c r="EH1412" s="9"/>
      <c r="EI1412" s="10"/>
      <c r="EJ1412" s="11"/>
      <c r="EK1412" s="6">
        <f>SUMIF(EL$36:EL$66,$D1412,EN$36:EN$66)</f>
        <v>0</v>
      </c>
      <c r="EL1412" s="9"/>
      <c r="EM1412" s="10"/>
      <c r="EN1412" s="11"/>
      <c r="EO1412" s="6">
        <f>SUMIF(EP$36:EP$66,$D1412,ER$36:ER$66)</f>
        <v>0</v>
      </c>
      <c r="EP1412" s="9"/>
      <c r="EQ1412" s="10"/>
      <c r="ER1412" s="11"/>
      <c r="ES1412" s="6">
        <f>SUMIF(ET$36:ET$66,$D1412,EV$36:EV$66)</f>
        <v>0</v>
      </c>
      <c r="ET1412" s="9"/>
      <c r="EU1412" s="10"/>
      <c r="EV1412" s="11"/>
      <c r="EW1412" s="6">
        <f>SUMIF(EX$36:EX$66,$D1412,EZ$36:EZ$66)</f>
        <v>0</v>
      </c>
      <c r="EX1412" s="9"/>
      <c r="EY1412" s="10"/>
      <c r="EZ1412" s="11"/>
      <c r="FA1412" s="6">
        <f>SUMIF(FB$36:FB$66,$D1412,FD$36:FD$66)</f>
        <v>0</v>
      </c>
      <c r="FB1412" s="9"/>
      <c r="FC1412" s="10"/>
      <c r="FD1412" s="11"/>
      <c r="FE1412" s="6">
        <f>SUMIF(FF$36:FF$66,$D1412,FH$36:FH$66)</f>
        <v>0</v>
      </c>
      <c r="FF1412" s="9"/>
      <c r="FG1412" s="10"/>
      <c r="FH1412" s="11"/>
      <c r="FI1412" s="6">
        <f>SUMIF(FJ$36:FJ$66,$D1412,FL$36:FL$66)</f>
        <v>0</v>
      </c>
      <c r="FJ1412" s="9"/>
      <c r="FK1412" s="10"/>
      <c r="FL1412" s="11"/>
      <c r="FM1412" s="6">
        <f>SUMIF(FN$36:FN$66,$D1412,FP$36:FP$66)</f>
        <v>0</v>
      </c>
      <c r="FN1412" s="9"/>
      <c r="FO1412" s="10"/>
      <c r="FP1412" s="11"/>
      <c r="FQ1412" s="6">
        <f>SUMIF(FR$36:FR$66,$D1412,FT$36:FT$66)</f>
        <v>0</v>
      </c>
      <c r="FR1412" s="9"/>
      <c r="FS1412" s="10"/>
      <c r="FT1412" s="11"/>
      <c r="FU1412" s="6">
        <f>SUMIF(FV$36:FV$66,$D1412,FX$36:FX$66)</f>
        <v>0</v>
      </c>
      <c r="FV1412" s="9"/>
      <c r="FW1412" s="10"/>
      <c r="FX1412" s="11"/>
      <c r="FY1412" s="6">
        <f>SUMIF(FZ$36:FZ$66,$D1412,GB$36:GB$66)</f>
        <v>0</v>
      </c>
      <c r="FZ1412" s="9"/>
      <c r="GA1412" s="10"/>
      <c r="GB1412" s="11"/>
      <c r="GC1412" s="6">
        <f>SUMIF(GD$36:GD$66,$D1412,GF$36:GF$66)</f>
        <v>0</v>
      </c>
      <c r="GD1412" s="9"/>
      <c r="GE1412" s="10"/>
      <c r="GF1412" s="11"/>
      <c r="GG1412" s="6">
        <f>SUMIF(GH$36:GH$66,$D1412,GJ$36:GJ$66)</f>
        <v>0</v>
      </c>
      <c r="GH1412" s="9"/>
      <c r="GI1412" s="10"/>
      <c r="GJ1412" s="11"/>
      <c r="GK1412" s="6">
        <f>SUMIF(GL$36:GL$66,$D1412,GN$36:GN$66)</f>
        <v>0</v>
      </c>
      <c r="GL1412" s="9"/>
      <c r="GM1412" s="10"/>
      <c r="GN1412" s="11"/>
      <c r="GO1412" s="6">
        <f>SUMIF(GP$36:GP$66,$D1412,GR$36:GR$66)</f>
        <v>0</v>
      </c>
      <c r="GP1412" s="9"/>
      <c r="GQ1412" s="10"/>
      <c r="GR1412" s="11"/>
      <c r="GS1412" s="6">
        <f>SUMIF(GT$36:GT$66,$D1412,GV$36:GV$66)</f>
        <v>0</v>
      </c>
      <c r="GT1412" s="9"/>
      <c r="GU1412" s="10"/>
      <c r="GV1412" s="20"/>
      <c r="GW1412" s="19">
        <f t="shared" si="33"/>
        <v>0</v>
      </c>
      <c r="GX1412" s="472"/>
      <c r="GY1412" s="473"/>
    </row>
    <row r="1413" spans="1:207" ht="15.75">
      <c r="A1413" s="47" t="s">
        <v>77</v>
      </c>
      <c r="B1413" s="475"/>
      <c r="C1413" s="287" t="s">
        <v>137</v>
      </c>
      <c r="D1413" s="237" t="s">
        <v>144</v>
      </c>
      <c r="E1413" s="6">
        <f>SUMIF(F$67:F$97,$D1413,H$67:H$97)</f>
        <v>0</v>
      </c>
      <c r="F1413" s="9"/>
      <c r="G1413" s="10"/>
      <c r="H1413" s="11"/>
      <c r="I1413" s="6">
        <f>SUMIF(J$67:J$97,$D1413,L$67:L$97)</f>
        <v>0</v>
      </c>
      <c r="J1413" s="9"/>
      <c r="K1413" s="10"/>
      <c r="L1413" s="11"/>
      <c r="M1413" s="6">
        <f>SUMIF(N$67:N$97,$D1413,P$67:P$97)</f>
        <v>0</v>
      </c>
      <c r="N1413" s="9"/>
      <c r="O1413" s="10"/>
      <c r="P1413" s="11"/>
      <c r="Q1413" s="6">
        <f>SUMIF(R$67:R$97,$D1413,T$67:T$97)</f>
        <v>0</v>
      </c>
      <c r="R1413" s="9"/>
      <c r="S1413" s="10"/>
      <c r="T1413" s="11"/>
      <c r="U1413" s="6">
        <f>SUMIF(V$67:V$97,$D1413,X$67:X$97)</f>
        <v>0</v>
      </c>
      <c r="V1413" s="9"/>
      <c r="W1413" s="10"/>
      <c r="X1413" s="11"/>
      <c r="Y1413" s="6">
        <f>SUMIF(Z$67:Z$97,$D1413,AB$67:AB$97)</f>
        <v>0</v>
      </c>
      <c r="Z1413" s="9"/>
      <c r="AA1413" s="10"/>
      <c r="AB1413" s="11"/>
      <c r="AC1413" s="6">
        <f>SUMIF(AD$67:AD$97,$D1413,AF$67:AF$97)</f>
        <v>0</v>
      </c>
      <c r="AD1413" s="9"/>
      <c r="AE1413" s="10"/>
      <c r="AF1413" s="11"/>
      <c r="AG1413" s="6">
        <f>SUMIF(AH$67:AH$97,$D1413,AJ$67:AJ$97)</f>
        <v>0</v>
      </c>
      <c r="AH1413" s="9"/>
      <c r="AI1413" s="10"/>
      <c r="AJ1413" s="11"/>
      <c r="AK1413" s="6">
        <f>SUMIF(AL$67:AL$97,$D1413,AN$67:AN$97)</f>
        <v>0</v>
      </c>
      <c r="AL1413" s="9"/>
      <c r="AM1413" s="10"/>
      <c r="AN1413" s="11"/>
      <c r="AO1413" s="6">
        <f>SUMIF(AP$67:AP$97,$D1413,AR$67:AR$97)</f>
        <v>0</v>
      </c>
      <c r="AP1413" s="9"/>
      <c r="AQ1413" s="10"/>
      <c r="AR1413" s="11"/>
      <c r="AS1413" s="6">
        <f>SUMIF(AT$67:AT$97,$D1413,AV$67:AV$97)</f>
        <v>0</v>
      </c>
      <c r="AT1413" s="9"/>
      <c r="AU1413" s="10"/>
      <c r="AV1413" s="11"/>
      <c r="AW1413" s="6">
        <f>SUMIF(AX$67:AX$97,$D1413,AZ$67:AZ$97)</f>
        <v>0</v>
      </c>
      <c r="AX1413" s="9"/>
      <c r="AY1413" s="10"/>
      <c r="AZ1413" s="11"/>
      <c r="BA1413" s="6">
        <f>SUMIF(BB$67:BB$97,$D1413,BD$67:BD$97)</f>
        <v>0</v>
      </c>
      <c r="BB1413" s="9"/>
      <c r="BC1413" s="10"/>
      <c r="BD1413" s="11"/>
      <c r="BE1413" s="6">
        <f>SUMIF(BF$67:BF$97,$D1413,BH$67:BH$97)</f>
        <v>0</v>
      </c>
      <c r="BF1413" s="9"/>
      <c r="BG1413" s="10"/>
      <c r="BH1413" s="11"/>
      <c r="BI1413" s="6">
        <f>SUMIF(BJ$67:BJ$97,$D1413,BL$67:BL$97)</f>
        <v>0</v>
      </c>
      <c r="BJ1413" s="9"/>
      <c r="BK1413" s="10"/>
      <c r="BL1413" s="11"/>
      <c r="BM1413" s="6">
        <f>SUMIF(BN$67:BN$97,$D1413,BP$67:BP$97)</f>
        <v>0</v>
      </c>
      <c r="BN1413" s="9"/>
      <c r="BO1413" s="10"/>
      <c r="BP1413" s="11"/>
      <c r="BQ1413" s="6">
        <f>SUMIF(BR$67:BR$97,$D1413,BT$67:BT$97)</f>
        <v>0</v>
      </c>
      <c r="BR1413" s="9"/>
      <c r="BS1413" s="10"/>
      <c r="BT1413" s="11"/>
      <c r="BU1413" s="6">
        <f>SUMIF(BV$67:BV$97,$D1413,BX$67:BX$97)</f>
        <v>0</v>
      </c>
      <c r="BV1413" s="9"/>
      <c r="BW1413" s="10"/>
      <c r="BX1413" s="11"/>
      <c r="BY1413" s="6">
        <f>SUMIF(BZ$67:BZ$97,$D1413,CB$67:CB$97)</f>
        <v>0</v>
      </c>
      <c r="BZ1413" s="9"/>
      <c r="CA1413" s="10"/>
      <c r="CB1413" s="11"/>
      <c r="CC1413" s="6">
        <f>SUMIF(CD$67:CD$97,$D1413,CF$67:CF$97)</f>
        <v>0</v>
      </c>
      <c r="CD1413" s="9"/>
      <c r="CE1413" s="10"/>
      <c r="CF1413" s="11"/>
      <c r="CG1413" s="6">
        <f>SUMIF(CH$67:CH$97,$D1413,CJ$67:CJ$97)</f>
        <v>0</v>
      </c>
      <c r="CH1413" s="9"/>
      <c r="CI1413" s="10"/>
      <c r="CJ1413" s="11"/>
      <c r="CK1413" s="6">
        <f>SUMIF(CL$67:CL$97,$D1413,CN$67:CN$97)</f>
        <v>0</v>
      </c>
      <c r="CL1413" s="9"/>
      <c r="CM1413" s="10"/>
      <c r="CN1413" s="11"/>
      <c r="CO1413" s="6">
        <f>SUMIF(CP$67:CP$97,$D1413,CR$67:CR$97)</f>
        <v>0</v>
      </c>
      <c r="CP1413" s="9"/>
      <c r="CQ1413" s="10"/>
      <c r="CR1413" s="11"/>
      <c r="CS1413" s="6">
        <f>SUMIF(CT$67:CT$97,$D1413,CV$67:CV$97)</f>
        <v>0</v>
      </c>
      <c r="CT1413" s="9"/>
      <c r="CU1413" s="10"/>
      <c r="CV1413" s="11"/>
      <c r="CW1413" s="6">
        <f>SUMIF(CX$67:CX$97,$D1413,CZ$67:CZ$97)</f>
        <v>0</v>
      </c>
      <c r="CX1413" s="9"/>
      <c r="CY1413" s="10"/>
      <c r="CZ1413" s="11"/>
      <c r="DA1413" s="6">
        <f>SUMIF(DB$67:DB$97,$D1413,DD$67:DD$97)</f>
        <v>0</v>
      </c>
      <c r="DB1413" s="9"/>
      <c r="DC1413" s="10"/>
      <c r="DD1413" s="11"/>
      <c r="DE1413" s="6">
        <f>SUMIF(DF$67:DF$97,$D1413,DH$67:DH$97)</f>
        <v>0</v>
      </c>
      <c r="DF1413" s="9"/>
      <c r="DG1413" s="10"/>
      <c r="DH1413" s="11"/>
      <c r="DI1413" s="6">
        <f>SUMIF(DJ$67:DJ$97,$D1413,DL$67:DL$97)</f>
        <v>0</v>
      </c>
      <c r="DJ1413" s="9"/>
      <c r="DK1413" s="10"/>
      <c r="DL1413" s="11"/>
      <c r="DM1413" s="6">
        <f>SUMIF(DN$67:DN$97,$D1413,DP$67:DP$97)</f>
        <v>0</v>
      </c>
      <c r="DN1413" s="9"/>
      <c r="DO1413" s="10"/>
      <c r="DP1413" s="11"/>
      <c r="DQ1413" s="6">
        <f>SUMIF(DR$67:DR$97,$D1413,DT$67:DT$97)</f>
        <v>0</v>
      </c>
      <c r="DR1413" s="9"/>
      <c r="DS1413" s="10"/>
      <c r="DT1413" s="11"/>
      <c r="DU1413" s="6">
        <f>SUMIF(DV$67:DV$97,$D1413,DX$67:DX$97)</f>
        <v>0</v>
      </c>
      <c r="DV1413" s="9"/>
      <c r="DW1413" s="10"/>
      <c r="DX1413" s="11"/>
      <c r="DY1413" s="6">
        <f>SUMIF(DZ$67:DZ$97,$D1413,EB$67:EB$97)</f>
        <v>0</v>
      </c>
      <c r="DZ1413" s="9"/>
      <c r="EA1413" s="10"/>
      <c r="EB1413" s="11"/>
      <c r="EC1413" s="6">
        <f>SUMIF(ED$67:ED$97,$D1413,EF$67:EF$97)</f>
        <v>0</v>
      </c>
      <c r="ED1413" s="9"/>
      <c r="EE1413" s="10"/>
      <c r="EF1413" s="11"/>
      <c r="EG1413" s="6">
        <f>SUMIF(EH$67:EH$97,$D1413,EJ$67:EJ$97)</f>
        <v>0</v>
      </c>
      <c r="EH1413" s="9"/>
      <c r="EI1413" s="10"/>
      <c r="EJ1413" s="11"/>
      <c r="EK1413" s="6">
        <f>SUMIF(EL$67:EL$97,$D1413,EN$67:EN$97)</f>
        <v>0</v>
      </c>
      <c r="EL1413" s="9"/>
      <c r="EM1413" s="10"/>
      <c r="EN1413" s="11"/>
      <c r="EO1413" s="6">
        <f>SUMIF(EP$67:EP$97,$D1413,ER$67:ER$97)</f>
        <v>0</v>
      </c>
      <c r="EP1413" s="9"/>
      <c r="EQ1413" s="10"/>
      <c r="ER1413" s="11"/>
      <c r="ES1413" s="6">
        <f>SUMIF(ET$67:ET$97,$D1413,EV$67:EV$97)</f>
        <v>0</v>
      </c>
      <c r="ET1413" s="9"/>
      <c r="EU1413" s="10"/>
      <c r="EV1413" s="11"/>
      <c r="EW1413" s="6">
        <f>SUMIF(EX$67:EX$97,$D1413,EZ$67:EZ$97)</f>
        <v>0</v>
      </c>
      <c r="EX1413" s="9"/>
      <c r="EY1413" s="10"/>
      <c r="EZ1413" s="11"/>
      <c r="FA1413" s="6">
        <f>SUMIF(FB$67:FB$97,$D1413,FD$67:FD$97)</f>
        <v>0</v>
      </c>
      <c r="FB1413" s="9"/>
      <c r="FC1413" s="10"/>
      <c r="FD1413" s="11"/>
      <c r="FE1413" s="6">
        <f>SUMIF(FF$67:FF$97,$D1413,FH$67:FH$97)</f>
        <v>0</v>
      </c>
      <c r="FF1413" s="9"/>
      <c r="FG1413" s="10"/>
      <c r="FH1413" s="11"/>
      <c r="FI1413" s="6">
        <f>SUMIF(FJ$67:FJ$97,$D1413,FL$67:FL$97)</f>
        <v>0</v>
      </c>
      <c r="FJ1413" s="9"/>
      <c r="FK1413" s="10"/>
      <c r="FL1413" s="11"/>
      <c r="FM1413" s="6">
        <f>SUMIF(FN$67:FN$97,$D1413,FP$67:FP$97)</f>
        <v>0</v>
      </c>
      <c r="FN1413" s="9"/>
      <c r="FO1413" s="10"/>
      <c r="FP1413" s="11"/>
      <c r="FQ1413" s="6">
        <f>SUMIF(FR$67:FR$97,$D1413,FT$67:FT$97)</f>
        <v>0</v>
      </c>
      <c r="FR1413" s="9"/>
      <c r="FS1413" s="10"/>
      <c r="FT1413" s="11"/>
      <c r="FU1413" s="6">
        <f>SUMIF(FV$67:FV$97,$D1413,FX$67:FX$97)</f>
        <v>0</v>
      </c>
      <c r="FV1413" s="9"/>
      <c r="FW1413" s="10"/>
      <c r="FX1413" s="11"/>
      <c r="FY1413" s="6">
        <f>SUMIF(FZ$67:FZ$97,$D1413,GB$67:GB$97)</f>
        <v>0</v>
      </c>
      <c r="FZ1413" s="9"/>
      <c r="GA1413" s="10"/>
      <c r="GB1413" s="11"/>
      <c r="GC1413" s="6">
        <f>SUMIF(GD$67:GD$97,$D1413,GF$67:GF$97)</f>
        <v>0</v>
      </c>
      <c r="GD1413" s="9"/>
      <c r="GE1413" s="10"/>
      <c r="GF1413" s="11"/>
      <c r="GG1413" s="6">
        <f>SUMIF(GH$67:GH$97,$D1413,GJ$67:GJ$97)</f>
        <v>0</v>
      </c>
      <c r="GH1413" s="9"/>
      <c r="GI1413" s="10"/>
      <c r="GJ1413" s="11"/>
      <c r="GK1413" s="6">
        <f>SUMIF(GL$67:GL$97,$D1413,GN$67:GN$97)</f>
        <v>0</v>
      </c>
      <c r="GL1413" s="9"/>
      <c r="GM1413" s="10"/>
      <c r="GN1413" s="11"/>
      <c r="GO1413" s="6">
        <f>SUMIF(GP$67:GP$97,$D1413,GR$67:GR$97)</f>
        <v>0</v>
      </c>
      <c r="GP1413" s="9"/>
      <c r="GQ1413" s="10"/>
      <c r="GR1413" s="11"/>
      <c r="GS1413" s="6">
        <f>SUMIF(GT$67:GT$97,$D1413,GV$67:GV$97)</f>
        <v>0</v>
      </c>
      <c r="GT1413" s="9"/>
      <c r="GU1413" s="10"/>
      <c r="GV1413" s="20"/>
      <c r="GW1413" s="19">
        <f t="shared" si="33"/>
        <v>0</v>
      </c>
      <c r="GX1413" s="472"/>
      <c r="GY1413" s="473"/>
    </row>
    <row r="1414" spans="1:207" ht="15.75">
      <c r="A1414" s="47" t="s">
        <v>78</v>
      </c>
      <c r="B1414" s="475"/>
      <c r="C1414" s="287" t="s">
        <v>137</v>
      </c>
      <c r="D1414" s="237" t="s">
        <v>144</v>
      </c>
      <c r="E1414" s="6">
        <f>SUMIF(F$98:F$128,$D1414,H$98:H$128)</f>
        <v>0</v>
      </c>
      <c r="F1414" s="9"/>
      <c r="G1414" s="10"/>
      <c r="H1414" s="11"/>
      <c r="I1414" s="6">
        <f>SUMIF(J$98:J$128,$D1414,L$98:L$128)</f>
        <v>0</v>
      </c>
      <c r="J1414" s="9"/>
      <c r="K1414" s="10"/>
      <c r="L1414" s="11"/>
      <c r="M1414" s="6">
        <f>SUMIF(N$98:N$128,$D1414,P$98:P$128)</f>
        <v>0</v>
      </c>
      <c r="N1414" s="9"/>
      <c r="O1414" s="10"/>
      <c r="P1414" s="11"/>
      <c r="Q1414" s="6">
        <f>SUMIF(R$98:R$128,$D1414,T$98:T$128)</f>
        <v>0</v>
      </c>
      <c r="R1414" s="9"/>
      <c r="S1414" s="10"/>
      <c r="T1414" s="11"/>
      <c r="U1414" s="6">
        <f>SUMIF(V$98:V$128,$D1414,X$98:X$128)</f>
        <v>0</v>
      </c>
      <c r="V1414" s="9"/>
      <c r="W1414" s="10"/>
      <c r="X1414" s="11"/>
      <c r="Y1414" s="6">
        <f>SUMIF(Z$98:Z$128,$D1414,AB$98:AB$128)</f>
        <v>0</v>
      </c>
      <c r="Z1414" s="9"/>
      <c r="AA1414" s="10"/>
      <c r="AB1414" s="11"/>
      <c r="AC1414" s="6">
        <f>SUMIF(AD$98:AD$128,$D1414,AF$98:AF$128)</f>
        <v>0</v>
      </c>
      <c r="AD1414" s="9"/>
      <c r="AE1414" s="10"/>
      <c r="AF1414" s="11"/>
      <c r="AG1414" s="6">
        <f>SUMIF(AH$98:AH$128,$D1414,AJ$98:AJ$128)</f>
        <v>0</v>
      </c>
      <c r="AH1414" s="9"/>
      <c r="AI1414" s="10"/>
      <c r="AJ1414" s="11"/>
      <c r="AK1414" s="6">
        <f>SUMIF(AL$98:AL$128,$D1414,AN$98:AN$128)</f>
        <v>0</v>
      </c>
      <c r="AL1414" s="9"/>
      <c r="AM1414" s="10"/>
      <c r="AN1414" s="11"/>
      <c r="AO1414" s="6">
        <f>SUMIF(AP$98:AP$128,$D1414,AR$98:AR$128)</f>
        <v>0</v>
      </c>
      <c r="AP1414" s="9"/>
      <c r="AQ1414" s="10"/>
      <c r="AR1414" s="11"/>
      <c r="AS1414" s="6">
        <f>SUMIF(AT$98:AT$128,$D1414,AV$98:AV$128)</f>
        <v>0</v>
      </c>
      <c r="AT1414" s="9"/>
      <c r="AU1414" s="10"/>
      <c r="AV1414" s="11"/>
      <c r="AW1414" s="6">
        <f>SUMIF(AX$98:AX$128,$D1414,AZ$98:AZ$128)</f>
        <v>0</v>
      </c>
      <c r="AX1414" s="9"/>
      <c r="AY1414" s="10"/>
      <c r="AZ1414" s="11"/>
      <c r="BA1414" s="6">
        <f>SUMIF(BB$98:BB$128,$D1414,BD$98:BD$128)</f>
        <v>0</v>
      </c>
      <c r="BB1414" s="9"/>
      <c r="BC1414" s="10"/>
      <c r="BD1414" s="11"/>
      <c r="BE1414" s="6">
        <f>SUMIF(BF$98:BF$128,$D1414,BH$98:BH$128)</f>
        <v>0</v>
      </c>
      <c r="BF1414" s="9"/>
      <c r="BG1414" s="10"/>
      <c r="BH1414" s="11"/>
      <c r="BI1414" s="6">
        <f>SUMIF(BJ$98:BJ$128,$D1414,BL$98:BL$128)</f>
        <v>0</v>
      </c>
      <c r="BJ1414" s="9"/>
      <c r="BK1414" s="10"/>
      <c r="BL1414" s="11"/>
      <c r="BM1414" s="6">
        <f>SUMIF(BN$98:BN$128,$D1414,BP$98:BP$128)</f>
        <v>0</v>
      </c>
      <c r="BN1414" s="9"/>
      <c r="BO1414" s="10"/>
      <c r="BP1414" s="11"/>
      <c r="BQ1414" s="6">
        <f>SUMIF(BR$98:BR$128,$D1414,BT$98:BT$128)</f>
        <v>0</v>
      </c>
      <c r="BR1414" s="9"/>
      <c r="BS1414" s="10"/>
      <c r="BT1414" s="11"/>
      <c r="BU1414" s="6">
        <f>SUMIF(BV$98:BV$128,$D1414,BX$98:BX$128)</f>
        <v>0</v>
      </c>
      <c r="BV1414" s="9"/>
      <c r="BW1414" s="10"/>
      <c r="BX1414" s="11"/>
      <c r="BY1414" s="6">
        <f>SUMIF(BZ$98:BZ$128,$D1414,CB$98:CB$128)</f>
        <v>0</v>
      </c>
      <c r="BZ1414" s="9"/>
      <c r="CA1414" s="10"/>
      <c r="CB1414" s="11"/>
      <c r="CC1414" s="6">
        <f>SUMIF(CD$98:CD$128,$D1414,CF$98:CF$128)</f>
        <v>0</v>
      </c>
      <c r="CD1414" s="9"/>
      <c r="CE1414" s="10"/>
      <c r="CF1414" s="11"/>
      <c r="CG1414" s="6">
        <f>SUMIF(CH$98:CH$128,$D1414,CJ$98:CJ$128)</f>
        <v>0</v>
      </c>
      <c r="CH1414" s="9"/>
      <c r="CI1414" s="10"/>
      <c r="CJ1414" s="11"/>
      <c r="CK1414" s="6">
        <f>SUMIF(CL$98:CL$128,$D1414,CN$98:CN$128)</f>
        <v>0</v>
      </c>
      <c r="CL1414" s="9"/>
      <c r="CM1414" s="10"/>
      <c r="CN1414" s="11"/>
      <c r="CO1414" s="6">
        <f>SUMIF(CP$98:CP$128,$D1414,CR$98:CR$128)</f>
        <v>0</v>
      </c>
      <c r="CP1414" s="9"/>
      <c r="CQ1414" s="10"/>
      <c r="CR1414" s="11"/>
      <c r="CS1414" s="6">
        <f>SUMIF(CT$98:CT$128,$D1414,CV$98:CV$128)</f>
        <v>0</v>
      </c>
      <c r="CT1414" s="9"/>
      <c r="CU1414" s="10"/>
      <c r="CV1414" s="11"/>
      <c r="CW1414" s="6">
        <f>SUMIF(CX$98:CX$128,$D1414,CZ$98:CZ$128)</f>
        <v>0</v>
      </c>
      <c r="CX1414" s="9"/>
      <c r="CY1414" s="10"/>
      <c r="CZ1414" s="11"/>
      <c r="DA1414" s="6">
        <f>SUMIF(DB$98:DB$128,$D1414,DD$98:DD$128)</f>
        <v>0</v>
      </c>
      <c r="DB1414" s="9"/>
      <c r="DC1414" s="10"/>
      <c r="DD1414" s="11"/>
      <c r="DE1414" s="6">
        <f>SUMIF(DF$98:DF$128,$D1414,DH$98:DH$128)</f>
        <v>0</v>
      </c>
      <c r="DF1414" s="9"/>
      <c r="DG1414" s="10"/>
      <c r="DH1414" s="11"/>
      <c r="DI1414" s="6">
        <f>SUMIF(DJ$98:DJ$128,$D1414,DL$98:DL$128)</f>
        <v>0</v>
      </c>
      <c r="DJ1414" s="9"/>
      <c r="DK1414" s="10"/>
      <c r="DL1414" s="11"/>
      <c r="DM1414" s="6">
        <f>SUMIF(DN$98:DN$128,$D1414,DP$98:DP$128)</f>
        <v>0</v>
      </c>
      <c r="DN1414" s="9"/>
      <c r="DO1414" s="10"/>
      <c r="DP1414" s="11"/>
      <c r="DQ1414" s="6">
        <f>SUMIF(DR$98:DR$128,$D1414,DT$98:DT$128)</f>
        <v>0</v>
      </c>
      <c r="DR1414" s="9"/>
      <c r="DS1414" s="10"/>
      <c r="DT1414" s="11"/>
      <c r="DU1414" s="6">
        <f>SUMIF(DV$98:DV$128,$D1414,DX$98:DX$128)</f>
        <v>0</v>
      </c>
      <c r="DV1414" s="9"/>
      <c r="DW1414" s="10"/>
      <c r="DX1414" s="11"/>
      <c r="DY1414" s="6">
        <f>SUMIF(DZ$98:DZ$128,$D1414,EB$98:EB$128)</f>
        <v>0</v>
      </c>
      <c r="DZ1414" s="9"/>
      <c r="EA1414" s="10"/>
      <c r="EB1414" s="11"/>
      <c r="EC1414" s="6">
        <f>SUMIF(ED$98:ED$128,$D1414,EF$98:EF$128)</f>
        <v>0</v>
      </c>
      <c r="ED1414" s="9"/>
      <c r="EE1414" s="10"/>
      <c r="EF1414" s="11"/>
      <c r="EG1414" s="6">
        <f>SUMIF(EH$98:EH$128,$D1414,EJ$98:EJ$128)</f>
        <v>0</v>
      </c>
      <c r="EH1414" s="9"/>
      <c r="EI1414" s="10"/>
      <c r="EJ1414" s="11"/>
      <c r="EK1414" s="6">
        <f>SUMIF(EL$98:EL$128,$D1414,EN$98:EN$128)</f>
        <v>0</v>
      </c>
      <c r="EL1414" s="9"/>
      <c r="EM1414" s="10"/>
      <c r="EN1414" s="11"/>
      <c r="EO1414" s="6">
        <f>SUMIF(EP$98:EP$128,$D1414,ER$98:ER$128)</f>
        <v>0</v>
      </c>
      <c r="EP1414" s="9"/>
      <c r="EQ1414" s="10"/>
      <c r="ER1414" s="11"/>
      <c r="ES1414" s="6">
        <f>SUMIF(ET$98:ET$128,$D1414,EV$98:EV$128)</f>
        <v>0</v>
      </c>
      <c r="ET1414" s="9"/>
      <c r="EU1414" s="10"/>
      <c r="EV1414" s="11"/>
      <c r="EW1414" s="6">
        <f>SUMIF(EX$98:EX$128,$D1414,EZ$98:EZ$128)</f>
        <v>0</v>
      </c>
      <c r="EX1414" s="9"/>
      <c r="EY1414" s="10"/>
      <c r="EZ1414" s="11"/>
      <c r="FA1414" s="6">
        <f>SUMIF(FB$98:FB$128,$D1414,FD$98:FD$128)</f>
        <v>0</v>
      </c>
      <c r="FB1414" s="9"/>
      <c r="FC1414" s="10"/>
      <c r="FD1414" s="11"/>
      <c r="FE1414" s="6">
        <f>SUMIF(FF$98:FF$128,$D1414,FH$98:FH$128)</f>
        <v>0</v>
      </c>
      <c r="FF1414" s="9"/>
      <c r="FG1414" s="10"/>
      <c r="FH1414" s="11"/>
      <c r="FI1414" s="6">
        <f>SUMIF(FJ$98:FJ$128,$D1414,FL$98:FL$128)</f>
        <v>0</v>
      </c>
      <c r="FJ1414" s="9"/>
      <c r="FK1414" s="10"/>
      <c r="FL1414" s="11"/>
      <c r="FM1414" s="6">
        <f>SUMIF(FN$98:FN$128,$D1414,FP$98:FP$128)</f>
        <v>0</v>
      </c>
      <c r="FN1414" s="9"/>
      <c r="FO1414" s="10"/>
      <c r="FP1414" s="11"/>
      <c r="FQ1414" s="6">
        <f>SUMIF(FR$98:FR$128,$D1414,FT$98:FT$128)</f>
        <v>0</v>
      </c>
      <c r="FR1414" s="9"/>
      <c r="FS1414" s="10"/>
      <c r="FT1414" s="11"/>
      <c r="FU1414" s="6">
        <f>SUMIF(FV$98:FV$128,$D1414,FX$98:FX$128)</f>
        <v>0</v>
      </c>
      <c r="FV1414" s="9"/>
      <c r="FW1414" s="10"/>
      <c r="FX1414" s="11"/>
      <c r="FY1414" s="6">
        <f>SUMIF(FZ$98:FZ$128,$D1414,GB$98:GB$128)</f>
        <v>0</v>
      </c>
      <c r="FZ1414" s="9"/>
      <c r="GA1414" s="10"/>
      <c r="GB1414" s="11"/>
      <c r="GC1414" s="6">
        <f>SUMIF(GD$98:GD$128,$D1414,GF$98:GF$128)</f>
        <v>0</v>
      </c>
      <c r="GD1414" s="9"/>
      <c r="GE1414" s="10"/>
      <c r="GF1414" s="11"/>
      <c r="GG1414" s="6">
        <f>SUMIF(GH$98:GH$128,$D1414,GJ$98:GJ$128)</f>
        <v>0</v>
      </c>
      <c r="GH1414" s="9"/>
      <c r="GI1414" s="10"/>
      <c r="GJ1414" s="11"/>
      <c r="GK1414" s="6">
        <f>SUMIF(GL$98:GL$128,$D1414,GN$98:GN$128)</f>
        <v>0</v>
      </c>
      <c r="GL1414" s="9"/>
      <c r="GM1414" s="10"/>
      <c r="GN1414" s="11"/>
      <c r="GO1414" s="6">
        <f>SUMIF(GP$98:GP$128,$D1414,GR$98:GR$128)</f>
        <v>0</v>
      </c>
      <c r="GP1414" s="9"/>
      <c r="GQ1414" s="10"/>
      <c r="GR1414" s="11"/>
      <c r="GS1414" s="6">
        <f>SUMIF(GT$98:GT$128,$D1414,GV$98:GV$128)</f>
        <v>0</v>
      </c>
      <c r="GT1414" s="9"/>
      <c r="GU1414" s="10"/>
      <c r="GV1414" s="20"/>
      <c r="GW1414" s="19">
        <f t="shared" si="33"/>
        <v>0</v>
      </c>
      <c r="GX1414" s="472"/>
      <c r="GY1414" s="473"/>
    </row>
    <row r="1415" spans="1:207" ht="15.75">
      <c r="A1415" s="47" t="s">
        <v>79</v>
      </c>
      <c r="B1415" s="475"/>
      <c r="C1415" s="287" t="s">
        <v>137</v>
      </c>
      <c r="D1415" s="237" t="s">
        <v>144</v>
      </c>
      <c r="E1415" s="6">
        <f>SUMIF(F$129:F$159,$D1415,H$129:H$159)</f>
        <v>0</v>
      </c>
      <c r="F1415" s="9"/>
      <c r="G1415" s="10"/>
      <c r="H1415" s="11"/>
      <c r="I1415" s="6">
        <f>SUMIF(J$129:J$159,$D1415,L$129:L$159)</f>
        <v>0</v>
      </c>
      <c r="J1415" s="9"/>
      <c r="K1415" s="10"/>
      <c r="L1415" s="11"/>
      <c r="M1415" s="6">
        <f>SUMIF(N$129:N$159,$D1415,P$129:P$159)</f>
        <v>0</v>
      </c>
      <c r="N1415" s="9"/>
      <c r="O1415" s="10"/>
      <c r="P1415" s="11"/>
      <c r="Q1415" s="6">
        <f>SUMIF(R$129:R$159,$D1415,T$129:T$159)</f>
        <v>0</v>
      </c>
      <c r="R1415" s="9"/>
      <c r="S1415" s="10"/>
      <c r="T1415" s="11"/>
      <c r="U1415" s="6">
        <f>SUMIF(V$129:V$159,$D1415,X$129:X$159)</f>
        <v>0</v>
      </c>
      <c r="V1415" s="9"/>
      <c r="W1415" s="10"/>
      <c r="X1415" s="11"/>
      <c r="Y1415" s="6">
        <f>SUMIF(Z$129:Z$159,$D1415,AB$129:AB$159)</f>
        <v>0</v>
      </c>
      <c r="Z1415" s="9"/>
      <c r="AA1415" s="10"/>
      <c r="AB1415" s="11"/>
      <c r="AC1415" s="6">
        <f>SUMIF(AD$129:AD$159,$D1415,AF$129:AF$159)</f>
        <v>0</v>
      </c>
      <c r="AD1415" s="9"/>
      <c r="AE1415" s="10"/>
      <c r="AF1415" s="11"/>
      <c r="AG1415" s="6">
        <f>SUMIF(AH$129:AH$159,$D1415,AJ$129:AJ$159)</f>
        <v>0</v>
      </c>
      <c r="AH1415" s="9"/>
      <c r="AI1415" s="10"/>
      <c r="AJ1415" s="11"/>
      <c r="AK1415" s="6">
        <f>SUMIF(AL$129:AL$159,$D1415,AN$129:AN$159)</f>
        <v>0</v>
      </c>
      <c r="AL1415" s="9"/>
      <c r="AM1415" s="10"/>
      <c r="AN1415" s="11"/>
      <c r="AO1415" s="6">
        <f>SUMIF(AP$129:AP$159,$D1415,AR$129:AR$159)</f>
        <v>0</v>
      </c>
      <c r="AP1415" s="9"/>
      <c r="AQ1415" s="10"/>
      <c r="AR1415" s="11"/>
      <c r="AS1415" s="6">
        <f>SUMIF(AT$129:AT$159,$D1415,AV$129:AV$159)</f>
        <v>0</v>
      </c>
      <c r="AT1415" s="9"/>
      <c r="AU1415" s="10"/>
      <c r="AV1415" s="11"/>
      <c r="AW1415" s="6">
        <f>SUMIF(AX$129:AX$159,$D1415,AZ$129:AZ$159)</f>
        <v>0</v>
      </c>
      <c r="AX1415" s="9"/>
      <c r="AY1415" s="10"/>
      <c r="AZ1415" s="11"/>
      <c r="BA1415" s="6">
        <f>SUMIF(BB$129:BB$159,$D1415,BD$129:BD$159)</f>
        <v>0</v>
      </c>
      <c r="BB1415" s="9"/>
      <c r="BC1415" s="10"/>
      <c r="BD1415" s="11"/>
      <c r="BE1415" s="6">
        <f>SUMIF(BF$129:BF$159,$D1415,BH$129:BH$159)</f>
        <v>0</v>
      </c>
      <c r="BF1415" s="9"/>
      <c r="BG1415" s="10"/>
      <c r="BH1415" s="11"/>
      <c r="BI1415" s="6">
        <f>SUMIF(BJ$129:BJ$159,$D1415,BL$129:BL$159)</f>
        <v>0</v>
      </c>
      <c r="BJ1415" s="9"/>
      <c r="BK1415" s="10"/>
      <c r="BL1415" s="11"/>
      <c r="BM1415" s="6">
        <f>SUMIF(BN$129:BN$159,$D1415,BP$129:BP$159)</f>
        <v>0</v>
      </c>
      <c r="BN1415" s="9"/>
      <c r="BO1415" s="10"/>
      <c r="BP1415" s="11"/>
      <c r="BQ1415" s="6">
        <f>SUMIF(BR$129:BR$159,$D1415,BT$129:BT$159)</f>
        <v>0</v>
      </c>
      <c r="BR1415" s="9"/>
      <c r="BS1415" s="10"/>
      <c r="BT1415" s="11"/>
      <c r="BU1415" s="6">
        <f>SUMIF(BV$129:BV$159,$D1415,BX$129:BX$159)</f>
        <v>0</v>
      </c>
      <c r="BV1415" s="9"/>
      <c r="BW1415" s="10"/>
      <c r="BX1415" s="11"/>
      <c r="BY1415" s="6">
        <f>SUMIF(BZ$129:BZ$159,$D1415,CB$129:CB$159)</f>
        <v>0</v>
      </c>
      <c r="BZ1415" s="9"/>
      <c r="CA1415" s="10"/>
      <c r="CB1415" s="11"/>
      <c r="CC1415" s="6">
        <f>SUMIF(CD$129:CD$159,$D1415,CF$129:CF$159)</f>
        <v>0</v>
      </c>
      <c r="CD1415" s="9"/>
      <c r="CE1415" s="10"/>
      <c r="CF1415" s="11"/>
      <c r="CG1415" s="6">
        <f>SUMIF(CH$129:CH$159,$D1415,CJ$129:CJ$159)</f>
        <v>0</v>
      </c>
      <c r="CH1415" s="9"/>
      <c r="CI1415" s="10"/>
      <c r="CJ1415" s="11"/>
      <c r="CK1415" s="6">
        <f>SUMIF(CL$129:CL$159,$D1415,CN$129:CN$159)</f>
        <v>0</v>
      </c>
      <c r="CL1415" s="9"/>
      <c r="CM1415" s="10"/>
      <c r="CN1415" s="11"/>
      <c r="CO1415" s="6">
        <f>SUMIF(CP$129:CP$159,$D1415,CR$129:CR$159)</f>
        <v>0</v>
      </c>
      <c r="CP1415" s="9"/>
      <c r="CQ1415" s="10"/>
      <c r="CR1415" s="11"/>
      <c r="CS1415" s="6">
        <f>SUMIF(CT$129:CT$159,$D1415,CV$129:CV$159)</f>
        <v>0</v>
      </c>
      <c r="CT1415" s="9"/>
      <c r="CU1415" s="10"/>
      <c r="CV1415" s="11"/>
      <c r="CW1415" s="6">
        <f>SUMIF(CX$129:CX$159,$D1415,CZ$129:CZ$159)</f>
        <v>0</v>
      </c>
      <c r="CX1415" s="9"/>
      <c r="CY1415" s="10"/>
      <c r="CZ1415" s="11"/>
      <c r="DA1415" s="6">
        <f>SUMIF(DB$129:DB$159,$D1415,DD$129:DD$159)</f>
        <v>0</v>
      </c>
      <c r="DB1415" s="9"/>
      <c r="DC1415" s="10"/>
      <c r="DD1415" s="11"/>
      <c r="DE1415" s="6">
        <f>SUMIF(DF$129:DF$159,$D1415,DH$129:DH$159)</f>
        <v>0</v>
      </c>
      <c r="DF1415" s="9"/>
      <c r="DG1415" s="10"/>
      <c r="DH1415" s="11"/>
      <c r="DI1415" s="6">
        <f>SUMIF(DJ$129:DJ$159,$D1415,DL$129:DL$159)</f>
        <v>0</v>
      </c>
      <c r="DJ1415" s="9"/>
      <c r="DK1415" s="10"/>
      <c r="DL1415" s="11"/>
      <c r="DM1415" s="6">
        <f>SUMIF(DN$129:DN$159,$D1415,DP$129:DP$159)</f>
        <v>0</v>
      </c>
      <c r="DN1415" s="9"/>
      <c r="DO1415" s="10"/>
      <c r="DP1415" s="11"/>
      <c r="DQ1415" s="6">
        <f>SUMIF(DR$129:DR$159,$D1415,DT$129:DT$159)</f>
        <v>0</v>
      </c>
      <c r="DR1415" s="9"/>
      <c r="DS1415" s="10"/>
      <c r="DT1415" s="11"/>
      <c r="DU1415" s="6">
        <f>SUMIF(DV$129:DV$159,$D1415,DX$129:DX$159)</f>
        <v>0</v>
      </c>
      <c r="DV1415" s="9"/>
      <c r="DW1415" s="10"/>
      <c r="DX1415" s="11"/>
      <c r="DY1415" s="6">
        <f>SUMIF(DZ$129:DZ$159,$D1415,EB$129:EB$159)</f>
        <v>0</v>
      </c>
      <c r="DZ1415" s="9"/>
      <c r="EA1415" s="10"/>
      <c r="EB1415" s="11"/>
      <c r="EC1415" s="6">
        <f>SUMIF(ED$129:ED$159,$D1415,EF$129:EF$159)</f>
        <v>0</v>
      </c>
      <c r="ED1415" s="9"/>
      <c r="EE1415" s="10"/>
      <c r="EF1415" s="11"/>
      <c r="EG1415" s="6">
        <f>SUMIF(EH$129:EH$159,$D1415,EJ$129:EJ$159)</f>
        <v>0</v>
      </c>
      <c r="EH1415" s="9"/>
      <c r="EI1415" s="10"/>
      <c r="EJ1415" s="11"/>
      <c r="EK1415" s="6">
        <f>SUMIF(EL$129:EL$159,$D1415,EN$129:EN$159)</f>
        <v>0</v>
      </c>
      <c r="EL1415" s="9"/>
      <c r="EM1415" s="10"/>
      <c r="EN1415" s="11"/>
      <c r="EO1415" s="6">
        <f>SUMIF(EP$129:EP$159,$D1415,ER$129:ER$159)</f>
        <v>0</v>
      </c>
      <c r="EP1415" s="9"/>
      <c r="EQ1415" s="10"/>
      <c r="ER1415" s="11"/>
      <c r="ES1415" s="6">
        <f>SUMIF(ET$129:ET$159,$D1415,EV$129:EV$159)</f>
        <v>0</v>
      </c>
      <c r="ET1415" s="9"/>
      <c r="EU1415" s="10"/>
      <c r="EV1415" s="11"/>
      <c r="EW1415" s="6">
        <f>SUMIF(EX$129:EX$159,$D1415,EZ$129:EZ$159)</f>
        <v>0</v>
      </c>
      <c r="EX1415" s="9"/>
      <c r="EY1415" s="10"/>
      <c r="EZ1415" s="11"/>
      <c r="FA1415" s="6">
        <f>SUMIF(FB$129:FB$159,$D1415,FD$129:FD$159)</f>
        <v>0</v>
      </c>
      <c r="FB1415" s="9"/>
      <c r="FC1415" s="10"/>
      <c r="FD1415" s="11"/>
      <c r="FE1415" s="6">
        <f>SUMIF(FF$129:FF$159,$D1415,FH$129:FH$159)</f>
        <v>0</v>
      </c>
      <c r="FF1415" s="9"/>
      <c r="FG1415" s="10"/>
      <c r="FH1415" s="11"/>
      <c r="FI1415" s="6">
        <f>SUMIF(FJ$129:FJ$159,$D1415,FL$129:FL$159)</f>
        <v>0</v>
      </c>
      <c r="FJ1415" s="9"/>
      <c r="FK1415" s="10"/>
      <c r="FL1415" s="11"/>
      <c r="FM1415" s="6">
        <f>SUMIF(FN$129:FN$159,$D1415,FP$129:FP$159)</f>
        <v>0</v>
      </c>
      <c r="FN1415" s="9"/>
      <c r="FO1415" s="10"/>
      <c r="FP1415" s="11"/>
      <c r="FQ1415" s="6">
        <f>SUMIF(FR$129:FR$159,$D1415,FT$129:FT$159)</f>
        <v>0</v>
      </c>
      <c r="FR1415" s="9"/>
      <c r="FS1415" s="10"/>
      <c r="FT1415" s="11"/>
      <c r="FU1415" s="6">
        <f>SUMIF(FV$129:FV$159,$D1415,FX$129:FX$159)</f>
        <v>0</v>
      </c>
      <c r="FV1415" s="9"/>
      <c r="FW1415" s="10"/>
      <c r="FX1415" s="11"/>
      <c r="FY1415" s="6">
        <f>SUMIF(FZ$129:FZ$159,$D1415,GB$129:GB$159)</f>
        <v>0</v>
      </c>
      <c r="FZ1415" s="9"/>
      <c r="GA1415" s="10"/>
      <c r="GB1415" s="11"/>
      <c r="GC1415" s="6">
        <f>SUMIF(GD$129:GD$159,$D1415,GF$129:GF$159)</f>
        <v>0</v>
      </c>
      <c r="GD1415" s="9"/>
      <c r="GE1415" s="10"/>
      <c r="GF1415" s="11"/>
      <c r="GG1415" s="6">
        <f>SUMIF(GH$129:GH$159,$D1415,GJ$129:GJ$159)</f>
        <v>0</v>
      </c>
      <c r="GH1415" s="9"/>
      <c r="GI1415" s="10"/>
      <c r="GJ1415" s="11"/>
      <c r="GK1415" s="6">
        <f>SUMIF(GL$129:GL$159,$D1415,GN$129:GN$159)</f>
        <v>0</v>
      </c>
      <c r="GL1415" s="9"/>
      <c r="GM1415" s="10"/>
      <c r="GN1415" s="11"/>
      <c r="GO1415" s="6">
        <f>SUMIF(GP$129:GP$159,$D1415,GR$129:GR$159)</f>
        <v>0</v>
      </c>
      <c r="GP1415" s="9"/>
      <c r="GQ1415" s="10"/>
      <c r="GR1415" s="11"/>
      <c r="GS1415" s="6">
        <f>SUMIF(GT$129:GT$159,$D1415,GV$129:GV$159)</f>
        <v>0</v>
      </c>
      <c r="GT1415" s="9"/>
      <c r="GU1415" s="10"/>
      <c r="GV1415" s="20"/>
      <c r="GW1415" s="19">
        <f t="shared" si="33"/>
        <v>0</v>
      </c>
      <c r="GX1415" s="472"/>
      <c r="GY1415" s="473"/>
    </row>
    <row r="1416" spans="1:207" ht="15.75">
      <c r="A1416" s="47" t="s">
        <v>80</v>
      </c>
      <c r="B1416" s="475"/>
      <c r="C1416" s="287" t="s">
        <v>137</v>
      </c>
      <c r="D1416" s="237" t="s">
        <v>144</v>
      </c>
      <c r="E1416" s="6">
        <f>SUMIF(F$160:F$190,$D1416,H$160:H$190)</f>
        <v>0</v>
      </c>
      <c r="F1416" s="9"/>
      <c r="G1416" s="10"/>
      <c r="H1416" s="11"/>
      <c r="I1416" s="6">
        <f>SUMIF(J$160:J$190,$D1416,L$160:L$190)</f>
        <v>0</v>
      </c>
      <c r="J1416" s="9"/>
      <c r="K1416" s="10"/>
      <c r="L1416" s="11"/>
      <c r="M1416" s="6">
        <f>SUMIF(N$160:N$190,$D1416,P$160:P$190)</f>
        <v>0</v>
      </c>
      <c r="N1416" s="9"/>
      <c r="O1416" s="10"/>
      <c r="P1416" s="11"/>
      <c r="Q1416" s="6">
        <f>SUMIF(R$160:R$190,$D1416,T$160:T$190)</f>
        <v>0</v>
      </c>
      <c r="R1416" s="9"/>
      <c r="S1416" s="10"/>
      <c r="T1416" s="11"/>
      <c r="U1416" s="6">
        <f>SUMIF(V$160:V$190,$D1416,X$160:X$190)</f>
        <v>0</v>
      </c>
      <c r="V1416" s="9"/>
      <c r="W1416" s="10"/>
      <c r="X1416" s="11"/>
      <c r="Y1416" s="6">
        <f>SUMIF(Z$160:Z$190,$D1416,AB$160:AB$190)</f>
        <v>0</v>
      </c>
      <c r="Z1416" s="9"/>
      <c r="AA1416" s="10"/>
      <c r="AB1416" s="11"/>
      <c r="AC1416" s="6">
        <f>SUMIF(AD$160:AD$190,$D1416,AF$160:AF$190)</f>
        <v>0</v>
      </c>
      <c r="AD1416" s="9"/>
      <c r="AE1416" s="10"/>
      <c r="AF1416" s="11"/>
      <c r="AG1416" s="6">
        <f>SUMIF(AH$160:AH$190,$D1416,AJ$160:AJ$190)</f>
        <v>0</v>
      </c>
      <c r="AH1416" s="9"/>
      <c r="AI1416" s="10"/>
      <c r="AJ1416" s="11"/>
      <c r="AK1416" s="6">
        <f>SUMIF(AL$160:AL$190,$D1416,AN$160:AN$190)</f>
        <v>0</v>
      </c>
      <c r="AL1416" s="9"/>
      <c r="AM1416" s="10"/>
      <c r="AN1416" s="11"/>
      <c r="AO1416" s="6">
        <f>SUMIF(AP$160:AP$190,$D1416,AR$160:AR$190)</f>
        <v>0</v>
      </c>
      <c r="AP1416" s="9"/>
      <c r="AQ1416" s="10"/>
      <c r="AR1416" s="11"/>
      <c r="AS1416" s="6">
        <f>SUMIF(AT$160:AT$190,$D1416,AV$160:AV$190)</f>
        <v>0</v>
      </c>
      <c r="AT1416" s="9"/>
      <c r="AU1416" s="10"/>
      <c r="AV1416" s="11"/>
      <c r="AW1416" s="6">
        <f>SUMIF(AX$160:AX$190,$D1416,AZ$160:AZ$190)</f>
        <v>0</v>
      </c>
      <c r="AX1416" s="9"/>
      <c r="AY1416" s="10"/>
      <c r="AZ1416" s="11"/>
      <c r="BA1416" s="6">
        <f>SUMIF(BB$160:BB$190,$D1416,BD$160:BD$190)</f>
        <v>0</v>
      </c>
      <c r="BB1416" s="9"/>
      <c r="BC1416" s="10"/>
      <c r="BD1416" s="11"/>
      <c r="BE1416" s="6">
        <f>SUMIF(BF$160:BF$190,$D1416,BH$160:BH$190)</f>
        <v>0</v>
      </c>
      <c r="BF1416" s="9"/>
      <c r="BG1416" s="10"/>
      <c r="BH1416" s="11"/>
      <c r="BI1416" s="6">
        <f>SUMIF(BJ$160:BJ$190,$D1416,BL$160:BL$190)</f>
        <v>0</v>
      </c>
      <c r="BJ1416" s="9"/>
      <c r="BK1416" s="10"/>
      <c r="BL1416" s="11"/>
      <c r="BM1416" s="6">
        <f>SUMIF(BN$160:BN$190,$D1416,BP$160:BP$190)</f>
        <v>0</v>
      </c>
      <c r="BN1416" s="9"/>
      <c r="BO1416" s="10"/>
      <c r="BP1416" s="11"/>
      <c r="BQ1416" s="6">
        <f>SUMIF(BR$160:BR$190,$D1416,BT$160:BT$190)</f>
        <v>0</v>
      </c>
      <c r="BR1416" s="9"/>
      <c r="BS1416" s="10"/>
      <c r="BT1416" s="11"/>
      <c r="BU1416" s="6">
        <f>SUMIF(BV$160:BV$190,$D1416,BX$160:BX$190)</f>
        <v>0</v>
      </c>
      <c r="BV1416" s="9"/>
      <c r="BW1416" s="10"/>
      <c r="BX1416" s="11"/>
      <c r="BY1416" s="6">
        <f>SUMIF(BZ$160:BZ$190,$D1416,CB$160:CB$190)</f>
        <v>0</v>
      </c>
      <c r="BZ1416" s="9"/>
      <c r="CA1416" s="10"/>
      <c r="CB1416" s="11"/>
      <c r="CC1416" s="6">
        <f>SUMIF(CD$160:CD$190,$D1416,CF$160:CF$190)</f>
        <v>0</v>
      </c>
      <c r="CD1416" s="9"/>
      <c r="CE1416" s="10"/>
      <c r="CF1416" s="11"/>
      <c r="CG1416" s="6">
        <f>SUMIF(CH$160:CH$190,$D1416,CJ$160:CJ$190)</f>
        <v>0</v>
      </c>
      <c r="CH1416" s="9"/>
      <c r="CI1416" s="10"/>
      <c r="CJ1416" s="11"/>
      <c r="CK1416" s="6">
        <f>SUMIF(CL$160:CL$190,$D1416,CN$160:CN$190)</f>
        <v>0</v>
      </c>
      <c r="CL1416" s="9"/>
      <c r="CM1416" s="10"/>
      <c r="CN1416" s="11"/>
      <c r="CO1416" s="6">
        <f>SUMIF(CP$160:CP$190,$D1416,CR$160:CR$190)</f>
        <v>0</v>
      </c>
      <c r="CP1416" s="9"/>
      <c r="CQ1416" s="10"/>
      <c r="CR1416" s="11"/>
      <c r="CS1416" s="6">
        <f>SUMIF(CT$160:CT$190,$D1416,CV$160:CV$190)</f>
        <v>0</v>
      </c>
      <c r="CT1416" s="9"/>
      <c r="CU1416" s="10"/>
      <c r="CV1416" s="11"/>
      <c r="CW1416" s="6">
        <f>SUMIF(CX$160:CX$190,$D1416,CZ$160:CZ$190)</f>
        <v>0</v>
      </c>
      <c r="CX1416" s="9"/>
      <c r="CY1416" s="10"/>
      <c r="CZ1416" s="11"/>
      <c r="DA1416" s="6">
        <f>SUMIF(DB$160:DB$190,$D1416,DD$160:DD$190)</f>
        <v>0</v>
      </c>
      <c r="DB1416" s="9"/>
      <c r="DC1416" s="10"/>
      <c r="DD1416" s="11"/>
      <c r="DE1416" s="6">
        <f>SUMIF(DF$160:DF$190,$D1416,DH$160:DH$190)</f>
        <v>0</v>
      </c>
      <c r="DF1416" s="9"/>
      <c r="DG1416" s="10"/>
      <c r="DH1416" s="11"/>
      <c r="DI1416" s="6">
        <f>SUMIF(DJ$160:DJ$190,$D1416,DL$160:DL$190)</f>
        <v>0</v>
      </c>
      <c r="DJ1416" s="9"/>
      <c r="DK1416" s="10"/>
      <c r="DL1416" s="11"/>
      <c r="DM1416" s="6">
        <f>SUMIF(DN$160:DN$190,$D1416,DP$160:DP$190)</f>
        <v>0</v>
      </c>
      <c r="DN1416" s="9"/>
      <c r="DO1416" s="10"/>
      <c r="DP1416" s="11"/>
      <c r="DQ1416" s="6">
        <f>SUMIF(DR$160:DR$190,$D1416,DT$160:DT$190)</f>
        <v>0</v>
      </c>
      <c r="DR1416" s="9"/>
      <c r="DS1416" s="10"/>
      <c r="DT1416" s="11"/>
      <c r="DU1416" s="6">
        <f>SUMIF(DV$160:DV$190,$D1416,DX$160:DX$190)</f>
        <v>0</v>
      </c>
      <c r="DV1416" s="9"/>
      <c r="DW1416" s="10"/>
      <c r="DX1416" s="11"/>
      <c r="DY1416" s="6">
        <f>SUMIF(DZ$160:DZ$190,$D1416,EB$160:EB$190)</f>
        <v>0</v>
      </c>
      <c r="DZ1416" s="9"/>
      <c r="EA1416" s="10"/>
      <c r="EB1416" s="11"/>
      <c r="EC1416" s="6">
        <f>SUMIF(ED$160:ED$190,$D1416,EF$160:EF$190)</f>
        <v>0</v>
      </c>
      <c r="ED1416" s="9"/>
      <c r="EE1416" s="10"/>
      <c r="EF1416" s="11"/>
      <c r="EG1416" s="6">
        <f>SUMIF(EH$160:EH$190,$D1416,EJ$160:EJ$190)</f>
        <v>0</v>
      </c>
      <c r="EH1416" s="9"/>
      <c r="EI1416" s="10"/>
      <c r="EJ1416" s="11"/>
      <c r="EK1416" s="6">
        <f>SUMIF(EL$160:EL$190,$D1416,EN$160:EN$190)</f>
        <v>0</v>
      </c>
      <c r="EL1416" s="9"/>
      <c r="EM1416" s="10"/>
      <c r="EN1416" s="11"/>
      <c r="EO1416" s="6">
        <f>SUMIF(EP$160:EP$190,$D1416,ER$160:ER$190)</f>
        <v>0</v>
      </c>
      <c r="EP1416" s="9"/>
      <c r="EQ1416" s="10"/>
      <c r="ER1416" s="11"/>
      <c r="ES1416" s="6">
        <f>SUMIF(ET$160:ET$190,$D1416,EV$160:EV$190)</f>
        <v>0</v>
      </c>
      <c r="ET1416" s="9"/>
      <c r="EU1416" s="10"/>
      <c r="EV1416" s="11"/>
      <c r="EW1416" s="6">
        <f>SUMIF(EX$160:EX$190,$D1416,EZ$160:EZ$190)</f>
        <v>0</v>
      </c>
      <c r="EX1416" s="9"/>
      <c r="EY1416" s="10"/>
      <c r="EZ1416" s="11"/>
      <c r="FA1416" s="6">
        <f>SUMIF(FB$160:FB$190,$D1416,FD$160:FD$190)</f>
        <v>0</v>
      </c>
      <c r="FB1416" s="9"/>
      <c r="FC1416" s="10"/>
      <c r="FD1416" s="11"/>
      <c r="FE1416" s="6">
        <f>SUMIF(FF$160:FF$190,$D1416,FH$160:FH$190)</f>
        <v>0</v>
      </c>
      <c r="FF1416" s="9"/>
      <c r="FG1416" s="10"/>
      <c r="FH1416" s="11"/>
      <c r="FI1416" s="6">
        <f>SUMIF(FJ$160:FJ$190,$D1416,FL$160:FL$190)</f>
        <v>0</v>
      </c>
      <c r="FJ1416" s="9"/>
      <c r="FK1416" s="10"/>
      <c r="FL1416" s="11"/>
      <c r="FM1416" s="6">
        <f>SUMIF(FN$160:FN$190,$D1416,FP$160:FP$190)</f>
        <v>0</v>
      </c>
      <c r="FN1416" s="9"/>
      <c r="FO1416" s="10"/>
      <c r="FP1416" s="11"/>
      <c r="FQ1416" s="6">
        <f>SUMIF(FR$160:FR$190,$D1416,FT$160:FT$190)</f>
        <v>0</v>
      </c>
      <c r="FR1416" s="9"/>
      <c r="FS1416" s="10"/>
      <c r="FT1416" s="11"/>
      <c r="FU1416" s="6">
        <f>SUMIF(FV$160:FV$190,$D1416,FX$160:FX$190)</f>
        <v>0</v>
      </c>
      <c r="FV1416" s="9"/>
      <c r="FW1416" s="10"/>
      <c r="FX1416" s="11"/>
      <c r="FY1416" s="6">
        <f>SUMIF(FZ$160:FZ$190,$D1416,GB$160:GB$190)</f>
        <v>0</v>
      </c>
      <c r="FZ1416" s="9"/>
      <c r="GA1416" s="10"/>
      <c r="GB1416" s="11"/>
      <c r="GC1416" s="6">
        <f>SUMIF(GD$160:GD$190,$D1416,GF$160:GF$190)</f>
        <v>0</v>
      </c>
      <c r="GD1416" s="9"/>
      <c r="GE1416" s="10"/>
      <c r="GF1416" s="11"/>
      <c r="GG1416" s="6">
        <f>SUMIF(GH$160:GH$190,$D1416,GJ$160:GJ$190)</f>
        <v>0</v>
      </c>
      <c r="GH1416" s="9"/>
      <c r="GI1416" s="10"/>
      <c r="GJ1416" s="11"/>
      <c r="GK1416" s="6">
        <f>SUMIF(GL$160:GL$190,$D1416,GN$160:GN$190)</f>
        <v>0</v>
      </c>
      <c r="GL1416" s="9"/>
      <c r="GM1416" s="10"/>
      <c r="GN1416" s="11"/>
      <c r="GO1416" s="6">
        <f>SUMIF(GP$160:GP$190,$D1416,GR$160:GR$190)</f>
        <v>0</v>
      </c>
      <c r="GP1416" s="9"/>
      <c r="GQ1416" s="10"/>
      <c r="GR1416" s="11"/>
      <c r="GS1416" s="6">
        <f>SUMIF(GT$160:GT$190,$D1416,GV$160:GV$190)</f>
        <v>0</v>
      </c>
      <c r="GT1416" s="9"/>
      <c r="GU1416" s="10"/>
      <c r="GV1416" s="20"/>
      <c r="GW1416" s="19">
        <f t="shared" si="33"/>
        <v>0</v>
      </c>
      <c r="GX1416" s="472"/>
      <c r="GY1416" s="473"/>
    </row>
    <row r="1417" spans="1:207" ht="15.75">
      <c r="A1417" s="47" t="s">
        <v>81</v>
      </c>
      <c r="B1417" s="475"/>
      <c r="C1417" s="287" t="s">
        <v>137</v>
      </c>
      <c r="D1417" s="237" t="s">
        <v>144</v>
      </c>
      <c r="E1417" s="6">
        <f>SUMIF(F$191:F$221,$D1417,H$191:H$221)</f>
        <v>0</v>
      </c>
      <c r="F1417" s="9"/>
      <c r="G1417" s="10"/>
      <c r="H1417" s="11"/>
      <c r="I1417" s="6">
        <f>SUMIF(J$191:J$221,$D1417,L$191:L$221)</f>
        <v>0</v>
      </c>
      <c r="J1417" s="9"/>
      <c r="K1417" s="10"/>
      <c r="L1417" s="11"/>
      <c r="M1417" s="6">
        <f>SUMIF(N$191:N$221,$D1417,P$191:P$221)</f>
        <v>0</v>
      </c>
      <c r="N1417" s="9"/>
      <c r="O1417" s="10"/>
      <c r="P1417" s="11"/>
      <c r="Q1417" s="6">
        <f>SUMIF(R$191:R$221,$D1417,T$191:T$221)</f>
        <v>0</v>
      </c>
      <c r="R1417" s="9"/>
      <c r="S1417" s="10"/>
      <c r="T1417" s="11"/>
      <c r="U1417" s="6">
        <f>SUMIF(V$191:V$221,$D1417,X$191:X$221)</f>
        <v>0</v>
      </c>
      <c r="V1417" s="9"/>
      <c r="W1417" s="10"/>
      <c r="X1417" s="11"/>
      <c r="Y1417" s="6">
        <f>SUMIF(Z$191:Z$221,$D1417,AB$191:AB$221)</f>
        <v>0</v>
      </c>
      <c r="Z1417" s="9"/>
      <c r="AA1417" s="10"/>
      <c r="AB1417" s="11"/>
      <c r="AC1417" s="6">
        <f>SUMIF(AD$191:AD$221,$D1417,AF$191:AF$221)</f>
        <v>0</v>
      </c>
      <c r="AD1417" s="9"/>
      <c r="AE1417" s="10"/>
      <c r="AF1417" s="11"/>
      <c r="AG1417" s="6">
        <f>SUMIF(AH$191:AH$221,$D1417,AJ$191:AJ$221)</f>
        <v>0</v>
      </c>
      <c r="AH1417" s="9"/>
      <c r="AI1417" s="10"/>
      <c r="AJ1417" s="11"/>
      <c r="AK1417" s="6">
        <f>SUMIF(AL$191:AL$221,$D1417,AN$191:AN$221)</f>
        <v>0</v>
      </c>
      <c r="AL1417" s="9"/>
      <c r="AM1417" s="10"/>
      <c r="AN1417" s="11"/>
      <c r="AO1417" s="6">
        <f>SUMIF(AP$191:AP$221,$D1417,AR$191:AR$221)</f>
        <v>0</v>
      </c>
      <c r="AP1417" s="9"/>
      <c r="AQ1417" s="10"/>
      <c r="AR1417" s="11"/>
      <c r="AS1417" s="6">
        <f>SUMIF(AT$191:AT$221,$D1417,AV$191:AV$221)</f>
        <v>0</v>
      </c>
      <c r="AT1417" s="9"/>
      <c r="AU1417" s="10"/>
      <c r="AV1417" s="11"/>
      <c r="AW1417" s="6">
        <f>SUMIF(AX$191:AX$221,$D1417,AZ$191:AZ$221)</f>
        <v>0</v>
      </c>
      <c r="AX1417" s="9"/>
      <c r="AY1417" s="10"/>
      <c r="AZ1417" s="11"/>
      <c r="BA1417" s="6">
        <f>SUMIF(BB$191:BB$221,$D1417,BD$191:BD$221)</f>
        <v>0</v>
      </c>
      <c r="BB1417" s="9"/>
      <c r="BC1417" s="10"/>
      <c r="BD1417" s="11"/>
      <c r="BE1417" s="6">
        <f>SUMIF(BF$191:BF$221,$D1417,BH$191:BH$221)</f>
        <v>0</v>
      </c>
      <c r="BF1417" s="9"/>
      <c r="BG1417" s="10"/>
      <c r="BH1417" s="11"/>
      <c r="BI1417" s="6">
        <f>SUMIF(BJ$191:BJ$221,$D1417,BL$191:BL$221)</f>
        <v>0</v>
      </c>
      <c r="BJ1417" s="9"/>
      <c r="BK1417" s="10"/>
      <c r="BL1417" s="11"/>
      <c r="BM1417" s="6">
        <f>SUMIF(BN$191:BN$221,$D1417,BP$191:BP$221)</f>
        <v>0</v>
      </c>
      <c r="BN1417" s="9"/>
      <c r="BO1417" s="10"/>
      <c r="BP1417" s="11"/>
      <c r="BQ1417" s="6">
        <f>SUMIF(BR$191:BR$221,$D1417,BT$191:BT$221)</f>
        <v>0</v>
      </c>
      <c r="BR1417" s="9"/>
      <c r="BS1417" s="10"/>
      <c r="BT1417" s="11"/>
      <c r="BU1417" s="6">
        <f>SUMIF(BV$191:BV$221,$D1417,BX$191:BX$221)</f>
        <v>0</v>
      </c>
      <c r="BV1417" s="9"/>
      <c r="BW1417" s="10"/>
      <c r="BX1417" s="11"/>
      <c r="BY1417" s="6">
        <f>SUMIF(BZ$191:BZ$221,$D1417,CB$191:CB$221)</f>
        <v>0</v>
      </c>
      <c r="BZ1417" s="9"/>
      <c r="CA1417" s="10"/>
      <c r="CB1417" s="11"/>
      <c r="CC1417" s="6">
        <f>SUMIF(CD$191:CD$221,$D1417,CF$191:CF$221)</f>
        <v>0</v>
      </c>
      <c r="CD1417" s="9"/>
      <c r="CE1417" s="10"/>
      <c r="CF1417" s="11"/>
      <c r="CG1417" s="6">
        <f>SUMIF(CH$191:CH$221,$D1417,CJ$191:CJ$221)</f>
        <v>0</v>
      </c>
      <c r="CH1417" s="9"/>
      <c r="CI1417" s="10"/>
      <c r="CJ1417" s="11"/>
      <c r="CK1417" s="6">
        <f>SUMIF(CL$191:CL$221,$D1417,CN$191:CN$221)</f>
        <v>0</v>
      </c>
      <c r="CL1417" s="9"/>
      <c r="CM1417" s="10"/>
      <c r="CN1417" s="11"/>
      <c r="CO1417" s="6">
        <f>SUMIF(CP$191:CP$221,$D1417,CR$191:CR$221)</f>
        <v>0</v>
      </c>
      <c r="CP1417" s="9"/>
      <c r="CQ1417" s="10"/>
      <c r="CR1417" s="11"/>
      <c r="CS1417" s="6">
        <f>SUMIF(CT$191:CT$221,$D1417,CV$191:CV$221)</f>
        <v>0</v>
      </c>
      <c r="CT1417" s="9"/>
      <c r="CU1417" s="10"/>
      <c r="CV1417" s="11"/>
      <c r="CW1417" s="6">
        <f>SUMIF(CX$191:CX$221,$D1417,CZ$191:CZ$221)</f>
        <v>0</v>
      </c>
      <c r="CX1417" s="9"/>
      <c r="CY1417" s="10"/>
      <c r="CZ1417" s="11"/>
      <c r="DA1417" s="6">
        <f>SUMIF(DB$191:DB$221,$D1417,DD$191:DD$221)</f>
        <v>0</v>
      </c>
      <c r="DB1417" s="9"/>
      <c r="DC1417" s="10"/>
      <c r="DD1417" s="11"/>
      <c r="DE1417" s="6">
        <f>SUMIF(DF$191:DF$221,$D1417,DH$191:DH$221)</f>
        <v>0</v>
      </c>
      <c r="DF1417" s="9"/>
      <c r="DG1417" s="10"/>
      <c r="DH1417" s="11"/>
      <c r="DI1417" s="6">
        <f>SUMIF(DJ$191:DJ$221,$D1417,DL$191:DL$221)</f>
        <v>0</v>
      </c>
      <c r="DJ1417" s="9"/>
      <c r="DK1417" s="10"/>
      <c r="DL1417" s="11"/>
      <c r="DM1417" s="6">
        <f>SUMIF(DN$191:DN$221,$D1417,DP$191:DP$221)</f>
        <v>0</v>
      </c>
      <c r="DN1417" s="9"/>
      <c r="DO1417" s="10"/>
      <c r="DP1417" s="11"/>
      <c r="DQ1417" s="6">
        <f>SUMIF(DR$191:DR$221,$D1417,DT$191:DT$221)</f>
        <v>0</v>
      </c>
      <c r="DR1417" s="9"/>
      <c r="DS1417" s="10"/>
      <c r="DT1417" s="11"/>
      <c r="DU1417" s="6">
        <f>SUMIF(DV$191:DV$221,$D1417,DX$191:DX$221)</f>
        <v>0</v>
      </c>
      <c r="DV1417" s="9"/>
      <c r="DW1417" s="10"/>
      <c r="DX1417" s="11"/>
      <c r="DY1417" s="6">
        <f>SUMIF(DZ$191:DZ$221,$D1417,EB$191:EB$221)</f>
        <v>0</v>
      </c>
      <c r="DZ1417" s="9"/>
      <c r="EA1417" s="10"/>
      <c r="EB1417" s="11"/>
      <c r="EC1417" s="6">
        <f>SUMIF(ED$191:ED$221,$D1417,EF$191:EF$221)</f>
        <v>0</v>
      </c>
      <c r="ED1417" s="9"/>
      <c r="EE1417" s="10"/>
      <c r="EF1417" s="11"/>
      <c r="EG1417" s="6">
        <f>SUMIF(EH$191:EH$221,$D1417,EJ$191:EJ$221)</f>
        <v>0</v>
      </c>
      <c r="EH1417" s="9"/>
      <c r="EI1417" s="10"/>
      <c r="EJ1417" s="11"/>
      <c r="EK1417" s="6">
        <f>SUMIF(EL$191:EL$221,$D1417,EN$191:EN$221)</f>
        <v>0</v>
      </c>
      <c r="EL1417" s="9"/>
      <c r="EM1417" s="10"/>
      <c r="EN1417" s="11"/>
      <c r="EO1417" s="6">
        <f>SUMIF(EP$191:EP$221,$D1417,ER$191:ER$221)</f>
        <v>0</v>
      </c>
      <c r="EP1417" s="9"/>
      <c r="EQ1417" s="10"/>
      <c r="ER1417" s="11"/>
      <c r="ES1417" s="6">
        <f>SUMIF(ET$191:ET$221,$D1417,EV$191:EV$221)</f>
        <v>0</v>
      </c>
      <c r="ET1417" s="9"/>
      <c r="EU1417" s="10"/>
      <c r="EV1417" s="11"/>
      <c r="EW1417" s="6">
        <f>SUMIF(EX$191:EX$221,$D1417,EZ$191:EZ$221)</f>
        <v>0</v>
      </c>
      <c r="EX1417" s="9"/>
      <c r="EY1417" s="10"/>
      <c r="EZ1417" s="11"/>
      <c r="FA1417" s="6">
        <f>SUMIF(FB$191:FB$221,$D1417,FD$191:FD$221)</f>
        <v>0</v>
      </c>
      <c r="FB1417" s="9"/>
      <c r="FC1417" s="10"/>
      <c r="FD1417" s="11"/>
      <c r="FE1417" s="6">
        <f>SUMIF(FF$191:FF$221,$D1417,FH$191:FH$221)</f>
        <v>0</v>
      </c>
      <c r="FF1417" s="9"/>
      <c r="FG1417" s="10"/>
      <c r="FH1417" s="11"/>
      <c r="FI1417" s="6">
        <f>SUMIF(FJ$191:FJ$221,$D1417,FL$191:FL$221)</f>
        <v>0</v>
      </c>
      <c r="FJ1417" s="9"/>
      <c r="FK1417" s="10"/>
      <c r="FL1417" s="11"/>
      <c r="FM1417" s="6">
        <f>SUMIF(FN$191:FN$221,$D1417,FP$191:FP$221)</f>
        <v>0</v>
      </c>
      <c r="FN1417" s="9"/>
      <c r="FO1417" s="10"/>
      <c r="FP1417" s="11"/>
      <c r="FQ1417" s="6">
        <f>SUMIF(FR$191:FR$221,$D1417,FT$191:FT$221)</f>
        <v>0</v>
      </c>
      <c r="FR1417" s="9"/>
      <c r="FS1417" s="10"/>
      <c r="FT1417" s="11"/>
      <c r="FU1417" s="6">
        <f>SUMIF(FV$191:FV$221,$D1417,FX$191:FX$221)</f>
        <v>0</v>
      </c>
      <c r="FV1417" s="9"/>
      <c r="FW1417" s="10"/>
      <c r="FX1417" s="11"/>
      <c r="FY1417" s="6">
        <f>SUMIF(FZ$191:FZ$221,$D1417,GB$191:GB$221)</f>
        <v>0</v>
      </c>
      <c r="FZ1417" s="9"/>
      <c r="GA1417" s="10"/>
      <c r="GB1417" s="11"/>
      <c r="GC1417" s="6">
        <f>SUMIF(GD$191:GD$221,$D1417,GF$191:GF$221)</f>
        <v>0</v>
      </c>
      <c r="GD1417" s="9"/>
      <c r="GE1417" s="10"/>
      <c r="GF1417" s="11"/>
      <c r="GG1417" s="6">
        <f>SUMIF(GH$191:GH$221,$D1417,GJ$191:GJ$221)</f>
        <v>0</v>
      </c>
      <c r="GH1417" s="9"/>
      <c r="GI1417" s="10"/>
      <c r="GJ1417" s="11"/>
      <c r="GK1417" s="6">
        <f>SUMIF(GL$191:GL$221,$D1417,GN$191:GN$221)</f>
        <v>0</v>
      </c>
      <c r="GL1417" s="9"/>
      <c r="GM1417" s="10"/>
      <c r="GN1417" s="11"/>
      <c r="GO1417" s="6">
        <f>SUMIF(GP$191:GP$221,$D1417,GR$191:GR$221)</f>
        <v>0</v>
      </c>
      <c r="GP1417" s="9"/>
      <c r="GQ1417" s="10"/>
      <c r="GR1417" s="11"/>
      <c r="GS1417" s="6">
        <f>SUMIF(GT$191:GT$221,$D1417,GV$191:GV$221)</f>
        <v>0</v>
      </c>
      <c r="GT1417" s="9"/>
      <c r="GU1417" s="10"/>
      <c r="GV1417" s="20"/>
      <c r="GW1417" s="19">
        <f t="shared" si="33"/>
        <v>0</v>
      </c>
      <c r="GX1417" s="472"/>
      <c r="GY1417" s="473"/>
    </row>
    <row r="1418" spans="1:207" ht="15.75">
      <c r="A1418" s="47" t="s">
        <v>82</v>
      </c>
      <c r="B1418" s="475"/>
      <c r="C1418" s="287" t="s">
        <v>137</v>
      </c>
      <c r="D1418" s="237" t="s">
        <v>144</v>
      </c>
      <c r="E1418" s="6">
        <f>SUMIF(F$222:F$252,$D1418,H$222:H$252)</f>
        <v>0</v>
      </c>
      <c r="F1418" s="9"/>
      <c r="G1418" s="10"/>
      <c r="H1418" s="11"/>
      <c r="I1418" s="6">
        <f>SUMIF(J$222:J$252,$D1418,L$222:L$252)</f>
        <v>0</v>
      </c>
      <c r="J1418" s="9"/>
      <c r="K1418" s="10"/>
      <c r="L1418" s="11"/>
      <c r="M1418" s="6">
        <f>SUMIF(N$222:N$252,$D1418,P$222:P$252)</f>
        <v>0</v>
      </c>
      <c r="N1418" s="9"/>
      <c r="O1418" s="10"/>
      <c r="P1418" s="11"/>
      <c r="Q1418" s="6">
        <f>SUMIF(R$222:R$252,$D1418,T$222:T$252)</f>
        <v>0</v>
      </c>
      <c r="R1418" s="9"/>
      <c r="S1418" s="10"/>
      <c r="T1418" s="11"/>
      <c r="U1418" s="6">
        <f>SUMIF(V$222:V$252,$D1418,X$222:X$252)</f>
        <v>0</v>
      </c>
      <c r="V1418" s="9"/>
      <c r="W1418" s="10"/>
      <c r="X1418" s="11"/>
      <c r="Y1418" s="6">
        <f>SUMIF(Z$222:Z$252,$D1418,AB$222:AB$252)</f>
        <v>0</v>
      </c>
      <c r="Z1418" s="9"/>
      <c r="AA1418" s="10"/>
      <c r="AB1418" s="11"/>
      <c r="AC1418" s="6">
        <f>SUMIF(AD$222:AD$252,$D1418,AF$222:AF$252)</f>
        <v>0</v>
      </c>
      <c r="AD1418" s="9"/>
      <c r="AE1418" s="10"/>
      <c r="AF1418" s="11"/>
      <c r="AG1418" s="6">
        <f>SUMIF(AH$222:AH$252,$D1418,AJ$222:AJ$252)</f>
        <v>0</v>
      </c>
      <c r="AH1418" s="9"/>
      <c r="AI1418" s="10"/>
      <c r="AJ1418" s="11"/>
      <c r="AK1418" s="6">
        <f>SUMIF(AL$222:AL$252,$D1418,AN$222:AN$252)</f>
        <v>0</v>
      </c>
      <c r="AL1418" s="9"/>
      <c r="AM1418" s="10"/>
      <c r="AN1418" s="11"/>
      <c r="AO1418" s="6">
        <f>SUMIF(AP$222:AP$252,$D1418,AR$222:AR$252)</f>
        <v>0</v>
      </c>
      <c r="AP1418" s="9"/>
      <c r="AQ1418" s="10"/>
      <c r="AR1418" s="11"/>
      <c r="AS1418" s="6">
        <f>SUMIF(AT$222:AT$252,$D1418,AV$222:AV$252)</f>
        <v>0</v>
      </c>
      <c r="AT1418" s="9"/>
      <c r="AU1418" s="10"/>
      <c r="AV1418" s="11"/>
      <c r="AW1418" s="6">
        <f>SUMIF(AX$222:AX$252,$D1418,AZ$222:AZ$252)</f>
        <v>0</v>
      </c>
      <c r="AX1418" s="9"/>
      <c r="AY1418" s="10"/>
      <c r="AZ1418" s="11"/>
      <c r="BA1418" s="6">
        <f>SUMIF(BB$222:BB$252,$D1418,BD$222:BD$252)</f>
        <v>0</v>
      </c>
      <c r="BB1418" s="9"/>
      <c r="BC1418" s="10"/>
      <c r="BD1418" s="11"/>
      <c r="BE1418" s="6">
        <f>SUMIF(BF$222:BF$252,$D1418,BH$222:BH$252)</f>
        <v>0</v>
      </c>
      <c r="BF1418" s="9"/>
      <c r="BG1418" s="10"/>
      <c r="BH1418" s="11"/>
      <c r="BI1418" s="6">
        <f>SUMIF(BJ$222:BJ$252,$D1418,BL$222:BL$252)</f>
        <v>0</v>
      </c>
      <c r="BJ1418" s="9"/>
      <c r="BK1418" s="10"/>
      <c r="BL1418" s="11"/>
      <c r="BM1418" s="6">
        <f>SUMIF(BN$222:BN$252,$D1418,BP$222:BP$252)</f>
        <v>0</v>
      </c>
      <c r="BN1418" s="9"/>
      <c r="BO1418" s="10"/>
      <c r="BP1418" s="11"/>
      <c r="BQ1418" s="6">
        <f>SUMIF(BR$222:BR$252,$D1418,BT$222:BT$252)</f>
        <v>0</v>
      </c>
      <c r="BR1418" s="9"/>
      <c r="BS1418" s="10"/>
      <c r="BT1418" s="11"/>
      <c r="BU1418" s="6">
        <f>SUMIF(BV$222:BV$252,$D1418,BX$222:BX$252)</f>
        <v>0</v>
      </c>
      <c r="BV1418" s="9"/>
      <c r="BW1418" s="10"/>
      <c r="BX1418" s="11"/>
      <c r="BY1418" s="6">
        <f>SUMIF(BZ$222:BZ$252,$D1418,CB$222:CB$252)</f>
        <v>0</v>
      </c>
      <c r="BZ1418" s="9"/>
      <c r="CA1418" s="10"/>
      <c r="CB1418" s="11"/>
      <c r="CC1418" s="6">
        <f>SUMIF(CD$222:CD$252,$D1418,CF$222:CF$252)</f>
        <v>0</v>
      </c>
      <c r="CD1418" s="9"/>
      <c r="CE1418" s="10"/>
      <c r="CF1418" s="11"/>
      <c r="CG1418" s="6">
        <f>SUMIF(CH$222:CH$252,$D1418,CJ$222:CJ$252)</f>
        <v>0</v>
      </c>
      <c r="CH1418" s="9"/>
      <c r="CI1418" s="10"/>
      <c r="CJ1418" s="11"/>
      <c r="CK1418" s="6">
        <f>SUMIF(CL$222:CL$252,$D1418,CN$222:CN$252)</f>
        <v>0</v>
      </c>
      <c r="CL1418" s="9"/>
      <c r="CM1418" s="10"/>
      <c r="CN1418" s="11"/>
      <c r="CO1418" s="6">
        <f>SUMIF(CP$222:CP$252,$D1418,CR$222:CR$252)</f>
        <v>0</v>
      </c>
      <c r="CP1418" s="9"/>
      <c r="CQ1418" s="10"/>
      <c r="CR1418" s="11"/>
      <c r="CS1418" s="6">
        <f>SUMIF(CT$222:CT$252,$D1418,CV$222:CV$252)</f>
        <v>0</v>
      </c>
      <c r="CT1418" s="9"/>
      <c r="CU1418" s="10"/>
      <c r="CV1418" s="11"/>
      <c r="CW1418" s="6">
        <f>SUMIF(CX$222:CX$252,$D1418,CZ$222:CZ$252)</f>
        <v>0</v>
      </c>
      <c r="CX1418" s="9"/>
      <c r="CY1418" s="10"/>
      <c r="CZ1418" s="11"/>
      <c r="DA1418" s="6">
        <f>SUMIF(DB$222:DB$252,$D1418,DD$222:DD$252)</f>
        <v>0</v>
      </c>
      <c r="DB1418" s="9"/>
      <c r="DC1418" s="10"/>
      <c r="DD1418" s="11"/>
      <c r="DE1418" s="6">
        <f>SUMIF(DF$222:DF$252,$D1418,DH$222:DH$252)</f>
        <v>0</v>
      </c>
      <c r="DF1418" s="9"/>
      <c r="DG1418" s="10"/>
      <c r="DH1418" s="11"/>
      <c r="DI1418" s="6">
        <f>SUMIF(DJ$222:DJ$252,$D1418,DL$222:DL$252)</f>
        <v>0</v>
      </c>
      <c r="DJ1418" s="9"/>
      <c r="DK1418" s="10"/>
      <c r="DL1418" s="11"/>
      <c r="DM1418" s="6">
        <f>SUMIF(DN$222:DN$252,$D1418,DP$222:DP$252)</f>
        <v>0</v>
      </c>
      <c r="DN1418" s="9"/>
      <c r="DO1418" s="10"/>
      <c r="DP1418" s="11"/>
      <c r="DQ1418" s="6">
        <f>SUMIF(DR$222:DR$252,$D1418,DT$222:DT$252)</f>
        <v>0</v>
      </c>
      <c r="DR1418" s="9"/>
      <c r="DS1418" s="10"/>
      <c r="DT1418" s="11"/>
      <c r="DU1418" s="6">
        <f>SUMIF(DV$222:DV$252,$D1418,DX$222:DX$252)</f>
        <v>0</v>
      </c>
      <c r="DV1418" s="9"/>
      <c r="DW1418" s="10"/>
      <c r="DX1418" s="11"/>
      <c r="DY1418" s="6">
        <f>SUMIF(DZ$222:DZ$252,$D1418,EB$222:EB$252)</f>
        <v>0</v>
      </c>
      <c r="DZ1418" s="9"/>
      <c r="EA1418" s="10"/>
      <c r="EB1418" s="11"/>
      <c r="EC1418" s="6">
        <f>SUMIF(ED$222:ED$252,$D1418,EF$222:EF$252)</f>
        <v>0</v>
      </c>
      <c r="ED1418" s="9"/>
      <c r="EE1418" s="10"/>
      <c r="EF1418" s="11"/>
      <c r="EG1418" s="6">
        <f>SUMIF(EH$222:EH$252,$D1418,EJ$222:EJ$252)</f>
        <v>0</v>
      </c>
      <c r="EH1418" s="9"/>
      <c r="EI1418" s="10"/>
      <c r="EJ1418" s="11"/>
      <c r="EK1418" s="6">
        <f>SUMIF(EL$222:EL$252,$D1418,EN$222:EN$252)</f>
        <v>0</v>
      </c>
      <c r="EL1418" s="9"/>
      <c r="EM1418" s="10"/>
      <c r="EN1418" s="11"/>
      <c r="EO1418" s="6">
        <f>SUMIF(EP$222:EP$252,$D1418,ER$222:ER$252)</f>
        <v>0</v>
      </c>
      <c r="EP1418" s="9"/>
      <c r="EQ1418" s="10"/>
      <c r="ER1418" s="11"/>
      <c r="ES1418" s="6">
        <f>SUMIF(ET$222:ET$252,$D1418,EV$222:EV$252)</f>
        <v>0</v>
      </c>
      <c r="ET1418" s="9"/>
      <c r="EU1418" s="10"/>
      <c r="EV1418" s="11"/>
      <c r="EW1418" s="6">
        <f>SUMIF(EX$222:EX$252,$D1418,EZ$222:EZ$252)</f>
        <v>0</v>
      </c>
      <c r="EX1418" s="9"/>
      <c r="EY1418" s="10"/>
      <c r="EZ1418" s="11"/>
      <c r="FA1418" s="6">
        <f>SUMIF(FB$222:FB$252,$D1418,FD$222:FD$252)</f>
        <v>0</v>
      </c>
      <c r="FB1418" s="9"/>
      <c r="FC1418" s="10"/>
      <c r="FD1418" s="11"/>
      <c r="FE1418" s="6">
        <f>SUMIF(FF$222:FF$252,$D1418,FH$222:FH$252)</f>
        <v>0</v>
      </c>
      <c r="FF1418" s="9"/>
      <c r="FG1418" s="10"/>
      <c r="FH1418" s="11"/>
      <c r="FI1418" s="6">
        <f>SUMIF(FJ$222:FJ$252,$D1418,FL$222:FL$252)</f>
        <v>0</v>
      </c>
      <c r="FJ1418" s="9"/>
      <c r="FK1418" s="10"/>
      <c r="FL1418" s="11"/>
      <c r="FM1418" s="6">
        <f>SUMIF(FN$222:FN$252,$D1418,FP$222:FP$252)</f>
        <v>0</v>
      </c>
      <c r="FN1418" s="9"/>
      <c r="FO1418" s="10"/>
      <c r="FP1418" s="11"/>
      <c r="FQ1418" s="6">
        <f>SUMIF(FR$222:FR$252,$D1418,FT$222:FT$252)</f>
        <v>0</v>
      </c>
      <c r="FR1418" s="9"/>
      <c r="FS1418" s="10"/>
      <c r="FT1418" s="11"/>
      <c r="FU1418" s="6">
        <f>SUMIF(FV$222:FV$252,$D1418,FX$222:FX$252)</f>
        <v>0</v>
      </c>
      <c r="FV1418" s="9"/>
      <c r="FW1418" s="10"/>
      <c r="FX1418" s="11"/>
      <c r="FY1418" s="6">
        <f>SUMIF(FZ$222:FZ$252,$D1418,GB$222:GB$252)</f>
        <v>0</v>
      </c>
      <c r="FZ1418" s="9"/>
      <c r="GA1418" s="10"/>
      <c r="GB1418" s="11"/>
      <c r="GC1418" s="6">
        <f>SUMIF(GD$222:GD$252,$D1418,GF$222:GF$252)</f>
        <v>0</v>
      </c>
      <c r="GD1418" s="9"/>
      <c r="GE1418" s="10"/>
      <c r="GF1418" s="11"/>
      <c r="GG1418" s="6">
        <f>SUMIF(GH$222:GH$252,$D1418,GJ$222:GJ$252)</f>
        <v>0</v>
      </c>
      <c r="GH1418" s="9"/>
      <c r="GI1418" s="10"/>
      <c r="GJ1418" s="11"/>
      <c r="GK1418" s="6">
        <f>SUMIF(GL$222:GL$252,$D1418,GN$222:GN$252)</f>
        <v>0</v>
      </c>
      <c r="GL1418" s="9"/>
      <c r="GM1418" s="10"/>
      <c r="GN1418" s="11"/>
      <c r="GO1418" s="6">
        <f>SUMIF(GP$222:GP$252,$D1418,GR$222:GR$252)</f>
        <v>0</v>
      </c>
      <c r="GP1418" s="9"/>
      <c r="GQ1418" s="10"/>
      <c r="GR1418" s="11"/>
      <c r="GS1418" s="6">
        <f>SUMIF(GT$222:GT$252,$D1418,GV$222:GV$252)</f>
        <v>0</v>
      </c>
      <c r="GT1418" s="9"/>
      <c r="GU1418" s="10"/>
      <c r="GV1418" s="20"/>
      <c r="GW1418" s="19">
        <f t="shared" si="33"/>
        <v>0</v>
      </c>
      <c r="GX1418" s="472"/>
      <c r="GY1418" s="473"/>
    </row>
    <row r="1419" spans="1:207" ht="15.75">
      <c r="A1419" s="47" t="s">
        <v>83</v>
      </c>
      <c r="B1419" s="475"/>
      <c r="C1419" s="287" t="s">
        <v>137</v>
      </c>
      <c r="D1419" s="237" t="s">
        <v>144</v>
      </c>
      <c r="E1419" s="6">
        <f>SUMIF(F$253:F$283,$D1419,H$253:H$283)</f>
        <v>0</v>
      </c>
      <c r="F1419" s="9"/>
      <c r="G1419" s="10"/>
      <c r="H1419" s="11"/>
      <c r="I1419" s="6">
        <f>SUMIF(J$253:J$283,$D1419,L$253:L$283)</f>
        <v>0</v>
      </c>
      <c r="J1419" s="9"/>
      <c r="K1419" s="10"/>
      <c r="L1419" s="11"/>
      <c r="M1419" s="6">
        <f>SUMIF(N$253:N$283,$D1419,P$253:P$283)</f>
        <v>0</v>
      </c>
      <c r="N1419" s="9"/>
      <c r="O1419" s="10"/>
      <c r="P1419" s="11"/>
      <c r="Q1419" s="6">
        <f>SUMIF(R$253:R$283,$D1419,T$253:T$283)</f>
        <v>0</v>
      </c>
      <c r="R1419" s="9"/>
      <c r="S1419" s="10"/>
      <c r="T1419" s="11"/>
      <c r="U1419" s="6">
        <f>SUMIF(V$253:V$283,$D1419,X$253:X$283)</f>
        <v>0</v>
      </c>
      <c r="V1419" s="9"/>
      <c r="W1419" s="10"/>
      <c r="X1419" s="11"/>
      <c r="Y1419" s="6">
        <f>SUMIF(Z$253:Z$283,$D1419,AB$253:AB$283)</f>
        <v>0</v>
      </c>
      <c r="Z1419" s="9"/>
      <c r="AA1419" s="10"/>
      <c r="AB1419" s="11"/>
      <c r="AC1419" s="6">
        <f>SUMIF(AD$253:AD$283,$D1419,AF$253:AF$283)</f>
        <v>0</v>
      </c>
      <c r="AD1419" s="9"/>
      <c r="AE1419" s="10"/>
      <c r="AF1419" s="11"/>
      <c r="AG1419" s="6">
        <f>SUMIF(AH$253:AH$283,$D1419,AJ$253:AJ$283)</f>
        <v>0</v>
      </c>
      <c r="AH1419" s="9"/>
      <c r="AI1419" s="10"/>
      <c r="AJ1419" s="11"/>
      <c r="AK1419" s="6">
        <f>SUMIF(AL$253:AL$283,$D1419,AN$253:AN$283)</f>
        <v>0</v>
      </c>
      <c r="AL1419" s="9"/>
      <c r="AM1419" s="10"/>
      <c r="AN1419" s="11"/>
      <c r="AO1419" s="6">
        <f>SUMIF(AP$253:AP$283,$D1419,AR$253:AR$283)</f>
        <v>0</v>
      </c>
      <c r="AP1419" s="9"/>
      <c r="AQ1419" s="10"/>
      <c r="AR1419" s="11"/>
      <c r="AS1419" s="6">
        <f>SUMIF(AT$253:AT$283,$D1419,AV$253:AV$283)</f>
        <v>0</v>
      </c>
      <c r="AT1419" s="9"/>
      <c r="AU1419" s="10"/>
      <c r="AV1419" s="11"/>
      <c r="AW1419" s="6">
        <f>SUMIF(AX$253:AX$283,$D1419,AZ$253:AZ$283)</f>
        <v>0</v>
      </c>
      <c r="AX1419" s="9"/>
      <c r="AY1419" s="10"/>
      <c r="AZ1419" s="11"/>
      <c r="BA1419" s="6">
        <f>SUMIF(BB$253:BB$283,$D1419,BD$253:BD$283)</f>
        <v>0</v>
      </c>
      <c r="BB1419" s="9"/>
      <c r="BC1419" s="10"/>
      <c r="BD1419" s="11"/>
      <c r="BE1419" s="6">
        <f>SUMIF(BF$253:BF$283,$D1419,BH$253:BH$283)</f>
        <v>0</v>
      </c>
      <c r="BF1419" s="9"/>
      <c r="BG1419" s="10"/>
      <c r="BH1419" s="11"/>
      <c r="BI1419" s="6">
        <f>SUMIF(BJ$253:BJ$283,$D1419,BL$253:BL$283)</f>
        <v>0</v>
      </c>
      <c r="BJ1419" s="9"/>
      <c r="BK1419" s="10"/>
      <c r="BL1419" s="11"/>
      <c r="BM1419" s="6">
        <f>SUMIF(BN$253:BN$283,$D1419,BP$253:BP$283)</f>
        <v>0</v>
      </c>
      <c r="BN1419" s="9"/>
      <c r="BO1419" s="10"/>
      <c r="BP1419" s="11"/>
      <c r="BQ1419" s="6">
        <f>SUMIF(BR$253:BR$283,$D1419,BT$253:BT$283)</f>
        <v>0</v>
      </c>
      <c r="BR1419" s="9"/>
      <c r="BS1419" s="10"/>
      <c r="BT1419" s="11"/>
      <c r="BU1419" s="6">
        <f>SUMIF(BV$253:BV$283,$D1419,BX$253:BX$283)</f>
        <v>0</v>
      </c>
      <c r="BV1419" s="9"/>
      <c r="BW1419" s="10"/>
      <c r="BX1419" s="11"/>
      <c r="BY1419" s="6">
        <f>SUMIF(BZ$253:BZ$283,$D1419,CB$253:CB$283)</f>
        <v>0</v>
      </c>
      <c r="BZ1419" s="9"/>
      <c r="CA1419" s="10"/>
      <c r="CB1419" s="11"/>
      <c r="CC1419" s="6">
        <f>SUMIF(CD$253:CD$283,$D1419,CF$253:CF$283)</f>
        <v>0</v>
      </c>
      <c r="CD1419" s="9"/>
      <c r="CE1419" s="10"/>
      <c r="CF1419" s="11"/>
      <c r="CG1419" s="6">
        <f>SUMIF(CH$253:CH$283,$D1419,CJ$253:CJ$283)</f>
        <v>0</v>
      </c>
      <c r="CH1419" s="9"/>
      <c r="CI1419" s="10"/>
      <c r="CJ1419" s="11"/>
      <c r="CK1419" s="6">
        <f>SUMIF(CL$253:CL$283,$D1419,CN$253:CN$283)</f>
        <v>0</v>
      </c>
      <c r="CL1419" s="9"/>
      <c r="CM1419" s="10"/>
      <c r="CN1419" s="11"/>
      <c r="CO1419" s="6">
        <f>SUMIF(CP$253:CP$283,$D1419,CR$253:CR$283)</f>
        <v>0</v>
      </c>
      <c r="CP1419" s="9"/>
      <c r="CQ1419" s="10"/>
      <c r="CR1419" s="11"/>
      <c r="CS1419" s="6">
        <f>SUMIF(CT$253:CT$283,$D1419,CV$253:CV$283)</f>
        <v>0</v>
      </c>
      <c r="CT1419" s="9"/>
      <c r="CU1419" s="10"/>
      <c r="CV1419" s="11"/>
      <c r="CW1419" s="6">
        <f>SUMIF(CX$253:CX$283,$D1419,CZ$253:CZ$283)</f>
        <v>0</v>
      </c>
      <c r="CX1419" s="9"/>
      <c r="CY1419" s="10"/>
      <c r="CZ1419" s="11"/>
      <c r="DA1419" s="6">
        <f>SUMIF(DB$253:DB$283,$D1419,DD$253:DD$283)</f>
        <v>0</v>
      </c>
      <c r="DB1419" s="9"/>
      <c r="DC1419" s="10"/>
      <c r="DD1419" s="11"/>
      <c r="DE1419" s="6">
        <f>SUMIF(DF$253:DF$283,$D1419,DH$253:DH$283)</f>
        <v>0</v>
      </c>
      <c r="DF1419" s="9"/>
      <c r="DG1419" s="10"/>
      <c r="DH1419" s="11"/>
      <c r="DI1419" s="6">
        <f>SUMIF(DJ$253:DJ$283,$D1419,DL$253:DL$283)</f>
        <v>0</v>
      </c>
      <c r="DJ1419" s="9"/>
      <c r="DK1419" s="10"/>
      <c r="DL1419" s="11"/>
      <c r="DM1419" s="6">
        <f>SUMIF(DN$253:DN$283,$D1419,DP$253:DP$283)</f>
        <v>0</v>
      </c>
      <c r="DN1419" s="9"/>
      <c r="DO1419" s="10"/>
      <c r="DP1419" s="11"/>
      <c r="DQ1419" s="6">
        <f>SUMIF(DR$253:DR$283,$D1419,DT$253:DT$283)</f>
        <v>0</v>
      </c>
      <c r="DR1419" s="9"/>
      <c r="DS1419" s="10"/>
      <c r="DT1419" s="11"/>
      <c r="DU1419" s="6">
        <f>SUMIF(DV$253:DV$283,$D1419,DX$253:DX$283)</f>
        <v>0</v>
      </c>
      <c r="DV1419" s="9"/>
      <c r="DW1419" s="10"/>
      <c r="DX1419" s="11"/>
      <c r="DY1419" s="6">
        <f>SUMIF(DZ$253:DZ$283,$D1419,EB$253:EB$283)</f>
        <v>0</v>
      </c>
      <c r="DZ1419" s="9"/>
      <c r="EA1419" s="10"/>
      <c r="EB1419" s="11"/>
      <c r="EC1419" s="6">
        <f>SUMIF(ED$253:ED$283,$D1419,EF$253:EF$283)</f>
        <v>0</v>
      </c>
      <c r="ED1419" s="9"/>
      <c r="EE1419" s="10"/>
      <c r="EF1419" s="11"/>
      <c r="EG1419" s="6">
        <f>SUMIF(EH$253:EH$283,$D1419,EJ$253:EJ$283)</f>
        <v>0</v>
      </c>
      <c r="EH1419" s="9"/>
      <c r="EI1419" s="10"/>
      <c r="EJ1419" s="11"/>
      <c r="EK1419" s="6">
        <f>SUMIF(EL$253:EL$283,$D1419,EN$253:EN$283)</f>
        <v>0</v>
      </c>
      <c r="EL1419" s="9"/>
      <c r="EM1419" s="10"/>
      <c r="EN1419" s="11"/>
      <c r="EO1419" s="6">
        <f>SUMIF(EP$253:EP$283,$D1419,ER$253:ER$283)</f>
        <v>0</v>
      </c>
      <c r="EP1419" s="9"/>
      <c r="EQ1419" s="10"/>
      <c r="ER1419" s="11"/>
      <c r="ES1419" s="6">
        <f>SUMIF(ET$253:ET$283,$D1419,EV$253:EV$283)</f>
        <v>0</v>
      </c>
      <c r="ET1419" s="9"/>
      <c r="EU1419" s="10"/>
      <c r="EV1419" s="11"/>
      <c r="EW1419" s="6">
        <f>SUMIF(EX$253:EX$283,$D1419,EZ$253:EZ$283)</f>
        <v>0</v>
      </c>
      <c r="EX1419" s="9"/>
      <c r="EY1419" s="10"/>
      <c r="EZ1419" s="11"/>
      <c r="FA1419" s="6">
        <f>SUMIF(FB$253:FB$283,$D1419,FD$253:FD$283)</f>
        <v>0</v>
      </c>
      <c r="FB1419" s="9"/>
      <c r="FC1419" s="10"/>
      <c r="FD1419" s="11"/>
      <c r="FE1419" s="6">
        <f>SUMIF(FF$253:FF$283,$D1419,FH$253:FH$283)</f>
        <v>0</v>
      </c>
      <c r="FF1419" s="9"/>
      <c r="FG1419" s="10"/>
      <c r="FH1419" s="11"/>
      <c r="FI1419" s="6">
        <f>SUMIF(FJ$253:FJ$283,$D1419,FL$253:FL$283)</f>
        <v>0</v>
      </c>
      <c r="FJ1419" s="9"/>
      <c r="FK1419" s="10"/>
      <c r="FL1419" s="11"/>
      <c r="FM1419" s="6">
        <f>SUMIF(FN$253:FN$283,$D1419,FP$253:FP$283)</f>
        <v>0</v>
      </c>
      <c r="FN1419" s="9"/>
      <c r="FO1419" s="10"/>
      <c r="FP1419" s="11"/>
      <c r="FQ1419" s="6">
        <f>SUMIF(FR$253:FR$283,$D1419,FT$253:FT$283)</f>
        <v>0</v>
      </c>
      <c r="FR1419" s="9"/>
      <c r="FS1419" s="10"/>
      <c r="FT1419" s="11"/>
      <c r="FU1419" s="6">
        <f>SUMIF(FV$253:FV$283,$D1419,FX$253:FX$283)</f>
        <v>0</v>
      </c>
      <c r="FV1419" s="9"/>
      <c r="FW1419" s="10"/>
      <c r="FX1419" s="11"/>
      <c r="FY1419" s="6">
        <f>SUMIF(FZ$253:FZ$283,$D1419,GB$253:GB$283)</f>
        <v>0</v>
      </c>
      <c r="FZ1419" s="9"/>
      <c r="GA1419" s="10"/>
      <c r="GB1419" s="11"/>
      <c r="GC1419" s="6">
        <f>SUMIF(GD$253:GD$283,$D1419,GF$253:GF$283)</f>
        <v>0</v>
      </c>
      <c r="GD1419" s="9"/>
      <c r="GE1419" s="10"/>
      <c r="GF1419" s="11"/>
      <c r="GG1419" s="6">
        <f>SUMIF(GH$253:GH$283,$D1419,GJ$253:GJ$283)</f>
        <v>0</v>
      </c>
      <c r="GH1419" s="9"/>
      <c r="GI1419" s="10"/>
      <c r="GJ1419" s="11"/>
      <c r="GK1419" s="6">
        <f>SUMIF(GL$253:GL$283,$D1419,GN$253:GN$283)</f>
        <v>0</v>
      </c>
      <c r="GL1419" s="9"/>
      <c r="GM1419" s="10"/>
      <c r="GN1419" s="11"/>
      <c r="GO1419" s="6">
        <f>SUMIF(GP$253:GP$283,$D1419,GR$253:GR$283)</f>
        <v>0</v>
      </c>
      <c r="GP1419" s="9"/>
      <c r="GQ1419" s="10"/>
      <c r="GR1419" s="11"/>
      <c r="GS1419" s="6">
        <f>SUMIF(GT$253:GT$283,$D1419,GV$253:GV$283)</f>
        <v>0</v>
      </c>
      <c r="GT1419" s="9"/>
      <c r="GU1419" s="10"/>
      <c r="GV1419" s="20"/>
      <c r="GW1419" s="19">
        <f t="shared" si="33"/>
        <v>0</v>
      </c>
      <c r="GX1419" s="472"/>
      <c r="GY1419" s="473"/>
    </row>
    <row r="1420" spans="1:207" ht="15.75">
      <c r="A1420" s="47" t="s">
        <v>84</v>
      </c>
      <c r="B1420" s="475"/>
      <c r="C1420" s="287" t="s">
        <v>137</v>
      </c>
      <c r="D1420" s="237" t="s">
        <v>144</v>
      </c>
      <c r="E1420" s="6">
        <f>SUMIF(F$284:F$314,$D1420,H$284:H$314)</f>
        <v>0</v>
      </c>
      <c r="F1420" s="9"/>
      <c r="G1420" s="10"/>
      <c r="H1420" s="11"/>
      <c r="I1420" s="6">
        <f>SUMIF(J$284:J$314,$D1420,L$284:L$314)</f>
        <v>0</v>
      </c>
      <c r="J1420" s="9"/>
      <c r="K1420" s="10"/>
      <c r="L1420" s="11"/>
      <c r="M1420" s="6">
        <f>SUMIF(N$284:N$314,$D1420,P$284:P$314)</f>
        <v>0</v>
      </c>
      <c r="N1420" s="9"/>
      <c r="O1420" s="10"/>
      <c r="P1420" s="11"/>
      <c r="Q1420" s="6">
        <f>SUMIF(R$284:R$314,$D1420,T$284:T$314)</f>
        <v>0</v>
      </c>
      <c r="R1420" s="9"/>
      <c r="S1420" s="10"/>
      <c r="T1420" s="11"/>
      <c r="U1420" s="6">
        <f>SUMIF(V$284:V$314,$D1420,X$284:X$314)</f>
        <v>0</v>
      </c>
      <c r="V1420" s="9"/>
      <c r="W1420" s="10"/>
      <c r="X1420" s="11"/>
      <c r="Y1420" s="6">
        <f>SUMIF(Z$284:Z$314,$D1420,AB$284:AB$314)</f>
        <v>0</v>
      </c>
      <c r="Z1420" s="9"/>
      <c r="AA1420" s="10"/>
      <c r="AB1420" s="11"/>
      <c r="AC1420" s="6">
        <f>SUMIF(AD$284:AD$314,$D1420,AF$284:AF$314)</f>
        <v>0</v>
      </c>
      <c r="AD1420" s="9"/>
      <c r="AE1420" s="10"/>
      <c r="AF1420" s="11"/>
      <c r="AG1420" s="6">
        <f>SUMIF(AH$284:AH$314,$D1420,AJ$284:AJ$314)</f>
        <v>0</v>
      </c>
      <c r="AH1420" s="9"/>
      <c r="AI1420" s="10"/>
      <c r="AJ1420" s="11"/>
      <c r="AK1420" s="6">
        <f>SUMIF(AL$284:AL$314,$D1420,AN$284:AN$314)</f>
        <v>0</v>
      </c>
      <c r="AL1420" s="9"/>
      <c r="AM1420" s="10"/>
      <c r="AN1420" s="11"/>
      <c r="AO1420" s="6">
        <f>SUMIF(AP$284:AP$314,$D1420,AR$284:AR$314)</f>
        <v>0</v>
      </c>
      <c r="AP1420" s="9"/>
      <c r="AQ1420" s="10"/>
      <c r="AR1420" s="11"/>
      <c r="AS1420" s="6">
        <f>SUMIF(AT$284:AT$314,$D1420,AV$284:AV$314)</f>
        <v>0</v>
      </c>
      <c r="AT1420" s="9"/>
      <c r="AU1420" s="10"/>
      <c r="AV1420" s="11"/>
      <c r="AW1420" s="6">
        <f>SUMIF(AX$284:AX$314,$D1420,AZ$284:AZ$314)</f>
        <v>0</v>
      </c>
      <c r="AX1420" s="9"/>
      <c r="AY1420" s="10"/>
      <c r="AZ1420" s="11"/>
      <c r="BA1420" s="6">
        <f>SUMIF(BB$284:BB$314,$D1420,BD$284:BD$314)</f>
        <v>0</v>
      </c>
      <c r="BB1420" s="9"/>
      <c r="BC1420" s="10"/>
      <c r="BD1420" s="11"/>
      <c r="BE1420" s="6">
        <f>SUMIF(BF$284:BF$314,$D1420,BH$284:BH$314)</f>
        <v>0</v>
      </c>
      <c r="BF1420" s="9"/>
      <c r="BG1420" s="10"/>
      <c r="BH1420" s="11"/>
      <c r="BI1420" s="6">
        <f>SUMIF(BJ$284:BJ$314,$D1420,BL$284:BL$314)</f>
        <v>0</v>
      </c>
      <c r="BJ1420" s="9"/>
      <c r="BK1420" s="10"/>
      <c r="BL1420" s="11"/>
      <c r="BM1420" s="6">
        <f>SUMIF(BN$284:BN$314,$D1420,BP$284:BP$314)</f>
        <v>0</v>
      </c>
      <c r="BN1420" s="9"/>
      <c r="BO1420" s="10"/>
      <c r="BP1420" s="11"/>
      <c r="BQ1420" s="6">
        <f>SUMIF(BR$284:BR$314,$D1420,BT$284:BT$314)</f>
        <v>0</v>
      </c>
      <c r="BR1420" s="9"/>
      <c r="BS1420" s="10"/>
      <c r="BT1420" s="11"/>
      <c r="BU1420" s="6">
        <f>SUMIF(BV$284:BV$314,$D1420,BX$284:BX$314)</f>
        <v>0</v>
      </c>
      <c r="BV1420" s="9"/>
      <c r="BW1420" s="10"/>
      <c r="BX1420" s="11"/>
      <c r="BY1420" s="6">
        <f>SUMIF(BZ$284:BZ$314,$D1420,CB$284:CB$314)</f>
        <v>0</v>
      </c>
      <c r="BZ1420" s="9"/>
      <c r="CA1420" s="10"/>
      <c r="CB1420" s="11"/>
      <c r="CC1420" s="6">
        <f>SUMIF(CD$284:CD$314,$D1420,CF$284:CF$314)</f>
        <v>0</v>
      </c>
      <c r="CD1420" s="9"/>
      <c r="CE1420" s="10"/>
      <c r="CF1420" s="11"/>
      <c r="CG1420" s="6">
        <f>SUMIF(CH$284:CH$314,$D1420,CJ$284:CJ$314)</f>
        <v>0</v>
      </c>
      <c r="CH1420" s="9"/>
      <c r="CI1420" s="10"/>
      <c r="CJ1420" s="11"/>
      <c r="CK1420" s="6">
        <f>SUMIF(CL$284:CL$314,$D1420,CN$284:CN$314)</f>
        <v>0</v>
      </c>
      <c r="CL1420" s="9"/>
      <c r="CM1420" s="10"/>
      <c r="CN1420" s="11"/>
      <c r="CO1420" s="6">
        <f>SUMIF(CP$284:CP$314,$D1420,CR$284:CR$314)</f>
        <v>0</v>
      </c>
      <c r="CP1420" s="9"/>
      <c r="CQ1420" s="10"/>
      <c r="CR1420" s="11"/>
      <c r="CS1420" s="6">
        <f>SUMIF(CT$284:CT$314,$D1420,CV$284:CV$314)</f>
        <v>0</v>
      </c>
      <c r="CT1420" s="9"/>
      <c r="CU1420" s="10"/>
      <c r="CV1420" s="11"/>
      <c r="CW1420" s="6">
        <f>SUMIF(CX$284:CX$314,$D1420,CZ$284:CZ$314)</f>
        <v>0</v>
      </c>
      <c r="CX1420" s="9"/>
      <c r="CY1420" s="10"/>
      <c r="CZ1420" s="11"/>
      <c r="DA1420" s="6">
        <f>SUMIF(DB$284:DB$314,$D1420,DD$284:DD$314)</f>
        <v>0</v>
      </c>
      <c r="DB1420" s="9"/>
      <c r="DC1420" s="10"/>
      <c r="DD1420" s="11"/>
      <c r="DE1420" s="6">
        <f>SUMIF(DF$284:DF$314,$D1420,DH$284:DH$314)</f>
        <v>0</v>
      </c>
      <c r="DF1420" s="9"/>
      <c r="DG1420" s="10"/>
      <c r="DH1420" s="11"/>
      <c r="DI1420" s="6">
        <f>SUMIF(DJ$284:DJ$314,$D1420,DL$284:DL$314)</f>
        <v>0</v>
      </c>
      <c r="DJ1420" s="9"/>
      <c r="DK1420" s="10"/>
      <c r="DL1420" s="11"/>
      <c r="DM1420" s="6">
        <f>SUMIF(DN$284:DN$314,$D1420,DP$284:DP$314)</f>
        <v>0</v>
      </c>
      <c r="DN1420" s="9"/>
      <c r="DO1420" s="10"/>
      <c r="DP1420" s="11"/>
      <c r="DQ1420" s="6">
        <f>SUMIF(DR$284:DR$314,$D1420,DT$284:DT$314)</f>
        <v>0</v>
      </c>
      <c r="DR1420" s="9"/>
      <c r="DS1420" s="10"/>
      <c r="DT1420" s="11"/>
      <c r="DU1420" s="6">
        <f>SUMIF(DV$284:DV$314,$D1420,DX$284:DX$314)</f>
        <v>0</v>
      </c>
      <c r="DV1420" s="9"/>
      <c r="DW1420" s="10"/>
      <c r="DX1420" s="11"/>
      <c r="DY1420" s="6">
        <f>SUMIF(DZ$284:DZ$314,$D1420,EB$284:EB$314)</f>
        <v>0</v>
      </c>
      <c r="DZ1420" s="9"/>
      <c r="EA1420" s="10"/>
      <c r="EB1420" s="11"/>
      <c r="EC1420" s="6">
        <f>SUMIF(ED$284:ED$314,$D1420,EF$284:EF$314)</f>
        <v>0</v>
      </c>
      <c r="ED1420" s="9"/>
      <c r="EE1420" s="10"/>
      <c r="EF1420" s="11"/>
      <c r="EG1420" s="6">
        <f>SUMIF(EH$284:EH$314,$D1420,EJ$284:EJ$314)</f>
        <v>0</v>
      </c>
      <c r="EH1420" s="9"/>
      <c r="EI1420" s="10"/>
      <c r="EJ1420" s="11"/>
      <c r="EK1420" s="6">
        <f>SUMIF(EL$284:EL$314,$D1420,EN$284:EN$314)</f>
        <v>0</v>
      </c>
      <c r="EL1420" s="9"/>
      <c r="EM1420" s="10"/>
      <c r="EN1420" s="11"/>
      <c r="EO1420" s="6">
        <f>SUMIF(EP$284:EP$314,$D1420,ER$284:ER$314)</f>
        <v>0</v>
      </c>
      <c r="EP1420" s="9"/>
      <c r="EQ1420" s="10"/>
      <c r="ER1420" s="11"/>
      <c r="ES1420" s="6">
        <f>SUMIF(ET$284:ET$314,$D1420,EV$284:EV$314)</f>
        <v>0</v>
      </c>
      <c r="ET1420" s="9"/>
      <c r="EU1420" s="10"/>
      <c r="EV1420" s="11"/>
      <c r="EW1420" s="6">
        <f>SUMIF(EX$284:EX$314,$D1420,EZ$284:EZ$314)</f>
        <v>0</v>
      </c>
      <c r="EX1420" s="9"/>
      <c r="EY1420" s="10"/>
      <c r="EZ1420" s="11"/>
      <c r="FA1420" s="6">
        <f>SUMIF(FB$284:FB$314,$D1420,FD$284:FD$314)</f>
        <v>0</v>
      </c>
      <c r="FB1420" s="9"/>
      <c r="FC1420" s="10"/>
      <c r="FD1420" s="11"/>
      <c r="FE1420" s="6">
        <f>SUMIF(FF$284:FF$314,$D1420,FH$284:FH$314)</f>
        <v>0</v>
      </c>
      <c r="FF1420" s="9"/>
      <c r="FG1420" s="10"/>
      <c r="FH1420" s="11"/>
      <c r="FI1420" s="6">
        <f>SUMIF(FJ$284:FJ$314,$D1420,FL$284:FL$314)</f>
        <v>0</v>
      </c>
      <c r="FJ1420" s="9"/>
      <c r="FK1420" s="10"/>
      <c r="FL1420" s="11"/>
      <c r="FM1420" s="6">
        <f>SUMIF(FN$284:FN$314,$D1420,FP$284:FP$314)</f>
        <v>0</v>
      </c>
      <c r="FN1420" s="9"/>
      <c r="FO1420" s="10"/>
      <c r="FP1420" s="11"/>
      <c r="FQ1420" s="6">
        <f>SUMIF(FR$284:FR$314,$D1420,FT$284:FT$314)</f>
        <v>0</v>
      </c>
      <c r="FR1420" s="9"/>
      <c r="FS1420" s="10"/>
      <c r="FT1420" s="11"/>
      <c r="FU1420" s="6">
        <f>SUMIF(FV$284:FV$314,$D1420,FX$284:FX$314)</f>
        <v>0</v>
      </c>
      <c r="FV1420" s="9"/>
      <c r="FW1420" s="10"/>
      <c r="FX1420" s="11"/>
      <c r="FY1420" s="6">
        <f>SUMIF(FZ$284:FZ$314,$D1420,GB$284:GB$314)</f>
        <v>0</v>
      </c>
      <c r="FZ1420" s="9"/>
      <c r="GA1420" s="10"/>
      <c r="GB1420" s="11"/>
      <c r="GC1420" s="6">
        <f>SUMIF(GD$284:GD$314,$D1420,GF$284:GF$314)</f>
        <v>0</v>
      </c>
      <c r="GD1420" s="9"/>
      <c r="GE1420" s="10"/>
      <c r="GF1420" s="11"/>
      <c r="GG1420" s="6">
        <f>SUMIF(GH$284:GH$314,$D1420,GJ$284:GJ$314)</f>
        <v>0</v>
      </c>
      <c r="GH1420" s="9"/>
      <c r="GI1420" s="10"/>
      <c r="GJ1420" s="11"/>
      <c r="GK1420" s="6">
        <f>SUMIF(GL$284:GL$314,$D1420,GN$284:GN$314)</f>
        <v>0</v>
      </c>
      <c r="GL1420" s="9"/>
      <c r="GM1420" s="10"/>
      <c r="GN1420" s="11"/>
      <c r="GO1420" s="6">
        <f>SUMIF(GP$284:GP$314,$D1420,GR$284:GR$314)</f>
        <v>0</v>
      </c>
      <c r="GP1420" s="9"/>
      <c r="GQ1420" s="10"/>
      <c r="GR1420" s="11"/>
      <c r="GS1420" s="6">
        <f>SUMIF(GT$284:GT$314,$D1420,GV$284:GV$314)</f>
        <v>0</v>
      </c>
      <c r="GT1420" s="9"/>
      <c r="GU1420" s="10"/>
      <c r="GV1420" s="20"/>
      <c r="GW1420" s="19">
        <f t="shared" si="33"/>
        <v>0</v>
      </c>
      <c r="GX1420" s="472"/>
      <c r="GY1420" s="473"/>
    </row>
    <row r="1421" spans="1:207" ht="15.75">
      <c r="A1421" s="47" t="s">
        <v>85</v>
      </c>
      <c r="B1421" s="475"/>
      <c r="C1421" s="287" t="s">
        <v>137</v>
      </c>
      <c r="D1421" s="237" t="s">
        <v>144</v>
      </c>
      <c r="E1421" s="7">
        <f>SUMIF(F$315:F$345,$D1421,H$315:H$345)</f>
        <v>0</v>
      </c>
      <c r="F1421" s="12"/>
      <c r="G1421" s="13"/>
      <c r="H1421" s="14"/>
      <c r="I1421" s="6">
        <f>SUMIF(J$315:J$345,$D1421,L$315:L$345)</f>
        <v>0</v>
      </c>
      <c r="J1421" s="12"/>
      <c r="K1421" s="13"/>
      <c r="L1421" s="14"/>
      <c r="M1421" s="7">
        <f>SUMIF(N$315:N$345,$D1421,P$315:P$345)</f>
        <v>0</v>
      </c>
      <c r="N1421" s="12"/>
      <c r="O1421" s="13"/>
      <c r="P1421" s="14"/>
      <c r="Q1421" s="6">
        <f>SUMIF(R$315:R$345,$D1421,T$315:T$345)</f>
        <v>0</v>
      </c>
      <c r="R1421" s="12"/>
      <c r="S1421" s="13"/>
      <c r="T1421" s="14"/>
      <c r="U1421" s="7">
        <f>SUMIF(V$315:V$345,$D1421,X$315:X$345)</f>
        <v>0</v>
      </c>
      <c r="V1421" s="12"/>
      <c r="W1421" s="13"/>
      <c r="X1421" s="14"/>
      <c r="Y1421" s="6">
        <f>SUMIF(Z$315:Z$345,$D1421,AB$315:AB$345)</f>
        <v>0</v>
      </c>
      <c r="Z1421" s="12"/>
      <c r="AA1421" s="13"/>
      <c r="AB1421" s="14"/>
      <c r="AC1421" s="7">
        <f>SUMIF(AD$315:AD$345,$D1421,AF$315:AF$345)</f>
        <v>0</v>
      </c>
      <c r="AD1421" s="12"/>
      <c r="AE1421" s="13"/>
      <c r="AF1421" s="14"/>
      <c r="AG1421" s="7">
        <f>SUMIF(AH$315:AH$345,$D1421,AJ$315:AJ$345)</f>
        <v>0</v>
      </c>
      <c r="AH1421" s="12"/>
      <c r="AI1421" s="13"/>
      <c r="AJ1421" s="14"/>
      <c r="AK1421" s="7">
        <f>SUMIF(AL$315:AL$345,$D1421,AN$315:AN$345)</f>
        <v>0</v>
      </c>
      <c r="AL1421" s="12"/>
      <c r="AM1421" s="13"/>
      <c r="AN1421" s="14"/>
      <c r="AO1421" s="7">
        <f>SUMIF(AP$315:AP$345,$D1421,AR$315:AR$345)</f>
        <v>0</v>
      </c>
      <c r="AP1421" s="12"/>
      <c r="AQ1421" s="13"/>
      <c r="AR1421" s="14"/>
      <c r="AS1421" s="7">
        <f>SUMIF(AT$315:AT$345,$D1421,AV$315:AV$345)</f>
        <v>0</v>
      </c>
      <c r="AT1421" s="12"/>
      <c r="AU1421" s="13"/>
      <c r="AV1421" s="14"/>
      <c r="AW1421" s="7">
        <f>SUMIF(AX$315:AX$345,$D1421,AZ$315:AZ$345)</f>
        <v>0</v>
      </c>
      <c r="AX1421" s="12"/>
      <c r="AY1421" s="13"/>
      <c r="AZ1421" s="14"/>
      <c r="BA1421" s="7">
        <f>SUMIF(BB$315:BB$345,$D1421,BD$315:BD$345)</f>
        <v>0</v>
      </c>
      <c r="BB1421" s="12"/>
      <c r="BC1421" s="13"/>
      <c r="BD1421" s="14"/>
      <c r="BE1421" s="7">
        <f>SUMIF(BF$315:BF$345,$D1421,BH$315:BH$345)</f>
        <v>0</v>
      </c>
      <c r="BF1421" s="12"/>
      <c r="BG1421" s="13"/>
      <c r="BH1421" s="14"/>
      <c r="BI1421" s="7">
        <f>SUMIF(BJ$315:BJ$345,$D1421,BL$315:BL$345)</f>
        <v>0</v>
      </c>
      <c r="BJ1421" s="12"/>
      <c r="BK1421" s="13"/>
      <c r="BL1421" s="14"/>
      <c r="BM1421" s="7">
        <f>SUMIF(BN$315:BN$345,$D1421,BP$315:BP$345)</f>
        <v>0</v>
      </c>
      <c r="BN1421" s="12"/>
      <c r="BO1421" s="13"/>
      <c r="BP1421" s="14"/>
      <c r="BQ1421" s="7">
        <f>SUMIF(BR$315:BR$345,$D1421,BT$315:BT$345)</f>
        <v>0</v>
      </c>
      <c r="BR1421" s="12"/>
      <c r="BS1421" s="13"/>
      <c r="BT1421" s="14"/>
      <c r="BU1421" s="7">
        <f>SUMIF(BV$315:BV$345,$D1421,BX$315:BX$345)</f>
        <v>0</v>
      </c>
      <c r="BV1421" s="12"/>
      <c r="BW1421" s="13"/>
      <c r="BX1421" s="14"/>
      <c r="BY1421" s="7">
        <f>SUMIF(BZ$315:BZ$345,$D1421,CB$315:CB$345)</f>
        <v>0</v>
      </c>
      <c r="BZ1421" s="12"/>
      <c r="CA1421" s="13"/>
      <c r="CB1421" s="14"/>
      <c r="CC1421" s="7">
        <f>SUMIF(CD$315:CD$345,$D1421,CF$315:CF$345)</f>
        <v>0</v>
      </c>
      <c r="CD1421" s="12"/>
      <c r="CE1421" s="13"/>
      <c r="CF1421" s="14"/>
      <c r="CG1421" s="7">
        <f>SUMIF(CH$315:CH$345,$D1421,CJ$315:CJ$345)</f>
        <v>0</v>
      </c>
      <c r="CH1421" s="12"/>
      <c r="CI1421" s="13"/>
      <c r="CJ1421" s="14"/>
      <c r="CK1421" s="7">
        <f>SUMIF(CL$315:CL$345,$D1421,CN$315:CN$345)</f>
        <v>0</v>
      </c>
      <c r="CL1421" s="12"/>
      <c r="CM1421" s="13"/>
      <c r="CN1421" s="14"/>
      <c r="CO1421" s="7">
        <f>SUMIF(CP$315:CP$345,$D1421,CR$315:CR$345)</f>
        <v>0</v>
      </c>
      <c r="CP1421" s="12"/>
      <c r="CQ1421" s="13"/>
      <c r="CR1421" s="14"/>
      <c r="CS1421" s="7">
        <f>SUMIF(CT$315:CT$345,$D1421,CV$315:CV$345)</f>
        <v>0</v>
      </c>
      <c r="CT1421" s="12"/>
      <c r="CU1421" s="13"/>
      <c r="CV1421" s="14"/>
      <c r="CW1421" s="7">
        <f>SUMIF(CX$315:CX$345,$D1421,CZ$315:CZ$345)</f>
        <v>0</v>
      </c>
      <c r="CX1421" s="12"/>
      <c r="CY1421" s="13"/>
      <c r="CZ1421" s="14"/>
      <c r="DA1421" s="7">
        <f>SUMIF(DB$315:DB$345,$D1421,DD$315:DD$345)</f>
        <v>0</v>
      </c>
      <c r="DB1421" s="12"/>
      <c r="DC1421" s="13"/>
      <c r="DD1421" s="14"/>
      <c r="DE1421" s="7">
        <f>SUMIF(DF$315:DF$345,$D1421,DH$315:DH$345)</f>
        <v>0</v>
      </c>
      <c r="DF1421" s="12"/>
      <c r="DG1421" s="13"/>
      <c r="DH1421" s="14"/>
      <c r="DI1421" s="7">
        <f>SUMIF(DJ$315:DJ$345,$D1421,DL$315:DL$345)</f>
        <v>0</v>
      </c>
      <c r="DJ1421" s="12"/>
      <c r="DK1421" s="13"/>
      <c r="DL1421" s="14"/>
      <c r="DM1421" s="7">
        <f>SUMIF(DN$315:DN$345,$D1421,DP$315:DP$345)</f>
        <v>0</v>
      </c>
      <c r="DN1421" s="12"/>
      <c r="DO1421" s="13"/>
      <c r="DP1421" s="14"/>
      <c r="DQ1421" s="7">
        <f>SUMIF(DR$315:DR$345,$D1421,DT$315:DT$345)</f>
        <v>0</v>
      </c>
      <c r="DR1421" s="12"/>
      <c r="DS1421" s="13"/>
      <c r="DT1421" s="14"/>
      <c r="DU1421" s="7">
        <f>SUMIF(DV$315:DV$345,$D1421,DX$315:DX$345)</f>
        <v>0</v>
      </c>
      <c r="DV1421" s="12"/>
      <c r="DW1421" s="13"/>
      <c r="DX1421" s="14"/>
      <c r="DY1421" s="7">
        <f>SUMIF(DZ$315:DZ$345,$D1421,EB$315:EB$345)</f>
        <v>0</v>
      </c>
      <c r="DZ1421" s="12"/>
      <c r="EA1421" s="13"/>
      <c r="EB1421" s="14"/>
      <c r="EC1421" s="7">
        <f>SUMIF(ED$315:ED$345,$D1421,EF$315:EF$345)</f>
        <v>0</v>
      </c>
      <c r="ED1421" s="12"/>
      <c r="EE1421" s="13"/>
      <c r="EF1421" s="14"/>
      <c r="EG1421" s="7">
        <f>SUMIF(EH$315:EH$345,$D1421,EJ$315:EJ$345)</f>
        <v>0</v>
      </c>
      <c r="EH1421" s="12"/>
      <c r="EI1421" s="13"/>
      <c r="EJ1421" s="14"/>
      <c r="EK1421" s="7">
        <f>SUMIF(EL$315:EL$345,$D1421,EN$315:EN$345)</f>
        <v>0</v>
      </c>
      <c r="EL1421" s="12"/>
      <c r="EM1421" s="13"/>
      <c r="EN1421" s="14"/>
      <c r="EO1421" s="7">
        <f>SUMIF(EP$315:EP$345,$D1421,ER$315:ER$345)</f>
        <v>0</v>
      </c>
      <c r="EP1421" s="12"/>
      <c r="EQ1421" s="13"/>
      <c r="ER1421" s="14"/>
      <c r="ES1421" s="7">
        <f>SUMIF(ET$315:ET$345,$D1421,EV$315:EV$345)</f>
        <v>0</v>
      </c>
      <c r="ET1421" s="12"/>
      <c r="EU1421" s="13"/>
      <c r="EV1421" s="14"/>
      <c r="EW1421" s="7">
        <f>SUMIF(EX$315:EX$345,$D1421,EZ$315:EZ$345)</f>
        <v>0</v>
      </c>
      <c r="EX1421" s="12"/>
      <c r="EY1421" s="13"/>
      <c r="EZ1421" s="14"/>
      <c r="FA1421" s="7">
        <f>SUMIF(FB$315:FB$345,$D1421,FD$315:FD$345)</f>
        <v>0</v>
      </c>
      <c r="FB1421" s="12"/>
      <c r="FC1421" s="13"/>
      <c r="FD1421" s="14"/>
      <c r="FE1421" s="7">
        <f>SUMIF(FF$315:FF$345,$D1421,FH$315:FH$345)</f>
        <v>0</v>
      </c>
      <c r="FF1421" s="12"/>
      <c r="FG1421" s="13"/>
      <c r="FH1421" s="14"/>
      <c r="FI1421" s="7">
        <f>SUMIF(FJ$315:FJ$345,$D1421,FL$315:FL$345)</f>
        <v>0</v>
      </c>
      <c r="FJ1421" s="12"/>
      <c r="FK1421" s="13"/>
      <c r="FL1421" s="14"/>
      <c r="FM1421" s="7">
        <f>SUMIF(FN$315:FN$345,$D1421,FP$315:FP$345)</f>
        <v>0</v>
      </c>
      <c r="FN1421" s="12"/>
      <c r="FO1421" s="13"/>
      <c r="FP1421" s="14"/>
      <c r="FQ1421" s="7">
        <f>SUMIF(FR$315:FR$345,$D1421,FT$315:FT$345)</f>
        <v>0</v>
      </c>
      <c r="FR1421" s="12"/>
      <c r="FS1421" s="13"/>
      <c r="FT1421" s="14"/>
      <c r="FU1421" s="7">
        <f>SUMIF(FV$315:FV$345,$D1421,FX$315:FX$345)</f>
        <v>0</v>
      </c>
      <c r="FV1421" s="12"/>
      <c r="FW1421" s="13"/>
      <c r="FX1421" s="14"/>
      <c r="FY1421" s="7">
        <f>SUMIF(FZ$315:FZ$345,$D1421,GB$315:GB$345)</f>
        <v>0</v>
      </c>
      <c r="FZ1421" s="12"/>
      <c r="GA1421" s="13"/>
      <c r="GB1421" s="14"/>
      <c r="GC1421" s="7">
        <f>SUMIF(GD$315:GD$345,$D1421,GF$315:GF$345)</f>
        <v>0</v>
      </c>
      <c r="GD1421" s="12"/>
      <c r="GE1421" s="13"/>
      <c r="GF1421" s="14"/>
      <c r="GG1421" s="7">
        <f>SUMIF(GH$315:GH$345,$D1421,GJ$315:GJ$345)</f>
        <v>0</v>
      </c>
      <c r="GH1421" s="12"/>
      <c r="GI1421" s="13"/>
      <c r="GJ1421" s="14"/>
      <c r="GK1421" s="7">
        <f>SUMIF(GL$315:GL$345,$D1421,GN$315:GN$345)</f>
        <v>0</v>
      </c>
      <c r="GL1421" s="12"/>
      <c r="GM1421" s="13"/>
      <c r="GN1421" s="14"/>
      <c r="GO1421" s="7">
        <f>SUMIF(GP$315:GP$345,$D1421,GR$315:GR$345)</f>
        <v>0</v>
      </c>
      <c r="GP1421" s="12"/>
      <c r="GQ1421" s="13"/>
      <c r="GR1421" s="14"/>
      <c r="GS1421" s="7">
        <f>SUMIF(GT$315:GT$345,$D1421,GV$315:GV$345)</f>
        <v>0</v>
      </c>
      <c r="GT1421" s="12"/>
      <c r="GU1421" s="13"/>
      <c r="GV1421" s="21"/>
      <c r="GW1421" s="19">
        <f t="shared" si="33"/>
        <v>0</v>
      </c>
      <c r="GX1421" s="472"/>
      <c r="GY1421" s="473"/>
    </row>
    <row r="1422" spans="1:207" ht="16.5" thickBot="1">
      <c r="A1422" s="162" t="s">
        <v>86</v>
      </c>
      <c r="B1422" s="476"/>
      <c r="C1422" s="288" t="s">
        <v>137</v>
      </c>
      <c r="D1422" s="239" t="s">
        <v>144</v>
      </c>
      <c r="E1422" s="8">
        <f>SUMIF(F$346:F$376,$D1422,H$346:H$376)</f>
        <v>0</v>
      </c>
      <c r="F1422" s="15"/>
      <c r="G1422" s="16"/>
      <c r="H1422" s="16"/>
      <c r="I1422" s="6">
        <f>SUMIF(J$346:J$376,$D1422,L$346:L$376)</f>
        <v>0</v>
      </c>
      <c r="J1422" s="15"/>
      <c r="K1422" s="16"/>
      <c r="L1422" s="16"/>
      <c r="M1422" s="8">
        <f>SUMIF(N$346:N$376,$D1422,P$346:P$376)</f>
        <v>0</v>
      </c>
      <c r="N1422" s="15"/>
      <c r="O1422" s="16"/>
      <c r="P1422" s="16"/>
      <c r="Q1422" s="6">
        <f>SUMIF(R$346:R$376,$D1422,T$346:T$376)</f>
        <v>0</v>
      </c>
      <c r="R1422" s="15"/>
      <c r="S1422" s="16"/>
      <c r="T1422" s="16"/>
      <c r="U1422" s="8">
        <f>SUMIF(V$346:V$376,$D1422,X$346:X$376)</f>
        <v>0</v>
      </c>
      <c r="V1422" s="15"/>
      <c r="W1422" s="16"/>
      <c r="X1422" s="16"/>
      <c r="Y1422" s="6">
        <f>SUMIF(Z$346:Z$376,$D1422,AB$346:AB$376)</f>
        <v>0</v>
      </c>
      <c r="Z1422" s="15"/>
      <c r="AA1422" s="16"/>
      <c r="AB1422" s="16"/>
      <c r="AC1422" s="8">
        <f>SUMIF(AD$346:AD$376,$D1422,AF$346:AF$376)</f>
        <v>0</v>
      </c>
      <c r="AD1422" s="15"/>
      <c r="AE1422" s="16"/>
      <c r="AF1422" s="16"/>
      <c r="AG1422" s="8">
        <f>SUMIF(AH$346:AH$376,$D1422,AJ$346:AJ$376)</f>
        <v>0</v>
      </c>
      <c r="AH1422" s="15"/>
      <c r="AI1422" s="16"/>
      <c r="AJ1422" s="16"/>
      <c r="AK1422" s="8">
        <f>SUMIF(AL$346:AL$376,$D1422,AN$346:AN$376)</f>
        <v>0</v>
      </c>
      <c r="AL1422" s="15"/>
      <c r="AM1422" s="16"/>
      <c r="AN1422" s="16"/>
      <c r="AO1422" s="8">
        <f>SUMIF(AP$346:AP$376,$D1422,AR$346:AR$376)</f>
        <v>0</v>
      </c>
      <c r="AP1422" s="15"/>
      <c r="AQ1422" s="16"/>
      <c r="AR1422" s="16"/>
      <c r="AS1422" s="8">
        <f>SUMIF(AT$346:AT$376,$D1422,AV$346:AV$376)</f>
        <v>0</v>
      </c>
      <c r="AT1422" s="15"/>
      <c r="AU1422" s="16"/>
      <c r="AV1422" s="16"/>
      <c r="AW1422" s="8">
        <f>SUMIF(AX$346:AX$376,$D1422,AZ$346:AZ$376)</f>
        <v>0</v>
      </c>
      <c r="AX1422" s="15"/>
      <c r="AY1422" s="16"/>
      <c r="AZ1422" s="16"/>
      <c r="BA1422" s="8">
        <f>SUMIF(BB$346:BB$376,$D1422,BD$346:BD$376)</f>
        <v>0</v>
      </c>
      <c r="BB1422" s="15"/>
      <c r="BC1422" s="16"/>
      <c r="BD1422" s="16"/>
      <c r="BE1422" s="8">
        <f>SUMIF(BF$346:BF$376,$D1422,BH$346:BH$376)</f>
        <v>0</v>
      </c>
      <c r="BF1422" s="15"/>
      <c r="BG1422" s="16"/>
      <c r="BH1422" s="16"/>
      <c r="BI1422" s="8">
        <f>SUMIF(BJ$346:BJ$376,$D1422,BL$346:BL$376)</f>
        <v>0</v>
      </c>
      <c r="BJ1422" s="15"/>
      <c r="BK1422" s="16"/>
      <c r="BL1422" s="16"/>
      <c r="BM1422" s="8">
        <f>SUMIF(BN$346:BN$376,$D1422,BP$346:BP$376)</f>
        <v>0</v>
      </c>
      <c r="BN1422" s="15"/>
      <c r="BO1422" s="16"/>
      <c r="BP1422" s="16"/>
      <c r="BQ1422" s="8">
        <f>SUMIF(BR$346:BR$376,$D1422,BT$346:BT$376)</f>
        <v>0</v>
      </c>
      <c r="BR1422" s="15"/>
      <c r="BS1422" s="16"/>
      <c r="BT1422" s="16"/>
      <c r="BU1422" s="8">
        <f>SUMIF(BV$346:BV$376,$D1422,BX$346:BX$376)</f>
        <v>0</v>
      </c>
      <c r="BV1422" s="15"/>
      <c r="BW1422" s="16"/>
      <c r="BX1422" s="16"/>
      <c r="BY1422" s="8">
        <f>SUMIF(BZ$346:BZ$376,$D1422,CB$346:CB$376)</f>
        <v>0</v>
      </c>
      <c r="BZ1422" s="15"/>
      <c r="CA1422" s="16"/>
      <c r="CB1422" s="16"/>
      <c r="CC1422" s="8">
        <f>SUMIF(CD$346:CD$376,$D1422,CF$346:CF$376)</f>
        <v>0</v>
      </c>
      <c r="CD1422" s="15"/>
      <c r="CE1422" s="16"/>
      <c r="CF1422" s="16"/>
      <c r="CG1422" s="8">
        <f>SUMIF(CH$346:CH$376,$D1422,CJ$346:CJ$376)</f>
        <v>0</v>
      </c>
      <c r="CH1422" s="15"/>
      <c r="CI1422" s="16"/>
      <c r="CJ1422" s="16"/>
      <c r="CK1422" s="8">
        <f>SUMIF(CL$346:CL$376,$D1422,CN$346:CN$376)</f>
        <v>0</v>
      </c>
      <c r="CL1422" s="15"/>
      <c r="CM1422" s="16"/>
      <c r="CN1422" s="16"/>
      <c r="CO1422" s="8">
        <f>SUMIF(CP$346:CP$376,$D1422,CR$346:CR$376)</f>
        <v>0</v>
      </c>
      <c r="CP1422" s="15"/>
      <c r="CQ1422" s="16"/>
      <c r="CR1422" s="16"/>
      <c r="CS1422" s="8">
        <f>SUMIF(CT$346:CT$376,$D1422,CV$346:CV$376)</f>
        <v>0</v>
      </c>
      <c r="CT1422" s="15"/>
      <c r="CU1422" s="16"/>
      <c r="CV1422" s="16"/>
      <c r="CW1422" s="8">
        <f>SUMIF(CX$346:CX$376,$D1422,CZ$346:CZ$376)</f>
        <v>0</v>
      </c>
      <c r="CX1422" s="15"/>
      <c r="CY1422" s="16"/>
      <c r="CZ1422" s="16"/>
      <c r="DA1422" s="8">
        <f>SUMIF(DB$346:DB$376,$D1422,DD$346:DD$376)</f>
        <v>0</v>
      </c>
      <c r="DB1422" s="15"/>
      <c r="DC1422" s="16"/>
      <c r="DD1422" s="16"/>
      <c r="DE1422" s="8">
        <f>SUMIF(DF$346:DF$376,$D1422,DH$346:DH$376)</f>
        <v>0</v>
      </c>
      <c r="DF1422" s="15"/>
      <c r="DG1422" s="16"/>
      <c r="DH1422" s="16"/>
      <c r="DI1422" s="8">
        <f>SUMIF(DJ$346:DJ$376,$D1422,DL$346:DL$376)</f>
        <v>0</v>
      </c>
      <c r="DJ1422" s="15"/>
      <c r="DK1422" s="16"/>
      <c r="DL1422" s="16"/>
      <c r="DM1422" s="8">
        <f>SUMIF(DN$346:DN$376,$D1422,DP$346:DP$376)</f>
        <v>0</v>
      </c>
      <c r="DN1422" s="15"/>
      <c r="DO1422" s="16"/>
      <c r="DP1422" s="16"/>
      <c r="DQ1422" s="8">
        <f>SUMIF(DR$346:DR$376,$D1422,DT$346:DT$376)</f>
        <v>0</v>
      </c>
      <c r="DR1422" s="15"/>
      <c r="DS1422" s="16"/>
      <c r="DT1422" s="16"/>
      <c r="DU1422" s="8">
        <f>SUMIF(DV$346:DV$376,$D1422,DX$346:DX$376)</f>
        <v>0</v>
      </c>
      <c r="DV1422" s="15"/>
      <c r="DW1422" s="16"/>
      <c r="DX1422" s="16"/>
      <c r="DY1422" s="8">
        <f>SUMIF(DZ$346:DZ$376,$D1422,EB$346:EB$376)</f>
        <v>0</v>
      </c>
      <c r="DZ1422" s="15"/>
      <c r="EA1422" s="16"/>
      <c r="EB1422" s="16"/>
      <c r="EC1422" s="8">
        <f>SUMIF(ED$346:ED$376,$D1422,EF$346:EF$376)</f>
        <v>0</v>
      </c>
      <c r="ED1422" s="15"/>
      <c r="EE1422" s="16"/>
      <c r="EF1422" s="16"/>
      <c r="EG1422" s="8">
        <f>SUMIF(EH$346:EH$376,$D1422,EJ$346:EJ$376)</f>
        <v>0</v>
      </c>
      <c r="EH1422" s="15"/>
      <c r="EI1422" s="16"/>
      <c r="EJ1422" s="16"/>
      <c r="EK1422" s="8">
        <f>SUMIF(EL$346:EL$376,$D1422,EN$346:EN$376)</f>
        <v>0</v>
      </c>
      <c r="EL1422" s="15"/>
      <c r="EM1422" s="16"/>
      <c r="EN1422" s="16"/>
      <c r="EO1422" s="8">
        <f>SUMIF(EP$346:EP$376,$D1422,ER$346:ER$376)</f>
        <v>0</v>
      </c>
      <c r="EP1422" s="15"/>
      <c r="EQ1422" s="16"/>
      <c r="ER1422" s="16"/>
      <c r="ES1422" s="8">
        <f>SUMIF(ET$346:ET$376,$D1422,EV$346:EV$376)</f>
        <v>0</v>
      </c>
      <c r="ET1422" s="15"/>
      <c r="EU1422" s="16"/>
      <c r="EV1422" s="16"/>
      <c r="EW1422" s="8">
        <f>SUMIF(EX$346:EX$376,$D1422,EZ$346:EZ$376)</f>
        <v>0</v>
      </c>
      <c r="EX1422" s="15"/>
      <c r="EY1422" s="16"/>
      <c r="EZ1422" s="16"/>
      <c r="FA1422" s="8">
        <f>SUMIF(FB$346:FB$376,$D1422,FD$346:FD$376)</f>
        <v>0</v>
      </c>
      <c r="FB1422" s="15"/>
      <c r="FC1422" s="16"/>
      <c r="FD1422" s="16"/>
      <c r="FE1422" s="8">
        <f>SUMIF(FF$346:FF$376,$D1422,FH$346:FH$376)</f>
        <v>0</v>
      </c>
      <c r="FF1422" s="15"/>
      <c r="FG1422" s="16"/>
      <c r="FH1422" s="16"/>
      <c r="FI1422" s="8">
        <f>SUMIF(FJ$346:FJ$376,$D1422,FL$346:FL$376)</f>
        <v>0</v>
      </c>
      <c r="FJ1422" s="15"/>
      <c r="FK1422" s="16"/>
      <c r="FL1422" s="16"/>
      <c r="FM1422" s="8">
        <f>SUMIF(FN$346:FN$376,$D1422,FP$346:FP$376)</f>
        <v>0</v>
      </c>
      <c r="FN1422" s="15"/>
      <c r="FO1422" s="16"/>
      <c r="FP1422" s="16"/>
      <c r="FQ1422" s="8">
        <f>SUMIF(FR$346:FR$376,$D1422,FT$346:FT$376)</f>
        <v>0</v>
      </c>
      <c r="FR1422" s="15"/>
      <c r="FS1422" s="16"/>
      <c r="FT1422" s="16"/>
      <c r="FU1422" s="8">
        <f>SUMIF(FV$346:FV$376,$D1422,FX$346:FX$376)</f>
        <v>0</v>
      </c>
      <c r="FV1422" s="15"/>
      <c r="FW1422" s="16"/>
      <c r="FX1422" s="16"/>
      <c r="FY1422" s="8">
        <f>SUMIF(FZ$346:FZ$376,$D1422,GB$346:GB$376)</f>
        <v>0</v>
      </c>
      <c r="FZ1422" s="15"/>
      <c r="GA1422" s="16"/>
      <c r="GB1422" s="16"/>
      <c r="GC1422" s="8">
        <f>SUMIF(GD$346:GD$376,$D1422,GF$346:GF$376)</f>
        <v>0</v>
      </c>
      <c r="GD1422" s="15"/>
      <c r="GE1422" s="16"/>
      <c r="GF1422" s="16"/>
      <c r="GG1422" s="8">
        <f>SUMIF(GH$346:GH$376,$D1422,GJ$346:GJ$376)</f>
        <v>0</v>
      </c>
      <c r="GH1422" s="15"/>
      <c r="GI1422" s="16"/>
      <c r="GJ1422" s="16"/>
      <c r="GK1422" s="8">
        <f>SUMIF(GL$346:GL$376,$D1422,GN$346:GN$376)</f>
        <v>0</v>
      </c>
      <c r="GL1422" s="15"/>
      <c r="GM1422" s="16"/>
      <c r="GN1422" s="16"/>
      <c r="GO1422" s="8">
        <f>SUMIF(GP$346:GP$376,$D1422,GR$346:GR$376)</f>
        <v>0</v>
      </c>
      <c r="GP1422" s="15"/>
      <c r="GQ1422" s="16"/>
      <c r="GR1422" s="16"/>
      <c r="GS1422" s="8">
        <f>SUMIF(GT$346:GT$376,$D1422,GV$346:GV$376)</f>
        <v>0</v>
      </c>
      <c r="GT1422" s="15"/>
      <c r="GU1422" s="16"/>
      <c r="GV1422" s="22"/>
      <c r="GW1422" s="19">
        <f t="shared" si="33"/>
        <v>0</v>
      </c>
      <c r="GX1422" s="472"/>
      <c r="GY1422" s="473"/>
    </row>
    <row r="1423" spans="1:207" ht="30" customHeight="1">
      <c r="A1423" s="163" t="s">
        <v>75</v>
      </c>
      <c r="B1423" s="474" t="s">
        <v>421</v>
      </c>
      <c r="C1423" s="286" t="s">
        <v>168</v>
      </c>
      <c r="D1423" s="235" t="s">
        <v>169</v>
      </c>
      <c r="E1423" s="6">
        <f>SUMIF(F$5:F$35,$D1423,H$5:H$35)</f>
        <v>0</v>
      </c>
      <c r="F1423" s="9"/>
      <c r="G1423" s="10"/>
      <c r="H1423" s="11"/>
      <c r="I1423" s="6">
        <f>SUMIF(J$5:J$35,$D1423,L$5:L$35)</f>
        <v>0</v>
      </c>
      <c r="J1423" s="9"/>
      <c r="K1423" s="10"/>
      <c r="L1423" s="11"/>
      <c r="M1423" s="6">
        <f>SUMIF(N$5:N$35,$D1423,P$5:P$35)</f>
        <v>0</v>
      </c>
      <c r="N1423" s="9"/>
      <c r="O1423" s="10"/>
      <c r="P1423" s="11"/>
      <c r="Q1423" s="6">
        <f>SUMIF(R$5:R$35,$D1423,T$5:T$35)</f>
        <v>0</v>
      </c>
      <c r="R1423" s="9"/>
      <c r="S1423" s="10"/>
      <c r="T1423" s="11"/>
      <c r="U1423" s="6">
        <f>SUMIF(V$5:V$35,$D1423,X$5:X$35)</f>
        <v>0</v>
      </c>
      <c r="V1423" s="9"/>
      <c r="W1423" s="10"/>
      <c r="X1423" s="11"/>
      <c r="Y1423" s="6">
        <f>SUMIF(Z$5:Z$35,$D1423,AB$5:AB$35)</f>
        <v>0</v>
      </c>
      <c r="Z1423" s="9"/>
      <c r="AA1423" s="10"/>
      <c r="AB1423" s="11"/>
      <c r="AC1423" s="6">
        <f>SUMIF(AD$5:AD$35,$D1423,AF$5:AF$35)</f>
        <v>0</v>
      </c>
      <c r="AD1423" s="9"/>
      <c r="AE1423" s="10"/>
      <c r="AF1423" s="11"/>
      <c r="AG1423" s="6">
        <f>SUMIF(AH$5:AH$35,$D1423,AJ$5:AJ$35)</f>
        <v>0</v>
      </c>
      <c r="AH1423" s="9"/>
      <c r="AI1423" s="10"/>
      <c r="AJ1423" s="11"/>
      <c r="AK1423" s="6">
        <f>SUMIF(AL$5:AL$35,$D1423,AN$5:AN$35)</f>
        <v>0</v>
      </c>
      <c r="AL1423" s="9"/>
      <c r="AM1423" s="10"/>
      <c r="AN1423" s="11"/>
      <c r="AO1423" s="6">
        <f>SUMIF(AP$5:AP$35,$D1423,AR$5:AR$35)</f>
        <v>0</v>
      </c>
      <c r="AP1423" s="9"/>
      <c r="AQ1423" s="10"/>
      <c r="AR1423" s="11"/>
      <c r="AS1423" s="6">
        <f>SUMIF(AT$5:AT$35,$D1423,AV$5:AV$35)</f>
        <v>0</v>
      </c>
      <c r="AT1423" s="9"/>
      <c r="AU1423" s="10"/>
      <c r="AV1423" s="11"/>
      <c r="AW1423" s="6">
        <f>SUMIF(AX$5:AX$35,$D1423,AZ$5:AZ$35)</f>
        <v>0</v>
      </c>
      <c r="AX1423" s="9"/>
      <c r="AY1423" s="10"/>
      <c r="AZ1423" s="11"/>
      <c r="BA1423" s="6">
        <f>SUMIF(BB$5:BB$35,$D1423,BD$5:BD$35)</f>
        <v>0</v>
      </c>
      <c r="BB1423" s="9"/>
      <c r="BC1423" s="10"/>
      <c r="BD1423" s="11"/>
      <c r="BE1423" s="6">
        <f>SUMIF(BF$5:BF$35,$D1423,BH$5:BH$35)</f>
        <v>0</v>
      </c>
      <c r="BF1423" s="9"/>
      <c r="BG1423" s="10"/>
      <c r="BH1423" s="11"/>
      <c r="BI1423" s="6">
        <f>SUMIF(BJ$5:BJ$35,$D1423,BL$5:BL$35)</f>
        <v>0</v>
      </c>
      <c r="BJ1423" s="9"/>
      <c r="BK1423" s="10"/>
      <c r="BL1423" s="11"/>
      <c r="BM1423" s="6">
        <f>SUMIF(BN$5:BN$35,$D1423,BP$5:BP$35)</f>
        <v>0</v>
      </c>
      <c r="BN1423" s="9"/>
      <c r="BO1423" s="10"/>
      <c r="BP1423" s="11"/>
      <c r="BQ1423" s="6">
        <f>SUMIF(BR$5:BR$35,$D1423,BT$5:BT$35)</f>
        <v>0</v>
      </c>
      <c r="BR1423" s="9"/>
      <c r="BS1423" s="10"/>
      <c r="BT1423" s="11"/>
      <c r="BU1423" s="6">
        <f>SUMIF(BV$5:BV$35,$D1423,BX$5:BX$35)</f>
        <v>0</v>
      </c>
      <c r="BV1423" s="9"/>
      <c r="BW1423" s="10"/>
      <c r="BX1423" s="11"/>
      <c r="BY1423" s="6">
        <f>SUMIF(BZ$5:BZ$35,$D1423,CB$5:CB$35)</f>
        <v>0</v>
      </c>
      <c r="BZ1423" s="9"/>
      <c r="CA1423" s="10"/>
      <c r="CB1423" s="11"/>
      <c r="CC1423" s="6">
        <f>SUMIF(CD$5:CD$35,$D1423,CF$5:CF$35)</f>
        <v>0</v>
      </c>
      <c r="CD1423" s="9"/>
      <c r="CE1423" s="10"/>
      <c r="CF1423" s="11"/>
      <c r="CG1423" s="6">
        <f>SUMIF(CH$5:CH$35,$D1423,CJ$5:CJ$35)</f>
        <v>0</v>
      </c>
      <c r="CH1423" s="9"/>
      <c r="CI1423" s="10"/>
      <c r="CJ1423" s="11"/>
      <c r="CK1423" s="6">
        <f>SUMIF(CL$5:CL$35,$D1423,CN$5:CN$35)</f>
        <v>0</v>
      </c>
      <c r="CL1423" s="9"/>
      <c r="CM1423" s="10"/>
      <c r="CN1423" s="11"/>
      <c r="CO1423" s="6">
        <f>SUMIF(CP$5:CP$35,$D1423,CR$5:CR$35)</f>
        <v>0</v>
      </c>
      <c r="CP1423" s="9"/>
      <c r="CQ1423" s="10"/>
      <c r="CR1423" s="11"/>
      <c r="CS1423" s="6">
        <f>SUMIF(CT$5:CT$35,$D1423,CV$5:CV$35)</f>
        <v>0</v>
      </c>
      <c r="CT1423" s="9"/>
      <c r="CU1423" s="10"/>
      <c r="CV1423" s="11"/>
      <c r="CW1423" s="6">
        <f>SUMIF(CX$5:CX$35,$D1423,CZ$5:CZ$35)</f>
        <v>0</v>
      </c>
      <c r="CX1423" s="9"/>
      <c r="CY1423" s="10"/>
      <c r="CZ1423" s="11"/>
      <c r="DA1423" s="6">
        <f>SUMIF(DB$5:DB$35,$D1423,DD$5:DD$35)</f>
        <v>0</v>
      </c>
      <c r="DB1423" s="9"/>
      <c r="DC1423" s="10"/>
      <c r="DD1423" s="11"/>
      <c r="DE1423" s="6">
        <f>SUMIF(DF$5:DF$35,$D1423,DH$5:DH$35)</f>
        <v>0</v>
      </c>
      <c r="DF1423" s="9"/>
      <c r="DG1423" s="10"/>
      <c r="DH1423" s="11"/>
      <c r="DI1423" s="6">
        <f>SUMIF(DJ$5:DJ$35,$D1423,DL$5:DL$35)</f>
        <v>0</v>
      </c>
      <c r="DJ1423" s="9"/>
      <c r="DK1423" s="10"/>
      <c r="DL1423" s="11"/>
      <c r="DM1423" s="6">
        <f>SUMIF(DN$5:DN$35,$D1423,DP$5:DP$35)</f>
        <v>0</v>
      </c>
      <c r="DN1423" s="9"/>
      <c r="DO1423" s="10"/>
      <c r="DP1423" s="11"/>
      <c r="DQ1423" s="6">
        <f>SUMIF(DR$5:DR$35,$D1423,DT$5:DT$35)</f>
        <v>0</v>
      </c>
      <c r="DR1423" s="9"/>
      <c r="DS1423" s="10"/>
      <c r="DT1423" s="11"/>
      <c r="DU1423" s="6">
        <f>SUMIF(DV$5:DV$35,$D1423,DX$5:DX$35)</f>
        <v>0</v>
      </c>
      <c r="DV1423" s="9"/>
      <c r="DW1423" s="10"/>
      <c r="DX1423" s="11"/>
      <c r="DY1423" s="6">
        <f>SUMIF(DZ$5:DZ$35,$D1423,EB$5:EB$35)</f>
        <v>0</v>
      </c>
      <c r="DZ1423" s="9"/>
      <c r="EA1423" s="10"/>
      <c r="EB1423" s="11"/>
      <c r="EC1423" s="6">
        <f>SUMIF(ED$5:ED$35,$D1423,EF$5:EF$35)</f>
        <v>0</v>
      </c>
      <c r="ED1423" s="9"/>
      <c r="EE1423" s="10"/>
      <c r="EF1423" s="11"/>
      <c r="EG1423" s="6">
        <f>SUMIF(EH$5:EH$35,$D1423,EJ$5:EJ$35)</f>
        <v>0</v>
      </c>
      <c r="EH1423" s="9"/>
      <c r="EI1423" s="10"/>
      <c r="EJ1423" s="11"/>
      <c r="EK1423" s="6">
        <f>SUMIF(EL$5:EL$35,$D1423,EN$5:EN$35)</f>
        <v>0</v>
      </c>
      <c r="EL1423" s="9"/>
      <c r="EM1423" s="10"/>
      <c r="EN1423" s="11"/>
      <c r="EO1423" s="6">
        <f>SUMIF(EP$5:EP$35,$D1423,ER$5:ER$35)</f>
        <v>0</v>
      </c>
      <c r="EP1423" s="9"/>
      <c r="EQ1423" s="10"/>
      <c r="ER1423" s="11"/>
      <c r="ES1423" s="6">
        <f>SUMIF(ET$5:ET$35,$D1423,EV$5:EV$35)</f>
        <v>0</v>
      </c>
      <c r="ET1423" s="9"/>
      <c r="EU1423" s="10"/>
      <c r="EV1423" s="11"/>
      <c r="EW1423" s="6">
        <f>SUMIF(EX$5:EX$35,$D1423,EZ$5:EZ$35)</f>
        <v>0</v>
      </c>
      <c r="EX1423" s="9"/>
      <c r="EY1423" s="10"/>
      <c r="EZ1423" s="11"/>
      <c r="FA1423" s="6">
        <f>SUMIF(FB$5:FB$35,$D1423,FD$5:FD$35)</f>
        <v>0</v>
      </c>
      <c r="FB1423" s="9"/>
      <c r="FC1423" s="10"/>
      <c r="FD1423" s="11"/>
      <c r="FE1423" s="6">
        <f>SUMIF(FF$5:FF$35,$D1423,FH$5:FH$35)</f>
        <v>0</v>
      </c>
      <c r="FF1423" s="9"/>
      <c r="FG1423" s="10"/>
      <c r="FH1423" s="11"/>
      <c r="FI1423" s="6">
        <f>SUMIF(FJ$5:FJ$35,$D1423,FL$5:FL$35)</f>
        <v>0</v>
      </c>
      <c r="FJ1423" s="9"/>
      <c r="FK1423" s="10"/>
      <c r="FL1423" s="11"/>
      <c r="FM1423" s="6">
        <f>SUMIF(FN$5:FN$35,$D1423,FP$5:FP$35)</f>
        <v>0</v>
      </c>
      <c r="FN1423" s="9"/>
      <c r="FO1423" s="10"/>
      <c r="FP1423" s="11"/>
      <c r="FQ1423" s="6">
        <f>SUMIF(FR$5:FR$35,$D1423,FT$5:FT$35)</f>
        <v>0</v>
      </c>
      <c r="FR1423" s="9"/>
      <c r="FS1423" s="10"/>
      <c r="FT1423" s="11"/>
      <c r="FU1423" s="6">
        <f>SUMIF(FV$5:FV$35,$D1423,FX$5:FX$35)</f>
        <v>0</v>
      </c>
      <c r="FV1423" s="9"/>
      <c r="FW1423" s="10"/>
      <c r="FX1423" s="11"/>
      <c r="FY1423" s="6">
        <f>SUMIF(FZ$5:FZ$35,$D1423,GB$5:GB$35)</f>
        <v>0</v>
      </c>
      <c r="FZ1423" s="9"/>
      <c r="GA1423" s="10"/>
      <c r="GB1423" s="11"/>
      <c r="GC1423" s="6">
        <f>SUMIF(GD$5:GD$35,$D1423,GF$5:GF$35)</f>
        <v>0</v>
      </c>
      <c r="GD1423" s="9"/>
      <c r="GE1423" s="10"/>
      <c r="GF1423" s="11"/>
      <c r="GG1423" s="6">
        <f>SUMIF(GH$5:GH$35,$D1423,GJ$5:GJ$35)</f>
        <v>0</v>
      </c>
      <c r="GH1423" s="9"/>
      <c r="GI1423" s="10"/>
      <c r="GJ1423" s="11"/>
      <c r="GK1423" s="6">
        <f>SUMIF(GL$5:GL$35,$D1423,GN$5:GN$35)</f>
        <v>0</v>
      </c>
      <c r="GL1423" s="9"/>
      <c r="GM1423" s="10"/>
      <c r="GN1423" s="11"/>
      <c r="GO1423" s="6">
        <f>SUMIF(GP$5:GP$35,$D1423,GR$5:GR$35)</f>
        <v>0</v>
      </c>
      <c r="GP1423" s="9"/>
      <c r="GQ1423" s="10"/>
      <c r="GR1423" s="11"/>
      <c r="GS1423" s="6">
        <f>SUMIF(GT$5:GT$35,$D1423,GV$5:GV$35)</f>
        <v>0</v>
      </c>
      <c r="GT1423" s="9"/>
      <c r="GU1423" s="10"/>
      <c r="GV1423" s="20"/>
      <c r="GW1423" s="19">
        <f t="shared" si="33"/>
        <v>0</v>
      </c>
      <c r="GX1423" s="472">
        <f>SUM(GW1423:GW1434)</f>
        <v>0</v>
      </c>
      <c r="GY1423" s="473" t="str">
        <f>D1423</f>
        <v>TS13735</v>
      </c>
    </row>
    <row r="1424" spans="1:207" ht="15.75">
      <c r="A1424" s="47" t="s">
        <v>76</v>
      </c>
      <c r="B1424" s="475"/>
      <c r="C1424" s="287" t="s">
        <v>168</v>
      </c>
      <c r="D1424" s="237" t="s">
        <v>169</v>
      </c>
      <c r="E1424" s="6">
        <f>SUMIF(F$36:F$66,$D1424,H$36:H$66)</f>
        <v>0</v>
      </c>
      <c r="F1424" s="9"/>
      <c r="G1424" s="10"/>
      <c r="H1424" s="11"/>
      <c r="I1424" s="6">
        <f>SUMIF(J$36:J$66,$D1424,L$36:L$66)</f>
        <v>0</v>
      </c>
      <c r="J1424" s="9"/>
      <c r="K1424" s="10"/>
      <c r="L1424" s="11"/>
      <c r="M1424" s="6">
        <f>SUMIF(N$36:N$66,$D1424,P$36:P$66)</f>
        <v>0</v>
      </c>
      <c r="N1424" s="9"/>
      <c r="O1424" s="10"/>
      <c r="P1424" s="11"/>
      <c r="Q1424" s="6">
        <f>SUMIF(R$36:R$66,$D1424,T$36:T$66)</f>
        <v>0</v>
      </c>
      <c r="R1424" s="9"/>
      <c r="S1424" s="10"/>
      <c r="T1424" s="11"/>
      <c r="U1424" s="6">
        <f>SUMIF(V$36:V$66,$D1424,X$36:X$66)</f>
        <v>0</v>
      </c>
      <c r="V1424" s="9"/>
      <c r="W1424" s="10"/>
      <c r="X1424" s="11"/>
      <c r="Y1424" s="6">
        <f>SUMIF(Z$36:Z$66,$D1424,AB$36:AB$66)</f>
        <v>0</v>
      </c>
      <c r="Z1424" s="9"/>
      <c r="AA1424" s="10"/>
      <c r="AB1424" s="11"/>
      <c r="AC1424" s="6">
        <f>SUMIF(AD$36:AD$66,$D1424,AF$36:AF$66)</f>
        <v>0</v>
      </c>
      <c r="AD1424" s="9"/>
      <c r="AE1424" s="10"/>
      <c r="AF1424" s="11"/>
      <c r="AG1424" s="6">
        <f>SUMIF(AH$36:AH$66,$D1424,AJ$36:AJ$66)</f>
        <v>0</v>
      </c>
      <c r="AH1424" s="9"/>
      <c r="AI1424" s="10"/>
      <c r="AJ1424" s="11"/>
      <c r="AK1424" s="6">
        <f>SUMIF(AL$36:AL$66,$D1424,AN$36:AN$66)</f>
        <v>0</v>
      </c>
      <c r="AL1424" s="9"/>
      <c r="AM1424" s="10"/>
      <c r="AN1424" s="11"/>
      <c r="AO1424" s="6">
        <f>SUMIF(AP$36:AP$66,$D1424,AR$36:AR$66)</f>
        <v>0</v>
      </c>
      <c r="AP1424" s="9"/>
      <c r="AQ1424" s="10"/>
      <c r="AR1424" s="11"/>
      <c r="AS1424" s="6">
        <f>SUMIF(AT$36:AT$66,$D1424,AV$36:AV$66)</f>
        <v>0</v>
      </c>
      <c r="AT1424" s="9"/>
      <c r="AU1424" s="10"/>
      <c r="AV1424" s="11"/>
      <c r="AW1424" s="6">
        <f>SUMIF(AX$36:AX$66,$D1424,AZ$36:AZ$66)</f>
        <v>0</v>
      </c>
      <c r="AX1424" s="9"/>
      <c r="AY1424" s="10"/>
      <c r="AZ1424" s="11"/>
      <c r="BA1424" s="6">
        <f>SUMIF(BB$36:BB$66,$D1424,BD$36:BD$66)</f>
        <v>0</v>
      </c>
      <c r="BB1424" s="9"/>
      <c r="BC1424" s="10"/>
      <c r="BD1424" s="11"/>
      <c r="BE1424" s="6">
        <f>SUMIF(BF$36:BF$66,$D1424,BH$36:BH$66)</f>
        <v>0</v>
      </c>
      <c r="BF1424" s="9"/>
      <c r="BG1424" s="10"/>
      <c r="BH1424" s="11"/>
      <c r="BI1424" s="6">
        <f>SUMIF(BJ$36:BJ$66,$D1424,BL$36:BL$66)</f>
        <v>0</v>
      </c>
      <c r="BJ1424" s="9"/>
      <c r="BK1424" s="10"/>
      <c r="BL1424" s="11"/>
      <c r="BM1424" s="6">
        <f>SUMIF(BN$36:BN$66,$D1424,BP$36:BP$66)</f>
        <v>0</v>
      </c>
      <c r="BN1424" s="9"/>
      <c r="BO1424" s="10"/>
      <c r="BP1424" s="11"/>
      <c r="BQ1424" s="6">
        <f>SUMIF(BR$36:BR$66,$D1424,BT$36:BT$66)</f>
        <v>0</v>
      </c>
      <c r="BR1424" s="9"/>
      <c r="BS1424" s="10"/>
      <c r="BT1424" s="11"/>
      <c r="BU1424" s="6">
        <f>SUMIF(BV$36:BV$66,$D1424,BX$36:BX$66)</f>
        <v>0</v>
      </c>
      <c r="BV1424" s="9"/>
      <c r="BW1424" s="10"/>
      <c r="BX1424" s="11"/>
      <c r="BY1424" s="6">
        <f>SUMIF(BZ$36:BZ$66,$D1424,CB$36:CB$66)</f>
        <v>0</v>
      </c>
      <c r="BZ1424" s="9"/>
      <c r="CA1424" s="10"/>
      <c r="CB1424" s="11"/>
      <c r="CC1424" s="6">
        <f>SUMIF(CD$36:CD$66,$D1424,CF$36:CF$66)</f>
        <v>0</v>
      </c>
      <c r="CD1424" s="9"/>
      <c r="CE1424" s="10"/>
      <c r="CF1424" s="11"/>
      <c r="CG1424" s="6">
        <f>SUMIF(CH$36:CH$66,$D1424,CJ$36:CJ$66)</f>
        <v>0</v>
      </c>
      <c r="CH1424" s="9"/>
      <c r="CI1424" s="10"/>
      <c r="CJ1424" s="11"/>
      <c r="CK1424" s="6">
        <f>SUMIF(CL$36:CL$66,$D1424,CN$36:CN$66)</f>
        <v>0</v>
      </c>
      <c r="CL1424" s="9"/>
      <c r="CM1424" s="10"/>
      <c r="CN1424" s="11"/>
      <c r="CO1424" s="6">
        <f>SUMIF(CP$36:CP$66,$D1424,CR$36:CR$66)</f>
        <v>0</v>
      </c>
      <c r="CP1424" s="9"/>
      <c r="CQ1424" s="10"/>
      <c r="CR1424" s="11"/>
      <c r="CS1424" s="6">
        <f>SUMIF(CT$36:CT$66,$D1424,CV$36:CV$66)</f>
        <v>0</v>
      </c>
      <c r="CT1424" s="9"/>
      <c r="CU1424" s="10"/>
      <c r="CV1424" s="11"/>
      <c r="CW1424" s="6">
        <f>SUMIF(CX$36:CX$66,$D1424,CZ$36:CZ$66)</f>
        <v>0</v>
      </c>
      <c r="CX1424" s="9"/>
      <c r="CY1424" s="10"/>
      <c r="CZ1424" s="11"/>
      <c r="DA1424" s="6">
        <f>SUMIF(DB$36:DB$66,$D1424,DD$36:DD$66)</f>
        <v>0</v>
      </c>
      <c r="DB1424" s="9"/>
      <c r="DC1424" s="10"/>
      <c r="DD1424" s="11"/>
      <c r="DE1424" s="6">
        <f>SUMIF(DF$36:DF$66,$D1424,DH$36:DH$66)</f>
        <v>0</v>
      </c>
      <c r="DF1424" s="9"/>
      <c r="DG1424" s="10"/>
      <c r="DH1424" s="11"/>
      <c r="DI1424" s="6">
        <f>SUMIF(DJ$36:DJ$66,$D1424,DL$36:DL$66)</f>
        <v>0</v>
      </c>
      <c r="DJ1424" s="9"/>
      <c r="DK1424" s="10"/>
      <c r="DL1424" s="11"/>
      <c r="DM1424" s="6">
        <f>SUMIF(DN$36:DN$66,$D1424,DP$36:DP$66)</f>
        <v>0</v>
      </c>
      <c r="DN1424" s="9"/>
      <c r="DO1424" s="10"/>
      <c r="DP1424" s="11"/>
      <c r="DQ1424" s="6">
        <f>SUMIF(DR$36:DR$66,$D1424,DT$36:DT$66)</f>
        <v>0</v>
      </c>
      <c r="DR1424" s="9"/>
      <c r="DS1424" s="10"/>
      <c r="DT1424" s="11"/>
      <c r="DU1424" s="6">
        <f>SUMIF(DV$36:DV$66,$D1424,DX$36:DX$66)</f>
        <v>0</v>
      </c>
      <c r="DV1424" s="9"/>
      <c r="DW1424" s="10"/>
      <c r="DX1424" s="11"/>
      <c r="DY1424" s="6">
        <f>SUMIF(DZ$36:DZ$66,$D1424,EB$36:EB$66)</f>
        <v>0</v>
      </c>
      <c r="DZ1424" s="9"/>
      <c r="EA1424" s="10"/>
      <c r="EB1424" s="11"/>
      <c r="EC1424" s="6">
        <f>SUMIF(ED$36:ED$66,$D1424,EF$36:EF$66)</f>
        <v>0</v>
      </c>
      <c r="ED1424" s="9"/>
      <c r="EE1424" s="10"/>
      <c r="EF1424" s="11"/>
      <c r="EG1424" s="6">
        <f>SUMIF(EH$36:EH$66,$D1424,EJ$36:EJ$66)</f>
        <v>0</v>
      </c>
      <c r="EH1424" s="9"/>
      <c r="EI1424" s="10"/>
      <c r="EJ1424" s="11"/>
      <c r="EK1424" s="6">
        <f>SUMIF(EL$36:EL$66,$D1424,EN$36:EN$66)</f>
        <v>0</v>
      </c>
      <c r="EL1424" s="9"/>
      <c r="EM1424" s="10"/>
      <c r="EN1424" s="11"/>
      <c r="EO1424" s="6">
        <f>SUMIF(EP$36:EP$66,$D1424,ER$36:ER$66)</f>
        <v>0</v>
      </c>
      <c r="EP1424" s="9"/>
      <c r="EQ1424" s="10"/>
      <c r="ER1424" s="11"/>
      <c r="ES1424" s="6">
        <f>SUMIF(ET$36:ET$66,$D1424,EV$36:EV$66)</f>
        <v>0</v>
      </c>
      <c r="ET1424" s="9"/>
      <c r="EU1424" s="10"/>
      <c r="EV1424" s="11"/>
      <c r="EW1424" s="6">
        <f>SUMIF(EX$36:EX$66,$D1424,EZ$36:EZ$66)</f>
        <v>0</v>
      </c>
      <c r="EX1424" s="9"/>
      <c r="EY1424" s="10"/>
      <c r="EZ1424" s="11"/>
      <c r="FA1424" s="6">
        <f>SUMIF(FB$36:FB$66,$D1424,FD$36:FD$66)</f>
        <v>0</v>
      </c>
      <c r="FB1424" s="9"/>
      <c r="FC1424" s="10"/>
      <c r="FD1424" s="11"/>
      <c r="FE1424" s="6">
        <f>SUMIF(FF$36:FF$66,$D1424,FH$36:FH$66)</f>
        <v>0</v>
      </c>
      <c r="FF1424" s="9"/>
      <c r="FG1424" s="10"/>
      <c r="FH1424" s="11"/>
      <c r="FI1424" s="6">
        <f>SUMIF(FJ$36:FJ$66,$D1424,FL$36:FL$66)</f>
        <v>0</v>
      </c>
      <c r="FJ1424" s="9"/>
      <c r="FK1424" s="10"/>
      <c r="FL1424" s="11"/>
      <c r="FM1424" s="6">
        <f>SUMIF(FN$36:FN$66,$D1424,FP$36:FP$66)</f>
        <v>0</v>
      </c>
      <c r="FN1424" s="9"/>
      <c r="FO1424" s="10"/>
      <c r="FP1424" s="11"/>
      <c r="FQ1424" s="6">
        <f>SUMIF(FR$36:FR$66,$D1424,FT$36:FT$66)</f>
        <v>0</v>
      </c>
      <c r="FR1424" s="9"/>
      <c r="FS1424" s="10"/>
      <c r="FT1424" s="11"/>
      <c r="FU1424" s="6">
        <f>SUMIF(FV$36:FV$66,$D1424,FX$36:FX$66)</f>
        <v>0</v>
      </c>
      <c r="FV1424" s="9"/>
      <c r="FW1424" s="10"/>
      <c r="FX1424" s="11"/>
      <c r="FY1424" s="6">
        <f>SUMIF(FZ$36:FZ$66,$D1424,GB$36:GB$66)</f>
        <v>0</v>
      </c>
      <c r="FZ1424" s="9"/>
      <c r="GA1424" s="10"/>
      <c r="GB1424" s="11"/>
      <c r="GC1424" s="6">
        <f>SUMIF(GD$36:GD$66,$D1424,GF$36:GF$66)</f>
        <v>0</v>
      </c>
      <c r="GD1424" s="9"/>
      <c r="GE1424" s="10"/>
      <c r="GF1424" s="11"/>
      <c r="GG1424" s="6">
        <f>SUMIF(GH$36:GH$66,$D1424,GJ$36:GJ$66)</f>
        <v>0</v>
      </c>
      <c r="GH1424" s="9"/>
      <c r="GI1424" s="10"/>
      <c r="GJ1424" s="11"/>
      <c r="GK1424" s="6">
        <f>SUMIF(GL$36:GL$66,$D1424,GN$36:GN$66)</f>
        <v>0</v>
      </c>
      <c r="GL1424" s="9"/>
      <c r="GM1424" s="10"/>
      <c r="GN1424" s="11"/>
      <c r="GO1424" s="6">
        <f>SUMIF(GP$36:GP$66,$D1424,GR$36:GR$66)</f>
        <v>0</v>
      </c>
      <c r="GP1424" s="9"/>
      <c r="GQ1424" s="10"/>
      <c r="GR1424" s="11"/>
      <c r="GS1424" s="6">
        <f>SUMIF(GT$36:GT$66,$D1424,GV$36:GV$66)</f>
        <v>0</v>
      </c>
      <c r="GT1424" s="9"/>
      <c r="GU1424" s="10"/>
      <c r="GV1424" s="20"/>
      <c r="GW1424" s="19">
        <f t="shared" si="33"/>
        <v>0</v>
      </c>
      <c r="GX1424" s="472"/>
      <c r="GY1424" s="473"/>
    </row>
    <row r="1425" spans="1:207" ht="15.75">
      <c r="A1425" s="47" t="s">
        <v>77</v>
      </c>
      <c r="B1425" s="475"/>
      <c r="C1425" s="287" t="s">
        <v>168</v>
      </c>
      <c r="D1425" s="237" t="s">
        <v>169</v>
      </c>
      <c r="E1425" s="6">
        <f>SUMIF(F$67:F$97,$D1425,H$67:H$97)</f>
        <v>0</v>
      </c>
      <c r="F1425" s="9"/>
      <c r="G1425" s="10"/>
      <c r="H1425" s="11"/>
      <c r="I1425" s="6">
        <f>SUMIF(J$67:J$97,$D1425,L$67:L$97)</f>
        <v>0</v>
      </c>
      <c r="J1425" s="9"/>
      <c r="K1425" s="10"/>
      <c r="L1425" s="11"/>
      <c r="M1425" s="6">
        <f>SUMIF(N$67:N$97,$D1425,P$67:P$97)</f>
        <v>0</v>
      </c>
      <c r="N1425" s="9"/>
      <c r="O1425" s="10"/>
      <c r="P1425" s="11"/>
      <c r="Q1425" s="6">
        <f>SUMIF(R$67:R$97,$D1425,T$67:T$97)</f>
        <v>0</v>
      </c>
      <c r="R1425" s="9"/>
      <c r="S1425" s="10"/>
      <c r="T1425" s="11"/>
      <c r="U1425" s="6">
        <f>SUMIF(V$67:V$97,$D1425,X$67:X$97)</f>
        <v>0</v>
      </c>
      <c r="V1425" s="9"/>
      <c r="W1425" s="10"/>
      <c r="X1425" s="11"/>
      <c r="Y1425" s="6">
        <f>SUMIF(Z$67:Z$97,$D1425,AB$67:AB$97)</f>
        <v>0</v>
      </c>
      <c r="Z1425" s="9"/>
      <c r="AA1425" s="10"/>
      <c r="AB1425" s="11"/>
      <c r="AC1425" s="6">
        <f>SUMIF(AD$67:AD$97,$D1425,AF$67:AF$97)</f>
        <v>0</v>
      </c>
      <c r="AD1425" s="9"/>
      <c r="AE1425" s="10"/>
      <c r="AF1425" s="11"/>
      <c r="AG1425" s="6">
        <f>SUMIF(AH$67:AH$97,$D1425,AJ$67:AJ$97)</f>
        <v>0</v>
      </c>
      <c r="AH1425" s="9"/>
      <c r="AI1425" s="10"/>
      <c r="AJ1425" s="11"/>
      <c r="AK1425" s="6">
        <f>SUMIF(AL$67:AL$97,$D1425,AN$67:AN$97)</f>
        <v>0</v>
      </c>
      <c r="AL1425" s="9"/>
      <c r="AM1425" s="10"/>
      <c r="AN1425" s="11"/>
      <c r="AO1425" s="6">
        <f>SUMIF(AP$67:AP$97,$D1425,AR$67:AR$97)</f>
        <v>0</v>
      </c>
      <c r="AP1425" s="9"/>
      <c r="AQ1425" s="10"/>
      <c r="AR1425" s="11"/>
      <c r="AS1425" s="6">
        <f>SUMIF(AT$67:AT$97,$D1425,AV$67:AV$97)</f>
        <v>0</v>
      </c>
      <c r="AT1425" s="9"/>
      <c r="AU1425" s="10"/>
      <c r="AV1425" s="11"/>
      <c r="AW1425" s="6">
        <f>SUMIF(AX$67:AX$97,$D1425,AZ$67:AZ$97)</f>
        <v>0</v>
      </c>
      <c r="AX1425" s="9"/>
      <c r="AY1425" s="10"/>
      <c r="AZ1425" s="11"/>
      <c r="BA1425" s="6">
        <f>SUMIF(BB$67:BB$97,$D1425,BD$67:BD$97)</f>
        <v>0</v>
      </c>
      <c r="BB1425" s="9"/>
      <c r="BC1425" s="10"/>
      <c r="BD1425" s="11"/>
      <c r="BE1425" s="6">
        <f>SUMIF(BF$67:BF$97,$D1425,BH$67:BH$97)</f>
        <v>0</v>
      </c>
      <c r="BF1425" s="9"/>
      <c r="BG1425" s="10"/>
      <c r="BH1425" s="11"/>
      <c r="BI1425" s="6">
        <f>SUMIF(BJ$67:BJ$97,$D1425,BL$67:BL$97)</f>
        <v>0</v>
      </c>
      <c r="BJ1425" s="9"/>
      <c r="BK1425" s="10"/>
      <c r="BL1425" s="11"/>
      <c r="BM1425" s="6">
        <f>SUMIF(BN$67:BN$97,$D1425,BP$67:BP$97)</f>
        <v>0</v>
      </c>
      <c r="BN1425" s="9"/>
      <c r="BO1425" s="10"/>
      <c r="BP1425" s="11"/>
      <c r="BQ1425" s="6">
        <f>SUMIF(BR$67:BR$97,$D1425,BT$67:BT$97)</f>
        <v>0</v>
      </c>
      <c r="BR1425" s="9"/>
      <c r="BS1425" s="10"/>
      <c r="BT1425" s="11"/>
      <c r="BU1425" s="6">
        <f>SUMIF(BV$67:BV$97,$D1425,BX$67:BX$97)</f>
        <v>0</v>
      </c>
      <c r="BV1425" s="9"/>
      <c r="BW1425" s="10"/>
      <c r="BX1425" s="11"/>
      <c r="BY1425" s="6">
        <f>SUMIF(BZ$67:BZ$97,$D1425,CB$67:CB$97)</f>
        <v>0</v>
      </c>
      <c r="BZ1425" s="9"/>
      <c r="CA1425" s="10"/>
      <c r="CB1425" s="11"/>
      <c r="CC1425" s="6">
        <f>SUMIF(CD$67:CD$97,$D1425,CF$67:CF$97)</f>
        <v>0</v>
      </c>
      <c r="CD1425" s="9"/>
      <c r="CE1425" s="10"/>
      <c r="CF1425" s="11"/>
      <c r="CG1425" s="6">
        <f>SUMIF(CH$67:CH$97,$D1425,CJ$67:CJ$97)</f>
        <v>0</v>
      </c>
      <c r="CH1425" s="9"/>
      <c r="CI1425" s="10"/>
      <c r="CJ1425" s="11"/>
      <c r="CK1425" s="6">
        <f>SUMIF(CL$67:CL$97,$D1425,CN$67:CN$97)</f>
        <v>0</v>
      </c>
      <c r="CL1425" s="9"/>
      <c r="CM1425" s="10"/>
      <c r="CN1425" s="11"/>
      <c r="CO1425" s="6">
        <f>SUMIF(CP$67:CP$97,$D1425,CR$67:CR$97)</f>
        <v>0</v>
      </c>
      <c r="CP1425" s="9"/>
      <c r="CQ1425" s="10"/>
      <c r="CR1425" s="11"/>
      <c r="CS1425" s="6">
        <f>SUMIF(CT$67:CT$97,$D1425,CV$67:CV$97)</f>
        <v>0</v>
      </c>
      <c r="CT1425" s="9"/>
      <c r="CU1425" s="10"/>
      <c r="CV1425" s="11"/>
      <c r="CW1425" s="6">
        <f>SUMIF(CX$67:CX$97,$D1425,CZ$67:CZ$97)</f>
        <v>0</v>
      </c>
      <c r="CX1425" s="9"/>
      <c r="CY1425" s="10"/>
      <c r="CZ1425" s="11"/>
      <c r="DA1425" s="6">
        <f>SUMIF(DB$67:DB$97,$D1425,DD$67:DD$97)</f>
        <v>0</v>
      </c>
      <c r="DB1425" s="9"/>
      <c r="DC1425" s="10"/>
      <c r="DD1425" s="11"/>
      <c r="DE1425" s="6">
        <f>SUMIF(DF$67:DF$97,$D1425,DH$67:DH$97)</f>
        <v>0</v>
      </c>
      <c r="DF1425" s="9"/>
      <c r="DG1425" s="10"/>
      <c r="DH1425" s="11"/>
      <c r="DI1425" s="6">
        <f>SUMIF(DJ$67:DJ$97,$D1425,DL$67:DL$97)</f>
        <v>0</v>
      </c>
      <c r="DJ1425" s="9"/>
      <c r="DK1425" s="10"/>
      <c r="DL1425" s="11"/>
      <c r="DM1425" s="6">
        <f>SUMIF(DN$67:DN$97,$D1425,DP$67:DP$97)</f>
        <v>0</v>
      </c>
      <c r="DN1425" s="9"/>
      <c r="DO1425" s="10"/>
      <c r="DP1425" s="11"/>
      <c r="DQ1425" s="6">
        <f>SUMIF(DR$67:DR$97,$D1425,DT$67:DT$97)</f>
        <v>0</v>
      </c>
      <c r="DR1425" s="9"/>
      <c r="DS1425" s="10"/>
      <c r="DT1425" s="11"/>
      <c r="DU1425" s="6">
        <f>SUMIF(DV$67:DV$97,$D1425,DX$67:DX$97)</f>
        <v>0</v>
      </c>
      <c r="DV1425" s="9"/>
      <c r="DW1425" s="10"/>
      <c r="DX1425" s="11"/>
      <c r="DY1425" s="6">
        <f>SUMIF(DZ$67:DZ$97,$D1425,EB$67:EB$97)</f>
        <v>0</v>
      </c>
      <c r="DZ1425" s="9"/>
      <c r="EA1425" s="10"/>
      <c r="EB1425" s="11"/>
      <c r="EC1425" s="6">
        <f>SUMIF(ED$67:ED$97,$D1425,EF$67:EF$97)</f>
        <v>0</v>
      </c>
      <c r="ED1425" s="9"/>
      <c r="EE1425" s="10"/>
      <c r="EF1425" s="11"/>
      <c r="EG1425" s="6">
        <f>SUMIF(EH$67:EH$97,$D1425,EJ$67:EJ$97)</f>
        <v>0</v>
      </c>
      <c r="EH1425" s="9"/>
      <c r="EI1425" s="10"/>
      <c r="EJ1425" s="11"/>
      <c r="EK1425" s="6">
        <f>SUMIF(EL$67:EL$97,$D1425,EN$67:EN$97)</f>
        <v>0</v>
      </c>
      <c r="EL1425" s="9"/>
      <c r="EM1425" s="10"/>
      <c r="EN1425" s="11"/>
      <c r="EO1425" s="6">
        <f>SUMIF(EP$67:EP$97,$D1425,ER$67:ER$97)</f>
        <v>0</v>
      </c>
      <c r="EP1425" s="9"/>
      <c r="EQ1425" s="10"/>
      <c r="ER1425" s="11"/>
      <c r="ES1425" s="6">
        <f>SUMIF(ET$67:ET$97,$D1425,EV$67:EV$97)</f>
        <v>0</v>
      </c>
      <c r="ET1425" s="9"/>
      <c r="EU1425" s="10"/>
      <c r="EV1425" s="11"/>
      <c r="EW1425" s="6">
        <f>SUMIF(EX$67:EX$97,$D1425,EZ$67:EZ$97)</f>
        <v>0</v>
      </c>
      <c r="EX1425" s="9"/>
      <c r="EY1425" s="10"/>
      <c r="EZ1425" s="11"/>
      <c r="FA1425" s="6">
        <f>SUMIF(FB$67:FB$97,$D1425,FD$67:FD$97)</f>
        <v>0</v>
      </c>
      <c r="FB1425" s="9"/>
      <c r="FC1425" s="10"/>
      <c r="FD1425" s="11"/>
      <c r="FE1425" s="6">
        <f>SUMIF(FF$67:FF$97,$D1425,FH$67:FH$97)</f>
        <v>0</v>
      </c>
      <c r="FF1425" s="9"/>
      <c r="FG1425" s="10"/>
      <c r="FH1425" s="11"/>
      <c r="FI1425" s="6">
        <f>SUMIF(FJ$67:FJ$97,$D1425,FL$67:FL$97)</f>
        <v>0</v>
      </c>
      <c r="FJ1425" s="9"/>
      <c r="FK1425" s="10"/>
      <c r="FL1425" s="11"/>
      <c r="FM1425" s="6">
        <f>SUMIF(FN$67:FN$97,$D1425,FP$67:FP$97)</f>
        <v>0</v>
      </c>
      <c r="FN1425" s="9"/>
      <c r="FO1425" s="10"/>
      <c r="FP1425" s="11"/>
      <c r="FQ1425" s="6">
        <f>SUMIF(FR$67:FR$97,$D1425,FT$67:FT$97)</f>
        <v>0</v>
      </c>
      <c r="FR1425" s="9"/>
      <c r="FS1425" s="10"/>
      <c r="FT1425" s="11"/>
      <c r="FU1425" s="6">
        <f>SUMIF(FV$67:FV$97,$D1425,FX$67:FX$97)</f>
        <v>0</v>
      </c>
      <c r="FV1425" s="9"/>
      <c r="FW1425" s="10"/>
      <c r="FX1425" s="11"/>
      <c r="FY1425" s="6">
        <f>SUMIF(FZ$67:FZ$97,$D1425,GB$67:GB$97)</f>
        <v>0</v>
      </c>
      <c r="FZ1425" s="9"/>
      <c r="GA1425" s="10"/>
      <c r="GB1425" s="11"/>
      <c r="GC1425" s="6">
        <f>SUMIF(GD$67:GD$97,$D1425,GF$67:GF$97)</f>
        <v>0</v>
      </c>
      <c r="GD1425" s="9"/>
      <c r="GE1425" s="10"/>
      <c r="GF1425" s="11"/>
      <c r="GG1425" s="6">
        <f>SUMIF(GH$67:GH$97,$D1425,GJ$67:GJ$97)</f>
        <v>0</v>
      </c>
      <c r="GH1425" s="9"/>
      <c r="GI1425" s="10"/>
      <c r="GJ1425" s="11"/>
      <c r="GK1425" s="6">
        <f>SUMIF(GL$67:GL$97,$D1425,GN$67:GN$97)</f>
        <v>0</v>
      </c>
      <c r="GL1425" s="9"/>
      <c r="GM1425" s="10"/>
      <c r="GN1425" s="11"/>
      <c r="GO1425" s="6">
        <f>SUMIF(GP$67:GP$97,$D1425,GR$67:GR$97)</f>
        <v>0</v>
      </c>
      <c r="GP1425" s="9"/>
      <c r="GQ1425" s="10"/>
      <c r="GR1425" s="11"/>
      <c r="GS1425" s="6">
        <f>SUMIF(GT$67:GT$97,$D1425,GV$67:GV$97)</f>
        <v>0</v>
      </c>
      <c r="GT1425" s="9"/>
      <c r="GU1425" s="10"/>
      <c r="GV1425" s="20"/>
      <c r="GW1425" s="19">
        <f t="shared" si="33"/>
        <v>0</v>
      </c>
      <c r="GX1425" s="472"/>
      <c r="GY1425" s="473"/>
    </row>
    <row r="1426" spans="1:207" ht="15.75">
      <c r="A1426" s="47" t="s">
        <v>78</v>
      </c>
      <c r="B1426" s="475"/>
      <c r="C1426" s="287" t="s">
        <v>168</v>
      </c>
      <c r="D1426" s="237" t="s">
        <v>169</v>
      </c>
      <c r="E1426" s="6">
        <f>SUMIF(F$98:F$128,$D1426,H$98:H$128)</f>
        <v>0</v>
      </c>
      <c r="F1426" s="9"/>
      <c r="G1426" s="10"/>
      <c r="H1426" s="11"/>
      <c r="I1426" s="6">
        <f>SUMIF(J$98:J$128,$D1426,L$98:L$128)</f>
        <v>0</v>
      </c>
      <c r="J1426" s="9"/>
      <c r="K1426" s="10"/>
      <c r="L1426" s="11"/>
      <c r="M1426" s="6">
        <f>SUMIF(N$98:N$128,$D1426,P$98:P$128)</f>
        <v>0</v>
      </c>
      <c r="N1426" s="9"/>
      <c r="O1426" s="10"/>
      <c r="P1426" s="11"/>
      <c r="Q1426" s="6">
        <f>SUMIF(R$98:R$128,$D1426,T$98:T$128)</f>
        <v>0</v>
      </c>
      <c r="R1426" s="9"/>
      <c r="S1426" s="10"/>
      <c r="T1426" s="11"/>
      <c r="U1426" s="6">
        <f>SUMIF(V$98:V$128,$D1426,X$98:X$128)</f>
        <v>0</v>
      </c>
      <c r="V1426" s="9"/>
      <c r="W1426" s="10"/>
      <c r="X1426" s="11"/>
      <c r="Y1426" s="6">
        <f>SUMIF(Z$98:Z$128,$D1426,AB$98:AB$128)</f>
        <v>0</v>
      </c>
      <c r="Z1426" s="9"/>
      <c r="AA1426" s="10"/>
      <c r="AB1426" s="11"/>
      <c r="AC1426" s="6">
        <f>SUMIF(AD$98:AD$128,$D1426,AF$98:AF$128)</f>
        <v>0</v>
      </c>
      <c r="AD1426" s="9"/>
      <c r="AE1426" s="10"/>
      <c r="AF1426" s="11"/>
      <c r="AG1426" s="6">
        <f>SUMIF(AH$98:AH$128,$D1426,AJ$98:AJ$128)</f>
        <v>0</v>
      </c>
      <c r="AH1426" s="9"/>
      <c r="AI1426" s="10"/>
      <c r="AJ1426" s="11"/>
      <c r="AK1426" s="6">
        <f>SUMIF(AL$98:AL$128,$D1426,AN$98:AN$128)</f>
        <v>0</v>
      </c>
      <c r="AL1426" s="9"/>
      <c r="AM1426" s="10"/>
      <c r="AN1426" s="11"/>
      <c r="AO1426" s="6">
        <f>SUMIF(AP$98:AP$128,$D1426,AR$98:AR$128)</f>
        <v>0</v>
      </c>
      <c r="AP1426" s="9"/>
      <c r="AQ1426" s="10"/>
      <c r="AR1426" s="11"/>
      <c r="AS1426" s="6">
        <f>SUMIF(AT$98:AT$128,$D1426,AV$98:AV$128)</f>
        <v>0</v>
      </c>
      <c r="AT1426" s="9"/>
      <c r="AU1426" s="10"/>
      <c r="AV1426" s="11"/>
      <c r="AW1426" s="6">
        <f>SUMIF(AX$98:AX$128,$D1426,AZ$98:AZ$128)</f>
        <v>0</v>
      </c>
      <c r="AX1426" s="9"/>
      <c r="AY1426" s="10"/>
      <c r="AZ1426" s="11"/>
      <c r="BA1426" s="6">
        <f>SUMIF(BB$98:BB$128,$D1426,BD$98:BD$128)</f>
        <v>0</v>
      </c>
      <c r="BB1426" s="9"/>
      <c r="BC1426" s="10"/>
      <c r="BD1426" s="11"/>
      <c r="BE1426" s="6">
        <f>SUMIF(BF$98:BF$128,$D1426,BH$98:BH$128)</f>
        <v>0</v>
      </c>
      <c r="BF1426" s="9"/>
      <c r="BG1426" s="10"/>
      <c r="BH1426" s="11"/>
      <c r="BI1426" s="6">
        <f>SUMIF(BJ$98:BJ$128,$D1426,BL$98:BL$128)</f>
        <v>0</v>
      </c>
      <c r="BJ1426" s="9"/>
      <c r="BK1426" s="10"/>
      <c r="BL1426" s="11"/>
      <c r="BM1426" s="6">
        <f>SUMIF(BN$98:BN$128,$D1426,BP$98:BP$128)</f>
        <v>0</v>
      </c>
      <c r="BN1426" s="9"/>
      <c r="BO1426" s="10"/>
      <c r="BP1426" s="11"/>
      <c r="BQ1426" s="6">
        <f>SUMIF(BR$98:BR$128,$D1426,BT$98:BT$128)</f>
        <v>0</v>
      </c>
      <c r="BR1426" s="9"/>
      <c r="BS1426" s="10"/>
      <c r="BT1426" s="11"/>
      <c r="BU1426" s="6">
        <f>SUMIF(BV$98:BV$128,$D1426,BX$98:BX$128)</f>
        <v>0</v>
      </c>
      <c r="BV1426" s="9"/>
      <c r="BW1426" s="10"/>
      <c r="BX1426" s="11"/>
      <c r="BY1426" s="6">
        <f>SUMIF(BZ$98:BZ$128,$D1426,CB$98:CB$128)</f>
        <v>0</v>
      </c>
      <c r="BZ1426" s="9"/>
      <c r="CA1426" s="10"/>
      <c r="CB1426" s="11"/>
      <c r="CC1426" s="6">
        <f>SUMIF(CD$98:CD$128,$D1426,CF$98:CF$128)</f>
        <v>0</v>
      </c>
      <c r="CD1426" s="9"/>
      <c r="CE1426" s="10"/>
      <c r="CF1426" s="11"/>
      <c r="CG1426" s="6">
        <f>SUMIF(CH$98:CH$128,$D1426,CJ$98:CJ$128)</f>
        <v>0</v>
      </c>
      <c r="CH1426" s="9"/>
      <c r="CI1426" s="10"/>
      <c r="CJ1426" s="11"/>
      <c r="CK1426" s="6">
        <f>SUMIF(CL$98:CL$128,$D1426,CN$98:CN$128)</f>
        <v>0</v>
      </c>
      <c r="CL1426" s="9"/>
      <c r="CM1426" s="10"/>
      <c r="CN1426" s="11"/>
      <c r="CO1426" s="6">
        <f>SUMIF(CP$98:CP$128,$D1426,CR$98:CR$128)</f>
        <v>0</v>
      </c>
      <c r="CP1426" s="9"/>
      <c r="CQ1426" s="10"/>
      <c r="CR1426" s="11"/>
      <c r="CS1426" s="6">
        <f>SUMIF(CT$98:CT$128,$D1426,CV$98:CV$128)</f>
        <v>0</v>
      </c>
      <c r="CT1426" s="9"/>
      <c r="CU1426" s="10"/>
      <c r="CV1426" s="11"/>
      <c r="CW1426" s="6">
        <f>SUMIF(CX$98:CX$128,$D1426,CZ$98:CZ$128)</f>
        <v>0</v>
      </c>
      <c r="CX1426" s="9"/>
      <c r="CY1426" s="10"/>
      <c r="CZ1426" s="11"/>
      <c r="DA1426" s="6">
        <f>SUMIF(DB$98:DB$128,$D1426,DD$98:DD$128)</f>
        <v>0</v>
      </c>
      <c r="DB1426" s="9"/>
      <c r="DC1426" s="10"/>
      <c r="DD1426" s="11"/>
      <c r="DE1426" s="6">
        <f>SUMIF(DF$98:DF$128,$D1426,DH$98:DH$128)</f>
        <v>0</v>
      </c>
      <c r="DF1426" s="9"/>
      <c r="DG1426" s="10"/>
      <c r="DH1426" s="11"/>
      <c r="DI1426" s="6">
        <f>SUMIF(DJ$98:DJ$128,$D1426,DL$98:DL$128)</f>
        <v>0</v>
      </c>
      <c r="DJ1426" s="9"/>
      <c r="DK1426" s="10"/>
      <c r="DL1426" s="11"/>
      <c r="DM1426" s="6">
        <f>SUMIF(DN$98:DN$128,$D1426,DP$98:DP$128)</f>
        <v>0</v>
      </c>
      <c r="DN1426" s="9"/>
      <c r="DO1426" s="10"/>
      <c r="DP1426" s="11"/>
      <c r="DQ1426" s="6">
        <f>SUMIF(DR$98:DR$128,$D1426,DT$98:DT$128)</f>
        <v>0</v>
      </c>
      <c r="DR1426" s="9"/>
      <c r="DS1426" s="10"/>
      <c r="DT1426" s="11"/>
      <c r="DU1426" s="6">
        <f>SUMIF(DV$98:DV$128,$D1426,DX$98:DX$128)</f>
        <v>0</v>
      </c>
      <c r="DV1426" s="9"/>
      <c r="DW1426" s="10"/>
      <c r="DX1426" s="11"/>
      <c r="DY1426" s="6">
        <f>SUMIF(DZ$98:DZ$128,$D1426,EB$98:EB$128)</f>
        <v>0</v>
      </c>
      <c r="DZ1426" s="9"/>
      <c r="EA1426" s="10"/>
      <c r="EB1426" s="11"/>
      <c r="EC1426" s="6">
        <f>SUMIF(ED$98:ED$128,$D1426,EF$98:EF$128)</f>
        <v>0</v>
      </c>
      <c r="ED1426" s="9"/>
      <c r="EE1426" s="10"/>
      <c r="EF1426" s="11"/>
      <c r="EG1426" s="6">
        <f>SUMIF(EH$98:EH$128,$D1426,EJ$98:EJ$128)</f>
        <v>0</v>
      </c>
      <c r="EH1426" s="9"/>
      <c r="EI1426" s="10"/>
      <c r="EJ1426" s="11"/>
      <c r="EK1426" s="6">
        <f>SUMIF(EL$98:EL$128,$D1426,EN$98:EN$128)</f>
        <v>0</v>
      </c>
      <c r="EL1426" s="9"/>
      <c r="EM1426" s="10"/>
      <c r="EN1426" s="11"/>
      <c r="EO1426" s="6">
        <f>SUMIF(EP$98:EP$128,$D1426,ER$98:ER$128)</f>
        <v>0</v>
      </c>
      <c r="EP1426" s="9"/>
      <c r="EQ1426" s="10"/>
      <c r="ER1426" s="11"/>
      <c r="ES1426" s="6">
        <f>SUMIF(ET$98:ET$128,$D1426,EV$98:EV$128)</f>
        <v>0</v>
      </c>
      <c r="ET1426" s="9"/>
      <c r="EU1426" s="10"/>
      <c r="EV1426" s="11"/>
      <c r="EW1426" s="6">
        <f>SUMIF(EX$98:EX$128,$D1426,EZ$98:EZ$128)</f>
        <v>0</v>
      </c>
      <c r="EX1426" s="9"/>
      <c r="EY1426" s="10"/>
      <c r="EZ1426" s="11"/>
      <c r="FA1426" s="6">
        <f>SUMIF(FB$98:FB$128,$D1426,FD$98:FD$128)</f>
        <v>0</v>
      </c>
      <c r="FB1426" s="9"/>
      <c r="FC1426" s="10"/>
      <c r="FD1426" s="11"/>
      <c r="FE1426" s="6">
        <f>SUMIF(FF$98:FF$128,$D1426,FH$98:FH$128)</f>
        <v>0</v>
      </c>
      <c r="FF1426" s="9"/>
      <c r="FG1426" s="10"/>
      <c r="FH1426" s="11"/>
      <c r="FI1426" s="6">
        <f>SUMIF(FJ$98:FJ$128,$D1426,FL$98:FL$128)</f>
        <v>0</v>
      </c>
      <c r="FJ1426" s="9"/>
      <c r="FK1426" s="10"/>
      <c r="FL1426" s="11"/>
      <c r="FM1426" s="6">
        <f>SUMIF(FN$98:FN$128,$D1426,FP$98:FP$128)</f>
        <v>0</v>
      </c>
      <c r="FN1426" s="9"/>
      <c r="FO1426" s="10"/>
      <c r="FP1426" s="11"/>
      <c r="FQ1426" s="6">
        <f>SUMIF(FR$98:FR$128,$D1426,FT$98:FT$128)</f>
        <v>0</v>
      </c>
      <c r="FR1426" s="9"/>
      <c r="FS1426" s="10"/>
      <c r="FT1426" s="11"/>
      <c r="FU1426" s="6">
        <f>SUMIF(FV$98:FV$128,$D1426,FX$98:FX$128)</f>
        <v>0</v>
      </c>
      <c r="FV1426" s="9"/>
      <c r="FW1426" s="10"/>
      <c r="FX1426" s="11"/>
      <c r="FY1426" s="6">
        <f>SUMIF(FZ$98:FZ$128,$D1426,GB$98:GB$128)</f>
        <v>0</v>
      </c>
      <c r="FZ1426" s="9"/>
      <c r="GA1426" s="10"/>
      <c r="GB1426" s="11"/>
      <c r="GC1426" s="6">
        <f>SUMIF(GD$98:GD$128,$D1426,GF$98:GF$128)</f>
        <v>0</v>
      </c>
      <c r="GD1426" s="9"/>
      <c r="GE1426" s="10"/>
      <c r="GF1426" s="11"/>
      <c r="GG1426" s="6">
        <f>SUMIF(GH$98:GH$128,$D1426,GJ$98:GJ$128)</f>
        <v>0</v>
      </c>
      <c r="GH1426" s="9"/>
      <c r="GI1426" s="10"/>
      <c r="GJ1426" s="11"/>
      <c r="GK1426" s="6">
        <f>SUMIF(GL$98:GL$128,$D1426,GN$98:GN$128)</f>
        <v>0</v>
      </c>
      <c r="GL1426" s="9"/>
      <c r="GM1426" s="10"/>
      <c r="GN1426" s="11"/>
      <c r="GO1426" s="6">
        <f>SUMIF(GP$98:GP$128,$D1426,GR$98:GR$128)</f>
        <v>0</v>
      </c>
      <c r="GP1426" s="9"/>
      <c r="GQ1426" s="10"/>
      <c r="GR1426" s="11"/>
      <c r="GS1426" s="6">
        <f>SUMIF(GT$98:GT$128,$D1426,GV$98:GV$128)</f>
        <v>0</v>
      </c>
      <c r="GT1426" s="9"/>
      <c r="GU1426" s="10"/>
      <c r="GV1426" s="20"/>
      <c r="GW1426" s="19">
        <f t="shared" si="33"/>
        <v>0</v>
      </c>
      <c r="GX1426" s="472"/>
      <c r="GY1426" s="473"/>
    </row>
    <row r="1427" spans="1:207" ht="15.75">
      <c r="A1427" s="47" t="s">
        <v>79</v>
      </c>
      <c r="B1427" s="475"/>
      <c r="C1427" s="287" t="s">
        <v>168</v>
      </c>
      <c r="D1427" s="237" t="s">
        <v>169</v>
      </c>
      <c r="E1427" s="6">
        <f>SUMIF(F$129:F$159,$D1427,H$129:H$159)</f>
        <v>0</v>
      </c>
      <c r="F1427" s="9"/>
      <c r="G1427" s="10"/>
      <c r="H1427" s="11"/>
      <c r="I1427" s="6">
        <f>SUMIF(J$129:J$159,$D1427,L$129:L$159)</f>
        <v>0</v>
      </c>
      <c r="J1427" s="9"/>
      <c r="K1427" s="10"/>
      <c r="L1427" s="11"/>
      <c r="M1427" s="6">
        <f>SUMIF(N$129:N$159,$D1427,P$129:P$159)</f>
        <v>0</v>
      </c>
      <c r="N1427" s="9"/>
      <c r="O1427" s="10"/>
      <c r="P1427" s="11"/>
      <c r="Q1427" s="6">
        <f>SUMIF(R$129:R$159,$D1427,T$129:T$159)</f>
        <v>0</v>
      </c>
      <c r="R1427" s="9"/>
      <c r="S1427" s="10"/>
      <c r="T1427" s="11"/>
      <c r="U1427" s="6">
        <f>SUMIF(V$129:V$159,$D1427,X$129:X$159)</f>
        <v>0</v>
      </c>
      <c r="V1427" s="9"/>
      <c r="W1427" s="10"/>
      <c r="X1427" s="11"/>
      <c r="Y1427" s="6">
        <f>SUMIF(Z$129:Z$159,$D1427,AB$129:AB$159)</f>
        <v>0</v>
      </c>
      <c r="Z1427" s="9"/>
      <c r="AA1427" s="10"/>
      <c r="AB1427" s="11"/>
      <c r="AC1427" s="6">
        <f>SUMIF(AD$129:AD$159,$D1427,AF$129:AF$159)</f>
        <v>0</v>
      </c>
      <c r="AD1427" s="9"/>
      <c r="AE1427" s="10"/>
      <c r="AF1427" s="11"/>
      <c r="AG1427" s="6">
        <f>SUMIF(AH$129:AH$159,$D1427,AJ$129:AJ$159)</f>
        <v>0</v>
      </c>
      <c r="AH1427" s="9"/>
      <c r="AI1427" s="10"/>
      <c r="AJ1427" s="11"/>
      <c r="AK1427" s="6">
        <f>SUMIF(AL$129:AL$159,$D1427,AN$129:AN$159)</f>
        <v>0</v>
      </c>
      <c r="AL1427" s="9"/>
      <c r="AM1427" s="10"/>
      <c r="AN1427" s="11"/>
      <c r="AO1427" s="6">
        <f>SUMIF(AP$129:AP$159,$D1427,AR$129:AR$159)</f>
        <v>0</v>
      </c>
      <c r="AP1427" s="9"/>
      <c r="AQ1427" s="10"/>
      <c r="AR1427" s="11"/>
      <c r="AS1427" s="6">
        <f>SUMIF(AT$129:AT$159,$D1427,AV$129:AV$159)</f>
        <v>0</v>
      </c>
      <c r="AT1427" s="9"/>
      <c r="AU1427" s="10"/>
      <c r="AV1427" s="11"/>
      <c r="AW1427" s="6">
        <f>SUMIF(AX$129:AX$159,$D1427,AZ$129:AZ$159)</f>
        <v>0</v>
      </c>
      <c r="AX1427" s="9"/>
      <c r="AY1427" s="10"/>
      <c r="AZ1427" s="11"/>
      <c r="BA1427" s="6">
        <f>SUMIF(BB$129:BB$159,$D1427,BD$129:BD$159)</f>
        <v>0</v>
      </c>
      <c r="BB1427" s="9"/>
      <c r="BC1427" s="10"/>
      <c r="BD1427" s="11"/>
      <c r="BE1427" s="6">
        <f>SUMIF(BF$129:BF$159,$D1427,BH$129:BH$159)</f>
        <v>0</v>
      </c>
      <c r="BF1427" s="9"/>
      <c r="BG1427" s="10"/>
      <c r="BH1427" s="11"/>
      <c r="BI1427" s="6">
        <f>SUMIF(BJ$129:BJ$159,$D1427,BL$129:BL$159)</f>
        <v>0</v>
      </c>
      <c r="BJ1427" s="9"/>
      <c r="BK1427" s="10"/>
      <c r="BL1427" s="11"/>
      <c r="BM1427" s="6">
        <f>SUMIF(BN$129:BN$159,$D1427,BP$129:BP$159)</f>
        <v>0</v>
      </c>
      <c r="BN1427" s="9"/>
      <c r="BO1427" s="10"/>
      <c r="BP1427" s="11"/>
      <c r="BQ1427" s="6">
        <f>SUMIF(BR$129:BR$159,$D1427,BT$129:BT$159)</f>
        <v>0</v>
      </c>
      <c r="BR1427" s="9"/>
      <c r="BS1427" s="10"/>
      <c r="BT1427" s="11"/>
      <c r="BU1427" s="6">
        <f>SUMIF(BV$129:BV$159,$D1427,BX$129:BX$159)</f>
        <v>0</v>
      </c>
      <c r="BV1427" s="9"/>
      <c r="BW1427" s="10"/>
      <c r="BX1427" s="11"/>
      <c r="BY1427" s="6">
        <f>SUMIF(BZ$129:BZ$159,$D1427,CB$129:CB$159)</f>
        <v>0</v>
      </c>
      <c r="BZ1427" s="9"/>
      <c r="CA1427" s="10"/>
      <c r="CB1427" s="11"/>
      <c r="CC1427" s="6">
        <f>SUMIF(CD$129:CD$159,$D1427,CF$129:CF$159)</f>
        <v>0</v>
      </c>
      <c r="CD1427" s="9"/>
      <c r="CE1427" s="10"/>
      <c r="CF1427" s="11"/>
      <c r="CG1427" s="6">
        <f>SUMIF(CH$129:CH$159,$D1427,CJ$129:CJ$159)</f>
        <v>0</v>
      </c>
      <c r="CH1427" s="9"/>
      <c r="CI1427" s="10"/>
      <c r="CJ1427" s="11"/>
      <c r="CK1427" s="6">
        <f>SUMIF(CL$129:CL$159,$D1427,CN$129:CN$159)</f>
        <v>0</v>
      </c>
      <c r="CL1427" s="9"/>
      <c r="CM1427" s="10"/>
      <c r="CN1427" s="11"/>
      <c r="CO1427" s="6">
        <f>SUMIF(CP$129:CP$159,$D1427,CR$129:CR$159)</f>
        <v>0</v>
      </c>
      <c r="CP1427" s="9"/>
      <c r="CQ1427" s="10"/>
      <c r="CR1427" s="11"/>
      <c r="CS1427" s="6">
        <f>SUMIF(CT$129:CT$159,$D1427,CV$129:CV$159)</f>
        <v>0</v>
      </c>
      <c r="CT1427" s="9"/>
      <c r="CU1427" s="10"/>
      <c r="CV1427" s="11"/>
      <c r="CW1427" s="6">
        <f>SUMIF(CX$129:CX$159,$D1427,CZ$129:CZ$159)</f>
        <v>0</v>
      </c>
      <c r="CX1427" s="9"/>
      <c r="CY1427" s="10"/>
      <c r="CZ1427" s="11"/>
      <c r="DA1427" s="6">
        <f>SUMIF(DB$129:DB$159,$D1427,DD$129:DD$159)</f>
        <v>0</v>
      </c>
      <c r="DB1427" s="9"/>
      <c r="DC1427" s="10"/>
      <c r="DD1427" s="11"/>
      <c r="DE1427" s="6">
        <f>SUMIF(DF$129:DF$159,$D1427,DH$129:DH$159)</f>
        <v>0</v>
      </c>
      <c r="DF1427" s="9"/>
      <c r="DG1427" s="10"/>
      <c r="DH1427" s="11"/>
      <c r="DI1427" s="6">
        <f>SUMIF(DJ$129:DJ$159,$D1427,DL$129:DL$159)</f>
        <v>0</v>
      </c>
      <c r="DJ1427" s="9"/>
      <c r="DK1427" s="10"/>
      <c r="DL1427" s="11"/>
      <c r="DM1427" s="6">
        <f>SUMIF(DN$129:DN$159,$D1427,DP$129:DP$159)</f>
        <v>0</v>
      </c>
      <c r="DN1427" s="9"/>
      <c r="DO1427" s="10"/>
      <c r="DP1427" s="11"/>
      <c r="DQ1427" s="6">
        <f>SUMIF(DR$129:DR$159,$D1427,DT$129:DT$159)</f>
        <v>0</v>
      </c>
      <c r="DR1427" s="9"/>
      <c r="DS1427" s="10"/>
      <c r="DT1427" s="11"/>
      <c r="DU1427" s="6">
        <f>SUMIF(DV$129:DV$159,$D1427,DX$129:DX$159)</f>
        <v>0</v>
      </c>
      <c r="DV1427" s="9"/>
      <c r="DW1427" s="10"/>
      <c r="DX1427" s="11"/>
      <c r="DY1427" s="6">
        <f>SUMIF(DZ$129:DZ$159,$D1427,EB$129:EB$159)</f>
        <v>0</v>
      </c>
      <c r="DZ1427" s="9"/>
      <c r="EA1427" s="10"/>
      <c r="EB1427" s="11"/>
      <c r="EC1427" s="6">
        <f>SUMIF(ED$129:ED$159,$D1427,EF$129:EF$159)</f>
        <v>0</v>
      </c>
      <c r="ED1427" s="9"/>
      <c r="EE1427" s="10"/>
      <c r="EF1427" s="11"/>
      <c r="EG1427" s="6">
        <f>SUMIF(EH$129:EH$159,$D1427,EJ$129:EJ$159)</f>
        <v>0</v>
      </c>
      <c r="EH1427" s="9"/>
      <c r="EI1427" s="10"/>
      <c r="EJ1427" s="11"/>
      <c r="EK1427" s="6">
        <f>SUMIF(EL$129:EL$159,$D1427,EN$129:EN$159)</f>
        <v>0</v>
      </c>
      <c r="EL1427" s="9"/>
      <c r="EM1427" s="10"/>
      <c r="EN1427" s="11"/>
      <c r="EO1427" s="6">
        <f>SUMIF(EP$129:EP$159,$D1427,ER$129:ER$159)</f>
        <v>0</v>
      </c>
      <c r="EP1427" s="9"/>
      <c r="EQ1427" s="10"/>
      <c r="ER1427" s="11"/>
      <c r="ES1427" s="6">
        <f>SUMIF(ET$129:ET$159,$D1427,EV$129:EV$159)</f>
        <v>0</v>
      </c>
      <c r="ET1427" s="9"/>
      <c r="EU1427" s="10"/>
      <c r="EV1427" s="11"/>
      <c r="EW1427" s="6">
        <f>SUMIF(EX$129:EX$159,$D1427,EZ$129:EZ$159)</f>
        <v>0</v>
      </c>
      <c r="EX1427" s="9"/>
      <c r="EY1427" s="10"/>
      <c r="EZ1427" s="11"/>
      <c r="FA1427" s="6">
        <f>SUMIF(FB$129:FB$159,$D1427,FD$129:FD$159)</f>
        <v>0</v>
      </c>
      <c r="FB1427" s="9"/>
      <c r="FC1427" s="10"/>
      <c r="FD1427" s="11"/>
      <c r="FE1427" s="6">
        <f>SUMIF(FF$129:FF$159,$D1427,FH$129:FH$159)</f>
        <v>0</v>
      </c>
      <c r="FF1427" s="9"/>
      <c r="FG1427" s="10"/>
      <c r="FH1427" s="11"/>
      <c r="FI1427" s="6">
        <f>SUMIF(FJ$129:FJ$159,$D1427,FL$129:FL$159)</f>
        <v>0</v>
      </c>
      <c r="FJ1427" s="9"/>
      <c r="FK1427" s="10"/>
      <c r="FL1427" s="11"/>
      <c r="FM1427" s="6">
        <f>SUMIF(FN$129:FN$159,$D1427,FP$129:FP$159)</f>
        <v>0</v>
      </c>
      <c r="FN1427" s="9"/>
      <c r="FO1427" s="10"/>
      <c r="FP1427" s="11"/>
      <c r="FQ1427" s="6">
        <f>SUMIF(FR$129:FR$159,$D1427,FT$129:FT$159)</f>
        <v>0</v>
      </c>
      <c r="FR1427" s="9"/>
      <c r="FS1427" s="10"/>
      <c r="FT1427" s="11"/>
      <c r="FU1427" s="6">
        <f>SUMIF(FV$129:FV$159,$D1427,FX$129:FX$159)</f>
        <v>0</v>
      </c>
      <c r="FV1427" s="9"/>
      <c r="FW1427" s="10"/>
      <c r="FX1427" s="11"/>
      <c r="FY1427" s="6">
        <f>SUMIF(FZ$129:FZ$159,$D1427,GB$129:GB$159)</f>
        <v>0</v>
      </c>
      <c r="FZ1427" s="9"/>
      <c r="GA1427" s="10"/>
      <c r="GB1427" s="11"/>
      <c r="GC1427" s="6">
        <f>SUMIF(GD$129:GD$159,$D1427,GF$129:GF$159)</f>
        <v>0</v>
      </c>
      <c r="GD1427" s="9"/>
      <c r="GE1427" s="10"/>
      <c r="GF1427" s="11"/>
      <c r="GG1427" s="6">
        <f>SUMIF(GH$129:GH$159,$D1427,GJ$129:GJ$159)</f>
        <v>0</v>
      </c>
      <c r="GH1427" s="9"/>
      <c r="GI1427" s="10"/>
      <c r="GJ1427" s="11"/>
      <c r="GK1427" s="6">
        <f>SUMIF(GL$129:GL$159,$D1427,GN$129:GN$159)</f>
        <v>0</v>
      </c>
      <c r="GL1427" s="9"/>
      <c r="GM1427" s="10"/>
      <c r="GN1427" s="11"/>
      <c r="GO1427" s="6">
        <f>SUMIF(GP$129:GP$159,$D1427,GR$129:GR$159)</f>
        <v>0</v>
      </c>
      <c r="GP1427" s="9"/>
      <c r="GQ1427" s="10"/>
      <c r="GR1427" s="11"/>
      <c r="GS1427" s="6">
        <f>SUMIF(GT$129:GT$159,$D1427,GV$129:GV$159)</f>
        <v>0</v>
      </c>
      <c r="GT1427" s="9"/>
      <c r="GU1427" s="10"/>
      <c r="GV1427" s="20"/>
      <c r="GW1427" s="19">
        <f t="shared" ref="GW1427:GW1470" si="34">SUM(E1427:GV1427)</f>
        <v>0</v>
      </c>
      <c r="GX1427" s="472"/>
      <c r="GY1427" s="473"/>
    </row>
    <row r="1428" spans="1:207" ht="15.75">
      <c r="A1428" s="47" t="s">
        <v>80</v>
      </c>
      <c r="B1428" s="475"/>
      <c r="C1428" s="287" t="s">
        <v>168</v>
      </c>
      <c r="D1428" s="237" t="s">
        <v>169</v>
      </c>
      <c r="E1428" s="6">
        <f>SUMIF(F$160:F$190,$D1428,H$160:H$190)</f>
        <v>0</v>
      </c>
      <c r="F1428" s="9"/>
      <c r="G1428" s="10"/>
      <c r="H1428" s="11"/>
      <c r="I1428" s="6">
        <f>SUMIF(J$160:J$190,$D1428,L$160:L$190)</f>
        <v>0</v>
      </c>
      <c r="J1428" s="9"/>
      <c r="K1428" s="10"/>
      <c r="L1428" s="11"/>
      <c r="M1428" s="6">
        <f>SUMIF(N$160:N$190,$D1428,P$160:P$190)</f>
        <v>0</v>
      </c>
      <c r="N1428" s="9"/>
      <c r="O1428" s="10"/>
      <c r="P1428" s="11"/>
      <c r="Q1428" s="6">
        <f>SUMIF(R$160:R$190,$D1428,T$160:T$190)</f>
        <v>0</v>
      </c>
      <c r="R1428" s="9"/>
      <c r="S1428" s="10"/>
      <c r="T1428" s="11"/>
      <c r="U1428" s="6">
        <f>SUMIF(V$160:V$190,$D1428,X$160:X$190)</f>
        <v>0</v>
      </c>
      <c r="V1428" s="9"/>
      <c r="W1428" s="10"/>
      <c r="X1428" s="11"/>
      <c r="Y1428" s="6">
        <f>SUMIF(Z$160:Z$190,$D1428,AB$160:AB$190)</f>
        <v>0</v>
      </c>
      <c r="Z1428" s="9"/>
      <c r="AA1428" s="10"/>
      <c r="AB1428" s="11"/>
      <c r="AC1428" s="6">
        <f>SUMIF(AD$160:AD$190,$D1428,AF$160:AF$190)</f>
        <v>0</v>
      </c>
      <c r="AD1428" s="9"/>
      <c r="AE1428" s="10"/>
      <c r="AF1428" s="11"/>
      <c r="AG1428" s="6">
        <f>SUMIF(AH$160:AH$190,$D1428,AJ$160:AJ$190)</f>
        <v>0</v>
      </c>
      <c r="AH1428" s="9"/>
      <c r="AI1428" s="10"/>
      <c r="AJ1428" s="11"/>
      <c r="AK1428" s="6">
        <f>SUMIF(AL$160:AL$190,$D1428,AN$160:AN$190)</f>
        <v>0</v>
      </c>
      <c r="AL1428" s="9"/>
      <c r="AM1428" s="10"/>
      <c r="AN1428" s="11"/>
      <c r="AO1428" s="6">
        <f>SUMIF(AP$160:AP$190,$D1428,AR$160:AR$190)</f>
        <v>0</v>
      </c>
      <c r="AP1428" s="9"/>
      <c r="AQ1428" s="10"/>
      <c r="AR1428" s="11"/>
      <c r="AS1428" s="6">
        <f>SUMIF(AT$160:AT$190,$D1428,AV$160:AV$190)</f>
        <v>0</v>
      </c>
      <c r="AT1428" s="9"/>
      <c r="AU1428" s="10"/>
      <c r="AV1428" s="11"/>
      <c r="AW1428" s="6">
        <f>SUMIF(AX$160:AX$190,$D1428,AZ$160:AZ$190)</f>
        <v>0</v>
      </c>
      <c r="AX1428" s="9"/>
      <c r="AY1428" s="10"/>
      <c r="AZ1428" s="11"/>
      <c r="BA1428" s="6">
        <f>SUMIF(BB$160:BB$190,$D1428,BD$160:BD$190)</f>
        <v>0</v>
      </c>
      <c r="BB1428" s="9"/>
      <c r="BC1428" s="10"/>
      <c r="BD1428" s="11"/>
      <c r="BE1428" s="6">
        <f>SUMIF(BF$160:BF$190,$D1428,BH$160:BH$190)</f>
        <v>0</v>
      </c>
      <c r="BF1428" s="9"/>
      <c r="BG1428" s="10"/>
      <c r="BH1428" s="11"/>
      <c r="BI1428" s="6">
        <f>SUMIF(BJ$160:BJ$190,$D1428,BL$160:BL$190)</f>
        <v>0</v>
      </c>
      <c r="BJ1428" s="9"/>
      <c r="BK1428" s="10"/>
      <c r="BL1428" s="11"/>
      <c r="BM1428" s="6">
        <f>SUMIF(BN$160:BN$190,$D1428,BP$160:BP$190)</f>
        <v>0</v>
      </c>
      <c r="BN1428" s="9"/>
      <c r="BO1428" s="10"/>
      <c r="BP1428" s="11"/>
      <c r="BQ1428" s="6">
        <f>SUMIF(BR$160:BR$190,$D1428,BT$160:BT$190)</f>
        <v>0</v>
      </c>
      <c r="BR1428" s="9"/>
      <c r="BS1428" s="10"/>
      <c r="BT1428" s="11"/>
      <c r="BU1428" s="6">
        <f>SUMIF(BV$160:BV$190,$D1428,BX$160:BX$190)</f>
        <v>0</v>
      </c>
      <c r="BV1428" s="9"/>
      <c r="BW1428" s="10"/>
      <c r="BX1428" s="11"/>
      <c r="BY1428" s="6">
        <f>SUMIF(BZ$160:BZ$190,$D1428,CB$160:CB$190)</f>
        <v>0</v>
      </c>
      <c r="BZ1428" s="9"/>
      <c r="CA1428" s="10"/>
      <c r="CB1428" s="11"/>
      <c r="CC1428" s="6">
        <f>SUMIF(CD$160:CD$190,$D1428,CF$160:CF$190)</f>
        <v>0</v>
      </c>
      <c r="CD1428" s="9"/>
      <c r="CE1428" s="10"/>
      <c r="CF1428" s="11"/>
      <c r="CG1428" s="6">
        <f>SUMIF(CH$160:CH$190,$D1428,CJ$160:CJ$190)</f>
        <v>0</v>
      </c>
      <c r="CH1428" s="9"/>
      <c r="CI1428" s="10"/>
      <c r="CJ1428" s="11"/>
      <c r="CK1428" s="6">
        <f>SUMIF(CL$160:CL$190,$D1428,CN$160:CN$190)</f>
        <v>0</v>
      </c>
      <c r="CL1428" s="9"/>
      <c r="CM1428" s="10"/>
      <c r="CN1428" s="11"/>
      <c r="CO1428" s="6">
        <f>SUMIF(CP$160:CP$190,$D1428,CR$160:CR$190)</f>
        <v>0</v>
      </c>
      <c r="CP1428" s="9"/>
      <c r="CQ1428" s="10"/>
      <c r="CR1428" s="11"/>
      <c r="CS1428" s="6">
        <f>SUMIF(CT$160:CT$190,$D1428,CV$160:CV$190)</f>
        <v>0</v>
      </c>
      <c r="CT1428" s="9"/>
      <c r="CU1428" s="10"/>
      <c r="CV1428" s="11"/>
      <c r="CW1428" s="6">
        <f>SUMIF(CX$160:CX$190,$D1428,CZ$160:CZ$190)</f>
        <v>0</v>
      </c>
      <c r="CX1428" s="9"/>
      <c r="CY1428" s="10"/>
      <c r="CZ1428" s="11"/>
      <c r="DA1428" s="6">
        <f>SUMIF(DB$160:DB$190,$D1428,DD$160:DD$190)</f>
        <v>0</v>
      </c>
      <c r="DB1428" s="9"/>
      <c r="DC1428" s="10"/>
      <c r="DD1428" s="11"/>
      <c r="DE1428" s="6">
        <f>SUMIF(DF$160:DF$190,$D1428,DH$160:DH$190)</f>
        <v>0</v>
      </c>
      <c r="DF1428" s="9"/>
      <c r="DG1428" s="10"/>
      <c r="DH1428" s="11"/>
      <c r="DI1428" s="6">
        <f>SUMIF(DJ$160:DJ$190,$D1428,DL$160:DL$190)</f>
        <v>0</v>
      </c>
      <c r="DJ1428" s="9"/>
      <c r="DK1428" s="10"/>
      <c r="DL1428" s="11"/>
      <c r="DM1428" s="6">
        <f>SUMIF(DN$160:DN$190,$D1428,DP$160:DP$190)</f>
        <v>0</v>
      </c>
      <c r="DN1428" s="9"/>
      <c r="DO1428" s="10"/>
      <c r="DP1428" s="11"/>
      <c r="DQ1428" s="6">
        <f>SUMIF(DR$160:DR$190,$D1428,DT$160:DT$190)</f>
        <v>0</v>
      </c>
      <c r="DR1428" s="9"/>
      <c r="DS1428" s="10"/>
      <c r="DT1428" s="11"/>
      <c r="DU1428" s="6">
        <f>SUMIF(DV$160:DV$190,$D1428,DX$160:DX$190)</f>
        <v>0</v>
      </c>
      <c r="DV1428" s="9"/>
      <c r="DW1428" s="10"/>
      <c r="DX1428" s="11"/>
      <c r="DY1428" s="6">
        <f>SUMIF(DZ$160:DZ$190,$D1428,EB$160:EB$190)</f>
        <v>0</v>
      </c>
      <c r="DZ1428" s="9"/>
      <c r="EA1428" s="10"/>
      <c r="EB1428" s="11"/>
      <c r="EC1428" s="6">
        <f>SUMIF(ED$160:ED$190,$D1428,EF$160:EF$190)</f>
        <v>0</v>
      </c>
      <c r="ED1428" s="9"/>
      <c r="EE1428" s="10"/>
      <c r="EF1428" s="11"/>
      <c r="EG1428" s="6">
        <f>SUMIF(EH$160:EH$190,$D1428,EJ$160:EJ$190)</f>
        <v>0</v>
      </c>
      <c r="EH1428" s="9"/>
      <c r="EI1428" s="10"/>
      <c r="EJ1428" s="11"/>
      <c r="EK1428" s="6">
        <f>SUMIF(EL$160:EL$190,$D1428,EN$160:EN$190)</f>
        <v>0</v>
      </c>
      <c r="EL1428" s="9"/>
      <c r="EM1428" s="10"/>
      <c r="EN1428" s="11"/>
      <c r="EO1428" s="6">
        <f>SUMIF(EP$160:EP$190,$D1428,ER$160:ER$190)</f>
        <v>0</v>
      </c>
      <c r="EP1428" s="9"/>
      <c r="EQ1428" s="10"/>
      <c r="ER1428" s="11"/>
      <c r="ES1428" s="6">
        <f>SUMIF(ET$160:ET$190,$D1428,EV$160:EV$190)</f>
        <v>0</v>
      </c>
      <c r="ET1428" s="9"/>
      <c r="EU1428" s="10"/>
      <c r="EV1428" s="11"/>
      <c r="EW1428" s="6">
        <f>SUMIF(EX$160:EX$190,$D1428,EZ$160:EZ$190)</f>
        <v>0</v>
      </c>
      <c r="EX1428" s="9"/>
      <c r="EY1428" s="10"/>
      <c r="EZ1428" s="11"/>
      <c r="FA1428" s="6">
        <f>SUMIF(FB$160:FB$190,$D1428,FD$160:FD$190)</f>
        <v>0</v>
      </c>
      <c r="FB1428" s="9"/>
      <c r="FC1428" s="10"/>
      <c r="FD1428" s="11"/>
      <c r="FE1428" s="6">
        <f>SUMIF(FF$160:FF$190,$D1428,FH$160:FH$190)</f>
        <v>0</v>
      </c>
      <c r="FF1428" s="9"/>
      <c r="FG1428" s="10"/>
      <c r="FH1428" s="11"/>
      <c r="FI1428" s="6">
        <f>SUMIF(FJ$160:FJ$190,$D1428,FL$160:FL$190)</f>
        <v>0</v>
      </c>
      <c r="FJ1428" s="9"/>
      <c r="FK1428" s="10"/>
      <c r="FL1428" s="11"/>
      <c r="FM1428" s="6">
        <f>SUMIF(FN$160:FN$190,$D1428,FP$160:FP$190)</f>
        <v>0</v>
      </c>
      <c r="FN1428" s="9"/>
      <c r="FO1428" s="10"/>
      <c r="FP1428" s="11"/>
      <c r="FQ1428" s="6">
        <f>SUMIF(FR$160:FR$190,$D1428,FT$160:FT$190)</f>
        <v>0</v>
      </c>
      <c r="FR1428" s="9"/>
      <c r="FS1428" s="10"/>
      <c r="FT1428" s="11"/>
      <c r="FU1428" s="6">
        <f>SUMIF(FV$160:FV$190,$D1428,FX$160:FX$190)</f>
        <v>0</v>
      </c>
      <c r="FV1428" s="9"/>
      <c r="FW1428" s="10"/>
      <c r="FX1428" s="11"/>
      <c r="FY1428" s="6">
        <f>SUMIF(FZ$160:FZ$190,$D1428,GB$160:GB$190)</f>
        <v>0</v>
      </c>
      <c r="FZ1428" s="9"/>
      <c r="GA1428" s="10"/>
      <c r="GB1428" s="11"/>
      <c r="GC1428" s="6">
        <f>SUMIF(GD$160:GD$190,$D1428,GF$160:GF$190)</f>
        <v>0</v>
      </c>
      <c r="GD1428" s="9"/>
      <c r="GE1428" s="10"/>
      <c r="GF1428" s="11"/>
      <c r="GG1428" s="6">
        <f>SUMIF(GH$160:GH$190,$D1428,GJ$160:GJ$190)</f>
        <v>0</v>
      </c>
      <c r="GH1428" s="9"/>
      <c r="GI1428" s="10"/>
      <c r="GJ1428" s="11"/>
      <c r="GK1428" s="6">
        <f>SUMIF(GL$160:GL$190,$D1428,GN$160:GN$190)</f>
        <v>0</v>
      </c>
      <c r="GL1428" s="9"/>
      <c r="GM1428" s="10"/>
      <c r="GN1428" s="11"/>
      <c r="GO1428" s="6">
        <f>SUMIF(GP$160:GP$190,$D1428,GR$160:GR$190)</f>
        <v>0</v>
      </c>
      <c r="GP1428" s="9"/>
      <c r="GQ1428" s="10"/>
      <c r="GR1428" s="11"/>
      <c r="GS1428" s="6">
        <f>SUMIF(GT$160:GT$190,$D1428,GV$160:GV$190)</f>
        <v>0</v>
      </c>
      <c r="GT1428" s="9"/>
      <c r="GU1428" s="10"/>
      <c r="GV1428" s="20"/>
      <c r="GW1428" s="19">
        <f t="shared" si="34"/>
        <v>0</v>
      </c>
      <c r="GX1428" s="472"/>
      <c r="GY1428" s="473"/>
    </row>
    <row r="1429" spans="1:207" ht="15.75">
      <c r="A1429" s="47" t="s">
        <v>81</v>
      </c>
      <c r="B1429" s="475"/>
      <c r="C1429" s="287" t="s">
        <v>168</v>
      </c>
      <c r="D1429" s="237" t="s">
        <v>169</v>
      </c>
      <c r="E1429" s="6">
        <f>SUMIF(F$191:F$221,$D1429,H$191:H$221)</f>
        <v>0</v>
      </c>
      <c r="F1429" s="9"/>
      <c r="G1429" s="10"/>
      <c r="H1429" s="11"/>
      <c r="I1429" s="6">
        <f>SUMIF(J$191:J$221,$D1429,L$191:L$221)</f>
        <v>0</v>
      </c>
      <c r="J1429" s="9"/>
      <c r="K1429" s="10"/>
      <c r="L1429" s="11"/>
      <c r="M1429" s="6">
        <f>SUMIF(N$191:N$221,$D1429,P$191:P$221)</f>
        <v>0</v>
      </c>
      <c r="N1429" s="9"/>
      <c r="O1429" s="10"/>
      <c r="P1429" s="11"/>
      <c r="Q1429" s="6">
        <f>SUMIF(R$191:R$221,$D1429,T$191:T$221)</f>
        <v>0</v>
      </c>
      <c r="R1429" s="9"/>
      <c r="S1429" s="10"/>
      <c r="T1429" s="11"/>
      <c r="U1429" s="6">
        <f>SUMIF(V$191:V$221,$D1429,X$191:X$221)</f>
        <v>0</v>
      </c>
      <c r="V1429" s="9"/>
      <c r="W1429" s="10"/>
      <c r="X1429" s="11"/>
      <c r="Y1429" s="6">
        <f>SUMIF(Z$191:Z$221,$D1429,AB$191:AB$221)</f>
        <v>0</v>
      </c>
      <c r="Z1429" s="9"/>
      <c r="AA1429" s="10"/>
      <c r="AB1429" s="11"/>
      <c r="AC1429" s="6">
        <f>SUMIF(AD$191:AD$221,$D1429,AF$191:AF$221)</f>
        <v>0</v>
      </c>
      <c r="AD1429" s="9"/>
      <c r="AE1429" s="10"/>
      <c r="AF1429" s="11"/>
      <c r="AG1429" s="6">
        <f>SUMIF(AH$191:AH$221,$D1429,AJ$191:AJ$221)</f>
        <v>0</v>
      </c>
      <c r="AH1429" s="9"/>
      <c r="AI1429" s="10"/>
      <c r="AJ1429" s="11"/>
      <c r="AK1429" s="6">
        <f>SUMIF(AL$191:AL$221,$D1429,AN$191:AN$221)</f>
        <v>0</v>
      </c>
      <c r="AL1429" s="9"/>
      <c r="AM1429" s="10"/>
      <c r="AN1429" s="11"/>
      <c r="AO1429" s="6">
        <f>SUMIF(AP$191:AP$221,$D1429,AR$191:AR$221)</f>
        <v>0</v>
      </c>
      <c r="AP1429" s="9"/>
      <c r="AQ1429" s="10"/>
      <c r="AR1429" s="11"/>
      <c r="AS1429" s="6">
        <f>SUMIF(AT$191:AT$221,$D1429,AV$191:AV$221)</f>
        <v>0</v>
      </c>
      <c r="AT1429" s="9"/>
      <c r="AU1429" s="10"/>
      <c r="AV1429" s="11"/>
      <c r="AW1429" s="6">
        <f>SUMIF(AX$191:AX$221,$D1429,AZ$191:AZ$221)</f>
        <v>0</v>
      </c>
      <c r="AX1429" s="9"/>
      <c r="AY1429" s="10"/>
      <c r="AZ1429" s="11"/>
      <c r="BA1429" s="6">
        <f>SUMIF(BB$191:BB$221,$D1429,BD$191:BD$221)</f>
        <v>0</v>
      </c>
      <c r="BB1429" s="9"/>
      <c r="BC1429" s="10"/>
      <c r="BD1429" s="11"/>
      <c r="BE1429" s="6">
        <f>SUMIF(BF$191:BF$221,$D1429,BH$191:BH$221)</f>
        <v>0</v>
      </c>
      <c r="BF1429" s="9"/>
      <c r="BG1429" s="10"/>
      <c r="BH1429" s="11"/>
      <c r="BI1429" s="6">
        <f>SUMIF(BJ$191:BJ$221,$D1429,BL$191:BL$221)</f>
        <v>0</v>
      </c>
      <c r="BJ1429" s="9"/>
      <c r="BK1429" s="10"/>
      <c r="BL1429" s="11"/>
      <c r="BM1429" s="6">
        <f>SUMIF(BN$191:BN$221,$D1429,BP$191:BP$221)</f>
        <v>0</v>
      </c>
      <c r="BN1429" s="9"/>
      <c r="BO1429" s="10"/>
      <c r="BP1429" s="11"/>
      <c r="BQ1429" s="6">
        <f>SUMIF(BR$191:BR$221,$D1429,BT$191:BT$221)</f>
        <v>0</v>
      </c>
      <c r="BR1429" s="9"/>
      <c r="BS1429" s="10"/>
      <c r="BT1429" s="11"/>
      <c r="BU1429" s="6">
        <f>SUMIF(BV$191:BV$221,$D1429,BX$191:BX$221)</f>
        <v>0</v>
      </c>
      <c r="BV1429" s="9"/>
      <c r="BW1429" s="10"/>
      <c r="BX1429" s="11"/>
      <c r="BY1429" s="6">
        <f>SUMIF(BZ$191:BZ$221,$D1429,CB$191:CB$221)</f>
        <v>0</v>
      </c>
      <c r="BZ1429" s="9"/>
      <c r="CA1429" s="10"/>
      <c r="CB1429" s="11"/>
      <c r="CC1429" s="6">
        <f>SUMIF(CD$191:CD$221,$D1429,CF$191:CF$221)</f>
        <v>0</v>
      </c>
      <c r="CD1429" s="9"/>
      <c r="CE1429" s="10"/>
      <c r="CF1429" s="11"/>
      <c r="CG1429" s="6">
        <f>SUMIF(CH$191:CH$221,$D1429,CJ$191:CJ$221)</f>
        <v>0</v>
      </c>
      <c r="CH1429" s="9"/>
      <c r="CI1429" s="10"/>
      <c r="CJ1429" s="11"/>
      <c r="CK1429" s="6">
        <f>SUMIF(CL$191:CL$221,$D1429,CN$191:CN$221)</f>
        <v>0</v>
      </c>
      <c r="CL1429" s="9"/>
      <c r="CM1429" s="10"/>
      <c r="CN1429" s="11"/>
      <c r="CO1429" s="6">
        <f>SUMIF(CP$191:CP$221,$D1429,CR$191:CR$221)</f>
        <v>0</v>
      </c>
      <c r="CP1429" s="9"/>
      <c r="CQ1429" s="10"/>
      <c r="CR1429" s="11"/>
      <c r="CS1429" s="6">
        <f>SUMIF(CT$191:CT$221,$D1429,CV$191:CV$221)</f>
        <v>0</v>
      </c>
      <c r="CT1429" s="9"/>
      <c r="CU1429" s="10"/>
      <c r="CV1429" s="11"/>
      <c r="CW1429" s="6">
        <f>SUMIF(CX$191:CX$221,$D1429,CZ$191:CZ$221)</f>
        <v>0</v>
      </c>
      <c r="CX1429" s="9"/>
      <c r="CY1429" s="10"/>
      <c r="CZ1429" s="11"/>
      <c r="DA1429" s="6">
        <f>SUMIF(DB$191:DB$221,$D1429,DD$191:DD$221)</f>
        <v>0</v>
      </c>
      <c r="DB1429" s="9"/>
      <c r="DC1429" s="10"/>
      <c r="DD1429" s="11"/>
      <c r="DE1429" s="6">
        <f>SUMIF(DF$191:DF$221,$D1429,DH$191:DH$221)</f>
        <v>0</v>
      </c>
      <c r="DF1429" s="9"/>
      <c r="DG1429" s="10"/>
      <c r="DH1429" s="11"/>
      <c r="DI1429" s="6">
        <f>SUMIF(DJ$191:DJ$221,$D1429,DL$191:DL$221)</f>
        <v>0</v>
      </c>
      <c r="DJ1429" s="9"/>
      <c r="DK1429" s="10"/>
      <c r="DL1429" s="11"/>
      <c r="DM1429" s="6">
        <f>SUMIF(DN$191:DN$221,$D1429,DP$191:DP$221)</f>
        <v>0</v>
      </c>
      <c r="DN1429" s="9"/>
      <c r="DO1429" s="10"/>
      <c r="DP1429" s="11"/>
      <c r="DQ1429" s="6">
        <f>SUMIF(DR$191:DR$221,$D1429,DT$191:DT$221)</f>
        <v>0</v>
      </c>
      <c r="DR1429" s="9"/>
      <c r="DS1429" s="10"/>
      <c r="DT1429" s="11"/>
      <c r="DU1429" s="6">
        <f>SUMIF(DV$191:DV$221,$D1429,DX$191:DX$221)</f>
        <v>0</v>
      </c>
      <c r="DV1429" s="9"/>
      <c r="DW1429" s="10"/>
      <c r="DX1429" s="11"/>
      <c r="DY1429" s="6">
        <f>SUMIF(DZ$191:DZ$221,$D1429,EB$191:EB$221)</f>
        <v>0</v>
      </c>
      <c r="DZ1429" s="9"/>
      <c r="EA1429" s="10"/>
      <c r="EB1429" s="11"/>
      <c r="EC1429" s="6">
        <f>SUMIF(ED$191:ED$221,$D1429,EF$191:EF$221)</f>
        <v>0</v>
      </c>
      <c r="ED1429" s="9"/>
      <c r="EE1429" s="10"/>
      <c r="EF1429" s="11"/>
      <c r="EG1429" s="6">
        <f>SUMIF(EH$191:EH$221,$D1429,EJ$191:EJ$221)</f>
        <v>0</v>
      </c>
      <c r="EH1429" s="9"/>
      <c r="EI1429" s="10"/>
      <c r="EJ1429" s="11"/>
      <c r="EK1429" s="6">
        <f>SUMIF(EL$191:EL$221,$D1429,EN$191:EN$221)</f>
        <v>0</v>
      </c>
      <c r="EL1429" s="9"/>
      <c r="EM1429" s="10"/>
      <c r="EN1429" s="11"/>
      <c r="EO1429" s="6">
        <f>SUMIF(EP$191:EP$221,$D1429,ER$191:ER$221)</f>
        <v>0</v>
      </c>
      <c r="EP1429" s="9"/>
      <c r="EQ1429" s="10"/>
      <c r="ER1429" s="11"/>
      <c r="ES1429" s="6">
        <f>SUMIF(ET$191:ET$221,$D1429,EV$191:EV$221)</f>
        <v>0</v>
      </c>
      <c r="ET1429" s="9"/>
      <c r="EU1429" s="10"/>
      <c r="EV1429" s="11"/>
      <c r="EW1429" s="6">
        <f>SUMIF(EX$191:EX$221,$D1429,EZ$191:EZ$221)</f>
        <v>0</v>
      </c>
      <c r="EX1429" s="9"/>
      <c r="EY1429" s="10"/>
      <c r="EZ1429" s="11"/>
      <c r="FA1429" s="6">
        <f>SUMIF(FB$191:FB$221,$D1429,FD$191:FD$221)</f>
        <v>0</v>
      </c>
      <c r="FB1429" s="9"/>
      <c r="FC1429" s="10"/>
      <c r="FD1429" s="11"/>
      <c r="FE1429" s="6">
        <f>SUMIF(FF$191:FF$221,$D1429,FH$191:FH$221)</f>
        <v>0</v>
      </c>
      <c r="FF1429" s="9"/>
      <c r="FG1429" s="10"/>
      <c r="FH1429" s="11"/>
      <c r="FI1429" s="6">
        <f>SUMIF(FJ$191:FJ$221,$D1429,FL$191:FL$221)</f>
        <v>0</v>
      </c>
      <c r="FJ1429" s="9"/>
      <c r="FK1429" s="10"/>
      <c r="FL1429" s="11"/>
      <c r="FM1429" s="6">
        <f>SUMIF(FN$191:FN$221,$D1429,FP$191:FP$221)</f>
        <v>0</v>
      </c>
      <c r="FN1429" s="9"/>
      <c r="FO1429" s="10"/>
      <c r="FP1429" s="11"/>
      <c r="FQ1429" s="6">
        <f>SUMIF(FR$191:FR$221,$D1429,FT$191:FT$221)</f>
        <v>0</v>
      </c>
      <c r="FR1429" s="9"/>
      <c r="FS1429" s="10"/>
      <c r="FT1429" s="11"/>
      <c r="FU1429" s="6">
        <f>SUMIF(FV$191:FV$221,$D1429,FX$191:FX$221)</f>
        <v>0</v>
      </c>
      <c r="FV1429" s="9"/>
      <c r="FW1429" s="10"/>
      <c r="FX1429" s="11"/>
      <c r="FY1429" s="6">
        <f>SUMIF(FZ$191:FZ$221,$D1429,GB$191:GB$221)</f>
        <v>0</v>
      </c>
      <c r="FZ1429" s="9"/>
      <c r="GA1429" s="10"/>
      <c r="GB1429" s="11"/>
      <c r="GC1429" s="6">
        <f>SUMIF(GD$191:GD$221,$D1429,GF$191:GF$221)</f>
        <v>0</v>
      </c>
      <c r="GD1429" s="9"/>
      <c r="GE1429" s="10"/>
      <c r="GF1429" s="11"/>
      <c r="GG1429" s="6">
        <f>SUMIF(GH$191:GH$221,$D1429,GJ$191:GJ$221)</f>
        <v>0</v>
      </c>
      <c r="GH1429" s="9"/>
      <c r="GI1429" s="10"/>
      <c r="GJ1429" s="11"/>
      <c r="GK1429" s="6">
        <f>SUMIF(GL$191:GL$221,$D1429,GN$191:GN$221)</f>
        <v>0</v>
      </c>
      <c r="GL1429" s="9"/>
      <c r="GM1429" s="10"/>
      <c r="GN1429" s="11"/>
      <c r="GO1429" s="6">
        <f>SUMIF(GP$191:GP$221,$D1429,GR$191:GR$221)</f>
        <v>0</v>
      </c>
      <c r="GP1429" s="9"/>
      <c r="GQ1429" s="10"/>
      <c r="GR1429" s="11"/>
      <c r="GS1429" s="6">
        <f>SUMIF(GT$191:GT$221,$D1429,GV$191:GV$221)</f>
        <v>0</v>
      </c>
      <c r="GT1429" s="9"/>
      <c r="GU1429" s="10"/>
      <c r="GV1429" s="20"/>
      <c r="GW1429" s="19">
        <f t="shared" si="34"/>
        <v>0</v>
      </c>
      <c r="GX1429" s="472"/>
      <c r="GY1429" s="473"/>
    </row>
    <row r="1430" spans="1:207" ht="15.75">
      <c r="A1430" s="47" t="s">
        <v>82</v>
      </c>
      <c r="B1430" s="475"/>
      <c r="C1430" s="287" t="s">
        <v>168</v>
      </c>
      <c r="D1430" s="237" t="s">
        <v>169</v>
      </c>
      <c r="E1430" s="6">
        <f>SUMIF(F$222:F$252,$D1430,H$222:H$252)</f>
        <v>0</v>
      </c>
      <c r="F1430" s="9"/>
      <c r="G1430" s="10"/>
      <c r="H1430" s="11"/>
      <c r="I1430" s="6">
        <f>SUMIF(J$222:J$252,$D1430,L$222:L$252)</f>
        <v>0</v>
      </c>
      <c r="J1430" s="9"/>
      <c r="K1430" s="10"/>
      <c r="L1430" s="11"/>
      <c r="M1430" s="6">
        <f>SUMIF(N$222:N$252,$D1430,P$222:P$252)</f>
        <v>0</v>
      </c>
      <c r="N1430" s="9"/>
      <c r="O1430" s="10"/>
      <c r="P1430" s="11"/>
      <c r="Q1430" s="6">
        <f>SUMIF(R$222:R$252,$D1430,T$222:T$252)</f>
        <v>0</v>
      </c>
      <c r="R1430" s="9"/>
      <c r="S1430" s="10"/>
      <c r="T1430" s="11"/>
      <c r="U1430" s="6">
        <f>SUMIF(V$222:V$252,$D1430,X$222:X$252)</f>
        <v>0</v>
      </c>
      <c r="V1430" s="9"/>
      <c r="W1430" s="10"/>
      <c r="X1430" s="11"/>
      <c r="Y1430" s="6">
        <f>SUMIF(Z$222:Z$252,$D1430,AB$222:AB$252)</f>
        <v>0</v>
      </c>
      <c r="Z1430" s="9"/>
      <c r="AA1430" s="10"/>
      <c r="AB1430" s="11"/>
      <c r="AC1430" s="6">
        <f>SUMIF(AD$222:AD$252,$D1430,AF$222:AF$252)</f>
        <v>0</v>
      </c>
      <c r="AD1430" s="9"/>
      <c r="AE1430" s="10"/>
      <c r="AF1430" s="11"/>
      <c r="AG1430" s="6">
        <f>SUMIF(AH$222:AH$252,$D1430,AJ$222:AJ$252)</f>
        <v>0</v>
      </c>
      <c r="AH1430" s="9"/>
      <c r="AI1430" s="10"/>
      <c r="AJ1430" s="11"/>
      <c r="AK1430" s="6">
        <f>SUMIF(AL$222:AL$252,$D1430,AN$222:AN$252)</f>
        <v>0</v>
      </c>
      <c r="AL1430" s="9"/>
      <c r="AM1430" s="10"/>
      <c r="AN1430" s="11"/>
      <c r="AO1430" s="6">
        <f>SUMIF(AP$222:AP$252,$D1430,AR$222:AR$252)</f>
        <v>0</v>
      </c>
      <c r="AP1430" s="9"/>
      <c r="AQ1430" s="10"/>
      <c r="AR1430" s="11"/>
      <c r="AS1430" s="6">
        <f>SUMIF(AT$222:AT$252,$D1430,AV$222:AV$252)</f>
        <v>0</v>
      </c>
      <c r="AT1430" s="9"/>
      <c r="AU1430" s="10"/>
      <c r="AV1430" s="11"/>
      <c r="AW1430" s="6">
        <f>SUMIF(AX$222:AX$252,$D1430,AZ$222:AZ$252)</f>
        <v>0</v>
      </c>
      <c r="AX1430" s="9"/>
      <c r="AY1430" s="10"/>
      <c r="AZ1430" s="11"/>
      <c r="BA1430" s="6">
        <f>SUMIF(BB$222:BB$252,$D1430,BD$222:BD$252)</f>
        <v>0</v>
      </c>
      <c r="BB1430" s="9"/>
      <c r="BC1430" s="10"/>
      <c r="BD1430" s="11"/>
      <c r="BE1430" s="6">
        <f>SUMIF(BF$222:BF$252,$D1430,BH$222:BH$252)</f>
        <v>0</v>
      </c>
      <c r="BF1430" s="9"/>
      <c r="BG1430" s="10"/>
      <c r="BH1430" s="11"/>
      <c r="BI1430" s="6">
        <f>SUMIF(BJ$222:BJ$252,$D1430,BL$222:BL$252)</f>
        <v>0</v>
      </c>
      <c r="BJ1430" s="9"/>
      <c r="BK1430" s="10"/>
      <c r="BL1430" s="11"/>
      <c r="BM1430" s="6">
        <f>SUMIF(BN$222:BN$252,$D1430,BP$222:BP$252)</f>
        <v>0</v>
      </c>
      <c r="BN1430" s="9"/>
      <c r="BO1430" s="10"/>
      <c r="BP1430" s="11"/>
      <c r="BQ1430" s="6">
        <f>SUMIF(BR$222:BR$252,$D1430,BT$222:BT$252)</f>
        <v>0</v>
      </c>
      <c r="BR1430" s="9"/>
      <c r="BS1430" s="10"/>
      <c r="BT1430" s="11"/>
      <c r="BU1430" s="6">
        <f>SUMIF(BV$222:BV$252,$D1430,BX$222:BX$252)</f>
        <v>0</v>
      </c>
      <c r="BV1430" s="9"/>
      <c r="BW1430" s="10"/>
      <c r="BX1430" s="11"/>
      <c r="BY1430" s="6">
        <f>SUMIF(BZ$222:BZ$252,$D1430,CB$222:CB$252)</f>
        <v>0</v>
      </c>
      <c r="BZ1430" s="9"/>
      <c r="CA1430" s="10"/>
      <c r="CB1430" s="11"/>
      <c r="CC1430" s="6">
        <f>SUMIF(CD$222:CD$252,$D1430,CF$222:CF$252)</f>
        <v>0</v>
      </c>
      <c r="CD1430" s="9"/>
      <c r="CE1430" s="10"/>
      <c r="CF1430" s="11"/>
      <c r="CG1430" s="6">
        <f>SUMIF(CH$222:CH$252,$D1430,CJ$222:CJ$252)</f>
        <v>0</v>
      </c>
      <c r="CH1430" s="9"/>
      <c r="CI1430" s="10"/>
      <c r="CJ1430" s="11"/>
      <c r="CK1430" s="6">
        <f>SUMIF(CL$222:CL$252,$D1430,CN$222:CN$252)</f>
        <v>0</v>
      </c>
      <c r="CL1430" s="9"/>
      <c r="CM1430" s="10"/>
      <c r="CN1430" s="11"/>
      <c r="CO1430" s="6">
        <f>SUMIF(CP$222:CP$252,$D1430,CR$222:CR$252)</f>
        <v>0</v>
      </c>
      <c r="CP1430" s="9"/>
      <c r="CQ1430" s="10"/>
      <c r="CR1430" s="11"/>
      <c r="CS1430" s="6">
        <f>SUMIF(CT$222:CT$252,$D1430,CV$222:CV$252)</f>
        <v>0</v>
      </c>
      <c r="CT1430" s="9"/>
      <c r="CU1430" s="10"/>
      <c r="CV1430" s="11"/>
      <c r="CW1430" s="6">
        <f>SUMIF(CX$222:CX$252,$D1430,CZ$222:CZ$252)</f>
        <v>0</v>
      </c>
      <c r="CX1430" s="9"/>
      <c r="CY1430" s="10"/>
      <c r="CZ1430" s="11"/>
      <c r="DA1430" s="6">
        <f>SUMIF(DB$222:DB$252,$D1430,DD$222:DD$252)</f>
        <v>0</v>
      </c>
      <c r="DB1430" s="9"/>
      <c r="DC1430" s="10"/>
      <c r="DD1430" s="11"/>
      <c r="DE1430" s="6">
        <f>SUMIF(DF$222:DF$252,$D1430,DH$222:DH$252)</f>
        <v>0</v>
      </c>
      <c r="DF1430" s="9"/>
      <c r="DG1430" s="10"/>
      <c r="DH1430" s="11"/>
      <c r="DI1430" s="6">
        <f>SUMIF(DJ$222:DJ$252,$D1430,DL$222:DL$252)</f>
        <v>0</v>
      </c>
      <c r="DJ1430" s="9"/>
      <c r="DK1430" s="10"/>
      <c r="DL1430" s="11"/>
      <c r="DM1430" s="6">
        <f>SUMIF(DN$222:DN$252,$D1430,DP$222:DP$252)</f>
        <v>0</v>
      </c>
      <c r="DN1430" s="9"/>
      <c r="DO1430" s="10"/>
      <c r="DP1430" s="11"/>
      <c r="DQ1430" s="6">
        <f>SUMIF(DR$222:DR$252,$D1430,DT$222:DT$252)</f>
        <v>0</v>
      </c>
      <c r="DR1430" s="9"/>
      <c r="DS1430" s="10"/>
      <c r="DT1430" s="11"/>
      <c r="DU1430" s="6">
        <f>SUMIF(DV$222:DV$252,$D1430,DX$222:DX$252)</f>
        <v>0</v>
      </c>
      <c r="DV1430" s="9"/>
      <c r="DW1430" s="10"/>
      <c r="DX1430" s="11"/>
      <c r="DY1430" s="6">
        <f>SUMIF(DZ$222:DZ$252,$D1430,EB$222:EB$252)</f>
        <v>0</v>
      </c>
      <c r="DZ1430" s="9"/>
      <c r="EA1430" s="10"/>
      <c r="EB1430" s="11"/>
      <c r="EC1430" s="6">
        <f>SUMIF(ED$222:ED$252,$D1430,EF$222:EF$252)</f>
        <v>0</v>
      </c>
      <c r="ED1430" s="9"/>
      <c r="EE1430" s="10"/>
      <c r="EF1430" s="11"/>
      <c r="EG1430" s="6">
        <f>SUMIF(EH$222:EH$252,$D1430,EJ$222:EJ$252)</f>
        <v>0</v>
      </c>
      <c r="EH1430" s="9"/>
      <c r="EI1430" s="10"/>
      <c r="EJ1430" s="11"/>
      <c r="EK1430" s="6">
        <f>SUMIF(EL$222:EL$252,$D1430,EN$222:EN$252)</f>
        <v>0</v>
      </c>
      <c r="EL1430" s="9"/>
      <c r="EM1430" s="10"/>
      <c r="EN1430" s="11"/>
      <c r="EO1430" s="6">
        <f>SUMIF(EP$222:EP$252,$D1430,ER$222:ER$252)</f>
        <v>0</v>
      </c>
      <c r="EP1430" s="9"/>
      <c r="EQ1430" s="10"/>
      <c r="ER1430" s="11"/>
      <c r="ES1430" s="6">
        <f>SUMIF(ET$222:ET$252,$D1430,EV$222:EV$252)</f>
        <v>0</v>
      </c>
      <c r="ET1430" s="9"/>
      <c r="EU1430" s="10"/>
      <c r="EV1430" s="11"/>
      <c r="EW1430" s="6">
        <f>SUMIF(EX$222:EX$252,$D1430,EZ$222:EZ$252)</f>
        <v>0</v>
      </c>
      <c r="EX1430" s="9"/>
      <c r="EY1430" s="10"/>
      <c r="EZ1430" s="11"/>
      <c r="FA1430" s="6">
        <f>SUMIF(FB$222:FB$252,$D1430,FD$222:FD$252)</f>
        <v>0</v>
      </c>
      <c r="FB1430" s="9"/>
      <c r="FC1430" s="10"/>
      <c r="FD1430" s="11"/>
      <c r="FE1430" s="6">
        <f>SUMIF(FF$222:FF$252,$D1430,FH$222:FH$252)</f>
        <v>0</v>
      </c>
      <c r="FF1430" s="9"/>
      <c r="FG1430" s="10"/>
      <c r="FH1430" s="11"/>
      <c r="FI1430" s="6">
        <f>SUMIF(FJ$222:FJ$252,$D1430,FL$222:FL$252)</f>
        <v>0</v>
      </c>
      <c r="FJ1430" s="9"/>
      <c r="FK1430" s="10"/>
      <c r="FL1430" s="11"/>
      <c r="FM1430" s="6">
        <f>SUMIF(FN$222:FN$252,$D1430,FP$222:FP$252)</f>
        <v>0</v>
      </c>
      <c r="FN1430" s="9"/>
      <c r="FO1430" s="10"/>
      <c r="FP1430" s="11"/>
      <c r="FQ1430" s="6">
        <f>SUMIF(FR$222:FR$252,$D1430,FT$222:FT$252)</f>
        <v>0</v>
      </c>
      <c r="FR1430" s="9"/>
      <c r="FS1430" s="10"/>
      <c r="FT1430" s="11"/>
      <c r="FU1430" s="6">
        <f>SUMIF(FV$222:FV$252,$D1430,FX$222:FX$252)</f>
        <v>0</v>
      </c>
      <c r="FV1430" s="9"/>
      <c r="FW1430" s="10"/>
      <c r="FX1430" s="11"/>
      <c r="FY1430" s="6">
        <f>SUMIF(FZ$222:FZ$252,$D1430,GB$222:GB$252)</f>
        <v>0</v>
      </c>
      <c r="FZ1430" s="9"/>
      <c r="GA1430" s="10"/>
      <c r="GB1430" s="11"/>
      <c r="GC1430" s="6">
        <f>SUMIF(GD$222:GD$252,$D1430,GF$222:GF$252)</f>
        <v>0</v>
      </c>
      <c r="GD1430" s="9"/>
      <c r="GE1430" s="10"/>
      <c r="GF1430" s="11"/>
      <c r="GG1430" s="6">
        <f>SUMIF(GH$222:GH$252,$D1430,GJ$222:GJ$252)</f>
        <v>0</v>
      </c>
      <c r="GH1430" s="9"/>
      <c r="GI1430" s="10"/>
      <c r="GJ1430" s="11"/>
      <c r="GK1430" s="6">
        <f>SUMIF(GL$222:GL$252,$D1430,GN$222:GN$252)</f>
        <v>0</v>
      </c>
      <c r="GL1430" s="9"/>
      <c r="GM1430" s="10"/>
      <c r="GN1430" s="11"/>
      <c r="GO1430" s="6">
        <f>SUMIF(GP$222:GP$252,$D1430,GR$222:GR$252)</f>
        <v>0</v>
      </c>
      <c r="GP1430" s="9"/>
      <c r="GQ1430" s="10"/>
      <c r="GR1430" s="11"/>
      <c r="GS1430" s="6">
        <f>SUMIF(GT$222:GT$252,$D1430,GV$222:GV$252)</f>
        <v>0</v>
      </c>
      <c r="GT1430" s="9"/>
      <c r="GU1430" s="10"/>
      <c r="GV1430" s="20"/>
      <c r="GW1430" s="19">
        <f t="shared" si="34"/>
        <v>0</v>
      </c>
      <c r="GX1430" s="472"/>
      <c r="GY1430" s="473"/>
    </row>
    <row r="1431" spans="1:207" ht="15.75">
      <c r="A1431" s="47" t="s">
        <v>83</v>
      </c>
      <c r="B1431" s="475"/>
      <c r="C1431" s="287" t="s">
        <v>168</v>
      </c>
      <c r="D1431" s="237" t="s">
        <v>169</v>
      </c>
      <c r="E1431" s="6">
        <f>SUMIF(F$253:F$283,$D1431,H$253:H$283)</f>
        <v>0</v>
      </c>
      <c r="F1431" s="9"/>
      <c r="G1431" s="10"/>
      <c r="H1431" s="11"/>
      <c r="I1431" s="6">
        <f>SUMIF(J$253:J$283,$D1431,L$253:L$283)</f>
        <v>0</v>
      </c>
      <c r="J1431" s="9"/>
      <c r="K1431" s="10"/>
      <c r="L1431" s="11"/>
      <c r="M1431" s="6">
        <f>SUMIF(N$253:N$283,$D1431,P$253:P$283)</f>
        <v>0</v>
      </c>
      <c r="N1431" s="9"/>
      <c r="O1431" s="10"/>
      <c r="P1431" s="11"/>
      <c r="Q1431" s="6">
        <f>SUMIF(R$253:R$283,$D1431,T$253:T$283)</f>
        <v>0</v>
      </c>
      <c r="R1431" s="9"/>
      <c r="S1431" s="10"/>
      <c r="T1431" s="11"/>
      <c r="U1431" s="6">
        <f>SUMIF(V$253:V$283,$D1431,X$253:X$283)</f>
        <v>0</v>
      </c>
      <c r="V1431" s="9"/>
      <c r="W1431" s="10"/>
      <c r="X1431" s="11"/>
      <c r="Y1431" s="6">
        <f>SUMIF(Z$253:Z$283,$D1431,AB$253:AB$283)</f>
        <v>0</v>
      </c>
      <c r="Z1431" s="9"/>
      <c r="AA1431" s="10"/>
      <c r="AB1431" s="11"/>
      <c r="AC1431" s="6">
        <f>SUMIF(AD$253:AD$283,$D1431,AF$253:AF$283)</f>
        <v>0</v>
      </c>
      <c r="AD1431" s="9"/>
      <c r="AE1431" s="10"/>
      <c r="AF1431" s="11"/>
      <c r="AG1431" s="6">
        <f>SUMIF(AH$253:AH$283,$D1431,AJ$253:AJ$283)</f>
        <v>0</v>
      </c>
      <c r="AH1431" s="9"/>
      <c r="AI1431" s="10"/>
      <c r="AJ1431" s="11"/>
      <c r="AK1431" s="6">
        <f>SUMIF(AL$253:AL$283,$D1431,AN$253:AN$283)</f>
        <v>0</v>
      </c>
      <c r="AL1431" s="9"/>
      <c r="AM1431" s="10"/>
      <c r="AN1431" s="11"/>
      <c r="AO1431" s="6">
        <f>SUMIF(AP$253:AP$283,$D1431,AR$253:AR$283)</f>
        <v>0</v>
      </c>
      <c r="AP1431" s="9"/>
      <c r="AQ1431" s="10"/>
      <c r="AR1431" s="11"/>
      <c r="AS1431" s="6">
        <f>SUMIF(AT$253:AT$283,$D1431,AV$253:AV$283)</f>
        <v>0</v>
      </c>
      <c r="AT1431" s="9"/>
      <c r="AU1431" s="10"/>
      <c r="AV1431" s="11"/>
      <c r="AW1431" s="6">
        <f>SUMIF(AX$253:AX$283,$D1431,AZ$253:AZ$283)</f>
        <v>0</v>
      </c>
      <c r="AX1431" s="9"/>
      <c r="AY1431" s="10"/>
      <c r="AZ1431" s="11"/>
      <c r="BA1431" s="6">
        <f>SUMIF(BB$253:BB$283,$D1431,BD$253:BD$283)</f>
        <v>0</v>
      </c>
      <c r="BB1431" s="9"/>
      <c r="BC1431" s="10"/>
      <c r="BD1431" s="11"/>
      <c r="BE1431" s="6">
        <f>SUMIF(BF$253:BF$283,$D1431,BH$253:BH$283)</f>
        <v>0</v>
      </c>
      <c r="BF1431" s="9"/>
      <c r="BG1431" s="10"/>
      <c r="BH1431" s="11"/>
      <c r="BI1431" s="6">
        <f>SUMIF(BJ$253:BJ$283,$D1431,BL$253:BL$283)</f>
        <v>0</v>
      </c>
      <c r="BJ1431" s="9"/>
      <c r="BK1431" s="10"/>
      <c r="BL1431" s="11"/>
      <c r="BM1431" s="6">
        <f>SUMIF(BN$253:BN$283,$D1431,BP$253:BP$283)</f>
        <v>0</v>
      </c>
      <c r="BN1431" s="9"/>
      <c r="BO1431" s="10"/>
      <c r="BP1431" s="11"/>
      <c r="BQ1431" s="6">
        <f>SUMIF(BR$253:BR$283,$D1431,BT$253:BT$283)</f>
        <v>0</v>
      </c>
      <c r="BR1431" s="9"/>
      <c r="BS1431" s="10"/>
      <c r="BT1431" s="11"/>
      <c r="BU1431" s="6">
        <f>SUMIF(BV$253:BV$283,$D1431,BX$253:BX$283)</f>
        <v>0</v>
      </c>
      <c r="BV1431" s="9"/>
      <c r="BW1431" s="10"/>
      <c r="BX1431" s="11"/>
      <c r="BY1431" s="6">
        <f>SUMIF(BZ$253:BZ$283,$D1431,CB$253:CB$283)</f>
        <v>0</v>
      </c>
      <c r="BZ1431" s="9"/>
      <c r="CA1431" s="10"/>
      <c r="CB1431" s="11"/>
      <c r="CC1431" s="6">
        <f>SUMIF(CD$253:CD$283,$D1431,CF$253:CF$283)</f>
        <v>0</v>
      </c>
      <c r="CD1431" s="9"/>
      <c r="CE1431" s="10"/>
      <c r="CF1431" s="11"/>
      <c r="CG1431" s="6">
        <f>SUMIF(CH$253:CH$283,$D1431,CJ$253:CJ$283)</f>
        <v>0</v>
      </c>
      <c r="CH1431" s="9"/>
      <c r="CI1431" s="10"/>
      <c r="CJ1431" s="11"/>
      <c r="CK1431" s="6">
        <f>SUMIF(CL$253:CL$283,$D1431,CN$253:CN$283)</f>
        <v>0</v>
      </c>
      <c r="CL1431" s="9"/>
      <c r="CM1431" s="10"/>
      <c r="CN1431" s="11"/>
      <c r="CO1431" s="6">
        <f>SUMIF(CP$253:CP$283,$D1431,CR$253:CR$283)</f>
        <v>0</v>
      </c>
      <c r="CP1431" s="9"/>
      <c r="CQ1431" s="10"/>
      <c r="CR1431" s="11"/>
      <c r="CS1431" s="6">
        <f>SUMIF(CT$253:CT$283,$D1431,CV$253:CV$283)</f>
        <v>0</v>
      </c>
      <c r="CT1431" s="9"/>
      <c r="CU1431" s="10"/>
      <c r="CV1431" s="11"/>
      <c r="CW1431" s="6">
        <f>SUMIF(CX$253:CX$283,$D1431,CZ$253:CZ$283)</f>
        <v>0</v>
      </c>
      <c r="CX1431" s="9"/>
      <c r="CY1431" s="10"/>
      <c r="CZ1431" s="11"/>
      <c r="DA1431" s="6">
        <f>SUMIF(DB$253:DB$283,$D1431,DD$253:DD$283)</f>
        <v>0</v>
      </c>
      <c r="DB1431" s="9"/>
      <c r="DC1431" s="10"/>
      <c r="DD1431" s="11"/>
      <c r="DE1431" s="6">
        <f>SUMIF(DF$253:DF$283,$D1431,DH$253:DH$283)</f>
        <v>0</v>
      </c>
      <c r="DF1431" s="9"/>
      <c r="DG1431" s="10"/>
      <c r="DH1431" s="11"/>
      <c r="DI1431" s="6">
        <f>SUMIF(DJ$253:DJ$283,$D1431,DL$253:DL$283)</f>
        <v>0</v>
      </c>
      <c r="DJ1431" s="9"/>
      <c r="DK1431" s="10"/>
      <c r="DL1431" s="11"/>
      <c r="DM1431" s="6">
        <f>SUMIF(DN$253:DN$283,$D1431,DP$253:DP$283)</f>
        <v>0</v>
      </c>
      <c r="DN1431" s="9"/>
      <c r="DO1431" s="10"/>
      <c r="DP1431" s="11"/>
      <c r="DQ1431" s="6">
        <f>SUMIF(DR$253:DR$283,$D1431,DT$253:DT$283)</f>
        <v>0</v>
      </c>
      <c r="DR1431" s="9"/>
      <c r="DS1431" s="10"/>
      <c r="DT1431" s="11"/>
      <c r="DU1431" s="6">
        <f>SUMIF(DV$253:DV$283,$D1431,DX$253:DX$283)</f>
        <v>0</v>
      </c>
      <c r="DV1431" s="9"/>
      <c r="DW1431" s="10"/>
      <c r="DX1431" s="11"/>
      <c r="DY1431" s="6">
        <f>SUMIF(DZ$253:DZ$283,$D1431,EB$253:EB$283)</f>
        <v>0</v>
      </c>
      <c r="DZ1431" s="9"/>
      <c r="EA1431" s="10"/>
      <c r="EB1431" s="11"/>
      <c r="EC1431" s="6">
        <f>SUMIF(ED$253:ED$283,$D1431,EF$253:EF$283)</f>
        <v>0</v>
      </c>
      <c r="ED1431" s="9"/>
      <c r="EE1431" s="10"/>
      <c r="EF1431" s="11"/>
      <c r="EG1431" s="6">
        <f>SUMIF(EH$253:EH$283,$D1431,EJ$253:EJ$283)</f>
        <v>0</v>
      </c>
      <c r="EH1431" s="9"/>
      <c r="EI1431" s="10"/>
      <c r="EJ1431" s="11"/>
      <c r="EK1431" s="6">
        <f>SUMIF(EL$253:EL$283,$D1431,EN$253:EN$283)</f>
        <v>0</v>
      </c>
      <c r="EL1431" s="9"/>
      <c r="EM1431" s="10"/>
      <c r="EN1431" s="11"/>
      <c r="EO1431" s="6">
        <f>SUMIF(EP$253:EP$283,$D1431,ER$253:ER$283)</f>
        <v>0</v>
      </c>
      <c r="EP1431" s="9"/>
      <c r="EQ1431" s="10"/>
      <c r="ER1431" s="11"/>
      <c r="ES1431" s="6">
        <f>SUMIF(ET$253:ET$283,$D1431,EV$253:EV$283)</f>
        <v>0</v>
      </c>
      <c r="ET1431" s="9"/>
      <c r="EU1431" s="10"/>
      <c r="EV1431" s="11"/>
      <c r="EW1431" s="6">
        <f>SUMIF(EX$253:EX$283,$D1431,EZ$253:EZ$283)</f>
        <v>0</v>
      </c>
      <c r="EX1431" s="9"/>
      <c r="EY1431" s="10"/>
      <c r="EZ1431" s="11"/>
      <c r="FA1431" s="6">
        <f>SUMIF(FB$253:FB$283,$D1431,FD$253:FD$283)</f>
        <v>0</v>
      </c>
      <c r="FB1431" s="9"/>
      <c r="FC1431" s="10"/>
      <c r="FD1431" s="11"/>
      <c r="FE1431" s="6">
        <f>SUMIF(FF$253:FF$283,$D1431,FH$253:FH$283)</f>
        <v>0</v>
      </c>
      <c r="FF1431" s="9"/>
      <c r="FG1431" s="10"/>
      <c r="FH1431" s="11"/>
      <c r="FI1431" s="6">
        <f>SUMIF(FJ$253:FJ$283,$D1431,FL$253:FL$283)</f>
        <v>0</v>
      </c>
      <c r="FJ1431" s="9"/>
      <c r="FK1431" s="10"/>
      <c r="FL1431" s="11"/>
      <c r="FM1431" s="6">
        <f>SUMIF(FN$253:FN$283,$D1431,FP$253:FP$283)</f>
        <v>0</v>
      </c>
      <c r="FN1431" s="9"/>
      <c r="FO1431" s="10"/>
      <c r="FP1431" s="11"/>
      <c r="FQ1431" s="6">
        <f>SUMIF(FR$253:FR$283,$D1431,FT$253:FT$283)</f>
        <v>0</v>
      </c>
      <c r="FR1431" s="9"/>
      <c r="FS1431" s="10"/>
      <c r="FT1431" s="11"/>
      <c r="FU1431" s="6">
        <f>SUMIF(FV$253:FV$283,$D1431,FX$253:FX$283)</f>
        <v>0</v>
      </c>
      <c r="FV1431" s="9"/>
      <c r="FW1431" s="10"/>
      <c r="FX1431" s="11"/>
      <c r="FY1431" s="6">
        <f>SUMIF(FZ$253:FZ$283,$D1431,GB$253:GB$283)</f>
        <v>0</v>
      </c>
      <c r="FZ1431" s="9"/>
      <c r="GA1431" s="10"/>
      <c r="GB1431" s="11"/>
      <c r="GC1431" s="6">
        <f>SUMIF(GD$253:GD$283,$D1431,GF$253:GF$283)</f>
        <v>0</v>
      </c>
      <c r="GD1431" s="9"/>
      <c r="GE1431" s="10"/>
      <c r="GF1431" s="11"/>
      <c r="GG1431" s="6">
        <f>SUMIF(GH$253:GH$283,$D1431,GJ$253:GJ$283)</f>
        <v>0</v>
      </c>
      <c r="GH1431" s="9"/>
      <c r="GI1431" s="10"/>
      <c r="GJ1431" s="11"/>
      <c r="GK1431" s="6">
        <f>SUMIF(GL$253:GL$283,$D1431,GN$253:GN$283)</f>
        <v>0</v>
      </c>
      <c r="GL1431" s="9"/>
      <c r="GM1431" s="10"/>
      <c r="GN1431" s="11"/>
      <c r="GO1431" s="6">
        <f>SUMIF(GP$253:GP$283,$D1431,GR$253:GR$283)</f>
        <v>0</v>
      </c>
      <c r="GP1431" s="9"/>
      <c r="GQ1431" s="10"/>
      <c r="GR1431" s="11"/>
      <c r="GS1431" s="6">
        <f>SUMIF(GT$253:GT$283,$D1431,GV$253:GV$283)</f>
        <v>0</v>
      </c>
      <c r="GT1431" s="9"/>
      <c r="GU1431" s="10"/>
      <c r="GV1431" s="20"/>
      <c r="GW1431" s="19">
        <f t="shared" si="34"/>
        <v>0</v>
      </c>
      <c r="GX1431" s="472"/>
      <c r="GY1431" s="473"/>
    </row>
    <row r="1432" spans="1:207" ht="15.75">
      <c r="A1432" s="47" t="s">
        <v>84</v>
      </c>
      <c r="B1432" s="475"/>
      <c r="C1432" s="287" t="s">
        <v>168</v>
      </c>
      <c r="D1432" s="237" t="s">
        <v>169</v>
      </c>
      <c r="E1432" s="6">
        <f>SUMIF(F$284:F$314,$D1432,H$284:H$314)</f>
        <v>0</v>
      </c>
      <c r="F1432" s="9"/>
      <c r="G1432" s="10"/>
      <c r="H1432" s="11"/>
      <c r="I1432" s="6">
        <f>SUMIF(J$284:J$314,$D1432,L$284:L$314)</f>
        <v>0</v>
      </c>
      <c r="J1432" s="9"/>
      <c r="K1432" s="10"/>
      <c r="L1432" s="11"/>
      <c r="M1432" s="6">
        <f>SUMIF(N$284:N$314,$D1432,P$284:P$314)</f>
        <v>0</v>
      </c>
      <c r="N1432" s="9"/>
      <c r="O1432" s="10"/>
      <c r="P1432" s="11"/>
      <c r="Q1432" s="6">
        <f>SUMIF(R$284:R$314,$D1432,T$284:T$314)</f>
        <v>0</v>
      </c>
      <c r="R1432" s="9"/>
      <c r="S1432" s="10"/>
      <c r="T1432" s="11"/>
      <c r="U1432" s="6">
        <f>SUMIF(V$284:V$314,$D1432,X$284:X$314)</f>
        <v>0</v>
      </c>
      <c r="V1432" s="9"/>
      <c r="W1432" s="10"/>
      <c r="X1432" s="11"/>
      <c r="Y1432" s="6">
        <f>SUMIF(Z$284:Z$314,$D1432,AB$284:AB$314)</f>
        <v>0</v>
      </c>
      <c r="Z1432" s="9"/>
      <c r="AA1432" s="10"/>
      <c r="AB1432" s="11"/>
      <c r="AC1432" s="6">
        <f>SUMIF(AD$284:AD$314,$D1432,AF$284:AF$314)</f>
        <v>0</v>
      </c>
      <c r="AD1432" s="9"/>
      <c r="AE1432" s="10"/>
      <c r="AF1432" s="11"/>
      <c r="AG1432" s="6">
        <f>SUMIF(AH$284:AH$314,$D1432,AJ$284:AJ$314)</f>
        <v>0</v>
      </c>
      <c r="AH1432" s="9"/>
      <c r="AI1432" s="10"/>
      <c r="AJ1432" s="11"/>
      <c r="AK1432" s="6">
        <f>SUMIF(AL$284:AL$314,$D1432,AN$284:AN$314)</f>
        <v>0</v>
      </c>
      <c r="AL1432" s="9"/>
      <c r="AM1432" s="10"/>
      <c r="AN1432" s="11"/>
      <c r="AO1432" s="6">
        <f>SUMIF(AP$284:AP$314,$D1432,AR$284:AR$314)</f>
        <v>0</v>
      </c>
      <c r="AP1432" s="9"/>
      <c r="AQ1432" s="10"/>
      <c r="AR1432" s="11"/>
      <c r="AS1432" s="6">
        <f>SUMIF(AT$284:AT$314,$D1432,AV$284:AV$314)</f>
        <v>0</v>
      </c>
      <c r="AT1432" s="9"/>
      <c r="AU1432" s="10"/>
      <c r="AV1432" s="11"/>
      <c r="AW1432" s="6">
        <f>SUMIF(AX$284:AX$314,$D1432,AZ$284:AZ$314)</f>
        <v>0</v>
      </c>
      <c r="AX1432" s="9"/>
      <c r="AY1432" s="10"/>
      <c r="AZ1432" s="11"/>
      <c r="BA1432" s="6">
        <f>SUMIF(BB$284:BB$314,$D1432,BD$284:BD$314)</f>
        <v>0</v>
      </c>
      <c r="BB1432" s="9"/>
      <c r="BC1432" s="10"/>
      <c r="BD1432" s="11"/>
      <c r="BE1432" s="6">
        <f>SUMIF(BF$284:BF$314,$D1432,BH$284:BH$314)</f>
        <v>0</v>
      </c>
      <c r="BF1432" s="9"/>
      <c r="BG1432" s="10"/>
      <c r="BH1432" s="11"/>
      <c r="BI1432" s="6">
        <f>SUMIF(BJ$284:BJ$314,$D1432,BL$284:BL$314)</f>
        <v>0</v>
      </c>
      <c r="BJ1432" s="9"/>
      <c r="BK1432" s="10"/>
      <c r="BL1432" s="11"/>
      <c r="BM1432" s="6">
        <f>SUMIF(BN$284:BN$314,$D1432,BP$284:BP$314)</f>
        <v>0</v>
      </c>
      <c r="BN1432" s="9"/>
      <c r="BO1432" s="10"/>
      <c r="BP1432" s="11"/>
      <c r="BQ1432" s="6">
        <f>SUMIF(BR$284:BR$314,$D1432,BT$284:BT$314)</f>
        <v>0</v>
      </c>
      <c r="BR1432" s="9"/>
      <c r="BS1432" s="10"/>
      <c r="BT1432" s="11"/>
      <c r="BU1432" s="6">
        <f>SUMIF(BV$284:BV$314,$D1432,BX$284:BX$314)</f>
        <v>0</v>
      </c>
      <c r="BV1432" s="9"/>
      <c r="BW1432" s="10"/>
      <c r="BX1432" s="11"/>
      <c r="BY1432" s="6">
        <f>SUMIF(BZ$284:BZ$314,$D1432,CB$284:CB$314)</f>
        <v>0</v>
      </c>
      <c r="BZ1432" s="9"/>
      <c r="CA1432" s="10"/>
      <c r="CB1432" s="11"/>
      <c r="CC1432" s="6">
        <f>SUMIF(CD$284:CD$314,$D1432,CF$284:CF$314)</f>
        <v>0</v>
      </c>
      <c r="CD1432" s="9"/>
      <c r="CE1432" s="10"/>
      <c r="CF1432" s="11"/>
      <c r="CG1432" s="6">
        <f>SUMIF(CH$284:CH$314,$D1432,CJ$284:CJ$314)</f>
        <v>0</v>
      </c>
      <c r="CH1432" s="9"/>
      <c r="CI1432" s="10"/>
      <c r="CJ1432" s="11"/>
      <c r="CK1432" s="6">
        <f>SUMIF(CL$284:CL$314,$D1432,CN$284:CN$314)</f>
        <v>0</v>
      </c>
      <c r="CL1432" s="9"/>
      <c r="CM1432" s="10"/>
      <c r="CN1432" s="11"/>
      <c r="CO1432" s="6">
        <f>SUMIF(CP$284:CP$314,$D1432,CR$284:CR$314)</f>
        <v>0</v>
      </c>
      <c r="CP1432" s="9"/>
      <c r="CQ1432" s="10"/>
      <c r="CR1432" s="11"/>
      <c r="CS1432" s="6">
        <f>SUMIF(CT$284:CT$314,$D1432,CV$284:CV$314)</f>
        <v>0</v>
      </c>
      <c r="CT1432" s="9"/>
      <c r="CU1432" s="10"/>
      <c r="CV1432" s="11"/>
      <c r="CW1432" s="6">
        <f>SUMIF(CX$284:CX$314,$D1432,CZ$284:CZ$314)</f>
        <v>0</v>
      </c>
      <c r="CX1432" s="9"/>
      <c r="CY1432" s="10"/>
      <c r="CZ1432" s="11"/>
      <c r="DA1432" s="6">
        <f>SUMIF(DB$284:DB$314,$D1432,DD$284:DD$314)</f>
        <v>0</v>
      </c>
      <c r="DB1432" s="9"/>
      <c r="DC1432" s="10"/>
      <c r="DD1432" s="11"/>
      <c r="DE1432" s="6">
        <f>SUMIF(DF$284:DF$314,$D1432,DH$284:DH$314)</f>
        <v>0</v>
      </c>
      <c r="DF1432" s="9"/>
      <c r="DG1432" s="10"/>
      <c r="DH1432" s="11"/>
      <c r="DI1432" s="6">
        <f>SUMIF(DJ$284:DJ$314,$D1432,DL$284:DL$314)</f>
        <v>0</v>
      </c>
      <c r="DJ1432" s="9"/>
      <c r="DK1432" s="10"/>
      <c r="DL1432" s="11"/>
      <c r="DM1432" s="6">
        <f>SUMIF(DN$284:DN$314,$D1432,DP$284:DP$314)</f>
        <v>0</v>
      </c>
      <c r="DN1432" s="9"/>
      <c r="DO1432" s="10"/>
      <c r="DP1432" s="11"/>
      <c r="DQ1432" s="6">
        <f>SUMIF(DR$284:DR$314,$D1432,DT$284:DT$314)</f>
        <v>0</v>
      </c>
      <c r="DR1432" s="9"/>
      <c r="DS1432" s="10"/>
      <c r="DT1432" s="11"/>
      <c r="DU1432" s="6">
        <f>SUMIF(DV$284:DV$314,$D1432,DX$284:DX$314)</f>
        <v>0</v>
      </c>
      <c r="DV1432" s="9"/>
      <c r="DW1432" s="10"/>
      <c r="DX1432" s="11"/>
      <c r="DY1432" s="6">
        <f>SUMIF(DZ$284:DZ$314,$D1432,EB$284:EB$314)</f>
        <v>0</v>
      </c>
      <c r="DZ1432" s="9"/>
      <c r="EA1432" s="10"/>
      <c r="EB1432" s="11"/>
      <c r="EC1432" s="6">
        <f>SUMIF(ED$284:ED$314,$D1432,EF$284:EF$314)</f>
        <v>0</v>
      </c>
      <c r="ED1432" s="9"/>
      <c r="EE1432" s="10"/>
      <c r="EF1432" s="11"/>
      <c r="EG1432" s="6">
        <f>SUMIF(EH$284:EH$314,$D1432,EJ$284:EJ$314)</f>
        <v>0</v>
      </c>
      <c r="EH1432" s="9"/>
      <c r="EI1432" s="10"/>
      <c r="EJ1432" s="11"/>
      <c r="EK1432" s="6">
        <f>SUMIF(EL$284:EL$314,$D1432,EN$284:EN$314)</f>
        <v>0</v>
      </c>
      <c r="EL1432" s="9"/>
      <c r="EM1432" s="10"/>
      <c r="EN1432" s="11"/>
      <c r="EO1432" s="6">
        <f>SUMIF(EP$284:EP$314,$D1432,ER$284:ER$314)</f>
        <v>0</v>
      </c>
      <c r="EP1432" s="9"/>
      <c r="EQ1432" s="10"/>
      <c r="ER1432" s="11"/>
      <c r="ES1432" s="6">
        <f>SUMIF(ET$284:ET$314,$D1432,EV$284:EV$314)</f>
        <v>0</v>
      </c>
      <c r="ET1432" s="9"/>
      <c r="EU1432" s="10"/>
      <c r="EV1432" s="11"/>
      <c r="EW1432" s="6">
        <f>SUMIF(EX$284:EX$314,$D1432,EZ$284:EZ$314)</f>
        <v>0</v>
      </c>
      <c r="EX1432" s="9"/>
      <c r="EY1432" s="10"/>
      <c r="EZ1432" s="11"/>
      <c r="FA1432" s="6">
        <f>SUMIF(FB$284:FB$314,$D1432,FD$284:FD$314)</f>
        <v>0</v>
      </c>
      <c r="FB1432" s="9"/>
      <c r="FC1432" s="10"/>
      <c r="FD1432" s="11"/>
      <c r="FE1432" s="6">
        <f>SUMIF(FF$284:FF$314,$D1432,FH$284:FH$314)</f>
        <v>0</v>
      </c>
      <c r="FF1432" s="9"/>
      <c r="FG1432" s="10"/>
      <c r="FH1432" s="11"/>
      <c r="FI1432" s="6">
        <f>SUMIF(FJ$284:FJ$314,$D1432,FL$284:FL$314)</f>
        <v>0</v>
      </c>
      <c r="FJ1432" s="9"/>
      <c r="FK1432" s="10"/>
      <c r="FL1432" s="11"/>
      <c r="FM1432" s="6">
        <f>SUMIF(FN$284:FN$314,$D1432,FP$284:FP$314)</f>
        <v>0</v>
      </c>
      <c r="FN1432" s="9"/>
      <c r="FO1432" s="10"/>
      <c r="FP1432" s="11"/>
      <c r="FQ1432" s="6">
        <f>SUMIF(FR$284:FR$314,$D1432,FT$284:FT$314)</f>
        <v>0</v>
      </c>
      <c r="FR1432" s="9"/>
      <c r="FS1432" s="10"/>
      <c r="FT1432" s="11"/>
      <c r="FU1432" s="6">
        <f>SUMIF(FV$284:FV$314,$D1432,FX$284:FX$314)</f>
        <v>0</v>
      </c>
      <c r="FV1432" s="9"/>
      <c r="FW1432" s="10"/>
      <c r="FX1432" s="11"/>
      <c r="FY1432" s="6">
        <f>SUMIF(FZ$284:FZ$314,$D1432,GB$284:GB$314)</f>
        <v>0</v>
      </c>
      <c r="FZ1432" s="9"/>
      <c r="GA1432" s="10"/>
      <c r="GB1432" s="11"/>
      <c r="GC1432" s="6">
        <f>SUMIF(GD$284:GD$314,$D1432,GF$284:GF$314)</f>
        <v>0</v>
      </c>
      <c r="GD1432" s="9"/>
      <c r="GE1432" s="10"/>
      <c r="GF1432" s="11"/>
      <c r="GG1432" s="6">
        <f>SUMIF(GH$284:GH$314,$D1432,GJ$284:GJ$314)</f>
        <v>0</v>
      </c>
      <c r="GH1432" s="9"/>
      <c r="GI1432" s="10"/>
      <c r="GJ1432" s="11"/>
      <c r="GK1432" s="6">
        <f>SUMIF(GL$284:GL$314,$D1432,GN$284:GN$314)</f>
        <v>0</v>
      </c>
      <c r="GL1432" s="9"/>
      <c r="GM1432" s="10"/>
      <c r="GN1432" s="11"/>
      <c r="GO1432" s="6">
        <f>SUMIF(GP$284:GP$314,$D1432,GR$284:GR$314)</f>
        <v>0</v>
      </c>
      <c r="GP1432" s="9"/>
      <c r="GQ1432" s="10"/>
      <c r="GR1432" s="11"/>
      <c r="GS1432" s="6">
        <f>SUMIF(GT$284:GT$314,$D1432,GV$284:GV$314)</f>
        <v>0</v>
      </c>
      <c r="GT1432" s="9"/>
      <c r="GU1432" s="10"/>
      <c r="GV1432" s="20"/>
      <c r="GW1432" s="19">
        <f t="shared" si="34"/>
        <v>0</v>
      </c>
      <c r="GX1432" s="472"/>
      <c r="GY1432" s="473"/>
    </row>
    <row r="1433" spans="1:207" ht="15.75">
      <c r="A1433" s="47" t="s">
        <v>85</v>
      </c>
      <c r="B1433" s="475"/>
      <c r="C1433" s="287" t="s">
        <v>168</v>
      </c>
      <c r="D1433" s="237" t="s">
        <v>169</v>
      </c>
      <c r="E1433" s="7">
        <f>SUMIF(F$315:F$345,$D1433,H$315:H$345)</f>
        <v>0</v>
      </c>
      <c r="F1433" s="12"/>
      <c r="G1433" s="13"/>
      <c r="H1433" s="14"/>
      <c r="I1433" s="6">
        <f>SUMIF(J$315:J$345,$D1433,L$315:L$345)</f>
        <v>0</v>
      </c>
      <c r="J1433" s="12"/>
      <c r="K1433" s="13"/>
      <c r="L1433" s="14"/>
      <c r="M1433" s="7">
        <f>SUMIF(N$315:N$345,$D1433,P$315:P$345)</f>
        <v>0</v>
      </c>
      <c r="N1433" s="12"/>
      <c r="O1433" s="13"/>
      <c r="P1433" s="14"/>
      <c r="Q1433" s="6">
        <f>SUMIF(R$315:R$345,$D1433,T$315:T$345)</f>
        <v>0</v>
      </c>
      <c r="R1433" s="12"/>
      <c r="S1433" s="13"/>
      <c r="T1433" s="14"/>
      <c r="U1433" s="7">
        <f>SUMIF(V$315:V$345,$D1433,X$315:X$345)</f>
        <v>0</v>
      </c>
      <c r="V1433" s="12"/>
      <c r="W1433" s="13"/>
      <c r="X1433" s="14"/>
      <c r="Y1433" s="6">
        <f>SUMIF(Z$315:Z$345,$D1433,AB$315:AB$345)</f>
        <v>0</v>
      </c>
      <c r="Z1433" s="12"/>
      <c r="AA1433" s="13"/>
      <c r="AB1433" s="14"/>
      <c r="AC1433" s="7">
        <f>SUMIF(AD$315:AD$345,$D1433,AF$315:AF$345)</f>
        <v>0</v>
      </c>
      <c r="AD1433" s="12"/>
      <c r="AE1433" s="13"/>
      <c r="AF1433" s="14"/>
      <c r="AG1433" s="7">
        <f>SUMIF(AH$315:AH$345,$D1433,AJ$315:AJ$345)</f>
        <v>0</v>
      </c>
      <c r="AH1433" s="12"/>
      <c r="AI1433" s="13"/>
      <c r="AJ1433" s="14"/>
      <c r="AK1433" s="7">
        <f>SUMIF(AL$315:AL$345,$D1433,AN$315:AN$345)</f>
        <v>0</v>
      </c>
      <c r="AL1433" s="12"/>
      <c r="AM1433" s="13"/>
      <c r="AN1433" s="14"/>
      <c r="AO1433" s="7">
        <f>SUMIF(AP$315:AP$345,$D1433,AR$315:AR$345)</f>
        <v>0</v>
      </c>
      <c r="AP1433" s="12"/>
      <c r="AQ1433" s="13"/>
      <c r="AR1433" s="14"/>
      <c r="AS1433" s="7">
        <f>SUMIF(AT$315:AT$345,$D1433,AV$315:AV$345)</f>
        <v>0</v>
      </c>
      <c r="AT1433" s="12"/>
      <c r="AU1433" s="13"/>
      <c r="AV1433" s="14"/>
      <c r="AW1433" s="7">
        <f>SUMIF(AX$315:AX$345,$D1433,AZ$315:AZ$345)</f>
        <v>0</v>
      </c>
      <c r="AX1433" s="12"/>
      <c r="AY1433" s="13"/>
      <c r="AZ1433" s="14"/>
      <c r="BA1433" s="7">
        <f>SUMIF(BB$315:BB$345,$D1433,BD$315:BD$345)</f>
        <v>0</v>
      </c>
      <c r="BB1433" s="12"/>
      <c r="BC1433" s="13"/>
      <c r="BD1433" s="14"/>
      <c r="BE1433" s="7">
        <f>SUMIF(BF$315:BF$345,$D1433,BH$315:BH$345)</f>
        <v>0</v>
      </c>
      <c r="BF1433" s="12"/>
      <c r="BG1433" s="13"/>
      <c r="BH1433" s="14"/>
      <c r="BI1433" s="7">
        <f>SUMIF(BJ$315:BJ$345,$D1433,BL$315:BL$345)</f>
        <v>0</v>
      </c>
      <c r="BJ1433" s="12"/>
      <c r="BK1433" s="13"/>
      <c r="BL1433" s="14"/>
      <c r="BM1433" s="7">
        <f>SUMIF(BN$315:BN$345,$D1433,BP$315:BP$345)</f>
        <v>0</v>
      </c>
      <c r="BN1433" s="12"/>
      <c r="BO1433" s="13"/>
      <c r="BP1433" s="14"/>
      <c r="BQ1433" s="7">
        <f>SUMIF(BR$315:BR$345,$D1433,BT$315:BT$345)</f>
        <v>0</v>
      </c>
      <c r="BR1433" s="12"/>
      <c r="BS1433" s="13"/>
      <c r="BT1433" s="14"/>
      <c r="BU1433" s="7">
        <f>SUMIF(BV$315:BV$345,$D1433,BX$315:BX$345)</f>
        <v>0</v>
      </c>
      <c r="BV1433" s="12"/>
      <c r="BW1433" s="13"/>
      <c r="BX1433" s="14"/>
      <c r="BY1433" s="7">
        <f>SUMIF(BZ$315:BZ$345,$D1433,CB$315:CB$345)</f>
        <v>0</v>
      </c>
      <c r="BZ1433" s="12"/>
      <c r="CA1433" s="13"/>
      <c r="CB1433" s="14"/>
      <c r="CC1433" s="7">
        <f>SUMIF(CD$315:CD$345,$D1433,CF$315:CF$345)</f>
        <v>0</v>
      </c>
      <c r="CD1433" s="12"/>
      <c r="CE1433" s="13"/>
      <c r="CF1433" s="14"/>
      <c r="CG1433" s="7">
        <f>SUMIF(CH$315:CH$345,$D1433,CJ$315:CJ$345)</f>
        <v>0</v>
      </c>
      <c r="CH1433" s="12"/>
      <c r="CI1433" s="13"/>
      <c r="CJ1433" s="14"/>
      <c r="CK1433" s="7">
        <f>SUMIF(CL$315:CL$345,$D1433,CN$315:CN$345)</f>
        <v>0</v>
      </c>
      <c r="CL1433" s="12"/>
      <c r="CM1433" s="13"/>
      <c r="CN1433" s="14"/>
      <c r="CO1433" s="7">
        <f>SUMIF(CP$315:CP$345,$D1433,CR$315:CR$345)</f>
        <v>0</v>
      </c>
      <c r="CP1433" s="12"/>
      <c r="CQ1433" s="13"/>
      <c r="CR1433" s="14"/>
      <c r="CS1433" s="7">
        <f>SUMIF(CT$315:CT$345,$D1433,CV$315:CV$345)</f>
        <v>0</v>
      </c>
      <c r="CT1433" s="12"/>
      <c r="CU1433" s="13"/>
      <c r="CV1433" s="14"/>
      <c r="CW1433" s="7">
        <f>SUMIF(CX$315:CX$345,$D1433,CZ$315:CZ$345)</f>
        <v>0</v>
      </c>
      <c r="CX1433" s="12"/>
      <c r="CY1433" s="13"/>
      <c r="CZ1433" s="14"/>
      <c r="DA1433" s="7">
        <f>SUMIF(DB$315:DB$345,$D1433,DD$315:DD$345)</f>
        <v>0</v>
      </c>
      <c r="DB1433" s="12"/>
      <c r="DC1433" s="13"/>
      <c r="DD1433" s="14"/>
      <c r="DE1433" s="7">
        <f>SUMIF(DF$315:DF$345,$D1433,DH$315:DH$345)</f>
        <v>0</v>
      </c>
      <c r="DF1433" s="12"/>
      <c r="DG1433" s="13"/>
      <c r="DH1433" s="14"/>
      <c r="DI1433" s="7">
        <f>SUMIF(DJ$315:DJ$345,$D1433,DL$315:DL$345)</f>
        <v>0</v>
      </c>
      <c r="DJ1433" s="12"/>
      <c r="DK1433" s="13"/>
      <c r="DL1433" s="14"/>
      <c r="DM1433" s="7">
        <f>SUMIF(DN$315:DN$345,$D1433,DP$315:DP$345)</f>
        <v>0</v>
      </c>
      <c r="DN1433" s="12"/>
      <c r="DO1433" s="13"/>
      <c r="DP1433" s="14"/>
      <c r="DQ1433" s="7">
        <f>SUMIF(DR$315:DR$345,$D1433,DT$315:DT$345)</f>
        <v>0</v>
      </c>
      <c r="DR1433" s="12"/>
      <c r="DS1433" s="13"/>
      <c r="DT1433" s="14"/>
      <c r="DU1433" s="7">
        <f>SUMIF(DV$315:DV$345,$D1433,DX$315:DX$345)</f>
        <v>0</v>
      </c>
      <c r="DV1433" s="12"/>
      <c r="DW1433" s="13"/>
      <c r="DX1433" s="14"/>
      <c r="DY1433" s="7">
        <f>SUMIF(DZ$315:DZ$345,$D1433,EB$315:EB$345)</f>
        <v>0</v>
      </c>
      <c r="DZ1433" s="12"/>
      <c r="EA1433" s="13"/>
      <c r="EB1433" s="14"/>
      <c r="EC1433" s="7">
        <f>SUMIF(ED$315:ED$345,$D1433,EF$315:EF$345)</f>
        <v>0</v>
      </c>
      <c r="ED1433" s="12"/>
      <c r="EE1433" s="13"/>
      <c r="EF1433" s="14"/>
      <c r="EG1433" s="7">
        <f>SUMIF(EH$315:EH$345,$D1433,EJ$315:EJ$345)</f>
        <v>0</v>
      </c>
      <c r="EH1433" s="12"/>
      <c r="EI1433" s="13"/>
      <c r="EJ1433" s="14"/>
      <c r="EK1433" s="7">
        <f>SUMIF(EL$315:EL$345,$D1433,EN$315:EN$345)</f>
        <v>0</v>
      </c>
      <c r="EL1433" s="12"/>
      <c r="EM1433" s="13"/>
      <c r="EN1433" s="14"/>
      <c r="EO1433" s="7">
        <f>SUMIF(EP$315:EP$345,$D1433,ER$315:ER$345)</f>
        <v>0</v>
      </c>
      <c r="EP1433" s="12"/>
      <c r="EQ1433" s="13"/>
      <c r="ER1433" s="14"/>
      <c r="ES1433" s="7">
        <f>SUMIF(ET$315:ET$345,$D1433,EV$315:EV$345)</f>
        <v>0</v>
      </c>
      <c r="ET1433" s="12"/>
      <c r="EU1433" s="13"/>
      <c r="EV1433" s="14"/>
      <c r="EW1433" s="7">
        <f>SUMIF(EX$315:EX$345,$D1433,EZ$315:EZ$345)</f>
        <v>0</v>
      </c>
      <c r="EX1433" s="12"/>
      <c r="EY1433" s="13"/>
      <c r="EZ1433" s="14"/>
      <c r="FA1433" s="7">
        <f>SUMIF(FB$315:FB$345,$D1433,FD$315:FD$345)</f>
        <v>0</v>
      </c>
      <c r="FB1433" s="12"/>
      <c r="FC1433" s="13"/>
      <c r="FD1433" s="14"/>
      <c r="FE1433" s="7">
        <f>SUMIF(FF$315:FF$345,$D1433,FH$315:FH$345)</f>
        <v>0</v>
      </c>
      <c r="FF1433" s="12"/>
      <c r="FG1433" s="13"/>
      <c r="FH1433" s="14"/>
      <c r="FI1433" s="7">
        <f>SUMIF(FJ$315:FJ$345,$D1433,FL$315:FL$345)</f>
        <v>0</v>
      </c>
      <c r="FJ1433" s="12"/>
      <c r="FK1433" s="13"/>
      <c r="FL1433" s="14"/>
      <c r="FM1433" s="7">
        <f>SUMIF(FN$315:FN$345,$D1433,FP$315:FP$345)</f>
        <v>0</v>
      </c>
      <c r="FN1433" s="12"/>
      <c r="FO1433" s="13"/>
      <c r="FP1433" s="14"/>
      <c r="FQ1433" s="7">
        <f>SUMIF(FR$315:FR$345,$D1433,FT$315:FT$345)</f>
        <v>0</v>
      </c>
      <c r="FR1433" s="12"/>
      <c r="FS1433" s="13"/>
      <c r="FT1433" s="14"/>
      <c r="FU1433" s="7">
        <f>SUMIF(FV$315:FV$345,$D1433,FX$315:FX$345)</f>
        <v>0</v>
      </c>
      <c r="FV1433" s="12"/>
      <c r="FW1433" s="13"/>
      <c r="FX1433" s="14"/>
      <c r="FY1433" s="7">
        <f>SUMIF(FZ$315:FZ$345,$D1433,GB$315:GB$345)</f>
        <v>0</v>
      </c>
      <c r="FZ1433" s="12"/>
      <c r="GA1433" s="13"/>
      <c r="GB1433" s="14"/>
      <c r="GC1433" s="7">
        <f>SUMIF(GD$315:GD$345,$D1433,GF$315:GF$345)</f>
        <v>0</v>
      </c>
      <c r="GD1433" s="12"/>
      <c r="GE1433" s="13"/>
      <c r="GF1433" s="14"/>
      <c r="GG1433" s="7">
        <f>SUMIF(GH$315:GH$345,$D1433,GJ$315:GJ$345)</f>
        <v>0</v>
      </c>
      <c r="GH1433" s="12"/>
      <c r="GI1433" s="13"/>
      <c r="GJ1433" s="14"/>
      <c r="GK1433" s="7">
        <f>SUMIF(GL$315:GL$345,$D1433,GN$315:GN$345)</f>
        <v>0</v>
      </c>
      <c r="GL1433" s="12"/>
      <c r="GM1433" s="13"/>
      <c r="GN1433" s="14"/>
      <c r="GO1433" s="7">
        <f>SUMIF(GP$315:GP$345,$D1433,GR$315:GR$345)</f>
        <v>0</v>
      </c>
      <c r="GP1433" s="12"/>
      <c r="GQ1433" s="13"/>
      <c r="GR1433" s="14"/>
      <c r="GS1433" s="7">
        <f>SUMIF(GT$315:GT$345,$D1433,GV$315:GV$345)</f>
        <v>0</v>
      </c>
      <c r="GT1433" s="12"/>
      <c r="GU1433" s="13"/>
      <c r="GV1433" s="21"/>
      <c r="GW1433" s="19">
        <f t="shared" si="34"/>
        <v>0</v>
      </c>
      <c r="GX1433" s="472"/>
      <c r="GY1433" s="473"/>
    </row>
    <row r="1434" spans="1:207" ht="16.5" thickBot="1">
      <c r="A1434" s="162" t="s">
        <v>86</v>
      </c>
      <c r="B1434" s="476"/>
      <c r="C1434" s="288" t="s">
        <v>168</v>
      </c>
      <c r="D1434" s="239" t="s">
        <v>169</v>
      </c>
      <c r="E1434" s="8">
        <f>SUMIF(F$346:F$376,$D1434,H$346:H$376)</f>
        <v>0</v>
      </c>
      <c r="F1434" s="15"/>
      <c r="G1434" s="16"/>
      <c r="H1434" s="16"/>
      <c r="I1434" s="6">
        <f>SUMIF(J$346:J$376,$D1434,L$346:L$376)</f>
        <v>0</v>
      </c>
      <c r="J1434" s="15"/>
      <c r="K1434" s="16"/>
      <c r="L1434" s="16"/>
      <c r="M1434" s="8">
        <f>SUMIF(N$346:N$376,$D1434,P$346:P$376)</f>
        <v>0</v>
      </c>
      <c r="N1434" s="15"/>
      <c r="O1434" s="16"/>
      <c r="P1434" s="16"/>
      <c r="Q1434" s="6">
        <f>SUMIF(R$346:R$376,$D1434,T$346:T$376)</f>
        <v>0</v>
      </c>
      <c r="R1434" s="15"/>
      <c r="S1434" s="16"/>
      <c r="T1434" s="16"/>
      <c r="U1434" s="8">
        <f>SUMIF(V$346:V$376,$D1434,X$346:X$376)</f>
        <v>0</v>
      </c>
      <c r="V1434" s="15"/>
      <c r="W1434" s="16"/>
      <c r="X1434" s="16"/>
      <c r="Y1434" s="6">
        <f>SUMIF(Z$346:Z$376,$D1434,AB$346:AB$376)</f>
        <v>0</v>
      </c>
      <c r="Z1434" s="15"/>
      <c r="AA1434" s="16"/>
      <c r="AB1434" s="16"/>
      <c r="AC1434" s="8">
        <f>SUMIF(AD$346:AD$376,$D1434,AF$346:AF$376)</f>
        <v>0</v>
      </c>
      <c r="AD1434" s="15"/>
      <c r="AE1434" s="16"/>
      <c r="AF1434" s="16"/>
      <c r="AG1434" s="8">
        <f>SUMIF(AH$346:AH$376,$D1434,AJ$346:AJ$376)</f>
        <v>0</v>
      </c>
      <c r="AH1434" s="15"/>
      <c r="AI1434" s="16"/>
      <c r="AJ1434" s="16"/>
      <c r="AK1434" s="8">
        <f>SUMIF(AL$346:AL$376,$D1434,AN$346:AN$376)</f>
        <v>0</v>
      </c>
      <c r="AL1434" s="15"/>
      <c r="AM1434" s="16"/>
      <c r="AN1434" s="16"/>
      <c r="AO1434" s="8">
        <f>SUMIF(AP$346:AP$376,$D1434,AR$346:AR$376)</f>
        <v>0</v>
      </c>
      <c r="AP1434" s="15"/>
      <c r="AQ1434" s="16"/>
      <c r="AR1434" s="16"/>
      <c r="AS1434" s="8">
        <f>SUMIF(AT$346:AT$376,$D1434,AV$346:AV$376)</f>
        <v>0</v>
      </c>
      <c r="AT1434" s="15"/>
      <c r="AU1434" s="16"/>
      <c r="AV1434" s="16"/>
      <c r="AW1434" s="8">
        <f>SUMIF(AX$346:AX$376,$D1434,AZ$346:AZ$376)</f>
        <v>0</v>
      </c>
      <c r="AX1434" s="15"/>
      <c r="AY1434" s="16"/>
      <c r="AZ1434" s="16"/>
      <c r="BA1434" s="8">
        <f>SUMIF(BB$346:BB$376,$D1434,BD$346:BD$376)</f>
        <v>0</v>
      </c>
      <c r="BB1434" s="15"/>
      <c r="BC1434" s="16"/>
      <c r="BD1434" s="16"/>
      <c r="BE1434" s="8">
        <f>SUMIF(BF$346:BF$376,$D1434,BH$346:BH$376)</f>
        <v>0</v>
      </c>
      <c r="BF1434" s="15"/>
      <c r="BG1434" s="16"/>
      <c r="BH1434" s="16"/>
      <c r="BI1434" s="8">
        <f>SUMIF(BJ$346:BJ$376,$D1434,BL$346:BL$376)</f>
        <v>0</v>
      </c>
      <c r="BJ1434" s="15"/>
      <c r="BK1434" s="16"/>
      <c r="BL1434" s="16"/>
      <c r="BM1434" s="8">
        <f>SUMIF(BN$346:BN$376,$D1434,BP$346:BP$376)</f>
        <v>0</v>
      </c>
      <c r="BN1434" s="15"/>
      <c r="BO1434" s="16"/>
      <c r="BP1434" s="16"/>
      <c r="BQ1434" s="8">
        <f>SUMIF(BR$346:BR$376,$D1434,BT$346:BT$376)</f>
        <v>0</v>
      </c>
      <c r="BR1434" s="15"/>
      <c r="BS1434" s="16"/>
      <c r="BT1434" s="16"/>
      <c r="BU1434" s="8">
        <f>SUMIF(BV$346:BV$376,$D1434,BX$346:BX$376)</f>
        <v>0</v>
      </c>
      <c r="BV1434" s="15"/>
      <c r="BW1434" s="16"/>
      <c r="BX1434" s="16"/>
      <c r="BY1434" s="8">
        <f>SUMIF(BZ$346:BZ$376,$D1434,CB$346:CB$376)</f>
        <v>0</v>
      </c>
      <c r="BZ1434" s="15"/>
      <c r="CA1434" s="16"/>
      <c r="CB1434" s="16"/>
      <c r="CC1434" s="8">
        <f>SUMIF(CD$346:CD$376,$D1434,CF$346:CF$376)</f>
        <v>0</v>
      </c>
      <c r="CD1434" s="15"/>
      <c r="CE1434" s="16"/>
      <c r="CF1434" s="16"/>
      <c r="CG1434" s="8">
        <f>SUMIF(CH$346:CH$376,$D1434,CJ$346:CJ$376)</f>
        <v>0</v>
      </c>
      <c r="CH1434" s="15"/>
      <c r="CI1434" s="16"/>
      <c r="CJ1434" s="16"/>
      <c r="CK1434" s="8">
        <f>SUMIF(CL$346:CL$376,$D1434,CN$346:CN$376)</f>
        <v>0</v>
      </c>
      <c r="CL1434" s="15"/>
      <c r="CM1434" s="16"/>
      <c r="CN1434" s="16"/>
      <c r="CO1434" s="8">
        <f>SUMIF(CP$346:CP$376,$D1434,CR$346:CR$376)</f>
        <v>0</v>
      </c>
      <c r="CP1434" s="15"/>
      <c r="CQ1434" s="16"/>
      <c r="CR1434" s="16"/>
      <c r="CS1434" s="8">
        <f>SUMIF(CT$346:CT$376,$D1434,CV$346:CV$376)</f>
        <v>0</v>
      </c>
      <c r="CT1434" s="15"/>
      <c r="CU1434" s="16"/>
      <c r="CV1434" s="16"/>
      <c r="CW1434" s="8">
        <f>SUMIF(CX$346:CX$376,$D1434,CZ$346:CZ$376)</f>
        <v>0</v>
      </c>
      <c r="CX1434" s="15"/>
      <c r="CY1434" s="16"/>
      <c r="CZ1434" s="16"/>
      <c r="DA1434" s="8">
        <f>SUMIF(DB$346:DB$376,$D1434,DD$346:DD$376)</f>
        <v>0</v>
      </c>
      <c r="DB1434" s="15"/>
      <c r="DC1434" s="16"/>
      <c r="DD1434" s="16"/>
      <c r="DE1434" s="8">
        <f>SUMIF(DF$346:DF$376,$D1434,DH$346:DH$376)</f>
        <v>0</v>
      </c>
      <c r="DF1434" s="15"/>
      <c r="DG1434" s="16"/>
      <c r="DH1434" s="16"/>
      <c r="DI1434" s="8">
        <f>SUMIF(DJ$346:DJ$376,$D1434,DL$346:DL$376)</f>
        <v>0</v>
      </c>
      <c r="DJ1434" s="15"/>
      <c r="DK1434" s="16"/>
      <c r="DL1434" s="16"/>
      <c r="DM1434" s="8">
        <f>SUMIF(DN$346:DN$376,$D1434,DP$346:DP$376)</f>
        <v>0</v>
      </c>
      <c r="DN1434" s="15"/>
      <c r="DO1434" s="16"/>
      <c r="DP1434" s="16"/>
      <c r="DQ1434" s="8">
        <f>SUMIF(DR$346:DR$376,$D1434,DT$346:DT$376)</f>
        <v>0</v>
      </c>
      <c r="DR1434" s="15"/>
      <c r="DS1434" s="16"/>
      <c r="DT1434" s="16"/>
      <c r="DU1434" s="8">
        <f>SUMIF(DV$346:DV$376,$D1434,DX$346:DX$376)</f>
        <v>0</v>
      </c>
      <c r="DV1434" s="15"/>
      <c r="DW1434" s="16"/>
      <c r="DX1434" s="16"/>
      <c r="DY1434" s="8">
        <f>SUMIF(DZ$346:DZ$376,$D1434,EB$346:EB$376)</f>
        <v>0</v>
      </c>
      <c r="DZ1434" s="15"/>
      <c r="EA1434" s="16"/>
      <c r="EB1434" s="16"/>
      <c r="EC1434" s="8">
        <f>SUMIF(ED$346:ED$376,$D1434,EF$346:EF$376)</f>
        <v>0</v>
      </c>
      <c r="ED1434" s="15"/>
      <c r="EE1434" s="16"/>
      <c r="EF1434" s="16"/>
      <c r="EG1434" s="8">
        <f>SUMIF(EH$346:EH$376,$D1434,EJ$346:EJ$376)</f>
        <v>0</v>
      </c>
      <c r="EH1434" s="15"/>
      <c r="EI1434" s="16"/>
      <c r="EJ1434" s="16"/>
      <c r="EK1434" s="8">
        <f>SUMIF(EL$346:EL$376,$D1434,EN$346:EN$376)</f>
        <v>0</v>
      </c>
      <c r="EL1434" s="15"/>
      <c r="EM1434" s="16"/>
      <c r="EN1434" s="16"/>
      <c r="EO1434" s="8">
        <f>SUMIF(EP$346:EP$376,$D1434,ER$346:ER$376)</f>
        <v>0</v>
      </c>
      <c r="EP1434" s="15"/>
      <c r="EQ1434" s="16"/>
      <c r="ER1434" s="16"/>
      <c r="ES1434" s="8">
        <f>SUMIF(ET$346:ET$376,$D1434,EV$346:EV$376)</f>
        <v>0</v>
      </c>
      <c r="ET1434" s="15"/>
      <c r="EU1434" s="16"/>
      <c r="EV1434" s="16"/>
      <c r="EW1434" s="8">
        <f>SUMIF(EX$346:EX$376,$D1434,EZ$346:EZ$376)</f>
        <v>0</v>
      </c>
      <c r="EX1434" s="15"/>
      <c r="EY1434" s="16"/>
      <c r="EZ1434" s="16"/>
      <c r="FA1434" s="8">
        <f>SUMIF(FB$346:FB$376,$D1434,FD$346:FD$376)</f>
        <v>0</v>
      </c>
      <c r="FB1434" s="15"/>
      <c r="FC1434" s="16"/>
      <c r="FD1434" s="16"/>
      <c r="FE1434" s="8">
        <f>SUMIF(FF$346:FF$376,$D1434,FH$346:FH$376)</f>
        <v>0</v>
      </c>
      <c r="FF1434" s="15"/>
      <c r="FG1434" s="16"/>
      <c r="FH1434" s="16"/>
      <c r="FI1434" s="8">
        <f>SUMIF(FJ$346:FJ$376,$D1434,FL$346:FL$376)</f>
        <v>0</v>
      </c>
      <c r="FJ1434" s="15"/>
      <c r="FK1434" s="16"/>
      <c r="FL1434" s="16"/>
      <c r="FM1434" s="8">
        <f>SUMIF(FN$346:FN$376,$D1434,FP$346:FP$376)</f>
        <v>0</v>
      </c>
      <c r="FN1434" s="15"/>
      <c r="FO1434" s="16"/>
      <c r="FP1434" s="16"/>
      <c r="FQ1434" s="8">
        <f>SUMIF(FR$346:FR$376,$D1434,FT$346:FT$376)</f>
        <v>0</v>
      </c>
      <c r="FR1434" s="15"/>
      <c r="FS1434" s="16"/>
      <c r="FT1434" s="16"/>
      <c r="FU1434" s="8">
        <f>SUMIF(FV$346:FV$376,$D1434,FX$346:FX$376)</f>
        <v>0</v>
      </c>
      <c r="FV1434" s="15"/>
      <c r="FW1434" s="16"/>
      <c r="FX1434" s="16"/>
      <c r="FY1434" s="8">
        <f>SUMIF(FZ$346:FZ$376,$D1434,GB$346:GB$376)</f>
        <v>0</v>
      </c>
      <c r="FZ1434" s="15"/>
      <c r="GA1434" s="16"/>
      <c r="GB1434" s="16"/>
      <c r="GC1434" s="8">
        <f>SUMIF(GD$346:GD$376,$D1434,GF$346:GF$376)</f>
        <v>0</v>
      </c>
      <c r="GD1434" s="15"/>
      <c r="GE1434" s="16"/>
      <c r="GF1434" s="16"/>
      <c r="GG1434" s="8">
        <f>SUMIF(GH$346:GH$376,$D1434,GJ$346:GJ$376)</f>
        <v>0</v>
      </c>
      <c r="GH1434" s="15"/>
      <c r="GI1434" s="16"/>
      <c r="GJ1434" s="16"/>
      <c r="GK1434" s="8">
        <f>SUMIF(GL$346:GL$376,$D1434,GN$346:GN$376)</f>
        <v>0</v>
      </c>
      <c r="GL1434" s="15"/>
      <c r="GM1434" s="16"/>
      <c r="GN1434" s="16"/>
      <c r="GO1434" s="8">
        <f>SUMIF(GP$346:GP$376,$D1434,GR$346:GR$376)</f>
        <v>0</v>
      </c>
      <c r="GP1434" s="15"/>
      <c r="GQ1434" s="16"/>
      <c r="GR1434" s="16"/>
      <c r="GS1434" s="8">
        <f>SUMIF(GT$346:GT$376,$D1434,GV$346:GV$376)</f>
        <v>0</v>
      </c>
      <c r="GT1434" s="15"/>
      <c r="GU1434" s="16"/>
      <c r="GV1434" s="22"/>
      <c r="GW1434" s="19">
        <f t="shared" si="34"/>
        <v>0</v>
      </c>
      <c r="GX1434" s="472"/>
      <c r="GY1434" s="473"/>
    </row>
    <row r="1435" spans="1:207" ht="30" customHeight="1">
      <c r="A1435" s="163" t="s">
        <v>75</v>
      </c>
      <c r="B1435" s="474" t="s">
        <v>428</v>
      </c>
      <c r="C1435" s="286" t="s">
        <v>174</v>
      </c>
      <c r="D1435" s="235" t="s">
        <v>173</v>
      </c>
      <c r="E1435" s="6">
        <f>SUMIF(F$5:F$35,$D1435,H$5:H$35)</f>
        <v>0</v>
      </c>
      <c r="F1435" s="9"/>
      <c r="G1435" s="10"/>
      <c r="H1435" s="11"/>
      <c r="I1435" s="6">
        <f>SUMIF(J$5:J$35,$D1435,L$5:L$35)</f>
        <v>0</v>
      </c>
      <c r="J1435" s="9"/>
      <c r="K1435" s="10"/>
      <c r="L1435" s="11"/>
      <c r="M1435" s="6">
        <f>SUMIF(N$5:N$35,$D1435,P$5:P$35)</f>
        <v>0</v>
      </c>
      <c r="N1435" s="9"/>
      <c r="O1435" s="10"/>
      <c r="P1435" s="11"/>
      <c r="Q1435" s="6">
        <f>SUMIF(R$5:R$35,$D1435,T$5:T$35)</f>
        <v>0</v>
      </c>
      <c r="R1435" s="9"/>
      <c r="S1435" s="10"/>
      <c r="T1435" s="11"/>
      <c r="U1435" s="6">
        <f>SUMIF(V$5:V$35,$D1435,X$5:X$35)</f>
        <v>0</v>
      </c>
      <c r="V1435" s="9"/>
      <c r="W1435" s="10"/>
      <c r="X1435" s="11"/>
      <c r="Y1435" s="6">
        <f>SUMIF(Z$5:Z$35,$D1435,AB$5:AB$35)</f>
        <v>0</v>
      </c>
      <c r="Z1435" s="9"/>
      <c r="AA1435" s="10"/>
      <c r="AB1435" s="11"/>
      <c r="AC1435" s="6">
        <f>SUMIF(AD$5:AD$35,$D1435,AF$5:AF$35)</f>
        <v>0</v>
      </c>
      <c r="AD1435" s="9"/>
      <c r="AE1435" s="10"/>
      <c r="AF1435" s="11"/>
      <c r="AG1435" s="6">
        <f>SUMIF(AH$5:AH$35,$D1435,AJ$5:AJ$35)</f>
        <v>0</v>
      </c>
      <c r="AH1435" s="9"/>
      <c r="AI1435" s="10"/>
      <c r="AJ1435" s="11"/>
      <c r="AK1435" s="6">
        <f>SUMIF(AL$5:AL$35,$D1435,AN$5:AN$35)</f>
        <v>0</v>
      </c>
      <c r="AL1435" s="9"/>
      <c r="AM1435" s="10"/>
      <c r="AN1435" s="11"/>
      <c r="AO1435" s="6">
        <f>SUMIF(AP$5:AP$35,$D1435,AR$5:AR$35)</f>
        <v>0</v>
      </c>
      <c r="AP1435" s="9"/>
      <c r="AQ1435" s="10"/>
      <c r="AR1435" s="11"/>
      <c r="AS1435" s="6">
        <f>SUMIF(AT$5:AT$35,$D1435,AV$5:AV$35)</f>
        <v>0</v>
      </c>
      <c r="AT1435" s="9"/>
      <c r="AU1435" s="10"/>
      <c r="AV1435" s="11"/>
      <c r="AW1435" s="6">
        <f>SUMIF(AX$5:AX$35,$D1435,AZ$5:AZ$35)</f>
        <v>0</v>
      </c>
      <c r="AX1435" s="9"/>
      <c r="AY1435" s="10"/>
      <c r="AZ1435" s="11"/>
      <c r="BA1435" s="6">
        <f>SUMIF(BB$5:BB$35,$D1435,BD$5:BD$35)</f>
        <v>0</v>
      </c>
      <c r="BB1435" s="9"/>
      <c r="BC1435" s="10"/>
      <c r="BD1435" s="11"/>
      <c r="BE1435" s="6">
        <f>SUMIF(BF$5:BF$35,$D1435,BH$5:BH$35)</f>
        <v>0</v>
      </c>
      <c r="BF1435" s="9"/>
      <c r="BG1435" s="10"/>
      <c r="BH1435" s="11"/>
      <c r="BI1435" s="6">
        <f>SUMIF(BJ$5:BJ$35,$D1435,BL$5:BL$35)</f>
        <v>0</v>
      </c>
      <c r="BJ1435" s="9"/>
      <c r="BK1435" s="10"/>
      <c r="BL1435" s="11"/>
      <c r="BM1435" s="6">
        <f>SUMIF(BN$5:BN$35,$D1435,BP$5:BP$35)</f>
        <v>0</v>
      </c>
      <c r="BN1435" s="9"/>
      <c r="BO1435" s="10"/>
      <c r="BP1435" s="11"/>
      <c r="BQ1435" s="6">
        <f>SUMIF(BR$5:BR$35,$D1435,BT$5:BT$35)</f>
        <v>0</v>
      </c>
      <c r="BR1435" s="9"/>
      <c r="BS1435" s="10"/>
      <c r="BT1435" s="11"/>
      <c r="BU1435" s="6">
        <f>SUMIF(BV$5:BV$35,$D1435,BX$5:BX$35)</f>
        <v>0</v>
      </c>
      <c r="BV1435" s="9"/>
      <c r="BW1435" s="10"/>
      <c r="BX1435" s="11"/>
      <c r="BY1435" s="6">
        <f>SUMIF(BZ$5:BZ$35,$D1435,CB$5:CB$35)</f>
        <v>0</v>
      </c>
      <c r="BZ1435" s="9"/>
      <c r="CA1435" s="10"/>
      <c r="CB1435" s="11"/>
      <c r="CC1435" s="6">
        <f>SUMIF(CD$5:CD$35,$D1435,CF$5:CF$35)</f>
        <v>0</v>
      </c>
      <c r="CD1435" s="9"/>
      <c r="CE1435" s="10"/>
      <c r="CF1435" s="11"/>
      <c r="CG1435" s="6">
        <f>SUMIF(CH$5:CH$35,$D1435,CJ$5:CJ$35)</f>
        <v>0</v>
      </c>
      <c r="CH1435" s="9"/>
      <c r="CI1435" s="10"/>
      <c r="CJ1435" s="11"/>
      <c r="CK1435" s="6">
        <f>SUMIF(CL$5:CL$35,$D1435,CN$5:CN$35)</f>
        <v>0</v>
      </c>
      <c r="CL1435" s="9"/>
      <c r="CM1435" s="10"/>
      <c r="CN1435" s="11"/>
      <c r="CO1435" s="6">
        <f>SUMIF(CP$5:CP$35,$D1435,CR$5:CR$35)</f>
        <v>0</v>
      </c>
      <c r="CP1435" s="9"/>
      <c r="CQ1435" s="10"/>
      <c r="CR1435" s="11"/>
      <c r="CS1435" s="6">
        <f>SUMIF(CT$5:CT$35,$D1435,CV$5:CV$35)</f>
        <v>0</v>
      </c>
      <c r="CT1435" s="9"/>
      <c r="CU1435" s="10"/>
      <c r="CV1435" s="11"/>
      <c r="CW1435" s="6">
        <f>SUMIF(CX$5:CX$35,$D1435,CZ$5:CZ$35)</f>
        <v>0</v>
      </c>
      <c r="CX1435" s="9"/>
      <c r="CY1435" s="10"/>
      <c r="CZ1435" s="11"/>
      <c r="DA1435" s="6">
        <f>SUMIF(DB$5:DB$35,$D1435,DD$5:DD$35)</f>
        <v>0</v>
      </c>
      <c r="DB1435" s="9"/>
      <c r="DC1435" s="10"/>
      <c r="DD1435" s="11"/>
      <c r="DE1435" s="6">
        <f>SUMIF(DF$5:DF$35,$D1435,DH$5:DH$35)</f>
        <v>0</v>
      </c>
      <c r="DF1435" s="9"/>
      <c r="DG1435" s="10"/>
      <c r="DH1435" s="11"/>
      <c r="DI1435" s="6">
        <f>SUMIF(DJ$5:DJ$35,$D1435,DL$5:DL$35)</f>
        <v>0</v>
      </c>
      <c r="DJ1435" s="9"/>
      <c r="DK1435" s="10"/>
      <c r="DL1435" s="11"/>
      <c r="DM1435" s="6">
        <f>SUMIF(DN$5:DN$35,$D1435,DP$5:DP$35)</f>
        <v>0</v>
      </c>
      <c r="DN1435" s="9"/>
      <c r="DO1435" s="10"/>
      <c r="DP1435" s="11"/>
      <c r="DQ1435" s="6">
        <f>SUMIF(DR$5:DR$35,$D1435,DT$5:DT$35)</f>
        <v>0</v>
      </c>
      <c r="DR1435" s="9"/>
      <c r="DS1435" s="10"/>
      <c r="DT1435" s="11"/>
      <c r="DU1435" s="6">
        <f>SUMIF(DV$5:DV$35,$D1435,DX$5:DX$35)</f>
        <v>0</v>
      </c>
      <c r="DV1435" s="9"/>
      <c r="DW1435" s="10"/>
      <c r="DX1435" s="11"/>
      <c r="DY1435" s="6">
        <f>SUMIF(DZ$5:DZ$35,$D1435,EB$5:EB$35)</f>
        <v>0</v>
      </c>
      <c r="DZ1435" s="9"/>
      <c r="EA1435" s="10"/>
      <c r="EB1435" s="11"/>
      <c r="EC1435" s="6">
        <f>SUMIF(ED$5:ED$35,$D1435,EF$5:EF$35)</f>
        <v>0</v>
      </c>
      <c r="ED1435" s="9"/>
      <c r="EE1435" s="10"/>
      <c r="EF1435" s="11"/>
      <c r="EG1435" s="6">
        <f>SUMIF(EH$5:EH$35,$D1435,EJ$5:EJ$35)</f>
        <v>0</v>
      </c>
      <c r="EH1435" s="9"/>
      <c r="EI1435" s="10"/>
      <c r="EJ1435" s="11"/>
      <c r="EK1435" s="6">
        <f>SUMIF(EL$5:EL$35,$D1435,EN$5:EN$35)</f>
        <v>0</v>
      </c>
      <c r="EL1435" s="9"/>
      <c r="EM1435" s="10"/>
      <c r="EN1435" s="11"/>
      <c r="EO1435" s="6">
        <f>SUMIF(EP$5:EP$35,$D1435,ER$5:ER$35)</f>
        <v>0</v>
      </c>
      <c r="EP1435" s="9"/>
      <c r="EQ1435" s="10"/>
      <c r="ER1435" s="11"/>
      <c r="ES1435" s="6">
        <f>SUMIF(ET$5:ET$35,$D1435,EV$5:EV$35)</f>
        <v>0</v>
      </c>
      <c r="ET1435" s="9"/>
      <c r="EU1435" s="10"/>
      <c r="EV1435" s="11"/>
      <c r="EW1435" s="6">
        <f>SUMIF(EX$5:EX$35,$D1435,EZ$5:EZ$35)</f>
        <v>0</v>
      </c>
      <c r="EX1435" s="9"/>
      <c r="EY1435" s="10"/>
      <c r="EZ1435" s="11"/>
      <c r="FA1435" s="6">
        <f>SUMIF(FB$5:FB$35,$D1435,FD$5:FD$35)</f>
        <v>0</v>
      </c>
      <c r="FB1435" s="9"/>
      <c r="FC1435" s="10"/>
      <c r="FD1435" s="11"/>
      <c r="FE1435" s="6">
        <f>SUMIF(FF$5:FF$35,$D1435,FH$5:FH$35)</f>
        <v>0</v>
      </c>
      <c r="FF1435" s="9"/>
      <c r="FG1435" s="10"/>
      <c r="FH1435" s="11"/>
      <c r="FI1435" s="6">
        <f>SUMIF(FJ$5:FJ$35,$D1435,FL$5:FL$35)</f>
        <v>0</v>
      </c>
      <c r="FJ1435" s="9"/>
      <c r="FK1435" s="10"/>
      <c r="FL1435" s="11"/>
      <c r="FM1435" s="6">
        <f>SUMIF(FN$5:FN$35,$D1435,FP$5:FP$35)</f>
        <v>0</v>
      </c>
      <c r="FN1435" s="9"/>
      <c r="FO1435" s="10"/>
      <c r="FP1435" s="11"/>
      <c r="FQ1435" s="6">
        <f>SUMIF(FR$5:FR$35,$D1435,FT$5:FT$35)</f>
        <v>0</v>
      </c>
      <c r="FR1435" s="9"/>
      <c r="FS1435" s="10"/>
      <c r="FT1435" s="11"/>
      <c r="FU1435" s="6">
        <f>SUMIF(FV$5:FV$35,$D1435,FX$5:FX$35)</f>
        <v>0</v>
      </c>
      <c r="FV1435" s="9"/>
      <c r="FW1435" s="10"/>
      <c r="FX1435" s="11"/>
      <c r="FY1435" s="6">
        <f>SUMIF(FZ$5:FZ$35,$D1435,GB$5:GB$35)</f>
        <v>0</v>
      </c>
      <c r="FZ1435" s="9"/>
      <c r="GA1435" s="10"/>
      <c r="GB1435" s="11"/>
      <c r="GC1435" s="6">
        <f>SUMIF(GD$5:GD$35,$D1435,GF$5:GF$35)</f>
        <v>0</v>
      </c>
      <c r="GD1435" s="9"/>
      <c r="GE1435" s="10"/>
      <c r="GF1435" s="11"/>
      <c r="GG1435" s="6">
        <f>SUMIF(GH$5:GH$35,$D1435,GJ$5:GJ$35)</f>
        <v>0</v>
      </c>
      <c r="GH1435" s="9"/>
      <c r="GI1435" s="10"/>
      <c r="GJ1435" s="11"/>
      <c r="GK1435" s="6">
        <f>SUMIF(GL$5:GL$35,$D1435,GN$5:GN$35)</f>
        <v>0</v>
      </c>
      <c r="GL1435" s="9"/>
      <c r="GM1435" s="10"/>
      <c r="GN1435" s="11"/>
      <c r="GO1435" s="6">
        <f>SUMIF(GP$5:GP$35,$D1435,GR$5:GR$35)</f>
        <v>0</v>
      </c>
      <c r="GP1435" s="9"/>
      <c r="GQ1435" s="10"/>
      <c r="GR1435" s="11"/>
      <c r="GS1435" s="6">
        <f>SUMIF(GT$5:GT$35,$D1435,GV$5:GV$35)</f>
        <v>0</v>
      </c>
      <c r="GT1435" s="9"/>
      <c r="GU1435" s="10"/>
      <c r="GV1435" s="20"/>
      <c r="GW1435" s="19">
        <f t="shared" si="34"/>
        <v>0</v>
      </c>
      <c r="GX1435" s="472">
        <f>SUM(GW1435:GW1446)</f>
        <v>0</v>
      </c>
      <c r="GY1435" s="473" t="str">
        <f>D1435</f>
        <v>TS13999</v>
      </c>
    </row>
    <row r="1436" spans="1:207" ht="15.75">
      <c r="A1436" s="47" t="s">
        <v>76</v>
      </c>
      <c r="B1436" s="475"/>
      <c r="C1436" s="287" t="s">
        <v>174</v>
      </c>
      <c r="D1436" s="237" t="s">
        <v>173</v>
      </c>
      <c r="E1436" s="6">
        <f>SUMIF(F$36:F$66,$D1436,H$36:H$66)</f>
        <v>0</v>
      </c>
      <c r="F1436" s="9"/>
      <c r="G1436" s="10"/>
      <c r="H1436" s="11"/>
      <c r="I1436" s="6">
        <f>SUMIF(J$36:J$66,$D1436,L$36:L$66)</f>
        <v>0</v>
      </c>
      <c r="J1436" s="9"/>
      <c r="K1436" s="10"/>
      <c r="L1436" s="11"/>
      <c r="M1436" s="6">
        <f>SUMIF(N$36:N$66,$D1436,P$36:P$66)</f>
        <v>0</v>
      </c>
      <c r="N1436" s="9"/>
      <c r="O1436" s="10"/>
      <c r="P1436" s="11"/>
      <c r="Q1436" s="6">
        <f>SUMIF(R$36:R$66,$D1436,T$36:T$66)</f>
        <v>0</v>
      </c>
      <c r="R1436" s="9"/>
      <c r="S1436" s="10"/>
      <c r="T1436" s="11"/>
      <c r="U1436" s="6">
        <f>SUMIF(V$36:V$66,$D1436,X$36:X$66)</f>
        <v>0</v>
      </c>
      <c r="V1436" s="9"/>
      <c r="W1436" s="10"/>
      <c r="X1436" s="11"/>
      <c r="Y1436" s="6">
        <f>SUMIF(Z$36:Z$66,$D1436,AB$36:AB$66)</f>
        <v>0</v>
      </c>
      <c r="Z1436" s="9"/>
      <c r="AA1436" s="10"/>
      <c r="AB1436" s="11"/>
      <c r="AC1436" s="6">
        <f>SUMIF(AD$36:AD$66,$D1436,AF$36:AF$66)</f>
        <v>0</v>
      </c>
      <c r="AD1436" s="9"/>
      <c r="AE1436" s="10"/>
      <c r="AF1436" s="11"/>
      <c r="AG1436" s="6">
        <f>SUMIF(AH$36:AH$66,$D1436,AJ$36:AJ$66)</f>
        <v>0</v>
      </c>
      <c r="AH1436" s="9"/>
      <c r="AI1436" s="10"/>
      <c r="AJ1436" s="11"/>
      <c r="AK1436" s="6">
        <f>SUMIF(AL$36:AL$66,$D1436,AN$36:AN$66)</f>
        <v>0</v>
      </c>
      <c r="AL1436" s="9"/>
      <c r="AM1436" s="10"/>
      <c r="AN1436" s="11"/>
      <c r="AO1436" s="6">
        <f>SUMIF(AP$36:AP$66,$D1436,AR$36:AR$66)</f>
        <v>0</v>
      </c>
      <c r="AP1436" s="9"/>
      <c r="AQ1436" s="10"/>
      <c r="AR1436" s="11"/>
      <c r="AS1436" s="6">
        <f>SUMIF(AT$36:AT$66,$D1436,AV$36:AV$66)</f>
        <v>0</v>
      </c>
      <c r="AT1436" s="9"/>
      <c r="AU1436" s="10"/>
      <c r="AV1436" s="11"/>
      <c r="AW1436" s="6">
        <f>SUMIF(AX$36:AX$66,$D1436,AZ$36:AZ$66)</f>
        <v>0</v>
      </c>
      <c r="AX1436" s="9"/>
      <c r="AY1436" s="10"/>
      <c r="AZ1436" s="11"/>
      <c r="BA1436" s="6">
        <f>SUMIF(BB$36:BB$66,$D1436,BD$36:BD$66)</f>
        <v>0</v>
      </c>
      <c r="BB1436" s="9"/>
      <c r="BC1436" s="10"/>
      <c r="BD1436" s="11"/>
      <c r="BE1436" s="6">
        <f>SUMIF(BF$36:BF$66,$D1436,BH$36:BH$66)</f>
        <v>0</v>
      </c>
      <c r="BF1436" s="9"/>
      <c r="BG1436" s="10"/>
      <c r="BH1436" s="11"/>
      <c r="BI1436" s="6">
        <f>SUMIF(BJ$36:BJ$66,$D1436,BL$36:BL$66)</f>
        <v>0</v>
      </c>
      <c r="BJ1436" s="9"/>
      <c r="BK1436" s="10"/>
      <c r="BL1436" s="11"/>
      <c r="BM1436" s="6">
        <f>SUMIF(BN$36:BN$66,$D1436,BP$36:BP$66)</f>
        <v>0</v>
      </c>
      <c r="BN1436" s="9"/>
      <c r="BO1436" s="10"/>
      <c r="BP1436" s="11"/>
      <c r="BQ1436" s="6">
        <f>SUMIF(BR$36:BR$66,$D1436,BT$36:BT$66)</f>
        <v>0</v>
      </c>
      <c r="BR1436" s="9"/>
      <c r="BS1436" s="10"/>
      <c r="BT1436" s="11"/>
      <c r="BU1436" s="6">
        <f>SUMIF(BV$36:BV$66,$D1436,BX$36:BX$66)</f>
        <v>0</v>
      </c>
      <c r="BV1436" s="9"/>
      <c r="BW1436" s="10"/>
      <c r="BX1436" s="11"/>
      <c r="BY1436" s="6">
        <f>SUMIF(BZ$36:BZ$66,$D1436,CB$36:CB$66)</f>
        <v>0</v>
      </c>
      <c r="BZ1436" s="9"/>
      <c r="CA1436" s="10"/>
      <c r="CB1436" s="11"/>
      <c r="CC1436" s="6">
        <f>SUMIF(CD$36:CD$66,$D1436,CF$36:CF$66)</f>
        <v>0</v>
      </c>
      <c r="CD1436" s="9"/>
      <c r="CE1436" s="10"/>
      <c r="CF1436" s="11"/>
      <c r="CG1436" s="6">
        <f>SUMIF(CH$36:CH$66,$D1436,CJ$36:CJ$66)</f>
        <v>0</v>
      </c>
      <c r="CH1436" s="9"/>
      <c r="CI1436" s="10"/>
      <c r="CJ1436" s="11"/>
      <c r="CK1436" s="6">
        <f>SUMIF(CL$36:CL$66,$D1436,CN$36:CN$66)</f>
        <v>0</v>
      </c>
      <c r="CL1436" s="9"/>
      <c r="CM1436" s="10"/>
      <c r="CN1436" s="11"/>
      <c r="CO1436" s="6">
        <f>SUMIF(CP$36:CP$66,$D1436,CR$36:CR$66)</f>
        <v>0</v>
      </c>
      <c r="CP1436" s="9"/>
      <c r="CQ1436" s="10"/>
      <c r="CR1436" s="11"/>
      <c r="CS1436" s="6">
        <f>SUMIF(CT$36:CT$66,$D1436,CV$36:CV$66)</f>
        <v>0</v>
      </c>
      <c r="CT1436" s="9"/>
      <c r="CU1436" s="10"/>
      <c r="CV1436" s="11"/>
      <c r="CW1436" s="6">
        <f>SUMIF(CX$36:CX$66,$D1436,CZ$36:CZ$66)</f>
        <v>0</v>
      </c>
      <c r="CX1436" s="9"/>
      <c r="CY1436" s="10"/>
      <c r="CZ1436" s="11"/>
      <c r="DA1436" s="6">
        <f>SUMIF(DB$36:DB$66,$D1436,DD$36:DD$66)</f>
        <v>0</v>
      </c>
      <c r="DB1436" s="9"/>
      <c r="DC1436" s="10"/>
      <c r="DD1436" s="11"/>
      <c r="DE1436" s="6">
        <f>SUMIF(DF$36:DF$66,$D1436,DH$36:DH$66)</f>
        <v>0</v>
      </c>
      <c r="DF1436" s="9"/>
      <c r="DG1436" s="10"/>
      <c r="DH1436" s="11"/>
      <c r="DI1436" s="6">
        <f>SUMIF(DJ$36:DJ$66,$D1436,DL$36:DL$66)</f>
        <v>0</v>
      </c>
      <c r="DJ1436" s="9"/>
      <c r="DK1436" s="10"/>
      <c r="DL1436" s="11"/>
      <c r="DM1436" s="6">
        <f>SUMIF(DN$36:DN$66,$D1436,DP$36:DP$66)</f>
        <v>0</v>
      </c>
      <c r="DN1436" s="9"/>
      <c r="DO1436" s="10"/>
      <c r="DP1436" s="11"/>
      <c r="DQ1436" s="6">
        <f>SUMIF(DR$36:DR$66,$D1436,DT$36:DT$66)</f>
        <v>0</v>
      </c>
      <c r="DR1436" s="9"/>
      <c r="DS1436" s="10"/>
      <c r="DT1436" s="11"/>
      <c r="DU1436" s="6">
        <f>SUMIF(DV$36:DV$66,$D1436,DX$36:DX$66)</f>
        <v>0</v>
      </c>
      <c r="DV1436" s="9"/>
      <c r="DW1436" s="10"/>
      <c r="DX1436" s="11"/>
      <c r="DY1436" s="6">
        <f>SUMIF(DZ$36:DZ$66,$D1436,EB$36:EB$66)</f>
        <v>0</v>
      </c>
      <c r="DZ1436" s="9"/>
      <c r="EA1436" s="10"/>
      <c r="EB1436" s="11"/>
      <c r="EC1436" s="6">
        <f>SUMIF(ED$36:ED$66,$D1436,EF$36:EF$66)</f>
        <v>0</v>
      </c>
      <c r="ED1436" s="9"/>
      <c r="EE1436" s="10"/>
      <c r="EF1436" s="11"/>
      <c r="EG1436" s="6">
        <f>SUMIF(EH$36:EH$66,$D1436,EJ$36:EJ$66)</f>
        <v>0</v>
      </c>
      <c r="EH1436" s="9"/>
      <c r="EI1436" s="10"/>
      <c r="EJ1436" s="11"/>
      <c r="EK1436" s="6">
        <f>SUMIF(EL$36:EL$66,$D1436,EN$36:EN$66)</f>
        <v>0</v>
      </c>
      <c r="EL1436" s="9"/>
      <c r="EM1436" s="10"/>
      <c r="EN1436" s="11"/>
      <c r="EO1436" s="6">
        <f>SUMIF(EP$36:EP$66,$D1436,ER$36:ER$66)</f>
        <v>0</v>
      </c>
      <c r="EP1436" s="9"/>
      <c r="EQ1436" s="10"/>
      <c r="ER1436" s="11"/>
      <c r="ES1436" s="6">
        <f>SUMIF(ET$36:ET$66,$D1436,EV$36:EV$66)</f>
        <v>0</v>
      </c>
      <c r="ET1436" s="9"/>
      <c r="EU1436" s="10"/>
      <c r="EV1436" s="11"/>
      <c r="EW1436" s="6">
        <f>SUMIF(EX$36:EX$66,$D1436,EZ$36:EZ$66)</f>
        <v>0</v>
      </c>
      <c r="EX1436" s="9"/>
      <c r="EY1436" s="10"/>
      <c r="EZ1436" s="11"/>
      <c r="FA1436" s="6">
        <f>SUMIF(FB$36:FB$66,$D1436,FD$36:FD$66)</f>
        <v>0</v>
      </c>
      <c r="FB1436" s="9"/>
      <c r="FC1436" s="10"/>
      <c r="FD1436" s="11"/>
      <c r="FE1436" s="6">
        <f>SUMIF(FF$36:FF$66,$D1436,FH$36:FH$66)</f>
        <v>0</v>
      </c>
      <c r="FF1436" s="9"/>
      <c r="FG1436" s="10"/>
      <c r="FH1436" s="11"/>
      <c r="FI1436" s="6">
        <f>SUMIF(FJ$36:FJ$66,$D1436,FL$36:FL$66)</f>
        <v>0</v>
      </c>
      <c r="FJ1436" s="9"/>
      <c r="FK1436" s="10"/>
      <c r="FL1436" s="11"/>
      <c r="FM1436" s="6">
        <f>SUMIF(FN$36:FN$66,$D1436,FP$36:FP$66)</f>
        <v>0</v>
      </c>
      <c r="FN1436" s="9"/>
      <c r="FO1436" s="10"/>
      <c r="FP1436" s="11"/>
      <c r="FQ1436" s="6">
        <f>SUMIF(FR$36:FR$66,$D1436,FT$36:FT$66)</f>
        <v>0</v>
      </c>
      <c r="FR1436" s="9"/>
      <c r="FS1436" s="10"/>
      <c r="FT1436" s="11"/>
      <c r="FU1436" s="6">
        <f>SUMIF(FV$36:FV$66,$D1436,FX$36:FX$66)</f>
        <v>0</v>
      </c>
      <c r="FV1436" s="9"/>
      <c r="FW1436" s="10"/>
      <c r="FX1436" s="11"/>
      <c r="FY1436" s="6">
        <f>SUMIF(FZ$36:FZ$66,$D1436,GB$36:GB$66)</f>
        <v>0</v>
      </c>
      <c r="FZ1436" s="9"/>
      <c r="GA1436" s="10"/>
      <c r="GB1436" s="11"/>
      <c r="GC1436" s="6">
        <f>SUMIF(GD$36:GD$66,$D1436,GF$36:GF$66)</f>
        <v>0</v>
      </c>
      <c r="GD1436" s="9"/>
      <c r="GE1436" s="10"/>
      <c r="GF1436" s="11"/>
      <c r="GG1436" s="6">
        <f>SUMIF(GH$36:GH$66,$D1436,GJ$36:GJ$66)</f>
        <v>0</v>
      </c>
      <c r="GH1436" s="9"/>
      <c r="GI1436" s="10"/>
      <c r="GJ1436" s="11"/>
      <c r="GK1436" s="6">
        <f>SUMIF(GL$36:GL$66,$D1436,GN$36:GN$66)</f>
        <v>0</v>
      </c>
      <c r="GL1436" s="9"/>
      <c r="GM1436" s="10"/>
      <c r="GN1436" s="11"/>
      <c r="GO1436" s="6">
        <f>SUMIF(GP$36:GP$66,$D1436,GR$36:GR$66)</f>
        <v>0</v>
      </c>
      <c r="GP1436" s="9"/>
      <c r="GQ1436" s="10"/>
      <c r="GR1436" s="11"/>
      <c r="GS1436" s="6">
        <f>SUMIF(GT$36:GT$66,$D1436,GV$36:GV$66)</f>
        <v>0</v>
      </c>
      <c r="GT1436" s="9"/>
      <c r="GU1436" s="10"/>
      <c r="GV1436" s="20"/>
      <c r="GW1436" s="19">
        <f t="shared" si="34"/>
        <v>0</v>
      </c>
      <c r="GX1436" s="472"/>
      <c r="GY1436" s="473"/>
    </row>
    <row r="1437" spans="1:207" ht="15.75">
      <c r="A1437" s="47" t="s">
        <v>77</v>
      </c>
      <c r="B1437" s="475"/>
      <c r="C1437" s="287" t="s">
        <v>174</v>
      </c>
      <c r="D1437" s="237" t="s">
        <v>173</v>
      </c>
      <c r="E1437" s="6">
        <f>SUMIF(F$67:F$97,$D1437,H$67:H$97)</f>
        <v>0</v>
      </c>
      <c r="F1437" s="9"/>
      <c r="G1437" s="10"/>
      <c r="H1437" s="11"/>
      <c r="I1437" s="6">
        <f>SUMIF(J$67:J$97,$D1437,L$67:L$97)</f>
        <v>0</v>
      </c>
      <c r="J1437" s="9"/>
      <c r="K1437" s="10"/>
      <c r="L1437" s="11"/>
      <c r="M1437" s="6">
        <f>SUMIF(N$67:N$97,$D1437,P$67:P$97)</f>
        <v>0</v>
      </c>
      <c r="N1437" s="9"/>
      <c r="O1437" s="10"/>
      <c r="P1437" s="11"/>
      <c r="Q1437" s="6">
        <f>SUMIF(R$67:R$97,$D1437,T$67:T$97)</f>
        <v>0</v>
      </c>
      <c r="R1437" s="9"/>
      <c r="S1437" s="10"/>
      <c r="T1437" s="11"/>
      <c r="U1437" s="6">
        <f>SUMIF(V$67:V$97,$D1437,X$67:X$97)</f>
        <v>0</v>
      </c>
      <c r="V1437" s="9"/>
      <c r="W1437" s="10"/>
      <c r="X1437" s="11"/>
      <c r="Y1437" s="6">
        <f>SUMIF(Z$67:Z$97,$D1437,AB$67:AB$97)</f>
        <v>0</v>
      </c>
      <c r="Z1437" s="9"/>
      <c r="AA1437" s="10"/>
      <c r="AB1437" s="11"/>
      <c r="AC1437" s="6">
        <f>SUMIF(AD$67:AD$97,$D1437,AF$67:AF$97)</f>
        <v>0</v>
      </c>
      <c r="AD1437" s="9"/>
      <c r="AE1437" s="10"/>
      <c r="AF1437" s="11"/>
      <c r="AG1437" s="6">
        <f>SUMIF(AH$67:AH$97,$D1437,AJ$67:AJ$97)</f>
        <v>0</v>
      </c>
      <c r="AH1437" s="9"/>
      <c r="AI1437" s="10"/>
      <c r="AJ1437" s="11"/>
      <c r="AK1437" s="6">
        <f>SUMIF(AL$67:AL$97,$D1437,AN$67:AN$97)</f>
        <v>0</v>
      </c>
      <c r="AL1437" s="9"/>
      <c r="AM1437" s="10"/>
      <c r="AN1437" s="11"/>
      <c r="AO1437" s="6">
        <f>SUMIF(AP$67:AP$97,$D1437,AR$67:AR$97)</f>
        <v>0</v>
      </c>
      <c r="AP1437" s="9"/>
      <c r="AQ1437" s="10"/>
      <c r="AR1437" s="11"/>
      <c r="AS1437" s="6">
        <f>SUMIF(AT$67:AT$97,$D1437,AV$67:AV$97)</f>
        <v>0</v>
      </c>
      <c r="AT1437" s="9"/>
      <c r="AU1437" s="10"/>
      <c r="AV1437" s="11"/>
      <c r="AW1437" s="6">
        <f>SUMIF(AX$67:AX$97,$D1437,AZ$67:AZ$97)</f>
        <v>0</v>
      </c>
      <c r="AX1437" s="9"/>
      <c r="AY1437" s="10"/>
      <c r="AZ1437" s="11"/>
      <c r="BA1437" s="6">
        <f>SUMIF(BB$67:BB$97,$D1437,BD$67:BD$97)</f>
        <v>0</v>
      </c>
      <c r="BB1437" s="9"/>
      <c r="BC1437" s="10"/>
      <c r="BD1437" s="11"/>
      <c r="BE1437" s="6">
        <f>SUMIF(BF$67:BF$97,$D1437,BH$67:BH$97)</f>
        <v>0</v>
      </c>
      <c r="BF1437" s="9"/>
      <c r="BG1437" s="10"/>
      <c r="BH1437" s="11"/>
      <c r="BI1437" s="6">
        <f>SUMIF(BJ$67:BJ$97,$D1437,BL$67:BL$97)</f>
        <v>0</v>
      </c>
      <c r="BJ1437" s="9"/>
      <c r="BK1437" s="10"/>
      <c r="BL1437" s="11"/>
      <c r="BM1437" s="6">
        <f>SUMIF(BN$67:BN$97,$D1437,BP$67:BP$97)</f>
        <v>0</v>
      </c>
      <c r="BN1437" s="9"/>
      <c r="BO1437" s="10"/>
      <c r="BP1437" s="11"/>
      <c r="BQ1437" s="6">
        <f>SUMIF(BR$67:BR$97,$D1437,BT$67:BT$97)</f>
        <v>0</v>
      </c>
      <c r="BR1437" s="9"/>
      <c r="BS1437" s="10"/>
      <c r="BT1437" s="11"/>
      <c r="BU1437" s="6">
        <f>SUMIF(BV$67:BV$97,$D1437,BX$67:BX$97)</f>
        <v>0</v>
      </c>
      <c r="BV1437" s="9"/>
      <c r="BW1437" s="10"/>
      <c r="BX1437" s="11"/>
      <c r="BY1437" s="6">
        <f>SUMIF(BZ$67:BZ$97,$D1437,CB$67:CB$97)</f>
        <v>0</v>
      </c>
      <c r="BZ1437" s="9"/>
      <c r="CA1437" s="10"/>
      <c r="CB1437" s="11"/>
      <c r="CC1437" s="6">
        <f>SUMIF(CD$67:CD$97,$D1437,CF$67:CF$97)</f>
        <v>0</v>
      </c>
      <c r="CD1437" s="9"/>
      <c r="CE1437" s="10"/>
      <c r="CF1437" s="11"/>
      <c r="CG1437" s="6">
        <f>SUMIF(CH$67:CH$97,$D1437,CJ$67:CJ$97)</f>
        <v>0</v>
      </c>
      <c r="CH1437" s="9"/>
      <c r="CI1437" s="10"/>
      <c r="CJ1437" s="11"/>
      <c r="CK1437" s="6">
        <f>SUMIF(CL$67:CL$97,$D1437,CN$67:CN$97)</f>
        <v>0</v>
      </c>
      <c r="CL1437" s="9"/>
      <c r="CM1437" s="10"/>
      <c r="CN1437" s="11"/>
      <c r="CO1437" s="6">
        <f>SUMIF(CP$67:CP$97,$D1437,CR$67:CR$97)</f>
        <v>0</v>
      </c>
      <c r="CP1437" s="9"/>
      <c r="CQ1437" s="10"/>
      <c r="CR1437" s="11"/>
      <c r="CS1437" s="6">
        <f>SUMIF(CT$67:CT$97,$D1437,CV$67:CV$97)</f>
        <v>0</v>
      </c>
      <c r="CT1437" s="9"/>
      <c r="CU1437" s="10"/>
      <c r="CV1437" s="11"/>
      <c r="CW1437" s="6">
        <f>SUMIF(CX$67:CX$97,$D1437,CZ$67:CZ$97)</f>
        <v>0</v>
      </c>
      <c r="CX1437" s="9"/>
      <c r="CY1437" s="10"/>
      <c r="CZ1437" s="11"/>
      <c r="DA1437" s="6">
        <f>SUMIF(DB$67:DB$97,$D1437,DD$67:DD$97)</f>
        <v>0</v>
      </c>
      <c r="DB1437" s="9"/>
      <c r="DC1437" s="10"/>
      <c r="DD1437" s="11"/>
      <c r="DE1437" s="6">
        <f>SUMIF(DF$67:DF$97,$D1437,DH$67:DH$97)</f>
        <v>0</v>
      </c>
      <c r="DF1437" s="9"/>
      <c r="DG1437" s="10"/>
      <c r="DH1437" s="11"/>
      <c r="DI1437" s="6">
        <f>SUMIF(DJ$67:DJ$97,$D1437,DL$67:DL$97)</f>
        <v>0</v>
      </c>
      <c r="DJ1437" s="9"/>
      <c r="DK1437" s="10"/>
      <c r="DL1437" s="11"/>
      <c r="DM1437" s="6">
        <f>SUMIF(DN$67:DN$97,$D1437,DP$67:DP$97)</f>
        <v>0</v>
      </c>
      <c r="DN1437" s="9"/>
      <c r="DO1437" s="10"/>
      <c r="DP1437" s="11"/>
      <c r="DQ1437" s="6">
        <f>SUMIF(DR$67:DR$97,$D1437,DT$67:DT$97)</f>
        <v>0</v>
      </c>
      <c r="DR1437" s="9"/>
      <c r="DS1437" s="10"/>
      <c r="DT1437" s="11"/>
      <c r="DU1437" s="6">
        <f>SUMIF(DV$67:DV$97,$D1437,DX$67:DX$97)</f>
        <v>0</v>
      </c>
      <c r="DV1437" s="9"/>
      <c r="DW1437" s="10"/>
      <c r="DX1437" s="11"/>
      <c r="DY1437" s="6">
        <f>SUMIF(DZ$67:DZ$97,$D1437,EB$67:EB$97)</f>
        <v>0</v>
      </c>
      <c r="DZ1437" s="9"/>
      <c r="EA1437" s="10"/>
      <c r="EB1437" s="11"/>
      <c r="EC1437" s="6">
        <f>SUMIF(ED$67:ED$97,$D1437,EF$67:EF$97)</f>
        <v>0</v>
      </c>
      <c r="ED1437" s="9"/>
      <c r="EE1437" s="10"/>
      <c r="EF1437" s="11"/>
      <c r="EG1437" s="6">
        <f>SUMIF(EH$67:EH$97,$D1437,EJ$67:EJ$97)</f>
        <v>0</v>
      </c>
      <c r="EH1437" s="9"/>
      <c r="EI1437" s="10"/>
      <c r="EJ1437" s="11"/>
      <c r="EK1437" s="6">
        <f>SUMIF(EL$67:EL$97,$D1437,EN$67:EN$97)</f>
        <v>0</v>
      </c>
      <c r="EL1437" s="9"/>
      <c r="EM1437" s="10"/>
      <c r="EN1437" s="11"/>
      <c r="EO1437" s="6">
        <f>SUMIF(EP$67:EP$97,$D1437,ER$67:ER$97)</f>
        <v>0</v>
      </c>
      <c r="EP1437" s="9"/>
      <c r="EQ1437" s="10"/>
      <c r="ER1437" s="11"/>
      <c r="ES1437" s="6">
        <f>SUMIF(ET$67:ET$97,$D1437,EV$67:EV$97)</f>
        <v>0</v>
      </c>
      <c r="ET1437" s="9"/>
      <c r="EU1437" s="10"/>
      <c r="EV1437" s="11"/>
      <c r="EW1437" s="6">
        <f>SUMIF(EX$67:EX$97,$D1437,EZ$67:EZ$97)</f>
        <v>0</v>
      </c>
      <c r="EX1437" s="9"/>
      <c r="EY1437" s="10"/>
      <c r="EZ1437" s="11"/>
      <c r="FA1437" s="6">
        <f>SUMIF(FB$67:FB$97,$D1437,FD$67:FD$97)</f>
        <v>0</v>
      </c>
      <c r="FB1437" s="9"/>
      <c r="FC1437" s="10"/>
      <c r="FD1437" s="11"/>
      <c r="FE1437" s="6">
        <f>SUMIF(FF$67:FF$97,$D1437,FH$67:FH$97)</f>
        <v>0</v>
      </c>
      <c r="FF1437" s="9"/>
      <c r="FG1437" s="10"/>
      <c r="FH1437" s="11"/>
      <c r="FI1437" s="6">
        <f>SUMIF(FJ$67:FJ$97,$D1437,FL$67:FL$97)</f>
        <v>0</v>
      </c>
      <c r="FJ1437" s="9"/>
      <c r="FK1437" s="10"/>
      <c r="FL1437" s="11"/>
      <c r="FM1437" s="6">
        <f>SUMIF(FN$67:FN$97,$D1437,FP$67:FP$97)</f>
        <v>0</v>
      </c>
      <c r="FN1437" s="9"/>
      <c r="FO1437" s="10"/>
      <c r="FP1437" s="11"/>
      <c r="FQ1437" s="6">
        <f>SUMIF(FR$67:FR$97,$D1437,FT$67:FT$97)</f>
        <v>0</v>
      </c>
      <c r="FR1437" s="9"/>
      <c r="FS1437" s="10"/>
      <c r="FT1437" s="11"/>
      <c r="FU1437" s="6">
        <f>SUMIF(FV$67:FV$97,$D1437,FX$67:FX$97)</f>
        <v>0</v>
      </c>
      <c r="FV1437" s="9"/>
      <c r="FW1437" s="10"/>
      <c r="FX1437" s="11"/>
      <c r="FY1437" s="6">
        <f>SUMIF(FZ$67:FZ$97,$D1437,GB$67:GB$97)</f>
        <v>0</v>
      </c>
      <c r="FZ1437" s="9"/>
      <c r="GA1437" s="10"/>
      <c r="GB1437" s="11"/>
      <c r="GC1437" s="6">
        <f>SUMIF(GD$67:GD$97,$D1437,GF$67:GF$97)</f>
        <v>0</v>
      </c>
      <c r="GD1437" s="9"/>
      <c r="GE1437" s="10"/>
      <c r="GF1437" s="11"/>
      <c r="GG1437" s="6">
        <f>SUMIF(GH$67:GH$97,$D1437,GJ$67:GJ$97)</f>
        <v>0</v>
      </c>
      <c r="GH1437" s="9"/>
      <c r="GI1437" s="10"/>
      <c r="GJ1437" s="11"/>
      <c r="GK1437" s="6">
        <f>SUMIF(GL$67:GL$97,$D1437,GN$67:GN$97)</f>
        <v>0</v>
      </c>
      <c r="GL1437" s="9"/>
      <c r="GM1437" s="10"/>
      <c r="GN1437" s="11"/>
      <c r="GO1437" s="6">
        <f>SUMIF(GP$67:GP$97,$D1437,GR$67:GR$97)</f>
        <v>0</v>
      </c>
      <c r="GP1437" s="9"/>
      <c r="GQ1437" s="10"/>
      <c r="GR1437" s="11"/>
      <c r="GS1437" s="6">
        <f>SUMIF(GT$67:GT$97,$D1437,GV$67:GV$97)</f>
        <v>0</v>
      </c>
      <c r="GT1437" s="9"/>
      <c r="GU1437" s="10"/>
      <c r="GV1437" s="20"/>
      <c r="GW1437" s="19">
        <f t="shared" si="34"/>
        <v>0</v>
      </c>
      <c r="GX1437" s="472"/>
      <c r="GY1437" s="473"/>
    </row>
    <row r="1438" spans="1:207" ht="15.75">
      <c r="A1438" s="47" t="s">
        <v>78</v>
      </c>
      <c r="B1438" s="475"/>
      <c r="C1438" s="287" t="s">
        <v>174</v>
      </c>
      <c r="D1438" s="237" t="s">
        <v>173</v>
      </c>
      <c r="E1438" s="6">
        <f>SUMIF(F$98:F$128,$D1438,H$98:H$128)</f>
        <v>0</v>
      </c>
      <c r="F1438" s="9"/>
      <c r="G1438" s="10"/>
      <c r="H1438" s="11"/>
      <c r="I1438" s="6">
        <f>SUMIF(J$98:J$128,$D1438,L$98:L$128)</f>
        <v>0</v>
      </c>
      <c r="J1438" s="9"/>
      <c r="K1438" s="10"/>
      <c r="L1438" s="11"/>
      <c r="M1438" s="6">
        <f>SUMIF(N$98:N$128,$D1438,P$98:P$128)</f>
        <v>0</v>
      </c>
      <c r="N1438" s="9"/>
      <c r="O1438" s="10"/>
      <c r="P1438" s="11"/>
      <c r="Q1438" s="6">
        <f>SUMIF(R$98:R$128,$D1438,T$98:T$128)</f>
        <v>0</v>
      </c>
      <c r="R1438" s="9"/>
      <c r="S1438" s="10"/>
      <c r="T1438" s="11"/>
      <c r="U1438" s="6">
        <f>SUMIF(V$98:V$128,$D1438,X$98:X$128)</f>
        <v>0</v>
      </c>
      <c r="V1438" s="9"/>
      <c r="W1438" s="10"/>
      <c r="X1438" s="11"/>
      <c r="Y1438" s="6">
        <f>SUMIF(Z$98:Z$128,$D1438,AB$98:AB$128)</f>
        <v>0</v>
      </c>
      <c r="Z1438" s="9"/>
      <c r="AA1438" s="10"/>
      <c r="AB1438" s="11"/>
      <c r="AC1438" s="6">
        <f>SUMIF(AD$98:AD$128,$D1438,AF$98:AF$128)</f>
        <v>0</v>
      </c>
      <c r="AD1438" s="9"/>
      <c r="AE1438" s="10"/>
      <c r="AF1438" s="11"/>
      <c r="AG1438" s="6">
        <f>SUMIF(AH$98:AH$128,$D1438,AJ$98:AJ$128)</f>
        <v>0</v>
      </c>
      <c r="AH1438" s="9"/>
      <c r="AI1438" s="10"/>
      <c r="AJ1438" s="11"/>
      <c r="AK1438" s="6">
        <f>SUMIF(AL$98:AL$128,$D1438,AN$98:AN$128)</f>
        <v>0</v>
      </c>
      <c r="AL1438" s="9"/>
      <c r="AM1438" s="10"/>
      <c r="AN1438" s="11"/>
      <c r="AO1438" s="6">
        <f>SUMIF(AP$98:AP$128,$D1438,AR$98:AR$128)</f>
        <v>0</v>
      </c>
      <c r="AP1438" s="9"/>
      <c r="AQ1438" s="10"/>
      <c r="AR1438" s="11"/>
      <c r="AS1438" s="6">
        <f>SUMIF(AT$98:AT$128,$D1438,AV$98:AV$128)</f>
        <v>0</v>
      </c>
      <c r="AT1438" s="9"/>
      <c r="AU1438" s="10"/>
      <c r="AV1438" s="11"/>
      <c r="AW1438" s="6">
        <f>SUMIF(AX$98:AX$128,$D1438,AZ$98:AZ$128)</f>
        <v>0</v>
      </c>
      <c r="AX1438" s="9"/>
      <c r="AY1438" s="10"/>
      <c r="AZ1438" s="11"/>
      <c r="BA1438" s="6">
        <f>SUMIF(BB$98:BB$128,$D1438,BD$98:BD$128)</f>
        <v>0</v>
      </c>
      <c r="BB1438" s="9"/>
      <c r="BC1438" s="10"/>
      <c r="BD1438" s="11"/>
      <c r="BE1438" s="6">
        <f>SUMIF(BF$98:BF$128,$D1438,BH$98:BH$128)</f>
        <v>0</v>
      </c>
      <c r="BF1438" s="9"/>
      <c r="BG1438" s="10"/>
      <c r="BH1438" s="11"/>
      <c r="BI1438" s="6">
        <f>SUMIF(BJ$98:BJ$128,$D1438,BL$98:BL$128)</f>
        <v>0</v>
      </c>
      <c r="BJ1438" s="9"/>
      <c r="BK1438" s="10"/>
      <c r="BL1438" s="11"/>
      <c r="BM1438" s="6">
        <f>SUMIF(BN$98:BN$128,$D1438,BP$98:BP$128)</f>
        <v>0</v>
      </c>
      <c r="BN1438" s="9"/>
      <c r="BO1438" s="10"/>
      <c r="BP1438" s="11"/>
      <c r="BQ1438" s="6">
        <f>SUMIF(BR$98:BR$128,$D1438,BT$98:BT$128)</f>
        <v>0</v>
      </c>
      <c r="BR1438" s="9"/>
      <c r="BS1438" s="10"/>
      <c r="BT1438" s="11"/>
      <c r="BU1438" s="6">
        <f>SUMIF(BV$98:BV$128,$D1438,BX$98:BX$128)</f>
        <v>0</v>
      </c>
      <c r="BV1438" s="9"/>
      <c r="BW1438" s="10"/>
      <c r="BX1438" s="11"/>
      <c r="BY1438" s="6">
        <f>SUMIF(BZ$98:BZ$128,$D1438,CB$98:CB$128)</f>
        <v>0</v>
      </c>
      <c r="BZ1438" s="9"/>
      <c r="CA1438" s="10"/>
      <c r="CB1438" s="11"/>
      <c r="CC1438" s="6">
        <f>SUMIF(CD$98:CD$128,$D1438,CF$98:CF$128)</f>
        <v>0</v>
      </c>
      <c r="CD1438" s="9"/>
      <c r="CE1438" s="10"/>
      <c r="CF1438" s="11"/>
      <c r="CG1438" s="6">
        <f>SUMIF(CH$98:CH$128,$D1438,CJ$98:CJ$128)</f>
        <v>0</v>
      </c>
      <c r="CH1438" s="9"/>
      <c r="CI1438" s="10"/>
      <c r="CJ1438" s="11"/>
      <c r="CK1438" s="6">
        <f>SUMIF(CL$98:CL$128,$D1438,CN$98:CN$128)</f>
        <v>0</v>
      </c>
      <c r="CL1438" s="9"/>
      <c r="CM1438" s="10"/>
      <c r="CN1438" s="11"/>
      <c r="CO1438" s="6">
        <f>SUMIF(CP$98:CP$128,$D1438,CR$98:CR$128)</f>
        <v>0</v>
      </c>
      <c r="CP1438" s="9"/>
      <c r="CQ1438" s="10"/>
      <c r="CR1438" s="11"/>
      <c r="CS1438" s="6">
        <f>SUMIF(CT$98:CT$128,$D1438,CV$98:CV$128)</f>
        <v>0</v>
      </c>
      <c r="CT1438" s="9"/>
      <c r="CU1438" s="10"/>
      <c r="CV1438" s="11"/>
      <c r="CW1438" s="6">
        <f>SUMIF(CX$98:CX$128,$D1438,CZ$98:CZ$128)</f>
        <v>0</v>
      </c>
      <c r="CX1438" s="9"/>
      <c r="CY1438" s="10"/>
      <c r="CZ1438" s="11"/>
      <c r="DA1438" s="6">
        <f>SUMIF(DB$98:DB$128,$D1438,DD$98:DD$128)</f>
        <v>0</v>
      </c>
      <c r="DB1438" s="9"/>
      <c r="DC1438" s="10"/>
      <c r="DD1438" s="11"/>
      <c r="DE1438" s="6">
        <f>SUMIF(DF$98:DF$128,$D1438,DH$98:DH$128)</f>
        <v>0</v>
      </c>
      <c r="DF1438" s="9"/>
      <c r="DG1438" s="10"/>
      <c r="DH1438" s="11"/>
      <c r="DI1438" s="6">
        <f>SUMIF(DJ$98:DJ$128,$D1438,DL$98:DL$128)</f>
        <v>0</v>
      </c>
      <c r="DJ1438" s="9"/>
      <c r="DK1438" s="10"/>
      <c r="DL1438" s="11"/>
      <c r="DM1438" s="6">
        <f>SUMIF(DN$98:DN$128,$D1438,DP$98:DP$128)</f>
        <v>0</v>
      </c>
      <c r="DN1438" s="9"/>
      <c r="DO1438" s="10"/>
      <c r="DP1438" s="11"/>
      <c r="DQ1438" s="6">
        <f>SUMIF(DR$98:DR$128,$D1438,DT$98:DT$128)</f>
        <v>0</v>
      </c>
      <c r="DR1438" s="9"/>
      <c r="DS1438" s="10"/>
      <c r="DT1438" s="11"/>
      <c r="DU1438" s="6">
        <f>SUMIF(DV$98:DV$128,$D1438,DX$98:DX$128)</f>
        <v>0</v>
      </c>
      <c r="DV1438" s="9"/>
      <c r="DW1438" s="10"/>
      <c r="DX1438" s="11"/>
      <c r="DY1438" s="6">
        <f>SUMIF(DZ$98:DZ$128,$D1438,EB$98:EB$128)</f>
        <v>0</v>
      </c>
      <c r="DZ1438" s="9"/>
      <c r="EA1438" s="10"/>
      <c r="EB1438" s="11"/>
      <c r="EC1438" s="6">
        <f>SUMIF(ED$98:ED$128,$D1438,EF$98:EF$128)</f>
        <v>0</v>
      </c>
      <c r="ED1438" s="9"/>
      <c r="EE1438" s="10"/>
      <c r="EF1438" s="11"/>
      <c r="EG1438" s="6">
        <f>SUMIF(EH$98:EH$128,$D1438,EJ$98:EJ$128)</f>
        <v>0</v>
      </c>
      <c r="EH1438" s="9"/>
      <c r="EI1438" s="10"/>
      <c r="EJ1438" s="11"/>
      <c r="EK1438" s="6">
        <f>SUMIF(EL$98:EL$128,$D1438,EN$98:EN$128)</f>
        <v>0</v>
      </c>
      <c r="EL1438" s="9"/>
      <c r="EM1438" s="10"/>
      <c r="EN1438" s="11"/>
      <c r="EO1438" s="6">
        <f>SUMIF(EP$98:EP$128,$D1438,ER$98:ER$128)</f>
        <v>0</v>
      </c>
      <c r="EP1438" s="9"/>
      <c r="EQ1438" s="10"/>
      <c r="ER1438" s="11"/>
      <c r="ES1438" s="6">
        <f>SUMIF(ET$98:ET$128,$D1438,EV$98:EV$128)</f>
        <v>0</v>
      </c>
      <c r="ET1438" s="9"/>
      <c r="EU1438" s="10"/>
      <c r="EV1438" s="11"/>
      <c r="EW1438" s="6">
        <f>SUMIF(EX$98:EX$128,$D1438,EZ$98:EZ$128)</f>
        <v>0</v>
      </c>
      <c r="EX1438" s="9"/>
      <c r="EY1438" s="10"/>
      <c r="EZ1438" s="11"/>
      <c r="FA1438" s="6">
        <f>SUMIF(FB$98:FB$128,$D1438,FD$98:FD$128)</f>
        <v>0</v>
      </c>
      <c r="FB1438" s="9"/>
      <c r="FC1438" s="10"/>
      <c r="FD1438" s="11"/>
      <c r="FE1438" s="6">
        <f>SUMIF(FF$98:FF$128,$D1438,FH$98:FH$128)</f>
        <v>0</v>
      </c>
      <c r="FF1438" s="9"/>
      <c r="FG1438" s="10"/>
      <c r="FH1438" s="11"/>
      <c r="FI1438" s="6">
        <f>SUMIF(FJ$98:FJ$128,$D1438,FL$98:FL$128)</f>
        <v>0</v>
      </c>
      <c r="FJ1438" s="9"/>
      <c r="FK1438" s="10"/>
      <c r="FL1438" s="11"/>
      <c r="FM1438" s="6">
        <f>SUMIF(FN$98:FN$128,$D1438,FP$98:FP$128)</f>
        <v>0</v>
      </c>
      <c r="FN1438" s="9"/>
      <c r="FO1438" s="10"/>
      <c r="FP1438" s="11"/>
      <c r="FQ1438" s="6">
        <f>SUMIF(FR$98:FR$128,$D1438,FT$98:FT$128)</f>
        <v>0</v>
      </c>
      <c r="FR1438" s="9"/>
      <c r="FS1438" s="10"/>
      <c r="FT1438" s="11"/>
      <c r="FU1438" s="6">
        <f>SUMIF(FV$98:FV$128,$D1438,FX$98:FX$128)</f>
        <v>0</v>
      </c>
      <c r="FV1438" s="9"/>
      <c r="FW1438" s="10"/>
      <c r="FX1438" s="11"/>
      <c r="FY1438" s="6">
        <f>SUMIF(FZ$98:FZ$128,$D1438,GB$98:GB$128)</f>
        <v>0</v>
      </c>
      <c r="FZ1438" s="9"/>
      <c r="GA1438" s="10"/>
      <c r="GB1438" s="11"/>
      <c r="GC1438" s="6">
        <f>SUMIF(GD$98:GD$128,$D1438,GF$98:GF$128)</f>
        <v>0</v>
      </c>
      <c r="GD1438" s="9"/>
      <c r="GE1438" s="10"/>
      <c r="GF1438" s="11"/>
      <c r="GG1438" s="6">
        <f>SUMIF(GH$98:GH$128,$D1438,GJ$98:GJ$128)</f>
        <v>0</v>
      </c>
      <c r="GH1438" s="9"/>
      <c r="GI1438" s="10"/>
      <c r="GJ1438" s="11"/>
      <c r="GK1438" s="6">
        <f>SUMIF(GL$98:GL$128,$D1438,GN$98:GN$128)</f>
        <v>0</v>
      </c>
      <c r="GL1438" s="9"/>
      <c r="GM1438" s="10"/>
      <c r="GN1438" s="11"/>
      <c r="GO1438" s="6">
        <f>SUMIF(GP$98:GP$128,$D1438,GR$98:GR$128)</f>
        <v>0</v>
      </c>
      <c r="GP1438" s="9"/>
      <c r="GQ1438" s="10"/>
      <c r="GR1438" s="11"/>
      <c r="GS1438" s="6">
        <f>SUMIF(GT$98:GT$128,$D1438,GV$98:GV$128)</f>
        <v>0</v>
      </c>
      <c r="GT1438" s="9"/>
      <c r="GU1438" s="10"/>
      <c r="GV1438" s="20"/>
      <c r="GW1438" s="19">
        <f t="shared" si="34"/>
        <v>0</v>
      </c>
      <c r="GX1438" s="472"/>
      <c r="GY1438" s="473"/>
    </row>
    <row r="1439" spans="1:207" ht="15.75">
      <c r="A1439" s="47" t="s">
        <v>79</v>
      </c>
      <c r="B1439" s="475"/>
      <c r="C1439" s="287" t="s">
        <v>174</v>
      </c>
      <c r="D1439" s="237" t="s">
        <v>173</v>
      </c>
      <c r="E1439" s="6">
        <f>SUMIF(F$129:F$159,$D1439,H$129:H$159)</f>
        <v>0</v>
      </c>
      <c r="F1439" s="9"/>
      <c r="G1439" s="10"/>
      <c r="H1439" s="11"/>
      <c r="I1439" s="6">
        <f>SUMIF(J$129:J$159,$D1439,L$129:L$159)</f>
        <v>0</v>
      </c>
      <c r="J1439" s="9"/>
      <c r="K1439" s="10"/>
      <c r="L1439" s="11"/>
      <c r="M1439" s="6">
        <f>SUMIF(N$129:N$159,$D1439,P$129:P$159)</f>
        <v>0</v>
      </c>
      <c r="N1439" s="9"/>
      <c r="O1439" s="10"/>
      <c r="P1439" s="11"/>
      <c r="Q1439" s="6">
        <f>SUMIF(R$129:R$159,$D1439,T$129:T$159)</f>
        <v>0</v>
      </c>
      <c r="R1439" s="9"/>
      <c r="S1439" s="10"/>
      <c r="T1439" s="11"/>
      <c r="U1439" s="6">
        <f>SUMIF(V$129:V$159,$D1439,X$129:X$159)</f>
        <v>0</v>
      </c>
      <c r="V1439" s="9"/>
      <c r="W1439" s="10"/>
      <c r="X1439" s="11"/>
      <c r="Y1439" s="6">
        <f>SUMIF(Z$129:Z$159,$D1439,AB$129:AB$159)</f>
        <v>0</v>
      </c>
      <c r="Z1439" s="9"/>
      <c r="AA1439" s="10"/>
      <c r="AB1439" s="11"/>
      <c r="AC1439" s="6">
        <f>SUMIF(AD$129:AD$159,$D1439,AF$129:AF$159)</f>
        <v>0</v>
      </c>
      <c r="AD1439" s="9"/>
      <c r="AE1439" s="10"/>
      <c r="AF1439" s="11"/>
      <c r="AG1439" s="6">
        <f>SUMIF(AH$129:AH$159,$D1439,AJ$129:AJ$159)</f>
        <v>0</v>
      </c>
      <c r="AH1439" s="9"/>
      <c r="AI1439" s="10"/>
      <c r="AJ1439" s="11"/>
      <c r="AK1439" s="6">
        <f>SUMIF(AL$129:AL$159,$D1439,AN$129:AN$159)</f>
        <v>0</v>
      </c>
      <c r="AL1439" s="9"/>
      <c r="AM1439" s="10"/>
      <c r="AN1439" s="11"/>
      <c r="AO1439" s="6">
        <f>SUMIF(AP$129:AP$159,$D1439,AR$129:AR$159)</f>
        <v>0</v>
      </c>
      <c r="AP1439" s="9"/>
      <c r="AQ1439" s="10"/>
      <c r="AR1439" s="11"/>
      <c r="AS1439" s="6">
        <f>SUMIF(AT$129:AT$159,$D1439,AV$129:AV$159)</f>
        <v>0</v>
      </c>
      <c r="AT1439" s="9"/>
      <c r="AU1439" s="10"/>
      <c r="AV1439" s="11"/>
      <c r="AW1439" s="6">
        <f>SUMIF(AX$129:AX$159,$D1439,AZ$129:AZ$159)</f>
        <v>0</v>
      </c>
      <c r="AX1439" s="9"/>
      <c r="AY1439" s="10"/>
      <c r="AZ1439" s="11"/>
      <c r="BA1439" s="6">
        <f>SUMIF(BB$129:BB$159,$D1439,BD$129:BD$159)</f>
        <v>0</v>
      </c>
      <c r="BB1439" s="9"/>
      <c r="BC1439" s="10"/>
      <c r="BD1439" s="11"/>
      <c r="BE1439" s="6">
        <f>SUMIF(BF$129:BF$159,$D1439,BH$129:BH$159)</f>
        <v>0</v>
      </c>
      <c r="BF1439" s="9"/>
      <c r="BG1439" s="10"/>
      <c r="BH1439" s="11"/>
      <c r="BI1439" s="6">
        <f>SUMIF(BJ$129:BJ$159,$D1439,BL$129:BL$159)</f>
        <v>0</v>
      </c>
      <c r="BJ1439" s="9"/>
      <c r="BK1439" s="10"/>
      <c r="BL1439" s="11"/>
      <c r="BM1439" s="6">
        <f>SUMIF(BN$129:BN$159,$D1439,BP$129:BP$159)</f>
        <v>0</v>
      </c>
      <c r="BN1439" s="9"/>
      <c r="BO1439" s="10"/>
      <c r="BP1439" s="11"/>
      <c r="BQ1439" s="6">
        <f>SUMIF(BR$129:BR$159,$D1439,BT$129:BT$159)</f>
        <v>0</v>
      </c>
      <c r="BR1439" s="9"/>
      <c r="BS1439" s="10"/>
      <c r="BT1439" s="11"/>
      <c r="BU1439" s="6">
        <f>SUMIF(BV$129:BV$159,$D1439,BX$129:BX$159)</f>
        <v>0</v>
      </c>
      <c r="BV1439" s="9"/>
      <c r="BW1439" s="10"/>
      <c r="BX1439" s="11"/>
      <c r="BY1439" s="6">
        <f>SUMIF(BZ$129:BZ$159,$D1439,CB$129:CB$159)</f>
        <v>0</v>
      </c>
      <c r="BZ1439" s="9"/>
      <c r="CA1439" s="10"/>
      <c r="CB1439" s="11"/>
      <c r="CC1439" s="6">
        <f>SUMIF(CD$129:CD$159,$D1439,CF$129:CF$159)</f>
        <v>0</v>
      </c>
      <c r="CD1439" s="9"/>
      <c r="CE1439" s="10"/>
      <c r="CF1439" s="11"/>
      <c r="CG1439" s="6">
        <f>SUMIF(CH$129:CH$159,$D1439,CJ$129:CJ$159)</f>
        <v>0</v>
      </c>
      <c r="CH1439" s="9"/>
      <c r="CI1439" s="10"/>
      <c r="CJ1439" s="11"/>
      <c r="CK1439" s="6">
        <f>SUMIF(CL$129:CL$159,$D1439,CN$129:CN$159)</f>
        <v>0</v>
      </c>
      <c r="CL1439" s="9"/>
      <c r="CM1439" s="10"/>
      <c r="CN1439" s="11"/>
      <c r="CO1439" s="6">
        <f>SUMIF(CP$129:CP$159,$D1439,CR$129:CR$159)</f>
        <v>0</v>
      </c>
      <c r="CP1439" s="9"/>
      <c r="CQ1439" s="10"/>
      <c r="CR1439" s="11"/>
      <c r="CS1439" s="6">
        <f>SUMIF(CT$129:CT$159,$D1439,CV$129:CV$159)</f>
        <v>0</v>
      </c>
      <c r="CT1439" s="9"/>
      <c r="CU1439" s="10"/>
      <c r="CV1439" s="11"/>
      <c r="CW1439" s="6">
        <f>SUMIF(CX$129:CX$159,$D1439,CZ$129:CZ$159)</f>
        <v>0</v>
      </c>
      <c r="CX1439" s="9"/>
      <c r="CY1439" s="10"/>
      <c r="CZ1439" s="11"/>
      <c r="DA1439" s="6">
        <f>SUMIF(DB$129:DB$159,$D1439,DD$129:DD$159)</f>
        <v>0</v>
      </c>
      <c r="DB1439" s="9"/>
      <c r="DC1439" s="10"/>
      <c r="DD1439" s="11"/>
      <c r="DE1439" s="6">
        <f>SUMIF(DF$129:DF$159,$D1439,DH$129:DH$159)</f>
        <v>0</v>
      </c>
      <c r="DF1439" s="9"/>
      <c r="DG1439" s="10"/>
      <c r="DH1439" s="11"/>
      <c r="DI1439" s="6">
        <f>SUMIF(DJ$129:DJ$159,$D1439,DL$129:DL$159)</f>
        <v>0</v>
      </c>
      <c r="DJ1439" s="9"/>
      <c r="DK1439" s="10"/>
      <c r="DL1439" s="11"/>
      <c r="DM1439" s="6">
        <f>SUMIF(DN$129:DN$159,$D1439,DP$129:DP$159)</f>
        <v>0</v>
      </c>
      <c r="DN1439" s="9"/>
      <c r="DO1439" s="10"/>
      <c r="DP1439" s="11"/>
      <c r="DQ1439" s="6">
        <f>SUMIF(DR$129:DR$159,$D1439,DT$129:DT$159)</f>
        <v>0</v>
      </c>
      <c r="DR1439" s="9"/>
      <c r="DS1439" s="10"/>
      <c r="DT1439" s="11"/>
      <c r="DU1439" s="6">
        <f>SUMIF(DV$129:DV$159,$D1439,DX$129:DX$159)</f>
        <v>0</v>
      </c>
      <c r="DV1439" s="9"/>
      <c r="DW1439" s="10"/>
      <c r="DX1439" s="11"/>
      <c r="DY1439" s="6">
        <f>SUMIF(DZ$129:DZ$159,$D1439,EB$129:EB$159)</f>
        <v>0</v>
      </c>
      <c r="DZ1439" s="9"/>
      <c r="EA1439" s="10"/>
      <c r="EB1439" s="11"/>
      <c r="EC1439" s="6">
        <f>SUMIF(ED$129:ED$159,$D1439,EF$129:EF$159)</f>
        <v>0</v>
      </c>
      <c r="ED1439" s="9"/>
      <c r="EE1439" s="10"/>
      <c r="EF1439" s="11"/>
      <c r="EG1439" s="6">
        <f>SUMIF(EH$129:EH$159,$D1439,EJ$129:EJ$159)</f>
        <v>0</v>
      </c>
      <c r="EH1439" s="9"/>
      <c r="EI1439" s="10"/>
      <c r="EJ1439" s="11"/>
      <c r="EK1439" s="6">
        <f>SUMIF(EL$129:EL$159,$D1439,EN$129:EN$159)</f>
        <v>0</v>
      </c>
      <c r="EL1439" s="9"/>
      <c r="EM1439" s="10"/>
      <c r="EN1439" s="11"/>
      <c r="EO1439" s="6">
        <f>SUMIF(EP$129:EP$159,$D1439,ER$129:ER$159)</f>
        <v>0</v>
      </c>
      <c r="EP1439" s="9"/>
      <c r="EQ1439" s="10"/>
      <c r="ER1439" s="11"/>
      <c r="ES1439" s="6">
        <f>SUMIF(ET$129:ET$159,$D1439,EV$129:EV$159)</f>
        <v>0</v>
      </c>
      <c r="ET1439" s="9"/>
      <c r="EU1439" s="10"/>
      <c r="EV1439" s="11"/>
      <c r="EW1439" s="6">
        <f>SUMIF(EX$129:EX$159,$D1439,EZ$129:EZ$159)</f>
        <v>0</v>
      </c>
      <c r="EX1439" s="9"/>
      <c r="EY1439" s="10"/>
      <c r="EZ1439" s="11"/>
      <c r="FA1439" s="6">
        <f>SUMIF(FB$129:FB$159,$D1439,FD$129:FD$159)</f>
        <v>0</v>
      </c>
      <c r="FB1439" s="9"/>
      <c r="FC1439" s="10"/>
      <c r="FD1439" s="11"/>
      <c r="FE1439" s="6">
        <f>SUMIF(FF$129:FF$159,$D1439,FH$129:FH$159)</f>
        <v>0</v>
      </c>
      <c r="FF1439" s="9"/>
      <c r="FG1439" s="10"/>
      <c r="FH1439" s="11"/>
      <c r="FI1439" s="6">
        <f>SUMIF(FJ$129:FJ$159,$D1439,FL$129:FL$159)</f>
        <v>0</v>
      </c>
      <c r="FJ1439" s="9"/>
      <c r="FK1439" s="10"/>
      <c r="FL1439" s="11"/>
      <c r="FM1439" s="6">
        <f>SUMIF(FN$129:FN$159,$D1439,FP$129:FP$159)</f>
        <v>0</v>
      </c>
      <c r="FN1439" s="9"/>
      <c r="FO1439" s="10"/>
      <c r="FP1439" s="11"/>
      <c r="FQ1439" s="6">
        <f>SUMIF(FR$129:FR$159,$D1439,FT$129:FT$159)</f>
        <v>0</v>
      </c>
      <c r="FR1439" s="9"/>
      <c r="FS1439" s="10"/>
      <c r="FT1439" s="11"/>
      <c r="FU1439" s="6">
        <f>SUMIF(FV$129:FV$159,$D1439,FX$129:FX$159)</f>
        <v>0</v>
      </c>
      <c r="FV1439" s="9"/>
      <c r="FW1439" s="10"/>
      <c r="FX1439" s="11"/>
      <c r="FY1439" s="6">
        <f>SUMIF(FZ$129:FZ$159,$D1439,GB$129:GB$159)</f>
        <v>0</v>
      </c>
      <c r="FZ1439" s="9"/>
      <c r="GA1439" s="10"/>
      <c r="GB1439" s="11"/>
      <c r="GC1439" s="6">
        <f>SUMIF(GD$129:GD$159,$D1439,GF$129:GF$159)</f>
        <v>0</v>
      </c>
      <c r="GD1439" s="9"/>
      <c r="GE1439" s="10"/>
      <c r="GF1439" s="11"/>
      <c r="GG1439" s="6">
        <f>SUMIF(GH$129:GH$159,$D1439,GJ$129:GJ$159)</f>
        <v>0</v>
      </c>
      <c r="GH1439" s="9"/>
      <c r="GI1439" s="10"/>
      <c r="GJ1439" s="11"/>
      <c r="GK1439" s="6">
        <f>SUMIF(GL$129:GL$159,$D1439,GN$129:GN$159)</f>
        <v>0</v>
      </c>
      <c r="GL1439" s="9"/>
      <c r="GM1439" s="10"/>
      <c r="GN1439" s="11"/>
      <c r="GO1439" s="6">
        <f>SUMIF(GP$129:GP$159,$D1439,GR$129:GR$159)</f>
        <v>0</v>
      </c>
      <c r="GP1439" s="9"/>
      <c r="GQ1439" s="10"/>
      <c r="GR1439" s="11"/>
      <c r="GS1439" s="6">
        <f>SUMIF(GT$129:GT$159,$D1439,GV$129:GV$159)</f>
        <v>0</v>
      </c>
      <c r="GT1439" s="9"/>
      <c r="GU1439" s="10"/>
      <c r="GV1439" s="20"/>
      <c r="GW1439" s="19">
        <f t="shared" si="34"/>
        <v>0</v>
      </c>
      <c r="GX1439" s="472"/>
      <c r="GY1439" s="473"/>
    </row>
    <row r="1440" spans="1:207" ht="15.75">
      <c r="A1440" s="47" t="s">
        <v>80</v>
      </c>
      <c r="B1440" s="475"/>
      <c r="C1440" s="287" t="s">
        <v>174</v>
      </c>
      <c r="D1440" s="237" t="s">
        <v>173</v>
      </c>
      <c r="E1440" s="6">
        <f>SUMIF(F$160:F$190,$D1440,H$160:H$190)</f>
        <v>0</v>
      </c>
      <c r="F1440" s="9"/>
      <c r="G1440" s="10"/>
      <c r="H1440" s="11"/>
      <c r="I1440" s="6">
        <f>SUMIF(J$160:J$190,$D1440,L$160:L$190)</f>
        <v>0</v>
      </c>
      <c r="J1440" s="9"/>
      <c r="K1440" s="10"/>
      <c r="L1440" s="11"/>
      <c r="M1440" s="6">
        <f>SUMIF(N$160:N$190,$D1440,P$160:P$190)</f>
        <v>0</v>
      </c>
      <c r="N1440" s="9"/>
      <c r="O1440" s="10"/>
      <c r="P1440" s="11"/>
      <c r="Q1440" s="6">
        <f>SUMIF(R$160:R$190,$D1440,T$160:T$190)</f>
        <v>0</v>
      </c>
      <c r="R1440" s="9"/>
      <c r="S1440" s="10"/>
      <c r="T1440" s="11"/>
      <c r="U1440" s="6">
        <f>SUMIF(V$160:V$190,$D1440,X$160:X$190)</f>
        <v>0</v>
      </c>
      <c r="V1440" s="9"/>
      <c r="W1440" s="10"/>
      <c r="X1440" s="11"/>
      <c r="Y1440" s="6">
        <f>SUMIF(Z$160:Z$190,$D1440,AB$160:AB$190)</f>
        <v>0</v>
      </c>
      <c r="Z1440" s="9"/>
      <c r="AA1440" s="10"/>
      <c r="AB1440" s="11"/>
      <c r="AC1440" s="6">
        <f>SUMIF(AD$160:AD$190,$D1440,AF$160:AF$190)</f>
        <v>0</v>
      </c>
      <c r="AD1440" s="9"/>
      <c r="AE1440" s="10"/>
      <c r="AF1440" s="11"/>
      <c r="AG1440" s="6">
        <f>SUMIF(AH$160:AH$190,$D1440,AJ$160:AJ$190)</f>
        <v>0</v>
      </c>
      <c r="AH1440" s="9"/>
      <c r="AI1440" s="10"/>
      <c r="AJ1440" s="11"/>
      <c r="AK1440" s="6">
        <f>SUMIF(AL$160:AL$190,$D1440,AN$160:AN$190)</f>
        <v>0</v>
      </c>
      <c r="AL1440" s="9"/>
      <c r="AM1440" s="10"/>
      <c r="AN1440" s="11"/>
      <c r="AO1440" s="6">
        <f>SUMIF(AP$160:AP$190,$D1440,AR$160:AR$190)</f>
        <v>0</v>
      </c>
      <c r="AP1440" s="9"/>
      <c r="AQ1440" s="10"/>
      <c r="AR1440" s="11"/>
      <c r="AS1440" s="6">
        <f>SUMIF(AT$160:AT$190,$D1440,AV$160:AV$190)</f>
        <v>0</v>
      </c>
      <c r="AT1440" s="9"/>
      <c r="AU1440" s="10"/>
      <c r="AV1440" s="11"/>
      <c r="AW1440" s="6">
        <f>SUMIF(AX$160:AX$190,$D1440,AZ$160:AZ$190)</f>
        <v>0</v>
      </c>
      <c r="AX1440" s="9"/>
      <c r="AY1440" s="10"/>
      <c r="AZ1440" s="11"/>
      <c r="BA1440" s="6">
        <f>SUMIF(BB$160:BB$190,$D1440,BD$160:BD$190)</f>
        <v>0</v>
      </c>
      <c r="BB1440" s="9"/>
      <c r="BC1440" s="10"/>
      <c r="BD1440" s="11"/>
      <c r="BE1440" s="6">
        <f>SUMIF(BF$160:BF$190,$D1440,BH$160:BH$190)</f>
        <v>0</v>
      </c>
      <c r="BF1440" s="9"/>
      <c r="BG1440" s="10"/>
      <c r="BH1440" s="11"/>
      <c r="BI1440" s="6">
        <f>SUMIF(BJ$160:BJ$190,$D1440,BL$160:BL$190)</f>
        <v>0</v>
      </c>
      <c r="BJ1440" s="9"/>
      <c r="BK1440" s="10"/>
      <c r="BL1440" s="11"/>
      <c r="BM1440" s="6">
        <f>SUMIF(BN$160:BN$190,$D1440,BP$160:BP$190)</f>
        <v>0</v>
      </c>
      <c r="BN1440" s="9"/>
      <c r="BO1440" s="10"/>
      <c r="BP1440" s="11"/>
      <c r="BQ1440" s="6">
        <f>SUMIF(BR$160:BR$190,$D1440,BT$160:BT$190)</f>
        <v>0</v>
      </c>
      <c r="BR1440" s="9"/>
      <c r="BS1440" s="10"/>
      <c r="BT1440" s="11"/>
      <c r="BU1440" s="6">
        <f>SUMIF(BV$160:BV$190,$D1440,BX$160:BX$190)</f>
        <v>0</v>
      </c>
      <c r="BV1440" s="9"/>
      <c r="BW1440" s="10"/>
      <c r="BX1440" s="11"/>
      <c r="BY1440" s="6">
        <f>SUMIF(BZ$160:BZ$190,$D1440,CB$160:CB$190)</f>
        <v>0</v>
      </c>
      <c r="BZ1440" s="9"/>
      <c r="CA1440" s="10"/>
      <c r="CB1440" s="11"/>
      <c r="CC1440" s="6">
        <f>SUMIF(CD$160:CD$190,$D1440,CF$160:CF$190)</f>
        <v>0</v>
      </c>
      <c r="CD1440" s="9"/>
      <c r="CE1440" s="10"/>
      <c r="CF1440" s="11"/>
      <c r="CG1440" s="6">
        <f>SUMIF(CH$160:CH$190,$D1440,CJ$160:CJ$190)</f>
        <v>0</v>
      </c>
      <c r="CH1440" s="9"/>
      <c r="CI1440" s="10"/>
      <c r="CJ1440" s="11"/>
      <c r="CK1440" s="6">
        <f>SUMIF(CL$160:CL$190,$D1440,CN$160:CN$190)</f>
        <v>0</v>
      </c>
      <c r="CL1440" s="9"/>
      <c r="CM1440" s="10"/>
      <c r="CN1440" s="11"/>
      <c r="CO1440" s="6">
        <f>SUMIF(CP$160:CP$190,$D1440,CR$160:CR$190)</f>
        <v>0</v>
      </c>
      <c r="CP1440" s="9"/>
      <c r="CQ1440" s="10"/>
      <c r="CR1440" s="11"/>
      <c r="CS1440" s="6">
        <f>SUMIF(CT$160:CT$190,$D1440,CV$160:CV$190)</f>
        <v>0</v>
      </c>
      <c r="CT1440" s="9"/>
      <c r="CU1440" s="10"/>
      <c r="CV1440" s="11"/>
      <c r="CW1440" s="6">
        <f>SUMIF(CX$160:CX$190,$D1440,CZ$160:CZ$190)</f>
        <v>0</v>
      </c>
      <c r="CX1440" s="9"/>
      <c r="CY1440" s="10"/>
      <c r="CZ1440" s="11"/>
      <c r="DA1440" s="6">
        <f>SUMIF(DB$160:DB$190,$D1440,DD$160:DD$190)</f>
        <v>0</v>
      </c>
      <c r="DB1440" s="9"/>
      <c r="DC1440" s="10"/>
      <c r="DD1440" s="11"/>
      <c r="DE1440" s="6">
        <f>SUMIF(DF$160:DF$190,$D1440,DH$160:DH$190)</f>
        <v>0</v>
      </c>
      <c r="DF1440" s="9"/>
      <c r="DG1440" s="10"/>
      <c r="DH1440" s="11"/>
      <c r="DI1440" s="6">
        <f>SUMIF(DJ$160:DJ$190,$D1440,DL$160:DL$190)</f>
        <v>0</v>
      </c>
      <c r="DJ1440" s="9"/>
      <c r="DK1440" s="10"/>
      <c r="DL1440" s="11"/>
      <c r="DM1440" s="6">
        <f>SUMIF(DN$160:DN$190,$D1440,DP$160:DP$190)</f>
        <v>0</v>
      </c>
      <c r="DN1440" s="9"/>
      <c r="DO1440" s="10"/>
      <c r="DP1440" s="11"/>
      <c r="DQ1440" s="6">
        <f>SUMIF(DR$160:DR$190,$D1440,DT$160:DT$190)</f>
        <v>0</v>
      </c>
      <c r="DR1440" s="9"/>
      <c r="DS1440" s="10"/>
      <c r="DT1440" s="11"/>
      <c r="DU1440" s="6">
        <f>SUMIF(DV$160:DV$190,$D1440,DX$160:DX$190)</f>
        <v>0</v>
      </c>
      <c r="DV1440" s="9"/>
      <c r="DW1440" s="10"/>
      <c r="DX1440" s="11"/>
      <c r="DY1440" s="6">
        <f>SUMIF(DZ$160:DZ$190,$D1440,EB$160:EB$190)</f>
        <v>0</v>
      </c>
      <c r="DZ1440" s="9"/>
      <c r="EA1440" s="10"/>
      <c r="EB1440" s="11"/>
      <c r="EC1440" s="6">
        <f>SUMIF(ED$160:ED$190,$D1440,EF$160:EF$190)</f>
        <v>0</v>
      </c>
      <c r="ED1440" s="9"/>
      <c r="EE1440" s="10"/>
      <c r="EF1440" s="11"/>
      <c r="EG1440" s="6">
        <f>SUMIF(EH$160:EH$190,$D1440,EJ$160:EJ$190)</f>
        <v>0</v>
      </c>
      <c r="EH1440" s="9"/>
      <c r="EI1440" s="10"/>
      <c r="EJ1440" s="11"/>
      <c r="EK1440" s="6">
        <f>SUMIF(EL$160:EL$190,$D1440,EN$160:EN$190)</f>
        <v>0</v>
      </c>
      <c r="EL1440" s="9"/>
      <c r="EM1440" s="10"/>
      <c r="EN1440" s="11"/>
      <c r="EO1440" s="6">
        <f>SUMIF(EP$160:EP$190,$D1440,ER$160:ER$190)</f>
        <v>0</v>
      </c>
      <c r="EP1440" s="9"/>
      <c r="EQ1440" s="10"/>
      <c r="ER1440" s="11"/>
      <c r="ES1440" s="6">
        <f>SUMIF(ET$160:ET$190,$D1440,EV$160:EV$190)</f>
        <v>0</v>
      </c>
      <c r="ET1440" s="9"/>
      <c r="EU1440" s="10"/>
      <c r="EV1440" s="11"/>
      <c r="EW1440" s="6">
        <f>SUMIF(EX$160:EX$190,$D1440,EZ$160:EZ$190)</f>
        <v>0</v>
      </c>
      <c r="EX1440" s="9"/>
      <c r="EY1440" s="10"/>
      <c r="EZ1440" s="11"/>
      <c r="FA1440" s="6">
        <f>SUMIF(FB$160:FB$190,$D1440,FD$160:FD$190)</f>
        <v>0</v>
      </c>
      <c r="FB1440" s="9"/>
      <c r="FC1440" s="10"/>
      <c r="FD1440" s="11"/>
      <c r="FE1440" s="6">
        <f>SUMIF(FF$160:FF$190,$D1440,FH$160:FH$190)</f>
        <v>0</v>
      </c>
      <c r="FF1440" s="9"/>
      <c r="FG1440" s="10"/>
      <c r="FH1440" s="11"/>
      <c r="FI1440" s="6">
        <f>SUMIF(FJ$160:FJ$190,$D1440,FL$160:FL$190)</f>
        <v>0</v>
      </c>
      <c r="FJ1440" s="9"/>
      <c r="FK1440" s="10"/>
      <c r="FL1440" s="11"/>
      <c r="FM1440" s="6">
        <f>SUMIF(FN$160:FN$190,$D1440,FP$160:FP$190)</f>
        <v>0</v>
      </c>
      <c r="FN1440" s="9"/>
      <c r="FO1440" s="10"/>
      <c r="FP1440" s="11"/>
      <c r="FQ1440" s="6">
        <f>SUMIF(FR$160:FR$190,$D1440,FT$160:FT$190)</f>
        <v>0</v>
      </c>
      <c r="FR1440" s="9"/>
      <c r="FS1440" s="10"/>
      <c r="FT1440" s="11"/>
      <c r="FU1440" s="6">
        <f>SUMIF(FV$160:FV$190,$D1440,FX$160:FX$190)</f>
        <v>0</v>
      </c>
      <c r="FV1440" s="9"/>
      <c r="FW1440" s="10"/>
      <c r="FX1440" s="11"/>
      <c r="FY1440" s="6">
        <f>SUMIF(FZ$160:FZ$190,$D1440,GB$160:GB$190)</f>
        <v>0</v>
      </c>
      <c r="FZ1440" s="9"/>
      <c r="GA1440" s="10"/>
      <c r="GB1440" s="11"/>
      <c r="GC1440" s="6">
        <f>SUMIF(GD$160:GD$190,$D1440,GF$160:GF$190)</f>
        <v>0</v>
      </c>
      <c r="GD1440" s="9"/>
      <c r="GE1440" s="10"/>
      <c r="GF1440" s="11"/>
      <c r="GG1440" s="6">
        <f>SUMIF(GH$160:GH$190,$D1440,GJ$160:GJ$190)</f>
        <v>0</v>
      </c>
      <c r="GH1440" s="9"/>
      <c r="GI1440" s="10"/>
      <c r="GJ1440" s="11"/>
      <c r="GK1440" s="6">
        <f>SUMIF(GL$160:GL$190,$D1440,GN$160:GN$190)</f>
        <v>0</v>
      </c>
      <c r="GL1440" s="9"/>
      <c r="GM1440" s="10"/>
      <c r="GN1440" s="11"/>
      <c r="GO1440" s="6">
        <f>SUMIF(GP$160:GP$190,$D1440,GR$160:GR$190)</f>
        <v>0</v>
      </c>
      <c r="GP1440" s="9"/>
      <c r="GQ1440" s="10"/>
      <c r="GR1440" s="11"/>
      <c r="GS1440" s="6">
        <f>SUMIF(GT$160:GT$190,$D1440,GV$160:GV$190)</f>
        <v>0</v>
      </c>
      <c r="GT1440" s="9"/>
      <c r="GU1440" s="10"/>
      <c r="GV1440" s="20"/>
      <c r="GW1440" s="19">
        <f t="shared" si="34"/>
        <v>0</v>
      </c>
      <c r="GX1440" s="472"/>
      <c r="GY1440" s="473"/>
    </row>
    <row r="1441" spans="1:207" ht="15.75">
      <c r="A1441" s="47" t="s">
        <v>81</v>
      </c>
      <c r="B1441" s="475"/>
      <c r="C1441" s="287" t="s">
        <v>174</v>
      </c>
      <c r="D1441" s="237" t="s">
        <v>173</v>
      </c>
      <c r="E1441" s="6">
        <f>SUMIF(F$191:F$221,$D1441,H$191:H$221)</f>
        <v>0</v>
      </c>
      <c r="F1441" s="9"/>
      <c r="G1441" s="10"/>
      <c r="H1441" s="11"/>
      <c r="I1441" s="6">
        <f>SUMIF(J$191:J$221,$D1441,L$191:L$221)</f>
        <v>0</v>
      </c>
      <c r="J1441" s="9"/>
      <c r="K1441" s="10"/>
      <c r="L1441" s="11"/>
      <c r="M1441" s="6">
        <f>SUMIF(N$191:N$221,$D1441,P$191:P$221)</f>
        <v>0</v>
      </c>
      <c r="N1441" s="9"/>
      <c r="O1441" s="10"/>
      <c r="P1441" s="11"/>
      <c r="Q1441" s="6">
        <f>SUMIF(R$191:R$221,$D1441,T$191:T$221)</f>
        <v>0</v>
      </c>
      <c r="R1441" s="9"/>
      <c r="S1441" s="10"/>
      <c r="T1441" s="11"/>
      <c r="U1441" s="6">
        <f>SUMIF(V$191:V$221,$D1441,X$191:X$221)</f>
        <v>0</v>
      </c>
      <c r="V1441" s="9"/>
      <c r="W1441" s="10"/>
      <c r="X1441" s="11"/>
      <c r="Y1441" s="6">
        <f>SUMIF(Z$191:Z$221,$D1441,AB$191:AB$221)</f>
        <v>0</v>
      </c>
      <c r="Z1441" s="9"/>
      <c r="AA1441" s="10"/>
      <c r="AB1441" s="11"/>
      <c r="AC1441" s="6">
        <f>SUMIF(AD$191:AD$221,$D1441,AF$191:AF$221)</f>
        <v>0</v>
      </c>
      <c r="AD1441" s="9"/>
      <c r="AE1441" s="10"/>
      <c r="AF1441" s="11"/>
      <c r="AG1441" s="6">
        <f>SUMIF(AH$191:AH$221,$D1441,AJ$191:AJ$221)</f>
        <v>0</v>
      </c>
      <c r="AH1441" s="9"/>
      <c r="AI1441" s="10"/>
      <c r="AJ1441" s="11"/>
      <c r="AK1441" s="6">
        <f>SUMIF(AL$191:AL$221,$D1441,AN$191:AN$221)</f>
        <v>0</v>
      </c>
      <c r="AL1441" s="9"/>
      <c r="AM1441" s="10"/>
      <c r="AN1441" s="11"/>
      <c r="AO1441" s="6">
        <f>SUMIF(AP$191:AP$221,$D1441,AR$191:AR$221)</f>
        <v>0</v>
      </c>
      <c r="AP1441" s="9"/>
      <c r="AQ1441" s="10"/>
      <c r="AR1441" s="11"/>
      <c r="AS1441" s="6">
        <f>SUMIF(AT$191:AT$221,$D1441,AV$191:AV$221)</f>
        <v>0</v>
      </c>
      <c r="AT1441" s="9"/>
      <c r="AU1441" s="10"/>
      <c r="AV1441" s="11"/>
      <c r="AW1441" s="6">
        <f>SUMIF(AX$191:AX$221,$D1441,AZ$191:AZ$221)</f>
        <v>0</v>
      </c>
      <c r="AX1441" s="9"/>
      <c r="AY1441" s="10"/>
      <c r="AZ1441" s="11"/>
      <c r="BA1441" s="6">
        <f>SUMIF(BB$191:BB$221,$D1441,BD$191:BD$221)</f>
        <v>0</v>
      </c>
      <c r="BB1441" s="9"/>
      <c r="BC1441" s="10"/>
      <c r="BD1441" s="11"/>
      <c r="BE1441" s="6">
        <f>SUMIF(BF$191:BF$221,$D1441,BH$191:BH$221)</f>
        <v>0</v>
      </c>
      <c r="BF1441" s="9"/>
      <c r="BG1441" s="10"/>
      <c r="BH1441" s="11"/>
      <c r="BI1441" s="6">
        <f>SUMIF(BJ$191:BJ$221,$D1441,BL$191:BL$221)</f>
        <v>0</v>
      </c>
      <c r="BJ1441" s="9"/>
      <c r="BK1441" s="10"/>
      <c r="BL1441" s="11"/>
      <c r="BM1441" s="6">
        <f>SUMIF(BN$191:BN$221,$D1441,BP$191:BP$221)</f>
        <v>0</v>
      </c>
      <c r="BN1441" s="9"/>
      <c r="BO1441" s="10"/>
      <c r="BP1441" s="11"/>
      <c r="BQ1441" s="6">
        <f>SUMIF(BR$191:BR$221,$D1441,BT$191:BT$221)</f>
        <v>0</v>
      </c>
      <c r="BR1441" s="9"/>
      <c r="BS1441" s="10"/>
      <c r="BT1441" s="11"/>
      <c r="BU1441" s="6">
        <f>SUMIF(BV$191:BV$221,$D1441,BX$191:BX$221)</f>
        <v>0</v>
      </c>
      <c r="BV1441" s="9"/>
      <c r="BW1441" s="10"/>
      <c r="BX1441" s="11"/>
      <c r="BY1441" s="6">
        <f>SUMIF(BZ$191:BZ$221,$D1441,CB$191:CB$221)</f>
        <v>0</v>
      </c>
      <c r="BZ1441" s="9"/>
      <c r="CA1441" s="10"/>
      <c r="CB1441" s="11"/>
      <c r="CC1441" s="6">
        <f>SUMIF(CD$191:CD$221,$D1441,CF$191:CF$221)</f>
        <v>0</v>
      </c>
      <c r="CD1441" s="9"/>
      <c r="CE1441" s="10"/>
      <c r="CF1441" s="11"/>
      <c r="CG1441" s="6">
        <f>SUMIF(CH$191:CH$221,$D1441,CJ$191:CJ$221)</f>
        <v>0</v>
      </c>
      <c r="CH1441" s="9"/>
      <c r="CI1441" s="10"/>
      <c r="CJ1441" s="11"/>
      <c r="CK1441" s="6">
        <f>SUMIF(CL$191:CL$221,$D1441,CN$191:CN$221)</f>
        <v>0</v>
      </c>
      <c r="CL1441" s="9"/>
      <c r="CM1441" s="10"/>
      <c r="CN1441" s="11"/>
      <c r="CO1441" s="6">
        <f>SUMIF(CP$191:CP$221,$D1441,CR$191:CR$221)</f>
        <v>0</v>
      </c>
      <c r="CP1441" s="9"/>
      <c r="CQ1441" s="10"/>
      <c r="CR1441" s="11"/>
      <c r="CS1441" s="6">
        <f>SUMIF(CT$191:CT$221,$D1441,CV$191:CV$221)</f>
        <v>0</v>
      </c>
      <c r="CT1441" s="9"/>
      <c r="CU1441" s="10"/>
      <c r="CV1441" s="11"/>
      <c r="CW1441" s="6">
        <f>SUMIF(CX$191:CX$221,$D1441,CZ$191:CZ$221)</f>
        <v>0</v>
      </c>
      <c r="CX1441" s="9"/>
      <c r="CY1441" s="10"/>
      <c r="CZ1441" s="11"/>
      <c r="DA1441" s="6">
        <f>SUMIF(DB$191:DB$221,$D1441,DD$191:DD$221)</f>
        <v>0</v>
      </c>
      <c r="DB1441" s="9"/>
      <c r="DC1441" s="10"/>
      <c r="DD1441" s="11"/>
      <c r="DE1441" s="6">
        <f>SUMIF(DF$191:DF$221,$D1441,DH$191:DH$221)</f>
        <v>0</v>
      </c>
      <c r="DF1441" s="9"/>
      <c r="DG1441" s="10"/>
      <c r="DH1441" s="11"/>
      <c r="DI1441" s="6">
        <f>SUMIF(DJ$191:DJ$221,$D1441,DL$191:DL$221)</f>
        <v>0</v>
      </c>
      <c r="DJ1441" s="9"/>
      <c r="DK1441" s="10"/>
      <c r="DL1441" s="11"/>
      <c r="DM1441" s="6">
        <f>SUMIF(DN$191:DN$221,$D1441,DP$191:DP$221)</f>
        <v>0</v>
      </c>
      <c r="DN1441" s="9"/>
      <c r="DO1441" s="10"/>
      <c r="DP1441" s="11"/>
      <c r="DQ1441" s="6">
        <f>SUMIF(DR$191:DR$221,$D1441,DT$191:DT$221)</f>
        <v>0</v>
      </c>
      <c r="DR1441" s="9"/>
      <c r="DS1441" s="10"/>
      <c r="DT1441" s="11"/>
      <c r="DU1441" s="6">
        <f>SUMIF(DV$191:DV$221,$D1441,DX$191:DX$221)</f>
        <v>0</v>
      </c>
      <c r="DV1441" s="9"/>
      <c r="DW1441" s="10"/>
      <c r="DX1441" s="11"/>
      <c r="DY1441" s="6">
        <f>SUMIF(DZ$191:DZ$221,$D1441,EB$191:EB$221)</f>
        <v>0</v>
      </c>
      <c r="DZ1441" s="9"/>
      <c r="EA1441" s="10"/>
      <c r="EB1441" s="11"/>
      <c r="EC1441" s="6">
        <f>SUMIF(ED$191:ED$221,$D1441,EF$191:EF$221)</f>
        <v>0</v>
      </c>
      <c r="ED1441" s="9"/>
      <c r="EE1441" s="10"/>
      <c r="EF1441" s="11"/>
      <c r="EG1441" s="6">
        <f>SUMIF(EH$191:EH$221,$D1441,EJ$191:EJ$221)</f>
        <v>0</v>
      </c>
      <c r="EH1441" s="9"/>
      <c r="EI1441" s="10"/>
      <c r="EJ1441" s="11"/>
      <c r="EK1441" s="6">
        <f>SUMIF(EL$191:EL$221,$D1441,EN$191:EN$221)</f>
        <v>0</v>
      </c>
      <c r="EL1441" s="9"/>
      <c r="EM1441" s="10"/>
      <c r="EN1441" s="11"/>
      <c r="EO1441" s="6">
        <f>SUMIF(EP$191:EP$221,$D1441,ER$191:ER$221)</f>
        <v>0</v>
      </c>
      <c r="EP1441" s="9"/>
      <c r="EQ1441" s="10"/>
      <c r="ER1441" s="11"/>
      <c r="ES1441" s="6">
        <f>SUMIF(ET$191:ET$221,$D1441,EV$191:EV$221)</f>
        <v>0</v>
      </c>
      <c r="ET1441" s="9"/>
      <c r="EU1441" s="10"/>
      <c r="EV1441" s="11"/>
      <c r="EW1441" s="6">
        <f>SUMIF(EX$191:EX$221,$D1441,EZ$191:EZ$221)</f>
        <v>0</v>
      </c>
      <c r="EX1441" s="9"/>
      <c r="EY1441" s="10"/>
      <c r="EZ1441" s="11"/>
      <c r="FA1441" s="6">
        <f>SUMIF(FB$191:FB$221,$D1441,FD$191:FD$221)</f>
        <v>0</v>
      </c>
      <c r="FB1441" s="9"/>
      <c r="FC1441" s="10"/>
      <c r="FD1441" s="11"/>
      <c r="FE1441" s="6">
        <f>SUMIF(FF$191:FF$221,$D1441,FH$191:FH$221)</f>
        <v>0</v>
      </c>
      <c r="FF1441" s="9"/>
      <c r="FG1441" s="10"/>
      <c r="FH1441" s="11"/>
      <c r="FI1441" s="6">
        <f>SUMIF(FJ$191:FJ$221,$D1441,FL$191:FL$221)</f>
        <v>0</v>
      </c>
      <c r="FJ1441" s="9"/>
      <c r="FK1441" s="10"/>
      <c r="FL1441" s="11"/>
      <c r="FM1441" s="6">
        <f>SUMIF(FN$191:FN$221,$D1441,FP$191:FP$221)</f>
        <v>0</v>
      </c>
      <c r="FN1441" s="9"/>
      <c r="FO1441" s="10"/>
      <c r="FP1441" s="11"/>
      <c r="FQ1441" s="6">
        <f>SUMIF(FR$191:FR$221,$D1441,FT$191:FT$221)</f>
        <v>0</v>
      </c>
      <c r="FR1441" s="9"/>
      <c r="FS1441" s="10"/>
      <c r="FT1441" s="11"/>
      <c r="FU1441" s="6">
        <f>SUMIF(FV$191:FV$221,$D1441,FX$191:FX$221)</f>
        <v>0</v>
      </c>
      <c r="FV1441" s="9"/>
      <c r="FW1441" s="10"/>
      <c r="FX1441" s="11"/>
      <c r="FY1441" s="6">
        <f>SUMIF(FZ$191:FZ$221,$D1441,GB$191:GB$221)</f>
        <v>0</v>
      </c>
      <c r="FZ1441" s="9"/>
      <c r="GA1441" s="10"/>
      <c r="GB1441" s="11"/>
      <c r="GC1441" s="6">
        <f>SUMIF(GD$191:GD$221,$D1441,GF$191:GF$221)</f>
        <v>0</v>
      </c>
      <c r="GD1441" s="9"/>
      <c r="GE1441" s="10"/>
      <c r="GF1441" s="11"/>
      <c r="GG1441" s="6">
        <f>SUMIF(GH$191:GH$221,$D1441,GJ$191:GJ$221)</f>
        <v>0</v>
      </c>
      <c r="GH1441" s="9"/>
      <c r="GI1441" s="10"/>
      <c r="GJ1441" s="11"/>
      <c r="GK1441" s="6">
        <f>SUMIF(GL$191:GL$221,$D1441,GN$191:GN$221)</f>
        <v>0</v>
      </c>
      <c r="GL1441" s="9"/>
      <c r="GM1441" s="10"/>
      <c r="GN1441" s="11"/>
      <c r="GO1441" s="6">
        <f>SUMIF(GP$191:GP$221,$D1441,GR$191:GR$221)</f>
        <v>0</v>
      </c>
      <c r="GP1441" s="9"/>
      <c r="GQ1441" s="10"/>
      <c r="GR1441" s="11"/>
      <c r="GS1441" s="6">
        <f>SUMIF(GT$191:GT$221,$D1441,GV$191:GV$221)</f>
        <v>0</v>
      </c>
      <c r="GT1441" s="9"/>
      <c r="GU1441" s="10"/>
      <c r="GV1441" s="20"/>
      <c r="GW1441" s="19">
        <f t="shared" si="34"/>
        <v>0</v>
      </c>
      <c r="GX1441" s="472"/>
      <c r="GY1441" s="473"/>
    </row>
    <row r="1442" spans="1:207" ht="15.75">
      <c r="A1442" s="47" t="s">
        <v>82</v>
      </c>
      <c r="B1442" s="475"/>
      <c r="C1442" s="287" t="s">
        <v>174</v>
      </c>
      <c r="D1442" s="237" t="s">
        <v>173</v>
      </c>
      <c r="E1442" s="6">
        <f>SUMIF(F$222:F$252,$D1442,H$222:H$252)</f>
        <v>0</v>
      </c>
      <c r="F1442" s="9"/>
      <c r="G1442" s="10"/>
      <c r="H1442" s="11"/>
      <c r="I1442" s="6">
        <f>SUMIF(J$222:J$252,$D1442,L$222:L$252)</f>
        <v>0</v>
      </c>
      <c r="J1442" s="9"/>
      <c r="K1442" s="10"/>
      <c r="L1442" s="11"/>
      <c r="M1442" s="6">
        <f>SUMIF(N$222:N$252,$D1442,P$222:P$252)</f>
        <v>0</v>
      </c>
      <c r="N1442" s="9"/>
      <c r="O1442" s="10"/>
      <c r="P1442" s="11"/>
      <c r="Q1442" s="6">
        <f>SUMIF(R$222:R$252,$D1442,T$222:T$252)</f>
        <v>0</v>
      </c>
      <c r="R1442" s="9"/>
      <c r="S1442" s="10"/>
      <c r="T1442" s="11"/>
      <c r="U1442" s="6">
        <f>SUMIF(V$222:V$252,$D1442,X$222:X$252)</f>
        <v>0</v>
      </c>
      <c r="V1442" s="9"/>
      <c r="W1442" s="10"/>
      <c r="X1442" s="11"/>
      <c r="Y1442" s="6">
        <f>SUMIF(Z$222:Z$252,$D1442,AB$222:AB$252)</f>
        <v>0</v>
      </c>
      <c r="Z1442" s="9"/>
      <c r="AA1442" s="10"/>
      <c r="AB1442" s="11"/>
      <c r="AC1442" s="6">
        <f>SUMIF(AD$222:AD$252,$D1442,AF$222:AF$252)</f>
        <v>0</v>
      </c>
      <c r="AD1442" s="9"/>
      <c r="AE1442" s="10"/>
      <c r="AF1442" s="11"/>
      <c r="AG1442" s="6">
        <f>SUMIF(AH$222:AH$252,$D1442,AJ$222:AJ$252)</f>
        <v>0</v>
      </c>
      <c r="AH1442" s="9"/>
      <c r="AI1442" s="10"/>
      <c r="AJ1442" s="11"/>
      <c r="AK1442" s="6">
        <f>SUMIF(AL$222:AL$252,$D1442,AN$222:AN$252)</f>
        <v>0</v>
      </c>
      <c r="AL1442" s="9"/>
      <c r="AM1442" s="10"/>
      <c r="AN1442" s="11"/>
      <c r="AO1442" s="6">
        <f>SUMIF(AP$222:AP$252,$D1442,AR$222:AR$252)</f>
        <v>0</v>
      </c>
      <c r="AP1442" s="9"/>
      <c r="AQ1442" s="10"/>
      <c r="AR1442" s="11"/>
      <c r="AS1442" s="6">
        <f>SUMIF(AT$222:AT$252,$D1442,AV$222:AV$252)</f>
        <v>0</v>
      </c>
      <c r="AT1442" s="9"/>
      <c r="AU1442" s="10"/>
      <c r="AV1442" s="11"/>
      <c r="AW1442" s="6">
        <f>SUMIF(AX$222:AX$252,$D1442,AZ$222:AZ$252)</f>
        <v>0</v>
      </c>
      <c r="AX1442" s="9"/>
      <c r="AY1442" s="10"/>
      <c r="AZ1442" s="11"/>
      <c r="BA1442" s="6">
        <f>SUMIF(BB$222:BB$252,$D1442,BD$222:BD$252)</f>
        <v>0</v>
      </c>
      <c r="BB1442" s="9"/>
      <c r="BC1442" s="10"/>
      <c r="BD1442" s="11"/>
      <c r="BE1442" s="6">
        <f>SUMIF(BF$222:BF$252,$D1442,BH$222:BH$252)</f>
        <v>0</v>
      </c>
      <c r="BF1442" s="9"/>
      <c r="BG1442" s="10"/>
      <c r="BH1442" s="11"/>
      <c r="BI1442" s="6">
        <f>SUMIF(BJ$222:BJ$252,$D1442,BL$222:BL$252)</f>
        <v>0</v>
      </c>
      <c r="BJ1442" s="9"/>
      <c r="BK1442" s="10"/>
      <c r="BL1442" s="11"/>
      <c r="BM1442" s="6">
        <f>SUMIF(BN$222:BN$252,$D1442,BP$222:BP$252)</f>
        <v>0</v>
      </c>
      <c r="BN1442" s="9"/>
      <c r="BO1442" s="10"/>
      <c r="BP1442" s="11"/>
      <c r="BQ1442" s="6">
        <f>SUMIF(BR$222:BR$252,$D1442,BT$222:BT$252)</f>
        <v>0</v>
      </c>
      <c r="BR1442" s="9"/>
      <c r="BS1442" s="10"/>
      <c r="BT1442" s="11"/>
      <c r="BU1442" s="6">
        <f>SUMIF(BV$222:BV$252,$D1442,BX$222:BX$252)</f>
        <v>0</v>
      </c>
      <c r="BV1442" s="9"/>
      <c r="BW1442" s="10"/>
      <c r="BX1442" s="11"/>
      <c r="BY1442" s="6">
        <f>SUMIF(BZ$222:BZ$252,$D1442,CB$222:CB$252)</f>
        <v>0</v>
      </c>
      <c r="BZ1442" s="9"/>
      <c r="CA1442" s="10"/>
      <c r="CB1442" s="11"/>
      <c r="CC1442" s="6">
        <f>SUMIF(CD$222:CD$252,$D1442,CF$222:CF$252)</f>
        <v>0</v>
      </c>
      <c r="CD1442" s="9"/>
      <c r="CE1442" s="10"/>
      <c r="CF1442" s="11"/>
      <c r="CG1442" s="6">
        <f>SUMIF(CH$222:CH$252,$D1442,CJ$222:CJ$252)</f>
        <v>0</v>
      </c>
      <c r="CH1442" s="9"/>
      <c r="CI1442" s="10"/>
      <c r="CJ1442" s="11"/>
      <c r="CK1442" s="6">
        <f>SUMIF(CL$222:CL$252,$D1442,CN$222:CN$252)</f>
        <v>0</v>
      </c>
      <c r="CL1442" s="9"/>
      <c r="CM1442" s="10"/>
      <c r="CN1442" s="11"/>
      <c r="CO1442" s="6">
        <f>SUMIF(CP$222:CP$252,$D1442,CR$222:CR$252)</f>
        <v>0</v>
      </c>
      <c r="CP1442" s="9"/>
      <c r="CQ1442" s="10"/>
      <c r="CR1442" s="11"/>
      <c r="CS1442" s="6">
        <f>SUMIF(CT$222:CT$252,$D1442,CV$222:CV$252)</f>
        <v>0</v>
      </c>
      <c r="CT1442" s="9"/>
      <c r="CU1442" s="10"/>
      <c r="CV1442" s="11"/>
      <c r="CW1442" s="6">
        <f>SUMIF(CX$222:CX$252,$D1442,CZ$222:CZ$252)</f>
        <v>0</v>
      </c>
      <c r="CX1442" s="9"/>
      <c r="CY1442" s="10"/>
      <c r="CZ1442" s="11"/>
      <c r="DA1442" s="6">
        <f>SUMIF(DB$222:DB$252,$D1442,DD$222:DD$252)</f>
        <v>0</v>
      </c>
      <c r="DB1442" s="9"/>
      <c r="DC1442" s="10"/>
      <c r="DD1442" s="11"/>
      <c r="DE1442" s="6">
        <f>SUMIF(DF$222:DF$252,$D1442,DH$222:DH$252)</f>
        <v>0</v>
      </c>
      <c r="DF1442" s="9"/>
      <c r="DG1442" s="10"/>
      <c r="DH1442" s="11"/>
      <c r="DI1442" s="6">
        <f>SUMIF(DJ$222:DJ$252,$D1442,DL$222:DL$252)</f>
        <v>0</v>
      </c>
      <c r="DJ1442" s="9"/>
      <c r="DK1442" s="10"/>
      <c r="DL1442" s="11"/>
      <c r="DM1442" s="6">
        <f>SUMIF(DN$222:DN$252,$D1442,DP$222:DP$252)</f>
        <v>0</v>
      </c>
      <c r="DN1442" s="9"/>
      <c r="DO1442" s="10"/>
      <c r="DP1442" s="11"/>
      <c r="DQ1442" s="6">
        <f>SUMIF(DR$222:DR$252,$D1442,DT$222:DT$252)</f>
        <v>0</v>
      </c>
      <c r="DR1442" s="9"/>
      <c r="DS1442" s="10"/>
      <c r="DT1442" s="11"/>
      <c r="DU1442" s="6">
        <f>SUMIF(DV$222:DV$252,$D1442,DX$222:DX$252)</f>
        <v>0</v>
      </c>
      <c r="DV1442" s="9"/>
      <c r="DW1442" s="10"/>
      <c r="DX1442" s="11"/>
      <c r="DY1442" s="6">
        <f>SUMIF(DZ$222:DZ$252,$D1442,EB$222:EB$252)</f>
        <v>0</v>
      </c>
      <c r="DZ1442" s="9"/>
      <c r="EA1442" s="10"/>
      <c r="EB1442" s="11"/>
      <c r="EC1442" s="6">
        <f>SUMIF(ED$222:ED$252,$D1442,EF$222:EF$252)</f>
        <v>0</v>
      </c>
      <c r="ED1442" s="9"/>
      <c r="EE1442" s="10"/>
      <c r="EF1442" s="11"/>
      <c r="EG1442" s="6">
        <f>SUMIF(EH$222:EH$252,$D1442,EJ$222:EJ$252)</f>
        <v>0</v>
      </c>
      <c r="EH1442" s="9"/>
      <c r="EI1442" s="10"/>
      <c r="EJ1442" s="11"/>
      <c r="EK1442" s="6">
        <f>SUMIF(EL$222:EL$252,$D1442,EN$222:EN$252)</f>
        <v>0</v>
      </c>
      <c r="EL1442" s="9"/>
      <c r="EM1442" s="10"/>
      <c r="EN1442" s="11"/>
      <c r="EO1442" s="6">
        <f>SUMIF(EP$222:EP$252,$D1442,ER$222:ER$252)</f>
        <v>0</v>
      </c>
      <c r="EP1442" s="9"/>
      <c r="EQ1442" s="10"/>
      <c r="ER1442" s="11"/>
      <c r="ES1442" s="6">
        <f>SUMIF(ET$222:ET$252,$D1442,EV$222:EV$252)</f>
        <v>0</v>
      </c>
      <c r="ET1442" s="9"/>
      <c r="EU1442" s="10"/>
      <c r="EV1442" s="11"/>
      <c r="EW1442" s="6">
        <f>SUMIF(EX$222:EX$252,$D1442,EZ$222:EZ$252)</f>
        <v>0</v>
      </c>
      <c r="EX1442" s="9"/>
      <c r="EY1442" s="10"/>
      <c r="EZ1442" s="11"/>
      <c r="FA1442" s="6">
        <f>SUMIF(FB$222:FB$252,$D1442,FD$222:FD$252)</f>
        <v>0</v>
      </c>
      <c r="FB1442" s="9"/>
      <c r="FC1442" s="10"/>
      <c r="FD1442" s="11"/>
      <c r="FE1442" s="6">
        <f>SUMIF(FF$222:FF$252,$D1442,FH$222:FH$252)</f>
        <v>0</v>
      </c>
      <c r="FF1442" s="9"/>
      <c r="FG1442" s="10"/>
      <c r="FH1442" s="11"/>
      <c r="FI1442" s="6">
        <f>SUMIF(FJ$222:FJ$252,$D1442,FL$222:FL$252)</f>
        <v>0</v>
      </c>
      <c r="FJ1442" s="9"/>
      <c r="FK1442" s="10"/>
      <c r="FL1442" s="11"/>
      <c r="FM1442" s="6">
        <f>SUMIF(FN$222:FN$252,$D1442,FP$222:FP$252)</f>
        <v>0</v>
      </c>
      <c r="FN1442" s="9"/>
      <c r="FO1442" s="10"/>
      <c r="FP1442" s="11"/>
      <c r="FQ1442" s="6">
        <f>SUMIF(FR$222:FR$252,$D1442,FT$222:FT$252)</f>
        <v>0</v>
      </c>
      <c r="FR1442" s="9"/>
      <c r="FS1442" s="10"/>
      <c r="FT1442" s="11"/>
      <c r="FU1442" s="6">
        <f>SUMIF(FV$222:FV$252,$D1442,FX$222:FX$252)</f>
        <v>0</v>
      </c>
      <c r="FV1442" s="9"/>
      <c r="FW1442" s="10"/>
      <c r="FX1442" s="11"/>
      <c r="FY1442" s="6">
        <f>SUMIF(FZ$222:FZ$252,$D1442,GB$222:GB$252)</f>
        <v>0</v>
      </c>
      <c r="FZ1442" s="9"/>
      <c r="GA1442" s="10"/>
      <c r="GB1442" s="11"/>
      <c r="GC1442" s="6">
        <f>SUMIF(GD$222:GD$252,$D1442,GF$222:GF$252)</f>
        <v>0</v>
      </c>
      <c r="GD1442" s="9"/>
      <c r="GE1442" s="10"/>
      <c r="GF1442" s="11"/>
      <c r="GG1442" s="6">
        <f>SUMIF(GH$222:GH$252,$D1442,GJ$222:GJ$252)</f>
        <v>0</v>
      </c>
      <c r="GH1442" s="9"/>
      <c r="GI1442" s="10"/>
      <c r="GJ1442" s="11"/>
      <c r="GK1442" s="6">
        <f>SUMIF(GL$222:GL$252,$D1442,GN$222:GN$252)</f>
        <v>0</v>
      </c>
      <c r="GL1442" s="9"/>
      <c r="GM1442" s="10"/>
      <c r="GN1442" s="11"/>
      <c r="GO1442" s="6">
        <f>SUMIF(GP$222:GP$252,$D1442,GR$222:GR$252)</f>
        <v>0</v>
      </c>
      <c r="GP1442" s="9"/>
      <c r="GQ1442" s="10"/>
      <c r="GR1442" s="11"/>
      <c r="GS1442" s="6">
        <f>SUMIF(GT$222:GT$252,$D1442,GV$222:GV$252)</f>
        <v>0</v>
      </c>
      <c r="GT1442" s="9"/>
      <c r="GU1442" s="10"/>
      <c r="GV1442" s="20"/>
      <c r="GW1442" s="19">
        <f t="shared" si="34"/>
        <v>0</v>
      </c>
      <c r="GX1442" s="472"/>
      <c r="GY1442" s="473"/>
    </row>
    <row r="1443" spans="1:207" ht="15.75">
      <c r="A1443" s="47" t="s">
        <v>83</v>
      </c>
      <c r="B1443" s="475"/>
      <c r="C1443" s="287" t="s">
        <v>174</v>
      </c>
      <c r="D1443" s="237" t="s">
        <v>173</v>
      </c>
      <c r="E1443" s="6">
        <f>SUMIF(F$253:F$283,$D1443,H$253:H$283)</f>
        <v>0</v>
      </c>
      <c r="F1443" s="9"/>
      <c r="G1443" s="10"/>
      <c r="H1443" s="11"/>
      <c r="I1443" s="6">
        <f>SUMIF(J$253:J$283,$D1443,L$253:L$283)</f>
        <v>0</v>
      </c>
      <c r="J1443" s="9"/>
      <c r="K1443" s="10"/>
      <c r="L1443" s="11"/>
      <c r="M1443" s="6">
        <f>SUMIF(N$253:N$283,$D1443,P$253:P$283)</f>
        <v>0</v>
      </c>
      <c r="N1443" s="9"/>
      <c r="O1443" s="10"/>
      <c r="P1443" s="11"/>
      <c r="Q1443" s="6">
        <f>SUMIF(R$253:R$283,$D1443,T$253:T$283)</f>
        <v>0</v>
      </c>
      <c r="R1443" s="9"/>
      <c r="S1443" s="10"/>
      <c r="T1443" s="11"/>
      <c r="U1443" s="6">
        <f>SUMIF(V$253:V$283,$D1443,X$253:X$283)</f>
        <v>0</v>
      </c>
      <c r="V1443" s="9"/>
      <c r="W1443" s="10"/>
      <c r="X1443" s="11"/>
      <c r="Y1443" s="6">
        <f>SUMIF(Z$253:Z$283,$D1443,AB$253:AB$283)</f>
        <v>0</v>
      </c>
      <c r="Z1443" s="9"/>
      <c r="AA1443" s="10"/>
      <c r="AB1443" s="11"/>
      <c r="AC1443" s="6">
        <f>SUMIF(AD$253:AD$283,$D1443,AF$253:AF$283)</f>
        <v>0</v>
      </c>
      <c r="AD1443" s="9"/>
      <c r="AE1443" s="10"/>
      <c r="AF1443" s="11"/>
      <c r="AG1443" s="6">
        <f>SUMIF(AH$253:AH$283,$D1443,AJ$253:AJ$283)</f>
        <v>0</v>
      </c>
      <c r="AH1443" s="9"/>
      <c r="AI1443" s="10"/>
      <c r="AJ1443" s="11"/>
      <c r="AK1443" s="6">
        <f>SUMIF(AL$253:AL$283,$D1443,AN$253:AN$283)</f>
        <v>0</v>
      </c>
      <c r="AL1443" s="9"/>
      <c r="AM1443" s="10"/>
      <c r="AN1443" s="11"/>
      <c r="AO1443" s="6">
        <f>SUMIF(AP$253:AP$283,$D1443,AR$253:AR$283)</f>
        <v>0</v>
      </c>
      <c r="AP1443" s="9"/>
      <c r="AQ1443" s="10"/>
      <c r="AR1443" s="11"/>
      <c r="AS1443" s="6">
        <f>SUMIF(AT$253:AT$283,$D1443,AV$253:AV$283)</f>
        <v>0</v>
      </c>
      <c r="AT1443" s="9"/>
      <c r="AU1443" s="10"/>
      <c r="AV1443" s="11"/>
      <c r="AW1443" s="6">
        <f>SUMIF(AX$253:AX$283,$D1443,AZ$253:AZ$283)</f>
        <v>0</v>
      </c>
      <c r="AX1443" s="9"/>
      <c r="AY1443" s="10"/>
      <c r="AZ1443" s="11"/>
      <c r="BA1443" s="6">
        <f>SUMIF(BB$253:BB$283,$D1443,BD$253:BD$283)</f>
        <v>0</v>
      </c>
      <c r="BB1443" s="9"/>
      <c r="BC1443" s="10"/>
      <c r="BD1443" s="11"/>
      <c r="BE1443" s="6">
        <f>SUMIF(BF$253:BF$283,$D1443,BH$253:BH$283)</f>
        <v>0</v>
      </c>
      <c r="BF1443" s="9"/>
      <c r="BG1443" s="10"/>
      <c r="BH1443" s="11"/>
      <c r="BI1443" s="6">
        <f>SUMIF(BJ$253:BJ$283,$D1443,BL$253:BL$283)</f>
        <v>0</v>
      </c>
      <c r="BJ1443" s="9"/>
      <c r="BK1443" s="10"/>
      <c r="BL1443" s="11"/>
      <c r="BM1443" s="6">
        <f>SUMIF(BN$253:BN$283,$D1443,BP$253:BP$283)</f>
        <v>0</v>
      </c>
      <c r="BN1443" s="9"/>
      <c r="BO1443" s="10"/>
      <c r="BP1443" s="11"/>
      <c r="BQ1443" s="6">
        <f>SUMIF(BR$253:BR$283,$D1443,BT$253:BT$283)</f>
        <v>0</v>
      </c>
      <c r="BR1443" s="9"/>
      <c r="BS1443" s="10"/>
      <c r="BT1443" s="11"/>
      <c r="BU1443" s="6">
        <f>SUMIF(BV$253:BV$283,$D1443,BX$253:BX$283)</f>
        <v>0</v>
      </c>
      <c r="BV1443" s="9"/>
      <c r="BW1443" s="10"/>
      <c r="BX1443" s="11"/>
      <c r="BY1443" s="6">
        <f>SUMIF(BZ$253:BZ$283,$D1443,CB$253:CB$283)</f>
        <v>0</v>
      </c>
      <c r="BZ1443" s="9"/>
      <c r="CA1443" s="10"/>
      <c r="CB1443" s="11"/>
      <c r="CC1443" s="6">
        <f>SUMIF(CD$253:CD$283,$D1443,CF$253:CF$283)</f>
        <v>0</v>
      </c>
      <c r="CD1443" s="9"/>
      <c r="CE1443" s="10"/>
      <c r="CF1443" s="11"/>
      <c r="CG1443" s="6">
        <f>SUMIF(CH$253:CH$283,$D1443,CJ$253:CJ$283)</f>
        <v>0</v>
      </c>
      <c r="CH1443" s="9"/>
      <c r="CI1443" s="10"/>
      <c r="CJ1443" s="11"/>
      <c r="CK1443" s="6">
        <f>SUMIF(CL$253:CL$283,$D1443,CN$253:CN$283)</f>
        <v>0</v>
      </c>
      <c r="CL1443" s="9"/>
      <c r="CM1443" s="10"/>
      <c r="CN1443" s="11"/>
      <c r="CO1443" s="6">
        <f>SUMIF(CP$253:CP$283,$D1443,CR$253:CR$283)</f>
        <v>0</v>
      </c>
      <c r="CP1443" s="9"/>
      <c r="CQ1443" s="10"/>
      <c r="CR1443" s="11"/>
      <c r="CS1443" s="6">
        <f>SUMIF(CT$253:CT$283,$D1443,CV$253:CV$283)</f>
        <v>0</v>
      </c>
      <c r="CT1443" s="9"/>
      <c r="CU1443" s="10"/>
      <c r="CV1443" s="11"/>
      <c r="CW1443" s="6">
        <f>SUMIF(CX$253:CX$283,$D1443,CZ$253:CZ$283)</f>
        <v>0</v>
      </c>
      <c r="CX1443" s="9"/>
      <c r="CY1443" s="10"/>
      <c r="CZ1443" s="11"/>
      <c r="DA1443" s="6">
        <f>SUMIF(DB$253:DB$283,$D1443,DD$253:DD$283)</f>
        <v>0</v>
      </c>
      <c r="DB1443" s="9"/>
      <c r="DC1443" s="10"/>
      <c r="DD1443" s="11"/>
      <c r="DE1443" s="6">
        <f>SUMIF(DF$253:DF$283,$D1443,DH$253:DH$283)</f>
        <v>0</v>
      </c>
      <c r="DF1443" s="9"/>
      <c r="DG1443" s="10"/>
      <c r="DH1443" s="11"/>
      <c r="DI1443" s="6">
        <f>SUMIF(DJ$253:DJ$283,$D1443,DL$253:DL$283)</f>
        <v>0</v>
      </c>
      <c r="DJ1443" s="9"/>
      <c r="DK1443" s="10"/>
      <c r="DL1443" s="11"/>
      <c r="DM1443" s="6">
        <f>SUMIF(DN$253:DN$283,$D1443,DP$253:DP$283)</f>
        <v>0</v>
      </c>
      <c r="DN1443" s="9"/>
      <c r="DO1443" s="10"/>
      <c r="DP1443" s="11"/>
      <c r="DQ1443" s="6">
        <f>SUMIF(DR$253:DR$283,$D1443,DT$253:DT$283)</f>
        <v>0</v>
      </c>
      <c r="DR1443" s="9"/>
      <c r="DS1443" s="10"/>
      <c r="DT1443" s="11"/>
      <c r="DU1443" s="6">
        <f>SUMIF(DV$253:DV$283,$D1443,DX$253:DX$283)</f>
        <v>0</v>
      </c>
      <c r="DV1443" s="9"/>
      <c r="DW1443" s="10"/>
      <c r="DX1443" s="11"/>
      <c r="DY1443" s="6">
        <f>SUMIF(DZ$253:DZ$283,$D1443,EB$253:EB$283)</f>
        <v>0</v>
      </c>
      <c r="DZ1443" s="9"/>
      <c r="EA1443" s="10"/>
      <c r="EB1443" s="11"/>
      <c r="EC1443" s="6">
        <f>SUMIF(ED$253:ED$283,$D1443,EF$253:EF$283)</f>
        <v>0</v>
      </c>
      <c r="ED1443" s="9"/>
      <c r="EE1443" s="10"/>
      <c r="EF1443" s="11"/>
      <c r="EG1443" s="6">
        <f>SUMIF(EH$253:EH$283,$D1443,EJ$253:EJ$283)</f>
        <v>0</v>
      </c>
      <c r="EH1443" s="9"/>
      <c r="EI1443" s="10"/>
      <c r="EJ1443" s="11"/>
      <c r="EK1443" s="6">
        <f>SUMIF(EL$253:EL$283,$D1443,EN$253:EN$283)</f>
        <v>0</v>
      </c>
      <c r="EL1443" s="9"/>
      <c r="EM1443" s="10"/>
      <c r="EN1443" s="11"/>
      <c r="EO1443" s="6">
        <f>SUMIF(EP$253:EP$283,$D1443,ER$253:ER$283)</f>
        <v>0</v>
      </c>
      <c r="EP1443" s="9"/>
      <c r="EQ1443" s="10"/>
      <c r="ER1443" s="11"/>
      <c r="ES1443" s="6">
        <f>SUMIF(ET$253:ET$283,$D1443,EV$253:EV$283)</f>
        <v>0</v>
      </c>
      <c r="ET1443" s="9"/>
      <c r="EU1443" s="10"/>
      <c r="EV1443" s="11"/>
      <c r="EW1443" s="6">
        <f>SUMIF(EX$253:EX$283,$D1443,EZ$253:EZ$283)</f>
        <v>0</v>
      </c>
      <c r="EX1443" s="9"/>
      <c r="EY1443" s="10"/>
      <c r="EZ1443" s="11"/>
      <c r="FA1443" s="6">
        <f>SUMIF(FB$253:FB$283,$D1443,FD$253:FD$283)</f>
        <v>0</v>
      </c>
      <c r="FB1443" s="9"/>
      <c r="FC1443" s="10"/>
      <c r="FD1443" s="11"/>
      <c r="FE1443" s="6">
        <f>SUMIF(FF$253:FF$283,$D1443,FH$253:FH$283)</f>
        <v>0</v>
      </c>
      <c r="FF1443" s="9"/>
      <c r="FG1443" s="10"/>
      <c r="FH1443" s="11"/>
      <c r="FI1443" s="6">
        <f>SUMIF(FJ$253:FJ$283,$D1443,FL$253:FL$283)</f>
        <v>0</v>
      </c>
      <c r="FJ1443" s="9"/>
      <c r="FK1443" s="10"/>
      <c r="FL1443" s="11"/>
      <c r="FM1443" s="6">
        <f>SUMIF(FN$253:FN$283,$D1443,FP$253:FP$283)</f>
        <v>0</v>
      </c>
      <c r="FN1443" s="9"/>
      <c r="FO1443" s="10"/>
      <c r="FP1443" s="11"/>
      <c r="FQ1443" s="6">
        <f>SUMIF(FR$253:FR$283,$D1443,FT$253:FT$283)</f>
        <v>0</v>
      </c>
      <c r="FR1443" s="9"/>
      <c r="FS1443" s="10"/>
      <c r="FT1443" s="11"/>
      <c r="FU1443" s="6">
        <f>SUMIF(FV$253:FV$283,$D1443,FX$253:FX$283)</f>
        <v>0</v>
      </c>
      <c r="FV1443" s="9"/>
      <c r="FW1443" s="10"/>
      <c r="FX1443" s="11"/>
      <c r="FY1443" s="6">
        <f>SUMIF(FZ$253:FZ$283,$D1443,GB$253:GB$283)</f>
        <v>0</v>
      </c>
      <c r="FZ1443" s="9"/>
      <c r="GA1443" s="10"/>
      <c r="GB1443" s="11"/>
      <c r="GC1443" s="6">
        <f>SUMIF(GD$253:GD$283,$D1443,GF$253:GF$283)</f>
        <v>0</v>
      </c>
      <c r="GD1443" s="9"/>
      <c r="GE1443" s="10"/>
      <c r="GF1443" s="11"/>
      <c r="GG1443" s="6">
        <f>SUMIF(GH$253:GH$283,$D1443,GJ$253:GJ$283)</f>
        <v>0</v>
      </c>
      <c r="GH1443" s="9"/>
      <c r="GI1443" s="10"/>
      <c r="GJ1443" s="11"/>
      <c r="GK1443" s="6">
        <f>SUMIF(GL$253:GL$283,$D1443,GN$253:GN$283)</f>
        <v>0</v>
      </c>
      <c r="GL1443" s="9"/>
      <c r="GM1443" s="10"/>
      <c r="GN1443" s="11"/>
      <c r="GO1443" s="6">
        <f>SUMIF(GP$253:GP$283,$D1443,GR$253:GR$283)</f>
        <v>0</v>
      </c>
      <c r="GP1443" s="9"/>
      <c r="GQ1443" s="10"/>
      <c r="GR1443" s="11"/>
      <c r="GS1443" s="6">
        <f>SUMIF(GT$253:GT$283,$D1443,GV$253:GV$283)</f>
        <v>0</v>
      </c>
      <c r="GT1443" s="9"/>
      <c r="GU1443" s="10"/>
      <c r="GV1443" s="20"/>
      <c r="GW1443" s="19">
        <f t="shared" si="34"/>
        <v>0</v>
      </c>
      <c r="GX1443" s="472"/>
      <c r="GY1443" s="473"/>
    </row>
    <row r="1444" spans="1:207" ht="15.75">
      <c r="A1444" s="47" t="s">
        <v>84</v>
      </c>
      <c r="B1444" s="475"/>
      <c r="C1444" s="287" t="s">
        <v>174</v>
      </c>
      <c r="D1444" s="237" t="s">
        <v>173</v>
      </c>
      <c r="E1444" s="6">
        <f>SUMIF(F$284:F$314,$D1444,H$284:H$314)</f>
        <v>0</v>
      </c>
      <c r="F1444" s="9"/>
      <c r="G1444" s="10"/>
      <c r="H1444" s="11"/>
      <c r="I1444" s="6">
        <f>SUMIF(J$284:J$314,$D1444,L$284:L$314)</f>
        <v>0</v>
      </c>
      <c r="J1444" s="9"/>
      <c r="K1444" s="10"/>
      <c r="L1444" s="11"/>
      <c r="M1444" s="6">
        <f>SUMIF(N$284:N$314,$D1444,P$284:P$314)</f>
        <v>0</v>
      </c>
      <c r="N1444" s="9"/>
      <c r="O1444" s="10"/>
      <c r="P1444" s="11"/>
      <c r="Q1444" s="6">
        <f>SUMIF(R$284:R$314,$D1444,T$284:T$314)</f>
        <v>0</v>
      </c>
      <c r="R1444" s="9"/>
      <c r="S1444" s="10"/>
      <c r="T1444" s="11"/>
      <c r="U1444" s="6">
        <f>SUMIF(V$284:V$314,$D1444,X$284:X$314)</f>
        <v>0</v>
      </c>
      <c r="V1444" s="9"/>
      <c r="W1444" s="10"/>
      <c r="X1444" s="11"/>
      <c r="Y1444" s="6">
        <f>SUMIF(Z$284:Z$314,$D1444,AB$284:AB$314)</f>
        <v>0</v>
      </c>
      <c r="Z1444" s="9"/>
      <c r="AA1444" s="10"/>
      <c r="AB1444" s="11"/>
      <c r="AC1444" s="6">
        <f>SUMIF(AD$284:AD$314,$D1444,AF$284:AF$314)</f>
        <v>0</v>
      </c>
      <c r="AD1444" s="9"/>
      <c r="AE1444" s="10"/>
      <c r="AF1444" s="11"/>
      <c r="AG1444" s="6">
        <f>SUMIF(AH$284:AH$314,$D1444,AJ$284:AJ$314)</f>
        <v>0</v>
      </c>
      <c r="AH1444" s="9"/>
      <c r="AI1444" s="10"/>
      <c r="AJ1444" s="11"/>
      <c r="AK1444" s="6">
        <f>SUMIF(AL$284:AL$314,$D1444,AN$284:AN$314)</f>
        <v>0</v>
      </c>
      <c r="AL1444" s="9"/>
      <c r="AM1444" s="10"/>
      <c r="AN1444" s="11"/>
      <c r="AO1444" s="6">
        <f>SUMIF(AP$284:AP$314,$D1444,AR$284:AR$314)</f>
        <v>0</v>
      </c>
      <c r="AP1444" s="9"/>
      <c r="AQ1444" s="10"/>
      <c r="AR1444" s="11"/>
      <c r="AS1444" s="6">
        <f>SUMIF(AT$284:AT$314,$D1444,AV$284:AV$314)</f>
        <v>0</v>
      </c>
      <c r="AT1444" s="9"/>
      <c r="AU1444" s="10"/>
      <c r="AV1444" s="11"/>
      <c r="AW1444" s="6">
        <f>SUMIF(AX$284:AX$314,$D1444,AZ$284:AZ$314)</f>
        <v>0</v>
      </c>
      <c r="AX1444" s="9"/>
      <c r="AY1444" s="10"/>
      <c r="AZ1444" s="11"/>
      <c r="BA1444" s="6">
        <f>SUMIF(BB$284:BB$314,$D1444,BD$284:BD$314)</f>
        <v>0</v>
      </c>
      <c r="BB1444" s="9"/>
      <c r="BC1444" s="10"/>
      <c r="BD1444" s="11"/>
      <c r="BE1444" s="6">
        <f>SUMIF(BF$284:BF$314,$D1444,BH$284:BH$314)</f>
        <v>0</v>
      </c>
      <c r="BF1444" s="9"/>
      <c r="BG1444" s="10"/>
      <c r="BH1444" s="11"/>
      <c r="BI1444" s="6">
        <f>SUMIF(BJ$284:BJ$314,$D1444,BL$284:BL$314)</f>
        <v>0</v>
      </c>
      <c r="BJ1444" s="9"/>
      <c r="BK1444" s="10"/>
      <c r="BL1444" s="11"/>
      <c r="BM1444" s="6">
        <f>SUMIF(BN$284:BN$314,$D1444,BP$284:BP$314)</f>
        <v>0</v>
      </c>
      <c r="BN1444" s="9"/>
      <c r="BO1444" s="10"/>
      <c r="BP1444" s="11"/>
      <c r="BQ1444" s="6">
        <f>SUMIF(BR$284:BR$314,$D1444,BT$284:BT$314)</f>
        <v>0</v>
      </c>
      <c r="BR1444" s="9"/>
      <c r="BS1444" s="10"/>
      <c r="BT1444" s="11"/>
      <c r="BU1444" s="6">
        <f>SUMIF(BV$284:BV$314,$D1444,BX$284:BX$314)</f>
        <v>0</v>
      </c>
      <c r="BV1444" s="9"/>
      <c r="BW1444" s="10"/>
      <c r="BX1444" s="11"/>
      <c r="BY1444" s="6">
        <f>SUMIF(BZ$284:BZ$314,$D1444,CB$284:CB$314)</f>
        <v>0</v>
      </c>
      <c r="BZ1444" s="9"/>
      <c r="CA1444" s="10"/>
      <c r="CB1444" s="11"/>
      <c r="CC1444" s="6">
        <f>SUMIF(CD$284:CD$314,$D1444,CF$284:CF$314)</f>
        <v>0</v>
      </c>
      <c r="CD1444" s="9"/>
      <c r="CE1444" s="10"/>
      <c r="CF1444" s="11"/>
      <c r="CG1444" s="6">
        <f>SUMIF(CH$284:CH$314,$D1444,CJ$284:CJ$314)</f>
        <v>0</v>
      </c>
      <c r="CH1444" s="9"/>
      <c r="CI1444" s="10"/>
      <c r="CJ1444" s="11"/>
      <c r="CK1444" s="6">
        <f>SUMIF(CL$284:CL$314,$D1444,CN$284:CN$314)</f>
        <v>0</v>
      </c>
      <c r="CL1444" s="9"/>
      <c r="CM1444" s="10"/>
      <c r="CN1444" s="11"/>
      <c r="CO1444" s="6">
        <f>SUMIF(CP$284:CP$314,$D1444,CR$284:CR$314)</f>
        <v>0</v>
      </c>
      <c r="CP1444" s="9"/>
      <c r="CQ1444" s="10"/>
      <c r="CR1444" s="11"/>
      <c r="CS1444" s="6">
        <f>SUMIF(CT$284:CT$314,$D1444,CV$284:CV$314)</f>
        <v>0</v>
      </c>
      <c r="CT1444" s="9"/>
      <c r="CU1444" s="10"/>
      <c r="CV1444" s="11"/>
      <c r="CW1444" s="6">
        <f>SUMIF(CX$284:CX$314,$D1444,CZ$284:CZ$314)</f>
        <v>0</v>
      </c>
      <c r="CX1444" s="9"/>
      <c r="CY1444" s="10"/>
      <c r="CZ1444" s="11"/>
      <c r="DA1444" s="6">
        <f>SUMIF(DB$284:DB$314,$D1444,DD$284:DD$314)</f>
        <v>0</v>
      </c>
      <c r="DB1444" s="9"/>
      <c r="DC1444" s="10"/>
      <c r="DD1444" s="11"/>
      <c r="DE1444" s="6">
        <f>SUMIF(DF$284:DF$314,$D1444,DH$284:DH$314)</f>
        <v>0</v>
      </c>
      <c r="DF1444" s="9"/>
      <c r="DG1444" s="10"/>
      <c r="DH1444" s="11"/>
      <c r="DI1444" s="6">
        <f>SUMIF(DJ$284:DJ$314,$D1444,DL$284:DL$314)</f>
        <v>0</v>
      </c>
      <c r="DJ1444" s="9"/>
      <c r="DK1444" s="10"/>
      <c r="DL1444" s="11"/>
      <c r="DM1444" s="6">
        <f>SUMIF(DN$284:DN$314,$D1444,DP$284:DP$314)</f>
        <v>0</v>
      </c>
      <c r="DN1444" s="9"/>
      <c r="DO1444" s="10"/>
      <c r="DP1444" s="11"/>
      <c r="DQ1444" s="6">
        <f>SUMIF(DR$284:DR$314,$D1444,DT$284:DT$314)</f>
        <v>0</v>
      </c>
      <c r="DR1444" s="9"/>
      <c r="DS1444" s="10"/>
      <c r="DT1444" s="11"/>
      <c r="DU1444" s="6">
        <f>SUMIF(DV$284:DV$314,$D1444,DX$284:DX$314)</f>
        <v>0</v>
      </c>
      <c r="DV1444" s="9"/>
      <c r="DW1444" s="10"/>
      <c r="DX1444" s="11"/>
      <c r="DY1444" s="6">
        <f>SUMIF(DZ$284:DZ$314,$D1444,EB$284:EB$314)</f>
        <v>0</v>
      </c>
      <c r="DZ1444" s="9"/>
      <c r="EA1444" s="10"/>
      <c r="EB1444" s="11"/>
      <c r="EC1444" s="6">
        <f>SUMIF(ED$284:ED$314,$D1444,EF$284:EF$314)</f>
        <v>0</v>
      </c>
      <c r="ED1444" s="9"/>
      <c r="EE1444" s="10"/>
      <c r="EF1444" s="11"/>
      <c r="EG1444" s="6">
        <f>SUMIF(EH$284:EH$314,$D1444,EJ$284:EJ$314)</f>
        <v>0</v>
      </c>
      <c r="EH1444" s="9"/>
      <c r="EI1444" s="10"/>
      <c r="EJ1444" s="11"/>
      <c r="EK1444" s="6">
        <f>SUMIF(EL$284:EL$314,$D1444,EN$284:EN$314)</f>
        <v>0</v>
      </c>
      <c r="EL1444" s="9"/>
      <c r="EM1444" s="10"/>
      <c r="EN1444" s="11"/>
      <c r="EO1444" s="6">
        <f>SUMIF(EP$284:EP$314,$D1444,ER$284:ER$314)</f>
        <v>0</v>
      </c>
      <c r="EP1444" s="9"/>
      <c r="EQ1444" s="10"/>
      <c r="ER1444" s="11"/>
      <c r="ES1444" s="6">
        <f>SUMIF(ET$284:ET$314,$D1444,EV$284:EV$314)</f>
        <v>0</v>
      </c>
      <c r="ET1444" s="9"/>
      <c r="EU1444" s="10"/>
      <c r="EV1444" s="11"/>
      <c r="EW1444" s="6">
        <f>SUMIF(EX$284:EX$314,$D1444,EZ$284:EZ$314)</f>
        <v>0</v>
      </c>
      <c r="EX1444" s="9"/>
      <c r="EY1444" s="10"/>
      <c r="EZ1444" s="11"/>
      <c r="FA1444" s="6">
        <f>SUMIF(FB$284:FB$314,$D1444,FD$284:FD$314)</f>
        <v>0</v>
      </c>
      <c r="FB1444" s="9"/>
      <c r="FC1444" s="10"/>
      <c r="FD1444" s="11"/>
      <c r="FE1444" s="6">
        <f>SUMIF(FF$284:FF$314,$D1444,FH$284:FH$314)</f>
        <v>0</v>
      </c>
      <c r="FF1444" s="9"/>
      <c r="FG1444" s="10"/>
      <c r="FH1444" s="11"/>
      <c r="FI1444" s="6">
        <f>SUMIF(FJ$284:FJ$314,$D1444,FL$284:FL$314)</f>
        <v>0</v>
      </c>
      <c r="FJ1444" s="9"/>
      <c r="FK1444" s="10"/>
      <c r="FL1444" s="11"/>
      <c r="FM1444" s="6">
        <f>SUMIF(FN$284:FN$314,$D1444,FP$284:FP$314)</f>
        <v>0</v>
      </c>
      <c r="FN1444" s="9"/>
      <c r="FO1444" s="10"/>
      <c r="FP1444" s="11"/>
      <c r="FQ1444" s="6">
        <f>SUMIF(FR$284:FR$314,$D1444,FT$284:FT$314)</f>
        <v>0</v>
      </c>
      <c r="FR1444" s="9"/>
      <c r="FS1444" s="10"/>
      <c r="FT1444" s="11"/>
      <c r="FU1444" s="6">
        <f>SUMIF(FV$284:FV$314,$D1444,FX$284:FX$314)</f>
        <v>0</v>
      </c>
      <c r="FV1444" s="9"/>
      <c r="FW1444" s="10"/>
      <c r="FX1444" s="11"/>
      <c r="FY1444" s="6">
        <f>SUMIF(FZ$284:FZ$314,$D1444,GB$284:GB$314)</f>
        <v>0</v>
      </c>
      <c r="FZ1444" s="9"/>
      <c r="GA1444" s="10"/>
      <c r="GB1444" s="11"/>
      <c r="GC1444" s="6">
        <f>SUMIF(GD$284:GD$314,$D1444,GF$284:GF$314)</f>
        <v>0</v>
      </c>
      <c r="GD1444" s="9"/>
      <c r="GE1444" s="10"/>
      <c r="GF1444" s="11"/>
      <c r="GG1444" s="6">
        <f>SUMIF(GH$284:GH$314,$D1444,GJ$284:GJ$314)</f>
        <v>0</v>
      </c>
      <c r="GH1444" s="9"/>
      <c r="GI1444" s="10"/>
      <c r="GJ1444" s="11"/>
      <c r="GK1444" s="6">
        <f>SUMIF(GL$284:GL$314,$D1444,GN$284:GN$314)</f>
        <v>0</v>
      </c>
      <c r="GL1444" s="9"/>
      <c r="GM1444" s="10"/>
      <c r="GN1444" s="11"/>
      <c r="GO1444" s="6">
        <f>SUMIF(GP$284:GP$314,$D1444,GR$284:GR$314)</f>
        <v>0</v>
      </c>
      <c r="GP1444" s="9"/>
      <c r="GQ1444" s="10"/>
      <c r="GR1444" s="11"/>
      <c r="GS1444" s="6">
        <f>SUMIF(GT$284:GT$314,$D1444,GV$284:GV$314)</f>
        <v>0</v>
      </c>
      <c r="GT1444" s="9"/>
      <c r="GU1444" s="10"/>
      <c r="GV1444" s="20"/>
      <c r="GW1444" s="19">
        <f t="shared" si="34"/>
        <v>0</v>
      </c>
      <c r="GX1444" s="472"/>
      <c r="GY1444" s="473"/>
    </row>
    <row r="1445" spans="1:207" ht="15.75">
      <c r="A1445" s="47" t="s">
        <v>85</v>
      </c>
      <c r="B1445" s="475"/>
      <c r="C1445" s="287" t="s">
        <v>174</v>
      </c>
      <c r="D1445" s="237" t="s">
        <v>173</v>
      </c>
      <c r="E1445" s="7">
        <f>SUMIF(F$315:F$345,$D1445,H$315:H$345)</f>
        <v>0</v>
      </c>
      <c r="F1445" s="12"/>
      <c r="G1445" s="13"/>
      <c r="H1445" s="14"/>
      <c r="I1445" s="6">
        <f>SUMIF(J$315:J$345,$D1445,L$315:L$345)</f>
        <v>0</v>
      </c>
      <c r="J1445" s="12"/>
      <c r="K1445" s="13"/>
      <c r="L1445" s="14"/>
      <c r="M1445" s="7">
        <f>SUMIF(N$315:N$345,$D1445,P$315:P$345)</f>
        <v>0</v>
      </c>
      <c r="N1445" s="12"/>
      <c r="O1445" s="13"/>
      <c r="P1445" s="14"/>
      <c r="Q1445" s="6">
        <f>SUMIF(R$315:R$345,$D1445,T$315:T$345)</f>
        <v>0</v>
      </c>
      <c r="R1445" s="12"/>
      <c r="S1445" s="13"/>
      <c r="T1445" s="14"/>
      <c r="U1445" s="7">
        <f>SUMIF(V$315:V$345,$D1445,X$315:X$345)</f>
        <v>0</v>
      </c>
      <c r="V1445" s="12"/>
      <c r="W1445" s="13"/>
      <c r="X1445" s="14"/>
      <c r="Y1445" s="6">
        <f>SUMIF(Z$315:Z$345,$D1445,AB$315:AB$345)</f>
        <v>0</v>
      </c>
      <c r="Z1445" s="12"/>
      <c r="AA1445" s="13"/>
      <c r="AB1445" s="14"/>
      <c r="AC1445" s="7">
        <f>SUMIF(AD$315:AD$345,$D1445,AF$315:AF$345)</f>
        <v>0</v>
      </c>
      <c r="AD1445" s="12"/>
      <c r="AE1445" s="13"/>
      <c r="AF1445" s="14"/>
      <c r="AG1445" s="7">
        <f>SUMIF(AH$315:AH$345,$D1445,AJ$315:AJ$345)</f>
        <v>0</v>
      </c>
      <c r="AH1445" s="12"/>
      <c r="AI1445" s="13"/>
      <c r="AJ1445" s="14"/>
      <c r="AK1445" s="7">
        <f>SUMIF(AL$315:AL$345,$D1445,AN$315:AN$345)</f>
        <v>0</v>
      </c>
      <c r="AL1445" s="12"/>
      <c r="AM1445" s="13"/>
      <c r="AN1445" s="14"/>
      <c r="AO1445" s="7">
        <f>SUMIF(AP$315:AP$345,$D1445,AR$315:AR$345)</f>
        <v>0</v>
      </c>
      <c r="AP1445" s="12"/>
      <c r="AQ1445" s="13"/>
      <c r="AR1445" s="14"/>
      <c r="AS1445" s="7">
        <f>SUMIF(AT$315:AT$345,$D1445,AV$315:AV$345)</f>
        <v>0</v>
      </c>
      <c r="AT1445" s="12"/>
      <c r="AU1445" s="13"/>
      <c r="AV1445" s="14"/>
      <c r="AW1445" s="7">
        <f>SUMIF(AX$315:AX$345,$D1445,AZ$315:AZ$345)</f>
        <v>0</v>
      </c>
      <c r="AX1445" s="12"/>
      <c r="AY1445" s="13"/>
      <c r="AZ1445" s="14"/>
      <c r="BA1445" s="7">
        <f>SUMIF(BB$315:BB$345,$D1445,BD$315:BD$345)</f>
        <v>0</v>
      </c>
      <c r="BB1445" s="12"/>
      <c r="BC1445" s="13"/>
      <c r="BD1445" s="14"/>
      <c r="BE1445" s="7">
        <f>SUMIF(BF$315:BF$345,$D1445,BH$315:BH$345)</f>
        <v>0</v>
      </c>
      <c r="BF1445" s="12"/>
      <c r="BG1445" s="13"/>
      <c r="BH1445" s="14"/>
      <c r="BI1445" s="7">
        <f>SUMIF(BJ$315:BJ$345,$D1445,BL$315:BL$345)</f>
        <v>0</v>
      </c>
      <c r="BJ1445" s="12"/>
      <c r="BK1445" s="13"/>
      <c r="BL1445" s="14"/>
      <c r="BM1445" s="7">
        <f>SUMIF(BN$315:BN$345,$D1445,BP$315:BP$345)</f>
        <v>0</v>
      </c>
      <c r="BN1445" s="12"/>
      <c r="BO1445" s="13"/>
      <c r="BP1445" s="14"/>
      <c r="BQ1445" s="7">
        <f>SUMIF(BR$315:BR$345,$D1445,BT$315:BT$345)</f>
        <v>0</v>
      </c>
      <c r="BR1445" s="12"/>
      <c r="BS1445" s="13"/>
      <c r="BT1445" s="14"/>
      <c r="BU1445" s="7">
        <f>SUMIF(BV$315:BV$345,$D1445,BX$315:BX$345)</f>
        <v>0</v>
      </c>
      <c r="BV1445" s="12"/>
      <c r="BW1445" s="13"/>
      <c r="BX1445" s="14"/>
      <c r="BY1445" s="7">
        <f>SUMIF(BZ$315:BZ$345,$D1445,CB$315:CB$345)</f>
        <v>0</v>
      </c>
      <c r="BZ1445" s="12"/>
      <c r="CA1445" s="13"/>
      <c r="CB1445" s="14"/>
      <c r="CC1445" s="7">
        <f>SUMIF(CD$315:CD$345,$D1445,CF$315:CF$345)</f>
        <v>0</v>
      </c>
      <c r="CD1445" s="12"/>
      <c r="CE1445" s="13"/>
      <c r="CF1445" s="14"/>
      <c r="CG1445" s="7">
        <f>SUMIF(CH$315:CH$345,$D1445,CJ$315:CJ$345)</f>
        <v>0</v>
      </c>
      <c r="CH1445" s="12"/>
      <c r="CI1445" s="13"/>
      <c r="CJ1445" s="14"/>
      <c r="CK1445" s="7">
        <f>SUMIF(CL$315:CL$345,$D1445,CN$315:CN$345)</f>
        <v>0</v>
      </c>
      <c r="CL1445" s="12"/>
      <c r="CM1445" s="13"/>
      <c r="CN1445" s="14"/>
      <c r="CO1445" s="7">
        <f>SUMIF(CP$315:CP$345,$D1445,CR$315:CR$345)</f>
        <v>0</v>
      </c>
      <c r="CP1445" s="12"/>
      <c r="CQ1445" s="13"/>
      <c r="CR1445" s="14"/>
      <c r="CS1445" s="7">
        <f>SUMIF(CT$315:CT$345,$D1445,CV$315:CV$345)</f>
        <v>0</v>
      </c>
      <c r="CT1445" s="12"/>
      <c r="CU1445" s="13"/>
      <c r="CV1445" s="14"/>
      <c r="CW1445" s="7">
        <f>SUMIF(CX$315:CX$345,$D1445,CZ$315:CZ$345)</f>
        <v>0</v>
      </c>
      <c r="CX1445" s="12"/>
      <c r="CY1445" s="13"/>
      <c r="CZ1445" s="14"/>
      <c r="DA1445" s="7">
        <f>SUMIF(DB$315:DB$345,$D1445,DD$315:DD$345)</f>
        <v>0</v>
      </c>
      <c r="DB1445" s="12"/>
      <c r="DC1445" s="13"/>
      <c r="DD1445" s="14"/>
      <c r="DE1445" s="7">
        <f>SUMIF(DF$315:DF$345,$D1445,DH$315:DH$345)</f>
        <v>0</v>
      </c>
      <c r="DF1445" s="12"/>
      <c r="DG1445" s="13"/>
      <c r="DH1445" s="14"/>
      <c r="DI1445" s="7">
        <f>SUMIF(DJ$315:DJ$345,$D1445,DL$315:DL$345)</f>
        <v>0</v>
      </c>
      <c r="DJ1445" s="12"/>
      <c r="DK1445" s="13"/>
      <c r="DL1445" s="14"/>
      <c r="DM1445" s="7">
        <f>SUMIF(DN$315:DN$345,$D1445,DP$315:DP$345)</f>
        <v>0</v>
      </c>
      <c r="DN1445" s="12"/>
      <c r="DO1445" s="13"/>
      <c r="DP1445" s="14"/>
      <c r="DQ1445" s="7">
        <f>SUMIF(DR$315:DR$345,$D1445,DT$315:DT$345)</f>
        <v>0</v>
      </c>
      <c r="DR1445" s="12"/>
      <c r="DS1445" s="13"/>
      <c r="DT1445" s="14"/>
      <c r="DU1445" s="7">
        <f>SUMIF(DV$315:DV$345,$D1445,DX$315:DX$345)</f>
        <v>0</v>
      </c>
      <c r="DV1445" s="12"/>
      <c r="DW1445" s="13"/>
      <c r="DX1445" s="14"/>
      <c r="DY1445" s="7">
        <f>SUMIF(DZ$315:DZ$345,$D1445,EB$315:EB$345)</f>
        <v>0</v>
      </c>
      <c r="DZ1445" s="12"/>
      <c r="EA1445" s="13"/>
      <c r="EB1445" s="14"/>
      <c r="EC1445" s="7">
        <f>SUMIF(ED$315:ED$345,$D1445,EF$315:EF$345)</f>
        <v>0</v>
      </c>
      <c r="ED1445" s="12"/>
      <c r="EE1445" s="13"/>
      <c r="EF1445" s="14"/>
      <c r="EG1445" s="7">
        <f>SUMIF(EH$315:EH$345,$D1445,EJ$315:EJ$345)</f>
        <v>0</v>
      </c>
      <c r="EH1445" s="12"/>
      <c r="EI1445" s="13"/>
      <c r="EJ1445" s="14"/>
      <c r="EK1445" s="7">
        <f>SUMIF(EL$315:EL$345,$D1445,EN$315:EN$345)</f>
        <v>0</v>
      </c>
      <c r="EL1445" s="12"/>
      <c r="EM1445" s="13"/>
      <c r="EN1445" s="14"/>
      <c r="EO1445" s="7">
        <f>SUMIF(EP$315:EP$345,$D1445,ER$315:ER$345)</f>
        <v>0</v>
      </c>
      <c r="EP1445" s="12"/>
      <c r="EQ1445" s="13"/>
      <c r="ER1445" s="14"/>
      <c r="ES1445" s="7">
        <f>SUMIF(ET$315:ET$345,$D1445,EV$315:EV$345)</f>
        <v>0</v>
      </c>
      <c r="ET1445" s="12"/>
      <c r="EU1445" s="13"/>
      <c r="EV1445" s="14"/>
      <c r="EW1445" s="7">
        <f>SUMIF(EX$315:EX$345,$D1445,EZ$315:EZ$345)</f>
        <v>0</v>
      </c>
      <c r="EX1445" s="12"/>
      <c r="EY1445" s="13"/>
      <c r="EZ1445" s="14"/>
      <c r="FA1445" s="7">
        <f>SUMIF(FB$315:FB$345,$D1445,FD$315:FD$345)</f>
        <v>0</v>
      </c>
      <c r="FB1445" s="12"/>
      <c r="FC1445" s="13"/>
      <c r="FD1445" s="14"/>
      <c r="FE1445" s="7">
        <f>SUMIF(FF$315:FF$345,$D1445,FH$315:FH$345)</f>
        <v>0</v>
      </c>
      <c r="FF1445" s="12"/>
      <c r="FG1445" s="13"/>
      <c r="FH1445" s="14"/>
      <c r="FI1445" s="7">
        <f>SUMIF(FJ$315:FJ$345,$D1445,FL$315:FL$345)</f>
        <v>0</v>
      </c>
      <c r="FJ1445" s="12"/>
      <c r="FK1445" s="13"/>
      <c r="FL1445" s="14"/>
      <c r="FM1445" s="7">
        <f>SUMIF(FN$315:FN$345,$D1445,FP$315:FP$345)</f>
        <v>0</v>
      </c>
      <c r="FN1445" s="12"/>
      <c r="FO1445" s="13"/>
      <c r="FP1445" s="14"/>
      <c r="FQ1445" s="7">
        <f>SUMIF(FR$315:FR$345,$D1445,FT$315:FT$345)</f>
        <v>0</v>
      </c>
      <c r="FR1445" s="12"/>
      <c r="FS1445" s="13"/>
      <c r="FT1445" s="14"/>
      <c r="FU1445" s="7">
        <f>SUMIF(FV$315:FV$345,$D1445,FX$315:FX$345)</f>
        <v>0</v>
      </c>
      <c r="FV1445" s="12"/>
      <c r="FW1445" s="13"/>
      <c r="FX1445" s="14"/>
      <c r="FY1445" s="7">
        <f>SUMIF(FZ$315:FZ$345,$D1445,GB$315:GB$345)</f>
        <v>0</v>
      </c>
      <c r="FZ1445" s="12"/>
      <c r="GA1445" s="13"/>
      <c r="GB1445" s="14"/>
      <c r="GC1445" s="7">
        <f>SUMIF(GD$315:GD$345,$D1445,GF$315:GF$345)</f>
        <v>0</v>
      </c>
      <c r="GD1445" s="12"/>
      <c r="GE1445" s="13"/>
      <c r="GF1445" s="14"/>
      <c r="GG1445" s="7">
        <f>SUMIF(GH$315:GH$345,$D1445,GJ$315:GJ$345)</f>
        <v>0</v>
      </c>
      <c r="GH1445" s="12"/>
      <c r="GI1445" s="13"/>
      <c r="GJ1445" s="14"/>
      <c r="GK1445" s="7">
        <f>SUMIF(GL$315:GL$345,$D1445,GN$315:GN$345)</f>
        <v>0</v>
      </c>
      <c r="GL1445" s="12"/>
      <c r="GM1445" s="13"/>
      <c r="GN1445" s="14"/>
      <c r="GO1445" s="7">
        <f>SUMIF(GP$315:GP$345,$D1445,GR$315:GR$345)</f>
        <v>0</v>
      </c>
      <c r="GP1445" s="12"/>
      <c r="GQ1445" s="13"/>
      <c r="GR1445" s="14"/>
      <c r="GS1445" s="7">
        <f>SUMIF(GT$315:GT$345,$D1445,GV$315:GV$345)</f>
        <v>0</v>
      </c>
      <c r="GT1445" s="12"/>
      <c r="GU1445" s="13"/>
      <c r="GV1445" s="21"/>
      <c r="GW1445" s="19">
        <f t="shared" si="34"/>
        <v>0</v>
      </c>
      <c r="GX1445" s="472"/>
      <c r="GY1445" s="473"/>
    </row>
    <row r="1446" spans="1:207" ht="16.5" thickBot="1">
      <c r="A1446" s="162" t="s">
        <v>86</v>
      </c>
      <c r="B1446" s="476"/>
      <c r="C1446" s="288" t="s">
        <v>174</v>
      </c>
      <c r="D1446" s="239" t="s">
        <v>173</v>
      </c>
      <c r="E1446" s="8">
        <f>SUMIF(F$346:F$376,$D1446,H$346:H$376)</f>
        <v>0</v>
      </c>
      <c r="F1446" s="15"/>
      <c r="G1446" s="16"/>
      <c r="H1446" s="16"/>
      <c r="I1446" s="6">
        <f>SUMIF(J$346:J$376,$D1446,L$346:L$376)</f>
        <v>0</v>
      </c>
      <c r="J1446" s="15"/>
      <c r="K1446" s="16"/>
      <c r="L1446" s="16"/>
      <c r="M1446" s="8">
        <f>SUMIF(N$346:N$376,$D1446,P$346:P$376)</f>
        <v>0</v>
      </c>
      <c r="N1446" s="15"/>
      <c r="O1446" s="16"/>
      <c r="P1446" s="16"/>
      <c r="Q1446" s="6">
        <f>SUMIF(R$346:R$376,$D1446,T$346:T$376)</f>
        <v>0</v>
      </c>
      <c r="R1446" s="15"/>
      <c r="S1446" s="16"/>
      <c r="T1446" s="16"/>
      <c r="U1446" s="8">
        <f>SUMIF(V$346:V$376,$D1446,X$346:X$376)</f>
        <v>0</v>
      </c>
      <c r="V1446" s="15"/>
      <c r="W1446" s="16"/>
      <c r="X1446" s="16"/>
      <c r="Y1446" s="6">
        <f>SUMIF(Z$346:Z$376,$D1446,AB$346:AB$376)</f>
        <v>0</v>
      </c>
      <c r="Z1446" s="15"/>
      <c r="AA1446" s="16"/>
      <c r="AB1446" s="16"/>
      <c r="AC1446" s="8">
        <f>SUMIF(AD$346:AD$376,$D1446,AF$346:AF$376)</f>
        <v>0</v>
      </c>
      <c r="AD1446" s="15"/>
      <c r="AE1446" s="16"/>
      <c r="AF1446" s="16"/>
      <c r="AG1446" s="8">
        <f>SUMIF(AH$346:AH$376,$D1446,AJ$346:AJ$376)</f>
        <v>0</v>
      </c>
      <c r="AH1446" s="15"/>
      <c r="AI1446" s="16"/>
      <c r="AJ1446" s="16"/>
      <c r="AK1446" s="8">
        <f>SUMIF(AL$346:AL$376,$D1446,AN$346:AN$376)</f>
        <v>0</v>
      </c>
      <c r="AL1446" s="15"/>
      <c r="AM1446" s="16"/>
      <c r="AN1446" s="16"/>
      <c r="AO1446" s="8">
        <f>SUMIF(AP$346:AP$376,$D1446,AR$346:AR$376)</f>
        <v>0</v>
      </c>
      <c r="AP1446" s="15"/>
      <c r="AQ1446" s="16"/>
      <c r="AR1446" s="16"/>
      <c r="AS1446" s="8">
        <f>SUMIF(AT$346:AT$376,$D1446,AV$346:AV$376)</f>
        <v>0</v>
      </c>
      <c r="AT1446" s="15"/>
      <c r="AU1446" s="16"/>
      <c r="AV1446" s="16"/>
      <c r="AW1446" s="8">
        <f>SUMIF(AX$346:AX$376,$D1446,AZ$346:AZ$376)</f>
        <v>0</v>
      </c>
      <c r="AX1446" s="15"/>
      <c r="AY1446" s="16"/>
      <c r="AZ1446" s="16"/>
      <c r="BA1446" s="8">
        <f>SUMIF(BB$346:BB$376,$D1446,BD$346:BD$376)</f>
        <v>0</v>
      </c>
      <c r="BB1446" s="15"/>
      <c r="BC1446" s="16"/>
      <c r="BD1446" s="16"/>
      <c r="BE1446" s="8">
        <f>SUMIF(BF$346:BF$376,$D1446,BH$346:BH$376)</f>
        <v>0</v>
      </c>
      <c r="BF1446" s="15"/>
      <c r="BG1446" s="16"/>
      <c r="BH1446" s="16"/>
      <c r="BI1446" s="8">
        <f>SUMIF(BJ$346:BJ$376,$D1446,BL$346:BL$376)</f>
        <v>0</v>
      </c>
      <c r="BJ1446" s="15"/>
      <c r="BK1446" s="16"/>
      <c r="BL1446" s="16"/>
      <c r="BM1446" s="8">
        <f>SUMIF(BN$346:BN$376,$D1446,BP$346:BP$376)</f>
        <v>0</v>
      </c>
      <c r="BN1446" s="15"/>
      <c r="BO1446" s="16"/>
      <c r="BP1446" s="16"/>
      <c r="BQ1446" s="8">
        <f>SUMIF(BR$346:BR$376,$D1446,BT$346:BT$376)</f>
        <v>0</v>
      </c>
      <c r="BR1446" s="15"/>
      <c r="BS1446" s="16"/>
      <c r="BT1446" s="16"/>
      <c r="BU1446" s="8">
        <f>SUMIF(BV$346:BV$376,$D1446,BX$346:BX$376)</f>
        <v>0</v>
      </c>
      <c r="BV1446" s="15"/>
      <c r="BW1446" s="16"/>
      <c r="BX1446" s="16"/>
      <c r="BY1446" s="8">
        <f>SUMIF(BZ$346:BZ$376,$D1446,CB$346:CB$376)</f>
        <v>0</v>
      </c>
      <c r="BZ1446" s="15"/>
      <c r="CA1446" s="16"/>
      <c r="CB1446" s="16"/>
      <c r="CC1446" s="8">
        <f>SUMIF(CD$346:CD$376,$D1446,CF$346:CF$376)</f>
        <v>0</v>
      </c>
      <c r="CD1446" s="15"/>
      <c r="CE1446" s="16"/>
      <c r="CF1446" s="16"/>
      <c r="CG1446" s="8">
        <f>SUMIF(CH$346:CH$376,$D1446,CJ$346:CJ$376)</f>
        <v>0</v>
      </c>
      <c r="CH1446" s="15"/>
      <c r="CI1446" s="16"/>
      <c r="CJ1446" s="16"/>
      <c r="CK1446" s="8">
        <f>SUMIF(CL$346:CL$376,$D1446,CN$346:CN$376)</f>
        <v>0</v>
      </c>
      <c r="CL1446" s="15"/>
      <c r="CM1446" s="16"/>
      <c r="CN1446" s="16"/>
      <c r="CO1446" s="8">
        <f>SUMIF(CP$346:CP$376,$D1446,CR$346:CR$376)</f>
        <v>0</v>
      </c>
      <c r="CP1446" s="15"/>
      <c r="CQ1446" s="16"/>
      <c r="CR1446" s="16"/>
      <c r="CS1446" s="8">
        <f>SUMIF(CT$346:CT$376,$D1446,CV$346:CV$376)</f>
        <v>0</v>
      </c>
      <c r="CT1446" s="15"/>
      <c r="CU1446" s="16"/>
      <c r="CV1446" s="16"/>
      <c r="CW1446" s="8">
        <f>SUMIF(CX$346:CX$376,$D1446,CZ$346:CZ$376)</f>
        <v>0</v>
      </c>
      <c r="CX1446" s="15"/>
      <c r="CY1446" s="16"/>
      <c r="CZ1446" s="16"/>
      <c r="DA1446" s="8">
        <f>SUMIF(DB$346:DB$376,$D1446,DD$346:DD$376)</f>
        <v>0</v>
      </c>
      <c r="DB1446" s="15"/>
      <c r="DC1446" s="16"/>
      <c r="DD1446" s="16"/>
      <c r="DE1446" s="8">
        <f>SUMIF(DF$346:DF$376,$D1446,DH$346:DH$376)</f>
        <v>0</v>
      </c>
      <c r="DF1446" s="15"/>
      <c r="DG1446" s="16"/>
      <c r="DH1446" s="16"/>
      <c r="DI1446" s="8">
        <f>SUMIF(DJ$346:DJ$376,$D1446,DL$346:DL$376)</f>
        <v>0</v>
      </c>
      <c r="DJ1446" s="15"/>
      <c r="DK1446" s="16"/>
      <c r="DL1446" s="16"/>
      <c r="DM1446" s="8">
        <f>SUMIF(DN$346:DN$376,$D1446,DP$346:DP$376)</f>
        <v>0</v>
      </c>
      <c r="DN1446" s="15"/>
      <c r="DO1446" s="16"/>
      <c r="DP1446" s="16"/>
      <c r="DQ1446" s="8">
        <f>SUMIF(DR$346:DR$376,$D1446,DT$346:DT$376)</f>
        <v>0</v>
      </c>
      <c r="DR1446" s="15"/>
      <c r="DS1446" s="16"/>
      <c r="DT1446" s="16"/>
      <c r="DU1446" s="8">
        <f>SUMIF(DV$346:DV$376,$D1446,DX$346:DX$376)</f>
        <v>0</v>
      </c>
      <c r="DV1446" s="15"/>
      <c r="DW1446" s="16"/>
      <c r="DX1446" s="16"/>
      <c r="DY1446" s="8">
        <f>SUMIF(DZ$346:DZ$376,$D1446,EB$346:EB$376)</f>
        <v>0</v>
      </c>
      <c r="DZ1446" s="15"/>
      <c r="EA1446" s="16"/>
      <c r="EB1446" s="16"/>
      <c r="EC1446" s="8">
        <f>SUMIF(ED$346:ED$376,$D1446,EF$346:EF$376)</f>
        <v>0</v>
      </c>
      <c r="ED1446" s="15"/>
      <c r="EE1446" s="16"/>
      <c r="EF1446" s="16"/>
      <c r="EG1446" s="8">
        <f>SUMIF(EH$346:EH$376,$D1446,EJ$346:EJ$376)</f>
        <v>0</v>
      </c>
      <c r="EH1446" s="15"/>
      <c r="EI1446" s="16"/>
      <c r="EJ1446" s="16"/>
      <c r="EK1446" s="8">
        <f>SUMIF(EL$346:EL$376,$D1446,EN$346:EN$376)</f>
        <v>0</v>
      </c>
      <c r="EL1446" s="15"/>
      <c r="EM1446" s="16"/>
      <c r="EN1446" s="16"/>
      <c r="EO1446" s="8">
        <f>SUMIF(EP$346:EP$376,$D1446,ER$346:ER$376)</f>
        <v>0</v>
      </c>
      <c r="EP1446" s="15"/>
      <c r="EQ1446" s="16"/>
      <c r="ER1446" s="16"/>
      <c r="ES1446" s="8">
        <f>SUMIF(ET$346:ET$376,$D1446,EV$346:EV$376)</f>
        <v>0</v>
      </c>
      <c r="ET1446" s="15"/>
      <c r="EU1446" s="16"/>
      <c r="EV1446" s="16"/>
      <c r="EW1446" s="8">
        <f>SUMIF(EX$346:EX$376,$D1446,EZ$346:EZ$376)</f>
        <v>0</v>
      </c>
      <c r="EX1446" s="15"/>
      <c r="EY1446" s="16"/>
      <c r="EZ1446" s="16"/>
      <c r="FA1446" s="8">
        <f>SUMIF(FB$346:FB$376,$D1446,FD$346:FD$376)</f>
        <v>0</v>
      </c>
      <c r="FB1446" s="15"/>
      <c r="FC1446" s="16"/>
      <c r="FD1446" s="16"/>
      <c r="FE1446" s="8">
        <f>SUMIF(FF$346:FF$376,$D1446,FH$346:FH$376)</f>
        <v>0</v>
      </c>
      <c r="FF1446" s="15"/>
      <c r="FG1446" s="16"/>
      <c r="FH1446" s="16"/>
      <c r="FI1446" s="8">
        <f>SUMIF(FJ$346:FJ$376,$D1446,FL$346:FL$376)</f>
        <v>0</v>
      </c>
      <c r="FJ1446" s="15"/>
      <c r="FK1446" s="16"/>
      <c r="FL1446" s="16"/>
      <c r="FM1446" s="8">
        <f>SUMIF(FN$346:FN$376,$D1446,FP$346:FP$376)</f>
        <v>0</v>
      </c>
      <c r="FN1446" s="15"/>
      <c r="FO1446" s="16"/>
      <c r="FP1446" s="16"/>
      <c r="FQ1446" s="8">
        <f>SUMIF(FR$346:FR$376,$D1446,FT$346:FT$376)</f>
        <v>0</v>
      </c>
      <c r="FR1446" s="15"/>
      <c r="FS1446" s="16"/>
      <c r="FT1446" s="16"/>
      <c r="FU1446" s="8">
        <f>SUMIF(FV$346:FV$376,$D1446,FX$346:FX$376)</f>
        <v>0</v>
      </c>
      <c r="FV1446" s="15"/>
      <c r="FW1446" s="16"/>
      <c r="FX1446" s="16"/>
      <c r="FY1446" s="8">
        <f>SUMIF(FZ$346:FZ$376,$D1446,GB$346:GB$376)</f>
        <v>0</v>
      </c>
      <c r="FZ1446" s="15"/>
      <c r="GA1446" s="16"/>
      <c r="GB1446" s="16"/>
      <c r="GC1446" s="8">
        <f>SUMIF(GD$346:GD$376,$D1446,GF$346:GF$376)</f>
        <v>0</v>
      </c>
      <c r="GD1446" s="15"/>
      <c r="GE1446" s="16"/>
      <c r="GF1446" s="16"/>
      <c r="GG1446" s="8">
        <f>SUMIF(GH$346:GH$376,$D1446,GJ$346:GJ$376)</f>
        <v>0</v>
      </c>
      <c r="GH1446" s="15"/>
      <c r="GI1446" s="16"/>
      <c r="GJ1446" s="16"/>
      <c r="GK1446" s="8">
        <f>SUMIF(GL$346:GL$376,$D1446,GN$346:GN$376)</f>
        <v>0</v>
      </c>
      <c r="GL1446" s="15"/>
      <c r="GM1446" s="16"/>
      <c r="GN1446" s="16"/>
      <c r="GO1446" s="8">
        <f>SUMIF(GP$346:GP$376,$D1446,GR$346:GR$376)</f>
        <v>0</v>
      </c>
      <c r="GP1446" s="15"/>
      <c r="GQ1446" s="16"/>
      <c r="GR1446" s="16"/>
      <c r="GS1446" s="8">
        <f>SUMIF(GT$346:GT$376,$D1446,GV$346:GV$376)</f>
        <v>0</v>
      </c>
      <c r="GT1446" s="15"/>
      <c r="GU1446" s="16"/>
      <c r="GV1446" s="22"/>
      <c r="GW1446" s="19">
        <f t="shared" si="34"/>
        <v>0</v>
      </c>
      <c r="GX1446" s="472"/>
      <c r="GY1446" s="473"/>
    </row>
    <row r="1447" spans="1:207" ht="30" customHeight="1">
      <c r="A1447" s="163" t="s">
        <v>75</v>
      </c>
      <c r="B1447" s="474" t="s">
        <v>426</v>
      </c>
      <c r="C1447" s="286" t="s">
        <v>158</v>
      </c>
      <c r="D1447" s="235" t="s">
        <v>156</v>
      </c>
      <c r="E1447" s="6">
        <f>SUMIF(F$5:F$35,$D1447,H$5:H$35)</f>
        <v>0</v>
      </c>
      <c r="F1447" s="9"/>
      <c r="G1447" s="10"/>
      <c r="H1447" s="11"/>
      <c r="I1447" s="6">
        <f>SUMIF(J$5:J$35,$D1447,L$5:L$35)</f>
        <v>0</v>
      </c>
      <c r="J1447" s="9"/>
      <c r="K1447" s="10"/>
      <c r="L1447" s="11"/>
      <c r="M1447" s="6">
        <f>SUMIF(N$5:N$35,$D1447,P$5:P$35)</f>
        <v>0</v>
      </c>
      <c r="N1447" s="9"/>
      <c r="O1447" s="10"/>
      <c r="P1447" s="11"/>
      <c r="Q1447" s="6">
        <f>SUMIF(R$5:R$35,$D1447,T$5:T$35)</f>
        <v>0</v>
      </c>
      <c r="R1447" s="9"/>
      <c r="S1447" s="10"/>
      <c r="T1447" s="11"/>
      <c r="U1447" s="6">
        <f>SUMIF(V$5:V$35,$D1447,X$5:X$35)</f>
        <v>0</v>
      </c>
      <c r="V1447" s="9"/>
      <c r="W1447" s="10"/>
      <c r="X1447" s="11"/>
      <c r="Y1447" s="6">
        <f>SUMIF(Z$5:Z$35,$D1447,AB$5:AB$35)</f>
        <v>0</v>
      </c>
      <c r="Z1447" s="9"/>
      <c r="AA1447" s="10"/>
      <c r="AB1447" s="11"/>
      <c r="AC1447" s="6">
        <f>SUMIF(AD$5:AD$35,$D1447,AF$5:AF$35)</f>
        <v>0</v>
      </c>
      <c r="AD1447" s="9"/>
      <c r="AE1447" s="10"/>
      <c r="AF1447" s="11"/>
      <c r="AG1447" s="6">
        <f>SUMIF(AH$5:AH$35,$D1447,AJ$5:AJ$35)</f>
        <v>0</v>
      </c>
      <c r="AH1447" s="9"/>
      <c r="AI1447" s="10"/>
      <c r="AJ1447" s="11"/>
      <c r="AK1447" s="6">
        <f>SUMIF(AL$5:AL$35,$D1447,AN$5:AN$35)</f>
        <v>0</v>
      </c>
      <c r="AL1447" s="9"/>
      <c r="AM1447" s="10"/>
      <c r="AN1447" s="11"/>
      <c r="AO1447" s="6">
        <f>SUMIF(AP$5:AP$35,$D1447,AR$5:AR$35)</f>
        <v>0</v>
      </c>
      <c r="AP1447" s="9"/>
      <c r="AQ1447" s="10"/>
      <c r="AR1447" s="11"/>
      <c r="AS1447" s="6">
        <f>SUMIF(AT$5:AT$35,$D1447,AV$5:AV$35)</f>
        <v>0</v>
      </c>
      <c r="AT1447" s="9"/>
      <c r="AU1447" s="10"/>
      <c r="AV1447" s="11"/>
      <c r="AW1447" s="6">
        <f>SUMIF(AX$5:AX$35,$D1447,AZ$5:AZ$35)</f>
        <v>0</v>
      </c>
      <c r="AX1447" s="9"/>
      <c r="AY1447" s="10"/>
      <c r="AZ1447" s="11"/>
      <c r="BA1447" s="6">
        <f>SUMIF(BB$5:BB$35,$D1447,BD$5:BD$35)</f>
        <v>0</v>
      </c>
      <c r="BB1447" s="9"/>
      <c r="BC1447" s="10"/>
      <c r="BD1447" s="11"/>
      <c r="BE1447" s="6">
        <f>SUMIF(BF$5:BF$35,$D1447,BH$5:BH$35)</f>
        <v>0</v>
      </c>
      <c r="BF1447" s="9"/>
      <c r="BG1447" s="10"/>
      <c r="BH1447" s="11"/>
      <c r="BI1447" s="6">
        <f>SUMIF(BJ$5:BJ$35,$D1447,BL$5:BL$35)</f>
        <v>0</v>
      </c>
      <c r="BJ1447" s="9"/>
      <c r="BK1447" s="10"/>
      <c r="BL1447" s="11"/>
      <c r="BM1447" s="6">
        <f>SUMIF(BN$5:BN$35,$D1447,BP$5:BP$35)</f>
        <v>0</v>
      </c>
      <c r="BN1447" s="9"/>
      <c r="BO1447" s="10"/>
      <c r="BP1447" s="11"/>
      <c r="BQ1447" s="6">
        <f>SUMIF(BR$5:BR$35,$D1447,BT$5:BT$35)</f>
        <v>0</v>
      </c>
      <c r="BR1447" s="9"/>
      <c r="BS1447" s="10"/>
      <c r="BT1447" s="11"/>
      <c r="BU1447" s="6">
        <f>SUMIF(BV$5:BV$35,$D1447,BX$5:BX$35)</f>
        <v>0</v>
      </c>
      <c r="BV1447" s="9"/>
      <c r="BW1447" s="10"/>
      <c r="BX1447" s="11"/>
      <c r="BY1447" s="6">
        <f>SUMIF(BZ$5:BZ$35,$D1447,CB$5:CB$35)</f>
        <v>0</v>
      </c>
      <c r="BZ1447" s="9"/>
      <c r="CA1447" s="10"/>
      <c r="CB1447" s="11"/>
      <c r="CC1447" s="6">
        <f>SUMIF(CD$5:CD$35,$D1447,CF$5:CF$35)</f>
        <v>0</v>
      </c>
      <c r="CD1447" s="9"/>
      <c r="CE1447" s="10"/>
      <c r="CF1447" s="11"/>
      <c r="CG1447" s="6">
        <f>SUMIF(CH$5:CH$35,$D1447,CJ$5:CJ$35)</f>
        <v>0</v>
      </c>
      <c r="CH1447" s="9"/>
      <c r="CI1447" s="10"/>
      <c r="CJ1447" s="11"/>
      <c r="CK1447" s="6">
        <f>SUMIF(CL$5:CL$35,$D1447,CN$5:CN$35)</f>
        <v>0</v>
      </c>
      <c r="CL1447" s="9"/>
      <c r="CM1447" s="10"/>
      <c r="CN1447" s="11"/>
      <c r="CO1447" s="6">
        <f>SUMIF(CP$5:CP$35,$D1447,CR$5:CR$35)</f>
        <v>0</v>
      </c>
      <c r="CP1447" s="9"/>
      <c r="CQ1447" s="10"/>
      <c r="CR1447" s="11"/>
      <c r="CS1447" s="6">
        <f>SUMIF(CT$5:CT$35,$D1447,CV$5:CV$35)</f>
        <v>0</v>
      </c>
      <c r="CT1447" s="9"/>
      <c r="CU1447" s="10"/>
      <c r="CV1447" s="11"/>
      <c r="CW1447" s="6">
        <f>SUMIF(CX$5:CX$35,$D1447,CZ$5:CZ$35)</f>
        <v>0</v>
      </c>
      <c r="CX1447" s="9"/>
      <c r="CY1447" s="10"/>
      <c r="CZ1447" s="11"/>
      <c r="DA1447" s="6">
        <f>SUMIF(DB$5:DB$35,$D1447,DD$5:DD$35)</f>
        <v>0</v>
      </c>
      <c r="DB1447" s="9"/>
      <c r="DC1447" s="10"/>
      <c r="DD1447" s="11"/>
      <c r="DE1447" s="6">
        <f>SUMIF(DF$5:DF$35,$D1447,DH$5:DH$35)</f>
        <v>0</v>
      </c>
      <c r="DF1447" s="9"/>
      <c r="DG1447" s="10"/>
      <c r="DH1447" s="11"/>
      <c r="DI1447" s="6">
        <f>SUMIF(DJ$5:DJ$35,$D1447,DL$5:DL$35)</f>
        <v>0</v>
      </c>
      <c r="DJ1447" s="9"/>
      <c r="DK1447" s="10"/>
      <c r="DL1447" s="11"/>
      <c r="DM1447" s="6">
        <f>SUMIF(DN$5:DN$35,$D1447,DP$5:DP$35)</f>
        <v>0</v>
      </c>
      <c r="DN1447" s="9"/>
      <c r="DO1447" s="10"/>
      <c r="DP1447" s="11"/>
      <c r="DQ1447" s="6">
        <f>SUMIF(DR$5:DR$35,$D1447,DT$5:DT$35)</f>
        <v>0</v>
      </c>
      <c r="DR1447" s="9"/>
      <c r="DS1447" s="10"/>
      <c r="DT1447" s="11"/>
      <c r="DU1447" s="6">
        <f>SUMIF(DV$5:DV$35,$D1447,DX$5:DX$35)</f>
        <v>0</v>
      </c>
      <c r="DV1447" s="9"/>
      <c r="DW1447" s="10"/>
      <c r="DX1447" s="11"/>
      <c r="DY1447" s="6">
        <f>SUMIF(DZ$5:DZ$35,$D1447,EB$5:EB$35)</f>
        <v>0</v>
      </c>
      <c r="DZ1447" s="9"/>
      <c r="EA1447" s="10"/>
      <c r="EB1447" s="11"/>
      <c r="EC1447" s="6">
        <f>SUMIF(ED$5:ED$35,$D1447,EF$5:EF$35)</f>
        <v>0</v>
      </c>
      <c r="ED1447" s="9"/>
      <c r="EE1447" s="10"/>
      <c r="EF1447" s="11"/>
      <c r="EG1447" s="6">
        <f>SUMIF(EH$5:EH$35,$D1447,EJ$5:EJ$35)</f>
        <v>0</v>
      </c>
      <c r="EH1447" s="9"/>
      <c r="EI1447" s="10"/>
      <c r="EJ1447" s="11"/>
      <c r="EK1447" s="6">
        <f>SUMIF(EL$5:EL$35,$D1447,EN$5:EN$35)</f>
        <v>0</v>
      </c>
      <c r="EL1447" s="9"/>
      <c r="EM1447" s="10"/>
      <c r="EN1447" s="11"/>
      <c r="EO1447" s="6">
        <f>SUMIF(EP$5:EP$35,$D1447,ER$5:ER$35)</f>
        <v>0</v>
      </c>
      <c r="EP1447" s="9"/>
      <c r="EQ1447" s="10"/>
      <c r="ER1447" s="11"/>
      <c r="ES1447" s="6">
        <f>SUMIF(ET$5:ET$35,$D1447,EV$5:EV$35)</f>
        <v>0</v>
      </c>
      <c r="ET1447" s="9"/>
      <c r="EU1447" s="10"/>
      <c r="EV1447" s="11"/>
      <c r="EW1447" s="6">
        <f>SUMIF(EX$5:EX$35,$D1447,EZ$5:EZ$35)</f>
        <v>0</v>
      </c>
      <c r="EX1447" s="9"/>
      <c r="EY1447" s="10"/>
      <c r="EZ1447" s="11"/>
      <c r="FA1447" s="6">
        <f>SUMIF(FB$5:FB$35,$D1447,FD$5:FD$35)</f>
        <v>0</v>
      </c>
      <c r="FB1447" s="9"/>
      <c r="FC1447" s="10"/>
      <c r="FD1447" s="11"/>
      <c r="FE1447" s="6">
        <f>SUMIF(FF$5:FF$35,$D1447,FH$5:FH$35)</f>
        <v>0</v>
      </c>
      <c r="FF1447" s="9"/>
      <c r="FG1447" s="10"/>
      <c r="FH1447" s="11"/>
      <c r="FI1447" s="6">
        <f>SUMIF(FJ$5:FJ$35,$D1447,FL$5:FL$35)</f>
        <v>0</v>
      </c>
      <c r="FJ1447" s="9"/>
      <c r="FK1447" s="10"/>
      <c r="FL1447" s="11"/>
      <c r="FM1447" s="6">
        <f>SUMIF(FN$5:FN$35,$D1447,FP$5:FP$35)</f>
        <v>0</v>
      </c>
      <c r="FN1447" s="9"/>
      <c r="FO1447" s="10"/>
      <c r="FP1447" s="11"/>
      <c r="FQ1447" s="6">
        <f>SUMIF(FR$5:FR$35,$D1447,FT$5:FT$35)</f>
        <v>0</v>
      </c>
      <c r="FR1447" s="9"/>
      <c r="FS1447" s="10"/>
      <c r="FT1447" s="11"/>
      <c r="FU1447" s="6">
        <f>SUMIF(FV$5:FV$35,$D1447,FX$5:FX$35)</f>
        <v>0</v>
      </c>
      <c r="FV1447" s="9"/>
      <c r="FW1447" s="10"/>
      <c r="FX1447" s="11"/>
      <c r="FY1447" s="6">
        <f>SUMIF(FZ$5:FZ$35,$D1447,GB$5:GB$35)</f>
        <v>0</v>
      </c>
      <c r="FZ1447" s="9"/>
      <c r="GA1447" s="10"/>
      <c r="GB1447" s="11"/>
      <c r="GC1447" s="6">
        <f>SUMIF(GD$5:GD$35,$D1447,GF$5:GF$35)</f>
        <v>0</v>
      </c>
      <c r="GD1447" s="9"/>
      <c r="GE1447" s="10"/>
      <c r="GF1447" s="11"/>
      <c r="GG1447" s="6">
        <f>SUMIF(GH$5:GH$35,$D1447,GJ$5:GJ$35)</f>
        <v>0</v>
      </c>
      <c r="GH1447" s="9"/>
      <c r="GI1447" s="10"/>
      <c r="GJ1447" s="11"/>
      <c r="GK1447" s="6">
        <f>SUMIF(GL$5:GL$35,$D1447,GN$5:GN$35)</f>
        <v>0</v>
      </c>
      <c r="GL1447" s="9"/>
      <c r="GM1447" s="10"/>
      <c r="GN1447" s="11"/>
      <c r="GO1447" s="6">
        <f>SUMIF(GP$5:GP$35,$D1447,GR$5:GR$35)</f>
        <v>0</v>
      </c>
      <c r="GP1447" s="9"/>
      <c r="GQ1447" s="10"/>
      <c r="GR1447" s="11"/>
      <c r="GS1447" s="6">
        <f>SUMIF(GT$5:GT$35,$D1447,GV$5:GV$35)</f>
        <v>0</v>
      </c>
      <c r="GT1447" s="9"/>
      <c r="GU1447" s="10"/>
      <c r="GV1447" s="20"/>
      <c r="GW1447" s="19">
        <f t="shared" si="34"/>
        <v>0</v>
      </c>
      <c r="GX1447" s="472">
        <f>SUM(GW1447:GW1458)</f>
        <v>0</v>
      </c>
      <c r="GY1447" s="473" t="str">
        <f>D1447</f>
        <v>TS4039</v>
      </c>
    </row>
    <row r="1448" spans="1:207" ht="25.5">
      <c r="A1448" s="47" t="s">
        <v>76</v>
      </c>
      <c r="B1448" s="475"/>
      <c r="C1448" s="287" t="s">
        <v>158</v>
      </c>
      <c r="D1448" s="237" t="s">
        <v>156</v>
      </c>
      <c r="E1448" s="6">
        <f>SUMIF(F$36:F$66,$D1448,H$36:H$66)</f>
        <v>0</v>
      </c>
      <c r="F1448" s="9"/>
      <c r="G1448" s="10"/>
      <c r="H1448" s="11"/>
      <c r="I1448" s="6">
        <f>SUMIF(J$36:J$66,$D1448,L$36:L$66)</f>
        <v>0</v>
      </c>
      <c r="J1448" s="9"/>
      <c r="K1448" s="10"/>
      <c r="L1448" s="11"/>
      <c r="M1448" s="6">
        <f>SUMIF(N$36:N$66,$D1448,P$36:P$66)</f>
        <v>0</v>
      </c>
      <c r="N1448" s="9"/>
      <c r="O1448" s="10"/>
      <c r="P1448" s="11"/>
      <c r="Q1448" s="6">
        <f>SUMIF(R$36:R$66,$D1448,T$36:T$66)</f>
        <v>0</v>
      </c>
      <c r="R1448" s="9"/>
      <c r="S1448" s="10"/>
      <c r="T1448" s="11"/>
      <c r="U1448" s="6">
        <f>SUMIF(V$36:V$66,$D1448,X$36:X$66)</f>
        <v>0</v>
      </c>
      <c r="V1448" s="9"/>
      <c r="W1448" s="10"/>
      <c r="X1448" s="11"/>
      <c r="Y1448" s="6">
        <f>SUMIF(Z$36:Z$66,$D1448,AB$36:AB$66)</f>
        <v>0</v>
      </c>
      <c r="Z1448" s="9"/>
      <c r="AA1448" s="10"/>
      <c r="AB1448" s="11"/>
      <c r="AC1448" s="6">
        <f>SUMIF(AD$36:AD$66,$D1448,AF$36:AF$66)</f>
        <v>0</v>
      </c>
      <c r="AD1448" s="9"/>
      <c r="AE1448" s="10"/>
      <c r="AF1448" s="11"/>
      <c r="AG1448" s="6">
        <f>SUMIF(AH$36:AH$66,$D1448,AJ$36:AJ$66)</f>
        <v>0</v>
      </c>
      <c r="AH1448" s="9"/>
      <c r="AI1448" s="10"/>
      <c r="AJ1448" s="11"/>
      <c r="AK1448" s="6">
        <f>SUMIF(AL$36:AL$66,$D1448,AN$36:AN$66)</f>
        <v>0</v>
      </c>
      <c r="AL1448" s="9"/>
      <c r="AM1448" s="10"/>
      <c r="AN1448" s="11"/>
      <c r="AO1448" s="6">
        <f>SUMIF(AP$36:AP$66,$D1448,AR$36:AR$66)</f>
        <v>0</v>
      </c>
      <c r="AP1448" s="9"/>
      <c r="AQ1448" s="10"/>
      <c r="AR1448" s="11"/>
      <c r="AS1448" s="6">
        <f>SUMIF(AT$36:AT$66,$D1448,AV$36:AV$66)</f>
        <v>0</v>
      </c>
      <c r="AT1448" s="9"/>
      <c r="AU1448" s="10"/>
      <c r="AV1448" s="11"/>
      <c r="AW1448" s="6">
        <f>SUMIF(AX$36:AX$66,$D1448,AZ$36:AZ$66)</f>
        <v>0</v>
      </c>
      <c r="AX1448" s="9"/>
      <c r="AY1448" s="10"/>
      <c r="AZ1448" s="11"/>
      <c r="BA1448" s="6">
        <f>SUMIF(BB$36:BB$66,$D1448,BD$36:BD$66)</f>
        <v>0</v>
      </c>
      <c r="BB1448" s="9"/>
      <c r="BC1448" s="10"/>
      <c r="BD1448" s="11"/>
      <c r="BE1448" s="6">
        <f>SUMIF(BF$36:BF$66,$D1448,BH$36:BH$66)</f>
        <v>0</v>
      </c>
      <c r="BF1448" s="9"/>
      <c r="BG1448" s="10"/>
      <c r="BH1448" s="11"/>
      <c r="BI1448" s="6">
        <f>SUMIF(BJ$36:BJ$66,$D1448,BL$36:BL$66)</f>
        <v>0</v>
      </c>
      <c r="BJ1448" s="9"/>
      <c r="BK1448" s="10"/>
      <c r="BL1448" s="11"/>
      <c r="BM1448" s="6">
        <f>SUMIF(BN$36:BN$66,$D1448,BP$36:BP$66)</f>
        <v>0</v>
      </c>
      <c r="BN1448" s="9"/>
      <c r="BO1448" s="10"/>
      <c r="BP1448" s="11"/>
      <c r="BQ1448" s="6">
        <f>SUMIF(BR$36:BR$66,$D1448,BT$36:BT$66)</f>
        <v>0</v>
      </c>
      <c r="BR1448" s="9"/>
      <c r="BS1448" s="10"/>
      <c r="BT1448" s="11"/>
      <c r="BU1448" s="6">
        <f>SUMIF(BV$36:BV$66,$D1448,BX$36:BX$66)</f>
        <v>0</v>
      </c>
      <c r="BV1448" s="9"/>
      <c r="BW1448" s="10"/>
      <c r="BX1448" s="11"/>
      <c r="BY1448" s="6">
        <f>SUMIF(BZ$36:BZ$66,$D1448,CB$36:CB$66)</f>
        <v>0</v>
      </c>
      <c r="BZ1448" s="9"/>
      <c r="CA1448" s="10"/>
      <c r="CB1448" s="11"/>
      <c r="CC1448" s="6">
        <f>SUMIF(CD$36:CD$66,$D1448,CF$36:CF$66)</f>
        <v>0</v>
      </c>
      <c r="CD1448" s="9"/>
      <c r="CE1448" s="10"/>
      <c r="CF1448" s="11"/>
      <c r="CG1448" s="6">
        <f>SUMIF(CH$36:CH$66,$D1448,CJ$36:CJ$66)</f>
        <v>0</v>
      </c>
      <c r="CH1448" s="9"/>
      <c r="CI1448" s="10"/>
      <c r="CJ1448" s="11"/>
      <c r="CK1448" s="6">
        <f>SUMIF(CL$36:CL$66,$D1448,CN$36:CN$66)</f>
        <v>0</v>
      </c>
      <c r="CL1448" s="9"/>
      <c r="CM1448" s="10"/>
      <c r="CN1448" s="11"/>
      <c r="CO1448" s="6">
        <f>SUMIF(CP$36:CP$66,$D1448,CR$36:CR$66)</f>
        <v>0</v>
      </c>
      <c r="CP1448" s="9"/>
      <c r="CQ1448" s="10"/>
      <c r="CR1448" s="11"/>
      <c r="CS1448" s="6">
        <f>SUMIF(CT$36:CT$66,$D1448,CV$36:CV$66)</f>
        <v>0</v>
      </c>
      <c r="CT1448" s="9"/>
      <c r="CU1448" s="10"/>
      <c r="CV1448" s="11"/>
      <c r="CW1448" s="6">
        <f>SUMIF(CX$36:CX$66,$D1448,CZ$36:CZ$66)</f>
        <v>0</v>
      </c>
      <c r="CX1448" s="9"/>
      <c r="CY1448" s="10"/>
      <c r="CZ1448" s="11"/>
      <c r="DA1448" s="6">
        <f>SUMIF(DB$36:DB$66,$D1448,DD$36:DD$66)</f>
        <v>0</v>
      </c>
      <c r="DB1448" s="9"/>
      <c r="DC1448" s="10"/>
      <c r="DD1448" s="11"/>
      <c r="DE1448" s="6">
        <f>SUMIF(DF$36:DF$66,$D1448,DH$36:DH$66)</f>
        <v>0</v>
      </c>
      <c r="DF1448" s="9"/>
      <c r="DG1448" s="10"/>
      <c r="DH1448" s="11"/>
      <c r="DI1448" s="6">
        <f>SUMIF(DJ$36:DJ$66,$D1448,DL$36:DL$66)</f>
        <v>0</v>
      </c>
      <c r="DJ1448" s="9"/>
      <c r="DK1448" s="10"/>
      <c r="DL1448" s="11"/>
      <c r="DM1448" s="6">
        <f>SUMIF(DN$36:DN$66,$D1448,DP$36:DP$66)</f>
        <v>0</v>
      </c>
      <c r="DN1448" s="9"/>
      <c r="DO1448" s="10"/>
      <c r="DP1448" s="11"/>
      <c r="DQ1448" s="6">
        <f>SUMIF(DR$36:DR$66,$D1448,DT$36:DT$66)</f>
        <v>0</v>
      </c>
      <c r="DR1448" s="9"/>
      <c r="DS1448" s="10"/>
      <c r="DT1448" s="11"/>
      <c r="DU1448" s="6">
        <f>SUMIF(DV$36:DV$66,$D1448,DX$36:DX$66)</f>
        <v>0</v>
      </c>
      <c r="DV1448" s="9"/>
      <c r="DW1448" s="10"/>
      <c r="DX1448" s="11"/>
      <c r="DY1448" s="6">
        <f>SUMIF(DZ$36:DZ$66,$D1448,EB$36:EB$66)</f>
        <v>0</v>
      </c>
      <c r="DZ1448" s="9"/>
      <c r="EA1448" s="10"/>
      <c r="EB1448" s="11"/>
      <c r="EC1448" s="6">
        <f>SUMIF(ED$36:ED$66,$D1448,EF$36:EF$66)</f>
        <v>0</v>
      </c>
      <c r="ED1448" s="9"/>
      <c r="EE1448" s="10"/>
      <c r="EF1448" s="11"/>
      <c r="EG1448" s="6">
        <f>SUMIF(EH$36:EH$66,$D1448,EJ$36:EJ$66)</f>
        <v>0</v>
      </c>
      <c r="EH1448" s="9"/>
      <c r="EI1448" s="10"/>
      <c r="EJ1448" s="11"/>
      <c r="EK1448" s="6">
        <f>SUMIF(EL$36:EL$66,$D1448,EN$36:EN$66)</f>
        <v>0</v>
      </c>
      <c r="EL1448" s="9"/>
      <c r="EM1448" s="10"/>
      <c r="EN1448" s="11"/>
      <c r="EO1448" s="6">
        <f>SUMIF(EP$36:EP$66,$D1448,ER$36:ER$66)</f>
        <v>0</v>
      </c>
      <c r="EP1448" s="9"/>
      <c r="EQ1448" s="10"/>
      <c r="ER1448" s="11"/>
      <c r="ES1448" s="6">
        <f>SUMIF(ET$36:ET$66,$D1448,EV$36:EV$66)</f>
        <v>0</v>
      </c>
      <c r="ET1448" s="9"/>
      <c r="EU1448" s="10"/>
      <c r="EV1448" s="11"/>
      <c r="EW1448" s="6">
        <f>SUMIF(EX$36:EX$66,$D1448,EZ$36:EZ$66)</f>
        <v>0</v>
      </c>
      <c r="EX1448" s="9"/>
      <c r="EY1448" s="10"/>
      <c r="EZ1448" s="11"/>
      <c r="FA1448" s="6">
        <f>SUMIF(FB$36:FB$66,$D1448,FD$36:FD$66)</f>
        <v>0</v>
      </c>
      <c r="FB1448" s="9"/>
      <c r="FC1448" s="10"/>
      <c r="FD1448" s="11"/>
      <c r="FE1448" s="6">
        <f>SUMIF(FF$36:FF$66,$D1448,FH$36:FH$66)</f>
        <v>0</v>
      </c>
      <c r="FF1448" s="9"/>
      <c r="FG1448" s="10"/>
      <c r="FH1448" s="11"/>
      <c r="FI1448" s="6">
        <f>SUMIF(FJ$36:FJ$66,$D1448,FL$36:FL$66)</f>
        <v>0</v>
      </c>
      <c r="FJ1448" s="9"/>
      <c r="FK1448" s="10"/>
      <c r="FL1448" s="11"/>
      <c r="FM1448" s="6">
        <f>SUMIF(FN$36:FN$66,$D1448,FP$36:FP$66)</f>
        <v>0</v>
      </c>
      <c r="FN1448" s="9"/>
      <c r="FO1448" s="10"/>
      <c r="FP1448" s="11"/>
      <c r="FQ1448" s="6">
        <f>SUMIF(FR$36:FR$66,$D1448,FT$36:FT$66)</f>
        <v>0</v>
      </c>
      <c r="FR1448" s="9"/>
      <c r="FS1448" s="10"/>
      <c r="FT1448" s="11"/>
      <c r="FU1448" s="6">
        <f>SUMIF(FV$36:FV$66,$D1448,FX$36:FX$66)</f>
        <v>0</v>
      </c>
      <c r="FV1448" s="9"/>
      <c r="FW1448" s="10"/>
      <c r="FX1448" s="11"/>
      <c r="FY1448" s="6">
        <f>SUMIF(FZ$36:FZ$66,$D1448,GB$36:GB$66)</f>
        <v>0</v>
      </c>
      <c r="FZ1448" s="9"/>
      <c r="GA1448" s="10"/>
      <c r="GB1448" s="11"/>
      <c r="GC1448" s="6">
        <f>SUMIF(GD$36:GD$66,$D1448,GF$36:GF$66)</f>
        <v>0</v>
      </c>
      <c r="GD1448" s="9"/>
      <c r="GE1448" s="10"/>
      <c r="GF1448" s="11"/>
      <c r="GG1448" s="6">
        <f>SUMIF(GH$36:GH$66,$D1448,GJ$36:GJ$66)</f>
        <v>0</v>
      </c>
      <c r="GH1448" s="9"/>
      <c r="GI1448" s="10"/>
      <c r="GJ1448" s="11"/>
      <c r="GK1448" s="6">
        <f>SUMIF(GL$36:GL$66,$D1448,GN$36:GN$66)</f>
        <v>0</v>
      </c>
      <c r="GL1448" s="9"/>
      <c r="GM1448" s="10"/>
      <c r="GN1448" s="11"/>
      <c r="GO1448" s="6">
        <f>SUMIF(GP$36:GP$66,$D1448,GR$36:GR$66)</f>
        <v>0</v>
      </c>
      <c r="GP1448" s="9"/>
      <c r="GQ1448" s="10"/>
      <c r="GR1448" s="11"/>
      <c r="GS1448" s="6">
        <f>SUMIF(GT$36:GT$66,$D1448,GV$36:GV$66)</f>
        <v>0</v>
      </c>
      <c r="GT1448" s="9"/>
      <c r="GU1448" s="10"/>
      <c r="GV1448" s="20"/>
      <c r="GW1448" s="19">
        <f t="shared" si="34"/>
        <v>0</v>
      </c>
      <c r="GX1448" s="472"/>
      <c r="GY1448" s="473"/>
    </row>
    <row r="1449" spans="1:207" ht="25.5">
      <c r="A1449" s="47" t="s">
        <v>77</v>
      </c>
      <c r="B1449" s="475"/>
      <c r="C1449" s="287" t="s">
        <v>158</v>
      </c>
      <c r="D1449" s="237" t="s">
        <v>156</v>
      </c>
      <c r="E1449" s="6">
        <f>SUMIF(F$67:F$97,$D1449,H$67:H$97)</f>
        <v>0</v>
      </c>
      <c r="F1449" s="9"/>
      <c r="G1449" s="10"/>
      <c r="H1449" s="11"/>
      <c r="I1449" s="6">
        <f>SUMIF(J$67:J$97,$D1449,L$67:L$97)</f>
        <v>0</v>
      </c>
      <c r="J1449" s="9"/>
      <c r="K1449" s="10"/>
      <c r="L1449" s="11"/>
      <c r="M1449" s="6">
        <f>SUMIF(N$67:N$97,$D1449,P$67:P$97)</f>
        <v>0</v>
      </c>
      <c r="N1449" s="9"/>
      <c r="O1449" s="10"/>
      <c r="P1449" s="11"/>
      <c r="Q1449" s="6">
        <f>SUMIF(R$67:R$97,$D1449,T$67:T$97)</f>
        <v>0</v>
      </c>
      <c r="R1449" s="9"/>
      <c r="S1449" s="10"/>
      <c r="T1449" s="11"/>
      <c r="U1449" s="6">
        <f>SUMIF(V$67:V$97,$D1449,X$67:X$97)</f>
        <v>0</v>
      </c>
      <c r="V1449" s="9"/>
      <c r="W1449" s="10"/>
      <c r="X1449" s="11"/>
      <c r="Y1449" s="6">
        <f>SUMIF(Z$67:Z$97,$D1449,AB$67:AB$97)</f>
        <v>0</v>
      </c>
      <c r="Z1449" s="9"/>
      <c r="AA1449" s="10"/>
      <c r="AB1449" s="11"/>
      <c r="AC1449" s="6">
        <f>SUMIF(AD$67:AD$97,$D1449,AF$67:AF$97)</f>
        <v>0</v>
      </c>
      <c r="AD1449" s="9"/>
      <c r="AE1449" s="10"/>
      <c r="AF1449" s="11"/>
      <c r="AG1449" s="6">
        <f>SUMIF(AH$67:AH$97,$D1449,AJ$67:AJ$97)</f>
        <v>0</v>
      </c>
      <c r="AH1449" s="9"/>
      <c r="AI1449" s="10"/>
      <c r="AJ1449" s="11"/>
      <c r="AK1449" s="6">
        <f>SUMIF(AL$67:AL$97,$D1449,AN$67:AN$97)</f>
        <v>0</v>
      </c>
      <c r="AL1449" s="9"/>
      <c r="AM1449" s="10"/>
      <c r="AN1449" s="11"/>
      <c r="AO1449" s="6">
        <f>SUMIF(AP$67:AP$97,$D1449,AR$67:AR$97)</f>
        <v>0</v>
      </c>
      <c r="AP1449" s="9"/>
      <c r="AQ1449" s="10"/>
      <c r="AR1449" s="11"/>
      <c r="AS1449" s="6">
        <f>SUMIF(AT$67:AT$97,$D1449,AV$67:AV$97)</f>
        <v>0</v>
      </c>
      <c r="AT1449" s="9"/>
      <c r="AU1449" s="10"/>
      <c r="AV1449" s="11"/>
      <c r="AW1449" s="6">
        <f>SUMIF(AX$67:AX$97,$D1449,AZ$67:AZ$97)</f>
        <v>0</v>
      </c>
      <c r="AX1449" s="9"/>
      <c r="AY1449" s="10"/>
      <c r="AZ1449" s="11"/>
      <c r="BA1449" s="6">
        <f>SUMIF(BB$67:BB$97,$D1449,BD$67:BD$97)</f>
        <v>0</v>
      </c>
      <c r="BB1449" s="9"/>
      <c r="BC1449" s="10"/>
      <c r="BD1449" s="11"/>
      <c r="BE1449" s="6">
        <f>SUMIF(BF$67:BF$97,$D1449,BH$67:BH$97)</f>
        <v>0</v>
      </c>
      <c r="BF1449" s="9"/>
      <c r="BG1449" s="10"/>
      <c r="BH1449" s="11"/>
      <c r="BI1449" s="6">
        <f>SUMIF(BJ$67:BJ$97,$D1449,BL$67:BL$97)</f>
        <v>0</v>
      </c>
      <c r="BJ1449" s="9"/>
      <c r="BK1449" s="10"/>
      <c r="BL1449" s="11"/>
      <c r="BM1449" s="6">
        <f>SUMIF(BN$67:BN$97,$D1449,BP$67:BP$97)</f>
        <v>0</v>
      </c>
      <c r="BN1449" s="9"/>
      <c r="BO1449" s="10"/>
      <c r="BP1449" s="11"/>
      <c r="BQ1449" s="6">
        <f>SUMIF(BR$67:BR$97,$D1449,BT$67:BT$97)</f>
        <v>0</v>
      </c>
      <c r="BR1449" s="9"/>
      <c r="BS1449" s="10"/>
      <c r="BT1449" s="11"/>
      <c r="BU1449" s="6">
        <f>SUMIF(BV$67:BV$97,$D1449,BX$67:BX$97)</f>
        <v>0</v>
      </c>
      <c r="BV1449" s="9"/>
      <c r="BW1449" s="10"/>
      <c r="BX1449" s="11"/>
      <c r="BY1449" s="6">
        <f>SUMIF(BZ$67:BZ$97,$D1449,CB$67:CB$97)</f>
        <v>0</v>
      </c>
      <c r="BZ1449" s="9"/>
      <c r="CA1449" s="10"/>
      <c r="CB1449" s="11"/>
      <c r="CC1449" s="6">
        <f>SUMIF(CD$67:CD$97,$D1449,CF$67:CF$97)</f>
        <v>0</v>
      </c>
      <c r="CD1449" s="9"/>
      <c r="CE1449" s="10"/>
      <c r="CF1449" s="11"/>
      <c r="CG1449" s="6">
        <f>SUMIF(CH$67:CH$97,$D1449,CJ$67:CJ$97)</f>
        <v>0</v>
      </c>
      <c r="CH1449" s="9"/>
      <c r="CI1449" s="10"/>
      <c r="CJ1449" s="11"/>
      <c r="CK1449" s="6">
        <f>SUMIF(CL$67:CL$97,$D1449,CN$67:CN$97)</f>
        <v>0</v>
      </c>
      <c r="CL1449" s="9"/>
      <c r="CM1449" s="10"/>
      <c r="CN1449" s="11"/>
      <c r="CO1449" s="6">
        <f>SUMIF(CP$67:CP$97,$D1449,CR$67:CR$97)</f>
        <v>0</v>
      </c>
      <c r="CP1449" s="9"/>
      <c r="CQ1449" s="10"/>
      <c r="CR1449" s="11"/>
      <c r="CS1449" s="6">
        <f>SUMIF(CT$67:CT$97,$D1449,CV$67:CV$97)</f>
        <v>0</v>
      </c>
      <c r="CT1449" s="9"/>
      <c r="CU1449" s="10"/>
      <c r="CV1449" s="11"/>
      <c r="CW1449" s="6">
        <f>SUMIF(CX$67:CX$97,$D1449,CZ$67:CZ$97)</f>
        <v>0</v>
      </c>
      <c r="CX1449" s="9"/>
      <c r="CY1449" s="10"/>
      <c r="CZ1449" s="11"/>
      <c r="DA1449" s="6">
        <f>SUMIF(DB$67:DB$97,$D1449,DD$67:DD$97)</f>
        <v>0</v>
      </c>
      <c r="DB1449" s="9"/>
      <c r="DC1449" s="10"/>
      <c r="DD1449" s="11"/>
      <c r="DE1449" s="6">
        <f>SUMIF(DF$67:DF$97,$D1449,DH$67:DH$97)</f>
        <v>0</v>
      </c>
      <c r="DF1449" s="9"/>
      <c r="DG1449" s="10"/>
      <c r="DH1449" s="11"/>
      <c r="DI1449" s="6">
        <f>SUMIF(DJ$67:DJ$97,$D1449,DL$67:DL$97)</f>
        <v>0</v>
      </c>
      <c r="DJ1449" s="9"/>
      <c r="DK1449" s="10"/>
      <c r="DL1449" s="11"/>
      <c r="DM1449" s="6">
        <f>SUMIF(DN$67:DN$97,$D1449,DP$67:DP$97)</f>
        <v>0</v>
      </c>
      <c r="DN1449" s="9"/>
      <c r="DO1449" s="10"/>
      <c r="DP1449" s="11"/>
      <c r="DQ1449" s="6">
        <f>SUMIF(DR$67:DR$97,$D1449,DT$67:DT$97)</f>
        <v>0</v>
      </c>
      <c r="DR1449" s="9"/>
      <c r="DS1449" s="10"/>
      <c r="DT1449" s="11"/>
      <c r="DU1449" s="6">
        <f>SUMIF(DV$67:DV$97,$D1449,DX$67:DX$97)</f>
        <v>0</v>
      </c>
      <c r="DV1449" s="9"/>
      <c r="DW1449" s="10"/>
      <c r="DX1449" s="11"/>
      <c r="DY1449" s="6">
        <f>SUMIF(DZ$67:DZ$97,$D1449,EB$67:EB$97)</f>
        <v>0</v>
      </c>
      <c r="DZ1449" s="9"/>
      <c r="EA1449" s="10"/>
      <c r="EB1449" s="11"/>
      <c r="EC1449" s="6">
        <f>SUMIF(ED$67:ED$97,$D1449,EF$67:EF$97)</f>
        <v>0</v>
      </c>
      <c r="ED1449" s="9"/>
      <c r="EE1449" s="10"/>
      <c r="EF1449" s="11"/>
      <c r="EG1449" s="6">
        <f>SUMIF(EH$67:EH$97,$D1449,EJ$67:EJ$97)</f>
        <v>0</v>
      </c>
      <c r="EH1449" s="9"/>
      <c r="EI1449" s="10"/>
      <c r="EJ1449" s="11"/>
      <c r="EK1449" s="6">
        <f>SUMIF(EL$67:EL$97,$D1449,EN$67:EN$97)</f>
        <v>0</v>
      </c>
      <c r="EL1449" s="9"/>
      <c r="EM1449" s="10"/>
      <c r="EN1449" s="11"/>
      <c r="EO1449" s="6">
        <f>SUMIF(EP$67:EP$97,$D1449,ER$67:ER$97)</f>
        <v>0</v>
      </c>
      <c r="EP1449" s="9"/>
      <c r="EQ1449" s="10"/>
      <c r="ER1449" s="11"/>
      <c r="ES1449" s="6">
        <f>SUMIF(ET$67:ET$97,$D1449,EV$67:EV$97)</f>
        <v>0</v>
      </c>
      <c r="ET1449" s="9"/>
      <c r="EU1449" s="10"/>
      <c r="EV1449" s="11"/>
      <c r="EW1449" s="6">
        <f>SUMIF(EX$67:EX$97,$D1449,EZ$67:EZ$97)</f>
        <v>0</v>
      </c>
      <c r="EX1449" s="9"/>
      <c r="EY1449" s="10"/>
      <c r="EZ1449" s="11"/>
      <c r="FA1449" s="6">
        <f>SUMIF(FB$67:FB$97,$D1449,FD$67:FD$97)</f>
        <v>0</v>
      </c>
      <c r="FB1449" s="9"/>
      <c r="FC1449" s="10"/>
      <c r="FD1449" s="11"/>
      <c r="FE1449" s="6">
        <f>SUMIF(FF$67:FF$97,$D1449,FH$67:FH$97)</f>
        <v>0</v>
      </c>
      <c r="FF1449" s="9"/>
      <c r="FG1449" s="10"/>
      <c r="FH1449" s="11"/>
      <c r="FI1449" s="6">
        <f>SUMIF(FJ$67:FJ$97,$D1449,FL$67:FL$97)</f>
        <v>0</v>
      </c>
      <c r="FJ1449" s="9"/>
      <c r="FK1449" s="10"/>
      <c r="FL1449" s="11"/>
      <c r="FM1449" s="6">
        <f>SUMIF(FN$67:FN$97,$D1449,FP$67:FP$97)</f>
        <v>0</v>
      </c>
      <c r="FN1449" s="9"/>
      <c r="FO1449" s="10"/>
      <c r="FP1449" s="11"/>
      <c r="FQ1449" s="6">
        <f>SUMIF(FR$67:FR$97,$D1449,FT$67:FT$97)</f>
        <v>0</v>
      </c>
      <c r="FR1449" s="9"/>
      <c r="FS1449" s="10"/>
      <c r="FT1449" s="11"/>
      <c r="FU1449" s="6">
        <f>SUMIF(FV$67:FV$97,$D1449,FX$67:FX$97)</f>
        <v>0</v>
      </c>
      <c r="FV1449" s="9"/>
      <c r="FW1449" s="10"/>
      <c r="FX1449" s="11"/>
      <c r="FY1449" s="6">
        <f>SUMIF(FZ$67:FZ$97,$D1449,GB$67:GB$97)</f>
        <v>0</v>
      </c>
      <c r="FZ1449" s="9"/>
      <c r="GA1449" s="10"/>
      <c r="GB1449" s="11"/>
      <c r="GC1449" s="6">
        <f>SUMIF(GD$67:GD$97,$D1449,GF$67:GF$97)</f>
        <v>0</v>
      </c>
      <c r="GD1449" s="9"/>
      <c r="GE1449" s="10"/>
      <c r="GF1449" s="11"/>
      <c r="GG1449" s="6">
        <f>SUMIF(GH$67:GH$97,$D1449,GJ$67:GJ$97)</f>
        <v>0</v>
      </c>
      <c r="GH1449" s="9"/>
      <c r="GI1449" s="10"/>
      <c r="GJ1449" s="11"/>
      <c r="GK1449" s="6">
        <f>SUMIF(GL$67:GL$97,$D1449,GN$67:GN$97)</f>
        <v>0</v>
      </c>
      <c r="GL1449" s="9"/>
      <c r="GM1449" s="10"/>
      <c r="GN1449" s="11"/>
      <c r="GO1449" s="6">
        <f>SUMIF(GP$67:GP$97,$D1449,GR$67:GR$97)</f>
        <v>0</v>
      </c>
      <c r="GP1449" s="9"/>
      <c r="GQ1449" s="10"/>
      <c r="GR1449" s="11"/>
      <c r="GS1449" s="6">
        <f>SUMIF(GT$67:GT$97,$D1449,GV$67:GV$97)</f>
        <v>0</v>
      </c>
      <c r="GT1449" s="9"/>
      <c r="GU1449" s="10"/>
      <c r="GV1449" s="20"/>
      <c r="GW1449" s="19">
        <f t="shared" si="34"/>
        <v>0</v>
      </c>
      <c r="GX1449" s="472"/>
      <c r="GY1449" s="473"/>
    </row>
    <row r="1450" spans="1:207" ht="25.5">
      <c r="A1450" s="47" t="s">
        <v>78</v>
      </c>
      <c r="B1450" s="475"/>
      <c r="C1450" s="287" t="s">
        <v>158</v>
      </c>
      <c r="D1450" s="237" t="s">
        <v>156</v>
      </c>
      <c r="E1450" s="6">
        <f>SUMIF(F$98:F$128,$D1450,H$98:H$128)</f>
        <v>0</v>
      </c>
      <c r="F1450" s="9"/>
      <c r="G1450" s="10"/>
      <c r="H1450" s="11"/>
      <c r="I1450" s="6">
        <f>SUMIF(J$98:J$128,$D1450,L$98:L$128)</f>
        <v>0</v>
      </c>
      <c r="J1450" s="9"/>
      <c r="K1450" s="10"/>
      <c r="L1450" s="11"/>
      <c r="M1450" s="6">
        <f>SUMIF(N$98:N$128,$D1450,P$98:P$128)</f>
        <v>0</v>
      </c>
      <c r="N1450" s="9"/>
      <c r="O1450" s="10"/>
      <c r="P1450" s="11"/>
      <c r="Q1450" s="6">
        <f>SUMIF(R$98:R$128,$D1450,T$98:T$128)</f>
        <v>0</v>
      </c>
      <c r="R1450" s="9"/>
      <c r="S1450" s="10"/>
      <c r="T1450" s="11"/>
      <c r="U1450" s="6">
        <f>SUMIF(V$98:V$128,$D1450,X$98:X$128)</f>
        <v>0</v>
      </c>
      <c r="V1450" s="9"/>
      <c r="W1450" s="10"/>
      <c r="X1450" s="11"/>
      <c r="Y1450" s="6">
        <f>SUMIF(Z$98:Z$128,$D1450,AB$98:AB$128)</f>
        <v>0</v>
      </c>
      <c r="Z1450" s="9"/>
      <c r="AA1450" s="10"/>
      <c r="AB1450" s="11"/>
      <c r="AC1450" s="6">
        <f>SUMIF(AD$98:AD$128,$D1450,AF$98:AF$128)</f>
        <v>0</v>
      </c>
      <c r="AD1450" s="9"/>
      <c r="AE1450" s="10"/>
      <c r="AF1450" s="11"/>
      <c r="AG1450" s="6">
        <f>SUMIF(AH$98:AH$128,$D1450,AJ$98:AJ$128)</f>
        <v>0</v>
      </c>
      <c r="AH1450" s="9"/>
      <c r="AI1450" s="10"/>
      <c r="AJ1450" s="11"/>
      <c r="AK1450" s="6">
        <f>SUMIF(AL$98:AL$128,$D1450,AN$98:AN$128)</f>
        <v>0</v>
      </c>
      <c r="AL1450" s="9"/>
      <c r="AM1450" s="10"/>
      <c r="AN1450" s="11"/>
      <c r="AO1450" s="6">
        <f>SUMIF(AP$98:AP$128,$D1450,AR$98:AR$128)</f>
        <v>0</v>
      </c>
      <c r="AP1450" s="9"/>
      <c r="AQ1450" s="10"/>
      <c r="AR1450" s="11"/>
      <c r="AS1450" s="6">
        <f>SUMIF(AT$98:AT$128,$D1450,AV$98:AV$128)</f>
        <v>0</v>
      </c>
      <c r="AT1450" s="9"/>
      <c r="AU1450" s="10"/>
      <c r="AV1450" s="11"/>
      <c r="AW1450" s="6">
        <f>SUMIF(AX$98:AX$128,$D1450,AZ$98:AZ$128)</f>
        <v>0</v>
      </c>
      <c r="AX1450" s="9"/>
      <c r="AY1450" s="10"/>
      <c r="AZ1450" s="11"/>
      <c r="BA1450" s="6">
        <f>SUMIF(BB$98:BB$128,$D1450,BD$98:BD$128)</f>
        <v>0</v>
      </c>
      <c r="BB1450" s="9"/>
      <c r="BC1450" s="10"/>
      <c r="BD1450" s="11"/>
      <c r="BE1450" s="6">
        <f>SUMIF(BF$98:BF$128,$D1450,BH$98:BH$128)</f>
        <v>0</v>
      </c>
      <c r="BF1450" s="9"/>
      <c r="BG1450" s="10"/>
      <c r="BH1450" s="11"/>
      <c r="BI1450" s="6">
        <f>SUMIF(BJ$98:BJ$128,$D1450,BL$98:BL$128)</f>
        <v>0</v>
      </c>
      <c r="BJ1450" s="9"/>
      <c r="BK1450" s="10"/>
      <c r="BL1450" s="11"/>
      <c r="BM1450" s="6">
        <f>SUMIF(BN$98:BN$128,$D1450,BP$98:BP$128)</f>
        <v>0</v>
      </c>
      <c r="BN1450" s="9"/>
      <c r="BO1450" s="10"/>
      <c r="BP1450" s="11"/>
      <c r="BQ1450" s="6">
        <f>SUMIF(BR$98:BR$128,$D1450,BT$98:BT$128)</f>
        <v>0</v>
      </c>
      <c r="BR1450" s="9"/>
      <c r="BS1450" s="10"/>
      <c r="BT1450" s="11"/>
      <c r="BU1450" s="6">
        <f>SUMIF(BV$98:BV$128,$D1450,BX$98:BX$128)</f>
        <v>0</v>
      </c>
      <c r="BV1450" s="9"/>
      <c r="BW1450" s="10"/>
      <c r="BX1450" s="11"/>
      <c r="BY1450" s="6">
        <f>SUMIF(BZ$98:BZ$128,$D1450,CB$98:CB$128)</f>
        <v>0</v>
      </c>
      <c r="BZ1450" s="9"/>
      <c r="CA1450" s="10"/>
      <c r="CB1450" s="11"/>
      <c r="CC1450" s="6">
        <f>SUMIF(CD$98:CD$128,$D1450,CF$98:CF$128)</f>
        <v>0</v>
      </c>
      <c r="CD1450" s="9"/>
      <c r="CE1450" s="10"/>
      <c r="CF1450" s="11"/>
      <c r="CG1450" s="6">
        <f>SUMIF(CH$98:CH$128,$D1450,CJ$98:CJ$128)</f>
        <v>0</v>
      </c>
      <c r="CH1450" s="9"/>
      <c r="CI1450" s="10"/>
      <c r="CJ1450" s="11"/>
      <c r="CK1450" s="6">
        <f>SUMIF(CL$98:CL$128,$D1450,CN$98:CN$128)</f>
        <v>0</v>
      </c>
      <c r="CL1450" s="9"/>
      <c r="CM1450" s="10"/>
      <c r="CN1450" s="11"/>
      <c r="CO1450" s="6">
        <f>SUMIF(CP$98:CP$128,$D1450,CR$98:CR$128)</f>
        <v>0</v>
      </c>
      <c r="CP1450" s="9"/>
      <c r="CQ1450" s="10"/>
      <c r="CR1450" s="11"/>
      <c r="CS1450" s="6">
        <f>SUMIF(CT$98:CT$128,$D1450,CV$98:CV$128)</f>
        <v>0</v>
      </c>
      <c r="CT1450" s="9"/>
      <c r="CU1450" s="10"/>
      <c r="CV1450" s="11"/>
      <c r="CW1450" s="6">
        <f>SUMIF(CX$98:CX$128,$D1450,CZ$98:CZ$128)</f>
        <v>0</v>
      </c>
      <c r="CX1450" s="9"/>
      <c r="CY1450" s="10"/>
      <c r="CZ1450" s="11"/>
      <c r="DA1450" s="6">
        <f>SUMIF(DB$98:DB$128,$D1450,DD$98:DD$128)</f>
        <v>0</v>
      </c>
      <c r="DB1450" s="9"/>
      <c r="DC1450" s="10"/>
      <c r="DD1450" s="11"/>
      <c r="DE1450" s="6">
        <f>SUMIF(DF$98:DF$128,$D1450,DH$98:DH$128)</f>
        <v>0</v>
      </c>
      <c r="DF1450" s="9"/>
      <c r="DG1450" s="10"/>
      <c r="DH1450" s="11"/>
      <c r="DI1450" s="6">
        <f>SUMIF(DJ$98:DJ$128,$D1450,DL$98:DL$128)</f>
        <v>0</v>
      </c>
      <c r="DJ1450" s="9"/>
      <c r="DK1450" s="10"/>
      <c r="DL1450" s="11"/>
      <c r="DM1450" s="6">
        <f>SUMIF(DN$98:DN$128,$D1450,DP$98:DP$128)</f>
        <v>0</v>
      </c>
      <c r="DN1450" s="9"/>
      <c r="DO1450" s="10"/>
      <c r="DP1450" s="11"/>
      <c r="DQ1450" s="6">
        <f>SUMIF(DR$98:DR$128,$D1450,DT$98:DT$128)</f>
        <v>0</v>
      </c>
      <c r="DR1450" s="9"/>
      <c r="DS1450" s="10"/>
      <c r="DT1450" s="11"/>
      <c r="DU1450" s="6">
        <f>SUMIF(DV$98:DV$128,$D1450,DX$98:DX$128)</f>
        <v>0</v>
      </c>
      <c r="DV1450" s="9"/>
      <c r="DW1450" s="10"/>
      <c r="DX1450" s="11"/>
      <c r="DY1450" s="6">
        <f>SUMIF(DZ$98:DZ$128,$D1450,EB$98:EB$128)</f>
        <v>0</v>
      </c>
      <c r="DZ1450" s="9"/>
      <c r="EA1450" s="10"/>
      <c r="EB1450" s="11"/>
      <c r="EC1450" s="6">
        <f>SUMIF(ED$98:ED$128,$D1450,EF$98:EF$128)</f>
        <v>0</v>
      </c>
      <c r="ED1450" s="9"/>
      <c r="EE1450" s="10"/>
      <c r="EF1450" s="11"/>
      <c r="EG1450" s="6">
        <f>SUMIF(EH$98:EH$128,$D1450,EJ$98:EJ$128)</f>
        <v>0</v>
      </c>
      <c r="EH1450" s="9"/>
      <c r="EI1450" s="10"/>
      <c r="EJ1450" s="11"/>
      <c r="EK1450" s="6">
        <f>SUMIF(EL$98:EL$128,$D1450,EN$98:EN$128)</f>
        <v>0</v>
      </c>
      <c r="EL1450" s="9"/>
      <c r="EM1450" s="10"/>
      <c r="EN1450" s="11"/>
      <c r="EO1450" s="6">
        <f>SUMIF(EP$98:EP$128,$D1450,ER$98:ER$128)</f>
        <v>0</v>
      </c>
      <c r="EP1450" s="9"/>
      <c r="EQ1450" s="10"/>
      <c r="ER1450" s="11"/>
      <c r="ES1450" s="6">
        <f>SUMIF(ET$98:ET$128,$D1450,EV$98:EV$128)</f>
        <v>0</v>
      </c>
      <c r="ET1450" s="9"/>
      <c r="EU1450" s="10"/>
      <c r="EV1450" s="11"/>
      <c r="EW1450" s="6">
        <f>SUMIF(EX$98:EX$128,$D1450,EZ$98:EZ$128)</f>
        <v>0</v>
      </c>
      <c r="EX1450" s="9"/>
      <c r="EY1450" s="10"/>
      <c r="EZ1450" s="11"/>
      <c r="FA1450" s="6">
        <f>SUMIF(FB$98:FB$128,$D1450,FD$98:FD$128)</f>
        <v>0</v>
      </c>
      <c r="FB1450" s="9"/>
      <c r="FC1450" s="10"/>
      <c r="FD1450" s="11"/>
      <c r="FE1450" s="6">
        <f>SUMIF(FF$98:FF$128,$D1450,FH$98:FH$128)</f>
        <v>0</v>
      </c>
      <c r="FF1450" s="9"/>
      <c r="FG1450" s="10"/>
      <c r="FH1450" s="11"/>
      <c r="FI1450" s="6">
        <f>SUMIF(FJ$98:FJ$128,$D1450,FL$98:FL$128)</f>
        <v>0</v>
      </c>
      <c r="FJ1450" s="9"/>
      <c r="FK1450" s="10"/>
      <c r="FL1450" s="11"/>
      <c r="FM1450" s="6">
        <f>SUMIF(FN$98:FN$128,$D1450,FP$98:FP$128)</f>
        <v>0</v>
      </c>
      <c r="FN1450" s="9"/>
      <c r="FO1450" s="10"/>
      <c r="FP1450" s="11"/>
      <c r="FQ1450" s="6">
        <f>SUMIF(FR$98:FR$128,$D1450,FT$98:FT$128)</f>
        <v>0</v>
      </c>
      <c r="FR1450" s="9"/>
      <c r="FS1450" s="10"/>
      <c r="FT1450" s="11"/>
      <c r="FU1450" s="6">
        <f>SUMIF(FV$98:FV$128,$D1450,FX$98:FX$128)</f>
        <v>0</v>
      </c>
      <c r="FV1450" s="9"/>
      <c r="FW1450" s="10"/>
      <c r="FX1450" s="11"/>
      <c r="FY1450" s="6">
        <f>SUMIF(FZ$98:FZ$128,$D1450,GB$98:GB$128)</f>
        <v>0</v>
      </c>
      <c r="FZ1450" s="9"/>
      <c r="GA1450" s="10"/>
      <c r="GB1450" s="11"/>
      <c r="GC1450" s="6">
        <f>SUMIF(GD$98:GD$128,$D1450,GF$98:GF$128)</f>
        <v>0</v>
      </c>
      <c r="GD1450" s="9"/>
      <c r="GE1450" s="10"/>
      <c r="GF1450" s="11"/>
      <c r="GG1450" s="6">
        <f>SUMIF(GH$98:GH$128,$D1450,GJ$98:GJ$128)</f>
        <v>0</v>
      </c>
      <c r="GH1450" s="9"/>
      <c r="GI1450" s="10"/>
      <c r="GJ1450" s="11"/>
      <c r="GK1450" s="6">
        <f>SUMIF(GL$98:GL$128,$D1450,GN$98:GN$128)</f>
        <v>0</v>
      </c>
      <c r="GL1450" s="9"/>
      <c r="GM1450" s="10"/>
      <c r="GN1450" s="11"/>
      <c r="GO1450" s="6">
        <f>SUMIF(GP$98:GP$128,$D1450,GR$98:GR$128)</f>
        <v>0</v>
      </c>
      <c r="GP1450" s="9"/>
      <c r="GQ1450" s="10"/>
      <c r="GR1450" s="11"/>
      <c r="GS1450" s="6">
        <f>SUMIF(GT$98:GT$128,$D1450,GV$98:GV$128)</f>
        <v>0</v>
      </c>
      <c r="GT1450" s="9"/>
      <c r="GU1450" s="10"/>
      <c r="GV1450" s="20"/>
      <c r="GW1450" s="19">
        <f t="shared" si="34"/>
        <v>0</v>
      </c>
      <c r="GX1450" s="472"/>
      <c r="GY1450" s="473"/>
    </row>
    <row r="1451" spans="1:207" ht="25.5">
      <c r="A1451" s="47" t="s">
        <v>79</v>
      </c>
      <c r="B1451" s="475"/>
      <c r="C1451" s="287" t="s">
        <v>158</v>
      </c>
      <c r="D1451" s="237" t="s">
        <v>156</v>
      </c>
      <c r="E1451" s="6">
        <f>SUMIF(F$129:F$159,$D1451,H$129:H$159)</f>
        <v>0</v>
      </c>
      <c r="F1451" s="9"/>
      <c r="G1451" s="10"/>
      <c r="H1451" s="11"/>
      <c r="I1451" s="6">
        <f>SUMIF(J$129:J$159,$D1451,L$129:L$159)</f>
        <v>0</v>
      </c>
      <c r="J1451" s="9"/>
      <c r="K1451" s="10"/>
      <c r="L1451" s="11"/>
      <c r="M1451" s="6">
        <f>SUMIF(N$129:N$159,$D1451,P$129:P$159)</f>
        <v>0</v>
      </c>
      <c r="N1451" s="9"/>
      <c r="O1451" s="10"/>
      <c r="P1451" s="11"/>
      <c r="Q1451" s="6">
        <f>SUMIF(R$129:R$159,$D1451,T$129:T$159)</f>
        <v>0</v>
      </c>
      <c r="R1451" s="9"/>
      <c r="S1451" s="10"/>
      <c r="T1451" s="11"/>
      <c r="U1451" s="6">
        <f>SUMIF(V$129:V$159,$D1451,X$129:X$159)</f>
        <v>0</v>
      </c>
      <c r="V1451" s="9"/>
      <c r="W1451" s="10"/>
      <c r="X1451" s="11"/>
      <c r="Y1451" s="6">
        <f>SUMIF(Z$129:Z$159,$D1451,AB$129:AB$159)</f>
        <v>0</v>
      </c>
      <c r="Z1451" s="9"/>
      <c r="AA1451" s="10"/>
      <c r="AB1451" s="11"/>
      <c r="AC1451" s="6">
        <f>SUMIF(AD$129:AD$159,$D1451,AF$129:AF$159)</f>
        <v>0</v>
      </c>
      <c r="AD1451" s="9"/>
      <c r="AE1451" s="10"/>
      <c r="AF1451" s="11"/>
      <c r="AG1451" s="6">
        <f>SUMIF(AH$129:AH$159,$D1451,AJ$129:AJ$159)</f>
        <v>0</v>
      </c>
      <c r="AH1451" s="9"/>
      <c r="AI1451" s="10"/>
      <c r="AJ1451" s="11"/>
      <c r="AK1451" s="6">
        <f>SUMIF(AL$129:AL$159,$D1451,AN$129:AN$159)</f>
        <v>0</v>
      </c>
      <c r="AL1451" s="9"/>
      <c r="AM1451" s="10"/>
      <c r="AN1451" s="11"/>
      <c r="AO1451" s="6">
        <f>SUMIF(AP$129:AP$159,$D1451,AR$129:AR$159)</f>
        <v>0</v>
      </c>
      <c r="AP1451" s="9"/>
      <c r="AQ1451" s="10"/>
      <c r="AR1451" s="11"/>
      <c r="AS1451" s="6">
        <f>SUMIF(AT$129:AT$159,$D1451,AV$129:AV$159)</f>
        <v>0</v>
      </c>
      <c r="AT1451" s="9"/>
      <c r="AU1451" s="10"/>
      <c r="AV1451" s="11"/>
      <c r="AW1451" s="6">
        <f>SUMIF(AX$129:AX$159,$D1451,AZ$129:AZ$159)</f>
        <v>0</v>
      </c>
      <c r="AX1451" s="9"/>
      <c r="AY1451" s="10"/>
      <c r="AZ1451" s="11"/>
      <c r="BA1451" s="6">
        <f>SUMIF(BB$129:BB$159,$D1451,BD$129:BD$159)</f>
        <v>0</v>
      </c>
      <c r="BB1451" s="9"/>
      <c r="BC1451" s="10"/>
      <c r="BD1451" s="11"/>
      <c r="BE1451" s="6">
        <f>SUMIF(BF$129:BF$159,$D1451,BH$129:BH$159)</f>
        <v>0</v>
      </c>
      <c r="BF1451" s="9"/>
      <c r="BG1451" s="10"/>
      <c r="BH1451" s="11"/>
      <c r="BI1451" s="6">
        <f>SUMIF(BJ$129:BJ$159,$D1451,BL$129:BL$159)</f>
        <v>0</v>
      </c>
      <c r="BJ1451" s="9"/>
      <c r="BK1451" s="10"/>
      <c r="BL1451" s="11"/>
      <c r="BM1451" s="6">
        <f>SUMIF(BN$129:BN$159,$D1451,BP$129:BP$159)</f>
        <v>0</v>
      </c>
      <c r="BN1451" s="9"/>
      <c r="BO1451" s="10"/>
      <c r="BP1451" s="11"/>
      <c r="BQ1451" s="6">
        <f>SUMIF(BR$129:BR$159,$D1451,BT$129:BT$159)</f>
        <v>0</v>
      </c>
      <c r="BR1451" s="9"/>
      <c r="BS1451" s="10"/>
      <c r="BT1451" s="11"/>
      <c r="BU1451" s="6">
        <f>SUMIF(BV$129:BV$159,$D1451,BX$129:BX$159)</f>
        <v>0</v>
      </c>
      <c r="BV1451" s="9"/>
      <c r="BW1451" s="10"/>
      <c r="BX1451" s="11"/>
      <c r="BY1451" s="6">
        <f>SUMIF(BZ$129:BZ$159,$D1451,CB$129:CB$159)</f>
        <v>0</v>
      </c>
      <c r="BZ1451" s="9"/>
      <c r="CA1451" s="10"/>
      <c r="CB1451" s="11"/>
      <c r="CC1451" s="6">
        <f>SUMIF(CD$129:CD$159,$D1451,CF$129:CF$159)</f>
        <v>0</v>
      </c>
      <c r="CD1451" s="9"/>
      <c r="CE1451" s="10"/>
      <c r="CF1451" s="11"/>
      <c r="CG1451" s="6">
        <f>SUMIF(CH$129:CH$159,$D1451,CJ$129:CJ$159)</f>
        <v>0</v>
      </c>
      <c r="CH1451" s="9"/>
      <c r="CI1451" s="10"/>
      <c r="CJ1451" s="11"/>
      <c r="CK1451" s="6">
        <f>SUMIF(CL$129:CL$159,$D1451,CN$129:CN$159)</f>
        <v>0</v>
      </c>
      <c r="CL1451" s="9"/>
      <c r="CM1451" s="10"/>
      <c r="CN1451" s="11"/>
      <c r="CO1451" s="6">
        <f>SUMIF(CP$129:CP$159,$D1451,CR$129:CR$159)</f>
        <v>0</v>
      </c>
      <c r="CP1451" s="9"/>
      <c r="CQ1451" s="10"/>
      <c r="CR1451" s="11"/>
      <c r="CS1451" s="6">
        <f>SUMIF(CT$129:CT$159,$D1451,CV$129:CV$159)</f>
        <v>0</v>
      </c>
      <c r="CT1451" s="9"/>
      <c r="CU1451" s="10"/>
      <c r="CV1451" s="11"/>
      <c r="CW1451" s="6">
        <f>SUMIF(CX$129:CX$159,$D1451,CZ$129:CZ$159)</f>
        <v>0</v>
      </c>
      <c r="CX1451" s="9"/>
      <c r="CY1451" s="10"/>
      <c r="CZ1451" s="11"/>
      <c r="DA1451" s="6">
        <f>SUMIF(DB$129:DB$159,$D1451,DD$129:DD$159)</f>
        <v>0</v>
      </c>
      <c r="DB1451" s="9"/>
      <c r="DC1451" s="10"/>
      <c r="DD1451" s="11"/>
      <c r="DE1451" s="6">
        <f>SUMIF(DF$129:DF$159,$D1451,DH$129:DH$159)</f>
        <v>0</v>
      </c>
      <c r="DF1451" s="9"/>
      <c r="DG1451" s="10"/>
      <c r="DH1451" s="11"/>
      <c r="DI1451" s="6">
        <f>SUMIF(DJ$129:DJ$159,$D1451,DL$129:DL$159)</f>
        <v>0</v>
      </c>
      <c r="DJ1451" s="9"/>
      <c r="DK1451" s="10"/>
      <c r="DL1451" s="11"/>
      <c r="DM1451" s="6">
        <f>SUMIF(DN$129:DN$159,$D1451,DP$129:DP$159)</f>
        <v>0</v>
      </c>
      <c r="DN1451" s="9"/>
      <c r="DO1451" s="10"/>
      <c r="DP1451" s="11"/>
      <c r="DQ1451" s="6">
        <f>SUMIF(DR$129:DR$159,$D1451,DT$129:DT$159)</f>
        <v>0</v>
      </c>
      <c r="DR1451" s="9"/>
      <c r="DS1451" s="10"/>
      <c r="DT1451" s="11"/>
      <c r="DU1451" s="6">
        <f>SUMIF(DV$129:DV$159,$D1451,DX$129:DX$159)</f>
        <v>0</v>
      </c>
      <c r="DV1451" s="9"/>
      <c r="DW1451" s="10"/>
      <c r="DX1451" s="11"/>
      <c r="DY1451" s="6">
        <f>SUMIF(DZ$129:DZ$159,$D1451,EB$129:EB$159)</f>
        <v>0</v>
      </c>
      <c r="DZ1451" s="9"/>
      <c r="EA1451" s="10"/>
      <c r="EB1451" s="11"/>
      <c r="EC1451" s="6">
        <f>SUMIF(ED$129:ED$159,$D1451,EF$129:EF$159)</f>
        <v>0</v>
      </c>
      <c r="ED1451" s="9"/>
      <c r="EE1451" s="10"/>
      <c r="EF1451" s="11"/>
      <c r="EG1451" s="6">
        <f>SUMIF(EH$129:EH$159,$D1451,EJ$129:EJ$159)</f>
        <v>0</v>
      </c>
      <c r="EH1451" s="9"/>
      <c r="EI1451" s="10"/>
      <c r="EJ1451" s="11"/>
      <c r="EK1451" s="6">
        <f>SUMIF(EL$129:EL$159,$D1451,EN$129:EN$159)</f>
        <v>0</v>
      </c>
      <c r="EL1451" s="9"/>
      <c r="EM1451" s="10"/>
      <c r="EN1451" s="11"/>
      <c r="EO1451" s="6">
        <f>SUMIF(EP$129:EP$159,$D1451,ER$129:ER$159)</f>
        <v>0</v>
      </c>
      <c r="EP1451" s="9"/>
      <c r="EQ1451" s="10"/>
      <c r="ER1451" s="11"/>
      <c r="ES1451" s="6">
        <f>SUMIF(ET$129:ET$159,$D1451,EV$129:EV$159)</f>
        <v>0</v>
      </c>
      <c r="ET1451" s="9"/>
      <c r="EU1451" s="10"/>
      <c r="EV1451" s="11"/>
      <c r="EW1451" s="6">
        <f>SUMIF(EX$129:EX$159,$D1451,EZ$129:EZ$159)</f>
        <v>0</v>
      </c>
      <c r="EX1451" s="9"/>
      <c r="EY1451" s="10"/>
      <c r="EZ1451" s="11"/>
      <c r="FA1451" s="6">
        <f>SUMIF(FB$129:FB$159,$D1451,FD$129:FD$159)</f>
        <v>0</v>
      </c>
      <c r="FB1451" s="9"/>
      <c r="FC1451" s="10"/>
      <c r="FD1451" s="11"/>
      <c r="FE1451" s="6">
        <f>SUMIF(FF$129:FF$159,$D1451,FH$129:FH$159)</f>
        <v>0</v>
      </c>
      <c r="FF1451" s="9"/>
      <c r="FG1451" s="10"/>
      <c r="FH1451" s="11"/>
      <c r="FI1451" s="6">
        <f>SUMIF(FJ$129:FJ$159,$D1451,FL$129:FL$159)</f>
        <v>0</v>
      </c>
      <c r="FJ1451" s="9"/>
      <c r="FK1451" s="10"/>
      <c r="FL1451" s="11"/>
      <c r="FM1451" s="6">
        <f>SUMIF(FN$129:FN$159,$D1451,FP$129:FP$159)</f>
        <v>0</v>
      </c>
      <c r="FN1451" s="9"/>
      <c r="FO1451" s="10"/>
      <c r="FP1451" s="11"/>
      <c r="FQ1451" s="6">
        <f>SUMIF(FR$129:FR$159,$D1451,FT$129:FT$159)</f>
        <v>0</v>
      </c>
      <c r="FR1451" s="9"/>
      <c r="FS1451" s="10"/>
      <c r="FT1451" s="11"/>
      <c r="FU1451" s="6">
        <f>SUMIF(FV$129:FV$159,$D1451,FX$129:FX$159)</f>
        <v>0</v>
      </c>
      <c r="FV1451" s="9"/>
      <c r="FW1451" s="10"/>
      <c r="FX1451" s="11"/>
      <c r="FY1451" s="6">
        <f>SUMIF(FZ$129:FZ$159,$D1451,GB$129:GB$159)</f>
        <v>0</v>
      </c>
      <c r="FZ1451" s="9"/>
      <c r="GA1451" s="10"/>
      <c r="GB1451" s="11"/>
      <c r="GC1451" s="6">
        <f>SUMIF(GD$129:GD$159,$D1451,GF$129:GF$159)</f>
        <v>0</v>
      </c>
      <c r="GD1451" s="9"/>
      <c r="GE1451" s="10"/>
      <c r="GF1451" s="11"/>
      <c r="GG1451" s="6">
        <f>SUMIF(GH$129:GH$159,$D1451,GJ$129:GJ$159)</f>
        <v>0</v>
      </c>
      <c r="GH1451" s="9"/>
      <c r="GI1451" s="10"/>
      <c r="GJ1451" s="11"/>
      <c r="GK1451" s="6">
        <f>SUMIF(GL$129:GL$159,$D1451,GN$129:GN$159)</f>
        <v>0</v>
      </c>
      <c r="GL1451" s="9"/>
      <c r="GM1451" s="10"/>
      <c r="GN1451" s="11"/>
      <c r="GO1451" s="6">
        <f>SUMIF(GP$129:GP$159,$D1451,GR$129:GR$159)</f>
        <v>0</v>
      </c>
      <c r="GP1451" s="9"/>
      <c r="GQ1451" s="10"/>
      <c r="GR1451" s="11"/>
      <c r="GS1451" s="6">
        <f>SUMIF(GT$129:GT$159,$D1451,GV$129:GV$159)</f>
        <v>0</v>
      </c>
      <c r="GT1451" s="9"/>
      <c r="GU1451" s="10"/>
      <c r="GV1451" s="20"/>
      <c r="GW1451" s="19">
        <f t="shared" si="34"/>
        <v>0</v>
      </c>
      <c r="GX1451" s="472"/>
      <c r="GY1451" s="473"/>
    </row>
    <row r="1452" spans="1:207" ht="25.5">
      <c r="A1452" s="47" t="s">
        <v>80</v>
      </c>
      <c r="B1452" s="475"/>
      <c r="C1452" s="287" t="s">
        <v>158</v>
      </c>
      <c r="D1452" s="237" t="s">
        <v>156</v>
      </c>
      <c r="E1452" s="6">
        <f>SUMIF(F$160:F$190,$D1452,H$160:H$190)</f>
        <v>0</v>
      </c>
      <c r="F1452" s="9"/>
      <c r="G1452" s="10"/>
      <c r="H1452" s="11"/>
      <c r="I1452" s="6">
        <f>SUMIF(J$160:J$190,$D1452,L$160:L$190)</f>
        <v>0</v>
      </c>
      <c r="J1452" s="9"/>
      <c r="K1452" s="10"/>
      <c r="L1452" s="11"/>
      <c r="M1452" s="6">
        <f>SUMIF(N$160:N$190,$D1452,P$160:P$190)</f>
        <v>0</v>
      </c>
      <c r="N1452" s="9"/>
      <c r="O1452" s="10"/>
      <c r="P1452" s="11"/>
      <c r="Q1452" s="6">
        <f>SUMIF(R$160:R$190,$D1452,T$160:T$190)</f>
        <v>0</v>
      </c>
      <c r="R1452" s="9"/>
      <c r="S1452" s="10"/>
      <c r="T1452" s="11"/>
      <c r="U1452" s="6">
        <f>SUMIF(V$160:V$190,$D1452,X$160:X$190)</f>
        <v>0</v>
      </c>
      <c r="V1452" s="9"/>
      <c r="W1452" s="10"/>
      <c r="X1452" s="11"/>
      <c r="Y1452" s="6">
        <f>SUMIF(Z$160:Z$190,$D1452,AB$160:AB$190)</f>
        <v>0</v>
      </c>
      <c r="Z1452" s="9"/>
      <c r="AA1452" s="10"/>
      <c r="AB1452" s="11"/>
      <c r="AC1452" s="6">
        <f>SUMIF(AD$160:AD$190,$D1452,AF$160:AF$190)</f>
        <v>0</v>
      </c>
      <c r="AD1452" s="9"/>
      <c r="AE1452" s="10"/>
      <c r="AF1452" s="11"/>
      <c r="AG1452" s="6">
        <f>SUMIF(AH$160:AH$190,$D1452,AJ$160:AJ$190)</f>
        <v>0</v>
      </c>
      <c r="AH1452" s="9"/>
      <c r="AI1452" s="10"/>
      <c r="AJ1452" s="11"/>
      <c r="AK1452" s="6">
        <f>SUMIF(AL$160:AL$190,$D1452,AN$160:AN$190)</f>
        <v>0</v>
      </c>
      <c r="AL1452" s="9"/>
      <c r="AM1452" s="10"/>
      <c r="AN1452" s="11"/>
      <c r="AO1452" s="6">
        <f>SUMIF(AP$160:AP$190,$D1452,AR$160:AR$190)</f>
        <v>0</v>
      </c>
      <c r="AP1452" s="9"/>
      <c r="AQ1452" s="10"/>
      <c r="AR1452" s="11"/>
      <c r="AS1452" s="6">
        <f>SUMIF(AT$160:AT$190,$D1452,AV$160:AV$190)</f>
        <v>0</v>
      </c>
      <c r="AT1452" s="9"/>
      <c r="AU1452" s="10"/>
      <c r="AV1452" s="11"/>
      <c r="AW1452" s="6">
        <f>SUMIF(AX$160:AX$190,$D1452,AZ$160:AZ$190)</f>
        <v>0</v>
      </c>
      <c r="AX1452" s="9"/>
      <c r="AY1452" s="10"/>
      <c r="AZ1452" s="11"/>
      <c r="BA1452" s="6">
        <f>SUMIF(BB$160:BB$190,$D1452,BD$160:BD$190)</f>
        <v>0</v>
      </c>
      <c r="BB1452" s="9"/>
      <c r="BC1452" s="10"/>
      <c r="BD1452" s="11"/>
      <c r="BE1452" s="6">
        <f>SUMIF(BF$160:BF$190,$D1452,BH$160:BH$190)</f>
        <v>0</v>
      </c>
      <c r="BF1452" s="9"/>
      <c r="BG1452" s="10"/>
      <c r="BH1452" s="11"/>
      <c r="BI1452" s="6">
        <f>SUMIF(BJ$160:BJ$190,$D1452,BL$160:BL$190)</f>
        <v>0</v>
      </c>
      <c r="BJ1452" s="9"/>
      <c r="BK1452" s="10"/>
      <c r="BL1452" s="11"/>
      <c r="BM1452" s="6">
        <f>SUMIF(BN$160:BN$190,$D1452,BP$160:BP$190)</f>
        <v>0</v>
      </c>
      <c r="BN1452" s="9"/>
      <c r="BO1452" s="10"/>
      <c r="BP1452" s="11"/>
      <c r="BQ1452" s="6">
        <f>SUMIF(BR$160:BR$190,$D1452,BT$160:BT$190)</f>
        <v>0</v>
      </c>
      <c r="BR1452" s="9"/>
      <c r="BS1452" s="10"/>
      <c r="BT1452" s="11"/>
      <c r="BU1452" s="6">
        <f>SUMIF(BV$160:BV$190,$D1452,BX$160:BX$190)</f>
        <v>0</v>
      </c>
      <c r="BV1452" s="9"/>
      <c r="BW1452" s="10"/>
      <c r="BX1452" s="11"/>
      <c r="BY1452" s="6">
        <f>SUMIF(BZ$160:BZ$190,$D1452,CB$160:CB$190)</f>
        <v>0</v>
      </c>
      <c r="BZ1452" s="9"/>
      <c r="CA1452" s="10"/>
      <c r="CB1452" s="11"/>
      <c r="CC1452" s="6">
        <f>SUMIF(CD$160:CD$190,$D1452,CF$160:CF$190)</f>
        <v>0</v>
      </c>
      <c r="CD1452" s="9"/>
      <c r="CE1452" s="10"/>
      <c r="CF1452" s="11"/>
      <c r="CG1452" s="6">
        <f>SUMIF(CH$160:CH$190,$D1452,CJ$160:CJ$190)</f>
        <v>0</v>
      </c>
      <c r="CH1452" s="9"/>
      <c r="CI1452" s="10"/>
      <c r="CJ1452" s="11"/>
      <c r="CK1452" s="6">
        <f>SUMIF(CL$160:CL$190,$D1452,CN$160:CN$190)</f>
        <v>0</v>
      </c>
      <c r="CL1452" s="9"/>
      <c r="CM1452" s="10"/>
      <c r="CN1452" s="11"/>
      <c r="CO1452" s="6">
        <f>SUMIF(CP$160:CP$190,$D1452,CR$160:CR$190)</f>
        <v>0</v>
      </c>
      <c r="CP1452" s="9"/>
      <c r="CQ1452" s="10"/>
      <c r="CR1452" s="11"/>
      <c r="CS1452" s="6">
        <f>SUMIF(CT$160:CT$190,$D1452,CV$160:CV$190)</f>
        <v>0</v>
      </c>
      <c r="CT1452" s="9"/>
      <c r="CU1452" s="10"/>
      <c r="CV1452" s="11"/>
      <c r="CW1452" s="6">
        <f>SUMIF(CX$160:CX$190,$D1452,CZ$160:CZ$190)</f>
        <v>0</v>
      </c>
      <c r="CX1452" s="9"/>
      <c r="CY1452" s="10"/>
      <c r="CZ1452" s="11"/>
      <c r="DA1452" s="6">
        <f>SUMIF(DB$160:DB$190,$D1452,DD$160:DD$190)</f>
        <v>0</v>
      </c>
      <c r="DB1452" s="9"/>
      <c r="DC1452" s="10"/>
      <c r="DD1452" s="11"/>
      <c r="DE1452" s="6">
        <f>SUMIF(DF$160:DF$190,$D1452,DH$160:DH$190)</f>
        <v>0</v>
      </c>
      <c r="DF1452" s="9"/>
      <c r="DG1452" s="10"/>
      <c r="DH1452" s="11"/>
      <c r="DI1452" s="6">
        <f>SUMIF(DJ$160:DJ$190,$D1452,DL$160:DL$190)</f>
        <v>0</v>
      </c>
      <c r="DJ1452" s="9"/>
      <c r="DK1452" s="10"/>
      <c r="DL1452" s="11"/>
      <c r="DM1452" s="6">
        <f>SUMIF(DN$160:DN$190,$D1452,DP$160:DP$190)</f>
        <v>0</v>
      </c>
      <c r="DN1452" s="9"/>
      <c r="DO1452" s="10"/>
      <c r="DP1452" s="11"/>
      <c r="DQ1452" s="6">
        <f>SUMIF(DR$160:DR$190,$D1452,DT$160:DT$190)</f>
        <v>0</v>
      </c>
      <c r="DR1452" s="9"/>
      <c r="DS1452" s="10"/>
      <c r="DT1452" s="11"/>
      <c r="DU1452" s="6">
        <f>SUMIF(DV$160:DV$190,$D1452,DX$160:DX$190)</f>
        <v>0</v>
      </c>
      <c r="DV1452" s="9"/>
      <c r="DW1452" s="10"/>
      <c r="DX1452" s="11"/>
      <c r="DY1452" s="6">
        <f>SUMIF(DZ$160:DZ$190,$D1452,EB$160:EB$190)</f>
        <v>0</v>
      </c>
      <c r="DZ1452" s="9"/>
      <c r="EA1452" s="10"/>
      <c r="EB1452" s="11"/>
      <c r="EC1452" s="6">
        <f>SUMIF(ED$160:ED$190,$D1452,EF$160:EF$190)</f>
        <v>0</v>
      </c>
      <c r="ED1452" s="9"/>
      <c r="EE1452" s="10"/>
      <c r="EF1452" s="11"/>
      <c r="EG1452" s="6">
        <f>SUMIF(EH$160:EH$190,$D1452,EJ$160:EJ$190)</f>
        <v>0</v>
      </c>
      <c r="EH1452" s="9"/>
      <c r="EI1452" s="10"/>
      <c r="EJ1452" s="11"/>
      <c r="EK1452" s="6">
        <f>SUMIF(EL$160:EL$190,$D1452,EN$160:EN$190)</f>
        <v>0</v>
      </c>
      <c r="EL1452" s="9"/>
      <c r="EM1452" s="10"/>
      <c r="EN1452" s="11"/>
      <c r="EO1452" s="6">
        <f>SUMIF(EP$160:EP$190,$D1452,ER$160:ER$190)</f>
        <v>0</v>
      </c>
      <c r="EP1452" s="9"/>
      <c r="EQ1452" s="10"/>
      <c r="ER1452" s="11"/>
      <c r="ES1452" s="6">
        <f>SUMIF(ET$160:ET$190,$D1452,EV$160:EV$190)</f>
        <v>0</v>
      </c>
      <c r="ET1452" s="9"/>
      <c r="EU1452" s="10"/>
      <c r="EV1452" s="11"/>
      <c r="EW1452" s="6">
        <f>SUMIF(EX$160:EX$190,$D1452,EZ$160:EZ$190)</f>
        <v>0</v>
      </c>
      <c r="EX1452" s="9"/>
      <c r="EY1452" s="10"/>
      <c r="EZ1452" s="11"/>
      <c r="FA1452" s="6">
        <f>SUMIF(FB$160:FB$190,$D1452,FD$160:FD$190)</f>
        <v>0</v>
      </c>
      <c r="FB1452" s="9"/>
      <c r="FC1452" s="10"/>
      <c r="FD1452" s="11"/>
      <c r="FE1452" s="6">
        <f>SUMIF(FF$160:FF$190,$D1452,FH$160:FH$190)</f>
        <v>0</v>
      </c>
      <c r="FF1452" s="9"/>
      <c r="FG1452" s="10"/>
      <c r="FH1452" s="11"/>
      <c r="FI1452" s="6">
        <f>SUMIF(FJ$160:FJ$190,$D1452,FL$160:FL$190)</f>
        <v>0</v>
      </c>
      <c r="FJ1452" s="9"/>
      <c r="FK1452" s="10"/>
      <c r="FL1452" s="11"/>
      <c r="FM1452" s="6">
        <f>SUMIF(FN$160:FN$190,$D1452,FP$160:FP$190)</f>
        <v>0</v>
      </c>
      <c r="FN1452" s="9"/>
      <c r="FO1452" s="10"/>
      <c r="FP1452" s="11"/>
      <c r="FQ1452" s="6">
        <f>SUMIF(FR$160:FR$190,$D1452,FT$160:FT$190)</f>
        <v>0</v>
      </c>
      <c r="FR1452" s="9"/>
      <c r="FS1452" s="10"/>
      <c r="FT1452" s="11"/>
      <c r="FU1452" s="6">
        <f>SUMIF(FV$160:FV$190,$D1452,FX$160:FX$190)</f>
        <v>0</v>
      </c>
      <c r="FV1452" s="9"/>
      <c r="FW1452" s="10"/>
      <c r="FX1452" s="11"/>
      <c r="FY1452" s="6">
        <f>SUMIF(FZ$160:FZ$190,$D1452,GB$160:GB$190)</f>
        <v>0</v>
      </c>
      <c r="FZ1452" s="9"/>
      <c r="GA1452" s="10"/>
      <c r="GB1452" s="11"/>
      <c r="GC1452" s="6">
        <f>SUMIF(GD$160:GD$190,$D1452,GF$160:GF$190)</f>
        <v>0</v>
      </c>
      <c r="GD1452" s="9"/>
      <c r="GE1452" s="10"/>
      <c r="GF1452" s="11"/>
      <c r="GG1452" s="6">
        <f>SUMIF(GH$160:GH$190,$D1452,GJ$160:GJ$190)</f>
        <v>0</v>
      </c>
      <c r="GH1452" s="9"/>
      <c r="GI1452" s="10"/>
      <c r="GJ1452" s="11"/>
      <c r="GK1452" s="6">
        <f>SUMIF(GL$160:GL$190,$D1452,GN$160:GN$190)</f>
        <v>0</v>
      </c>
      <c r="GL1452" s="9"/>
      <c r="GM1452" s="10"/>
      <c r="GN1452" s="11"/>
      <c r="GO1452" s="6">
        <f>SUMIF(GP$160:GP$190,$D1452,GR$160:GR$190)</f>
        <v>0</v>
      </c>
      <c r="GP1452" s="9"/>
      <c r="GQ1452" s="10"/>
      <c r="GR1452" s="11"/>
      <c r="GS1452" s="6">
        <f>SUMIF(GT$160:GT$190,$D1452,GV$160:GV$190)</f>
        <v>0</v>
      </c>
      <c r="GT1452" s="9"/>
      <c r="GU1452" s="10"/>
      <c r="GV1452" s="20"/>
      <c r="GW1452" s="19">
        <f t="shared" si="34"/>
        <v>0</v>
      </c>
      <c r="GX1452" s="472"/>
      <c r="GY1452" s="473"/>
    </row>
    <row r="1453" spans="1:207" ht="25.5">
      <c r="A1453" s="47" t="s">
        <v>81</v>
      </c>
      <c r="B1453" s="475"/>
      <c r="C1453" s="287" t="s">
        <v>158</v>
      </c>
      <c r="D1453" s="237" t="s">
        <v>156</v>
      </c>
      <c r="E1453" s="6">
        <f>SUMIF(F$191:F$221,$D1453,H$191:H$221)</f>
        <v>0</v>
      </c>
      <c r="F1453" s="9"/>
      <c r="G1453" s="10"/>
      <c r="H1453" s="11"/>
      <c r="I1453" s="6">
        <f>SUMIF(J$191:J$221,$D1453,L$191:L$221)</f>
        <v>0</v>
      </c>
      <c r="J1453" s="9"/>
      <c r="K1453" s="10"/>
      <c r="L1453" s="11"/>
      <c r="M1453" s="6">
        <f>SUMIF(N$191:N$221,$D1453,P$191:P$221)</f>
        <v>0</v>
      </c>
      <c r="N1453" s="9"/>
      <c r="O1453" s="10"/>
      <c r="P1453" s="11"/>
      <c r="Q1453" s="6">
        <f>SUMIF(R$191:R$221,$D1453,T$191:T$221)</f>
        <v>0</v>
      </c>
      <c r="R1453" s="9"/>
      <c r="S1453" s="10"/>
      <c r="T1453" s="11"/>
      <c r="U1453" s="6">
        <f>SUMIF(V$191:V$221,$D1453,X$191:X$221)</f>
        <v>0</v>
      </c>
      <c r="V1453" s="9"/>
      <c r="W1453" s="10"/>
      <c r="X1453" s="11"/>
      <c r="Y1453" s="6">
        <f>SUMIF(Z$191:Z$221,$D1453,AB$191:AB$221)</f>
        <v>0</v>
      </c>
      <c r="Z1453" s="9"/>
      <c r="AA1453" s="10"/>
      <c r="AB1453" s="11"/>
      <c r="AC1453" s="6">
        <f>SUMIF(AD$191:AD$221,$D1453,AF$191:AF$221)</f>
        <v>0</v>
      </c>
      <c r="AD1453" s="9"/>
      <c r="AE1453" s="10"/>
      <c r="AF1453" s="11"/>
      <c r="AG1453" s="6">
        <f>SUMIF(AH$191:AH$221,$D1453,AJ$191:AJ$221)</f>
        <v>0</v>
      </c>
      <c r="AH1453" s="9"/>
      <c r="AI1453" s="10"/>
      <c r="AJ1453" s="11"/>
      <c r="AK1453" s="6">
        <f>SUMIF(AL$191:AL$221,$D1453,AN$191:AN$221)</f>
        <v>0</v>
      </c>
      <c r="AL1453" s="9"/>
      <c r="AM1453" s="10"/>
      <c r="AN1453" s="11"/>
      <c r="AO1453" s="6">
        <f>SUMIF(AP$191:AP$221,$D1453,AR$191:AR$221)</f>
        <v>0</v>
      </c>
      <c r="AP1453" s="9"/>
      <c r="AQ1453" s="10"/>
      <c r="AR1453" s="11"/>
      <c r="AS1453" s="6">
        <f>SUMIF(AT$191:AT$221,$D1453,AV$191:AV$221)</f>
        <v>0</v>
      </c>
      <c r="AT1453" s="9"/>
      <c r="AU1453" s="10"/>
      <c r="AV1453" s="11"/>
      <c r="AW1453" s="6">
        <f>SUMIF(AX$191:AX$221,$D1453,AZ$191:AZ$221)</f>
        <v>0</v>
      </c>
      <c r="AX1453" s="9"/>
      <c r="AY1453" s="10"/>
      <c r="AZ1453" s="11"/>
      <c r="BA1453" s="6">
        <f>SUMIF(BB$191:BB$221,$D1453,BD$191:BD$221)</f>
        <v>0</v>
      </c>
      <c r="BB1453" s="9"/>
      <c r="BC1453" s="10"/>
      <c r="BD1453" s="11"/>
      <c r="BE1453" s="6">
        <f>SUMIF(BF$191:BF$221,$D1453,BH$191:BH$221)</f>
        <v>0</v>
      </c>
      <c r="BF1453" s="9"/>
      <c r="BG1453" s="10"/>
      <c r="BH1453" s="11"/>
      <c r="BI1453" s="6">
        <f>SUMIF(BJ$191:BJ$221,$D1453,BL$191:BL$221)</f>
        <v>0</v>
      </c>
      <c r="BJ1453" s="9"/>
      <c r="BK1453" s="10"/>
      <c r="BL1453" s="11"/>
      <c r="BM1453" s="6">
        <f>SUMIF(BN$191:BN$221,$D1453,BP$191:BP$221)</f>
        <v>0</v>
      </c>
      <c r="BN1453" s="9"/>
      <c r="BO1453" s="10"/>
      <c r="BP1453" s="11"/>
      <c r="BQ1453" s="6">
        <f>SUMIF(BR$191:BR$221,$D1453,BT$191:BT$221)</f>
        <v>0</v>
      </c>
      <c r="BR1453" s="9"/>
      <c r="BS1453" s="10"/>
      <c r="BT1453" s="11"/>
      <c r="BU1453" s="6">
        <f>SUMIF(BV$191:BV$221,$D1453,BX$191:BX$221)</f>
        <v>0</v>
      </c>
      <c r="BV1453" s="9"/>
      <c r="BW1453" s="10"/>
      <c r="BX1453" s="11"/>
      <c r="BY1453" s="6">
        <f>SUMIF(BZ$191:BZ$221,$D1453,CB$191:CB$221)</f>
        <v>0</v>
      </c>
      <c r="BZ1453" s="9"/>
      <c r="CA1453" s="10"/>
      <c r="CB1453" s="11"/>
      <c r="CC1453" s="6">
        <f>SUMIF(CD$191:CD$221,$D1453,CF$191:CF$221)</f>
        <v>0</v>
      </c>
      <c r="CD1453" s="9"/>
      <c r="CE1453" s="10"/>
      <c r="CF1453" s="11"/>
      <c r="CG1453" s="6">
        <f>SUMIF(CH$191:CH$221,$D1453,CJ$191:CJ$221)</f>
        <v>0</v>
      </c>
      <c r="CH1453" s="9"/>
      <c r="CI1453" s="10"/>
      <c r="CJ1453" s="11"/>
      <c r="CK1453" s="6">
        <f>SUMIF(CL$191:CL$221,$D1453,CN$191:CN$221)</f>
        <v>0</v>
      </c>
      <c r="CL1453" s="9"/>
      <c r="CM1453" s="10"/>
      <c r="CN1453" s="11"/>
      <c r="CO1453" s="6">
        <f>SUMIF(CP$191:CP$221,$D1453,CR$191:CR$221)</f>
        <v>0</v>
      </c>
      <c r="CP1453" s="9"/>
      <c r="CQ1453" s="10"/>
      <c r="CR1453" s="11"/>
      <c r="CS1453" s="6">
        <f>SUMIF(CT$191:CT$221,$D1453,CV$191:CV$221)</f>
        <v>0</v>
      </c>
      <c r="CT1453" s="9"/>
      <c r="CU1453" s="10"/>
      <c r="CV1453" s="11"/>
      <c r="CW1453" s="6">
        <f>SUMIF(CX$191:CX$221,$D1453,CZ$191:CZ$221)</f>
        <v>0</v>
      </c>
      <c r="CX1453" s="9"/>
      <c r="CY1453" s="10"/>
      <c r="CZ1453" s="11"/>
      <c r="DA1453" s="6">
        <f>SUMIF(DB$191:DB$221,$D1453,DD$191:DD$221)</f>
        <v>0</v>
      </c>
      <c r="DB1453" s="9"/>
      <c r="DC1453" s="10"/>
      <c r="DD1453" s="11"/>
      <c r="DE1453" s="6">
        <f>SUMIF(DF$191:DF$221,$D1453,DH$191:DH$221)</f>
        <v>0</v>
      </c>
      <c r="DF1453" s="9"/>
      <c r="DG1453" s="10"/>
      <c r="DH1453" s="11"/>
      <c r="DI1453" s="6">
        <f>SUMIF(DJ$191:DJ$221,$D1453,DL$191:DL$221)</f>
        <v>0</v>
      </c>
      <c r="DJ1453" s="9"/>
      <c r="DK1453" s="10"/>
      <c r="DL1453" s="11"/>
      <c r="DM1453" s="6">
        <f>SUMIF(DN$191:DN$221,$D1453,DP$191:DP$221)</f>
        <v>0</v>
      </c>
      <c r="DN1453" s="9"/>
      <c r="DO1453" s="10"/>
      <c r="DP1453" s="11"/>
      <c r="DQ1453" s="6">
        <f>SUMIF(DR$191:DR$221,$D1453,DT$191:DT$221)</f>
        <v>0</v>
      </c>
      <c r="DR1453" s="9"/>
      <c r="DS1453" s="10"/>
      <c r="DT1453" s="11"/>
      <c r="DU1453" s="6">
        <f>SUMIF(DV$191:DV$221,$D1453,DX$191:DX$221)</f>
        <v>0</v>
      </c>
      <c r="DV1453" s="9"/>
      <c r="DW1453" s="10"/>
      <c r="DX1453" s="11"/>
      <c r="DY1453" s="6">
        <f>SUMIF(DZ$191:DZ$221,$D1453,EB$191:EB$221)</f>
        <v>0</v>
      </c>
      <c r="DZ1453" s="9"/>
      <c r="EA1453" s="10"/>
      <c r="EB1453" s="11"/>
      <c r="EC1453" s="6">
        <f>SUMIF(ED$191:ED$221,$D1453,EF$191:EF$221)</f>
        <v>0</v>
      </c>
      <c r="ED1453" s="9"/>
      <c r="EE1453" s="10"/>
      <c r="EF1453" s="11"/>
      <c r="EG1453" s="6">
        <f>SUMIF(EH$191:EH$221,$D1453,EJ$191:EJ$221)</f>
        <v>0</v>
      </c>
      <c r="EH1453" s="9"/>
      <c r="EI1453" s="10"/>
      <c r="EJ1453" s="11"/>
      <c r="EK1453" s="6">
        <f>SUMIF(EL$191:EL$221,$D1453,EN$191:EN$221)</f>
        <v>0</v>
      </c>
      <c r="EL1453" s="9"/>
      <c r="EM1453" s="10"/>
      <c r="EN1453" s="11"/>
      <c r="EO1453" s="6">
        <f>SUMIF(EP$191:EP$221,$D1453,ER$191:ER$221)</f>
        <v>0</v>
      </c>
      <c r="EP1453" s="9"/>
      <c r="EQ1453" s="10"/>
      <c r="ER1453" s="11"/>
      <c r="ES1453" s="6">
        <f>SUMIF(ET$191:ET$221,$D1453,EV$191:EV$221)</f>
        <v>0</v>
      </c>
      <c r="ET1453" s="9"/>
      <c r="EU1453" s="10"/>
      <c r="EV1453" s="11"/>
      <c r="EW1453" s="6">
        <f>SUMIF(EX$191:EX$221,$D1453,EZ$191:EZ$221)</f>
        <v>0</v>
      </c>
      <c r="EX1453" s="9"/>
      <c r="EY1453" s="10"/>
      <c r="EZ1453" s="11"/>
      <c r="FA1453" s="6">
        <f>SUMIF(FB$191:FB$221,$D1453,FD$191:FD$221)</f>
        <v>0</v>
      </c>
      <c r="FB1453" s="9"/>
      <c r="FC1453" s="10"/>
      <c r="FD1453" s="11"/>
      <c r="FE1453" s="6">
        <f>SUMIF(FF$191:FF$221,$D1453,FH$191:FH$221)</f>
        <v>0</v>
      </c>
      <c r="FF1453" s="9"/>
      <c r="FG1453" s="10"/>
      <c r="FH1453" s="11"/>
      <c r="FI1453" s="6">
        <f>SUMIF(FJ$191:FJ$221,$D1453,FL$191:FL$221)</f>
        <v>0</v>
      </c>
      <c r="FJ1453" s="9"/>
      <c r="FK1453" s="10"/>
      <c r="FL1453" s="11"/>
      <c r="FM1453" s="6">
        <f>SUMIF(FN$191:FN$221,$D1453,FP$191:FP$221)</f>
        <v>0</v>
      </c>
      <c r="FN1453" s="9"/>
      <c r="FO1453" s="10"/>
      <c r="FP1453" s="11"/>
      <c r="FQ1453" s="6">
        <f>SUMIF(FR$191:FR$221,$D1453,FT$191:FT$221)</f>
        <v>0</v>
      </c>
      <c r="FR1453" s="9"/>
      <c r="FS1453" s="10"/>
      <c r="FT1453" s="11"/>
      <c r="FU1453" s="6">
        <f>SUMIF(FV$191:FV$221,$D1453,FX$191:FX$221)</f>
        <v>0</v>
      </c>
      <c r="FV1453" s="9"/>
      <c r="FW1453" s="10"/>
      <c r="FX1453" s="11"/>
      <c r="FY1453" s="6">
        <f>SUMIF(FZ$191:FZ$221,$D1453,GB$191:GB$221)</f>
        <v>0</v>
      </c>
      <c r="FZ1453" s="9"/>
      <c r="GA1453" s="10"/>
      <c r="GB1453" s="11"/>
      <c r="GC1453" s="6">
        <f>SUMIF(GD$191:GD$221,$D1453,GF$191:GF$221)</f>
        <v>0</v>
      </c>
      <c r="GD1453" s="9"/>
      <c r="GE1453" s="10"/>
      <c r="GF1453" s="11"/>
      <c r="GG1453" s="6">
        <f>SUMIF(GH$191:GH$221,$D1453,GJ$191:GJ$221)</f>
        <v>0</v>
      </c>
      <c r="GH1453" s="9"/>
      <c r="GI1453" s="10"/>
      <c r="GJ1453" s="11"/>
      <c r="GK1453" s="6">
        <f>SUMIF(GL$191:GL$221,$D1453,GN$191:GN$221)</f>
        <v>0</v>
      </c>
      <c r="GL1453" s="9"/>
      <c r="GM1453" s="10"/>
      <c r="GN1453" s="11"/>
      <c r="GO1453" s="6">
        <f>SUMIF(GP$191:GP$221,$D1453,GR$191:GR$221)</f>
        <v>0</v>
      </c>
      <c r="GP1453" s="9"/>
      <c r="GQ1453" s="10"/>
      <c r="GR1453" s="11"/>
      <c r="GS1453" s="6">
        <f>SUMIF(GT$191:GT$221,$D1453,GV$191:GV$221)</f>
        <v>0</v>
      </c>
      <c r="GT1453" s="9"/>
      <c r="GU1453" s="10"/>
      <c r="GV1453" s="20"/>
      <c r="GW1453" s="19">
        <f t="shared" si="34"/>
        <v>0</v>
      </c>
      <c r="GX1453" s="472"/>
      <c r="GY1453" s="473"/>
    </row>
    <row r="1454" spans="1:207" ht="25.5">
      <c r="A1454" s="47" t="s">
        <v>82</v>
      </c>
      <c r="B1454" s="475"/>
      <c r="C1454" s="287" t="s">
        <v>158</v>
      </c>
      <c r="D1454" s="237" t="s">
        <v>156</v>
      </c>
      <c r="E1454" s="6">
        <f>SUMIF(F$222:F$252,$D1454,H$222:H$252)</f>
        <v>0</v>
      </c>
      <c r="F1454" s="9"/>
      <c r="G1454" s="10"/>
      <c r="H1454" s="11"/>
      <c r="I1454" s="6">
        <f>SUMIF(J$222:J$252,$D1454,L$222:L$252)</f>
        <v>0</v>
      </c>
      <c r="J1454" s="9"/>
      <c r="K1454" s="10"/>
      <c r="L1454" s="11"/>
      <c r="M1454" s="6">
        <f>SUMIF(N$222:N$252,$D1454,P$222:P$252)</f>
        <v>0</v>
      </c>
      <c r="N1454" s="9"/>
      <c r="O1454" s="10"/>
      <c r="P1454" s="11"/>
      <c r="Q1454" s="6">
        <f>SUMIF(R$222:R$252,$D1454,T$222:T$252)</f>
        <v>0</v>
      </c>
      <c r="R1454" s="9"/>
      <c r="S1454" s="10"/>
      <c r="T1454" s="11"/>
      <c r="U1454" s="6">
        <f>SUMIF(V$222:V$252,$D1454,X$222:X$252)</f>
        <v>0</v>
      </c>
      <c r="V1454" s="9"/>
      <c r="W1454" s="10"/>
      <c r="X1454" s="11"/>
      <c r="Y1454" s="6">
        <f>SUMIF(Z$222:Z$252,$D1454,AB$222:AB$252)</f>
        <v>0</v>
      </c>
      <c r="Z1454" s="9"/>
      <c r="AA1454" s="10"/>
      <c r="AB1454" s="11"/>
      <c r="AC1454" s="6">
        <f>SUMIF(AD$222:AD$252,$D1454,AF$222:AF$252)</f>
        <v>0</v>
      </c>
      <c r="AD1454" s="9"/>
      <c r="AE1454" s="10"/>
      <c r="AF1454" s="11"/>
      <c r="AG1454" s="6">
        <f>SUMIF(AH$222:AH$252,$D1454,AJ$222:AJ$252)</f>
        <v>0</v>
      </c>
      <c r="AH1454" s="9"/>
      <c r="AI1454" s="10"/>
      <c r="AJ1454" s="11"/>
      <c r="AK1454" s="6">
        <f>SUMIF(AL$222:AL$252,$D1454,AN$222:AN$252)</f>
        <v>0</v>
      </c>
      <c r="AL1454" s="9"/>
      <c r="AM1454" s="10"/>
      <c r="AN1454" s="11"/>
      <c r="AO1454" s="6">
        <f>SUMIF(AP$222:AP$252,$D1454,AR$222:AR$252)</f>
        <v>0</v>
      </c>
      <c r="AP1454" s="9"/>
      <c r="AQ1454" s="10"/>
      <c r="AR1454" s="11"/>
      <c r="AS1454" s="6">
        <f>SUMIF(AT$222:AT$252,$D1454,AV$222:AV$252)</f>
        <v>0</v>
      </c>
      <c r="AT1454" s="9"/>
      <c r="AU1454" s="10"/>
      <c r="AV1454" s="11"/>
      <c r="AW1454" s="6">
        <f>SUMIF(AX$222:AX$252,$D1454,AZ$222:AZ$252)</f>
        <v>0</v>
      </c>
      <c r="AX1454" s="9"/>
      <c r="AY1454" s="10"/>
      <c r="AZ1454" s="11"/>
      <c r="BA1454" s="6">
        <f>SUMIF(BB$222:BB$252,$D1454,BD$222:BD$252)</f>
        <v>0</v>
      </c>
      <c r="BB1454" s="9"/>
      <c r="BC1454" s="10"/>
      <c r="BD1454" s="11"/>
      <c r="BE1454" s="6">
        <f>SUMIF(BF$222:BF$252,$D1454,BH$222:BH$252)</f>
        <v>0</v>
      </c>
      <c r="BF1454" s="9"/>
      <c r="BG1454" s="10"/>
      <c r="BH1454" s="11"/>
      <c r="BI1454" s="6">
        <f>SUMIF(BJ$222:BJ$252,$D1454,BL$222:BL$252)</f>
        <v>0</v>
      </c>
      <c r="BJ1454" s="9"/>
      <c r="BK1454" s="10"/>
      <c r="BL1454" s="11"/>
      <c r="BM1454" s="6">
        <f>SUMIF(BN$222:BN$252,$D1454,BP$222:BP$252)</f>
        <v>0</v>
      </c>
      <c r="BN1454" s="9"/>
      <c r="BO1454" s="10"/>
      <c r="BP1454" s="11"/>
      <c r="BQ1454" s="6">
        <f>SUMIF(BR$222:BR$252,$D1454,BT$222:BT$252)</f>
        <v>0</v>
      </c>
      <c r="BR1454" s="9"/>
      <c r="BS1454" s="10"/>
      <c r="BT1454" s="11"/>
      <c r="BU1454" s="6">
        <f>SUMIF(BV$222:BV$252,$D1454,BX$222:BX$252)</f>
        <v>0</v>
      </c>
      <c r="BV1454" s="9"/>
      <c r="BW1454" s="10"/>
      <c r="BX1454" s="11"/>
      <c r="BY1454" s="6">
        <f>SUMIF(BZ$222:BZ$252,$D1454,CB$222:CB$252)</f>
        <v>0</v>
      </c>
      <c r="BZ1454" s="9"/>
      <c r="CA1454" s="10"/>
      <c r="CB1454" s="11"/>
      <c r="CC1454" s="6">
        <f>SUMIF(CD$222:CD$252,$D1454,CF$222:CF$252)</f>
        <v>0</v>
      </c>
      <c r="CD1454" s="9"/>
      <c r="CE1454" s="10"/>
      <c r="CF1454" s="11"/>
      <c r="CG1454" s="6">
        <f>SUMIF(CH$222:CH$252,$D1454,CJ$222:CJ$252)</f>
        <v>0</v>
      </c>
      <c r="CH1454" s="9"/>
      <c r="CI1454" s="10"/>
      <c r="CJ1454" s="11"/>
      <c r="CK1454" s="6">
        <f>SUMIF(CL$222:CL$252,$D1454,CN$222:CN$252)</f>
        <v>0</v>
      </c>
      <c r="CL1454" s="9"/>
      <c r="CM1454" s="10"/>
      <c r="CN1454" s="11"/>
      <c r="CO1454" s="6">
        <f>SUMIF(CP$222:CP$252,$D1454,CR$222:CR$252)</f>
        <v>0</v>
      </c>
      <c r="CP1454" s="9"/>
      <c r="CQ1454" s="10"/>
      <c r="CR1454" s="11"/>
      <c r="CS1454" s="6">
        <f>SUMIF(CT$222:CT$252,$D1454,CV$222:CV$252)</f>
        <v>0</v>
      </c>
      <c r="CT1454" s="9"/>
      <c r="CU1454" s="10"/>
      <c r="CV1454" s="11"/>
      <c r="CW1454" s="6">
        <f>SUMIF(CX$222:CX$252,$D1454,CZ$222:CZ$252)</f>
        <v>0</v>
      </c>
      <c r="CX1454" s="9"/>
      <c r="CY1454" s="10"/>
      <c r="CZ1454" s="11"/>
      <c r="DA1454" s="6">
        <f>SUMIF(DB$222:DB$252,$D1454,DD$222:DD$252)</f>
        <v>0</v>
      </c>
      <c r="DB1454" s="9"/>
      <c r="DC1454" s="10"/>
      <c r="DD1454" s="11"/>
      <c r="DE1454" s="6">
        <f>SUMIF(DF$222:DF$252,$D1454,DH$222:DH$252)</f>
        <v>0</v>
      </c>
      <c r="DF1454" s="9"/>
      <c r="DG1454" s="10"/>
      <c r="DH1454" s="11"/>
      <c r="DI1454" s="6">
        <f>SUMIF(DJ$222:DJ$252,$D1454,DL$222:DL$252)</f>
        <v>0</v>
      </c>
      <c r="DJ1454" s="9"/>
      <c r="DK1454" s="10"/>
      <c r="DL1454" s="11"/>
      <c r="DM1454" s="6">
        <f>SUMIF(DN$222:DN$252,$D1454,DP$222:DP$252)</f>
        <v>0</v>
      </c>
      <c r="DN1454" s="9"/>
      <c r="DO1454" s="10"/>
      <c r="DP1454" s="11"/>
      <c r="DQ1454" s="6">
        <f>SUMIF(DR$222:DR$252,$D1454,DT$222:DT$252)</f>
        <v>0</v>
      </c>
      <c r="DR1454" s="9"/>
      <c r="DS1454" s="10"/>
      <c r="DT1454" s="11"/>
      <c r="DU1454" s="6">
        <f>SUMIF(DV$222:DV$252,$D1454,DX$222:DX$252)</f>
        <v>0</v>
      </c>
      <c r="DV1454" s="9"/>
      <c r="DW1454" s="10"/>
      <c r="DX1454" s="11"/>
      <c r="DY1454" s="6">
        <f>SUMIF(DZ$222:DZ$252,$D1454,EB$222:EB$252)</f>
        <v>0</v>
      </c>
      <c r="DZ1454" s="9"/>
      <c r="EA1454" s="10"/>
      <c r="EB1454" s="11"/>
      <c r="EC1454" s="6">
        <f>SUMIF(ED$222:ED$252,$D1454,EF$222:EF$252)</f>
        <v>0</v>
      </c>
      <c r="ED1454" s="9"/>
      <c r="EE1454" s="10"/>
      <c r="EF1454" s="11"/>
      <c r="EG1454" s="6">
        <f>SUMIF(EH$222:EH$252,$D1454,EJ$222:EJ$252)</f>
        <v>0</v>
      </c>
      <c r="EH1454" s="9"/>
      <c r="EI1454" s="10"/>
      <c r="EJ1454" s="11"/>
      <c r="EK1454" s="6">
        <f>SUMIF(EL$222:EL$252,$D1454,EN$222:EN$252)</f>
        <v>0</v>
      </c>
      <c r="EL1454" s="9"/>
      <c r="EM1454" s="10"/>
      <c r="EN1454" s="11"/>
      <c r="EO1454" s="6">
        <f>SUMIF(EP$222:EP$252,$D1454,ER$222:ER$252)</f>
        <v>0</v>
      </c>
      <c r="EP1454" s="9"/>
      <c r="EQ1454" s="10"/>
      <c r="ER1454" s="11"/>
      <c r="ES1454" s="6">
        <f>SUMIF(ET$222:ET$252,$D1454,EV$222:EV$252)</f>
        <v>0</v>
      </c>
      <c r="ET1454" s="9"/>
      <c r="EU1454" s="10"/>
      <c r="EV1454" s="11"/>
      <c r="EW1454" s="6">
        <f>SUMIF(EX$222:EX$252,$D1454,EZ$222:EZ$252)</f>
        <v>0</v>
      </c>
      <c r="EX1454" s="9"/>
      <c r="EY1454" s="10"/>
      <c r="EZ1454" s="11"/>
      <c r="FA1454" s="6">
        <f>SUMIF(FB$222:FB$252,$D1454,FD$222:FD$252)</f>
        <v>0</v>
      </c>
      <c r="FB1454" s="9"/>
      <c r="FC1454" s="10"/>
      <c r="FD1454" s="11"/>
      <c r="FE1454" s="6">
        <f>SUMIF(FF$222:FF$252,$D1454,FH$222:FH$252)</f>
        <v>0</v>
      </c>
      <c r="FF1454" s="9"/>
      <c r="FG1454" s="10"/>
      <c r="FH1454" s="11"/>
      <c r="FI1454" s="6">
        <f>SUMIF(FJ$222:FJ$252,$D1454,FL$222:FL$252)</f>
        <v>0</v>
      </c>
      <c r="FJ1454" s="9"/>
      <c r="FK1454" s="10"/>
      <c r="FL1454" s="11"/>
      <c r="FM1454" s="6">
        <f>SUMIF(FN$222:FN$252,$D1454,FP$222:FP$252)</f>
        <v>0</v>
      </c>
      <c r="FN1454" s="9"/>
      <c r="FO1454" s="10"/>
      <c r="FP1454" s="11"/>
      <c r="FQ1454" s="6">
        <f>SUMIF(FR$222:FR$252,$D1454,FT$222:FT$252)</f>
        <v>0</v>
      </c>
      <c r="FR1454" s="9"/>
      <c r="FS1454" s="10"/>
      <c r="FT1454" s="11"/>
      <c r="FU1454" s="6">
        <f>SUMIF(FV$222:FV$252,$D1454,FX$222:FX$252)</f>
        <v>0</v>
      </c>
      <c r="FV1454" s="9"/>
      <c r="FW1454" s="10"/>
      <c r="FX1454" s="11"/>
      <c r="FY1454" s="6">
        <f>SUMIF(FZ$222:FZ$252,$D1454,GB$222:GB$252)</f>
        <v>0</v>
      </c>
      <c r="FZ1454" s="9"/>
      <c r="GA1454" s="10"/>
      <c r="GB1454" s="11"/>
      <c r="GC1454" s="6">
        <f>SUMIF(GD$222:GD$252,$D1454,GF$222:GF$252)</f>
        <v>0</v>
      </c>
      <c r="GD1454" s="9"/>
      <c r="GE1454" s="10"/>
      <c r="GF1454" s="11"/>
      <c r="GG1454" s="6">
        <f>SUMIF(GH$222:GH$252,$D1454,GJ$222:GJ$252)</f>
        <v>0</v>
      </c>
      <c r="GH1454" s="9"/>
      <c r="GI1454" s="10"/>
      <c r="GJ1454" s="11"/>
      <c r="GK1454" s="6">
        <f>SUMIF(GL$222:GL$252,$D1454,GN$222:GN$252)</f>
        <v>0</v>
      </c>
      <c r="GL1454" s="9"/>
      <c r="GM1454" s="10"/>
      <c r="GN1454" s="11"/>
      <c r="GO1454" s="6">
        <f>SUMIF(GP$222:GP$252,$D1454,GR$222:GR$252)</f>
        <v>0</v>
      </c>
      <c r="GP1454" s="9"/>
      <c r="GQ1454" s="10"/>
      <c r="GR1454" s="11"/>
      <c r="GS1454" s="6">
        <f>SUMIF(GT$222:GT$252,$D1454,GV$222:GV$252)</f>
        <v>0</v>
      </c>
      <c r="GT1454" s="9"/>
      <c r="GU1454" s="10"/>
      <c r="GV1454" s="20"/>
      <c r="GW1454" s="19">
        <f t="shared" si="34"/>
        <v>0</v>
      </c>
      <c r="GX1454" s="472"/>
      <c r="GY1454" s="473"/>
    </row>
    <row r="1455" spans="1:207" ht="25.5">
      <c r="A1455" s="47" t="s">
        <v>83</v>
      </c>
      <c r="B1455" s="475"/>
      <c r="C1455" s="287" t="s">
        <v>158</v>
      </c>
      <c r="D1455" s="237" t="s">
        <v>156</v>
      </c>
      <c r="E1455" s="6">
        <f>SUMIF(F$253:F$283,$D1455,H$253:H$283)</f>
        <v>0</v>
      </c>
      <c r="F1455" s="9"/>
      <c r="G1455" s="10"/>
      <c r="H1455" s="11"/>
      <c r="I1455" s="6">
        <f>SUMIF(J$253:J$283,$D1455,L$253:L$283)</f>
        <v>0</v>
      </c>
      <c r="J1455" s="9"/>
      <c r="K1455" s="10"/>
      <c r="L1455" s="11"/>
      <c r="M1455" s="6">
        <f>SUMIF(N$253:N$283,$D1455,P$253:P$283)</f>
        <v>0</v>
      </c>
      <c r="N1455" s="9"/>
      <c r="O1455" s="10"/>
      <c r="P1455" s="11"/>
      <c r="Q1455" s="6">
        <f>SUMIF(R$253:R$283,$D1455,T$253:T$283)</f>
        <v>0</v>
      </c>
      <c r="R1455" s="9"/>
      <c r="S1455" s="10"/>
      <c r="T1455" s="11"/>
      <c r="U1455" s="6">
        <f>SUMIF(V$253:V$283,$D1455,X$253:X$283)</f>
        <v>0</v>
      </c>
      <c r="V1455" s="9"/>
      <c r="W1455" s="10"/>
      <c r="X1455" s="11"/>
      <c r="Y1455" s="6">
        <f>SUMIF(Z$253:Z$283,$D1455,AB$253:AB$283)</f>
        <v>0</v>
      </c>
      <c r="Z1455" s="9"/>
      <c r="AA1455" s="10"/>
      <c r="AB1455" s="11"/>
      <c r="AC1455" s="6">
        <f>SUMIF(AD$253:AD$283,$D1455,AF$253:AF$283)</f>
        <v>0</v>
      </c>
      <c r="AD1455" s="9"/>
      <c r="AE1455" s="10"/>
      <c r="AF1455" s="11"/>
      <c r="AG1455" s="6">
        <f>SUMIF(AH$253:AH$283,$D1455,AJ$253:AJ$283)</f>
        <v>0</v>
      </c>
      <c r="AH1455" s="9"/>
      <c r="AI1455" s="10"/>
      <c r="AJ1455" s="11"/>
      <c r="AK1455" s="6">
        <f>SUMIF(AL$253:AL$283,$D1455,AN$253:AN$283)</f>
        <v>0</v>
      </c>
      <c r="AL1455" s="9"/>
      <c r="AM1455" s="10"/>
      <c r="AN1455" s="11"/>
      <c r="AO1455" s="6">
        <f>SUMIF(AP$253:AP$283,$D1455,AR$253:AR$283)</f>
        <v>0</v>
      </c>
      <c r="AP1455" s="9"/>
      <c r="AQ1455" s="10"/>
      <c r="AR1455" s="11"/>
      <c r="AS1455" s="6">
        <f>SUMIF(AT$253:AT$283,$D1455,AV$253:AV$283)</f>
        <v>0</v>
      </c>
      <c r="AT1455" s="9"/>
      <c r="AU1455" s="10"/>
      <c r="AV1455" s="11"/>
      <c r="AW1455" s="6">
        <f>SUMIF(AX$253:AX$283,$D1455,AZ$253:AZ$283)</f>
        <v>0</v>
      </c>
      <c r="AX1455" s="9"/>
      <c r="AY1455" s="10"/>
      <c r="AZ1455" s="11"/>
      <c r="BA1455" s="6">
        <f>SUMIF(BB$253:BB$283,$D1455,BD$253:BD$283)</f>
        <v>0</v>
      </c>
      <c r="BB1455" s="9"/>
      <c r="BC1455" s="10"/>
      <c r="BD1455" s="11"/>
      <c r="BE1455" s="6">
        <f>SUMIF(BF$253:BF$283,$D1455,BH$253:BH$283)</f>
        <v>0</v>
      </c>
      <c r="BF1455" s="9"/>
      <c r="BG1455" s="10"/>
      <c r="BH1455" s="11"/>
      <c r="BI1455" s="6">
        <f>SUMIF(BJ$253:BJ$283,$D1455,BL$253:BL$283)</f>
        <v>0</v>
      </c>
      <c r="BJ1455" s="9"/>
      <c r="BK1455" s="10"/>
      <c r="BL1455" s="11"/>
      <c r="BM1455" s="6">
        <f>SUMIF(BN$253:BN$283,$D1455,BP$253:BP$283)</f>
        <v>0</v>
      </c>
      <c r="BN1455" s="9"/>
      <c r="BO1455" s="10"/>
      <c r="BP1455" s="11"/>
      <c r="BQ1455" s="6">
        <f>SUMIF(BR$253:BR$283,$D1455,BT$253:BT$283)</f>
        <v>0</v>
      </c>
      <c r="BR1455" s="9"/>
      <c r="BS1455" s="10"/>
      <c r="BT1455" s="11"/>
      <c r="BU1455" s="6">
        <f>SUMIF(BV$253:BV$283,$D1455,BX$253:BX$283)</f>
        <v>0</v>
      </c>
      <c r="BV1455" s="9"/>
      <c r="BW1455" s="10"/>
      <c r="BX1455" s="11"/>
      <c r="BY1455" s="6">
        <f>SUMIF(BZ$253:BZ$283,$D1455,CB$253:CB$283)</f>
        <v>0</v>
      </c>
      <c r="BZ1455" s="9"/>
      <c r="CA1455" s="10"/>
      <c r="CB1455" s="11"/>
      <c r="CC1455" s="6">
        <f>SUMIF(CD$253:CD$283,$D1455,CF$253:CF$283)</f>
        <v>0</v>
      </c>
      <c r="CD1455" s="9"/>
      <c r="CE1455" s="10"/>
      <c r="CF1455" s="11"/>
      <c r="CG1455" s="6">
        <f>SUMIF(CH$253:CH$283,$D1455,CJ$253:CJ$283)</f>
        <v>0</v>
      </c>
      <c r="CH1455" s="9"/>
      <c r="CI1455" s="10"/>
      <c r="CJ1455" s="11"/>
      <c r="CK1455" s="6">
        <f>SUMIF(CL$253:CL$283,$D1455,CN$253:CN$283)</f>
        <v>0</v>
      </c>
      <c r="CL1455" s="9"/>
      <c r="CM1455" s="10"/>
      <c r="CN1455" s="11"/>
      <c r="CO1455" s="6">
        <f>SUMIF(CP$253:CP$283,$D1455,CR$253:CR$283)</f>
        <v>0</v>
      </c>
      <c r="CP1455" s="9"/>
      <c r="CQ1455" s="10"/>
      <c r="CR1455" s="11"/>
      <c r="CS1455" s="6">
        <f>SUMIF(CT$253:CT$283,$D1455,CV$253:CV$283)</f>
        <v>0</v>
      </c>
      <c r="CT1455" s="9"/>
      <c r="CU1455" s="10"/>
      <c r="CV1455" s="11"/>
      <c r="CW1455" s="6">
        <f>SUMIF(CX$253:CX$283,$D1455,CZ$253:CZ$283)</f>
        <v>0</v>
      </c>
      <c r="CX1455" s="9"/>
      <c r="CY1455" s="10"/>
      <c r="CZ1455" s="11"/>
      <c r="DA1455" s="6">
        <f>SUMIF(DB$253:DB$283,$D1455,DD$253:DD$283)</f>
        <v>0</v>
      </c>
      <c r="DB1455" s="9"/>
      <c r="DC1455" s="10"/>
      <c r="DD1455" s="11"/>
      <c r="DE1455" s="6">
        <f>SUMIF(DF$253:DF$283,$D1455,DH$253:DH$283)</f>
        <v>0</v>
      </c>
      <c r="DF1455" s="9"/>
      <c r="DG1455" s="10"/>
      <c r="DH1455" s="11"/>
      <c r="DI1455" s="6">
        <f>SUMIF(DJ$253:DJ$283,$D1455,DL$253:DL$283)</f>
        <v>0</v>
      </c>
      <c r="DJ1455" s="9"/>
      <c r="DK1455" s="10"/>
      <c r="DL1455" s="11"/>
      <c r="DM1455" s="6">
        <f>SUMIF(DN$253:DN$283,$D1455,DP$253:DP$283)</f>
        <v>0</v>
      </c>
      <c r="DN1455" s="9"/>
      <c r="DO1455" s="10"/>
      <c r="DP1455" s="11"/>
      <c r="DQ1455" s="6">
        <f>SUMIF(DR$253:DR$283,$D1455,DT$253:DT$283)</f>
        <v>0</v>
      </c>
      <c r="DR1455" s="9"/>
      <c r="DS1455" s="10"/>
      <c r="DT1455" s="11"/>
      <c r="DU1455" s="6">
        <f>SUMIF(DV$253:DV$283,$D1455,DX$253:DX$283)</f>
        <v>0</v>
      </c>
      <c r="DV1455" s="9"/>
      <c r="DW1455" s="10"/>
      <c r="DX1455" s="11"/>
      <c r="DY1455" s="6">
        <f>SUMIF(DZ$253:DZ$283,$D1455,EB$253:EB$283)</f>
        <v>0</v>
      </c>
      <c r="DZ1455" s="9"/>
      <c r="EA1455" s="10"/>
      <c r="EB1455" s="11"/>
      <c r="EC1455" s="6">
        <f>SUMIF(ED$253:ED$283,$D1455,EF$253:EF$283)</f>
        <v>0</v>
      </c>
      <c r="ED1455" s="9"/>
      <c r="EE1455" s="10"/>
      <c r="EF1455" s="11"/>
      <c r="EG1455" s="6">
        <f>SUMIF(EH$253:EH$283,$D1455,EJ$253:EJ$283)</f>
        <v>0</v>
      </c>
      <c r="EH1455" s="9"/>
      <c r="EI1455" s="10"/>
      <c r="EJ1455" s="11"/>
      <c r="EK1455" s="6">
        <f>SUMIF(EL$253:EL$283,$D1455,EN$253:EN$283)</f>
        <v>0</v>
      </c>
      <c r="EL1455" s="9"/>
      <c r="EM1455" s="10"/>
      <c r="EN1455" s="11"/>
      <c r="EO1455" s="6">
        <f>SUMIF(EP$253:EP$283,$D1455,ER$253:ER$283)</f>
        <v>0</v>
      </c>
      <c r="EP1455" s="9"/>
      <c r="EQ1455" s="10"/>
      <c r="ER1455" s="11"/>
      <c r="ES1455" s="6">
        <f>SUMIF(ET$253:ET$283,$D1455,EV$253:EV$283)</f>
        <v>0</v>
      </c>
      <c r="ET1455" s="9"/>
      <c r="EU1455" s="10"/>
      <c r="EV1455" s="11"/>
      <c r="EW1455" s="6">
        <f>SUMIF(EX$253:EX$283,$D1455,EZ$253:EZ$283)</f>
        <v>0</v>
      </c>
      <c r="EX1455" s="9"/>
      <c r="EY1455" s="10"/>
      <c r="EZ1455" s="11"/>
      <c r="FA1455" s="6">
        <f>SUMIF(FB$253:FB$283,$D1455,FD$253:FD$283)</f>
        <v>0</v>
      </c>
      <c r="FB1455" s="9"/>
      <c r="FC1455" s="10"/>
      <c r="FD1455" s="11"/>
      <c r="FE1455" s="6">
        <f>SUMIF(FF$253:FF$283,$D1455,FH$253:FH$283)</f>
        <v>0</v>
      </c>
      <c r="FF1455" s="9"/>
      <c r="FG1455" s="10"/>
      <c r="FH1455" s="11"/>
      <c r="FI1455" s="6">
        <f>SUMIF(FJ$253:FJ$283,$D1455,FL$253:FL$283)</f>
        <v>0</v>
      </c>
      <c r="FJ1455" s="9"/>
      <c r="FK1455" s="10"/>
      <c r="FL1455" s="11"/>
      <c r="FM1455" s="6">
        <f>SUMIF(FN$253:FN$283,$D1455,FP$253:FP$283)</f>
        <v>0</v>
      </c>
      <c r="FN1455" s="9"/>
      <c r="FO1455" s="10"/>
      <c r="FP1455" s="11"/>
      <c r="FQ1455" s="6">
        <f>SUMIF(FR$253:FR$283,$D1455,FT$253:FT$283)</f>
        <v>0</v>
      </c>
      <c r="FR1455" s="9"/>
      <c r="FS1455" s="10"/>
      <c r="FT1455" s="11"/>
      <c r="FU1455" s="6">
        <f>SUMIF(FV$253:FV$283,$D1455,FX$253:FX$283)</f>
        <v>0</v>
      </c>
      <c r="FV1455" s="9"/>
      <c r="FW1455" s="10"/>
      <c r="FX1455" s="11"/>
      <c r="FY1455" s="6">
        <f>SUMIF(FZ$253:FZ$283,$D1455,GB$253:GB$283)</f>
        <v>0</v>
      </c>
      <c r="FZ1455" s="9"/>
      <c r="GA1455" s="10"/>
      <c r="GB1455" s="11"/>
      <c r="GC1455" s="6">
        <f>SUMIF(GD$253:GD$283,$D1455,GF$253:GF$283)</f>
        <v>0</v>
      </c>
      <c r="GD1455" s="9"/>
      <c r="GE1455" s="10"/>
      <c r="GF1455" s="11"/>
      <c r="GG1455" s="6">
        <f>SUMIF(GH$253:GH$283,$D1455,GJ$253:GJ$283)</f>
        <v>0</v>
      </c>
      <c r="GH1455" s="9"/>
      <c r="GI1455" s="10"/>
      <c r="GJ1455" s="11"/>
      <c r="GK1455" s="6">
        <f>SUMIF(GL$253:GL$283,$D1455,GN$253:GN$283)</f>
        <v>0</v>
      </c>
      <c r="GL1455" s="9"/>
      <c r="GM1455" s="10"/>
      <c r="GN1455" s="11"/>
      <c r="GO1455" s="6">
        <f>SUMIF(GP$253:GP$283,$D1455,GR$253:GR$283)</f>
        <v>0</v>
      </c>
      <c r="GP1455" s="9"/>
      <c r="GQ1455" s="10"/>
      <c r="GR1455" s="11"/>
      <c r="GS1455" s="6">
        <f>SUMIF(GT$253:GT$283,$D1455,GV$253:GV$283)</f>
        <v>0</v>
      </c>
      <c r="GT1455" s="9"/>
      <c r="GU1455" s="10"/>
      <c r="GV1455" s="20"/>
      <c r="GW1455" s="19">
        <f t="shared" si="34"/>
        <v>0</v>
      </c>
      <c r="GX1455" s="472"/>
      <c r="GY1455" s="473"/>
    </row>
    <row r="1456" spans="1:207" ht="25.5">
      <c r="A1456" s="47" t="s">
        <v>84</v>
      </c>
      <c r="B1456" s="475"/>
      <c r="C1456" s="287" t="s">
        <v>158</v>
      </c>
      <c r="D1456" s="237" t="s">
        <v>156</v>
      </c>
      <c r="E1456" s="6">
        <f>SUMIF(F$284:F$314,$D1456,H$284:H$314)</f>
        <v>0</v>
      </c>
      <c r="F1456" s="9"/>
      <c r="G1456" s="10"/>
      <c r="H1456" s="11"/>
      <c r="I1456" s="6">
        <f>SUMIF(J$284:J$314,$D1456,L$284:L$314)</f>
        <v>0</v>
      </c>
      <c r="J1456" s="9"/>
      <c r="K1456" s="10"/>
      <c r="L1456" s="11"/>
      <c r="M1456" s="6">
        <f>SUMIF(N$284:N$314,$D1456,P$284:P$314)</f>
        <v>0</v>
      </c>
      <c r="N1456" s="9"/>
      <c r="O1456" s="10"/>
      <c r="P1456" s="11"/>
      <c r="Q1456" s="6">
        <f>SUMIF(R$284:R$314,$D1456,T$284:T$314)</f>
        <v>0</v>
      </c>
      <c r="R1456" s="9"/>
      <c r="S1456" s="10"/>
      <c r="T1456" s="11"/>
      <c r="U1456" s="6">
        <f>SUMIF(V$284:V$314,$D1456,X$284:X$314)</f>
        <v>0</v>
      </c>
      <c r="V1456" s="9"/>
      <c r="W1456" s="10"/>
      <c r="X1456" s="11"/>
      <c r="Y1456" s="6">
        <f>SUMIF(Z$284:Z$314,$D1456,AB$284:AB$314)</f>
        <v>0</v>
      </c>
      <c r="Z1456" s="9"/>
      <c r="AA1456" s="10"/>
      <c r="AB1456" s="11"/>
      <c r="AC1456" s="6">
        <f>SUMIF(AD$284:AD$314,$D1456,AF$284:AF$314)</f>
        <v>0</v>
      </c>
      <c r="AD1456" s="9"/>
      <c r="AE1456" s="10"/>
      <c r="AF1456" s="11"/>
      <c r="AG1456" s="6">
        <f>SUMIF(AH$284:AH$314,$D1456,AJ$284:AJ$314)</f>
        <v>0</v>
      </c>
      <c r="AH1456" s="9"/>
      <c r="AI1456" s="10"/>
      <c r="AJ1456" s="11"/>
      <c r="AK1456" s="6">
        <f>SUMIF(AL$284:AL$314,$D1456,AN$284:AN$314)</f>
        <v>0</v>
      </c>
      <c r="AL1456" s="9"/>
      <c r="AM1456" s="10"/>
      <c r="AN1456" s="11"/>
      <c r="AO1456" s="6">
        <f>SUMIF(AP$284:AP$314,$D1456,AR$284:AR$314)</f>
        <v>0</v>
      </c>
      <c r="AP1456" s="9"/>
      <c r="AQ1456" s="10"/>
      <c r="AR1456" s="11"/>
      <c r="AS1456" s="6">
        <f>SUMIF(AT$284:AT$314,$D1456,AV$284:AV$314)</f>
        <v>0</v>
      </c>
      <c r="AT1456" s="9"/>
      <c r="AU1456" s="10"/>
      <c r="AV1456" s="11"/>
      <c r="AW1456" s="6">
        <f>SUMIF(AX$284:AX$314,$D1456,AZ$284:AZ$314)</f>
        <v>0</v>
      </c>
      <c r="AX1456" s="9"/>
      <c r="AY1456" s="10"/>
      <c r="AZ1456" s="11"/>
      <c r="BA1456" s="6">
        <f>SUMIF(BB$284:BB$314,$D1456,BD$284:BD$314)</f>
        <v>0</v>
      </c>
      <c r="BB1456" s="9"/>
      <c r="BC1456" s="10"/>
      <c r="BD1456" s="11"/>
      <c r="BE1456" s="6">
        <f>SUMIF(BF$284:BF$314,$D1456,BH$284:BH$314)</f>
        <v>0</v>
      </c>
      <c r="BF1456" s="9"/>
      <c r="BG1456" s="10"/>
      <c r="BH1456" s="11"/>
      <c r="BI1456" s="6">
        <f>SUMIF(BJ$284:BJ$314,$D1456,BL$284:BL$314)</f>
        <v>0</v>
      </c>
      <c r="BJ1456" s="9"/>
      <c r="BK1456" s="10"/>
      <c r="BL1456" s="11"/>
      <c r="BM1456" s="6">
        <f>SUMIF(BN$284:BN$314,$D1456,BP$284:BP$314)</f>
        <v>0</v>
      </c>
      <c r="BN1456" s="9"/>
      <c r="BO1456" s="10"/>
      <c r="BP1456" s="11"/>
      <c r="BQ1456" s="6">
        <f>SUMIF(BR$284:BR$314,$D1456,BT$284:BT$314)</f>
        <v>0</v>
      </c>
      <c r="BR1456" s="9"/>
      <c r="BS1456" s="10"/>
      <c r="BT1456" s="11"/>
      <c r="BU1456" s="6">
        <f>SUMIF(BV$284:BV$314,$D1456,BX$284:BX$314)</f>
        <v>0</v>
      </c>
      <c r="BV1456" s="9"/>
      <c r="BW1456" s="10"/>
      <c r="BX1456" s="11"/>
      <c r="BY1456" s="6">
        <f>SUMIF(BZ$284:BZ$314,$D1456,CB$284:CB$314)</f>
        <v>0</v>
      </c>
      <c r="BZ1456" s="9"/>
      <c r="CA1456" s="10"/>
      <c r="CB1456" s="11"/>
      <c r="CC1456" s="6">
        <f>SUMIF(CD$284:CD$314,$D1456,CF$284:CF$314)</f>
        <v>0</v>
      </c>
      <c r="CD1456" s="9"/>
      <c r="CE1456" s="10"/>
      <c r="CF1456" s="11"/>
      <c r="CG1456" s="6">
        <f>SUMIF(CH$284:CH$314,$D1456,CJ$284:CJ$314)</f>
        <v>0</v>
      </c>
      <c r="CH1456" s="9"/>
      <c r="CI1456" s="10"/>
      <c r="CJ1456" s="11"/>
      <c r="CK1456" s="6">
        <f>SUMIF(CL$284:CL$314,$D1456,CN$284:CN$314)</f>
        <v>0</v>
      </c>
      <c r="CL1456" s="9"/>
      <c r="CM1456" s="10"/>
      <c r="CN1456" s="11"/>
      <c r="CO1456" s="6">
        <f>SUMIF(CP$284:CP$314,$D1456,CR$284:CR$314)</f>
        <v>0</v>
      </c>
      <c r="CP1456" s="9"/>
      <c r="CQ1456" s="10"/>
      <c r="CR1456" s="11"/>
      <c r="CS1456" s="6">
        <f>SUMIF(CT$284:CT$314,$D1456,CV$284:CV$314)</f>
        <v>0</v>
      </c>
      <c r="CT1456" s="9"/>
      <c r="CU1456" s="10"/>
      <c r="CV1456" s="11"/>
      <c r="CW1456" s="6">
        <f>SUMIF(CX$284:CX$314,$D1456,CZ$284:CZ$314)</f>
        <v>0</v>
      </c>
      <c r="CX1456" s="9"/>
      <c r="CY1456" s="10"/>
      <c r="CZ1456" s="11"/>
      <c r="DA1456" s="6">
        <f>SUMIF(DB$284:DB$314,$D1456,DD$284:DD$314)</f>
        <v>0</v>
      </c>
      <c r="DB1456" s="9"/>
      <c r="DC1456" s="10"/>
      <c r="DD1456" s="11"/>
      <c r="DE1456" s="6">
        <f>SUMIF(DF$284:DF$314,$D1456,DH$284:DH$314)</f>
        <v>0</v>
      </c>
      <c r="DF1456" s="9"/>
      <c r="DG1456" s="10"/>
      <c r="DH1456" s="11"/>
      <c r="DI1456" s="6">
        <f>SUMIF(DJ$284:DJ$314,$D1456,DL$284:DL$314)</f>
        <v>0</v>
      </c>
      <c r="DJ1456" s="9"/>
      <c r="DK1456" s="10"/>
      <c r="DL1456" s="11"/>
      <c r="DM1456" s="6">
        <f>SUMIF(DN$284:DN$314,$D1456,DP$284:DP$314)</f>
        <v>0</v>
      </c>
      <c r="DN1456" s="9"/>
      <c r="DO1456" s="10"/>
      <c r="DP1456" s="11"/>
      <c r="DQ1456" s="6">
        <f>SUMIF(DR$284:DR$314,$D1456,DT$284:DT$314)</f>
        <v>0</v>
      </c>
      <c r="DR1456" s="9"/>
      <c r="DS1456" s="10"/>
      <c r="DT1456" s="11"/>
      <c r="DU1456" s="6">
        <f>SUMIF(DV$284:DV$314,$D1456,DX$284:DX$314)</f>
        <v>0</v>
      </c>
      <c r="DV1456" s="9"/>
      <c r="DW1456" s="10"/>
      <c r="DX1456" s="11"/>
      <c r="DY1456" s="6">
        <f>SUMIF(DZ$284:DZ$314,$D1456,EB$284:EB$314)</f>
        <v>0</v>
      </c>
      <c r="DZ1456" s="9"/>
      <c r="EA1456" s="10"/>
      <c r="EB1456" s="11"/>
      <c r="EC1456" s="6">
        <f>SUMIF(ED$284:ED$314,$D1456,EF$284:EF$314)</f>
        <v>0</v>
      </c>
      <c r="ED1456" s="9"/>
      <c r="EE1456" s="10"/>
      <c r="EF1456" s="11"/>
      <c r="EG1456" s="6">
        <f>SUMIF(EH$284:EH$314,$D1456,EJ$284:EJ$314)</f>
        <v>0</v>
      </c>
      <c r="EH1456" s="9"/>
      <c r="EI1456" s="10"/>
      <c r="EJ1456" s="11"/>
      <c r="EK1456" s="6">
        <f>SUMIF(EL$284:EL$314,$D1456,EN$284:EN$314)</f>
        <v>0</v>
      </c>
      <c r="EL1456" s="9"/>
      <c r="EM1456" s="10"/>
      <c r="EN1456" s="11"/>
      <c r="EO1456" s="6">
        <f>SUMIF(EP$284:EP$314,$D1456,ER$284:ER$314)</f>
        <v>0</v>
      </c>
      <c r="EP1456" s="9"/>
      <c r="EQ1456" s="10"/>
      <c r="ER1456" s="11"/>
      <c r="ES1456" s="6">
        <f>SUMIF(ET$284:ET$314,$D1456,EV$284:EV$314)</f>
        <v>0</v>
      </c>
      <c r="ET1456" s="9"/>
      <c r="EU1456" s="10"/>
      <c r="EV1456" s="11"/>
      <c r="EW1456" s="6">
        <f>SUMIF(EX$284:EX$314,$D1456,EZ$284:EZ$314)</f>
        <v>0</v>
      </c>
      <c r="EX1456" s="9"/>
      <c r="EY1456" s="10"/>
      <c r="EZ1456" s="11"/>
      <c r="FA1456" s="6">
        <f>SUMIF(FB$284:FB$314,$D1456,FD$284:FD$314)</f>
        <v>0</v>
      </c>
      <c r="FB1456" s="9"/>
      <c r="FC1456" s="10"/>
      <c r="FD1456" s="11"/>
      <c r="FE1456" s="6">
        <f>SUMIF(FF$284:FF$314,$D1456,FH$284:FH$314)</f>
        <v>0</v>
      </c>
      <c r="FF1456" s="9"/>
      <c r="FG1456" s="10"/>
      <c r="FH1456" s="11"/>
      <c r="FI1456" s="6">
        <f>SUMIF(FJ$284:FJ$314,$D1456,FL$284:FL$314)</f>
        <v>0</v>
      </c>
      <c r="FJ1456" s="9"/>
      <c r="FK1456" s="10"/>
      <c r="FL1456" s="11"/>
      <c r="FM1456" s="6">
        <f>SUMIF(FN$284:FN$314,$D1456,FP$284:FP$314)</f>
        <v>0</v>
      </c>
      <c r="FN1456" s="9"/>
      <c r="FO1456" s="10"/>
      <c r="FP1456" s="11"/>
      <c r="FQ1456" s="6">
        <f>SUMIF(FR$284:FR$314,$D1456,FT$284:FT$314)</f>
        <v>0</v>
      </c>
      <c r="FR1456" s="9"/>
      <c r="FS1456" s="10"/>
      <c r="FT1456" s="11"/>
      <c r="FU1456" s="6">
        <f>SUMIF(FV$284:FV$314,$D1456,FX$284:FX$314)</f>
        <v>0</v>
      </c>
      <c r="FV1456" s="9"/>
      <c r="FW1456" s="10"/>
      <c r="FX1456" s="11"/>
      <c r="FY1456" s="6">
        <f>SUMIF(FZ$284:FZ$314,$D1456,GB$284:GB$314)</f>
        <v>0</v>
      </c>
      <c r="FZ1456" s="9"/>
      <c r="GA1456" s="10"/>
      <c r="GB1456" s="11"/>
      <c r="GC1456" s="6">
        <f>SUMIF(GD$284:GD$314,$D1456,GF$284:GF$314)</f>
        <v>0</v>
      </c>
      <c r="GD1456" s="9"/>
      <c r="GE1456" s="10"/>
      <c r="GF1456" s="11"/>
      <c r="GG1456" s="6">
        <f>SUMIF(GH$284:GH$314,$D1456,GJ$284:GJ$314)</f>
        <v>0</v>
      </c>
      <c r="GH1456" s="9"/>
      <c r="GI1456" s="10"/>
      <c r="GJ1456" s="11"/>
      <c r="GK1456" s="6">
        <f>SUMIF(GL$284:GL$314,$D1456,GN$284:GN$314)</f>
        <v>0</v>
      </c>
      <c r="GL1456" s="9"/>
      <c r="GM1456" s="10"/>
      <c r="GN1456" s="11"/>
      <c r="GO1456" s="6">
        <f>SUMIF(GP$284:GP$314,$D1456,GR$284:GR$314)</f>
        <v>0</v>
      </c>
      <c r="GP1456" s="9"/>
      <c r="GQ1456" s="10"/>
      <c r="GR1456" s="11"/>
      <c r="GS1456" s="6">
        <f>SUMIF(GT$284:GT$314,$D1456,GV$284:GV$314)</f>
        <v>0</v>
      </c>
      <c r="GT1456" s="9"/>
      <c r="GU1456" s="10"/>
      <c r="GV1456" s="20"/>
      <c r="GW1456" s="19">
        <f t="shared" si="34"/>
        <v>0</v>
      </c>
      <c r="GX1456" s="472"/>
      <c r="GY1456" s="473"/>
    </row>
    <row r="1457" spans="1:207" ht="25.5">
      <c r="A1457" s="47" t="s">
        <v>85</v>
      </c>
      <c r="B1457" s="475"/>
      <c r="C1457" s="287" t="s">
        <v>158</v>
      </c>
      <c r="D1457" s="237" t="s">
        <v>156</v>
      </c>
      <c r="E1457" s="7">
        <f>SUMIF(F$315:F$345,$D1457,H$315:H$345)</f>
        <v>0</v>
      </c>
      <c r="F1457" s="12"/>
      <c r="G1457" s="13"/>
      <c r="H1457" s="14"/>
      <c r="I1457" s="6">
        <f>SUMIF(J$315:J$345,$D1457,L$315:L$345)</f>
        <v>0</v>
      </c>
      <c r="J1457" s="12"/>
      <c r="K1457" s="13"/>
      <c r="L1457" s="14"/>
      <c r="M1457" s="7">
        <f>SUMIF(N$315:N$345,$D1457,P$315:P$345)</f>
        <v>0</v>
      </c>
      <c r="N1457" s="12"/>
      <c r="O1457" s="13"/>
      <c r="P1457" s="14"/>
      <c r="Q1457" s="6">
        <f>SUMIF(R$315:R$345,$D1457,T$315:T$345)</f>
        <v>0</v>
      </c>
      <c r="R1457" s="12"/>
      <c r="S1457" s="13"/>
      <c r="T1457" s="14"/>
      <c r="U1457" s="7">
        <f>SUMIF(V$315:V$345,$D1457,X$315:X$345)</f>
        <v>0</v>
      </c>
      <c r="V1457" s="12"/>
      <c r="W1457" s="13"/>
      <c r="X1457" s="14"/>
      <c r="Y1457" s="6">
        <f>SUMIF(Z$315:Z$345,$D1457,AB$315:AB$345)</f>
        <v>0</v>
      </c>
      <c r="Z1457" s="12"/>
      <c r="AA1457" s="13"/>
      <c r="AB1457" s="14"/>
      <c r="AC1457" s="7">
        <f>SUMIF(AD$315:AD$345,$D1457,AF$315:AF$345)</f>
        <v>0</v>
      </c>
      <c r="AD1457" s="12"/>
      <c r="AE1457" s="13"/>
      <c r="AF1457" s="14"/>
      <c r="AG1457" s="7">
        <f>SUMIF(AH$315:AH$345,$D1457,AJ$315:AJ$345)</f>
        <v>0</v>
      </c>
      <c r="AH1457" s="12"/>
      <c r="AI1457" s="13"/>
      <c r="AJ1457" s="14"/>
      <c r="AK1457" s="7">
        <f>SUMIF(AL$315:AL$345,$D1457,AN$315:AN$345)</f>
        <v>0</v>
      </c>
      <c r="AL1457" s="12"/>
      <c r="AM1457" s="13"/>
      <c r="AN1457" s="14"/>
      <c r="AO1457" s="7">
        <f>SUMIF(AP$315:AP$345,$D1457,AR$315:AR$345)</f>
        <v>0</v>
      </c>
      <c r="AP1457" s="12"/>
      <c r="AQ1457" s="13"/>
      <c r="AR1457" s="14"/>
      <c r="AS1457" s="7">
        <f>SUMIF(AT$315:AT$345,$D1457,AV$315:AV$345)</f>
        <v>0</v>
      </c>
      <c r="AT1457" s="12"/>
      <c r="AU1457" s="13"/>
      <c r="AV1457" s="14"/>
      <c r="AW1457" s="7">
        <f>SUMIF(AX$315:AX$345,$D1457,AZ$315:AZ$345)</f>
        <v>0</v>
      </c>
      <c r="AX1457" s="12"/>
      <c r="AY1457" s="13"/>
      <c r="AZ1457" s="14"/>
      <c r="BA1457" s="7">
        <f>SUMIF(BB$315:BB$345,$D1457,BD$315:BD$345)</f>
        <v>0</v>
      </c>
      <c r="BB1457" s="12"/>
      <c r="BC1457" s="13"/>
      <c r="BD1457" s="14"/>
      <c r="BE1457" s="7">
        <f>SUMIF(BF$315:BF$345,$D1457,BH$315:BH$345)</f>
        <v>0</v>
      </c>
      <c r="BF1457" s="12"/>
      <c r="BG1457" s="13"/>
      <c r="BH1457" s="14"/>
      <c r="BI1457" s="7">
        <f>SUMIF(BJ$315:BJ$345,$D1457,BL$315:BL$345)</f>
        <v>0</v>
      </c>
      <c r="BJ1457" s="12"/>
      <c r="BK1457" s="13"/>
      <c r="BL1457" s="14"/>
      <c r="BM1457" s="7">
        <f>SUMIF(BN$315:BN$345,$D1457,BP$315:BP$345)</f>
        <v>0</v>
      </c>
      <c r="BN1457" s="12"/>
      <c r="BO1457" s="13"/>
      <c r="BP1457" s="14"/>
      <c r="BQ1457" s="7">
        <f>SUMIF(BR$315:BR$345,$D1457,BT$315:BT$345)</f>
        <v>0</v>
      </c>
      <c r="BR1457" s="12"/>
      <c r="BS1457" s="13"/>
      <c r="BT1457" s="14"/>
      <c r="BU1457" s="7">
        <f>SUMIF(BV$315:BV$345,$D1457,BX$315:BX$345)</f>
        <v>0</v>
      </c>
      <c r="BV1457" s="12"/>
      <c r="BW1457" s="13"/>
      <c r="BX1457" s="14"/>
      <c r="BY1457" s="7">
        <f>SUMIF(BZ$315:BZ$345,$D1457,CB$315:CB$345)</f>
        <v>0</v>
      </c>
      <c r="BZ1457" s="12"/>
      <c r="CA1457" s="13"/>
      <c r="CB1457" s="14"/>
      <c r="CC1457" s="7">
        <f>SUMIF(CD$315:CD$345,$D1457,CF$315:CF$345)</f>
        <v>0</v>
      </c>
      <c r="CD1457" s="12"/>
      <c r="CE1457" s="13"/>
      <c r="CF1457" s="14"/>
      <c r="CG1457" s="7">
        <f>SUMIF(CH$315:CH$345,$D1457,CJ$315:CJ$345)</f>
        <v>0</v>
      </c>
      <c r="CH1457" s="12"/>
      <c r="CI1457" s="13"/>
      <c r="CJ1457" s="14"/>
      <c r="CK1457" s="7">
        <f>SUMIF(CL$315:CL$345,$D1457,CN$315:CN$345)</f>
        <v>0</v>
      </c>
      <c r="CL1457" s="12"/>
      <c r="CM1457" s="13"/>
      <c r="CN1457" s="14"/>
      <c r="CO1457" s="7">
        <f>SUMIF(CP$315:CP$345,$D1457,CR$315:CR$345)</f>
        <v>0</v>
      </c>
      <c r="CP1457" s="12"/>
      <c r="CQ1457" s="13"/>
      <c r="CR1457" s="14"/>
      <c r="CS1457" s="7">
        <f>SUMIF(CT$315:CT$345,$D1457,CV$315:CV$345)</f>
        <v>0</v>
      </c>
      <c r="CT1457" s="12"/>
      <c r="CU1457" s="13"/>
      <c r="CV1457" s="14"/>
      <c r="CW1457" s="7">
        <f>SUMIF(CX$315:CX$345,$D1457,CZ$315:CZ$345)</f>
        <v>0</v>
      </c>
      <c r="CX1457" s="12"/>
      <c r="CY1457" s="13"/>
      <c r="CZ1457" s="14"/>
      <c r="DA1457" s="7">
        <f>SUMIF(DB$315:DB$345,$D1457,DD$315:DD$345)</f>
        <v>0</v>
      </c>
      <c r="DB1457" s="12"/>
      <c r="DC1457" s="13"/>
      <c r="DD1457" s="14"/>
      <c r="DE1457" s="7">
        <f>SUMIF(DF$315:DF$345,$D1457,DH$315:DH$345)</f>
        <v>0</v>
      </c>
      <c r="DF1457" s="12"/>
      <c r="DG1457" s="13"/>
      <c r="DH1457" s="14"/>
      <c r="DI1457" s="7">
        <f>SUMIF(DJ$315:DJ$345,$D1457,DL$315:DL$345)</f>
        <v>0</v>
      </c>
      <c r="DJ1457" s="12"/>
      <c r="DK1457" s="13"/>
      <c r="DL1457" s="14"/>
      <c r="DM1457" s="7">
        <f>SUMIF(DN$315:DN$345,$D1457,DP$315:DP$345)</f>
        <v>0</v>
      </c>
      <c r="DN1457" s="12"/>
      <c r="DO1457" s="13"/>
      <c r="DP1457" s="14"/>
      <c r="DQ1457" s="7">
        <f>SUMIF(DR$315:DR$345,$D1457,DT$315:DT$345)</f>
        <v>0</v>
      </c>
      <c r="DR1457" s="12"/>
      <c r="DS1457" s="13"/>
      <c r="DT1457" s="14"/>
      <c r="DU1457" s="7">
        <f>SUMIF(DV$315:DV$345,$D1457,DX$315:DX$345)</f>
        <v>0</v>
      </c>
      <c r="DV1457" s="12"/>
      <c r="DW1457" s="13"/>
      <c r="DX1457" s="14"/>
      <c r="DY1457" s="7">
        <f>SUMIF(DZ$315:DZ$345,$D1457,EB$315:EB$345)</f>
        <v>0</v>
      </c>
      <c r="DZ1457" s="12"/>
      <c r="EA1457" s="13"/>
      <c r="EB1457" s="14"/>
      <c r="EC1457" s="7">
        <f>SUMIF(ED$315:ED$345,$D1457,EF$315:EF$345)</f>
        <v>0</v>
      </c>
      <c r="ED1457" s="12"/>
      <c r="EE1457" s="13"/>
      <c r="EF1457" s="14"/>
      <c r="EG1457" s="7">
        <f>SUMIF(EH$315:EH$345,$D1457,EJ$315:EJ$345)</f>
        <v>0</v>
      </c>
      <c r="EH1457" s="12"/>
      <c r="EI1457" s="13"/>
      <c r="EJ1457" s="14"/>
      <c r="EK1457" s="7">
        <f>SUMIF(EL$315:EL$345,$D1457,EN$315:EN$345)</f>
        <v>0</v>
      </c>
      <c r="EL1457" s="12"/>
      <c r="EM1457" s="13"/>
      <c r="EN1457" s="14"/>
      <c r="EO1457" s="7">
        <f>SUMIF(EP$315:EP$345,$D1457,ER$315:ER$345)</f>
        <v>0</v>
      </c>
      <c r="EP1457" s="12"/>
      <c r="EQ1457" s="13"/>
      <c r="ER1457" s="14"/>
      <c r="ES1457" s="7">
        <f>SUMIF(ET$315:ET$345,$D1457,EV$315:EV$345)</f>
        <v>0</v>
      </c>
      <c r="ET1457" s="12"/>
      <c r="EU1457" s="13"/>
      <c r="EV1457" s="14"/>
      <c r="EW1457" s="7">
        <f>SUMIF(EX$315:EX$345,$D1457,EZ$315:EZ$345)</f>
        <v>0</v>
      </c>
      <c r="EX1457" s="12"/>
      <c r="EY1457" s="13"/>
      <c r="EZ1457" s="14"/>
      <c r="FA1457" s="7">
        <f>SUMIF(FB$315:FB$345,$D1457,FD$315:FD$345)</f>
        <v>0</v>
      </c>
      <c r="FB1457" s="12"/>
      <c r="FC1457" s="13"/>
      <c r="FD1457" s="14"/>
      <c r="FE1457" s="7">
        <f>SUMIF(FF$315:FF$345,$D1457,FH$315:FH$345)</f>
        <v>0</v>
      </c>
      <c r="FF1457" s="12"/>
      <c r="FG1457" s="13"/>
      <c r="FH1457" s="14"/>
      <c r="FI1457" s="7">
        <f>SUMIF(FJ$315:FJ$345,$D1457,FL$315:FL$345)</f>
        <v>0</v>
      </c>
      <c r="FJ1457" s="12"/>
      <c r="FK1457" s="13"/>
      <c r="FL1457" s="14"/>
      <c r="FM1457" s="7">
        <f>SUMIF(FN$315:FN$345,$D1457,FP$315:FP$345)</f>
        <v>0</v>
      </c>
      <c r="FN1457" s="12"/>
      <c r="FO1457" s="13"/>
      <c r="FP1457" s="14"/>
      <c r="FQ1457" s="7">
        <f>SUMIF(FR$315:FR$345,$D1457,FT$315:FT$345)</f>
        <v>0</v>
      </c>
      <c r="FR1457" s="12"/>
      <c r="FS1457" s="13"/>
      <c r="FT1457" s="14"/>
      <c r="FU1457" s="7">
        <f>SUMIF(FV$315:FV$345,$D1457,FX$315:FX$345)</f>
        <v>0</v>
      </c>
      <c r="FV1457" s="12"/>
      <c r="FW1457" s="13"/>
      <c r="FX1457" s="14"/>
      <c r="FY1457" s="7">
        <f>SUMIF(FZ$315:FZ$345,$D1457,GB$315:GB$345)</f>
        <v>0</v>
      </c>
      <c r="FZ1457" s="12"/>
      <c r="GA1457" s="13"/>
      <c r="GB1457" s="14"/>
      <c r="GC1457" s="7">
        <f>SUMIF(GD$315:GD$345,$D1457,GF$315:GF$345)</f>
        <v>0</v>
      </c>
      <c r="GD1457" s="12"/>
      <c r="GE1457" s="13"/>
      <c r="GF1457" s="14"/>
      <c r="GG1457" s="7">
        <f>SUMIF(GH$315:GH$345,$D1457,GJ$315:GJ$345)</f>
        <v>0</v>
      </c>
      <c r="GH1457" s="12"/>
      <c r="GI1457" s="13"/>
      <c r="GJ1457" s="14"/>
      <c r="GK1457" s="7">
        <f>SUMIF(GL$315:GL$345,$D1457,GN$315:GN$345)</f>
        <v>0</v>
      </c>
      <c r="GL1457" s="12"/>
      <c r="GM1457" s="13"/>
      <c r="GN1457" s="14"/>
      <c r="GO1457" s="7">
        <f>SUMIF(GP$315:GP$345,$D1457,GR$315:GR$345)</f>
        <v>0</v>
      </c>
      <c r="GP1457" s="12"/>
      <c r="GQ1457" s="13"/>
      <c r="GR1457" s="14"/>
      <c r="GS1457" s="7">
        <f>SUMIF(GT$315:GT$345,$D1457,GV$315:GV$345)</f>
        <v>0</v>
      </c>
      <c r="GT1457" s="12"/>
      <c r="GU1457" s="13"/>
      <c r="GV1457" s="21"/>
      <c r="GW1457" s="19">
        <f t="shared" si="34"/>
        <v>0</v>
      </c>
      <c r="GX1457" s="472"/>
      <c r="GY1457" s="473"/>
    </row>
    <row r="1458" spans="1:207" ht="26.25" thickBot="1">
      <c r="A1458" s="162" t="s">
        <v>86</v>
      </c>
      <c r="B1458" s="476"/>
      <c r="C1458" s="288" t="s">
        <v>158</v>
      </c>
      <c r="D1458" s="239" t="s">
        <v>156</v>
      </c>
      <c r="E1458" s="8">
        <f>SUMIF(F$346:F$376,$D1458,H$346:H$376)</f>
        <v>0</v>
      </c>
      <c r="F1458" s="15"/>
      <c r="G1458" s="16"/>
      <c r="H1458" s="16"/>
      <c r="I1458" s="6">
        <f>SUMIF(J$346:J$376,$D1458,L$346:L$376)</f>
        <v>0</v>
      </c>
      <c r="J1458" s="15"/>
      <c r="K1458" s="16"/>
      <c r="L1458" s="16"/>
      <c r="M1458" s="8">
        <f>SUMIF(N$346:N$376,$D1458,P$346:P$376)</f>
        <v>0</v>
      </c>
      <c r="N1458" s="15"/>
      <c r="O1458" s="16"/>
      <c r="P1458" s="16"/>
      <c r="Q1458" s="6">
        <f>SUMIF(R$346:R$376,$D1458,T$346:T$376)</f>
        <v>0</v>
      </c>
      <c r="R1458" s="15"/>
      <c r="S1458" s="16"/>
      <c r="T1458" s="16"/>
      <c r="U1458" s="8">
        <f>SUMIF(V$346:V$376,$D1458,X$346:X$376)</f>
        <v>0</v>
      </c>
      <c r="V1458" s="15"/>
      <c r="W1458" s="16"/>
      <c r="X1458" s="16"/>
      <c r="Y1458" s="6">
        <f>SUMIF(Z$346:Z$376,$D1458,AB$346:AB$376)</f>
        <v>0</v>
      </c>
      <c r="Z1458" s="15"/>
      <c r="AA1458" s="16"/>
      <c r="AB1458" s="16"/>
      <c r="AC1458" s="8">
        <f>SUMIF(AD$346:AD$376,$D1458,AF$346:AF$376)</f>
        <v>0</v>
      </c>
      <c r="AD1458" s="15"/>
      <c r="AE1458" s="16"/>
      <c r="AF1458" s="16"/>
      <c r="AG1458" s="8">
        <f>SUMIF(AH$346:AH$376,$D1458,AJ$346:AJ$376)</f>
        <v>0</v>
      </c>
      <c r="AH1458" s="15"/>
      <c r="AI1458" s="16"/>
      <c r="AJ1458" s="16"/>
      <c r="AK1458" s="8">
        <f>SUMIF(AL$346:AL$376,$D1458,AN$346:AN$376)</f>
        <v>0</v>
      </c>
      <c r="AL1458" s="15"/>
      <c r="AM1458" s="16"/>
      <c r="AN1458" s="16"/>
      <c r="AO1458" s="8">
        <f>SUMIF(AP$346:AP$376,$D1458,AR$346:AR$376)</f>
        <v>0</v>
      </c>
      <c r="AP1458" s="15"/>
      <c r="AQ1458" s="16"/>
      <c r="AR1458" s="16"/>
      <c r="AS1458" s="8">
        <f>SUMIF(AT$346:AT$376,$D1458,AV$346:AV$376)</f>
        <v>0</v>
      </c>
      <c r="AT1458" s="15"/>
      <c r="AU1458" s="16"/>
      <c r="AV1458" s="16"/>
      <c r="AW1458" s="8">
        <f>SUMIF(AX$346:AX$376,$D1458,AZ$346:AZ$376)</f>
        <v>0</v>
      </c>
      <c r="AX1458" s="15"/>
      <c r="AY1458" s="16"/>
      <c r="AZ1458" s="16"/>
      <c r="BA1458" s="8">
        <f>SUMIF(BB$346:BB$376,$D1458,BD$346:BD$376)</f>
        <v>0</v>
      </c>
      <c r="BB1458" s="15"/>
      <c r="BC1458" s="16"/>
      <c r="BD1458" s="16"/>
      <c r="BE1458" s="8">
        <f>SUMIF(BF$346:BF$376,$D1458,BH$346:BH$376)</f>
        <v>0</v>
      </c>
      <c r="BF1458" s="15"/>
      <c r="BG1458" s="16"/>
      <c r="BH1458" s="16"/>
      <c r="BI1458" s="8">
        <f>SUMIF(BJ$346:BJ$376,$D1458,BL$346:BL$376)</f>
        <v>0</v>
      </c>
      <c r="BJ1458" s="15"/>
      <c r="BK1458" s="16"/>
      <c r="BL1458" s="16"/>
      <c r="BM1458" s="8">
        <f>SUMIF(BN$346:BN$376,$D1458,BP$346:BP$376)</f>
        <v>0</v>
      </c>
      <c r="BN1458" s="15"/>
      <c r="BO1458" s="16"/>
      <c r="BP1458" s="16"/>
      <c r="BQ1458" s="8">
        <f>SUMIF(BR$346:BR$376,$D1458,BT$346:BT$376)</f>
        <v>0</v>
      </c>
      <c r="BR1458" s="15"/>
      <c r="BS1458" s="16"/>
      <c r="BT1458" s="16"/>
      <c r="BU1458" s="8">
        <f>SUMIF(BV$346:BV$376,$D1458,BX$346:BX$376)</f>
        <v>0</v>
      </c>
      <c r="BV1458" s="15"/>
      <c r="BW1458" s="16"/>
      <c r="BX1458" s="16"/>
      <c r="BY1458" s="8">
        <f>SUMIF(BZ$346:BZ$376,$D1458,CB$346:CB$376)</f>
        <v>0</v>
      </c>
      <c r="BZ1458" s="15"/>
      <c r="CA1458" s="16"/>
      <c r="CB1458" s="16"/>
      <c r="CC1458" s="8">
        <f>SUMIF(CD$346:CD$376,$D1458,CF$346:CF$376)</f>
        <v>0</v>
      </c>
      <c r="CD1458" s="15"/>
      <c r="CE1458" s="16"/>
      <c r="CF1458" s="16"/>
      <c r="CG1458" s="8">
        <f>SUMIF(CH$346:CH$376,$D1458,CJ$346:CJ$376)</f>
        <v>0</v>
      </c>
      <c r="CH1458" s="15"/>
      <c r="CI1458" s="16"/>
      <c r="CJ1458" s="16"/>
      <c r="CK1458" s="8">
        <f>SUMIF(CL$346:CL$376,$D1458,CN$346:CN$376)</f>
        <v>0</v>
      </c>
      <c r="CL1458" s="15"/>
      <c r="CM1458" s="16"/>
      <c r="CN1458" s="16"/>
      <c r="CO1458" s="8">
        <f>SUMIF(CP$346:CP$376,$D1458,CR$346:CR$376)</f>
        <v>0</v>
      </c>
      <c r="CP1458" s="15"/>
      <c r="CQ1458" s="16"/>
      <c r="CR1458" s="16"/>
      <c r="CS1458" s="8">
        <f>SUMIF(CT$346:CT$376,$D1458,CV$346:CV$376)</f>
        <v>0</v>
      </c>
      <c r="CT1458" s="15"/>
      <c r="CU1458" s="16"/>
      <c r="CV1458" s="16"/>
      <c r="CW1458" s="8">
        <f>SUMIF(CX$346:CX$376,$D1458,CZ$346:CZ$376)</f>
        <v>0</v>
      </c>
      <c r="CX1458" s="15"/>
      <c r="CY1458" s="16"/>
      <c r="CZ1458" s="16"/>
      <c r="DA1458" s="8">
        <f>SUMIF(DB$346:DB$376,$D1458,DD$346:DD$376)</f>
        <v>0</v>
      </c>
      <c r="DB1458" s="15"/>
      <c r="DC1458" s="16"/>
      <c r="DD1458" s="16"/>
      <c r="DE1458" s="8">
        <f>SUMIF(DF$346:DF$376,$D1458,DH$346:DH$376)</f>
        <v>0</v>
      </c>
      <c r="DF1458" s="15"/>
      <c r="DG1458" s="16"/>
      <c r="DH1458" s="16"/>
      <c r="DI1458" s="8">
        <f>SUMIF(DJ$346:DJ$376,$D1458,DL$346:DL$376)</f>
        <v>0</v>
      </c>
      <c r="DJ1458" s="15"/>
      <c r="DK1458" s="16"/>
      <c r="DL1458" s="16"/>
      <c r="DM1458" s="8">
        <f>SUMIF(DN$346:DN$376,$D1458,DP$346:DP$376)</f>
        <v>0</v>
      </c>
      <c r="DN1458" s="15"/>
      <c r="DO1458" s="16"/>
      <c r="DP1458" s="16"/>
      <c r="DQ1458" s="8">
        <f>SUMIF(DR$346:DR$376,$D1458,DT$346:DT$376)</f>
        <v>0</v>
      </c>
      <c r="DR1458" s="15"/>
      <c r="DS1458" s="16"/>
      <c r="DT1458" s="16"/>
      <c r="DU1458" s="8">
        <f>SUMIF(DV$346:DV$376,$D1458,DX$346:DX$376)</f>
        <v>0</v>
      </c>
      <c r="DV1458" s="15"/>
      <c r="DW1458" s="16"/>
      <c r="DX1458" s="16"/>
      <c r="DY1458" s="8">
        <f>SUMIF(DZ$346:DZ$376,$D1458,EB$346:EB$376)</f>
        <v>0</v>
      </c>
      <c r="DZ1458" s="15"/>
      <c r="EA1458" s="16"/>
      <c r="EB1458" s="16"/>
      <c r="EC1458" s="8">
        <f>SUMIF(ED$346:ED$376,$D1458,EF$346:EF$376)</f>
        <v>0</v>
      </c>
      <c r="ED1458" s="15"/>
      <c r="EE1458" s="16"/>
      <c r="EF1458" s="16"/>
      <c r="EG1458" s="8">
        <f>SUMIF(EH$346:EH$376,$D1458,EJ$346:EJ$376)</f>
        <v>0</v>
      </c>
      <c r="EH1458" s="15"/>
      <c r="EI1458" s="16"/>
      <c r="EJ1458" s="16"/>
      <c r="EK1458" s="8">
        <f>SUMIF(EL$346:EL$376,$D1458,EN$346:EN$376)</f>
        <v>0</v>
      </c>
      <c r="EL1458" s="15"/>
      <c r="EM1458" s="16"/>
      <c r="EN1458" s="16"/>
      <c r="EO1458" s="8">
        <f>SUMIF(EP$346:EP$376,$D1458,ER$346:ER$376)</f>
        <v>0</v>
      </c>
      <c r="EP1458" s="15"/>
      <c r="EQ1458" s="16"/>
      <c r="ER1458" s="16"/>
      <c r="ES1458" s="8">
        <f>SUMIF(ET$346:ET$376,$D1458,EV$346:EV$376)</f>
        <v>0</v>
      </c>
      <c r="ET1458" s="15"/>
      <c r="EU1458" s="16"/>
      <c r="EV1458" s="16"/>
      <c r="EW1458" s="8">
        <f>SUMIF(EX$346:EX$376,$D1458,EZ$346:EZ$376)</f>
        <v>0</v>
      </c>
      <c r="EX1458" s="15"/>
      <c r="EY1458" s="16"/>
      <c r="EZ1458" s="16"/>
      <c r="FA1458" s="8">
        <f>SUMIF(FB$346:FB$376,$D1458,FD$346:FD$376)</f>
        <v>0</v>
      </c>
      <c r="FB1458" s="15"/>
      <c r="FC1458" s="16"/>
      <c r="FD1458" s="16"/>
      <c r="FE1458" s="8">
        <f>SUMIF(FF$346:FF$376,$D1458,FH$346:FH$376)</f>
        <v>0</v>
      </c>
      <c r="FF1458" s="15"/>
      <c r="FG1458" s="16"/>
      <c r="FH1458" s="16"/>
      <c r="FI1458" s="8">
        <f>SUMIF(FJ$346:FJ$376,$D1458,FL$346:FL$376)</f>
        <v>0</v>
      </c>
      <c r="FJ1458" s="15"/>
      <c r="FK1458" s="16"/>
      <c r="FL1458" s="16"/>
      <c r="FM1458" s="8">
        <f>SUMIF(FN$346:FN$376,$D1458,FP$346:FP$376)</f>
        <v>0</v>
      </c>
      <c r="FN1458" s="15"/>
      <c r="FO1458" s="16"/>
      <c r="FP1458" s="16"/>
      <c r="FQ1458" s="8">
        <f>SUMIF(FR$346:FR$376,$D1458,FT$346:FT$376)</f>
        <v>0</v>
      </c>
      <c r="FR1458" s="15"/>
      <c r="FS1458" s="16"/>
      <c r="FT1458" s="16"/>
      <c r="FU1458" s="8">
        <f>SUMIF(FV$346:FV$376,$D1458,FX$346:FX$376)</f>
        <v>0</v>
      </c>
      <c r="FV1458" s="15"/>
      <c r="FW1458" s="16"/>
      <c r="FX1458" s="16"/>
      <c r="FY1458" s="8">
        <f>SUMIF(FZ$346:FZ$376,$D1458,GB$346:GB$376)</f>
        <v>0</v>
      </c>
      <c r="FZ1458" s="15"/>
      <c r="GA1458" s="16"/>
      <c r="GB1458" s="16"/>
      <c r="GC1458" s="8">
        <f>SUMIF(GD$346:GD$376,$D1458,GF$346:GF$376)</f>
        <v>0</v>
      </c>
      <c r="GD1458" s="15"/>
      <c r="GE1458" s="16"/>
      <c r="GF1458" s="16"/>
      <c r="GG1458" s="8">
        <f>SUMIF(GH$346:GH$376,$D1458,GJ$346:GJ$376)</f>
        <v>0</v>
      </c>
      <c r="GH1458" s="15"/>
      <c r="GI1458" s="16"/>
      <c r="GJ1458" s="16"/>
      <c r="GK1458" s="8">
        <f>SUMIF(GL$346:GL$376,$D1458,GN$346:GN$376)</f>
        <v>0</v>
      </c>
      <c r="GL1458" s="15"/>
      <c r="GM1458" s="16"/>
      <c r="GN1458" s="16"/>
      <c r="GO1458" s="8">
        <f>SUMIF(GP$346:GP$376,$D1458,GR$346:GR$376)</f>
        <v>0</v>
      </c>
      <c r="GP1458" s="15"/>
      <c r="GQ1458" s="16"/>
      <c r="GR1458" s="16"/>
      <c r="GS1458" s="8">
        <f>SUMIF(GT$346:GT$376,$D1458,GV$346:GV$376)</f>
        <v>0</v>
      </c>
      <c r="GT1458" s="15"/>
      <c r="GU1458" s="16"/>
      <c r="GV1458" s="22"/>
      <c r="GW1458" s="19">
        <f t="shared" si="34"/>
        <v>0</v>
      </c>
      <c r="GX1458" s="472"/>
      <c r="GY1458" s="473"/>
    </row>
    <row r="1459" spans="1:207" ht="30" customHeight="1">
      <c r="A1459" s="163" t="s">
        <v>75</v>
      </c>
      <c r="B1459" s="544" t="s">
        <v>473</v>
      </c>
      <c r="C1459" s="342" t="s">
        <v>471</v>
      </c>
      <c r="D1459" s="279" t="s">
        <v>472</v>
      </c>
      <c r="E1459" s="6">
        <f>SUMIF(F$5:F$35,$D1459,H$5:H$35)</f>
        <v>0</v>
      </c>
      <c r="F1459" s="9"/>
      <c r="G1459" s="10"/>
      <c r="H1459" s="11"/>
      <c r="I1459" s="6">
        <f>SUMIF(J$5:J$35,$D1459,L$5:L$35)</f>
        <v>0</v>
      </c>
      <c r="J1459" s="9"/>
      <c r="K1459" s="10"/>
      <c r="L1459" s="11"/>
      <c r="M1459" s="6">
        <f>SUMIF(N$5:N$35,$D1459,P$5:P$35)</f>
        <v>0</v>
      </c>
      <c r="N1459" s="9"/>
      <c r="O1459" s="10"/>
      <c r="P1459" s="11"/>
      <c r="Q1459" s="6">
        <f>SUMIF(R$5:R$35,$D1459,T$5:T$35)</f>
        <v>0</v>
      </c>
      <c r="R1459" s="9"/>
      <c r="S1459" s="10"/>
      <c r="T1459" s="11"/>
      <c r="U1459" s="6">
        <f>SUMIF(V$5:V$35,$D1459,X$5:X$35)</f>
        <v>0</v>
      </c>
      <c r="V1459" s="9"/>
      <c r="W1459" s="10"/>
      <c r="X1459" s="11"/>
      <c r="Y1459" s="6">
        <f>SUMIF(Z$5:Z$35,$D1459,AB$5:AB$35)</f>
        <v>0</v>
      </c>
      <c r="Z1459" s="9"/>
      <c r="AA1459" s="10"/>
      <c r="AB1459" s="11"/>
      <c r="AC1459" s="6">
        <f>SUMIF(AD$5:AD$35,$D1459,AF$5:AF$35)</f>
        <v>0</v>
      </c>
      <c r="AD1459" s="9"/>
      <c r="AE1459" s="10"/>
      <c r="AF1459" s="11"/>
      <c r="AG1459" s="6">
        <f>SUMIF(AH$5:AH$35,$D1459,AJ$5:AJ$35)</f>
        <v>0</v>
      </c>
      <c r="AH1459" s="9"/>
      <c r="AI1459" s="10"/>
      <c r="AJ1459" s="11"/>
      <c r="AK1459" s="6">
        <f>SUMIF(AL$5:AL$35,$D1459,AN$5:AN$35)</f>
        <v>0</v>
      </c>
      <c r="AL1459" s="9"/>
      <c r="AM1459" s="10"/>
      <c r="AN1459" s="11"/>
      <c r="AO1459" s="6">
        <f>SUMIF(AP$5:AP$35,$D1459,AR$5:AR$35)</f>
        <v>0</v>
      </c>
      <c r="AP1459" s="9"/>
      <c r="AQ1459" s="10"/>
      <c r="AR1459" s="11"/>
      <c r="AS1459" s="6">
        <f>SUMIF(AT$5:AT$35,$D1459,AV$5:AV$35)</f>
        <v>0</v>
      </c>
      <c r="AT1459" s="9"/>
      <c r="AU1459" s="10"/>
      <c r="AV1459" s="11"/>
      <c r="AW1459" s="6">
        <f>SUMIF(AX$5:AX$35,$D1459,AZ$5:AZ$35)</f>
        <v>0</v>
      </c>
      <c r="AX1459" s="9"/>
      <c r="AY1459" s="10"/>
      <c r="AZ1459" s="11"/>
      <c r="BA1459" s="6">
        <f>SUMIF(BB$5:BB$35,$D1459,BD$5:BD$35)</f>
        <v>0</v>
      </c>
      <c r="BB1459" s="9"/>
      <c r="BC1459" s="10"/>
      <c r="BD1459" s="11"/>
      <c r="BE1459" s="6">
        <f>SUMIF(BF$5:BF$35,$D1459,BH$5:BH$35)</f>
        <v>0</v>
      </c>
      <c r="BF1459" s="9"/>
      <c r="BG1459" s="10"/>
      <c r="BH1459" s="11"/>
      <c r="BI1459" s="6">
        <f>SUMIF(BJ$5:BJ$35,$D1459,BL$5:BL$35)</f>
        <v>0</v>
      </c>
      <c r="BJ1459" s="9"/>
      <c r="BK1459" s="10"/>
      <c r="BL1459" s="11"/>
      <c r="BM1459" s="6">
        <f>SUMIF(BN$5:BN$35,$D1459,BP$5:BP$35)</f>
        <v>0</v>
      </c>
      <c r="BN1459" s="9"/>
      <c r="BO1459" s="10"/>
      <c r="BP1459" s="11"/>
      <c r="BQ1459" s="6">
        <f>SUMIF(BR$5:BR$35,$D1459,BT$5:BT$35)</f>
        <v>0</v>
      </c>
      <c r="BR1459" s="9"/>
      <c r="BS1459" s="10"/>
      <c r="BT1459" s="11"/>
      <c r="BU1459" s="6">
        <f>SUMIF(BV$5:BV$35,$D1459,BX$5:BX$35)</f>
        <v>0</v>
      </c>
      <c r="BV1459" s="9"/>
      <c r="BW1459" s="10"/>
      <c r="BX1459" s="11"/>
      <c r="BY1459" s="6">
        <f>SUMIF(BZ$5:BZ$35,$D1459,CB$5:CB$35)</f>
        <v>0</v>
      </c>
      <c r="BZ1459" s="9"/>
      <c r="CA1459" s="10"/>
      <c r="CB1459" s="11"/>
      <c r="CC1459" s="6">
        <f>SUMIF(CD$5:CD$35,$D1459,CF$5:CF$35)</f>
        <v>0</v>
      </c>
      <c r="CD1459" s="9"/>
      <c r="CE1459" s="10"/>
      <c r="CF1459" s="11"/>
      <c r="CG1459" s="6">
        <f>SUMIF(CH$5:CH$35,$D1459,CJ$5:CJ$35)</f>
        <v>0</v>
      </c>
      <c r="CH1459" s="9"/>
      <c r="CI1459" s="10"/>
      <c r="CJ1459" s="11"/>
      <c r="CK1459" s="6">
        <f>SUMIF(CL$5:CL$35,$D1459,CN$5:CN$35)</f>
        <v>0</v>
      </c>
      <c r="CL1459" s="9"/>
      <c r="CM1459" s="10"/>
      <c r="CN1459" s="11"/>
      <c r="CO1459" s="6">
        <f>SUMIF(CP$5:CP$35,$D1459,CR$5:CR$35)</f>
        <v>0</v>
      </c>
      <c r="CP1459" s="9"/>
      <c r="CQ1459" s="10"/>
      <c r="CR1459" s="11"/>
      <c r="CS1459" s="6">
        <f>SUMIF(CT$5:CT$35,$D1459,CV$5:CV$35)</f>
        <v>0</v>
      </c>
      <c r="CT1459" s="9"/>
      <c r="CU1459" s="10"/>
      <c r="CV1459" s="11"/>
      <c r="CW1459" s="6">
        <f>SUMIF(CX$5:CX$35,$D1459,CZ$5:CZ$35)</f>
        <v>0</v>
      </c>
      <c r="CX1459" s="9"/>
      <c r="CY1459" s="10"/>
      <c r="CZ1459" s="11"/>
      <c r="DA1459" s="6">
        <f>SUMIF(DB$5:DB$35,$D1459,DD$5:DD$35)</f>
        <v>0</v>
      </c>
      <c r="DB1459" s="9"/>
      <c r="DC1459" s="10"/>
      <c r="DD1459" s="11"/>
      <c r="DE1459" s="6">
        <f>SUMIF(DF$5:DF$35,$D1459,DH$5:DH$35)</f>
        <v>0</v>
      </c>
      <c r="DF1459" s="9"/>
      <c r="DG1459" s="10"/>
      <c r="DH1459" s="11"/>
      <c r="DI1459" s="6">
        <f>SUMIF(DJ$5:DJ$35,$D1459,DL$5:DL$35)</f>
        <v>0</v>
      </c>
      <c r="DJ1459" s="9"/>
      <c r="DK1459" s="10"/>
      <c r="DL1459" s="11"/>
      <c r="DM1459" s="6">
        <f>SUMIF(DN$5:DN$35,$D1459,DP$5:DP$35)</f>
        <v>0</v>
      </c>
      <c r="DN1459" s="9"/>
      <c r="DO1459" s="10"/>
      <c r="DP1459" s="11"/>
      <c r="DQ1459" s="6">
        <f>SUMIF(DR$5:DR$35,$D1459,DT$5:DT$35)</f>
        <v>0</v>
      </c>
      <c r="DR1459" s="9"/>
      <c r="DS1459" s="10"/>
      <c r="DT1459" s="11"/>
      <c r="DU1459" s="6">
        <f>SUMIF(DV$5:DV$35,$D1459,DX$5:DX$35)</f>
        <v>0</v>
      </c>
      <c r="DV1459" s="9"/>
      <c r="DW1459" s="10"/>
      <c r="DX1459" s="11"/>
      <c r="DY1459" s="6">
        <f>SUMIF(DZ$5:DZ$35,$D1459,EB$5:EB$35)</f>
        <v>0</v>
      </c>
      <c r="DZ1459" s="9"/>
      <c r="EA1459" s="10"/>
      <c r="EB1459" s="11"/>
      <c r="EC1459" s="6">
        <f>SUMIF(ED$5:ED$35,$D1459,EF$5:EF$35)</f>
        <v>0</v>
      </c>
      <c r="ED1459" s="9"/>
      <c r="EE1459" s="10"/>
      <c r="EF1459" s="11"/>
      <c r="EG1459" s="6">
        <f>SUMIF(EH$5:EH$35,$D1459,EJ$5:EJ$35)</f>
        <v>0</v>
      </c>
      <c r="EH1459" s="9"/>
      <c r="EI1459" s="10"/>
      <c r="EJ1459" s="11"/>
      <c r="EK1459" s="6">
        <f>SUMIF(EL$5:EL$35,$D1459,EN$5:EN$35)</f>
        <v>0</v>
      </c>
      <c r="EL1459" s="9"/>
      <c r="EM1459" s="10"/>
      <c r="EN1459" s="11"/>
      <c r="EO1459" s="6">
        <f>SUMIF(EP$5:EP$35,$D1459,ER$5:ER$35)</f>
        <v>0</v>
      </c>
      <c r="EP1459" s="9"/>
      <c r="EQ1459" s="10"/>
      <c r="ER1459" s="11"/>
      <c r="ES1459" s="6">
        <f>SUMIF(ET$5:ET$35,$D1459,EV$5:EV$35)</f>
        <v>0</v>
      </c>
      <c r="ET1459" s="9"/>
      <c r="EU1459" s="10"/>
      <c r="EV1459" s="11"/>
      <c r="EW1459" s="6">
        <f>SUMIF(EX$5:EX$35,$D1459,EZ$5:EZ$35)</f>
        <v>0</v>
      </c>
      <c r="EX1459" s="9"/>
      <c r="EY1459" s="10"/>
      <c r="EZ1459" s="11"/>
      <c r="FA1459" s="6">
        <f>SUMIF(FB$5:FB$35,$D1459,FD$5:FD$35)</f>
        <v>0</v>
      </c>
      <c r="FB1459" s="9"/>
      <c r="FC1459" s="10"/>
      <c r="FD1459" s="11"/>
      <c r="FE1459" s="6">
        <f>SUMIF(FF$5:FF$35,$D1459,FH$5:FH$35)</f>
        <v>0</v>
      </c>
      <c r="FF1459" s="9"/>
      <c r="FG1459" s="10"/>
      <c r="FH1459" s="11"/>
      <c r="FI1459" s="6">
        <f>SUMIF(FJ$5:FJ$35,$D1459,FL$5:FL$35)</f>
        <v>0</v>
      </c>
      <c r="FJ1459" s="9"/>
      <c r="FK1459" s="10"/>
      <c r="FL1459" s="11"/>
      <c r="FM1459" s="6">
        <f>SUMIF(FN$5:FN$35,$D1459,FP$5:FP$35)</f>
        <v>0</v>
      </c>
      <c r="FN1459" s="9"/>
      <c r="FO1459" s="10"/>
      <c r="FP1459" s="11"/>
      <c r="FQ1459" s="6">
        <f>SUMIF(FR$5:FR$35,$D1459,FT$5:FT$35)</f>
        <v>0</v>
      </c>
      <c r="FR1459" s="9"/>
      <c r="FS1459" s="10"/>
      <c r="FT1459" s="11"/>
      <c r="FU1459" s="6">
        <f>SUMIF(FV$5:FV$35,$D1459,FX$5:FX$35)</f>
        <v>0</v>
      </c>
      <c r="FV1459" s="9"/>
      <c r="FW1459" s="10"/>
      <c r="FX1459" s="11"/>
      <c r="FY1459" s="6">
        <f>SUMIF(FZ$5:FZ$35,$D1459,GB$5:GB$35)</f>
        <v>0</v>
      </c>
      <c r="FZ1459" s="9"/>
      <c r="GA1459" s="10"/>
      <c r="GB1459" s="11"/>
      <c r="GC1459" s="6">
        <f>SUMIF(GD$5:GD$35,$D1459,GF$5:GF$35)</f>
        <v>0</v>
      </c>
      <c r="GD1459" s="9"/>
      <c r="GE1459" s="10"/>
      <c r="GF1459" s="11"/>
      <c r="GG1459" s="6">
        <f>SUMIF(GH$5:GH$35,$D1459,GJ$5:GJ$35)</f>
        <v>0</v>
      </c>
      <c r="GH1459" s="9"/>
      <c r="GI1459" s="10"/>
      <c r="GJ1459" s="11"/>
      <c r="GK1459" s="6">
        <f>SUMIF(GL$5:GL$35,$D1459,GN$5:GN$35)</f>
        <v>0</v>
      </c>
      <c r="GL1459" s="9"/>
      <c r="GM1459" s="10"/>
      <c r="GN1459" s="11"/>
      <c r="GO1459" s="6">
        <f>SUMIF(GP$5:GP$35,$D1459,GR$5:GR$35)</f>
        <v>0</v>
      </c>
      <c r="GP1459" s="9"/>
      <c r="GQ1459" s="10"/>
      <c r="GR1459" s="11"/>
      <c r="GS1459" s="6">
        <f>SUMIF(GT$5:GT$35,$D1459,GV$5:GV$35)</f>
        <v>0</v>
      </c>
      <c r="GT1459" s="9"/>
      <c r="GU1459" s="10"/>
      <c r="GV1459" s="20"/>
      <c r="GW1459" s="19">
        <f t="shared" si="34"/>
        <v>0</v>
      </c>
      <c r="GX1459" s="472">
        <f>SUM(GW1459:GW1470)</f>
        <v>0</v>
      </c>
      <c r="GY1459" s="473" t="str">
        <f>D1459</f>
        <v>TS 00000</v>
      </c>
    </row>
    <row r="1460" spans="1:207" ht="30">
      <c r="A1460" s="47" t="s">
        <v>76</v>
      </c>
      <c r="B1460" s="545"/>
      <c r="C1460" s="343" t="s">
        <v>471</v>
      </c>
      <c r="D1460" s="282" t="s">
        <v>472</v>
      </c>
      <c r="E1460" s="6">
        <f>SUMIF(F$36:F$66,$D1460,H$36:H$66)</f>
        <v>0</v>
      </c>
      <c r="F1460" s="9"/>
      <c r="G1460" s="10"/>
      <c r="H1460" s="11"/>
      <c r="I1460" s="6">
        <f>SUMIF(J$36:J$66,$D1460,L$36:L$66)</f>
        <v>0</v>
      </c>
      <c r="J1460" s="9"/>
      <c r="K1460" s="10"/>
      <c r="L1460" s="11"/>
      <c r="M1460" s="6">
        <f>SUMIF(N$36:N$66,$D1460,P$36:P$66)</f>
        <v>0</v>
      </c>
      <c r="N1460" s="9"/>
      <c r="O1460" s="10"/>
      <c r="P1460" s="11"/>
      <c r="Q1460" s="6">
        <f>SUMIF(R$36:R$66,$D1460,T$36:T$66)</f>
        <v>0</v>
      </c>
      <c r="R1460" s="9"/>
      <c r="S1460" s="10"/>
      <c r="T1460" s="11"/>
      <c r="U1460" s="6">
        <f>SUMIF(V$36:V$66,$D1460,X$36:X$66)</f>
        <v>0</v>
      </c>
      <c r="V1460" s="9"/>
      <c r="W1460" s="10"/>
      <c r="X1460" s="11"/>
      <c r="Y1460" s="6">
        <f>SUMIF(Z$36:Z$66,$D1460,AB$36:AB$66)</f>
        <v>0</v>
      </c>
      <c r="Z1460" s="9"/>
      <c r="AA1460" s="10"/>
      <c r="AB1460" s="11"/>
      <c r="AC1460" s="6">
        <f>SUMIF(AD$36:AD$66,$D1460,AF$36:AF$66)</f>
        <v>0</v>
      </c>
      <c r="AD1460" s="9"/>
      <c r="AE1460" s="10"/>
      <c r="AF1460" s="11"/>
      <c r="AG1460" s="6">
        <f>SUMIF(AH$36:AH$66,$D1460,AJ$36:AJ$66)</f>
        <v>0</v>
      </c>
      <c r="AH1460" s="9"/>
      <c r="AI1460" s="10"/>
      <c r="AJ1460" s="11"/>
      <c r="AK1460" s="6">
        <f>SUMIF(AL$36:AL$66,$D1460,AN$36:AN$66)</f>
        <v>0</v>
      </c>
      <c r="AL1460" s="9"/>
      <c r="AM1460" s="10"/>
      <c r="AN1460" s="11"/>
      <c r="AO1460" s="6">
        <f>SUMIF(AP$36:AP$66,$D1460,AR$36:AR$66)</f>
        <v>0</v>
      </c>
      <c r="AP1460" s="9"/>
      <c r="AQ1460" s="10"/>
      <c r="AR1460" s="11"/>
      <c r="AS1460" s="6">
        <f>SUMIF(AT$36:AT$66,$D1460,AV$36:AV$66)</f>
        <v>0</v>
      </c>
      <c r="AT1460" s="9"/>
      <c r="AU1460" s="10"/>
      <c r="AV1460" s="11"/>
      <c r="AW1460" s="6">
        <f>SUMIF(AX$36:AX$66,$D1460,AZ$36:AZ$66)</f>
        <v>0</v>
      </c>
      <c r="AX1460" s="9"/>
      <c r="AY1460" s="10"/>
      <c r="AZ1460" s="11"/>
      <c r="BA1460" s="6">
        <f>SUMIF(BB$36:BB$66,$D1460,BD$36:BD$66)</f>
        <v>0</v>
      </c>
      <c r="BB1460" s="9"/>
      <c r="BC1460" s="10"/>
      <c r="BD1460" s="11"/>
      <c r="BE1460" s="6">
        <f>SUMIF(BF$36:BF$66,$D1460,BH$36:BH$66)</f>
        <v>0</v>
      </c>
      <c r="BF1460" s="9"/>
      <c r="BG1460" s="10"/>
      <c r="BH1460" s="11"/>
      <c r="BI1460" s="6">
        <f>SUMIF(BJ$36:BJ$66,$D1460,BL$36:BL$66)</f>
        <v>0</v>
      </c>
      <c r="BJ1460" s="9"/>
      <c r="BK1460" s="10"/>
      <c r="BL1460" s="11"/>
      <c r="BM1460" s="6">
        <f>SUMIF(BN$36:BN$66,$D1460,BP$36:BP$66)</f>
        <v>0</v>
      </c>
      <c r="BN1460" s="9"/>
      <c r="BO1460" s="10"/>
      <c r="BP1460" s="11"/>
      <c r="BQ1460" s="6">
        <f>SUMIF(BR$36:BR$66,$D1460,BT$36:BT$66)</f>
        <v>0</v>
      </c>
      <c r="BR1460" s="9"/>
      <c r="BS1460" s="10"/>
      <c r="BT1460" s="11"/>
      <c r="BU1460" s="6">
        <f>SUMIF(BV$36:BV$66,$D1460,BX$36:BX$66)</f>
        <v>0</v>
      </c>
      <c r="BV1460" s="9"/>
      <c r="BW1460" s="10"/>
      <c r="BX1460" s="11"/>
      <c r="BY1460" s="6">
        <f>SUMIF(BZ$36:BZ$66,$D1460,CB$36:CB$66)</f>
        <v>0</v>
      </c>
      <c r="BZ1460" s="9"/>
      <c r="CA1460" s="10"/>
      <c r="CB1460" s="11"/>
      <c r="CC1460" s="6">
        <f>SUMIF(CD$36:CD$66,$D1460,CF$36:CF$66)</f>
        <v>0</v>
      </c>
      <c r="CD1460" s="9"/>
      <c r="CE1460" s="10"/>
      <c r="CF1460" s="11"/>
      <c r="CG1460" s="6">
        <f>SUMIF(CH$36:CH$66,$D1460,CJ$36:CJ$66)</f>
        <v>0</v>
      </c>
      <c r="CH1460" s="9"/>
      <c r="CI1460" s="10"/>
      <c r="CJ1460" s="11"/>
      <c r="CK1460" s="6">
        <f>SUMIF(CL$36:CL$66,$D1460,CN$36:CN$66)</f>
        <v>0</v>
      </c>
      <c r="CL1460" s="9"/>
      <c r="CM1460" s="10"/>
      <c r="CN1460" s="11"/>
      <c r="CO1460" s="6">
        <f>SUMIF(CP$36:CP$66,$D1460,CR$36:CR$66)</f>
        <v>0</v>
      </c>
      <c r="CP1460" s="9"/>
      <c r="CQ1460" s="10"/>
      <c r="CR1460" s="11"/>
      <c r="CS1460" s="6">
        <f>SUMIF(CT$36:CT$66,$D1460,CV$36:CV$66)</f>
        <v>0</v>
      </c>
      <c r="CT1460" s="9"/>
      <c r="CU1460" s="10"/>
      <c r="CV1460" s="11"/>
      <c r="CW1460" s="6">
        <f>SUMIF(CX$36:CX$66,$D1460,CZ$36:CZ$66)</f>
        <v>0</v>
      </c>
      <c r="CX1460" s="9"/>
      <c r="CY1460" s="10"/>
      <c r="CZ1460" s="11"/>
      <c r="DA1460" s="6">
        <f>SUMIF(DB$36:DB$66,$D1460,DD$36:DD$66)</f>
        <v>0</v>
      </c>
      <c r="DB1460" s="9"/>
      <c r="DC1460" s="10"/>
      <c r="DD1460" s="11"/>
      <c r="DE1460" s="6">
        <f>SUMIF(DF$36:DF$66,$D1460,DH$36:DH$66)</f>
        <v>0</v>
      </c>
      <c r="DF1460" s="9"/>
      <c r="DG1460" s="10"/>
      <c r="DH1460" s="11"/>
      <c r="DI1460" s="6">
        <f>SUMIF(DJ$36:DJ$66,$D1460,DL$36:DL$66)</f>
        <v>0</v>
      </c>
      <c r="DJ1460" s="9"/>
      <c r="DK1460" s="10"/>
      <c r="DL1460" s="11"/>
      <c r="DM1460" s="6">
        <f>SUMIF(DN$36:DN$66,$D1460,DP$36:DP$66)</f>
        <v>0</v>
      </c>
      <c r="DN1460" s="9"/>
      <c r="DO1460" s="10"/>
      <c r="DP1460" s="11"/>
      <c r="DQ1460" s="6">
        <f>SUMIF(DR$36:DR$66,$D1460,DT$36:DT$66)</f>
        <v>0</v>
      </c>
      <c r="DR1460" s="9"/>
      <c r="DS1460" s="10"/>
      <c r="DT1460" s="11"/>
      <c r="DU1460" s="6">
        <f>SUMIF(DV$36:DV$66,$D1460,DX$36:DX$66)</f>
        <v>0</v>
      </c>
      <c r="DV1460" s="9"/>
      <c r="DW1460" s="10"/>
      <c r="DX1460" s="11"/>
      <c r="DY1460" s="6">
        <f>SUMIF(DZ$36:DZ$66,$D1460,EB$36:EB$66)</f>
        <v>0</v>
      </c>
      <c r="DZ1460" s="9"/>
      <c r="EA1460" s="10"/>
      <c r="EB1460" s="11"/>
      <c r="EC1460" s="6">
        <f>SUMIF(ED$36:ED$66,$D1460,EF$36:EF$66)</f>
        <v>0</v>
      </c>
      <c r="ED1460" s="9"/>
      <c r="EE1460" s="10"/>
      <c r="EF1460" s="11"/>
      <c r="EG1460" s="6">
        <f>SUMIF(EH$36:EH$66,$D1460,EJ$36:EJ$66)</f>
        <v>0</v>
      </c>
      <c r="EH1460" s="9"/>
      <c r="EI1460" s="10"/>
      <c r="EJ1460" s="11"/>
      <c r="EK1460" s="6">
        <f>SUMIF(EL$36:EL$66,$D1460,EN$36:EN$66)</f>
        <v>0</v>
      </c>
      <c r="EL1460" s="9"/>
      <c r="EM1460" s="10"/>
      <c r="EN1460" s="11"/>
      <c r="EO1460" s="6">
        <f>SUMIF(EP$36:EP$66,$D1460,ER$36:ER$66)</f>
        <v>0</v>
      </c>
      <c r="EP1460" s="9"/>
      <c r="EQ1460" s="10"/>
      <c r="ER1460" s="11"/>
      <c r="ES1460" s="6">
        <f>SUMIF(ET$36:ET$66,$D1460,EV$36:EV$66)</f>
        <v>0</v>
      </c>
      <c r="ET1460" s="9"/>
      <c r="EU1460" s="10"/>
      <c r="EV1460" s="11"/>
      <c r="EW1460" s="6">
        <f>SUMIF(EX$36:EX$66,$D1460,EZ$36:EZ$66)</f>
        <v>0</v>
      </c>
      <c r="EX1460" s="9"/>
      <c r="EY1460" s="10"/>
      <c r="EZ1460" s="11"/>
      <c r="FA1460" s="6">
        <f>SUMIF(FB$36:FB$66,$D1460,FD$36:FD$66)</f>
        <v>0</v>
      </c>
      <c r="FB1460" s="9"/>
      <c r="FC1460" s="10"/>
      <c r="FD1460" s="11"/>
      <c r="FE1460" s="6">
        <f>SUMIF(FF$36:FF$66,$D1460,FH$36:FH$66)</f>
        <v>0</v>
      </c>
      <c r="FF1460" s="9"/>
      <c r="FG1460" s="10"/>
      <c r="FH1460" s="11"/>
      <c r="FI1460" s="6">
        <f>SUMIF(FJ$36:FJ$66,$D1460,FL$36:FL$66)</f>
        <v>0</v>
      </c>
      <c r="FJ1460" s="9"/>
      <c r="FK1460" s="10"/>
      <c r="FL1460" s="11"/>
      <c r="FM1460" s="6">
        <f>SUMIF(FN$36:FN$66,$D1460,FP$36:FP$66)</f>
        <v>0</v>
      </c>
      <c r="FN1460" s="9"/>
      <c r="FO1460" s="10"/>
      <c r="FP1460" s="11"/>
      <c r="FQ1460" s="6">
        <f>SUMIF(FR$36:FR$66,$D1460,FT$36:FT$66)</f>
        <v>0</v>
      </c>
      <c r="FR1460" s="9"/>
      <c r="FS1460" s="10"/>
      <c r="FT1460" s="11"/>
      <c r="FU1460" s="6">
        <f>SUMIF(FV$36:FV$66,$D1460,FX$36:FX$66)</f>
        <v>0</v>
      </c>
      <c r="FV1460" s="9"/>
      <c r="FW1460" s="10"/>
      <c r="FX1460" s="11"/>
      <c r="FY1460" s="6">
        <f>SUMIF(FZ$36:FZ$66,$D1460,GB$36:GB$66)</f>
        <v>0</v>
      </c>
      <c r="FZ1460" s="9"/>
      <c r="GA1460" s="10"/>
      <c r="GB1460" s="11"/>
      <c r="GC1460" s="6">
        <f>SUMIF(GD$36:GD$66,$D1460,GF$36:GF$66)</f>
        <v>0</v>
      </c>
      <c r="GD1460" s="9"/>
      <c r="GE1460" s="10"/>
      <c r="GF1460" s="11"/>
      <c r="GG1460" s="6">
        <f>SUMIF(GH$36:GH$66,$D1460,GJ$36:GJ$66)</f>
        <v>0</v>
      </c>
      <c r="GH1460" s="9"/>
      <c r="GI1460" s="10"/>
      <c r="GJ1460" s="11"/>
      <c r="GK1460" s="6">
        <f>SUMIF(GL$36:GL$66,$D1460,GN$36:GN$66)</f>
        <v>0</v>
      </c>
      <c r="GL1460" s="9"/>
      <c r="GM1460" s="10"/>
      <c r="GN1460" s="11"/>
      <c r="GO1460" s="6">
        <f>SUMIF(GP$36:GP$66,$D1460,GR$36:GR$66)</f>
        <v>0</v>
      </c>
      <c r="GP1460" s="9"/>
      <c r="GQ1460" s="10"/>
      <c r="GR1460" s="11"/>
      <c r="GS1460" s="6">
        <f>SUMIF(GT$36:GT$66,$D1460,GV$36:GV$66)</f>
        <v>0</v>
      </c>
      <c r="GT1460" s="9"/>
      <c r="GU1460" s="10"/>
      <c r="GV1460" s="20"/>
      <c r="GW1460" s="19">
        <f t="shared" si="34"/>
        <v>0</v>
      </c>
      <c r="GX1460" s="472"/>
      <c r="GY1460" s="473"/>
    </row>
    <row r="1461" spans="1:207" ht="30">
      <c r="A1461" s="47" t="s">
        <v>77</v>
      </c>
      <c r="B1461" s="545"/>
      <c r="C1461" s="343" t="s">
        <v>471</v>
      </c>
      <c r="D1461" s="282" t="s">
        <v>472</v>
      </c>
      <c r="E1461" s="6">
        <f>SUMIF(F$67:F$97,$D1461,H$67:H$97)</f>
        <v>0</v>
      </c>
      <c r="F1461" s="9"/>
      <c r="G1461" s="10"/>
      <c r="H1461" s="11"/>
      <c r="I1461" s="6">
        <f>SUMIF(J$67:J$97,$D1461,L$67:L$97)</f>
        <v>0</v>
      </c>
      <c r="J1461" s="9"/>
      <c r="K1461" s="10"/>
      <c r="L1461" s="11"/>
      <c r="M1461" s="6">
        <f>SUMIF(N$67:N$97,$D1461,P$67:P$97)</f>
        <v>0</v>
      </c>
      <c r="N1461" s="9"/>
      <c r="O1461" s="10"/>
      <c r="P1461" s="11"/>
      <c r="Q1461" s="6">
        <f>SUMIF(R$67:R$97,$D1461,T$67:T$97)</f>
        <v>0</v>
      </c>
      <c r="R1461" s="9"/>
      <c r="S1461" s="10"/>
      <c r="T1461" s="11"/>
      <c r="U1461" s="6">
        <f>SUMIF(V$67:V$97,$D1461,X$67:X$97)</f>
        <v>0</v>
      </c>
      <c r="V1461" s="9"/>
      <c r="W1461" s="10"/>
      <c r="X1461" s="11"/>
      <c r="Y1461" s="6">
        <f>SUMIF(Z$67:Z$97,$D1461,AB$67:AB$97)</f>
        <v>0</v>
      </c>
      <c r="Z1461" s="9"/>
      <c r="AA1461" s="10"/>
      <c r="AB1461" s="11"/>
      <c r="AC1461" s="6">
        <f>SUMIF(AD$67:AD$97,$D1461,AF$67:AF$97)</f>
        <v>0</v>
      </c>
      <c r="AD1461" s="9"/>
      <c r="AE1461" s="10"/>
      <c r="AF1461" s="11"/>
      <c r="AG1461" s="6">
        <f>SUMIF(AH$67:AH$97,$D1461,AJ$67:AJ$97)</f>
        <v>0</v>
      </c>
      <c r="AH1461" s="9"/>
      <c r="AI1461" s="10"/>
      <c r="AJ1461" s="11"/>
      <c r="AK1461" s="6">
        <f>SUMIF(AL$67:AL$97,$D1461,AN$67:AN$97)</f>
        <v>0</v>
      </c>
      <c r="AL1461" s="9"/>
      <c r="AM1461" s="10"/>
      <c r="AN1461" s="11"/>
      <c r="AO1461" s="6">
        <f>SUMIF(AP$67:AP$97,$D1461,AR$67:AR$97)</f>
        <v>0</v>
      </c>
      <c r="AP1461" s="9"/>
      <c r="AQ1461" s="10"/>
      <c r="AR1461" s="11"/>
      <c r="AS1461" s="6">
        <f>SUMIF(AT$67:AT$97,$D1461,AV$67:AV$97)</f>
        <v>0</v>
      </c>
      <c r="AT1461" s="9"/>
      <c r="AU1461" s="10"/>
      <c r="AV1461" s="11"/>
      <c r="AW1461" s="6">
        <f>SUMIF(AX$67:AX$97,$D1461,AZ$67:AZ$97)</f>
        <v>0</v>
      </c>
      <c r="AX1461" s="9"/>
      <c r="AY1461" s="10"/>
      <c r="AZ1461" s="11"/>
      <c r="BA1461" s="6">
        <f>SUMIF(BB$67:BB$97,$D1461,BD$67:BD$97)</f>
        <v>0</v>
      </c>
      <c r="BB1461" s="9"/>
      <c r="BC1461" s="10"/>
      <c r="BD1461" s="11"/>
      <c r="BE1461" s="6">
        <f>SUMIF(BF$67:BF$97,$D1461,BH$67:BH$97)</f>
        <v>0</v>
      </c>
      <c r="BF1461" s="9"/>
      <c r="BG1461" s="10"/>
      <c r="BH1461" s="11"/>
      <c r="BI1461" s="6">
        <f>SUMIF(BJ$67:BJ$97,$D1461,BL$67:BL$97)</f>
        <v>0</v>
      </c>
      <c r="BJ1461" s="9"/>
      <c r="BK1461" s="10"/>
      <c r="BL1461" s="11"/>
      <c r="BM1461" s="6">
        <f>SUMIF(BN$67:BN$97,$D1461,BP$67:BP$97)</f>
        <v>0</v>
      </c>
      <c r="BN1461" s="9"/>
      <c r="BO1461" s="10"/>
      <c r="BP1461" s="11"/>
      <c r="BQ1461" s="6">
        <f>SUMIF(BR$67:BR$97,$D1461,BT$67:BT$97)</f>
        <v>0</v>
      </c>
      <c r="BR1461" s="9"/>
      <c r="BS1461" s="10"/>
      <c r="BT1461" s="11"/>
      <c r="BU1461" s="6">
        <f>SUMIF(BV$67:BV$97,$D1461,BX$67:BX$97)</f>
        <v>0</v>
      </c>
      <c r="BV1461" s="9"/>
      <c r="BW1461" s="10"/>
      <c r="BX1461" s="11"/>
      <c r="BY1461" s="6">
        <f>SUMIF(BZ$67:BZ$97,$D1461,CB$67:CB$97)</f>
        <v>0</v>
      </c>
      <c r="BZ1461" s="9"/>
      <c r="CA1461" s="10"/>
      <c r="CB1461" s="11"/>
      <c r="CC1461" s="6">
        <f>SUMIF(CD$67:CD$97,$D1461,CF$67:CF$97)</f>
        <v>0</v>
      </c>
      <c r="CD1461" s="9"/>
      <c r="CE1461" s="10"/>
      <c r="CF1461" s="11"/>
      <c r="CG1461" s="6">
        <f>SUMIF(CH$67:CH$97,$D1461,CJ$67:CJ$97)</f>
        <v>0</v>
      </c>
      <c r="CH1461" s="9"/>
      <c r="CI1461" s="10"/>
      <c r="CJ1461" s="11"/>
      <c r="CK1461" s="6">
        <f>SUMIF(CL$67:CL$97,$D1461,CN$67:CN$97)</f>
        <v>0</v>
      </c>
      <c r="CL1461" s="9"/>
      <c r="CM1461" s="10"/>
      <c r="CN1461" s="11"/>
      <c r="CO1461" s="6">
        <f>SUMIF(CP$67:CP$97,$D1461,CR$67:CR$97)</f>
        <v>0</v>
      </c>
      <c r="CP1461" s="9"/>
      <c r="CQ1461" s="10"/>
      <c r="CR1461" s="11"/>
      <c r="CS1461" s="6">
        <f>SUMIF(CT$67:CT$97,$D1461,CV$67:CV$97)</f>
        <v>0</v>
      </c>
      <c r="CT1461" s="9"/>
      <c r="CU1461" s="10"/>
      <c r="CV1461" s="11"/>
      <c r="CW1461" s="6">
        <f>SUMIF(CX$67:CX$97,$D1461,CZ$67:CZ$97)</f>
        <v>0</v>
      </c>
      <c r="CX1461" s="9"/>
      <c r="CY1461" s="10"/>
      <c r="CZ1461" s="11"/>
      <c r="DA1461" s="6">
        <f>SUMIF(DB$67:DB$97,$D1461,DD$67:DD$97)</f>
        <v>0</v>
      </c>
      <c r="DB1461" s="9"/>
      <c r="DC1461" s="10"/>
      <c r="DD1461" s="11"/>
      <c r="DE1461" s="6">
        <f>SUMIF(DF$67:DF$97,$D1461,DH$67:DH$97)</f>
        <v>0</v>
      </c>
      <c r="DF1461" s="9"/>
      <c r="DG1461" s="10"/>
      <c r="DH1461" s="11"/>
      <c r="DI1461" s="6">
        <f>SUMIF(DJ$67:DJ$97,$D1461,DL$67:DL$97)</f>
        <v>0</v>
      </c>
      <c r="DJ1461" s="9"/>
      <c r="DK1461" s="10"/>
      <c r="DL1461" s="11"/>
      <c r="DM1461" s="6">
        <f>SUMIF(DN$67:DN$97,$D1461,DP$67:DP$97)</f>
        <v>0</v>
      </c>
      <c r="DN1461" s="9"/>
      <c r="DO1461" s="10"/>
      <c r="DP1461" s="11"/>
      <c r="DQ1461" s="6">
        <f>SUMIF(DR$67:DR$97,$D1461,DT$67:DT$97)</f>
        <v>0</v>
      </c>
      <c r="DR1461" s="9"/>
      <c r="DS1461" s="10"/>
      <c r="DT1461" s="11"/>
      <c r="DU1461" s="6">
        <f>SUMIF(DV$67:DV$97,$D1461,DX$67:DX$97)</f>
        <v>0</v>
      </c>
      <c r="DV1461" s="9"/>
      <c r="DW1461" s="10"/>
      <c r="DX1461" s="11"/>
      <c r="DY1461" s="6">
        <f>SUMIF(DZ$67:DZ$97,$D1461,EB$67:EB$97)</f>
        <v>0</v>
      </c>
      <c r="DZ1461" s="9"/>
      <c r="EA1461" s="10"/>
      <c r="EB1461" s="11"/>
      <c r="EC1461" s="6">
        <f>SUMIF(ED$67:ED$97,$D1461,EF$67:EF$97)</f>
        <v>0</v>
      </c>
      <c r="ED1461" s="9"/>
      <c r="EE1461" s="10"/>
      <c r="EF1461" s="11"/>
      <c r="EG1461" s="6">
        <f>SUMIF(EH$67:EH$97,$D1461,EJ$67:EJ$97)</f>
        <v>0</v>
      </c>
      <c r="EH1461" s="9"/>
      <c r="EI1461" s="10"/>
      <c r="EJ1461" s="11"/>
      <c r="EK1461" s="6">
        <f>SUMIF(EL$67:EL$97,$D1461,EN$67:EN$97)</f>
        <v>0</v>
      </c>
      <c r="EL1461" s="9"/>
      <c r="EM1461" s="10"/>
      <c r="EN1461" s="11"/>
      <c r="EO1461" s="6">
        <f>SUMIF(EP$67:EP$97,$D1461,ER$67:ER$97)</f>
        <v>0</v>
      </c>
      <c r="EP1461" s="9"/>
      <c r="EQ1461" s="10"/>
      <c r="ER1461" s="11"/>
      <c r="ES1461" s="6">
        <f>SUMIF(ET$67:ET$97,$D1461,EV$67:EV$97)</f>
        <v>0</v>
      </c>
      <c r="ET1461" s="9"/>
      <c r="EU1461" s="10"/>
      <c r="EV1461" s="11"/>
      <c r="EW1461" s="6">
        <f>SUMIF(EX$67:EX$97,$D1461,EZ$67:EZ$97)</f>
        <v>0</v>
      </c>
      <c r="EX1461" s="9"/>
      <c r="EY1461" s="10"/>
      <c r="EZ1461" s="11"/>
      <c r="FA1461" s="6">
        <f>SUMIF(FB$67:FB$97,$D1461,FD$67:FD$97)</f>
        <v>0</v>
      </c>
      <c r="FB1461" s="9"/>
      <c r="FC1461" s="10"/>
      <c r="FD1461" s="11"/>
      <c r="FE1461" s="6">
        <f>SUMIF(FF$67:FF$97,$D1461,FH$67:FH$97)</f>
        <v>0</v>
      </c>
      <c r="FF1461" s="9"/>
      <c r="FG1461" s="10"/>
      <c r="FH1461" s="11"/>
      <c r="FI1461" s="6">
        <f>SUMIF(FJ$67:FJ$97,$D1461,FL$67:FL$97)</f>
        <v>0</v>
      </c>
      <c r="FJ1461" s="9"/>
      <c r="FK1461" s="10"/>
      <c r="FL1461" s="11"/>
      <c r="FM1461" s="6">
        <f>SUMIF(FN$67:FN$97,$D1461,FP$67:FP$97)</f>
        <v>0</v>
      </c>
      <c r="FN1461" s="9"/>
      <c r="FO1461" s="10"/>
      <c r="FP1461" s="11"/>
      <c r="FQ1461" s="6">
        <f>SUMIF(FR$67:FR$97,$D1461,FT$67:FT$97)</f>
        <v>0</v>
      </c>
      <c r="FR1461" s="9"/>
      <c r="FS1461" s="10"/>
      <c r="FT1461" s="11"/>
      <c r="FU1461" s="6">
        <f>SUMIF(FV$67:FV$97,$D1461,FX$67:FX$97)</f>
        <v>0</v>
      </c>
      <c r="FV1461" s="9"/>
      <c r="FW1461" s="10"/>
      <c r="FX1461" s="11"/>
      <c r="FY1461" s="6">
        <f>SUMIF(FZ$67:FZ$97,$D1461,GB$67:GB$97)</f>
        <v>0</v>
      </c>
      <c r="FZ1461" s="9"/>
      <c r="GA1461" s="10"/>
      <c r="GB1461" s="11"/>
      <c r="GC1461" s="6">
        <f>SUMIF(GD$67:GD$97,$D1461,GF$67:GF$97)</f>
        <v>0</v>
      </c>
      <c r="GD1461" s="9"/>
      <c r="GE1461" s="10"/>
      <c r="GF1461" s="11"/>
      <c r="GG1461" s="6">
        <f>SUMIF(GH$67:GH$97,$D1461,GJ$67:GJ$97)</f>
        <v>0</v>
      </c>
      <c r="GH1461" s="9"/>
      <c r="GI1461" s="10"/>
      <c r="GJ1461" s="11"/>
      <c r="GK1461" s="6">
        <f>SUMIF(GL$67:GL$97,$D1461,GN$67:GN$97)</f>
        <v>0</v>
      </c>
      <c r="GL1461" s="9"/>
      <c r="GM1461" s="10"/>
      <c r="GN1461" s="11"/>
      <c r="GO1461" s="6">
        <f>SUMIF(GP$67:GP$97,$D1461,GR$67:GR$97)</f>
        <v>0</v>
      </c>
      <c r="GP1461" s="9"/>
      <c r="GQ1461" s="10"/>
      <c r="GR1461" s="11"/>
      <c r="GS1461" s="6">
        <f>SUMIF(GT$67:GT$97,$D1461,GV$67:GV$97)</f>
        <v>0</v>
      </c>
      <c r="GT1461" s="9"/>
      <c r="GU1461" s="10"/>
      <c r="GV1461" s="20"/>
      <c r="GW1461" s="19">
        <f t="shared" si="34"/>
        <v>0</v>
      </c>
      <c r="GX1461" s="472"/>
      <c r="GY1461" s="473"/>
    </row>
    <row r="1462" spans="1:207" ht="30">
      <c r="A1462" s="47" t="s">
        <v>78</v>
      </c>
      <c r="B1462" s="545"/>
      <c r="C1462" s="343" t="s">
        <v>471</v>
      </c>
      <c r="D1462" s="282" t="s">
        <v>472</v>
      </c>
      <c r="E1462" s="6">
        <f>SUMIF(F$98:F$128,$D1462,H$98:H$128)</f>
        <v>0</v>
      </c>
      <c r="F1462" s="9"/>
      <c r="G1462" s="10"/>
      <c r="H1462" s="11"/>
      <c r="I1462" s="6">
        <f>SUMIF(J$98:J$128,$D1462,L$98:L$128)</f>
        <v>0</v>
      </c>
      <c r="J1462" s="9"/>
      <c r="K1462" s="10"/>
      <c r="L1462" s="11"/>
      <c r="M1462" s="6">
        <f>SUMIF(N$98:N$128,$D1462,P$98:P$128)</f>
        <v>0</v>
      </c>
      <c r="N1462" s="9"/>
      <c r="O1462" s="10"/>
      <c r="P1462" s="11"/>
      <c r="Q1462" s="6">
        <f>SUMIF(R$98:R$128,$D1462,T$98:T$128)</f>
        <v>0</v>
      </c>
      <c r="R1462" s="9"/>
      <c r="S1462" s="10"/>
      <c r="T1462" s="11"/>
      <c r="U1462" s="6">
        <f>SUMIF(V$98:V$128,$D1462,X$98:X$128)</f>
        <v>0</v>
      </c>
      <c r="V1462" s="9"/>
      <c r="W1462" s="10"/>
      <c r="X1462" s="11"/>
      <c r="Y1462" s="6">
        <f>SUMIF(Z$98:Z$128,$D1462,AB$98:AB$128)</f>
        <v>0</v>
      </c>
      <c r="Z1462" s="9"/>
      <c r="AA1462" s="10"/>
      <c r="AB1462" s="11"/>
      <c r="AC1462" s="6">
        <f>SUMIF(AD$98:AD$128,$D1462,AF$98:AF$128)</f>
        <v>0</v>
      </c>
      <c r="AD1462" s="9"/>
      <c r="AE1462" s="10"/>
      <c r="AF1462" s="11"/>
      <c r="AG1462" s="6">
        <f>SUMIF(AH$98:AH$128,$D1462,AJ$98:AJ$128)</f>
        <v>0</v>
      </c>
      <c r="AH1462" s="9"/>
      <c r="AI1462" s="10"/>
      <c r="AJ1462" s="11"/>
      <c r="AK1462" s="6">
        <f>SUMIF(AL$98:AL$128,$D1462,AN$98:AN$128)</f>
        <v>0</v>
      </c>
      <c r="AL1462" s="9"/>
      <c r="AM1462" s="10"/>
      <c r="AN1462" s="11"/>
      <c r="AO1462" s="6">
        <f>SUMIF(AP$98:AP$128,$D1462,AR$98:AR$128)</f>
        <v>0</v>
      </c>
      <c r="AP1462" s="9"/>
      <c r="AQ1462" s="10"/>
      <c r="AR1462" s="11"/>
      <c r="AS1462" s="6">
        <f>SUMIF(AT$98:AT$128,$D1462,AV$98:AV$128)</f>
        <v>0</v>
      </c>
      <c r="AT1462" s="9"/>
      <c r="AU1462" s="10"/>
      <c r="AV1462" s="11"/>
      <c r="AW1462" s="6">
        <f>SUMIF(AX$98:AX$128,$D1462,AZ$98:AZ$128)</f>
        <v>0</v>
      </c>
      <c r="AX1462" s="9"/>
      <c r="AY1462" s="10"/>
      <c r="AZ1462" s="11"/>
      <c r="BA1462" s="6">
        <f>SUMIF(BB$98:BB$128,$D1462,BD$98:BD$128)</f>
        <v>0</v>
      </c>
      <c r="BB1462" s="9"/>
      <c r="BC1462" s="10"/>
      <c r="BD1462" s="11"/>
      <c r="BE1462" s="6">
        <f>SUMIF(BF$98:BF$128,$D1462,BH$98:BH$128)</f>
        <v>0</v>
      </c>
      <c r="BF1462" s="9"/>
      <c r="BG1462" s="10"/>
      <c r="BH1462" s="11"/>
      <c r="BI1462" s="6">
        <f>SUMIF(BJ$98:BJ$128,$D1462,BL$98:BL$128)</f>
        <v>0</v>
      </c>
      <c r="BJ1462" s="9"/>
      <c r="BK1462" s="10"/>
      <c r="BL1462" s="11"/>
      <c r="BM1462" s="6">
        <f>SUMIF(BN$98:BN$128,$D1462,BP$98:BP$128)</f>
        <v>0</v>
      </c>
      <c r="BN1462" s="9"/>
      <c r="BO1462" s="10"/>
      <c r="BP1462" s="11"/>
      <c r="BQ1462" s="6">
        <f>SUMIF(BR$98:BR$128,$D1462,BT$98:BT$128)</f>
        <v>0</v>
      </c>
      <c r="BR1462" s="9"/>
      <c r="BS1462" s="10"/>
      <c r="BT1462" s="11"/>
      <c r="BU1462" s="6">
        <f>SUMIF(BV$98:BV$128,$D1462,BX$98:BX$128)</f>
        <v>0</v>
      </c>
      <c r="BV1462" s="9"/>
      <c r="BW1462" s="10"/>
      <c r="BX1462" s="11"/>
      <c r="BY1462" s="6">
        <f>SUMIF(BZ$98:BZ$128,$D1462,CB$98:CB$128)</f>
        <v>0</v>
      </c>
      <c r="BZ1462" s="9"/>
      <c r="CA1462" s="10"/>
      <c r="CB1462" s="11"/>
      <c r="CC1462" s="6">
        <f>SUMIF(CD$98:CD$128,$D1462,CF$98:CF$128)</f>
        <v>0</v>
      </c>
      <c r="CD1462" s="9"/>
      <c r="CE1462" s="10"/>
      <c r="CF1462" s="11"/>
      <c r="CG1462" s="6">
        <f>SUMIF(CH$98:CH$128,$D1462,CJ$98:CJ$128)</f>
        <v>0</v>
      </c>
      <c r="CH1462" s="9"/>
      <c r="CI1462" s="10"/>
      <c r="CJ1462" s="11"/>
      <c r="CK1462" s="6">
        <f>SUMIF(CL$98:CL$128,$D1462,CN$98:CN$128)</f>
        <v>0</v>
      </c>
      <c r="CL1462" s="9"/>
      <c r="CM1462" s="10"/>
      <c r="CN1462" s="11"/>
      <c r="CO1462" s="6">
        <f>SUMIF(CP$98:CP$128,$D1462,CR$98:CR$128)</f>
        <v>0</v>
      </c>
      <c r="CP1462" s="9"/>
      <c r="CQ1462" s="10"/>
      <c r="CR1462" s="11"/>
      <c r="CS1462" s="6">
        <f>SUMIF(CT$98:CT$128,$D1462,CV$98:CV$128)</f>
        <v>0</v>
      </c>
      <c r="CT1462" s="9"/>
      <c r="CU1462" s="10"/>
      <c r="CV1462" s="11"/>
      <c r="CW1462" s="6">
        <f>SUMIF(CX$98:CX$128,$D1462,CZ$98:CZ$128)</f>
        <v>0</v>
      </c>
      <c r="CX1462" s="9"/>
      <c r="CY1462" s="10"/>
      <c r="CZ1462" s="11"/>
      <c r="DA1462" s="6">
        <f>SUMIF(DB$98:DB$128,$D1462,DD$98:DD$128)</f>
        <v>0</v>
      </c>
      <c r="DB1462" s="9"/>
      <c r="DC1462" s="10"/>
      <c r="DD1462" s="11"/>
      <c r="DE1462" s="6">
        <f>SUMIF(DF$98:DF$128,$D1462,DH$98:DH$128)</f>
        <v>0</v>
      </c>
      <c r="DF1462" s="9"/>
      <c r="DG1462" s="10"/>
      <c r="DH1462" s="11"/>
      <c r="DI1462" s="6">
        <f>SUMIF(DJ$98:DJ$128,$D1462,DL$98:DL$128)</f>
        <v>0</v>
      </c>
      <c r="DJ1462" s="9"/>
      <c r="DK1462" s="10"/>
      <c r="DL1462" s="11"/>
      <c r="DM1462" s="6">
        <f>SUMIF(DN$98:DN$128,$D1462,DP$98:DP$128)</f>
        <v>0</v>
      </c>
      <c r="DN1462" s="9"/>
      <c r="DO1462" s="10"/>
      <c r="DP1462" s="11"/>
      <c r="DQ1462" s="6">
        <f>SUMIF(DR$98:DR$128,$D1462,DT$98:DT$128)</f>
        <v>0</v>
      </c>
      <c r="DR1462" s="9"/>
      <c r="DS1462" s="10"/>
      <c r="DT1462" s="11"/>
      <c r="DU1462" s="6">
        <f>SUMIF(DV$98:DV$128,$D1462,DX$98:DX$128)</f>
        <v>0</v>
      </c>
      <c r="DV1462" s="9"/>
      <c r="DW1462" s="10"/>
      <c r="DX1462" s="11"/>
      <c r="DY1462" s="6">
        <f>SUMIF(DZ$98:DZ$128,$D1462,EB$98:EB$128)</f>
        <v>0</v>
      </c>
      <c r="DZ1462" s="9"/>
      <c r="EA1462" s="10"/>
      <c r="EB1462" s="11"/>
      <c r="EC1462" s="6">
        <f>SUMIF(ED$98:ED$128,$D1462,EF$98:EF$128)</f>
        <v>0</v>
      </c>
      <c r="ED1462" s="9"/>
      <c r="EE1462" s="10"/>
      <c r="EF1462" s="11"/>
      <c r="EG1462" s="6">
        <f>SUMIF(EH$98:EH$128,$D1462,EJ$98:EJ$128)</f>
        <v>0</v>
      </c>
      <c r="EH1462" s="9"/>
      <c r="EI1462" s="10"/>
      <c r="EJ1462" s="11"/>
      <c r="EK1462" s="6">
        <f>SUMIF(EL$98:EL$128,$D1462,EN$98:EN$128)</f>
        <v>0</v>
      </c>
      <c r="EL1462" s="9"/>
      <c r="EM1462" s="10"/>
      <c r="EN1462" s="11"/>
      <c r="EO1462" s="6">
        <f>SUMIF(EP$98:EP$128,$D1462,ER$98:ER$128)</f>
        <v>0</v>
      </c>
      <c r="EP1462" s="9"/>
      <c r="EQ1462" s="10"/>
      <c r="ER1462" s="11"/>
      <c r="ES1462" s="6">
        <f>SUMIF(ET$98:ET$128,$D1462,EV$98:EV$128)</f>
        <v>0</v>
      </c>
      <c r="ET1462" s="9"/>
      <c r="EU1462" s="10"/>
      <c r="EV1462" s="11"/>
      <c r="EW1462" s="6">
        <f>SUMIF(EX$98:EX$128,$D1462,EZ$98:EZ$128)</f>
        <v>0</v>
      </c>
      <c r="EX1462" s="9"/>
      <c r="EY1462" s="10"/>
      <c r="EZ1462" s="11"/>
      <c r="FA1462" s="6">
        <f>SUMIF(FB$98:FB$128,$D1462,FD$98:FD$128)</f>
        <v>0</v>
      </c>
      <c r="FB1462" s="9"/>
      <c r="FC1462" s="10"/>
      <c r="FD1462" s="11"/>
      <c r="FE1462" s="6">
        <f>SUMIF(FF$98:FF$128,$D1462,FH$98:FH$128)</f>
        <v>0</v>
      </c>
      <c r="FF1462" s="9"/>
      <c r="FG1462" s="10"/>
      <c r="FH1462" s="11"/>
      <c r="FI1462" s="6">
        <f>SUMIF(FJ$98:FJ$128,$D1462,FL$98:FL$128)</f>
        <v>0</v>
      </c>
      <c r="FJ1462" s="9"/>
      <c r="FK1462" s="10"/>
      <c r="FL1462" s="11"/>
      <c r="FM1462" s="6">
        <f>SUMIF(FN$98:FN$128,$D1462,FP$98:FP$128)</f>
        <v>0</v>
      </c>
      <c r="FN1462" s="9"/>
      <c r="FO1462" s="10"/>
      <c r="FP1462" s="11"/>
      <c r="FQ1462" s="6">
        <f>SUMIF(FR$98:FR$128,$D1462,FT$98:FT$128)</f>
        <v>0</v>
      </c>
      <c r="FR1462" s="9"/>
      <c r="FS1462" s="10"/>
      <c r="FT1462" s="11"/>
      <c r="FU1462" s="6">
        <f>SUMIF(FV$98:FV$128,$D1462,FX$98:FX$128)</f>
        <v>0</v>
      </c>
      <c r="FV1462" s="9"/>
      <c r="FW1462" s="10"/>
      <c r="FX1462" s="11"/>
      <c r="FY1462" s="6">
        <f>SUMIF(FZ$98:FZ$128,$D1462,GB$98:GB$128)</f>
        <v>0</v>
      </c>
      <c r="FZ1462" s="9"/>
      <c r="GA1462" s="10"/>
      <c r="GB1462" s="11"/>
      <c r="GC1462" s="6">
        <f>SUMIF(GD$98:GD$128,$D1462,GF$98:GF$128)</f>
        <v>0</v>
      </c>
      <c r="GD1462" s="9"/>
      <c r="GE1462" s="10"/>
      <c r="GF1462" s="11"/>
      <c r="GG1462" s="6">
        <f>SUMIF(GH$98:GH$128,$D1462,GJ$98:GJ$128)</f>
        <v>0</v>
      </c>
      <c r="GH1462" s="9"/>
      <c r="GI1462" s="10"/>
      <c r="GJ1462" s="11"/>
      <c r="GK1462" s="6">
        <f>SUMIF(GL$98:GL$128,$D1462,GN$98:GN$128)</f>
        <v>0</v>
      </c>
      <c r="GL1462" s="9"/>
      <c r="GM1462" s="10"/>
      <c r="GN1462" s="11"/>
      <c r="GO1462" s="6">
        <f>SUMIF(GP$98:GP$128,$D1462,GR$98:GR$128)</f>
        <v>0</v>
      </c>
      <c r="GP1462" s="9"/>
      <c r="GQ1462" s="10"/>
      <c r="GR1462" s="11"/>
      <c r="GS1462" s="6">
        <f>SUMIF(GT$98:GT$128,$D1462,GV$98:GV$128)</f>
        <v>0</v>
      </c>
      <c r="GT1462" s="9"/>
      <c r="GU1462" s="10"/>
      <c r="GV1462" s="20"/>
      <c r="GW1462" s="19">
        <f t="shared" si="34"/>
        <v>0</v>
      </c>
      <c r="GX1462" s="472"/>
      <c r="GY1462" s="473"/>
    </row>
    <row r="1463" spans="1:207" ht="30">
      <c r="A1463" s="47" t="s">
        <v>79</v>
      </c>
      <c r="B1463" s="545"/>
      <c r="C1463" s="343" t="s">
        <v>471</v>
      </c>
      <c r="D1463" s="282" t="s">
        <v>472</v>
      </c>
      <c r="E1463" s="6">
        <f>SUMIF(F$129:F$159,$D1463,H$129:H$159)</f>
        <v>0</v>
      </c>
      <c r="F1463" s="9"/>
      <c r="G1463" s="10"/>
      <c r="H1463" s="11"/>
      <c r="I1463" s="6">
        <f>SUMIF(J$129:J$159,$D1463,L$129:L$159)</f>
        <v>0</v>
      </c>
      <c r="J1463" s="9"/>
      <c r="K1463" s="10"/>
      <c r="L1463" s="11"/>
      <c r="M1463" s="6">
        <f>SUMIF(N$129:N$159,$D1463,P$129:P$159)</f>
        <v>0</v>
      </c>
      <c r="N1463" s="9"/>
      <c r="O1463" s="10"/>
      <c r="P1463" s="11"/>
      <c r="Q1463" s="6">
        <f>SUMIF(R$129:R$159,$D1463,T$129:T$159)</f>
        <v>0</v>
      </c>
      <c r="R1463" s="9"/>
      <c r="S1463" s="10"/>
      <c r="T1463" s="11"/>
      <c r="U1463" s="6">
        <f>SUMIF(V$129:V$159,$D1463,X$129:X$159)</f>
        <v>0</v>
      </c>
      <c r="V1463" s="9"/>
      <c r="W1463" s="10"/>
      <c r="X1463" s="11"/>
      <c r="Y1463" s="6">
        <f>SUMIF(Z$129:Z$159,$D1463,AB$129:AB$159)</f>
        <v>0</v>
      </c>
      <c r="Z1463" s="9"/>
      <c r="AA1463" s="10"/>
      <c r="AB1463" s="11"/>
      <c r="AC1463" s="6">
        <f>SUMIF(AD$129:AD$159,$D1463,AF$129:AF$159)</f>
        <v>0</v>
      </c>
      <c r="AD1463" s="9"/>
      <c r="AE1463" s="10"/>
      <c r="AF1463" s="11"/>
      <c r="AG1463" s="6">
        <f>SUMIF(AH$129:AH$159,$D1463,AJ$129:AJ$159)</f>
        <v>0</v>
      </c>
      <c r="AH1463" s="9"/>
      <c r="AI1463" s="10"/>
      <c r="AJ1463" s="11"/>
      <c r="AK1463" s="6">
        <f>SUMIF(AL$129:AL$159,$D1463,AN$129:AN$159)</f>
        <v>0</v>
      </c>
      <c r="AL1463" s="9"/>
      <c r="AM1463" s="10"/>
      <c r="AN1463" s="11"/>
      <c r="AO1463" s="6">
        <f>SUMIF(AP$129:AP$159,$D1463,AR$129:AR$159)</f>
        <v>0</v>
      </c>
      <c r="AP1463" s="9"/>
      <c r="AQ1463" s="10"/>
      <c r="AR1463" s="11"/>
      <c r="AS1463" s="6">
        <f>SUMIF(AT$129:AT$159,$D1463,AV$129:AV$159)</f>
        <v>0</v>
      </c>
      <c r="AT1463" s="9"/>
      <c r="AU1463" s="10"/>
      <c r="AV1463" s="11"/>
      <c r="AW1463" s="6">
        <f>SUMIF(AX$129:AX$159,$D1463,AZ$129:AZ$159)</f>
        <v>0</v>
      </c>
      <c r="AX1463" s="9"/>
      <c r="AY1463" s="10"/>
      <c r="AZ1463" s="11"/>
      <c r="BA1463" s="6">
        <f>SUMIF(BB$129:BB$159,$D1463,BD$129:BD$159)</f>
        <v>0</v>
      </c>
      <c r="BB1463" s="9"/>
      <c r="BC1463" s="10"/>
      <c r="BD1463" s="11"/>
      <c r="BE1463" s="6">
        <f>SUMIF(BF$129:BF$159,$D1463,BH$129:BH$159)</f>
        <v>0</v>
      </c>
      <c r="BF1463" s="9"/>
      <c r="BG1463" s="10"/>
      <c r="BH1463" s="11"/>
      <c r="BI1463" s="6">
        <f>SUMIF(BJ$129:BJ$159,$D1463,BL$129:BL$159)</f>
        <v>0</v>
      </c>
      <c r="BJ1463" s="9"/>
      <c r="BK1463" s="10"/>
      <c r="BL1463" s="11"/>
      <c r="BM1463" s="6">
        <f>SUMIF(BN$129:BN$159,$D1463,BP$129:BP$159)</f>
        <v>0</v>
      </c>
      <c r="BN1463" s="9"/>
      <c r="BO1463" s="10"/>
      <c r="BP1463" s="11"/>
      <c r="BQ1463" s="6">
        <f>SUMIF(BR$129:BR$159,$D1463,BT$129:BT$159)</f>
        <v>0</v>
      </c>
      <c r="BR1463" s="9"/>
      <c r="BS1463" s="10"/>
      <c r="BT1463" s="11"/>
      <c r="BU1463" s="6">
        <f>SUMIF(BV$129:BV$159,$D1463,BX$129:BX$159)</f>
        <v>0</v>
      </c>
      <c r="BV1463" s="9"/>
      <c r="BW1463" s="10"/>
      <c r="BX1463" s="11"/>
      <c r="BY1463" s="6">
        <f>SUMIF(BZ$129:BZ$159,$D1463,CB$129:CB$159)</f>
        <v>0</v>
      </c>
      <c r="BZ1463" s="9"/>
      <c r="CA1463" s="10"/>
      <c r="CB1463" s="11"/>
      <c r="CC1463" s="6">
        <f>SUMIF(CD$129:CD$159,$D1463,CF$129:CF$159)</f>
        <v>0</v>
      </c>
      <c r="CD1463" s="9"/>
      <c r="CE1463" s="10"/>
      <c r="CF1463" s="11"/>
      <c r="CG1463" s="6">
        <f>SUMIF(CH$129:CH$159,$D1463,CJ$129:CJ$159)</f>
        <v>0</v>
      </c>
      <c r="CH1463" s="9"/>
      <c r="CI1463" s="10"/>
      <c r="CJ1463" s="11"/>
      <c r="CK1463" s="6">
        <f>SUMIF(CL$129:CL$159,$D1463,CN$129:CN$159)</f>
        <v>0</v>
      </c>
      <c r="CL1463" s="9"/>
      <c r="CM1463" s="10"/>
      <c r="CN1463" s="11"/>
      <c r="CO1463" s="6">
        <f>SUMIF(CP$129:CP$159,$D1463,CR$129:CR$159)</f>
        <v>0</v>
      </c>
      <c r="CP1463" s="9"/>
      <c r="CQ1463" s="10"/>
      <c r="CR1463" s="11"/>
      <c r="CS1463" s="6">
        <f>SUMIF(CT$129:CT$159,$D1463,CV$129:CV$159)</f>
        <v>0</v>
      </c>
      <c r="CT1463" s="9"/>
      <c r="CU1463" s="10"/>
      <c r="CV1463" s="11"/>
      <c r="CW1463" s="6">
        <f>SUMIF(CX$129:CX$159,$D1463,CZ$129:CZ$159)</f>
        <v>0</v>
      </c>
      <c r="CX1463" s="9"/>
      <c r="CY1463" s="10"/>
      <c r="CZ1463" s="11"/>
      <c r="DA1463" s="6">
        <f>SUMIF(DB$129:DB$159,$D1463,DD$129:DD$159)</f>
        <v>0</v>
      </c>
      <c r="DB1463" s="9"/>
      <c r="DC1463" s="10"/>
      <c r="DD1463" s="11"/>
      <c r="DE1463" s="6">
        <f>SUMIF(DF$129:DF$159,$D1463,DH$129:DH$159)</f>
        <v>0</v>
      </c>
      <c r="DF1463" s="9"/>
      <c r="DG1463" s="10"/>
      <c r="DH1463" s="11"/>
      <c r="DI1463" s="6">
        <f>SUMIF(DJ$129:DJ$159,$D1463,DL$129:DL$159)</f>
        <v>0</v>
      </c>
      <c r="DJ1463" s="9"/>
      <c r="DK1463" s="10"/>
      <c r="DL1463" s="11"/>
      <c r="DM1463" s="6">
        <f>SUMIF(DN$129:DN$159,$D1463,DP$129:DP$159)</f>
        <v>0</v>
      </c>
      <c r="DN1463" s="9"/>
      <c r="DO1463" s="10"/>
      <c r="DP1463" s="11"/>
      <c r="DQ1463" s="6">
        <f>SUMIF(DR$129:DR$159,$D1463,DT$129:DT$159)</f>
        <v>0</v>
      </c>
      <c r="DR1463" s="9"/>
      <c r="DS1463" s="10"/>
      <c r="DT1463" s="11"/>
      <c r="DU1463" s="6">
        <f>SUMIF(DV$129:DV$159,$D1463,DX$129:DX$159)</f>
        <v>0</v>
      </c>
      <c r="DV1463" s="9"/>
      <c r="DW1463" s="10"/>
      <c r="DX1463" s="11"/>
      <c r="DY1463" s="6">
        <f>SUMIF(DZ$129:DZ$159,$D1463,EB$129:EB$159)</f>
        <v>0</v>
      </c>
      <c r="DZ1463" s="9"/>
      <c r="EA1463" s="10"/>
      <c r="EB1463" s="11"/>
      <c r="EC1463" s="6">
        <f>SUMIF(ED$129:ED$159,$D1463,EF$129:EF$159)</f>
        <v>0</v>
      </c>
      <c r="ED1463" s="9"/>
      <c r="EE1463" s="10"/>
      <c r="EF1463" s="11"/>
      <c r="EG1463" s="6">
        <f>SUMIF(EH$129:EH$159,$D1463,EJ$129:EJ$159)</f>
        <v>0</v>
      </c>
      <c r="EH1463" s="9"/>
      <c r="EI1463" s="10"/>
      <c r="EJ1463" s="11"/>
      <c r="EK1463" s="6">
        <f>SUMIF(EL$129:EL$159,$D1463,EN$129:EN$159)</f>
        <v>0</v>
      </c>
      <c r="EL1463" s="9"/>
      <c r="EM1463" s="10"/>
      <c r="EN1463" s="11"/>
      <c r="EO1463" s="6">
        <f>SUMIF(EP$129:EP$159,$D1463,ER$129:ER$159)</f>
        <v>0</v>
      </c>
      <c r="EP1463" s="9"/>
      <c r="EQ1463" s="10"/>
      <c r="ER1463" s="11"/>
      <c r="ES1463" s="6">
        <f>SUMIF(ET$129:ET$159,$D1463,EV$129:EV$159)</f>
        <v>0</v>
      </c>
      <c r="ET1463" s="9"/>
      <c r="EU1463" s="10"/>
      <c r="EV1463" s="11"/>
      <c r="EW1463" s="6">
        <f>SUMIF(EX$129:EX$159,$D1463,EZ$129:EZ$159)</f>
        <v>0</v>
      </c>
      <c r="EX1463" s="9"/>
      <c r="EY1463" s="10"/>
      <c r="EZ1463" s="11"/>
      <c r="FA1463" s="6">
        <f>SUMIF(FB$129:FB$159,$D1463,FD$129:FD$159)</f>
        <v>0</v>
      </c>
      <c r="FB1463" s="9"/>
      <c r="FC1463" s="10"/>
      <c r="FD1463" s="11"/>
      <c r="FE1463" s="6">
        <f>SUMIF(FF$129:FF$159,$D1463,FH$129:FH$159)</f>
        <v>0</v>
      </c>
      <c r="FF1463" s="9"/>
      <c r="FG1463" s="10"/>
      <c r="FH1463" s="11"/>
      <c r="FI1463" s="6">
        <f>SUMIF(FJ$129:FJ$159,$D1463,FL$129:FL$159)</f>
        <v>0</v>
      </c>
      <c r="FJ1463" s="9"/>
      <c r="FK1463" s="10"/>
      <c r="FL1463" s="11"/>
      <c r="FM1463" s="6">
        <f>SUMIF(FN$129:FN$159,$D1463,FP$129:FP$159)</f>
        <v>0</v>
      </c>
      <c r="FN1463" s="9"/>
      <c r="FO1463" s="10"/>
      <c r="FP1463" s="11"/>
      <c r="FQ1463" s="6">
        <f>SUMIF(FR$129:FR$159,$D1463,FT$129:FT$159)</f>
        <v>0</v>
      </c>
      <c r="FR1463" s="9"/>
      <c r="FS1463" s="10"/>
      <c r="FT1463" s="11"/>
      <c r="FU1463" s="6">
        <f>SUMIF(FV$129:FV$159,$D1463,FX$129:FX$159)</f>
        <v>0</v>
      </c>
      <c r="FV1463" s="9"/>
      <c r="FW1463" s="10"/>
      <c r="FX1463" s="11"/>
      <c r="FY1463" s="6">
        <f>SUMIF(FZ$129:FZ$159,$D1463,GB$129:GB$159)</f>
        <v>0</v>
      </c>
      <c r="FZ1463" s="9"/>
      <c r="GA1463" s="10"/>
      <c r="GB1463" s="11"/>
      <c r="GC1463" s="6">
        <f>SUMIF(GD$129:GD$159,$D1463,GF$129:GF$159)</f>
        <v>0</v>
      </c>
      <c r="GD1463" s="9"/>
      <c r="GE1463" s="10"/>
      <c r="GF1463" s="11"/>
      <c r="GG1463" s="6">
        <f>SUMIF(GH$129:GH$159,$D1463,GJ$129:GJ$159)</f>
        <v>0</v>
      </c>
      <c r="GH1463" s="9"/>
      <c r="GI1463" s="10"/>
      <c r="GJ1463" s="11"/>
      <c r="GK1463" s="6">
        <f>SUMIF(GL$129:GL$159,$D1463,GN$129:GN$159)</f>
        <v>0</v>
      </c>
      <c r="GL1463" s="9"/>
      <c r="GM1463" s="10"/>
      <c r="GN1463" s="11"/>
      <c r="GO1463" s="6">
        <f>SUMIF(GP$129:GP$159,$D1463,GR$129:GR$159)</f>
        <v>0</v>
      </c>
      <c r="GP1463" s="9"/>
      <c r="GQ1463" s="10"/>
      <c r="GR1463" s="11"/>
      <c r="GS1463" s="6">
        <f>SUMIF(GT$129:GT$159,$D1463,GV$129:GV$159)</f>
        <v>0</v>
      </c>
      <c r="GT1463" s="9"/>
      <c r="GU1463" s="10"/>
      <c r="GV1463" s="20"/>
      <c r="GW1463" s="19">
        <f t="shared" si="34"/>
        <v>0</v>
      </c>
      <c r="GX1463" s="472"/>
      <c r="GY1463" s="473"/>
    </row>
    <row r="1464" spans="1:207" ht="30">
      <c r="A1464" s="47" t="s">
        <v>80</v>
      </c>
      <c r="B1464" s="545"/>
      <c r="C1464" s="343" t="s">
        <v>471</v>
      </c>
      <c r="D1464" s="282" t="s">
        <v>472</v>
      </c>
      <c r="E1464" s="6">
        <f>SUMIF(F$160:F$190,$D1464,H$160:H$190)</f>
        <v>0</v>
      </c>
      <c r="F1464" s="9"/>
      <c r="G1464" s="10"/>
      <c r="H1464" s="11"/>
      <c r="I1464" s="6">
        <f>SUMIF(J$160:J$190,$D1464,L$160:L$190)</f>
        <v>0</v>
      </c>
      <c r="J1464" s="9"/>
      <c r="K1464" s="10"/>
      <c r="L1464" s="11"/>
      <c r="M1464" s="6">
        <f>SUMIF(N$160:N$190,$D1464,P$160:P$190)</f>
        <v>0</v>
      </c>
      <c r="N1464" s="9"/>
      <c r="O1464" s="10"/>
      <c r="P1464" s="11"/>
      <c r="Q1464" s="6">
        <f>SUMIF(R$160:R$190,$D1464,T$160:T$190)</f>
        <v>0</v>
      </c>
      <c r="R1464" s="9"/>
      <c r="S1464" s="10"/>
      <c r="T1464" s="11"/>
      <c r="U1464" s="6">
        <f>SUMIF(V$160:V$190,$D1464,X$160:X$190)</f>
        <v>0</v>
      </c>
      <c r="V1464" s="9"/>
      <c r="W1464" s="10"/>
      <c r="X1464" s="11"/>
      <c r="Y1464" s="6">
        <f>SUMIF(Z$160:Z$190,$D1464,AB$160:AB$190)</f>
        <v>0</v>
      </c>
      <c r="Z1464" s="9"/>
      <c r="AA1464" s="10"/>
      <c r="AB1464" s="11"/>
      <c r="AC1464" s="6">
        <f>SUMIF(AD$160:AD$190,$D1464,AF$160:AF$190)</f>
        <v>0</v>
      </c>
      <c r="AD1464" s="9"/>
      <c r="AE1464" s="10"/>
      <c r="AF1464" s="11"/>
      <c r="AG1464" s="6">
        <f>SUMIF(AH$160:AH$190,$D1464,AJ$160:AJ$190)</f>
        <v>0</v>
      </c>
      <c r="AH1464" s="9"/>
      <c r="AI1464" s="10"/>
      <c r="AJ1464" s="11"/>
      <c r="AK1464" s="6">
        <f>SUMIF(AL$160:AL$190,$D1464,AN$160:AN$190)</f>
        <v>0</v>
      </c>
      <c r="AL1464" s="9"/>
      <c r="AM1464" s="10"/>
      <c r="AN1464" s="11"/>
      <c r="AO1464" s="6">
        <f>SUMIF(AP$160:AP$190,$D1464,AR$160:AR$190)</f>
        <v>0</v>
      </c>
      <c r="AP1464" s="9"/>
      <c r="AQ1464" s="10"/>
      <c r="AR1464" s="11"/>
      <c r="AS1464" s="6">
        <f>SUMIF(AT$160:AT$190,$D1464,AV$160:AV$190)</f>
        <v>0</v>
      </c>
      <c r="AT1464" s="9"/>
      <c r="AU1464" s="10"/>
      <c r="AV1464" s="11"/>
      <c r="AW1464" s="6">
        <f>SUMIF(AX$160:AX$190,$D1464,AZ$160:AZ$190)</f>
        <v>0</v>
      </c>
      <c r="AX1464" s="9"/>
      <c r="AY1464" s="10"/>
      <c r="AZ1464" s="11"/>
      <c r="BA1464" s="6">
        <f>SUMIF(BB$160:BB$190,$D1464,BD$160:BD$190)</f>
        <v>0</v>
      </c>
      <c r="BB1464" s="9"/>
      <c r="BC1464" s="10"/>
      <c r="BD1464" s="11"/>
      <c r="BE1464" s="6">
        <f>SUMIF(BF$160:BF$190,$D1464,BH$160:BH$190)</f>
        <v>0</v>
      </c>
      <c r="BF1464" s="9"/>
      <c r="BG1464" s="10"/>
      <c r="BH1464" s="11"/>
      <c r="BI1464" s="6">
        <f>SUMIF(BJ$160:BJ$190,$D1464,BL$160:BL$190)</f>
        <v>0</v>
      </c>
      <c r="BJ1464" s="9"/>
      <c r="BK1464" s="10"/>
      <c r="BL1464" s="11"/>
      <c r="BM1464" s="6">
        <f>SUMIF(BN$160:BN$190,$D1464,BP$160:BP$190)</f>
        <v>0</v>
      </c>
      <c r="BN1464" s="9"/>
      <c r="BO1464" s="10"/>
      <c r="BP1464" s="11"/>
      <c r="BQ1464" s="6">
        <f>SUMIF(BR$160:BR$190,$D1464,BT$160:BT$190)</f>
        <v>0</v>
      </c>
      <c r="BR1464" s="9"/>
      <c r="BS1464" s="10"/>
      <c r="BT1464" s="11"/>
      <c r="BU1464" s="6">
        <f>SUMIF(BV$160:BV$190,$D1464,BX$160:BX$190)</f>
        <v>0</v>
      </c>
      <c r="BV1464" s="9"/>
      <c r="BW1464" s="10"/>
      <c r="BX1464" s="11"/>
      <c r="BY1464" s="6">
        <f>SUMIF(BZ$160:BZ$190,$D1464,CB$160:CB$190)</f>
        <v>0</v>
      </c>
      <c r="BZ1464" s="9"/>
      <c r="CA1464" s="10"/>
      <c r="CB1464" s="11"/>
      <c r="CC1464" s="6">
        <f>SUMIF(CD$160:CD$190,$D1464,CF$160:CF$190)</f>
        <v>0</v>
      </c>
      <c r="CD1464" s="9"/>
      <c r="CE1464" s="10"/>
      <c r="CF1464" s="11"/>
      <c r="CG1464" s="6">
        <f>SUMIF(CH$160:CH$190,$D1464,CJ$160:CJ$190)</f>
        <v>0</v>
      </c>
      <c r="CH1464" s="9"/>
      <c r="CI1464" s="10"/>
      <c r="CJ1464" s="11"/>
      <c r="CK1464" s="6">
        <f>SUMIF(CL$160:CL$190,$D1464,CN$160:CN$190)</f>
        <v>0</v>
      </c>
      <c r="CL1464" s="9"/>
      <c r="CM1464" s="10"/>
      <c r="CN1464" s="11"/>
      <c r="CO1464" s="6">
        <f>SUMIF(CP$160:CP$190,$D1464,CR$160:CR$190)</f>
        <v>0</v>
      </c>
      <c r="CP1464" s="9"/>
      <c r="CQ1464" s="10"/>
      <c r="CR1464" s="11"/>
      <c r="CS1464" s="6">
        <f>SUMIF(CT$160:CT$190,$D1464,CV$160:CV$190)</f>
        <v>0</v>
      </c>
      <c r="CT1464" s="9"/>
      <c r="CU1464" s="10"/>
      <c r="CV1464" s="11"/>
      <c r="CW1464" s="6">
        <f>SUMIF(CX$160:CX$190,$D1464,CZ$160:CZ$190)</f>
        <v>0</v>
      </c>
      <c r="CX1464" s="9"/>
      <c r="CY1464" s="10"/>
      <c r="CZ1464" s="11"/>
      <c r="DA1464" s="6">
        <f>SUMIF(DB$160:DB$190,$D1464,DD$160:DD$190)</f>
        <v>0</v>
      </c>
      <c r="DB1464" s="9"/>
      <c r="DC1464" s="10"/>
      <c r="DD1464" s="11"/>
      <c r="DE1464" s="6">
        <f>SUMIF(DF$160:DF$190,$D1464,DH$160:DH$190)</f>
        <v>0</v>
      </c>
      <c r="DF1464" s="9"/>
      <c r="DG1464" s="10"/>
      <c r="DH1464" s="11"/>
      <c r="DI1464" s="6">
        <f>SUMIF(DJ$160:DJ$190,$D1464,DL$160:DL$190)</f>
        <v>0</v>
      </c>
      <c r="DJ1464" s="9"/>
      <c r="DK1464" s="10"/>
      <c r="DL1464" s="11"/>
      <c r="DM1464" s="6">
        <f>SUMIF(DN$160:DN$190,$D1464,DP$160:DP$190)</f>
        <v>0</v>
      </c>
      <c r="DN1464" s="9"/>
      <c r="DO1464" s="10"/>
      <c r="DP1464" s="11"/>
      <c r="DQ1464" s="6">
        <f>SUMIF(DR$160:DR$190,$D1464,DT$160:DT$190)</f>
        <v>0</v>
      </c>
      <c r="DR1464" s="9"/>
      <c r="DS1464" s="10"/>
      <c r="DT1464" s="11"/>
      <c r="DU1464" s="6">
        <f>SUMIF(DV$160:DV$190,$D1464,DX$160:DX$190)</f>
        <v>0</v>
      </c>
      <c r="DV1464" s="9"/>
      <c r="DW1464" s="10"/>
      <c r="DX1464" s="11"/>
      <c r="DY1464" s="6">
        <f>SUMIF(DZ$160:DZ$190,$D1464,EB$160:EB$190)</f>
        <v>0</v>
      </c>
      <c r="DZ1464" s="9"/>
      <c r="EA1464" s="10"/>
      <c r="EB1464" s="11"/>
      <c r="EC1464" s="6">
        <f>SUMIF(ED$160:ED$190,$D1464,EF$160:EF$190)</f>
        <v>0</v>
      </c>
      <c r="ED1464" s="9"/>
      <c r="EE1464" s="10"/>
      <c r="EF1464" s="11"/>
      <c r="EG1464" s="6">
        <f>SUMIF(EH$160:EH$190,$D1464,EJ$160:EJ$190)</f>
        <v>0</v>
      </c>
      <c r="EH1464" s="9"/>
      <c r="EI1464" s="10"/>
      <c r="EJ1464" s="11"/>
      <c r="EK1464" s="6">
        <f>SUMIF(EL$160:EL$190,$D1464,EN$160:EN$190)</f>
        <v>0</v>
      </c>
      <c r="EL1464" s="9"/>
      <c r="EM1464" s="10"/>
      <c r="EN1464" s="11"/>
      <c r="EO1464" s="6">
        <f>SUMIF(EP$160:EP$190,$D1464,ER$160:ER$190)</f>
        <v>0</v>
      </c>
      <c r="EP1464" s="9"/>
      <c r="EQ1464" s="10"/>
      <c r="ER1464" s="11"/>
      <c r="ES1464" s="6">
        <f>SUMIF(ET$160:ET$190,$D1464,EV$160:EV$190)</f>
        <v>0</v>
      </c>
      <c r="ET1464" s="9"/>
      <c r="EU1464" s="10"/>
      <c r="EV1464" s="11"/>
      <c r="EW1464" s="6">
        <f>SUMIF(EX$160:EX$190,$D1464,EZ$160:EZ$190)</f>
        <v>0</v>
      </c>
      <c r="EX1464" s="9"/>
      <c r="EY1464" s="10"/>
      <c r="EZ1464" s="11"/>
      <c r="FA1464" s="6">
        <f>SUMIF(FB$160:FB$190,$D1464,FD$160:FD$190)</f>
        <v>0</v>
      </c>
      <c r="FB1464" s="9"/>
      <c r="FC1464" s="10"/>
      <c r="FD1464" s="11"/>
      <c r="FE1464" s="6">
        <f>SUMIF(FF$160:FF$190,$D1464,FH$160:FH$190)</f>
        <v>0</v>
      </c>
      <c r="FF1464" s="9"/>
      <c r="FG1464" s="10"/>
      <c r="FH1464" s="11"/>
      <c r="FI1464" s="6">
        <f>SUMIF(FJ$160:FJ$190,$D1464,FL$160:FL$190)</f>
        <v>0</v>
      </c>
      <c r="FJ1464" s="9"/>
      <c r="FK1464" s="10"/>
      <c r="FL1464" s="11"/>
      <c r="FM1464" s="6">
        <f>SUMIF(FN$160:FN$190,$D1464,FP$160:FP$190)</f>
        <v>0</v>
      </c>
      <c r="FN1464" s="9"/>
      <c r="FO1464" s="10"/>
      <c r="FP1464" s="11"/>
      <c r="FQ1464" s="6">
        <f>SUMIF(FR$160:FR$190,$D1464,FT$160:FT$190)</f>
        <v>0</v>
      </c>
      <c r="FR1464" s="9"/>
      <c r="FS1464" s="10"/>
      <c r="FT1464" s="11"/>
      <c r="FU1464" s="6">
        <f>SUMIF(FV$160:FV$190,$D1464,FX$160:FX$190)</f>
        <v>0</v>
      </c>
      <c r="FV1464" s="9"/>
      <c r="FW1464" s="10"/>
      <c r="FX1464" s="11"/>
      <c r="FY1464" s="6">
        <f>SUMIF(FZ$160:FZ$190,$D1464,GB$160:GB$190)</f>
        <v>0</v>
      </c>
      <c r="FZ1464" s="9"/>
      <c r="GA1464" s="10"/>
      <c r="GB1464" s="11"/>
      <c r="GC1464" s="6">
        <f>SUMIF(GD$160:GD$190,$D1464,GF$160:GF$190)</f>
        <v>0</v>
      </c>
      <c r="GD1464" s="9"/>
      <c r="GE1464" s="10"/>
      <c r="GF1464" s="11"/>
      <c r="GG1464" s="6">
        <f>SUMIF(GH$160:GH$190,$D1464,GJ$160:GJ$190)</f>
        <v>0</v>
      </c>
      <c r="GH1464" s="9"/>
      <c r="GI1464" s="10"/>
      <c r="GJ1464" s="11"/>
      <c r="GK1464" s="6">
        <f>SUMIF(GL$160:GL$190,$D1464,GN$160:GN$190)</f>
        <v>0</v>
      </c>
      <c r="GL1464" s="9"/>
      <c r="GM1464" s="10"/>
      <c r="GN1464" s="11"/>
      <c r="GO1464" s="6">
        <f>SUMIF(GP$160:GP$190,$D1464,GR$160:GR$190)</f>
        <v>0</v>
      </c>
      <c r="GP1464" s="9"/>
      <c r="GQ1464" s="10"/>
      <c r="GR1464" s="11"/>
      <c r="GS1464" s="6">
        <f>SUMIF(GT$160:GT$190,$D1464,GV$160:GV$190)</f>
        <v>0</v>
      </c>
      <c r="GT1464" s="9"/>
      <c r="GU1464" s="10"/>
      <c r="GV1464" s="20"/>
      <c r="GW1464" s="19">
        <f t="shared" si="34"/>
        <v>0</v>
      </c>
      <c r="GX1464" s="472"/>
      <c r="GY1464" s="473"/>
    </row>
    <row r="1465" spans="1:207" ht="30">
      <c r="A1465" s="47" t="s">
        <v>81</v>
      </c>
      <c r="B1465" s="545"/>
      <c r="C1465" s="343" t="s">
        <v>471</v>
      </c>
      <c r="D1465" s="282" t="s">
        <v>472</v>
      </c>
      <c r="E1465" s="6">
        <f>SUMIF(F$191:F$221,$D1465,H$191:H$221)</f>
        <v>0</v>
      </c>
      <c r="F1465" s="9"/>
      <c r="G1465" s="10"/>
      <c r="H1465" s="11"/>
      <c r="I1465" s="6">
        <f>SUMIF(J$191:J$221,$D1465,L$191:L$221)</f>
        <v>0</v>
      </c>
      <c r="J1465" s="9"/>
      <c r="K1465" s="10"/>
      <c r="L1465" s="11"/>
      <c r="M1465" s="6">
        <f>SUMIF(N$191:N$221,$D1465,P$191:P$221)</f>
        <v>0</v>
      </c>
      <c r="N1465" s="9"/>
      <c r="O1465" s="10"/>
      <c r="P1465" s="11"/>
      <c r="Q1465" s="6">
        <f>SUMIF(R$191:R$221,$D1465,T$191:T$221)</f>
        <v>0</v>
      </c>
      <c r="R1465" s="9"/>
      <c r="S1465" s="10"/>
      <c r="T1465" s="11"/>
      <c r="U1465" s="6">
        <f>SUMIF(V$191:V$221,$D1465,X$191:X$221)</f>
        <v>0</v>
      </c>
      <c r="V1465" s="9"/>
      <c r="W1465" s="10"/>
      <c r="X1465" s="11"/>
      <c r="Y1465" s="6">
        <f>SUMIF(Z$191:Z$221,$D1465,AB$191:AB$221)</f>
        <v>0</v>
      </c>
      <c r="Z1465" s="9"/>
      <c r="AA1465" s="10"/>
      <c r="AB1465" s="11"/>
      <c r="AC1465" s="6">
        <f>SUMIF(AD$191:AD$221,$D1465,AF$191:AF$221)</f>
        <v>0</v>
      </c>
      <c r="AD1465" s="9"/>
      <c r="AE1465" s="10"/>
      <c r="AF1465" s="11"/>
      <c r="AG1465" s="6">
        <f>SUMIF(AH$191:AH$221,$D1465,AJ$191:AJ$221)</f>
        <v>0</v>
      </c>
      <c r="AH1465" s="9"/>
      <c r="AI1465" s="10"/>
      <c r="AJ1465" s="11"/>
      <c r="AK1465" s="6">
        <f>SUMIF(AL$191:AL$221,$D1465,AN$191:AN$221)</f>
        <v>0</v>
      </c>
      <c r="AL1465" s="9"/>
      <c r="AM1465" s="10"/>
      <c r="AN1465" s="11"/>
      <c r="AO1465" s="6">
        <f>SUMIF(AP$191:AP$221,$D1465,AR$191:AR$221)</f>
        <v>0</v>
      </c>
      <c r="AP1465" s="9"/>
      <c r="AQ1465" s="10"/>
      <c r="AR1465" s="11"/>
      <c r="AS1465" s="6">
        <f>SUMIF(AT$191:AT$221,$D1465,AV$191:AV$221)</f>
        <v>0</v>
      </c>
      <c r="AT1465" s="9"/>
      <c r="AU1465" s="10"/>
      <c r="AV1465" s="11"/>
      <c r="AW1465" s="6">
        <f>SUMIF(AX$191:AX$221,$D1465,AZ$191:AZ$221)</f>
        <v>0</v>
      </c>
      <c r="AX1465" s="9"/>
      <c r="AY1465" s="10"/>
      <c r="AZ1465" s="11"/>
      <c r="BA1465" s="6">
        <f>SUMIF(BB$191:BB$221,$D1465,BD$191:BD$221)</f>
        <v>0</v>
      </c>
      <c r="BB1465" s="9"/>
      <c r="BC1465" s="10"/>
      <c r="BD1465" s="11"/>
      <c r="BE1465" s="6">
        <f>SUMIF(BF$191:BF$221,$D1465,BH$191:BH$221)</f>
        <v>0</v>
      </c>
      <c r="BF1465" s="9"/>
      <c r="BG1465" s="10"/>
      <c r="BH1465" s="11"/>
      <c r="BI1465" s="6">
        <f>SUMIF(BJ$191:BJ$221,$D1465,BL$191:BL$221)</f>
        <v>0</v>
      </c>
      <c r="BJ1465" s="9"/>
      <c r="BK1465" s="10"/>
      <c r="BL1465" s="11"/>
      <c r="BM1465" s="6">
        <f>SUMIF(BN$191:BN$221,$D1465,BP$191:BP$221)</f>
        <v>0</v>
      </c>
      <c r="BN1465" s="9"/>
      <c r="BO1465" s="10"/>
      <c r="BP1465" s="11"/>
      <c r="BQ1465" s="6">
        <f>SUMIF(BR$191:BR$221,$D1465,BT$191:BT$221)</f>
        <v>0</v>
      </c>
      <c r="BR1465" s="9"/>
      <c r="BS1465" s="10"/>
      <c r="BT1465" s="11"/>
      <c r="BU1465" s="6">
        <f>SUMIF(BV$191:BV$221,$D1465,BX$191:BX$221)</f>
        <v>0</v>
      </c>
      <c r="BV1465" s="9"/>
      <c r="BW1465" s="10"/>
      <c r="BX1465" s="11"/>
      <c r="BY1465" s="6">
        <f>SUMIF(BZ$191:BZ$221,$D1465,CB$191:CB$221)</f>
        <v>0</v>
      </c>
      <c r="BZ1465" s="9"/>
      <c r="CA1465" s="10"/>
      <c r="CB1465" s="11"/>
      <c r="CC1465" s="6">
        <f>SUMIF(CD$191:CD$221,$D1465,CF$191:CF$221)</f>
        <v>0</v>
      </c>
      <c r="CD1465" s="9"/>
      <c r="CE1465" s="10"/>
      <c r="CF1465" s="11"/>
      <c r="CG1465" s="6">
        <f>SUMIF(CH$191:CH$221,$D1465,CJ$191:CJ$221)</f>
        <v>0</v>
      </c>
      <c r="CH1465" s="9"/>
      <c r="CI1465" s="10"/>
      <c r="CJ1465" s="11"/>
      <c r="CK1465" s="6">
        <f>SUMIF(CL$191:CL$221,$D1465,CN$191:CN$221)</f>
        <v>0</v>
      </c>
      <c r="CL1465" s="9"/>
      <c r="CM1465" s="10"/>
      <c r="CN1465" s="11"/>
      <c r="CO1465" s="6">
        <f>SUMIF(CP$191:CP$221,$D1465,CR$191:CR$221)</f>
        <v>0</v>
      </c>
      <c r="CP1465" s="9"/>
      <c r="CQ1465" s="10"/>
      <c r="CR1465" s="11"/>
      <c r="CS1465" s="6">
        <f>SUMIF(CT$191:CT$221,$D1465,CV$191:CV$221)</f>
        <v>0</v>
      </c>
      <c r="CT1465" s="9"/>
      <c r="CU1465" s="10"/>
      <c r="CV1465" s="11"/>
      <c r="CW1465" s="6">
        <f>SUMIF(CX$191:CX$221,$D1465,CZ$191:CZ$221)</f>
        <v>0</v>
      </c>
      <c r="CX1465" s="9"/>
      <c r="CY1465" s="10"/>
      <c r="CZ1465" s="11"/>
      <c r="DA1465" s="6">
        <f>SUMIF(DB$191:DB$221,$D1465,DD$191:DD$221)</f>
        <v>0</v>
      </c>
      <c r="DB1465" s="9"/>
      <c r="DC1465" s="10"/>
      <c r="DD1465" s="11"/>
      <c r="DE1465" s="6">
        <f>SUMIF(DF$191:DF$221,$D1465,DH$191:DH$221)</f>
        <v>0</v>
      </c>
      <c r="DF1465" s="9"/>
      <c r="DG1465" s="10"/>
      <c r="DH1465" s="11"/>
      <c r="DI1465" s="6">
        <f>SUMIF(DJ$191:DJ$221,$D1465,DL$191:DL$221)</f>
        <v>0</v>
      </c>
      <c r="DJ1465" s="9"/>
      <c r="DK1465" s="10"/>
      <c r="DL1465" s="11"/>
      <c r="DM1465" s="6">
        <f>SUMIF(DN$191:DN$221,$D1465,DP$191:DP$221)</f>
        <v>0</v>
      </c>
      <c r="DN1465" s="9"/>
      <c r="DO1465" s="10"/>
      <c r="DP1465" s="11"/>
      <c r="DQ1465" s="6">
        <f>SUMIF(DR$191:DR$221,$D1465,DT$191:DT$221)</f>
        <v>0</v>
      </c>
      <c r="DR1465" s="9"/>
      <c r="DS1465" s="10"/>
      <c r="DT1465" s="11"/>
      <c r="DU1465" s="6">
        <f>SUMIF(DV$191:DV$221,$D1465,DX$191:DX$221)</f>
        <v>0</v>
      </c>
      <c r="DV1465" s="9"/>
      <c r="DW1465" s="10"/>
      <c r="DX1465" s="11"/>
      <c r="DY1465" s="6">
        <f>SUMIF(DZ$191:DZ$221,$D1465,EB$191:EB$221)</f>
        <v>0</v>
      </c>
      <c r="DZ1465" s="9"/>
      <c r="EA1465" s="10"/>
      <c r="EB1465" s="11"/>
      <c r="EC1465" s="6">
        <f>SUMIF(ED$191:ED$221,$D1465,EF$191:EF$221)</f>
        <v>0</v>
      </c>
      <c r="ED1465" s="9"/>
      <c r="EE1465" s="10"/>
      <c r="EF1465" s="11"/>
      <c r="EG1465" s="6">
        <f>SUMIF(EH$191:EH$221,$D1465,EJ$191:EJ$221)</f>
        <v>0</v>
      </c>
      <c r="EH1465" s="9"/>
      <c r="EI1465" s="10"/>
      <c r="EJ1465" s="11"/>
      <c r="EK1465" s="6">
        <f>SUMIF(EL$191:EL$221,$D1465,EN$191:EN$221)</f>
        <v>0</v>
      </c>
      <c r="EL1465" s="9"/>
      <c r="EM1465" s="10"/>
      <c r="EN1465" s="11"/>
      <c r="EO1465" s="6">
        <f>SUMIF(EP$191:EP$221,$D1465,ER$191:ER$221)</f>
        <v>0</v>
      </c>
      <c r="EP1465" s="9"/>
      <c r="EQ1465" s="10"/>
      <c r="ER1465" s="11"/>
      <c r="ES1465" s="6">
        <f>SUMIF(ET$191:ET$221,$D1465,EV$191:EV$221)</f>
        <v>0</v>
      </c>
      <c r="ET1465" s="9"/>
      <c r="EU1465" s="10"/>
      <c r="EV1465" s="11"/>
      <c r="EW1465" s="6">
        <f>SUMIF(EX$191:EX$221,$D1465,EZ$191:EZ$221)</f>
        <v>0</v>
      </c>
      <c r="EX1465" s="9"/>
      <c r="EY1465" s="10"/>
      <c r="EZ1465" s="11"/>
      <c r="FA1465" s="6">
        <f>SUMIF(FB$191:FB$221,$D1465,FD$191:FD$221)</f>
        <v>0</v>
      </c>
      <c r="FB1465" s="9"/>
      <c r="FC1465" s="10"/>
      <c r="FD1465" s="11"/>
      <c r="FE1465" s="6">
        <f>SUMIF(FF$191:FF$221,$D1465,FH$191:FH$221)</f>
        <v>0</v>
      </c>
      <c r="FF1465" s="9"/>
      <c r="FG1465" s="10"/>
      <c r="FH1465" s="11"/>
      <c r="FI1465" s="6">
        <f>SUMIF(FJ$191:FJ$221,$D1465,FL$191:FL$221)</f>
        <v>0</v>
      </c>
      <c r="FJ1465" s="9"/>
      <c r="FK1465" s="10"/>
      <c r="FL1465" s="11"/>
      <c r="FM1465" s="6">
        <f>SUMIF(FN$191:FN$221,$D1465,FP$191:FP$221)</f>
        <v>0</v>
      </c>
      <c r="FN1465" s="9"/>
      <c r="FO1465" s="10"/>
      <c r="FP1465" s="11"/>
      <c r="FQ1465" s="6">
        <f>SUMIF(FR$191:FR$221,$D1465,FT$191:FT$221)</f>
        <v>0</v>
      </c>
      <c r="FR1465" s="9"/>
      <c r="FS1465" s="10"/>
      <c r="FT1465" s="11"/>
      <c r="FU1465" s="6">
        <f>SUMIF(FV$191:FV$221,$D1465,FX$191:FX$221)</f>
        <v>0</v>
      </c>
      <c r="FV1465" s="9"/>
      <c r="FW1465" s="10"/>
      <c r="FX1465" s="11"/>
      <c r="FY1465" s="6">
        <f>SUMIF(FZ$191:FZ$221,$D1465,GB$191:GB$221)</f>
        <v>0</v>
      </c>
      <c r="FZ1465" s="9"/>
      <c r="GA1465" s="10"/>
      <c r="GB1465" s="11"/>
      <c r="GC1465" s="6">
        <f>SUMIF(GD$191:GD$221,$D1465,GF$191:GF$221)</f>
        <v>0</v>
      </c>
      <c r="GD1465" s="9"/>
      <c r="GE1465" s="10"/>
      <c r="GF1465" s="11"/>
      <c r="GG1465" s="6">
        <f>SUMIF(GH$191:GH$221,$D1465,GJ$191:GJ$221)</f>
        <v>0</v>
      </c>
      <c r="GH1465" s="9"/>
      <c r="GI1465" s="10"/>
      <c r="GJ1465" s="11"/>
      <c r="GK1465" s="6">
        <f>SUMIF(GL$191:GL$221,$D1465,GN$191:GN$221)</f>
        <v>0</v>
      </c>
      <c r="GL1465" s="9"/>
      <c r="GM1465" s="10"/>
      <c r="GN1465" s="11"/>
      <c r="GO1465" s="6">
        <f>SUMIF(GP$191:GP$221,$D1465,GR$191:GR$221)</f>
        <v>0</v>
      </c>
      <c r="GP1465" s="9"/>
      <c r="GQ1465" s="10"/>
      <c r="GR1465" s="11"/>
      <c r="GS1465" s="6">
        <f>SUMIF(GT$191:GT$221,$D1465,GV$191:GV$221)</f>
        <v>0</v>
      </c>
      <c r="GT1465" s="9"/>
      <c r="GU1465" s="10"/>
      <c r="GV1465" s="20"/>
      <c r="GW1465" s="19">
        <f t="shared" si="34"/>
        <v>0</v>
      </c>
      <c r="GX1465" s="472"/>
      <c r="GY1465" s="473"/>
    </row>
    <row r="1466" spans="1:207" ht="30">
      <c r="A1466" s="47" t="s">
        <v>82</v>
      </c>
      <c r="B1466" s="545"/>
      <c r="C1466" s="343" t="s">
        <v>471</v>
      </c>
      <c r="D1466" s="282" t="s">
        <v>472</v>
      </c>
      <c r="E1466" s="6">
        <f>SUMIF(F$222:F$252,$D1466,H$222:H$252)</f>
        <v>0</v>
      </c>
      <c r="F1466" s="9"/>
      <c r="G1466" s="10"/>
      <c r="H1466" s="11"/>
      <c r="I1466" s="6">
        <f>SUMIF(J$222:J$252,$D1466,L$222:L$252)</f>
        <v>0</v>
      </c>
      <c r="J1466" s="9"/>
      <c r="K1466" s="10"/>
      <c r="L1466" s="11"/>
      <c r="M1466" s="6">
        <f>SUMIF(N$222:N$252,$D1466,P$222:P$252)</f>
        <v>0</v>
      </c>
      <c r="N1466" s="9"/>
      <c r="O1466" s="10"/>
      <c r="P1466" s="11"/>
      <c r="Q1466" s="6">
        <f>SUMIF(R$222:R$252,$D1466,T$222:T$252)</f>
        <v>0</v>
      </c>
      <c r="R1466" s="9"/>
      <c r="S1466" s="10"/>
      <c r="T1466" s="11"/>
      <c r="U1466" s="6">
        <f>SUMIF(V$222:V$252,$D1466,X$222:X$252)</f>
        <v>0</v>
      </c>
      <c r="V1466" s="9"/>
      <c r="W1466" s="10"/>
      <c r="X1466" s="11"/>
      <c r="Y1466" s="6">
        <f>SUMIF(Z$222:Z$252,$D1466,AB$222:AB$252)</f>
        <v>0</v>
      </c>
      <c r="Z1466" s="9"/>
      <c r="AA1466" s="10"/>
      <c r="AB1466" s="11"/>
      <c r="AC1466" s="6">
        <f>SUMIF(AD$222:AD$252,$D1466,AF$222:AF$252)</f>
        <v>0</v>
      </c>
      <c r="AD1466" s="9"/>
      <c r="AE1466" s="10"/>
      <c r="AF1466" s="11"/>
      <c r="AG1466" s="6">
        <f>SUMIF(AH$222:AH$252,$D1466,AJ$222:AJ$252)</f>
        <v>0</v>
      </c>
      <c r="AH1466" s="9"/>
      <c r="AI1466" s="10"/>
      <c r="AJ1466" s="11"/>
      <c r="AK1466" s="6">
        <f>SUMIF(AL$222:AL$252,$D1466,AN$222:AN$252)</f>
        <v>0</v>
      </c>
      <c r="AL1466" s="9"/>
      <c r="AM1466" s="10"/>
      <c r="AN1466" s="11"/>
      <c r="AO1466" s="6">
        <f>SUMIF(AP$222:AP$252,$D1466,AR$222:AR$252)</f>
        <v>0</v>
      </c>
      <c r="AP1466" s="9"/>
      <c r="AQ1466" s="10"/>
      <c r="AR1466" s="11"/>
      <c r="AS1466" s="6">
        <f>SUMIF(AT$222:AT$252,$D1466,AV$222:AV$252)</f>
        <v>0</v>
      </c>
      <c r="AT1466" s="9"/>
      <c r="AU1466" s="10"/>
      <c r="AV1466" s="11"/>
      <c r="AW1466" s="6">
        <f>SUMIF(AX$222:AX$252,$D1466,AZ$222:AZ$252)</f>
        <v>0</v>
      </c>
      <c r="AX1466" s="9"/>
      <c r="AY1466" s="10"/>
      <c r="AZ1466" s="11"/>
      <c r="BA1466" s="6">
        <f>SUMIF(BB$222:BB$252,$D1466,BD$222:BD$252)</f>
        <v>0</v>
      </c>
      <c r="BB1466" s="9"/>
      <c r="BC1466" s="10"/>
      <c r="BD1466" s="11"/>
      <c r="BE1466" s="6">
        <f>SUMIF(BF$222:BF$252,$D1466,BH$222:BH$252)</f>
        <v>0</v>
      </c>
      <c r="BF1466" s="9"/>
      <c r="BG1466" s="10"/>
      <c r="BH1466" s="11"/>
      <c r="BI1466" s="6">
        <f>SUMIF(BJ$222:BJ$252,$D1466,BL$222:BL$252)</f>
        <v>0</v>
      </c>
      <c r="BJ1466" s="9"/>
      <c r="BK1466" s="10"/>
      <c r="BL1466" s="11"/>
      <c r="BM1466" s="6">
        <f>SUMIF(BN$222:BN$252,$D1466,BP$222:BP$252)</f>
        <v>0</v>
      </c>
      <c r="BN1466" s="9"/>
      <c r="BO1466" s="10"/>
      <c r="BP1466" s="11"/>
      <c r="BQ1466" s="6">
        <f>SUMIF(BR$222:BR$252,$D1466,BT$222:BT$252)</f>
        <v>0</v>
      </c>
      <c r="BR1466" s="9"/>
      <c r="BS1466" s="10"/>
      <c r="BT1466" s="11"/>
      <c r="BU1466" s="6">
        <f>SUMIF(BV$222:BV$252,$D1466,BX$222:BX$252)</f>
        <v>0</v>
      </c>
      <c r="BV1466" s="9"/>
      <c r="BW1466" s="10"/>
      <c r="BX1466" s="11"/>
      <c r="BY1466" s="6">
        <f>SUMIF(BZ$222:BZ$252,$D1466,CB$222:CB$252)</f>
        <v>0</v>
      </c>
      <c r="BZ1466" s="9"/>
      <c r="CA1466" s="10"/>
      <c r="CB1466" s="11"/>
      <c r="CC1466" s="6">
        <f>SUMIF(CD$222:CD$252,$D1466,CF$222:CF$252)</f>
        <v>0</v>
      </c>
      <c r="CD1466" s="9"/>
      <c r="CE1466" s="10"/>
      <c r="CF1466" s="11"/>
      <c r="CG1466" s="6">
        <f>SUMIF(CH$222:CH$252,$D1466,CJ$222:CJ$252)</f>
        <v>0</v>
      </c>
      <c r="CH1466" s="9"/>
      <c r="CI1466" s="10"/>
      <c r="CJ1466" s="11"/>
      <c r="CK1466" s="6">
        <f>SUMIF(CL$222:CL$252,$D1466,CN$222:CN$252)</f>
        <v>0</v>
      </c>
      <c r="CL1466" s="9"/>
      <c r="CM1466" s="10"/>
      <c r="CN1466" s="11"/>
      <c r="CO1466" s="6">
        <f>SUMIF(CP$222:CP$252,$D1466,CR$222:CR$252)</f>
        <v>0</v>
      </c>
      <c r="CP1466" s="9"/>
      <c r="CQ1466" s="10"/>
      <c r="CR1466" s="11"/>
      <c r="CS1466" s="6">
        <f>SUMIF(CT$222:CT$252,$D1466,CV$222:CV$252)</f>
        <v>0</v>
      </c>
      <c r="CT1466" s="9"/>
      <c r="CU1466" s="10"/>
      <c r="CV1466" s="11"/>
      <c r="CW1466" s="6">
        <f>SUMIF(CX$222:CX$252,$D1466,CZ$222:CZ$252)</f>
        <v>0</v>
      </c>
      <c r="CX1466" s="9"/>
      <c r="CY1466" s="10"/>
      <c r="CZ1466" s="11"/>
      <c r="DA1466" s="6">
        <f>SUMIF(DB$222:DB$252,$D1466,DD$222:DD$252)</f>
        <v>0</v>
      </c>
      <c r="DB1466" s="9"/>
      <c r="DC1466" s="10"/>
      <c r="DD1466" s="11"/>
      <c r="DE1466" s="6">
        <f>SUMIF(DF$222:DF$252,$D1466,DH$222:DH$252)</f>
        <v>0</v>
      </c>
      <c r="DF1466" s="9"/>
      <c r="DG1466" s="10"/>
      <c r="DH1466" s="11"/>
      <c r="DI1466" s="6">
        <f>SUMIF(DJ$222:DJ$252,$D1466,DL$222:DL$252)</f>
        <v>0</v>
      </c>
      <c r="DJ1466" s="9"/>
      <c r="DK1466" s="10"/>
      <c r="DL1466" s="11"/>
      <c r="DM1466" s="6">
        <f>SUMIF(DN$222:DN$252,$D1466,DP$222:DP$252)</f>
        <v>0</v>
      </c>
      <c r="DN1466" s="9"/>
      <c r="DO1466" s="10"/>
      <c r="DP1466" s="11"/>
      <c r="DQ1466" s="6">
        <f>SUMIF(DR$222:DR$252,$D1466,DT$222:DT$252)</f>
        <v>0</v>
      </c>
      <c r="DR1466" s="9"/>
      <c r="DS1466" s="10"/>
      <c r="DT1466" s="11"/>
      <c r="DU1466" s="6">
        <f>SUMIF(DV$222:DV$252,$D1466,DX$222:DX$252)</f>
        <v>0</v>
      </c>
      <c r="DV1466" s="9"/>
      <c r="DW1466" s="10"/>
      <c r="DX1466" s="11"/>
      <c r="DY1466" s="6">
        <f>SUMIF(DZ$222:DZ$252,$D1466,EB$222:EB$252)</f>
        <v>0</v>
      </c>
      <c r="DZ1466" s="9"/>
      <c r="EA1466" s="10"/>
      <c r="EB1466" s="11"/>
      <c r="EC1466" s="6">
        <f>SUMIF(ED$222:ED$252,$D1466,EF$222:EF$252)</f>
        <v>0</v>
      </c>
      <c r="ED1466" s="9"/>
      <c r="EE1466" s="10"/>
      <c r="EF1466" s="11"/>
      <c r="EG1466" s="6">
        <f>SUMIF(EH$222:EH$252,$D1466,EJ$222:EJ$252)</f>
        <v>0</v>
      </c>
      <c r="EH1466" s="9"/>
      <c r="EI1466" s="10"/>
      <c r="EJ1466" s="11"/>
      <c r="EK1466" s="6">
        <f>SUMIF(EL$222:EL$252,$D1466,EN$222:EN$252)</f>
        <v>0</v>
      </c>
      <c r="EL1466" s="9"/>
      <c r="EM1466" s="10"/>
      <c r="EN1466" s="11"/>
      <c r="EO1466" s="6">
        <f>SUMIF(EP$222:EP$252,$D1466,ER$222:ER$252)</f>
        <v>0</v>
      </c>
      <c r="EP1466" s="9"/>
      <c r="EQ1466" s="10"/>
      <c r="ER1466" s="11"/>
      <c r="ES1466" s="6">
        <f>SUMIF(ET$222:ET$252,$D1466,EV$222:EV$252)</f>
        <v>0</v>
      </c>
      <c r="ET1466" s="9"/>
      <c r="EU1466" s="10"/>
      <c r="EV1466" s="11"/>
      <c r="EW1466" s="6">
        <f>SUMIF(EX$222:EX$252,$D1466,EZ$222:EZ$252)</f>
        <v>0</v>
      </c>
      <c r="EX1466" s="9"/>
      <c r="EY1466" s="10"/>
      <c r="EZ1466" s="11"/>
      <c r="FA1466" s="6">
        <f>SUMIF(FB$222:FB$252,$D1466,FD$222:FD$252)</f>
        <v>0</v>
      </c>
      <c r="FB1466" s="9"/>
      <c r="FC1466" s="10"/>
      <c r="FD1466" s="11"/>
      <c r="FE1466" s="6">
        <f>SUMIF(FF$222:FF$252,$D1466,FH$222:FH$252)</f>
        <v>0</v>
      </c>
      <c r="FF1466" s="9"/>
      <c r="FG1466" s="10"/>
      <c r="FH1466" s="11"/>
      <c r="FI1466" s="6">
        <f>SUMIF(FJ$222:FJ$252,$D1466,FL$222:FL$252)</f>
        <v>0</v>
      </c>
      <c r="FJ1466" s="9"/>
      <c r="FK1466" s="10"/>
      <c r="FL1466" s="11"/>
      <c r="FM1466" s="6">
        <f>SUMIF(FN$222:FN$252,$D1466,FP$222:FP$252)</f>
        <v>0</v>
      </c>
      <c r="FN1466" s="9"/>
      <c r="FO1466" s="10"/>
      <c r="FP1466" s="11"/>
      <c r="FQ1466" s="6">
        <f>SUMIF(FR$222:FR$252,$D1466,FT$222:FT$252)</f>
        <v>0</v>
      </c>
      <c r="FR1466" s="9"/>
      <c r="FS1466" s="10"/>
      <c r="FT1466" s="11"/>
      <c r="FU1466" s="6">
        <f>SUMIF(FV$222:FV$252,$D1466,FX$222:FX$252)</f>
        <v>0</v>
      </c>
      <c r="FV1466" s="9"/>
      <c r="FW1466" s="10"/>
      <c r="FX1466" s="11"/>
      <c r="FY1466" s="6">
        <f>SUMIF(FZ$222:FZ$252,$D1466,GB$222:GB$252)</f>
        <v>0</v>
      </c>
      <c r="FZ1466" s="9"/>
      <c r="GA1466" s="10"/>
      <c r="GB1466" s="11"/>
      <c r="GC1466" s="6">
        <f>SUMIF(GD$222:GD$252,$D1466,GF$222:GF$252)</f>
        <v>0</v>
      </c>
      <c r="GD1466" s="9"/>
      <c r="GE1466" s="10"/>
      <c r="GF1466" s="11"/>
      <c r="GG1466" s="6">
        <f>SUMIF(GH$222:GH$252,$D1466,GJ$222:GJ$252)</f>
        <v>0</v>
      </c>
      <c r="GH1466" s="9"/>
      <c r="GI1466" s="10"/>
      <c r="GJ1466" s="11"/>
      <c r="GK1466" s="6">
        <f>SUMIF(GL$222:GL$252,$D1466,GN$222:GN$252)</f>
        <v>0</v>
      </c>
      <c r="GL1466" s="9"/>
      <c r="GM1466" s="10"/>
      <c r="GN1466" s="11"/>
      <c r="GO1466" s="6">
        <f>SUMIF(GP$222:GP$252,$D1466,GR$222:GR$252)</f>
        <v>0</v>
      </c>
      <c r="GP1466" s="9"/>
      <c r="GQ1466" s="10"/>
      <c r="GR1466" s="11"/>
      <c r="GS1466" s="6">
        <f>SUMIF(GT$222:GT$252,$D1466,GV$222:GV$252)</f>
        <v>0</v>
      </c>
      <c r="GT1466" s="9"/>
      <c r="GU1466" s="10"/>
      <c r="GV1466" s="20"/>
      <c r="GW1466" s="19">
        <f t="shared" si="34"/>
        <v>0</v>
      </c>
      <c r="GX1466" s="472"/>
      <c r="GY1466" s="473"/>
    </row>
    <row r="1467" spans="1:207" ht="30">
      <c r="A1467" s="47" t="s">
        <v>83</v>
      </c>
      <c r="B1467" s="545"/>
      <c r="C1467" s="343" t="s">
        <v>471</v>
      </c>
      <c r="D1467" s="282" t="s">
        <v>472</v>
      </c>
      <c r="E1467" s="6">
        <f>SUMIF(F$253:F$283,$D1467,H$253:H$283)</f>
        <v>0</v>
      </c>
      <c r="F1467" s="9"/>
      <c r="G1467" s="10"/>
      <c r="H1467" s="11"/>
      <c r="I1467" s="6">
        <f>SUMIF(J$253:J$283,$D1467,L$253:L$283)</f>
        <v>0</v>
      </c>
      <c r="J1467" s="9"/>
      <c r="K1467" s="10"/>
      <c r="L1467" s="11"/>
      <c r="M1467" s="6">
        <f>SUMIF(N$253:N$283,$D1467,P$253:P$283)</f>
        <v>0</v>
      </c>
      <c r="N1467" s="9"/>
      <c r="O1467" s="10"/>
      <c r="P1467" s="11"/>
      <c r="Q1467" s="6">
        <f>SUMIF(R$253:R$283,$D1467,T$253:T$283)</f>
        <v>0</v>
      </c>
      <c r="R1467" s="9"/>
      <c r="S1467" s="10"/>
      <c r="T1467" s="11"/>
      <c r="U1467" s="6">
        <f>SUMIF(V$253:V$283,$D1467,X$253:X$283)</f>
        <v>0</v>
      </c>
      <c r="V1467" s="9"/>
      <c r="W1467" s="10"/>
      <c r="X1467" s="11"/>
      <c r="Y1467" s="6">
        <f>SUMIF(Z$253:Z$283,$D1467,AB$253:AB$283)</f>
        <v>0</v>
      </c>
      <c r="Z1467" s="9"/>
      <c r="AA1467" s="10"/>
      <c r="AB1467" s="11"/>
      <c r="AC1467" s="6">
        <f>SUMIF(AD$253:AD$283,$D1467,AF$253:AF$283)</f>
        <v>0</v>
      </c>
      <c r="AD1467" s="9"/>
      <c r="AE1467" s="10"/>
      <c r="AF1467" s="11"/>
      <c r="AG1467" s="6">
        <f>SUMIF(AH$253:AH$283,$D1467,AJ$253:AJ$283)</f>
        <v>0</v>
      </c>
      <c r="AH1467" s="9"/>
      <c r="AI1467" s="10"/>
      <c r="AJ1467" s="11"/>
      <c r="AK1467" s="6">
        <f>SUMIF(AL$253:AL$283,$D1467,AN$253:AN$283)</f>
        <v>0</v>
      </c>
      <c r="AL1467" s="9"/>
      <c r="AM1467" s="10"/>
      <c r="AN1467" s="11"/>
      <c r="AO1467" s="6">
        <f>SUMIF(AP$253:AP$283,$D1467,AR$253:AR$283)</f>
        <v>0</v>
      </c>
      <c r="AP1467" s="9"/>
      <c r="AQ1467" s="10"/>
      <c r="AR1467" s="11"/>
      <c r="AS1467" s="6">
        <f>SUMIF(AT$253:AT$283,$D1467,AV$253:AV$283)</f>
        <v>0</v>
      </c>
      <c r="AT1467" s="9"/>
      <c r="AU1467" s="10"/>
      <c r="AV1467" s="11"/>
      <c r="AW1467" s="6">
        <f>SUMIF(AX$253:AX$283,$D1467,AZ$253:AZ$283)</f>
        <v>0</v>
      </c>
      <c r="AX1467" s="9"/>
      <c r="AY1467" s="10"/>
      <c r="AZ1467" s="11"/>
      <c r="BA1467" s="6">
        <f>SUMIF(BB$253:BB$283,$D1467,BD$253:BD$283)</f>
        <v>0</v>
      </c>
      <c r="BB1467" s="9"/>
      <c r="BC1467" s="10"/>
      <c r="BD1467" s="11"/>
      <c r="BE1467" s="6">
        <f>SUMIF(BF$253:BF$283,$D1467,BH$253:BH$283)</f>
        <v>0</v>
      </c>
      <c r="BF1467" s="9"/>
      <c r="BG1467" s="10"/>
      <c r="BH1467" s="11"/>
      <c r="BI1467" s="6">
        <f>SUMIF(BJ$253:BJ$283,$D1467,BL$253:BL$283)</f>
        <v>0</v>
      </c>
      <c r="BJ1467" s="9"/>
      <c r="BK1467" s="10"/>
      <c r="BL1467" s="11"/>
      <c r="BM1467" s="6">
        <f>SUMIF(BN$253:BN$283,$D1467,BP$253:BP$283)</f>
        <v>0</v>
      </c>
      <c r="BN1467" s="9"/>
      <c r="BO1467" s="10"/>
      <c r="BP1467" s="11"/>
      <c r="BQ1467" s="6">
        <f>SUMIF(BR$253:BR$283,$D1467,BT$253:BT$283)</f>
        <v>0</v>
      </c>
      <c r="BR1467" s="9"/>
      <c r="BS1467" s="10"/>
      <c r="BT1467" s="11"/>
      <c r="BU1467" s="6">
        <f>SUMIF(BV$253:BV$283,$D1467,BX$253:BX$283)</f>
        <v>0</v>
      </c>
      <c r="BV1467" s="9"/>
      <c r="BW1467" s="10"/>
      <c r="BX1467" s="11"/>
      <c r="BY1467" s="6">
        <f>SUMIF(BZ$253:BZ$283,$D1467,CB$253:CB$283)</f>
        <v>0</v>
      </c>
      <c r="BZ1467" s="9"/>
      <c r="CA1467" s="10"/>
      <c r="CB1467" s="11"/>
      <c r="CC1467" s="6">
        <f>SUMIF(CD$253:CD$283,$D1467,CF$253:CF$283)</f>
        <v>0</v>
      </c>
      <c r="CD1467" s="9"/>
      <c r="CE1467" s="10"/>
      <c r="CF1467" s="11"/>
      <c r="CG1467" s="6">
        <f>SUMIF(CH$253:CH$283,$D1467,CJ$253:CJ$283)</f>
        <v>0</v>
      </c>
      <c r="CH1467" s="9"/>
      <c r="CI1467" s="10"/>
      <c r="CJ1467" s="11"/>
      <c r="CK1467" s="6">
        <f>SUMIF(CL$253:CL$283,$D1467,CN$253:CN$283)</f>
        <v>0</v>
      </c>
      <c r="CL1467" s="9"/>
      <c r="CM1467" s="10"/>
      <c r="CN1467" s="11"/>
      <c r="CO1467" s="6">
        <f>SUMIF(CP$253:CP$283,$D1467,CR$253:CR$283)</f>
        <v>0</v>
      </c>
      <c r="CP1467" s="9"/>
      <c r="CQ1467" s="10"/>
      <c r="CR1467" s="11"/>
      <c r="CS1467" s="6">
        <f>SUMIF(CT$253:CT$283,$D1467,CV$253:CV$283)</f>
        <v>0</v>
      </c>
      <c r="CT1467" s="9"/>
      <c r="CU1467" s="10"/>
      <c r="CV1467" s="11"/>
      <c r="CW1467" s="6">
        <f>SUMIF(CX$253:CX$283,$D1467,CZ$253:CZ$283)</f>
        <v>0</v>
      </c>
      <c r="CX1467" s="9"/>
      <c r="CY1467" s="10"/>
      <c r="CZ1467" s="11"/>
      <c r="DA1467" s="6">
        <f>SUMIF(DB$253:DB$283,$D1467,DD$253:DD$283)</f>
        <v>0</v>
      </c>
      <c r="DB1467" s="9"/>
      <c r="DC1467" s="10"/>
      <c r="DD1467" s="11"/>
      <c r="DE1467" s="6">
        <f>SUMIF(DF$253:DF$283,$D1467,DH$253:DH$283)</f>
        <v>0</v>
      </c>
      <c r="DF1467" s="9"/>
      <c r="DG1467" s="10"/>
      <c r="DH1467" s="11"/>
      <c r="DI1467" s="6">
        <f>SUMIF(DJ$253:DJ$283,$D1467,DL$253:DL$283)</f>
        <v>0</v>
      </c>
      <c r="DJ1467" s="9"/>
      <c r="DK1467" s="10"/>
      <c r="DL1467" s="11"/>
      <c r="DM1467" s="6">
        <f>SUMIF(DN$253:DN$283,$D1467,DP$253:DP$283)</f>
        <v>0</v>
      </c>
      <c r="DN1467" s="9"/>
      <c r="DO1467" s="10"/>
      <c r="DP1467" s="11"/>
      <c r="DQ1467" s="6">
        <f>SUMIF(DR$253:DR$283,$D1467,DT$253:DT$283)</f>
        <v>0</v>
      </c>
      <c r="DR1467" s="9"/>
      <c r="DS1467" s="10"/>
      <c r="DT1467" s="11"/>
      <c r="DU1467" s="6">
        <f>SUMIF(DV$253:DV$283,$D1467,DX$253:DX$283)</f>
        <v>0</v>
      </c>
      <c r="DV1467" s="9"/>
      <c r="DW1467" s="10"/>
      <c r="DX1467" s="11"/>
      <c r="DY1467" s="6">
        <f>SUMIF(DZ$253:DZ$283,$D1467,EB$253:EB$283)</f>
        <v>0</v>
      </c>
      <c r="DZ1467" s="9"/>
      <c r="EA1467" s="10"/>
      <c r="EB1467" s="11"/>
      <c r="EC1467" s="6">
        <f>SUMIF(ED$253:ED$283,$D1467,EF$253:EF$283)</f>
        <v>0</v>
      </c>
      <c r="ED1467" s="9"/>
      <c r="EE1467" s="10"/>
      <c r="EF1467" s="11"/>
      <c r="EG1467" s="6">
        <f>SUMIF(EH$253:EH$283,$D1467,EJ$253:EJ$283)</f>
        <v>0</v>
      </c>
      <c r="EH1467" s="9"/>
      <c r="EI1467" s="10"/>
      <c r="EJ1467" s="11"/>
      <c r="EK1467" s="6">
        <f>SUMIF(EL$253:EL$283,$D1467,EN$253:EN$283)</f>
        <v>0</v>
      </c>
      <c r="EL1467" s="9"/>
      <c r="EM1467" s="10"/>
      <c r="EN1467" s="11"/>
      <c r="EO1467" s="6">
        <f>SUMIF(EP$253:EP$283,$D1467,ER$253:ER$283)</f>
        <v>0</v>
      </c>
      <c r="EP1467" s="9"/>
      <c r="EQ1467" s="10"/>
      <c r="ER1467" s="11"/>
      <c r="ES1467" s="6">
        <f>SUMIF(ET$253:ET$283,$D1467,EV$253:EV$283)</f>
        <v>0</v>
      </c>
      <c r="ET1467" s="9"/>
      <c r="EU1467" s="10"/>
      <c r="EV1467" s="11"/>
      <c r="EW1467" s="6">
        <f>SUMIF(EX$253:EX$283,$D1467,EZ$253:EZ$283)</f>
        <v>0</v>
      </c>
      <c r="EX1467" s="9"/>
      <c r="EY1467" s="10"/>
      <c r="EZ1467" s="11"/>
      <c r="FA1467" s="6">
        <f>SUMIF(FB$253:FB$283,$D1467,FD$253:FD$283)</f>
        <v>0</v>
      </c>
      <c r="FB1467" s="9"/>
      <c r="FC1467" s="10"/>
      <c r="FD1467" s="11"/>
      <c r="FE1467" s="6">
        <f>SUMIF(FF$253:FF$283,$D1467,FH$253:FH$283)</f>
        <v>0</v>
      </c>
      <c r="FF1467" s="9"/>
      <c r="FG1467" s="10"/>
      <c r="FH1467" s="11"/>
      <c r="FI1467" s="6">
        <f>SUMIF(FJ$253:FJ$283,$D1467,FL$253:FL$283)</f>
        <v>0</v>
      </c>
      <c r="FJ1467" s="9"/>
      <c r="FK1467" s="10"/>
      <c r="FL1467" s="11"/>
      <c r="FM1467" s="6">
        <f>SUMIF(FN$253:FN$283,$D1467,FP$253:FP$283)</f>
        <v>0</v>
      </c>
      <c r="FN1467" s="9"/>
      <c r="FO1467" s="10"/>
      <c r="FP1467" s="11"/>
      <c r="FQ1467" s="6">
        <f>SUMIF(FR$253:FR$283,$D1467,FT$253:FT$283)</f>
        <v>0</v>
      </c>
      <c r="FR1467" s="9"/>
      <c r="FS1467" s="10"/>
      <c r="FT1467" s="11"/>
      <c r="FU1467" s="6">
        <f>SUMIF(FV$253:FV$283,$D1467,FX$253:FX$283)</f>
        <v>0</v>
      </c>
      <c r="FV1467" s="9"/>
      <c r="FW1467" s="10"/>
      <c r="FX1467" s="11"/>
      <c r="FY1467" s="6">
        <f>SUMIF(FZ$253:FZ$283,$D1467,GB$253:GB$283)</f>
        <v>0</v>
      </c>
      <c r="FZ1467" s="9"/>
      <c r="GA1467" s="10"/>
      <c r="GB1467" s="11"/>
      <c r="GC1467" s="6">
        <f>SUMIF(GD$253:GD$283,$D1467,GF$253:GF$283)</f>
        <v>0</v>
      </c>
      <c r="GD1467" s="9"/>
      <c r="GE1467" s="10"/>
      <c r="GF1467" s="11"/>
      <c r="GG1467" s="6">
        <f>SUMIF(GH$253:GH$283,$D1467,GJ$253:GJ$283)</f>
        <v>0</v>
      </c>
      <c r="GH1467" s="9"/>
      <c r="GI1467" s="10"/>
      <c r="GJ1467" s="11"/>
      <c r="GK1467" s="6">
        <f>SUMIF(GL$253:GL$283,$D1467,GN$253:GN$283)</f>
        <v>0</v>
      </c>
      <c r="GL1467" s="9"/>
      <c r="GM1467" s="10"/>
      <c r="GN1467" s="11"/>
      <c r="GO1467" s="6">
        <f>SUMIF(GP$253:GP$283,$D1467,GR$253:GR$283)</f>
        <v>0</v>
      </c>
      <c r="GP1467" s="9"/>
      <c r="GQ1467" s="10"/>
      <c r="GR1467" s="11"/>
      <c r="GS1467" s="6">
        <f>SUMIF(GT$253:GT$283,$D1467,GV$253:GV$283)</f>
        <v>0</v>
      </c>
      <c r="GT1467" s="9"/>
      <c r="GU1467" s="10"/>
      <c r="GV1467" s="20"/>
      <c r="GW1467" s="19">
        <f t="shared" si="34"/>
        <v>0</v>
      </c>
      <c r="GX1467" s="472"/>
      <c r="GY1467" s="473"/>
    </row>
    <row r="1468" spans="1:207" ht="30">
      <c r="A1468" s="47" t="s">
        <v>84</v>
      </c>
      <c r="B1468" s="545"/>
      <c r="C1468" s="343" t="s">
        <v>471</v>
      </c>
      <c r="D1468" s="282" t="s">
        <v>472</v>
      </c>
      <c r="E1468" s="6">
        <f>SUMIF(F$284:F$314,$D1468,H$284:H$314)</f>
        <v>0</v>
      </c>
      <c r="F1468" s="9"/>
      <c r="G1468" s="10"/>
      <c r="H1468" s="11"/>
      <c r="I1468" s="6">
        <f>SUMIF(J$284:J$314,$D1468,L$284:L$314)</f>
        <v>0</v>
      </c>
      <c r="J1468" s="9"/>
      <c r="K1468" s="10"/>
      <c r="L1468" s="11"/>
      <c r="M1468" s="6">
        <f>SUMIF(N$284:N$314,$D1468,P$284:P$314)</f>
        <v>0</v>
      </c>
      <c r="N1468" s="9"/>
      <c r="O1468" s="10"/>
      <c r="P1468" s="11"/>
      <c r="Q1468" s="6">
        <f>SUMIF(R$284:R$314,$D1468,T$284:T$314)</f>
        <v>0</v>
      </c>
      <c r="R1468" s="9"/>
      <c r="S1468" s="10"/>
      <c r="T1468" s="11"/>
      <c r="U1468" s="6">
        <f>SUMIF(V$284:V$314,$D1468,X$284:X$314)</f>
        <v>0</v>
      </c>
      <c r="V1468" s="9"/>
      <c r="W1468" s="10"/>
      <c r="X1468" s="11"/>
      <c r="Y1468" s="6">
        <f>SUMIF(Z$284:Z$314,$D1468,AB$284:AB$314)</f>
        <v>0</v>
      </c>
      <c r="Z1468" s="9"/>
      <c r="AA1468" s="10"/>
      <c r="AB1468" s="11"/>
      <c r="AC1468" s="6">
        <f>SUMIF(AD$284:AD$314,$D1468,AF$284:AF$314)</f>
        <v>0</v>
      </c>
      <c r="AD1468" s="9"/>
      <c r="AE1468" s="10"/>
      <c r="AF1468" s="11"/>
      <c r="AG1468" s="6">
        <f>SUMIF(AH$284:AH$314,$D1468,AJ$284:AJ$314)</f>
        <v>0</v>
      </c>
      <c r="AH1468" s="9"/>
      <c r="AI1468" s="10"/>
      <c r="AJ1468" s="11"/>
      <c r="AK1468" s="6">
        <f>SUMIF(AL$284:AL$314,$D1468,AN$284:AN$314)</f>
        <v>0</v>
      </c>
      <c r="AL1468" s="9"/>
      <c r="AM1468" s="10"/>
      <c r="AN1468" s="11"/>
      <c r="AO1468" s="6">
        <f>SUMIF(AP$284:AP$314,$D1468,AR$284:AR$314)</f>
        <v>0</v>
      </c>
      <c r="AP1468" s="9"/>
      <c r="AQ1468" s="10"/>
      <c r="AR1468" s="11"/>
      <c r="AS1468" s="6">
        <f>SUMIF(AT$284:AT$314,$D1468,AV$284:AV$314)</f>
        <v>0</v>
      </c>
      <c r="AT1468" s="9"/>
      <c r="AU1468" s="10"/>
      <c r="AV1468" s="11"/>
      <c r="AW1468" s="6">
        <f>SUMIF(AX$284:AX$314,$D1468,AZ$284:AZ$314)</f>
        <v>0</v>
      </c>
      <c r="AX1468" s="9"/>
      <c r="AY1468" s="10"/>
      <c r="AZ1468" s="11"/>
      <c r="BA1468" s="6">
        <f>SUMIF(BB$284:BB$314,$D1468,BD$284:BD$314)</f>
        <v>0</v>
      </c>
      <c r="BB1468" s="9"/>
      <c r="BC1468" s="10"/>
      <c r="BD1468" s="11"/>
      <c r="BE1468" s="6">
        <f>SUMIF(BF$284:BF$314,$D1468,BH$284:BH$314)</f>
        <v>0</v>
      </c>
      <c r="BF1468" s="9"/>
      <c r="BG1468" s="10"/>
      <c r="BH1468" s="11"/>
      <c r="BI1468" s="6">
        <f>SUMIF(BJ$284:BJ$314,$D1468,BL$284:BL$314)</f>
        <v>0</v>
      </c>
      <c r="BJ1468" s="9"/>
      <c r="BK1468" s="10"/>
      <c r="BL1468" s="11"/>
      <c r="BM1468" s="6">
        <f>SUMIF(BN$284:BN$314,$D1468,BP$284:BP$314)</f>
        <v>0</v>
      </c>
      <c r="BN1468" s="9"/>
      <c r="BO1468" s="10"/>
      <c r="BP1468" s="11"/>
      <c r="BQ1468" s="6">
        <f>SUMIF(BR$284:BR$314,$D1468,BT$284:BT$314)</f>
        <v>0</v>
      </c>
      <c r="BR1468" s="9"/>
      <c r="BS1468" s="10"/>
      <c r="BT1468" s="11"/>
      <c r="BU1468" s="6">
        <f>SUMIF(BV$284:BV$314,$D1468,BX$284:BX$314)</f>
        <v>0</v>
      </c>
      <c r="BV1468" s="9"/>
      <c r="BW1468" s="10"/>
      <c r="BX1468" s="11"/>
      <c r="BY1468" s="6">
        <f>SUMIF(BZ$284:BZ$314,$D1468,CB$284:CB$314)</f>
        <v>0</v>
      </c>
      <c r="BZ1468" s="9"/>
      <c r="CA1468" s="10"/>
      <c r="CB1468" s="11"/>
      <c r="CC1468" s="6">
        <f>SUMIF(CD$284:CD$314,$D1468,CF$284:CF$314)</f>
        <v>0</v>
      </c>
      <c r="CD1468" s="9"/>
      <c r="CE1468" s="10"/>
      <c r="CF1468" s="11"/>
      <c r="CG1468" s="6">
        <f>SUMIF(CH$284:CH$314,$D1468,CJ$284:CJ$314)</f>
        <v>0</v>
      </c>
      <c r="CH1468" s="9"/>
      <c r="CI1468" s="10"/>
      <c r="CJ1468" s="11"/>
      <c r="CK1468" s="6">
        <f>SUMIF(CL$284:CL$314,$D1468,CN$284:CN$314)</f>
        <v>0</v>
      </c>
      <c r="CL1468" s="9"/>
      <c r="CM1468" s="10"/>
      <c r="CN1468" s="11"/>
      <c r="CO1468" s="6">
        <f>SUMIF(CP$284:CP$314,$D1468,CR$284:CR$314)</f>
        <v>0</v>
      </c>
      <c r="CP1468" s="9"/>
      <c r="CQ1468" s="10"/>
      <c r="CR1468" s="11"/>
      <c r="CS1468" s="6">
        <f>SUMIF(CT$284:CT$314,$D1468,CV$284:CV$314)</f>
        <v>0</v>
      </c>
      <c r="CT1468" s="9"/>
      <c r="CU1468" s="10"/>
      <c r="CV1468" s="11"/>
      <c r="CW1468" s="6">
        <f>SUMIF(CX$284:CX$314,$D1468,CZ$284:CZ$314)</f>
        <v>0</v>
      </c>
      <c r="CX1468" s="9"/>
      <c r="CY1468" s="10"/>
      <c r="CZ1468" s="11"/>
      <c r="DA1468" s="6">
        <f>SUMIF(DB$284:DB$314,$D1468,DD$284:DD$314)</f>
        <v>0</v>
      </c>
      <c r="DB1468" s="9"/>
      <c r="DC1468" s="10"/>
      <c r="DD1468" s="11"/>
      <c r="DE1468" s="6">
        <f>SUMIF(DF$284:DF$314,$D1468,DH$284:DH$314)</f>
        <v>0</v>
      </c>
      <c r="DF1468" s="9"/>
      <c r="DG1468" s="10"/>
      <c r="DH1468" s="11"/>
      <c r="DI1468" s="6">
        <f>SUMIF(DJ$284:DJ$314,$D1468,DL$284:DL$314)</f>
        <v>0</v>
      </c>
      <c r="DJ1468" s="9"/>
      <c r="DK1468" s="10"/>
      <c r="DL1468" s="11"/>
      <c r="DM1468" s="6">
        <f>SUMIF(DN$284:DN$314,$D1468,DP$284:DP$314)</f>
        <v>0</v>
      </c>
      <c r="DN1468" s="9"/>
      <c r="DO1468" s="10"/>
      <c r="DP1468" s="11"/>
      <c r="DQ1468" s="6">
        <f>SUMIF(DR$284:DR$314,$D1468,DT$284:DT$314)</f>
        <v>0</v>
      </c>
      <c r="DR1468" s="9"/>
      <c r="DS1468" s="10"/>
      <c r="DT1468" s="11"/>
      <c r="DU1468" s="6">
        <f>SUMIF(DV$284:DV$314,$D1468,DX$284:DX$314)</f>
        <v>0</v>
      </c>
      <c r="DV1468" s="9"/>
      <c r="DW1468" s="10"/>
      <c r="DX1468" s="11"/>
      <c r="DY1468" s="6">
        <f>SUMIF(DZ$284:DZ$314,$D1468,EB$284:EB$314)</f>
        <v>0</v>
      </c>
      <c r="DZ1468" s="9"/>
      <c r="EA1468" s="10"/>
      <c r="EB1468" s="11"/>
      <c r="EC1468" s="6">
        <f>SUMIF(ED$284:ED$314,$D1468,EF$284:EF$314)</f>
        <v>0</v>
      </c>
      <c r="ED1468" s="9"/>
      <c r="EE1468" s="10"/>
      <c r="EF1468" s="11"/>
      <c r="EG1468" s="6">
        <f>SUMIF(EH$284:EH$314,$D1468,EJ$284:EJ$314)</f>
        <v>0</v>
      </c>
      <c r="EH1468" s="9"/>
      <c r="EI1468" s="10"/>
      <c r="EJ1468" s="11"/>
      <c r="EK1468" s="6">
        <f>SUMIF(EL$284:EL$314,$D1468,EN$284:EN$314)</f>
        <v>0</v>
      </c>
      <c r="EL1468" s="9"/>
      <c r="EM1468" s="10"/>
      <c r="EN1468" s="11"/>
      <c r="EO1468" s="6">
        <f>SUMIF(EP$284:EP$314,$D1468,ER$284:ER$314)</f>
        <v>0</v>
      </c>
      <c r="EP1468" s="9"/>
      <c r="EQ1468" s="10"/>
      <c r="ER1468" s="11"/>
      <c r="ES1468" s="6">
        <f>SUMIF(ET$284:ET$314,$D1468,EV$284:EV$314)</f>
        <v>0</v>
      </c>
      <c r="ET1468" s="9"/>
      <c r="EU1468" s="10"/>
      <c r="EV1468" s="11"/>
      <c r="EW1468" s="6">
        <f>SUMIF(EX$284:EX$314,$D1468,EZ$284:EZ$314)</f>
        <v>0</v>
      </c>
      <c r="EX1468" s="9"/>
      <c r="EY1468" s="10"/>
      <c r="EZ1468" s="11"/>
      <c r="FA1468" s="6">
        <f>SUMIF(FB$284:FB$314,$D1468,FD$284:FD$314)</f>
        <v>0</v>
      </c>
      <c r="FB1468" s="9"/>
      <c r="FC1468" s="10"/>
      <c r="FD1468" s="11"/>
      <c r="FE1468" s="6">
        <f>SUMIF(FF$284:FF$314,$D1468,FH$284:FH$314)</f>
        <v>0</v>
      </c>
      <c r="FF1468" s="9"/>
      <c r="FG1468" s="10"/>
      <c r="FH1468" s="11"/>
      <c r="FI1468" s="6">
        <f>SUMIF(FJ$284:FJ$314,$D1468,FL$284:FL$314)</f>
        <v>0</v>
      </c>
      <c r="FJ1468" s="9"/>
      <c r="FK1468" s="10"/>
      <c r="FL1468" s="11"/>
      <c r="FM1468" s="6">
        <f>SUMIF(FN$284:FN$314,$D1468,FP$284:FP$314)</f>
        <v>0</v>
      </c>
      <c r="FN1468" s="9"/>
      <c r="FO1468" s="10"/>
      <c r="FP1468" s="11"/>
      <c r="FQ1468" s="6">
        <f>SUMIF(FR$284:FR$314,$D1468,FT$284:FT$314)</f>
        <v>0</v>
      </c>
      <c r="FR1468" s="9"/>
      <c r="FS1468" s="10"/>
      <c r="FT1468" s="11"/>
      <c r="FU1468" s="6">
        <f>SUMIF(FV$284:FV$314,$D1468,FX$284:FX$314)</f>
        <v>0</v>
      </c>
      <c r="FV1468" s="9"/>
      <c r="FW1468" s="10"/>
      <c r="FX1468" s="11"/>
      <c r="FY1468" s="6">
        <f>SUMIF(FZ$284:FZ$314,$D1468,GB$284:GB$314)</f>
        <v>0</v>
      </c>
      <c r="FZ1468" s="9"/>
      <c r="GA1468" s="10"/>
      <c r="GB1468" s="11"/>
      <c r="GC1468" s="6">
        <f>SUMIF(GD$284:GD$314,$D1468,GF$284:GF$314)</f>
        <v>0</v>
      </c>
      <c r="GD1468" s="9"/>
      <c r="GE1468" s="10"/>
      <c r="GF1468" s="11"/>
      <c r="GG1468" s="6">
        <f>SUMIF(GH$284:GH$314,$D1468,GJ$284:GJ$314)</f>
        <v>0</v>
      </c>
      <c r="GH1468" s="9"/>
      <c r="GI1468" s="10"/>
      <c r="GJ1468" s="11"/>
      <c r="GK1468" s="6">
        <f>SUMIF(GL$284:GL$314,$D1468,GN$284:GN$314)</f>
        <v>0</v>
      </c>
      <c r="GL1468" s="9"/>
      <c r="GM1468" s="10"/>
      <c r="GN1468" s="11"/>
      <c r="GO1468" s="6">
        <f>SUMIF(GP$284:GP$314,$D1468,GR$284:GR$314)</f>
        <v>0</v>
      </c>
      <c r="GP1468" s="9"/>
      <c r="GQ1468" s="10"/>
      <c r="GR1468" s="11"/>
      <c r="GS1468" s="6">
        <f>SUMIF(GT$284:GT$314,$D1468,GV$284:GV$314)</f>
        <v>0</v>
      </c>
      <c r="GT1468" s="9"/>
      <c r="GU1468" s="10"/>
      <c r="GV1468" s="20"/>
      <c r="GW1468" s="19">
        <f t="shared" si="34"/>
        <v>0</v>
      </c>
      <c r="GX1468" s="472"/>
      <c r="GY1468" s="473"/>
    </row>
    <row r="1469" spans="1:207" ht="30">
      <c r="A1469" s="47" t="s">
        <v>85</v>
      </c>
      <c r="B1469" s="545"/>
      <c r="C1469" s="343" t="s">
        <v>471</v>
      </c>
      <c r="D1469" s="282" t="s">
        <v>472</v>
      </c>
      <c r="E1469" s="7">
        <f>SUMIF(F$315:F$345,$D1469,H$315:H$345)</f>
        <v>0</v>
      </c>
      <c r="F1469" s="12"/>
      <c r="G1469" s="13"/>
      <c r="H1469" s="14"/>
      <c r="I1469" s="6">
        <f>SUMIF(J$315:J$345,$D1469,L$315:L$345)</f>
        <v>0</v>
      </c>
      <c r="J1469" s="12"/>
      <c r="K1469" s="13"/>
      <c r="L1469" s="14"/>
      <c r="M1469" s="7">
        <f>SUMIF(N$315:N$345,$D1469,P$315:P$345)</f>
        <v>0</v>
      </c>
      <c r="N1469" s="12"/>
      <c r="O1469" s="13"/>
      <c r="P1469" s="14"/>
      <c r="Q1469" s="6">
        <f>SUMIF(R$315:R$345,$D1469,T$315:T$345)</f>
        <v>0</v>
      </c>
      <c r="R1469" s="12"/>
      <c r="S1469" s="13"/>
      <c r="T1469" s="14"/>
      <c r="U1469" s="7">
        <f>SUMIF(V$315:V$345,$D1469,X$315:X$345)</f>
        <v>0</v>
      </c>
      <c r="V1469" s="12"/>
      <c r="W1469" s="13"/>
      <c r="X1469" s="14"/>
      <c r="Y1469" s="6">
        <f>SUMIF(Z$315:Z$345,$D1469,AB$315:AB$345)</f>
        <v>0</v>
      </c>
      <c r="Z1469" s="12"/>
      <c r="AA1469" s="13"/>
      <c r="AB1469" s="14"/>
      <c r="AC1469" s="7">
        <f>SUMIF(AD$315:AD$345,$D1469,AF$315:AF$345)</f>
        <v>0</v>
      </c>
      <c r="AD1469" s="12"/>
      <c r="AE1469" s="13"/>
      <c r="AF1469" s="14"/>
      <c r="AG1469" s="7">
        <f>SUMIF(AH$315:AH$345,$D1469,AJ$315:AJ$345)</f>
        <v>0</v>
      </c>
      <c r="AH1469" s="12"/>
      <c r="AI1469" s="13"/>
      <c r="AJ1469" s="14"/>
      <c r="AK1469" s="7">
        <f>SUMIF(AL$315:AL$345,$D1469,AN$315:AN$345)</f>
        <v>0</v>
      </c>
      <c r="AL1469" s="12"/>
      <c r="AM1469" s="13"/>
      <c r="AN1469" s="14"/>
      <c r="AO1469" s="7">
        <f>SUMIF(AP$315:AP$345,$D1469,AR$315:AR$345)</f>
        <v>0</v>
      </c>
      <c r="AP1469" s="12"/>
      <c r="AQ1469" s="13"/>
      <c r="AR1469" s="14"/>
      <c r="AS1469" s="7">
        <f>SUMIF(AT$315:AT$345,$D1469,AV$315:AV$345)</f>
        <v>0</v>
      </c>
      <c r="AT1469" s="12"/>
      <c r="AU1469" s="13"/>
      <c r="AV1469" s="14"/>
      <c r="AW1469" s="7">
        <f>SUMIF(AX$315:AX$345,$D1469,AZ$315:AZ$345)</f>
        <v>0</v>
      </c>
      <c r="AX1469" s="12"/>
      <c r="AY1469" s="13"/>
      <c r="AZ1469" s="14"/>
      <c r="BA1469" s="7">
        <f>SUMIF(BB$315:BB$345,$D1469,BD$315:BD$345)</f>
        <v>0</v>
      </c>
      <c r="BB1469" s="12"/>
      <c r="BC1469" s="13"/>
      <c r="BD1469" s="14"/>
      <c r="BE1469" s="7">
        <f>SUMIF(BF$315:BF$345,$D1469,BH$315:BH$345)</f>
        <v>0</v>
      </c>
      <c r="BF1469" s="12"/>
      <c r="BG1469" s="13"/>
      <c r="BH1469" s="14"/>
      <c r="BI1469" s="7">
        <f>SUMIF(BJ$315:BJ$345,$D1469,BL$315:BL$345)</f>
        <v>0</v>
      </c>
      <c r="BJ1469" s="12"/>
      <c r="BK1469" s="13"/>
      <c r="BL1469" s="14"/>
      <c r="BM1469" s="7">
        <f>SUMIF(BN$315:BN$345,$D1469,BP$315:BP$345)</f>
        <v>0</v>
      </c>
      <c r="BN1469" s="12"/>
      <c r="BO1469" s="13"/>
      <c r="BP1469" s="14"/>
      <c r="BQ1469" s="7">
        <f>SUMIF(BR$315:BR$345,$D1469,BT$315:BT$345)</f>
        <v>0</v>
      </c>
      <c r="BR1469" s="12"/>
      <c r="BS1469" s="13"/>
      <c r="BT1469" s="14"/>
      <c r="BU1469" s="7">
        <f>SUMIF(BV$315:BV$345,$D1469,BX$315:BX$345)</f>
        <v>0</v>
      </c>
      <c r="BV1469" s="12"/>
      <c r="BW1469" s="13"/>
      <c r="BX1469" s="14"/>
      <c r="BY1469" s="7">
        <f>SUMIF(BZ$315:BZ$345,$D1469,CB$315:CB$345)</f>
        <v>0</v>
      </c>
      <c r="BZ1469" s="12"/>
      <c r="CA1469" s="13"/>
      <c r="CB1469" s="14"/>
      <c r="CC1469" s="7">
        <f>SUMIF(CD$315:CD$345,$D1469,CF$315:CF$345)</f>
        <v>0</v>
      </c>
      <c r="CD1469" s="12"/>
      <c r="CE1469" s="13"/>
      <c r="CF1469" s="14"/>
      <c r="CG1469" s="7">
        <f>SUMIF(CH$315:CH$345,$D1469,CJ$315:CJ$345)</f>
        <v>0</v>
      </c>
      <c r="CH1469" s="12"/>
      <c r="CI1469" s="13"/>
      <c r="CJ1469" s="14"/>
      <c r="CK1469" s="7">
        <f>SUMIF(CL$315:CL$345,$D1469,CN$315:CN$345)</f>
        <v>0</v>
      </c>
      <c r="CL1469" s="12"/>
      <c r="CM1469" s="13"/>
      <c r="CN1469" s="14"/>
      <c r="CO1469" s="7">
        <f>SUMIF(CP$315:CP$345,$D1469,CR$315:CR$345)</f>
        <v>0</v>
      </c>
      <c r="CP1469" s="12"/>
      <c r="CQ1469" s="13"/>
      <c r="CR1469" s="14"/>
      <c r="CS1469" s="7">
        <f>SUMIF(CT$315:CT$345,$D1469,CV$315:CV$345)</f>
        <v>0</v>
      </c>
      <c r="CT1469" s="12"/>
      <c r="CU1469" s="13"/>
      <c r="CV1469" s="14"/>
      <c r="CW1469" s="7">
        <f>SUMIF(CX$315:CX$345,$D1469,CZ$315:CZ$345)</f>
        <v>0</v>
      </c>
      <c r="CX1469" s="12"/>
      <c r="CY1469" s="13"/>
      <c r="CZ1469" s="14"/>
      <c r="DA1469" s="7">
        <f>SUMIF(DB$315:DB$345,$D1469,DD$315:DD$345)</f>
        <v>0</v>
      </c>
      <c r="DB1469" s="12"/>
      <c r="DC1469" s="13"/>
      <c r="DD1469" s="14"/>
      <c r="DE1469" s="7">
        <f>SUMIF(DF$315:DF$345,$D1469,DH$315:DH$345)</f>
        <v>0</v>
      </c>
      <c r="DF1469" s="12"/>
      <c r="DG1469" s="13"/>
      <c r="DH1469" s="14"/>
      <c r="DI1469" s="7">
        <f>SUMIF(DJ$315:DJ$345,$D1469,DL$315:DL$345)</f>
        <v>0</v>
      </c>
      <c r="DJ1469" s="12"/>
      <c r="DK1469" s="13"/>
      <c r="DL1469" s="14"/>
      <c r="DM1469" s="7">
        <f>SUMIF(DN$315:DN$345,$D1469,DP$315:DP$345)</f>
        <v>0</v>
      </c>
      <c r="DN1469" s="12"/>
      <c r="DO1469" s="13"/>
      <c r="DP1469" s="14"/>
      <c r="DQ1469" s="7">
        <f>SUMIF(DR$315:DR$345,$D1469,DT$315:DT$345)</f>
        <v>0</v>
      </c>
      <c r="DR1469" s="12"/>
      <c r="DS1469" s="13"/>
      <c r="DT1469" s="14"/>
      <c r="DU1469" s="7">
        <f>SUMIF(DV$315:DV$345,$D1469,DX$315:DX$345)</f>
        <v>0</v>
      </c>
      <c r="DV1469" s="12"/>
      <c r="DW1469" s="13"/>
      <c r="DX1469" s="14"/>
      <c r="DY1469" s="7">
        <f>SUMIF(DZ$315:DZ$345,$D1469,EB$315:EB$345)</f>
        <v>0</v>
      </c>
      <c r="DZ1469" s="12"/>
      <c r="EA1469" s="13"/>
      <c r="EB1469" s="14"/>
      <c r="EC1469" s="7">
        <f>SUMIF(ED$315:ED$345,$D1469,EF$315:EF$345)</f>
        <v>0</v>
      </c>
      <c r="ED1469" s="12"/>
      <c r="EE1469" s="13"/>
      <c r="EF1469" s="14"/>
      <c r="EG1469" s="7">
        <f>SUMIF(EH$315:EH$345,$D1469,EJ$315:EJ$345)</f>
        <v>0</v>
      </c>
      <c r="EH1469" s="12"/>
      <c r="EI1469" s="13"/>
      <c r="EJ1469" s="14"/>
      <c r="EK1469" s="7">
        <f>SUMIF(EL$315:EL$345,$D1469,EN$315:EN$345)</f>
        <v>0</v>
      </c>
      <c r="EL1469" s="12"/>
      <c r="EM1469" s="13"/>
      <c r="EN1469" s="14"/>
      <c r="EO1469" s="7">
        <f>SUMIF(EP$315:EP$345,$D1469,ER$315:ER$345)</f>
        <v>0</v>
      </c>
      <c r="EP1469" s="12"/>
      <c r="EQ1469" s="13"/>
      <c r="ER1469" s="14"/>
      <c r="ES1469" s="7">
        <f>SUMIF(ET$315:ET$345,$D1469,EV$315:EV$345)</f>
        <v>0</v>
      </c>
      <c r="ET1469" s="12"/>
      <c r="EU1469" s="13"/>
      <c r="EV1469" s="14"/>
      <c r="EW1469" s="7">
        <f>SUMIF(EX$315:EX$345,$D1469,EZ$315:EZ$345)</f>
        <v>0</v>
      </c>
      <c r="EX1469" s="12"/>
      <c r="EY1469" s="13"/>
      <c r="EZ1469" s="14"/>
      <c r="FA1469" s="7">
        <f>SUMIF(FB$315:FB$345,$D1469,FD$315:FD$345)</f>
        <v>0</v>
      </c>
      <c r="FB1469" s="12"/>
      <c r="FC1469" s="13"/>
      <c r="FD1469" s="14"/>
      <c r="FE1469" s="7">
        <f>SUMIF(FF$315:FF$345,$D1469,FH$315:FH$345)</f>
        <v>0</v>
      </c>
      <c r="FF1469" s="12"/>
      <c r="FG1469" s="13"/>
      <c r="FH1469" s="14"/>
      <c r="FI1469" s="7">
        <f>SUMIF(FJ$315:FJ$345,$D1469,FL$315:FL$345)</f>
        <v>0</v>
      </c>
      <c r="FJ1469" s="12"/>
      <c r="FK1469" s="13"/>
      <c r="FL1469" s="14"/>
      <c r="FM1469" s="7">
        <f>SUMIF(FN$315:FN$345,$D1469,FP$315:FP$345)</f>
        <v>0</v>
      </c>
      <c r="FN1469" s="12"/>
      <c r="FO1469" s="13"/>
      <c r="FP1469" s="14"/>
      <c r="FQ1469" s="7">
        <f>SUMIF(FR$315:FR$345,$D1469,FT$315:FT$345)</f>
        <v>0</v>
      </c>
      <c r="FR1469" s="12"/>
      <c r="FS1469" s="13"/>
      <c r="FT1469" s="14"/>
      <c r="FU1469" s="7">
        <f>SUMIF(FV$315:FV$345,$D1469,FX$315:FX$345)</f>
        <v>0</v>
      </c>
      <c r="FV1469" s="12"/>
      <c r="FW1469" s="13"/>
      <c r="FX1469" s="14"/>
      <c r="FY1469" s="7">
        <f>SUMIF(FZ$315:FZ$345,$D1469,GB$315:GB$345)</f>
        <v>0</v>
      </c>
      <c r="FZ1469" s="12"/>
      <c r="GA1469" s="13"/>
      <c r="GB1469" s="14"/>
      <c r="GC1469" s="7">
        <f>SUMIF(GD$315:GD$345,$D1469,GF$315:GF$345)</f>
        <v>0</v>
      </c>
      <c r="GD1469" s="12"/>
      <c r="GE1469" s="13"/>
      <c r="GF1469" s="14"/>
      <c r="GG1469" s="7">
        <f>SUMIF(GH$315:GH$345,$D1469,GJ$315:GJ$345)</f>
        <v>0</v>
      </c>
      <c r="GH1469" s="12"/>
      <c r="GI1469" s="13"/>
      <c r="GJ1469" s="14"/>
      <c r="GK1469" s="7">
        <f>SUMIF(GL$315:GL$345,$D1469,GN$315:GN$345)</f>
        <v>0</v>
      </c>
      <c r="GL1469" s="12"/>
      <c r="GM1469" s="13"/>
      <c r="GN1469" s="14"/>
      <c r="GO1469" s="7">
        <f>SUMIF(GP$315:GP$345,$D1469,GR$315:GR$345)</f>
        <v>0</v>
      </c>
      <c r="GP1469" s="12"/>
      <c r="GQ1469" s="13"/>
      <c r="GR1469" s="14"/>
      <c r="GS1469" s="7">
        <f>SUMIF(GT$315:GT$345,$D1469,GV$315:GV$345)</f>
        <v>0</v>
      </c>
      <c r="GT1469" s="12"/>
      <c r="GU1469" s="13"/>
      <c r="GV1469" s="21"/>
      <c r="GW1469" s="19">
        <f t="shared" si="34"/>
        <v>0</v>
      </c>
      <c r="GX1469" s="472"/>
      <c r="GY1469" s="473"/>
    </row>
    <row r="1470" spans="1:207" ht="30.75" thickBot="1">
      <c r="A1470" s="162" t="s">
        <v>86</v>
      </c>
      <c r="B1470" s="546"/>
      <c r="C1470" s="344" t="s">
        <v>471</v>
      </c>
      <c r="D1470" s="284" t="s">
        <v>472</v>
      </c>
      <c r="E1470" s="8">
        <f>SUMIF(F$346:F$376,$D1470,H$346:H$376)</f>
        <v>0</v>
      </c>
      <c r="F1470" s="15"/>
      <c r="G1470" s="16"/>
      <c r="H1470" s="16"/>
      <c r="I1470" s="6">
        <f>SUMIF(J$346:J$376,$D1470,L$346:L$376)</f>
        <v>0</v>
      </c>
      <c r="J1470" s="15"/>
      <c r="K1470" s="16"/>
      <c r="L1470" s="16"/>
      <c r="M1470" s="8">
        <f>SUMIF(N$346:N$376,$D1470,P$346:P$376)</f>
        <v>0</v>
      </c>
      <c r="N1470" s="15"/>
      <c r="O1470" s="16"/>
      <c r="P1470" s="16"/>
      <c r="Q1470" s="6">
        <f>SUMIF(R$346:R$376,$D1470,T$346:T$376)</f>
        <v>0</v>
      </c>
      <c r="R1470" s="15"/>
      <c r="S1470" s="16"/>
      <c r="T1470" s="16"/>
      <c r="U1470" s="8">
        <f>SUMIF(V$346:V$376,$D1470,X$346:X$376)</f>
        <v>0</v>
      </c>
      <c r="V1470" s="15"/>
      <c r="W1470" s="16"/>
      <c r="X1470" s="16"/>
      <c r="Y1470" s="6">
        <f>SUMIF(Z$346:Z$376,$D1470,AB$346:AB$376)</f>
        <v>0</v>
      </c>
      <c r="Z1470" s="15"/>
      <c r="AA1470" s="16"/>
      <c r="AB1470" s="16"/>
      <c r="AC1470" s="8">
        <f>SUMIF(AD$346:AD$376,$D1470,AF$346:AF$376)</f>
        <v>0</v>
      </c>
      <c r="AD1470" s="15"/>
      <c r="AE1470" s="16"/>
      <c r="AF1470" s="16"/>
      <c r="AG1470" s="8">
        <f>SUMIF(AH$346:AH$376,$D1470,AJ$346:AJ$376)</f>
        <v>0</v>
      </c>
      <c r="AH1470" s="15"/>
      <c r="AI1470" s="16"/>
      <c r="AJ1470" s="16"/>
      <c r="AK1470" s="8">
        <f>SUMIF(AL$346:AL$376,$D1470,AN$346:AN$376)</f>
        <v>0</v>
      </c>
      <c r="AL1470" s="15"/>
      <c r="AM1470" s="16"/>
      <c r="AN1470" s="16"/>
      <c r="AO1470" s="8">
        <f>SUMIF(AP$346:AP$376,$D1470,AR$346:AR$376)</f>
        <v>0</v>
      </c>
      <c r="AP1470" s="15"/>
      <c r="AQ1470" s="16"/>
      <c r="AR1470" s="16"/>
      <c r="AS1470" s="8">
        <f>SUMIF(AT$346:AT$376,$D1470,AV$346:AV$376)</f>
        <v>0</v>
      </c>
      <c r="AT1470" s="15"/>
      <c r="AU1470" s="16"/>
      <c r="AV1470" s="16"/>
      <c r="AW1470" s="8">
        <f>SUMIF(AX$346:AX$376,$D1470,AZ$346:AZ$376)</f>
        <v>0</v>
      </c>
      <c r="AX1470" s="15"/>
      <c r="AY1470" s="16"/>
      <c r="AZ1470" s="16"/>
      <c r="BA1470" s="8">
        <f>SUMIF(BB$346:BB$376,$D1470,BD$346:BD$376)</f>
        <v>0</v>
      </c>
      <c r="BB1470" s="15"/>
      <c r="BC1470" s="16"/>
      <c r="BD1470" s="16"/>
      <c r="BE1470" s="8">
        <f>SUMIF(BF$346:BF$376,$D1470,BH$346:BH$376)</f>
        <v>0</v>
      </c>
      <c r="BF1470" s="15"/>
      <c r="BG1470" s="16"/>
      <c r="BH1470" s="16"/>
      <c r="BI1470" s="8">
        <f>SUMIF(BJ$346:BJ$376,$D1470,BL$346:BL$376)</f>
        <v>0</v>
      </c>
      <c r="BJ1470" s="15"/>
      <c r="BK1470" s="16"/>
      <c r="BL1470" s="16"/>
      <c r="BM1470" s="8">
        <f>SUMIF(BN$346:BN$376,$D1470,BP$346:BP$376)</f>
        <v>0</v>
      </c>
      <c r="BN1470" s="15"/>
      <c r="BO1470" s="16"/>
      <c r="BP1470" s="16"/>
      <c r="BQ1470" s="8">
        <f>SUMIF(BR$346:BR$376,$D1470,BT$346:BT$376)</f>
        <v>0</v>
      </c>
      <c r="BR1470" s="15"/>
      <c r="BS1470" s="16"/>
      <c r="BT1470" s="16"/>
      <c r="BU1470" s="8">
        <f>SUMIF(BV$346:BV$376,$D1470,BX$346:BX$376)</f>
        <v>0</v>
      </c>
      <c r="BV1470" s="15"/>
      <c r="BW1470" s="16"/>
      <c r="BX1470" s="16"/>
      <c r="BY1470" s="8">
        <f>SUMIF(BZ$346:BZ$376,$D1470,CB$346:CB$376)</f>
        <v>0</v>
      </c>
      <c r="BZ1470" s="15"/>
      <c r="CA1470" s="16"/>
      <c r="CB1470" s="16"/>
      <c r="CC1470" s="8">
        <f>SUMIF(CD$346:CD$376,$D1470,CF$346:CF$376)</f>
        <v>0</v>
      </c>
      <c r="CD1470" s="15"/>
      <c r="CE1470" s="16"/>
      <c r="CF1470" s="16"/>
      <c r="CG1470" s="8">
        <f>SUMIF(CH$346:CH$376,$D1470,CJ$346:CJ$376)</f>
        <v>0</v>
      </c>
      <c r="CH1470" s="15"/>
      <c r="CI1470" s="16"/>
      <c r="CJ1470" s="16"/>
      <c r="CK1470" s="8">
        <f>SUMIF(CL$346:CL$376,$D1470,CN$346:CN$376)</f>
        <v>0</v>
      </c>
      <c r="CL1470" s="15"/>
      <c r="CM1470" s="16"/>
      <c r="CN1470" s="16"/>
      <c r="CO1470" s="8">
        <f>SUMIF(CP$346:CP$376,$D1470,CR$346:CR$376)</f>
        <v>0</v>
      </c>
      <c r="CP1470" s="15"/>
      <c r="CQ1470" s="16"/>
      <c r="CR1470" s="16"/>
      <c r="CS1470" s="8">
        <f>SUMIF(CT$346:CT$376,$D1470,CV$346:CV$376)</f>
        <v>0</v>
      </c>
      <c r="CT1470" s="15"/>
      <c r="CU1470" s="16"/>
      <c r="CV1470" s="16"/>
      <c r="CW1470" s="8">
        <f>SUMIF(CX$346:CX$376,$D1470,CZ$346:CZ$376)</f>
        <v>0</v>
      </c>
      <c r="CX1470" s="15"/>
      <c r="CY1470" s="16"/>
      <c r="CZ1470" s="16"/>
      <c r="DA1470" s="8">
        <f>SUMIF(DB$346:DB$376,$D1470,DD$346:DD$376)</f>
        <v>0</v>
      </c>
      <c r="DB1470" s="15"/>
      <c r="DC1470" s="16"/>
      <c r="DD1470" s="16"/>
      <c r="DE1470" s="8">
        <f>SUMIF(DF$346:DF$376,$D1470,DH$346:DH$376)</f>
        <v>0</v>
      </c>
      <c r="DF1470" s="15"/>
      <c r="DG1470" s="16"/>
      <c r="DH1470" s="16"/>
      <c r="DI1470" s="8">
        <f>SUMIF(DJ$346:DJ$376,$D1470,DL$346:DL$376)</f>
        <v>0</v>
      </c>
      <c r="DJ1470" s="15"/>
      <c r="DK1470" s="16"/>
      <c r="DL1470" s="16"/>
      <c r="DM1470" s="8">
        <f>SUMIF(DN$346:DN$376,$D1470,DP$346:DP$376)</f>
        <v>0</v>
      </c>
      <c r="DN1470" s="15"/>
      <c r="DO1470" s="16"/>
      <c r="DP1470" s="16"/>
      <c r="DQ1470" s="8">
        <f>SUMIF(DR$346:DR$376,$D1470,DT$346:DT$376)</f>
        <v>0</v>
      </c>
      <c r="DR1470" s="15"/>
      <c r="DS1470" s="16"/>
      <c r="DT1470" s="16"/>
      <c r="DU1470" s="8">
        <f>SUMIF(DV$346:DV$376,$D1470,DX$346:DX$376)</f>
        <v>0</v>
      </c>
      <c r="DV1470" s="15"/>
      <c r="DW1470" s="16"/>
      <c r="DX1470" s="16"/>
      <c r="DY1470" s="8">
        <f>SUMIF(DZ$346:DZ$376,$D1470,EB$346:EB$376)</f>
        <v>0</v>
      </c>
      <c r="DZ1470" s="15"/>
      <c r="EA1470" s="16"/>
      <c r="EB1470" s="16"/>
      <c r="EC1470" s="8">
        <f>SUMIF(ED$346:ED$376,$D1470,EF$346:EF$376)</f>
        <v>0</v>
      </c>
      <c r="ED1470" s="15"/>
      <c r="EE1470" s="16"/>
      <c r="EF1470" s="16"/>
      <c r="EG1470" s="8">
        <f>SUMIF(EH$346:EH$376,$D1470,EJ$346:EJ$376)</f>
        <v>0</v>
      </c>
      <c r="EH1470" s="15"/>
      <c r="EI1470" s="16"/>
      <c r="EJ1470" s="16"/>
      <c r="EK1470" s="8">
        <f>SUMIF(EL$346:EL$376,$D1470,EN$346:EN$376)</f>
        <v>0</v>
      </c>
      <c r="EL1470" s="15"/>
      <c r="EM1470" s="16"/>
      <c r="EN1470" s="16"/>
      <c r="EO1470" s="8">
        <f>SUMIF(EP$346:EP$376,$D1470,ER$346:ER$376)</f>
        <v>0</v>
      </c>
      <c r="EP1470" s="15"/>
      <c r="EQ1470" s="16"/>
      <c r="ER1470" s="16"/>
      <c r="ES1470" s="8">
        <f>SUMIF(ET$346:ET$376,$D1470,EV$346:EV$376)</f>
        <v>0</v>
      </c>
      <c r="ET1470" s="15"/>
      <c r="EU1470" s="16"/>
      <c r="EV1470" s="16"/>
      <c r="EW1470" s="8">
        <f>SUMIF(EX$346:EX$376,$D1470,EZ$346:EZ$376)</f>
        <v>0</v>
      </c>
      <c r="EX1470" s="15"/>
      <c r="EY1470" s="16"/>
      <c r="EZ1470" s="16"/>
      <c r="FA1470" s="8">
        <f>SUMIF(FB$346:FB$376,$D1470,FD$346:FD$376)</f>
        <v>0</v>
      </c>
      <c r="FB1470" s="15"/>
      <c r="FC1470" s="16"/>
      <c r="FD1470" s="16"/>
      <c r="FE1470" s="8">
        <f>SUMIF(FF$346:FF$376,$D1470,FH$346:FH$376)</f>
        <v>0</v>
      </c>
      <c r="FF1470" s="15"/>
      <c r="FG1470" s="16"/>
      <c r="FH1470" s="16"/>
      <c r="FI1470" s="8">
        <f>SUMIF(FJ$346:FJ$376,$D1470,FL$346:FL$376)</f>
        <v>0</v>
      </c>
      <c r="FJ1470" s="15"/>
      <c r="FK1470" s="16"/>
      <c r="FL1470" s="16"/>
      <c r="FM1470" s="8">
        <f>SUMIF(FN$346:FN$376,$D1470,FP$346:FP$376)</f>
        <v>0</v>
      </c>
      <c r="FN1470" s="15"/>
      <c r="FO1470" s="16"/>
      <c r="FP1470" s="16"/>
      <c r="FQ1470" s="8">
        <f>SUMIF(FR$346:FR$376,$D1470,FT$346:FT$376)</f>
        <v>0</v>
      </c>
      <c r="FR1470" s="15"/>
      <c r="FS1470" s="16"/>
      <c r="FT1470" s="16"/>
      <c r="FU1470" s="8">
        <f>SUMIF(FV$346:FV$376,$D1470,FX$346:FX$376)</f>
        <v>0</v>
      </c>
      <c r="FV1470" s="15"/>
      <c r="FW1470" s="16"/>
      <c r="FX1470" s="16"/>
      <c r="FY1470" s="8">
        <f>SUMIF(FZ$346:FZ$376,$D1470,GB$346:GB$376)</f>
        <v>0</v>
      </c>
      <c r="FZ1470" s="15"/>
      <c r="GA1470" s="16"/>
      <c r="GB1470" s="16"/>
      <c r="GC1470" s="8">
        <f>SUMIF(GD$346:GD$376,$D1470,GF$346:GF$376)</f>
        <v>0</v>
      </c>
      <c r="GD1470" s="15"/>
      <c r="GE1470" s="16"/>
      <c r="GF1470" s="16"/>
      <c r="GG1470" s="8">
        <f>SUMIF(GH$346:GH$376,$D1470,GJ$346:GJ$376)</f>
        <v>0</v>
      </c>
      <c r="GH1470" s="15"/>
      <c r="GI1470" s="16"/>
      <c r="GJ1470" s="16"/>
      <c r="GK1470" s="8">
        <f>SUMIF(GL$346:GL$376,$D1470,GN$346:GN$376)</f>
        <v>0</v>
      </c>
      <c r="GL1470" s="15"/>
      <c r="GM1470" s="16"/>
      <c r="GN1470" s="16"/>
      <c r="GO1470" s="8">
        <f>SUMIF(GP$346:GP$376,$D1470,GR$346:GR$376)</f>
        <v>0</v>
      </c>
      <c r="GP1470" s="15"/>
      <c r="GQ1470" s="16"/>
      <c r="GR1470" s="16"/>
      <c r="GS1470" s="8">
        <f>SUMIF(GT$346:GT$376,$D1470,GV$346:GV$376)</f>
        <v>0</v>
      </c>
      <c r="GT1470" s="15"/>
      <c r="GU1470" s="16"/>
      <c r="GV1470" s="22"/>
      <c r="GW1470" s="19">
        <f t="shared" si="34"/>
        <v>0</v>
      </c>
      <c r="GX1470" s="472"/>
      <c r="GY1470" s="473"/>
    </row>
    <row r="1471" spans="1:207" ht="30.75" thickTop="1">
      <c r="A1471" s="278" t="s">
        <v>75</v>
      </c>
      <c r="B1471" s="474" t="s">
        <v>503</v>
      </c>
      <c r="C1471" s="330" t="s">
        <v>453</v>
      </c>
      <c r="D1471" s="235" t="s">
        <v>452</v>
      </c>
      <c r="E1471" s="206">
        <f>SUMIF(F$5:F$35,$D1471,H$5:H$35)</f>
        <v>0</v>
      </c>
      <c r="F1471" s="9"/>
      <c r="G1471" s="10"/>
      <c r="H1471" s="11"/>
      <c r="I1471" s="6">
        <f>SUMIF(J$5:J$35,$D1471,L$5:L$35)</f>
        <v>0</v>
      </c>
      <c r="J1471" s="9"/>
      <c r="K1471" s="10"/>
      <c r="L1471" s="11"/>
      <c r="M1471" s="6">
        <f>SUMIF(N$5:N$35,$D1471,P$5:P$35)</f>
        <v>0</v>
      </c>
      <c r="N1471" s="9"/>
      <c r="O1471" s="10"/>
      <c r="P1471" s="11"/>
      <c r="Q1471" s="6">
        <f>SUMIF(R$5:R$35,$D1471,T$5:T$35)</f>
        <v>0</v>
      </c>
      <c r="R1471" s="9"/>
      <c r="S1471" s="10"/>
      <c r="T1471" s="11"/>
      <c r="U1471" s="6">
        <f>SUMIF(V$5:V$35,$D1471,X$5:X$35)</f>
        <v>0</v>
      </c>
      <c r="V1471" s="9"/>
      <c r="W1471" s="10"/>
      <c r="X1471" s="11"/>
      <c r="Y1471" s="6">
        <f>SUMIF(Z$5:Z$35,$D1471,AB$5:AB$35)</f>
        <v>0</v>
      </c>
      <c r="Z1471" s="9"/>
      <c r="AA1471" s="10"/>
      <c r="AB1471" s="11"/>
      <c r="AC1471" s="6">
        <f>SUMIF(AD$5:AD$35,$D1471,AF$5:AF$35)</f>
        <v>0</v>
      </c>
      <c r="AD1471" s="9"/>
      <c r="AE1471" s="10"/>
      <c r="AF1471" s="11"/>
      <c r="AG1471" s="6">
        <f>SUMIF(AH$5:AH$35,$D1471,AJ$5:AJ$35)</f>
        <v>0</v>
      </c>
      <c r="AH1471" s="9"/>
      <c r="AI1471" s="10"/>
      <c r="AJ1471" s="11"/>
      <c r="AK1471" s="6">
        <f>SUMIF(AL$5:AL$35,$D1471,AN$5:AN$35)</f>
        <v>0</v>
      </c>
      <c r="AL1471" s="9"/>
      <c r="AM1471" s="10"/>
      <c r="AN1471" s="11"/>
      <c r="AO1471" s="6">
        <f>SUMIF(AP$5:AP$35,$D1471,AR$5:AR$35)</f>
        <v>0</v>
      </c>
      <c r="AP1471" s="9"/>
      <c r="AQ1471" s="10"/>
      <c r="AR1471" s="11"/>
      <c r="AS1471" s="6">
        <f>SUMIF(AT$5:AT$35,$D1471,AV$5:AV$35)</f>
        <v>0</v>
      </c>
      <c r="AT1471" s="9"/>
      <c r="AU1471" s="10"/>
      <c r="AV1471" s="11"/>
      <c r="AW1471" s="6">
        <f>SUMIF(AX$5:AX$35,$D1471,AZ$5:AZ$35)</f>
        <v>0</v>
      </c>
      <c r="AX1471" s="9"/>
      <c r="AY1471" s="10"/>
      <c r="AZ1471" s="11"/>
      <c r="BA1471" s="6">
        <f>SUMIF(BB$5:BB$35,$D1471,BD$5:BD$35)</f>
        <v>0</v>
      </c>
      <c r="BB1471" s="9"/>
      <c r="BC1471" s="10"/>
      <c r="BD1471" s="11"/>
      <c r="BE1471" s="6">
        <f>SUMIF(BF$5:BF$35,$D1471,BH$5:BH$35)</f>
        <v>0</v>
      </c>
      <c r="BF1471" s="9"/>
      <c r="BG1471" s="10"/>
      <c r="BH1471" s="11"/>
      <c r="BI1471" s="6">
        <f>SUMIF(BJ$5:BJ$35,$D1471,BL$5:BL$35)</f>
        <v>0</v>
      </c>
      <c r="BJ1471" s="9"/>
      <c r="BK1471" s="10"/>
      <c r="BL1471" s="11"/>
      <c r="BM1471" s="6">
        <f>SUMIF(BN$5:BN$35,$D1471,BP$5:BP$35)</f>
        <v>0</v>
      </c>
      <c r="BN1471" s="9"/>
      <c r="BO1471" s="10"/>
      <c r="BP1471" s="11"/>
      <c r="BQ1471" s="6">
        <f>SUMIF(BR$5:BR$35,$D1471,BT$5:BT$35)</f>
        <v>0</v>
      </c>
      <c r="BR1471" s="9"/>
      <c r="BS1471" s="10"/>
      <c r="BT1471" s="11"/>
      <c r="BU1471" s="6">
        <f>SUMIF(BV$5:BV$35,$D1471,BX$5:BX$35)</f>
        <v>0</v>
      </c>
      <c r="BV1471" s="9"/>
      <c r="BW1471" s="10"/>
      <c r="BX1471" s="11"/>
      <c r="BY1471" s="6">
        <f>SUMIF(BZ$5:BZ$35,$D1471,CB$5:CB$35)</f>
        <v>0</v>
      </c>
      <c r="BZ1471" s="9"/>
      <c r="CA1471" s="10"/>
      <c r="CB1471" s="11"/>
      <c r="CC1471" s="6">
        <f>SUMIF(CD$5:CD$35,$D1471,CF$5:CF$35)</f>
        <v>0</v>
      </c>
      <c r="CD1471" s="9"/>
      <c r="CE1471" s="10"/>
      <c r="CF1471" s="11"/>
      <c r="CG1471" s="6">
        <f>SUMIF(CH$5:CH$35,$D1471,CJ$5:CJ$35)</f>
        <v>0</v>
      </c>
      <c r="CH1471" s="9"/>
      <c r="CI1471" s="10"/>
      <c r="CJ1471" s="11"/>
      <c r="CK1471" s="6">
        <f>SUMIF(CL$5:CL$35,$D1471,CN$5:CN$35)</f>
        <v>0</v>
      </c>
      <c r="CL1471" s="9"/>
      <c r="CM1471" s="10"/>
      <c r="CN1471" s="11"/>
      <c r="CO1471" s="6">
        <f>SUMIF(CP$5:CP$35,$D1471,CR$5:CR$35)</f>
        <v>0</v>
      </c>
      <c r="CP1471" s="9"/>
      <c r="CQ1471" s="10"/>
      <c r="CR1471" s="11"/>
      <c r="CS1471" s="6">
        <f>SUMIF(CT$5:CT$35,$D1471,CV$5:CV$35)</f>
        <v>0</v>
      </c>
      <c r="CT1471" s="9"/>
      <c r="CU1471" s="10"/>
      <c r="CV1471" s="11"/>
      <c r="CW1471" s="6">
        <f>SUMIF(CX$5:CX$35,$D1471,CZ$5:CZ$35)</f>
        <v>0</v>
      </c>
      <c r="CX1471" s="9"/>
      <c r="CY1471" s="10"/>
      <c r="CZ1471" s="11"/>
      <c r="DA1471" s="6">
        <f>SUMIF(DB$5:DB$35,$D1471,DD$5:DD$35)</f>
        <v>0</v>
      </c>
      <c r="DB1471" s="9"/>
      <c r="DC1471" s="10"/>
      <c r="DD1471" s="11"/>
      <c r="DE1471" s="6">
        <f>SUMIF(DF$5:DF$35,$D1471,DH$5:DH$35)</f>
        <v>0</v>
      </c>
      <c r="DF1471" s="9"/>
      <c r="DG1471" s="10"/>
      <c r="DH1471" s="11"/>
      <c r="DI1471" s="6">
        <f>SUMIF(DJ$5:DJ$35,$D1471,DL$5:DL$35)</f>
        <v>0</v>
      </c>
      <c r="DJ1471" s="9"/>
      <c r="DK1471" s="10"/>
      <c r="DL1471" s="11"/>
      <c r="DM1471" s="6">
        <f>SUMIF(DN$5:DN$35,$D1471,DP$5:DP$35)</f>
        <v>0</v>
      </c>
      <c r="DN1471" s="9"/>
      <c r="DO1471" s="10"/>
      <c r="DP1471" s="11"/>
      <c r="DQ1471" s="6">
        <f>SUMIF(DR$5:DR$35,$D1471,DT$5:DT$35)</f>
        <v>0</v>
      </c>
      <c r="DR1471" s="9"/>
      <c r="DS1471" s="10"/>
      <c r="DT1471" s="11"/>
      <c r="DU1471" s="6">
        <f>SUMIF(DV$5:DV$35,$D1471,DX$5:DX$35)</f>
        <v>0</v>
      </c>
      <c r="DV1471" s="9"/>
      <c r="DW1471" s="10"/>
      <c r="DX1471" s="11"/>
      <c r="DY1471" s="6">
        <f>SUMIF(DZ$5:DZ$35,$D1471,EB$5:EB$35)</f>
        <v>0</v>
      </c>
      <c r="DZ1471" s="9"/>
      <c r="EA1471" s="10"/>
      <c r="EB1471" s="11"/>
      <c r="EC1471" s="6">
        <f>SUMIF(ED$5:ED$35,$D1471,EF$5:EF$35)</f>
        <v>0</v>
      </c>
      <c r="ED1471" s="9"/>
      <c r="EE1471" s="10"/>
      <c r="EF1471" s="11"/>
      <c r="EG1471" s="6">
        <f>SUMIF(EH$5:EH$35,$D1471,EJ$5:EJ$35)</f>
        <v>0</v>
      </c>
      <c r="EH1471" s="9"/>
      <c r="EI1471" s="10"/>
      <c r="EJ1471" s="11"/>
      <c r="EK1471" s="6">
        <f>SUMIF(EL$5:EL$35,$D1471,EN$5:EN$35)</f>
        <v>0</v>
      </c>
      <c r="EL1471" s="9"/>
      <c r="EM1471" s="10"/>
      <c r="EN1471" s="11"/>
      <c r="EO1471" s="6">
        <f>SUMIF(EP$5:EP$35,$D1471,ER$5:ER$35)</f>
        <v>0</v>
      </c>
      <c r="EP1471" s="9"/>
      <c r="EQ1471" s="10"/>
      <c r="ER1471" s="11"/>
      <c r="ES1471" s="6">
        <f>SUMIF(ET$5:ET$35,$D1471,EV$5:EV$35)</f>
        <v>0</v>
      </c>
      <c r="ET1471" s="9"/>
      <c r="EU1471" s="10"/>
      <c r="EV1471" s="11"/>
      <c r="EW1471" s="6">
        <f>SUMIF(EX$5:EX$35,$D1471,EZ$5:EZ$35)</f>
        <v>0</v>
      </c>
      <c r="EX1471" s="9"/>
      <c r="EY1471" s="10"/>
      <c r="EZ1471" s="11"/>
      <c r="FA1471" s="6">
        <f>SUMIF(FB$5:FB$35,$D1471,FD$5:FD$35)</f>
        <v>0</v>
      </c>
      <c r="FB1471" s="9"/>
      <c r="FC1471" s="10"/>
      <c r="FD1471" s="11"/>
      <c r="FE1471" s="6">
        <f>SUMIF(FF$5:FF$35,$D1471,FH$5:FH$35)</f>
        <v>0</v>
      </c>
      <c r="FF1471" s="9"/>
      <c r="FG1471" s="10"/>
      <c r="FH1471" s="11"/>
      <c r="FI1471" s="6">
        <f>SUMIF(FJ$5:FJ$35,$D1471,FL$5:FL$35)</f>
        <v>0</v>
      </c>
      <c r="FJ1471" s="9"/>
      <c r="FK1471" s="10"/>
      <c r="FL1471" s="11"/>
      <c r="FM1471" s="6">
        <f>SUMIF(FN$5:FN$35,$D1471,FP$5:FP$35)</f>
        <v>0</v>
      </c>
      <c r="FN1471" s="9"/>
      <c r="FO1471" s="10"/>
      <c r="FP1471" s="11"/>
      <c r="FQ1471" s="6">
        <f>SUMIF(FR$5:FR$35,$D1471,FT$5:FT$35)</f>
        <v>0</v>
      </c>
      <c r="FR1471" s="9"/>
      <c r="FS1471" s="10"/>
      <c r="FT1471" s="11"/>
      <c r="FU1471" s="6">
        <f>SUMIF(FV$5:FV$35,$D1471,FX$5:FX$35)</f>
        <v>0</v>
      </c>
      <c r="FV1471" s="9"/>
      <c r="FW1471" s="10"/>
      <c r="FX1471" s="11"/>
      <c r="FY1471" s="6">
        <f>SUMIF(FZ$5:FZ$35,$D1471,GB$5:GB$35)</f>
        <v>0</v>
      </c>
      <c r="FZ1471" s="9"/>
      <c r="GA1471" s="10"/>
      <c r="GB1471" s="11"/>
      <c r="GC1471" s="6">
        <f>SUMIF(GD$5:GD$35,$D1471,GF$5:GF$35)</f>
        <v>0</v>
      </c>
      <c r="GD1471" s="9"/>
      <c r="GE1471" s="10"/>
      <c r="GF1471" s="11"/>
      <c r="GG1471" s="6">
        <f>SUMIF(GH$5:GH$35,$D1471,GJ$5:GJ$35)</f>
        <v>0</v>
      </c>
      <c r="GH1471" s="9"/>
      <c r="GI1471" s="10"/>
      <c r="GJ1471" s="11"/>
      <c r="GK1471" s="6">
        <f>SUMIF(GL$5:GL$35,$D1471,GN$5:GN$35)</f>
        <v>0</v>
      </c>
      <c r="GL1471" s="9"/>
      <c r="GM1471" s="10"/>
      <c r="GN1471" s="11"/>
      <c r="GO1471" s="6">
        <f>SUMIF(GP$5:GP$35,$D1471,GR$5:GR$35)</f>
        <v>0</v>
      </c>
      <c r="GP1471" s="9"/>
      <c r="GQ1471" s="10"/>
      <c r="GR1471" s="11"/>
      <c r="GS1471" s="6">
        <f>SUMIF(GT$5:GT$35,$D1471,GV$5:GV$35)</f>
        <v>0</v>
      </c>
      <c r="GT1471" s="9"/>
      <c r="GU1471" s="10"/>
      <c r="GV1471" s="20"/>
      <c r="GW1471" s="19">
        <f t="shared" ref="GW1471:GW1482" si="35">SUM(E1471:GV1471)</f>
        <v>0</v>
      </c>
      <c r="GX1471" s="472">
        <f>SUM(GW1471:GW1482)</f>
        <v>0</v>
      </c>
      <c r="GY1471" s="473" t="str">
        <f>D1471</f>
        <v>TS15435/000</v>
      </c>
    </row>
    <row r="1472" spans="1:207" ht="30">
      <c r="A1472" s="244" t="s">
        <v>76</v>
      </c>
      <c r="B1472" s="475"/>
      <c r="C1472" s="327" t="s">
        <v>453</v>
      </c>
      <c r="D1472" s="237" t="s">
        <v>452</v>
      </c>
      <c r="E1472" s="206">
        <f>SUMIF(F$36:F$66,$D1472,H$36:H$66)</f>
        <v>0</v>
      </c>
      <c r="F1472" s="9"/>
      <c r="G1472" s="10"/>
      <c r="H1472" s="11"/>
      <c r="I1472" s="6">
        <f>SUMIF(J$36:J$66,$D1472,L$36:L$66)</f>
        <v>0</v>
      </c>
      <c r="J1472" s="9"/>
      <c r="K1472" s="10"/>
      <c r="L1472" s="11"/>
      <c r="M1472" s="6">
        <f>SUMIF(N$36:N$66,$D1472,P$36:P$66)</f>
        <v>0</v>
      </c>
      <c r="N1472" s="9"/>
      <c r="O1472" s="10"/>
      <c r="P1472" s="11"/>
      <c r="Q1472" s="6">
        <f>SUMIF(R$36:R$66,$D1472,T$36:T$66)</f>
        <v>0</v>
      </c>
      <c r="R1472" s="9"/>
      <c r="S1472" s="10"/>
      <c r="T1472" s="11"/>
      <c r="U1472" s="6">
        <f>SUMIF(V$36:V$66,$D1472,X$36:X$66)</f>
        <v>0</v>
      </c>
      <c r="V1472" s="9"/>
      <c r="W1472" s="10"/>
      <c r="X1472" s="11"/>
      <c r="Y1472" s="6">
        <f>SUMIF(Z$36:Z$66,$D1472,AB$36:AB$66)</f>
        <v>0</v>
      </c>
      <c r="Z1472" s="9"/>
      <c r="AA1472" s="10"/>
      <c r="AB1472" s="11"/>
      <c r="AC1472" s="6">
        <f>SUMIF(AD$36:AD$66,$D1472,AF$36:AF$66)</f>
        <v>0</v>
      </c>
      <c r="AD1472" s="9"/>
      <c r="AE1472" s="10"/>
      <c r="AF1472" s="11"/>
      <c r="AG1472" s="6">
        <f>SUMIF(AH$36:AH$66,$D1472,AJ$36:AJ$66)</f>
        <v>0</v>
      </c>
      <c r="AH1472" s="9"/>
      <c r="AI1472" s="10"/>
      <c r="AJ1472" s="11"/>
      <c r="AK1472" s="6">
        <f>SUMIF(AL$36:AL$66,$D1472,AN$36:AN$66)</f>
        <v>0</v>
      </c>
      <c r="AL1472" s="9"/>
      <c r="AM1472" s="10"/>
      <c r="AN1472" s="11"/>
      <c r="AO1472" s="6">
        <f>SUMIF(AP$36:AP$66,$D1472,AR$36:AR$66)</f>
        <v>0</v>
      </c>
      <c r="AP1472" s="9"/>
      <c r="AQ1472" s="10"/>
      <c r="AR1472" s="11"/>
      <c r="AS1472" s="6">
        <f>SUMIF(AT$36:AT$66,$D1472,AV$36:AV$66)</f>
        <v>0</v>
      </c>
      <c r="AT1472" s="9"/>
      <c r="AU1472" s="10"/>
      <c r="AV1472" s="11"/>
      <c r="AW1472" s="6">
        <f>SUMIF(AX$36:AX$66,$D1472,AZ$36:AZ$66)</f>
        <v>0</v>
      </c>
      <c r="AX1472" s="9"/>
      <c r="AY1472" s="10"/>
      <c r="AZ1472" s="11"/>
      <c r="BA1472" s="6">
        <f>SUMIF(BB$36:BB$66,$D1472,BD$36:BD$66)</f>
        <v>0</v>
      </c>
      <c r="BB1472" s="9"/>
      <c r="BC1472" s="10"/>
      <c r="BD1472" s="11"/>
      <c r="BE1472" s="6">
        <f>SUMIF(BF$36:BF$66,$D1472,BH$36:BH$66)</f>
        <v>0</v>
      </c>
      <c r="BF1472" s="9"/>
      <c r="BG1472" s="10"/>
      <c r="BH1472" s="11"/>
      <c r="BI1472" s="6">
        <f>SUMIF(BJ$36:BJ$66,$D1472,BL$36:BL$66)</f>
        <v>0</v>
      </c>
      <c r="BJ1472" s="9"/>
      <c r="BK1472" s="10"/>
      <c r="BL1472" s="11"/>
      <c r="BM1472" s="6">
        <f>SUMIF(BN$36:BN$66,$D1472,BP$36:BP$66)</f>
        <v>0</v>
      </c>
      <c r="BN1472" s="9"/>
      <c r="BO1472" s="10"/>
      <c r="BP1472" s="11"/>
      <c r="BQ1472" s="6">
        <f>SUMIF(BR$36:BR$66,$D1472,BT$36:BT$66)</f>
        <v>0</v>
      </c>
      <c r="BR1472" s="9"/>
      <c r="BS1472" s="10"/>
      <c r="BT1472" s="11"/>
      <c r="BU1472" s="6">
        <f>SUMIF(BV$36:BV$66,$D1472,BX$36:BX$66)</f>
        <v>0</v>
      </c>
      <c r="BV1472" s="9"/>
      <c r="BW1472" s="10"/>
      <c r="BX1472" s="11"/>
      <c r="BY1472" s="6">
        <f>SUMIF(BZ$36:BZ$66,$D1472,CB$36:CB$66)</f>
        <v>0</v>
      </c>
      <c r="BZ1472" s="9"/>
      <c r="CA1472" s="10"/>
      <c r="CB1472" s="11"/>
      <c r="CC1472" s="6">
        <f>SUMIF(CD$36:CD$66,$D1472,CF$36:CF$66)</f>
        <v>0</v>
      </c>
      <c r="CD1472" s="9"/>
      <c r="CE1472" s="10"/>
      <c r="CF1472" s="11"/>
      <c r="CG1472" s="6">
        <f>SUMIF(CH$36:CH$66,$D1472,CJ$36:CJ$66)</f>
        <v>0</v>
      </c>
      <c r="CH1472" s="9"/>
      <c r="CI1472" s="10"/>
      <c r="CJ1472" s="11"/>
      <c r="CK1472" s="6">
        <f>SUMIF(CL$36:CL$66,$D1472,CN$36:CN$66)</f>
        <v>0</v>
      </c>
      <c r="CL1472" s="9"/>
      <c r="CM1472" s="10"/>
      <c r="CN1472" s="11"/>
      <c r="CO1472" s="6">
        <f>SUMIF(CP$36:CP$66,$D1472,CR$36:CR$66)</f>
        <v>0</v>
      </c>
      <c r="CP1472" s="9"/>
      <c r="CQ1472" s="10"/>
      <c r="CR1472" s="11"/>
      <c r="CS1472" s="6">
        <f>SUMIF(CT$36:CT$66,$D1472,CV$36:CV$66)</f>
        <v>0</v>
      </c>
      <c r="CT1472" s="9"/>
      <c r="CU1472" s="10"/>
      <c r="CV1472" s="11"/>
      <c r="CW1472" s="6">
        <f>SUMIF(CX$36:CX$66,$D1472,CZ$36:CZ$66)</f>
        <v>0</v>
      </c>
      <c r="CX1472" s="9"/>
      <c r="CY1472" s="10"/>
      <c r="CZ1472" s="11"/>
      <c r="DA1472" s="6">
        <f>SUMIF(DB$36:DB$66,$D1472,DD$36:DD$66)</f>
        <v>0</v>
      </c>
      <c r="DB1472" s="9"/>
      <c r="DC1472" s="10"/>
      <c r="DD1472" s="11"/>
      <c r="DE1472" s="6">
        <f>SUMIF(DF$36:DF$66,$D1472,DH$36:DH$66)</f>
        <v>0</v>
      </c>
      <c r="DF1472" s="9"/>
      <c r="DG1472" s="10"/>
      <c r="DH1472" s="11"/>
      <c r="DI1472" s="6">
        <f>SUMIF(DJ$36:DJ$66,$D1472,DL$36:DL$66)</f>
        <v>0</v>
      </c>
      <c r="DJ1472" s="9"/>
      <c r="DK1472" s="10"/>
      <c r="DL1472" s="11"/>
      <c r="DM1472" s="6">
        <f>SUMIF(DN$36:DN$66,$D1472,DP$36:DP$66)</f>
        <v>0</v>
      </c>
      <c r="DN1472" s="9"/>
      <c r="DO1472" s="10"/>
      <c r="DP1472" s="11"/>
      <c r="DQ1472" s="6">
        <f>SUMIF(DR$36:DR$66,$D1472,DT$36:DT$66)</f>
        <v>0</v>
      </c>
      <c r="DR1472" s="9"/>
      <c r="DS1472" s="10"/>
      <c r="DT1472" s="11"/>
      <c r="DU1472" s="6">
        <f>SUMIF(DV$36:DV$66,$D1472,DX$36:DX$66)</f>
        <v>0</v>
      </c>
      <c r="DV1472" s="9"/>
      <c r="DW1472" s="10"/>
      <c r="DX1472" s="11"/>
      <c r="DY1472" s="6">
        <f>SUMIF(DZ$36:DZ$66,$D1472,EB$36:EB$66)</f>
        <v>0</v>
      </c>
      <c r="DZ1472" s="9"/>
      <c r="EA1472" s="10"/>
      <c r="EB1472" s="11"/>
      <c r="EC1472" s="6">
        <f>SUMIF(ED$36:ED$66,$D1472,EF$36:EF$66)</f>
        <v>0</v>
      </c>
      <c r="ED1472" s="9"/>
      <c r="EE1472" s="10"/>
      <c r="EF1472" s="11"/>
      <c r="EG1472" s="6">
        <f>SUMIF(EH$36:EH$66,$D1472,EJ$36:EJ$66)</f>
        <v>0</v>
      </c>
      <c r="EH1472" s="9"/>
      <c r="EI1472" s="10"/>
      <c r="EJ1472" s="11"/>
      <c r="EK1472" s="6">
        <f>SUMIF(EL$36:EL$66,$D1472,EN$36:EN$66)</f>
        <v>0</v>
      </c>
      <c r="EL1472" s="9"/>
      <c r="EM1472" s="10"/>
      <c r="EN1472" s="11"/>
      <c r="EO1472" s="6">
        <f>SUMIF(EP$36:EP$66,$D1472,ER$36:ER$66)</f>
        <v>0</v>
      </c>
      <c r="EP1472" s="9"/>
      <c r="EQ1472" s="10"/>
      <c r="ER1472" s="11"/>
      <c r="ES1472" s="6">
        <f>SUMIF(ET$36:ET$66,$D1472,EV$36:EV$66)</f>
        <v>0</v>
      </c>
      <c r="ET1472" s="9"/>
      <c r="EU1472" s="10"/>
      <c r="EV1472" s="11"/>
      <c r="EW1472" s="6">
        <f>SUMIF(EX$36:EX$66,$D1472,EZ$36:EZ$66)</f>
        <v>0</v>
      </c>
      <c r="EX1472" s="9"/>
      <c r="EY1472" s="10"/>
      <c r="EZ1472" s="11"/>
      <c r="FA1472" s="6">
        <f>SUMIF(FB$36:FB$66,$D1472,FD$36:FD$66)</f>
        <v>0</v>
      </c>
      <c r="FB1472" s="9"/>
      <c r="FC1472" s="10"/>
      <c r="FD1472" s="11"/>
      <c r="FE1472" s="6">
        <f>SUMIF(FF$36:FF$66,$D1472,FH$36:FH$66)</f>
        <v>0</v>
      </c>
      <c r="FF1472" s="9"/>
      <c r="FG1472" s="10"/>
      <c r="FH1472" s="11"/>
      <c r="FI1472" s="6">
        <f>SUMIF(FJ$36:FJ$66,$D1472,FL$36:FL$66)</f>
        <v>0</v>
      </c>
      <c r="FJ1472" s="9"/>
      <c r="FK1472" s="10"/>
      <c r="FL1472" s="11"/>
      <c r="FM1472" s="6">
        <f>SUMIF(FN$36:FN$66,$D1472,FP$36:FP$66)</f>
        <v>0</v>
      </c>
      <c r="FN1472" s="9"/>
      <c r="FO1472" s="10"/>
      <c r="FP1472" s="11"/>
      <c r="FQ1472" s="6">
        <f>SUMIF(FR$36:FR$66,$D1472,FT$36:FT$66)</f>
        <v>0</v>
      </c>
      <c r="FR1472" s="9"/>
      <c r="FS1472" s="10"/>
      <c r="FT1472" s="11"/>
      <c r="FU1472" s="6">
        <f>SUMIF(FV$36:FV$66,$D1472,FX$36:FX$66)</f>
        <v>0</v>
      </c>
      <c r="FV1472" s="9"/>
      <c r="FW1472" s="10"/>
      <c r="FX1472" s="11"/>
      <c r="FY1472" s="6">
        <f>SUMIF(FZ$36:FZ$66,$D1472,GB$36:GB$66)</f>
        <v>0</v>
      </c>
      <c r="FZ1472" s="9"/>
      <c r="GA1472" s="10"/>
      <c r="GB1472" s="11"/>
      <c r="GC1472" s="6">
        <f>SUMIF(GD$36:GD$66,$D1472,GF$36:GF$66)</f>
        <v>0</v>
      </c>
      <c r="GD1472" s="9"/>
      <c r="GE1472" s="10"/>
      <c r="GF1472" s="11"/>
      <c r="GG1472" s="6">
        <f>SUMIF(GH$36:GH$66,$D1472,GJ$36:GJ$66)</f>
        <v>0</v>
      </c>
      <c r="GH1472" s="9"/>
      <c r="GI1472" s="10"/>
      <c r="GJ1472" s="11"/>
      <c r="GK1472" s="6">
        <f>SUMIF(GL$36:GL$66,$D1472,GN$36:GN$66)</f>
        <v>0</v>
      </c>
      <c r="GL1472" s="9"/>
      <c r="GM1472" s="10"/>
      <c r="GN1472" s="11"/>
      <c r="GO1472" s="6">
        <f>SUMIF(GP$36:GP$66,$D1472,GR$36:GR$66)</f>
        <v>0</v>
      </c>
      <c r="GP1472" s="9"/>
      <c r="GQ1472" s="10"/>
      <c r="GR1472" s="11"/>
      <c r="GS1472" s="6">
        <f>SUMIF(GT$36:GT$66,$D1472,GV$36:GV$66)</f>
        <v>0</v>
      </c>
      <c r="GT1472" s="9"/>
      <c r="GU1472" s="10"/>
      <c r="GV1472" s="20"/>
      <c r="GW1472" s="19">
        <f t="shared" si="35"/>
        <v>0</v>
      </c>
      <c r="GX1472" s="472"/>
      <c r="GY1472" s="473"/>
    </row>
    <row r="1473" spans="1:207" ht="30">
      <c r="A1473" s="244" t="s">
        <v>77</v>
      </c>
      <c r="B1473" s="475"/>
      <c r="C1473" s="327" t="s">
        <v>453</v>
      </c>
      <c r="D1473" s="237" t="s">
        <v>452</v>
      </c>
      <c r="E1473" s="206">
        <f>SUMIF(F$67:F$97,$D1473,H$67:H$97)</f>
        <v>0</v>
      </c>
      <c r="F1473" s="9"/>
      <c r="G1473" s="10"/>
      <c r="H1473" s="11"/>
      <c r="I1473" s="6">
        <f>SUMIF(J$67:J$97,$D1473,L$67:L$97)</f>
        <v>0</v>
      </c>
      <c r="J1473" s="9"/>
      <c r="K1473" s="10"/>
      <c r="L1473" s="11"/>
      <c r="M1473" s="6">
        <f>SUMIF(N$67:N$97,$D1473,P$67:P$97)</f>
        <v>0</v>
      </c>
      <c r="N1473" s="9"/>
      <c r="O1473" s="10"/>
      <c r="P1473" s="11"/>
      <c r="Q1473" s="6">
        <f>SUMIF(R$67:R$97,$D1473,T$67:T$97)</f>
        <v>0</v>
      </c>
      <c r="R1473" s="9"/>
      <c r="S1473" s="10"/>
      <c r="T1473" s="11"/>
      <c r="U1473" s="6">
        <f>SUMIF(V$67:V$97,$D1473,X$67:X$97)</f>
        <v>0</v>
      </c>
      <c r="V1473" s="9"/>
      <c r="W1473" s="10"/>
      <c r="X1473" s="11"/>
      <c r="Y1473" s="6">
        <f>SUMIF(Z$67:Z$97,$D1473,AB$67:AB$97)</f>
        <v>0</v>
      </c>
      <c r="Z1473" s="9"/>
      <c r="AA1473" s="10"/>
      <c r="AB1473" s="11"/>
      <c r="AC1473" s="6">
        <f>SUMIF(AD$67:AD$97,$D1473,AF$67:AF$97)</f>
        <v>0</v>
      </c>
      <c r="AD1473" s="9"/>
      <c r="AE1473" s="10"/>
      <c r="AF1473" s="11"/>
      <c r="AG1473" s="6">
        <f>SUMIF(AH$67:AH$97,$D1473,AJ$67:AJ$97)</f>
        <v>0</v>
      </c>
      <c r="AH1473" s="9"/>
      <c r="AI1473" s="10"/>
      <c r="AJ1473" s="11"/>
      <c r="AK1473" s="6">
        <f>SUMIF(AL$67:AL$97,$D1473,AN$67:AN$97)</f>
        <v>0</v>
      </c>
      <c r="AL1473" s="9"/>
      <c r="AM1473" s="10"/>
      <c r="AN1473" s="11"/>
      <c r="AO1473" s="6">
        <f>SUMIF(AP$67:AP$97,$D1473,AR$67:AR$97)</f>
        <v>0</v>
      </c>
      <c r="AP1473" s="9"/>
      <c r="AQ1473" s="10"/>
      <c r="AR1473" s="11"/>
      <c r="AS1473" s="6">
        <f>SUMIF(AT$67:AT$97,$D1473,AV$67:AV$97)</f>
        <v>0</v>
      </c>
      <c r="AT1473" s="9"/>
      <c r="AU1473" s="10"/>
      <c r="AV1473" s="11"/>
      <c r="AW1473" s="6">
        <f>SUMIF(AX$67:AX$97,$D1473,AZ$67:AZ$97)</f>
        <v>0</v>
      </c>
      <c r="AX1473" s="9"/>
      <c r="AY1473" s="10"/>
      <c r="AZ1473" s="11"/>
      <c r="BA1473" s="6">
        <f>SUMIF(BB$67:BB$97,$D1473,BD$67:BD$97)</f>
        <v>0</v>
      </c>
      <c r="BB1473" s="9"/>
      <c r="BC1473" s="10"/>
      <c r="BD1473" s="11"/>
      <c r="BE1473" s="6">
        <f>SUMIF(BF$67:BF$97,$D1473,BH$67:BH$97)</f>
        <v>0</v>
      </c>
      <c r="BF1473" s="9"/>
      <c r="BG1473" s="10"/>
      <c r="BH1473" s="11"/>
      <c r="BI1473" s="6">
        <f>SUMIF(BJ$67:BJ$97,$D1473,BL$67:BL$97)</f>
        <v>0</v>
      </c>
      <c r="BJ1473" s="9"/>
      <c r="BK1473" s="10"/>
      <c r="BL1473" s="11"/>
      <c r="BM1473" s="6">
        <f>SUMIF(BN$67:BN$97,$D1473,BP$67:BP$97)</f>
        <v>0</v>
      </c>
      <c r="BN1473" s="9"/>
      <c r="BO1473" s="10"/>
      <c r="BP1473" s="11"/>
      <c r="BQ1473" s="6">
        <f>SUMIF(BR$67:BR$97,$D1473,BT$67:BT$97)</f>
        <v>0</v>
      </c>
      <c r="BR1473" s="9"/>
      <c r="BS1473" s="10"/>
      <c r="BT1473" s="11"/>
      <c r="BU1473" s="6">
        <f>SUMIF(BV$67:BV$97,$D1473,BX$67:BX$97)</f>
        <v>0</v>
      </c>
      <c r="BV1473" s="9"/>
      <c r="BW1473" s="10"/>
      <c r="BX1473" s="11"/>
      <c r="BY1473" s="6">
        <f>SUMIF(BZ$67:BZ$97,$D1473,CB$67:CB$97)</f>
        <v>0</v>
      </c>
      <c r="BZ1473" s="9"/>
      <c r="CA1473" s="10"/>
      <c r="CB1473" s="11"/>
      <c r="CC1473" s="6">
        <f>SUMIF(CD$67:CD$97,$D1473,CF$67:CF$97)</f>
        <v>0</v>
      </c>
      <c r="CD1473" s="9"/>
      <c r="CE1473" s="10"/>
      <c r="CF1473" s="11"/>
      <c r="CG1473" s="6">
        <f>SUMIF(CH$67:CH$97,$D1473,CJ$67:CJ$97)</f>
        <v>0</v>
      </c>
      <c r="CH1473" s="9"/>
      <c r="CI1473" s="10"/>
      <c r="CJ1473" s="11"/>
      <c r="CK1473" s="6">
        <f>SUMIF(CL$67:CL$97,$D1473,CN$67:CN$97)</f>
        <v>0</v>
      </c>
      <c r="CL1473" s="9"/>
      <c r="CM1473" s="10"/>
      <c r="CN1473" s="11"/>
      <c r="CO1473" s="6">
        <f>SUMIF(CP$67:CP$97,$D1473,CR$67:CR$97)</f>
        <v>0</v>
      </c>
      <c r="CP1473" s="9"/>
      <c r="CQ1473" s="10"/>
      <c r="CR1473" s="11"/>
      <c r="CS1473" s="6">
        <f>SUMIF(CT$67:CT$97,$D1473,CV$67:CV$97)</f>
        <v>0</v>
      </c>
      <c r="CT1473" s="9"/>
      <c r="CU1473" s="10"/>
      <c r="CV1473" s="11"/>
      <c r="CW1473" s="6">
        <f>SUMIF(CX$67:CX$97,$D1473,CZ$67:CZ$97)</f>
        <v>0</v>
      </c>
      <c r="CX1473" s="9"/>
      <c r="CY1473" s="10"/>
      <c r="CZ1473" s="11"/>
      <c r="DA1473" s="6">
        <f>SUMIF(DB$67:DB$97,$D1473,DD$67:DD$97)</f>
        <v>0</v>
      </c>
      <c r="DB1473" s="9"/>
      <c r="DC1473" s="10"/>
      <c r="DD1473" s="11"/>
      <c r="DE1473" s="6">
        <f>SUMIF(DF$67:DF$97,$D1473,DH$67:DH$97)</f>
        <v>0</v>
      </c>
      <c r="DF1473" s="9"/>
      <c r="DG1473" s="10"/>
      <c r="DH1473" s="11"/>
      <c r="DI1473" s="6">
        <f>SUMIF(DJ$67:DJ$97,$D1473,DL$67:DL$97)</f>
        <v>0</v>
      </c>
      <c r="DJ1473" s="9"/>
      <c r="DK1473" s="10"/>
      <c r="DL1473" s="11"/>
      <c r="DM1473" s="6">
        <f>SUMIF(DN$67:DN$97,$D1473,DP$67:DP$97)</f>
        <v>0</v>
      </c>
      <c r="DN1473" s="9"/>
      <c r="DO1473" s="10"/>
      <c r="DP1473" s="11"/>
      <c r="DQ1473" s="6">
        <f>SUMIF(DR$67:DR$97,$D1473,DT$67:DT$97)</f>
        <v>0</v>
      </c>
      <c r="DR1473" s="9"/>
      <c r="DS1473" s="10"/>
      <c r="DT1473" s="11"/>
      <c r="DU1473" s="6">
        <f>SUMIF(DV$67:DV$97,$D1473,DX$67:DX$97)</f>
        <v>0</v>
      </c>
      <c r="DV1473" s="9"/>
      <c r="DW1473" s="10"/>
      <c r="DX1473" s="11"/>
      <c r="DY1473" s="6">
        <f>SUMIF(DZ$67:DZ$97,$D1473,EB$67:EB$97)</f>
        <v>0</v>
      </c>
      <c r="DZ1473" s="9"/>
      <c r="EA1473" s="10"/>
      <c r="EB1473" s="11"/>
      <c r="EC1473" s="6">
        <f>SUMIF(ED$67:ED$97,$D1473,EF$67:EF$97)</f>
        <v>0</v>
      </c>
      <c r="ED1473" s="9"/>
      <c r="EE1473" s="10"/>
      <c r="EF1473" s="11"/>
      <c r="EG1473" s="6">
        <f>SUMIF(EH$67:EH$97,$D1473,EJ$67:EJ$97)</f>
        <v>0</v>
      </c>
      <c r="EH1473" s="9"/>
      <c r="EI1473" s="10"/>
      <c r="EJ1473" s="11"/>
      <c r="EK1473" s="6">
        <f>SUMIF(EL$67:EL$97,$D1473,EN$67:EN$97)</f>
        <v>0</v>
      </c>
      <c r="EL1473" s="9"/>
      <c r="EM1473" s="10"/>
      <c r="EN1473" s="11"/>
      <c r="EO1473" s="6">
        <f>SUMIF(EP$67:EP$97,$D1473,ER$67:ER$97)</f>
        <v>0</v>
      </c>
      <c r="EP1473" s="9"/>
      <c r="EQ1473" s="10"/>
      <c r="ER1473" s="11"/>
      <c r="ES1473" s="6">
        <f>SUMIF(ET$67:ET$97,$D1473,EV$67:EV$97)</f>
        <v>0</v>
      </c>
      <c r="ET1473" s="9"/>
      <c r="EU1473" s="10"/>
      <c r="EV1473" s="11"/>
      <c r="EW1473" s="6">
        <f>SUMIF(EX$67:EX$97,$D1473,EZ$67:EZ$97)</f>
        <v>0</v>
      </c>
      <c r="EX1473" s="9"/>
      <c r="EY1473" s="10"/>
      <c r="EZ1473" s="11"/>
      <c r="FA1473" s="6">
        <f>SUMIF(FB$67:FB$97,$D1473,FD$67:FD$97)</f>
        <v>0</v>
      </c>
      <c r="FB1473" s="9"/>
      <c r="FC1473" s="10"/>
      <c r="FD1473" s="11"/>
      <c r="FE1473" s="6">
        <f>SUMIF(FF$67:FF$97,$D1473,FH$67:FH$97)</f>
        <v>0</v>
      </c>
      <c r="FF1473" s="9"/>
      <c r="FG1473" s="10"/>
      <c r="FH1473" s="11"/>
      <c r="FI1473" s="6">
        <f>SUMIF(FJ$67:FJ$97,$D1473,FL$67:FL$97)</f>
        <v>0</v>
      </c>
      <c r="FJ1473" s="9"/>
      <c r="FK1473" s="10"/>
      <c r="FL1473" s="11"/>
      <c r="FM1473" s="6">
        <f>SUMIF(FN$67:FN$97,$D1473,FP$67:FP$97)</f>
        <v>0</v>
      </c>
      <c r="FN1473" s="9"/>
      <c r="FO1473" s="10"/>
      <c r="FP1473" s="11"/>
      <c r="FQ1473" s="6">
        <f>SUMIF(FR$67:FR$97,$D1473,FT$67:FT$97)</f>
        <v>0</v>
      </c>
      <c r="FR1473" s="9"/>
      <c r="FS1473" s="10"/>
      <c r="FT1473" s="11"/>
      <c r="FU1473" s="6">
        <f>SUMIF(FV$67:FV$97,$D1473,FX$67:FX$97)</f>
        <v>0</v>
      </c>
      <c r="FV1473" s="9"/>
      <c r="FW1473" s="10"/>
      <c r="FX1473" s="11"/>
      <c r="FY1473" s="6">
        <f>SUMIF(FZ$67:FZ$97,$D1473,GB$67:GB$97)</f>
        <v>0</v>
      </c>
      <c r="FZ1473" s="9"/>
      <c r="GA1473" s="10"/>
      <c r="GB1473" s="11"/>
      <c r="GC1473" s="6">
        <f>SUMIF(GD$67:GD$97,$D1473,GF$67:GF$97)</f>
        <v>0</v>
      </c>
      <c r="GD1473" s="9"/>
      <c r="GE1473" s="10"/>
      <c r="GF1473" s="11"/>
      <c r="GG1473" s="6">
        <f>SUMIF(GH$67:GH$97,$D1473,GJ$67:GJ$97)</f>
        <v>0</v>
      </c>
      <c r="GH1473" s="9"/>
      <c r="GI1473" s="10"/>
      <c r="GJ1473" s="11"/>
      <c r="GK1473" s="6">
        <f>SUMIF(GL$67:GL$97,$D1473,GN$67:GN$97)</f>
        <v>0</v>
      </c>
      <c r="GL1473" s="9"/>
      <c r="GM1473" s="10"/>
      <c r="GN1473" s="11"/>
      <c r="GO1473" s="6">
        <f>SUMIF(GP$67:GP$97,$D1473,GR$67:GR$97)</f>
        <v>0</v>
      </c>
      <c r="GP1473" s="9"/>
      <c r="GQ1473" s="10"/>
      <c r="GR1473" s="11"/>
      <c r="GS1473" s="6">
        <f>SUMIF(GT$67:GT$97,$D1473,GV$67:GV$97)</f>
        <v>0</v>
      </c>
      <c r="GT1473" s="9"/>
      <c r="GU1473" s="10"/>
      <c r="GV1473" s="20"/>
      <c r="GW1473" s="19">
        <f t="shared" si="35"/>
        <v>0</v>
      </c>
      <c r="GX1473" s="472"/>
      <c r="GY1473" s="473"/>
    </row>
    <row r="1474" spans="1:207" ht="30">
      <c r="A1474" s="244" t="s">
        <v>78</v>
      </c>
      <c r="B1474" s="475"/>
      <c r="C1474" s="327" t="s">
        <v>453</v>
      </c>
      <c r="D1474" s="237" t="s">
        <v>452</v>
      </c>
      <c r="E1474" s="206">
        <f>SUMIF(F$98:F$128,$D1474,H$98:H$128)</f>
        <v>0</v>
      </c>
      <c r="F1474" s="9"/>
      <c r="G1474" s="10"/>
      <c r="H1474" s="11"/>
      <c r="I1474" s="6">
        <f>SUMIF(J$98:J$128,$D1474,L$98:L$128)</f>
        <v>0</v>
      </c>
      <c r="J1474" s="9"/>
      <c r="K1474" s="10"/>
      <c r="L1474" s="11"/>
      <c r="M1474" s="6">
        <f>SUMIF(N$98:N$128,$D1474,P$98:P$128)</f>
        <v>0</v>
      </c>
      <c r="N1474" s="9"/>
      <c r="O1474" s="10"/>
      <c r="P1474" s="11"/>
      <c r="Q1474" s="6">
        <f>SUMIF(R$98:R$128,$D1474,T$98:T$128)</f>
        <v>0</v>
      </c>
      <c r="R1474" s="9"/>
      <c r="S1474" s="10"/>
      <c r="T1474" s="11"/>
      <c r="U1474" s="6">
        <f>SUMIF(V$98:V$128,$D1474,X$98:X$128)</f>
        <v>0</v>
      </c>
      <c r="V1474" s="9"/>
      <c r="W1474" s="10"/>
      <c r="X1474" s="11"/>
      <c r="Y1474" s="6">
        <f>SUMIF(Z$98:Z$128,$D1474,AB$98:AB$128)</f>
        <v>0</v>
      </c>
      <c r="Z1474" s="9"/>
      <c r="AA1474" s="10"/>
      <c r="AB1474" s="11"/>
      <c r="AC1474" s="6">
        <f>SUMIF(AD$98:AD$128,$D1474,AF$98:AF$128)</f>
        <v>0</v>
      </c>
      <c r="AD1474" s="9"/>
      <c r="AE1474" s="10"/>
      <c r="AF1474" s="11"/>
      <c r="AG1474" s="6">
        <f>SUMIF(AH$98:AH$128,$D1474,AJ$98:AJ$128)</f>
        <v>0</v>
      </c>
      <c r="AH1474" s="9"/>
      <c r="AI1474" s="10"/>
      <c r="AJ1474" s="11"/>
      <c r="AK1474" s="6">
        <f>SUMIF(AL$98:AL$128,$D1474,AN$98:AN$128)</f>
        <v>0</v>
      </c>
      <c r="AL1474" s="9"/>
      <c r="AM1474" s="10"/>
      <c r="AN1474" s="11"/>
      <c r="AO1474" s="6">
        <f>SUMIF(AP$98:AP$128,$D1474,AR$98:AR$128)</f>
        <v>0</v>
      </c>
      <c r="AP1474" s="9"/>
      <c r="AQ1474" s="10"/>
      <c r="AR1474" s="11"/>
      <c r="AS1474" s="6">
        <f>SUMIF(AT$98:AT$128,$D1474,AV$98:AV$128)</f>
        <v>0</v>
      </c>
      <c r="AT1474" s="9"/>
      <c r="AU1474" s="10"/>
      <c r="AV1474" s="11"/>
      <c r="AW1474" s="6">
        <f>SUMIF(AX$98:AX$128,$D1474,AZ$98:AZ$128)</f>
        <v>0</v>
      </c>
      <c r="AX1474" s="9"/>
      <c r="AY1474" s="10"/>
      <c r="AZ1474" s="11"/>
      <c r="BA1474" s="6">
        <f>SUMIF(BB$98:BB$128,$D1474,BD$98:BD$128)</f>
        <v>0</v>
      </c>
      <c r="BB1474" s="9"/>
      <c r="BC1474" s="10"/>
      <c r="BD1474" s="11"/>
      <c r="BE1474" s="6">
        <f>SUMIF(BF$98:BF$128,$D1474,BH$98:BH$128)</f>
        <v>0</v>
      </c>
      <c r="BF1474" s="9"/>
      <c r="BG1474" s="10"/>
      <c r="BH1474" s="11"/>
      <c r="BI1474" s="6">
        <f>SUMIF(BJ$98:BJ$128,$D1474,BL$98:BL$128)</f>
        <v>0</v>
      </c>
      <c r="BJ1474" s="9"/>
      <c r="BK1474" s="10"/>
      <c r="BL1474" s="11"/>
      <c r="BM1474" s="6">
        <f>SUMIF(BN$98:BN$128,$D1474,BP$98:BP$128)</f>
        <v>0</v>
      </c>
      <c r="BN1474" s="9"/>
      <c r="BO1474" s="10"/>
      <c r="BP1474" s="11"/>
      <c r="BQ1474" s="6">
        <f>SUMIF(BR$98:BR$128,$D1474,BT$98:BT$128)</f>
        <v>0</v>
      </c>
      <c r="BR1474" s="9"/>
      <c r="BS1474" s="10"/>
      <c r="BT1474" s="11"/>
      <c r="BU1474" s="6">
        <f>SUMIF(BV$98:BV$128,$D1474,BX$98:BX$128)</f>
        <v>0</v>
      </c>
      <c r="BV1474" s="9"/>
      <c r="BW1474" s="10"/>
      <c r="BX1474" s="11"/>
      <c r="BY1474" s="6">
        <f>SUMIF(BZ$98:BZ$128,$D1474,CB$98:CB$128)</f>
        <v>0</v>
      </c>
      <c r="BZ1474" s="9"/>
      <c r="CA1474" s="10"/>
      <c r="CB1474" s="11"/>
      <c r="CC1474" s="6">
        <f>SUMIF(CD$98:CD$128,$D1474,CF$98:CF$128)</f>
        <v>0</v>
      </c>
      <c r="CD1474" s="9"/>
      <c r="CE1474" s="10"/>
      <c r="CF1474" s="11"/>
      <c r="CG1474" s="6">
        <f>SUMIF(CH$98:CH$128,$D1474,CJ$98:CJ$128)</f>
        <v>0</v>
      </c>
      <c r="CH1474" s="9"/>
      <c r="CI1474" s="10"/>
      <c r="CJ1474" s="11"/>
      <c r="CK1474" s="6">
        <f>SUMIF(CL$98:CL$128,$D1474,CN$98:CN$128)</f>
        <v>0</v>
      </c>
      <c r="CL1474" s="9"/>
      <c r="CM1474" s="10"/>
      <c r="CN1474" s="11"/>
      <c r="CO1474" s="6">
        <f>SUMIF(CP$98:CP$128,$D1474,CR$98:CR$128)</f>
        <v>0</v>
      </c>
      <c r="CP1474" s="9"/>
      <c r="CQ1474" s="10"/>
      <c r="CR1474" s="11"/>
      <c r="CS1474" s="6">
        <f>SUMIF(CT$98:CT$128,$D1474,CV$98:CV$128)</f>
        <v>0</v>
      </c>
      <c r="CT1474" s="9"/>
      <c r="CU1474" s="10"/>
      <c r="CV1474" s="11"/>
      <c r="CW1474" s="6">
        <f>SUMIF(CX$98:CX$128,$D1474,CZ$98:CZ$128)</f>
        <v>0</v>
      </c>
      <c r="CX1474" s="9"/>
      <c r="CY1474" s="10"/>
      <c r="CZ1474" s="11"/>
      <c r="DA1474" s="6">
        <f>SUMIF(DB$98:DB$128,$D1474,DD$98:DD$128)</f>
        <v>0</v>
      </c>
      <c r="DB1474" s="9"/>
      <c r="DC1474" s="10"/>
      <c r="DD1474" s="11"/>
      <c r="DE1474" s="6">
        <f>SUMIF(DF$98:DF$128,$D1474,DH$98:DH$128)</f>
        <v>0</v>
      </c>
      <c r="DF1474" s="9"/>
      <c r="DG1474" s="10"/>
      <c r="DH1474" s="11"/>
      <c r="DI1474" s="6">
        <f>SUMIF(DJ$98:DJ$128,$D1474,DL$98:DL$128)</f>
        <v>0</v>
      </c>
      <c r="DJ1474" s="9"/>
      <c r="DK1474" s="10"/>
      <c r="DL1474" s="11"/>
      <c r="DM1474" s="6">
        <f>SUMIF(DN$98:DN$128,$D1474,DP$98:DP$128)</f>
        <v>0</v>
      </c>
      <c r="DN1474" s="9"/>
      <c r="DO1474" s="10"/>
      <c r="DP1474" s="11"/>
      <c r="DQ1474" s="6">
        <f>SUMIF(DR$98:DR$128,$D1474,DT$98:DT$128)</f>
        <v>0</v>
      </c>
      <c r="DR1474" s="9"/>
      <c r="DS1474" s="10"/>
      <c r="DT1474" s="11"/>
      <c r="DU1474" s="6">
        <f>SUMIF(DV$98:DV$128,$D1474,DX$98:DX$128)</f>
        <v>0</v>
      </c>
      <c r="DV1474" s="9"/>
      <c r="DW1474" s="10"/>
      <c r="DX1474" s="11"/>
      <c r="DY1474" s="6">
        <f>SUMIF(DZ$98:DZ$128,$D1474,EB$98:EB$128)</f>
        <v>0</v>
      </c>
      <c r="DZ1474" s="9"/>
      <c r="EA1474" s="10"/>
      <c r="EB1474" s="11"/>
      <c r="EC1474" s="6">
        <f>SUMIF(ED$98:ED$128,$D1474,EF$98:EF$128)</f>
        <v>0</v>
      </c>
      <c r="ED1474" s="9"/>
      <c r="EE1474" s="10"/>
      <c r="EF1474" s="11"/>
      <c r="EG1474" s="6">
        <f>SUMIF(EH$98:EH$128,$D1474,EJ$98:EJ$128)</f>
        <v>0</v>
      </c>
      <c r="EH1474" s="9"/>
      <c r="EI1474" s="10"/>
      <c r="EJ1474" s="11"/>
      <c r="EK1474" s="6">
        <f>SUMIF(EL$98:EL$128,$D1474,EN$98:EN$128)</f>
        <v>0</v>
      </c>
      <c r="EL1474" s="9"/>
      <c r="EM1474" s="10"/>
      <c r="EN1474" s="11"/>
      <c r="EO1474" s="6">
        <f>SUMIF(EP$98:EP$128,$D1474,ER$98:ER$128)</f>
        <v>0</v>
      </c>
      <c r="EP1474" s="9"/>
      <c r="EQ1474" s="10"/>
      <c r="ER1474" s="11"/>
      <c r="ES1474" s="6">
        <f>SUMIF(ET$98:ET$128,$D1474,EV$98:EV$128)</f>
        <v>0</v>
      </c>
      <c r="ET1474" s="9"/>
      <c r="EU1474" s="10"/>
      <c r="EV1474" s="11"/>
      <c r="EW1474" s="6">
        <f>SUMIF(EX$98:EX$128,$D1474,EZ$98:EZ$128)</f>
        <v>0</v>
      </c>
      <c r="EX1474" s="9"/>
      <c r="EY1474" s="10"/>
      <c r="EZ1474" s="11"/>
      <c r="FA1474" s="6">
        <f>SUMIF(FB$98:FB$128,$D1474,FD$98:FD$128)</f>
        <v>0</v>
      </c>
      <c r="FB1474" s="9"/>
      <c r="FC1474" s="10"/>
      <c r="FD1474" s="11"/>
      <c r="FE1474" s="6">
        <f>SUMIF(FF$98:FF$128,$D1474,FH$98:FH$128)</f>
        <v>0</v>
      </c>
      <c r="FF1474" s="9"/>
      <c r="FG1474" s="10"/>
      <c r="FH1474" s="11"/>
      <c r="FI1474" s="6">
        <f>SUMIF(FJ$98:FJ$128,$D1474,FL$98:FL$128)</f>
        <v>0</v>
      </c>
      <c r="FJ1474" s="9"/>
      <c r="FK1474" s="10"/>
      <c r="FL1474" s="11"/>
      <c r="FM1474" s="6">
        <f>SUMIF(FN$98:FN$128,$D1474,FP$98:FP$128)</f>
        <v>0</v>
      </c>
      <c r="FN1474" s="9"/>
      <c r="FO1474" s="10"/>
      <c r="FP1474" s="11"/>
      <c r="FQ1474" s="6">
        <f>SUMIF(FR$98:FR$128,$D1474,FT$98:FT$128)</f>
        <v>0</v>
      </c>
      <c r="FR1474" s="9"/>
      <c r="FS1474" s="10"/>
      <c r="FT1474" s="11"/>
      <c r="FU1474" s="6">
        <f>SUMIF(FV$98:FV$128,$D1474,FX$98:FX$128)</f>
        <v>0</v>
      </c>
      <c r="FV1474" s="9"/>
      <c r="FW1474" s="10"/>
      <c r="FX1474" s="11"/>
      <c r="FY1474" s="6">
        <f>SUMIF(FZ$98:FZ$128,$D1474,GB$98:GB$128)</f>
        <v>0</v>
      </c>
      <c r="FZ1474" s="9"/>
      <c r="GA1474" s="10"/>
      <c r="GB1474" s="11"/>
      <c r="GC1474" s="6">
        <f>SUMIF(GD$98:GD$128,$D1474,GF$98:GF$128)</f>
        <v>0</v>
      </c>
      <c r="GD1474" s="9"/>
      <c r="GE1474" s="10"/>
      <c r="GF1474" s="11"/>
      <c r="GG1474" s="6">
        <f>SUMIF(GH$98:GH$128,$D1474,GJ$98:GJ$128)</f>
        <v>0</v>
      </c>
      <c r="GH1474" s="9"/>
      <c r="GI1474" s="10"/>
      <c r="GJ1474" s="11"/>
      <c r="GK1474" s="6">
        <f>SUMIF(GL$98:GL$128,$D1474,GN$98:GN$128)</f>
        <v>0</v>
      </c>
      <c r="GL1474" s="9"/>
      <c r="GM1474" s="10"/>
      <c r="GN1474" s="11"/>
      <c r="GO1474" s="6">
        <f>SUMIF(GP$98:GP$128,$D1474,GR$98:GR$128)</f>
        <v>0</v>
      </c>
      <c r="GP1474" s="9"/>
      <c r="GQ1474" s="10"/>
      <c r="GR1474" s="11"/>
      <c r="GS1474" s="6">
        <f>SUMIF(GT$98:GT$128,$D1474,GV$98:GV$128)</f>
        <v>0</v>
      </c>
      <c r="GT1474" s="9"/>
      <c r="GU1474" s="10"/>
      <c r="GV1474" s="20"/>
      <c r="GW1474" s="19">
        <f t="shared" si="35"/>
        <v>0</v>
      </c>
      <c r="GX1474" s="472"/>
      <c r="GY1474" s="473"/>
    </row>
    <row r="1475" spans="1:207" ht="30">
      <c r="A1475" s="244" t="s">
        <v>79</v>
      </c>
      <c r="B1475" s="475"/>
      <c r="C1475" s="327" t="s">
        <v>453</v>
      </c>
      <c r="D1475" s="237" t="s">
        <v>452</v>
      </c>
      <c r="E1475" s="206">
        <f>SUMIF(F$129:F$159,$D1475,H$129:H$159)</f>
        <v>0</v>
      </c>
      <c r="F1475" s="9"/>
      <c r="G1475" s="10"/>
      <c r="H1475" s="11"/>
      <c r="I1475" s="6">
        <f>SUMIF(J$129:J$159,$D1475,L$129:L$159)</f>
        <v>0</v>
      </c>
      <c r="J1475" s="9"/>
      <c r="K1475" s="10"/>
      <c r="L1475" s="11"/>
      <c r="M1475" s="6">
        <f>SUMIF(N$129:N$159,$D1475,P$129:P$159)</f>
        <v>0</v>
      </c>
      <c r="N1475" s="9"/>
      <c r="O1475" s="10"/>
      <c r="P1475" s="11"/>
      <c r="Q1475" s="6">
        <f>SUMIF(R$129:R$159,$D1475,T$129:T$159)</f>
        <v>0</v>
      </c>
      <c r="R1475" s="9"/>
      <c r="S1475" s="10"/>
      <c r="T1475" s="11"/>
      <c r="U1475" s="6">
        <f>SUMIF(V$129:V$159,$D1475,X$129:X$159)</f>
        <v>0</v>
      </c>
      <c r="V1475" s="9"/>
      <c r="W1475" s="10"/>
      <c r="X1475" s="11"/>
      <c r="Y1475" s="6">
        <f>SUMIF(Z$129:Z$159,$D1475,AB$129:AB$159)</f>
        <v>0</v>
      </c>
      <c r="Z1475" s="9"/>
      <c r="AA1475" s="10"/>
      <c r="AB1475" s="11"/>
      <c r="AC1475" s="6">
        <f>SUMIF(AD$129:AD$159,$D1475,AF$129:AF$159)</f>
        <v>0</v>
      </c>
      <c r="AD1475" s="9"/>
      <c r="AE1475" s="10"/>
      <c r="AF1475" s="11"/>
      <c r="AG1475" s="6">
        <f>SUMIF(AH$129:AH$159,$D1475,AJ$129:AJ$159)</f>
        <v>0</v>
      </c>
      <c r="AH1475" s="9"/>
      <c r="AI1475" s="10"/>
      <c r="AJ1475" s="11"/>
      <c r="AK1475" s="6">
        <f>SUMIF(AL$129:AL$159,$D1475,AN$129:AN$159)</f>
        <v>0</v>
      </c>
      <c r="AL1475" s="9"/>
      <c r="AM1475" s="10"/>
      <c r="AN1475" s="11"/>
      <c r="AO1475" s="6">
        <f>SUMIF(AP$129:AP$159,$D1475,AR$129:AR$159)</f>
        <v>0</v>
      </c>
      <c r="AP1475" s="9"/>
      <c r="AQ1475" s="10"/>
      <c r="AR1475" s="11"/>
      <c r="AS1475" s="6">
        <f>SUMIF(AT$129:AT$159,$D1475,AV$129:AV$159)</f>
        <v>0</v>
      </c>
      <c r="AT1475" s="9"/>
      <c r="AU1475" s="10"/>
      <c r="AV1475" s="11"/>
      <c r="AW1475" s="6">
        <f>SUMIF(AX$129:AX$159,$D1475,AZ$129:AZ$159)</f>
        <v>0</v>
      </c>
      <c r="AX1475" s="9"/>
      <c r="AY1475" s="10"/>
      <c r="AZ1475" s="11"/>
      <c r="BA1475" s="6">
        <f>SUMIF(BB$129:BB$159,$D1475,BD$129:BD$159)</f>
        <v>0</v>
      </c>
      <c r="BB1475" s="9"/>
      <c r="BC1475" s="10"/>
      <c r="BD1475" s="11"/>
      <c r="BE1475" s="6">
        <f>SUMIF(BF$129:BF$159,$D1475,BH$129:BH$159)</f>
        <v>0</v>
      </c>
      <c r="BF1475" s="9"/>
      <c r="BG1475" s="10"/>
      <c r="BH1475" s="11"/>
      <c r="BI1475" s="6">
        <f>SUMIF(BJ$129:BJ$159,$D1475,BL$129:BL$159)</f>
        <v>0</v>
      </c>
      <c r="BJ1475" s="9"/>
      <c r="BK1475" s="10"/>
      <c r="BL1475" s="11"/>
      <c r="BM1475" s="6">
        <f>SUMIF(BN$129:BN$159,$D1475,BP$129:BP$159)</f>
        <v>0</v>
      </c>
      <c r="BN1475" s="9"/>
      <c r="BO1475" s="10"/>
      <c r="BP1475" s="11"/>
      <c r="BQ1475" s="6">
        <f>SUMIF(BR$129:BR$159,$D1475,BT$129:BT$159)</f>
        <v>0</v>
      </c>
      <c r="BR1475" s="9"/>
      <c r="BS1475" s="10"/>
      <c r="BT1475" s="11"/>
      <c r="BU1475" s="6">
        <f>SUMIF(BV$129:BV$159,$D1475,BX$129:BX$159)</f>
        <v>0</v>
      </c>
      <c r="BV1475" s="9"/>
      <c r="BW1475" s="10"/>
      <c r="BX1475" s="11"/>
      <c r="BY1475" s="6">
        <f>SUMIF(BZ$129:BZ$159,$D1475,CB$129:CB$159)</f>
        <v>0</v>
      </c>
      <c r="BZ1475" s="9"/>
      <c r="CA1475" s="10"/>
      <c r="CB1475" s="11"/>
      <c r="CC1475" s="6">
        <f>SUMIF(CD$129:CD$159,$D1475,CF$129:CF$159)</f>
        <v>0</v>
      </c>
      <c r="CD1475" s="9"/>
      <c r="CE1475" s="10"/>
      <c r="CF1475" s="11"/>
      <c r="CG1475" s="6">
        <f>SUMIF(CH$129:CH$159,$D1475,CJ$129:CJ$159)</f>
        <v>0</v>
      </c>
      <c r="CH1475" s="9"/>
      <c r="CI1475" s="10"/>
      <c r="CJ1475" s="11"/>
      <c r="CK1475" s="6">
        <f>SUMIF(CL$129:CL$159,$D1475,CN$129:CN$159)</f>
        <v>0</v>
      </c>
      <c r="CL1475" s="9"/>
      <c r="CM1475" s="10"/>
      <c r="CN1475" s="11"/>
      <c r="CO1475" s="6">
        <f>SUMIF(CP$129:CP$159,$D1475,CR$129:CR$159)</f>
        <v>0</v>
      </c>
      <c r="CP1475" s="9"/>
      <c r="CQ1475" s="10"/>
      <c r="CR1475" s="11"/>
      <c r="CS1475" s="6">
        <f>SUMIF(CT$129:CT$159,$D1475,CV$129:CV$159)</f>
        <v>0</v>
      </c>
      <c r="CT1475" s="9"/>
      <c r="CU1475" s="10"/>
      <c r="CV1475" s="11"/>
      <c r="CW1475" s="6">
        <f>SUMIF(CX$129:CX$159,$D1475,CZ$129:CZ$159)</f>
        <v>0</v>
      </c>
      <c r="CX1475" s="9"/>
      <c r="CY1475" s="10"/>
      <c r="CZ1475" s="11"/>
      <c r="DA1475" s="6">
        <f>SUMIF(DB$129:DB$159,$D1475,DD$129:DD$159)</f>
        <v>0</v>
      </c>
      <c r="DB1475" s="9"/>
      <c r="DC1475" s="10"/>
      <c r="DD1475" s="11"/>
      <c r="DE1475" s="6">
        <f>SUMIF(DF$129:DF$159,$D1475,DH$129:DH$159)</f>
        <v>0</v>
      </c>
      <c r="DF1475" s="9"/>
      <c r="DG1475" s="10"/>
      <c r="DH1475" s="11"/>
      <c r="DI1475" s="6">
        <f>SUMIF(DJ$129:DJ$159,$D1475,DL$129:DL$159)</f>
        <v>0</v>
      </c>
      <c r="DJ1475" s="9"/>
      <c r="DK1475" s="10"/>
      <c r="DL1475" s="11"/>
      <c r="DM1475" s="6">
        <f>SUMIF(DN$129:DN$159,$D1475,DP$129:DP$159)</f>
        <v>0</v>
      </c>
      <c r="DN1475" s="9"/>
      <c r="DO1475" s="10"/>
      <c r="DP1475" s="11"/>
      <c r="DQ1475" s="6">
        <f>SUMIF(DR$129:DR$159,$D1475,DT$129:DT$159)</f>
        <v>0</v>
      </c>
      <c r="DR1475" s="9"/>
      <c r="DS1475" s="10"/>
      <c r="DT1475" s="11"/>
      <c r="DU1475" s="6">
        <f>SUMIF(DV$129:DV$159,$D1475,DX$129:DX$159)</f>
        <v>0</v>
      </c>
      <c r="DV1475" s="9"/>
      <c r="DW1475" s="10"/>
      <c r="DX1475" s="11"/>
      <c r="DY1475" s="6">
        <f>SUMIF(DZ$129:DZ$159,$D1475,EB$129:EB$159)</f>
        <v>0</v>
      </c>
      <c r="DZ1475" s="9"/>
      <c r="EA1475" s="10"/>
      <c r="EB1475" s="11"/>
      <c r="EC1475" s="6">
        <f>SUMIF(ED$129:ED$159,$D1475,EF$129:EF$159)</f>
        <v>0</v>
      </c>
      <c r="ED1475" s="9"/>
      <c r="EE1475" s="10"/>
      <c r="EF1475" s="11"/>
      <c r="EG1475" s="6">
        <f>SUMIF(EH$129:EH$159,$D1475,EJ$129:EJ$159)</f>
        <v>0</v>
      </c>
      <c r="EH1475" s="9"/>
      <c r="EI1475" s="10"/>
      <c r="EJ1475" s="11"/>
      <c r="EK1475" s="6">
        <f>SUMIF(EL$129:EL$159,$D1475,EN$129:EN$159)</f>
        <v>0</v>
      </c>
      <c r="EL1475" s="9"/>
      <c r="EM1475" s="10"/>
      <c r="EN1475" s="11"/>
      <c r="EO1475" s="6">
        <f>SUMIF(EP$129:EP$159,$D1475,ER$129:ER$159)</f>
        <v>0</v>
      </c>
      <c r="EP1475" s="9"/>
      <c r="EQ1475" s="10"/>
      <c r="ER1475" s="11"/>
      <c r="ES1475" s="6">
        <f>SUMIF(ET$129:ET$159,$D1475,EV$129:EV$159)</f>
        <v>0</v>
      </c>
      <c r="ET1475" s="9"/>
      <c r="EU1475" s="10"/>
      <c r="EV1475" s="11"/>
      <c r="EW1475" s="6">
        <f>SUMIF(EX$129:EX$159,$D1475,EZ$129:EZ$159)</f>
        <v>0</v>
      </c>
      <c r="EX1475" s="9"/>
      <c r="EY1475" s="10"/>
      <c r="EZ1475" s="11"/>
      <c r="FA1475" s="6">
        <f>SUMIF(FB$129:FB$159,$D1475,FD$129:FD$159)</f>
        <v>0</v>
      </c>
      <c r="FB1475" s="9"/>
      <c r="FC1475" s="10"/>
      <c r="FD1475" s="11"/>
      <c r="FE1475" s="6">
        <f>SUMIF(FF$129:FF$159,$D1475,FH$129:FH$159)</f>
        <v>0</v>
      </c>
      <c r="FF1475" s="9"/>
      <c r="FG1475" s="10"/>
      <c r="FH1475" s="11"/>
      <c r="FI1475" s="6">
        <f>SUMIF(FJ$129:FJ$159,$D1475,FL$129:FL$159)</f>
        <v>0</v>
      </c>
      <c r="FJ1475" s="9"/>
      <c r="FK1475" s="10"/>
      <c r="FL1475" s="11"/>
      <c r="FM1475" s="6">
        <f>SUMIF(FN$129:FN$159,$D1475,FP$129:FP$159)</f>
        <v>0</v>
      </c>
      <c r="FN1475" s="9"/>
      <c r="FO1475" s="10"/>
      <c r="FP1475" s="11"/>
      <c r="FQ1475" s="6">
        <f>SUMIF(FR$129:FR$159,$D1475,FT$129:FT$159)</f>
        <v>0</v>
      </c>
      <c r="FR1475" s="9"/>
      <c r="FS1475" s="10"/>
      <c r="FT1475" s="11"/>
      <c r="FU1475" s="6">
        <f>SUMIF(FV$129:FV$159,$D1475,FX$129:FX$159)</f>
        <v>0</v>
      </c>
      <c r="FV1475" s="9"/>
      <c r="FW1475" s="10"/>
      <c r="FX1475" s="11"/>
      <c r="FY1475" s="6">
        <f>SUMIF(FZ$129:FZ$159,$D1475,GB$129:GB$159)</f>
        <v>0</v>
      </c>
      <c r="FZ1475" s="9"/>
      <c r="GA1475" s="10"/>
      <c r="GB1475" s="11"/>
      <c r="GC1475" s="6">
        <f>SUMIF(GD$129:GD$159,$D1475,GF$129:GF$159)</f>
        <v>0</v>
      </c>
      <c r="GD1475" s="9"/>
      <c r="GE1475" s="10"/>
      <c r="GF1475" s="11"/>
      <c r="GG1475" s="6">
        <f>SUMIF(GH$129:GH$159,$D1475,GJ$129:GJ$159)</f>
        <v>0</v>
      </c>
      <c r="GH1475" s="9"/>
      <c r="GI1475" s="10"/>
      <c r="GJ1475" s="11"/>
      <c r="GK1475" s="6">
        <f>SUMIF(GL$129:GL$159,$D1475,GN$129:GN$159)</f>
        <v>0</v>
      </c>
      <c r="GL1475" s="9"/>
      <c r="GM1475" s="10"/>
      <c r="GN1475" s="11"/>
      <c r="GO1475" s="6">
        <f>SUMIF(GP$129:GP$159,$D1475,GR$129:GR$159)</f>
        <v>0</v>
      </c>
      <c r="GP1475" s="9"/>
      <c r="GQ1475" s="10"/>
      <c r="GR1475" s="11"/>
      <c r="GS1475" s="6">
        <f>SUMIF(GT$129:GT$159,$D1475,GV$129:GV$159)</f>
        <v>0</v>
      </c>
      <c r="GT1475" s="9"/>
      <c r="GU1475" s="10"/>
      <c r="GV1475" s="20"/>
      <c r="GW1475" s="19">
        <f t="shared" si="35"/>
        <v>0</v>
      </c>
      <c r="GX1475" s="472"/>
      <c r="GY1475" s="473"/>
    </row>
    <row r="1476" spans="1:207" ht="30">
      <c r="A1476" s="244" t="s">
        <v>80</v>
      </c>
      <c r="B1476" s="475"/>
      <c r="C1476" s="327" t="s">
        <v>453</v>
      </c>
      <c r="D1476" s="237" t="s">
        <v>452</v>
      </c>
      <c r="E1476" s="206">
        <f>SUMIF(F$160:F$190,$D1476,H$160:H$190)</f>
        <v>0</v>
      </c>
      <c r="F1476" s="9"/>
      <c r="G1476" s="10"/>
      <c r="H1476" s="11"/>
      <c r="I1476" s="6">
        <f>SUMIF(J$160:J$190,$D1476,L$160:L$190)</f>
        <v>0</v>
      </c>
      <c r="J1476" s="9"/>
      <c r="K1476" s="10"/>
      <c r="L1476" s="11"/>
      <c r="M1476" s="6">
        <f>SUMIF(N$160:N$190,$D1476,P$160:P$190)</f>
        <v>0</v>
      </c>
      <c r="N1476" s="9"/>
      <c r="O1476" s="10"/>
      <c r="P1476" s="11"/>
      <c r="Q1476" s="6">
        <f>SUMIF(R$160:R$190,$D1476,T$160:T$190)</f>
        <v>0</v>
      </c>
      <c r="R1476" s="9"/>
      <c r="S1476" s="10"/>
      <c r="T1476" s="11"/>
      <c r="U1476" s="6">
        <f>SUMIF(V$160:V$190,$D1476,X$160:X$190)</f>
        <v>0</v>
      </c>
      <c r="V1476" s="9"/>
      <c r="W1476" s="10"/>
      <c r="X1476" s="11"/>
      <c r="Y1476" s="6">
        <f>SUMIF(Z$160:Z$190,$D1476,AB$160:AB$190)</f>
        <v>0</v>
      </c>
      <c r="Z1476" s="9"/>
      <c r="AA1476" s="10"/>
      <c r="AB1476" s="11"/>
      <c r="AC1476" s="6">
        <f>SUMIF(AD$160:AD$190,$D1476,AF$160:AF$190)</f>
        <v>0</v>
      </c>
      <c r="AD1476" s="9"/>
      <c r="AE1476" s="10"/>
      <c r="AF1476" s="11"/>
      <c r="AG1476" s="6">
        <f>SUMIF(AH$160:AH$190,$D1476,AJ$160:AJ$190)</f>
        <v>0</v>
      </c>
      <c r="AH1476" s="9"/>
      <c r="AI1476" s="10"/>
      <c r="AJ1476" s="11"/>
      <c r="AK1476" s="6">
        <f>SUMIF(AL$160:AL$190,$D1476,AN$160:AN$190)</f>
        <v>0</v>
      </c>
      <c r="AL1476" s="9"/>
      <c r="AM1476" s="10"/>
      <c r="AN1476" s="11"/>
      <c r="AO1476" s="6">
        <f>SUMIF(AP$160:AP$190,$D1476,AR$160:AR$190)</f>
        <v>0</v>
      </c>
      <c r="AP1476" s="9"/>
      <c r="AQ1476" s="10"/>
      <c r="AR1476" s="11"/>
      <c r="AS1476" s="6">
        <f>SUMIF(AT$160:AT$190,$D1476,AV$160:AV$190)</f>
        <v>0</v>
      </c>
      <c r="AT1476" s="9"/>
      <c r="AU1476" s="10"/>
      <c r="AV1476" s="11"/>
      <c r="AW1476" s="6">
        <f>SUMIF(AX$160:AX$190,$D1476,AZ$160:AZ$190)</f>
        <v>0</v>
      </c>
      <c r="AX1476" s="9"/>
      <c r="AY1476" s="10"/>
      <c r="AZ1476" s="11"/>
      <c r="BA1476" s="6">
        <f>SUMIF(BB$160:BB$190,$D1476,BD$160:BD$190)</f>
        <v>0</v>
      </c>
      <c r="BB1476" s="9"/>
      <c r="BC1476" s="10"/>
      <c r="BD1476" s="11"/>
      <c r="BE1476" s="6">
        <f>SUMIF(BF$160:BF$190,$D1476,BH$160:BH$190)</f>
        <v>0</v>
      </c>
      <c r="BF1476" s="9"/>
      <c r="BG1476" s="10"/>
      <c r="BH1476" s="11"/>
      <c r="BI1476" s="6">
        <f>SUMIF(BJ$160:BJ$190,$D1476,BL$160:BL$190)</f>
        <v>0</v>
      </c>
      <c r="BJ1476" s="9"/>
      <c r="BK1476" s="10"/>
      <c r="BL1476" s="11"/>
      <c r="BM1476" s="6">
        <f>SUMIF(BN$160:BN$190,$D1476,BP$160:BP$190)</f>
        <v>0</v>
      </c>
      <c r="BN1476" s="9"/>
      <c r="BO1476" s="10"/>
      <c r="BP1476" s="11"/>
      <c r="BQ1476" s="6">
        <f>SUMIF(BR$160:BR$190,$D1476,BT$160:BT$190)</f>
        <v>0</v>
      </c>
      <c r="BR1476" s="9"/>
      <c r="BS1476" s="10"/>
      <c r="BT1476" s="11"/>
      <c r="BU1476" s="6">
        <f>SUMIF(BV$160:BV$190,$D1476,BX$160:BX$190)</f>
        <v>0</v>
      </c>
      <c r="BV1476" s="9"/>
      <c r="BW1476" s="10"/>
      <c r="BX1476" s="11"/>
      <c r="BY1476" s="6">
        <f>SUMIF(BZ$160:BZ$190,$D1476,CB$160:CB$190)</f>
        <v>0</v>
      </c>
      <c r="BZ1476" s="9"/>
      <c r="CA1476" s="10"/>
      <c r="CB1476" s="11"/>
      <c r="CC1476" s="6">
        <f>SUMIF(CD$160:CD$190,$D1476,CF$160:CF$190)</f>
        <v>0</v>
      </c>
      <c r="CD1476" s="9"/>
      <c r="CE1476" s="10"/>
      <c r="CF1476" s="11"/>
      <c r="CG1476" s="6">
        <f>SUMIF(CH$160:CH$190,$D1476,CJ$160:CJ$190)</f>
        <v>0</v>
      </c>
      <c r="CH1476" s="9"/>
      <c r="CI1476" s="10"/>
      <c r="CJ1476" s="11"/>
      <c r="CK1476" s="6">
        <f>SUMIF(CL$160:CL$190,$D1476,CN$160:CN$190)</f>
        <v>0</v>
      </c>
      <c r="CL1476" s="9"/>
      <c r="CM1476" s="10"/>
      <c r="CN1476" s="11"/>
      <c r="CO1476" s="6">
        <f>SUMIF(CP$160:CP$190,$D1476,CR$160:CR$190)</f>
        <v>0</v>
      </c>
      <c r="CP1476" s="9"/>
      <c r="CQ1476" s="10"/>
      <c r="CR1476" s="11"/>
      <c r="CS1476" s="6">
        <f>SUMIF(CT$160:CT$190,$D1476,CV$160:CV$190)</f>
        <v>0</v>
      </c>
      <c r="CT1476" s="9"/>
      <c r="CU1476" s="10"/>
      <c r="CV1476" s="11"/>
      <c r="CW1476" s="6">
        <f>SUMIF(CX$160:CX$190,$D1476,CZ$160:CZ$190)</f>
        <v>0</v>
      </c>
      <c r="CX1476" s="9"/>
      <c r="CY1476" s="10"/>
      <c r="CZ1476" s="11"/>
      <c r="DA1476" s="6">
        <f>SUMIF(DB$160:DB$190,$D1476,DD$160:DD$190)</f>
        <v>0</v>
      </c>
      <c r="DB1476" s="9"/>
      <c r="DC1476" s="10"/>
      <c r="DD1476" s="11"/>
      <c r="DE1476" s="6">
        <f>SUMIF(DF$160:DF$190,$D1476,DH$160:DH$190)</f>
        <v>0</v>
      </c>
      <c r="DF1476" s="9"/>
      <c r="DG1476" s="10"/>
      <c r="DH1476" s="11"/>
      <c r="DI1476" s="6">
        <f>SUMIF(DJ$160:DJ$190,$D1476,DL$160:DL$190)</f>
        <v>0</v>
      </c>
      <c r="DJ1476" s="9"/>
      <c r="DK1476" s="10"/>
      <c r="DL1476" s="11"/>
      <c r="DM1476" s="6">
        <f>SUMIF(DN$160:DN$190,$D1476,DP$160:DP$190)</f>
        <v>0</v>
      </c>
      <c r="DN1476" s="9"/>
      <c r="DO1476" s="10"/>
      <c r="DP1476" s="11"/>
      <c r="DQ1476" s="6">
        <f>SUMIF(DR$160:DR$190,$D1476,DT$160:DT$190)</f>
        <v>0</v>
      </c>
      <c r="DR1476" s="9"/>
      <c r="DS1476" s="10"/>
      <c r="DT1476" s="11"/>
      <c r="DU1476" s="6">
        <f>SUMIF(DV$160:DV$190,$D1476,DX$160:DX$190)</f>
        <v>0</v>
      </c>
      <c r="DV1476" s="9"/>
      <c r="DW1476" s="10"/>
      <c r="DX1476" s="11"/>
      <c r="DY1476" s="6">
        <f>SUMIF(DZ$160:DZ$190,$D1476,EB$160:EB$190)</f>
        <v>0</v>
      </c>
      <c r="DZ1476" s="9"/>
      <c r="EA1476" s="10"/>
      <c r="EB1476" s="11"/>
      <c r="EC1476" s="6">
        <f>SUMIF(ED$160:ED$190,$D1476,EF$160:EF$190)</f>
        <v>0</v>
      </c>
      <c r="ED1476" s="9"/>
      <c r="EE1476" s="10"/>
      <c r="EF1476" s="11"/>
      <c r="EG1476" s="6">
        <f>SUMIF(EH$160:EH$190,$D1476,EJ$160:EJ$190)</f>
        <v>0</v>
      </c>
      <c r="EH1476" s="9"/>
      <c r="EI1476" s="10"/>
      <c r="EJ1476" s="11"/>
      <c r="EK1476" s="6">
        <f>SUMIF(EL$160:EL$190,$D1476,EN$160:EN$190)</f>
        <v>0</v>
      </c>
      <c r="EL1476" s="9"/>
      <c r="EM1476" s="10"/>
      <c r="EN1476" s="11"/>
      <c r="EO1476" s="6">
        <f>SUMIF(EP$160:EP$190,$D1476,ER$160:ER$190)</f>
        <v>0</v>
      </c>
      <c r="EP1476" s="9"/>
      <c r="EQ1476" s="10"/>
      <c r="ER1476" s="11"/>
      <c r="ES1476" s="6">
        <f>SUMIF(ET$160:ET$190,$D1476,EV$160:EV$190)</f>
        <v>0</v>
      </c>
      <c r="ET1476" s="9"/>
      <c r="EU1476" s="10"/>
      <c r="EV1476" s="11"/>
      <c r="EW1476" s="6">
        <f>SUMIF(EX$160:EX$190,$D1476,EZ$160:EZ$190)</f>
        <v>0</v>
      </c>
      <c r="EX1476" s="9"/>
      <c r="EY1476" s="10"/>
      <c r="EZ1476" s="11"/>
      <c r="FA1476" s="6">
        <f>SUMIF(FB$160:FB$190,$D1476,FD$160:FD$190)</f>
        <v>0</v>
      </c>
      <c r="FB1476" s="9"/>
      <c r="FC1476" s="10"/>
      <c r="FD1476" s="11"/>
      <c r="FE1476" s="6">
        <f>SUMIF(FF$160:FF$190,$D1476,FH$160:FH$190)</f>
        <v>0</v>
      </c>
      <c r="FF1476" s="9"/>
      <c r="FG1476" s="10"/>
      <c r="FH1476" s="11"/>
      <c r="FI1476" s="6">
        <f>SUMIF(FJ$160:FJ$190,$D1476,FL$160:FL$190)</f>
        <v>0</v>
      </c>
      <c r="FJ1476" s="9"/>
      <c r="FK1476" s="10"/>
      <c r="FL1476" s="11"/>
      <c r="FM1476" s="6">
        <f>SUMIF(FN$160:FN$190,$D1476,FP$160:FP$190)</f>
        <v>0</v>
      </c>
      <c r="FN1476" s="9"/>
      <c r="FO1476" s="10"/>
      <c r="FP1476" s="11"/>
      <c r="FQ1476" s="6">
        <f>SUMIF(FR$160:FR$190,$D1476,FT$160:FT$190)</f>
        <v>0</v>
      </c>
      <c r="FR1476" s="9"/>
      <c r="FS1476" s="10"/>
      <c r="FT1476" s="11"/>
      <c r="FU1476" s="6">
        <f>SUMIF(FV$160:FV$190,$D1476,FX$160:FX$190)</f>
        <v>0</v>
      </c>
      <c r="FV1476" s="9"/>
      <c r="FW1476" s="10"/>
      <c r="FX1476" s="11"/>
      <c r="FY1476" s="6">
        <f>SUMIF(FZ$160:FZ$190,$D1476,GB$160:GB$190)</f>
        <v>0</v>
      </c>
      <c r="FZ1476" s="9"/>
      <c r="GA1476" s="10"/>
      <c r="GB1476" s="11"/>
      <c r="GC1476" s="6">
        <f>SUMIF(GD$160:GD$190,$D1476,GF$160:GF$190)</f>
        <v>0</v>
      </c>
      <c r="GD1476" s="9"/>
      <c r="GE1476" s="10"/>
      <c r="GF1476" s="11"/>
      <c r="GG1476" s="6">
        <f>SUMIF(GH$160:GH$190,$D1476,GJ$160:GJ$190)</f>
        <v>0</v>
      </c>
      <c r="GH1476" s="9"/>
      <c r="GI1476" s="10"/>
      <c r="GJ1476" s="11"/>
      <c r="GK1476" s="6">
        <f>SUMIF(GL$160:GL$190,$D1476,GN$160:GN$190)</f>
        <v>0</v>
      </c>
      <c r="GL1476" s="9"/>
      <c r="GM1476" s="10"/>
      <c r="GN1476" s="11"/>
      <c r="GO1476" s="6">
        <f>SUMIF(GP$160:GP$190,$D1476,GR$160:GR$190)</f>
        <v>0</v>
      </c>
      <c r="GP1476" s="9"/>
      <c r="GQ1476" s="10"/>
      <c r="GR1476" s="11"/>
      <c r="GS1476" s="6">
        <f>SUMIF(GT$160:GT$190,$D1476,GV$160:GV$190)</f>
        <v>0</v>
      </c>
      <c r="GT1476" s="9"/>
      <c r="GU1476" s="10"/>
      <c r="GV1476" s="20"/>
      <c r="GW1476" s="19">
        <f t="shared" si="35"/>
        <v>0</v>
      </c>
      <c r="GX1476" s="472"/>
      <c r="GY1476" s="473"/>
    </row>
    <row r="1477" spans="1:207" ht="30">
      <c r="A1477" s="244" t="s">
        <v>81</v>
      </c>
      <c r="B1477" s="475"/>
      <c r="C1477" s="327" t="s">
        <v>453</v>
      </c>
      <c r="D1477" s="237" t="s">
        <v>452</v>
      </c>
      <c r="E1477" s="206">
        <f>SUMIF(F$191:F$221,$D1477,H$191:H$221)</f>
        <v>0</v>
      </c>
      <c r="F1477" s="9"/>
      <c r="G1477" s="10"/>
      <c r="H1477" s="11"/>
      <c r="I1477" s="6">
        <f>SUMIF(J$191:J$221,$D1477,L$191:L$221)</f>
        <v>0</v>
      </c>
      <c r="J1477" s="9"/>
      <c r="K1477" s="10"/>
      <c r="L1477" s="11"/>
      <c r="M1477" s="6">
        <f>SUMIF(N$191:N$221,$D1477,P$191:P$221)</f>
        <v>0</v>
      </c>
      <c r="N1477" s="9"/>
      <c r="O1477" s="10"/>
      <c r="P1477" s="11"/>
      <c r="Q1477" s="6">
        <f>SUMIF(R$191:R$221,$D1477,T$191:T$221)</f>
        <v>0</v>
      </c>
      <c r="R1477" s="9"/>
      <c r="S1477" s="10"/>
      <c r="T1477" s="11"/>
      <c r="U1477" s="6">
        <f>SUMIF(V$191:V$221,$D1477,X$191:X$221)</f>
        <v>0</v>
      </c>
      <c r="V1477" s="9"/>
      <c r="W1477" s="10"/>
      <c r="X1477" s="11"/>
      <c r="Y1477" s="6">
        <f>SUMIF(Z$191:Z$221,$D1477,AB$191:AB$221)</f>
        <v>0</v>
      </c>
      <c r="Z1477" s="9"/>
      <c r="AA1477" s="10"/>
      <c r="AB1477" s="11"/>
      <c r="AC1477" s="6">
        <f>SUMIF(AD$191:AD$221,$D1477,AF$191:AF$221)</f>
        <v>0</v>
      </c>
      <c r="AD1477" s="9"/>
      <c r="AE1477" s="10"/>
      <c r="AF1477" s="11"/>
      <c r="AG1477" s="6">
        <f>SUMIF(AH$191:AH$221,$D1477,AJ$191:AJ$221)</f>
        <v>0</v>
      </c>
      <c r="AH1477" s="9"/>
      <c r="AI1477" s="10"/>
      <c r="AJ1477" s="11"/>
      <c r="AK1477" s="6">
        <f>SUMIF(AL$191:AL$221,$D1477,AN$191:AN$221)</f>
        <v>0</v>
      </c>
      <c r="AL1477" s="9"/>
      <c r="AM1477" s="10"/>
      <c r="AN1477" s="11"/>
      <c r="AO1477" s="6">
        <f>SUMIF(AP$191:AP$221,$D1477,AR$191:AR$221)</f>
        <v>0</v>
      </c>
      <c r="AP1477" s="9"/>
      <c r="AQ1477" s="10"/>
      <c r="AR1477" s="11"/>
      <c r="AS1477" s="6">
        <f>SUMIF(AT$191:AT$221,$D1477,AV$191:AV$221)</f>
        <v>0</v>
      </c>
      <c r="AT1477" s="9"/>
      <c r="AU1477" s="10"/>
      <c r="AV1477" s="11"/>
      <c r="AW1477" s="6">
        <f>SUMIF(AX$191:AX$221,$D1477,AZ$191:AZ$221)</f>
        <v>0</v>
      </c>
      <c r="AX1477" s="9"/>
      <c r="AY1477" s="10"/>
      <c r="AZ1477" s="11"/>
      <c r="BA1477" s="6">
        <f>SUMIF(BB$191:BB$221,$D1477,BD$191:BD$221)</f>
        <v>0</v>
      </c>
      <c r="BB1477" s="9"/>
      <c r="BC1477" s="10"/>
      <c r="BD1477" s="11"/>
      <c r="BE1477" s="6">
        <f>SUMIF(BF$191:BF$221,$D1477,BH$191:BH$221)</f>
        <v>0</v>
      </c>
      <c r="BF1477" s="9"/>
      <c r="BG1477" s="10"/>
      <c r="BH1477" s="11"/>
      <c r="BI1477" s="6">
        <f>SUMIF(BJ$191:BJ$221,$D1477,BL$191:BL$221)</f>
        <v>0</v>
      </c>
      <c r="BJ1477" s="9"/>
      <c r="BK1477" s="10"/>
      <c r="BL1477" s="11"/>
      <c r="BM1477" s="6">
        <f>SUMIF(BN$191:BN$221,$D1477,BP$191:BP$221)</f>
        <v>0</v>
      </c>
      <c r="BN1477" s="9"/>
      <c r="BO1477" s="10"/>
      <c r="BP1477" s="11"/>
      <c r="BQ1477" s="6">
        <f>SUMIF(BR$191:BR$221,$D1477,BT$191:BT$221)</f>
        <v>0</v>
      </c>
      <c r="BR1477" s="9"/>
      <c r="BS1477" s="10"/>
      <c r="BT1477" s="11"/>
      <c r="BU1477" s="6">
        <f>SUMIF(BV$191:BV$221,$D1477,BX$191:BX$221)</f>
        <v>0</v>
      </c>
      <c r="BV1477" s="9"/>
      <c r="BW1477" s="10"/>
      <c r="BX1477" s="11"/>
      <c r="BY1477" s="6">
        <f>SUMIF(BZ$191:BZ$221,$D1477,CB$191:CB$221)</f>
        <v>0</v>
      </c>
      <c r="BZ1477" s="9"/>
      <c r="CA1477" s="10"/>
      <c r="CB1477" s="11"/>
      <c r="CC1477" s="6">
        <f>SUMIF(CD$191:CD$221,$D1477,CF$191:CF$221)</f>
        <v>0</v>
      </c>
      <c r="CD1477" s="9"/>
      <c r="CE1477" s="10"/>
      <c r="CF1477" s="11"/>
      <c r="CG1477" s="6">
        <f>SUMIF(CH$191:CH$221,$D1477,CJ$191:CJ$221)</f>
        <v>0</v>
      </c>
      <c r="CH1477" s="9"/>
      <c r="CI1477" s="10"/>
      <c r="CJ1477" s="11"/>
      <c r="CK1477" s="6">
        <f>SUMIF(CL$191:CL$221,$D1477,CN$191:CN$221)</f>
        <v>0</v>
      </c>
      <c r="CL1477" s="9"/>
      <c r="CM1477" s="10"/>
      <c r="CN1477" s="11"/>
      <c r="CO1477" s="6">
        <f>SUMIF(CP$191:CP$221,$D1477,CR$191:CR$221)</f>
        <v>0</v>
      </c>
      <c r="CP1477" s="9"/>
      <c r="CQ1477" s="10"/>
      <c r="CR1477" s="11"/>
      <c r="CS1477" s="6">
        <f>SUMIF(CT$191:CT$221,$D1477,CV$191:CV$221)</f>
        <v>0</v>
      </c>
      <c r="CT1477" s="9"/>
      <c r="CU1477" s="10"/>
      <c r="CV1477" s="11"/>
      <c r="CW1477" s="6">
        <f>SUMIF(CX$191:CX$221,$D1477,CZ$191:CZ$221)</f>
        <v>0</v>
      </c>
      <c r="CX1477" s="9"/>
      <c r="CY1477" s="10"/>
      <c r="CZ1477" s="11"/>
      <c r="DA1477" s="6">
        <f>SUMIF(DB$191:DB$221,$D1477,DD$191:DD$221)</f>
        <v>0</v>
      </c>
      <c r="DB1477" s="9"/>
      <c r="DC1477" s="10"/>
      <c r="DD1477" s="11"/>
      <c r="DE1477" s="6">
        <f>SUMIF(DF$191:DF$221,$D1477,DH$191:DH$221)</f>
        <v>0</v>
      </c>
      <c r="DF1477" s="9"/>
      <c r="DG1477" s="10"/>
      <c r="DH1477" s="11"/>
      <c r="DI1477" s="6">
        <f>SUMIF(DJ$191:DJ$221,$D1477,DL$191:DL$221)</f>
        <v>0</v>
      </c>
      <c r="DJ1477" s="9"/>
      <c r="DK1477" s="10"/>
      <c r="DL1477" s="11"/>
      <c r="DM1477" s="6">
        <f>SUMIF(DN$191:DN$221,$D1477,DP$191:DP$221)</f>
        <v>0</v>
      </c>
      <c r="DN1477" s="9"/>
      <c r="DO1477" s="10"/>
      <c r="DP1477" s="11"/>
      <c r="DQ1477" s="6">
        <f>SUMIF(DR$191:DR$221,$D1477,DT$191:DT$221)</f>
        <v>0</v>
      </c>
      <c r="DR1477" s="9"/>
      <c r="DS1477" s="10"/>
      <c r="DT1477" s="11"/>
      <c r="DU1477" s="6">
        <f>SUMIF(DV$191:DV$221,$D1477,DX$191:DX$221)</f>
        <v>0</v>
      </c>
      <c r="DV1477" s="9"/>
      <c r="DW1477" s="10"/>
      <c r="DX1477" s="11"/>
      <c r="DY1477" s="6">
        <f>SUMIF(DZ$191:DZ$221,$D1477,EB$191:EB$221)</f>
        <v>0</v>
      </c>
      <c r="DZ1477" s="9"/>
      <c r="EA1477" s="10"/>
      <c r="EB1477" s="11"/>
      <c r="EC1477" s="6">
        <f>SUMIF(ED$191:ED$221,$D1477,EF$191:EF$221)</f>
        <v>0</v>
      </c>
      <c r="ED1477" s="9"/>
      <c r="EE1477" s="10"/>
      <c r="EF1477" s="11"/>
      <c r="EG1477" s="6">
        <f>SUMIF(EH$191:EH$221,$D1477,EJ$191:EJ$221)</f>
        <v>0</v>
      </c>
      <c r="EH1477" s="9"/>
      <c r="EI1477" s="10"/>
      <c r="EJ1477" s="11"/>
      <c r="EK1477" s="6">
        <f>SUMIF(EL$191:EL$221,$D1477,EN$191:EN$221)</f>
        <v>0</v>
      </c>
      <c r="EL1477" s="9"/>
      <c r="EM1477" s="10"/>
      <c r="EN1477" s="11"/>
      <c r="EO1477" s="6">
        <f>SUMIF(EP$191:EP$221,$D1477,ER$191:ER$221)</f>
        <v>0</v>
      </c>
      <c r="EP1477" s="9"/>
      <c r="EQ1477" s="10"/>
      <c r="ER1477" s="11"/>
      <c r="ES1477" s="6">
        <f>SUMIF(ET$191:ET$221,$D1477,EV$191:EV$221)</f>
        <v>0</v>
      </c>
      <c r="ET1477" s="9"/>
      <c r="EU1477" s="10"/>
      <c r="EV1477" s="11"/>
      <c r="EW1477" s="6">
        <f>SUMIF(EX$191:EX$221,$D1477,EZ$191:EZ$221)</f>
        <v>0</v>
      </c>
      <c r="EX1477" s="9"/>
      <c r="EY1477" s="10"/>
      <c r="EZ1477" s="11"/>
      <c r="FA1477" s="6">
        <f>SUMIF(FB$191:FB$221,$D1477,FD$191:FD$221)</f>
        <v>0</v>
      </c>
      <c r="FB1477" s="9"/>
      <c r="FC1477" s="10"/>
      <c r="FD1477" s="11"/>
      <c r="FE1477" s="6">
        <f>SUMIF(FF$191:FF$221,$D1477,FH$191:FH$221)</f>
        <v>0</v>
      </c>
      <c r="FF1477" s="9"/>
      <c r="FG1477" s="10"/>
      <c r="FH1477" s="11"/>
      <c r="FI1477" s="6">
        <f>SUMIF(FJ$191:FJ$221,$D1477,FL$191:FL$221)</f>
        <v>0</v>
      </c>
      <c r="FJ1477" s="9"/>
      <c r="FK1477" s="10"/>
      <c r="FL1477" s="11"/>
      <c r="FM1477" s="6">
        <f>SUMIF(FN$191:FN$221,$D1477,FP$191:FP$221)</f>
        <v>0</v>
      </c>
      <c r="FN1477" s="9"/>
      <c r="FO1477" s="10"/>
      <c r="FP1477" s="11"/>
      <c r="FQ1477" s="6">
        <f>SUMIF(FR$191:FR$221,$D1477,FT$191:FT$221)</f>
        <v>0</v>
      </c>
      <c r="FR1477" s="9"/>
      <c r="FS1477" s="10"/>
      <c r="FT1477" s="11"/>
      <c r="FU1477" s="6">
        <f>SUMIF(FV$191:FV$221,$D1477,FX$191:FX$221)</f>
        <v>0</v>
      </c>
      <c r="FV1477" s="9"/>
      <c r="FW1477" s="10"/>
      <c r="FX1477" s="11"/>
      <c r="FY1477" s="6">
        <f>SUMIF(FZ$191:FZ$221,$D1477,GB$191:GB$221)</f>
        <v>0</v>
      </c>
      <c r="FZ1477" s="9"/>
      <c r="GA1477" s="10"/>
      <c r="GB1477" s="11"/>
      <c r="GC1477" s="6">
        <f>SUMIF(GD$191:GD$221,$D1477,GF$191:GF$221)</f>
        <v>0</v>
      </c>
      <c r="GD1477" s="9"/>
      <c r="GE1477" s="10"/>
      <c r="GF1477" s="11"/>
      <c r="GG1477" s="6">
        <f>SUMIF(GH$191:GH$221,$D1477,GJ$191:GJ$221)</f>
        <v>0</v>
      </c>
      <c r="GH1477" s="9"/>
      <c r="GI1477" s="10"/>
      <c r="GJ1477" s="11"/>
      <c r="GK1477" s="6">
        <f>SUMIF(GL$191:GL$221,$D1477,GN$191:GN$221)</f>
        <v>0</v>
      </c>
      <c r="GL1477" s="9"/>
      <c r="GM1477" s="10"/>
      <c r="GN1477" s="11"/>
      <c r="GO1477" s="6">
        <f>SUMIF(GP$191:GP$221,$D1477,GR$191:GR$221)</f>
        <v>0</v>
      </c>
      <c r="GP1477" s="9"/>
      <c r="GQ1477" s="10"/>
      <c r="GR1477" s="11"/>
      <c r="GS1477" s="6">
        <f>SUMIF(GT$191:GT$221,$D1477,GV$191:GV$221)</f>
        <v>0</v>
      </c>
      <c r="GT1477" s="9"/>
      <c r="GU1477" s="10"/>
      <c r="GV1477" s="20"/>
      <c r="GW1477" s="19">
        <f t="shared" si="35"/>
        <v>0</v>
      </c>
      <c r="GX1477" s="472"/>
      <c r="GY1477" s="473"/>
    </row>
    <row r="1478" spans="1:207" ht="30">
      <c r="A1478" s="244" t="s">
        <v>82</v>
      </c>
      <c r="B1478" s="475"/>
      <c r="C1478" s="327" t="s">
        <v>453</v>
      </c>
      <c r="D1478" s="237" t="s">
        <v>452</v>
      </c>
      <c r="E1478" s="206">
        <f>SUMIF(F$222:F$252,$D1478,H$222:H$252)</f>
        <v>0</v>
      </c>
      <c r="F1478" s="9"/>
      <c r="G1478" s="10"/>
      <c r="H1478" s="11"/>
      <c r="I1478" s="6">
        <f>SUMIF(J$222:J$252,$D1478,L$222:L$252)</f>
        <v>0</v>
      </c>
      <c r="J1478" s="9"/>
      <c r="K1478" s="10"/>
      <c r="L1478" s="11"/>
      <c r="M1478" s="6">
        <f>SUMIF(N$222:N$252,$D1478,P$222:P$252)</f>
        <v>0</v>
      </c>
      <c r="N1478" s="9"/>
      <c r="O1478" s="10"/>
      <c r="P1478" s="11"/>
      <c r="Q1478" s="6">
        <f>SUMIF(R$222:R$252,$D1478,T$222:T$252)</f>
        <v>0</v>
      </c>
      <c r="R1478" s="9"/>
      <c r="S1478" s="10"/>
      <c r="T1478" s="11"/>
      <c r="U1478" s="6">
        <f>SUMIF(V$222:V$252,$D1478,X$222:X$252)</f>
        <v>0</v>
      </c>
      <c r="V1478" s="9"/>
      <c r="W1478" s="10"/>
      <c r="X1478" s="11"/>
      <c r="Y1478" s="6">
        <f>SUMIF(Z$222:Z$252,$D1478,AB$222:AB$252)</f>
        <v>0</v>
      </c>
      <c r="Z1478" s="9"/>
      <c r="AA1478" s="10"/>
      <c r="AB1478" s="11"/>
      <c r="AC1478" s="6">
        <f>SUMIF(AD$222:AD$252,$D1478,AF$222:AF$252)</f>
        <v>0</v>
      </c>
      <c r="AD1478" s="9"/>
      <c r="AE1478" s="10"/>
      <c r="AF1478" s="11"/>
      <c r="AG1478" s="6">
        <f>SUMIF(AH$222:AH$252,$D1478,AJ$222:AJ$252)</f>
        <v>0</v>
      </c>
      <c r="AH1478" s="9"/>
      <c r="AI1478" s="10"/>
      <c r="AJ1478" s="11"/>
      <c r="AK1478" s="6">
        <f>SUMIF(AL$222:AL$252,$D1478,AN$222:AN$252)</f>
        <v>0</v>
      </c>
      <c r="AL1478" s="9"/>
      <c r="AM1478" s="10"/>
      <c r="AN1478" s="11"/>
      <c r="AO1478" s="6">
        <f>SUMIF(AP$222:AP$252,$D1478,AR$222:AR$252)</f>
        <v>0</v>
      </c>
      <c r="AP1478" s="9"/>
      <c r="AQ1478" s="10"/>
      <c r="AR1478" s="11"/>
      <c r="AS1478" s="6">
        <f>SUMIF(AT$222:AT$252,$D1478,AV$222:AV$252)</f>
        <v>0</v>
      </c>
      <c r="AT1478" s="9"/>
      <c r="AU1478" s="10"/>
      <c r="AV1478" s="11"/>
      <c r="AW1478" s="6">
        <f>SUMIF(AX$222:AX$252,$D1478,AZ$222:AZ$252)</f>
        <v>0</v>
      </c>
      <c r="AX1478" s="9"/>
      <c r="AY1478" s="10"/>
      <c r="AZ1478" s="11"/>
      <c r="BA1478" s="6">
        <f>SUMIF(BB$222:BB$252,$D1478,BD$222:BD$252)</f>
        <v>0</v>
      </c>
      <c r="BB1478" s="9"/>
      <c r="BC1478" s="10"/>
      <c r="BD1478" s="11"/>
      <c r="BE1478" s="6">
        <f>SUMIF(BF$222:BF$252,$D1478,BH$222:BH$252)</f>
        <v>0</v>
      </c>
      <c r="BF1478" s="9"/>
      <c r="BG1478" s="10"/>
      <c r="BH1478" s="11"/>
      <c r="BI1478" s="6">
        <f>SUMIF(BJ$222:BJ$252,$D1478,BL$222:BL$252)</f>
        <v>0</v>
      </c>
      <c r="BJ1478" s="9"/>
      <c r="BK1478" s="10"/>
      <c r="BL1478" s="11"/>
      <c r="BM1478" s="6">
        <f>SUMIF(BN$222:BN$252,$D1478,BP$222:BP$252)</f>
        <v>0</v>
      </c>
      <c r="BN1478" s="9"/>
      <c r="BO1478" s="10"/>
      <c r="BP1478" s="11"/>
      <c r="BQ1478" s="6">
        <f>SUMIF(BR$222:BR$252,$D1478,BT$222:BT$252)</f>
        <v>0</v>
      </c>
      <c r="BR1478" s="9"/>
      <c r="BS1478" s="10"/>
      <c r="BT1478" s="11"/>
      <c r="BU1478" s="6">
        <f>SUMIF(BV$222:BV$252,$D1478,BX$222:BX$252)</f>
        <v>0</v>
      </c>
      <c r="BV1478" s="9"/>
      <c r="BW1478" s="10"/>
      <c r="BX1478" s="11"/>
      <c r="BY1478" s="6">
        <f>SUMIF(BZ$222:BZ$252,$D1478,CB$222:CB$252)</f>
        <v>0</v>
      </c>
      <c r="BZ1478" s="9"/>
      <c r="CA1478" s="10"/>
      <c r="CB1478" s="11"/>
      <c r="CC1478" s="6">
        <f>SUMIF(CD$222:CD$252,$D1478,CF$222:CF$252)</f>
        <v>0</v>
      </c>
      <c r="CD1478" s="9"/>
      <c r="CE1478" s="10"/>
      <c r="CF1478" s="11"/>
      <c r="CG1478" s="6">
        <f>SUMIF(CH$222:CH$252,$D1478,CJ$222:CJ$252)</f>
        <v>0</v>
      </c>
      <c r="CH1478" s="9"/>
      <c r="CI1478" s="10"/>
      <c r="CJ1478" s="11"/>
      <c r="CK1478" s="6">
        <f>SUMIF(CL$222:CL$252,$D1478,CN$222:CN$252)</f>
        <v>0</v>
      </c>
      <c r="CL1478" s="9"/>
      <c r="CM1478" s="10"/>
      <c r="CN1478" s="11"/>
      <c r="CO1478" s="6">
        <f>SUMIF(CP$222:CP$252,$D1478,CR$222:CR$252)</f>
        <v>0</v>
      </c>
      <c r="CP1478" s="9"/>
      <c r="CQ1478" s="10"/>
      <c r="CR1478" s="11"/>
      <c r="CS1478" s="6">
        <f>SUMIF(CT$222:CT$252,$D1478,CV$222:CV$252)</f>
        <v>0</v>
      </c>
      <c r="CT1478" s="9"/>
      <c r="CU1478" s="10"/>
      <c r="CV1478" s="11"/>
      <c r="CW1478" s="6">
        <f>SUMIF(CX$222:CX$252,$D1478,CZ$222:CZ$252)</f>
        <v>0</v>
      </c>
      <c r="CX1478" s="9"/>
      <c r="CY1478" s="10"/>
      <c r="CZ1478" s="11"/>
      <c r="DA1478" s="6">
        <f>SUMIF(DB$222:DB$252,$D1478,DD$222:DD$252)</f>
        <v>0</v>
      </c>
      <c r="DB1478" s="9"/>
      <c r="DC1478" s="10"/>
      <c r="DD1478" s="11"/>
      <c r="DE1478" s="6">
        <f>SUMIF(DF$222:DF$252,$D1478,DH$222:DH$252)</f>
        <v>0</v>
      </c>
      <c r="DF1478" s="9"/>
      <c r="DG1478" s="10"/>
      <c r="DH1478" s="11"/>
      <c r="DI1478" s="6">
        <f>SUMIF(DJ$222:DJ$252,$D1478,DL$222:DL$252)</f>
        <v>0</v>
      </c>
      <c r="DJ1478" s="9"/>
      <c r="DK1478" s="10"/>
      <c r="DL1478" s="11"/>
      <c r="DM1478" s="6">
        <f>SUMIF(DN$222:DN$252,$D1478,DP$222:DP$252)</f>
        <v>0</v>
      </c>
      <c r="DN1478" s="9"/>
      <c r="DO1478" s="10"/>
      <c r="DP1478" s="11"/>
      <c r="DQ1478" s="6">
        <f>SUMIF(DR$222:DR$252,$D1478,DT$222:DT$252)</f>
        <v>0</v>
      </c>
      <c r="DR1478" s="9"/>
      <c r="DS1478" s="10"/>
      <c r="DT1478" s="11"/>
      <c r="DU1478" s="6">
        <f>SUMIF(DV$222:DV$252,$D1478,DX$222:DX$252)</f>
        <v>0</v>
      </c>
      <c r="DV1478" s="9"/>
      <c r="DW1478" s="10"/>
      <c r="DX1478" s="11"/>
      <c r="DY1478" s="6">
        <f>SUMIF(DZ$222:DZ$252,$D1478,EB$222:EB$252)</f>
        <v>0</v>
      </c>
      <c r="DZ1478" s="9"/>
      <c r="EA1478" s="10"/>
      <c r="EB1478" s="11"/>
      <c r="EC1478" s="6">
        <f>SUMIF(ED$222:ED$252,$D1478,EF$222:EF$252)</f>
        <v>0</v>
      </c>
      <c r="ED1478" s="9"/>
      <c r="EE1478" s="10"/>
      <c r="EF1478" s="11"/>
      <c r="EG1478" s="6">
        <f>SUMIF(EH$222:EH$252,$D1478,EJ$222:EJ$252)</f>
        <v>0</v>
      </c>
      <c r="EH1478" s="9"/>
      <c r="EI1478" s="10"/>
      <c r="EJ1478" s="11"/>
      <c r="EK1478" s="6">
        <f>SUMIF(EL$222:EL$252,$D1478,EN$222:EN$252)</f>
        <v>0</v>
      </c>
      <c r="EL1478" s="9"/>
      <c r="EM1478" s="10"/>
      <c r="EN1478" s="11"/>
      <c r="EO1478" s="6">
        <f>SUMIF(EP$222:EP$252,$D1478,ER$222:ER$252)</f>
        <v>0</v>
      </c>
      <c r="EP1478" s="9"/>
      <c r="EQ1478" s="10"/>
      <c r="ER1478" s="11"/>
      <c r="ES1478" s="6">
        <f>SUMIF(ET$222:ET$252,$D1478,EV$222:EV$252)</f>
        <v>0</v>
      </c>
      <c r="ET1478" s="9"/>
      <c r="EU1478" s="10"/>
      <c r="EV1478" s="11"/>
      <c r="EW1478" s="6">
        <f>SUMIF(EX$222:EX$252,$D1478,EZ$222:EZ$252)</f>
        <v>0</v>
      </c>
      <c r="EX1478" s="9"/>
      <c r="EY1478" s="10"/>
      <c r="EZ1478" s="11"/>
      <c r="FA1478" s="6">
        <f>SUMIF(FB$222:FB$252,$D1478,FD$222:FD$252)</f>
        <v>0</v>
      </c>
      <c r="FB1478" s="9"/>
      <c r="FC1478" s="10"/>
      <c r="FD1478" s="11"/>
      <c r="FE1478" s="6">
        <f>SUMIF(FF$222:FF$252,$D1478,FH$222:FH$252)</f>
        <v>0</v>
      </c>
      <c r="FF1478" s="9"/>
      <c r="FG1478" s="10"/>
      <c r="FH1478" s="11"/>
      <c r="FI1478" s="6">
        <f>SUMIF(FJ$222:FJ$252,$D1478,FL$222:FL$252)</f>
        <v>0</v>
      </c>
      <c r="FJ1478" s="9"/>
      <c r="FK1478" s="10"/>
      <c r="FL1478" s="11"/>
      <c r="FM1478" s="6">
        <f>SUMIF(FN$222:FN$252,$D1478,FP$222:FP$252)</f>
        <v>0</v>
      </c>
      <c r="FN1478" s="9"/>
      <c r="FO1478" s="10"/>
      <c r="FP1478" s="11"/>
      <c r="FQ1478" s="6">
        <f>SUMIF(FR$222:FR$252,$D1478,FT$222:FT$252)</f>
        <v>0</v>
      </c>
      <c r="FR1478" s="9"/>
      <c r="FS1478" s="10"/>
      <c r="FT1478" s="11"/>
      <c r="FU1478" s="6">
        <f>SUMIF(FV$222:FV$252,$D1478,FX$222:FX$252)</f>
        <v>0</v>
      </c>
      <c r="FV1478" s="9"/>
      <c r="FW1478" s="10"/>
      <c r="FX1478" s="11"/>
      <c r="FY1478" s="6">
        <f>SUMIF(FZ$222:FZ$252,$D1478,GB$222:GB$252)</f>
        <v>0</v>
      </c>
      <c r="FZ1478" s="9"/>
      <c r="GA1478" s="10"/>
      <c r="GB1478" s="11"/>
      <c r="GC1478" s="6">
        <f>SUMIF(GD$222:GD$252,$D1478,GF$222:GF$252)</f>
        <v>0</v>
      </c>
      <c r="GD1478" s="9"/>
      <c r="GE1478" s="10"/>
      <c r="GF1478" s="11"/>
      <c r="GG1478" s="6">
        <f>SUMIF(GH$222:GH$252,$D1478,GJ$222:GJ$252)</f>
        <v>0</v>
      </c>
      <c r="GH1478" s="9"/>
      <c r="GI1478" s="10"/>
      <c r="GJ1478" s="11"/>
      <c r="GK1478" s="6">
        <f>SUMIF(GL$222:GL$252,$D1478,GN$222:GN$252)</f>
        <v>0</v>
      </c>
      <c r="GL1478" s="9"/>
      <c r="GM1478" s="10"/>
      <c r="GN1478" s="11"/>
      <c r="GO1478" s="6">
        <f>SUMIF(GP$222:GP$252,$D1478,GR$222:GR$252)</f>
        <v>0</v>
      </c>
      <c r="GP1478" s="9"/>
      <c r="GQ1478" s="10"/>
      <c r="GR1478" s="11"/>
      <c r="GS1478" s="6">
        <f>SUMIF(GT$222:GT$252,$D1478,GV$222:GV$252)</f>
        <v>0</v>
      </c>
      <c r="GT1478" s="9"/>
      <c r="GU1478" s="10"/>
      <c r="GV1478" s="20"/>
      <c r="GW1478" s="19">
        <f t="shared" si="35"/>
        <v>0</v>
      </c>
      <c r="GX1478" s="472"/>
      <c r="GY1478" s="473"/>
    </row>
    <row r="1479" spans="1:207" ht="30">
      <c r="A1479" s="244" t="s">
        <v>83</v>
      </c>
      <c r="B1479" s="475"/>
      <c r="C1479" s="327" t="s">
        <v>453</v>
      </c>
      <c r="D1479" s="237" t="s">
        <v>452</v>
      </c>
      <c r="E1479" s="206">
        <f>SUMIF(F$253:F$283,$D1479,H$253:H$283)</f>
        <v>0</v>
      </c>
      <c r="F1479" s="9"/>
      <c r="G1479" s="10"/>
      <c r="H1479" s="11"/>
      <c r="I1479" s="6">
        <f>SUMIF(J$253:J$283,$D1479,L$253:L$283)</f>
        <v>0</v>
      </c>
      <c r="J1479" s="9"/>
      <c r="K1479" s="10"/>
      <c r="L1479" s="11"/>
      <c r="M1479" s="6">
        <f>SUMIF(N$253:N$283,$D1479,P$253:P$283)</f>
        <v>0</v>
      </c>
      <c r="N1479" s="9"/>
      <c r="O1479" s="10"/>
      <c r="P1479" s="11"/>
      <c r="Q1479" s="6">
        <f>SUMIF(R$253:R$283,$D1479,T$253:T$283)</f>
        <v>0</v>
      </c>
      <c r="R1479" s="9"/>
      <c r="S1479" s="10"/>
      <c r="T1479" s="11"/>
      <c r="U1479" s="6">
        <f>SUMIF(V$253:V$283,$D1479,X$253:X$283)</f>
        <v>0</v>
      </c>
      <c r="V1479" s="9"/>
      <c r="W1479" s="10"/>
      <c r="X1479" s="11"/>
      <c r="Y1479" s="6">
        <f>SUMIF(Z$253:Z$283,$D1479,AB$253:AB$283)</f>
        <v>0</v>
      </c>
      <c r="Z1479" s="9"/>
      <c r="AA1479" s="10"/>
      <c r="AB1479" s="11"/>
      <c r="AC1479" s="6">
        <f>SUMIF(AD$253:AD$283,$D1479,AF$253:AF$283)</f>
        <v>0</v>
      </c>
      <c r="AD1479" s="9"/>
      <c r="AE1479" s="10"/>
      <c r="AF1479" s="11"/>
      <c r="AG1479" s="6">
        <f>SUMIF(AH$253:AH$283,$D1479,AJ$253:AJ$283)</f>
        <v>0</v>
      </c>
      <c r="AH1479" s="9"/>
      <c r="AI1479" s="10"/>
      <c r="AJ1479" s="11"/>
      <c r="AK1479" s="6">
        <f>SUMIF(AL$253:AL$283,$D1479,AN$253:AN$283)</f>
        <v>0</v>
      </c>
      <c r="AL1479" s="9"/>
      <c r="AM1479" s="10"/>
      <c r="AN1479" s="11"/>
      <c r="AO1479" s="6">
        <f>SUMIF(AP$253:AP$283,$D1479,AR$253:AR$283)</f>
        <v>0</v>
      </c>
      <c r="AP1479" s="9"/>
      <c r="AQ1479" s="10"/>
      <c r="AR1479" s="11"/>
      <c r="AS1479" s="6">
        <f>SUMIF(AT$253:AT$283,$D1479,AV$253:AV$283)</f>
        <v>0</v>
      </c>
      <c r="AT1479" s="9"/>
      <c r="AU1479" s="10"/>
      <c r="AV1479" s="11"/>
      <c r="AW1479" s="6">
        <f>SUMIF(AX$253:AX$283,$D1479,AZ$253:AZ$283)</f>
        <v>0</v>
      </c>
      <c r="AX1479" s="9"/>
      <c r="AY1479" s="10"/>
      <c r="AZ1479" s="11"/>
      <c r="BA1479" s="6">
        <f>SUMIF(BB$253:BB$283,$D1479,BD$253:BD$283)</f>
        <v>0</v>
      </c>
      <c r="BB1479" s="9"/>
      <c r="BC1479" s="10"/>
      <c r="BD1479" s="11"/>
      <c r="BE1479" s="6">
        <f>SUMIF(BF$253:BF$283,$D1479,BH$253:BH$283)</f>
        <v>0</v>
      </c>
      <c r="BF1479" s="9"/>
      <c r="BG1479" s="10"/>
      <c r="BH1479" s="11"/>
      <c r="BI1479" s="6">
        <f>SUMIF(BJ$253:BJ$283,$D1479,BL$253:BL$283)</f>
        <v>0</v>
      </c>
      <c r="BJ1479" s="9"/>
      <c r="BK1479" s="10"/>
      <c r="BL1479" s="11"/>
      <c r="BM1479" s="6">
        <f>SUMIF(BN$253:BN$283,$D1479,BP$253:BP$283)</f>
        <v>0</v>
      </c>
      <c r="BN1479" s="9"/>
      <c r="BO1479" s="10"/>
      <c r="BP1479" s="11"/>
      <c r="BQ1479" s="6">
        <f>SUMIF(BR$253:BR$283,$D1479,BT$253:BT$283)</f>
        <v>0</v>
      </c>
      <c r="BR1479" s="9"/>
      <c r="BS1479" s="10"/>
      <c r="BT1479" s="11"/>
      <c r="BU1479" s="6">
        <f>SUMIF(BV$253:BV$283,$D1479,BX$253:BX$283)</f>
        <v>0</v>
      </c>
      <c r="BV1479" s="9"/>
      <c r="BW1479" s="10"/>
      <c r="BX1479" s="11"/>
      <c r="BY1479" s="6">
        <f>SUMIF(BZ$253:BZ$283,$D1479,CB$253:CB$283)</f>
        <v>0</v>
      </c>
      <c r="BZ1479" s="9"/>
      <c r="CA1479" s="10"/>
      <c r="CB1479" s="11"/>
      <c r="CC1479" s="6">
        <f>SUMIF(CD$253:CD$283,$D1479,CF$253:CF$283)</f>
        <v>0</v>
      </c>
      <c r="CD1479" s="9"/>
      <c r="CE1479" s="10"/>
      <c r="CF1479" s="11"/>
      <c r="CG1479" s="6">
        <f>SUMIF(CH$253:CH$283,$D1479,CJ$253:CJ$283)</f>
        <v>0</v>
      </c>
      <c r="CH1479" s="9"/>
      <c r="CI1479" s="10"/>
      <c r="CJ1479" s="11"/>
      <c r="CK1479" s="6">
        <f>SUMIF(CL$253:CL$283,$D1479,CN$253:CN$283)</f>
        <v>0</v>
      </c>
      <c r="CL1479" s="9"/>
      <c r="CM1479" s="10"/>
      <c r="CN1479" s="11"/>
      <c r="CO1479" s="6">
        <f>SUMIF(CP$253:CP$283,$D1479,CR$253:CR$283)</f>
        <v>0</v>
      </c>
      <c r="CP1479" s="9"/>
      <c r="CQ1479" s="10"/>
      <c r="CR1479" s="11"/>
      <c r="CS1479" s="6">
        <f>SUMIF(CT$253:CT$283,$D1479,CV$253:CV$283)</f>
        <v>0</v>
      </c>
      <c r="CT1479" s="9"/>
      <c r="CU1479" s="10"/>
      <c r="CV1479" s="11"/>
      <c r="CW1479" s="6">
        <f>SUMIF(CX$253:CX$283,$D1479,CZ$253:CZ$283)</f>
        <v>0</v>
      </c>
      <c r="CX1479" s="9"/>
      <c r="CY1479" s="10"/>
      <c r="CZ1479" s="11"/>
      <c r="DA1479" s="6">
        <f>SUMIF(DB$253:DB$283,$D1479,DD$253:DD$283)</f>
        <v>0</v>
      </c>
      <c r="DB1479" s="9"/>
      <c r="DC1479" s="10"/>
      <c r="DD1479" s="11"/>
      <c r="DE1479" s="6">
        <f>SUMIF(DF$253:DF$283,$D1479,DH$253:DH$283)</f>
        <v>0</v>
      </c>
      <c r="DF1479" s="9"/>
      <c r="DG1479" s="10"/>
      <c r="DH1479" s="11"/>
      <c r="DI1479" s="6">
        <f>SUMIF(DJ$253:DJ$283,$D1479,DL$253:DL$283)</f>
        <v>0</v>
      </c>
      <c r="DJ1479" s="9"/>
      <c r="DK1479" s="10"/>
      <c r="DL1479" s="11"/>
      <c r="DM1479" s="6">
        <f>SUMIF(DN$253:DN$283,$D1479,DP$253:DP$283)</f>
        <v>0</v>
      </c>
      <c r="DN1479" s="9"/>
      <c r="DO1479" s="10"/>
      <c r="DP1479" s="11"/>
      <c r="DQ1479" s="6">
        <f>SUMIF(DR$253:DR$283,$D1479,DT$253:DT$283)</f>
        <v>0</v>
      </c>
      <c r="DR1479" s="9"/>
      <c r="DS1479" s="10"/>
      <c r="DT1479" s="11"/>
      <c r="DU1479" s="6">
        <f>SUMIF(DV$253:DV$283,$D1479,DX$253:DX$283)</f>
        <v>0</v>
      </c>
      <c r="DV1479" s="9"/>
      <c r="DW1479" s="10"/>
      <c r="DX1479" s="11"/>
      <c r="DY1479" s="6">
        <f>SUMIF(DZ$253:DZ$283,$D1479,EB$253:EB$283)</f>
        <v>0</v>
      </c>
      <c r="DZ1479" s="9"/>
      <c r="EA1479" s="10"/>
      <c r="EB1479" s="11"/>
      <c r="EC1479" s="6">
        <f>SUMIF(ED$253:ED$283,$D1479,EF$253:EF$283)</f>
        <v>0</v>
      </c>
      <c r="ED1479" s="9"/>
      <c r="EE1479" s="10"/>
      <c r="EF1479" s="11"/>
      <c r="EG1479" s="6">
        <f>SUMIF(EH$253:EH$283,$D1479,EJ$253:EJ$283)</f>
        <v>0</v>
      </c>
      <c r="EH1479" s="9"/>
      <c r="EI1479" s="10"/>
      <c r="EJ1479" s="11"/>
      <c r="EK1479" s="6">
        <f>SUMIF(EL$253:EL$283,$D1479,EN$253:EN$283)</f>
        <v>0</v>
      </c>
      <c r="EL1479" s="9"/>
      <c r="EM1479" s="10"/>
      <c r="EN1479" s="11"/>
      <c r="EO1479" s="6">
        <f>SUMIF(EP$253:EP$283,$D1479,ER$253:ER$283)</f>
        <v>0</v>
      </c>
      <c r="EP1479" s="9"/>
      <c r="EQ1479" s="10"/>
      <c r="ER1479" s="11"/>
      <c r="ES1479" s="6">
        <f>SUMIF(ET$253:ET$283,$D1479,EV$253:EV$283)</f>
        <v>0</v>
      </c>
      <c r="ET1479" s="9"/>
      <c r="EU1479" s="10"/>
      <c r="EV1479" s="11"/>
      <c r="EW1479" s="6">
        <f>SUMIF(EX$253:EX$283,$D1479,EZ$253:EZ$283)</f>
        <v>0</v>
      </c>
      <c r="EX1479" s="9"/>
      <c r="EY1479" s="10"/>
      <c r="EZ1479" s="11"/>
      <c r="FA1479" s="6">
        <f>SUMIF(FB$253:FB$283,$D1479,FD$253:FD$283)</f>
        <v>0</v>
      </c>
      <c r="FB1479" s="9"/>
      <c r="FC1479" s="10"/>
      <c r="FD1479" s="11"/>
      <c r="FE1479" s="6">
        <f>SUMIF(FF$253:FF$283,$D1479,FH$253:FH$283)</f>
        <v>0</v>
      </c>
      <c r="FF1479" s="9"/>
      <c r="FG1479" s="10"/>
      <c r="FH1479" s="11"/>
      <c r="FI1479" s="6">
        <f>SUMIF(FJ$253:FJ$283,$D1479,FL$253:FL$283)</f>
        <v>0</v>
      </c>
      <c r="FJ1479" s="9"/>
      <c r="FK1479" s="10"/>
      <c r="FL1479" s="11"/>
      <c r="FM1479" s="6">
        <f>SUMIF(FN$253:FN$283,$D1479,FP$253:FP$283)</f>
        <v>0</v>
      </c>
      <c r="FN1479" s="9"/>
      <c r="FO1479" s="10"/>
      <c r="FP1479" s="11"/>
      <c r="FQ1479" s="6">
        <f>SUMIF(FR$253:FR$283,$D1479,FT$253:FT$283)</f>
        <v>0</v>
      </c>
      <c r="FR1479" s="9"/>
      <c r="FS1479" s="10"/>
      <c r="FT1479" s="11"/>
      <c r="FU1479" s="6">
        <f>SUMIF(FV$253:FV$283,$D1479,FX$253:FX$283)</f>
        <v>0</v>
      </c>
      <c r="FV1479" s="9"/>
      <c r="FW1479" s="10"/>
      <c r="FX1479" s="11"/>
      <c r="FY1479" s="6">
        <f>SUMIF(FZ$253:FZ$283,$D1479,GB$253:GB$283)</f>
        <v>0</v>
      </c>
      <c r="FZ1479" s="9"/>
      <c r="GA1479" s="10"/>
      <c r="GB1479" s="11"/>
      <c r="GC1479" s="6">
        <f>SUMIF(GD$253:GD$283,$D1479,GF$253:GF$283)</f>
        <v>0</v>
      </c>
      <c r="GD1479" s="9"/>
      <c r="GE1479" s="10"/>
      <c r="GF1479" s="11"/>
      <c r="GG1479" s="6">
        <f>SUMIF(GH$253:GH$283,$D1479,GJ$253:GJ$283)</f>
        <v>0</v>
      </c>
      <c r="GH1479" s="9"/>
      <c r="GI1479" s="10"/>
      <c r="GJ1479" s="11"/>
      <c r="GK1479" s="6">
        <f>SUMIF(GL$253:GL$283,$D1479,GN$253:GN$283)</f>
        <v>0</v>
      </c>
      <c r="GL1479" s="9"/>
      <c r="GM1479" s="10"/>
      <c r="GN1479" s="11"/>
      <c r="GO1479" s="6">
        <f>SUMIF(GP$253:GP$283,$D1479,GR$253:GR$283)</f>
        <v>0</v>
      </c>
      <c r="GP1479" s="9"/>
      <c r="GQ1479" s="10"/>
      <c r="GR1479" s="11"/>
      <c r="GS1479" s="6">
        <f>SUMIF(GT$253:GT$283,$D1479,GV$253:GV$283)</f>
        <v>0</v>
      </c>
      <c r="GT1479" s="9"/>
      <c r="GU1479" s="10"/>
      <c r="GV1479" s="20"/>
      <c r="GW1479" s="19">
        <f t="shared" si="35"/>
        <v>0</v>
      </c>
      <c r="GX1479" s="472"/>
      <c r="GY1479" s="473"/>
    </row>
    <row r="1480" spans="1:207" ht="30">
      <c r="A1480" s="244" t="s">
        <v>84</v>
      </c>
      <c r="B1480" s="475"/>
      <c r="C1480" s="327" t="s">
        <v>453</v>
      </c>
      <c r="D1480" s="237" t="s">
        <v>452</v>
      </c>
      <c r="E1480" s="206">
        <f>SUMIF(F$284:F$314,$D1480,H$284:H$314)</f>
        <v>0</v>
      </c>
      <c r="F1480" s="9"/>
      <c r="G1480" s="10"/>
      <c r="H1480" s="11"/>
      <c r="I1480" s="6">
        <f>SUMIF(J$284:J$314,$D1480,L$284:L$314)</f>
        <v>0</v>
      </c>
      <c r="J1480" s="9"/>
      <c r="K1480" s="10"/>
      <c r="L1480" s="11"/>
      <c r="M1480" s="6">
        <f>SUMIF(N$284:N$314,$D1480,P$284:P$314)</f>
        <v>0</v>
      </c>
      <c r="N1480" s="9"/>
      <c r="O1480" s="10"/>
      <c r="P1480" s="11"/>
      <c r="Q1480" s="6">
        <f>SUMIF(R$284:R$314,$D1480,T$284:T$314)</f>
        <v>0</v>
      </c>
      <c r="R1480" s="9"/>
      <c r="S1480" s="10"/>
      <c r="T1480" s="11"/>
      <c r="U1480" s="6">
        <f>SUMIF(V$284:V$314,$D1480,X$284:X$314)</f>
        <v>0</v>
      </c>
      <c r="V1480" s="9"/>
      <c r="W1480" s="10"/>
      <c r="X1480" s="11"/>
      <c r="Y1480" s="6">
        <f>SUMIF(Z$284:Z$314,$D1480,AB$284:AB$314)</f>
        <v>0</v>
      </c>
      <c r="Z1480" s="9"/>
      <c r="AA1480" s="10"/>
      <c r="AB1480" s="11"/>
      <c r="AC1480" s="6">
        <f>SUMIF(AD$284:AD$314,$D1480,AF$284:AF$314)</f>
        <v>0</v>
      </c>
      <c r="AD1480" s="9"/>
      <c r="AE1480" s="10"/>
      <c r="AF1480" s="11"/>
      <c r="AG1480" s="6">
        <f>SUMIF(AH$284:AH$314,$D1480,AJ$284:AJ$314)</f>
        <v>0</v>
      </c>
      <c r="AH1480" s="9"/>
      <c r="AI1480" s="10"/>
      <c r="AJ1480" s="11"/>
      <c r="AK1480" s="6">
        <f>SUMIF(AL$284:AL$314,$D1480,AN$284:AN$314)</f>
        <v>0</v>
      </c>
      <c r="AL1480" s="9"/>
      <c r="AM1480" s="10"/>
      <c r="AN1480" s="11"/>
      <c r="AO1480" s="6">
        <f>SUMIF(AP$284:AP$314,$D1480,AR$284:AR$314)</f>
        <v>0</v>
      </c>
      <c r="AP1480" s="9"/>
      <c r="AQ1480" s="10"/>
      <c r="AR1480" s="11"/>
      <c r="AS1480" s="6">
        <f>SUMIF(AT$284:AT$314,$D1480,AV$284:AV$314)</f>
        <v>0</v>
      </c>
      <c r="AT1480" s="9"/>
      <c r="AU1480" s="10"/>
      <c r="AV1480" s="11"/>
      <c r="AW1480" s="6">
        <f>SUMIF(AX$284:AX$314,$D1480,AZ$284:AZ$314)</f>
        <v>0</v>
      </c>
      <c r="AX1480" s="9"/>
      <c r="AY1480" s="10"/>
      <c r="AZ1480" s="11"/>
      <c r="BA1480" s="6">
        <f>SUMIF(BB$284:BB$314,$D1480,BD$284:BD$314)</f>
        <v>0</v>
      </c>
      <c r="BB1480" s="9"/>
      <c r="BC1480" s="10"/>
      <c r="BD1480" s="11"/>
      <c r="BE1480" s="6">
        <f>SUMIF(BF$284:BF$314,$D1480,BH$284:BH$314)</f>
        <v>0</v>
      </c>
      <c r="BF1480" s="9"/>
      <c r="BG1480" s="10"/>
      <c r="BH1480" s="11"/>
      <c r="BI1480" s="6">
        <f>SUMIF(BJ$284:BJ$314,$D1480,BL$284:BL$314)</f>
        <v>0</v>
      </c>
      <c r="BJ1480" s="9"/>
      <c r="BK1480" s="10"/>
      <c r="BL1480" s="11"/>
      <c r="BM1480" s="6">
        <f>SUMIF(BN$284:BN$314,$D1480,BP$284:BP$314)</f>
        <v>0</v>
      </c>
      <c r="BN1480" s="9"/>
      <c r="BO1480" s="10"/>
      <c r="BP1480" s="11"/>
      <c r="BQ1480" s="6">
        <f>SUMIF(BR$284:BR$314,$D1480,BT$284:BT$314)</f>
        <v>0</v>
      </c>
      <c r="BR1480" s="9"/>
      <c r="BS1480" s="10"/>
      <c r="BT1480" s="11"/>
      <c r="BU1480" s="6">
        <f>SUMIF(BV$284:BV$314,$D1480,BX$284:BX$314)</f>
        <v>0</v>
      </c>
      <c r="BV1480" s="9"/>
      <c r="BW1480" s="10"/>
      <c r="BX1480" s="11"/>
      <c r="BY1480" s="6">
        <f>SUMIF(BZ$284:BZ$314,$D1480,CB$284:CB$314)</f>
        <v>0</v>
      </c>
      <c r="BZ1480" s="9"/>
      <c r="CA1480" s="10"/>
      <c r="CB1480" s="11"/>
      <c r="CC1480" s="6">
        <f>SUMIF(CD$284:CD$314,$D1480,CF$284:CF$314)</f>
        <v>0</v>
      </c>
      <c r="CD1480" s="9"/>
      <c r="CE1480" s="10"/>
      <c r="CF1480" s="11"/>
      <c r="CG1480" s="6">
        <f>SUMIF(CH$284:CH$314,$D1480,CJ$284:CJ$314)</f>
        <v>0</v>
      </c>
      <c r="CH1480" s="9"/>
      <c r="CI1480" s="10"/>
      <c r="CJ1480" s="11"/>
      <c r="CK1480" s="6">
        <f>SUMIF(CL$284:CL$314,$D1480,CN$284:CN$314)</f>
        <v>0</v>
      </c>
      <c r="CL1480" s="9"/>
      <c r="CM1480" s="10"/>
      <c r="CN1480" s="11"/>
      <c r="CO1480" s="6">
        <f>SUMIF(CP$284:CP$314,$D1480,CR$284:CR$314)</f>
        <v>0</v>
      </c>
      <c r="CP1480" s="9"/>
      <c r="CQ1480" s="10"/>
      <c r="CR1480" s="11"/>
      <c r="CS1480" s="6">
        <f>SUMIF(CT$284:CT$314,$D1480,CV$284:CV$314)</f>
        <v>0</v>
      </c>
      <c r="CT1480" s="9"/>
      <c r="CU1480" s="10"/>
      <c r="CV1480" s="11"/>
      <c r="CW1480" s="6">
        <f>SUMIF(CX$284:CX$314,$D1480,CZ$284:CZ$314)</f>
        <v>0</v>
      </c>
      <c r="CX1480" s="9"/>
      <c r="CY1480" s="10"/>
      <c r="CZ1480" s="11"/>
      <c r="DA1480" s="6">
        <f>SUMIF(DB$284:DB$314,$D1480,DD$284:DD$314)</f>
        <v>0</v>
      </c>
      <c r="DB1480" s="9"/>
      <c r="DC1480" s="10"/>
      <c r="DD1480" s="11"/>
      <c r="DE1480" s="6">
        <f>SUMIF(DF$284:DF$314,$D1480,DH$284:DH$314)</f>
        <v>0</v>
      </c>
      <c r="DF1480" s="9"/>
      <c r="DG1480" s="10"/>
      <c r="DH1480" s="11"/>
      <c r="DI1480" s="6">
        <f>SUMIF(DJ$284:DJ$314,$D1480,DL$284:DL$314)</f>
        <v>0</v>
      </c>
      <c r="DJ1480" s="9"/>
      <c r="DK1480" s="10"/>
      <c r="DL1480" s="11"/>
      <c r="DM1480" s="6">
        <f>SUMIF(DN$284:DN$314,$D1480,DP$284:DP$314)</f>
        <v>0</v>
      </c>
      <c r="DN1480" s="9"/>
      <c r="DO1480" s="10"/>
      <c r="DP1480" s="11"/>
      <c r="DQ1480" s="6">
        <f>SUMIF(DR$284:DR$314,$D1480,DT$284:DT$314)</f>
        <v>0</v>
      </c>
      <c r="DR1480" s="9"/>
      <c r="DS1480" s="10"/>
      <c r="DT1480" s="11"/>
      <c r="DU1480" s="6">
        <f>SUMIF(DV$284:DV$314,$D1480,DX$284:DX$314)</f>
        <v>0</v>
      </c>
      <c r="DV1480" s="9"/>
      <c r="DW1480" s="10"/>
      <c r="DX1480" s="11"/>
      <c r="DY1480" s="6">
        <f>SUMIF(DZ$284:DZ$314,$D1480,EB$284:EB$314)</f>
        <v>0</v>
      </c>
      <c r="DZ1480" s="9"/>
      <c r="EA1480" s="10"/>
      <c r="EB1480" s="11"/>
      <c r="EC1480" s="6">
        <f>SUMIF(ED$284:ED$314,$D1480,EF$284:EF$314)</f>
        <v>0</v>
      </c>
      <c r="ED1480" s="9"/>
      <c r="EE1480" s="10"/>
      <c r="EF1480" s="11"/>
      <c r="EG1480" s="6">
        <f>SUMIF(EH$284:EH$314,$D1480,EJ$284:EJ$314)</f>
        <v>0</v>
      </c>
      <c r="EH1480" s="9"/>
      <c r="EI1480" s="10"/>
      <c r="EJ1480" s="11"/>
      <c r="EK1480" s="6">
        <f>SUMIF(EL$284:EL$314,$D1480,EN$284:EN$314)</f>
        <v>0</v>
      </c>
      <c r="EL1480" s="9"/>
      <c r="EM1480" s="10"/>
      <c r="EN1480" s="11"/>
      <c r="EO1480" s="6">
        <f>SUMIF(EP$284:EP$314,$D1480,ER$284:ER$314)</f>
        <v>0</v>
      </c>
      <c r="EP1480" s="9"/>
      <c r="EQ1480" s="10"/>
      <c r="ER1480" s="11"/>
      <c r="ES1480" s="6">
        <f>SUMIF(ET$284:ET$314,$D1480,EV$284:EV$314)</f>
        <v>0</v>
      </c>
      <c r="ET1480" s="9"/>
      <c r="EU1480" s="10"/>
      <c r="EV1480" s="11"/>
      <c r="EW1480" s="6">
        <f>SUMIF(EX$284:EX$314,$D1480,EZ$284:EZ$314)</f>
        <v>0</v>
      </c>
      <c r="EX1480" s="9"/>
      <c r="EY1480" s="10"/>
      <c r="EZ1480" s="11"/>
      <c r="FA1480" s="6">
        <f>SUMIF(FB$284:FB$314,$D1480,FD$284:FD$314)</f>
        <v>0</v>
      </c>
      <c r="FB1480" s="9"/>
      <c r="FC1480" s="10"/>
      <c r="FD1480" s="11"/>
      <c r="FE1480" s="6">
        <f>SUMIF(FF$284:FF$314,$D1480,FH$284:FH$314)</f>
        <v>0</v>
      </c>
      <c r="FF1480" s="9"/>
      <c r="FG1480" s="10"/>
      <c r="FH1480" s="11"/>
      <c r="FI1480" s="6">
        <f>SUMIF(FJ$284:FJ$314,$D1480,FL$284:FL$314)</f>
        <v>0</v>
      </c>
      <c r="FJ1480" s="9"/>
      <c r="FK1480" s="10"/>
      <c r="FL1480" s="11"/>
      <c r="FM1480" s="6">
        <f>SUMIF(FN$284:FN$314,$D1480,FP$284:FP$314)</f>
        <v>0</v>
      </c>
      <c r="FN1480" s="9"/>
      <c r="FO1480" s="10"/>
      <c r="FP1480" s="11"/>
      <c r="FQ1480" s="6">
        <f>SUMIF(FR$284:FR$314,$D1480,FT$284:FT$314)</f>
        <v>0</v>
      </c>
      <c r="FR1480" s="9"/>
      <c r="FS1480" s="10"/>
      <c r="FT1480" s="11"/>
      <c r="FU1480" s="6">
        <f>SUMIF(FV$284:FV$314,$D1480,FX$284:FX$314)</f>
        <v>0</v>
      </c>
      <c r="FV1480" s="9"/>
      <c r="FW1480" s="10"/>
      <c r="FX1480" s="11"/>
      <c r="FY1480" s="6">
        <f>SUMIF(FZ$284:FZ$314,$D1480,GB$284:GB$314)</f>
        <v>0</v>
      </c>
      <c r="FZ1480" s="9"/>
      <c r="GA1480" s="10"/>
      <c r="GB1480" s="11"/>
      <c r="GC1480" s="6">
        <f>SUMIF(GD$284:GD$314,$D1480,GF$284:GF$314)</f>
        <v>0</v>
      </c>
      <c r="GD1480" s="9"/>
      <c r="GE1480" s="10"/>
      <c r="GF1480" s="11"/>
      <c r="GG1480" s="6">
        <f>SUMIF(GH$284:GH$314,$D1480,GJ$284:GJ$314)</f>
        <v>0</v>
      </c>
      <c r="GH1480" s="9"/>
      <c r="GI1480" s="10"/>
      <c r="GJ1480" s="11"/>
      <c r="GK1480" s="6">
        <f>SUMIF(GL$284:GL$314,$D1480,GN$284:GN$314)</f>
        <v>0</v>
      </c>
      <c r="GL1480" s="9"/>
      <c r="GM1480" s="10"/>
      <c r="GN1480" s="11"/>
      <c r="GO1480" s="6">
        <f>SUMIF(GP$284:GP$314,$D1480,GR$284:GR$314)</f>
        <v>0</v>
      </c>
      <c r="GP1480" s="9"/>
      <c r="GQ1480" s="10"/>
      <c r="GR1480" s="11"/>
      <c r="GS1480" s="6">
        <f>SUMIF(GT$284:GT$314,$D1480,GV$284:GV$314)</f>
        <v>0</v>
      </c>
      <c r="GT1480" s="9"/>
      <c r="GU1480" s="10"/>
      <c r="GV1480" s="20"/>
      <c r="GW1480" s="19">
        <f t="shared" si="35"/>
        <v>0</v>
      </c>
      <c r="GX1480" s="472"/>
      <c r="GY1480" s="473"/>
    </row>
    <row r="1481" spans="1:207" ht="30">
      <c r="A1481" s="244" t="s">
        <v>85</v>
      </c>
      <c r="B1481" s="475"/>
      <c r="C1481" s="327" t="s">
        <v>453</v>
      </c>
      <c r="D1481" s="237" t="s">
        <v>452</v>
      </c>
      <c r="E1481" s="207">
        <f>SUMIF(F$315:F$345,$D1481,H$315:H$345)</f>
        <v>0</v>
      </c>
      <c r="F1481" s="12"/>
      <c r="G1481" s="13"/>
      <c r="H1481" s="14"/>
      <c r="I1481" s="6">
        <f>SUMIF(J$315:J$345,$D1481,L$315:L$345)</f>
        <v>0</v>
      </c>
      <c r="J1481" s="12"/>
      <c r="K1481" s="13"/>
      <c r="L1481" s="14"/>
      <c r="M1481" s="7">
        <f>SUMIF(N$315:N$345,$D1481,P$315:P$345)</f>
        <v>0</v>
      </c>
      <c r="N1481" s="12"/>
      <c r="O1481" s="13"/>
      <c r="P1481" s="14"/>
      <c r="Q1481" s="6">
        <f>SUMIF(R$315:R$345,$D1481,T$315:T$345)</f>
        <v>0</v>
      </c>
      <c r="R1481" s="12"/>
      <c r="S1481" s="13"/>
      <c r="T1481" s="14"/>
      <c r="U1481" s="7">
        <f>SUMIF(V$315:V$345,$D1481,X$315:X$345)</f>
        <v>0</v>
      </c>
      <c r="V1481" s="12"/>
      <c r="W1481" s="13"/>
      <c r="X1481" s="14"/>
      <c r="Y1481" s="6">
        <f>SUMIF(Z$315:Z$345,$D1481,AB$315:AB$345)</f>
        <v>0</v>
      </c>
      <c r="Z1481" s="12"/>
      <c r="AA1481" s="13"/>
      <c r="AB1481" s="14"/>
      <c r="AC1481" s="7">
        <f>SUMIF(AD$315:AD$345,$D1481,AF$315:AF$345)</f>
        <v>0</v>
      </c>
      <c r="AD1481" s="12"/>
      <c r="AE1481" s="13"/>
      <c r="AF1481" s="14"/>
      <c r="AG1481" s="7">
        <f>SUMIF(AH$315:AH$345,$D1481,AJ$315:AJ$345)</f>
        <v>0</v>
      </c>
      <c r="AH1481" s="12"/>
      <c r="AI1481" s="13"/>
      <c r="AJ1481" s="14"/>
      <c r="AK1481" s="7">
        <f>SUMIF(AL$315:AL$345,$D1481,AN$315:AN$345)</f>
        <v>0</v>
      </c>
      <c r="AL1481" s="12"/>
      <c r="AM1481" s="13"/>
      <c r="AN1481" s="14"/>
      <c r="AO1481" s="7">
        <f>SUMIF(AP$315:AP$345,$D1481,AR$315:AR$345)</f>
        <v>0</v>
      </c>
      <c r="AP1481" s="12"/>
      <c r="AQ1481" s="13"/>
      <c r="AR1481" s="14"/>
      <c r="AS1481" s="7">
        <f>SUMIF(AT$315:AT$345,$D1481,AV$315:AV$345)</f>
        <v>0</v>
      </c>
      <c r="AT1481" s="12"/>
      <c r="AU1481" s="13"/>
      <c r="AV1481" s="14"/>
      <c r="AW1481" s="7">
        <f>SUMIF(AX$315:AX$345,$D1481,AZ$315:AZ$345)</f>
        <v>0</v>
      </c>
      <c r="AX1481" s="12"/>
      <c r="AY1481" s="13"/>
      <c r="AZ1481" s="14"/>
      <c r="BA1481" s="7">
        <f>SUMIF(BB$315:BB$345,$D1481,BD$315:BD$345)</f>
        <v>0</v>
      </c>
      <c r="BB1481" s="12"/>
      <c r="BC1481" s="13"/>
      <c r="BD1481" s="14"/>
      <c r="BE1481" s="7">
        <f>SUMIF(BF$315:BF$345,$D1481,BH$315:BH$345)</f>
        <v>0</v>
      </c>
      <c r="BF1481" s="12"/>
      <c r="BG1481" s="13"/>
      <c r="BH1481" s="14"/>
      <c r="BI1481" s="7">
        <f>SUMIF(BJ$315:BJ$345,$D1481,BL$315:BL$345)</f>
        <v>0</v>
      </c>
      <c r="BJ1481" s="12"/>
      <c r="BK1481" s="13"/>
      <c r="BL1481" s="14"/>
      <c r="BM1481" s="7">
        <f>SUMIF(BN$315:BN$345,$D1481,BP$315:BP$345)</f>
        <v>0</v>
      </c>
      <c r="BN1481" s="12"/>
      <c r="BO1481" s="13"/>
      <c r="BP1481" s="14"/>
      <c r="BQ1481" s="7">
        <f>SUMIF(BR$315:BR$345,$D1481,BT$315:BT$345)</f>
        <v>0</v>
      </c>
      <c r="BR1481" s="12"/>
      <c r="BS1481" s="13"/>
      <c r="BT1481" s="14"/>
      <c r="BU1481" s="7">
        <f>SUMIF(BV$315:BV$345,$D1481,BX$315:BX$345)</f>
        <v>0</v>
      </c>
      <c r="BV1481" s="12"/>
      <c r="BW1481" s="13"/>
      <c r="BX1481" s="14"/>
      <c r="BY1481" s="7">
        <f>SUMIF(BZ$315:BZ$345,$D1481,CB$315:CB$345)</f>
        <v>0</v>
      </c>
      <c r="BZ1481" s="12"/>
      <c r="CA1481" s="13"/>
      <c r="CB1481" s="14"/>
      <c r="CC1481" s="7">
        <f>SUMIF(CD$315:CD$345,$D1481,CF$315:CF$345)</f>
        <v>0</v>
      </c>
      <c r="CD1481" s="12"/>
      <c r="CE1481" s="13"/>
      <c r="CF1481" s="14"/>
      <c r="CG1481" s="7">
        <f>SUMIF(CH$315:CH$345,$D1481,CJ$315:CJ$345)</f>
        <v>0</v>
      </c>
      <c r="CH1481" s="12"/>
      <c r="CI1481" s="13"/>
      <c r="CJ1481" s="14"/>
      <c r="CK1481" s="7">
        <f>SUMIF(CL$315:CL$345,$D1481,CN$315:CN$345)</f>
        <v>0</v>
      </c>
      <c r="CL1481" s="12"/>
      <c r="CM1481" s="13"/>
      <c r="CN1481" s="14"/>
      <c r="CO1481" s="7">
        <f>SUMIF(CP$315:CP$345,$D1481,CR$315:CR$345)</f>
        <v>0</v>
      </c>
      <c r="CP1481" s="12"/>
      <c r="CQ1481" s="13"/>
      <c r="CR1481" s="14"/>
      <c r="CS1481" s="7">
        <f>SUMIF(CT$315:CT$345,$D1481,CV$315:CV$345)</f>
        <v>0</v>
      </c>
      <c r="CT1481" s="12"/>
      <c r="CU1481" s="13"/>
      <c r="CV1481" s="14"/>
      <c r="CW1481" s="7">
        <f>SUMIF(CX$315:CX$345,$D1481,CZ$315:CZ$345)</f>
        <v>0</v>
      </c>
      <c r="CX1481" s="12"/>
      <c r="CY1481" s="13"/>
      <c r="CZ1481" s="14"/>
      <c r="DA1481" s="7">
        <f>SUMIF(DB$315:DB$345,$D1481,DD$315:DD$345)</f>
        <v>0</v>
      </c>
      <c r="DB1481" s="12"/>
      <c r="DC1481" s="13"/>
      <c r="DD1481" s="14"/>
      <c r="DE1481" s="7">
        <f>SUMIF(DF$315:DF$345,$D1481,DH$315:DH$345)</f>
        <v>0</v>
      </c>
      <c r="DF1481" s="12"/>
      <c r="DG1481" s="13"/>
      <c r="DH1481" s="14"/>
      <c r="DI1481" s="7">
        <f>SUMIF(DJ$315:DJ$345,$D1481,DL$315:DL$345)</f>
        <v>0</v>
      </c>
      <c r="DJ1481" s="12"/>
      <c r="DK1481" s="13"/>
      <c r="DL1481" s="14"/>
      <c r="DM1481" s="7">
        <f>SUMIF(DN$315:DN$345,$D1481,DP$315:DP$345)</f>
        <v>0</v>
      </c>
      <c r="DN1481" s="12"/>
      <c r="DO1481" s="13"/>
      <c r="DP1481" s="14"/>
      <c r="DQ1481" s="7">
        <f>SUMIF(DR$315:DR$345,$D1481,DT$315:DT$345)</f>
        <v>0</v>
      </c>
      <c r="DR1481" s="12"/>
      <c r="DS1481" s="13"/>
      <c r="DT1481" s="14"/>
      <c r="DU1481" s="7">
        <f>SUMIF(DV$315:DV$345,$D1481,DX$315:DX$345)</f>
        <v>0</v>
      </c>
      <c r="DV1481" s="12"/>
      <c r="DW1481" s="13"/>
      <c r="DX1481" s="14"/>
      <c r="DY1481" s="7">
        <f>SUMIF(DZ$315:DZ$345,$D1481,EB$315:EB$345)</f>
        <v>0</v>
      </c>
      <c r="DZ1481" s="12"/>
      <c r="EA1481" s="13"/>
      <c r="EB1481" s="14"/>
      <c r="EC1481" s="7">
        <f>SUMIF(ED$315:ED$345,$D1481,EF$315:EF$345)</f>
        <v>0</v>
      </c>
      <c r="ED1481" s="12"/>
      <c r="EE1481" s="13"/>
      <c r="EF1481" s="14"/>
      <c r="EG1481" s="7">
        <f>SUMIF(EH$315:EH$345,$D1481,EJ$315:EJ$345)</f>
        <v>0</v>
      </c>
      <c r="EH1481" s="12"/>
      <c r="EI1481" s="13"/>
      <c r="EJ1481" s="14"/>
      <c r="EK1481" s="7">
        <f>SUMIF(EL$315:EL$345,$D1481,EN$315:EN$345)</f>
        <v>0</v>
      </c>
      <c r="EL1481" s="12"/>
      <c r="EM1481" s="13"/>
      <c r="EN1481" s="14"/>
      <c r="EO1481" s="7">
        <f>SUMIF(EP$315:EP$345,$D1481,ER$315:ER$345)</f>
        <v>0</v>
      </c>
      <c r="EP1481" s="12"/>
      <c r="EQ1481" s="13"/>
      <c r="ER1481" s="14"/>
      <c r="ES1481" s="7">
        <f>SUMIF(ET$315:ET$345,$D1481,EV$315:EV$345)</f>
        <v>0</v>
      </c>
      <c r="ET1481" s="12"/>
      <c r="EU1481" s="13"/>
      <c r="EV1481" s="14"/>
      <c r="EW1481" s="7">
        <f>SUMIF(EX$315:EX$345,$D1481,EZ$315:EZ$345)</f>
        <v>0</v>
      </c>
      <c r="EX1481" s="12"/>
      <c r="EY1481" s="13"/>
      <c r="EZ1481" s="14"/>
      <c r="FA1481" s="7">
        <f>SUMIF(FB$315:FB$345,$D1481,FD$315:FD$345)</f>
        <v>0</v>
      </c>
      <c r="FB1481" s="12"/>
      <c r="FC1481" s="13"/>
      <c r="FD1481" s="14"/>
      <c r="FE1481" s="7">
        <f>SUMIF(FF$315:FF$345,$D1481,FH$315:FH$345)</f>
        <v>0</v>
      </c>
      <c r="FF1481" s="12"/>
      <c r="FG1481" s="13"/>
      <c r="FH1481" s="14"/>
      <c r="FI1481" s="7">
        <f>SUMIF(FJ$315:FJ$345,$D1481,FL$315:FL$345)</f>
        <v>0</v>
      </c>
      <c r="FJ1481" s="12"/>
      <c r="FK1481" s="13"/>
      <c r="FL1481" s="14"/>
      <c r="FM1481" s="7">
        <f>SUMIF(FN$315:FN$345,$D1481,FP$315:FP$345)</f>
        <v>0</v>
      </c>
      <c r="FN1481" s="12"/>
      <c r="FO1481" s="13"/>
      <c r="FP1481" s="14"/>
      <c r="FQ1481" s="7">
        <f>SUMIF(FR$315:FR$345,$D1481,FT$315:FT$345)</f>
        <v>0</v>
      </c>
      <c r="FR1481" s="12"/>
      <c r="FS1481" s="13"/>
      <c r="FT1481" s="14"/>
      <c r="FU1481" s="7">
        <f>SUMIF(FV$315:FV$345,$D1481,FX$315:FX$345)</f>
        <v>0</v>
      </c>
      <c r="FV1481" s="12"/>
      <c r="FW1481" s="13"/>
      <c r="FX1481" s="14"/>
      <c r="FY1481" s="7">
        <f>SUMIF(FZ$315:FZ$345,$D1481,GB$315:GB$345)</f>
        <v>0</v>
      </c>
      <c r="FZ1481" s="12"/>
      <c r="GA1481" s="13"/>
      <c r="GB1481" s="14"/>
      <c r="GC1481" s="7">
        <f>SUMIF(GD$315:GD$345,$D1481,GF$315:GF$345)</f>
        <v>0</v>
      </c>
      <c r="GD1481" s="12"/>
      <c r="GE1481" s="13"/>
      <c r="GF1481" s="14"/>
      <c r="GG1481" s="7">
        <f>SUMIF(GH$315:GH$345,$D1481,GJ$315:GJ$345)</f>
        <v>0</v>
      </c>
      <c r="GH1481" s="12"/>
      <c r="GI1481" s="13"/>
      <c r="GJ1481" s="14"/>
      <c r="GK1481" s="7">
        <f>SUMIF(GL$315:GL$345,$D1481,GN$315:GN$345)</f>
        <v>0</v>
      </c>
      <c r="GL1481" s="12"/>
      <c r="GM1481" s="13"/>
      <c r="GN1481" s="14"/>
      <c r="GO1481" s="7">
        <f>SUMIF(GP$315:GP$345,$D1481,GR$315:GR$345)</f>
        <v>0</v>
      </c>
      <c r="GP1481" s="12"/>
      <c r="GQ1481" s="13"/>
      <c r="GR1481" s="14"/>
      <c r="GS1481" s="7">
        <f>SUMIF(GT$315:GT$345,$D1481,GV$315:GV$345)</f>
        <v>0</v>
      </c>
      <c r="GT1481" s="12"/>
      <c r="GU1481" s="13"/>
      <c r="GV1481" s="21"/>
      <c r="GW1481" s="19">
        <f t="shared" si="35"/>
        <v>0</v>
      </c>
      <c r="GX1481" s="472"/>
      <c r="GY1481" s="473"/>
    </row>
    <row r="1482" spans="1:207" ht="30.75" thickBot="1">
      <c r="A1482" s="244" t="s">
        <v>86</v>
      </c>
      <c r="B1482" s="476"/>
      <c r="C1482" s="331" t="s">
        <v>453</v>
      </c>
      <c r="D1482" s="239" t="s">
        <v>452</v>
      </c>
      <c r="E1482" s="206">
        <f>SUMIF(F$346:F$376,$D1482,H$346:H$376)</f>
        <v>0</v>
      </c>
      <c r="F1482" s="15"/>
      <c r="G1482" s="16"/>
      <c r="H1482" s="16"/>
      <c r="I1482" s="6">
        <f>SUMIF(J$346:J$376,$D1482,L$346:L$376)</f>
        <v>0</v>
      </c>
      <c r="J1482" s="15"/>
      <c r="K1482" s="16"/>
      <c r="L1482" s="16"/>
      <c r="M1482" s="8">
        <f>SUMIF(N$346:N$376,$D1482,P$346:P$376)</f>
        <v>0</v>
      </c>
      <c r="N1482" s="15"/>
      <c r="O1482" s="16"/>
      <c r="P1482" s="16"/>
      <c r="Q1482" s="6">
        <f>SUMIF(R$346:R$376,$D1482,T$346:T$376)</f>
        <v>0</v>
      </c>
      <c r="R1482" s="15"/>
      <c r="S1482" s="16"/>
      <c r="T1482" s="16"/>
      <c r="U1482" s="8">
        <f>SUMIF(V$346:V$376,$D1482,X$346:X$376)</f>
        <v>0</v>
      </c>
      <c r="V1482" s="15"/>
      <c r="W1482" s="16"/>
      <c r="X1482" s="16"/>
      <c r="Y1482" s="6">
        <f>SUMIF(Z$346:Z$376,$D1482,AB$346:AB$376)</f>
        <v>0</v>
      </c>
      <c r="Z1482" s="15"/>
      <c r="AA1482" s="16"/>
      <c r="AB1482" s="16"/>
      <c r="AC1482" s="8">
        <f>SUMIF(AD$346:AD$376,$D1482,AF$346:AF$376)</f>
        <v>0</v>
      </c>
      <c r="AD1482" s="15"/>
      <c r="AE1482" s="16"/>
      <c r="AF1482" s="16"/>
      <c r="AG1482" s="8">
        <f>SUMIF(AH$346:AH$376,$D1482,AJ$346:AJ$376)</f>
        <v>0</v>
      </c>
      <c r="AH1482" s="15"/>
      <c r="AI1482" s="16"/>
      <c r="AJ1482" s="16"/>
      <c r="AK1482" s="8">
        <f>SUMIF(AL$346:AL$376,$D1482,AN$346:AN$376)</f>
        <v>0</v>
      </c>
      <c r="AL1482" s="15"/>
      <c r="AM1482" s="16"/>
      <c r="AN1482" s="16"/>
      <c r="AO1482" s="8">
        <f>SUMIF(AP$346:AP$376,$D1482,AR$346:AR$376)</f>
        <v>0</v>
      </c>
      <c r="AP1482" s="15"/>
      <c r="AQ1482" s="16"/>
      <c r="AR1482" s="16"/>
      <c r="AS1482" s="8">
        <f>SUMIF(AT$346:AT$376,$D1482,AV$346:AV$376)</f>
        <v>0</v>
      </c>
      <c r="AT1482" s="15"/>
      <c r="AU1482" s="16"/>
      <c r="AV1482" s="16"/>
      <c r="AW1482" s="8">
        <f>SUMIF(AX$346:AX$376,$D1482,AZ$346:AZ$376)</f>
        <v>0</v>
      </c>
      <c r="AX1482" s="15"/>
      <c r="AY1482" s="16"/>
      <c r="AZ1482" s="16"/>
      <c r="BA1482" s="8">
        <f>SUMIF(BB$346:BB$376,$D1482,BD$346:BD$376)</f>
        <v>0</v>
      </c>
      <c r="BB1482" s="15"/>
      <c r="BC1482" s="16"/>
      <c r="BD1482" s="16"/>
      <c r="BE1482" s="8">
        <f>SUMIF(BF$346:BF$376,$D1482,BH$346:BH$376)</f>
        <v>0</v>
      </c>
      <c r="BF1482" s="15"/>
      <c r="BG1482" s="16"/>
      <c r="BH1482" s="16"/>
      <c r="BI1482" s="8">
        <f>SUMIF(BJ$346:BJ$376,$D1482,BL$346:BL$376)</f>
        <v>0</v>
      </c>
      <c r="BJ1482" s="15"/>
      <c r="BK1482" s="16"/>
      <c r="BL1482" s="16"/>
      <c r="BM1482" s="8">
        <f>SUMIF(BN$346:BN$376,$D1482,BP$346:BP$376)</f>
        <v>0</v>
      </c>
      <c r="BN1482" s="15"/>
      <c r="BO1482" s="16"/>
      <c r="BP1482" s="16"/>
      <c r="BQ1482" s="8">
        <f>SUMIF(BR$346:BR$376,$D1482,BT$346:BT$376)</f>
        <v>0</v>
      </c>
      <c r="BR1482" s="15"/>
      <c r="BS1482" s="16"/>
      <c r="BT1482" s="16"/>
      <c r="BU1482" s="8">
        <f>SUMIF(BV$346:BV$376,$D1482,BX$346:BX$376)</f>
        <v>0</v>
      </c>
      <c r="BV1482" s="15"/>
      <c r="BW1482" s="16"/>
      <c r="BX1482" s="16"/>
      <c r="BY1482" s="8">
        <f>SUMIF(BZ$346:BZ$376,$D1482,CB$346:CB$376)</f>
        <v>0</v>
      </c>
      <c r="BZ1482" s="15"/>
      <c r="CA1482" s="16"/>
      <c r="CB1482" s="16"/>
      <c r="CC1482" s="8">
        <f>SUMIF(CD$346:CD$376,$D1482,CF$346:CF$376)</f>
        <v>0</v>
      </c>
      <c r="CD1482" s="15"/>
      <c r="CE1482" s="16"/>
      <c r="CF1482" s="16"/>
      <c r="CG1482" s="8">
        <f>SUMIF(CH$346:CH$376,$D1482,CJ$346:CJ$376)</f>
        <v>0</v>
      </c>
      <c r="CH1482" s="15"/>
      <c r="CI1482" s="16"/>
      <c r="CJ1482" s="16"/>
      <c r="CK1482" s="8">
        <f>SUMIF(CL$346:CL$376,$D1482,CN$346:CN$376)</f>
        <v>0</v>
      </c>
      <c r="CL1482" s="15"/>
      <c r="CM1482" s="16"/>
      <c r="CN1482" s="16"/>
      <c r="CO1482" s="8">
        <f>SUMIF(CP$346:CP$376,$D1482,CR$346:CR$376)</f>
        <v>0</v>
      </c>
      <c r="CP1482" s="15"/>
      <c r="CQ1482" s="16"/>
      <c r="CR1482" s="16"/>
      <c r="CS1482" s="8">
        <f>SUMIF(CT$346:CT$376,$D1482,CV$346:CV$376)</f>
        <v>0</v>
      </c>
      <c r="CT1482" s="15"/>
      <c r="CU1482" s="16"/>
      <c r="CV1482" s="16"/>
      <c r="CW1482" s="8">
        <f>SUMIF(CX$346:CX$376,$D1482,CZ$346:CZ$376)</f>
        <v>0</v>
      </c>
      <c r="CX1482" s="15"/>
      <c r="CY1482" s="16"/>
      <c r="CZ1482" s="16"/>
      <c r="DA1482" s="8">
        <f>SUMIF(DB$346:DB$376,$D1482,DD$346:DD$376)</f>
        <v>0</v>
      </c>
      <c r="DB1482" s="15"/>
      <c r="DC1482" s="16"/>
      <c r="DD1482" s="16"/>
      <c r="DE1482" s="8">
        <f>SUMIF(DF$346:DF$376,$D1482,DH$346:DH$376)</f>
        <v>0</v>
      </c>
      <c r="DF1482" s="15"/>
      <c r="DG1482" s="16"/>
      <c r="DH1482" s="16"/>
      <c r="DI1482" s="8">
        <f>SUMIF(DJ$346:DJ$376,$D1482,DL$346:DL$376)</f>
        <v>0</v>
      </c>
      <c r="DJ1482" s="15"/>
      <c r="DK1482" s="16"/>
      <c r="DL1482" s="16"/>
      <c r="DM1482" s="8">
        <f>SUMIF(DN$346:DN$376,$D1482,DP$346:DP$376)</f>
        <v>0</v>
      </c>
      <c r="DN1482" s="15"/>
      <c r="DO1482" s="16"/>
      <c r="DP1482" s="16"/>
      <c r="DQ1482" s="8">
        <f>SUMIF(DR$346:DR$376,$D1482,DT$346:DT$376)</f>
        <v>0</v>
      </c>
      <c r="DR1482" s="15"/>
      <c r="DS1482" s="16"/>
      <c r="DT1482" s="16"/>
      <c r="DU1482" s="8">
        <f>SUMIF(DV$346:DV$376,$D1482,DX$346:DX$376)</f>
        <v>0</v>
      </c>
      <c r="DV1482" s="15"/>
      <c r="DW1482" s="16"/>
      <c r="DX1482" s="16"/>
      <c r="DY1482" s="8">
        <f>SUMIF(DZ$346:DZ$376,$D1482,EB$346:EB$376)</f>
        <v>0</v>
      </c>
      <c r="DZ1482" s="15"/>
      <c r="EA1482" s="16"/>
      <c r="EB1482" s="16"/>
      <c r="EC1482" s="8">
        <f>SUMIF(ED$346:ED$376,$D1482,EF$346:EF$376)</f>
        <v>0</v>
      </c>
      <c r="ED1482" s="15"/>
      <c r="EE1482" s="16"/>
      <c r="EF1482" s="16"/>
      <c r="EG1482" s="8">
        <f>SUMIF(EH$346:EH$376,$D1482,EJ$346:EJ$376)</f>
        <v>0</v>
      </c>
      <c r="EH1482" s="15"/>
      <c r="EI1482" s="16"/>
      <c r="EJ1482" s="16"/>
      <c r="EK1482" s="8">
        <f>SUMIF(EL$346:EL$376,$D1482,EN$346:EN$376)</f>
        <v>0</v>
      </c>
      <c r="EL1482" s="15"/>
      <c r="EM1482" s="16"/>
      <c r="EN1482" s="16"/>
      <c r="EO1482" s="8">
        <f>SUMIF(EP$346:EP$376,$D1482,ER$346:ER$376)</f>
        <v>0</v>
      </c>
      <c r="EP1482" s="15"/>
      <c r="EQ1482" s="16"/>
      <c r="ER1482" s="16"/>
      <c r="ES1482" s="8">
        <f>SUMIF(ET$346:ET$376,$D1482,EV$346:EV$376)</f>
        <v>0</v>
      </c>
      <c r="ET1482" s="15"/>
      <c r="EU1482" s="16"/>
      <c r="EV1482" s="16"/>
      <c r="EW1482" s="8">
        <f>SUMIF(EX$346:EX$376,$D1482,EZ$346:EZ$376)</f>
        <v>0</v>
      </c>
      <c r="EX1482" s="15"/>
      <c r="EY1482" s="16"/>
      <c r="EZ1482" s="16"/>
      <c r="FA1482" s="8">
        <f>SUMIF(FB$346:FB$376,$D1482,FD$346:FD$376)</f>
        <v>0</v>
      </c>
      <c r="FB1482" s="15"/>
      <c r="FC1482" s="16"/>
      <c r="FD1482" s="16"/>
      <c r="FE1482" s="8">
        <f>SUMIF(FF$346:FF$376,$D1482,FH$346:FH$376)</f>
        <v>0</v>
      </c>
      <c r="FF1482" s="15"/>
      <c r="FG1482" s="16"/>
      <c r="FH1482" s="16"/>
      <c r="FI1482" s="8">
        <f>SUMIF(FJ$346:FJ$376,$D1482,FL$346:FL$376)</f>
        <v>0</v>
      </c>
      <c r="FJ1482" s="15"/>
      <c r="FK1482" s="16"/>
      <c r="FL1482" s="16"/>
      <c r="FM1482" s="8">
        <f>SUMIF(FN$346:FN$376,$D1482,FP$346:FP$376)</f>
        <v>0</v>
      </c>
      <c r="FN1482" s="15"/>
      <c r="FO1482" s="16"/>
      <c r="FP1482" s="16"/>
      <c r="FQ1482" s="8">
        <f>SUMIF(FR$346:FR$376,$D1482,FT$346:FT$376)</f>
        <v>0</v>
      </c>
      <c r="FR1482" s="15"/>
      <c r="FS1482" s="16"/>
      <c r="FT1482" s="16"/>
      <c r="FU1482" s="8">
        <f>SUMIF(FV$346:FV$376,$D1482,FX$346:FX$376)</f>
        <v>0</v>
      </c>
      <c r="FV1482" s="15"/>
      <c r="FW1482" s="16"/>
      <c r="FX1482" s="16"/>
      <c r="FY1482" s="8">
        <f>SUMIF(FZ$346:FZ$376,$D1482,GB$346:GB$376)</f>
        <v>0</v>
      </c>
      <c r="FZ1482" s="15"/>
      <c r="GA1482" s="16"/>
      <c r="GB1482" s="16"/>
      <c r="GC1482" s="8">
        <f>SUMIF(GD$346:GD$376,$D1482,GF$346:GF$376)</f>
        <v>0</v>
      </c>
      <c r="GD1482" s="15"/>
      <c r="GE1482" s="16"/>
      <c r="GF1482" s="16"/>
      <c r="GG1482" s="8">
        <f>SUMIF(GH$346:GH$376,$D1482,GJ$346:GJ$376)</f>
        <v>0</v>
      </c>
      <c r="GH1482" s="15"/>
      <c r="GI1482" s="16"/>
      <c r="GJ1482" s="16"/>
      <c r="GK1482" s="8">
        <f>SUMIF(GL$346:GL$376,$D1482,GN$346:GN$376)</f>
        <v>0</v>
      </c>
      <c r="GL1482" s="15"/>
      <c r="GM1482" s="16"/>
      <c r="GN1482" s="16"/>
      <c r="GO1482" s="8">
        <f>SUMIF(GP$346:GP$376,$D1482,GR$346:GR$376)</f>
        <v>0</v>
      </c>
      <c r="GP1482" s="15"/>
      <c r="GQ1482" s="16"/>
      <c r="GR1482" s="16"/>
      <c r="GS1482" s="8">
        <f>SUMIF(GT$346:GT$376,$D1482,GV$346:GV$376)</f>
        <v>0</v>
      </c>
      <c r="GT1482" s="15"/>
      <c r="GU1482" s="16"/>
      <c r="GV1482" s="22"/>
      <c r="GW1482" s="19">
        <f t="shared" si="35"/>
        <v>0</v>
      </c>
      <c r="GX1482" s="472"/>
      <c r="GY1482" s="473"/>
    </row>
    <row r="1483" spans="1:207" ht="30">
      <c r="A1483" s="244" t="s">
        <v>75</v>
      </c>
      <c r="B1483" s="474" t="s">
        <v>504</v>
      </c>
      <c r="C1483" s="328" t="s">
        <v>454</v>
      </c>
      <c r="D1483" s="235" t="s">
        <v>450</v>
      </c>
      <c r="E1483" s="206">
        <f>SUMIF(F$5:F$35,$D1483,H$5:H$35)</f>
        <v>0</v>
      </c>
      <c r="F1483" s="9"/>
      <c r="G1483" s="10"/>
      <c r="H1483" s="11"/>
      <c r="I1483" s="6">
        <f>SUMIF(J$5:J$35,$D1483,L$5:L$35)</f>
        <v>0</v>
      </c>
      <c r="J1483" s="9"/>
      <c r="K1483" s="10"/>
      <c r="L1483" s="11"/>
      <c r="M1483" s="6">
        <f>SUMIF(N$5:N$35,$D1483,P$5:P$35)</f>
        <v>0</v>
      </c>
      <c r="N1483" s="9"/>
      <c r="O1483" s="10"/>
      <c r="P1483" s="11"/>
      <c r="Q1483" s="6">
        <f>SUMIF(R$5:R$35,$D1483,T$5:T$35)</f>
        <v>0</v>
      </c>
      <c r="R1483" s="9"/>
      <c r="S1483" s="10"/>
      <c r="T1483" s="11"/>
      <c r="U1483" s="6">
        <f>SUMIF(V$5:V$35,$D1483,X$5:X$35)</f>
        <v>0</v>
      </c>
      <c r="V1483" s="9"/>
      <c r="W1483" s="10"/>
      <c r="X1483" s="11"/>
      <c r="Y1483" s="6">
        <f>SUMIF(Z$5:Z$35,$D1483,AB$5:AB$35)</f>
        <v>0</v>
      </c>
      <c r="Z1483" s="9"/>
      <c r="AA1483" s="10"/>
      <c r="AB1483" s="11"/>
      <c r="AC1483" s="6">
        <f>SUMIF(AD$5:AD$35,$D1483,AF$5:AF$35)</f>
        <v>0</v>
      </c>
      <c r="AD1483" s="9"/>
      <c r="AE1483" s="10"/>
      <c r="AF1483" s="11"/>
      <c r="AG1483" s="6">
        <f>SUMIF(AH$5:AH$35,$D1483,AJ$5:AJ$35)</f>
        <v>0</v>
      </c>
      <c r="AH1483" s="9"/>
      <c r="AI1483" s="10"/>
      <c r="AJ1483" s="11"/>
      <c r="AK1483" s="6">
        <f>SUMIF(AL$5:AL$35,$D1483,AN$5:AN$35)</f>
        <v>0</v>
      </c>
      <c r="AL1483" s="9"/>
      <c r="AM1483" s="10"/>
      <c r="AN1483" s="11"/>
      <c r="AO1483" s="6">
        <f>SUMIF(AP$5:AP$35,$D1483,AR$5:AR$35)</f>
        <v>0</v>
      </c>
      <c r="AP1483" s="9"/>
      <c r="AQ1483" s="10"/>
      <c r="AR1483" s="11"/>
      <c r="AS1483" s="6">
        <f>SUMIF(AT$5:AT$35,$D1483,AV$5:AV$35)</f>
        <v>0</v>
      </c>
      <c r="AT1483" s="9"/>
      <c r="AU1483" s="10"/>
      <c r="AV1483" s="11"/>
      <c r="AW1483" s="6">
        <f>SUMIF(AX$5:AX$35,$D1483,AZ$5:AZ$35)</f>
        <v>0</v>
      </c>
      <c r="AX1483" s="9"/>
      <c r="AY1483" s="10"/>
      <c r="AZ1483" s="11"/>
      <c r="BA1483" s="6">
        <f>SUMIF(BB$5:BB$35,$D1483,BD$5:BD$35)</f>
        <v>0</v>
      </c>
      <c r="BB1483" s="9"/>
      <c r="BC1483" s="10"/>
      <c r="BD1483" s="11"/>
      <c r="BE1483" s="6">
        <f>SUMIF(BF$5:BF$35,$D1483,BH$5:BH$35)</f>
        <v>0</v>
      </c>
      <c r="BF1483" s="9"/>
      <c r="BG1483" s="10"/>
      <c r="BH1483" s="11"/>
      <c r="BI1483" s="6">
        <f>SUMIF(BJ$5:BJ$35,$D1483,BL$5:BL$35)</f>
        <v>0</v>
      </c>
      <c r="BJ1483" s="9"/>
      <c r="BK1483" s="10"/>
      <c r="BL1483" s="11"/>
      <c r="BM1483" s="6">
        <f>SUMIF(BN$5:BN$35,$D1483,BP$5:BP$35)</f>
        <v>0</v>
      </c>
      <c r="BN1483" s="9"/>
      <c r="BO1483" s="10"/>
      <c r="BP1483" s="11"/>
      <c r="BQ1483" s="6">
        <f>SUMIF(BR$5:BR$35,$D1483,BT$5:BT$35)</f>
        <v>0</v>
      </c>
      <c r="BR1483" s="9"/>
      <c r="BS1483" s="10"/>
      <c r="BT1483" s="11"/>
      <c r="BU1483" s="6">
        <f>SUMIF(BV$5:BV$35,$D1483,BX$5:BX$35)</f>
        <v>0</v>
      </c>
      <c r="BV1483" s="9"/>
      <c r="BW1483" s="10"/>
      <c r="BX1483" s="11"/>
      <c r="BY1483" s="6">
        <f>SUMIF(BZ$5:BZ$35,$D1483,CB$5:CB$35)</f>
        <v>0</v>
      </c>
      <c r="BZ1483" s="9"/>
      <c r="CA1483" s="10"/>
      <c r="CB1483" s="11"/>
      <c r="CC1483" s="6">
        <f>SUMIF(CD$5:CD$35,$D1483,CF$5:CF$35)</f>
        <v>0</v>
      </c>
      <c r="CD1483" s="9"/>
      <c r="CE1483" s="10"/>
      <c r="CF1483" s="11"/>
      <c r="CG1483" s="6">
        <f>SUMIF(CH$5:CH$35,$D1483,CJ$5:CJ$35)</f>
        <v>0</v>
      </c>
      <c r="CH1483" s="9"/>
      <c r="CI1483" s="10"/>
      <c r="CJ1483" s="11"/>
      <c r="CK1483" s="6">
        <f>SUMIF(CL$5:CL$35,$D1483,CN$5:CN$35)</f>
        <v>0</v>
      </c>
      <c r="CL1483" s="9"/>
      <c r="CM1483" s="10"/>
      <c r="CN1483" s="11"/>
      <c r="CO1483" s="6">
        <f>SUMIF(CP$5:CP$35,$D1483,CR$5:CR$35)</f>
        <v>0</v>
      </c>
      <c r="CP1483" s="9"/>
      <c r="CQ1483" s="10"/>
      <c r="CR1483" s="11"/>
      <c r="CS1483" s="6">
        <f>SUMIF(CT$5:CT$35,$D1483,CV$5:CV$35)</f>
        <v>0</v>
      </c>
      <c r="CT1483" s="9"/>
      <c r="CU1483" s="10"/>
      <c r="CV1483" s="11"/>
      <c r="CW1483" s="6">
        <f>SUMIF(CX$5:CX$35,$D1483,CZ$5:CZ$35)</f>
        <v>0</v>
      </c>
      <c r="CX1483" s="9"/>
      <c r="CY1483" s="10"/>
      <c r="CZ1483" s="11"/>
      <c r="DA1483" s="6">
        <f>SUMIF(DB$5:DB$35,$D1483,DD$5:DD$35)</f>
        <v>0</v>
      </c>
      <c r="DB1483" s="9"/>
      <c r="DC1483" s="10"/>
      <c r="DD1483" s="11"/>
      <c r="DE1483" s="6">
        <f>SUMIF(DF$5:DF$35,$D1483,DH$5:DH$35)</f>
        <v>0</v>
      </c>
      <c r="DF1483" s="9"/>
      <c r="DG1483" s="10"/>
      <c r="DH1483" s="11"/>
      <c r="DI1483" s="6">
        <f>SUMIF(DJ$5:DJ$35,$D1483,DL$5:DL$35)</f>
        <v>0</v>
      </c>
      <c r="DJ1483" s="9"/>
      <c r="DK1483" s="10"/>
      <c r="DL1483" s="11"/>
      <c r="DM1483" s="6">
        <f>SUMIF(DN$5:DN$35,$D1483,DP$5:DP$35)</f>
        <v>0</v>
      </c>
      <c r="DN1483" s="9"/>
      <c r="DO1483" s="10"/>
      <c r="DP1483" s="11"/>
      <c r="DQ1483" s="6">
        <f>SUMIF(DR$5:DR$35,$D1483,DT$5:DT$35)</f>
        <v>0</v>
      </c>
      <c r="DR1483" s="9"/>
      <c r="DS1483" s="10"/>
      <c r="DT1483" s="11"/>
      <c r="DU1483" s="6">
        <f>SUMIF(DV$5:DV$35,$D1483,DX$5:DX$35)</f>
        <v>0</v>
      </c>
      <c r="DV1483" s="9"/>
      <c r="DW1483" s="10"/>
      <c r="DX1483" s="11"/>
      <c r="DY1483" s="6">
        <f>SUMIF(DZ$5:DZ$35,$D1483,EB$5:EB$35)</f>
        <v>0</v>
      </c>
      <c r="DZ1483" s="9"/>
      <c r="EA1483" s="10"/>
      <c r="EB1483" s="11"/>
      <c r="EC1483" s="6">
        <f>SUMIF(ED$5:ED$35,$D1483,EF$5:EF$35)</f>
        <v>0</v>
      </c>
      <c r="ED1483" s="9"/>
      <c r="EE1483" s="10"/>
      <c r="EF1483" s="11"/>
      <c r="EG1483" s="6">
        <f>SUMIF(EH$5:EH$35,$D1483,EJ$5:EJ$35)</f>
        <v>0</v>
      </c>
      <c r="EH1483" s="9"/>
      <c r="EI1483" s="10"/>
      <c r="EJ1483" s="11"/>
      <c r="EK1483" s="6">
        <f>SUMIF(EL$5:EL$35,$D1483,EN$5:EN$35)</f>
        <v>0</v>
      </c>
      <c r="EL1483" s="9"/>
      <c r="EM1483" s="10"/>
      <c r="EN1483" s="11"/>
      <c r="EO1483" s="6">
        <f>SUMIF(EP$5:EP$35,$D1483,ER$5:ER$35)</f>
        <v>0</v>
      </c>
      <c r="EP1483" s="9"/>
      <c r="EQ1483" s="10"/>
      <c r="ER1483" s="11"/>
      <c r="ES1483" s="6">
        <f>SUMIF(ET$5:ET$35,$D1483,EV$5:EV$35)</f>
        <v>0</v>
      </c>
      <c r="ET1483" s="9"/>
      <c r="EU1483" s="10"/>
      <c r="EV1483" s="11"/>
      <c r="EW1483" s="6">
        <f>SUMIF(EX$5:EX$35,$D1483,EZ$5:EZ$35)</f>
        <v>0</v>
      </c>
      <c r="EX1483" s="9"/>
      <c r="EY1483" s="10"/>
      <c r="EZ1483" s="11"/>
      <c r="FA1483" s="6">
        <f>SUMIF(FB$5:FB$35,$D1483,FD$5:FD$35)</f>
        <v>0</v>
      </c>
      <c r="FB1483" s="9"/>
      <c r="FC1483" s="10"/>
      <c r="FD1483" s="11"/>
      <c r="FE1483" s="6">
        <f>SUMIF(FF$5:FF$35,$D1483,FH$5:FH$35)</f>
        <v>0</v>
      </c>
      <c r="FF1483" s="9"/>
      <c r="FG1483" s="10"/>
      <c r="FH1483" s="11"/>
      <c r="FI1483" s="6">
        <f>SUMIF(FJ$5:FJ$35,$D1483,FL$5:FL$35)</f>
        <v>0</v>
      </c>
      <c r="FJ1483" s="9"/>
      <c r="FK1483" s="10"/>
      <c r="FL1483" s="11"/>
      <c r="FM1483" s="6">
        <f>SUMIF(FN$5:FN$35,$D1483,FP$5:FP$35)</f>
        <v>0</v>
      </c>
      <c r="FN1483" s="9"/>
      <c r="FO1483" s="10"/>
      <c r="FP1483" s="11"/>
      <c r="FQ1483" s="6">
        <f>SUMIF(FR$5:FR$35,$D1483,FT$5:FT$35)</f>
        <v>0</v>
      </c>
      <c r="FR1483" s="9"/>
      <c r="FS1483" s="10"/>
      <c r="FT1483" s="11"/>
      <c r="FU1483" s="6">
        <f>SUMIF(FV$5:FV$35,$D1483,FX$5:FX$35)</f>
        <v>0</v>
      </c>
      <c r="FV1483" s="9"/>
      <c r="FW1483" s="10"/>
      <c r="FX1483" s="11"/>
      <c r="FY1483" s="6">
        <f>SUMIF(FZ$5:FZ$35,$D1483,GB$5:GB$35)</f>
        <v>0</v>
      </c>
      <c r="FZ1483" s="9"/>
      <c r="GA1483" s="10"/>
      <c r="GB1483" s="11"/>
      <c r="GC1483" s="6">
        <f>SUMIF(GD$5:GD$35,$D1483,GF$5:GF$35)</f>
        <v>0</v>
      </c>
      <c r="GD1483" s="9"/>
      <c r="GE1483" s="10"/>
      <c r="GF1483" s="11"/>
      <c r="GG1483" s="6">
        <f>SUMIF(GH$5:GH$35,$D1483,GJ$5:GJ$35)</f>
        <v>0</v>
      </c>
      <c r="GH1483" s="9"/>
      <c r="GI1483" s="10"/>
      <c r="GJ1483" s="11"/>
      <c r="GK1483" s="6">
        <f>SUMIF(GL$5:GL$35,$D1483,GN$5:GN$35)</f>
        <v>0</v>
      </c>
      <c r="GL1483" s="9"/>
      <c r="GM1483" s="10"/>
      <c r="GN1483" s="11"/>
      <c r="GO1483" s="6">
        <f>SUMIF(GP$5:GP$35,$D1483,GR$5:GR$35)</f>
        <v>0</v>
      </c>
      <c r="GP1483" s="9"/>
      <c r="GQ1483" s="10"/>
      <c r="GR1483" s="11"/>
      <c r="GS1483" s="6">
        <f>SUMIF(GT$5:GT$35,$D1483,GV$5:GV$35)</f>
        <v>0</v>
      </c>
      <c r="GT1483" s="9"/>
      <c r="GU1483" s="10"/>
      <c r="GV1483" s="20"/>
      <c r="GW1483" s="19">
        <f t="shared" ref="GW1483:GW1546" si="36">SUM(E1483:GV1483)</f>
        <v>0</v>
      </c>
      <c r="GX1483" s="472">
        <f>SUM(GW1483:GW1494)</f>
        <v>0</v>
      </c>
      <c r="GY1483" s="473" t="str">
        <f>D1483</f>
        <v>TS15435/000rg</v>
      </c>
    </row>
    <row r="1484" spans="1:207" ht="30">
      <c r="A1484" s="244" t="s">
        <v>76</v>
      </c>
      <c r="B1484" s="475"/>
      <c r="C1484" s="144" t="s">
        <v>454</v>
      </c>
      <c r="D1484" s="237" t="s">
        <v>450</v>
      </c>
      <c r="E1484" s="206">
        <f>SUMIF(F$36:F$66,$D1484,H$36:H$66)</f>
        <v>0</v>
      </c>
      <c r="F1484" s="9"/>
      <c r="G1484" s="10"/>
      <c r="H1484" s="11"/>
      <c r="I1484" s="6">
        <f>SUMIF(J$36:J$66,$D1484,L$36:L$66)</f>
        <v>0</v>
      </c>
      <c r="J1484" s="9"/>
      <c r="K1484" s="10"/>
      <c r="L1484" s="11"/>
      <c r="M1484" s="6">
        <f>SUMIF(N$36:N$66,$D1484,P$36:P$66)</f>
        <v>0</v>
      </c>
      <c r="N1484" s="9"/>
      <c r="O1484" s="10"/>
      <c r="P1484" s="11"/>
      <c r="Q1484" s="6">
        <f>SUMIF(R$36:R$66,$D1484,T$36:T$66)</f>
        <v>0</v>
      </c>
      <c r="R1484" s="9"/>
      <c r="S1484" s="10"/>
      <c r="T1484" s="11"/>
      <c r="U1484" s="6">
        <f>SUMIF(V$36:V$66,$D1484,X$36:X$66)</f>
        <v>0</v>
      </c>
      <c r="V1484" s="9"/>
      <c r="W1484" s="10"/>
      <c r="X1484" s="11"/>
      <c r="Y1484" s="6">
        <f>SUMIF(Z$36:Z$66,$D1484,AB$36:AB$66)</f>
        <v>0</v>
      </c>
      <c r="Z1484" s="9"/>
      <c r="AA1484" s="10"/>
      <c r="AB1484" s="11"/>
      <c r="AC1484" s="6">
        <f>SUMIF(AD$36:AD$66,$D1484,AF$36:AF$66)</f>
        <v>0</v>
      </c>
      <c r="AD1484" s="9"/>
      <c r="AE1484" s="10"/>
      <c r="AF1484" s="11"/>
      <c r="AG1484" s="6">
        <f>SUMIF(AH$36:AH$66,$D1484,AJ$36:AJ$66)</f>
        <v>0</v>
      </c>
      <c r="AH1484" s="9"/>
      <c r="AI1484" s="10"/>
      <c r="AJ1484" s="11"/>
      <c r="AK1484" s="6">
        <f>SUMIF(AL$36:AL$66,$D1484,AN$36:AN$66)</f>
        <v>0</v>
      </c>
      <c r="AL1484" s="9"/>
      <c r="AM1484" s="10"/>
      <c r="AN1484" s="11"/>
      <c r="AO1484" s="6">
        <f>SUMIF(AP$36:AP$66,$D1484,AR$36:AR$66)</f>
        <v>0</v>
      </c>
      <c r="AP1484" s="9"/>
      <c r="AQ1484" s="10"/>
      <c r="AR1484" s="11"/>
      <c r="AS1484" s="6">
        <f>SUMIF(AT$36:AT$66,$D1484,AV$36:AV$66)</f>
        <v>0</v>
      </c>
      <c r="AT1484" s="9"/>
      <c r="AU1484" s="10"/>
      <c r="AV1484" s="11"/>
      <c r="AW1484" s="6">
        <f>SUMIF(AX$36:AX$66,$D1484,AZ$36:AZ$66)</f>
        <v>0</v>
      </c>
      <c r="AX1484" s="9"/>
      <c r="AY1484" s="10"/>
      <c r="AZ1484" s="11"/>
      <c r="BA1484" s="6">
        <f>SUMIF(BB$36:BB$66,$D1484,BD$36:BD$66)</f>
        <v>0</v>
      </c>
      <c r="BB1484" s="9"/>
      <c r="BC1484" s="10"/>
      <c r="BD1484" s="11"/>
      <c r="BE1484" s="6">
        <f>SUMIF(BF$36:BF$66,$D1484,BH$36:BH$66)</f>
        <v>0</v>
      </c>
      <c r="BF1484" s="9"/>
      <c r="BG1484" s="10"/>
      <c r="BH1484" s="11"/>
      <c r="BI1484" s="6">
        <f>SUMIF(BJ$36:BJ$66,$D1484,BL$36:BL$66)</f>
        <v>0</v>
      </c>
      <c r="BJ1484" s="9"/>
      <c r="BK1484" s="10"/>
      <c r="BL1484" s="11"/>
      <c r="BM1484" s="6">
        <f>SUMIF(BN$36:BN$66,$D1484,BP$36:BP$66)</f>
        <v>0</v>
      </c>
      <c r="BN1484" s="9"/>
      <c r="BO1484" s="10"/>
      <c r="BP1484" s="11"/>
      <c r="BQ1484" s="6">
        <f>SUMIF(BR$36:BR$66,$D1484,BT$36:BT$66)</f>
        <v>0</v>
      </c>
      <c r="BR1484" s="9"/>
      <c r="BS1484" s="10"/>
      <c r="BT1484" s="11"/>
      <c r="BU1484" s="6">
        <f>SUMIF(BV$36:BV$66,$D1484,BX$36:BX$66)</f>
        <v>0</v>
      </c>
      <c r="BV1484" s="9"/>
      <c r="BW1484" s="10"/>
      <c r="BX1484" s="11"/>
      <c r="BY1484" s="6">
        <f>SUMIF(BZ$36:BZ$66,$D1484,CB$36:CB$66)</f>
        <v>0</v>
      </c>
      <c r="BZ1484" s="9"/>
      <c r="CA1484" s="10"/>
      <c r="CB1484" s="11"/>
      <c r="CC1484" s="6">
        <f>SUMIF(CD$36:CD$66,$D1484,CF$36:CF$66)</f>
        <v>0</v>
      </c>
      <c r="CD1484" s="9"/>
      <c r="CE1484" s="10"/>
      <c r="CF1484" s="11"/>
      <c r="CG1484" s="6">
        <f>SUMIF(CH$36:CH$66,$D1484,CJ$36:CJ$66)</f>
        <v>0</v>
      </c>
      <c r="CH1484" s="9"/>
      <c r="CI1484" s="10"/>
      <c r="CJ1484" s="11"/>
      <c r="CK1484" s="6">
        <f>SUMIF(CL$36:CL$66,$D1484,CN$36:CN$66)</f>
        <v>0</v>
      </c>
      <c r="CL1484" s="9"/>
      <c r="CM1484" s="10"/>
      <c r="CN1484" s="11"/>
      <c r="CO1484" s="6">
        <f>SUMIF(CP$36:CP$66,$D1484,CR$36:CR$66)</f>
        <v>0</v>
      </c>
      <c r="CP1484" s="9"/>
      <c r="CQ1484" s="10"/>
      <c r="CR1484" s="11"/>
      <c r="CS1484" s="6">
        <f>SUMIF(CT$36:CT$66,$D1484,CV$36:CV$66)</f>
        <v>0</v>
      </c>
      <c r="CT1484" s="9"/>
      <c r="CU1484" s="10"/>
      <c r="CV1484" s="11"/>
      <c r="CW1484" s="6">
        <f>SUMIF(CX$36:CX$66,$D1484,CZ$36:CZ$66)</f>
        <v>0</v>
      </c>
      <c r="CX1484" s="9"/>
      <c r="CY1484" s="10"/>
      <c r="CZ1484" s="11"/>
      <c r="DA1484" s="6">
        <f>SUMIF(DB$36:DB$66,$D1484,DD$36:DD$66)</f>
        <v>0</v>
      </c>
      <c r="DB1484" s="9"/>
      <c r="DC1484" s="10"/>
      <c r="DD1484" s="11"/>
      <c r="DE1484" s="6">
        <f>SUMIF(DF$36:DF$66,$D1484,DH$36:DH$66)</f>
        <v>0</v>
      </c>
      <c r="DF1484" s="9"/>
      <c r="DG1484" s="10"/>
      <c r="DH1484" s="11"/>
      <c r="DI1484" s="6">
        <f>SUMIF(DJ$36:DJ$66,$D1484,DL$36:DL$66)</f>
        <v>0</v>
      </c>
      <c r="DJ1484" s="9"/>
      <c r="DK1484" s="10"/>
      <c r="DL1484" s="11"/>
      <c r="DM1484" s="6">
        <f>SUMIF(DN$36:DN$66,$D1484,DP$36:DP$66)</f>
        <v>0</v>
      </c>
      <c r="DN1484" s="9"/>
      <c r="DO1484" s="10"/>
      <c r="DP1484" s="11"/>
      <c r="DQ1484" s="6">
        <f>SUMIF(DR$36:DR$66,$D1484,DT$36:DT$66)</f>
        <v>0</v>
      </c>
      <c r="DR1484" s="9"/>
      <c r="DS1484" s="10"/>
      <c r="DT1484" s="11"/>
      <c r="DU1484" s="6">
        <f>SUMIF(DV$36:DV$66,$D1484,DX$36:DX$66)</f>
        <v>0</v>
      </c>
      <c r="DV1484" s="9"/>
      <c r="DW1484" s="10"/>
      <c r="DX1484" s="11"/>
      <c r="DY1484" s="6">
        <f>SUMIF(DZ$36:DZ$66,$D1484,EB$36:EB$66)</f>
        <v>0</v>
      </c>
      <c r="DZ1484" s="9"/>
      <c r="EA1484" s="10"/>
      <c r="EB1484" s="11"/>
      <c r="EC1484" s="6">
        <f>SUMIF(ED$36:ED$66,$D1484,EF$36:EF$66)</f>
        <v>0</v>
      </c>
      <c r="ED1484" s="9"/>
      <c r="EE1484" s="10"/>
      <c r="EF1484" s="11"/>
      <c r="EG1484" s="6">
        <f>SUMIF(EH$36:EH$66,$D1484,EJ$36:EJ$66)</f>
        <v>0</v>
      </c>
      <c r="EH1484" s="9"/>
      <c r="EI1484" s="10"/>
      <c r="EJ1484" s="11"/>
      <c r="EK1484" s="6">
        <f>SUMIF(EL$36:EL$66,$D1484,EN$36:EN$66)</f>
        <v>0</v>
      </c>
      <c r="EL1484" s="9"/>
      <c r="EM1484" s="10"/>
      <c r="EN1484" s="11"/>
      <c r="EO1484" s="6">
        <f>SUMIF(EP$36:EP$66,$D1484,ER$36:ER$66)</f>
        <v>0</v>
      </c>
      <c r="EP1484" s="9"/>
      <c r="EQ1484" s="10"/>
      <c r="ER1484" s="11"/>
      <c r="ES1484" s="6">
        <f>SUMIF(ET$36:ET$66,$D1484,EV$36:EV$66)</f>
        <v>0</v>
      </c>
      <c r="ET1484" s="9"/>
      <c r="EU1484" s="10"/>
      <c r="EV1484" s="11"/>
      <c r="EW1484" s="6">
        <f>SUMIF(EX$36:EX$66,$D1484,EZ$36:EZ$66)</f>
        <v>0</v>
      </c>
      <c r="EX1484" s="9"/>
      <c r="EY1484" s="10"/>
      <c r="EZ1484" s="11"/>
      <c r="FA1484" s="6">
        <f>SUMIF(FB$36:FB$66,$D1484,FD$36:FD$66)</f>
        <v>0</v>
      </c>
      <c r="FB1484" s="9"/>
      <c r="FC1484" s="10"/>
      <c r="FD1484" s="11"/>
      <c r="FE1484" s="6">
        <f>SUMIF(FF$36:FF$66,$D1484,FH$36:FH$66)</f>
        <v>0</v>
      </c>
      <c r="FF1484" s="9"/>
      <c r="FG1484" s="10"/>
      <c r="FH1484" s="11"/>
      <c r="FI1484" s="6">
        <f>SUMIF(FJ$36:FJ$66,$D1484,FL$36:FL$66)</f>
        <v>0</v>
      </c>
      <c r="FJ1484" s="9"/>
      <c r="FK1484" s="10"/>
      <c r="FL1484" s="11"/>
      <c r="FM1484" s="6">
        <f>SUMIF(FN$36:FN$66,$D1484,FP$36:FP$66)</f>
        <v>0</v>
      </c>
      <c r="FN1484" s="9"/>
      <c r="FO1484" s="10"/>
      <c r="FP1484" s="11"/>
      <c r="FQ1484" s="6">
        <f>SUMIF(FR$36:FR$66,$D1484,FT$36:FT$66)</f>
        <v>0</v>
      </c>
      <c r="FR1484" s="9"/>
      <c r="FS1484" s="10"/>
      <c r="FT1484" s="11"/>
      <c r="FU1484" s="6">
        <f>SUMIF(FV$36:FV$66,$D1484,FX$36:FX$66)</f>
        <v>0</v>
      </c>
      <c r="FV1484" s="9"/>
      <c r="FW1484" s="10"/>
      <c r="FX1484" s="11"/>
      <c r="FY1484" s="6">
        <f>SUMIF(FZ$36:FZ$66,$D1484,GB$36:GB$66)</f>
        <v>0</v>
      </c>
      <c r="FZ1484" s="9"/>
      <c r="GA1484" s="10"/>
      <c r="GB1484" s="11"/>
      <c r="GC1484" s="6">
        <f>SUMIF(GD$36:GD$66,$D1484,GF$36:GF$66)</f>
        <v>0</v>
      </c>
      <c r="GD1484" s="9"/>
      <c r="GE1484" s="10"/>
      <c r="GF1484" s="11"/>
      <c r="GG1484" s="6">
        <f>SUMIF(GH$36:GH$66,$D1484,GJ$36:GJ$66)</f>
        <v>0</v>
      </c>
      <c r="GH1484" s="9"/>
      <c r="GI1484" s="10"/>
      <c r="GJ1484" s="11"/>
      <c r="GK1484" s="6">
        <f>SUMIF(GL$36:GL$66,$D1484,GN$36:GN$66)</f>
        <v>0</v>
      </c>
      <c r="GL1484" s="9"/>
      <c r="GM1484" s="10"/>
      <c r="GN1484" s="11"/>
      <c r="GO1484" s="6">
        <f>SUMIF(GP$36:GP$66,$D1484,GR$36:GR$66)</f>
        <v>0</v>
      </c>
      <c r="GP1484" s="9"/>
      <c r="GQ1484" s="10"/>
      <c r="GR1484" s="11"/>
      <c r="GS1484" s="6">
        <f>SUMIF(GT$36:GT$66,$D1484,GV$36:GV$66)</f>
        <v>0</v>
      </c>
      <c r="GT1484" s="9"/>
      <c r="GU1484" s="10"/>
      <c r="GV1484" s="20"/>
      <c r="GW1484" s="19">
        <f t="shared" si="36"/>
        <v>0</v>
      </c>
      <c r="GX1484" s="472"/>
      <c r="GY1484" s="473"/>
    </row>
    <row r="1485" spans="1:207" ht="30">
      <c r="A1485" s="244" t="s">
        <v>77</v>
      </c>
      <c r="B1485" s="475"/>
      <c r="C1485" s="144" t="s">
        <v>454</v>
      </c>
      <c r="D1485" s="237" t="s">
        <v>450</v>
      </c>
      <c r="E1485" s="206">
        <f>SUMIF(F$67:F$97,$D1485,H$67:H$97)</f>
        <v>0</v>
      </c>
      <c r="F1485" s="9"/>
      <c r="G1485" s="10"/>
      <c r="H1485" s="11"/>
      <c r="I1485" s="6">
        <f>SUMIF(J$67:J$97,$D1485,L$67:L$97)</f>
        <v>0</v>
      </c>
      <c r="J1485" s="9"/>
      <c r="K1485" s="10"/>
      <c r="L1485" s="11"/>
      <c r="M1485" s="6">
        <f>SUMIF(N$67:N$97,$D1485,P$67:P$97)</f>
        <v>0</v>
      </c>
      <c r="N1485" s="9"/>
      <c r="O1485" s="10"/>
      <c r="P1485" s="11"/>
      <c r="Q1485" s="6">
        <f>SUMIF(R$67:R$97,$D1485,T$67:T$97)</f>
        <v>0</v>
      </c>
      <c r="R1485" s="9"/>
      <c r="S1485" s="10"/>
      <c r="T1485" s="11"/>
      <c r="U1485" s="6">
        <f>SUMIF(V$67:V$97,$D1485,X$67:X$97)</f>
        <v>0</v>
      </c>
      <c r="V1485" s="9"/>
      <c r="W1485" s="10"/>
      <c r="X1485" s="11"/>
      <c r="Y1485" s="6">
        <f>SUMIF(Z$67:Z$97,$D1485,AB$67:AB$97)</f>
        <v>0</v>
      </c>
      <c r="Z1485" s="9"/>
      <c r="AA1485" s="10"/>
      <c r="AB1485" s="11"/>
      <c r="AC1485" s="6">
        <f>SUMIF(AD$67:AD$97,$D1485,AF$67:AF$97)</f>
        <v>0</v>
      </c>
      <c r="AD1485" s="9"/>
      <c r="AE1485" s="10"/>
      <c r="AF1485" s="11"/>
      <c r="AG1485" s="6">
        <f>SUMIF(AH$67:AH$97,$D1485,AJ$67:AJ$97)</f>
        <v>0</v>
      </c>
      <c r="AH1485" s="9"/>
      <c r="AI1485" s="10"/>
      <c r="AJ1485" s="11"/>
      <c r="AK1485" s="6">
        <f>SUMIF(AL$67:AL$97,$D1485,AN$67:AN$97)</f>
        <v>0</v>
      </c>
      <c r="AL1485" s="9"/>
      <c r="AM1485" s="10"/>
      <c r="AN1485" s="11"/>
      <c r="AO1485" s="6">
        <f>SUMIF(AP$67:AP$97,$D1485,AR$67:AR$97)</f>
        <v>0</v>
      </c>
      <c r="AP1485" s="9"/>
      <c r="AQ1485" s="10"/>
      <c r="AR1485" s="11"/>
      <c r="AS1485" s="6">
        <f>SUMIF(AT$67:AT$97,$D1485,AV$67:AV$97)</f>
        <v>0</v>
      </c>
      <c r="AT1485" s="9"/>
      <c r="AU1485" s="10"/>
      <c r="AV1485" s="11"/>
      <c r="AW1485" s="6">
        <f>SUMIF(AX$67:AX$97,$D1485,AZ$67:AZ$97)</f>
        <v>0</v>
      </c>
      <c r="AX1485" s="9"/>
      <c r="AY1485" s="10"/>
      <c r="AZ1485" s="11"/>
      <c r="BA1485" s="6">
        <f>SUMIF(BB$67:BB$97,$D1485,BD$67:BD$97)</f>
        <v>0</v>
      </c>
      <c r="BB1485" s="9"/>
      <c r="BC1485" s="10"/>
      <c r="BD1485" s="11"/>
      <c r="BE1485" s="6">
        <f>SUMIF(BF$67:BF$97,$D1485,BH$67:BH$97)</f>
        <v>0</v>
      </c>
      <c r="BF1485" s="9"/>
      <c r="BG1485" s="10"/>
      <c r="BH1485" s="11"/>
      <c r="BI1485" s="6">
        <f>SUMIF(BJ$67:BJ$97,$D1485,BL$67:BL$97)</f>
        <v>0</v>
      </c>
      <c r="BJ1485" s="9"/>
      <c r="BK1485" s="10"/>
      <c r="BL1485" s="11"/>
      <c r="BM1485" s="6">
        <f>SUMIF(BN$67:BN$97,$D1485,BP$67:BP$97)</f>
        <v>0</v>
      </c>
      <c r="BN1485" s="9"/>
      <c r="BO1485" s="10"/>
      <c r="BP1485" s="11"/>
      <c r="BQ1485" s="6">
        <f>SUMIF(BR$67:BR$97,$D1485,BT$67:BT$97)</f>
        <v>0</v>
      </c>
      <c r="BR1485" s="9"/>
      <c r="BS1485" s="10"/>
      <c r="BT1485" s="11"/>
      <c r="BU1485" s="6">
        <f>SUMIF(BV$67:BV$97,$D1485,BX$67:BX$97)</f>
        <v>0</v>
      </c>
      <c r="BV1485" s="9"/>
      <c r="BW1485" s="10"/>
      <c r="BX1485" s="11"/>
      <c r="BY1485" s="6">
        <f>SUMIF(BZ$67:BZ$97,$D1485,CB$67:CB$97)</f>
        <v>0</v>
      </c>
      <c r="BZ1485" s="9"/>
      <c r="CA1485" s="10"/>
      <c r="CB1485" s="11"/>
      <c r="CC1485" s="6">
        <f>SUMIF(CD$67:CD$97,$D1485,CF$67:CF$97)</f>
        <v>0</v>
      </c>
      <c r="CD1485" s="9"/>
      <c r="CE1485" s="10"/>
      <c r="CF1485" s="11"/>
      <c r="CG1485" s="6">
        <f>SUMIF(CH$67:CH$97,$D1485,CJ$67:CJ$97)</f>
        <v>0</v>
      </c>
      <c r="CH1485" s="9"/>
      <c r="CI1485" s="10"/>
      <c r="CJ1485" s="11"/>
      <c r="CK1485" s="6">
        <f>SUMIF(CL$67:CL$97,$D1485,CN$67:CN$97)</f>
        <v>0</v>
      </c>
      <c r="CL1485" s="9"/>
      <c r="CM1485" s="10"/>
      <c r="CN1485" s="11"/>
      <c r="CO1485" s="6">
        <f>SUMIF(CP$67:CP$97,$D1485,CR$67:CR$97)</f>
        <v>0</v>
      </c>
      <c r="CP1485" s="9"/>
      <c r="CQ1485" s="10"/>
      <c r="CR1485" s="11"/>
      <c r="CS1485" s="6">
        <f>SUMIF(CT$67:CT$97,$D1485,CV$67:CV$97)</f>
        <v>0</v>
      </c>
      <c r="CT1485" s="9"/>
      <c r="CU1485" s="10"/>
      <c r="CV1485" s="11"/>
      <c r="CW1485" s="6">
        <f>SUMIF(CX$67:CX$97,$D1485,CZ$67:CZ$97)</f>
        <v>0</v>
      </c>
      <c r="CX1485" s="9"/>
      <c r="CY1485" s="10"/>
      <c r="CZ1485" s="11"/>
      <c r="DA1485" s="6">
        <f>SUMIF(DB$67:DB$97,$D1485,DD$67:DD$97)</f>
        <v>0</v>
      </c>
      <c r="DB1485" s="9"/>
      <c r="DC1485" s="10"/>
      <c r="DD1485" s="11"/>
      <c r="DE1485" s="6">
        <f>SUMIF(DF$67:DF$97,$D1485,DH$67:DH$97)</f>
        <v>0</v>
      </c>
      <c r="DF1485" s="9"/>
      <c r="DG1485" s="10"/>
      <c r="DH1485" s="11"/>
      <c r="DI1485" s="6">
        <f>SUMIF(DJ$67:DJ$97,$D1485,DL$67:DL$97)</f>
        <v>0</v>
      </c>
      <c r="DJ1485" s="9"/>
      <c r="DK1485" s="10"/>
      <c r="DL1485" s="11"/>
      <c r="DM1485" s="6">
        <f>SUMIF(DN$67:DN$97,$D1485,DP$67:DP$97)</f>
        <v>0</v>
      </c>
      <c r="DN1485" s="9"/>
      <c r="DO1485" s="10"/>
      <c r="DP1485" s="11"/>
      <c r="DQ1485" s="6">
        <f>SUMIF(DR$67:DR$97,$D1485,DT$67:DT$97)</f>
        <v>0</v>
      </c>
      <c r="DR1485" s="9"/>
      <c r="DS1485" s="10"/>
      <c r="DT1485" s="11"/>
      <c r="DU1485" s="6">
        <f>SUMIF(DV$67:DV$97,$D1485,DX$67:DX$97)</f>
        <v>0</v>
      </c>
      <c r="DV1485" s="9"/>
      <c r="DW1485" s="10"/>
      <c r="DX1485" s="11"/>
      <c r="DY1485" s="6">
        <f>SUMIF(DZ$67:DZ$97,$D1485,EB$67:EB$97)</f>
        <v>0</v>
      </c>
      <c r="DZ1485" s="9"/>
      <c r="EA1485" s="10"/>
      <c r="EB1485" s="11"/>
      <c r="EC1485" s="6">
        <f>SUMIF(ED$67:ED$97,$D1485,EF$67:EF$97)</f>
        <v>0</v>
      </c>
      <c r="ED1485" s="9"/>
      <c r="EE1485" s="10"/>
      <c r="EF1485" s="11"/>
      <c r="EG1485" s="6">
        <f>SUMIF(EH$67:EH$97,$D1485,EJ$67:EJ$97)</f>
        <v>0</v>
      </c>
      <c r="EH1485" s="9"/>
      <c r="EI1485" s="10"/>
      <c r="EJ1485" s="11"/>
      <c r="EK1485" s="6">
        <f>SUMIF(EL$67:EL$97,$D1485,EN$67:EN$97)</f>
        <v>0</v>
      </c>
      <c r="EL1485" s="9"/>
      <c r="EM1485" s="10"/>
      <c r="EN1485" s="11"/>
      <c r="EO1485" s="6">
        <f>SUMIF(EP$67:EP$97,$D1485,ER$67:ER$97)</f>
        <v>0</v>
      </c>
      <c r="EP1485" s="9"/>
      <c r="EQ1485" s="10"/>
      <c r="ER1485" s="11"/>
      <c r="ES1485" s="6">
        <f>SUMIF(ET$67:ET$97,$D1485,EV$67:EV$97)</f>
        <v>0</v>
      </c>
      <c r="ET1485" s="9"/>
      <c r="EU1485" s="10"/>
      <c r="EV1485" s="11"/>
      <c r="EW1485" s="6">
        <f>SUMIF(EX$67:EX$97,$D1485,EZ$67:EZ$97)</f>
        <v>0</v>
      </c>
      <c r="EX1485" s="9"/>
      <c r="EY1485" s="10"/>
      <c r="EZ1485" s="11"/>
      <c r="FA1485" s="6">
        <f>SUMIF(FB$67:FB$97,$D1485,FD$67:FD$97)</f>
        <v>0</v>
      </c>
      <c r="FB1485" s="9"/>
      <c r="FC1485" s="10"/>
      <c r="FD1485" s="11"/>
      <c r="FE1485" s="6">
        <f>SUMIF(FF$67:FF$97,$D1485,FH$67:FH$97)</f>
        <v>0</v>
      </c>
      <c r="FF1485" s="9"/>
      <c r="FG1485" s="10"/>
      <c r="FH1485" s="11"/>
      <c r="FI1485" s="6">
        <f>SUMIF(FJ$67:FJ$97,$D1485,FL$67:FL$97)</f>
        <v>0</v>
      </c>
      <c r="FJ1485" s="9"/>
      <c r="FK1485" s="10"/>
      <c r="FL1485" s="11"/>
      <c r="FM1485" s="6">
        <f>SUMIF(FN$67:FN$97,$D1485,FP$67:FP$97)</f>
        <v>0</v>
      </c>
      <c r="FN1485" s="9"/>
      <c r="FO1485" s="10"/>
      <c r="FP1485" s="11"/>
      <c r="FQ1485" s="6">
        <f>SUMIF(FR$67:FR$97,$D1485,FT$67:FT$97)</f>
        <v>0</v>
      </c>
      <c r="FR1485" s="9"/>
      <c r="FS1485" s="10"/>
      <c r="FT1485" s="11"/>
      <c r="FU1485" s="6">
        <f>SUMIF(FV$67:FV$97,$D1485,FX$67:FX$97)</f>
        <v>0</v>
      </c>
      <c r="FV1485" s="9"/>
      <c r="FW1485" s="10"/>
      <c r="FX1485" s="11"/>
      <c r="FY1485" s="6">
        <f>SUMIF(FZ$67:FZ$97,$D1485,GB$67:GB$97)</f>
        <v>0</v>
      </c>
      <c r="FZ1485" s="9"/>
      <c r="GA1485" s="10"/>
      <c r="GB1485" s="11"/>
      <c r="GC1485" s="6">
        <f>SUMIF(GD$67:GD$97,$D1485,GF$67:GF$97)</f>
        <v>0</v>
      </c>
      <c r="GD1485" s="9"/>
      <c r="GE1485" s="10"/>
      <c r="GF1485" s="11"/>
      <c r="GG1485" s="6">
        <f>SUMIF(GH$67:GH$97,$D1485,GJ$67:GJ$97)</f>
        <v>0</v>
      </c>
      <c r="GH1485" s="9"/>
      <c r="GI1485" s="10"/>
      <c r="GJ1485" s="11"/>
      <c r="GK1485" s="6">
        <f>SUMIF(GL$67:GL$97,$D1485,GN$67:GN$97)</f>
        <v>0</v>
      </c>
      <c r="GL1485" s="9"/>
      <c r="GM1485" s="10"/>
      <c r="GN1485" s="11"/>
      <c r="GO1485" s="6">
        <f>SUMIF(GP$67:GP$97,$D1485,GR$67:GR$97)</f>
        <v>0</v>
      </c>
      <c r="GP1485" s="9"/>
      <c r="GQ1485" s="10"/>
      <c r="GR1485" s="11"/>
      <c r="GS1485" s="6">
        <f>SUMIF(GT$67:GT$97,$D1485,GV$67:GV$97)</f>
        <v>0</v>
      </c>
      <c r="GT1485" s="9"/>
      <c r="GU1485" s="10"/>
      <c r="GV1485" s="20"/>
      <c r="GW1485" s="19">
        <f t="shared" si="36"/>
        <v>0</v>
      </c>
      <c r="GX1485" s="472"/>
      <c r="GY1485" s="473"/>
    </row>
    <row r="1486" spans="1:207" ht="30">
      <c r="A1486" s="244" t="s">
        <v>78</v>
      </c>
      <c r="B1486" s="475"/>
      <c r="C1486" s="144" t="s">
        <v>454</v>
      </c>
      <c r="D1486" s="237" t="s">
        <v>450</v>
      </c>
      <c r="E1486" s="206">
        <f>SUMIF(F$98:F$128,$D1486,H$98:H$128)</f>
        <v>0</v>
      </c>
      <c r="F1486" s="9"/>
      <c r="G1486" s="10"/>
      <c r="H1486" s="11"/>
      <c r="I1486" s="6">
        <f>SUMIF(J$98:J$128,$D1486,L$98:L$128)</f>
        <v>0</v>
      </c>
      <c r="J1486" s="9"/>
      <c r="K1486" s="10"/>
      <c r="L1486" s="11"/>
      <c r="M1486" s="6">
        <f>SUMIF(N$98:N$128,$D1486,P$98:P$128)</f>
        <v>0</v>
      </c>
      <c r="N1486" s="9"/>
      <c r="O1486" s="10"/>
      <c r="P1486" s="11"/>
      <c r="Q1486" s="6">
        <f>SUMIF(R$98:R$128,$D1486,T$98:T$128)</f>
        <v>0</v>
      </c>
      <c r="R1486" s="9"/>
      <c r="S1486" s="10"/>
      <c r="T1486" s="11"/>
      <c r="U1486" s="6">
        <f>SUMIF(V$98:V$128,$D1486,X$98:X$128)</f>
        <v>0</v>
      </c>
      <c r="V1486" s="9"/>
      <c r="W1486" s="10"/>
      <c r="X1486" s="11"/>
      <c r="Y1486" s="6">
        <f>SUMIF(Z$98:Z$128,$D1486,AB$98:AB$128)</f>
        <v>0</v>
      </c>
      <c r="Z1486" s="9"/>
      <c r="AA1486" s="10"/>
      <c r="AB1486" s="11"/>
      <c r="AC1486" s="6">
        <f>SUMIF(AD$98:AD$128,$D1486,AF$98:AF$128)</f>
        <v>0</v>
      </c>
      <c r="AD1486" s="9"/>
      <c r="AE1486" s="10"/>
      <c r="AF1486" s="11"/>
      <c r="AG1486" s="6">
        <f>SUMIF(AH$98:AH$128,$D1486,AJ$98:AJ$128)</f>
        <v>0</v>
      </c>
      <c r="AH1486" s="9"/>
      <c r="AI1486" s="10"/>
      <c r="AJ1486" s="11"/>
      <c r="AK1486" s="6">
        <f>SUMIF(AL$98:AL$128,$D1486,AN$98:AN$128)</f>
        <v>0</v>
      </c>
      <c r="AL1486" s="9"/>
      <c r="AM1486" s="10"/>
      <c r="AN1486" s="11"/>
      <c r="AO1486" s="6">
        <f>SUMIF(AP$98:AP$128,$D1486,AR$98:AR$128)</f>
        <v>0</v>
      </c>
      <c r="AP1486" s="9"/>
      <c r="AQ1486" s="10"/>
      <c r="AR1486" s="11"/>
      <c r="AS1486" s="6">
        <f>SUMIF(AT$98:AT$128,$D1486,AV$98:AV$128)</f>
        <v>0</v>
      </c>
      <c r="AT1486" s="9"/>
      <c r="AU1486" s="10"/>
      <c r="AV1486" s="11"/>
      <c r="AW1486" s="6">
        <f>SUMIF(AX$98:AX$128,$D1486,AZ$98:AZ$128)</f>
        <v>0</v>
      </c>
      <c r="AX1486" s="9"/>
      <c r="AY1486" s="10"/>
      <c r="AZ1486" s="11"/>
      <c r="BA1486" s="6">
        <f>SUMIF(BB$98:BB$128,$D1486,BD$98:BD$128)</f>
        <v>0</v>
      </c>
      <c r="BB1486" s="9"/>
      <c r="BC1486" s="10"/>
      <c r="BD1486" s="11"/>
      <c r="BE1486" s="6">
        <f>SUMIF(BF$98:BF$128,$D1486,BH$98:BH$128)</f>
        <v>0</v>
      </c>
      <c r="BF1486" s="9"/>
      <c r="BG1486" s="10"/>
      <c r="BH1486" s="11"/>
      <c r="BI1486" s="6">
        <f>SUMIF(BJ$98:BJ$128,$D1486,BL$98:BL$128)</f>
        <v>0</v>
      </c>
      <c r="BJ1486" s="9"/>
      <c r="BK1486" s="10"/>
      <c r="BL1486" s="11"/>
      <c r="BM1486" s="6">
        <f>SUMIF(BN$98:BN$128,$D1486,BP$98:BP$128)</f>
        <v>0</v>
      </c>
      <c r="BN1486" s="9"/>
      <c r="BO1486" s="10"/>
      <c r="BP1486" s="11"/>
      <c r="BQ1486" s="6">
        <f>SUMIF(BR$98:BR$128,$D1486,BT$98:BT$128)</f>
        <v>0</v>
      </c>
      <c r="BR1486" s="9"/>
      <c r="BS1486" s="10"/>
      <c r="BT1486" s="11"/>
      <c r="BU1486" s="6">
        <f>SUMIF(BV$98:BV$128,$D1486,BX$98:BX$128)</f>
        <v>0</v>
      </c>
      <c r="BV1486" s="9"/>
      <c r="BW1486" s="10"/>
      <c r="BX1486" s="11"/>
      <c r="BY1486" s="6">
        <f>SUMIF(BZ$98:BZ$128,$D1486,CB$98:CB$128)</f>
        <v>0</v>
      </c>
      <c r="BZ1486" s="9"/>
      <c r="CA1486" s="10"/>
      <c r="CB1486" s="11"/>
      <c r="CC1486" s="6">
        <f>SUMIF(CD$98:CD$128,$D1486,CF$98:CF$128)</f>
        <v>0</v>
      </c>
      <c r="CD1486" s="9"/>
      <c r="CE1486" s="10"/>
      <c r="CF1486" s="11"/>
      <c r="CG1486" s="6">
        <f>SUMIF(CH$98:CH$128,$D1486,CJ$98:CJ$128)</f>
        <v>0</v>
      </c>
      <c r="CH1486" s="9"/>
      <c r="CI1486" s="10"/>
      <c r="CJ1486" s="11"/>
      <c r="CK1486" s="6">
        <f>SUMIF(CL$98:CL$128,$D1486,CN$98:CN$128)</f>
        <v>0</v>
      </c>
      <c r="CL1486" s="9"/>
      <c r="CM1486" s="10"/>
      <c r="CN1486" s="11"/>
      <c r="CO1486" s="6">
        <f>SUMIF(CP$98:CP$128,$D1486,CR$98:CR$128)</f>
        <v>0</v>
      </c>
      <c r="CP1486" s="9"/>
      <c r="CQ1486" s="10"/>
      <c r="CR1486" s="11"/>
      <c r="CS1486" s="6">
        <f>SUMIF(CT$98:CT$128,$D1486,CV$98:CV$128)</f>
        <v>0</v>
      </c>
      <c r="CT1486" s="9"/>
      <c r="CU1486" s="10"/>
      <c r="CV1486" s="11"/>
      <c r="CW1486" s="6">
        <f>SUMIF(CX$98:CX$128,$D1486,CZ$98:CZ$128)</f>
        <v>0</v>
      </c>
      <c r="CX1486" s="9"/>
      <c r="CY1486" s="10"/>
      <c r="CZ1486" s="11"/>
      <c r="DA1486" s="6">
        <f>SUMIF(DB$98:DB$128,$D1486,DD$98:DD$128)</f>
        <v>0</v>
      </c>
      <c r="DB1486" s="9"/>
      <c r="DC1486" s="10"/>
      <c r="DD1486" s="11"/>
      <c r="DE1486" s="6">
        <f>SUMIF(DF$98:DF$128,$D1486,DH$98:DH$128)</f>
        <v>0</v>
      </c>
      <c r="DF1486" s="9"/>
      <c r="DG1486" s="10"/>
      <c r="DH1486" s="11"/>
      <c r="DI1486" s="6">
        <f>SUMIF(DJ$98:DJ$128,$D1486,DL$98:DL$128)</f>
        <v>0</v>
      </c>
      <c r="DJ1486" s="9"/>
      <c r="DK1486" s="10"/>
      <c r="DL1486" s="11"/>
      <c r="DM1486" s="6">
        <f>SUMIF(DN$98:DN$128,$D1486,DP$98:DP$128)</f>
        <v>0</v>
      </c>
      <c r="DN1486" s="9"/>
      <c r="DO1486" s="10"/>
      <c r="DP1486" s="11"/>
      <c r="DQ1486" s="6">
        <f>SUMIF(DR$98:DR$128,$D1486,DT$98:DT$128)</f>
        <v>0</v>
      </c>
      <c r="DR1486" s="9"/>
      <c r="DS1486" s="10"/>
      <c r="DT1486" s="11"/>
      <c r="DU1486" s="6">
        <f>SUMIF(DV$98:DV$128,$D1486,DX$98:DX$128)</f>
        <v>0</v>
      </c>
      <c r="DV1486" s="9"/>
      <c r="DW1486" s="10"/>
      <c r="DX1486" s="11"/>
      <c r="DY1486" s="6">
        <f>SUMIF(DZ$98:DZ$128,$D1486,EB$98:EB$128)</f>
        <v>0</v>
      </c>
      <c r="DZ1486" s="9"/>
      <c r="EA1486" s="10"/>
      <c r="EB1486" s="11"/>
      <c r="EC1486" s="6">
        <f>SUMIF(ED$98:ED$128,$D1486,EF$98:EF$128)</f>
        <v>0</v>
      </c>
      <c r="ED1486" s="9"/>
      <c r="EE1486" s="10"/>
      <c r="EF1486" s="11"/>
      <c r="EG1486" s="6">
        <f>SUMIF(EH$98:EH$128,$D1486,EJ$98:EJ$128)</f>
        <v>0</v>
      </c>
      <c r="EH1486" s="9"/>
      <c r="EI1486" s="10"/>
      <c r="EJ1486" s="11"/>
      <c r="EK1486" s="6">
        <f>SUMIF(EL$98:EL$128,$D1486,EN$98:EN$128)</f>
        <v>0</v>
      </c>
      <c r="EL1486" s="9"/>
      <c r="EM1486" s="10"/>
      <c r="EN1486" s="11"/>
      <c r="EO1486" s="6">
        <f>SUMIF(EP$98:EP$128,$D1486,ER$98:ER$128)</f>
        <v>0</v>
      </c>
      <c r="EP1486" s="9"/>
      <c r="EQ1486" s="10"/>
      <c r="ER1486" s="11"/>
      <c r="ES1486" s="6">
        <f>SUMIF(ET$98:ET$128,$D1486,EV$98:EV$128)</f>
        <v>0</v>
      </c>
      <c r="ET1486" s="9"/>
      <c r="EU1486" s="10"/>
      <c r="EV1486" s="11"/>
      <c r="EW1486" s="6">
        <f>SUMIF(EX$98:EX$128,$D1486,EZ$98:EZ$128)</f>
        <v>0</v>
      </c>
      <c r="EX1486" s="9"/>
      <c r="EY1486" s="10"/>
      <c r="EZ1486" s="11"/>
      <c r="FA1486" s="6">
        <f>SUMIF(FB$98:FB$128,$D1486,FD$98:FD$128)</f>
        <v>0</v>
      </c>
      <c r="FB1486" s="9"/>
      <c r="FC1486" s="10"/>
      <c r="FD1486" s="11"/>
      <c r="FE1486" s="6">
        <f>SUMIF(FF$98:FF$128,$D1486,FH$98:FH$128)</f>
        <v>0</v>
      </c>
      <c r="FF1486" s="9"/>
      <c r="FG1486" s="10"/>
      <c r="FH1486" s="11"/>
      <c r="FI1486" s="6">
        <f>SUMIF(FJ$98:FJ$128,$D1486,FL$98:FL$128)</f>
        <v>0</v>
      </c>
      <c r="FJ1486" s="9"/>
      <c r="FK1486" s="10"/>
      <c r="FL1486" s="11"/>
      <c r="FM1486" s="6">
        <f>SUMIF(FN$98:FN$128,$D1486,FP$98:FP$128)</f>
        <v>0</v>
      </c>
      <c r="FN1486" s="9"/>
      <c r="FO1486" s="10"/>
      <c r="FP1486" s="11"/>
      <c r="FQ1486" s="6">
        <f>SUMIF(FR$98:FR$128,$D1486,FT$98:FT$128)</f>
        <v>0</v>
      </c>
      <c r="FR1486" s="9"/>
      <c r="FS1486" s="10"/>
      <c r="FT1486" s="11"/>
      <c r="FU1486" s="6">
        <f>SUMIF(FV$98:FV$128,$D1486,FX$98:FX$128)</f>
        <v>0</v>
      </c>
      <c r="FV1486" s="9"/>
      <c r="FW1486" s="10"/>
      <c r="FX1486" s="11"/>
      <c r="FY1486" s="6">
        <f>SUMIF(FZ$98:FZ$128,$D1486,GB$98:GB$128)</f>
        <v>0</v>
      </c>
      <c r="FZ1486" s="9"/>
      <c r="GA1486" s="10"/>
      <c r="GB1486" s="11"/>
      <c r="GC1486" s="6">
        <f>SUMIF(GD$98:GD$128,$D1486,GF$98:GF$128)</f>
        <v>0</v>
      </c>
      <c r="GD1486" s="9"/>
      <c r="GE1486" s="10"/>
      <c r="GF1486" s="11"/>
      <c r="GG1486" s="6">
        <f>SUMIF(GH$98:GH$128,$D1486,GJ$98:GJ$128)</f>
        <v>0</v>
      </c>
      <c r="GH1486" s="9"/>
      <c r="GI1486" s="10"/>
      <c r="GJ1486" s="11"/>
      <c r="GK1486" s="6">
        <f>SUMIF(GL$98:GL$128,$D1486,GN$98:GN$128)</f>
        <v>0</v>
      </c>
      <c r="GL1486" s="9"/>
      <c r="GM1486" s="10"/>
      <c r="GN1486" s="11"/>
      <c r="GO1486" s="6">
        <f>SUMIF(GP$98:GP$128,$D1486,GR$98:GR$128)</f>
        <v>0</v>
      </c>
      <c r="GP1486" s="9"/>
      <c r="GQ1486" s="10"/>
      <c r="GR1486" s="11"/>
      <c r="GS1486" s="6">
        <f>SUMIF(GT$98:GT$128,$D1486,GV$98:GV$128)</f>
        <v>0</v>
      </c>
      <c r="GT1486" s="9"/>
      <c r="GU1486" s="10"/>
      <c r="GV1486" s="20"/>
      <c r="GW1486" s="19">
        <f t="shared" si="36"/>
        <v>0</v>
      </c>
      <c r="GX1486" s="472"/>
      <c r="GY1486" s="473"/>
    </row>
    <row r="1487" spans="1:207" ht="30">
      <c r="A1487" s="244" t="s">
        <v>79</v>
      </c>
      <c r="B1487" s="475"/>
      <c r="C1487" s="144" t="s">
        <v>454</v>
      </c>
      <c r="D1487" s="237" t="s">
        <v>450</v>
      </c>
      <c r="E1487" s="206">
        <f>SUMIF(F$129:F$159,$D1487,H$129:H$159)</f>
        <v>0</v>
      </c>
      <c r="F1487" s="9"/>
      <c r="G1487" s="10"/>
      <c r="H1487" s="11"/>
      <c r="I1487" s="6">
        <f>SUMIF(J$129:J$159,$D1487,L$129:L$159)</f>
        <v>0</v>
      </c>
      <c r="J1487" s="9"/>
      <c r="K1487" s="10"/>
      <c r="L1487" s="11"/>
      <c r="M1487" s="6">
        <f>SUMIF(N$129:N$159,$D1487,P$129:P$159)</f>
        <v>0</v>
      </c>
      <c r="N1487" s="9"/>
      <c r="O1487" s="10"/>
      <c r="P1487" s="11"/>
      <c r="Q1487" s="6">
        <f>SUMIF(R$129:R$159,$D1487,T$129:T$159)</f>
        <v>0</v>
      </c>
      <c r="R1487" s="9"/>
      <c r="S1487" s="10"/>
      <c r="T1487" s="11"/>
      <c r="U1487" s="6">
        <f>SUMIF(V$129:V$159,$D1487,X$129:X$159)</f>
        <v>0</v>
      </c>
      <c r="V1487" s="9"/>
      <c r="W1487" s="10"/>
      <c r="X1487" s="11"/>
      <c r="Y1487" s="6">
        <f>SUMIF(Z$129:Z$159,$D1487,AB$129:AB$159)</f>
        <v>0</v>
      </c>
      <c r="Z1487" s="9"/>
      <c r="AA1487" s="10"/>
      <c r="AB1487" s="11"/>
      <c r="AC1487" s="6">
        <f>SUMIF(AD$129:AD$159,$D1487,AF$129:AF$159)</f>
        <v>0</v>
      </c>
      <c r="AD1487" s="9"/>
      <c r="AE1487" s="10"/>
      <c r="AF1487" s="11"/>
      <c r="AG1487" s="6">
        <f>SUMIF(AH$129:AH$159,$D1487,AJ$129:AJ$159)</f>
        <v>0</v>
      </c>
      <c r="AH1487" s="9"/>
      <c r="AI1487" s="10"/>
      <c r="AJ1487" s="11"/>
      <c r="AK1487" s="6">
        <f>SUMIF(AL$129:AL$159,$D1487,AN$129:AN$159)</f>
        <v>0</v>
      </c>
      <c r="AL1487" s="9"/>
      <c r="AM1487" s="10"/>
      <c r="AN1487" s="11"/>
      <c r="AO1487" s="6">
        <f>SUMIF(AP$129:AP$159,$D1487,AR$129:AR$159)</f>
        <v>0</v>
      </c>
      <c r="AP1487" s="9"/>
      <c r="AQ1487" s="10"/>
      <c r="AR1487" s="11"/>
      <c r="AS1487" s="6">
        <f>SUMIF(AT$129:AT$159,$D1487,AV$129:AV$159)</f>
        <v>0</v>
      </c>
      <c r="AT1487" s="9"/>
      <c r="AU1487" s="10"/>
      <c r="AV1487" s="11"/>
      <c r="AW1487" s="6">
        <f>SUMIF(AX$129:AX$159,$D1487,AZ$129:AZ$159)</f>
        <v>0</v>
      </c>
      <c r="AX1487" s="9"/>
      <c r="AY1487" s="10"/>
      <c r="AZ1487" s="11"/>
      <c r="BA1487" s="6">
        <f>SUMIF(BB$129:BB$159,$D1487,BD$129:BD$159)</f>
        <v>0</v>
      </c>
      <c r="BB1487" s="9"/>
      <c r="BC1487" s="10"/>
      <c r="BD1487" s="11"/>
      <c r="BE1487" s="6">
        <f>SUMIF(BF$129:BF$159,$D1487,BH$129:BH$159)</f>
        <v>0</v>
      </c>
      <c r="BF1487" s="9"/>
      <c r="BG1487" s="10"/>
      <c r="BH1487" s="11"/>
      <c r="BI1487" s="6">
        <f>SUMIF(BJ$129:BJ$159,$D1487,BL$129:BL$159)</f>
        <v>0</v>
      </c>
      <c r="BJ1487" s="9"/>
      <c r="BK1487" s="10"/>
      <c r="BL1487" s="11"/>
      <c r="BM1487" s="6">
        <f>SUMIF(BN$129:BN$159,$D1487,BP$129:BP$159)</f>
        <v>0</v>
      </c>
      <c r="BN1487" s="9"/>
      <c r="BO1487" s="10"/>
      <c r="BP1487" s="11"/>
      <c r="BQ1487" s="6">
        <f>SUMIF(BR$129:BR$159,$D1487,BT$129:BT$159)</f>
        <v>0</v>
      </c>
      <c r="BR1487" s="9"/>
      <c r="BS1487" s="10"/>
      <c r="BT1487" s="11"/>
      <c r="BU1487" s="6">
        <f>SUMIF(BV$129:BV$159,$D1487,BX$129:BX$159)</f>
        <v>0</v>
      </c>
      <c r="BV1487" s="9"/>
      <c r="BW1487" s="10"/>
      <c r="BX1487" s="11"/>
      <c r="BY1487" s="6">
        <f>SUMIF(BZ$129:BZ$159,$D1487,CB$129:CB$159)</f>
        <v>0</v>
      </c>
      <c r="BZ1487" s="9"/>
      <c r="CA1487" s="10"/>
      <c r="CB1487" s="11"/>
      <c r="CC1487" s="6">
        <f>SUMIF(CD$129:CD$159,$D1487,CF$129:CF$159)</f>
        <v>0</v>
      </c>
      <c r="CD1487" s="9"/>
      <c r="CE1487" s="10"/>
      <c r="CF1487" s="11"/>
      <c r="CG1487" s="6">
        <f>SUMIF(CH$129:CH$159,$D1487,CJ$129:CJ$159)</f>
        <v>0</v>
      </c>
      <c r="CH1487" s="9"/>
      <c r="CI1487" s="10"/>
      <c r="CJ1487" s="11"/>
      <c r="CK1487" s="6">
        <f>SUMIF(CL$129:CL$159,$D1487,CN$129:CN$159)</f>
        <v>0</v>
      </c>
      <c r="CL1487" s="9"/>
      <c r="CM1487" s="10"/>
      <c r="CN1487" s="11"/>
      <c r="CO1487" s="6">
        <f>SUMIF(CP$129:CP$159,$D1487,CR$129:CR$159)</f>
        <v>0</v>
      </c>
      <c r="CP1487" s="9"/>
      <c r="CQ1487" s="10"/>
      <c r="CR1487" s="11"/>
      <c r="CS1487" s="6">
        <f>SUMIF(CT$129:CT$159,$D1487,CV$129:CV$159)</f>
        <v>0</v>
      </c>
      <c r="CT1487" s="9"/>
      <c r="CU1487" s="10"/>
      <c r="CV1487" s="11"/>
      <c r="CW1487" s="6">
        <f>SUMIF(CX$129:CX$159,$D1487,CZ$129:CZ$159)</f>
        <v>0</v>
      </c>
      <c r="CX1487" s="9"/>
      <c r="CY1487" s="10"/>
      <c r="CZ1487" s="11"/>
      <c r="DA1487" s="6">
        <f>SUMIF(DB$129:DB$159,$D1487,DD$129:DD$159)</f>
        <v>0</v>
      </c>
      <c r="DB1487" s="9"/>
      <c r="DC1487" s="10"/>
      <c r="DD1487" s="11"/>
      <c r="DE1487" s="6">
        <f>SUMIF(DF$129:DF$159,$D1487,DH$129:DH$159)</f>
        <v>0</v>
      </c>
      <c r="DF1487" s="9"/>
      <c r="DG1487" s="10"/>
      <c r="DH1487" s="11"/>
      <c r="DI1487" s="6">
        <f>SUMIF(DJ$129:DJ$159,$D1487,DL$129:DL$159)</f>
        <v>0</v>
      </c>
      <c r="DJ1487" s="9"/>
      <c r="DK1487" s="10"/>
      <c r="DL1487" s="11"/>
      <c r="DM1487" s="6">
        <f>SUMIF(DN$129:DN$159,$D1487,DP$129:DP$159)</f>
        <v>0</v>
      </c>
      <c r="DN1487" s="9"/>
      <c r="DO1487" s="10"/>
      <c r="DP1487" s="11"/>
      <c r="DQ1487" s="6">
        <f>SUMIF(DR$129:DR$159,$D1487,DT$129:DT$159)</f>
        <v>0</v>
      </c>
      <c r="DR1487" s="9"/>
      <c r="DS1487" s="10"/>
      <c r="DT1487" s="11"/>
      <c r="DU1487" s="6">
        <f>SUMIF(DV$129:DV$159,$D1487,DX$129:DX$159)</f>
        <v>0</v>
      </c>
      <c r="DV1487" s="9"/>
      <c r="DW1487" s="10"/>
      <c r="DX1487" s="11"/>
      <c r="DY1487" s="6">
        <f>SUMIF(DZ$129:DZ$159,$D1487,EB$129:EB$159)</f>
        <v>0</v>
      </c>
      <c r="DZ1487" s="9"/>
      <c r="EA1487" s="10"/>
      <c r="EB1487" s="11"/>
      <c r="EC1487" s="6">
        <f>SUMIF(ED$129:ED$159,$D1487,EF$129:EF$159)</f>
        <v>0</v>
      </c>
      <c r="ED1487" s="9"/>
      <c r="EE1487" s="10"/>
      <c r="EF1487" s="11"/>
      <c r="EG1487" s="6">
        <f>SUMIF(EH$129:EH$159,$D1487,EJ$129:EJ$159)</f>
        <v>0</v>
      </c>
      <c r="EH1487" s="9"/>
      <c r="EI1487" s="10"/>
      <c r="EJ1487" s="11"/>
      <c r="EK1487" s="6">
        <f>SUMIF(EL$129:EL$159,$D1487,EN$129:EN$159)</f>
        <v>0</v>
      </c>
      <c r="EL1487" s="9"/>
      <c r="EM1487" s="10"/>
      <c r="EN1487" s="11"/>
      <c r="EO1487" s="6">
        <f>SUMIF(EP$129:EP$159,$D1487,ER$129:ER$159)</f>
        <v>0</v>
      </c>
      <c r="EP1487" s="9"/>
      <c r="EQ1487" s="10"/>
      <c r="ER1487" s="11"/>
      <c r="ES1487" s="6">
        <f>SUMIF(ET$129:ET$159,$D1487,EV$129:EV$159)</f>
        <v>0</v>
      </c>
      <c r="ET1487" s="9"/>
      <c r="EU1487" s="10"/>
      <c r="EV1487" s="11"/>
      <c r="EW1487" s="6">
        <f>SUMIF(EX$129:EX$159,$D1487,EZ$129:EZ$159)</f>
        <v>0</v>
      </c>
      <c r="EX1487" s="9"/>
      <c r="EY1487" s="10"/>
      <c r="EZ1487" s="11"/>
      <c r="FA1487" s="6">
        <f>SUMIF(FB$129:FB$159,$D1487,FD$129:FD$159)</f>
        <v>0</v>
      </c>
      <c r="FB1487" s="9"/>
      <c r="FC1487" s="10"/>
      <c r="FD1487" s="11"/>
      <c r="FE1487" s="6">
        <f>SUMIF(FF$129:FF$159,$D1487,FH$129:FH$159)</f>
        <v>0</v>
      </c>
      <c r="FF1487" s="9"/>
      <c r="FG1487" s="10"/>
      <c r="FH1487" s="11"/>
      <c r="FI1487" s="6">
        <f>SUMIF(FJ$129:FJ$159,$D1487,FL$129:FL$159)</f>
        <v>0</v>
      </c>
      <c r="FJ1487" s="9"/>
      <c r="FK1487" s="10"/>
      <c r="FL1487" s="11"/>
      <c r="FM1487" s="6">
        <f>SUMIF(FN$129:FN$159,$D1487,FP$129:FP$159)</f>
        <v>0</v>
      </c>
      <c r="FN1487" s="9"/>
      <c r="FO1487" s="10"/>
      <c r="FP1487" s="11"/>
      <c r="FQ1487" s="6">
        <f>SUMIF(FR$129:FR$159,$D1487,FT$129:FT$159)</f>
        <v>0</v>
      </c>
      <c r="FR1487" s="9"/>
      <c r="FS1487" s="10"/>
      <c r="FT1487" s="11"/>
      <c r="FU1487" s="6">
        <f>SUMIF(FV$129:FV$159,$D1487,FX$129:FX$159)</f>
        <v>0</v>
      </c>
      <c r="FV1487" s="9"/>
      <c r="FW1487" s="10"/>
      <c r="FX1487" s="11"/>
      <c r="FY1487" s="6">
        <f>SUMIF(FZ$129:FZ$159,$D1487,GB$129:GB$159)</f>
        <v>0</v>
      </c>
      <c r="FZ1487" s="9"/>
      <c r="GA1487" s="10"/>
      <c r="GB1487" s="11"/>
      <c r="GC1487" s="6">
        <f>SUMIF(GD$129:GD$159,$D1487,GF$129:GF$159)</f>
        <v>0</v>
      </c>
      <c r="GD1487" s="9"/>
      <c r="GE1487" s="10"/>
      <c r="GF1487" s="11"/>
      <c r="GG1487" s="6">
        <f>SUMIF(GH$129:GH$159,$D1487,GJ$129:GJ$159)</f>
        <v>0</v>
      </c>
      <c r="GH1487" s="9"/>
      <c r="GI1487" s="10"/>
      <c r="GJ1487" s="11"/>
      <c r="GK1487" s="6">
        <f>SUMIF(GL$129:GL$159,$D1487,GN$129:GN$159)</f>
        <v>0</v>
      </c>
      <c r="GL1487" s="9"/>
      <c r="GM1487" s="10"/>
      <c r="GN1487" s="11"/>
      <c r="GO1487" s="6">
        <f>SUMIF(GP$129:GP$159,$D1487,GR$129:GR$159)</f>
        <v>0</v>
      </c>
      <c r="GP1487" s="9"/>
      <c r="GQ1487" s="10"/>
      <c r="GR1487" s="11"/>
      <c r="GS1487" s="6">
        <f>SUMIF(GT$129:GT$159,$D1487,GV$129:GV$159)</f>
        <v>0</v>
      </c>
      <c r="GT1487" s="9"/>
      <c r="GU1487" s="10"/>
      <c r="GV1487" s="20"/>
      <c r="GW1487" s="19">
        <f t="shared" si="36"/>
        <v>0</v>
      </c>
      <c r="GX1487" s="472"/>
      <c r="GY1487" s="473"/>
    </row>
    <row r="1488" spans="1:207" ht="30">
      <c r="A1488" s="244" t="s">
        <v>80</v>
      </c>
      <c r="B1488" s="475"/>
      <c r="C1488" s="144" t="s">
        <v>454</v>
      </c>
      <c r="D1488" s="237" t="s">
        <v>450</v>
      </c>
      <c r="E1488" s="206">
        <f>SUMIF(F$160:F$190,$D1488,H$160:H$190)</f>
        <v>0</v>
      </c>
      <c r="F1488" s="9"/>
      <c r="G1488" s="10"/>
      <c r="H1488" s="11"/>
      <c r="I1488" s="6">
        <f>SUMIF(J$160:J$190,$D1488,L$160:L$190)</f>
        <v>0</v>
      </c>
      <c r="J1488" s="9"/>
      <c r="K1488" s="10"/>
      <c r="L1488" s="11"/>
      <c r="M1488" s="6">
        <f>SUMIF(N$160:N$190,$D1488,P$160:P$190)</f>
        <v>0</v>
      </c>
      <c r="N1488" s="9"/>
      <c r="O1488" s="10"/>
      <c r="P1488" s="11"/>
      <c r="Q1488" s="6">
        <f>SUMIF(R$160:R$190,$D1488,T$160:T$190)</f>
        <v>0</v>
      </c>
      <c r="R1488" s="9"/>
      <c r="S1488" s="10"/>
      <c r="T1488" s="11"/>
      <c r="U1488" s="6">
        <f>SUMIF(V$160:V$190,$D1488,X$160:X$190)</f>
        <v>0</v>
      </c>
      <c r="V1488" s="9"/>
      <c r="W1488" s="10"/>
      <c r="X1488" s="11"/>
      <c r="Y1488" s="6">
        <f>SUMIF(Z$160:Z$190,$D1488,AB$160:AB$190)</f>
        <v>0</v>
      </c>
      <c r="Z1488" s="9"/>
      <c r="AA1488" s="10"/>
      <c r="AB1488" s="11"/>
      <c r="AC1488" s="6">
        <f>SUMIF(AD$160:AD$190,$D1488,AF$160:AF$190)</f>
        <v>0</v>
      </c>
      <c r="AD1488" s="9"/>
      <c r="AE1488" s="10"/>
      <c r="AF1488" s="11"/>
      <c r="AG1488" s="6">
        <f>SUMIF(AH$160:AH$190,$D1488,AJ$160:AJ$190)</f>
        <v>0</v>
      </c>
      <c r="AH1488" s="9"/>
      <c r="AI1488" s="10"/>
      <c r="AJ1488" s="11"/>
      <c r="AK1488" s="6">
        <f>SUMIF(AL$160:AL$190,$D1488,AN$160:AN$190)</f>
        <v>0</v>
      </c>
      <c r="AL1488" s="9"/>
      <c r="AM1488" s="10"/>
      <c r="AN1488" s="11"/>
      <c r="AO1488" s="6">
        <f>SUMIF(AP$160:AP$190,$D1488,AR$160:AR$190)</f>
        <v>0</v>
      </c>
      <c r="AP1488" s="9"/>
      <c r="AQ1488" s="10"/>
      <c r="AR1488" s="11"/>
      <c r="AS1488" s="6">
        <f>SUMIF(AT$160:AT$190,$D1488,AV$160:AV$190)</f>
        <v>0</v>
      </c>
      <c r="AT1488" s="9"/>
      <c r="AU1488" s="10"/>
      <c r="AV1488" s="11"/>
      <c r="AW1488" s="6">
        <f>SUMIF(AX$160:AX$190,$D1488,AZ$160:AZ$190)</f>
        <v>0</v>
      </c>
      <c r="AX1488" s="9"/>
      <c r="AY1488" s="10"/>
      <c r="AZ1488" s="11"/>
      <c r="BA1488" s="6">
        <f>SUMIF(BB$160:BB$190,$D1488,BD$160:BD$190)</f>
        <v>0</v>
      </c>
      <c r="BB1488" s="9"/>
      <c r="BC1488" s="10"/>
      <c r="BD1488" s="11"/>
      <c r="BE1488" s="6">
        <f>SUMIF(BF$160:BF$190,$D1488,BH$160:BH$190)</f>
        <v>0</v>
      </c>
      <c r="BF1488" s="9"/>
      <c r="BG1488" s="10"/>
      <c r="BH1488" s="11"/>
      <c r="BI1488" s="6">
        <f>SUMIF(BJ$160:BJ$190,$D1488,BL$160:BL$190)</f>
        <v>0</v>
      </c>
      <c r="BJ1488" s="9"/>
      <c r="BK1488" s="10"/>
      <c r="BL1488" s="11"/>
      <c r="BM1488" s="6">
        <f>SUMIF(BN$160:BN$190,$D1488,BP$160:BP$190)</f>
        <v>0</v>
      </c>
      <c r="BN1488" s="9"/>
      <c r="BO1488" s="10"/>
      <c r="BP1488" s="11"/>
      <c r="BQ1488" s="6">
        <f>SUMIF(BR$160:BR$190,$D1488,BT$160:BT$190)</f>
        <v>0</v>
      </c>
      <c r="BR1488" s="9"/>
      <c r="BS1488" s="10"/>
      <c r="BT1488" s="11"/>
      <c r="BU1488" s="6">
        <f>SUMIF(BV$160:BV$190,$D1488,BX$160:BX$190)</f>
        <v>0</v>
      </c>
      <c r="BV1488" s="9"/>
      <c r="BW1488" s="10"/>
      <c r="BX1488" s="11"/>
      <c r="BY1488" s="6">
        <f>SUMIF(BZ$160:BZ$190,$D1488,CB$160:CB$190)</f>
        <v>0</v>
      </c>
      <c r="BZ1488" s="9"/>
      <c r="CA1488" s="10"/>
      <c r="CB1488" s="11"/>
      <c r="CC1488" s="6">
        <f>SUMIF(CD$160:CD$190,$D1488,CF$160:CF$190)</f>
        <v>0</v>
      </c>
      <c r="CD1488" s="9"/>
      <c r="CE1488" s="10"/>
      <c r="CF1488" s="11"/>
      <c r="CG1488" s="6">
        <f>SUMIF(CH$160:CH$190,$D1488,CJ$160:CJ$190)</f>
        <v>0</v>
      </c>
      <c r="CH1488" s="9"/>
      <c r="CI1488" s="10"/>
      <c r="CJ1488" s="11"/>
      <c r="CK1488" s="6">
        <f>SUMIF(CL$160:CL$190,$D1488,CN$160:CN$190)</f>
        <v>0</v>
      </c>
      <c r="CL1488" s="9"/>
      <c r="CM1488" s="10"/>
      <c r="CN1488" s="11"/>
      <c r="CO1488" s="6">
        <f>SUMIF(CP$160:CP$190,$D1488,CR$160:CR$190)</f>
        <v>0</v>
      </c>
      <c r="CP1488" s="9"/>
      <c r="CQ1488" s="10"/>
      <c r="CR1488" s="11"/>
      <c r="CS1488" s="6">
        <f>SUMIF(CT$160:CT$190,$D1488,CV$160:CV$190)</f>
        <v>0</v>
      </c>
      <c r="CT1488" s="9"/>
      <c r="CU1488" s="10"/>
      <c r="CV1488" s="11"/>
      <c r="CW1488" s="6">
        <f>SUMIF(CX$160:CX$190,$D1488,CZ$160:CZ$190)</f>
        <v>0</v>
      </c>
      <c r="CX1488" s="9"/>
      <c r="CY1488" s="10"/>
      <c r="CZ1488" s="11"/>
      <c r="DA1488" s="6">
        <f>SUMIF(DB$160:DB$190,$D1488,DD$160:DD$190)</f>
        <v>0</v>
      </c>
      <c r="DB1488" s="9"/>
      <c r="DC1488" s="10"/>
      <c r="DD1488" s="11"/>
      <c r="DE1488" s="6">
        <f>SUMIF(DF$160:DF$190,$D1488,DH$160:DH$190)</f>
        <v>0</v>
      </c>
      <c r="DF1488" s="9"/>
      <c r="DG1488" s="10"/>
      <c r="DH1488" s="11"/>
      <c r="DI1488" s="6">
        <f>SUMIF(DJ$160:DJ$190,$D1488,DL$160:DL$190)</f>
        <v>0</v>
      </c>
      <c r="DJ1488" s="9"/>
      <c r="DK1488" s="10"/>
      <c r="DL1488" s="11"/>
      <c r="DM1488" s="6">
        <f>SUMIF(DN$160:DN$190,$D1488,DP$160:DP$190)</f>
        <v>0</v>
      </c>
      <c r="DN1488" s="9"/>
      <c r="DO1488" s="10"/>
      <c r="DP1488" s="11"/>
      <c r="DQ1488" s="6">
        <f>SUMIF(DR$160:DR$190,$D1488,DT$160:DT$190)</f>
        <v>0</v>
      </c>
      <c r="DR1488" s="9"/>
      <c r="DS1488" s="10"/>
      <c r="DT1488" s="11"/>
      <c r="DU1488" s="6">
        <f>SUMIF(DV$160:DV$190,$D1488,DX$160:DX$190)</f>
        <v>0</v>
      </c>
      <c r="DV1488" s="9"/>
      <c r="DW1488" s="10"/>
      <c r="DX1488" s="11"/>
      <c r="DY1488" s="6">
        <f>SUMIF(DZ$160:DZ$190,$D1488,EB$160:EB$190)</f>
        <v>0</v>
      </c>
      <c r="DZ1488" s="9"/>
      <c r="EA1488" s="10"/>
      <c r="EB1488" s="11"/>
      <c r="EC1488" s="6">
        <f>SUMIF(ED$160:ED$190,$D1488,EF$160:EF$190)</f>
        <v>0</v>
      </c>
      <c r="ED1488" s="9"/>
      <c r="EE1488" s="10"/>
      <c r="EF1488" s="11"/>
      <c r="EG1488" s="6">
        <f>SUMIF(EH$160:EH$190,$D1488,EJ$160:EJ$190)</f>
        <v>0</v>
      </c>
      <c r="EH1488" s="9"/>
      <c r="EI1488" s="10"/>
      <c r="EJ1488" s="11"/>
      <c r="EK1488" s="6">
        <f>SUMIF(EL$160:EL$190,$D1488,EN$160:EN$190)</f>
        <v>0</v>
      </c>
      <c r="EL1488" s="9"/>
      <c r="EM1488" s="10"/>
      <c r="EN1488" s="11"/>
      <c r="EO1488" s="6">
        <f>SUMIF(EP$160:EP$190,$D1488,ER$160:ER$190)</f>
        <v>0</v>
      </c>
      <c r="EP1488" s="9"/>
      <c r="EQ1488" s="10"/>
      <c r="ER1488" s="11"/>
      <c r="ES1488" s="6">
        <f>SUMIF(ET$160:ET$190,$D1488,EV$160:EV$190)</f>
        <v>0</v>
      </c>
      <c r="ET1488" s="9"/>
      <c r="EU1488" s="10"/>
      <c r="EV1488" s="11"/>
      <c r="EW1488" s="6">
        <f>SUMIF(EX$160:EX$190,$D1488,EZ$160:EZ$190)</f>
        <v>0</v>
      </c>
      <c r="EX1488" s="9"/>
      <c r="EY1488" s="10"/>
      <c r="EZ1488" s="11"/>
      <c r="FA1488" s="6">
        <f>SUMIF(FB$160:FB$190,$D1488,FD$160:FD$190)</f>
        <v>0</v>
      </c>
      <c r="FB1488" s="9"/>
      <c r="FC1488" s="10"/>
      <c r="FD1488" s="11"/>
      <c r="FE1488" s="6">
        <f>SUMIF(FF$160:FF$190,$D1488,FH$160:FH$190)</f>
        <v>0</v>
      </c>
      <c r="FF1488" s="9"/>
      <c r="FG1488" s="10"/>
      <c r="FH1488" s="11"/>
      <c r="FI1488" s="6">
        <f>SUMIF(FJ$160:FJ$190,$D1488,FL$160:FL$190)</f>
        <v>0</v>
      </c>
      <c r="FJ1488" s="9"/>
      <c r="FK1488" s="10"/>
      <c r="FL1488" s="11"/>
      <c r="FM1488" s="6">
        <f>SUMIF(FN$160:FN$190,$D1488,FP$160:FP$190)</f>
        <v>0</v>
      </c>
      <c r="FN1488" s="9"/>
      <c r="FO1488" s="10"/>
      <c r="FP1488" s="11"/>
      <c r="FQ1488" s="6">
        <f>SUMIF(FR$160:FR$190,$D1488,FT$160:FT$190)</f>
        <v>0</v>
      </c>
      <c r="FR1488" s="9"/>
      <c r="FS1488" s="10"/>
      <c r="FT1488" s="11"/>
      <c r="FU1488" s="6">
        <f>SUMIF(FV$160:FV$190,$D1488,FX$160:FX$190)</f>
        <v>0</v>
      </c>
      <c r="FV1488" s="9"/>
      <c r="FW1488" s="10"/>
      <c r="FX1488" s="11"/>
      <c r="FY1488" s="6">
        <f>SUMIF(FZ$160:FZ$190,$D1488,GB$160:GB$190)</f>
        <v>0</v>
      </c>
      <c r="FZ1488" s="9"/>
      <c r="GA1488" s="10"/>
      <c r="GB1488" s="11"/>
      <c r="GC1488" s="6">
        <f>SUMIF(GD$160:GD$190,$D1488,GF$160:GF$190)</f>
        <v>0</v>
      </c>
      <c r="GD1488" s="9"/>
      <c r="GE1488" s="10"/>
      <c r="GF1488" s="11"/>
      <c r="GG1488" s="6">
        <f>SUMIF(GH$160:GH$190,$D1488,GJ$160:GJ$190)</f>
        <v>0</v>
      </c>
      <c r="GH1488" s="9"/>
      <c r="GI1488" s="10"/>
      <c r="GJ1488" s="11"/>
      <c r="GK1488" s="6">
        <f>SUMIF(GL$160:GL$190,$D1488,GN$160:GN$190)</f>
        <v>0</v>
      </c>
      <c r="GL1488" s="9"/>
      <c r="GM1488" s="10"/>
      <c r="GN1488" s="11"/>
      <c r="GO1488" s="6">
        <f>SUMIF(GP$160:GP$190,$D1488,GR$160:GR$190)</f>
        <v>0</v>
      </c>
      <c r="GP1488" s="9"/>
      <c r="GQ1488" s="10"/>
      <c r="GR1488" s="11"/>
      <c r="GS1488" s="6">
        <f>SUMIF(GT$160:GT$190,$D1488,GV$160:GV$190)</f>
        <v>0</v>
      </c>
      <c r="GT1488" s="9"/>
      <c r="GU1488" s="10"/>
      <c r="GV1488" s="20"/>
      <c r="GW1488" s="19">
        <f t="shared" si="36"/>
        <v>0</v>
      </c>
      <c r="GX1488" s="472"/>
      <c r="GY1488" s="473"/>
    </row>
    <row r="1489" spans="1:207" ht="30">
      <c r="A1489" s="244" t="s">
        <v>81</v>
      </c>
      <c r="B1489" s="475"/>
      <c r="C1489" s="144" t="s">
        <v>454</v>
      </c>
      <c r="D1489" s="237" t="s">
        <v>450</v>
      </c>
      <c r="E1489" s="206">
        <f>SUMIF(F$191:F$221,$D1489,H$191:H$221)</f>
        <v>0</v>
      </c>
      <c r="F1489" s="9"/>
      <c r="G1489" s="10"/>
      <c r="H1489" s="11"/>
      <c r="I1489" s="6">
        <f>SUMIF(J$191:J$221,$D1489,L$191:L$221)</f>
        <v>0</v>
      </c>
      <c r="J1489" s="9"/>
      <c r="K1489" s="10"/>
      <c r="L1489" s="11"/>
      <c r="M1489" s="6">
        <f>SUMIF(N$191:N$221,$D1489,P$191:P$221)</f>
        <v>0</v>
      </c>
      <c r="N1489" s="9"/>
      <c r="O1489" s="10"/>
      <c r="P1489" s="11"/>
      <c r="Q1489" s="6">
        <f>SUMIF(R$191:R$221,$D1489,T$191:T$221)</f>
        <v>0</v>
      </c>
      <c r="R1489" s="9"/>
      <c r="S1489" s="10"/>
      <c r="T1489" s="11"/>
      <c r="U1489" s="6">
        <f>SUMIF(V$191:V$221,$D1489,X$191:X$221)</f>
        <v>0</v>
      </c>
      <c r="V1489" s="9"/>
      <c r="W1489" s="10"/>
      <c r="X1489" s="11"/>
      <c r="Y1489" s="6">
        <f>SUMIF(Z$191:Z$221,$D1489,AB$191:AB$221)</f>
        <v>0</v>
      </c>
      <c r="Z1489" s="9"/>
      <c r="AA1489" s="10"/>
      <c r="AB1489" s="11"/>
      <c r="AC1489" s="6">
        <f>SUMIF(AD$191:AD$221,$D1489,AF$191:AF$221)</f>
        <v>0</v>
      </c>
      <c r="AD1489" s="9"/>
      <c r="AE1489" s="10"/>
      <c r="AF1489" s="11"/>
      <c r="AG1489" s="6">
        <f>SUMIF(AH$191:AH$221,$D1489,AJ$191:AJ$221)</f>
        <v>0</v>
      </c>
      <c r="AH1489" s="9"/>
      <c r="AI1489" s="10"/>
      <c r="AJ1489" s="11"/>
      <c r="AK1489" s="6">
        <f>SUMIF(AL$191:AL$221,$D1489,AN$191:AN$221)</f>
        <v>0</v>
      </c>
      <c r="AL1489" s="9"/>
      <c r="AM1489" s="10"/>
      <c r="AN1489" s="11"/>
      <c r="AO1489" s="6">
        <f>SUMIF(AP$191:AP$221,$D1489,AR$191:AR$221)</f>
        <v>0</v>
      </c>
      <c r="AP1489" s="9"/>
      <c r="AQ1489" s="10"/>
      <c r="AR1489" s="11"/>
      <c r="AS1489" s="6">
        <f>SUMIF(AT$191:AT$221,$D1489,AV$191:AV$221)</f>
        <v>0</v>
      </c>
      <c r="AT1489" s="9"/>
      <c r="AU1489" s="10"/>
      <c r="AV1489" s="11"/>
      <c r="AW1489" s="6">
        <f>SUMIF(AX$191:AX$221,$D1489,AZ$191:AZ$221)</f>
        <v>0</v>
      </c>
      <c r="AX1489" s="9"/>
      <c r="AY1489" s="10"/>
      <c r="AZ1489" s="11"/>
      <c r="BA1489" s="6">
        <f>SUMIF(BB$191:BB$221,$D1489,BD$191:BD$221)</f>
        <v>0</v>
      </c>
      <c r="BB1489" s="9"/>
      <c r="BC1489" s="10"/>
      <c r="BD1489" s="11"/>
      <c r="BE1489" s="6">
        <f>SUMIF(BF$191:BF$221,$D1489,BH$191:BH$221)</f>
        <v>0</v>
      </c>
      <c r="BF1489" s="9"/>
      <c r="BG1489" s="10"/>
      <c r="BH1489" s="11"/>
      <c r="BI1489" s="6">
        <f>SUMIF(BJ$191:BJ$221,$D1489,BL$191:BL$221)</f>
        <v>0</v>
      </c>
      <c r="BJ1489" s="9"/>
      <c r="BK1489" s="10"/>
      <c r="BL1489" s="11"/>
      <c r="BM1489" s="6">
        <f>SUMIF(BN$191:BN$221,$D1489,BP$191:BP$221)</f>
        <v>0</v>
      </c>
      <c r="BN1489" s="9"/>
      <c r="BO1489" s="10"/>
      <c r="BP1489" s="11"/>
      <c r="BQ1489" s="6">
        <f>SUMIF(BR$191:BR$221,$D1489,BT$191:BT$221)</f>
        <v>0</v>
      </c>
      <c r="BR1489" s="9"/>
      <c r="BS1489" s="10"/>
      <c r="BT1489" s="11"/>
      <c r="BU1489" s="6">
        <f>SUMIF(BV$191:BV$221,$D1489,BX$191:BX$221)</f>
        <v>0</v>
      </c>
      <c r="BV1489" s="9"/>
      <c r="BW1489" s="10"/>
      <c r="BX1489" s="11"/>
      <c r="BY1489" s="6">
        <f>SUMIF(BZ$191:BZ$221,$D1489,CB$191:CB$221)</f>
        <v>0</v>
      </c>
      <c r="BZ1489" s="9"/>
      <c r="CA1489" s="10"/>
      <c r="CB1489" s="11"/>
      <c r="CC1489" s="6">
        <f>SUMIF(CD$191:CD$221,$D1489,CF$191:CF$221)</f>
        <v>0</v>
      </c>
      <c r="CD1489" s="9"/>
      <c r="CE1489" s="10"/>
      <c r="CF1489" s="11"/>
      <c r="CG1489" s="6">
        <f>SUMIF(CH$191:CH$221,$D1489,CJ$191:CJ$221)</f>
        <v>0</v>
      </c>
      <c r="CH1489" s="9"/>
      <c r="CI1489" s="10"/>
      <c r="CJ1489" s="11"/>
      <c r="CK1489" s="6">
        <f>SUMIF(CL$191:CL$221,$D1489,CN$191:CN$221)</f>
        <v>0</v>
      </c>
      <c r="CL1489" s="9"/>
      <c r="CM1489" s="10"/>
      <c r="CN1489" s="11"/>
      <c r="CO1489" s="6">
        <f>SUMIF(CP$191:CP$221,$D1489,CR$191:CR$221)</f>
        <v>0</v>
      </c>
      <c r="CP1489" s="9"/>
      <c r="CQ1489" s="10"/>
      <c r="CR1489" s="11"/>
      <c r="CS1489" s="6">
        <f>SUMIF(CT$191:CT$221,$D1489,CV$191:CV$221)</f>
        <v>0</v>
      </c>
      <c r="CT1489" s="9"/>
      <c r="CU1489" s="10"/>
      <c r="CV1489" s="11"/>
      <c r="CW1489" s="6">
        <f>SUMIF(CX$191:CX$221,$D1489,CZ$191:CZ$221)</f>
        <v>0</v>
      </c>
      <c r="CX1489" s="9"/>
      <c r="CY1489" s="10"/>
      <c r="CZ1489" s="11"/>
      <c r="DA1489" s="6">
        <f>SUMIF(DB$191:DB$221,$D1489,DD$191:DD$221)</f>
        <v>0</v>
      </c>
      <c r="DB1489" s="9"/>
      <c r="DC1489" s="10"/>
      <c r="DD1489" s="11"/>
      <c r="DE1489" s="6">
        <f>SUMIF(DF$191:DF$221,$D1489,DH$191:DH$221)</f>
        <v>0</v>
      </c>
      <c r="DF1489" s="9"/>
      <c r="DG1489" s="10"/>
      <c r="DH1489" s="11"/>
      <c r="DI1489" s="6">
        <f>SUMIF(DJ$191:DJ$221,$D1489,DL$191:DL$221)</f>
        <v>0</v>
      </c>
      <c r="DJ1489" s="9"/>
      <c r="DK1489" s="10"/>
      <c r="DL1489" s="11"/>
      <c r="DM1489" s="6">
        <f>SUMIF(DN$191:DN$221,$D1489,DP$191:DP$221)</f>
        <v>0</v>
      </c>
      <c r="DN1489" s="9"/>
      <c r="DO1489" s="10"/>
      <c r="DP1489" s="11"/>
      <c r="DQ1489" s="6">
        <f>SUMIF(DR$191:DR$221,$D1489,DT$191:DT$221)</f>
        <v>0</v>
      </c>
      <c r="DR1489" s="9"/>
      <c r="DS1489" s="10"/>
      <c r="DT1489" s="11"/>
      <c r="DU1489" s="6">
        <f>SUMIF(DV$191:DV$221,$D1489,DX$191:DX$221)</f>
        <v>0</v>
      </c>
      <c r="DV1489" s="9"/>
      <c r="DW1489" s="10"/>
      <c r="DX1489" s="11"/>
      <c r="DY1489" s="6">
        <f>SUMIF(DZ$191:DZ$221,$D1489,EB$191:EB$221)</f>
        <v>0</v>
      </c>
      <c r="DZ1489" s="9"/>
      <c r="EA1489" s="10"/>
      <c r="EB1489" s="11"/>
      <c r="EC1489" s="6">
        <f>SUMIF(ED$191:ED$221,$D1489,EF$191:EF$221)</f>
        <v>0</v>
      </c>
      <c r="ED1489" s="9"/>
      <c r="EE1489" s="10"/>
      <c r="EF1489" s="11"/>
      <c r="EG1489" s="6">
        <f>SUMIF(EH$191:EH$221,$D1489,EJ$191:EJ$221)</f>
        <v>0</v>
      </c>
      <c r="EH1489" s="9"/>
      <c r="EI1489" s="10"/>
      <c r="EJ1489" s="11"/>
      <c r="EK1489" s="6">
        <f>SUMIF(EL$191:EL$221,$D1489,EN$191:EN$221)</f>
        <v>0</v>
      </c>
      <c r="EL1489" s="9"/>
      <c r="EM1489" s="10"/>
      <c r="EN1489" s="11"/>
      <c r="EO1489" s="6">
        <f>SUMIF(EP$191:EP$221,$D1489,ER$191:ER$221)</f>
        <v>0</v>
      </c>
      <c r="EP1489" s="9"/>
      <c r="EQ1489" s="10"/>
      <c r="ER1489" s="11"/>
      <c r="ES1489" s="6">
        <f>SUMIF(ET$191:ET$221,$D1489,EV$191:EV$221)</f>
        <v>0</v>
      </c>
      <c r="ET1489" s="9"/>
      <c r="EU1489" s="10"/>
      <c r="EV1489" s="11"/>
      <c r="EW1489" s="6">
        <f>SUMIF(EX$191:EX$221,$D1489,EZ$191:EZ$221)</f>
        <v>0</v>
      </c>
      <c r="EX1489" s="9"/>
      <c r="EY1489" s="10"/>
      <c r="EZ1489" s="11"/>
      <c r="FA1489" s="6">
        <f>SUMIF(FB$191:FB$221,$D1489,FD$191:FD$221)</f>
        <v>0</v>
      </c>
      <c r="FB1489" s="9"/>
      <c r="FC1489" s="10"/>
      <c r="FD1489" s="11"/>
      <c r="FE1489" s="6">
        <f>SUMIF(FF$191:FF$221,$D1489,FH$191:FH$221)</f>
        <v>0</v>
      </c>
      <c r="FF1489" s="9"/>
      <c r="FG1489" s="10"/>
      <c r="FH1489" s="11"/>
      <c r="FI1489" s="6">
        <f>SUMIF(FJ$191:FJ$221,$D1489,FL$191:FL$221)</f>
        <v>0</v>
      </c>
      <c r="FJ1489" s="9"/>
      <c r="FK1489" s="10"/>
      <c r="FL1489" s="11"/>
      <c r="FM1489" s="6">
        <f>SUMIF(FN$191:FN$221,$D1489,FP$191:FP$221)</f>
        <v>0</v>
      </c>
      <c r="FN1489" s="9"/>
      <c r="FO1489" s="10"/>
      <c r="FP1489" s="11"/>
      <c r="FQ1489" s="6">
        <f>SUMIF(FR$191:FR$221,$D1489,FT$191:FT$221)</f>
        <v>0</v>
      </c>
      <c r="FR1489" s="9"/>
      <c r="FS1489" s="10"/>
      <c r="FT1489" s="11"/>
      <c r="FU1489" s="6">
        <f>SUMIF(FV$191:FV$221,$D1489,FX$191:FX$221)</f>
        <v>0</v>
      </c>
      <c r="FV1489" s="9"/>
      <c r="FW1489" s="10"/>
      <c r="FX1489" s="11"/>
      <c r="FY1489" s="6">
        <f>SUMIF(FZ$191:FZ$221,$D1489,GB$191:GB$221)</f>
        <v>0</v>
      </c>
      <c r="FZ1489" s="9"/>
      <c r="GA1489" s="10"/>
      <c r="GB1489" s="11"/>
      <c r="GC1489" s="6">
        <f>SUMIF(GD$191:GD$221,$D1489,GF$191:GF$221)</f>
        <v>0</v>
      </c>
      <c r="GD1489" s="9"/>
      <c r="GE1489" s="10"/>
      <c r="GF1489" s="11"/>
      <c r="GG1489" s="6">
        <f>SUMIF(GH$191:GH$221,$D1489,GJ$191:GJ$221)</f>
        <v>0</v>
      </c>
      <c r="GH1489" s="9"/>
      <c r="GI1489" s="10"/>
      <c r="GJ1489" s="11"/>
      <c r="GK1489" s="6">
        <f>SUMIF(GL$191:GL$221,$D1489,GN$191:GN$221)</f>
        <v>0</v>
      </c>
      <c r="GL1489" s="9"/>
      <c r="GM1489" s="10"/>
      <c r="GN1489" s="11"/>
      <c r="GO1489" s="6">
        <f>SUMIF(GP$191:GP$221,$D1489,GR$191:GR$221)</f>
        <v>0</v>
      </c>
      <c r="GP1489" s="9"/>
      <c r="GQ1489" s="10"/>
      <c r="GR1489" s="11"/>
      <c r="GS1489" s="6">
        <f>SUMIF(GT$191:GT$221,$D1489,GV$191:GV$221)</f>
        <v>0</v>
      </c>
      <c r="GT1489" s="9"/>
      <c r="GU1489" s="10"/>
      <c r="GV1489" s="20"/>
      <c r="GW1489" s="19">
        <f t="shared" si="36"/>
        <v>0</v>
      </c>
      <c r="GX1489" s="472"/>
      <c r="GY1489" s="473"/>
    </row>
    <row r="1490" spans="1:207" ht="30">
      <c r="A1490" s="244" t="s">
        <v>82</v>
      </c>
      <c r="B1490" s="475"/>
      <c r="C1490" s="144" t="s">
        <v>454</v>
      </c>
      <c r="D1490" s="237" t="s">
        <v>450</v>
      </c>
      <c r="E1490" s="206">
        <f>SUMIF(F$222:F$252,$D1490,H$222:H$252)</f>
        <v>0</v>
      </c>
      <c r="F1490" s="9"/>
      <c r="G1490" s="10"/>
      <c r="H1490" s="11"/>
      <c r="I1490" s="6">
        <f>SUMIF(J$222:J$252,$D1490,L$222:L$252)</f>
        <v>0</v>
      </c>
      <c r="J1490" s="9"/>
      <c r="K1490" s="10"/>
      <c r="L1490" s="11"/>
      <c r="M1490" s="6">
        <f>SUMIF(N$222:N$252,$D1490,P$222:P$252)</f>
        <v>0</v>
      </c>
      <c r="N1490" s="9"/>
      <c r="O1490" s="10"/>
      <c r="P1490" s="11"/>
      <c r="Q1490" s="6">
        <f>SUMIF(R$222:R$252,$D1490,T$222:T$252)</f>
        <v>0</v>
      </c>
      <c r="R1490" s="9"/>
      <c r="S1490" s="10"/>
      <c r="T1490" s="11"/>
      <c r="U1490" s="6">
        <f>SUMIF(V$222:V$252,$D1490,X$222:X$252)</f>
        <v>0</v>
      </c>
      <c r="V1490" s="9"/>
      <c r="W1490" s="10"/>
      <c r="X1490" s="11"/>
      <c r="Y1490" s="6">
        <f>SUMIF(Z$222:Z$252,$D1490,AB$222:AB$252)</f>
        <v>0</v>
      </c>
      <c r="Z1490" s="9"/>
      <c r="AA1490" s="10"/>
      <c r="AB1490" s="11"/>
      <c r="AC1490" s="6">
        <f>SUMIF(AD$222:AD$252,$D1490,AF$222:AF$252)</f>
        <v>0</v>
      </c>
      <c r="AD1490" s="9"/>
      <c r="AE1490" s="10"/>
      <c r="AF1490" s="11"/>
      <c r="AG1490" s="6">
        <f>SUMIF(AH$222:AH$252,$D1490,AJ$222:AJ$252)</f>
        <v>0</v>
      </c>
      <c r="AH1490" s="9"/>
      <c r="AI1490" s="10"/>
      <c r="AJ1490" s="11"/>
      <c r="AK1490" s="6">
        <f>SUMIF(AL$222:AL$252,$D1490,AN$222:AN$252)</f>
        <v>0</v>
      </c>
      <c r="AL1490" s="9"/>
      <c r="AM1490" s="10"/>
      <c r="AN1490" s="11"/>
      <c r="AO1490" s="6">
        <f>SUMIF(AP$222:AP$252,$D1490,AR$222:AR$252)</f>
        <v>0</v>
      </c>
      <c r="AP1490" s="9"/>
      <c r="AQ1490" s="10"/>
      <c r="AR1490" s="11"/>
      <c r="AS1490" s="6">
        <f>SUMIF(AT$222:AT$252,$D1490,AV$222:AV$252)</f>
        <v>0</v>
      </c>
      <c r="AT1490" s="9"/>
      <c r="AU1490" s="10"/>
      <c r="AV1490" s="11"/>
      <c r="AW1490" s="6">
        <f>SUMIF(AX$222:AX$252,$D1490,AZ$222:AZ$252)</f>
        <v>0</v>
      </c>
      <c r="AX1490" s="9"/>
      <c r="AY1490" s="10"/>
      <c r="AZ1490" s="11"/>
      <c r="BA1490" s="6">
        <f>SUMIF(BB$222:BB$252,$D1490,BD$222:BD$252)</f>
        <v>0</v>
      </c>
      <c r="BB1490" s="9"/>
      <c r="BC1490" s="10"/>
      <c r="BD1490" s="11"/>
      <c r="BE1490" s="6">
        <f>SUMIF(BF$222:BF$252,$D1490,BH$222:BH$252)</f>
        <v>0</v>
      </c>
      <c r="BF1490" s="9"/>
      <c r="BG1490" s="10"/>
      <c r="BH1490" s="11"/>
      <c r="BI1490" s="6">
        <f>SUMIF(BJ$222:BJ$252,$D1490,BL$222:BL$252)</f>
        <v>0</v>
      </c>
      <c r="BJ1490" s="9"/>
      <c r="BK1490" s="10"/>
      <c r="BL1490" s="11"/>
      <c r="BM1490" s="6">
        <f>SUMIF(BN$222:BN$252,$D1490,BP$222:BP$252)</f>
        <v>0</v>
      </c>
      <c r="BN1490" s="9"/>
      <c r="BO1490" s="10"/>
      <c r="BP1490" s="11"/>
      <c r="BQ1490" s="6">
        <f>SUMIF(BR$222:BR$252,$D1490,BT$222:BT$252)</f>
        <v>0</v>
      </c>
      <c r="BR1490" s="9"/>
      <c r="BS1490" s="10"/>
      <c r="BT1490" s="11"/>
      <c r="BU1490" s="6">
        <f>SUMIF(BV$222:BV$252,$D1490,BX$222:BX$252)</f>
        <v>0</v>
      </c>
      <c r="BV1490" s="9"/>
      <c r="BW1490" s="10"/>
      <c r="BX1490" s="11"/>
      <c r="BY1490" s="6">
        <f>SUMIF(BZ$222:BZ$252,$D1490,CB$222:CB$252)</f>
        <v>0</v>
      </c>
      <c r="BZ1490" s="9"/>
      <c r="CA1490" s="10"/>
      <c r="CB1490" s="11"/>
      <c r="CC1490" s="6">
        <f>SUMIF(CD$222:CD$252,$D1490,CF$222:CF$252)</f>
        <v>0</v>
      </c>
      <c r="CD1490" s="9"/>
      <c r="CE1490" s="10"/>
      <c r="CF1490" s="11"/>
      <c r="CG1490" s="6">
        <f>SUMIF(CH$222:CH$252,$D1490,CJ$222:CJ$252)</f>
        <v>0</v>
      </c>
      <c r="CH1490" s="9"/>
      <c r="CI1490" s="10"/>
      <c r="CJ1490" s="11"/>
      <c r="CK1490" s="6">
        <f>SUMIF(CL$222:CL$252,$D1490,CN$222:CN$252)</f>
        <v>0</v>
      </c>
      <c r="CL1490" s="9"/>
      <c r="CM1490" s="10"/>
      <c r="CN1490" s="11"/>
      <c r="CO1490" s="6">
        <f>SUMIF(CP$222:CP$252,$D1490,CR$222:CR$252)</f>
        <v>0</v>
      </c>
      <c r="CP1490" s="9"/>
      <c r="CQ1490" s="10"/>
      <c r="CR1490" s="11"/>
      <c r="CS1490" s="6">
        <f>SUMIF(CT$222:CT$252,$D1490,CV$222:CV$252)</f>
        <v>0</v>
      </c>
      <c r="CT1490" s="9"/>
      <c r="CU1490" s="10"/>
      <c r="CV1490" s="11"/>
      <c r="CW1490" s="6">
        <f>SUMIF(CX$222:CX$252,$D1490,CZ$222:CZ$252)</f>
        <v>0</v>
      </c>
      <c r="CX1490" s="9"/>
      <c r="CY1490" s="10"/>
      <c r="CZ1490" s="11"/>
      <c r="DA1490" s="6">
        <f>SUMIF(DB$222:DB$252,$D1490,DD$222:DD$252)</f>
        <v>0</v>
      </c>
      <c r="DB1490" s="9"/>
      <c r="DC1490" s="10"/>
      <c r="DD1490" s="11"/>
      <c r="DE1490" s="6">
        <f>SUMIF(DF$222:DF$252,$D1490,DH$222:DH$252)</f>
        <v>0</v>
      </c>
      <c r="DF1490" s="9"/>
      <c r="DG1490" s="10"/>
      <c r="DH1490" s="11"/>
      <c r="DI1490" s="6">
        <f>SUMIF(DJ$222:DJ$252,$D1490,DL$222:DL$252)</f>
        <v>0</v>
      </c>
      <c r="DJ1490" s="9"/>
      <c r="DK1490" s="10"/>
      <c r="DL1490" s="11"/>
      <c r="DM1490" s="6">
        <f>SUMIF(DN$222:DN$252,$D1490,DP$222:DP$252)</f>
        <v>0</v>
      </c>
      <c r="DN1490" s="9"/>
      <c r="DO1490" s="10"/>
      <c r="DP1490" s="11"/>
      <c r="DQ1490" s="6">
        <f>SUMIF(DR$222:DR$252,$D1490,DT$222:DT$252)</f>
        <v>0</v>
      </c>
      <c r="DR1490" s="9"/>
      <c r="DS1490" s="10"/>
      <c r="DT1490" s="11"/>
      <c r="DU1490" s="6">
        <f>SUMIF(DV$222:DV$252,$D1490,DX$222:DX$252)</f>
        <v>0</v>
      </c>
      <c r="DV1490" s="9"/>
      <c r="DW1490" s="10"/>
      <c r="DX1490" s="11"/>
      <c r="DY1490" s="6">
        <f>SUMIF(DZ$222:DZ$252,$D1490,EB$222:EB$252)</f>
        <v>0</v>
      </c>
      <c r="DZ1490" s="9"/>
      <c r="EA1490" s="10"/>
      <c r="EB1490" s="11"/>
      <c r="EC1490" s="6">
        <f>SUMIF(ED$222:ED$252,$D1490,EF$222:EF$252)</f>
        <v>0</v>
      </c>
      <c r="ED1490" s="9"/>
      <c r="EE1490" s="10"/>
      <c r="EF1490" s="11"/>
      <c r="EG1490" s="6">
        <f>SUMIF(EH$222:EH$252,$D1490,EJ$222:EJ$252)</f>
        <v>0</v>
      </c>
      <c r="EH1490" s="9"/>
      <c r="EI1490" s="10"/>
      <c r="EJ1490" s="11"/>
      <c r="EK1490" s="6">
        <f>SUMIF(EL$222:EL$252,$D1490,EN$222:EN$252)</f>
        <v>0</v>
      </c>
      <c r="EL1490" s="9"/>
      <c r="EM1490" s="10"/>
      <c r="EN1490" s="11"/>
      <c r="EO1490" s="6">
        <f>SUMIF(EP$222:EP$252,$D1490,ER$222:ER$252)</f>
        <v>0</v>
      </c>
      <c r="EP1490" s="9"/>
      <c r="EQ1490" s="10"/>
      <c r="ER1490" s="11"/>
      <c r="ES1490" s="6">
        <f>SUMIF(ET$222:ET$252,$D1490,EV$222:EV$252)</f>
        <v>0</v>
      </c>
      <c r="ET1490" s="9"/>
      <c r="EU1490" s="10"/>
      <c r="EV1490" s="11"/>
      <c r="EW1490" s="6">
        <f>SUMIF(EX$222:EX$252,$D1490,EZ$222:EZ$252)</f>
        <v>0</v>
      </c>
      <c r="EX1490" s="9"/>
      <c r="EY1490" s="10"/>
      <c r="EZ1490" s="11"/>
      <c r="FA1490" s="6">
        <f>SUMIF(FB$222:FB$252,$D1490,FD$222:FD$252)</f>
        <v>0</v>
      </c>
      <c r="FB1490" s="9"/>
      <c r="FC1490" s="10"/>
      <c r="FD1490" s="11"/>
      <c r="FE1490" s="6">
        <f>SUMIF(FF$222:FF$252,$D1490,FH$222:FH$252)</f>
        <v>0</v>
      </c>
      <c r="FF1490" s="9"/>
      <c r="FG1490" s="10"/>
      <c r="FH1490" s="11"/>
      <c r="FI1490" s="6">
        <f>SUMIF(FJ$222:FJ$252,$D1490,FL$222:FL$252)</f>
        <v>0</v>
      </c>
      <c r="FJ1490" s="9"/>
      <c r="FK1490" s="10"/>
      <c r="FL1490" s="11"/>
      <c r="FM1490" s="6">
        <f>SUMIF(FN$222:FN$252,$D1490,FP$222:FP$252)</f>
        <v>0</v>
      </c>
      <c r="FN1490" s="9"/>
      <c r="FO1490" s="10"/>
      <c r="FP1490" s="11"/>
      <c r="FQ1490" s="6">
        <f>SUMIF(FR$222:FR$252,$D1490,FT$222:FT$252)</f>
        <v>0</v>
      </c>
      <c r="FR1490" s="9"/>
      <c r="FS1490" s="10"/>
      <c r="FT1490" s="11"/>
      <c r="FU1490" s="6">
        <f>SUMIF(FV$222:FV$252,$D1490,FX$222:FX$252)</f>
        <v>0</v>
      </c>
      <c r="FV1490" s="9"/>
      <c r="FW1490" s="10"/>
      <c r="FX1490" s="11"/>
      <c r="FY1490" s="6">
        <f>SUMIF(FZ$222:FZ$252,$D1490,GB$222:GB$252)</f>
        <v>0</v>
      </c>
      <c r="FZ1490" s="9"/>
      <c r="GA1490" s="10"/>
      <c r="GB1490" s="11"/>
      <c r="GC1490" s="6">
        <f>SUMIF(GD$222:GD$252,$D1490,GF$222:GF$252)</f>
        <v>0</v>
      </c>
      <c r="GD1490" s="9"/>
      <c r="GE1490" s="10"/>
      <c r="GF1490" s="11"/>
      <c r="GG1490" s="6">
        <f>SUMIF(GH$222:GH$252,$D1490,GJ$222:GJ$252)</f>
        <v>0</v>
      </c>
      <c r="GH1490" s="9"/>
      <c r="GI1490" s="10"/>
      <c r="GJ1490" s="11"/>
      <c r="GK1490" s="6">
        <f>SUMIF(GL$222:GL$252,$D1490,GN$222:GN$252)</f>
        <v>0</v>
      </c>
      <c r="GL1490" s="9"/>
      <c r="GM1490" s="10"/>
      <c r="GN1490" s="11"/>
      <c r="GO1490" s="6">
        <f>SUMIF(GP$222:GP$252,$D1490,GR$222:GR$252)</f>
        <v>0</v>
      </c>
      <c r="GP1490" s="9"/>
      <c r="GQ1490" s="10"/>
      <c r="GR1490" s="11"/>
      <c r="GS1490" s="6">
        <f>SUMIF(GT$222:GT$252,$D1490,GV$222:GV$252)</f>
        <v>0</v>
      </c>
      <c r="GT1490" s="9"/>
      <c r="GU1490" s="10"/>
      <c r="GV1490" s="20"/>
      <c r="GW1490" s="19">
        <f t="shared" si="36"/>
        <v>0</v>
      </c>
      <c r="GX1490" s="472"/>
      <c r="GY1490" s="473"/>
    </row>
    <row r="1491" spans="1:207" ht="30">
      <c r="A1491" s="244" t="s">
        <v>83</v>
      </c>
      <c r="B1491" s="475"/>
      <c r="C1491" s="144" t="s">
        <v>454</v>
      </c>
      <c r="D1491" s="237" t="s">
        <v>450</v>
      </c>
      <c r="E1491" s="206">
        <f>SUMIF(F$253:F$283,$D1491,H$253:H$283)</f>
        <v>0</v>
      </c>
      <c r="F1491" s="9"/>
      <c r="G1491" s="10"/>
      <c r="H1491" s="11"/>
      <c r="I1491" s="6">
        <f>SUMIF(J$253:J$283,$D1491,L$253:L$283)</f>
        <v>0</v>
      </c>
      <c r="J1491" s="9"/>
      <c r="K1491" s="10"/>
      <c r="L1491" s="11"/>
      <c r="M1491" s="6">
        <f>SUMIF(N$253:N$283,$D1491,P$253:P$283)</f>
        <v>0</v>
      </c>
      <c r="N1491" s="9"/>
      <c r="O1491" s="10"/>
      <c r="P1491" s="11"/>
      <c r="Q1491" s="6">
        <f>SUMIF(R$253:R$283,$D1491,T$253:T$283)</f>
        <v>0</v>
      </c>
      <c r="R1491" s="9"/>
      <c r="S1491" s="10"/>
      <c r="T1491" s="11"/>
      <c r="U1491" s="6">
        <f>SUMIF(V$253:V$283,$D1491,X$253:X$283)</f>
        <v>0</v>
      </c>
      <c r="V1491" s="9"/>
      <c r="W1491" s="10"/>
      <c r="X1491" s="11"/>
      <c r="Y1491" s="6">
        <f>SUMIF(Z$253:Z$283,$D1491,AB$253:AB$283)</f>
        <v>0</v>
      </c>
      <c r="Z1491" s="9"/>
      <c r="AA1491" s="10"/>
      <c r="AB1491" s="11"/>
      <c r="AC1491" s="6">
        <f>SUMIF(AD$253:AD$283,$D1491,AF$253:AF$283)</f>
        <v>0</v>
      </c>
      <c r="AD1491" s="9"/>
      <c r="AE1491" s="10"/>
      <c r="AF1491" s="11"/>
      <c r="AG1491" s="6">
        <f>SUMIF(AH$253:AH$283,$D1491,AJ$253:AJ$283)</f>
        <v>0</v>
      </c>
      <c r="AH1491" s="9"/>
      <c r="AI1491" s="10"/>
      <c r="AJ1491" s="11"/>
      <c r="AK1491" s="6">
        <f>SUMIF(AL$253:AL$283,$D1491,AN$253:AN$283)</f>
        <v>0</v>
      </c>
      <c r="AL1491" s="9"/>
      <c r="AM1491" s="10"/>
      <c r="AN1491" s="11"/>
      <c r="AO1491" s="6">
        <f>SUMIF(AP$253:AP$283,$D1491,AR$253:AR$283)</f>
        <v>0</v>
      </c>
      <c r="AP1491" s="9"/>
      <c r="AQ1491" s="10"/>
      <c r="AR1491" s="11"/>
      <c r="AS1491" s="6">
        <f>SUMIF(AT$253:AT$283,$D1491,AV$253:AV$283)</f>
        <v>0</v>
      </c>
      <c r="AT1491" s="9"/>
      <c r="AU1491" s="10"/>
      <c r="AV1491" s="11"/>
      <c r="AW1491" s="6">
        <f>SUMIF(AX$253:AX$283,$D1491,AZ$253:AZ$283)</f>
        <v>0</v>
      </c>
      <c r="AX1491" s="9"/>
      <c r="AY1491" s="10"/>
      <c r="AZ1491" s="11"/>
      <c r="BA1491" s="6">
        <f>SUMIF(BB$253:BB$283,$D1491,BD$253:BD$283)</f>
        <v>0</v>
      </c>
      <c r="BB1491" s="9"/>
      <c r="BC1491" s="10"/>
      <c r="BD1491" s="11"/>
      <c r="BE1491" s="6">
        <f>SUMIF(BF$253:BF$283,$D1491,BH$253:BH$283)</f>
        <v>0</v>
      </c>
      <c r="BF1491" s="9"/>
      <c r="BG1491" s="10"/>
      <c r="BH1491" s="11"/>
      <c r="BI1491" s="6">
        <f>SUMIF(BJ$253:BJ$283,$D1491,BL$253:BL$283)</f>
        <v>0</v>
      </c>
      <c r="BJ1491" s="9"/>
      <c r="BK1491" s="10"/>
      <c r="BL1491" s="11"/>
      <c r="BM1491" s="6">
        <f>SUMIF(BN$253:BN$283,$D1491,BP$253:BP$283)</f>
        <v>0</v>
      </c>
      <c r="BN1491" s="9"/>
      <c r="BO1491" s="10"/>
      <c r="BP1491" s="11"/>
      <c r="BQ1491" s="6">
        <f>SUMIF(BR$253:BR$283,$D1491,BT$253:BT$283)</f>
        <v>0</v>
      </c>
      <c r="BR1491" s="9"/>
      <c r="BS1491" s="10"/>
      <c r="BT1491" s="11"/>
      <c r="BU1491" s="6">
        <f>SUMIF(BV$253:BV$283,$D1491,BX$253:BX$283)</f>
        <v>0</v>
      </c>
      <c r="BV1491" s="9"/>
      <c r="BW1491" s="10"/>
      <c r="BX1491" s="11"/>
      <c r="BY1491" s="6">
        <f>SUMIF(BZ$253:BZ$283,$D1491,CB$253:CB$283)</f>
        <v>0</v>
      </c>
      <c r="BZ1491" s="9"/>
      <c r="CA1491" s="10"/>
      <c r="CB1491" s="11"/>
      <c r="CC1491" s="6">
        <f>SUMIF(CD$253:CD$283,$D1491,CF$253:CF$283)</f>
        <v>0</v>
      </c>
      <c r="CD1491" s="9"/>
      <c r="CE1491" s="10"/>
      <c r="CF1491" s="11"/>
      <c r="CG1491" s="6">
        <f>SUMIF(CH$253:CH$283,$D1491,CJ$253:CJ$283)</f>
        <v>0</v>
      </c>
      <c r="CH1491" s="9"/>
      <c r="CI1491" s="10"/>
      <c r="CJ1491" s="11"/>
      <c r="CK1491" s="6">
        <f>SUMIF(CL$253:CL$283,$D1491,CN$253:CN$283)</f>
        <v>0</v>
      </c>
      <c r="CL1491" s="9"/>
      <c r="CM1491" s="10"/>
      <c r="CN1491" s="11"/>
      <c r="CO1491" s="6">
        <f>SUMIF(CP$253:CP$283,$D1491,CR$253:CR$283)</f>
        <v>0</v>
      </c>
      <c r="CP1491" s="9"/>
      <c r="CQ1491" s="10"/>
      <c r="CR1491" s="11"/>
      <c r="CS1491" s="6">
        <f>SUMIF(CT$253:CT$283,$D1491,CV$253:CV$283)</f>
        <v>0</v>
      </c>
      <c r="CT1491" s="9"/>
      <c r="CU1491" s="10"/>
      <c r="CV1491" s="11"/>
      <c r="CW1491" s="6">
        <f>SUMIF(CX$253:CX$283,$D1491,CZ$253:CZ$283)</f>
        <v>0</v>
      </c>
      <c r="CX1491" s="9"/>
      <c r="CY1491" s="10"/>
      <c r="CZ1491" s="11"/>
      <c r="DA1491" s="6">
        <f>SUMIF(DB$253:DB$283,$D1491,DD$253:DD$283)</f>
        <v>0</v>
      </c>
      <c r="DB1491" s="9"/>
      <c r="DC1491" s="10"/>
      <c r="DD1491" s="11"/>
      <c r="DE1491" s="6">
        <f>SUMIF(DF$253:DF$283,$D1491,DH$253:DH$283)</f>
        <v>0</v>
      </c>
      <c r="DF1491" s="9"/>
      <c r="DG1491" s="10"/>
      <c r="DH1491" s="11"/>
      <c r="DI1491" s="6">
        <f>SUMIF(DJ$253:DJ$283,$D1491,DL$253:DL$283)</f>
        <v>0</v>
      </c>
      <c r="DJ1491" s="9"/>
      <c r="DK1491" s="10"/>
      <c r="DL1491" s="11"/>
      <c r="DM1491" s="6">
        <f>SUMIF(DN$253:DN$283,$D1491,DP$253:DP$283)</f>
        <v>0</v>
      </c>
      <c r="DN1491" s="9"/>
      <c r="DO1491" s="10"/>
      <c r="DP1491" s="11"/>
      <c r="DQ1491" s="6">
        <f>SUMIF(DR$253:DR$283,$D1491,DT$253:DT$283)</f>
        <v>0</v>
      </c>
      <c r="DR1491" s="9"/>
      <c r="DS1491" s="10"/>
      <c r="DT1491" s="11"/>
      <c r="DU1491" s="6">
        <f>SUMIF(DV$253:DV$283,$D1491,DX$253:DX$283)</f>
        <v>0</v>
      </c>
      <c r="DV1491" s="9"/>
      <c r="DW1491" s="10"/>
      <c r="DX1491" s="11"/>
      <c r="DY1491" s="6">
        <f>SUMIF(DZ$253:DZ$283,$D1491,EB$253:EB$283)</f>
        <v>0</v>
      </c>
      <c r="DZ1491" s="9"/>
      <c r="EA1491" s="10"/>
      <c r="EB1491" s="11"/>
      <c r="EC1491" s="6">
        <f>SUMIF(ED$253:ED$283,$D1491,EF$253:EF$283)</f>
        <v>0</v>
      </c>
      <c r="ED1491" s="9"/>
      <c r="EE1491" s="10"/>
      <c r="EF1491" s="11"/>
      <c r="EG1491" s="6">
        <f>SUMIF(EH$253:EH$283,$D1491,EJ$253:EJ$283)</f>
        <v>0</v>
      </c>
      <c r="EH1491" s="9"/>
      <c r="EI1491" s="10"/>
      <c r="EJ1491" s="11"/>
      <c r="EK1491" s="6">
        <f>SUMIF(EL$253:EL$283,$D1491,EN$253:EN$283)</f>
        <v>0</v>
      </c>
      <c r="EL1491" s="9"/>
      <c r="EM1491" s="10"/>
      <c r="EN1491" s="11"/>
      <c r="EO1491" s="6">
        <f>SUMIF(EP$253:EP$283,$D1491,ER$253:ER$283)</f>
        <v>0</v>
      </c>
      <c r="EP1491" s="9"/>
      <c r="EQ1491" s="10"/>
      <c r="ER1491" s="11"/>
      <c r="ES1491" s="6">
        <f>SUMIF(ET$253:ET$283,$D1491,EV$253:EV$283)</f>
        <v>0</v>
      </c>
      <c r="ET1491" s="9"/>
      <c r="EU1491" s="10"/>
      <c r="EV1491" s="11"/>
      <c r="EW1491" s="6">
        <f>SUMIF(EX$253:EX$283,$D1491,EZ$253:EZ$283)</f>
        <v>0</v>
      </c>
      <c r="EX1491" s="9"/>
      <c r="EY1491" s="10"/>
      <c r="EZ1491" s="11"/>
      <c r="FA1491" s="6">
        <f>SUMIF(FB$253:FB$283,$D1491,FD$253:FD$283)</f>
        <v>0</v>
      </c>
      <c r="FB1491" s="9"/>
      <c r="FC1491" s="10"/>
      <c r="FD1491" s="11"/>
      <c r="FE1491" s="6">
        <f>SUMIF(FF$253:FF$283,$D1491,FH$253:FH$283)</f>
        <v>0</v>
      </c>
      <c r="FF1491" s="9"/>
      <c r="FG1491" s="10"/>
      <c r="FH1491" s="11"/>
      <c r="FI1491" s="6">
        <f>SUMIF(FJ$253:FJ$283,$D1491,FL$253:FL$283)</f>
        <v>0</v>
      </c>
      <c r="FJ1491" s="9"/>
      <c r="FK1491" s="10"/>
      <c r="FL1491" s="11"/>
      <c r="FM1491" s="6">
        <f>SUMIF(FN$253:FN$283,$D1491,FP$253:FP$283)</f>
        <v>0</v>
      </c>
      <c r="FN1491" s="9"/>
      <c r="FO1491" s="10"/>
      <c r="FP1491" s="11"/>
      <c r="FQ1491" s="6">
        <f>SUMIF(FR$253:FR$283,$D1491,FT$253:FT$283)</f>
        <v>0</v>
      </c>
      <c r="FR1491" s="9"/>
      <c r="FS1491" s="10"/>
      <c r="FT1491" s="11"/>
      <c r="FU1491" s="6">
        <f>SUMIF(FV$253:FV$283,$D1491,FX$253:FX$283)</f>
        <v>0</v>
      </c>
      <c r="FV1491" s="9"/>
      <c r="FW1491" s="10"/>
      <c r="FX1491" s="11"/>
      <c r="FY1491" s="6">
        <f>SUMIF(FZ$253:FZ$283,$D1491,GB$253:GB$283)</f>
        <v>0</v>
      </c>
      <c r="FZ1491" s="9"/>
      <c r="GA1491" s="10"/>
      <c r="GB1491" s="11"/>
      <c r="GC1491" s="6">
        <f>SUMIF(GD$253:GD$283,$D1491,GF$253:GF$283)</f>
        <v>0</v>
      </c>
      <c r="GD1491" s="9"/>
      <c r="GE1491" s="10"/>
      <c r="GF1491" s="11"/>
      <c r="GG1491" s="6">
        <f>SUMIF(GH$253:GH$283,$D1491,GJ$253:GJ$283)</f>
        <v>0</v>
      </c>
      <c r="GH1491" s="9"/>
      <c r="GI1491" s="10"/>
      <c r="GJ1491" s="11"/>
      <c r="GK1491" s="6">
        <f>SUMIF(GL$253:GL$283,$D1491,GN$253:GN$283)</f>
        <v>0</v>
      </c>
      <c r="GL1491" s="9"/>
      <c r="GM1491" s="10"/>
      <c r="GN1491" s="11"/>
      <c r="GO1491" s="6">
        <f>SUMIF(GP$253:GP$283,$D1491,GR$253:GR$283)</f>
        <v>0</v>
      </c>
      <c r="GP1491" s="9"/>
      <c r="GQ1491" s="10"/>
      <c r="GR1491" s="11"/>
      <c r="GS1491" s="6">
        <f>SUMIF(GT$253:GT$283,$D1491,GV$253:GV$283)</f>
        <v>0</v>
      </c>
      <c r="GT1491" s="9"/>
      <c r="GU1491" s="10"/>
      <c r="GV1491" s="20"/>
      <c r="GW1491" s="19">
        <f t="shared" si="36"/>
        <v>0</v>
      </c>
      <c r="GX1491" s="472"/>
      <c r="GY1491" s="473"/>
    </row>
    <row r="1492" spans="1:207" ht="30">
      <c r="A1492" s="244" t="s">
        <v>84</v>
      </c>
      <c r="B1492" s="475"/>
      <c r="C1492" s="144" t="s">
        <v>454</v>
      </c>
      <c r="D1492" s="237" t="s">
        <v>450</v>
      </c>
      <c r="E1492" s="206">
        <f>SUMIF(F$284:F$314,$D1492,H$284:H$314)</f>
        <v>0</v>
      </c>
      <c r="F1492" s="9"/>
      <c r="G1492" s="10"/>
      <c r="H1492" s="11"/>
      <c r="I1492" s="6">
        <f>SUMIF(J$284:J$314,$D1492,L$284:L$314)</f>
        <v>0</v>
      </c>
      <c r="J1492" s="9"/>
      <c r="K1492" s="10"/>
      <c r="L1492" s="11"/>
      <c r="M1492" s="6">
        <f>SUMIF(N$284:N$314,$D1492,P$284:P$314)</f>
        <v>0</v>
      </c>
      <c r="N1492" s="9"/>
      <c r="O1492" s="10"/>
      <c r="P1492" s="11"/>
      <c r="Q1492" s="6">
        <f>SUMIF(R$284:R$314,$D1492,T$284:T$314)</f>
        <v>0</v>
      </c>
      <c r="R1492" s="9"/>
      <c r="S1492" s="10"/>
      <c r="T1492" s="11"/>
      <c r="U1492" s="6">
        <f>SUMIF(V$284:V$314,$D1492,X$284:X$314)</f>
        <v>0</v>
      </c>
      <c r="V1492" s="9"/>
      <c r="W1492" s="10"/>
      <c r="X1492" s="11"/>
      <c r="Y1492" s="6">
        <f>SUMIF(Z$284:Z$314,$D1492,AB$284:AB$314)</f>
        <v>0</v>
      </c>
      <c r="Z1492" s="9"/>
      <c r="AA1492" s="10"/>
      <c r="AB1492" s="11"/>
      <c r="AC1492" s="6">
        <f>SUMIF(AD$284:AD$314,$D1492,AF$284:AF$314)</f>
        <v>0</v>
      </c>
      <c r="AD1492" s="9"/>
      <c r="AE1492" s="10"/>
      <c r="AF1492" s="11"/>
      <c r="AG1492" s="6">
        <f>SUMIF(AH$284:AH$314,$D1492,AJ$284:AJ$314)</f>
        <v>0</v>
      </c>
      <c r="AH1492" s="9"/>
      <c r="AI1492" s="10"/>
      <c r="AJ1492" s="11"/>
      <c r="AK1492" s="6">
        <f>SUMIF(AL$284:AL$314,$D1492,AN$284:AN$314)</f>
        <v>0</v>
      </c>
      <c r="AL1492" s="9"/>
      <c r="AM1492" s="10"/>
      <c r="AN1492" s="11"/>
      <c r="AO1492" s="6">
        <f>SUMIF(AP$284:AP$314,$D1492,AR$284:AR$314)</f>
        <v>0</v>
      </c>
      <c r="AP1492" s="9"/>
      <c r="AQ1492" s="10"/>
      <c r="AR1492" s="11"/>
      <c r="AS1492" s="6">
        <f>SUMIF(AT$284:AT$314,$D1492,AV$284:AV$314)</f>
        <v>0</v>
      </c>
      <c r="AT1492" s="9"/>
      <c r="AU1492" s="10"/>
      <c r="AV1492" s="11"/>
      <c r="AW1492" s="6">
        <f>SUMIF(AX$284:AX$314,$D1492,AZ$284:AZ$314)</f>
        <v>0</v>
      </c>
      <c r="AX1492" s="9"/>
      <c r="AY1492" s="10"/>
      <c r="AZ1492" s="11"/>
      <c r="BA1492" s="6">
        <f>SUMIF(BB$284:BB$314,$D1492,BD$284:BD$314)</f>
        <v>0</v>
      </c>
      <c r="BB1492" s="9"/>
      <c r="BC1492" s="10"/>
      <c r="BD1492" s="11"/>
      <c r="BE1492" s="6">
        <f>SUMIF(BF$284:BF$314,$D1492,BH$284:BH$314)</f>
        <v>0</v>
      </c>
      <c r="BF1492" s="9"/>
      <c r="BG1492" s="10"/>
      <c r="BH1492" s="11"/>
      <c r="BI1492" s="6">
        <f>SUMIF(BJ$284:BJ$314,$D1492,BL$284:BL$314)</f>
        <v>0</v>
      </c>
      <c r="BJ1492" s="9"/>
      <c r="BK1492" s="10"/>
      <c r="BL1492" s="11"/>
      <c r="BM1492" s="6">
        <f>SUMIF(BN$284:BN$314,$D1492,BP$284:BP$314)</f>
        <v>0</v>
      </c>
      <c r="BN1492" s="9"/>
      <c r="BO1492" s="10"/>
      <c r="BP1492" s="11"/>
      <c r="BQ1492" s="6">
        <f>SUMIF(BR$284:BR$314,$D1492,BT$284:BT$314)</f>
        <v>0</v>
      </c>
      <c r="BR1492" s="9"/>
      <c r="BS1492" s="10"/>
      <c r="BT1492" s="11"/>
      <c r="BU1492" s="6">
        <f>SUMIF(BV$284:BV$314,$D1492,BX$284:BX$314)</f>
        <v>0</v>
      </c>
      <c r="BV1492" s="9"/>
      <c r="BW1492" s="10"/>
      <c r="BX1492" s="11"/>
      <c r="BY1492" s="6">
        <f>SUMIF(BZ$284:BZ$314,$D1492,CB$284:CB$314)</f>
        <v>0</v>
      </c>
      <c r="BZ1492" s="9"/>
      <c r="CA1492" s="10"/>
      <c r="CB1492" s="11"/>
      <c r="CC1492" s="6">
        <f>SUMIF(CD$284:CD$314,$D1492,CF$284:CF$314)</f>
        <v>0</v>
      </c>
      <c r="CD1492" s="9"/>
      <c r="CE1492" s="10"/>
      <c r="CF1492" s="11"/>
      <c r="CG1492" s="6">
        <f>SUMIF(CH$284:CH$314,$D1492,CJ$284:CJ$314)</f>
        <v>0</v>
      </c>
      <c r="CH1492" s="9"/>
      <c r="CI1492" s="10"/>
      <c r="CJ1492" s="11"/>
      <c r="CK1492" s="6">
        <f>SUMIF(CL$284:CL$314,$D1492,CN$284:CN$314)</f>
        <v>0</v>
      </c>
      <c r="CL1492" s="9"/>
      <c r="CM1492" s="10"/>
      <c r="CN1492" s="11"/>
      <c r="CO1492" s="6">
        <f>SUMIF(CP$284:CP$314,$D1492,CR$284:CR$314)</f>
        <v>0</v>
      </c>
      <c r="CP1492" s="9"/>
      <c r="CQ1492" s="10"/>
      <c r="CR1492" s="11"/>
      <c r="CS1492" s="6">
        <f>SUMIF(CT$284:CT$314,$D1492,CV$284:CV$314)</f>
        <v>0</v>
      </c>
      <c r="CT1492" s="9"/>
      <c r="CU1492" s="10"/>
      <c r="CV1492" s="11"/>
      <c r="CW1492" s="6">
        <f>SUMIF(CX$284:CX$314,$D1492,CZ$284:CZ$314)</f>
        <v>0</v>
      </c>
      <c r="CX1492" s="9"/>
      <c r="CY1492" s="10"/>
      <c r="CZ1492" s="11"/>
      <c r="DA1492" s="6">
        <f>SUMIF(DB$284:DB$314,$D1492,DD$284:DD$314)</f>
        <v>0</v>
      </c>
      <c r="DB1492" s="9"/>
      <c r="DC1492" s="10"/>
      <c r="DD1492" s="11"/>
      <c r="DE1492" s="6">
        <f>SUMIF(DF$284:DF$314,$D1492,DH$284:DH$314)</f>
        <v>0</v>
      </c>
      <c r="DF1492" s="9"/>
      <c r="DG1492" s="10"/>
      <c r="DH1492" s="11"/>
      <c r="DI1492" s="6">
        <f>SUMIF(DJ$284:DJ$314,$D1492,DL$284:DL$314)</f>
        <v>0</v>
      </c>
      <c r="DJ1492" s="9"/>
      <c r="DK1492" s="10"/>
      <c r="DL1492" s="11"/>
      <c r="DM1492" s="6">
        <f>SUMIF(DN$284:DN$314,$D1492,DP$284:DP$314)</f>
        <v>0</v>
      </c>
      <c r="DN1492" s="9"/>
      <c r="DO1492" s="10"/>
      <c r="DP1492" s="11"/>
      <c r="DQ1492" s="6">
        <f>SUMIF(DR$284:DR$314,$D1492,DT$284:DT$314)</f>
        <v>0</v>
      </c>
      <c r="DR1492" s="9"/>
      <c r="DS1492" s="10"/>
      <c r="DT1492" s="11"/>
      <c r="DU1492" s="6">
        <f>SUMIF(DV$284:DV$314,$D1492,DX$284:DX$314)</f>
        <v>0</v>
      </c>
      <c r="DV1492" s="9"/>
      <c r="DW1492" s="10"/>
      <c r="DX1492" s="11"/>
      <c r="DY1492" s="6">
        <f>SUMIF(DZ$284:DZ$314,$D1492,EB$284:EB$314)</f>
        <v>0</v>
      </c>
      <c r="DZ1492" s="9"/>
      <c r="EA1492" s="10"/>
      <c r="EB1492" s="11"/>
      <c r="EC1492" s="6">
        <f>SUMIF(ED$284:ED$314,$D1492,EF$284:EF$314)</f>
        <v>0</v>
      </c>
      <c r="ED1492" s="9"/>
      <c r="EE1492" s="10"/>
      <c r="EF1492" s="11"/>
      <c r="EG1492" s="6">
        <f>SUMIF(EH$284:EH$314,$D1492,EJ$284:EJ$314)</f>
        <v>0</v>
      </c>
      <c r="EH1492" s="9"/>
      <c r="EI1492" s="10"/>
      <c r="EJ1492" s="11"/>
      <c r="EK1492" s="6">
        <f>SUMIF(EL$284:EL$314,$D1492,EN$284:EN$314)</f>
        <v>0</v>
      </c>
      <c r="EL1492" s="9"/>
      <c r="EM1492" s="10"/>
      <c r="EN1492" s="11"/>
      <c r="EO1492" s="6">
        <f>SUMIF(EP$284:EP$314,$D1492,ER$284:ER$314)</f>
        <v>0</v>
      </c>
      <c r="EP1492" s="9"/>
      <c r="EQ1492" s="10"/>
      <c r="ER1492" s="11"/>
      <c r="ES1492" s="6">
        <f>SUMIF(ET$284:ET$314,$D1492,EV$284:EV$314)</f>
        <v>0</v>
      </c>
      <c r="ET1492" s="9"/>
      <c r="EU1492" s="10"/>
      <c r="EV1492" s="11"/>
      <c r="EW1492" s="6">
        <f>SUMIF(EX$284:EX$314,$D1492,EZ$284:EZ$314)</f>
        <v>0</v>
      </c>
      <c r="EX1492" s="9"/>
      <c r="EY1492" s="10"/>
      <c r="EZ1492" s="11"/>
      <c r="FA1492" s="6">
        <f>SUMIF(FB$284:FB$314,$D1492,FD$284:FD$314)</f>
        <v>0</v>
      </c>
      <c r="FB1492" s="9"/>
      <c r="FC1492" s="10"/>
      <c r="FD1492" s="11"/>
      <c r="FE1492" s="6">
        <f>SUMIF(FF$284:FF$314,$D1492,FH$284:FH$314)</f>
        <v>0</v>
      </c>
      <c r="FF1492" s="9"/>
      <c r="FG1492" s="10"/>
      <c r="FH1492" s="11"/>
      <c r="FI1492" s="6">
        <f>SUMIF(FJ$284:FJ$314,$D1492,FL$284:FL$314)</f>
        <v>0</v>
      </c>
      <c r="FJ1492" s="9"/>
      <c r="FK1492" s="10"/>
      <c r="FL1492" s="11"/>
      <c r="FM1492" s="6">
        <f>SUMIF(FN$284:FN$314,$D1492,FP$284:FP$314)</f>
        <v>0</v>
      </c>
      <c r="FN1492" s="9"/>
      <c r="FO1492" s="10"/>
      <c r="FP1492" s="11"/>
      <c r="FQ1492" s="6">
        <f>SUMIF(FR$284:FR$314,$D1492,FT$284:FT$314)</f>
        <v>0</v>
      </c>
      <c r="FR1492" s="9"/>
      <c r="FS1492" s="10"/>
      <c r="FT1492" s="11"/>
      <c r="FU1492" s="6">
        <f>SUMIF(FV$284:FV$314,$D1492,FX$284:FX$314)</f>
        <v>0</v>
      </c>
      <c r="FV1492" s="9"/>
      <c r="FW1492" s="10"/>
      <c r="FX1492" s="11"/>
      <c r="FY1492" s="6">
        <f>SUMIF(FZ$284:FZ$314,$D1492,GB$284:GB$314)</f>
        <v>0</v>
      </c>
      <c r="FZ1492" s="9"/>
      <c r="GA1492" s="10"/>
      <c r="GB1492" s="11"/>
      <c r="GC1492" s="6">
        <f>SUMIF(GD$284:GD$314,$D1492,GF$284:GF$314)</f>
        <v>0</v>
      </c>
      <c r="GD1492" s="9"/>
      <c r="GE1492" s="10"/>
      <c r="GF1492" s="11"/>
      <c r="GG1492" s="6">
        <f>SUMIF(GH$284:GH$314,$D1492,GJ$284:GJ$314)</f>
        <v>0</v>
      </c>
      <c r="GH1492" s="9"/>
      <c r="GI1492" s="10"/>
      <c r="GJ1492" s="11"/>
      <c r="GK1492" s="6">
        <f>SUMIF(GL$284:GL$314,$D1492,GN$284:GN$314)</f>
        <v>0</v>
      </c>
      <c r="GL1492" s="9"/>
      <c r="GM1492" s="10"/>
      <c r="GN1492" s="11"/>
      <c r="GO1492" s="6">
        <f>SUMIF(GP$284:GP$314,$D1492,GR$284:GR$314)</f>
        <v>0</v>
      </c>
      <c r="GP1492" s="9"/>
      <c r="GQ1492" s="10"/>
      <c r="GR1492" s="11"/>
      <c r="GS1492" s="6">
        <f>SUMIF(GT$284:GT$314,$D1492,GV$284:GV$314)</f>
        <v>0</v>
      </c>
      <c r="GT1492" s="9"/>
      <c r="GU1492" s="10"/>
      <c r="GV1492" s="20"/>
      <c r="GW1492" s="19">
        <f t="shared" si="36"/>
        <v>0</v>
      </c>
      <c r="GX1492" s="472"/>
      <c r="GY1492" s="473"/>
    </row>
    <row r="1493" spans="1:207" ht="30">
      <c r="A1493" s="244" t="s">
        <v>85</v>
      </c>
      <c r="B1493" s="475"/>
      <c r="C1493" s="144" t="s">
        <v>454</v>
      </c>
      <c r="D1493" s="237" t="s">
        <v>450</v>
      </c>
      <c r="E1493" s="207">
        <f>SUMIF(F$315:F$345,$D1493,H$315:H$345)</f>
        <v>0</v>
      </c>
      <c r="F1493" s="12"/>
      <c r="G1493" s="13"/>
      <c r="H1493" s="14"/>
      <c r="I1493" s="6">
        <f>SUMIF(J$315:J$345,$D1493,L$315:L$345)</f>
        <v>0</v>
      </c>
      <c r="J1493" s="12"/>
      <c r="K1493" s="13"/>
      <c r="L1493" s="14"/>
      <c r="M1493" s="7">
        <f>SUMIF(N$315:N$345,$D1493,P$315:P$345)</f>
        <v>0</v>
      </c>
      <c r="N1493" s="12"/>
      <c r="O1493" s="13"/>
      <c r="P1493" s="14"/>
      <c r="Q1493" s="6">
        <f>SUMIF(R$315:R$345,$D1493,T$315:T$345)</f>
        <v>0</v>
      </c>
      <c r="R1493" s="12"/>
      <c r="S1493" s="13"/>
      <c r="T1493" s="14"/>
      <c r="U1493" s="7">
        <f>SUMIF(V$315:V$345,$D1493,X$315:X$345)</f>
        <v>0</v>
      </c>
      <c r="V1493" s="12"/>
      <c r="W1493" s="13"/>
      <c r="X1493" s="14"/>
      <c r="Y1493" s="6">
        <f>SUMIF(Z$315:Z$345,$D1493,AB$315:AB$345)</f>
        <v>0</v>
      </c>
      <c r="Z1493" s="12"/>
      <c r="AA1493" s="13"/>
      <c r="AB1493" s="14"/>
      <c r="AC1493" s="7">
        <f>SUMIF(AD$315:AD$345,$D1493,AF$315:AF$345)</f>
        <v>0</v>
      </c>
      <c r="AD1493" s="12"/>
      <c r="AE1493" s="13"/>
      <c r="AF1493" s="14"/>
      <c r="AG1493" s="7">
        <f>SUMIF(AH$315:AH$345,$D1493,AJ$315:AJ$345)</f>
        <v>0</v>
      </c>
      <c r="AH1493" s="12"/>
      <c r="AI1493" s="13"/>
      <c r="AJ1493" s="14"/>
      <c r="AK1493" s="7">
        <f>SUMIF(AL$315:AL$345,$D1493,AN$315:AN$345)</f>
        <v>0</v>
      </c>
      <c r="AL1493" s="12"/>
      <c r="AM1493" s="13"/>
      <c r="AN1493" s="14"/>
      <c r="AO1493" s="7">
        <f>SUMIF(AP$315:AP$345,$D1493,AR$315:AR$345)</f>
        <v>0</v>
      </c>
      <c r="AP1493" s="12"/>
      <c r="AQ1493" s="13"/>
      <c r="AR1493" s="14"/>
      <c r="AS1493" s="7">
        <f>SUMIF(AT$315:AT$345,$D1493,AV$315:AV$345)</f>
        <v>0</v>
      </c>
      <c r="AT1493" s="12"/>
      <c r="AU1493" s="13"/>
      <c r="AV1493" s="14"/>
      <c r="AW1493" s="7">
        <f>SUMIF(AX$315:AX$345,$D1493,AZ$315:AZ$345)</f>
        <v>0</v>
      </c>
      <c r="AX1493" s="12"/>
      <c r="AY1493" s="13"/>
      <c r="AZ1493" s="14"/>
      <c r="BA1493" s="7">
        <f>SUMIF(BB$315:BB$345,$D1493,BD$315:BD$345)</f>
        <v>0</v>
      </c>
      <c r="BB1493" s="12"/>
      <c r="BC1493" s="13"/>
      <c r="BD1493" s="14"/>
      <c r="BE1493" s="7">
        <f>SUMIF(BF$315:BF$345,$D1493,BH$315:BH$345)</f>
        <v>0</v>
      </c>
      <c r="BF1493" s="12"/>
      <c r="BG1493" s="13"/>
      <c r="BH1493" s="14"/>
      <c r="BI1493" s="7">
        <f>SUMIF(BJ$315:BJ$345,$D1493,BL$315:BL$345)</f>
        <v>0</v>
      </c>
      <c r="BJ1493" s="12"/>
      <c r="BK1493" s="13"/>
      <c r="BL1493" s="14"/>
      <c r="BM1493" s="7">
        <f>SUMIF(BN$315:BN$345,$D1493,BP$315:BP$345)</f>
        <v>0</v>
      </c>
      <c r="BN1493" s="12"/>
      <c r="BO1493" s="13"/>
      <c r="BP1493" s="14"/>
      <c r="BQ1493" s="7">
        <f>SUMIF(BR$315:BR$345,$D1493,BT$315:BT$345)</f>
        <v>0</v>
      </c>
      <c r="BR1493" s="12"/>
      <c r="BS1493" s="13"/>
      <c r="BT1493" s="14"/>
      <c r="BU1493" s="7">
        <f>SUMIF(BV$315:BV$345,$D1493,BX$315:BX$345)</f>
        <v>0</v>
      </c>
      <c r="BV1493" s="12"/>
      <c r="BW1493" s="13"/>
      <c r="BX1493" s="14"/>
      <c r="BY1493" s="7">
        <f>SUMIF(BZ$315:BZ$345,$D1493,CB$315:CB$345)</f>
        <v>0</v>
      </c>
      <c r="BZ1493" s="12"/>
      <c r="CA1493" s="13"/>
      <c r="CB1493" s="14"/>
      <c r="CC1493" s="7">
        <f>SUMIF(CD$315:CD$345,$D1493,CF$315:CF$345)</f>
        <v>0</v>
      </c>
      <c r="CD1493" s="12"/>
      <c r="CE1493" s="13"/>
      <c r="CF1493" s="14"/>
      <c r="CG1493" s="7">
        <f>SUMIF(CH$315:CH$345,$D1493,CJ$315:CJ$345)</f>
        <v>0</v>
      </c>
      <c r="CH1493" s="12"/>
      <c r="CI1493" s="13"/>
      <c r="CJ1493" s="14"/>
      <c r="CK1493" s="7">
        <f>SUMIF(CL$315:CL$345,$D1493,CN$315:CN$345)</f>
        <v>0</v>
      </c>
      <c r="CL1493" s="12"/>
      <c r="CM1493" s="13"/>
      <c r="CN1493" s="14"/>
      <c r="CO1493" s="7">
        <f>SUMIF(CP$315:CP$345,$D1493,CR$315:CR$345)</f>
        <v>0</v>
      </c>
      <c r="CP1493" s="12"/>
      <c r="CQ1493" s="13"/>
      <c r="CR1493" s="14"/>
      <c r="CS1493" s="7">
        <f>SUMIF(CT$315:CT$345,$D1493,CV$315:CV$345)</f>
        <v>0</v>
      </c>
      <c r="CT1493" s="12"/>
      <c r="CU1493" s="13"/>
      <c r="CV1493" s="14"/>
      <c r="CW1493" s="7">
        <f>SUMIF(CX$315:CX$345,$D1493,CZ$315:CZ$345)</f>
        <v>0</v>
      </c>
      <c r="CX1493" s="12"/>
      <c r="CY1493" s="13"/>
      <c r="CZ1493" s="14"/>
      <c r="DA1493" s="7">
        <f>SUMIF(DB$315:DB$345,$D1493,DD$315:DD$345)</f>
        <v>0</v>
      </c>
      <c r="DB1493" s="12"/>
      <c r="DC1493" s="13"/>
      <c r="DD1493" s="14"/>
      <c r="DE1493" s="7">
        <f>SUMIF(DF$315:DF$345,$D1493,DH$315:DH$345)</f>
        <v>0</v>
      </c>
      <c r="DF1493" s="12"/>
      <c r="DG1493" s="13"/>
      <c r="DH1493" s="14"/>
      <c r="DI1493" s="7">
        <f>SUMIF(DJ$315:DJ$345,$D1493,DL$315:DL$345)</f>
        <v>0</v>
      </c>
      <c r="DJ1493" s="12"/>
      <c r="DK1493" s="13"/>
      <c r="DL1493" s="14"/>
      <c r="DM1493" s="7">
        <f>SUMIF(DN$315:DN$345,$D1493,DP$315:DP$345)</f>
        <v>0</v>
      </c>
      <c r="DN1493" s="12"/>
      <c r="DO1493" s="13"/>
      <c r="DP1493" s="14"/>
      <c r="DQ1493" s="7">
        <f>SUMIF(DR$315:DR$345,$D1493,DT$315:DT$345)</f>
        <v>0</v>
      </c>
      <c r="DR1493" s="12"/>
      <c r="DS1493" s="13"/>
      <c r="DT1493" s="14"/>
      <c r="DU1493" s="7">
        <f>SUMIF(DV$315:DV$345,$D1493,DX$315:DX$345)</f>
        <v>0</v>
      </c>
      <c r="DV1493" s="12"/>
      <c r="DW1493" s="13"/>
      <c r="DX1493" s="14"/>
      <c r="DY1493" s="7">
        <f>SUMIF(DZ$315:DZ$345,$D1493,EB$315:EB$345)</f>
        <v>0</v>
      </c>
      <c r="DZ1493" s="12"/>
      <c r="EA1493" s="13"/>
      <c r="EB1493" s="14"/>
      <c r="EC1493" s="7">
        <f>SUMIF(ED$315:ED$345,$D1493,EF$315:EF$345)</f>
        <v>0</v>
      </c>
      <c r="ED1493" s="12"/>
      <c r="EE1493" s="13"/>
      <c r="EF1493" s="14"/>
      <c r="EG1493" s="7">
        <f>SUMIF(EH$315:EH$345,$D1493,EJ$315:EJ$345)</f>
        <v>0</v>
      </c>
      <c r="EH1493" s="12"/>
      <c r="EI1493" s="13"/>
      <c r="EJ1493" s="14"/>
      <c r="EK1493" s="7">
        <f>SUMIF(EL$315:EL$345,$D1493,EN$315:EN$345)</f>
        <v>0</v>
      </c>
      <c r="EL1493" s="12"/>
      <c r="EM1493" s="13"/>
      <c r="EN1493" s="14"/>
      <c r="EO1493" s="7">
        <f>SUMIF(EP$315:EP$345,$D1493,ER$315:ER$345)</f>
        <v>0</v>
      </c>
      <c r="EP1493" s="12"/>
      <c r="EQ1493" s="13"/>
      <c r="ER1493" s="14"/>
      <c r="ES1493" s="7">
        <f>SUMIF(ET$315:ET$345,$D1493,EV$315:EV$345)</f>
        <v>0</v>
      </c>
      <c r="ET1493" s="12"/>
      <c r="EU1493" s="13"/>
      <c r="EV1493" s="14"/>
      <c r="EW1493" s="7">
        <f>SUMIF(EX$315:EX$345,$D1493,EZ$315:EZ$345)</f>
        <v>0</v>
      </c>
      <c r="EX1493" s="12"/>
      <c r="EY1493" s="13"/>
      <c r="EZ1493" s="14"/>
      <c r="FA1493" s="7">
        <f>SUMIF(FB$315:FB$345,$D1493,FD$315:FD$345)</f>
        <v>0</v>
      </c>
      <c r="FB1493" s="12"/>
      <c r="FC1493" s="13"/>
      <c r="FD1493" s="14"/>
      <c r="FE1493" s="7">
        <f>SUMIF(FF$315:FF$345,$D1493,FH$315:FH$345)</f>
        <v>0</v>
      </c>
      <c r="FF1493" s="12"/>
      <c r="FG1493" s="13"/>
      <c r="FH1493" s="14"/>
      <c r="FI1493" s="7">
        <f>SUMIF(FJ$315:FJ$345,$D1493,FL$315:FL$345)</f>
        <v>0</v>
      </c>
      <c r="FJ1493" s="12"/>
      <c r="FK1493" s="13"/>
      <c r="FL1493" s="14"/>
      <c r="FM1493" s="7">
        <f>SUMIF(FN$315:FN$345,$D1493,FP$315:FP$345)</f>
        <v>0</v>
      </c>
      <c r="FN1493" s="12"/>
      <c r="FO1493" s="13"/>
      <c r="FP1493" s="14"/>
      <c r="FQ1493" s="7">
        <f>SUMIF(FR$315:FR$345,$D1493,FT$315:FT$345)</f>
        <v>0</v>
      </c>
      <c r="FR1493" s="12"/>
      <c r="FS1493" s="13"/>
      <c r="FT1493" s="14"/>
      <c r="FU1493" s="7">
        <f>SUMIF(FV$315:FV$345,$D1493,FX$315:FX$345)</f>
        <v>0</v>
      </c>
      <c r="FV1493" s="12"/>
      <c r="FW1493" s="13"/>
      <c r="FX1493" s="14"/>
      <c r="FY1493" s="7">
        <f>SUMIF(FZ$315:FZ$345,$D1493,GB$315:GB$345)</f>
        <v>0</v>
      </c>
      <c r="FZ1493" s="12"/>
      <c r="GA1493" s="13"/>
      <c r="GB1493" s="14"/>
      <c r="GC1493" s="7">
        <f>SUMIF(GD$315:GD$345,$D1493,GF$315:GF$345)</f>
        <v>0</v>
      </c>
      <c r="GD1493" s="12"/>
      <c r="GE1493" s="13"/>
      <c r="GF1493" s="14"/>
      <c r="GG1493" s="7">
        <f>SUMIF(GH$315:GH$345,$D1493,GJ$315:GJ$345)</f>
        <v>0</v>
      </c>
      <c r="GH1493" s="12"/>
      <c r="GI1493" s="13"/>
      <c r="GJ1493" s="14"/>
      <c r="GK1493" s="7">
        <f>SUMIF(GL$315:GL$345,$D1493,GN$315:GN$345)</f>
        <v>0</v>
      </c>
      <c r="GL1493" s="12"/>
      <c r="GM1493" s="13"/>
      <c r="GN1493" s="14"/>
      <c r="GO1493" s="7">
        <f>SUMIF(GP$315:GP$345,$D1493,GR$315:GR$345)</f>
        <v>0</v>
      </c>
      <c r="GP1493" s="12"/>
      <c r="GQ1493" s="13"/>
      <c r="GR1493" s="14"/>
      <c r="GS1493" s="7">
        <f>SUMIF(GT$315:GT$345,$D1493,GV$315:GV$345)</f>
        <v>0</v>
      </c>
      <c r="GT1493" s="12"/>
      <c r="GU1493" s="13"/>
      <c r="GV1493" s="21"/>
      <c r="GW1493" s="19">
        <f t="shared" si="36"/>
        <v>0</v>
      </c>
      <c r="GX1493" s="472"/>
      <c r="GY1493" s="473"/>
    </row>
    <row r="1494" spans="1:207" ht="30.75" thickBot="1">
      <c r="A1494" s="285" t="s">
        <v>86</v>
      </c>
      <c r="B1494" s="476"/>
      <c r="C1494" s="329" t="s">
        <v>454</v>
      </c>
      <c r="D1494" s="239" t="s">
        <v>450</v>
      </c>
      <c r="E1494" s="206">
        <f>SUMIF(F$346:F$376,$D1494,H$346:H$376)</f>
        <v>0</v>
      </c>
      <c r="F1494" s="15"/>
      <c r="G1494" s="16"/>
      <c r="H1494" s="16"/>
      <c r="I1494" s="6">
        <f>SUMIF(J$346:J$376,$D1494,L$346:L$376)</f>
        <v>0</v>
      </c>
      <c r="J1494" s="15"/>
      <c r="K1494" s="16"/>
      <c r="L1494" s="16"/>
      <c r="M1494" s="8">
        <f>SUMIF(N$346:N$376,$D1494,P$346:P$376)</f>
        <v>0</v>
      </c>
      <c r="N1494" s="15"/>
      <c r="O1494" s="16"/>
      <c r="P1494" s="16"/>
      <c r="Q1494" s="6">
        <f>SUMIF(R$346:R$376,$D1494,T$346:T$376)</f>
        <v>0</v>
      </c>
      <c r="R1494" s="15"/>
      <c r="S1494" s="16"/>
      <c r="T1494" s="16"/>
      <c r="U1494" s="8">
        <f>SUMIF(V$346:V$376,$D1494,X$346:X$376)</f>
        <v>0</v>
      </c>
      <c r="V1494" s="15"/>
      <c r="W1494" s="16"/>
      <c r="X1494" s="16"/>
      <c r="Y1494" s="6">
        <f>SUMIF(Z$346:Z$376,$D1494,AB$346:AB$376)</f>
        <v>0</v>
      </c>
      <c r="Z1494" s="15"/>
      <c r="AA1494" s="16"/>
      <c r="AB1494" s="16"/>
      <c r="AC1494" s="8">
        <f>SUMIF(AD$346:AD$376,$D1494,AF$346:AF$376)</f>
        <v>0</v>
      </c>
      <c r="AD1494" s="15"/>
      <c r="AE1494" s="16"/>
      <c r="AF1494" s="16"/>
      <c r="AG1494" s="8">
        <f>SUMIF(AH$346:AH$376,$D1494,AJ$346:AJ$376)</f>
        <v>0</v>
      </c>
      <c r="AH1494" s="15"/>
      <c r="AI1494" s="16"/>
      <c r="AJ1494" s="16"/>
      <c r="AK1494" s="8">
        <f>SUMIF(AL$346:AL$376,$D1494,AN$346:AN$376)</f>
        <v>0</v>
      </c>
      <c r="AL1494" s="15"/>
      <c r="AM1494" s="16"/>
      <c r="AN1494" s="16"/>
      <c r="AO1494" s="8">
        <f>SUMIF(AP$346:AP$376,$D1494,AR$346:AR$376)</f>
        <v>0</v>
      </c>
      <c r="AP1494" s="15"/>
      <c r="AQ1494" s="16"/>
      <c r="AR1494" s="16"/>
      <c r="AS1494" s="8">
        <f>SUMIF(AT$346:AT$376,$D1494,AV$346:AV$376)</f>
        <v>0</v>
      </c>
      <c r="AT1494" s="15"/>
      <c r="AU1494" s="16"/>
      <c r="AV1494" s="16"/>
      <c r="AW1494" s="8">
        <f>SUMIF(AX$346:AX$376,$D1494,AZ$346:AZ$376)</f>
        <v>0</v>
      </c>
      <c r="AX1494" s="15"/>
      <c r="AY1494" s="16"/>
      <c r="AZ1494" s="16"/>
      <c r="BA1494" s="8">
        <f>SUMIF(BB$346:BB$376,$D1494,BD$346:BD$376)</f>
        <v>0</v>
      </c>
      <c r="BB1494" s="15"/>
      <c r="BC1494" s="16"/>
      <c r="BD1494" s="16"/>
      <c r="BE1494" s="8">
        <f>SUMIF(BF$346:BF$376,$D1494,BH$346:BH$376)</f>
        <v>0</v>
      </c>
      <c r="BF1494" s="15"/>
      <c r="BG1494" s="16"/>
      <c r="BH1494" s="16"/>
      <c r="BI1494" s="8">
        <f>SUMIF(BJ$346:BJ$376,$D1494,BL$346:BL$376)</f>
        <v>0</v>
      </c>
      <c r="BJ1494" s="15"/>
      <c r="BK1494" s="16"/>
      <c r="BL1494" s="16"/>
      <c r="BM1494" s="8">
        <f>SUMIF(BN$346:BN$376,$D1494,BP$346:BP$376)</f>
        <v>0</v>
      </c>
      <c r="BN1494" s="15"/>
      <c r="BO1494" s="16"/>
      <c r="BP1494" s="16"/>
      <c r="BQ1494" s="8">
        <f>SUMIF(BR$346:BR$376,$D1494,BT$346:BT$376)</f>
        <v>0</v>
      </c>
      <c r="BR1494" s="15"/>
      <c r="BS1494" s="16"/>
      <c r="BT1494" s="16"/>
      <c r="BU1494" s="8">
        <f>SUMIF(BV$346:BV$376,$D1494,BX$346:BX$376)</f>
        <v>0</v>
      </c>
      <c r="BV1494" s="15"/>
      <c r="BW1494" s="16"/>
      <c r="BX1494" s="16"/>
      <c r="BY1494" s="8">
        <f>SUMIF(BZ$346:BZ$376,$D1494,CB$346:CB$376)</f>
        <v>0</v>
      </c>
      <c r="BZ1494" s="15"/>
      <c r="CA1494" s="16"/>
      <c r="CB1494" s="16"/>
      <c r="CC1494" s="8">
        <f>SUMIF(CD$346:CD$376,$D1494,CF$346:CF$376)</f>
        <v>0</v>
      </c>
      <c r="CD1494" s="15"/>
      <c r="CE1494" s="16"/>
      <c r="CF1494" s="16"/>
      <c r="CG1494" s="8">
        <f>SUMIF(CH$346:CH$376,$D1494,CJ$346:CJ$376)</f>
        <v>0</v>
      </c>
      <c r="CH1494" s="15"/>
      <c r="CI1494" s="16"/>
      <c r="CJ1494" s="16"/>
      <c r="CK1494" s="8">
        <f>SUMIF(CL$346:CL$376,$D1494,CN$346:CN$376)</f>
        <v>0</v>
      </c>
      <c r="CL1494" s="15"/>
      <c r="CM1494" s="16"/>
      <c r="CN1494" s="16"/>
      <c r="CO1494" s="8">
        <f>SUMIF(CP$346:CP$376,$D1494,CR$346:CR$376)</f>
        <v>0</v>
      </c>
      <c r="CP1494" s="15"/>
      <c r="CQ1494" s="16"/>
      <c r="CR1494" s="16"/>
      <c r="CS1494" s="8">
        <f>SUMIF(CT$346:CT$376,$D1494,CV$346:CV$376)</f>
        <v>0</v>
      </c>
      <c r="CT1494" s="15"/>
      <c r="CU1494" s="16"/>
      <c r="CV1494" s="16"/>
      <c r="CW1494" s="8">
        <f>SUMIF(CX$346:CX$376,$D1494,CZ$346:CZ$376)</f>
        <v>0</v>
      </c>
      <c r="CX1494" s="15"/>
      <c r="CY1494" s="16"/>
      <c r="CZ1494" s="16"/>
      <c r="DA1494" s="8">
        <f>SUMIF(DB$346:DB$376,$D1494,DD$346:DD$376)</f>
        <v>0</v>
      </c>
      <c r="DB1494" s="15"/>
      <c r="DC1494" s="16"/>
      <c r="DD1494" s="16"/>
      <c r="DE1494" s="8">
        <f>SUMIF(DF$346:DF$376,$D1494,DH$346:DH$376)</f>
        <v>0</v>
      </c>
      <c r="DF1494" s="15"/>
      <c r="DG1494" s="16"/>
      <c r="DH1494" s="16"/>
      <c r="DI1494" s="8">
        <f>SUMIF(DJ$346:DJ$376,$D1494,DL$346:DL$376)</f>
        <v>0</v>
      </c>
      <c r="DJ1494" s="15"/>
      <c r="DK1494" s="16"/>
      <c r="DL1494" s="16"/>
      <c r="DM1494" s="8">
        <f>SUMIF(DN$346:DN$376,$D1494,DP$346:DP$376)</f>
        <v>0</v>
      </c>
      <c r="DN1494" s="15"/>
      <c r="DO1494" s="16"/>
      <c r="DP1494" s="16"/>
      <c r="DQ1494" s="8">
        <f>SUMIF(DR$346:DR$376,$D1494,DT$346:DT$376)</f>
        <v>0</v>
      </c>
      <c r="DR1494" s="15"/>
      <c r="DS1494" s="16"/>
      <c r="DT1494" s="16"/>
      <c r="DU1494" s="8">
        <f>SUMIF(DV$346:DV$376,$D1494,DX$346:DX$376)</f>
        <v>0</v>
      </c>
      <c r="DV1494" s="15"/>
      <c r="DW1494" s="16"/>
      <c r="DX1494" s="16"/>
      <c r="DY1494" s="8">
        <f>SUMIF(DZ$346:DZ$376,$D1494,EB$346:EB$376)</f>
        <v>0</v>
      </c>
      <c r="DZ1494" s="15"/>
      <c r="EA1494" s="16"/>
      <c r="EB1494" s="16"/>
      <c r="EC1494" s="8">
        <f>SUMIF(ED$346:ED$376,$D1494,EF$346:EF$376)</f>
        <v>0</v>
      </c>
      <c r="ED1494" s="15"/>
      <c r="EE1494" s="16"/>
      <c r="EF1494" s="16"/>
      <c r="EG1494" s="8">
        <f>SUMIF(EH$346:EH$376,$D1494,EJ$346:EJ$376)</f>
        <v>0</v>
      </c>
      <c r="EH1494" s="15"/>
      <c r="EI1494" s="16"/>
      <c r="EJ1494" s="16"/>
      <c r="EK1494" s="8">
        <f>SUMIF(EL$346:EL$376,$D1494,EN$346:EN$376)</f>
        <v>0</v>
      </c>
      <c r="EL1494" s="15"/>
      <c r="EM1494" s="16"/>
      <c r="EN1494" s="16"/>
      <c r="EO1494" s="8">
        <f>SUMIF(EP$346:EP$376,$D1494,ER$346:ER$376)</f>
        <v>0</v>
      </c>
      <c r="EP1494" s="15"/>
      <c r="EQ1494" s="16"/>
      <c r="ER1494" s="16"/>
      <c r="ES1494" s="8">
        <f>SUMIF(ET$346:ET$376,$D1494,EV$346:EV$376)</f>
        <v>0</v>
      </c>
      <c r="ET1494" s="15"/>
      <c r="EU1494" s="16"/>
      <c r="EV1494" s="16"/>
      <c r="EW1494" s="8">
        <f>SUMIF(EX$346:EX$376,$D1494,EZ$346:EZ$376)</f>
        <v>0</v>
      </c>
      <c r="EX1494" s="15"/>
      <c r="EY1494" s="16"/>
      <c r="EZ1494" s="16"/>
      <c r="FA1494" s="8">
        <f>SUMIF(FB$346:FB$376,$D1494,FD$346:FD$376)</f>
        <v>0</v>
      </c>
      <c r="FB1494" s="15"/>
      <c r="FC1494" s="16"/>
      <c r="FD1494" s="16"/>
      <c r="FE1494" s="8">
        <f>SUMIF(FF$346:FF$376,$D1494,FH$346:FH$376)</f>
        <v>0</v>
      </c>
      <c r="FF1494" s="15"/>
      <c r="FG1494" s="16"/>
      <c r="FH1494" s="16"/>
      <c r="FI1494" s="8">
        <f>SUMIF(FJ$346:FJ$376,$D1494,FL$346:FL$376)</f>
        <v>0</v>
      </c>
      <c r="FJ1494" s="15"/>
      <c r="FK1494" s="16"/>
      <c r="FL1494" s="16"/>
      <c r="FM1494" s="8">
        <f>SUMIF(FN$346:FN$376,$D1494,FP$346:FP$376)</f>
        <v>0</v>
      </c>
      <c r="FN1494" s="15"/>
      <c r="FO1494" s="16"/>
      <c r="FP1494" s="16"/>
      <c r="FQ1494" s="8">
        <f>SUMIF(FR$346:FR$376,$D1494,FT$346:FT$376)</f>
        <v>0</v>
      </c>
      <c r="FR1494" s="15"/>
      <c r="FS1494" s="16"/>
      <c r="FT1494" s="16"/>
      <c r="FU1494" s="8">
        <f>SUMIF(FV$346:FV$376,$D1494,FX$346:FX$376)</f>
        <v>0</v>
      </c>
      <c r="FV1494" s="15"/>
      <c r="FW1494" s="16"/>
      <c r="FX1494" s="16"/>
      <c r="FY1494" s="8">
        <f>SUMIF(FZ$346:FZ$376,$D1494,GB$346:GB$376)</f>
        <v>0</v>
      </c>
      <c r="FZ1494" s="15"/>
      <c r="GA1494" s="16"/>
      <c r="GB1494" s="16"/>
      <c r="GC1494" s="8">
        <f>SUMIF(GD$346:GD$376,$D1494,GF$346:GF$376)</f>
        <v>0</v>
      </c>
      <c r="GD1494" s="15"/>
      <c r="GE1494" s="16"/>
      <c r="GF1494" s="16"/>
      <c r="GG1494" s="8">
        <f>SUMIF(GH$346:GH$376,$D1494,GJ$346:GJ$376)</f>
        <v>0</v>
      </c>
      <c r="GH1494" s="15"/>
      <c r="GI1494" s="16"/>
      <c r="GJ1494" s="16"/>
      <c r="GK1494" s="8">
        <f>SUMIF(GL$346:GL$376,$D1494,GN$346:GN$376)</f>
        <v>0</v>
      </c>
      <c r="GL1494" s="15"/>
      <c r="GM1494" s="16"/>
      <c r="GN1494" s="16"/>
      <c r="GO1494" s="8">
        <f>SUMIF(GP$346:GP$376,$D1494,GR$346:GR$376)</f>
        <v>0</v>
      </c>
      <c r="GP1494" s="15"/>
      <c r="GQ1494" s="16"/>
      <c r="GR1494" s="16"/>
      <c r="GS1494" s="8">
        <f>SUMIF(GT$346:GT$376,$D1494,GV$346:GV$376)</f>
        <v>0</v>
      </c>
      <c r="GT1494" s="15"/>
      <c r="GU1494" s="16"/>
      <c r="GV1494" s="22"/>
      <c r="GW1494" s="19">
        <f t="shared" si="36"/>
        <v>0</v>
      </c>
      <c r="GX1494" s="472"/>
      <c r="GY1494" s="473"/>
    </row>
    <row r="1495" spans="1:207" ht="30.75" customHeight="1" thickTop="1">
      <c r="A1495" s="278" t="s">
        <v>75</v>
      </c>
      <c r="B1495" s="474" t="s">
        <v>505</v>
      </c>
      <c r="C1495" s="330" t="s">
        <v>453</v>
      </c>
      <c r="D1495" s="235" t="s">
        <v>452</v>
      </c>
      <c r="E1495" s="206">
        <f>SUMIF(F$5:F$35,$D1495,H$5:H$35)</f>
        <v>0</v>
      </c>
      <c r="F1495" s="9"/>
      <c r="G1495" s="10"/>
      <c r="H1495" s="11"/>
      <c r="I1495" s="6">
        <f>SUMIF(J$5:J$35,$D1495,L$5:L$35)</f>
        <v>0</v>
      </c>
      <c r="J1495" s="9"/>
      <c r="K1495" s="10"/>
      <c r="L1495" s="11"/>
      <c r="M1495" s="6">
        <f>SUMIF(N$5:N$35,$D1495,P$5:P$35)</f>
        <v>0</v>
      </c>
      <c r="N1495" s="9"/>
      <c r="O1495" s="10"/>
      <c r="P1495" s="11"/>
      <c r="Q1495" s="6">
        <f>SUMIF(R$5:R$35,$D1495,T$5:T$35)</f>
        <v>0</v>
      </c>
      <c r="R1495" s="9"/>
      <c r="S1495" s="10"/>
      <c r="T1495" s="11"/>
      <c r="U1495" s="6">
        <f>SUMIF(V$5:V$35,$D1495,X$5:X$35)</f>
        <v>0</v>
      </c>
      <c r="V1495" s="9"/>
      <c r="W1495" s="10"/>
      <c r="X1495" s="11"/>
      <c r="Y1495" s="6">
        <f>SUMIF(Z$5:Z$35,$D1495,AB$5:AB$35)</f>
        <v>0</v>
      </c>
      <c r="Z1495" s="9"/>
      <c r="AA1495" s="10"/>
      <c r="AB1495" s="11"/>
      <c r="AC1495" s="6">
        <f>SUMIF(AD$5:AD$35,$D1495,AF$5:AF$35)</f>
        <v>0</v>
      </c>
      <c r="AD1495" s="9"/>
      <c r="AE1495" s="10"/>
      <c r="AF1495" s="11"/>
      <c r="AG1495" s="6">
        <f>SUMIF(AH$5:AH$35,$D1495,AJ$5:AJ$35)</f>
        <v>0</v>
      </c>
      <c r="AH1495" s="9"/>
      <c r="AI1495" s="10"/>
      <c r="AJ1495" s="11"/>
      <c r="AK1495" s="6">
        <f>SUMIF(AL$5:AL$35,$D1495,AN$5:AN$35)</f>
        <v>0</v>
      </c>
      <c r="AL1495" s="9"/>
      <c r="AM1495" s="10"/>
      <c r="AN1495" s="11"/>
      <c r="AO1495" s="6">
        <f>SUMIF(AP$5:AP$35,$D1495,AR$5:AR$35)</f>
        <v>0</v>
      </c>
      <c r="AP1495" s="9"/>
      <c r="AQ1495" s="10"/>
      <c r="AR1495" s="11"/>
      <c r="AS1495" s="6">
        <f>SUMIF(AT$5:AT$35,$D1495,AV$5:AV$35)</f>
        <v>0</v>
      </c>
      <c r="AT1495" s="9"/>
      <c r="AU1495" s="10"/>
      <c r="AV1495" s="11"/>
      <c r="AW1495" s="6">
        <f>SUMIF(AX$5:AX$35,$D1495,AZ$5:AZ$35)</f>
        <v>0</v>
      </c>
      <c r="AX1495" s="9"/>
      <c r="AY1495" s="10"/>
      <c r="AZ1495" s="11"/>
      <c r="BA1495" s="6">
        <f>SUMIF(BB$5:BB$35,$D1495,BD$5:BD$35)</f>
        <v>0</v>
      </c>
      <c r="BB1495" s="9"/>
      <c r="BC1495" s="10"/>
      <c r="BD1495" s="11"/>
      <c r="BE1495" s="6">
        <f>SUMIF(BF$5:BF$35,$D1495,BH$5:BH$35)</f>
        <v>0</v>
      </c>
      <c r="BF1495" s="9"/>
      <c r="BG1495" s="10"/>
      <c r="BH1495" s="11"/>
      <c r="BI1495" s="6">
        <f>SUMIF(BJ$5:BJ$35,$D1495,BL$5:BL$35)</f>
        <v>0</v>
      </c>
      <c r="BJ1495" s="9"/>
      <c r="BK1495" s="10"/>
      <c r="BL1495" s="11"/>
      <c r="BM1495" s="6">
        <f>SUMIF(BN$5:BN$35,$D1495,BP$5:BP$35)</f>
        <v>0</v>
      </c>
      <c r="BN1495" s="9"/>
      <c r="BO1495" s="10"/>
      <c r="BP1495" s="11"/>
      <c r="BQ1495" s="6">
        <f>SUMIF(BR$5:BR$35,$D1495,BT$5:BT$35)</f>
        <v>0</v>
      </c>
      <c r="BR1495" s="9"/>
      <c r="BS1495" s="10"/>
      <c r="BT1495" s="11"/>
      <c r="BU1495" s="6">
        <f>SUMIF(BV$5:BV$35,$D1495,BX$5:BX$35)</f>
        <v>0</v>
      </c>
      <c r="BV1495" s="9"/>
      <c r="BW1495" s="10"/>
      <c r="BX1495" s="11"/>
      <c r="BY1495" s="6">
        <f>SUMIF(BZ$5:BZ$35,$D1495,CB$5:CB$35)</f>
        <v>0</v>
      </c>
      <c r="BZ1495" s="9"/>
      <c r="CA1495" s="10"/>
      <c r="CB1495" s="11"/>
      <c r="CC1495" s="6">
        <f>SUMIF(CD$5:CD$35,$D1495,CF$5:CF$35)</f>
        <v>0</v>
      </c>
      <c r="CD1495" s="9"/>
      <c r="CE1495" s="10"/>
      <c r="CF1495" s="11"/>
      <c r="CG1495" s="6">
        <f>SUMIF(CH$5:CH$35,$D1495,CJ$5:CJ$35)</f>
        <v>0</v>
      </c>
      <c r="CH1495" s="9"/>
      <c r="CI1495" s="10"/>
      <c r="CJ1495" s="11"/>
      <c r="CK1495" s="6">
        <f>SUMIF(CL$5:CL$35,$D1495,CN$5:CN$35)</f>
        <v>0</v>
      </c>
      <c r="CL1495" s="9"/>
      <c r="CM1495" s="10"/>
      <c r="CN1495" s="11"/>
      <c r="CO1495" s="6">
        <f>SUMIF(CP$5:CP$35,$D1495,CR$5:CR$35)</f>
        <v>0</v>
      </c>
      <c r="CP1495" s="9"/>
      <c r="CQ1495" s="10"/>
      <c r="CR1495" s="11"/>
      <c r="CS1495" s="6">
        <f>SUMIF(CT$5:CT$35,$D1495,CV$5:CV$35)</f>
        <v>0</v>
      </c>
      <c r="CT1495" s="9"/>
      <c r="CU1495" s="10"/>
      <c r="CV1495" s="11"/>
      <c r="CW1495" s="6">
        <f>SUMIF(CX$5:CX$35,$D1495,CZ$5:CZ$35)</f>
        <v>0</v>
      </c>
      <c r="CX1495" s="9"/>
      <c r="CY1495" s="10"/>
      <c r="CZ1495" s="11"/>
      <c r="DA1495" s="6">
        <f>SUMIF(DB$5:DB$35,$D1495,DD$5:DD$35)</f>
        <v>0</v>
      </c>
      <c r="DB1495" s="9"/>
      <c r="DC1495" s="10"/>
      <c r="DD1495" s="11"/>
      <c r="DE1495" s="6">
        <f>SUMIF(DF$5:DF$35,$D1495,DH$5:DH$35)</f>
        <v>0</v>
      </c>
      <c r="DF1495" s="9"/>
      <c r="DG1495" s="10"/>
      <c r="DH1495" s="11"/>
      <c r="DI1495" s="6">
        <f>SUMIF(DJ$5:DJ$35,$D1495,DL$5:DL$35)</f>
        <v>0</v>
      </c>
      <c r="DJ1495" s="9"/>
      <c r="DK1495" s="10"/>
      <c r="DL1495" s="11"/>
      <c r="DM1495" s="6">
        <f>SUMIF(DN$5:DN$35,$D1495,DP$5:DP$35)</f>
        <v>0</v>
      </c>
      <c r="DN1495" s="9"/>
      <c r="DO1495" s="10"/>
      <c r="DP1495" s="11"/>
      <c r="DQ1495" s="6">
        <f>SUMIF(DR$5:DR$35,$D1495,DT$5:DT$35)</f>
        <v>0</v>
      </c>
      <c r="DR1495" s="9"/>
      <c r="DS1495" s="10"/>
      <c r="DT1495" s="11"/>
      <c r="DU1495" s="6">
        <f>SUMIF(DV$5:DV$35,$D1495,DX$5:DX$35)</f>
        <v>0</v>
      </c>
      <c r="DV1495" s="9"/>
      <c r="DW1495" s="10"/>
      <c r="DX1495" s="11"/>
      <c r="DY1495" s="6">
        <f>SUMIF(DZ$5:DZ$35,$D1495,EB$5:EB$35)</f>
        <v>0</v>
      </c>
      <c r="DZ1495" s="9"/>
      <c r="EA1495" s="10"/>
      <c r="EB1495" s="11"/>
      <c r="EC1495" s="6">
        <f>SUMIF(ED$5:ED$35,$D1495,EF$5:EF$35)</f>
        <v>0</v>
      </c>
      <c r="ED1495" s="9"/>
      <c r="EE1495" s="10"/>
      <c r="EF1495" s="11"/>
      <c r="EG1495" s="6">
        <f>SUMIF(EH$5:EH$35,$D1495,EJ$5:EJ$35)</f>
        <v>0</v>
      </c>
      <c r="EH1495" s="9"/>
      <c r="EI1495" s="10"/>
      <c r="EJ1495" s="11"/>
      <c r="EK1495" s="6">
        <f>SUMIF(EL$5:EL$35,$D1495,EN$5:EN$35)</f>
        <v>0</v>
      </c>
      <c r="EL1495" s="9"/>
      <c r="EM1495" s="10"/>
      <c r="EN1495" s="11"/>
      <c r="EO1495" s="6">
        <f>SUMIF(EP$5:EP$35,$D1495,ER$5:ER$35)</f>
        <v>0</v>
      </c>
      <c r="EP1495" s="9"/>
      <c r="EQ1495" s="10"/>
      <c r="ER1495" s="11"/>
      <c r="ES1495" s="6">
        <f>SUMIF(ET$5:ET$35,$D1495,EV$5:EV$35)</f>
        <v>0</v>
      </c>
      <c r="ET1495" s="9"/>
      <c r="EU1495" s="10"/>
      <c r="EV1495" s="11"/>
      <c r="EW1495" s="6">
        <f>SUMIF(EX$5:EX$35,$D1495,EZ$5:EZ$35)</f>
        <v>0</v>
      </c>
      <c r="EX1495" s="9"/>
      <c r="EY1495" s="10"/>
      <c r="EZ1495" s="11"/>
      <c r="FA1495" s="6">
        <f>SUMIF(FB$5:FB$35,$D1495,FD$5:FD$35)</f>
        <v>0</v>
      </c>
      <c r="FB1495" s="9"/>
      <c r="FC1495" s="10"/>
      <c r="FD1495" s="11"/>
      <c r="FE1495" s="6">
        <f>SUMIF(FF$5:FF$35,$D1495,FH$5:FH$35)</f>
        <v>0</v>
      </c>
      <c r="FF1495" s="9"/>
      <c r="FG1495" s="10"/>
      <c r="FH1495" s="11"/>
      <c r="FI1495" s="6">
        <f>SUMIF(FJ$5:FJ$35,$D1495,FL$5:FL$35)</f>
        <v>0</v>
      </c>
      <c r="FJ1495" s="9"/>
      <c r="FK1495" s="10"/>
      <c r="FL1495" s="11"/>
      <c r="FM1495" s="6">
        <f>SUMIF(FN$5:FN$35,$D1495,FP$5:FP$35)</f>
        <v>0</v>
      </c>
      <c r="FN1495" s="9"/>
      <c r="FO1495" s="10"/>
      <c r="FP1495" s="11"/>
      <c r="FQ1495" s="6">
        <f>SUMIF(FR$5:FR$35,$D1495,FT$5:FT$35)</f>
        <v>0</v>
      </c>
      <c r="FR1495" s="9"/>
      <c r="FS1495" s="10"/>
      <c r="FT1495" s="11"/>
      <c r="FU1495" s="6">
        <f>SUMIF(FV$5:FV$35,$D1495,FX$5:FX$35)</f>
        <v>0</v>
      </c>
      <c r="FV1495" s="9"/>
      <c r="FW1495" s="10"/>
      <c r="FX1495" s="11"/>
      <c r="FY1495" s="6">
        <f>SUMIF(FZ$5:FZ$35,$D1495,GB$5:GB$35)</f>
        <v>0</v>
      </c>
      <c r="FZ1495" s="9"/>
      <c r="GA1495" s="10"/>
      <c r="GB1495" s="11"/>
      <c r="GC1495" s="6">
        <f>SUMIF(GD$5:GD$35,$D1495,GF$5:GF$35)</f>
        <v>0</v>
      </c>
      <c r="GD1495" s="9"/>
      <c r="GE1495" s="10"/>
      <c r="GF1495" s="11"/>
      <c r="GG1495" s="6">
        <f>SUMIF(GH$5:GH$35,$D1495,GJ$5:GJ$35)</f>
        <v>0</v>
      </c>
      <c r="GH1495" s="9"/>
      <c r="GI1495" s="10"/>
      <c r="GJ1495" s="11"/>
      <c r="GK1495" s="6">
        <f>SUMIF(GL$5:GL$35,$D1495,GN$5:GN$35)</f>
        <v>0</v>
      </c>
      <c r="GL1495" s="9"/>
      <c r="GM1495" s="10"/>
      <c r="GN1495" s="11"/>
      <c r="GO1495" s="6">
        <f>SUMIF(GP$5:GP$35,$D1495,GR$5:GR$35)</f>
        <v>0</v>
      </c>
      <c r="GP1495" s="9"/>
      <c r="GQ1495" s="10"/>
      <c r="GR1495" s="11"/>
      <c r="GS1495" s="6">
        <f>SUMIF(GT$5:GT$35,$D1495,GV$5:GV$35)</f>
        <v>0</v>
      </c>
      <c r="GT1495" s="9"/>
      <c r="GU1495" s="10"/>
      <c r="GV1495" s="20"/>
      <c r="GW1495" s="19">
        <f t="shared" si="36"/>
        <v>0</v>
      </c>
      <c r="GX1495" s="472">
        <f>SUM(GW1495:GW1506)</f>
        <v>0</v>
      </c>
      <c r="GY1495" s="473" t="str">
        <f>D1495</f>
        <v>TS15435/000</v>
      </c>
    </row>
    <row r="1496" spans="1:207" ht="30">
      <c r="A1496" s="244" t="s">
        <v>76</v>
      </c>
      <c r="B1496" s="475"/>
      <c r="C1496" s="327" t="s">
        <v>453</v>
      </c>
      <c r="D1496" s="237" t="s">
        <v>452</v>
      </c>
      <c r="E1496" s="206">
        <f>SUMIF(F$36:F$66,$D1496,H$36:H$66)</f>
        <v>0</v>
      </c>
      <c r="F1496" s="9"/>
      <c r="G1496" s="10"/>
      <c r="H1496" s="11"/>
      <c r="I1496" s="6">
        <f>SUMIF(J$36:J$66,$D1496,L$36:L$66)</f>
        <v>0</v>
      </c>
      <c r="J1496" s="9"/>
      <c r="K1496" s="10"/>
      <c r="L1496" s="11"/>
      <c r="M1496" s="6">
        <f>SUMIF(N$36:N$66,$D1496,P$36:P$66)</f>
        <v>0</v>
      </c>
      <c r="N1496" s="9"/>
      <c r="O1496" s="10"/>
      <c r="P1496" s="11"/>
      <c r="Q1496" s="6">
        <f>SUMIF(R$36:R$66,$D1496,T$36:T$66)</f>
        <v>0</v>
      </c>
      <c r="R1496" s="9"/>
      <c r="S1496" s="10"/>
      <c r="T1496" s="11"/>
      <c r="U1496" s="6">
        <f>SUMIF(V$36:V$66,$D1496,X$36:X$66)</f>
        <v>0</v>
      </c>
      <c r="V1496" s="9"/>
      <c r="W1496" s="10"/>
      <c r="X1496" s="11"/>
      <c r="Y1496" s="6">
        <f>SUMIF(Z$36:Z$66,$D1496,AB$36:AB$66)</f>
        <v>0</v>
      </c>
      <c r="Z1496" s="9"/>
      <c r="AA1496" s="10"/>
      <c r="AB1496" s="11"/>
      <c r="AC1496" s="6">
        <f>SUMIF(AD$36:AD$66,$D1496,AF$36:AF$66)</f>
        <v>0</v>
      </c>
      <c r="AD1496" s="9"/>
      <c r="AE1496" s="10"/>
      <c r="AF1496" s="11"/>
      <c r="AG1496" s="6">
        <f>SUMIF(AH$36:AH$66,$D1496,AJ$36:AJ$66)</f>
        <v>0</v>
      </c>
      <c r="AH1496" s="9"/>
      <c r="AI1496" s="10"/>
      <c r="AJ1496" s="11"/>
      <c r="AK1496" s="6">
        <f>SUMIF(AL$36:AL$66,$D1496,AN$36:AN$66)</f>
        <v>0</v>
      </c>
      <c r="AL1496" s="9"/>
      <c r="AM1496" s="10"/>
      <c r="AN1496" s="11"/>
      <c r="AO1496" s="6">
        <f>SUMIF(AP$36:AP$66,$D1496,AR$36:AR$66)</f>
        <v>0</v>
      </c>
      <c r="AP1496" s="9"/>
      <c r="AQ1496" s="10"/>
      <c r="AR1496" s="11"/>
      <c r="AS1496" s="6">
        <f>SUMIF(AT$36:AT$66,$D1496,AV$36:AV$66)</f>
        <v>0</v>
      </c>
      <c r="AT1496" s="9"/>
      <c r="AU1496" s="10"/>
      <c r="AV1496" s="11"/>
      <c r="AW1496" s="6">
        <f>SUMIF(AX$36:AX$66,$D1496,AZ$36:AZ$66)</f>
        <v>0</v>
      </c>
      <c r="AX1496" s="9"/>
      <c r="AY1496" s="10"/>
      <c r="AZ1496" s="11"/>
      <c r="BA1496" s="6">
        <f>SUMIF(BB$36:BB$66,$D1496,BD$36:BD$66)</f>
        <v>0</v>
      </c>
      <c r="BB1496" s="9"/>
      <c r="BC1496" s="10"/>
      <c r="BD1496" s="11"/>
      <c r="BE1496" s="6">
        <f>SUMIF(BF$36:BF$66,$D1496,BH$36:BH$66)</f>
        <v>0</v>
      </c>
      <c r="BF1496" s="9"/>
      <c r="BG1496" s="10"/>
      <c r="BH1496" s="11"/>
      <c r="BI1496" s="6">
        <f>SUMIF(BJ$36:BJ$66,$D1496,BL$36:BL$66)</f>
        <v>0</v>
      </c>
      <c r="BJ1496" s="9"/>
      <c r="BK1496" s="10"/>
      <c r="BL1496" s="11"/>
      <c r="BM1496" s="6">
        <f>SUMIF(BN$36:BN$66,$D1496,BP$36:BP$66)</f>
        <v>0</v>
      </c>
      <c r="BN1496" s="9"/>
      <c r="BO1496" s="10"/>
      <c r="BP1496" s="11"/>
      <c r="BQ1496" s="6">
        <f>SUMIF(BR$36:BR$66,$D1496,BT$36:BT$66)</f>
        <v>0</v>
      </c>
      <c r="BR1496" s="9"/>
      <c r="BS1496" s="10"/>
      <c r="BT1496" s="11"/>
      <c r="BU1496" s="6">
        <f>SUMIF(BV$36:BV$66,$D1496,BX$36:BX$66)</f>
        <v>0</v>
      </c>
      <c r="BV1496" s="9"/>
      <c r="BW1496" s="10"/>
      <c r="BX1496" s="11"/>
      <c r="BY1496" s="6">
        <f>SUMIF(BZ$36:BZ$66,$D1496,CB$36:CB$66)</f>
        <v>0</v>
      </c>
      <c r="BZ1496" s="9"/>
      <c r="CA1496" s="10"/>
      <c r="CB1496" s="11"/>
      <c r="CC1496" s="6">
        <f>SUMIF(CD$36:CD$66,$D1496,CF$36:CF$66)</f>
        <v>0</v>
      </c>
      <c r="CD1496" s="9"/>
      <c r="CE1496" s="10"/>
      <c r="CF1496" s="11"/>
      <c r="CG1496" s="6">
        <f>SUMIF(CH$36:CH$66,$D1496,CJ$36:CJ$66)</f>
        <v>0</v>
      </c>
      <c r="CH1496" s="9"/>
      <c r="CI1496" s="10"/>
      <c r="CJ1496" s="11"/>
      <c r="CK1496" s="6">
        <f>SUMIF(CL$36:CL$66,$D1496,CN$36:CN$66)</f>
        <v>0</v>
      </c>
      <c r="CL1496" s="9"/>
      <c r="CM1496" s="10"/>
      <c r="CN1496" s="11"/>
      <c r="CO1496" s="6">
        <f>SUMIF(CP$36:CP$66,$D1496,CR$36:CR$66)</f>
        <v>0</v>
      </c>
      <c r="CP1496" s="9"/>
      <c r="CQ1496" s="10"/>
      <c r="CR1496" s="11"/>
      <c r="CS1496" s="6">
        <f>SUMIF(CT$36:CT$66,$D1496,CV$36:CV$66)</f>
        <v>0</v>
      </c>
      <c r="CT1496" s="9"/>
      <c r="CU1496" s="10"/>
      <c r="CV1496" s="11"/>
      <c r="CW1496" s="6">
        <f>SUMIF(CX$36:CX$66,$D1496,CZ$36:CZ$66)</f>
        <v>0</v>
      </c>
      <c r="CX1496" s="9"/>
      <c r="CY1496" s="10"/>
      <c r="CZ1496" s="11"/>
      <c r="DA1496" s="6">
        <f>SUMIF(DB$36:DB$66,$D1496,DD$36:DD$66)</f>
        <v>0</v>
      </c>
      <c r="DB1496" s="9"/>
      <c r="DC1496" s="10"/>
      <c r="DD1496" s="11"/>
      <c r="DE1496" s="6">
        <f>SUMIF(DF$36:DF$66,$D1496,DH$36:DH$66)</f>
        <v>0</v>
      </c>
      <c r="DF1496" s="9"/>
      <c r="DG1496" s="10"/>
      <c r="DH1496" s="11"/>
      <c r="DI1496" s="6">
        <f>SUMIF(DJ$36:DJ$66,$D1496,DL$36:DL$66)</f>
        <v>0</v>
      </c>
      <c r="DJ1496" s="9"/>
      <c r="DK1496" s="10"/>
      <c r="DL1496" s="11"/>
      <c r="DM1496" s="6">
        <f>SUMIF(DN$36:DN$66,$D1496,DP$36:DP$66)</f>
        <v>0</v>
      </c>
      <c r="DN1496" s="9"/>
      <c r="DO1496" s="10"/>
      <c r="DP1496" s="11"/>
      <c r="DQ1496" s="6">
        <f>SUMIF(DR$36:DR$66,$D1496,DT$36:DT$66)</f>
        <v>0</v>
      </c>
      <c r="DR1496" s="9"/>
      <c r="DS1496" s="10"/>
      <c r="DT1496" s="11"/>
      <c r="DU1496" s="6">
        <f>SUMIF(DV$36:DV$66,$D1496,DX$36:DX$66)</f>
        <v>0</v>
      </c>
      <c r="DV1496" s="9"/>
      <c r="DW1496" s="10"/>
      <c r="DX1496" s="11"/>
      <c r="DY1496" s="6">
        <f>SUMIF(DZ$36:DZ$66,$D1496,EB$36:EB$66)</f>
        <v>0</v>
      </c>
      <c r="DZ1496" s="9"/>
      <c r="EA1496" s="10"/>
      <c r="EB1496" s="11"/>
      <c r="EC1496" s="6">
        <f>SUMIF(ED$36:ED$66,$D1496,EF$36:EF$66)</f>
        <v>0</v>
      </c>
      <c r="ED1496" s="9"/>
      <c r="EE1496" s="10"/>
      <c r="EF1496" s="11"/>
      <c r="EG1496" s="6">
        <f>SUMIF(EH$36:EH$66,$D1496,EJ$36:EJ$66)</f>
        <v>0</v>
      </c>
      <c r="EH1496" s="9"/>
      <c r="EI1496" s="10"/>
      <c r="EJ1496" s="11"/>
      <c r="EK1496" s="6">
        <f>SUMIF(EL$36:EL$66,$D1496,EN$36:EN$66)</f>
        <v>0</v>
      </c>
      <c r="EL1496" s="9"/>
      <c r="EM1496" s="10"/>
      <c r="EN1496" s="11"/>
      <c r="EO1496" s="6">
        <f>SUMIF(EP$36:EP$66,$D1496,ER$36:ER$66)</f>
        <v>0</v>
      </c>
      <c r="EP1496" s="9"/>
      <c r="EQ1496" s="10"/>
      <c r="ER1496" s="11"/>
      <c r="ES1496" s="6">
        <f>SUMIF(ET$36:ET$66,$D1496,EV$36:EV$66)</f>
        <v>0</v>
      </c>
      <c r="ET1496" s="9"/>
      <c r="EU1496" s="10"/>
      <c r="EV1496" s="11"/>
      <c r="EW1496" s="6">
        <f>SUMIF(EX$36:EX$66,$D1496,EZ$36:EZ$66)</f>
        <v>0</v>
      </c>
      <c r="EX1496" s="9"/>
      <c r="EY1496" s="10"/>
      <c r="EZ1496" s="11"/>
      <c r="FA1496" s="6">
        <f>SUMIF(FB$36:FB$66,$D1496,FD$36:FD$66)</f>
        <v>0</v>
      </c>
      <c r="FB1496" s="9"/>
      <c r="FC1496" s="10"/>
      <c r="FD1496" s="11"/>
      <c r="FE1496" s="6">
        <f>SUMIF(FF$36:FF$66,$D1496,FH$36:FH$66)</f>
        <v>0</v>
      </c>
      <c r="FF1496" s="9"/>
      <c r="FG1496" s="10"/>
      <c r="FH1496" s="11"/>
      <c r="FI1496" s="6">
        <f>SUMIF(FJ$36:FJ$66,$D1496,FL$36:FL$66)</f>
        <v>0</v>
      </c>
      <c r="FJ1496" s="9"/>
      <c r="FK1496" s="10"/>
      <c r="FL1496" s="11"/>
      <c r="FM1496" s="6">
        <f>SUMIF(FN$36:FN$66,$D1496,FP$36:FP$66)</f>
        <v>0</v>
      </c>
      <c r="FN1496" s="9"/>
      <c r="FO1496" s="10"/>
      <c r="FP1496" s="11"/>
      <c r="FQ1496" s="6">
        <f>SUMIF(FR$36:FR$66,$D1496,FT$36:FT$66)</f>
        <v>0</v>
      </c>
      <c r="FR1496" s="9"/>
      <c r="FS1496" s="10"/>
      <c r="FT1496" s="11"/>
      <c r="FU1496" s="6">
        <f>SUMIF(FV$36:FV$66,$D1496,FX$36:FX$66)</f>
        <v>0</v>
      </c>
      <c r="FV1496" s="9"/>
      <c r="FW1496" s="10"/>
      <c r="FX1496" s="11"/>
      <c r="FY1496" s="6">
        <f>SUMIF(FZ$36:FZ$66,$D1496,GB$36:GB$66)</f>
        <v>0</v>
      </c>
      <c r="FZ1496" s="9"/>
      <c r="GA1496" s="10"/>
      <c r="GB1496" s="11"/>
      <c r="GC1496" s="6">
        <f>SUMIF(GD$36:GD$66,$D1496,GF$36:GF$66)</f>
        <v>0</v>
      </c>
      <c r="GD1496" s="9"/>
      <c r="GE1496" s="10"/>
      <c r="GF1496" s="11"/>
      <c r="GG1496" s="6">
        <f>SUMIF(GH$36:GH$66,$D1496,GJ$36:GJ$66)</f>
        <v>0</v>
      </c>
      <c r="GH1496" s="9"/>
      <c r="GI1496" s="10"/>
      <c r="GJ1496" s="11"/>
      <c r="GK1496" s="6">
        <f>SUMIF(GL$36:GL$66,$D1496,GN$36:GN$66)</f>
        <v>0</v>
      </c>
      <c r="GL1496" s="9"/>
      <c r="GM1496" s="10"/>
      <c r="GN1496" s="11"/>
      <c r="GO1496" s="6">
        <f>SUMIF(GP$36:GP$66,$D1496,GR$36:GR$66)</f>
        <v>0</v>
      </c>
      <c r="GP1496" s="9"/>
      <c r="GQ1496" s="10"/>
      <c r="GR1496" s="11"/>
      <c r="GS1496" s="6">
        <f>SUMIF(GT$36:GT$66,$D1496,GV$36:GV$66)</f>
        <v>0</v>
      </c>
      <c r="GT1496" s="9"/>
      <c r="GU1496" s="10"/>
      <c r="GV1496" s="20"/>
      <c r="GW1496" s="19">
        <f t="shared" si="36"/>
        <v>0</v>
      </c>
      <c r="GX1496" s="472"/>
      <c r="GY1496" s="473"/>
    </row>
    <row r="1497" spans="1:207" ht="30">
      <c r="A1497" s="244" t="s">
        <v>77</v>
      </c>
      <c r="B1497" s="475"/>
      <c r="C1497" s="327" t="s">
        <v>453</v>
      </c>
      <c r="D1497" s="237" t="s">
        <v>452</v>
      </c>
      <c r="E1497" s="206">
        <f>SUMIF(F$67:F$97,$D1497,H$67:H$97)</f>
        <v>0</v>
      </c>
      <c r="F1497" s="9"/>
      <c r="G1497" s="10"/>
      <c r="H1497" s="11"/>
      <c r="I1497" s="6">
        <f>SUMIF(J$67:J$97,$D1497,L$67:L$97)</f>
        <v>0</v>
      </c>
      <c r="J1497" s="9"/>
      <c r="K1497" s="10"/>
      <c r="L1497" s="11"/>
      <c r="M1497" s="6">
        <f>SUMIF(N$67:N$97,$D1497,P$67:P$97)</f>
        <v>0</v>
      </c>
      <c r="N1497" s="9"/>
      <c r="O1497" s="10"/>
      <c r="P1497" s="11"/>
      <c r="Q1497" s="6">
        <f>SUMIF(R$67:R$97,$D1497,T$67:T$97)</f>
        <v>0</v>
      </c>
      <c r="R1497" s="9"/>
      <c r="S1497" s="10"/>
      <c r="T1497" s="11"/>
      <c r="U1497" s="6">
        <f>SUMIF(V$67:V$97,$D1497,X$67:X$97)</f>
        <v>0</v>
      </c>
      <c r="V1497" s="9"/>
      <c r="W1497" s="10"/>
      <c r="X1497" s="11"/>
      <c r="Y1497" s="6">
        <f>SUMIF(Z$67:Z$97,$D1497,AB$67:AB$97)</f>
        <v>0</v>
      </c>
      <c r="Z1497" s="9"/>
      <c r="AA1497" s="10"/>
      <c r="AB1497" s="11"/>
      <c r="AC1497" s="6">
        <f>SUMIF(AD$67:AD$97,$D1497,AF$67:AF$97)</f>
        <v>0</v>
      </c>
      <c r="AD1497" s="9"/>
      <c r="AE1497" s="10"/>
      <c r="AF1497" s="11"/>
      <c r="AG1497" s="6">
        <f>SUMIF(AH$67:AH$97,$D1497,AJ$67:AJ$97)</f>
        <v>0</v>
      </c>
      <c r="AH1497" s="9"/>
      <c r="AI1497" s="10"/>
      <c r="AJ1497" s="11"/>
      <c r="AK1497" s="6">
        <f>SUMIF(AL$67:AL$97,$D1497,AN$67:AN$97)</f>
        <v>0</v>
      </c>
      <c r="AL1497" s="9"/>
      <c r="AM1497" s="10"/>
      <c r="AN1497" s="11"/>
      <c r="AO1497" s="6">
        <f>SUMIF(AP$67:AP$97,$D1497,AR$67:AR$97)</f>
        <v>0</v>
      </c>
      <c r="AP1497" s="9"/>
      <c r="AQ1497" s="10"/>
      <c r="AR1497" s="11"/>
      <c r="AS1497" s="6">
        <f>SUMIF(AT$67:AT$97,$D1497,AV$67:AV$97)</f>
        <v>0</v>
      </c>
      <c r="AT1497" s="9"/>
      <c r="AU1497" s="10"/>
      <c r="AV1497" s="11"/>
      <c r="AW1497" s="6">
        <f>SUMIF(AX$67:AX$97,$D1497,AZ$67:AZ$97)</f>
        <v>0</v>
      </c>
      <c r="AX1497" s="9"/>
      <c r="AY1497" s="10"/>
      <c r="AZ1497" s="11"/>
      <c r="BA1497" s="6">
        <f>SUMIF(BB$67:BB$97,$D1497,BD$67:BD$97)</f>
        <v>0</v>
      </c>
      <c r="BB1497" s="9"/>
      <c r="BC1497" s="10"/>
      <c r="BD1497" s="11"/>
      <c r="BE1497" s="6">
        <f>SUMIF(BF$67:BF$97,$D1497,BH$67:BH$97)</f>
        <v>0</v>
      </c>
      <c r="BF1497" s="9"/>
      <c r="BG1497" s="10"/>
      <c r="BH1497" s="11"/>
      <c r="BI1497" s="6">
        <f>SUMIF(BJ$67:BJ$97,$D1497,BL$67:BL$97)</f>
        <v>0</v>
      </c>
      <c r="BJ1497" s="9"/>
      <c r="BK1497" s="10"/>
      <c r="BL1497" s="11"/>
      <c r="BM1497" s="6">
        <f>SUMIF(BN$67:BN$97,$D1497,BP$67:BP$97)</f>
        <v>0</v>
      </c>
      <c r="BN1497" s="9"/>
      <c r="BO1497" s="10"/>
      <c r="BP1497" s="11"/>
      <c r="BQ1497" s="6">
        <f>SUMIF(BR$67:BR$97,$D1497,BT$67:BT$97)</f>
        <v>0</v>
      </c>
      <c r="BR1497" s="9"/>
      <c r="BS1497" s="10"/>
      <c r="BT1497" s="11"/>
      <c r="BU1497" s="6">
        <f>SUMIF(BV$67:BV$97,$D1497,BX$67:BX$97)</f>
        <v>0</v>
      </c>
      <c r="BV1497" s="9"/>
      <c r="BW1497" s="10"/>
      <c r="BX1497" s="11"/>
      <c r="BY1497" s="6">
        <f>SUMIF(BZ$67:BZ$97,$D1497,CB$67:CB$97)</f>
        <v>0</v>
      </c>
      <c r="BZ1497" s="9"/>
      <c r="CA1497" s="10"/>
      <c r="CB1497" s="11"/>
      <c r="CC1497" s="6">
        <f>SUMIF(CD$67:CD$97,$D1497,CF$67:CF$97)</f>
        <v>0</v>
      </c>
      <c r="CD1497" s="9"/>
      <c r="CE1497" s="10"/>
      <c r="CF1497" s="11"/>
      <c r="CG1497" s="6">
        <f>SUMIF(CH$67:CH$97,$D1497,CJ$67:CJ$97)</f>
        <v>0</v>
      </c>
      <c r="CH1497" s="9"/>
      <c r="CI1497" s="10"/>
      <c r="CJ1497" s="11"/>
      <c r="CK1497" s="6">
        <f>SUMIF(CL$67:CL$97,$D1497,CN$67:CN$97)</f>
        <v>0</v>
      </c>
      <c r="CL1497" s="9"/>
      <c r="CM1497" s="10"/>
      <c r="CN1497" s="11"/>
      <c r="CO1497" s="6">
        <f>SUMIF(CP$67:CP$97,$D1497,CR$67:CR$97)</f>
        <v>0</v>
      </c>
      <c r="CP1497" s="9"/>
      <c r="CQ1497" s="10"/>
      <c r="CR1497" s="11"/>
      <c r="CS1497" s="6">
        <f>SUMIF(CT$67:CT$97,$D1497,CV$67:CV$97)</f>
        <v>0</v>
      </c>
      <c r="CT1497" s="9"/>
      <c r="CU1497" s="10"/>
      <c r="CV1497" s="11"/>
      <c r="CW1497" s="6">
        <f>SUMIF(CX$67:CX$97,$D1497,CZ$67:CZ$97)</f>
        <v>0</v>
      </c>
      <c r="CX1497" s="9"/>
      <c r="CY1497" s="10"/>
      <c r="CZ1497" s="11"/>
      <c r="DA1497" s="6">
        <f>SUMIF(DB$67:DB$97,$D1497,DD$67:DD$97)</f>
        <v>0</v>
      </c>
      <c r="DB1497" s="9"/>
      <c r="DC1497" s="10"/>
      <c r="DD1497" s="11"/>
      <c r="DE1497" s="6">
        <f>SUMIF(DF$67:DF$97,$D1497,DH$67:DH$97)</f>
        <v>0</v>
      </c>
      <c r="DF1497" s="9"/>
      <c r="DG1497" s="10"/>
      <c r="DH1497" s="11"/>
      <c r="DI1497" s="6">
        <f>SUMIF(DJ$67:DJ$97,$D1497,DL$67:DL$97)</f>
        <v>0</v>
      </c>
      <c r="DJ1497" s="9"/>
      <c r="DK1497" s="10"/>
      <c r="DL1497" s="11"/>
      <c r="DM1497" s="6">
        <f>SUMIF(DN$67:DN$97,$D1497,DP$67:DP$97)</f>
        <v>0</v>
      </c>
      <c r="DN1497" s="9"/>
      <c r="DO1497" s="10"/>
      <c r="DP1497" s="11"/>
      <c r="DQ1497" s="6">
        <f>SUMIF(DR$67:DR$97,$D1497,DT$67:DT$97)</f>
        <v>0</v>
      </c>
      <c r="DR1497" s="9"/>
      <c r="DS1497" s="10"/>
      <c r="DT1497" s="11"/>
      <c r="DU1497" s="6">
        <f>SUMIF(DV$67:DV$97,$D1497,DX$67:DX$97)</f>
        <v>0</v>
      </c>
      <c r="DV1497" s="9"/>
      <c r="DW1497" s="10"/>
      <c r="DX1497" s="11"/>
      <c r="DY1497" s="6">
        <f>SUMIF(DZ$67:DZ$97,$D1497,EB$67:EB$97)</f>
        <v>0</v>
      </c>
      <c r="DZ1497" s="9"/>
      <c r="EA1497" s="10"/>
      <c r="EB1497" s="11"/>
      <c r="EC1497" s="6">
        <f>SUMIF(ED$67:ED$97,$D1497,EF$67:EF$97)</f>
        <v>0</v>
      </c>
      <c r="ED1497" s="9"/>
      <c r="EE1497" s="10"/>
      <c r="EF1497" s="11"/>
      <c r="EG1497" s="6">
        <f>SUMIF(EH$67:EH$97,$D1497,EJ$67:EJ$97)</f>
        <v>0</v>
      </c>
      <c r="EH1497" s="9"/>
      <c r="EI1497" s="10"/>
      <c r="EJ1497" s="11"/>
      <c r="EK1497" s="6">
        <f>SUMIF(EL$67:EL$97,$D1497,EN$67:EN$97)</f>
        <v>0</v>
      </c>
      <c r="EL1497" s="9"/>
      <c r="EM1497" s="10"/>
      <c r="EN1497" s="11"/>
      <c r="EO1497" s="6">
        <f>SUMIF(EP$67:EP$97,$D1497,ER$67:ER$97)</f>
        <v>0</v>
      </c>
      <c r="EP1497" s="9"/>
      <c r="EQ1497" s="10"/>
      <c r="ER1497" s="11"/>
      <c r="ES1497" s="6">
        <f>SUMIF(ET$67:ET$97,$D1497,EV$67:EV$97)</f>
        <v>0</v>
      </c>
      <c r="ET1497" s="9"/>
      <c r="EU1497" s="10"/>
      <c r="EV1497" s="11"/>
      <c r="EW1497" s="6">
        <f>SUMIF(EX$67:EX$97,$D1497,EZ$67:EZ$97)</f>
        <v>0</v>
      </c>
      <c r="EX1497" s="9"/>
      <c r="EY1497" s="10"/>
      <c r="EZ1497" s="11"/>
      <c r="FA1497" s="6">
        <f>SUMIF(FB$67:FB$97,$D1497,FD$67:FD$97)</f>
        <v>0</v>
      </c>
      <c r="FB1497" s="9"/>
      <c r="FC1497" s="10"/>
      <c r="FD1497" s="11"/>
      <c r="FE1497" s="6">
        <f>SUMIF(FF$67:FF$97,$D1497,FH$67:FH$97)</f>
        <v>0</v>
      </c>
      <c r="FF1497" s="9"/>
      <c r="FG1497" s="10"/>
      <c r="FH1497" s="11"/>
      <c r="FI1497" s="6">
        <f>SUMIF(FJ$67:FJ$97,$D1497,FL$67:FL$97)</f>
        <v>0</v>
      </c>
      <c r="FJ1497" s="9"/>
      <c r="FK1497" s="10"/>
      <c r="FL1497" s="11"/>
      <c r="FM1497" s="6">
        <f>SUMIF(FN$67:FN$97,$D1497,FP$67:FP$97)</f>
        <v>0</v>
      </c>
      <c r="FN1497" s="9"/>
      <c r="FO1497" s="10"/>
      <c r="FP1497" s="11"/>
      <c r="FQ1497" s="6">
        <f>SUMIF(FR$67:FR$97,$D1497,FT$67:FT$97)</f>
        <v>0</v>
      </c>
      <c r="FR1497" s="9"/>
      <c r="FS1497" s="10"/>
      <c r="FT1497" s="11"/>
      <c r="FU1497" s="6">
        <f>SUMIF(FV$67:FV$97,$D1497,FX$67:FX$97)</f>
        <v>0</v>
      </c>
      <c r="FV1497" s="9"/>
      <c r="FW1497" s="10"/>
      <c r="FX1497" s="11"/>
      <c r="FY1497" s="6">
        <f>SUMIF(FZ$67:FZ$97,$D1497,GB$67:GB$97)</f>
        <v>0</v>
      </c>
      <c r="FZ1497" s="9"/>
      <c r="GA1497" s="10"/>
      <c r="GB1497" s="11"/>
      <c r="GC1497" s="6">
        <f>SUMIF(GD$67:GD$97,$D1497,GF$67:GF$97)</f>
        <v>0</v>
      </c>
      <c r="GD1497" s="9"/>
      <c r="GE1497" s="10"/>
      <c r="GF1497" s="11"/>
      <c r="GG1497" s="6">
        <f>SUMIF(GH$67:GH$97,$D1497,GJ$67:GJ$97)</f>
        <v>0</v>
      </c>
      <c r="GH1497" s="9"/>
      <c r="GI1497" s="10"/>
      <c r="GJ1497" s="11"/>
      <c r="GK1497" s="6">
        <f>SUMIF(GL$67:GL$97,$D1497,GN$67:GN$97)</f>
        <v>0</v>
      </c>
      <c r="GL1497" s="9"/>
      <c r="GM1497" s="10"/>
      <c r="GN1497" s="11"/>
      <c r="GO1497" s="6">
        <f>SUMIF(GP$67:GP$97,$D1497,GR$67:GR$97)</f>
        <v>0</v>
      </c>
      <c r="GP1497" s="9"/>
      <c r="GQ1497" s="10"/>
      <c r="GR1497" s="11"/>
      <c r="GS1497" s="6">
        <f>SUMIF(GT$67:GT$97,$D1497,GV$67:GV$97)</f>
        <v>0</v>
      </c>
      <c r="GT1497" s="9"/>
      <c r="GU1497" s="10"/>
      <c r="GV1497" s="20"/>
      <c r="GW1497" s="19">
        <f t="shared" si="36"/>
        <v>0</v>
      </c>
      <c r="GX1497" s="472"/>
      <c r="GY1497" s="473"/>
    </row>
    <row r="1498" spans="1:207" ht="30">
      <c r="A1498" s="244" t="s">
        <v>78</v>
      </c>
      <c r="B1498" s="475"/>
      <c r="C1498" s="327" t="s">
        <v>453</v>
      </c>
      <c r="D1498" s="237" t="s">
        <v>452</v>
      </c>
      <c r="E1498" s="206">
        <f>SUMIF(F$98:F$128,$D1498,H$98:H$128)</f>
        <v>0</v>
      </c>
      <c r="F1498" s="9"/>
      <c r="G1498" s="10"/>
      <c r="H1498" s="11"/>
      <c r="I1498" s="6">
        <f>SUMIF(J$98:J$128,$D1498,L$98:L$128)</f>
        <v>0</v>
      </c>
      <c r="J1498" s="9"/>
      <c r="K1498" s="10"/>
      <c r="L1498" s="11"/>
      <c r="M1498" s="6">
        <f>SUMIF(N$98:N$128,$D1498,P$98:P$128)</f>
        <v>0</v>
      </c>
      <c r="N1498" s="9"/>
      <c r="O1498" s="10"/>
      <c r="P1498" s="11"/>
      <c r="Q1498" s="6">
        <f>SUMIF(R$98:R$128,$D1498,T$98:T$128)</f>
        <v>0</v>
      </c>
      <c r="R1498" s="9"/>
      <c r="S1498" s="10"/>
      <c r="T1498" s="11"/>
      <c r="U1498" s="6">
        <f>SUMIF(V$98:V$128,$D1498,X$98:X$128)</f>
        <v>0</v>
      </c>
      <c r="V1498" s="9"/>
      <c r="W1498" s="10"/>
      <c r="X1498" s="11"/>
      <c r="Y1498" s="6">
        <f>SUMIF(Z$98:Z$128,$D1498,AB$98:AB$128)</f>
        <v>0</v>
      </c>
      <c r="Z1498" s="9"/>
      <c r="AA1498" s="10"/>
      <c r="AB1498" s="11"/>
      <c r="AC1498" s="6">
        <f>SUMIF(AD$98:AD$128,$D1498,AF$98:AF$128)</f>
        <v>0</v>
      </c>
      <c r="AD1498" s="9"/>
      <c r="AE1498" s="10"/>
      <c r="AF1498" s="11"/>
      <c r="AG1498" s="6">
        <f>SUMIF(AH$98:AH$128,$D1498,AJ$98:AJ$128)</f>
        <v>0</v>
      </c>
      <c r="AH1498" s="9"/>
      <c r="AI1498" s="10"/>
      <c r="AJ1498" s="11"/>
      <c r="AK1498" s="6">
        <f>SUMIF(AL$98:AL$128,$D1498,AN$98:AN$128)</f>
        <v>0</v>
      </c>
      <c r="AL1498" s="9"/>
      <c r="AM1498" s="10"/>
      <c r="AN1498" s="11"/>
      <c r="AO1498" s="6">
        <f>SUMIF(AP$98:AP$128,$D1498,AR$98:AR$128)</f>
        <v>0</v>
      </c>
      <c r="AP1498" s="9"/>
      <c r="AQ1498" s="10"/>
      <c r="AR1498" s="11"/>
      <c r="AS1498" s="6">
        <f>SUMIF(AT$98:AT$128,$D1498,AV$98:AV$128)</f>
        <v>0</v>
      </c>
      <c r="AT1498" s="9"/>
      <c r="AU1498" s="10"/>
      <c r="AV1498" s="11"/>
      <c r="AW1498" s="6">
        <f>SUMIF(AX$98:AX$128,$D1498,AZ$98:AZ$128)</f>
        <v>0</v>
      </c>
      <c r="AX1498" s="9"/>
      <c r="AY1498" s="10"/>
      <c r="AZ1498" s="11"/>
      <c r="BA1498" s="6">
        <f>SUMIF(BB$98:BB$128,$D1498,BD$98:BD$128)</f>
        <v>0</v>
      </c>
      <c r="BB1498" s="9"/>
      <c r="BC1498" s="10"/>
      <c r="BD1498" s="11"/>
      <c r="BE1498" s="6">
        <f>SUMIF(BF$98:BF$128,$D1498,BH$98:BH$128)</f>
        <v>0</v>
      </c>
      <c r="BF1498" s="9"/>
      <c r="BG1498" s="10"/>
      <c r="BH1498" s="11"/>
      <c r="BI1498" s="6">
        <f>SUMIF(BJ$98:BJ$128,$D1498,BL$98:BL$128)</f>
        <v>0</v>
      </c>
      <c r="BJ1498" s="9"/>
      <c r="BK1498" s="10"/>
      <c r="BL1498" s="11"/>
      <c r="BM1498" s="6">
        <f>SUMIF(BN$98:BN$128,$D1498,BP$98:BP$128)</f>
        <v>0</v>
      </c>
      <c r="BN1498" s="9"/>
      <c r="BO1498" s="10"/>
      <c r="BP1498" s="11"/>
      <c r="BQ1498" s="6">
        <f>SUMIF(BR$98:BR$128,$D1498,BT$98:BT$128)</f>
        <v>0</v>
      </c>
      <c r="BR1498" s="9"/>
      <c r="BS1498" s="10"/>
      <c r="BT1498" s="11"/>
      <c r="BU1498" s="6">
        <f>SUMIF(BV$98:BV$128,$D1498,BX$98:BX$128)</f>
        <v>0</v>
      </c>
      <c r="BV1498" s="9"/>
      <c r="BW1498" s="10"/>
      <c r="BX1498" s="11"/>
      <c r="BY1498" s="6">
        <f>SUMIF(BZ$98:BZ$128,$D1498,CB$98:CB$128)</f>
        <v>0</v>
      </c>
      <c r="BZ1498" s="9"/>
      <c r="CA1498" s="10"/>
      <c r="CB1498" s="11"/>
      <c r="CC1498" s="6">
        <f>SUMIF(CD$98:CD$128,$D1498,CF$98:CF$128)</f>
        <v>0</v>
      </c>
      <c r="CD1498" s="9"/>
      <c r="CE1498" s="10"/>
      <c r="CF1498" s="11"/>
      <c r="CG1498" s="6">
        <f>SUMIF(CH$98:CH$128,$D1498,CJ$98:CJ$128)</f>
        <v>0</v>
      </c>
      <c r="CH1498" s="9"/>
      <c r="CI1498" s="10"/>
      <c r="CJ1498" s="11"/>
      <c r="CK1498" s="6">
        <f>SUMIF(CL$98:CL$128,$D1498,CN$98:CN$128)</f>
        <v>0</v>
      </c>
      <c r="CL1498" s="9"/>
      <c r="CM1498" s="10"/>
      <c r="CN1498" s="11"/>
      <c r="CO1498" s="6">
        <f>SUMIF(CP$98:CP$128,$D1498,CR$98:CR$128)</f>
        <v>0</v>
      </c>
      <c r="CP1498" s="9"/>
      <c r="CQ1498" s="10"/>
      <c r="CR1498" s="11"/>
      <c r="CS1498" s="6">
        <f>SUMIF(CT$98:CT$128,$D1498,CV$98:CV$128)</f>
        <v>0</v>
      </c>
      <c r="CT1498" s="9"/>
      <c r="CU1498" s="10"/>
      <c r="CV1498" s="11"/>
      <c r="CW1498" s="6">
        <f>SUMIF(CX$98:CX$128,$D1498,CZ$98:CZ$128)</f>
        <v>0</v>
      </c>
      <c r="CX1498" s="9"/>
      <c r="CY1498" s="10"/>
      <c r="CZ1498" s="11"/>
      <c r="DA1498" s="6">
        <f>SUMIF(DB$98:DB$128,$D1498,DD$98:DD$128)</f>
        <v>0</v>
      </c>
      <c r="DB1498" s="9"/>
      <c r="DC1498" s="10"/>
      <c r="DD1498" s="11"/>
      <c r="DE1498" s="6">
        <f>SUMIF(DF$98:DF$128,$D1498,DH$98:DH$128)</f>
        <v>0</v>
      </c>
      <c r="DF1498" s="9"/>
      <c r="DG1498" s="10"/>
      <c r="DH1498" s="11"/>
      <c r="DI1498" s="6">
        <f>SUMIF(DJ$98:DJ$128,$D1498,DL$98:DL$128)</f>
        <v>0</v>
      </c>
      <c r="DJ1498" s="9"/>
      <c r="DK1498" s="10"/>
      <c r="DL1498" s="11"/>
      <c r="DM1498" s="6">
        <f>SUMIF(DN$98:DN$128,$D1498,DP$98:DP$128)</f>
        <v>0</v>
      </c>
      <c r="DN1498" s="9"/>
      <c r="DO1498" s="10"/>
      <c r="DP1498" s="11"/>
      <c r="DQ1498" s="6">
        <f>SUMIF(DR$98:DR$128,$D1498,DT$98:DT$128)</f>
        <v>0</v>
      </c>
      <c r="DR1498" s="9"/>
      <c r="DS1498" s="10"/>
      <c r="DT1498" s="11"/>
      <c r="DU1498" s="6">
        <f>SUMIF(DV$98:DV$128,$D1498,DX$98:DX$128)</f>
        <v>0</v>
      </c>
      <c r="DV1498" s="9"/>
      <c r="DW1498" s="10"/>
      <c r="DX1498" s="11"/>
      <c r="DY1498" s="6">
        <f>SUMIF(DZ$98:DZ$128,$D1498,EB$98:EB$128)</f>
        <v>0</v>
      </c>
      <c r="DZ1498" s="9"/>
      <c r="EA1498" s="10"/>
      <c r="EB1498" s="11"/>
      <c r="EC1498" s="6">
        <f>SUMIF(ED$98:ED$128,$D1498,EF$98:EF$128)</f>
        <v>0</v>
      </c>
      <c r="ED1498" s="9"/>
      <c r="EE1498" s="10"/>
      <c r="EF1498" s="11"/>
      <c r="EG1498" s="6">
        <f>SUMIF(EH$98:EH$128,$D1498,EJ$98:EJ$128)</f>
        <v>0</v>
      </c>
      <c r="EH1498" s="9"/>
      <c r="EI1498" s="10"/>
      <c r="EJ1498" s="11"/>
      <c r="EK1498" s="6">
        <f>SUMIF(EL$98:EL$128,$D1498,EN$98:EN$128)</f>
        <v>0</v>
      </c>
      <c r="EL1498" s="9"/>
      <c r="EM1498" s="10"/>
      <c r="EN1498" s="11"/>
      <c r="EO1498" s="6">
        <f>SUMIF(EP$98:EP$128,$D1498,ER$98:ER$128)</f>
        <v>0</v>
      </c>
      <c r="EP1498" s="9"/>
      <c r="EQ1498" s="10"/>
      <c r="ER1498" s="11"/>
      <c r="ES1498" s="6">
        <f>SUMIF(ET$98:ET$128,$D1498,EV$98:EV$128)</f>
        <v>0</v>
      </c>
      <c r="ET1498" s="9"/>
      <c r="EU1498" s="10"/>
      <c r="EV1498" s="11"/>
      <c r="EW1498" s="6">
        <f>SUMIF(EX$98:EX$128,$D1498,EZ$98:EZ$128)</f>
        <v>0</v>
      </c>
      <c r="EX1498" s="9"/>
      <c r="EY1498" s="10"/>
      <c r="EZ1498" s="11"/>
      <c r="FA1498" s="6">
        <f>SUMIF(FB$98:FB$128,$D1498,FD$98:FD$128)</f>
        <v>0</v>
      </c>
      <c r="FB1498" s="9"/>
      <c r="FC1498" s="10"/>
      <c r="FD1498" s="11"/>
      <c r="FE1498" s="6">
        <f>SUMIF(FF$98:FF$128,$D1498,FH$98:FH$128)</f>
        <v>0</v>
      </c>
      <c r="FF1498" s="9"/>
      <c r="FG1498" s="10"/>
      <c r="FH1498" s="11"/>
      <c r="FI1498" s="6">
        <f>SUMIF(FJ$98:FJ$128,$D1498,FL$98:FL$128)</f>
        <v>0</v>
      </c>
      <c r="FJ1498" s="9"/>
      <c r="FK1498" s="10"/>
      <c r="FL1498" s="11"/>
      <c r="FM1498" s="6">
        <f>SUMIF(FN$98:FN$128,$D1498,FP$98:FP$128)</f>
        <v>0</v>
      </c>
      <c r="FN1498" s="9"/>
      <c r="FO1498" s="10"/>
      <c r="FP1498" s="11"/>
      <c r="FQ1498" s="6">
        <f>SUMIF(FR$98:FR$128,$D1498,FT$98:FT$128)</f>
        <v>0</v>
      </c>
      <c r="FR1498" s="9"/>
      <c r="FS1498" s="10"/>
      <c r="FT1498" s="11"/>
      <c r="FU1498" s="6">
        <f>SUMIF(FV$98:FV$128,$D1498,FX$98:FX$128)</f>
        <v>0</v>
      </c>
      <c r="FV1498" s="9"/>
      <c r="FW1498" s="10"/>
      <c r="FX1498" s="11"/>
      <c r="FY1498" s="6">
        <f>SUMIF(FZ$98:FZ$128,$D1498,GB$98:GB$128)</f>
        <v>0</v>
      </c>
      <c r="FZ1498" s="9"/>
      <c r="GA1498" s="10"/>
      <c r="GB1498" s="11"/>
      <c r="GC1498" s="6">
        <f>SUMIF(GD$98:GD$128,$D1498,GF$98:GF$128)</f>
        <v>0</v>
      </c>
      <c r="GD1498" s="9"/>
      <c r="GE1498" s="10"/>
      <c r="GF1498" s="11"/>
      <c r="GG1498" s="6">
        <f>SUMIF(GH$98:GH$128,$D1498,GJ$98:GJ$128)</f>
        <v>0</v>
      </c>
      <c r="GH1498" s="9"/>
      <c r="GI1498" s="10"/>
      <c r="GJ1498" s="11"/>
      <c r="GK1498" s="6">
        <f>SUMIF(GL$98:GL$128,$D1498,GN$98:GN$128)</f>
        <v>0</v>
      </c>
      <c r="GL1498" s="9"/>
      <c r="GM1498" s="10"/>
      <c r="GN1498" s="11"/>
      <c r="GO1498" s="6">
        <f>SUMIF(GP$98:GP$128,$D1498,GR$98:GR$128)</f>
        <v>0</v>
      </c>
      <c r="GP1498" s="9"/>
      <c r="GQ1498" s="10"/>
      <c r="GR1498" s="11"/>
      <c r="GS1498" s="6">
        <f>SUMIF(GT$98:GT$128,$D1498,GV$98:GV$128)</f>
        <v>0</v>
      </c>
      <c r="GT1498" s="9"/>
      <c r="GU1498" s="10"/>
      <c r="GV1498" s="20"/>
      <c r="GW1498" s="19">
        <f t="shared" si="36"/>
        <v>0</v>
      </c>
      <c r="GX1498" s="472"/>
      <c r="GY1498" s="473"/>
    </row>
    <row r="1499" spans="1:207" ht="30">
      <c r="A1499" s="244" t="s">
        <v>79</v>
      </c>
      <c r="B1499" s="475"/>
      <c r="C1499" s="327" t="s">
        <v>453</v>
      </c>
      <c r="D1499" s="237" t="s">
        <v>452</v>
      </c>
      <c r="E1499" s="206">
        <f>SUMIF(F$129:F$159,$D1499,H$129:H$159)</f>
        <v>0</v>
      </c>
      <c r="F1499" s="9"/>
      <c r="G1499" s="10"/>
      <c r="H1499" s="11"/>
      <c r="I1499" s="6">
        <f>SUMIF(J$129:J$159,$D1499,L$129:L$159)</f>
        <v>0</v>
      </c>
      <c r="J1499" s="9"/>
      <c r="K1499" s="10"/>
      <c r="L1499" s="11"/>
      <c r="M1499" s="6">
        <f>SUMIF(N$129:N$159,$D1499,P$129:P$159)</f>
        <v>0</v>
      </c>
      <c r="N1499" s="9"/>
      <c r="O1499" s="10"/>
      <c r="P1499" s="11"/>
      <c r="Q1499" s="6">
        <f>SUMIF(R$129:R$159,$D1499,T$129:T$159)</f>
        <v>0</v>
      </c>
      <c r="R1499" s="9"/>
      <c r="S1499" s="10"/>
      <c r="T1499" s="11"/>
      <c r="U1499" s="6">
        <f>SUMIF(V$129:V$159,$D1499,X$129:X$159)</f>
        <v>0</v>
      </c>
      <c r="V1499" s="9"/>
      <c r="W1499" s="10"/>
      <c r="X1499" s="11"/>
      <c r="Y1499" s="6">
        <f>SUMIF(Z$129:Z$159,$D1499,AB$129:AB$159)</f>
        <v>0</v>
      </c>
      <c r="Z1499" s="9"/>
      <c r="AA1499" s="10"/>
      <c r="AB1499" s="11"/>
      <c r="AC1499" s="6">
        <f>SUMIF(AD$129:AD$159,$D1499,AF$129:AF$159)</f>
        <v>0</v>
      </c>
      <c r="AD1499" s="9"/>
      <c r="AE1499" s="10"/>
      <c r="AF1499" s="11"/>
      <c r="AG1499" s="6">
        <f>SUMIF(AH$129:AH$159,$D1499,AJ$129:AJ$159)</f>
        <v>0</v>
      </c>
      <c r="AH1499" s="9"/>
      <c r="AI1499" s="10"/>
      <c r="AJ1499" s="11"/>
      <c r="AK1499" s="6">
        <f>SUMIF(AL$129:AL$159,$D1499,AN$129:AN$159)</f>
        <v>0</v>
      </c>
      <c r="AL1499" s="9"/>
      <c r="AM1499" s="10"/>
      <c r="AN1499" s="11"/>
      <c r="AO1499" s="6">
        <f>SUMIF(AP$129:AP$159,$D1499,AR$129:AR$159)</f>
        <v>0</v>
      </c>
      <c r="AP1499" s="9"/>
      <c r="AQ1499" s="10"/>
      <c r="AR1499" s="11"/>
      <c r="AS1499" s="6">
        <f>SUMIF(AT$129:AT$159,$D1499,AV$129:AV$159)</f>
        <v>0</v>
      </c>
      <c r="AT1499" s="9"/>
      <c r="AU1499" s="10"/>
      <c r="AV1499" s="11"/>
      <c r="AW1499" s="6">
        <f>SUMIF(AX$129:AX$159,$D1499,AZ$129:AZ$159)</f>
        <v>0</v>
      </c>
      <c r="AX1499" s="9"/>
      <c r="AY1499" s="10"/>
      <c r="AZ1499" s="11"/>
      <c r="BA1499" s="6">
        <f>SUMIF(BB$129:BB$159,$D1499,BD$129:BD$159)</f>
        <v>0</v>
      </c>
      <c r="BB1499" s="9"/>
      <c r="BC1499" s="10"/>
      <c r="BD1499" s="11"/>
      <c r="BE1499" s="6">
        <f>SUMIF(BF$129:BF$159,$D1499,BH$129:BH$159)</f>
        <v>0</v>
      </c>
      <c r="BF1499" s="9"/>
      <c r="BG1499" s="10"/>
      <c r="BH1499" s="11"/>
      <c r="BI1499" s="6">
        <f>SUMIF(BJ$129:BJ$159,$D1499,BL$129:BL$159)</f>
        <v>0</v>
      </c>
      <c r="BJ1499" s="9"/>
      <c r="BK1499" s="10"/>
      <c r="BL1499" s="11"/>
      <c r="BM1499" s="6">
        <f>SUMIF(BN$129:BN$159,$D1499,BP$129:BP$159)</f>
        <v>0</v>
      </c>
      <c r="BN1499" s="9"/>
      <c r="BO1499" s="10"/>
      <c r="BP1499" s="11"/>
      <c r="BQ1499" s="6">
        <f>SUMIF(BR$129:BR$159,$D1499,BT$129:BT$159)</f>
        <v>0</v>
      </c>
      <c r="BR1499" s="9"/>
      <c r="BS1499" s="10"/>
      <c r="BT1499" s="11"/>
      <c r="BU1499" s="6">
        <f>SUMIF(BV$129:BV$159,$D1499,BX$129:BX$159)</f>
        <v>0</v>
      </c>
      <c r="BV1499" s="9"/>
      <c r="BW1499" s="10"/>
      <c r="BX1499" s="11"/>
      <c r="BY1499" s="6">
        <f>SUMIF(BZ$129:BZ$159,$D1499,CB$129:CB$159)</f>
        <v>0</v>
      </c>
      <c r="BZ1499" s="9"/>
      <c r="CA1499" s="10"/>
      <c r="CB1499" s="11"/>
      <c r="CC1499" s="6">
        <f>SUMIF(CD$129:CD$159,$D1499,CF$129:CF$159)</f>
        <v>0</v>
      </c>
      <c r="CD1499" s="9"/>
      <c r="CE1499" s="10"/>
      <c r="CF1499" s="11"/>
      <c r="CG1499" s="6">
        <f>SUMIF(CH$129:CH$159,$D1499,CJ$129:CJ$159)</f>
        <v>0</v>
      </c>
      <c r="CH1499" s="9"/>
      <c r="CI1499" s="10"/>
      <c r="CJ1499" s="11"/>
      <c r="CK1499" s="6">
        <f>SUMIF(CL$129:CL$159,$D1499,CN$129:CN$159)</f>
        <v>0</v>
      </c>
      <c r="CL1499" s="9"/>
      <c r="CM1499" s="10"/>
      <c r="CN1499" s="11"/>
      <c r="CO1499" s="6">
        <f>SUMIF(CP$129:CP$159,$D1499,CR$129:CR$159)</f>
        <v>0</v>
      </c>
      <c r="CP1499" s="9"/>
      <c r="CQ1499" s="10"/>
      <c r="CR1499" s="11"/>
      <c r="CS1499" s="6">
        <f>SUMIF(CT$129:CT$159,$D1499,CV$129:CV$159)</f>
        <v>0</v>
      </c>
      <c r="CT1499" s="9"/>
      <c r="CU1499" s="10"/>
      <c r="CV1499" s="11"/>
      <c r="CW1499" s="6">
        <f>SUMIF(CX$129:CX$159,$D1499,CZ$129:CZ$159)</f>
        <v>0</v>
      </c>
      <c r="CX1499" s="9"/>
      <c r="CY1499" s="10"/>
      <c r="CZ1499" s="11"/>
      <c r="DA1499" s="6">
        <f>SUMIF(DB$129:DB$159,$D1499,DD$129:DD$159)</f>
        <v>0</v>
      </c>
      <c r="DB1499" s="9"/>
      <c r="DC1499" s="10"/>
      <c r="DD1499" s="11"/>
      <c r="DE1499" s="6">
        <f>SUMIF(DF$129:DF$159,$D1499,DH$129:DH$159)</f>
        <v>0</v>
      </c>
      <c r="DF1499" s="9"/>
      <c r="DG1499" s="10"/>
      <c r="DH1499" s="11"/>
      <c r="DI1499" s="6">
        <f>SUMIF(DJ$129:DJ$159,$D1499,DL$129:DL$159)</f>
        <v>0</v>
      </c>
      <c r="DJ1499" s="9"/>
      <c r="DK1499" s="10"/>
      <c r="DL1499" s="11"/>
      <c r="DM1499" s="6">
        <f>SUMIF(DN$129:DN$159,$D1499,DP$129:DP$159)</f>
        <v>0</v>
      </c>
      <c r="DN1499" s="9"/>
      <c r="DO1499" s="10"/>
      <c r="DP1499" s="11"/>
      <c r="DQ1499" s="6">
        <f>SUMIF(DR$129:DR$159,$D1499,DT$129:DT$159)</f>
        <v>0</v>
      </c>
      <c r="DR1499" s="9"/>
      <c r="DS1499" s="10"/>
      <c r="DT1499" s="11"/>
      <c r="DU1499" s="6">
        <f>SUMIF(DV$129:DV$159,$D1499,DX$129:DX$159)</f>
        <v>0</v>
      </c>
      <c r="DV1499" s="9"/>
      <c r="DW1499" s="10"/>
      <c r="DX1499" s="11"/>
      <c r="DY1499" s="6">
        <f>SUMIF(DZ$129:DZ$159,$D1499,EB$129:EB$159)</f>
        <v>0</v>
      </c>
      <c r="DZ1499" s="9"/>
      <c r="EA1499" s="10"/>
      <c r="EB1499" s="11"/>
      <c r="EC1499" s="6">
        <f>SUMIF(ED$129:ED$159,$D1499,EF$129:EF$159)</f>
        <v>0</v>
      </c>
      <c r="ED1499" s="9"/>
      <c r="EE1499" s="10"/>
      <c r="EF1499" s="11"/>
      <c r="EG1499" s="6">
        <f>SUMIF(EH$129:EH$159,$D1499,EJ$129:EJ$159)</f>
        <v>0</v>
      </c>
      <c r="EH1499" s="9"/>
      <c r="EI1499" s="10"/>
      <c r="EJ1499" s="11"/>
      <c r="EK1499" s="6">
        <f>SUMIF(EL$129:EL$159,$D1499,EN$129:EN$159)</f>
        <v>0</v>
      </c>
      <c r="EL1499" s="9"/>
      <c r="EM1499" s="10"/>
      <c r="EN1499" s="11"/>
      <c r="EO1499" s="6">
        <f>SUMIF(EP$129:EP$159,$D1499,ER$129:ER$159)</f>
        <v>0</v>
      </c>
      <c r="EP1499" s="9"/>
      <c r="EQ1499" s="10"/>
      <c r="ER1499" s="11"/>
      <c r="ES1499" s="6">
        <f>SUMIF(ET$129:ET$159,$D1499,EV$129:EV$159)</f>
        <v>0</v>
      </c>
      <c r="ET1499" s="9"/>
      <c r="EU1499" s="10"/>
      <c r="EV1499" s="11"/>
      <c r="EW1499" s="6">
        <f>SUMIF(EX$129:EX$159,$D1499,EZ$129:EZ$159)</f>
        <v>0</v>
      </c>
      <c r="EX1499" s="9"/>
      <c r="EY1499" s="10"/>
      <c r="EZ1499" s="11"/>
      <c r="FA1499" s="6">
        <f>SUMIF(FB$129:FB$159,$D1499,FD$129:FD$159)</f>
        <v>0</v>
      </c>
      <c r="FB1499" s="9"/>
      <c r="FC1499" s="10"/>
      <c r="FD1499" s="11"/>
      <c r="FE1499" s="6">
        <f>SUMIF(FF$129:FF$159,$D1499,FH$129:FH$159)</f>
        <v>0</v>
      </c>
      <c r="FF1499" s="9"/>
      <c r="FG1499" s="10"/>
      <c r="FH1499" s="11"/>
      <c r="FI1499" s="6">
        <f>SUMIF(FJ$129:FJ$159,$D1499,FL$129:FL$159)</f>
        <v>0</v>
      </c>
      <c r="FJ1499" s="9"/>
      <c r="FK1499" s="10"/>
      <c r="FL1499" s="11"/>
      <c r="FM1499" s="6">
        <f>SUMIF(FN$129:FN$159,$D1499,FP$129:FP$159)</f>
        <v>0</v>
      </c>
      <c r="FN1499" s="9"/>
      <c r="FO1499" s="10"/>
      <c r="FP1499" s="11"/>
      <c r="FQ1499" s="6">
        <f>SUMIF(FR$129:FR$159,$D1499,FT$129:FT$159)</f>
        <v>0</v>
      </c>
      <c r="FR1499" s="9"/>
      <c r="FS1499" s="10"/>
      <c r="FT1499" s="11"/>
      <c r="FU1499" s="6">
        <f>SUMIF(FV$129:FV$159,$D1499,FX$129:FX$159)</f>
        <v>0</v>
      </c>
      <c r="FV1499" s="9"/>
      <c r="FW1499" s="10"/>
      <c r="FX1499" s="11"/>
      <c r="FY1499" s="6">
        <f>SUMIF(FZ$129:FZ$159,$D1499,GB$129:GB$159)</f>
        <v>0</v>
      </c>
      <c r="FZ1499" s="9"/>
      <c r="GA1499" s="10"/>
      <c r="GB1499" s="11"/>
      <c r="GC1499" s="6">
        <f>SUMIF(GD$129:GD$159,$D1499,GF$129:GF$159)</f>
        <v>0</v>
      </c>
      <c r="GD1499" s="9"/>
      <c r="GE1499" s="10"/>
      <c r="GF1499" s="11"/>
      <c r="GG1499" s="6">
        <f>SUMIF(GH$129:GH$159,$D1499,GJ$129:GJ$159)</f>
        <v>0</v>
      </c>
      <c r="GH1499" s="9"/>
      <c r="GI1499" s="10"/>
      <c r="GJ1499" s="11"/>
      <c r="GK1499" s="6">
        <f>SUMIF(GL$129:GL$159,$D1499,GN$129:GN$159)</f>
        <v>0</v>
      </c>
      <c r="GL1499" s="9"/>
      <c r="GM1499" s="10"/>
      <c r="GN1499" s="11"/>
      <c r="GO1499" s="6">
        <f>SUMIF(GP$129:GP$159,$D1499,GR$129:GR$159)</f>
        <v>0</v>
      </c>
      <c r="GP1499" s="9"/>
      <c r="GQ1499" s="10"/>
      <c r="GR1499" s="11"/>
      <c r="GS1499" s="6">
        <f>SUMIF(GT$129:GT$159,$D1499,GV$129:GV$159)</f>
        <v>0</v>
      </c>
      <c r="GT1499" s="9"/>
      <c r="GU1499" s="10"/>
      <c r="GV1499" s="20"/>
      <c r="GW1499" s="19">
        <f t="shared" si="36"/>
        <v>0</v>
      </c>
      <c r="GX1499" s="472"/>
      <c r="GY1499" s="473"/>
    </row>
    <row r="1500" spans="1:207" ht="30">
      <c r="A1500" s="244" t="s">
        <v>80</v>
      </c>
      <c r="B1500" s="475"/>
      <c r="C1500" s="327" t="s">
        <v>453</v>
      </c>
      <c r="D1500" s="237" t="s">
        <v>452</v>
      </c>
      <c r="E1500" s="206">
        <f>SUMIF(F$160:F$190,$D1500,H$160:H$190)</f>
        <v>0</v>
      </c>
      <c r="F1500" s="9"/>
      <c r="G1500" s="10"/>
      <c r="H1500" s="11"/>
      <c r="I1500" s="6">
        <f>SUMIF(J$160:J$190,$D1500,L$160:L$190)</f>
        <v>0</v>
      </c>
      <c r="J1500" s="9"/>
      <c r="K1500" s="10"/>
      <c r="L1500" s="11"/>
      <c r="M1500" s="6">
        <f>SUMIF(N$160:N$190,$D1500,P$160:P$190)</f>
        <v>0</v>
      </c>
      <c r="N1500" s="9"/>
      <c r="O1500" s="10"/>
      <c r="P1500" s="11"/>
      <c r="Q1500" s="6">
        <f>SUMIF(R$160:R$190,$D1500,T$160:T$190)</f>
        <v>0</v>
      </c>
      <c r="R1500" s="9"/>
      <c r="S1500" s="10"/>
      <c r="T1500" s="11"/>
      <c r="U1500" s="6">
        <f>SUMIF(V$160:V$190,$D1500,X$160:X$190)</f>
        <v>0</v>
      </c>
      <c r="V1500" s="9"/>
      <c r="W1500" s="10"/>
      <c r="X1500" s="11"/>
      <c r="Y1500" s="6">
        <f>SUMIF(Z$160:Z$190,$D1500,AB$160:AB$190)</f>
        <v>0</v>
      </c>
      <c r="Z1500" s="9"/>
      <c r="AA1500" s="10"/>
      <c r="AB1500" s="11"/>
      <c r="AC1500" s="6">
        <f>SUMIF(AD$160:AD$190,$D1500,AF$160:AF$190)</f>
        <v>0</v>
      </c>
      <c r="AD1500" s="9"/>
      <c r="AE1500" s="10"/>
      <c r="AF1500" s="11"/>
      <c r="AG1500" s="6">
        <f>SUMIF(AH$160:AH$190,$D1500,AJ$160:AJ$190)</f>
        <v>0</v>
      </c>
      <c r="AH1500" s="9"/>
      <c r="AI1500" s="10"/>
      <c r="AJ1500" s="11"/>
      <c r="AK1500" s="6">
        <f>SUMIF(AL$160:AL$190,$D1500,AN$160:AN$190)</f>
        <v>0</v>
      </c>
      <c r="AL1500" s="9"/>
      <c r="AM1500" s="10"/>
      <c r="AN1500" s="11"/>
      <c r="AO1500" s="6">
        <f>SUMIF(AP$160:AP$190,$D1500,AR$160:AR$190)</f>
        <v>0</v>
      </c>
      <c r="AP1500" s="9"/>
      <c r="AQ1500" s="10"/>
      <c r="AR1500" s="11"/>
      <c r="AS1500" s="6">
        <f>SUMIF(AT$160:AT$190,$D1500,AV$160:AV$190)</f>
        <v>0</v>
      </c>
      <c r="AT1500" s="9"/>
      <c r="AU1500" s="10"/>
      <c r="AV1500" s="11"/>
      <c r="AW1500" s="6">
        <f>SUMIF(AX$160:AX$190,$D1500,AZ$160:AZ$190)</f>
        <v>0</v>
      </c>
      <c r="AX1500" s="9"/>
      <c r="AY1500" s="10"/>
      <c r="AZ1500" s="11"/>
      <c r="BA1500" s="6">
        <f>SUMIF(BB$160:BB$190,$D1500,BD$160:BD$190)</f>
        <v>0</v>
      </c>
      <c r="BB1500" s="9"/>
      <c r="BC1500" s="10"/>
      <c r="BD1500" s="11"/>
      <c r="BE1500" s="6">
        <f>SUMIF(BF$160:BF$190,$D1500,BH$160:BH$190)</f>
        <v>0</v>
      </c>
      <c r="BF1500" s="9"/>
      <c r="BG1500" s="10"/>
      <c r="BH1500" s="11"/>
      <c r="BI1500" s="6">
        <f>SUMIF(BJ$160:BJ$190,$D1500,BL$160:BL$190)</f>
        <v>0</v>
      </c>
      <c r="BJ1500" s="9"/>
      <c r="BK1500" s="10"/>
      <c r="BL1500" s="11"/>
      <c r="BM1500" s="6">
        <f>SUMIF(BN$160:BN$190,$D1500,BP$160:BP$190)</f>
        <v>0</v>
      </c>
      <c r="BN1500" s="9"/>
      <c r="BO1500" s="10"/>
      <c r="BP1500" s="11"/>
      <c r="BQ1500" s="6">
        <f>SUMIF(BR$160:BR$190,$D1500,BT$160:BT$190)</f>
        <v>0</v>
      </c>
      <c r="BR1500" s="9"/>
      <c r="BS1500" s="10"/>
      <c r="BT1500" s="11"/>
      <c r="BU1500" s="6">
        <f>SUMIF(BV$160:BV$190,$D1500,BX$160:BX$190)</f>
        <v>0</v>
      </c>
      <c r="BV1500" s="9"/>
      <c r="BW1500" s="10"/>
      <c r="BX1500" s="11"/>
      <c r="BY1500" s="6">
        <f>SUMIF(BZ$160:BZ$190,$D1500,CB$160:CB$190)</f>
        <v>0</v>
      </c>
      <c r="BZ1500" s="9"/>
      <c r="CA1500" s="10"/>
      <c r="CB1500" s="11"/>
      <c r="CC1500" s="6">
        <f>SUMIF(CD$160:CD$190,$D1500,CF$160:CF$190)</f>
        <v>0</v>
      </c>
      <c r="CD1500" s="9"/>
      <c r="CE1500" s="10"/>
      <c r="CF1500" s="11"/>
      <c r="CG1500" s="6">
        <f>SUMIF(CH$160:CH$190,$D1500,CJ$160:CJ$190)</f>
        <v>0</v>
      </c>
      <c r="CH1500" s="9"/>
      <c r="CI1500" s="10"/>
      <c r="CJ1500" s="11"/>
      <c r="CK1500" s="6">
        <f>SUMIF(CL$160:CL$190,$D1500,CN$160:CN$190)</f>
        <v>0</v>
      </c>
      <c r="CL1500" s="9"/>
      <c r="CM1500" s="10"/>
      <c r="CN1500" s="11"/>
      <c r="CO1500" s="6">
        <f>SUMIF(CP$160:CP$190,$D1500,CR$160:CR$190)</f>
        <v>0</v>
      </c>
      <c r="CP1500" s="9"/>
      <c r="CQ1500" s="10"/>
      <c r="CR1500" s="11"/>
      <c r="CS1500" s="6">
        <f>SUMIF(CT$160:CT$190,$D1500,CV$160:CV$190)</f>
        <v>0</v>
      </c>
      <c r="CT1500" s="9"/>
      <c r="CU1500" s="10"/>
      <c r="CV1500" s="11"/>
      <c r="CW1500" s="6">
        <f>SUMIF(CX$160:CX$190,$D1500,CZ$160:CZ$190)</f>
        <v>0</v>
      </c>
      <c r="CX1500" s="9"/>
      <c r="CY1500" s="10"/>
      <c r="CZ1500" s="11"/>
      <c r="DA1500" s="6">
        <f>SUMIF(DB$160:DB$190,$D1500,DD$160:DD$190)</f>
        <v>0</v>
      </c>
      <c r="DB1500" s="9"/>
      <c r="DC1500" s="10"/>
      <c r="DD1500" s="11"/>
      <c r="DE1500" s="6">
        <f>SUMIF(DF$160:DF$190,$D1500,DH$160:DH$190)</f>
        <v>0</v>
      </c>
      <c r="DF1500" s="9"/>
      <c r="DG1500" s="10"/>
      <c r="DH1500" s="11"/>
      <c r="DI1500" s="6">
        <f>SUMIF(DJ$160:DJ$190,$D1500,DL$160:DL$190)</f>
        <v>0</v>
      </c>
      <c r="DJ1500" s="9"/>
      <c r="DK1500" s="10"/>
      <c r="DL1500" s="11"/>
      <c r="DM1500" s="6">
        <f>SUMIF(DN$160:DN$190,$D1500,DP$160:DP$190)</f>
        <v>0</v>
      </c>
      <c r="DN1500" s="9"/>
      <c r="DO1500" s="10"/>
      <c r="DP1500" s="11"/>
      <c r="DQ1500" s="6">
        <f>SUMIF(DR$160:DR$190,$D1500,DT$160:DT$190)</f>
        <v>0</v>
      </c>
      <c r="DR1500" s="9"/>
      <c r="DS1500" s="10"/>
      <c r="DT1500" s="11"/>
      <c r="DU1500" s="6">
        <f>SUMIF(DV$160:DV$190,$D1500,DX$160:DX$190)</f>
        <v>0</v>
      </c>
      <c r="DV1500" s="9"/>
      <c r="DW1500" s="10"/>
      <c r="DX1500" s="11"/>
      <c r="DY1500" s="6">
        <f>SUMIF(DZ$160:DZ$190,$D1500,EB$160:EB$190)</f>
        <v>0</v>
      </c>
      <c r="DZ1500" s="9"/>
      <c r="EA1500" s="10"/>
      <c r="EB1500" s="11"/>
      <c r="EC1500" s="6">
        <f>SUMIF(ED$160:ED$190,$D1500,EF$160:EF$190)</f>
        <v>0</v>
      </c>
      <c r="ED1500" s="9"/>
      <c r="EE1500" s="10"/>
      <c r="EF1500" s="11"/>
      <c r="EG1500" s="6">
        <f>SUMIF(EH$160:EH$190,$D1500,EJ$160:EJ$190)</f>
        <v>0</v>
      </c>
      <c r="EH1500" s="9"/>
      <c r="EI1500" s="10"/>
      <c r="EJ1500" s="11"/>
      <c r="EK1500" s="6">
        <f>SUMIF(EL$160:EL$190,$D1500,EN$160:EN$190)</f>
        <v>0</v>
      </c>
      <c r="EL1500" s="9"/>
      <c r="EM1500" s="10"/>
      <c r="EN1500" s="11"/>
      <c r="EO1500" s="6">
        <f>SUMIF(EP$160:EP$190,$D1500,ER$160:ER$190)</f>
        <v>0</v>
      </c>
      <c r="EP1500" s="9"/>
      <c r="EQ1500" s="10"/>
      <c r="ER1500" s="11"/>
      <c r="ES1500" s="6">
        <f>SUMIF(ET$160:ET$190,$D1500,EV$160:EV$190)</f>
        <v>0</v>
      </c>
      <c r="ET1500" s="9"/>
      <c r="EU1500" s="10"/>
      <c r="EV1500" s="11"/>
      <c r="EW1500" s="6">
        <f>SUMIF(EX$160:EX$190,$D1500,EZ$160:EZ$190)</f>
        <v>0</v>
      </c>
      <c r="EX1500" s="9"/>
      <c r="EY1500" s="10"/>
      <c r="EZ1500" s="11"/>
      <c r="FA1500" s="6">
        <f>SUMIF(FB$160:FB$190,$D1500,FD$160:FD$190)</f>
        <v>0</v>
      </c>
      <c r="FB1500" s="9"/>
      <c r="FC1500" s="10"/>
      <c r="FD1500" s="11"/>
      <c r="FE1500" s="6">
        <f>SUMIF(FF$160:FF$190,$D1500,FH$160:FH$190)</f>
        <v>0</v>
      </c>
      <c r="FF1500" s="9"/>
      <c r="FG1500" s="10"/>
      <c r="FH1500" s="11"/>
      <c r="FI1500" s="6">
        <f>SUMIF(FJ$160:FJ$190,$D1500,FL$160:FL$190)</f>
        <v>0</v>
      </c>
      <c r="FJ1500" s="9"/>
      <c r="FK1500" s="10"/>
      <c r="FL1500" s="11"/>
      <c r="FM1500" s="6">
        <f>SUMIF(FN$160:FN$190,$D1500,FP$160:FP$190)</f>
        <v>0</v>
      </c>
      <c r="FN1500" s="9"/>
      <c r="FO1500" s="10"/>
      <c r="FP1500" s="11"/>
      <c r="FQ1500" s="6">
        <f>SUMIF(FR$160:FR$190,$D1500,FT$160:FT$190)</f>
        <v>0</v>
      </c>
      <c r="FR1500" s="9"/>
      <c r="FS1500" s="10"/>
      <c r="FT1500" s="11"/>
      <c r="FU1500" s="6">
        <f>SUMIF(FV$160:FV$190,$D1500,FX$160:FX$190)</f>
        <v>0</v>
      </c>
      <c r="FV1500" s="9"/>
      <c r="FW1500" s="10"/>
      <c r="FX1500" s="11"/>
      <c r="FY1500" s="6">
        <f>SUMIF(FZ$160:FZ$190,$D1500,GB$160:GB$190)</f>
        <v>0</v>
      </c>
      <c r="FZ1500" s="9"/>
      <c r="GA1500" s="10"/>
      <c r="GB1500" s="11"/>
      <c r="GC1500" s="6">
        <f>SUMIF(GD$160:GD$190,$D1500,GF$160:GF$190)</f>
        <v>0</v>
      </c>
      <c r="GD1500" s="9"/>
      <c r="GE1500" s="10"/>
      <c r="GF1500" s="11"/>
      <c r="GG1500" s="6">
        <f>SUMIF(GH$160:GH$190,$D1500,GJ$160:GJ$190)</f>
        <v>0</v>
      </c>
      <c r="GH1500" s="9"/>
      <c r="GI1500" s="10"/>
      <c r="GJ1500" s="11"/>
      <c r="GK1500" s="6">
        <f>SUMIF(GL$160:GL$190,$D1500,GN$160:GN$190)</f>
        <v>0</v>
      </c>
      <c r="GL1500" s="9"/>
      <c r="GM1500" s="10"/>
      <c r="GN1500" s="11"/>
      <c r="GO1500" s="6">
        <f>SUMIF(GP$160:GP$190,$D1500,GR$160:GR$190)</f>
        <v>0</v>
      </c>
      <c r="GP1500" s="9"/>
      <c r="GQ1500" s="10"/>
      <c r="GR1500" s="11"/>
      <c r="GS1500" s="6">
        <f>SUMIF(GT$160:GT$190,$D1500,GV$160:GV$190)</f>
        <v>0</v>
      </c>
      <c r="GT1500" s="9"/>
      <c r="GU1500" s="10"/>
      <c r="GV1500" s="20"/>
      <c r="GW1500" s="19">
        <f t="shared" si="36"/>
        <v>0</v>
      </c>
      <c r="GX1500" s="472"/>
      <c r="GY1500" s="473"/>
    </row>
    <row r="1501" spans="1:207" ht="30">
      <c r="A1501" s="244" t="s">
        <v>81</v>
      </c>
      <c r="B1501" s="475"/>
      <c r="C1501" s="327" t="s">
        <v>453</v>
      </c>
      <c r="D1501" s="237" t="s">
        <v>452</v>
      </c>
      <c r="E1501" s="206">
        <f>SUMIF(F$191:F$221,$D1501,H$191:H$221)</f>
        <v>0</v>
      </c>
      <c r="F1501" s="9"/>
      <c r="G1501" s="10"/>
      <c r="H1501" s="11"/>
      <c r="I1501" s="6">
        <f>SUMIF(J$191:J$221,$D1501,L$191:L$221)</f>
        <v>0</v>
      </c>
      <c r="J1501" s="9"/>
      <c r="K1501" s="10"/>
      <c r="L1501" s="11"/>
      <c r="M1501" s="6">
        <f>SUMIF(N$191:N$221,$D1501,P$191:P$221)</f>
        <v>0</v>
      </c>
      <c r="N1501" s="9"/>
      <c r="O1501" s="10"/>
      <c r="P1501" s="11"/>
      <c r="Q1501" s="6">
        <f>SUMIF(R$191:R$221,$D1501,T$191:T$221)</f>
        <v>0</v>
      </c>
      <c r="R1501" s="9"/>
      <c r="S1501" s="10"/>
      <c r="T1501" s="11"/>
      <c r="U1501" s="6">
        <f>SUMIF(V$191:V$221,$D1501,X$191:X$221)</f>
        <v>0</v>
      </c>
      <c r="V1501" s="9"/>
      <c r="W1501" s="10"/>
      <c r="X1501" s="11"/>
      <c r="Y1501" s="6">
        <f>SUMIF(Z$191:Z$221,$D1501,AB$191:AB$221)</f>
        <v>0</v>
      </c>
      <c r="Z1501" s="9"/>
      <c r="AA1501" s="10"/>
      <c r="AB1501" s="11"/>
      <c r="AC1501" s="6">
        <f>SUMIF(AD$191:AD$221,$D1501,AF$191:AF$221)</f>
        <v>0</v>
      </c>
      <c r="AD1501" s="9"/>
      <c r="AE1501" s="10"/>
      <c r="AF1501" s="11"/>
      <c r="AG1501" s="6">
        <f>SUMIF(AH$191:AH$221,$D1501,AJ$191:AJ$221)</f>
        <v>0</v>
      </c>
      <c r="AH1501" s="9"/>
      <c r="AI1501" s="10"/>
      <c r="AJ1501" s="11"/>
      <c r="AK1501" s="6">
        <f>SUMIF(AL$191:AL$221,$D1501,AN$191:AN$221)</f>
        <v>0</v>
      </c>
      <c r="AL1501" s="9"/>
      <c r="AM1501" s="10"/>
      <c r="AN1501" s="11"/>
      <c r="AO1501" s="6">
        <f>SUMIF(AP$191:AP$221,$D1501,AR$191:AR$221)</f>
        <v>0</v>
      </c>
      <c r="AP1501" s="9"/>
      <c r="AQ1501" s="10"/>
      <c r="AR1501" s="11"/>
      <c r="AS1501" s="6">
        <f>SUMIF(AT$191:AT$221,$D1501,AV$191:AV$221)</f>
        <v>0</v>
      </c>
      <c r="AT1501" s="9"/>
      <c r="AU1501" s="10"/>
      <c r="AV1501" s="11"/>
      <c r="AW1501" s="6">
        <f>SUMIF(AX$191:AX$221,$D1501,AZ$191:AZ$221)</f>
        <v>0</v>
      </c>
      <c r="AX1501" s="9"/>
      <c r="AY1501" s="10"/>
      <c r="AZ1501" s="11"/>
      <c r="BA1501" s="6">
        <f>SUMIF(BB$191:BB$221,$D1501,BD$191:BD$221)</f>
        <v>0</v>
      </c>
      <c r="BB1501" s="9"/>
      <c r="BC1501" s="10"/>
      <c r="BD1501" s="11"/>
      <c r="BE1501" s="6">
        <f>SUMIF(BF$191:BF$221,$D1501,BH$191:BH$221)</f>
        <v>0</v>
      </c>
      <c r="BF1501" s="9"/>
      <c r="BG1501" s="10"/>
      <c r="BH1501" s="11"/>
      <c r="BI1501" s="6">
        <f>SUMIF(BJ$191:BJ$221,$D1501,BL$191:BL$221)</f>
        <v>0</v>
      </c>
      <c r="BJ1501" s="9"/>
      <c r="BK1501" s="10"/>
      <c r="BL1501" s="11"/>
      <c r="BM1501" s="6">
        <f>SUMIF(BN$191:BN$221,$D1501,BP$191:BP$221)</f>
        <v>0</v>
      </c>
      <c r="BN1501" s="9"/>
      <c r="BO1501" s="10"/>
      <c r="BP1501" s="11"/>
      <c r="BQ1501" s="6">
        <f>SUMIF(BR$191:BR$221,$D1501,BT$191:BT$221)</f>
        <v>0</v>
      </c>
      <c r="BR1501" s="9"/>
      <c r="BS1501" s="10"/>
      <c r="BT1501" s="11"/>
      <c r="BU1501" s="6">
        <f>SUMIF(BV$191:BV$221,$D1501,BX$191:BX$221)</f>
        <v>0</v>
      </c>
      <c r="BV1501" s="9"/>
      <c r="BW1501" s="10"/>
      <c r="BX1501" s="11"/>
      <c r="BY1501" s="6">
        <f>SUMIF(BZ$191:BZ$221,$D1501,CB$191:CB$221)</f>
        <v>0</v>
      </c>
      <c r="BZ1501" s="9"/>
      <c r="CA1501" s="10"/>
      <c r="CB1501" s="11"/>
      <c r="CC1501" s="6">
        <f>SUMIF(CD$191:CD$221,$D1501,CF$191:CF$221)</f>
        <v>0</v>
      </c>
      <c r="CD1501" s="9"/>
      <c r="CE1501" s="10"/>
      <c r="CF1501" s="11"/>
      <c r="CG1501" s="6">
        <f>SUMIF(CH$191:CH$221,$D1501,CJ$191:CJ$221)</f>
        <v>0</v>
      </c>
      <c r="CH1501" s="9"/>
      <c r="CI1501" s="10"/>
      <c r="CJ1501" s="11"/>
      <c r="CK1501" s="6">
        <f>SUMIF(CL$191:CL$221,$D1501,CN$191:CN$221)</f>
        <v>0</v>
      </c>
      <c r="CL1501" s="9"/>
      <c r="CM1501" s="10"/>
      <c r="CN1501" s="11"/>
      <c r="CO1501" s="6">
        <f>SUMIF(CP$191:CP$221,$D1501,CR$191:CR$221)</f>
        <v>0</v>
      </c>
      <c r="CP1501" s="9"/>
      <c r="CQ1501" s="10"/>
      <c r="CR1501" s="11"/>
      <c r="CS1501" s="6">
        <f>SUMIF(CT$191:CT$221,$D1501,CV$191:CV$221)</f>
        <v>0</v>
      </c>
      <c r="CT1501" s="9"/>
      <c r="CU1501" s="10"/>
      <c r="CV1501" s="11"/>
      <c r="CW1501" s="6">
        <f>SUMIF(CX$191:CX$221,$D1501,CZ$191:CZ$221)</f>
        <v>0</v>
      </c>
      <c r="CX1501" s="9"/>
      <c r="CY1501" s="10"/>
      <c r="CZ1501" s="11"/>
      <c r="DA1501" s="6">
        <f>SUMIF(DB$191:DB$221,$D1501,DD$191:DD$221)</f>
        <v>0</v>
      </c>
      <c r="DB1501" s="9"/>
      <c r="DC1501" s="10"/>
      <c r="DD1501" s="11"/>
      <c r="DE1501" s="6">
        <f>SUMIF(DF$191:DF$221,$D1501,DH$191:DH$221)</f>
        <v>0</v>
      </c>
      <c r="DF1501" s="9"/>
      <c r="DG1501" s="10"/>
      <c r="DH1501" s="11"/>
      <c r="DI1501" s="6">
        <f>SUMIF(DJ$191:DJ$221,$D1501,DL$191:DL$221)</f>
        <v>0</v>
      </c>
      <c r="DJ1501" s="9"/>
      <c r="DK1501" s="10"/>
      <c r="DL1501" s="11"/>
      <c r="DM1501" s="6">
        <f>SUMIF(DN$191:DN$221,$D1501,DP$191:DP$221)</f>
        <v>0</v>
      </c>
      <c r="DN1501" s="9"/>
      <c r="DO1501" s="10"/>
      <c r="DP1501" s="11"/>
      <c r="DQ1501" s="6">
        <f>SUMIF(DR$191:DR$221,$D1501,DT$191:DT$221)</f>
        <v>0</v>
      </c>
      <c r="DR1501" s="9"/>
      <c r="DS1501" s="10"/>
      <c r="DT1501" s="11"/>
      <c r="DU1501" s="6">
        <f>SUMIF(DV$191:DV$221,$D1501,DX$191:DX$221)</f>
        <v>0</v>
      </c>
      <c r="DV1501" s="9"/>
      <c r="DW1501" s="10"/>
      <c r="DX1501" s="11"/>
      <c r="DY1501" s="6">
        <f>SUMIF(DZ$191:DZ$221,$D1501,EB$191:EB$221)</f>
        <v>0</v>
      </c>
      <c r="DZ1501" s="9"/>
      <c r="EA1501" s="10"/>
      <c r="EB1501" s="11"/>
      <c r="EC1501" s="6">
        <f>SUMIF(ED$191:ED$221,$D1501,EF$191:EF$221)</f>
        <v>0</v>
      </c>
      <c r="ED1501" s="9"/>
      <c r="EE1501" s="10"/>
      <c r="EF1501" s="11"/>
      <c r="EG1501" s="6">
        <f>SUMIF(EH$191:EH$221,$D1501,EJ$191:EJ$221)</f>
        <v>0</v>
      </c>
      <c r="EH1501" s="9"/>
      <c r="EI1501" s="10"/>
      <c r="EJ1501" s="11"/>
      <c r="EK1501" s="6">
        <f>SUMIF(EL$191:EL$221,$D1501,EN$191:EN$221)</f>
        <v>0</v>
      </c>
      <c r="EL1501" s="9"/>
      <c r="EM1501" s="10"/>
      <c r="EN1501" s="11"/>
      <c r="EO1501" s="6">
        <f>SUMIF(EP$191:EP$221,$D1501,ER$191:ER$221)</f>
        <v>0</v>
      </c>
      <c r="EP1501" s="9"/>
      <c r="EQ1501" s="10"/>
      <c r="ER1501" s="11"/>
      <c r="ES1501" s="6">
        <f>SUMIF(ET$191:ET$221,$D1501,EV$191:EV$221)</f>
        <v>0</v>
      </c>
      <c r="ET1501" s="9"/>
      <c r="EU1501" s="10"/>
      <c r="EV1501" s="11"/>
      <c r="EW1501" s="6">
        <f>SUMIF(EX$191:EX$221,$D1501,EZ$191:EZ$221)</f>
        <v>0</v>
      </c>
      <c r="EX1501" s="9"/>
      <c r="EY1501" s="10"/>
      <c r="EZ1501" s="11"/>
      <c r="FA1501" s="6">
        <f>SUMIF(FB$191:FB$221,$D1501,FD$191:FD$221)</f>
        <v>0</v>
      </c>
      <c r="FB1501" s="9"/>
      <c r="FC1501" s="10"/>
      <c r="FD1501" s="11"/>
      <c r="FE1501" s="6">
        <f>SUMIF(FF$191:FF$221,$D1501,FH$191:FH$221)</f>
        <v>0</v>
      </c>
      <c r="FF1501" s="9"/>
      <c r="FG1501" s="10"/>
      <c r="FH1501" s="11"/>
      <c r="FI1501" s="6">
        <f>SUMIF(FJ$191:FJ$221,$D1501,FL$191:FL$221)</f>
        <v>0</v>
      </c>
      <c r="FJ1501" s="9"/>
      <c r="FK1501" s="10"/>
      <c r="FL1501" s="11"/>
      <c r="FM1501" s="6">
        <f>SUMIF(FN$191:FN$221,$D1501,FP$191:FP$221)</f>
        <v>0</v>
      </c>
      <c r="FN1501" s="9"/>
      <c r="FO1501" s="10"/>
      <c r="FP1501" s="11"/>
      <c r="FQ1501" s="6">
        <f>SUMIF(FR$191:FR$221,$D1501,FT$191:FT$221)</f>
        <v>0</v>
      </c>
      <c r="FR1501" s="9"/>
      <c r="FS1501" s="10"/>
      <c r="FT1501" s="11"/>
      <c r="FU1501" s="6">
        <f>SUMIF(FV$191:FV$221,$D1501,FX$191:FX$221)</f>
        <v>0</v>
      </c>
      <c r="FV1501" s="9"/>
      <c r="FW1501" s="10"/>
      <c r="FX1501" s="11"/>
      <c r="FY1501" s="6">
        <f>SUMIF(FZ$191:FZ$221,$D1501,GB$191:GB$221)</f>
        <v>0</v>
      </c>
      <c r="FZ1501" s="9"/>
      <c r="GA1501" s="10"/>
      <c r="GB1501" s="11"/>
      <c r="GC1501" s="6">
        <f>SUMIF(GD$191:GD$221,$D1501,GF$191:GF$221)</f>
        <v>0</v>
      </c>
      <c r="GD1501" s="9"/>
      <c r="GE1501" s="10"/>
      <c r="GF1501" s="11"/>
      <c r="GG1501" s="6">
        <f>SUMIF(GH$191:GH$221,$D1501,GJ$191:GJ$221)</f>
        <v>0</v>
      </c>
      <c r="GH1501" s="9"/>
      <c r="GI1501" s="10"/>
      <c r="GJ1501" s="11"/>
      <c r="GK1501" s="6">
        <f>SUMIF(GL$191:GL$221,$D1501,GN$191:GN$221)</f>
        <v>0</v>
      </c>
      <c r="GL1501" s="9"/>
      <c r="GM1501" s="10"/>
      <c r="GN1501" s="11"/>
      <c r="GO1501" s="6">
        <f>SUMIF(GP$191:GP$221,$D1501,GR$191:GR$221)</f>
        <v>0</v>
      </c>
      <c r="GP1501" s="9"/>
      <c r="GQ1501" s="10"/>
      <c r="GR1501" s="11"/>
      <c r="GS1501" s="6">
        <f>SUMIF(GT$191:GT$221,$D1501,GV$191:GV$221)</f>
        <v>0</v>
      </c>
      <c r="GT1501" s="9"/>
      <c r="GU1501" s="10"/>
      <c r="GV1501" s="20"/>
      <c r="GW1501" s="19">
        <f t="shared" si="36"/>
        <v>0</v>
      </c>
      <c r="GX1501" s="472"/>
      <c r="GY1501" s="473"/>
    </row>
    <row r="1502" spans="1:207" ht="30">
      <c r="A1502" s="244" t="s">
        <v>82</v>
      </c>
      <c r="B1502" s="475"/>
      <c r="C1502" s="327" t="s">
        <v>453</v>
      </c>
      <c r="D1502" s="237" t="s">
        <v>452</v>
      </c>
      <c r="E1502" s="206">
        <f>SUMIF(F$222:F$252,$D1502,H$222:H$252)</f>
        <v>0</v>
      </c>
      <c r="F1502" s="9"/>
      <c r="G1502" s="10"/>
      <c r="H1502" s="11"/>
      <c r="I1502" s="6">
        <f>SUMIF(J$222:J$252,$D1502,L$222:L$252)</f>
        <v>0</v>
      </c>
      <c r="J1502" s="9"/>
      <c r="K1502" s="10"/>
      <c r="L1502" s="11"/>
      <c r="M1502" s="6">
        <f>SUMIF(N$222:N$252,$D1502,P$222:P$252)</f>
        <v>0</v>
      </c>
      <c r="N1502" s="9"/>
      <c r="O1502" s="10"/>
      <c r="P1502" s="11"/>
      <c r="Q1502" s="6">
        <f>SUMIF(R$222:R$252,$D1502,T$222:T$252)</f>
        <v>0</v>
      </c>
      <c r="R1502" s="9"/>
      <c r="S1502" s="10"/>
      <c r="T1502" s="11"/>
      <c r="U1502" s="6">
        <f>SUMIF(V$222:V$252,$D1502,X$222:X$252)</f>
        <v>0</v>
      </c>
      <c r="V1502" s="9"/>
      <c r="W1502" s="10"/>
      <c r="X1502" s="11"/>
      <c r="Y1502" s="6">
        <f>SUMIF(Z$222:Z$252,$D1502,AB$222:AB$252)</f>
        <v>0</v>
      </c>
      <c r="Z1502" s="9"/>
      <c r="AA1502" s="10"/>
      <c r="AB1502" s="11"/>
      <c r="AC1502" s="6">
        <f>SUMIF(AD$222:AD$252,$D1502,AF$222:AF$252)</f>
        <v>0</v>
      </c>
      <c r="AD1502" s="9"/>
      <c r="AE1502" s="10"/>
      <c r="AF1502" s="11"/>
      <c r="AG1502" s="6">
        <f>SUMIF(AH$222:AH$252,$D1502,AJ$222:AJ$252)</f>
        <v>0</v>
      </c>
      <c r="AH1502" s="9"/>
      <c r="AI1502" s="10"/>
      <c r="AJ1502" s="11"/>
      <c r="AK1502" s="6">
        <f>SUMIF(AL$222:AL$252,$D1502,AN$222:AN$252)</f>
        <v>0</v>
      </c>
      <c r="AL1502" s="9"/>
      <c r="AM1502" s="10"/>
      <c r="AN1502" s="11"/>
      <c r="AO1502" s="6">
        <f>SUMIF(AP$222:AP$252,$D1502,AR$222:AR$252)</f>
        <v>0</v>
      </c>
      <c r="AP1502" s="9"/>
      <c r="AQ1502" s="10"/>
      <c r="AR1502" s="11"/>
      <c r="AS1502" s="6">
        <f>SUMIF(AT$222:AT$252,$D1502,AV$222:AV$252)</f>
        <v>0</v>
      </c>
      <c r="AT1502" s="9"/>
      <c r="AU1502" s="10"/>
      <c r="AV1502" s="11"/>
      <c r="AW1502" s="6">
        <f>SUMIF(AX$222:AX$252,$D1502,AZ$222:AZ$252)</f>
        <v>0</v>
      </c>
      <c r="AX1502" s="9"/>
      <c r="AY1502" s="10"/>
      <c r="AZ1502" s="11"/>
      <c r="BA1502" s="6">
        <f>SUMIF(BB$222:BB$252,$D1502,BD$222:BD$252)</f>
        <v>0</v>
      </c>
      <c r="BB1502" s="9"/>
      <c r="BC1502" s="10"/>
      <c r="BD1502" s="11"/>
      <c r="BE1502" s="6">
        <f>SUMIF(BF$222:BF$252,$D1502,BH$222:BH$252)</f>
        <v>0</v>
      </c>
      <c r="BF1502" s="9"/>
      <c r="BG1502" s="10"/>
      <c r="BH1502" s="11"/>
      <c r="BI1502" s="6">
        <f>SUMIF(BJ$222:BJ$252,$D1502,BL$222:BL$252)</f>
        <v>0</v>
      </c>
      <c r="BJ1502" s="9"/>
      <c r="BK1502" s="10"/>
      <c r="BL1502" s="11"/>
      <c r="BM1502" s="6">
        <f>SUMIF(BN$222:BN$252,$D1502,BP$222:BP$252)</f>
        <v>0</v>
      </c>
      <c r="BN1502" s="9"/>
      <c r="BO1502" s="10"/>
      <c r="BP1502" s="11"/>
      <c r="BQ1502" s="6">
        <f>SUMIF(BR$222:BR$252,$D1502,BT$222:BT$252)</f>
        <v>0</v>
      </c>
      <c r="BR1502" s="9"/>
      <c r="BS1502" s="10"/>
      <c r="BT1502" s="11"/>
      <c r="BU1502" s="6">
        <f>SUMIF(BV$222:BV$252,$D1502,BX$222:BX$252)</f>
        <v>0</v>
      </c>
      <c r="BV1502" s="9"/>
      <c r="BW1502" s="10"/>
      <c r="BX1502" s="11"/>
      <c r="BY1502" s="6">
        <f>SUMIF(BZ$222:BZ$252,$D1502,CB$222:CB$252)</f>
        <v>0</v>
      </c>
      <c r="BZ1502" s="9"/>
      <c r="CA1502" s="10"/>
      <c r="CB1502" s="11"/>
      <c r="CC1502" s="6">
        <f>SUMIF(CD$222:CD$252,$D1502,CF$222:CF$252)</f>
        <v>0</v>
      </c>
      <c r="CD1502" s="9"/>
      <c r="CE1502" s="10"/>
      <c r="CF1502" s="11"/>
      <c r="CG1502" s="6">
        <f>SUMIF(CH$222:CH$252,$D1502,CJ$222:CJ$252)</f>
        <v>0</v>
      </c>
      <c r="CH1502" s="9"/>
      <c r="CI1502" s="10"/>
      <c r="CJ1502" s="11"/>
      <c r="CK1502" s="6">
        <f>SUMIF(CL$222:CL$252,$D1502,CN$222:CN$252)</f>
        <v>0</v>
      </c>
      <c r="CL1502" s="9"/>
      <c r="CM1502" s="10"/>
      <c r="CN1502" s="11"/>
      <c r="CO1502" s="6">
        <f>SUMIF(CP$222:CP$252,$D1502,CR$222:CR$252)</f>
        <v>0</v>
      </c>
      <c r="CP1502" s="9"/>
      <c r="CQ1502" s="10"/>
      <c r="CR1502" s="11"/>
      <c r="CS1502" s="6">
        <f>SUMIF(CT$222:CT$252,$D1502,CV$222:CV$252)</f>
        <v>0</v>
      </c>
      <c r="CT1502" s="9"/>
      <c r="CU1502" s="10"/>
      <c r="CV1502" s="11"/>
      <c r="CW1502" s="6">
        <f>SUMIF(CX$222:CX$252,$D1502,CZ$222:CZ$252)</f>
        <v>0</v>
      </c>
      <c r="CX1502" s="9"/>
      <c r="CY1502" s="10"/>
      <c r="CZ1502" s="11"/>
      <c r="DA1502" s="6">
        <f>SUMIF(DB$222:DB$252,$D1502,DD$222:DD$252)</f>
        <v>0</v>
      </c>
      <c r="DB1502" s="9"/>
      <c r="DC1502" s="10"/>
      <c r="DD1502" s="11"/>
      <c r="DE1502" s="6">
        <f>SUMIF(DF$222:DF$252,$D1502,DH$222:DH$252)</f>
        <v>0</v>
      </c>
      <c r="DF1502" s="9"/>
      <c r="DG1502" s="10"/>
      <c r="DH1502" s="11"/>
      <c r="DI1502" s="6">
        <f>SUMIF(DJ$222:DJ$252,$D1502,DL$222:DL$252)</f>
        <v>0</v>
      </c>
      <c r="DJ1502" s="9"/>
      <c r="DK1502" s="10"/>
      <c r="DL1502" s="11"/>
      <c r="DM1502" s="6">
        <f>SUMIF(DN$222:DN$252,$D1502,DP$222:DP$252)</f>
        <v>0</v>
      </c>
      <c r="DN1502" s="9"/>
      <c r="DO1502" s="10"/>
      <c r="DP1502" s="11"/>
      <c r="DQ1502" s="6">
        <f>SUMIF(DR$222:DR$252,$D1502,DT$222:DT$252)</f>
        <v>0</v>
      </c>
      <c r="DR1502" s="9"/>
      <c r="DS1502" s="10"/>
      <c r="DT1502" s="11"/>
      <c r="DU1502" s="6">
        <f>SUMIF(DV$222:DV$252,$D1502,DX$222:DX$252)</f>
        <v>0</v>
      </c>
      <c r="DV1502" s="9"/>
      <c r="DW1502" s="10"/>
      <c r="DX1502" s="11"/>
      <c r="DY1502" s="6">
        <f>SUMIF(DZ$222:DZ$252,$D1502,EB$222:EB$252)</f>
        <v>0</v>
      </c>
      <c r="DZ1502" s="9"/>
      <c r="EA1502" s="10"/>
      <c r="EB1502" s="11"/>
      <c r="EC1502" s="6">
        <f>SUMIF(ED$222:ED$252,$D1502,EF$222:EF$252)</f>
        <v>0</v>
      </c>
      <c r="ED1502" s="9"/>
      <c r="EE1502" s="10"/>
      <c r="EF1502" s="11"/>
      <c r="EG1502" s="6">
        <f>SUMIF(EH$222:EH$252,$D1502,EJ$222:EJ$252)</f>
        <v>0</v>
      </c>
      <c r="EH1502" s="9"/>
      <c r="EI1502" s="10"/>
      <c r="EJ1502" s="11"/>
      <c r="EK1502" s="6">
        <f>SUMIF(EL$222:EL$252,$D1502,EN$222:EN$252)</f>
        <v>0</v>
      </c>
      <c r="EL1502" s="9"/>
      <c r="EM1502" s="10"/>
      <c r="EN1502" s="11"/>
      <c r="EO1502" s="6">
        <f>SUMIF(EP$222:EP$252,$D1502,ER$222:ER$252)</f>
        <v>0</v>
      </c>
      <c r="EP1502" s="9"/>
      <c r="EQ1502" s="10"/>
      <c r="ER1502" s="11"/>
      <c r="ES1502" s="6">
        <f>SUMIF(ET$222:ET$252,$D1502,EV$222:EV$252)</f>
        <v>0</v>
      </c>
      <c r="ET1502" s="9"/>
      <c r="EU1502" s="10"/>
      <c r="EV1502" s="11"/>
      <c r="EW1502" s="6">
        <f>SUMIF(EX$222:EX$252,$D1502,EZ$222:EZ$252)</f>
        <v>0</v>
      </c>
      <c r="EX1502" s="9"/>
      <c r="EY1502" s="10"/>
      <c r="EZ1502" s="11"/>
      <c r="FA1502" s="6">
        <f>SUMIF(FB$222:FB$252,$D1502,FD$222:FD$252)</f>
        <v>0</v>
      </c>
      <c r="FB1502" s="9"/>
      <c r="FC1502" s="10"/>
      <c r="FD1502" s="11"/>
      <c r="FE1502" s="6">
        <f>SUMIF(FF$222:FF$252,$D1502,FH$222:FH$252)</f>
        <v>0</v>
      </c>
      <c r="FF1502" s="9"/>
      <c r="FG1502" s="10"/>
      <c r="FH1502" s="11"/>
      <c r="FI1502" s="6">
        <f>SUMIF(FJ$222:FJ$252,$D1502,FL$222:FL$252)</f>
        <v>0</v>
      </c>
      <c r="FJ1502" s="9"/>
      <c r="FK1502" s="10"/>
      <c r="FL1502" s="11"/>
      <c r="FM1502" s="6">
        <f>SUMIF(FN$222:FN$252,$D1502,FP$222:FP$252)</f>
        <v>0</v>
      </c>
      <c r="FN1502" s="9"/>
      <c r="FO1502" s="10"/>
      <c r="FP1502" s="11"/>
      <c r="FQ1502" s="6">
        <f>SUMIF(FR$222:FR$252,$D1502,FT$222:FT$252)</f>
        <v>0</v>
      </c>
      <c r="FR1502" s="9"/>
      <c r="FS1502" s="10"/>
      <c r="FT1502" s="11"/>
      <c r="FU1502" s="6">
        <f>SUMIF(FV$222:FV$252,$D1502,FX$222:FX$252)</f>
        <v>0</v>
      </c>
      <c r="FV1502" s="9"/>
      <c r="FW1502" s="10"/>
      <c r="FX1502" s="11"/>
      <c r="FY1502" s="6">
        <f>SUMIF(FZ$222:FZ$252,$D1502,GB$222:GB$252)</f>
        <v>0</v>
      </c>
      <c r="FZ1502" s="9"/>
      <c r="GA1502" s="10"/>
      <c r="GB1502" s="11"/>
      <c r="GC1502" s="6">
        <f>SUMIF(GD$222:GD$252,$D1502,GF$222:GF$252)</f>
        <v>0</v>
      </c>
      <c r="GD1502" s="9"/>
      <c r="GE1502" s="10"/>
      <c r="GF1502" s="11"/>
      <c r="GG1502" s="6">
        <f>SUMIF(GH$222:GH$252,$D1502,GJ$222:GJ$252)</f>
        <v>0</v>
      </c>
      <c r="GH1502" s="9"/>
      <c r="GI1502" s="10"/>
      <c r="GJ1502" s="11"/>
      <c r="GK1502" s="6">
        <f>SUMIF(GL$222:GL$252,$D1502,GN$222:GN$252)</f>
        <v>0</v>
      </c>
      <c r="GL1502" s="9"/>
      <c r="GM1502" s="10"/>
      <c r="GN1502" s="11"/>
      <c r="GO1502" s="6">
        <f>SUMIF(GP$222:GP$252,$D1502,GR$222:GR$252)</f>
        <v>0</v>
      </c>
      <c r="GP1502" s="9"/>
      <c r="GQ1502" s="10"/>
      <c r="GR1502" s="11"/>
      <c r="GS1502" s="6">
        <f>SUMIF(GT$222:GT$252,$D1502,GV$222:GV$252)</f>
        <v>0</v>
      </c>
      <c r="GT1502" s="9"/>
      <c r="GU1502" s="10"/>
      <c r="GV1502" s="20"/>
      <c r="GW1502" s="19">
        <f t="shared" si="36"/>
        <v>0</v>
      </c>
      <c r="GX1502" s="472"/>
      <c r="GY1502" s="473"/>
    </row>
    <row r="1503" spans="1:207" ht="30">
      <c r="A1503" s="244" t="s">
        <v>83</v>
      </c>
      <c r="B1503" s="475"/>
      <c r="C1503" s="327" t="s">
        <v>453</v>
      </c>
      <c r="D1503" s="237" t="s">
        <v>452</v>
      </c>
      <c r="E1503" s="206">
        <f>SUMIF(F$253:F$283,$D1503,H$253:H$283)</f>
        <v>0</v>
      </c>
      <c r="F1503" s="9"/>
      <c r="G1503" s="10"/>
      <c r="H1503" s="11"/>
      <c r="I1503" s="6">
        <f>SUMIF(J$253:J$283,$D1503,L$253:L$283)</f>
        <v>0</v>
      </c>
      <c r="J1503" s="9"/>
      <c r="K1503" s="10"/>
      <c r="L1503" s="11"/>
      <c r="M1503" s="6">
        <f>SUMIF(N$253:N$283,$D1503,P$253:P$283)</f>
        <v>0</v>
      </c>
      <c r="N1503" s="9"/>
      <c r="O1503" s="10"/>
      <c r="P1503" s="11"/>
      <c r="Q1503" s="6">
        <f>SUMIF(R$253:R$283,$D1503,T$253:T$283)</f>
        <v>0</v>
      </c>
      <c r="R1503" s="9"/>
      <c r="S1503" s="10"/>
      <c r="T1503" s="11"/>
      <c r="U1503" s="6">
        <f>SUMIF(V$253:V$283,$D1503,X$253:X$283)</f>
        <v>0</v>
      </c>
      <c r="V1503" s="9"/>
      <c r="W1503" s="10"/>
      <c r="X1503" s="11"/>
      <c r="Y1503" s="6">
        <f>SUMIF(Z$253:Z$283,$D1503,AB$253:AB$283)</f>
        <v>0</v>
      </c>
      <c r="Z1503" s="9"/>
      <c r="AA1503" s="10"/>
      <c r="AB1503" s="11"/>
      <c r="AC1503" s="6">
        <f>SUMIF(AD$253:AD$283,$D1503,AF$253:AF$283)</f>
        <v>0</v>
      </c>
      <c r="AD1503" s="9"/>
      <c r="AE1503" s="10"/>
      <c r="AF1503" s="11"/>
      <c r="AG1503" s="6">
        <f>SUMIF(AH$253:AH$283,$D1503,AJ$253:AJ$283)</f>
        <v>0</v>
      </c>
      <c r="AH1503" s="9"/>
      <c r="AI1503" s="10"/>
      <c r="AJ1503" s="11"/>
      <c r="AK1503" s="6">
        <f>SUMIF(AL$253:AL$283,$D1503,AN$253:AN$283)</f>
        <v>0</v>
      </c>
      <c r="AL1503" s="9"/>
      <c r="AM1503" s="10"/>
      <c r="AN1503" s="11"/>
      <c r="AO1503" s="6">
        <f>SUMIF(AP$253:AP$283,$D1503,AR$253:AR$283)</f>
        <v>0</v>
      </c>
      <c r="AP1503" s="9"/>
      <c r="AQ1503" s="10"/>
      <c r="AR1503" s="11"/>
      <c r="AS1503" s="6">
        <f>SUMIF(AT$253:AT$283,$D1503,AV$253:AV$283)</f>
        <v>0</v>
      </c>
      <c r="AT1503" s="9"/>
      <c r="AU1503" s="10"/>
      <c r="AV1503" s="11"/>
      <c r="AW1503" s="6">
        <f>SUMIF(AX$253:AX$283,$D1503,AZ$253:AZ$283)</f>
        <v>0</v>
      </c>
      <c r="AX1503" s="9"/>
      <c r="AY1503" s="10"/>
      <c r="AZ1503" s="11"/>
      <c r="BA1503" s="6">
        <f>SUMIF(BB$253:BB$283,$D1503,BD$253:BD$283)</f>
        <v>0</v>
      </c>
      <c r="BB1503" s="9"/>
      <c r="BC1503" s="10"/>
      <c r="BD1503" s="11"/>
      <c r="BE1503" s="6">
        <f>SUMIF(BF$253:BF$283,$D1503,BH$253:BH$283)</f>
        <v>0</v>
      </c>
      <c r="BF1503" s="9"/>
      <c r="BG1503" s="10"/>
      <c r="BH1503" s="11"/>
      <c r="BI1503" s="6">
        <f>SUMIF(BJ$253:BJ$283,$D1503,BL$253:BL$283)</f>
        <v>0</v>
      </c>
      <c r="BJ1503" s="9"/>
      <c r="BK1503" s="10"/>
      <c r="BL1503" s="11"/>
      <c r="BM1503" s="6">
        <f>SUMIF(BN$253:BN$283,$D1503,BP$253:BP$283)</f>
        <v>0</v>
      </c>
      <c r="BN1503" s="9"/>
      <c r="BO1503" s="10"/>
      <c r="BP1503" s="11"/>
      <c r="BQ1503" s="6">
        <f>SUMIF(BR$253:BR$283,$D1503,BT$253:BT$283)</f>
        <v>0</v>
      </c>
      <c r="BR1503" s="9"/>
      <c r="BS1503" s="10"/>
      <c r="BT1503" s="11"/>
      <c r="BU1503" s="6">
        <f>SUMIF(BV$253:BV$283,$D1503,BX$253:BX$283)</f>
        <v>0</v>
      </c>
      <c r="BV1503" s="9"/>
      <c r="BW1503" s="10"/>
      <c r="BX1503" s="11"/>
      <c r="BY1503" s="6">
        <f>SUMIF(BZ$253:BZ$283,$D1503,CB$253:CB$283)</f>
        <v>0</v>
      </c>
      <c r="BZ1503" s="9"/>
      <c r="CA1503" s="10"/>
      <c r="CB1503" s="11"/>
      <c r="CC1503" s="6">
        <f>SUMIF(CD$253:CD$283,$D1503,CF$253:CF$283)</f>
        <v>0</v>
      </c>
      <c r="CD1503" s="9"/>
      <c r="CE1503" s="10"/>
      <c r="CF1503" s="11"/>
      <c r="CG1503" s="6">
        <f>SUMIF(CH$253:CH$283,$D1503,CJ$253:CJ$283)</f>
        <v>0</v>
      </c>
      <c r="CH1503" s="9"/>
      <c r="CI1503" s="10"/>
      <c r="CJ1503" s="11"/>
      <c r="CK1503" s="6">
        <f>SUMIF(CL$253:CL$283,$D1503,CN$253:CN$283)</f>
        <v>0</v>
      </c>
      <c r="CL1503" s="9"/>
      <c r="CM1503" s="10"/>
      <c r="CN1503" s="11"/>
      <c r="CO1503" s="6">
        <f>SUMIF(CP$253:CP$283,$D1503,CR$253:CR$283)</f>
        <v>0</v>
      </c>
      <c r="CP1503" s="9"/>
      <c r="CQ1503" s="10"/>
      <c r="CR1503" s="11"/>
      <c r="CS1503" s="6">
        <f>SUMIF(CT$253:CT$283,$D1503,CV$253:CV$283)</f>
        <v>0</v>
      </c>
      <c r="CT1503" s="9"/>
      <c r="CU1503" s="10"/>
      <c r="CV1503" s="11"/>
      <c r="CW1503" s="6">
        <f>SUMIF(CX$253:CX$283,$D1503,CZ$253:CZ$283)</f>
        <v>0</v>
      </c>
      <c r="CX1503" s="9"/>
      <c r="CY1503" s="10"/>
      <c r="CZ1503" s="11"/>
      <c r="DA1503" s="6">
        <f>SUMIF(DB$253:DB$283,$D1503,DD$253:DD$283)</f>
        <v>0</v>
      </c>
      <c r="DB1503" s="9"/>
      <c r="DC1503" s="10"/>
      <c r="DD1503" s="11"/>
      <c r="DE1503" s="6">
        <f>SUMIF(DF$253:DF$283,$D1503,DH$253:DH$283)</f>
        <v>0</v>
      </c>
      <c r="DF1503" s="9"/>
      <c r="DG1503" s="10"/>
      <c r="DH1503" s="11"/>
      <c r="DI1503" s="6">
        <f>SUMIF(DJ$253:DJ$283,$D1503,DL$253:DL$283)</f>
        <v>0</v>
      </c>
      <c r="DJ1503" s="9"/>
      <c r="DK1503" s="10"/>
      <c r="DL1503" s="11"/>
      <c r="DM1503" s="6">
        <f>SUMIF(DN$253:DN$283,$D1503,DP$253:DP$283)</f>
        <v>0</v>
      </c>
      <c r="DN1503" s="9"/>
      <c r="DO1503" s="10"/>
      <c r="DP1503" s="11"/>
      <c r="DQ1503" s="6">
        <f>SUMIF(DR$253:DR$283,$D1503,DT$253:DT$283)</f>
        <v>0</v>
      </c>
      <c r="DR1503" s="9"/>
      <c r="DS1503" s="10"/>
      <c r="DT1503" s="11"/>
      <c r="DU1503" s="6">
        <f>SUMIF(DV$253:DV$283,$D1503,DX$253:DX$283)</f>
        <v>0</v>
      </c>
      <c r="DV1503" s="9"/>
      <c r="DW1503" s="10"/>
      <c r="DX1503" s="11"/>
      <c r="DY1503" s="6">
        <f>SUMIF(DZ$253:DZ$283,$D1503,EB$253:EB$283)</f>
        <v>0</v>
      </c>
      <c r="DZ1503" s="9"/>
      <c r="EA1503" s="10"/>
      <c r="EB1503" s="11"/>
      <c r="EC1503" s="6">
        <f>SUMIF(ED$253:ED$283,$D1503,EF$253:EF$283)</f>
        <v>0</v>
      </c>
      <c r="ED1503" s="9"/>
      <c r="EE1503" s="10"/>
      <c r="EF1503" s="11"/>
      <c r="EG1503" s="6">
        <f>SUMIF(EH$253:EH$283,$D1503,EJ$253:EJ$283)</f>
        <v>0</v>
      </c>
      <c r="EH1503" s="9"/>
      <c r="EI1503" s="10"/>
      <c r="EJ1503" s="11"/>
      <c r="EK1503" s="6">
        <f>SUMIF(EL$253:EL$283,$D1503,EN$253:EN$283)</f>
        <v>0</v>
      </c>
      <c r="EL1503" s="9"/>
      <c r="EM1503" s="10"/>
      <c r="EN1503" s="11"/>
      <c r="EO1503" s="6">
        <f>SUMIF(EP$253:EP$283,$D1503,ER$253:ER$283)</f>
        <v>0</v>
      </c>
      <c r="EP1503" s="9"/>
      <c r="EQ1503" s="10"/>
      <c r="ER1503" s="11"/>
      <c r="ES1503" s="6">
        <f>SUMIF(ET$253:ET$283,$D1503,EV$253:EV$283)</f>
        <v>0</v>
      </c>
      <c r="ET1503" s="9"/>
      <c r="EU1503" s="10"/>
      <c r="EV1503" s="11"/>
      <c r="EW1503" s="6">
        <f>SUMIF(EX$253:EX$283,$D1503,EZ$253:EZ$283)</f>
        <v>0</v>
      </c>
      <c r="EX1503" s="9"/>
      <c r="EY1503" s="10"/>
      <c r="EZ1503" s="11"/>
      <c r="FA1503" s="6">
        <f>SUMIF(FB$253:FB$283,$D1503,FD$253:FD$283)</f>
        <v>0</v>
      </c>
      <c r="FB1503" s="9"/>
      <c r="FC1503" s="10"/>
      <c r="FD1503" s="11"/>
      <c r="FE1503" s="6">
        <f>SUMIF(FF$253:FF$283,$D1503,FH$253:FH$283)</f>
        <v>0</v>
      </c>
      <c r="FF1503" s="9"/>
      <c r="FG1503" s="10"/>
      <c r="FH1503" s="11"/>
      <c r="FI1503" s="6">
        <f>SUMIF(FJ$253:FJ$283,$D1503,FL$253:FL$283)</f>
        <v>0</v>
      </c>
      <c r="FJ1503" s="9"/>
      <c r="FK1503" s="10"/>
      <c r="FL1503" s="11"/>
      <c r="FM1503" s="6">
        <f>SUMIF(FN$253:FN$283,$D1503,FP$253:FP$283)</f>
        <v>0</v>
      </c>
      <c r="FN1503" s="9"/>
      <c r="FO1503" s="10"/>
      <c r="FP1503" s="11"/>
      <c r="FQ1503" s="6">
        <f>SUMIF(FR$253:FR$283,$D1503,FT$253:FT$283)</f>
        <v>0</v>
      </c>
      <c r="FR1503" s="9"/>
      <c r="FS1503" s="10"/>
      <c r="FT1503" s="11"/>
      <c r="FU1503" s="6">
        <f>SUMIF(FV$253:FV$283,$D1503,FX$253:FX$283)</f>
        <v>0</v>
      </c>
      <c r="FV1503" s="9"/>
      <c r="FW1503" s="10"/>
      <c r="FX1503" s="11"/>
      <c r="FY1503" s="6">
        <f>SUMIF(FZ$253:FZ$283,$D1503,GB$253:GB$283)</f>
        <v>0</v>
      </c>
      <c r="FZ1503" s="9"/>
      <c r="GA1503" s="10"/>
      <c r="GB1503" s="11"/>
      <c r="GC1503" s="6">
        <f>SUMIF(GD$253:GD$283,$D1503,GF$253:GF$283)</f>
        <v>0</v>
      </c>
      <c r="GD1503" s="9"/>
      <c r="GE1503" s="10"/>
      <c r="GF1503" s="11"/>
      <c r="GG1503" s="6">
        <f>SUMIF(GH$253:GH$283,$D1503,GJ$253:GJ$283)</f>
        <v>0</v>
      </c>
      <c r="GH1503" s="9"/>
      <c r="GI1503" s="10"/>
      <c r="GJ1503" s="11"/>
      <c r="GK1503" s="6">
        <f>SUMIF(GL$253:GL$283,$D1503,GN$253:GN$283)</f>
        <v>0</v>
      </c>
      <c r="GL1503" s="9"/>
      <c r="GM1503" s="10"/>
      <c r="GN1503" s="11"/>
      <c r="GO1503" s="6">
        <f>SUMIF(GP$253:GP$283,$D1503,GR$253:GR$283)</f>
        <v>0</v>
      </c>
      <c r="GP1503" s="9"/>
      <c r="GQ1503" s="10"/>
      <c r="GR1503" s="11"/>
      <c r="GS1503" s="6">
        <f>SUMIF(GT$253:GT$283,$D1503,GV$253:GV$283)</f>
        <v>0</v>
      </c>
      <c r="GT1503" s="9"/>
      <c r="GU1503" s="10"/>
      <c r="GV1503" s="20"/>
      <c r="GW1503" s="19">
        <f t="shared" si="36"/>
        <v>0</v>
      </c>
      <c r="GX1503" s="472"/>
      <c r="GY1503" s="473"/>
    </row>
    <row r="1504" spans="1:207" ht="30">
      <c r="A1504" s="244" t="s">
        <v>84</v>
      </c>
      <c r="B1504" s="475"/>
      <c r="C1504" s="327" t="s">
        <v>453</v>
      </c>
      <c r="D1504" s="237" t="s">
        <v>452</v>
      </c>
      <c r="E1504" s="206">
        <f>SUMIF(F$284:F$314,$D1504,H$284:H$314)</f>
        <v>0</v>
      </c>
      <c r="F1504" s="9"/>
      <c r="G1504" s="10"/>
      <c r="H1504" s="11"/>
      <c r="I1504" s="6">
        <f>SUMIF(J$284:J$314,$D1504,L$284:L$314)</f>
        <v>0</v>
      </c>
      <c r="J1504" s="9"/>
      <c r="K1504" s="10"/>
      <c r="L1504" s="11"/>
      <c r="M1504" s="6">
        <f>SUMIF(N$284:N$314,$D1504,P$284:P$314)</f>
        <v>0</v>
      </c>
      <c r="N1504" s="9"/>
      <c r="O1504" s="10"/>
      <c r="P1504" s="11"/>
      <c r="Q1504" s="6">
        <f>SUMIF(R$284:R$314,$D1504,T$284:T$314)</f>
        <v>0</v>
      </c>
      <c r="R1504" s="9"/>
      <c r="S1504" s="10"/>
      <c r="T1504" s="11"/>
      <c r="U1504" s="6">
        <f>SUMIF(V$284:V$314,$D1504,X$284:X$314)</f>
        <v>0</v>
      </c>
      <c r="V1504" s="9"/>
      <c r="W1504" s="10"/>
      <c r="X1504" s="11"/>
      <c r="Y1504" s="6">
        <f>SUMIF(Z$284:Z$314,$D1504,AB$284:AB$314)</f>
        <v>0</v>
      </c>
      <c r="Z1504" s="9"/>
      <c r="AA1504" s="10"/>
      <c r="AB1504" s="11"/>
      <c r="AC1504" s="6">
        <f>SUMIF(AD$284:AD$314,$D1504,AF$284:AF$314)</f>
        <v>0</v>
      </c>
      <c r="AD1504" s="9"/>
      <c r="AE1504" s="10"/>
      <c r="AF1504" s="11"/>
      <c r="AG1504" s="6">
        <f>SUMIF(AH$284:AH$314,$D1504,AJ$284:AJ$314)</f>
        <v>0</v>
      </c>
      <c r="AH1504" s="9"/>
      <c r="AI1504" s="10"/>
      <c r="AJ1504" s="11"/>
      <c r="AK1504" s="6">
        <f>SUMIF(AL$284:AL$314,$D1504,AN$284:AN$314)</f>
        <v>0</v>
      </c>
      <c r="AL1504" s="9"/>
      <c r="AM1504" s="10"/>
      <c r="AN1504" s="11"/>
      <c r="AO1504" s="6">
        <f>SUMIF(AP$284:AP$314,$D1504,AR$284:AR$314)</f>
        <v>0</v>
      </c>
      <c r="AP1504" s="9"/>
      <c r="AQ1504" s="10"/>
      <c r="AR1504" s="11"/>
      <c r="AS1504" s="6">
        <f>SUMIF(AT$284:AT$314,$D1504,AV$284:AV$314)</f>
        <v>0</v>
      </c>
      <c r="AT1504" s="9"/>
      <c r="AU1504" s="10"/>
      <c r="AV1504" s="11"/>
      <c r="AW1504" s="6">
        <f>SUMIF(AX$284:AX$314,$D1504,AZ$284:AZ$314)</f>
        <v>0</v>
      </c>
      <c r="AX1504" s="9"/>
      <c r="AY1504" s="10"/>
      <c r="AZ1504" s="11"/>
      <c r="BA1504" s="6">
        <f>SUMIF(BB$284:BB$314,$D1504,BD$284:BD$314)</f>
        <v>0</v>
      </c>
      <c r="BB1504" s="9"/>
      <c r="BC1504" s="10"/>
      <c r="BD1504" s="11"/>
      <c r="BE1504" s="6">
        <f>SUMIF(BF$284:BF$314,$D1504,BH$284:BH$314)</f>
        <v>0</v>
      </c>
      <c r="BF1504" s="9"/>
      <c r="BG1504" s="10"/>
      <c r="BH1504" s="11"/>
      <c r="BI1504" s="6">
        <f>SUMIF(BJ$284:BJ$314,$D1504,BL$284:BL$314)</f>
        <v>0</v>
      </c>
      <c r="BJ1504" s="9"/>
      <c r="BK1504" s="10"/>
      <c r="BL1504" s="11"/>
      <c r="BM1504" s="6">
        <f>SUMIF(BN$284:BN$314,$D1504,BP$284:BP$314)</f>
        <v>0</v>
      </c>
      <c r="BN1504" s="9"/>
      <c r="BO1504" s="10"/>
      <c r="BP1504" s="11"/>
      <c r="BQ1504" s="6">
        <f>SUMIF(BR$284:BR$314,$D1504,BT$284:BT$314)</f>
        <v>0</v>
      </c>
      <c r="BR1504" s="9"/>
      <c r="BS1504" s="10"/>
      <c r="BT1504" s="11"/>
      <c r="BU1504" s="6">
        <f>SUMIF(BV$284:BV$314,$D1504,BX$284:BX$314)</f>
        <v>0</v>
      </c>
      <c r="BV1504" s="9"/>
      <c r="BW1504" s="10"/>
      <c r="BX1504" s="11"/>
      <c r="BY1504" s="6">
        <f>SUMIF(BZ$284:BZ$314,$D1504,CB$284:CB$314)</f>
        <v>0</v>
      </c>
      <c r="BZ1504" s="9"/>
      <c r="CA1504" s="10"/>
      <c r="CB1504" s="11"/>
      <c r="CC1504" s="6">
        <f>SUMIF(CD$284:CD$314,$D1504,CF$284:CF$314)</f>
        <v>0</v>
      </c>
      <c r="CD1504" s="9"/>
      <c r="CE1504" s="10"/>
      <c r="CF1504" s="11"/>
      <c r="CG1504" s="6">
        <f>SUMIF(CH$284:CH$314,$D1504,CJ$284:CJ$314)</f>
        <v>0</v>
      </c>
      <c r="CH1504" s="9"/>
      <c r="CI1504" s="10"/>
      <c r="CJ1504" s="11"/>
      <c r="CK1504" s="6">
        <f>SUMIF(CL$284:CL$314,$D1504,CN$284:CN$314)</f>
        <v>0</v>
      </c>
      <c r="CL1504" s="9"/>
      <c r="CM1504" s="10"/>
      <c r="CN1504" s="11"/>
      <c r="CO1504" s="6">
        <f>SUMIF(CP$284:CP$314,$D1504,CR$284:CR$314)</f>
        <v>0</v>
      </c>
      <c r="CP1504" s="9"/>
      <c r="CQ1504" s="10"/>
      <c r="CR1504" s="11"/>
      <c r="CS1504" s="6">
        <f>SUMIF(CT$284:CT$314,$D1504,CV$284:CV$314)</f>
        <v>0</v>
      </c>
      <c r="CT1504" s="9"/>
      <c r="CU1504" s="10"/>
      <c r="CV1504" s="11"/>
      <c r="CW1504" s="6">
        <f>SUMIF(CX$284:CX$314,$D1504,CZ$284:CZ$314)</f>
        <v>0</v>
      </c>
      <c r="CX1504" s="9"/>
      <c r="CY1504" s="10"/>
      <c r="CZ1504" s="11"/>
      <c r="DA1504" s="6">
        <f>SUMIF(DB$284:DB$314,$D1504,DD$284:DD$314)</f>
        <v>0</v>
      </c>
      <c r="DB1504" s="9"/>
      <c r="DC1504" s="10"/>
      <c r="DD1504" s="11"/>
      <c r="DE1504" s="6">
        <f>SUMIF(DF$284:DF$314,$D1504,DH$284:DH$314)</f>
        <v>0</v>
      </c>
      <c r="DF1504" s="9"/>
      <c r="DG1504" s="10"/>
      <c r="DH1504" s="11"/>
      <c r="DI1504" s="6">
        <f>SUMIF(DJ$284:DJ$314,$D1504,DL$284:DL$314)</f>
        <v>0</v>
      </c>
      <c r="DJ1504" s="9"/>
      <c r="DK1504" s="10"/>
      <c r="DL1504" s="11"/>
      <c r="DM1504" s="6">
        <f>SUMIF(DN$284:DN$314,$D1504,DP$284:DP$314)</f>
        <v>0</v>
      </c>
      <c r="DN1504" s="9"/>
      <c r="DO1504" s="10"/>
      <c r="DP1504" s="11"/>
      <c r="DQ1504" s="6">
        <f>SUMIF(DR$284:DR$314,$D1504,DT$284:DT$314)</f>
        <v>0</v>
      </c>
      <c r="DR1504" s="9"/>
      <c r="DS1504" s="10"/>
      <c r="DT1504" s="11"/>
      <c r="DU1504" s="6">
        <f>SUMIF(DV$284:DV$314,$D1504,DX$284:DX$314)</f>
        <v>0</v>
      </c>
      <c r="DV1504" s="9"/>
      <c r="DW1504" s="10"/>
      <c r="DX1504" s="11"/>
      <c r="DY1504" s="6">
        <f>SUMIF(DZ$284:DZ$314,$D1504,EB$284:EB$314)</f>
        <v>0</v>
      </c>
      <c r="DZ1504" s="9"/>
      <c r="EA1504" s="10"/>
      <c r="EB1504" s="11"/>
      <c r="EC1504" s="6">
        <f>SUMIF(ED$284:ED$314,$D1504,EF$284:EF$314)</f>
        <v>0</v>
      </c>
      <c r="ED1504" s="9"/>
      <c r="EE1504" s="10"/>
      <c r="EF1504" s="11"/>
      <c r="EG1504" s="6">
        <f>SUMIF(EH$284:EH$314,$D1504,EJ$284:EJ$314)</f>
        <v>0</v>
      </c>
      <c r="EH1504" s="9"/>
      <c r="EI1504" s="10"/>
      <c r="EJ1504" s="11"/>
      <c r="EK1504" s="6">
        <f>SUMIF(EL$284:EL$314,$D1504,EN$284:EN$314)</f>
        <v>0</v>
      </c>
      <c r="EL1504" s="9"/>
      <c r="EM1504" s="10"/>
      <c r="EN1504" s="11"/>
      <c r="EO1504" s="6">
        <f>SUMIF(EP$284:EP$314,$D1504,ER$284:ER$314)</f>
        <v>0</v>
      </c>
      <c r="EP1504" s="9"/>
      <c r="EQ1504" s="10"/>
      <c r="ER1504" s="11"/>
      <c r="ES1504" s="6">
        <f>SUMIF(ET$284:ET$314,$D1504,EV$284:EV$314)</f>
        <v>0</v>
      </c>
      <c r="ET1504" s="9"/>
      <c r="EU1504" s="10"/>
      <c r="EV1504" s="11"/>
      <c r="EW1504" s="6">
        <f>SUMIF(EX$284:EX$314,$D1504,EZ$284:EZ$314)</f>
        <v>0</v>
      </c>
      <c r="EX1504" s="9"/>
      <c r="EY1504" s="10"/>
      <c r="EZ1504" s="11"/>
      <c r="FA1504" s="6">
        <f>SUMIF(FB$284:FB$314,$D1504,FD$284:FD$314)</f>
        <v>0</v>
      </c>
      <c r="FB1504" s="9"/>
      <c r="FC1504" s="10"/>
      <c r="FD1504" s="11"/>
      <c r="FE1504" s="6">
        <f>SUMIF(FF$284:FF$314,$D1504,FH$284:FH$314)</f>
        <v>0</v>
      </c>
      <c r="FF1504" s="9"/>
      <c r="FG1504" s="10"/>
      <c r="FH1504" s="11"/>
      <c r="FI1504" s="6">
        <f>SUMIF(FJ$284:FJ$314,$D1504,FL$284:FL$314)</f>
        <v>0</v>
      </c>
      <c r="FJ1504" s="9"/>
      <c r="FK1504" s="10"/>
      <c r="FL1504" s="11"/>
      <c r="FM1504" s="6">
        <f>SUMIF(FN$284:FN$314,$D1504,FP$284:FP$314)</f>
        <v>0</v>
      </c>
      <c r="FN1504" s="9"/>
      <c r="FO1504" s="10"/>
      <c r="FP1504" s="11"/>
      <c r="FQ1504" s="6">
        <f>SUMIF(FR$284:FR$314,$D1504,FT$284:FT$314)</f>
        <v>0</v>
      </c>
      <c r="FR1504" s="9"/>
      <c r="FS1504" s="10"/>
      <c r="FT1504" s="11"/>
      <c r="FU1504" s="6">
        <f>SUMIF(FV$284:FV$314,$D1504,FX$284:FX$314)</f>
        <v>0</v>
      </c>
      <c r="FV1504" s="9"/>
      <c r="FW1504" s="10"/>
      <c r="FX1504" s="11"/>
      <c r="FY1504" s="6">
        <f>SUMIF(FZ$284:FZ$314,$D1504,GB$284:GB$314)</f>
        <v>0</v>
      </c>
      <c r="FZ1504" s="9"/>
      <c r="GA1504" s="10"/>
      <c r="GB1504" s="11"/>
      <c r="GC1504" s="6">
        <f>SUMIF(GD$284:GD$314,$D1504,GF$284:GF$314)</f>
        <v>0</v>
      </c>
      <c r="GD1504" s="9"/>
      <c r="GE1504" s="10"/>
      <c r="GF1504" s="11"/>
      <c r="GG1504" s="6">
        <f>SUMIF(GH$284:GH$314,$D1504,GJ$284:GJ$314)</f>
        <v>0</v>
      </c>
      <c r="GH1504" s="9"/>
      <c r="GI1504" s="10"/>
      <c r="GJ1504" s="11"/>
      <c r="GK1504" s="6">
        <f>SUMIF(GL$284:GL$314,$D1504,GN$284:GN$314)</f>
        <v>0</v>
      </c>
      <c r="GL1504" s="9"/>
      <c r="GM1504" s="10"/>
      <c r="GN1504" s="11"/>
      <c r="GO1504" s="6">
        <f>SUMIF(GP$284:GP$314,$D1504,GR$284:GR$314)</f>
        <v>0</v>
      </c>
      <c r="GP1504" s="9"/>
      <c r="GQ1504" s="10"/>
      <c r="GR1504" s="11"/>
      <c r="GS1504" s="6">
        <f>SUMIF(GT$284:GT$314,$D1504,GV$284:GV$314)</f>
        <v>0</v>
      </c>
      <c r="GT1504" s="9"/>
      <c r="GU1504" s="10"/>
      <c r="GV1504" s="20"/>
      <c r="GW1504" s="19">
        <f t="shared" si="36"/>
        <v>0</v>
      </c>
      <c r="GX1504" s="472"/>
      <c r="GY1504" s="473"/>
    </row>
    <row r="1505" spans="1:207" ht="30">
      <c r="A1505" s="244" t="s">
        <v>85</v>
      </c>
      <c r="B1505" s="475"/>
      <c r="C1505" s="327" t="s">
        <v>453</v>
      </c>
      <c r="D1505" s="237" t="s">
        <v>452</v>
      </c>
      <c r="E1505" s="207">
        <f>SUMIF(F$315:F$345,$D1505,H$315:H$345)</f>
        <v>0</v>
      </c>
      <c r="F1505" s="12"/>
      <c r="G1505" s="13"/>
      <c r="H1505" s="14"/>
      <c r="I1505" s="6">
        <f>SUMIF(J$315:J$345,$D1505,L$315:L$345)</f>
        <v>0</v>
      </c>
      <c r="J1505" s="12"/>
      <c r="K1505" s="13"/>
      <c r="L1505" s="14"/>
      <c r="M1505" s="7">
        <f>SUMIF(N$315:N$345,$D1505,P$315:P$345)</f>
        <v>0</v>
      </c>
      <c r="N1505" s="12"/>
      <c r="O1505" s="13"/>
      <c r="P1505" s="14"/>
      <c r="Q1505" s="6">
        <f>SUMIF(R$315:R$345,$D1505,T$315:T$345)</f>
        <v>0</v>
      </c>
      <c r="R1505" s="12"/>
      <c r="S1505" s="13"/>
      <c r="T1505" s="14"/>
      <c r="U1505" s="7">
        <f>SUMIF(V$315:V$345,$D1505,X$315:X$345)</f>
        <v>0</v>
      </c>
      <c r="V1505" s="12"/>
      <c r="W1505" s="13"/>
      <c r="X1505" s="14"/>
      <c r="Y1505" s="6">
        <f>SUMIF(Z$315:Z$345,$D1505,AB$315:AB$345)</f>
        <v>0</v>
      </c>
      <c r="Z1505" s="12"/>
      <c r="AA1505" s="13"/>
      <c r="AB1505" s="14"/>
      <c r="AC1505" s="7">
        <f>SUMIF(AD$315:AD$345,$D1505,AF$315:AF$345)</f>
        <v>0</v>
      </c>
      <c r="AD1505" s="12"/>
      <c r="AE1505" s="13"/>
      <c r="AF1505" s="14"/>
      <c r="AG1505" s="7">
        <f>SUMIF(AH$315:AH$345,$D1505,AJ$315:AJ$345)</f>
        <v>0</v>
      </c>
      <c r="AH1505" s="12"/>
      <c r="AI1505" s="13"/>
      <c r="AJ1505" s="14"/>
      <c r="AK1505" s="7">
        <f>SUMIF(AL$315:AL$345,$D1505,AN$315:AN$345)</f>
        <v>0</v>
      </c>
      <c r="AL1505" s="12"/>
      <c r="AM1505" s="13"/>
      <c r="AN1505" s="14"/>
      <c r="AO1505" s="7">
        <f>SUMIF(AP$315:AP$345,$D1505,AR$315:AR$345)</f>
        <v>0</v>
      </c>
      <c r="AP1505" s="12"/>
      <c r="AQ1505" s="13"/>
      <c r="AR1505" s="14"/>
      <c r="AS1505" s="7">
        <f>SUMIF(AT$315:AT$345,$D1505,AV$315:AV$345)</f>
        <v>0</v>
      </c>
      <c r="AT1505" s="12"/>
      <c r="AU1505" s="13"/>
      <c r="AV1505" s="14"/>
      <c r="AW1505" s="7">
        <f>SUMIF(AX$315:AX$345,$D1505,AZ$315:AZ$345)</f>
        <v>0</v>
      </c>
      <c r="AX1505" s="12"/>
      <c r="AY1505" s="13"/>
      <c r="AZ1505" s="14"/>
      <c r="BA1505" s="7">
        <f>SUMIF(BB$315:BB$345,$D1505,BD$315:BD$345)</f>
        <v>0</v>
      </c>
      <c r="BB1505" s="12"/>
      <c r="BC1505" s="13"/>
      <c r="BD1505" s="14"/>
      <c r="BE1505" s="7">
        <f>SUMIF(BF$315:BF$345,$D1505,BH$315:BH$345)</f>
        <v>0</v>
      </c>
      <c r="BF1505" s="12"/>
      <c r="BG1505" s="13"/>
      <c r="BH1505" s="14"/>
      <c r="BI1505" s="7">
        <f>SUMIF(BJ$315:BJ$345,$D1505,BL$315:BL$345)</f>
        <v>0</v>
      </c>
      <c r="BJ1505" s="12"/>
      <c r="BK1505" s="13"/>
      <c r="BL1505" s="14"/>
      <c r="BM1505" s="7">
        <f>SUMIF(BN$315:BN$345,$D1505,BP$315:BP$345)</f>
        <v>0</v>
      </c>
      <c r="BN1505" s="12"/>
      <c r="BO1505" s="13"/>
      <c r="BP1505" s="14"/>
      <c r="BQ1505" s="7">
        <f>SUMIF(BR$315:BR$345,$D1505,BT$315:BT$345)</f>
        <v>0</v>
      </c>
      <c r="BR1505" s="12"/>
      <c r="BS1505" s="13"/>
      <c r="BT1505" s="14"/>
      <c r="BU1505" s="7">
        <f>SUMIF(BV$315:BV$345,$D1505,BX$315:BX$345)</f>
        <v>0</v>
      </c>
      <c r="BV1505" s="12"/>
      <c r="BW1505" s="13"/>
      <c r="BX1505" s="14"/>
      <c r="BY1505" s="7">
        <f>SUMIF(BZ$315:BZ$345,$D1505,CB$315:CB$345)</f>
        <v>0</v>
      </c>
      <c r="BZ1505" s="12"/>
      <c r="CA1505" s="13"/>
      <c r="CB1505" s="14"/>
      <c r="CC1505" s="7">
        <f>SUMIF(CD$315:CD$345,$D1505,CF$315:CF$345)</f>
        <v>0</v>
      </c>
      <c r="CD1505" s="12"/>
      <c r="CE1505" s="13"/>
      <c r="CF1505" s="14"/>
      <c r="CG1505" s="7">
        <f>SUMIF(CH$315:CH$345,$D1505,CJ$315:CJ$345)</f>
        <v>0</v>
      </c>
      <c r="CH1505" s="12"/>
      <c r="CI1505" s="13"/>
      <c r="CJ1505" s="14"/>
      <c r="CK1505" s="7">
        <f>SUMIF(CL$315:CL$345,$D1505,CN$315:CN$345)</f>
        <v>0</v>
      </c>
      <c r="CL1505" s="12"/>
      <c r="CM1505" s="13"/>
      <c r="CN1505" s="14"/>
      <c r="CO1505" s="7">
        <f>SUMIF(CP$315:CP$345,$D1505,CR$315:CR$345)</f>
        <v>0</v>
      </c>
      <c r="CP1505" s="12"/>
      <c r="CQ1505" s="13"/>
      <c r="CR1505" s="14"/>
      <c r="CS1505" s="7">
        <f>SUMIF(CT$315:CT$345,$D1505,CV$315:CV$345)</f>
        <v>0</v>
      </c>
      <c r="CT1505" s="12"/>
      <c r="CU1505" s="13"/>
      <c r="CV1505" s="14"/>
      <c r="CW1505" s="7">
        <f>SUMIF(CX$315:CX$345,$D1505,CZ$315:CZ$345)</f>
        <v>0</v>
      </c>
      <c r="CX1505" s="12"/>
      <c r="CY1505" s="13"/>
      <c r="CZ1505" s="14"/>
      <c r="DA1505" s="7">
        <f>SUMIF(DB$315:DB$345,$D1505,DD$315:DD$345)</f>
        <v>0</v>
      </c>
      <c r="DB1505" s="12"/>
      <c r="DC1505" s="13"/>
      <c r="DD1505" s="14"/>
      <c r="DE1505" s="7">
        <f>SUMIF(DF$315:DF$345,$D1505,DH$315:DH$345)</f>
        <v>0</v>
      </c>
      <c r="DF1505" s="12"/>
      <c r="DG1505" s="13"/>
      <c r="DH1505" s="14"/>
      <c r="DI1505" s="7">
        <f>SUMIF(DJ$315:DJ$345,$D1505,DL$315:DL$345)</f>
        <v>0</v>
      </c>
      <c r="DJ1505" s="12"/>
      <c r="DK1505" s="13"/>
      <c r="DL1505" s="14"/>
      <c r="DM1505" s="7">
        <f>SUMIF(DN$315:DN$345,$D1505,DP$315:DP$345)</f>
        <v>0</v>
      </c>
      <c r="DN1505" s="12"/>
      <c r="DO1505" s="13"/>
      <c r="DP1505" s="14"/>
      <c r="DQ1505" s="7">
        <f>SUMIF(DR$315:DR$345,$D1505,DT$315:DT$345)</f>
        <v>0</v>
      </c>
      <c r="DR1505" s="12"/>
      <c r="DS1505" s="13"/>
      <c r="DT1505" s="14"/>
      <c r="DU1505" s="7">
        <f>SUMIF(DV$315:DV$345,$D1505,DX$315:DX$345)</f>
        <v>0</v>
      </c>
      <c r="DV1505" s="12"/>
      <c r="DW1505" s="13"/>
      <c r="DX1505" s="14"/>
      <c r="DY1505" s="7">
        <f>SUMIF(DZ$315:DZ$345,$D1505,EB$315:EB$345)</f>
        <v>0</v>
      </c>
      <c r="DZ1505" s="12"/>
      <c r="EA1505" s="13"/>
      <c r="EB1505" s="14"/>
      <c r="EC1505" s="7">
        <f>SUMIF(ED$315:ED$345,$D1505,EF$315:EF$345)</f>
        <v>0</v>
      </c>
      <c r="ED1505" s="12"/>
      <c r="EE1505" s="13"/>
      <c r="EF1505" s="14"/>
      <c r="EG1505" s="7">
        <f>SUMIF(EH$315:EH$345,$D1505,EJ$315:EJ$345)</f>
        <v>0</v>
      </c>
      <c r="EH1505" s="12"/>
      <c r="EI1505" s="13"/>
      <c r="EJ1505" s="14"/>
      <c r="EK1505" s="7">
        <f>SUMIF(EL$315:EL$345,$D1505,EN$315:EN$345)</f>
        <v>0</v>
      </c>
      <c r="EL1505" s="12"/>
      <c r="EM1505" s="13"/>
      <c r="EN1505" s="14"/>
      <c r="EO1505" s="7">
        <f>SUMIF(EP$315:EP$345,$D1505,ER$315:ER$345)</f>
        <v>0</v>
      </c>
      <c r="EP1505" s="12"/>
      <c r="EQ1505" s="13"/>
      <c r="ER1505" s="14"/>
      <c r="ES1505" s="7">
        <f>SUMIF(ET$315:ET$345,$D1505,EV$315:EV$345)</f>
        <v>0</v>
      </c>
      <c r="ET1505" s="12"/>
      <c r="EU1505" s="13"/>
      <c r="EV1505" s="14"/>
      <c r="EW1505" s="7">
        <f>SUMIF(EX$315:EX$345,$D1505,EZ$315:EZ$345)</f>
        <v>0</v>
      </c>
      <c r="EX1505" s="12"/>
      <c r="EY1505" s="13"/>
      <c r="EZ1505" s="14"/>
      <c r="FA1505" s="7">
        <f>SUMIF(FB$315:FB$345,$D1505,FD$315:FD$345)</f>
        <v>0</v>
      </c>
      <c r="FB1505" s="12"/>
      <c r="FC1505" s="13"/>
      <c r="FD1505" s="14"/>
      <c r="FE1505" s="7">
        <f>SUMIF(FF$315:FF$345,$D1505,FH$315:FH$345)</f>
        <v>0</v>
      </c>
      <c r="FF1505" s="12"/>
      <c r="FG1505" s="13"/>
      <c r="FH1505" s="14"/>
      <c r="FI1505" s="7">
        <f>SUMIF(FJ$315:FJ$345,$D1505,FL$315:FL$345)</f>
        <v>0</v>
      </c>
      <c r="FJ1505" s="12"/>
      <c r="FK1505" s="13"/>
      <c r="FL1505" s="14"/>
      <c r="FM1505" s="7">
        <f>SUMIF(FN$315:FN$345,$D1505,FP$315:FP$345)</f>
        <v>0</v>
      </c>
      <c r="FN1505" s="12"/>
      <c r="FO1505" s="13"/>
      <c r="FP1505" s="14"/>
      <c r="FQ1505" s="7">
        <f>SUMIF(FR$315:FR$345,$D1505,FT$315:FT$345)</f>
        <v>0</v>
      </c>
      <c r="FR1505" s="12"/>
      <c r="FS1505" s="13"/>
      <c r="FT1505" s="14"/>
      <c r="FU1505" s="7">
        <f>SUMIF(FV$315:FV$345,$D1505,FX$315:FX$345)</f>
        <v>0</v>
      </c>
      <c r="FV1505" s="12"/>
      <c r="FW1505" s="13"/>
      <c r="FX1505" s="14"/>
      <c r="FY1505" s="7">
        <f>SUMIF(FZ$315:FZ$345,$D1505,GB$315:GB$345)</f>
        <v>0</v>
      </c>
      <c r="FZ1505" s="12"/>
      <c r="GA1505" s="13"/>
      <c r="GB1505" s="14"/>
      <c r="GC1505" s="7">
        <f>SUMIF(GD$315:GD$345,$D1505,GF$315:GF$345)</f>
        <v>0</v>
      </c>
      <c r="GD1505" s="12"/>
      <c r="GE1505" s="13"/>
      <c r="GF1505" s="14"/>
      <c r="GG1505" s="7">
        <f>SUMIF(GH$315:GH$345,$D1505,GJ$315:GJ$345)</f>
        <v>0</v>
      </c>
      <c r="GH1505" s="12"/>
      <c r="GI1505" s="13"/>
      <c r="GJ1505" s="14"/>
      <c r="GK1505" s="7">
        <f>SUMIF(GL$315:GL$345,$D1505,GN$315:GN$345)</f>
        <v>0</v>
      </c>
      <c r="GL1505" s="12"/>
      <c r="GM1505" s="13"/>
      <c r="GN1505" s="14"/>
      <c r="GO1505" s="7">
        <f>SUMIF(GP$315:GP$345,$D1505,GR$315:GR$345)</f>
        <v>0</v>
      </c>
      <c r="GP1505" s="12"/>
      <c r="GQ1505" s="13"/>
      <c r="GR1505" s="14"/>
      <c r="GS1505" s="7">
        <f>SUMIF(GT$315:GT$345,$D1505,GV$315:GV$345)</f>
        <v>0</v>
      </c>
      <c r="GT1505" s="12"/>
      <c r="GU1505" s="13"/>
      <c r="GV1505" s="21"/>
      <c r="GW1505" s="19">
        <f t="shared" si="36"/>
        <v>0</v>
      </c>
      <c r="GX1505" s="472"/>
      <c r="GY1505" s="473"/>
    </row>
    <row r="1506" spans="1:207" ht="30.75" thickBot="1">
      <c r="A1506" s="285" t="s">
        <v>86</v>
      </c>
      <c r="B1506" s="476"/>
      <c r="C1506" s="331" t="s">
        <v>453</v>
      </c>
      <c r="D1506" s="239" t="s">
        <v>452</v>
      </c>
      <c r="E1506" s="206">
        <f>SUMIF(F$346:F$376,$D1506,H$346:H$376)</f>
        <v>0</v>
      </c>
      <c r="F1506" s="15"/>
      <c r="G1506" s="16"/>
      <c r="H1506" s="16"/>
      <c r="I1506" s="6">
        <f>SUMIF(J$346:J$376,$D1506,L$346:L$376)</f>
        <v>0</v>
      </c>
      <c r="J1506" s="15"/>
      <c r="K1506" s="16"/>
      <c r="L1506" s="16"/>
      <c r="M1506" s="8">
        <f>SUMIF(N$346:N$376,$D1506,P$346:P$376)</f>
        <v>0</v>
      </c>
      <c r="N1506" s="15"/>
      <c r="O1506" s="16"/>
      <c r="P1506" s="16"/>
      <c r="Q1506" s="6">
        <f>SUMIF(R$346:R$376,$D1506,T$346:T$376)</f>
        <v>0</v>
      </c>
      <c r="R1506" s="15"/>
      <c r="S1506" s="16"/>
      <c r="T1506" s="16"/>
      <c r="U1506" s="8">
        <f>SUMIF(V$346:V$376,$D1506,X$346:X$376)</f>
        <v>0</v>
      </c>
      <c r="V1506" s="15"/>
      <c r="W1506" s="16"/>
      <c r="X1506" s="16"/>
      <c r="Y1506" s="6">
        <f>SUMIF(Z$346:Z$376,$D1506,AB$346:AB$376)</f>
        <v>0</v>
      </c>
      <c r="Z1506" s="15"/>
      <c r="AA1506" s="16"/>
      <c r="AB1506" s="16"/>
      <c r="AC1506" s="8">
        <f>SUMIF(AD$346:AD$376,$D1506,AF$346:AF$376)</f>
        <v>0</v>
      </c>
      <c r="AD1506" s="15"/>
      <c r="AE1506" s="16"/>
      <c r="AF1506" s="16"/>
      <c r="AG1506" s="8">
        <f>SUMIF(AH$346:AH$376,$D1506,AJ$346:AJ$376)</f>
        <v>0</v>
      </c>
      <c r="AH1506" s="15"/>
      <c r="AI1506" s="16"/>
      <c r="AJ1506" s="16"/>
      <c r="AK1506" s="8">
        <f>SUMIF(AL$346:AL$376,$D1506,AN$346:AN$376)</f>
        <v>0</v>
      </c>
      <c r="AL1506" s="15"/>
      <c r="AM1506" s="16"/>
      <c r="AN1506" s="16"/>
      <c r="AO1506" s="8">
        <f>SUMIF(AP$346:AP$376,$D1506,AR$346:AR$376)</f>
        <v>0</v>
      </c>
      <c r="AP1506" s="15"/>
      <c r="AQ1506" s="16"/>
      <c r="AR1506" s="16"/>
      <c r="AS1506" s="8">
        <f>SUMIF(AT$346:AT$376,$D1506,AV$346:AV$376)</f>
        <v>0</v>
      </c>
      <c r="AT1506" s="15"/>
      <c r="AU1506" s="16"/>
      <c r="AV1506" s="16"/>
      <c r="AW1506" s="8">
        <f>SUMIF(AX$346:AX$376,$D1506,AZ$346:AZ$376)</f>
        <v>0</v>
      </c>
      <c r="AX1506" s="15"/>
      <c r="AY1506" s="16"/>
      <c r="AZ1506" s="16"/>
      <c r="BA1506" s="8">
        <f>SUMIF(BB$346:BB$376,$D1506,BD$346:BD$376)</f>
        <v>0</v>
      </c>
      <c r="BB1506" s="15"/>
      <c r="BC1506" s="16"/>
      <c r="BD1506" s="16"/>
      <c r="BE1506" s="8">
        <f>SUMIF(BF$346:BF$376,$D1506,BH$346:BH$376)</f>
        <v>0</v>
      </c>
      <c r="BF1506" s="15"/>
      <c r="BG1506" s="16"/>
      <c r="BH1506" s="16"/>
      <c r="BI1506" s="8">
        <f>SUMIF(BJ$346:BJ$376,$D1506,BL$346:BL$376)</f>
        <v>0</v>
      </c>
      <c r="BJ1506" s="15"/>
      <c r="BK1506" s="16"/>
      <c r="BL1506" s="16"/>
      <c r="BM1506" s="8">
        <f>SUMIF(BN$346:BN$376,$D1506,BP$346:BP$376)</f>
        <v>0</v>
      </c>
      <c r="BN1506" s="15"/>
      <c r="BO1506" s="16"/>
      <c r="BP1506" s="16"/>
      <c r="BQ1506" s="8">
        <f>SUMIF(BR$346:BR$376,$D1506,BT$346:BT$376)</f>
        <v>0</v>
      </c>
      <c r="BR1506" s="15"/>
      <c r="BS1506" s="16"/>
      <c r="BT1506" s="16"/>
      <c r="BU1506" s="8">
        <f>SUMIF(BV$346:BV$376,$D1506,BX$346:BX$376)</f>
        <v>0</v>
      </c>
      <c r="BV1506" s="15"/>
      <c r="BW1506" s="16"/>
      <c r="BX1506" s="16"/>
      <c r="BY1506" s="8">
        <f>SUMIF(BZ$346:BZ$376,$D1506,CB$346:CB$376)</f>
        <v>0</v>
      </c>
      <c r="BZ1506" s="15"/>
      <c r="CA1506" s="16"/>
      <c r="CB1506" s="16"/>
      <c r="CC1506" s="8">
        <f>SUMIF(CD$346:CD$376,$D1506,CF$346:CF$376)</f>
        <v>0</v>
      </c>
      <c r="CD1506" s="15"/>
      <c r="CE1506" s="16"/>
      <c r="CF1506" s="16"/>
      <c r="CG1506" s="8">
        <f>SUMIF(CH$346:CH$376,$D1506,CJ$346:CJ$376)</f>
        <v>0</v>
      </c>
      <c r="CH1506" s="15"/>
      <c r="CI1506" s="16"/>
      <c r="CJ1506" s="16"/>
      <c r="CK1506" s="8">
        <f>SUMIF(CL$346:CL$376,$D1506,CN$346:CN$376)</f>
        <v>0</v>
      </c>
      <c r="CL1506" s="15"/>
      <c r="CM1506" s="16"/>
      <c r="CN1506" s="16"/>
      <c r="CO1506" s="8">
        <f>SUMIF(CP$346:CP$376,$D1506,CR$346:CR$376)</f>
        <v>0</v>
      </c>
      <c r="CP1506" s="15"/>
      <c r="CQ1506" s="16"/>
      <c r="CR1506" s="16"/>
      <c r="CS1506" s="8">
        <f>SUMIF(CT$346:CT$376,$D1506,CV$346:CV$376)</f>
        <v>0</v>
      </c>
      <c r="CT1506" s="15"/>
      <c r="CU1506" s="16"/>
      <c r="CV1506" s="16"/>
      <c r="CW1506" s="8">
        <f>SUMIF(CX$346:CX$376,$D1506,CZ$346:CZ$376)</f>
        <v>0</v>
      </c>
      <c r="CX1506" s="15"/>
      <c r="CY1506" s="16"/>
      <c r="CZ1506" s="16"/>
      <c r="DA1506" s="8">
        <f>SUMIF(DB$346:DB$376,$D1506,DD$346:DD$376)</f>
        <v>0</v>
      </c>
      <c r="DB1506" s="15"/>
      <c r="DC1506" s="16"/>
      <c r="DD1506" s="16"/>
      <c r="DE1506" s="8">
        <f>SUMIF(DF$346:DF$376,$D1506,DH$346:DH$376)</f>
        <v>0</v>
      </c>
      <c r="DF1506" s="15"/>
      <c r="DG1506" s="16"/>
      <c r="DH1506" s="16"/>
      <c r="DI1506" s="8">
        <f>SUMIF(DJ$346:DJ$376,$D1506,DL$346:DL$376)</f>
        <v>0</v>
      </c>
      <c r="DJ1506" s="15"/>
      <c r="DK1506" s="16"/>
      <c r="DL1506" s="16"/>
      <c r="DM1506" s="8">
        <f>SUMIF(DN$346:DN$376,$D1506,DP$346:DP$376)</f>
        <v>0</v>
      </c>
      <c r="DN1506" s="15"/>
      <c r="DO1506" s="16"/>
      <c r="DP1506" s="16"/>
      <c r="DQ1506" s="8">
        <f>SUMIF(DR$346:DR$376,$D1506,DT$346:DT$376)</f>
        <v>0</v>
      </c>
      <c r="DR1506" s="15"/>
      <c r="DS1506" s="16"/>
      <c r="DT1506" s="16"/>
      <c r="DU1506" s="8">
        <f>SUMIF(DV$346:DV$376,$D1506,DX$346:DX$376)</f>
        <v>0</v>
      </c>
      <c r="DV1506" s="15"/>
      <c r="DW1506" s="16"/>
      <c r="DX1506" s="16"/>
      <c r="DY1506" s="8">
        <f>SUMIF(DZ$346:DZ$376,$D1506,EB$346:EB$376)</f>
        <v>0</v>
      </c>
      <c r="DZ1506" s="15"/>
      <c r="EA1506" s="16"/>
      <c r="EB1506" s="16"/>
      <c r="EC1506" s="8">
        <f>SUMIF(ED$346:ED$376,$D1506,EF$346:EF$376)</f>
        <v>0</v>
      </c>
      <c r="ED1506" s="15"/>
      <c r="EE1506" s="16"/>
      <c r="EF1506" s="16"/>
      <c r="EG1506" s="8">
        <f>SUMIF(EH$346:EH$376,$D1506,EJ$346:EJ$376)</f>
        <v>0</v>
      </c>
      <c r="EH1506" s="15"/>
      <c r="EI1506" s="16"/>
      <c r="EJ1506" s="16"/>
      <c r="EK1506" s="8">
        <f>SUMIF(EL$346:EL$376,$D1506,EN$346:EN$376)</f>
        <v>0</v>
      </c>
      <c r="EL1506" s="15"/>
      <c r="EM1506" s="16"/>
      <c r="EN1506" s="16"/>
      <c r="EO1506" s="8">
        <f>SUMIF(EP$346:EP$376,$D1506,ER$346:ER$376)</f>
        <v>0</v>
      </c>
      <c r="EP1506" s="15"/>
      <c r="EQ1506" s="16"/>
      <c r="ER1506" s="16"/>
      <c r="ES1506" s="8">
        <f>SUMIF(ET$346:ET$376,$D1506,EV$346:EV$376)</f>
        <v>0</v>
      </c>
      <c r="ET1506" s="15"/>
      <c r="EU1506" s="16"/>
      <c r="EV1506" s="16"/>
      <c r="EW1506" s="8">
        <f>SUMIF(EX$346:EX$376,$D1506,EZ$346:EZ$376)</f>
        <v>0</v>
      </c>
      <c r="EX1506" s="15"/>
      <c r="EY1506" s="16"/>
      <c r="EZ1506" s="16"/>
      <c r="FA1506" s="8">
        <f>SUMIF(FB$346:FB$376,$D1506,FD$346:FD$376)</f>
        <v>0</v>
      </c>
      <c r="FB1506" s="15"/>
      <c r="FC1506" s="16"/>
      <c r="FD1506" s="16"/>
      <c r="FE1506" s="8">
        <f>SUMIF(FF$346:FF$376,$D1506,FH$346:FH$376)</f>
        <v>0</v>
      </c>
      <c r="FF1506" s="15"/>
      <c r="FG1506" s="16"/>
      <c r="FH1506" s="16"/>
      <c r="FI1506" s="8">
        <f>SUMIF(FJ$346:FJ$376,$D1506,FL$346:FL$376)</f>
        <v>0</v>
      </c>
      <c r="FJ1506" s="15"/>
      <c r="FK1506" s="16"/>
      <c r="FL1506" s="16"/>
      <c r="FM1506" s="8">
        <f>SUMIF(FN$346:FN$376,$D1506,FP$346:FP$376)</f>
        <v>0</v>
      </c>
      <c r="FN1506" s="15"/>
      <c r="FO1506" s="16"/>
      <c r="FP1506" s="16"/>
      <c r="FQ1506" s="8">
        <f>SUMIF(FR$346:FR$376,$D1506,FT$346:FT$376)</f>
        <v>0</v>
      </c>
      <c r="FR1506" s="15"/>
      <c r="FS1506" s="16"/>
      <c r="FT1506" s="16"/>
      <c r="FU1506" s="8">
        <f>SUMIF(FV$346:FV$376,$D1506,FX$346:FX$376)</f>
        <v>0</v>
      </c>
      <c r="FV1506" s="15"/>
      <c r="FW1506" s="16"/>
      <c r="FX1506" s="16"/>
      <c r="FY1506" s="8">
        <f>SUMIF(FZ$346:FZ$376,$D1506,GB$346:GB$376)</f>
        <v>0</v>
      </c>
      <c r="FZ1506" s="15"/>
      <c r="GA1506" s="16"/>
      <c r="GB1506" s="16"/>
      <c r="GC1506" s="8">
        <f>SUMIF(GD$346:GD$376,$D1506,GF$346:GF$376)</f>
        <v>0</v>
      </c>
      <c r="GD1506" s="15"/>
      <c r="GE1506" s="16"/>
      <c r="GF1506" s="16"/>
      <c r="GG1506" s="8">
        <f>SUMIF(GH$346:GH$376,$D1506,GJ$346:GJ$376)</f>
        <v>0</v>
      </c>
      <c r="GH1506" s="15"/>
      <c r="GI1506" s="16"/>
      <c r="GJ1506" s="16"/>
      <c r="GK1506" s="8">
        <f>SUMIF(GL$346:GL$376,$D1506,GN$346:GN$376)</f>
        <v>0</v>
      </c>
      <c r="GL1506" s="15"/>
      <c r="GM1506" s="16"/>
      <c r="GN1506" s="16"/>
      <c r="GO1506" s="8">
        <f>SUMIF(GP$346:GP$376,$D1506,GR$346:GR$376)</f>
        <v>0</v>
      </c>
      <c r="GP1506" s="15"/>
      <c r="GQ1506" s="16"/>
      <c r="GR1506" s="16"/>
      <c r="GS1506" s="8">
        <f>SUMIF(GT$346:GT$376,$D1506,GV$346:GV$376)</f>
        <v>0</v>
      </c>
      <c r="GT1506" s="15"/>
      <c r="GU1506" s="16"/>
      <c r="GV1506" s="22"/>
      <c r="GW1506" s="19">
        <f t="shared" si="36"/>
        <v>0</v>
      </c>
      <c r="GX1506" s="472"/>
      <c r="GY1506" s="473"/>
    </row>
    <row r="1507" spans="1:207" ht="30" customHeight="1">
      <c r="A1507" s="234" t="s">
        <v>75</v>
      </c>
      <c r="B1507" s="474" t="s">
        <v>506</v>
      </c>
      <c r="C1507" s="328" t="s">
        <v>454</v>
      </c>
      <c r="D1507" s="235" t="s">
        <v>450</v>
      </c>
      <c r="E1507" s="206">
        <f>SUMIF(F$5:F$35,$D1507,H$5:H$35)</f>
        <v>0</v>
      </c>
      <c r="F1507" s="9"/>
      <c r="G1507" s="10"/>
      <c r="H1507" s="11"/>
      <c r="I1507" s="6">
        <f>SUMIF(J$5:J$35,$D1507,L$5:L$35)</f>
        <v>0</v>
      </c>
      <c r="J1507" s="9"/>
      <c r="K1507" s="10"/>
      <c r="L1507" s="11"/>
      <c r="M1507" s="6">
        <f>SUMIF(N$5:N$35,$D1507,P$5:P$35)</f>
        <v>0</v>
      </c>
      <c r="N1507" s="9"/>
      <c r="O1507" s="10"/>
      <c r="P1507" s="11"/>
      <c r="Q1507" s="6">
        <f>SUMIF(R$5:R$35,$D1507,T$5:T$35)</f>
        <v>0</v>
      </c>
      <c r="R1507" s="9"/>
      <c r="S1507" s="10"/>
      <c r="T1507" s="11"/>
      <c r="U1507" s="6">
        <f>SUMIF(V$5:V$35,$D1507,X$5:X$35)</f>
        <v>0</v>
      </c>
      <c r="V1507" s="9"/>
      <c r="W1507" s="10"/>
      <c r="X1507" s="11"/>
      <c r="Y1507" s="6">
        <f>SUMIF(Z$5:Z$35,$D1507,AB$5:AB$35)</f>
        <v>0</v>
      </c>
      <c r="Z1507" s="9"/>
      <c r="AA1507" s="10"/>
      <c r="AB1507" s="11"/>
      <c r="AC1507" s="6">
        <f>SUMIF(AD$5:AD$35,$D1507,AF$5:AF$35)</f>
        <v>0</v>
      </c>
      <c r="AD1507" s="9"/>
      <c r="AE1507" s="10"/>
      <c r="AF1507" s="11"/>
      <c r="AG1507" s="6">
        <f>SUMIF(AH$5:AH$35,$D1507,AJ$5:AJ$35)</f>
        <v>0</v>
      </c>
      <c r="AH1507" s="9"/>
      <c r="AI1507" s="10"/>
      <c r="AJ1507" s="11"/>
      <c r="AK1507" s="6">
        <f>SUMIF(AL$5:AL$35,$D1507,AN$5:AN$35)</f>
        <v>0</v>
      </c>
      <c r="AL1507" s="9"/>
      <c r="AM1507" s="10"/>
      <c r="AN1507" s="11"/>
      <c r="AO1507" s="6">
        <f>SUMIF(AP$5:AP$35,$D1507,AR$5:AR$35)</f>
        <v>0</v>
      </c>
      <c r="AP1507" s="9"/>
      <c r="AQ1507" s="10"/>
      <c r="AR1507" s="11"/>
      <c r="AS1507" s="6">
        <f>SUMIF(AT$5:AT$35,$D1507,AV$5:AV$35)</f>
        <v>0</v>
      </c>
      <c r="AT1507" s="9"/>
      <c r="AU1507" s="10"/>
      <c r="AV1507" s="11"/>
      <c r="AW1507" s="6">
        <f>SUMIF(AX$5:AX$35,$D1507,AZ$5:AZ$35)</f>
        <v>0</v>
      </c>
      <c r="AX1507" s="9"/>
      <c r="AY1507" s="10"/>
      <c r="AZ1507" s="11"/>
      <c r="BA1507" s="6">
        <f>SUMIF(BB$5:BB$35,$D1507,BD$5:BD$35)</f>
        <v>0</v>
      </c>
      <c r="BB1507" s="9"/>
      <c r="BC1507" s="10"/>
      <c r="BD1507" s="11"/>
      <c r="BE1507" s="6">
        <f>SUMIF(BF$5:BF$35,$D1507,BH$5:BH$35)</f>
        <v>0</v>
      </c>
      <c r="BF1507" s="9"/>
      <c r="BG1507" s="10"/>
      <c r="BH1507" s="11"/>
      <c r="BI1507" s="6">
        <f>SUMIF(BJ$5:BJ$35,$D1507,BL$5:BL$35)</f>
        <v>0</v>
      </c>
      <c r="BJ1507" s="9"/>
      <c r="BK1507" s="10"/>
      <c r="BL1507" s="11"/>
      <c r="BM1507" s="6">
        <f>SUMIF(BN$5:BN$35,$D1507,BP$5:BP$35)</f>
        <v>0</v>
      </c>
      <c r="BN1507" s="9"/>
      <c r="BO1507" s="10"/>
      <c r="BP1507" s="11"/>
      <c r="BQ1507" s="6">
        <f>SUMIF(BR$5:BR$35,$D1507,BT$5:BT$35)</f>
        <v>0</v>
      </c>
      <c r="BR1507" s="9"/>
      <c r="BS1507" s="10"/>
      <c r="BT1507" s="11"/>
      <c r="BU1507" s="6">
        <f>SUMIF(BV$5:BV$35,$D1507,BX$5:BX$35)</f>
        <v>0</v>
      </c>
      <c r="BV1507" s="9"/>
      <c r="BW1507" s="10"/>
      <c r="BX1507" s="11"/>
      <c r="BY1507" s="6">
        <f>SUMIF(BZ$5:BZ$35,$D1507,CB$5:CB$35)</f>
        <v>0</v>
      </c>
      <c r="BZ1507" s="9"/>
      <c r="CA1507" s="10"/>
      <c r="CB1507" s="11"/>
      <c r="CC1507" s="6">
        <f>SUMIF(CD$5:CD$35,$D1507,CF$5:CF$35)</f>
        <v>0</v>
      </c>
      <c r="CD1507" s="9"/>
      <c r="CE1507" s="10"/>
      <c r="CF1507" s="11"/>
      <c r="CG1507" s="6">
        <f>SUMIF(CH$5:CH$35,$D1507,CJ$5:CJ$35)</f>
        <v>0</v>
      </c>
      <c r="CH1507" s="9"/>
      <c r="CI1507" s="10"/>
      <c r="CJ1507" s="11"/>
      <c r="CK1507" s="6">
        <f>SUMIF(CL$5:CL$35,$D1507,CN$5:CN$35)</f>
        <v>0</v>
      </c>
      <c r="CL1507" s="9"/>
      <c r="CM1507" s="10"/>
      <c r="CN1507" s="11"/>
      <c r="CO1507" s="6">
        <f>SUMIF(CP$5:CP$35,$D1507,CR$5:CR$35)</f>
        <v>0</v>
      </c>
      <c r="CP1507" s="9"/>
      <c r="CQ1507" s="10"/>
      <c r="CR1507" s="11"/>
      <c r="CS1507" s="6">
        <f>SUMIF(CT$5:CT$35,$D1507,CV$5:CV$35)</f>
        <v>0</v>
      </c>
      <c r="CT1507" s="9"/>
      <c r="CU1507" s="10"/>
      <c r="CV1507" s="11"/>
      <c r="CW1507" s="6">
        <f>SUMIF(CX$5:CX$35,$D1507,CZ$5:CZ$35)</f>
        <v>0</v>
      </c>
      <c r="CX1507" s="9"/>
      <c r="CY1507" s="10"/>
      <c r="CZ1507" s="11"/>
      <c r="DA1507" s="6">
        <f>SUMIF(DB$5:DB$35,$D1507,DD$5:DD$35)</f>
        <v>0</v>
      </c>
      <c r="DB1507" s="9"/>
      <c r="DC1507" s="10"/>
      <c r="DD1507" s="11"/>
      <c r="DE1507" s="6">
        <f>SUMIF(DF$5:DF$35,$D1507,DH$5:DH$35)</f>
        <v>0</v>
      </c>
      <c r="DF1507" s="9"/>
      <c r="DG1507" s="10"/>
      <c r="DH1507" s="11"/>
      <c r="DI1507" s="6">
        <f>SUMIF(DJ$5:DJ$35,$D1507,DL$5:DL$35)</f>
        <v>0</v>
      </c>
      <c r="DJ1507" s="9"/>
      <c r="DK1507" s="10"/>
      <c r="DL1507" s="11"/>
      <c r="DM1507" s="6">
        <f>SUMIF(DN$5:DN$35,$D1507,DP$5:DP$35)</f>
        <v>0</v>
      </c>
      <c r="DN1507" s="9"/>
      <c r="DO1507" s="10"/>
      <c r="DP1507" s="11"/>
      <c r="DQ1507" s="6">
        <f>SUMIF(DR$5:DR$35,$D1507,DT$5:DT$35)</f>
        <v>0</v>
      </c>
      <c r="DR1507" s="9"/>
      <c r="DS1507" s="10"/>
      <c r="DT1507" s="11"/>
      <c r="DU1507" s="6">
        <f>SUMIF(DV$5:DV$35,$D1507,DX$5:DX$35)</f>
        <v>0</v>
      </c>
      <c r="DV1507" s="9"/>
      <c r="DW1507" s="10"/>
      <c r="DX1507" s="11"/>
      <c r="DY1507" s="6">
        <f>SUMIF(DZ$5:DZ$35,$D1507,EB$5:EB$35)</f>
        <v>0</v>
      </c>
      <c r="DZ1507" s="9"/>
      <c r="EA1507" s="10"/>
      <c r="EB1507" s="11"/>
      <c r="EC1507" s="6">
        <f>SUMIF(ED$5:ED$35,$D1507,EF$5:EF$35)</f>
        <v>0</v>
      </c>
      <c r="ED1507" s="9"/>
      <c r="EE1507" s="10"/>
      <c r="EF1507" s="11"/>
      <c r="EG1507" s="6">
        <f>SUMIF(EH$5:EH$35,$D1507,EJ$5:EJ$35)</f>
        <v>0</v>
      </c>
      <c r="EH1507" s="9"/>
      <c r="EI1507" s="10"/>
      <c r="EJ1507" s="11"/>
      <c r="EK1507" s="6">
        <f>SUMIF(EL$5:EL$35,$D1507,EN$5:EN$35)</f>
        <v>0</v>
      </c>
      <c r="EL1507" s="9"/>
      <c r="EM1507" s="10"/>
      <c r="EN1507" s="11"/>
      <c r="EO1507" s="6">
        <f>SUMIF(EP$5:EP$35,$D1507,ER$5:ER$35)</f>
        <v>0</v>
      </c>
      <c r="EP1507" s="9"/>
      <c r="EQ1507" s="10"/>
      <c r="ER1507" s="11"/>
      <c r="ES1507" s="6">
        <f>SUMIF(ET$5:ET$35,$D1507,EV$5:EV$35)</f>
        <v>0</v>
      </c>
      <c r="ET1507" s="9"/>
      <c r="EU1507" s="10"/>
      <c r="EV1507" s="11"/>
      <c r="EW1507" s="6">
        <f>SUMIF(EX$5:EX$35,$D1507,EZ$5:EZ$35)</f>
        <v>0</v>
      </c>
      <c r="EX1507" s="9"/>
      <c r="EY1507" s="10"/>
      <c r="EZ1507" s="11"/>
      <c r="FA1507" s="6">
        <f>SUMIF(FB$5:FB$35,$D1507,FD$5:FD$35)</f>
        <v>0</v>
      </c>
      <c r="FB1507" s="9"/>
      <c r="FC1507" s="10"/>
      <c r="FD1507" s="11"/>
      <c r="FE1507" s="6">
        <f>SUMIF(FF$5:FF$35,$D1507,FH$5:FH$35)</f>
        <v>0</v>
      </c>
      <c r="FF1507" s="9"/>
      <c r="FG1507" s="10"/>
      <c r="FH1507" s="11"/>
      <c r="FI1507" s="6">
        <f>SUMIF(FJ$5:FJ$35,$D1507,FL$5:FL$35)</f>
        <v>0</v>
      </c>
      <c r="FJ1507" s="9"/>
      <c r="FK1507" s="10"/>
      <c r="FL1507" s="11"/>
      <c r="FM1507" s="6">
        <f>SUMIF(FN$5:FN$35,$D1507,FP$5:FP$35)</f>
        <v>0</v>
      </c>
      <c r="FN1507" s="9"/>
      <c r="FO1507" s="10"/>
      <c r="FP1507" s="11"/>
      <c r="FQ1507" s="6">
        <f>SUMIF(FR$5:FR$35,$D1507,FT$5:FT$35)</f>
        <v>0</v>
      </c>
      <c r="FR1507" s="9"/>
      <c r="FS1507" s="10"/>
      <c r="FT1507" s="11"/>
      <c r="FU1507" s="6">
        <f>SUMIF(FV$5:FV$35,$D1507,FX$5:FX$35)</f>
        <v>0</v>
      </c>
      <c r="FV1507" s="9"/>
      <c r="FW1507" s="10"/>
      <c r="FX1507" s="11"/>
      <c r="FY1507" s="6">
        <f>SUMIF(FZ$5:FZ$35,$D1507,GB$5:GB$35)</f>
        <v>0</v>
      </c>
      <c r="FZ1507" s="9"/>
      <c r="GA1507" s="10"/>
      <c r="GB1507" s="11"/>
      <c r="GC1507" s="6">
        <f>SUMIF(GD$5:GD$35,$D1507,GF$5:GF$35)</f>
        <v>0</v>
      </c>
      <c r="GD1507" s="9"/>
      <c r="GE1507" s="10"/>
      <c r="GF1507" s="11"/>
      <c r="GG1507" s="6">
        <f>SUMIF(GH$5:GH$35,$D1507,GJ$5:GJ$35)</f>
        <v>0</v>
      </c>
      <c r="GH1507" s="9"/>
      <c r="GI1507" s="10"/>
      <c r="GJ1507" s="11"/>
      <c r="GK1507" s="6">
        <f>SUMIF(GL$5:GL$35,$D1507,GN$5:GN$35)</f>
        <v>0</v>
      </c>
      <c r="GL1507" s="9"/>
      <c r="GM1507" s="10"/>
      <c r="GN1507" s="11"/>
      <c r="GO1507" s="6">
        <f>SUMIF(GP$5:GP$35,$D1507,GR$5:GR$35)</f>
        <v>0</v>
      </c>
      <c r="GP1507" s="9"/>
      <c r="GQ1507" s="10"/>
      <c r="GR1507" s="11"/>
      <c r="GS1507" s="6">
        <f>SUMIF(GT$5:GT$35,$D1507,GV$5:GV$35)</f>
        <v>0</v>
      </c>
      <c r="GT1507" s="9"/>
      <c r="GU1507" s="10"/>
      <c r="GV1507" s="20"/>
      <c r="GW1507" s="19">
        <f t="shared" si="36"/>
        <v>0</v>
      </c>
      <c r="GX1507" s="472">
        <f>SUM(GW1507:GW1518)</f>
        <v>0</v>
      </c>
      <c r="GY1507" s="473" t="str">
        <f>D1507</f>
        <v>TS15435/000rg</v>
      </c>
    </row>
    <row r="1508" spans="1:207" ht="30">
      <c r="A1508" s="236" t="s">
        <v>76</v>
      </c>
      <c r="B1508" s="475"/>
      <c r="C1508" s="144" t="s">
        <v>454</v>
      </c>
      <c r="D1508" s="237" t="s">
        <v>450</v>
      </c>
      <c r="E1508" s="206">
        <f>SUMIF(F$36:F$66,$D1508,H$36:H$66)</f>
        <v>0</v>
      </c>
      <c r="F1508" s="9"/>
      <c r="G1508" s="10"/>
      <c r="H1508" s="11"/>
      <c r="I1508" s="6">
        <f>SUMIF(J$36:J$66,$D1508,L$36:L$66)</f>
        <v>0</v>
      </c>
      <c r="J1508" s="9"/>
      <c r="K1508" s="10"/>
      <c r="L1508" s="11"/>
      <c r="M1508" s="6">
        <f>SUMIF(N$36:N$66,$D1508,P$36:P$66)</f>
        <v>0</v>
      </c>
      <c r="N1508" s="9"/>
      <c r="O1508" s="10"/>
      <c r="P1508" s="11"/>
      <c r="Q1508" s="6">
        <f>SUMIF(R$36:R$66,$D1508,T$36:T$66)</f>
        <v>0</v>
      </c>
      <c r="R1508" s="9"/>
      <c r="S1508" s="10"/>
      <c r="T1508" s="11"/>
      <c r="U1508" s="6">
        <f>SUMIF(V$36:V$66,$D1508,X$36:X$66)</f>
        <v>0</v>
      </c>
      <c r="V1508" s="9"/>
      <c r="W1508" s="10"/>
      <c r="X1508" s="11"/>
      <c r="Y1508" s="6">
        <f>SUMIF(Z$36:Z$66,$D1508,AB$36:AB$66)</f>
        <v>0</v>
      </c>
      <c r="Z1508" s="9"/>
      <c r="AA1508" s="10"/>
      <c r="AB1508" s="11"/>
      <c r="AC1508" s="6">
        <f>SUMIF(AD$36:AD$66,$D1508,AF$36:AF$66)</f>
        <v>0</v>
      </c>
      <c r="AD1508" s="9"/>
      <c r="AE1508" s="10"/>
      <c r="AF1508" s="11"/>
      <c r="AG1508" s="6">
        <f>SUMIF(AH$36:AH$66,$D1508,AJ$36:AJ$66)</f>
        <v>0</v>
      </c>
      <c r="AH1508" s="9"/>
      <c r="AI1508" s="10"/>
      <c r="AJ1508" s="11"/>
      <c r="AK1508" s="6">
        <f>SUMIF(AL$36:AL$66,$D1508,AN$36:AN$66)</f>
        <v>0</v>
      </c>
      <c r="AL1508" s="9"/>
      <c r="AM1508" s="10"/>
      <c r="AN1508" s="11"/>
      <c r="AO1508" s="6">
        <f>SUMIF(AP$36:AP$66,$D1508,AR$36:AR$66)</f>
        <v>0</v>
      </c>
      <c r="AP1508" s="9"/>
      <c r="AQ1508" s="10"/>
      <c r="AR1508" s="11"/>
      <c r="AS1508" s="6">
        <f>SUMIF(AT$36:AT$66,$D1508,AV$36:AV$66)</f>
        <v>0</v>
      </c>
      <c r="AT1508" s="9"/>
      <c r="AU1508" s="10"/>
      <c r="AV1508" s="11"/>
      <c r="AW1508" s="6">
        <f>SUMIF(AX$36:AX$66,$D1508,AZ$36:AZ$66)</f>
        <v>0</v>
      </c>
      <c r="AX1508" s="9"/>
      <c r="AY1508" s="10"/>
      <c r="AZ1508" s="11"/>
      <c r="BA1508" s="6">
        <f>SUMIF(BB$36:BB$66,$D1508,BD$36:BD$66)</f>
        <v>0</v>
      </c>
      <c r="BB1508" s="9"/>
      <c r="BC1508" s="10"/>
      <c r="BD1508" s="11"/>
      <c r="BE1508" s="6">
        <f>SUMIF(BF$36:BF$66,$D1508,BH$36:BH$66)</f>
        <v>0</v>
      </c>
      <c r="BF1508" s="9"/>
      <c r="BG1508" s="10"/>
      <c r="BH1508" s="11"/>
      <c r="BI1508" s="6">
        <f>SUMIF(BJ$36:BJ$66,$D1508,BL$36:BL$66)</f>
        <v>0</v>
      </c>
      <c r="BJ1508" s="9"/>
      <c r="BK1508" s="10"/>
      <c r="BL1508" s="11"/>
      <c r="BM1508" s="6">
        <f>SUMIF(BN$36:BN$66,$D1508,BP$36:BP$66)</f>
        <v>0</v>
      </c>
      <c r="BN1508" s="9"/>
      <c r="BO1508" s="10"/>
      <c r="BP1508" s="11"/>
      <c r="BQ1508" s="6">
        <f>SUMIF(BR$36:BR$66,$D1508,BT$36:BT$66)</f>
        <v>0</v>
      </c>
      <c r="BR1508" s="9"/>
      <c r="BS1508" s="10"/>
      <c r="BT1508" s="11"/>
      <c r="BU1508" s="6">
        <f>SUMIF(BV$36:BV$66,$D1508,BX$36:BX$66)</f>
        <v>0</v>
      </c>
      <c r="BV1508" s="9"/>
      <c r="BW1508" s="10"/>
      <c r="BX1508" s="11"/>
      <c r="BY1508" s="6">
        <f>SUMIF(BZ$36:BZ$66,$D1508,CB$36:CB$66)</f>
        <v>0</v>
      </c>
      <c r="BZ1508" s="9"/>
      <c r="CA1508" s="10"/>
      <c r="CB1508" s="11"/>
      <c r="CC1508" s="6">
        <f>SUMIF(CD$36:CD$66,$D1508,CF$36:CF$66)</f>
        <v>0</v>
      </c>
      <c r="CD1508" s="9"/>
      <c r="CE1508" s="10"/>
      <c r="CF1508" s="11"/>
      <c r="CG1508" s="6">
        <f>SUMIF(CH$36:CH$66,$D1508,CJ$36:CJ$66)</f>
        <v>0</v>
      </c>
      <c r="CH1508" s="9"/>
      <c r="CI1508" s="10"/>
      <c r="CJ1508" s="11"/>
      <c r="CK1508" s="6">
        <f>SUMIF(CL$36:CL$66,$D1508,CN$36:CN$66)</f>
        <v>0</v>
      </c>
      <c r="CL1508" s="9"/>
      <c r="CM1508" s="10"/>
      <c r="CN1508" s="11"/>
      <c r="CO1508" s="6">
        <f>SUMIF(CP$36:CP$66,$D1508,CR$36:CR$66)</f>
        <v>0</v>
      </c>
      <c r="CP1508" s="9"/>
      <c r="CQ1508" s="10"/>
      <c r="CR1508" s="11"/>
      <c r="CS1508" s="6">
        <f>SUMIF(CT$36:CT$66,$D1508,CV$36:CV$66)</f>
        <v>0</v>
      </c>
      <c r="CT1508" s="9"/>
      <c r="CU1508" s="10"/>
      <c r="CV1508" s="11"/>
      <c r="CW1508" s="6">
        <f>SUMIF(CX$36:CX$66,$D1508,CZ$36:CZ$66)</f>
        <v>0</v>
      </c>
      <c r="CX1508" s="9"/>
      <c r="CY1508" s="10"/>
      <c r="CZ1508" s="11"/>
      <c r="DA1508" s="6">
        <f>SUMIF(DB$36:DB$66,$D1508,DD$36:DD$66)</f>
        <v>0</v>
      </c>
      <c r="DB1508" s="9"/>
      <c r="DC1508" s="10"/>
      <c r="DD1508" s="11"/>
      <c r="DE1508" s="6">
        <f>SUMIF(DF$36:DF$66,$D1508,DH$36:DH$66)</f>
        <v>0</v>
      </c>
      <c r="DF1508" s="9"/>
      <c r="DG1508" s="10"/>
      <c r="DH1508" s="11"/>
      <c r="DI1508" s="6">
        <f>SUMIF(DJ$36:DJ$66,$D1508,DL$36:DL$66)</f>
        <v>0</v>
      </c>
      <c r="DJ1508" s="9"/>
      <c r="DK1508" s="10"/>
      <c r="DL1508" s="11"/>
      <c r="DM1508" s="6">
        <f>SUMIF(DN$36:DN$66,$D1508,DP$36:DP$66)</f>
        <v>0</v>
      </c>
      <c r="DN1508" s="9"/>
      <c r="DO1508" s="10"/>
      <c r="DP1508" s="11"/>
      <c r="DQ1508" s="6">
        <f>SUMIF(DR$36:DR$66,$D1508,DT$36:DT$66)</f>
        <v>0</v>
      </c>
      <c r="DR1508" s="9"/>
      <c r="DS1508" s="10"/>
      <c r="DT1508" s="11"/>
      <c r="DU1508" s="6">
        <f>SUMIF(DV$36:DV$66,$D1508,DX$36:DX$66)</f>
        <v>0</v>
      </c>
      <c r="DV1508" s="9"/>
      <c r="DW1508" s="10"/>
      <c r="DX1508" s="11"/>
      <c r="DY1508" s="6">
        <f>SUMIF(DZ$36:DZ$66,$D1508,EB$36:EB$66)</f>
        <v>0</v>
      </c>
      <c r="DZ1508" s="9"/>
      <c r="EA1508" s="10"/>
      <c r="EB1508" s="11"/>
      <c r="EC1508" s="6">
        <f>SUMIF(ED$36:ED$66,$D1508,EF$36:EF$66)</f>
        <v>0</v>
      </c>
      <c r="ED1508" s="9"/>
      <c r="EE1508" s="10"/>
      <c r="EF1508" s="11"/>
      <c r="EG1508" s="6">
        <f>SUMIF(EH$36:EH$66,$D1508,EJ$36:EJ$66)</f>
        <v>0</v>
      </c>
      <c r="EH1508" s="9"/>
      <c r="EI1508" s="10"/>
      <c r="EJ1508" s="11"/>
      <c r="EK1508" s="6">
        <f>SUMIF(EL$36:EL$66,$D1508,EN$36:EN$66)</f>
        <v>0</v>
      </c>
      <c r="EL1508" s="9"/>
      <c r="EM1508" s="10"/>
      <c r="EN1508" s="11"/>
      <c r="EO1508" s="6">
        <f>SUMIF(EP$36:EP$66,$D1508,ER$36:ER$66)</f>
        <v>0</v>
      </c>
      <c r="EP1508" s="9"/>
      <c r="EQ1508" s="10"/>
      <c r="ER1508" s="11"/>
      <c r="ES1508" s="6">
        <f>SUMIF(ET$36:ET$66,$D1508,EV$36:EV$66)</f>
        <v>0</v>
      </c>
      <c r="ET1508" s="9"/>
      <c r="EU1508" s="10"/>
      <c r="EV1508" s="11"/>
      <c r="EW1508" s="6">
        <f>SUMIF(EX$36:EX$66,$D1508,EZ$36:EZ$66)</f>
        <v>0</v>
      </c>
      <c r="EX1508" s="9"/>
      <c r="EY1508" s="10"/>
      <c r="EZ1508" s="11"/>
      <c r="FA1508" s="6">
        <f>SUMIF(FB$36:FB$66,$D1508,FD$36:FD$66)</f>
        <v>0</v>
      </c>
      <c r="FB1508" s="9"/>
      <c r="FC1508" s="10"/>
      <c r="FD1508" s="11"/>
      <c r="FE1508" s="6">
        <f>SUMIF(FF$36:FF$66,$D1508,FH$36:FH$66)</f>
        <v>0</v>
      </c>
      <c r="FF1508" s="9"/>
      <c r="FG1508" s="10"/>
      <c r="FH1508" s="11"/>
      <c r="FI1508" s="6">
        <f>SUMIF(FJ$36:FJ$66,$D1508,FL$36:FL$66)</f>
        <v>0</v>
      </c>
      <c r="FJ1508" s="9"/>
      <c r="FK1508" s="10"/>
      <c r="FL1508" s="11"/>
      <c r="FM1508" s="6">
        <f>SUMIF(FN$36:FN$66,$D1508,FP$36:FP$66)</f>
        <v>0</v>
      </c>
      <c r="FN1508" s="9"/>
      <c r="FO1508" s="10"/>
      <c r="FP1508" s="11"/>
      <c r="FQ1508" s="6">
        <f>SUMIF(FR$36:FR$66,$D1508,FT$36:FT$66)</f>
        <v>0</v>
      </c>
      <c r="FR1508" s="9"/>
      <c r="FS1508" s="10"/>
      <c r="FT1508" s="11"/>
      <c r="FU1508" s="6">
        <f>SUMIF(FV$36:FV$66,$D1508,FX$36:FX$66)</f>
        <v>0</v>
      </c>
      <c r="FV1508" s="9"/>
      <c r="FW1508" s="10"/>
      <c r="FX1508" s="11"/>
      <c r="FY1508" s="6">
        <f>SUMIF(FZ$36:FZ$66,$D1508,GB$36:GB$66)</f>
        <v>0</v>
      </c>
      <c r="FZ1508" s="9"/>
      <c r="GA1508" s="10"/>
      <c r="GB1508" s="11"/>
      <c r="GC1508" s="6">
        <f>SUMIF(GD$36:GD$66,$D1508,GF$36:GF$66)</f>
        <v>0</v>
      </c>
      <c r="GD1508" s="9"/>
      <c r="GE1508" s="10"/>
      <c r="GF1508" s="11"/>
      <c r="GG1508" s="6">
        <f>SUMIF(GH$36:GH$66,$D1508,GJ$36:GJ$66)</f>
        <v>0</v>
      </c>
      <c r="GH1508" s="9"/>
      <c r="GI1508" s="10"/>
      <c r="GJ1508" s="11"/>
      <c r="GK1508" s="6">
        <f>SUMIF(GL$36:GL$66,$D1508,GN$36:GN$66)</f>
        <v>0</v>
      </c>
      <c r="GL1508" s="9"/>
      <c r="GM1508" s="10"/>
      <c r="GN1508" s="11"/>
      <c r="GO1508" s="6">
        <f>SUMIF(GP$36:GP$66,$D1508,GR$36:GR$66)</f>
        <v>0</v>
      </c>
      <c r="GP1508" s="9"/>
      <c r="GQ1508" s="10"/>
      <c r="GR1508" s="11"/>
      <c r="GS1508" s="6">
        <f>SUMIF(GT$36:GT$66,$D1508,GV$36:GV$66)</f>
        <v>0</v>
      </c>
      <c r="GT1508" s="9"/>
      <c r="GU1508" s="10"/>
      <c r="GV1508" s="20"/>
      <c r="GW1508" s="19">
        <f t="shared" si="36"/>
        <v>0</v>
      </c>
      <c r="GX1508" s="472"/>
      <c r="GY1508" s="473"/>
    </row>
    <row r="1509" spans="1:207" ht="30">
      <c r="A1509" s="236" t="s">
        <v>77</v>
      </c>
      <c r="B1509" s="475"/>
      <c r="C1509" s="144" t="s">
        <v>454</v>
      </c>
      <c r="D1509" s="237" t="s">
        <v>450</v>
      </c>
      <c r="E1509" s="206">
        <f>SUMIF(F$67:F$97,$D1509,H$67:H$97)</f>
        <v>0</v>
      </c>
      <c r="F1509" s="9"/>
      <c r="G1509" s="10"/>
      <c r="H1509" s="11"/>
      <c r="I1509" s="6">
        <f>SUMIF(J$67:J$97,$D1509,L$67:L$97)</f>
        <v>0</v>
      </c>
      <c r="J1509" s="9"/>
      <c r="K1509" s="10"/>
      <c r="L1509" s="11"/>
      <c r="M1509" s="6">
        <f>SUMIF(N$67:N$97,$D1509,P$67:P$97)</f>
        <v>0</v>
      </c>
      <c r="N1509" s="9"/>
      <c r="O1509" s="10"/>
      <c r="P1509" s="11"/>
      <c r="Q1509" s="6">
        <f>SUMIF(R$67:R$97,$D1509,T$67:T$97)</f>
        <v>0</v>
      </c>
      <c r="R1509" s="9"/>
      <c r="S1509" s="10"/>
      <c r="T1509" s="11"/>
      <c r="U1509" s="6">
        <f>SUMIF(V$67:V$97,$D1509,X$67:X$97)</f>
        <v>0</v>
      </c>
      <c r="V1509" s="9"/>
      <c r="W1509" s="10"/>
      <c r="X1509" s="11"/>
      <c r="Y1509" s="6">
        <f>SUMIF(Z$67:Z$97,$D1509,AB$67:AB$97)</f>
        <v>0</v>
      </c>
      <c r="Z1509" s="9"/>
      <c r="AA1509" s="10"/>
      <c r="AB1509" s="11"/>
      <c r="AC1509" s="6">
        <f>SUMIF(AD$67:AD$97,$D1509,AF$67:AF$97)</f>
        <v>0</v>
      </c>
      <c r="AD1509" s="9"/>
      <c r="AE1509" s="10"/>
      <c r="AF1509" s="11"/>
      <c r="AG1509" s="6">
        <f>SUMIF(AH$67:AH$97,$D1509,AJ$67:AJ$97)</f>
        <v>0</v>
      </c>
      <c r="AH1509" s="9"/>
      <c r="AI1509" s="10"/>
      <c r="AJ1509" s="11"/>
      <c r="AK1509" s="6">
        <f>SUMIF(AL$67:AL$97,$D1509,AN$67:AN$97)</f>
        <v>0</v>
      </c>
      <c r="AL1509" s="9"/>
      <c r="AM1509" s="10"/>
      <c r="AN1509" s="11"/>
      <c r="AO1509" s="6">
        <f>SUMIF(AP$67:AP$97,$D1509,AR$67:AR$97)</f>
        <v>0</v>
      </c>
      <c r="AP1509" s="9"/>
      <c r="AQ1509" s="10"/>
      <c r="AR1509" s="11"/>
      <c r="AS1509" s="6">
        <f>SUMIF(AT$67:AT$97,$D1509,AV$67:AV$97)</f>
        <v>0</v>
      </c>
      <c r="AT1509" s="9"/>
      <c r="AU1509" s="10"/>
      <c r="AV1509" s="11"/>
      <c r="AW1509" s="6">
        <f>SUMIF(AX$67:AX$97,$D1509,AZ$67:AZ$97)</f>
        <v>0</v>
      </c>
      <c r="AX1509" s="9"/>
      <c r="AY1509" s="10"/>
      <c r="AZ1509" s="11"/>
      <c r="BA1509" s="6">
        <f>SUMIF(BB$67:BB$97,$D1509,BD$67:BD$97)</f>
        <v>0</v>
      </c>
      <c r="BB1509" s="9"/>
      <c r="BC1509" s="10"/>
      <c r="BD1509" s="11"/>
      <c r="BE1509" s="6">
        <f>SUMIF(BF$67:BF$97,$D1509,BH$67:BH$97)</f>
        <v>0</v>
      </c>
      <c r="BF1509" s="9"/>
      <c r="BG1509" s="10"/>
      <c r="BH1509" s="11"/>
      <c r="BI1509" s="6">
        <f>SUMIF(BJ$67:BJ$97,$D1509,BL$67:BL$97)</f>
        <v>0</v>
      </c>
      <c r="BJ1509" s="9"/>
      <c r="BK1509" s="10"/>
      <c r="BL1509" s="11"/>
      <c r="BM1509" s="6">
        <f>SUMIF(BN$67:BN$97,$D1509,BP$67:BP$97)</f>
        <v>0</v>
      </c>
      <c r="BN1509" s="9"/>
      <c r="BO1509" s="10"/>
      <c r="BP1509" s="11"/>
      <c r="BQ1509" s="6">
        <f>SUMIF(BR$67:BR$97,$D1509,BT$67:BT$97)</f>
        <v>0</v>
      </c>
      <c r="BR1509" s="9"/>
      <c r="BS1509" s="10"/>
      <c r="BT1509" s="11"/>
      <c r="BU1509" s="6">
        <f>SUMIF(BV$67:BV$97,$D1509,BX$67:BX$97)</f>
        <v>0</v>
      </c>
      <c r="BV1509" s="9"/>
      <c r="BW1509" s="10"/>
      <c r="BX1509" s="11"/>
      <c r="BY1509" s="6">
        <f>SUMIF(BZ$67:BZ$97,$D1509,CB$67:CB$97)</f>
        <v>0</v>
      </c>
      <c r="BZ1509" s="9"/>
      <c r="CA1509" s="10"/>
      <c r="CB1509" s="11"/>
      <c r="CC1509" s="6">
        <f>SUMIF(CD$67:CD$97,$D1509,CF$67:CF$97)</f>
        <v>0</v>
      </c>
      <c r="CD1509" s="9"/>
      <c r="CE1509" s="10"/>
      <c r="CF1509" s="11"/>
      <c r="CG1509" s="6">
        <f>SUMIF(CH$67:CH$97,$D1509,CJ$67:CJ$97)</f>
        <v>0</v>
      </c>
      <c r="CH1509" s="9"/>
      <c r="CI1509" s="10"/>
      <c r="CJ1509" s="11"/>
      <c r="CK1509" s="6">
        <f>SUMIF(CL$67:CL$97,$D1509,CN$67:CN$97)</f>
        <v>0</v>
      </c>
      <c r="CL1509" s="9"/>
      <c r="CM1509" s="10"/>
      <c r="CN1509" s="11"/>
      <c r="CO1509" s="6">
        <f>SUMIF(CP$67:CP$97,$D1509,CR$67:CR$97)</f>
        <v>0</v>
      </c>
      <c r="CP1509" s="9"/>
      <c r="CQ1509" s="10"/>
      <c r="CR1509" s="11"/>
      <c r="CS1509" s="6">
        <f>SUMIF(CT$67:CT$97,$D1509,CV$67:CV$97)</f>
        <v>0</v>
      </c>
      <c r="CT1509" s="9"/>
      <c r="CU1509" s="10"/>
      <c r="CV1509" s="11"/>
      <c r="CW1509" s="6">
        <f>SUMIF(CX$67:CX$97,$D1509,CZ$67:CZ$97)</f>
        <v>0</v>
      </c>
      <c r="CX1509" s="9"/>
      <c r="CY1509" s="10"/>
      <c r="CZ1509" s="11"/>
      <c r="DA1509" s="6">
        <f>SUMIF(DB$67:DB$97,$D1509,DD$67:DD$97)</f>
        <v>0</v>
      </c>
      <c r="DB1509" s="9"/>
      <c r="DC1509" s="10"/>
      <c r="DD1509" s="11"/>
      <c r="DE1509" s="6">
        <f>SUMIF(DF$67:DF$97,$D1509,DH$67:DH$97)</f>
        <v>0</v>
      </c>
      <c r="DF1509" s="9"/>
      <c r="DG1509" s="10"/>
      <c r="DH1509" s="11"/>
      <c r="DI1509" s="6">
        <f>SUMIF(DJ$67:DJ$97,$D1509,DL$67:DL$97)</f>
        <v>0</v>
      </c>
      <c r="DJ1509" s="9"/>
      <c r="DK1509" s="10"/>
      <c r="DL1509" s="11"/>
      <c r="DM1509" s="6">
        <f>SUMIF(DN$67:DN$97,$D1509,DP$67:DP$97)</f>
        <v>0</v>
      </c>
      <c r="DN1509" s="9"/>
      <c r="DO1509" s="10"/>
      <c r="DP1509" s="11"/>
      <c r="DQ1509" s="6">
        <f>SUMIF(DR$67:DR$97,$D1509,DT$67:DT$97)</f>
        <v>0</v>
      </c>
      <c r="DR1509" s="9"/>
      <c r="DS1509" s="10"/>
      <c r="DT1509" s="11"/>
      <c r="DU1509" s="6">
        <f>SUMIF(DV$67:DV$97,$D1509,DX$67:DX$97)</f>
        <v>0</v>
      </c>
      <c r="DV1509" s="9"/>
      <c r="DW1509" s="10"/>
      <c r="DX1509" s="11"/>
      <c r="DY1509" s="6">
        <f>SUMIF(DZ$67:DZ$97,$D1509,EB$67:EB$97)</f>
        <v>0</v>
      </c>
      <c r="DZ1509" s="9"/>
      <c r="EA1509" s="10"/>
      <c r="EB1509" s="11"/>
      <c r="EC1509" s="6">
        <f>SUMIF(ED$67:ED$97,$D1509,EF$67:EF$97)</f>
        <v>0</v>
      </c>
      <c r="ED1509" s="9"/>
      <c r="EE1509" s="10"/>
      <c r="EF1509" s="11"/>
      <c r="EG1509" s="6">
        <f>SUMIF(EH$67:EH$97,$D1509,EJ$67:EJ$97)</f>
        <v>0</v>
      </c>
      <c r="EH1509" s="9"/>
      <c r="EI1509" s="10"/>
      <c r="EJ1509" s="11"/>
      <c r="EK1509" s="6">
        <f>SUMIF(EL$67:EL$97,$D1509,EN$67:EN$97)</f>
        <v>0</v>
      </c>
      <c r="EL1509" s="9"/>
      <c r="EM1509" s="10"/>
      <c r="EN1509" s="11"/>
      <c r="EO1509" s="6">
        <f>SUMIF(EP$67:EP$97,$D1509,ER$67:ER$97)</f>
        <v>0</v>
      </c>
      <c r="EP1509" s="9"/>
      <c r="EQ1509" s="10"/>
      <c r="ER1509" s="11"/>
      <c r="ES1509" s="6">
        <f>SUMIF(ET$67:ET$97,$D1509,EV$67:EV$97)</f>
        <v>0</v>
      </c>
      <c r="ET1509" s="9"/>
      <c r="EU1509" s="10"/>
      <c r="EV1509" s="11"/>
      <c r="EW1509" s="6">
        <f>SUMIF(EX$67:EX$97,$D1509,EZ$67:EZ$97)</f>
        <v>0</v>
      </c>
      <c r="EX1509" s="9"/>
      <c r="EY1509" s="10"/>
      <c r="EZ1509" s="11"/>
      <c r="FA1509" s="6">
        <f>SUMIF(FB$67:FB$97,$D1509,FD$67:FD$97)</f>
        <v>0</v>
      </c>
      <c r="FB1509" s="9"/>
      <c r="FC1509" s="10"/>
      <c r="FD1509" s="11"/>
      <c r="FE1509" s="6">
        <f>SUMIF(FF$67:FF$97,$D1509,FH$67:FH$97)</f>
        <v>0</v>
      </c>
      <c r="FF1509" s="9"/>
      <c r="FG1509" s="10"/>
      <c r="FH1509" s="11"/>
      <c r="FI1509" s="6">
        <f>SUMIF(FJ$67:FJ$97,$D1509,FL$67:FL$97)</f>
        <v>0</v>
      </c>
      <c r="FJ1509" s="9"/>
      <c r="FK1509" s="10"/>
      <c r="FL1509" s="11"/>
      <c r="FM1509" s="6">
        <f>SUMIF(FN$67:FN$97,$D1509,FP$67:FP$97)</f>
        <v>0</v>
      </c>
      <c r="FN1509" s="9"/>
      <c r="FO1509" s="10"/>
      <c r="FP1509" s="11"/>
      <c r="FQ1509" s="6">
        <f>SUMIF(FR$67:FR$97,$D1509,FT$67:FT$97)</f>
        <v>0</v>
      </c>
      <c r="FR1509" s="9"/>
      <c r="FS1509" s="10"/>
      <c r="FT1509" s="11"/>
      <c r="FU1509" s="6">
        <f>SUMIF(FV$67:FV$97,$D1509,FX$67:FX$97)</f>
        <v>0</v>
      </c>
      <c r="FV1509" s="9"/>
      <c r="FW1509" s="10"/>
      <c r="FX1509" s="11"/>
      <c r="FY1509" s="6">
        <f>SUMIF(FZ$67:FZ$97,$D1509,GB$67:GB$97)</f>
        <v>0</v>
      </c>
      <c r="FZ1509" s="9"/>
      <c r="GA1509" s="10"/>
      <c r="GB1509" s="11"/>
      <c r="GC1509" s="6">
        <f>SUMIF(GD$67:GD$97,$D1509,GF$67:GF$97)</f>
        <v>0</v>
      </c>
      <c r="GD1509" s="9"/>
      <c r="GE1509" s="10"/>
      <c r="GF1509" s="11"/>
      <c r="GG1509" s="6">
        <f>SUMIF(GH$67:GH$97,$D1509,GJ$67:GJ$97)</f>
        <v>0</v>
      </c>
      <c r="GH1509" s="9"/>
      <c r="GI1509" s="10"/>
      <c r="GJ1509" s="11"/>
      <c r="GK1509" s="6">
        <f>SUMIF(GL$67:GL$97,$D1509,GN$67:GN$97)</f>
        <v>0</v>
      </c>
      <c r="GL1509" s="9"/>
      <c r="GM1509" s="10"/>
      <c r="GN1509" s="11"/>
      <c r="GO1509" s="6">
        <f>SUMIF(GP$67:GP$97,$D1509,GR$67:GR$97)</f>
        <v>0</v>
      </c>
      <c r="GP1509" s="9"/>
      <c r="GQ1509" s="10"/>
      <c r="GR1509" s="11"/>
      <c r="GS1509" s="6">
        <f>SUMIF(GT$67:GT$97,$D1509,GV$67:GV$97)</f>
        <v>0</v>
      </c>
      <c r="GT1509" s="9"/>
      <c r="GU1509" s="10"/>
      <c r="GV1509" s="20"/>
      <c r="GW1509" s="19">
        <f t="shared" si="36"/>
        <v>0</v>
      </c>
      <c r="GX1509" s="472"/>
      <c r="GY1509" s="473"/>
    </row>
    <row r="1510" spans="1:207" ht="30">
      <c r="A1510" s="236" t="s">
        <v>78</v>
      </c>
      <c r="B1510" s="475"/>
      <c r="C1510" s="144" t="s">
        <v>454</v>
      </c>
      <c r="D1510" s="237" t="s">
        <v>450</v>
      </c>
      <c r="E1510" s="206">
        <f>SUMIF(F$98:F$128,$D1510,H$98:H$128)</f>
        <v>0</v>
      </c>
      <c r="F1510" s="9"/>
      <c r="G1510" s="10"/>
      <c r="H1510" s="11"/>
      <c r="I1510" s="6">
        <f>SUMIF(J$98:J$128,$D1510,L$98:L$128)</f>
        <v>0</v>
      </c>
      <c r="J1510" s="9"/>
      <c r="K1510" s="10"/>
      <c r="L1510" s="11"/>
      <c r="M1510" s="6">
        <f>SUMIF(N$98:N$128,$D1510,P$98:P$128)</f>
        <v>0</v>
      </c>
      <c r="N1510" s="9"/>
      <c r="O1510" s="10"/>
      <c r="P1510" s="11"/>
      <c r="Q1510" s="6">
        <f>SUMIF(R$98:R$128,$D1510,T$98:T$128)</f>
        <v>0</v>
      </c>
      <c r="R1510" s="9"/>
      <c r="S1510" s="10"/>
      <c r="T1510" s="11"/>
      <c r="U1510" s="6">
        <f>SUMIF(V$98:V$128,$D1510,X$98:X$128)</f>
        <v>0</v>
      </c>
      <c r="V1510" s="9"/>
      <c r="W1510" s="10"/>
      <c r="X1510" s="11"/>
      <c r="Y1510" s="6">
        <f>SUMIF(Z$98:Z$128,$D1510,AB$98:AB$128)</f>
        <v>0</v>
      </c>
      <c r="Z1510" s="9"/>
      <c r="AA1510" s="10"/>
      <c r="AB1510" s="11"/>
      <c r="AC1510" s="6">
        <f>SUMIF(AD$98:AD$128,$D1510,AF$98:AF$128)</f>
        <v>0</v>
      </c>
      <c r="AD1510" s="9"/>
      <c r="AE1510" s="10"/>
      <c r="AF1510" s="11"/>
      <c r="AG1510" s="6">
        <f>SUMIF(AH$98:AH$128,$D1510,AJ$98:AJ$128)</f>
        <v>0</v>
      </c>
      <c r="AH1510" s="9"/>
      <c r="AI1510" s="10"/>
      <c r="AJ1510" s="11"/>
      <c r="AK1510" s="6">
        <f>SUMIF(AL$98:AL$128,$D1510,AN$98:AN$128)</f>
        <v>0</v>
      </c>
      <c r="AL1510" s="9"/>
      <c r="AM1510" s="10"/>
      <c r="AN1510" s="11"/>
      <c r="AO1510" s="6">
        <f>SUMIF(AP$98:AP$128,$D1510,AR$98:AR$128)</f>
        <v>0</v>
      </c>
      <c r="AP1510" s="9"/>
      <c r="AQ1510" s="10"/>
      <c r="AR1510" s="11"/>
      <c r="AS1510" s="6">
        <f>SUMIF(AT$98:AT$128,$D1510,AV$98:AV$128)</f>
        <v>0</v>
      </c>
      <c r="AT1510" s="9"/>
      <c r="AU1510" s="10"/>
      <c r="AV1510" s="11"/>
      <c r="AW1510" s="6">
        <f>SUMIF(AX$98:AX$128,$D1510,AZ$98:AZ$128)</f>
        <v>0</v>
      </c>
      <c r="AX1510" s="9"/>
      <c r="AY1510" s="10"/>
      <c r="AZ1510" s="11"/>
      <c r="BA1510" s="6">
        <f>SUMIF(BB$98:BB$128,$D1510,BD$98:BD$128)</f>
        <v>0</v>
      </c>
      <c r="BB1510" s="9"/>
      <c r="BC1510" s="10"/>
      <c r="BD1510" s="11"/>
      <c r="BE1510" s="6">
        <f>SUMIF(BF$98:BF$128,$D1510,BH$98:BH$128)</f>
        <v>0</v>
      </c>
      <c r="BF1510" s="9"/>
      <c r="BG1510" s="10"/>
      <c r="BH1510" s="11"/>
      <c r="BI1510" s="6">
        <f>SUMIF(BJ$98:BJ$128,$D1510,BL$98:BL$128)</f>
        <v>0</v>
      </c>
      <c r="BJ1510" s="9"/>
      <c r="BK1510" s="10"/>
      <c r="BL1510" s="11"/>
      <c r="BM1510" s="6">
        <f>SUMIF(BN$98:BN$128,$D1510,BP$98:BP$128)</f>
        <v>0</v>
      </c>
      <c r="BN1510" s="9"/>
      <c r="BO1510" s="10"/>
      <c r="BP1510" s="11"/>
      <c r="BQ1510" s="6">
        <f>SUMIF(BR$98:BR$128,$D1510,BT$98:BT$128)</f>
        <v>0</v>
      </c>
      <c r="BR1510" s="9"/>
      <c r="BS1510" s="10"/>
      <c r="BT1510" s="11"/>
      <c r="BU1510" s="6">
        <f>SUMIF(BV$98:BV$128,$D1510,BX$98:BX$128)</f>
        <v>0</v>
      </c>
      <c r="BV1510" s="9"/>
      <c r="BW1510" s="10"/>
      <c r="BX1510" s="11"/>
      <c r="BY1510" s="6">
        <f>SUMIF(BZ$98:BZ$128,$D1510,CB$98:CB$128)</f>
        <v>0</v>
      </c>
      <c r="BZ1510" s="9"/>
      <c r="CA1510" s="10"/>
      <c r="CB1510" s="11"/>
      <c r="CC1510" s="6">
        <f>SUMIF(CD$98:CD$128,$D1510,CF$98:CF$128)</f>
        <v>0</v>
      </c>
      <c r="CD1510" s="9"/>
      <c r="CE1510" s="10"/>
      <c r="CF1510" s="11"/>
      <c r="CG1510" s="6">
        <f>SUMIF(CH$98:CH$128,$D1510,CJ$98:CJ$128)</f>
        <v>0</v>
      </c>
      <c r="CH1510" s="9"/>
      <c r="CI1510" s="10"/>
      <c r="CJ1510" s="11"/>
      <c r="CK1510" s="6">
        <f>SUMIF(CL$98:CL$128,$D1510,CN$98:CN$128)</f>
        <v>0</v>
      </c>
      <c r="CL1510" s="9"/>
      <c r="CM1510" s="10"/>
      <c r="CN1510" s="11"/>
      <c r="CO1510" s="6">
        <f>SUMIF(CP$98:CP$128,$D1510,CR$98:CR$128)</f>
        <v>0</v>
      </c>
      <c r="CP1510" s="9"/>
      <c r="CQ1510" s="10"/>
      <c r="CR1510" s="11"/>
      <c r="CS1510" s="6">
        <f>SUMIF(CT$98:CT$128,$D1510,CV$98:CV$128)</f>
        <v>0</v>
      </c>
      <c r="CT1510" s="9"/>
      <c r="CU1510" s="10"/>
      <c r="CV1510" s="11"/>
      <c r="CW1510" s="6">
        <f>SUMIF(CX$98:CX$128,$D1510,CZ$98:CZ$128)</f>
        <v>0</v>
      </c>
      <c r="CX1510" s="9"/>
      <c r="CY1510" s="10"/>
      <c r="CZ1510" s="11"/>
      <c r="DA1510" s="6">
        <f>SUMIF(DB$98:DB$128,$D1510,DD$98:DD$128)</f>
        <v>0</v>
      </c>
      <c r="DB1510" s="9"/>
      <c r="DC1510" s="10"/>
      <c r="DD1510" s="11"/>
      <c r="DE1510" s="6">
        <f>SUMIF(DF$98:DF$128,$D1510,DH$98:DH$128)</f>
        <v>0</v>
      </c>
      <c r="DF1510" s="9"/>
      <c r="DG1510" s="10"/>
      <c r="DH1510" s="11"/>
      <c r="DI1510" s="6">
        <f>SUMIF(DJ$98:DJ$128,$D1510,DL$98:DL$128)</f>
        <v>0</v>
      </c>
      <c r="DJ1510" s="9"/>
      <c r="DK1510" s="10"/>
      <c r="DL1510" s="11"/>
      <c r="DM1510" s="6">
        <f>SUMIF(DN$98:DN$128,$D1510,DP$98:DP$128)</f>
        <v>0</v>
      </c>
      <c r="DN1510" s="9"/>
      <c r="DO1510" s="10"/>
      <c r="DP1510" s="11"/>
      <c r="DQ1510" s="6">
        <f>SUMIF(DR$98:DR$128,$D1510,DT$98:DT$128)</f>
        <v>0</v>
      </c>
      <c r="DR1510" s="9"/>
      <c r="DS1510" s="10"/>
      <c r="DT1510" s="11"/>
      <c r="DU1510" s="6">
        <f>SUMIF(DV$98:DV$128,$D1510,DX$98:DX$128)</f>
        <v>0</v>
      </c>
      <c r="DV1510" s="9"/>
      <c r="DW1510" s="10"/>
      <c r="DX1510" s="11"/>
      <c r="DY1510" s="6">
        <f>SUMIF(DZ$98:DZ$128,$D1510,EB$98:EB$128)</f>
        <v>0</v>
      </c>
      <c r="DZ1510" s="9"/>
      <c r="EA1510" s="10"/>
      <c r="EB1510" s="11"/>
      <c r="EC1510" s="6">
        <f>SUMIF(ED$98:ED$128,$D1510,EF$98:EF$128)</f>
        <v>0</v>
      </c>
      <c r="ED1510" s="9"/>
      <c r="EE1510" s="10"/>
      <c r="EF1510" s="11"/>
      <c r="EG1510" s="6">
        <f>SUMIF(EH$98:EH$128,$D1510,EJ$98:EJ$128)</f>
        <v>0</v>
      </c>
      <c r="EH1510" s="9"/>
      <c r="EI1510" s="10"/>
      <c r="EJ1510" s="11"/>
      <c r="EK1510" s="6">
        <f>SUMIF(EL$98:EL$128,$D1510,EN$98:EN$128)</f>
        <v>0</v>
      </c>
      <c r="EL1510" s="9"/>
      <c r="EM1510" s="10"/>
      <c r="EN1510" s="11"/>
      <c r="EO1510" s="6">
        <f>SUMIF(EP$98:EP$128,$D1510,ER$98:ER$128)</f>
        <v>0</v>
      </c>
      <c r="EP1510" s="9"/>
      <c r="EQ1510" s="10"/>
      <c r="ER1510" s="11"/>
      <c r="ES1510" s="6">
        <f>SUMIF(ET$98:ET$128,$D1510,EV$98:EV$128)</f>
        <v>0</v>
      </c>
      <c r="ET1510" s="9"/>
      <c r="EU1510" s="10"/>
      <c r="EV1510" s="11"/>
      <c r="EW1510" s="6">
        <f>SUMIF(EX$98:EX$128,$D1510,EZ$98:EZ$128)</f>
        <v>0</v>
      </c>
      <c r="EX1510" s="9"/>
      <c r="EY1510" s="10"/>
      <c r="EZ1510" s="11"/>
      <c r="FA1510" s="6">
        <f>SUMIF(FB$98:FB$128,$D1510,FD$98:FD$128)</f>
        <v>0</v>
      </c>
      <c r="FB1510" s="9"/>
      <c r="FC1510" s="10"/>
      <c r="FD1510" s="11"/>
      <c r="FE1510" s="6">
        <f>SUMIF(FF$98:FF$128,$D1510,FH$98:FH$128)</f>
        <v>0</v>
      </c>
      <c r="FF1510" s="9"/>
      <c r="FG1510" s="10"/>
      <c r="FH1510" s="11"/>
      <c r="FI1510" s="6">
        <f>SUMIF(FJ$98:FJ$128,$D1510,FL$98:FL$128)</f>
        <v>0</v>
      </c>
      <c r="FJ1510" s="9"/>
      <c r="FK1510" s="10"/>
      <c r="FL1510" s="11"/>
      <c r="FM1510" s="6">
        <f>SUMIF(FN$98:FN$128,$D1510,FP$98:FP$128)</f>
        <v>0</v>
      </c>
      <c r="FN1510" s="9"/>
      <c r="FO1510" s="10"/>
      <c r="FP1510" s="11"/>
      <c r="FQ1510" s="6">
        <f>SUMIF(FR$98:FR$128,$D1510,FT$98:FT$128)</f>
        <v>0</v>
      </c>
      <c r="FR1510" s="9"/>
      <c r="FS1510" s="10"/>
      <c r="FT1510" s="11"/>
      <c r="FU1510" s="6">
        <f>SUMIF(FV$98:FV$128,$D1510,FX$98:FX$128)</f>
        <v>0</v>
      </c>
      <c r="FV1510" s="9"/>
      <c r="FW1510" s="10"/>
      <c r="FX1510" s="11"/>
      <c r="FY1510" s="6">
        <f>SUMIF(FZ$98:FZ$128,$D1510,GB$98:GB$128)</f>
        <v>0</v>
      </c>
      <c r="FZ1510" s="9"/>
      <c r="GA1510" s="10"/>
      <c r="GB1510" s="11"/>
      <c r="GC1510" s="6">
        <f>SUMIF(GD$98:GD$128,$D1510,GF$98:GF$128)</f>
        <v>0</v>
      </c>
      <c r="GD1510" s="9"/>
      <c r="GE1510" s="10"/>
      <c r="GF1510" s="11"/>
      <c r="GG1510" s="6">
        <f>SUMIF(GH$98:GH$128,$D1510,GJ$98:GJ$128)</f>
        <v>0</v>
      </c>
      <c r="GH1510" s="9"/>
      <c r="GI1510" s="10"/>
      <c r="GJ1510" s="11"/>
      <c r="GK1510" s="6">
        <f>SUMIF(GL$98:GL$128,$D1510,GN$98:GN$128)</f>
        <v>0</v>
      </c>
      <c r="GL1510" s="9"/>
      <c r="GM1510" s="10"/>
      <c r="GN1510" s="11"/>
      <c r="GO1510" s="6">
        <f>SUMIF(GP$98:GP$128,$D1510,GR$98:GR$128)</f>
        <v>0</v>
      </c>
      <c r="GP1510" s="9"/>
      <c r="GQ1510" s="10"/>
      <c r="GR1510" s="11"/>
      <c r="GS1510" s="6">
        <f>SUMIF(GT$98:GT$128,$D1510,GV$98:GV$128)</f>
        <v>0</v>
      </c>
      <c r="GT1510" s="9"/>
      <c r="GU1510" s="10"/>
      <c r="GV1510" s="20"/>
      <c r="GW1510" s="19">
        <f t="shared" si="36"/>
        <v>0</v>
      </c>
      <c r="GX1510" s="472"/>
      <c r="GY1510" s="473"/>
    </row>
    <row r="1511" spans="1:207" ht="30">
      <c r="A1511" s="236" t="s">
        <v>79</v>
      </c>
      <c r="B1511" s="475"/>
      <c r="C1511" s="144" t="s">
        <v>454</v>
      </c>
      <c r="D1511" s="237" t="s">
        <v>450</v>
      </c>
      <c r="E1511" s="206">
        <f>SUMIF(F$129:F$159,$D1511,H$129:H$159)</f>
        <v>0</v>
      </c>
      <c r="F1511" s="9"/>
      <c r="G1511" s="10"/>
      <c r="H1511" s="11"/>
      <c r="I1511" s="6">
        <f>SUMIF(J$129:J$159,$D1511,L$129:L$159)</f>
        <v>0</v>
      </c>
      <c r="J1511" s="9"/>
      <c r="K1511" s="10"/>
      <c r="L1511" s="11"/>
      <c r="M1511" s="6">
        <f>SUMIF(N$129:N$159,$D1511,P$129:P$159)</f>
        <v>0</v>
      </c>
      <c r="N1511" s="9"/>
      <c r="O1511" s="10"/>
      <c r="P1511" s="11"/>
      <c r="Q1511" s="6">
        <f>SUMIF(R$129:R$159,$D1511,T$129:T$159)</f>
        <v>0</v>
      </c>
      <c r="R1511" s="9"/>
      <c r="S1511" s="10"/>
      <c r="T1511" s="11"/>
      <c r="U1511" s="6">
        <f>SUMIF(V$129:V$159,$D1511,X$129:X$159)</f>
        <v>0</v>
      </c>
      <c r="V1511" s="9"/>
      <c r="W1511" s="10"/>
      <c r="X1511" s="11"/>
      <c r="Y1511" s="6">
        <f>SUMIF(Z$129:Z$159,$D1511,AB$129:AB$159)</f>
        <v>0</v>
      </c>
      <c r="Z1511" s="9"/>
      <c r="AA1511" s="10"/>
      <c r="AB1511" s="11"/>
      <c r="AC1511" s="6">
        <f>SUMIF(AD$129:AD$159,$D1511,AF$129:AF$159)</f>
        <v>0</v>
      </c>
      <c r="AD1511" s="9"/>
      <c r="AE1511" s="10"/>
      <c r="AF1511" s="11"/>
      <c r="AG1511" s="6">
        <f>SUMIF(AH$129:AH$159,$D1511,AJ$129:AJ$159)</f>
        <v>0</v>
      </c>
      <c r="AH1511" s="9"/>
      <c r="AI1511" s="10"/>
      <c r="AJ1511" s="11"/>
      <c r="AK1511" s="6">
        <f>SUMIF(AL$129:AL$159,$D1511,AN$129:AN$159)</f>
        <v>0</v>
      </c>
      <c r="AL1511" s="9"/>
      <c r="AM1511" s="10"/>
      <c r="AN1511" s="11"/>
      <c r="AO1511" s="6">
        <f>SUMIF(AP$129:AP$159,$D1511,AR$129:AR$159)</f>
        <v>0</v>
      </c>
      <c r="AP1511" s="9"/>
      <c r="AQ1511" s="10"/>
      <c r="AR1511" s="11"/>
      <c r="AS1511" s="6">
        <f>SUMIF(AT$129:AT$159,$D1511,AV$129:AV$159)</f>
        <v>0</v>
      </c>
      <c r="AT1511" s="9"/>
      <c r="AU1511" s="10"/>
      <c r="AV1511" s="11"/>
      <c r="AW1511" s="6">
        <f>SUMIF(AX$129:AX$159,$D1511,AZ$129:AZ$159)</f>
        <v>0</v>
      </c>
      <c r="AX1511" s="9"/>
      <c r="AY1511" s="10"/>
      <c r="AZ1511" s="11"/>
      <c r="BA1511" s="6">
        <f>SUMIF(BB$129:BB$159,$D1511,BD$129:BD$159)</f>
        <v>0</v>
      </c>
      <c r="BB1511" s="9"/>
      <c r="BC1511" s="10"/>
      <c r="BD1511" s="11"/>
      <c r="BE1511" s="6">
        <f>SUMIF(BF$129:BF$159,$D1511,BH$129:BH$159)</f>
        <v>0</v>
      </c>
      <c r="BF1511" s="9"/>
      <c r="BG1511" s="10"/>
      <c r="BH1511" s="11"/>
      <c r="BI1511" s="6">
        <f>SUMIF(BJ$129:BJ$159,$D1511,BL$129:BL$159)</f>
        <v>0</v>
      </c>
      <c r="BJ1511" s="9"/>
      <c r="BK1511" s="10"/>
      <c r="BL1511" s="11"/>
      <c r="BM1511" s="6">
        <f>SUMIF(BN$129:BN$159,$D1511,BP$129:BP$159)</f>
        <v>0</v>
      </c>
      <c r="BN1511" s="9"/>
      <c r="BO1511" s="10"/>
      <c r="BP1511" s="11"/>
      <c r="BQ1511" s="6">
        <f>SUMIF(BR$129:BR$159,$D1511,BT$129:BT$159)</f>
        <v>0</v>
      </c>
      <c r="BR1511" s="9"/>
      <c r="BS1511" s="10"/>
      <c r="BT1511" s="11"/>
      <c r="BU1511" s="6">
        <f>SUMIF(BV$129:BV$159,$D1511,BX$129:BX$159)</f>
        <v>0</v>
      </c>
      <c r="BV1511" s="9"/>
      <c r="BW1511" s="10"/>
      <c r="BX1511" s="11"/>
      <c r="BY1511" s="6">
        <f>SUMIF(BZ$129:BZ$159,$D1511,CB$129:CB$159)</f>
        <v>0</v>
      </c>
      <c r="BZ1511" s="9"/>
      <c r="CA1511" s="10"/>
      <c r="CB1511" s="11"/>
      <c r="CC1511" s="6">
        <f>SUMIF(CD$129:CD$159,$D1511,CF$129:CF$159)</f>
        <v>0</v>
      </c>
      <c r="CD1511" s="9"/>
      <c r="CE1511" s="10"/>
      <c r="CF1511" s="11"/>
      <c r="CG1511" s="6">
        <f>SUMIF(CH$129:CH$159,$D1511,CJ$129:CJ$159)</f>
        <v>0</v>
      </c>
      <c r="CH1511" s="9"/>
      <c r="CI1511" s="10"/>
      <c r="CJ1511" s="11"/>
      <c r="CK1511" s="6">
        <f>SUMIF(CL$129:CL$159,$D1511,CN$129:CN$159)</f>
        <v>0</v>
      </c>
      <c r="CL1511" s="9"/>
      <c r="CM1511" s="10"/>
      <c r="CN1511" s="11"/>
      <c r="CO1511" s="6">
        <f>SUMIF(CP$129:CP$159,$D1511,CR$129:CR$159)</f>
        <v>0</v>
      </c>
      <c r="CP1511" s="9"/>
      <c r="CQ1511" s="10"/>
      <c r="CR1511" s="11"/>
      <c r="CS1511" s="6">
        <f>SUMIF(CT$129:CT$159,$D1511,CV$129:CV$159)</f>
        <v>0</v>
      </c>
      <c r="CT1511" s="9"/>
      <c r="CU1511" s="10"/>
      <c r="CV1511" s="11"/>
      <c r="CW1511" s="6">
        <f>SUMIF(CX$129:CX$159,$D1511,CZ$129:CZ$159)</f>
        <v>0</v>
      </c>
      <c r="CX1511" s="9"/>
      <c r="CY1511" s="10"/>
      <c r="CZ1511" s="11"/>
      <c r="DA1511" s="6">
        <f>SUMIF(DB$129:DB$159,$D1511,DD$129:DD$159)</f>
        <v>0</v>
      </c>
      <c r="DB1511" s="9"/>
      <c r="DC1511" s="10"/>
      <c r="DD1511" s="11"/>
      <c r="DE1511" s="6">
        <f>SUMIF(DF$129:DF$159,$D1511,DH$129:DH$159)</f>
        <v>0</v>
      </c>
      <c r="DF1511" s="9"/>
      <c r="DG1511" s="10"/>
      <c r="DH1511" s="11"/>
      <c r="DI1511" s="6">
        <f>SUMIF(DJ$129:DJ$159,$D1511,DL$129:DL$159)</f>
        <v>0</v>
      </c>
      <c r="DJ1511" s="9"/>
      <c r="DK1511" s="10"/>
      <c r="DL1511" s="11"/>
      <c r="DM1511" s="6">
        <f>SUMIF(DN$129:DN$159,$D1511,DP$129:DP$159)</f>
        <v>0</v>
      </c>
      <c r="DN1511" s="9"/>
      <c r="DO1511" s="10"/>
      <c r="DP1511" s="11"/>
      <c r="DQ1511" s="6">
        <f>SUMIF(DR$129:DR$159,$D1511,DT$129:DT$159)</f>
        <v>0</v>
      </c>
      <c r="DR1511" s="9"/>
      <c r="DS1511" s="10"/>
      <c r="DT1511" s="11"/>
      <c r="DU1511" s="6">
        <f>SUMIF(DV$129:DV$159,$D1511,DX$129:DX$159)</f>
        <v>0</v>
      </c>
      <c r="DV1511" s="9"/>
      <c r="DW1511" s="10"/>
      <c r="DX1511" s="11"/>
      <c r="DY1511" s="6">
        <f>SUMIF(DZ$129:DZ$159,$D1511,EB$129:EB$159)</f>
        <v>0</v>
      </c>
      <c r="DZ1511" s="9"/>
      <c r="EA1511" s="10"/>
      <c r="EB1511" s="11"/>
      <c r="EC1511" s="6">
        <f>SUMIF(ED$129:ED$159,$D1511,EF$129:EF$159)</f>
        <v>0</v>
      </c>
      <c r="ED1511" s="9"/>
      <c r="EE1511" s="10"/>
      <c r="EF1511" s="11"/>
      <c r="EG1511" s="6">
        <f>SUMIF(EH$129:EH$159,$D1511,EJ$129:EJ$159)</f>
        <v>0</v>
      </c>
      <c r="EH1511" s="9"/>
      <c r="EI1511" s="10"/>
      <c r="EJ1511" s="11"/>
      <c r="EK1511" s="6">
        <f>SUMIF(EL$129:EL$159,$D1511,EN$129:EN$159)</f>
        <v>0</v>
      </c>
      <c r="EL1511" s="9"/>
      <c r="EM1511" s="10"/>
      <c r="EN1511" s="11"/>
      <c r="EO1511" s="6">
        <f>SUMIF(EP$129:EP$159,$D1511,ER$129:ER$159)</f>
        <v>0</v>
      </c>
      <c r="EP1511" s="9"/>
      <c r="EQ1511" s="10"/>
      <c r="ER1511" s="11"/>
      <c r="ES1511" s="6">
        <f>SUMIF(ET$129:ET$159,$D1511,EV$129:EV$159)</f>
        <v>0</v>
      </c>
      <c r="ET1511" s="9"/>
      <c r="EU1511" s="10"/>
      <c r="EV1511" s="11"/>
      <c r="EW1511" s="6">
        <f>SUMIF(EX$129:EX$159,$D1511,EZ$129:EZ$159)</f>
        <v>0</v>
      </c>
      <c r="EX1511" s="9"/>
      <c r="EY1511" s="10"/>
      <c r="EZ1511" s="11"/>
      <c r="FA1511" s="6">
        <f>SUMIF(FB$129:FB$159,$D1511,FD$129:FD$159)</f>
        <v>0</v>
      </c>
      <c r="FB1511" s="9"/>
      <c r="FC1511" s="10"/>
      <c r="FD1511" s="11"/>
      <c r="FE1511" s="6">
        <f>SUMIF(FF$129:FF$159,$D1511,FH$129:FH$159)</f>
        <v>0</v>
      </c>
      <c r="FF1511" s="9"/>
      <c r="FG1511" s="10"/>
      <c r="FH1511" s="11"/>
      <c r="FI1511" s="6">
        <f>SUMIF(FJ$129:FJ$159,$D1511,FL$129:FL$159)</f>
        <v>0</v>
      </c>
      <c r="FJ1511" s="9"/>
      <c r="FK1511" s="10"/>
      <c r="FL1511" s="11"/>
      <c r="FM1511" s="6">
        <f>SUMIF(FN$129:FN$159,$D1511,FP$129:FP$159)</f>
        <v>0</v>
      </c>
      <c r="FN1511" s="9"/>
      <c r="FO1511" s="10"/>
      <c r="FP1511" s="11"/>
      <c r="FQ1511" s="6">
        <f>SUMIF(FR$129:FR$159,$D1511,FT$129:FT$159)</f>
        <v>0</v>
      </c>
      <c r="FR1511" s="9"/>
      <c r="FS1511" s="10"/>
      <c r="FT1511" s="11"/>
      <c r="FU1511" s="6">
        <f>SUMIF(FV$129:FV$159,$D1511,FX$129:FX$159)</f>
        <v>0</v>
      </c>
      <c r="FV1511" s="9"/>
      <c r="FW1511" s="10"/>
      <c r="FX1511" s="11"/>
      <c r="FY1511" s="6">
        <f>SUMIF(FZ$129:FZ$159,$D1511,GB$129:GB$159)</f>
        <v>0</v>
      </c>
      <c r="FZ1511" s="9"/>
      <c r="GA1511" s="10"/>
      <c r="GB1511" s="11"/>
      <c r="GC1511" s="6">
        <f>SUMIF(GD$129:GD$159,$D1511,GF$129:GF$159)</f>
        <v>0</v>
      </c>
      <c r="GD1511" s="9"/>
      <c r="GE1511" s="10"/>
      <c r="GF1511" s="11"/>
      <c r="GG1511" s="6">
        <f>SUMIF(GH$129:GH$159,$D1511,GJ$129:GJ$159)</f>
        <v>0</v>
      </c>
      <c r="GH1511" s="9"/>
      <c r="GI1511" s="10"/>
      <c r="GJ1511" s="11"/>
      <c r="GK1511" s="6">
        <f>SUMIF(GL$129:GL$159,$D1511,GN$129:GN$159)</f>
        <v>0</v>
      </c>
      <c r="GL1511" s="9"/>
      <c r="GM1511" s="10"/>
      <c r="GN1511" s="11"/>
      <c r="GO1511" s="6">
        <f>SUMIF(GP$129:GP$159,$D1511,GR$129:GR$159)</f>
        <v>0</v>
      </c>
      <c r="GP1511" s="9"/>
      <c r="GQ1511" s="10"/>
      <c r="GR1511" s="11"/>
      <c r="GS1511" s="6">
        <f>SUMIF(GT$129:GT$159,$D1511,GV$129:GV$159)</f>
        <v>0</v>
      </c>
      <c r="GT1511" s="9"/>
      <c r="GU1511" s="10"/>
      <c r="GV1511" s="20"/>
      <c r="GW1511" s="19">
        <f t="shared" si="36"/>
        <v>0</v>
      </c>
      <c r="GX1511" s="472"/>
      <c r="GY1511" s="473"/>
    </row>
    <row r="1512" spans="1:207" ht="30">
      <c r="A1512" s="236" t="s">
        <v>80</v>
      </c>
      <c r="B1512" s="475"/>
      <c r="C1512" s="144" t="s">
        <v>454</v>
      </c>
      <c r="D1512" s="237" t="s">
        <v>450</v>
      </c>
      <c r="E1512" s="206">
        <f>SUMIF(F$160:F$190,$D1512,H$160:H$190)</f>
        <v>0</v>
      </c>
      <c r="F1512" s="9"/>
      <c r="G1512" s="10"/>
      <c r="H1512" s="11"/>
      <c r="I1512" s="6">
        <f>SUMIF(J$160:J$190,$D1512,L$160:L$190)</f>
        <v>0</v>
      </c>
      <c r="J1512" s="9"/>
      <c r="K1512" s="10"/>
      <c r="L1512" s="11"/>
      <c r="M1512" s="6">
        <f>SUMIF(N$160:N$190,$D1512,P$160:P$190)</f>
        <v>0</v>
      </c>
      <c r="N1512" s="9"/>
      <c r="O1512" s="10"/>
      <c r="P1512" s="11"/>
      <c r="Q1512" s="6">
        <f>SUMIF(R$160:R$190,$D1512,T$160:T$190)</f>
        <v>0</v>
      </c>
      <c r="R1512" s="9"/>
      <c r="S1512" s="10"/>
      <c r="T1512" s="11"/>
      <c r="U1512" s="6">
        <f>SUMIF(V$160:V$190,$D1512,X$160:X$190)</f>
        <v>0</v>
      </c>
      <c r="V1512" s="9"/>
      <c r="W1512" s="10"/>
      <c r="X1512" s="11"/>
      <c r="Y1512" s="6">
        <f>SUMIF(Z$160:Z$190,$D1512,AB$160:AB$190)</f>
        <v>0</v>
      </c>
      <c r="Z1512" s="9"/>
      <c r="AA1512" s="10"/>
      <c r="AB1512" s="11"/>
      <c r="AC1512" s="6">
        <f>SUMIF(AD$160:AD$190,$D1512,AF$160:AF$190)</f>
        <v>0</v>
      </c>
      <c r="AD1512" s="9"/>
      <c r="AE1512" s="10"/>
      <c r="AF1512" s="11"/>
      <c r="AG1512" s="6">
        <f>SUMIF(AH$160:AH$190,$D1512,AJ$160:AJ$190)</f>
        <v>0</v>
      </c>
      <c r="AH1512" s="9"/>
      <c r="AI1512" s="10"/>
      <c r="AJ1512" s="11"/>
      <c r="AK1512" s="6">
        <f>SUMIF(AL$160:AL$190,$D1512,AN$160:AN$190)</f>
        <v>0</v>
      </c>
      <c r="AL1512" s="9"/>
      <c r="AM1512" s="10"/>
      <c r="AN1512" s="11"/>
      <c r="AO1512" s="6">
        <f>SUMIF(AP$160:AP$190,$D1512,AR$160:AR$190)</f>
        <v>0</v>
      </c>
      <c r="AP1512" s="9"/>
      <c r="AQ1512" s="10"/>
      <c r="AR1512" s="11"/>
      <c r="AS1512" s="6">
        <f>SUMIF(AT$160:AT$190,$D1512,AV$160:AV$190)</f>
        <v>0</v>
      </c>
      <c r="AT1512" s="9"/>
      <c r="AU1512" s="10"/>
      <c r="AV1512" s="11"/>
      <c r="AW1512" s="6">
        <f>SUMIF(AX$160:AX$190,$D1512,AZ$160:AZ$190)</f>
        <v>0</v>
      </c>
      <c r="AX1512" s="9"/>
      <c r="AY1512" s="10"/>
      <c r="AZ1512" s="11"/>
      <c r="BA1512" s="6">
        <f>SUMIF(BB$160:BB$190,$D1512,BD$160:BD$190)</f>
        <v>0</v>
      </c>
      <c r="BB1512" s="9"/>
      <c r="BC1512" s="10"/>
      <c r="BD1512" s="11"/>
      <c r="BE1512" s="6">
        <f>SUMIF(BF$160:BF$190,$D1512,BH$160:BH$190)</f>
        <v>0</v>
      </c>
      <c r="BF1512" s="9"/>
      <c r="BG1512" s="10"/>
      <c r="BH1512" s="11"/>
      <c r="BI1512" s="6">
        <f>SUMIF(BJ$160:BJ$190,$D1512,BL$160:BL$190)</f>
        <v>0</v>
      </c>
      <c r="BJ1512" s="9"/>
      <c r="BK1512" s="10"/>
      <c r="BL1512" s="11"/>
      <c r="BM1512" s="6">
        <f>SUMIF(BN$160:BN$190,$D1512,BP$160:BP$190)</f>
        <v>0</v>
      </c>
      <c r="BN1512" s="9"/>
      <c r="BO1512" s="10"/>
      <c r="BP1512" s="11"/>
      <c r="BQ1512" s="6">
        <f>SUMIF(BR$160:BR$190,$D1512,BT$160:BT$190)</f>
        <v>0</v>
      </c>
      <c r="BR1512" s="9"/>
      <c r="BS1512" s="10"/>
      <c r="BT1512" s="11"/>
      <c r="BU1512" s="6">
        <f>SUMIF(BV$160:BV$190,$D1512,BX$160:BX$190)</f>
        <v>0</v>
      </c>
      <c r="BV1512" s="9"/>
      <c r="BW1512" s="10"/>
      <c r="BX1512" s="11"/>
      <c r="BY1512" s="6">
        <f>SUMIF(BZ$160:BZ$190,$D1512,CB$160:CB$190)</f>
        <v>0</v>
      </c>
      <c r="BZ1512" s="9"/>
      <c r="CA1512" s="10"/>
      <c r="CB1512" s="11"/>
      <c r="CC1512" s="6">
        <f>SUMIF(CD$160:CD$190,$D1512,CF$160:CF$190)</f>
        <v>0</v>
      </c>
      <c r="CD1512" s="9"/>
      <c r="CE1512" s="10"/>
      <c r="CF1512" s="11"/>
      <c r="CG1512" s="6">
        <f>SUMIF(CH$160:CH$190,$D1512,CJ$160:CJ$190)</f>
        <v>0</v>
      </c>
      <c r="CH1512" s="9"/>
      <c r="CI1512" s="10"/>
      <c r="CJ1512" s="11"/>
      <c r="CK1512" s="6">
        <f>SUMIF(CL$160:CL$190,$D1512,CN$160:CN$190)</f>
        <v>0</v>
      </c>
      <c r="CL1512" s="9"/>
      <c r="CM1512" s="10"/>
      <c r="CN1512" s="11"/>
      <c r="CO1512" s="6">
        <f>SUMIF(CP$160:CP$190,$D1512,CR$160:CR$190)</f>
        <v>0</v>
      </c>
      <c r="CP1512" s="9"/>
      <c r="CQ1512" s="10"/>
      <c r="CR1512" s="11"/>
      <c r="CS1512" s="6">
        <f>SUMIF(CT$160:CT$190,$D1512,CV$160:CV$190)</f>
        <v>0</v>
      </c>
      <c r="CT1512" s="9"/>
      <c r="CU1512" s="10"/>
      <c r="CV1512" s="11"/>
      <c r="CW1512" s="6">
        <f>SUMIF(CX$160:CX$190,$D1512,CZ$160:CZ$190)</f>
        <v>0</v>
      </c>
      <c r="CX1512" s="9"/>
      <c r="CY1512" s="10"/>
      <c r="CZ1512" s="11"/>
      <c r="DA1512" s="6">
        <f>SUMIF(DB$160:DB$190,$D1512,DD$160:DD$190)</f>
        <v>0</v>
      </c>
      <c r="DB1512" s="9"/>
      <c r="DC1512" s="10"/>
      <c r="DD1512" s="11"/>
      <c r="DE1512" s="6">
        <f>SUMIF(DF$160:DF$190,$D1512,DH$160:DH$190)</f>
        <v>0</v>
      </c>
      <c r="DF1512" s="9"/>
      <c r="DG1512" s="10"/>
      <c r="DH1512" s="11"/>
      <c r="DI1512" s="6">
        <f>SUMIF(DJ$160:DJ$190,$D1512,DL$160:DL$190)</f>
        <v>0</v>
      </c>
      <c r="DJ1512" s="9"/>
      <c r="DK1512" s="10"/>
      <c r="DL1512" s="11"/>
      <c r="DM1512" s="6">
        <f>SUMIF(DN$160:DN$190,$D1512,DP$160:DP$190)</f>
        <v>0</v>
      </c>
      <c r="DN1512" s="9"/>
      <c r="DO1512" s="10"/>
      <c r="DP1512" s="11"/>
      <c r="DQ1512" s="6">
        <f>SUMIF(DR$160:DR$190,$D1512,DT$160:DT$190)</f>
        <v>0</v>
      </c>
      <c r="DR1512" s="9"/>
      <c r="DS1512" s="10"/>
      <c r="DT1512" s="11"/>
      <c r="DU1512" s="6">
        <f>SUMIF(DV$160:DV$190,$D1512,DX$160:DX$190)</f>
        <v>0</v>
      </c>
      <c r="DV1512" s="9"/>
      <c r="DW1512" s="10"/>
      <c r="DX1512" s="11"/>
      <c r="DY1512" s="6">
        <f>SUMIF(DZ$160:DZ$190,$D1512,EB$160:EB$190)</f>
        <v>0</v>
      </c>
      <c r="DZ1512" s="9"/>
      <c r="EA1512" s="10"/>
      <c r="EB1512" s="11"/>
      <c r="EC1512" s="6">
        <f>SUMIF(ED$160:ED$190,$D1512,EF$160:EF$190)</f>
        <v>0</v>
      </c>
      <c r="ED1512" s="9"/>
      <c r="EE1512" s="10"/>
      <c r="EF1512" s="11"/>
      <c r="EG1512" s="6">
        <f>SUMIF(EH$160:EH$190,$D1512,EJ$160:EJ$190)</f>
        <v>0</v>
      </c>
      <c r="EH1512" s="9"/>
      <c r="EI1512" s="10"/>
      <c r="EJ1512" s="11"/>
      <c r="EK1512" s="6">
        <f>SUMIF(EL$160:EL$190,$D1512,EN$160:EN$190)</f>
        <v>0</v>
      </c>
      <c r="EL1512" s="9"/>
      <c r="EM1512" s="10"/>
      <c r="EN1512" s="11"/>
      <c r="EO1512" s="6">
        <f>SUMIF(EP$160:EP$190,$D1512,ER$160:ER$190)</f>
        <v>0</v>
      </c>
      <c r="EP1512" s="9"/>
      <c r="EQ1512" s="10"/>
      <c r="ER1512" s="11"/>
      <c r="ES1512" s="6">
        <f>SUMIF(ET$160:ET$190,$D1512,EV$160:EV$190)</f>
        <v>0</v>
      </c>
      <c r="ET1512" s="9"/>
      <c r="EU1512" s="10"/>
      <c r="EV1512" s="11"/>
      <c r="EW1512" s="6">
        <f>SUMIF(EX$160:EX$190,$D1512,EZ$160:EZ$190)</f>
        <v>0</v>
      </c>
      <c r="EX1512" s="9"/>
      <c r="EY1512" s="10"/>
      <c r="EZ1512" s="11"/>
      <c r="FA1512" s="6">
        <f>SUMIF(FB$160:FB$190,$D1512,FD$160:FD$190)</f>
        <v>0</v>
      </c>
      <c r="FB1512" s="9"/>
      <c r="FC1512" s="10"/>
      <c r="FD1512" s="11"/>
      <c r="FE1512" s="6">
        <f>SUMIF(FF$160:FF$190,$D1512,FH$160:FH$190)</f>
        <v>0</v>
      </c>
      <c r="FF1512" s="9"/>
      <c r="FG1512" s="10"/>
      <c r="FH1512" s="11"/>
      <c r="FI1512" s="6">
        <f>SUMIF(FJ$160:FJ$190,$D1512,FL$160:FL$190)</f>
        <v>0</v>
      </c>
      <c r="FJ1512" s="9"/>
      <c r="FK1512" s="10"/>
      <c r="FL1512" s="11"/>
      <c r="FM1512" s="6">
        <f>SUMIF(FN$160:FN$190,$D1512,FP$160:FP$190)</f>
        <v>0</v>
      </c>
      <c r="FN1512" s="9"/>
      <c r="FO1512" s="10"/>
      <c r="FP1512" s="11"/>
      <c r="FQ1512" s="6">
        <f>SUMIF(FR$160:FR$190,$D1512,FT$160:FT$190)</f>
        <v>0</v>
      </c>
      <c r="FR1512" s="9"/>
      <c r="FS1512" s="10"/>
      <c r="FT1512" s="11"/>
      <c r="FU1512" s="6">
        <f>SUMIF(FV$160:FV$190,$D1512,FX$160:FX$190)</f>
        <v>0</v>
      </c>
      <c r="FV1512" s="9"/>
      <c r="FW1512" s="10"/>
      <c r="FX1512" s="11"/>
      <c r="FY1512" s="6">
        <f>SUMIF(FZ$160:FZ$190,$D1512,GB$160:GB$190)</f>
        <v>0</v>
      </c>
      <c r="FZ1512" s="9"/>
      <c r="GA1512" s="10"/>
      <c r="GB1512" s="11"/>
      <c r="GC1512" s="6">
        <f>SUMIF(GD$160:GD$190,$D1512,GF$160:GF$190)</f>
        <v>0</v>
      </c>
      <c r="GD1512" s="9"/>
      <c r="GE1512" s="10"/>
      <c r="GF1512" s="11"/>
      <c r="GG1512" s="6">
        <f>SUMIF(GH$160:GH$190,$D1512,GJ$160:GJ$190)</f>
        <v>0</v>
      </c>
      <c r="GH1512" s="9"/>
      <c r="GI1512" s="10"/>
      <c r="GJ1512" s="11"/>
      <c r="GK1512" s="6">
        <f>SUMIF(GL$160:GL$190,$D1512,GN$160:GN$190)</f>
        <v>0</v>
      </c>
      <c r="GL1512" s="9"/>
      <c r="GM1512" s="10"/>
      <c r="GN1512" s="11"/>
      <c r="GO1512" s="6">
        <f>SUMIF(GP$160:GP$190,$D1512,GR$160:GR$190)</f>
        <v>0</v>
      </c>
      <c r="GP1512" s="9"/>
      <c r="GQ1512" s="10"/>
      <c r="GR1512" s="11"/>
      <c r="GS1512" s="6">
        <f>SUMIF(GT$160:GT$190,$D1512,GV$160:GV$190)</f>
        <v>0</v>
      </c>
      <c r="GT1512" s="9"/>
      <c r="GU1512" s="10"/>
      <c r="GV1512" s="20"/>
      <c r="GW1512" s="19">
        <f t="shared" si="36"/>
        <v>0</v>
      </c>
      <c r="GX1512" s="472"/>
      <c r="GY1512" s="473"/>
    </row>
    <row r="1513" spans="1:207" ht="30">
      <c r="A1513" s="236" t="s">
        <v>81</v>
      </c>
      <c r="B1513" s="475"/>
      <c r="C1513" s="144" t="s">
        <v>454</v>
      </c>
      <c r="D1513" s="237" t="s">
        <v>450</v>
      </c>
      <c r="E1513" s="206">
        <f>SUMIF(F$191:F$221,$D1513,H$191:H$221)</f>
        <v>0</v>
      </c>
      <c r="F1513" s="9"/>
      <c r="G1513" s="10"/>
      <c r="H1513" s="11"/>
      <c r="I1513" s="6">
        <f>SUMIF(J$191:J$221,$D1513,L$191:L$221)</f>
        <v>0</v>
      </c>
      <c r="J1513" s="9"/>
      <c r="K1513" s="10"/>
      <c r="L1513" s="11"/>
      <c r="M1513" s="6">
        <f>SUMIF(N$191:N$221,$D1513,P$191:P$221)</f>
        <v>0</v>
      </c>
      <c r="N1513" s="9"/>
      <c r="O1513" s="10"/>
      <c r="P1513" s="11"/>
      <c r="Q1513" s="6">
        <f>SUMIF(R$191:R$221,$D1513,T$191:T$221)</f>
        <v>0</v>
      </c>
      <c r="R1513" s="9"/>
      <c r="S1513" s="10"/>
      <c r="T1513" s="11"/>
      <c r="U1513" s="6">
        <f>SUMIF(V$191:V$221,$D1513,X$191:X$221)</f>
        <v>0</v>
      </c>
      <c r="V1513" s="9"/>
      <c r="W1513" s="10"/>
      <c r="X1513" s="11"/>
      <c r="Y1513" s="6">
        <f>SUMIF(Z$191:Z$221,$D1513,AB$191:AB$221)</f>
        <v>0</v>
      </c>
      <c r="Z1513" s="9"/>
      <c r="AA1513" s="10"/>
      <c r="AB1513" s="11"/>
      <c r="AC1513" s="6">
        <f>SUMIF(AD$191:AD$221,$D1513,AF$191:AF$221)</f>
        <v>0</v>
      </c>
      <c r="AD1513" s="9"/>
      <c r="AE1513" s="10"/>
      <c r="AF1513" s="11"/>
      <c r="AG1513" s="6">
        <f>SUMIF(AH$191:AH$221,$D1513,AJ$191:AJ$221)</f>
        <v>0</v>
      </c>
      <c r="AH1513" s="9"/>
      <c r="AI1513" s="10"/>
      <c r="AJ1513" s="11"/>
      <c r="AK1513" s="6">
        <f>SUMIF(AL$191:AL$221,$D1513,AN$191:AN$221)</f>
        <v>0</v>
      </c>
      <c r="AL1513" s="9"/>
      <c r="AM1513" s="10"/>
      <c r="AN1513" s="11"/>
      <c r="AO1513" s="6">
        <f>SUMIF(AP$191:AP$221,$D1513,AR$191:AR$221)</f>
        <v>0</v>
      </c>
      <c r="AP1513" s="9"/>
      <c r="AQ1513" s="10"/>
      <c r="AR1513" s="11"/>
      <c r="AS1513" s="6">
        <f>SUMIF(AT$191:AT$221,$D1513,AV$191:AV$221)</f>
        <v>0</v>
      </c>
      <c r="AT1513" s="9"/>
      <c r="AU1513" s="10"/>
      <c r="AV1513" s="11"/>
      <c r="AW1513" s="6">
        <f>SUMIF(AX$191:AX$221,$D1513,AZ$191:AZ$221)</f>
        <v>0</v>
      </c>
      <c r="AX1513" s="9"/>
      <c r="AY1513" s="10"/>
      <c r="AZ1513" s="11"/>
      <c r="BA1513" s="6">
        <f>SUMIF(BB$191:BB$221,$D1513,BD$191:BD$221)</f>
        <v>0</v>
      </c>
      <c r="BB1513" s="9"/>
      <c r="BC1513" s="10"/>
      <c r="BD1513" s="11"/>
      <c r="BE1513" s="6">
        <f>SUMIF(BF$191:BF$221,$D1513,BH$191:BH$221)</f>
        <v>0</v>
      </c>
      <c r="BF1513" s="9"/>
      <c r="BG1513" s="10"/>
      <c r="BH1513" s="11"/>
      <c r="BI1513" s="6">
        <f>SUMIF(BJ$191:BJ$221,$D1513,BL$191:BL$221)</f>
        <v>0</v>
      </c>
      <c r="BJ1513" s="9"/>
      <c r="BK1513" s="10"/>
      <c r="BL1513" s="11"/>
      <c r="BM1513" s="6">
        <f>SUMIF(BN$191:BN$221,$D1513,BP$191:BP$221)</f>
        <v>0</v>
      </c>
      <c r="BN1513" s="9"/>
      <c r="BO1513" s="10"/>
      <c r="BP1513" s="11"/>
      <c r="BQ1513" s="6">
        <f>SUMIF(BR$191:BR$221,$D1513,BT$191:BT$221)</f>
        <v>0</v>
      </c>
      <c r="BR1513" s="9"/>
      <c r="BS1513" s="10"/>
      <c r="BT1513" s="11"/>
      <c r="BU1513" s="6">
        <f>SUMIF(BV$191:BV$221,$D1513,BX$191:BX$221)</f>
        <v>0</v>
      </c>
      <c r="BV1513" s="9"/>
      <c r="BW1513" s="10"/>
      <c r="BX1513" s="11"/>
      <c r="BY1513" s="6">
        <f>SUMIF(BZ$191:BZ$221,$D1513,CB$191:CB$221)</f>
        <v>0</v>
      </c>
      <c r="BZ1513" s="9"/>
      <c r="CA1513" s="10"/>
      <c r="CB1513" s="11"/>
      <c r="CC1513" s="6">
        <f>SUMIF(CD$191:CD$221,$D1513,CF$191:CF$221)</f>
        <v>0</v>
      </c>
      <c r="CD1513" s="9"/>
      <c r="CE1513" s="10"/>
      <c r="CF1513" s="11"/>
      <c r="CG1513" s="6">
        <f>SUMIF(CH$191:CH$221,$D1513,CJ$191:CJ$221)</f>
        <v>0</v>
      </c>
      <c r="CH1513" s="9"/>
      <c r="CI1513" s="10"/>
      <c r="CJ1513" s="11"/>
      <c r="CK1513" s="6">
        <f>SUMIF(CL$191:CL$221,$D1513,CN$191:CN$221)</f>
        <v>0</v>
      </c>
      <c r="CL1513" s="9"/>
      <c r="CM1513" s="10"/>
      <c r="CN1513" s="11"/>
      <c r="CO1513" s="6">
        <f>SUMIF(CP$191:CP$221,$D1513,CR$191:CR$221)</f>
        <v>0</v>
      </c>
      <c r="CP1513" s="9"/>
      <c r="CQ1513" s="10"/>
      <c r="CR1513" s="11"/>
      <c r="CS1513" s="6">
        <f>SUMIF(CT$191:CT$221,$D1513,CV$191:CV$221)</f>
        <v>0</v>
      </c>
      <c r="CT1513" s="9"/>
      <c r="CU1513" s="10"/>
      <c r="CV1513" s="11"/>
      <c r="CW1513" s="6">
        <f>SUMIF(CX$191:CX$221,$D1513,CZ$191:CZ$221)</f>
        <v>0</v>
      </c>
      <c r="CX1513" s="9"/>
      <c r="CY1513" s="10"/>
      <c r="CZ1513" s="11"/>
      <c r="DA1513" s="6">
        <f>SUMIF(DB$191:DB$221,$D1513,DD$191:DD$221)</f>
        <v>0</v>
      </c>
      <c r="DB1513" s="9"/>
      <c r="DC1513" s="10"/>
      <c r="DD1513" s="11"/>
      <c r="DE1513" s="6">
        <f>SUMIF(DF$191:DF$221,$D1513,DH$191:DH$221)</f>
        <v>0</v>
      </c>
      <c r="DF1513" s="9"/>
      <c r="DG1513" s="10"/>
      <c r="DH1513" s="11"/>
      <c r="DI1513" s="6">
        <f>SUMIF(DJ$191:DJ$221,$D1513,DL$191:DL$221)</f>
        <v>0</v>
      </c>
      <c r="DJ1513" s="9"/>
      <c r="DK1513" s="10"/>
      <c r="DL1513" s="11"/>
      <c r="DM1513" s="6">
        <f>SUMIF(DN$191:DN$221,$D1513,DP$191:DP$221)</f>
        <v>0</v>
      </c>
      <c r="DN1513" s="9"/>
      <c r="DO1513" s="10"/>
      <c r="DP1513" s="11"/>
      <c r="DQ1513" s="6">
        <f>SUMIF(DR$191:DR$221,$D1513,DT$191:DT$221)</f>
        <v>0</v>
      </c>
      <c r="DR1513" s="9"/>
      <c r="DS1513" s="10"/>
      <c r="DT1513" s="11"/>
      <c r="DU1513" s="6">
        <f>SUMIF(DV$191:DV$221,$D1513,DX$191:DX$221)</f>
        <v>0</v>
      </c>
      <c r="DV1513" s="9"/>
      <c r="DW1513" s="10"/>
      <c r="DX1513" s="11"/>
      <c r="DY1513" s="6">
        <f>SUMIF(DZ$191:DZ$221,$D1513,EB$191:EB$221)</f>
        <v>0</v>
      </c>
      <c r="DZ1513" s="9"/>
      <c r="EA1513" s="10"/>
      <c r="EB1513" s="11"/>
      <c r="EC1513" s="6">
        <f>SUMIF(ED$191:ED$221,$D1513,EF$191:EF$221)</f>
        <v>0</v>
      </c>
      <c r="ED1513" s="9"/>
      <c r="EE1513" s="10"/>
      <c r="EF1513" s="11"/>
      <c r="EG1513" s="6">
        <f>SUMIF(EH$191:EH$221,$D1513,EJ$191:EJ$221)</f>
        <v>0</v>
      </c>
      <c r="EH1513" s="9"/>
      <c r="EI1513" s="10"/>
      <c r="EJ1513" s="11"/>
      <c r="EK1513" s="6">
        <f>SUMIF(EL$191:EL$221,$D1513,EN$191:EN$221)</f>
        <v>0</v>
      </c>
      <c r="EL1513" s="9"/>
      <c r="EM1513" s="10"/>
      <c r="EN1513" s="11"/>
      <c r="EO1513" s="6">
        <f>SUMIF(EP$191:EP$221,$D1513,ER$191:ER$221)</f>
        <v>0</v>
      </c>
      <c r="EP1513" s="9"/>
      <c r="EQ1513" s="10"/>
      <c r="ER1513" s="11"/>
      <c r="ES1513" s="6">
        <f>SUMIF(ET$191:ET$221,$D1513,EV$191:EV$221)</f>
        <v>0</v>
      </c>
      <c r="ET1513" s="9"/>
      <c r="EU1513" s="10"/>
      <c r="EV1513" s="11"/>
      <c r="EW1513" s="6">
        <f>SUMIF(EX$191:EX$221,$D1513,EZ$191:EZ$221)</f>
        <v>0</v>
      </c>
      <c r="EX1513" s="9"/>
      <c r="EY1513" s="10"/>
      <c r="EZ1513" s="11"/>
      <c r="FA1513" s="6">
        <f>SUMIF(FB$191:FB$221,$D1513,FD$191:FD$221)</f>
        <v>0</v>
      </c>
      <c r="FB1513" s="9"/>
      <c r="FC1513" s="10"/>
      <c r="FD1513" s="11"/>
      <c r="FE1513" s="6">
        <f>SUMIF(FF$191:FF$221,$D1513,FH$191:FH$221)</f>
        <v>0</v>
      </c>
      <c r="FF1513" s="9"/>
      <c r="FG1513" s="10"/>
      <c r="FH1513" s="11"/>
      <c r="FI1513" s="6">
        <f>SUMIF(FJ$191:FJ$221,$D1513,FL$191:FL$221)</f>
        <v>0</v>
      </c>
      <c r="FJ1513" s="9"/>
      <c r="FK1513" s="10"/>
      <c r="FL1513" s="11"/>
      <c r="FM1513" s="6">
        <f>SUMIF(FN$191:FN$221,$D1513,FP$191:FP$221)</f>
        <v>0</v>
      </c>
      <c r="FN1513" s="9"/>
      <c r="FO1513" s="10"/>
      <c r="FP1513" s="11"/>
      <c r="FQ1513" s="6">
        <f>SUMIF(FR$191:FR$221,$D1513,FT$191:FT$221)</f>
        <v>0</v>
      </c>
      <c r="FR1513" s="9"/>
      <c r="FS1513" s="10"/>
      <c r="FT1513" s="11"/>
      <c r="FU1513" s="6">
        <f>SUMIF(FV$191:FV$221,$D1513,FX$191:FX$221)</f>
        <v>0</v>
      </c>
      <c r="FV1513" s="9"/>
      <c r="FW1513" s="10"/>
      <c r="FX1513" s="11"/>
      <c r="FY1513" s="6">
        <f>SUMIF(FZ$191:FZ$221,$D1513,GB$191:GB$221)</f>
        <v>0</v>
      </c>
      <c r="FZ1513" s="9"/>
      <c r="GA1513" s="10"/>
      <c r="GB1513" s="11"/>
      <c r="GC1513" s="6">
        <f>SUMIF(GD$191:GD$221,$D1513,GF$191:GF$221)</f>
        <v>0</v>
      </c>
      <c r="GD1513" s="9"/>
      <c r="GE1513" s="10"/>
      <c r="GF1513" s="11"/>
      <c r="GG1513" s="6">
        <f>SUMIF(GH$191:GH$221,$D1513,GJ$191:GJ$221)</f>
        <v>0</v>
      </c>
      <c r="GH1513" s="9"/>
      <c r="GI1513" s="10"/>
      <c r="GJ1513" s="11"/>
      <c r="GK1513" s="6">
        <f>SUMIF(GL$191:GL$221,$D1513,GN$191:GN$221)</f>
        <v>0</v>
      </c>
      <c r="GL1513" s="9"/>
      <c r="GM1513" s="10"/>
      <c r="GN1513" s="11"/>
      <c r="GO1513" s="6">
        <f>SUMIF(GP$191:GP$221,$D1513,GR$191:GR$221)</f>
        <v>0</v>
      </c>
      <c r="GP1513" s="9"/>
      <c r="GQ1513" s="10"/>
      <c r="GR1513" s="11"/>
      <c r="GS1513" s="6">
        <f>SUMIF(GT$191:GT$221,$D1513,GV$191:GV$221)</f>
        <v>0</v>
      </c>
      <c r="GT1513" s="9"/>
      <c r="GU1513" s="10"/>
      <c r="GV1513" s="20"/>
      <c r="GW1513" s="19">
        <f t="shared" si="36"/>
        <v>0</v>
      </c>
      <c r="GX1513" s="472"/>
      <c r="GY1513" s="473"/>
    </row>
    <row r="1514" spans="1:207" ht="30">
      <c r="A1514" s="236" t="s">
        <v>82</v>
      </c>
      <c r="B1514" s="475"/>
      <c r="C1514" s="144" t="s">
        <v>454</v>
      </c>
      <c r="D1514" s="237" t="s">
        <v>450</v>
      </c>
      <c r="E1514" s="206">
        <f>SUMIF(F$222:F$252,$D1514,H$222:H$252)</f>
        <v>0</v>
      </c>
      <c r="F1514" s="9"/>
      <c r="G1514" s="10"/>
      <c r="H1514" s="11"/>
      <c r="I1514" s="6">
        <f>SUMIF(J$222:J$252,$D1514,L$222:L$252)</f>
        <v>0</v>
      </c>
      <c r="J1514" s="9"/>
      <c r="K1514" s="10"/>
      <c r="L1514" s="11"/>
      <c r="M1514" s="6">
        <f>SUMIF(N$222:N$252,$D1514,P$222:P$252)</f>
        <v>0</v>
      </c>
      <c r="N1514" s="9"/>
      <c r="O1514" s="10"/>
      <c r="P1514" s="11"/>
      <c r="Q1514" s="6">
        <f>SUMIF(R$222:R$252,$D1514,T$222:T$252)</f>
        <v>0</v>
      </c>
      <c r="R1514" s="9"/>
      <c r="S1514" s="10"/>
      <c r="T1514" s="11"/>
      <c r="U1514" s="6">
        <f>SUMIF(V$222:V$252,$D1514,X$222:X$252)</f>
        <v>0</v>
      </c>
      <c r="V1514" s="9"/>
      <c r="W1514" s="10"/>
      <c r="X1514" s="11"/>
      <c r="Y1514" s="6">
        <f>SUMIF(Z$222:Z$252,$D1514,AB$222:AB$252)</f>
        <v>0</v>
      </c>
      <c r="Z1514" s="9"/>
      <c r="AA1514" s="10"/>
      <c r="AB1514" s="11"/>
      <c r="AC1514" s="6">
        <f>SUMIF(AD$222:AD$252,$D1514,AF$222:AF$252)</f>
        <v>0</v>
      </c>
      <c r="AD1514" s="9"/>
      <c r="AE1514" s="10"/>
      <c r="AF1514" s="11"/>
      <c r="AG1514" s="6">
        <f>SUMIF(AH$222:AH$252,$D1514,AJ$222:AJ$252)</f>
        <v>0</v>
      </c>
      <c r="AH1514" s="9"/>
      <c r="AI1514" s="10"/>
      <c r="AJ1514" s="11"/>
      <c r="AK1514" s="6">
        <f>SUMIF(AL$222:AL$252,$D1514,AN$222:AN$252)</f>
        <v>0</v>
      </c>
      <c r="AL1514" s="9"/>
      <c r="AM1514" s="10"/>
      <c r="AN1514" s="11"/>
      <c r="AO1514" s="6">
        <f>SUMIF(AP$222:AP$252,$D1514,AR$222:AR$252)</f>
        <v>0</v>
      </c>
      <c r="AP1514" s="9"/>
      <c r="AQ1514" s="10"/>
      <c r="AR1514" s="11"/>
      <c r="AS1514" s="6">
        <f>SUMIF(AT$222:AT$252,$D1514,AV$222:AV$252)</f>
        <v>0</v>
      </c>
      <c r="AT1514" s="9"/>
      <c r="AU1514" s="10"/>
      <c r="AV1514" s="11"/>
      <c r="AW1514" s="6">
        <f>SUMIF(AX$222:AX$252,$D1514,AZ$222:AZ$252)</f>
        <v>0</v>
      </c>
      <c r="AX1514" s="9"/>
      <c r="AY1514" s="10"/>
      <c r="AZ1514" s="11"/>
      <c r="BA1514" s="6">
        <f>SUMIF(BB$222:BB$252,$D1514,BD$222:BD$252)</f>
        <v>0</v>
      </c>
      <c r="BB1514" s="9"/>
      <c r="BC1514" s="10"/>
      <c r="BD1514" s="11"/>
      <c r="BE1514" s="6">
        <f>SUMIF(BF$222:BF$252,$D1514,BH$222:BH$252)</f>
        <v>0</v>
      </c>
      <c r="BF1514" s="9"/>
      <c r="BG1514" s="10"/>
      <c r="BH1514" s="11"/>
      <c r="BI1514" s="6">
        <f>SUMIF(BJ$222:BJ$252,$D1514,BL$222:BL$252)</f>
        <v>0</v>
      </c>
      <c r="BJ1514" s="9"/>
      <c r="BK1514" s="10"/>
      <c r="BL1514" s="11"/>
      <c r="BM1514" s="6">
        <f>SUMIF(BN$222:BN$252,$D1514,BP$222:BP$252)</f>
        <v>0</v>
      </c>
      <c r="BN1514" s="9"/>
      <c r="BO1514" s="10"/>
      <c r="BP1514" s="11"/>
      <c r="BQ1514" s="6">
        <f>SUMIF(BR$222:BR$252,$D1514,BT$222:BT$252)</f>
        <v>0</v>
      </c>
      <c r="BR1514" s="9"/>
      <c r="BS1514" s="10"/>
      <c r="BT1514" s="11"/>
      <c r="BU1514" s="6">
        <f>SUMIF(BV$222:BV$252,$D1514,BX$222:BX$252)</f>
        <v>0</v>
      </c>
      <c r="BV1514" s="9"/>
      <c r="BW1514" s="10"/>
      <c r="BX1514" s="11"/>
      <c r="BY1514" s="6">
        <f>SUMIF(BZ$222:BZ$252,$D1514,CB$222:CB$252)</f>
        <v>0</v>
      </c>
      <c r="BZ1514" s="9"/>
      <c r="CA1514" s="10"/>
      <c r="CB1514" s="11"/>
      <c r="CC1514" s="6">
        <f>SUMIF(CD$222:CD$252,$D1514,CF$222:CF$252)</f>
        <v>0</v>
      </c>
      <c r="CD1514" s="9"/>
      <c r="CE1514" s="10"/>
      <c r="CF1514" s="11"/>
      <c r="CG1514" s="6">
        <f>SUMIF(CH$222:CH$252,$D1514,CJ$222:CJ$252)</f>
        <v>0</v>
      </c>
      <c r="CH1514" s="9"/>
      <c r="CI1514" s="10"/>
      <c r="CJ1514" s="11"/>
      <c r="CK1514" s="6">
        <f>SUMIF(CL$222:CL$252,$D1514,CN$222:CN$252)</f>
        <v>0</v>
      </c>
      <c r="CL1514" s="9"/>
      <c r="CM1514" s="10"/>
      <c r="CN1514" s="11"/>
      <c r="CO1514" s="6">
        <f>SUMIF(CP$222:CP$252,$D1514,CR$222:CR$252)</f>
        <v>0</v>
      </c>
      <c r="CP1514" s="9"/>
      <c r="CQ1514" s="10"/>
      <c r="CR1514" s="11"/>
      <c r="CS1514" s="6">
        <f>SUMIF(CT$222:CT$252,$D1514,CV$222:CV$252)</f>
        <v>0</v>
      </c>
      <c r="CT1514" s="9"/>
      <c r="CU1514" s="10"/>
      <c r="CV1514" s="11"/>
      <c r="CW1514" s="6">
        <f>SUMIF(CX$222:CX$252,$D1514,CZ$222:CZ$252)</f>
        <v>0</v>
      </c>
      <c r="CX1514" s="9"/>
      <c r="CY1514" s="10"/>
      <c r="CZ1514" s="11"/>
      <c r="DA1514" s="6">
        <f>SUMIF(DB$222:DB$252,$D1514,DD$222:DD$252)</f>
        <v>0</v>
      </c>
      <c r="DB1514" s="9"/>
      <c r="DC1514" s="10"/>
      <c r="DD1514" s="11"/>
      <c r="DE1514" s="6">
        <f>SUMIF(DF$222:DF$252,$D1514,DH$222:DH$252)</f>
        <v>0</v>
      </c>
      <c r="DF1514" s="9"/>
      <c r="DG1514" s="10"/>
      <c r="DH1514" s="11"/>
      <c r="DI1514" s="6">
        <f>SUMIF(DJ$222:DJ$252,$D1514,DL$222:DL$252)</f>
        <v>0</v>
      </c>
      <c r="DJ1514" s="9"/>
      <c r="DK1514" s="10"/>
      <c r="DL1514" s="11"/>
      <c r="DM1514" s="6">
        <f>SUMIF(DN$222:DN$252,$D1514,DP$222:DP$252)</f>
        <v>0</v>
      </c>
      <c r="DN1514" s="9"/>
      <c r="DO1514" s="10"/>
      <c r="DP1514" s="11"/>
      <c r="DQ1514" s="6">
        <f>SUMIF(DR$222:DR$252,$D1514,DT$222:DT$252)</f>
        <v>0</v>
      </c>
      <c r="DR1514" s="9"/>
      <c r="DS1514" s="10"/>
      <c r="DT1514" s="11"/>
      <c r="DU1514" s="6">
        <f>SUMIF(DV$222:DV$252,$D1514,DX$222:DX$252)</f>
        <v>0</v>
      </c>
      <c r="DV1514" s="9"/>
      <c r="DW1514" s="10"/>
      <c r="DX1514" s="11"/>
      <c r="DY1514" s="6">
        <f>SUMIF(DZ$222:DZ$252,$D1514,EB$222:EB$252)</f>
        <v>0</v>
      </c>
      <c r="DZ1514" s="9"/>
      <c r="EA1514" s="10"/>
      <c r="EB1514" s="11"/>
      <c r="EC1514" s="6">
        <f>SUMIF(ED$222:ED$252,$D1514,EF$222:EF$252)</f>
        <v>0</v>
      </c>
      <c r="ED1514" s="9"/>
      <c r="EE1514" s="10"/>
      <c r="EF1514" s="11"/>
      <c r="EG1514" s="6">
        <f>SUMIF(EH$222:EH$252,$D1514,EJ$222:EJ$252)</f>
        <v>0</v>
      </c>
      <c r="EH1514" s="9"/>
      <c r="EI1514" s="10"/>
      <c r="EJ1514" s="11"/>
      <c r="EK1514" s="6">
        <f>SUMIF(EL$222:EL$252,$D1514,EN$222:EN$252)</f>
        <v>0</v>
      </c>
      <c r="EL1514" s="9"/>
      <c r="EM1514" s="10"/>
      <c r="EN1514" s="11"/>
      <c r="EO1514" s="6">
        <f>SUMIF(EP$222:EP$252,$D1514,ER$222:ER$252)</f>
        <v>0</v>
      </c>
      <c r="EP1514" s="9"/>
      <c r="EQ1514" s="10"/>
      <c r="ER1514" s="11"/>
      <c r="ES1514" s="6">
        <f>SUMIF(ET$222:ET$252,$D1514,EV$222:EV$252)</f>
        <v>0</v>
      </c>
      <c r="ET1514" s="9"/>
      <c r="EU1514" s="10"/>
      <c r="EV1514" s="11"/>
      <c r="EW1514" s="6">
        <f>SUMIF(EX$222:EX$252,$D1514,EZ$222:EZ$252)</f>
        <v>0</v>
      </c>
      <c r="EX1514" s="9"/>
      <c r="EY1514" s="10"/>
      <c r="EZ1514" s="11"/>
      <c r="FA1514" s="6">
        <f>SUMIF(FB$222:FB$252,$D1514,FD$222:FD$252)</f>
        <v>0</v>
      </c>
      <c r="FB1514" s="9"/>
      <c r="FC1514" s="10"/>
      <c r="FD1514" s="11"/>
      <c r="FE1514" s="6">
        <f>SUMIF(FF$222:FF$252,$D1514,FH$222:FH$252)</f>
        <v>0</v>
      </c>
      <c r="FF1514" s="9"/>
      <c r="FG1514" s="10"/>
      <c r="FH1514" s="11"/>
      <c r="FI1514" s="6">
        <f>SUMIF(FJ$222:FJ$252,$D1514,FL$222:FL$252)</f>
        <v>0</v>
      </c>
      <c r="FJ1514" s="9"/>
      <c r="FK1514" s="10"/>
      <c r="FL1514" s="11"/>
      <c r="FM1514" s="6">
        <f>SUMIF(FN$222:FN$252,$D1514,FP$222:FP$252)</f>
        <v>0</v>
      </c>
      <c r="FN1514" s="9"/>
      <c r="FO1514" s="10"/>
      <c r="FP1514" s="11"/>
      <c r="FQ1514" s="6">
        <f>SUMIF(FR$222:FR$252,$D1514,FT$222:FT$252)</f>
        <v>0</v>
      </c>
      <c r="FR1514" s="9"/>
      <c r="FS1514" s="10"/>
      <c r="FT1514" s="11"/>
      <c r="FU1514" s="6">
        <f>SUMIF(FV$222:FV$252,$D1514,FX$222:FX$252)</f>
        <v>0</v>
      </c>
      <c r="FV1514" s="9"/>
      <c r="FW1514" s="10"/>
      <c r="FX1514" s="11"/>
      <c r="FY1514" s="6">
        <f>SUMIF(FZ$222:FZ$252,$D1514,GB$222:GB$252)</f>
        <v>0</v>
      </c>
      <c r="FZ1514" s="9"/>
      <c r="GA1514" s="10"/>
      <c r="GB1514" s="11"/>
      <c r="GC1514" s="6">
        <f>SUMIF(GD$222:GD$252,$D1514,GF$222:GF$252)</f>
        <v>0</v>
      </c>
      <c r="GD1514" s="9"/>
      <c r="GE1514" s="10"/>
      <c r="GF1514" s="11"/>
      <c r="GG1514" s="6">
        <f>SUMIF(GH$222:GH$252,$D1514,GJ$222:GJ$252)</f>
        <v>0</v>
      </c>
      <c r="GH1514" s="9"/>
      <c r="GI1514" s="10"/>
      <c r="GJ1514" s="11"/>
      <c r="GK1514" s="6">
        <f>SUMIF(GL$222:GL$252,$D1514,GN$222:GN$252)</f>
        <v>0</v>
      </c>
      <c r="GL1514" s="9"/>
      <c r="GM1514" s="10"/>
      <c r="GN1514" s="11"/>
      <c r="GO1514" s="6">
        <f>SUMIF(GP$222:GP$252,$D1514,GR$222:GR$252)</f>
        <v>0</v>
      </c>
      <c r="GP1514" s="9"/>
      <c r="GQ1514" s="10"/>
      <c r="GR1514" s="11"/>
      <c r="GS1514" s="6">
        <f>SUMIF(GT$222:GT$252,$D1514,GV$222:GV$252)</f>
        <v>0</v>
      </c>
      <c r="GT1514" s="9"/>
      <c r="GU1514" s="10"/>
      <c r="GV1514" s="20"/>
      <c r="GW1514" s="19">
        <f t="shared" si="36"/>
        <v>0</v>
      </c>
      <c r="GX1514" s="472"/>
      <c r="GY1514" s="473"/>
    </row>
    <row r="1515" spans="1:207" ht="30">
      <c r="A1515" s="236" t="s">
        <v>83</v>
      </c>
      <c r="B1515" s="475"/>
      <c r="C1515" s="144" t="s">
        <v>454</v>
      </c>
      <c r="D1515" s="237" t="s">
        <v>450</v>
      </c>
      <c r="E1515" s="206">
        <f>SUMIF(F$253:F$283,$D1515,H$253:H$283)</f>
        <v>0</v>
      </c>
      <c r="F1515" s="9"/>
      <c r="G1515" s="10"/>
      <c r="H1515" s="11"/>
      <c r="I1515" s="6">
        <f>SUMIF(J$253:J$283,$D1515,L$253:L$283)</f>
        <v>0</v>
      </c>
      <c r="J1515" s="9"/>
      <c r="K1515" s="10"/>
      <c r="L1515" s="11"/>
      <c r="M1515" s="6">
        <f>SUMIF(N$253:N$283,$D1515,P$253:P$283)</f>
        <v>0</v>
      </c>
      <c r="N1515" s="9"/>
      <c r="O1515" s="10"/>
      <c r="P1515" s="11"/>
      <c r="Q1515" s="6">
        <f>SUMIF(R$253:R$283,$D1515,T$253:T$283)</f>
        <v>0</v>
      </c>
      <c r="R1515" s="9"/>
      <c r="S1515" s="10"/>
      <c r="T1515" s="11"/>
      <c r="U1515" s="6">
        <f>SUMIF(V$253:V$283,$D1515,X$253:X$283)</f>
        <v>0</v>
      </c>
      <c r="V1515" s="9"/>
      <c r="W1515" s="10"/>
      <c r="X1515" s="11"/>
      <c r="Y1515" s="6">
        <f>SUMIF(Z$253:Z$283,$D1515,AB$253:AB$283)</f>
        <v>0</v>
      </c>
      <c r="Z1515" s="9"/>
      <c r="AA1515" s="10"/>
      <c r="AB1515" s="11"/>
      <c r="AC1515" s="6">
        <f>SUMIF(AD$253:AD$283,$D1515,AF$253:AF$283)</f>
        <v>0</v>
      </c>
      <c r="AD1515" s="9"/>
      <c r="AE1515" s="10"/>
      <c r="AF1515" s="11"/>
      <c r="AG1515" s="6">
        <f>SUMIF(AH$253:AH$283,$D1515,AJ$253:AJ$283)</f>
        <v>0</v>
      </c>
      <c r="AH1515" s="9"/>
      <c r="AI1515" s="10"/>
      <c r="AJ1515" s="11"/>
      <c r="AK1515" s="6">
        <f>SUMIF(AL$253:AL$283,$D1515,AN$253:AN$283)</f>
        <v>0</v>
      </c>
      <c r="AL1515" s="9"/>
      <c r="AM1515" s="10"/>
      <c r="AN1515" s="11"/>
      <c r="AO1515" s="6">
        <f>SUMIF(AP$253:AP$283,$D1515,AR$253:AR$283)</f>
        <v>0</v>
      </c>
      <c r="AP1515" s="9"/>
      <c r="AQ1515" s="10"/>
      <c r="AR1515" s="11"/>
      <c r="AS1515" s="6">
        <f>SUMIF(AT$253:AT$283,$D1515,AV$253:AV$283)</f>
        <v>0</v>
      </c>
      <c r="AT1515" s="9"/>
      <c r="AU1515" s="10"/>
      <c r="AV1515" s="11"/>
      <c r="AW1515" s="6">
        <f>SUMIF(AX$253:AX$283,$D1515,AZ$253:AZ$283)</f>
        <v>0</v>
      </c>
      <c r="AX1515" s="9"/>
      <c r="AY1515" s="10"/>
      <c r="AZ1515" s="11"/>
      <c r="BA1515" s="6">
        <f>SUMIF(BB$253:BB$283,$D1515,BD$253:BD$283)</f>
        <v>0</v>
      </c>
      <c r="BB1515" s="9"/>
      <c r="BC1515" s="10"/>
      <c r="BD1515" s="11"/>
      <c r="BE1515" s="6">
        <f>SUMIF(BF$253:BF$283,$D1515,BH$253:BH$283)</f>
        <v>0</v>
      </c>
      <c r="BF1515" s="9"/>
      <c r="BG1515" s="10"/>
      <c r="BH1515" s="11"/>
      <c r="BI1515" s="6">
        <f>SUMIF(BJ$253:BJ$283,$D1515,BL$253:BL$283)</f>
        <v>0</v>
      </c>
      <c r="BJ1515" s="9"/>
      <c r="BK1515" s="10"/>
      <c r="BL1515" s="11"/>
      <c r="BM1515" s="6">
        <f>SUMIF(BN$253:BN$283,$D1515,BP$253:BP$283)</f>
        <v>0</v>
      </c>
      <c r="BN1515" s="9"/>
      <c r="BO1515" s="10"/>
      <c r="BP1515" s="11"/>
      <c r="BQ1515" s="6">
        <f>SUMIF(BR$253:BR$283,$D1515,BT$253:BT$283)</f>
        <v>0</v>
      </c>
      <c r="BR1515" s="9"/>
      <c r="BS1515" s="10"/>
      <c r="BT1515" s="11"/>
      <c r="BU1515" s="6">
        <f>SUMIF(BV$253:BV$283,$D1515,BX$253:BX$283)</f>
        <v>0</v>
      </c>
      <c r="BV1515" s="9"/>
      <c r="BW1515" s="10"/>
      <c r="BX1515" s="11"/>
      <c r="BY1515" s="6">
        <f>SUMIF(BZ$253:BZ$283,$D1515,CB$253:CB$283)</f>
        <v>0</v>
      </c>
      <c r="BZ1515" s="9"/>
      <c r="CA1515" s="10"/>
      <c r="CB1515" s="11"/>
      <c r="CC1515" s="6">
        <f>SUMIF(CD$253:CD$283,$D1515,CF$253:CF$283)</f>
        <v>0</v>
      </c>
      <c r="CD1515" s="9"/>
      <c r="CE1515" s="10"/>
      <c r="CF1515" s="11"/>
      <c r="CG1515" s="6">
        <f>SUMIF(CH$253:CH$283,$D1515,CJ$253:CJ$283)</f>
        <v>0</v>
      </c>
      <c r="CH1515" s="9"/>
      <c r="CI1515" s="10"/>
      <c r="CJ1515" s="11"/>
      <c r="CK1515" s="6">
        <f>SUMIF(CL$253:CL$283,$D1515,CN$253:CN$283)</f>
        <v>0</v>
      </c>
      <c r="CL1515" s="9"/>
      <c r="CM1515" s="10"/>
      <c r="CN1515" s="11"/>
      <c r="CO1515" s="6">
        <f>SUMIF(CP$253:CP$283,$D1515,CR$253:CR$283)</f>
        <v>0</v>
      </c>
      <c r="CP1515" s="9"/>
      <c r="CQ1515" s="10"/>
      <c r="CR1515" s="11"/>
      <c r="CS1515" s="6">
        <f>SUMIF(CT$253:CT$283,$D1515,CV$253:CV$283)</f>
        <v>0</v>
      </c>
      <c r="CT1515" s="9"/>
      <c r="CU1515" s="10"/>
      <c r="CV1515" s="11"/>
      <c r="CW1515" s="6">
        <f>SUMIF(CX$253:CX$283,$D1515,CZ$253:CZ$283)</f>
        <v>0</v>
      </c>
      <c r="CX1515" s="9"/>
      <c r="CY1515" s="10"/>
      <c r="CZ1515" s="11"/>
      <c r="DA1515" s="6">
        <f>SUMIF(DB$253:DB$283,$D1515,DD$253:DD$283)</f>
        <v>0</v>
      </c>
      <c r="DB1515" s="9"/>
      <c r="DC1515" s="10"/>
      <c r="DD1515" s="11"/>
      <c r="DE1515" s="6">
        <f>SUMIF(DF$253:DF$283,$D1515,DH$253:DH$283)</f>
        <v>0</v>
      </c>
      <c r="DF1515" s="9"/>
      <c r="DG1515" s="10"/>
      <c r="DH1515" s="11"/>
      <c r="DI1515" s="6">
        <f>SUMIF(DJ$253:DJ$283,$D1515,DL$253:DL$283)</f>
        <v>0</v>
      </c>
      <c r="DJ1515" s="9"/>
      <c r="DK1515" s="10"/>
      <c r="DL1515" s="11"/>
      <c r="DM1515" s="6">
        <f>SUMIF(DN$253:DN$283,$D1515,DP$253:DP$283)</f>
        <v>0</v>
      </c>
      <c r="DN1515" s="9"/>
      <c r="DO1515" s="10"/>
      <c r="DP1515" s="11"/>
      <c r="DQ1515" s="6">
        <f>SUMIF(DR$253:DR$283,$D1515,DT$253:DT$283)</f>
        <v>0</v>
      </c>
      <c r="DR1515" s="9"/>
      <c r="DS1515" s="10"/>
      <c r="DT1515" s="11"/>
      <c r="DU1515" s="6">
        <f>SUMIF(DV$253:DV$283,$D1515,DX$253:DX$283)</f>
        <v>0</v>
      </c>
      <c r="DV1515" s="9"/>
      <c r="DW1515" s="10"/>
      <c r="DX1515" s="11"/>
      <c r="DY1515" s="6">
        <f>SUMIF(DZ$253:DZ$283,$D1515,EB$253:EB$283)</f>
        <v>0</v>
      </c>
      <c r="DZ1515" s="9"/>
      <c r="EA1515" s="10"/>
      <c r="EB1515" s="11"/>
      <c r="EC1515" s="6">
        <f>SUMIF(ED$253:ED$283,$D1515,EF$253:EF$283)</f>
        <v>0</v>
      </c>
      <c r="ED1515" s="9"/>
      <c r="EE1515" s="10"/>
      <c r="EF1515" s="11"/>
      <c r="EG1515" s="6">
        <f>SUMIF(EH$253:EH$283,$D1515,EJ$253:EJ$283)</f>
        <v>0</v>
      </c>
      <c r="EH1515" s="9"/>
      <c r="EI1515" s="10"/>
      <c r="EJ1515" s="11"/>
      <c r="EK1515" s="6">
        <f>SUMIF(EL$253:EL$283,$D1515,EN$253:EN$283)</f>
        <v>0</v>
      </c>
      <c r="EL1515" s="9"/>
      <c r="EM1515" s="10"/>
      <c r="EN1515" s="11"/>
      <c r="EO1515" s="6">
        <f>SUMIF(EP$253:EP$283,$D1515,ER$253:ER$283)</f>
        <v>0</v>
      </c>
      <c r="EP1515" s="9"/>
      <c r="EQ1515" s="10"/>
      <c r="ER1515" s="11"/>
      <c r="ES1515" s="6">
        <f>SUMIF(ET$253:ET$283,$D1515,EV$253:EV$283)</f>
        <v>0</v>
      </c>
      <c r="ET1515" s="9"/>
      <c r="EU1515" s="10"/>
      <c r="EV1515" s="11"/>
      <c r="EW1515" s="6">
        <f>SUMIF(EX$253:EX$283,$D1515,EZ$253:EZ$283)</f>
        <v>0</v>
      </c>
      <c r="EX1515" s="9"/>
      <c r="EY1515" s="10"/>
      <c r="EZ1515" s="11"/>
      <c r="FA1515" s="6">
        <f>SUMIF(FB$253:FB$283,$D1515,FD$253:FD$283)</f>
        <v>0</v>
      </c>
      <c r="FB1515" s="9"/>
      <c r="FC1515" s="10"/>
      <c r="FD1515" s="11"/>
      <c r="FE1515" s="6">
        <f>SUMIF(FF$253:FF$283,$D1515,FH$253:FH$283)</f>
        <v>0</v>
      </c>
      <c r="FF1515" s="9"/>
      <c r="FG1515" s="10"/>
      <c r="FH1515" s="11"/>
      <c r="FI1515" s="6">
        <f>SUMIF(FJ$253:FJ$283,$D1515,FL$253:FL$283)</f>
        <v>0</v>
      </c>
      <c r="FJ1515" s="9"/>
      <c r="FK1515" s="10"/>
      <c r="FL1515" s="11"/>
      <c r="FM1515" s="6">
        <f>SUMIF(FN$253:FN$283,$D1515,FP$253:FP$283)</f>
        <v>0</v>
      </c>
      <c r="FN1515" s="9"/>
      <c r="FO1515" s="10"/>
      <c r="FP1515" s="11"/>
      <c r="FQ1515" s="6">
        <f>SUMIF(FR$253:FR$283,$D1515,FT$253:FT$283)</f>
        <v>0</v>
      </c>
      <c r="FR1515" s="9"/>
      <c r="FS1515" s="10"/>
      <c r="FT1515" s="11"/>
      <c r="FU1515" s="6">
        <f>SUMIF(FV$253:FV$283,$D1515,FX$253:FX$283)</f>
        <v>0</v>
      </c>
      <c r="FV1515" s="9"/>
      <c r="FW1515" s="10"/>
      <c r="FX1515" s="11"/>
      <c r="FY1515" s="6">
        <f>SUMIF(FZ$253:FZ$283,$D1515,GB$253:GB$283)</f>
        <v>0</v>
      </c>
      <c r="FZ1515" s="9"/>
      <c r="GA1515" s="10"/>
      <c r="GB1515" s="11"/>
      <c r="GC1515" s="6">
        <f>SUMIF(GD$253:GD$283,$D1515,GF$253:GF$283)</f>
        <v>0</v>
      </c>
      <c r="GD1515" s="9"/>
      <c r="GE1515" s="10"/>
      <c r="GF1515" s="11"/>
      <c r="GG1515" s="6">
        <f>SUMIF(GH$253:GH$283,$D1515,GJ$253:GJ$283)</f>
        <v>0</v>
      </c>
      <c r="GH1515" s="9"/>
      <c r="GI1515" s="10"/>
      <c r="GJ1515" s="11"/>
      <c r="GK1515" s="6">
        <f>SUMIF(GL$253:GL$283,$D1515,GN$253:GN$283)</f>
        <v>0</v>
      </c>
      <c r="GL1515" s="9"/>
      <c r="GM1515" s="10"/>
      <c r="GN1515" s="11"/>
      <c r="GO1515" s="6">
        <f>SUMIF(GP$253:GP$283,$D1515,GR$253:GR$283)</f>
        <v>0</v>
      </c>
      <c r="GP1515" s="9"/>
      <c r="GQ1515" s="10"/>
      <c r="GR1515" s="11"/>
      <c r="GS1515" s="6">
        <f>SUMIF(GT$253:GT$283,$D1515,GV$253:GV$283)</f>
        <v>0</v>
      </c>
      <c r="GT1515" s="9"/>
      <c r="GU1515" s="10"/>
      <c r="GV1515" s="20"/>
      <c r="GW1515" s="19">
        <f t="shared" si="36"/>
        <v>0</v>
      </c>
      <c r="GX1515" s="472"/>
      <c r="GY1515" s="473"/>
    </row>
    <row r="1516" spans="1:207" ht="30">
      <c r="A1516" s="236" t="s">
        <v>84</v>
      </c>
      <c r="B1516" s="475"/>
      <c r="C1516" s="144" t="s">
        <v>454</v>
      </c>
      <c r="D1516" s="237" t="s">
        <v>450</v>
      </c>
      <c r="E1516" s="206">
        <f>SUMIF(F$284:F$314,$D1516,H$284:H$314)</f>
        <v>0</v>
      </c>
      <c r="F1516" s="9"/>
      <c r="G1516" s="10"/>
      <c r="H1516" s="11"/>
      <c r="I1516" s="6">
        <f>SUMIF(J$284:J$314,$D1516,L$284:L$314)</f>
        <v>0</v>
      </c>
      <c r="J1516" s="9"/>
      <c r="K1516" s="10"/>
      <c r="L1516" s="11"/>
      <c r="M1516" s="6">
        <f>SUMIF(N$284:N$314,$D1516,P$284:P$314)</f>
        <v>0</v>
      </c>
      <c r="N1516" s="9"/>
      <c r="O1516" s="10"/>
      <c r="P1516" s="11"/>
      <c r="Q1516" s="6">
        <f>SUMIF(R$284:R$314,$D1516,T$284:T$314)</f>
        <v>0</v>
      </c>
      <c r="R1516" s="9"/>
      <c r="S1516" s="10"/>
      <c r="T1516" s="11"/>
      <c r="U1516" s="6">
        <f>SUMIF(V$284:V$314,$D1516,X$284:X$314)</f>
        <v>0</v>
      </c>
      <c r="V1516" s="9"/>
      <c r="W1516" s="10"/>
      <c r="X1516" s="11"/>
      <c r="Y1516" s="6">
        <f>SUMIF(Z$284:Z$314,$D1516,AB$284:AB$314)</f>
        <v>0</v>
      </c>
      <c r="Z1516" s="9"/>
      <c r="AA1516" s="10"/>
      <c r="AB1516" s="11"/>
      <c r="AC1516" s="6">
        <f>SUMIF(AD$284:AD$314,$D1516,AF$284:AF$314)</f>
        <v>0</v>
      </c>
      <c r="AD1516" s="9"/>
      <c r="AE1516" s="10"/>
      <c r="AF1516" s="11"/>
      <c r="AG1516" s="6">
        <f>SUMIF(AH$284:AH$314,$D1516,AJ$284:AJ$314)</f>
        <v>0</v>
      </c>
      <c r="AH1516" s="9"/>
      <c r="AI1516" s="10"/>
      <c r="AJ1516" s="11"/>
      <c r="AK1516" s="6">
        <f>SUMIF(AL$284:AL$314,$D1516,AN$284:AN$314)</f>
        <v>0</v>
      </c>
      <c r="AL1516" s="9"/>
      <c r="AM1516" s="10"/>
      <c r="AN1516" s="11"/>
      <c r="AO1516" s="6">
        <f>SUMIF(AP$284:AP$314,$D1516,AR$284:AR$314)</f>
        <v>0</v>
      </c>
      <c r="AP1516" s="9"/>
      <c r="AQ1516" s="10"/>
      <c r="AR1516" s="11"/>
      <c r="AS1516" s="6">
        <f>SUMIF(AT$284:AT$314,$D1516,AV$284:AV$314)</f>
        <v>0</v>
      </c>
      <c r="AT1516" s="9"/>
      <c r="AU1516" s="10"/>
      <c r="AV1516" s="11"/>
      <c r="AW1516" s="6">
        <f>SUMIF(AX$284:AX$314,$D1516,AZ$284:AZ$314)</f>
        <v>0</v>
      </c>
      <c r="AX1516" s="9"/>
      <c r="AY1516" s="10"/>
      <c r="AZ1516" s="11"/>
      <c r="BA1516" s="6">
        <f>SUMIF(BB$284:BB$314,$D1516,BD$284:BD$314)</f>
        <v>0</v>
      </c>
      <c r="BB1516" s="9"/>
      <c r="BC1516" s="10"/>
      <c r="BD1516" s="11"/>
      <c r="BE1516" s="6">
        <f>SUMIF(BF$284:BF$314,$D1516,BH$284:BH$314)</f>
        <v>0</v>
      </c>
      <c r="BF1516" s="9"/>
      <c r="BG1516" s="10"/>
      <c r="BH1516" s="11"/>
      <c r="BI1516" s="6">
        <f>SUMIF(BJ$284:BJ$314,$D1516,BL$284:BL$314)</f>
        <v>0</v>
      </c>
      <c r="BJ1516" s="9"/>
      <c r="BK1516" s="10"/>
      <c r="BL1516" s="11"/>
      <c r="BM1516" s="6">
        <f>SUMIF(BN$284:BN$314,$D1516,BP$284:BP$314)</f>
        <v>0</v>
      </c>
      <c r="BN1516" s="9"/>
      <c r="BO1516" s="10"/>
      <c r="BP1516" s="11"/>
      <c r="BQ1516" s="6">
        <f>SUMIF(BR$284:BR$314,$D1516,BT$284:BT$314)</f>
        <v>0</v>
      </c>
      <c r="BR1516" s="9"/>
      <c r="BS1516" s="10"/>
      <c r="BT1516" s="11"/>
      <c r="BU1516" s="6">
        <f>SUMIF(BV$284:BV$314,$D1516,BX$284:BX$314)</f>
        <v>0</v>
      </c>
      <c r="BV1516" s="9"/>
      <c r="BW1516" s="10"/>
      <c r="BX1516" s="11"/>
      <c r="BY1516" s="6">
        <f>SUMIF(BZ$284:BZ$314,$D1516,CB$284:CB$314)</f>
        <v>0</v>
      </c>
      <c r="BZ1516" s="9"/>
      <c r="CA1516" s="10"/>
      <c r="CB1516" s="11"/>
      <c r="CC1516" s="6">
        <f>SUMIF(CD$284:CD$314,$D1516,CF$284:CF$314)</f>
        <v>0</v>
      </c>
      <c r="CD1516" s="9"/>
      <c r="CE1516" s="10"/>
      <c r="CF1516" s="11"/>
      <c r="CG1516" s="6">
        <f>SUMIF(CH$284:CH$314,$D1516,CJ$284:CJ$314)</f>
        <v>0</v>
      </c>
      <c r="CH1516" s="9"/>
      <c r="CI1516" s="10"/>
      <c r="CJ1516" s="11"/>
      <c r="CK1516" s="6">
        <f>SUMIF(CL$284:CL$314,$D1516,CN$284:CN$314)</f>
        <v>0</v>
      </c>
      <c r="CL1516" s="9"/>
      <c r="CM1516" s="10"/>
      <c r="CN1516" s="11"/>
      <c r="CO1516" s="6">
        <f>SUMIF(CP$284:CP$314,$D1516,CR$284:CR$314)</f>
        <v>0</v>
      </c>
      <c r="CP1516" s="9"/>
      <c r="CQ1516" s="10"/>
      <c r="CR1516" s="11"/>
      <c r="CS1516" s="6">
        <f>SUMIF(CT$284:CT$314,$D1516,CV$284:CV$314)</f>
        <v>0</v>
      </c>
      <c r="CT1516" s="9"/>
      <c r="CU1516" s="10"/>
      <c r="CV1516" s="11"/>
      <c r="CW1516" s="6">
        <f>SUMIF(CX$284:CX$314,$D1516,CZ$284:CZ$314)</f>
        <v>0</v>
      </c>
      <c r="CX1516" s="9"/>
      <c r="CY1516" s="10"/>
      <c r="CZ1516" s="11"/>
      <c r="DA1516" s="6">
        <f>SUMIF(DB$284:DB$314,$D1516,DD$284:DD$314)</f>
        <v>0</v>
      </c>
      <c r="DB1516" s="9"/>
      <c r="DC1516" s="10"/>
      <c r="DD1516" s="11"/>
      <c r="DE1516" s="6">
        <f>SUMIF(DF$284:DF$314,$D1516,DH$284:DH$314)</f>
        <v>0</v>
      </c>
      <c r="DF1516" s="9"/>
      <c r="DG1516" s="10"/>
      <c r="DH1516" s="11"/>
      <c r="DI1516" s="6">
        <f>SUMIF(DJ$284:DJ$314,$D1516,DL$284:DL$314)</f>
        <v>0</v>
      </c>
      <c r="DJ1516" s="9"/>
      <c r="DK1516" s="10"/>
      <c r="DL1516" s="11"/>
      <c r="DM1516" s="6">
        <f>SUMIF(DN$284:DN$314,$D1516,DP$284:DP$314)</f>
        <v>0</v>
      </c>
      <c r="DN1516" s="9"/>
      <c r="DO1516" s="10"/>
      <c r="DP1516" s="11"/>
      <c r="DQ1516" s="6">
        <f>SUMIF(DR$284:DR$314,$D1516,DT$284:DT$314)</f>
        <v>0</v>
      </c>
      <c r="DR1516" s="9"/>
      <c r="DS1516" s="10"/>
      <c r="DT1516" s="11"/>
      <c r="DU1516" s="6">
        <f>SUMIF(DV$284:DV$314,$D1516,DX$284:DX$314)</f>
        <v>0</v>
      </c>
      <c r="DV1516" s="9"/>
      <c r="DW1516" s="10"/>
      <c r="DX1516" s="11"/>
      <c r="DY1516" s="6">
        <f>SUMIF(DZ$284:DZ$314,$D1516,EB$284:EB$314)</f>
        <v>0</v>
      </c>
      <c r="DZ1516" s="9"/>
      <c r="EA1516" s="10"/>
      <c r="EB1516" s="11"/>
      <c r="EC1516" s="6">
        <f>SUMIF(ED$284:ED$314,$D1516,EF$284:EF$314)</f>
        <v>0</v>
      </c>
      <c r="ED1516" s="9"/>
      <c r="EE1516" s="10"/>
      <c r="EF1516" s="11"/>
      <c r="EG1516" s="6">
        <f>SUMIF(EH$284:EH$314,$D1516,EJ$284:EJ$314)</f>
        <v>0</v>
      </c>
      <c r="EH1516" s="9"/>
      <c r="EI1516" s="10"/>
      <c r="EJ1516" s="11"/>
      <c r="EK1516" s="6">
        <f>SUMIF(EL$284:EL$314,$D1516,EN$284:EN$314)</f>
        <v>0</v>
      </c>
      <c r="EL1516" s="9"/>
      <c r="EM1516" s="10"/>
      <c r="EN1516" s="11"/>
      <c r="EO1516" s="6">
        <f>SUMIF(EP$284:EP$314,$D1516,ER$284:ER$314)</f>
        <v>0</v>
      </c>
      <c r="EP1516" s="9"/>
      <c r="EQ1516" s="10"/>
      <c r="ER1516" s="11"/>
      <c r="ES1516" s="6">
        <f>SUMIF(ET$284:ET$314,$D1516,EV$284:EV$314)</f>
        <v>0</v>
      </c>
      <c r="ET1516" s="9"/>
      <c r="EU1516" s="10"/>
      <c r="EV1516" s="11"/>
      <c r="EW1516" s="6">
        <f>SUMIF(EX$284:EX$314,$D1516,EZ$284:EZ$314)</f>
        <v>0</v>
      </c>
      <c r="EX1516" s="9"/>
      <c r="EY1516" s="10"/>
      <c r="EZ1516" s="11"/>
      <c r="FA1516" s="6">
        <f>SUMIF(FB$284:FB$314,$D1516,FD$284:FD$314)</f>
        <v>0</v>
      </c>
      <c r="FB1516" s="9"/>
      <c r="FC1516" s="10"/>
      <c r="FD1516" s="11"/>
      <c r="FE1516" s="6">
        <f>SUMIF(FF$284:FF$314,$D1516,FH$284:FH$314)</f>
        <v>0</v>
      </c>
      <c r="FF1516" s="9"/>
      <c r="FG1516" s="10"/>
      <c r="FH1516" s="11"/>
      <c r="FI1516" s="6">
        <f>SUMIF(FJ$284:FJ$314,$D1516,FL$284:FL$314)</f>
        <v>0</v>
      </c>
      <c r="FJ1516" s="9"/>
      <c r="FK1516" s="10"/>
      <c r="FL1516" s="11"/>
      <c r="FM1516" s="6">
        <f>SUMIF(FN$284:FN$314,$D1516,FP$284:FP$314)</f>
        <v>0</v>
      </c>
      <c r="FN1516" s="9"/>
      <c r="FO1516" s="10"/>
      <c r="FP1516" s="11"/>
      <c r="FQ1516" s="6">
        <f>SUMIF(FR$284:FR$314,$D1516,FT$284:FT$314)</f>
        <v>0</v>
      </c>
      <c r="FR1516" s="9"/>
      <c r="FS1516" s="10"/>
      <c r="FT1516" s="11"/>
      <c r="FU1516" s="6">
        <f>SUMIF(FV$284:FV$314,$D1516,FX$284:FX$314)</f>
        <v>0</v>
      </c>
      <c r="FV1516" s="9"/>
      <c r="FW1516" s="10"/>
      <c r="FX1516" s="11"/>
      <c r="FY1516" s="6">
        <f>SUMIF(FZ$284:FZ$314,$D1516,GB$284:GB$314)</f>
        <v>0</v>
      </c>
      <c r="FZ1516" s="9"/>
      <c r="GA1516" s="10"/>
      <c r="GB1516" s="11"/>
      <c r="GC1516" s="6">
        <f>SUMIF(GD$284:GD$314,$D1516,GF$284:GF$314)</f>
        <v>0</v>
      </c>
      <c r="GD1516" s="9"/>
      <c r="GE1516" s="10"/>
      <c r="GF1516" s="11"/>
      <c r="GG1516" s="6">
        <f>SUMIF(GH$284:GH$314,$D1516,GJ$284:GJ$314)</f>
        <v>0</v>
      </c>
      <c r="GH1516" s="9"/>
      <c r="GI1516" s="10"/>
      <c r="GJ1516" s="11"/>
      <c r="GK1516" s="6">
        <f>SUMIF(GL$284:GL$314,$D1516,GN$284:GN$314)</f>
        <v>0</v>
      </c>
      <c r="GL1516" s="9"/>
      <c r="GM1516" s="10"/>
      <c r="GN1516" s="11"/>
      <c r="GO1516" s="6">
        <f>SUMIF(GP$284:GP$314,$D1516,GR$284:GR$314)</f>
        <v>0</v>
      </c>
      <c r="GP1516" s="9"/>
      <c r="GQ1516" s="10"/>
      <c r="GR1516" s="11"/>
      <c r="GS1516" s="6">
        <f>SUMIF(GT$284:GT$314,$D1516,GV$284:GV$314)</f>
        <v>0</v>
      </c>
      <c r="GT1516" s="9"/>
      <c r="GU1516" s="10"/>
      <c r="GV1516" s="20"/>
      <c r="GW1516" s="19">
        <f t="shared" si="36"/>
        <v>0</v>
      </c>
      <c r="GX1516" s="472"/>
      <c r="GY1516" s="473"/>
    </row>
    <row r="1517" spans="1:207" ht="30">
      <c r="A1517" s="289" t="s">
        <v>85</v>
      </c>
      <c r="B1517" s="475"/>
      <c r="C1517" s="144" t="s">
        <v>454</v>
      </c>
      <c r="D1517" s="237" t="s">
        <v>450</v>
      </c>
      <c r="E1517" s="207">
        <f>SUMIF(F$315:F$345,$D1517,H$315:H$345)</f>
        <v>0</v>
      </c>
      <c r="F1517" s="12"/>
      <c r="G1517" s="13"/>
      <c r="H1517" s="14"/>
      <c r="I1517" s="6">
        <f>SUMIF(J$315:J$345,$D1517,L$315:L$345)</f>
        <v>0</v>
      </c>
      <c r="J1517" s="12"/>
      <c r="K1517" s="13"/>
      <c r="L1517" s="14"/>
      <c r="M1517" s="7">
        <f>SUMIF(N$315:N$345,$D1517,P$315:P$345)</f>
        <v>0</v>
      </c>
      <c r="N1517" s="12"/>
      <c r="O1517" s="13"/>
      <c r="P1517" s="14"/>
      <c r="Q1517" s="6">
        <f>SUMIF(R$315:R$345,$D1517,T$315:T$345)</f>
        <v>0</v>
      </c>
      <c r="R1517" s="12"/>
      <c r="S1517" s="13"/>
      <c r="T1517" s="14"/>
      <c r="U1517" s="7">
        <f>SUMIF(V$315:V$345,$D1517,X$315:X$345)</f>
        <v>0</v>
      </c>
      <c r="V1517" s="12"/>
      <c r="W1517" s="13"/>
      <c r="X1517" s="14"/>
      <c r="Y1517" s="6">
        <f>SUMIF(Z$315:Z$345,$D1517,AB$315:AB$345)</f>
        <v>0</v>
      </c>
      <c r="Z1517" s="12"/>
      <c r="AA1517" s="13"/>
      <c r="AB1517" s="14"/>
      <c r="AC1517" s="7">
        <f>SUMIF(AD$315:AD$345,$D1517,AF$315:AF$345)</f>
        <v>0</v>
      </c>
      <c r="AD1517" s="12"/>
      <c r="AE1517" s="13"/>
      <c r="AF1517" s="14"/>
      <c r="AG1517" s="7">
        <f>SUMIF(AH$315:AH$345,$D1517,AJ$315:AJ$345)</f>
        <v>0</v>
      </c>
      <c r="AH1517" s="12"/>
      <c r="AI1517" s="13"/>
      <c r="AJ1517" s="14"/>
      <c r="AK1517" s="7">
        <f>SUMIF(AL$315:AL$345,$D1517,AN$315:AN$345)</f>
        <v>0</v>
      </c>
      <c r="AL1517" s="12"/>
      <c r="AM1517" s="13"/>
      <c r="AN1517" s="14"/>
      <c r="AO1517" s="7">
        <f>SUMIF(AP$315:AP$345,$D1517,AR$315:AR$345)</f>
        <v>0</v>
      </c>
      <c r="AP1517" s="12"/>
      <c r="AQ1517" s="13"/>
      <c r="AR1517" s="14"/>
      <c r="AS1517" s="7">
        <f>SUMIF(AT$315:AT$345,$D1517,AV$315:AV$345)</f>
        <v>0</v>
      </c>
      <c r="AT1517" s="12"/>
      <c r="AU1517" s="13"/>
      <c r="AV1517" s="14"/>
      <c r="AW1517" s="7">
        <f>SUMIF(AX$315:AX$345,$D1517,AZ$315:AZ$345)</f>
        <v>0</v>
      </c>
      <c r="AX1517" s="12"/>
      <c r="AY1517" s="13"/>
      <c r="AZ1517" s="14"/>
      <c r="BA1517" s="7">
        <f>SUMIF(BB$315:BB$345,$D1517,BD$315:BD$345)</f>
        <v>0</v>
      </c>
      <c r="BB1517" s="12"/>
      <c r="BC1517" s="13"/>
      <c r="BD1517" s="14"/>
      <c r="BE1517" s="7">
        <f>SUMIF(BF$315:BF$345,$D1517,BH$315:BH$345)</f>
        <v>0</v>
      </c>
      <c r="BF1517" s="12"/>
      <c r="BG1517" s="13"/>
      <c r="BH1517" s="14"/>
      <c r="BI1517" s="7">
        <f>SUMIF(BJ$315:BJ$345,$D1517,BL$315:BL$345)</f>
        <v>0</v>
      </c>
      <c r="BJ1517" s="12"/>
      <c r="BK1517" s="13"/>
      <c r="BL1517" s="14"/>
      <c r="BM1517" s="7">
        <f>SUMIF(BN$315:BN$345,$D1517,BP$315:BP$345)</f>
        <v>0</v>
      </c>
      <c r="BN1517" s="12"/>
      <c r="BO1517" s="13"/>
      <c r="BP1517" s="14"/>
      <c r="BQ1517" s="7">
        <f>SUMIF(BR$315:BR$345,$D1517,BT$315:BT$345)</f>
        <v>0</v>
      </c>
      <c r="BR1517" s="12"/>
      <c r="BS1517" s="13"/>
      <c r="BT1517" s="14"/>
      <c r="BU1517" s="7">
        <f>SUMIF(BV$315:BV$345,$D1517,BX$315:BX$345)</f>
        <v>0</v>
      </c>
      <c r="BV1517" s="12"/>
      <c r="BW1517" s="13"/>
      <c r="BX1517" s="14"/>
      <c r="BY1517" s="7">
        <f>SUMIF(BZ$315:BZ$345,$D1517,CB$315:CB$345)</f>
        <v>0</v>
      </c>
      <c r="BZ1517" s="12"/>
      <c r="CA1517" s="13"/>
      <c r="CB1517" s="14"/>
      <c r="CC1517" s="7">
        <f>SUMIF(CD$315:CD$345,$D1517,CF$315:CF$345)</f>
        <v>0</v>
      </c>
      <c r="CD1517" s="12"/>
      <c r="CE1517" s="13"/>
      <c r="CF1517" s="14"/>
      <c r="CG1517" s="7">
        <f>SUMIF(CH$315:CH$345,$D1517,CJ$315:CJ$345)</f>
        <v>0</v>
      </c>
      <c r="CH1517" s="12"/>
      <c r="CI1517" s="13"/>
      <c r="CJ1517" s="14"/>
      <c r="CK1517" s="7">
        <f>SUMIF(CL$315:CL$345,$D1517,CN$315:CN$345)</f>
        <v>0</v>
      </c>
      <c r="CL1517" s="12"/>
      <c r="CM1517" s="13"/>
      <c r="CN1517" s="14"/>
      <c r="CO1517" s="7">
        <f>SUMIF(CP$315:CP$345,$D1517,CR$315:CR$345)</f>
        <v>0</v>
      </c>
      <c r="CP1517" s="12"/>
      <c r="CQ1517" s="13"/>
      <c r="CR1517" s="14"/>
      <c r="CS1517" s="7">
        <f>SUMIF(CT$315:CT$345,$D1517,CV$315:CV$345)</f>
        <v>0</v>
      </c>
      <c r="CT1517" s="12"/>
      <c r="CU1517" s="13"/>
      <c r="CV1517" s="14"/>
      <c r="CW1517" s="7">
        <f>SUMIF(CX$315:CX$345,$D1517,CZ$315:CZ$345)</f>
        <v>0</v>
      </c>
      <c r="CX1517" s="12"/>
      <c r="CY1517" s="13"/>
      <c r="CZ1517" s="14"/>
      <c r="DA1517" s="7">
        <f>SUMIF(DB$315:DB$345,$D1517,DD$315:DD$345)</f>
        <v>0</v>
      </c>
      <c r="DB1517" s="12"/>
      <c r="DC1517" s="13"/>
      <c r="DD1517" s="14"/>
      <c r="DE1517" s="7">
        <f>SUMIF(DF$315:DF$345,$D1517,DH$315:DH$345)</f>
        <v>0</v>
      </c>
      <c r="DF1517" s="12"/>
      <c r="DG1517" s="13"/>
      <c r="DH1517" s="14"/>
      <c r="DI1517" s="7">
        <f>SUMIF(DJ$315:DJ$345,$D1517,DL$315:DL$345)</f>
        <v>0</v>
      </c>
      <c r="DJ1517" s="12"/>
      <c r="DK1517" s="13"/>
      <c r="DL1517" s="14"/>
      <c r="DM1517" s="7">
        <f>SUMIF(DN$315:DN$345,$D1517,DP$315:DP$345)</f>
        <v>0</v>
      </c>
      <c r="DN1517" s="12"/>
      <c r="DO1517" s="13"/>
      <c r="DP1517" s="14"/>
      <c r="DQ1517" s="7">
        <f>SUMIF(DR$315:DR$345,$D1517,DT$315:DT$345)</f>
        <v>0</v>
      </c>
      <c r="DR1517" s="12"/>
      <c r="DS1517" s="13"/>
      <c r="DT1517" s="14"/>
      <c r="DU1517" s="7">
        <f>SUMIF(DV$315:DV$345,$D1517,DX$315:DX$345)</f>
        <v>0</v>
      </c>
      <c r="DV1517" s="12"/>
      <c r="DW1517" s="13"/>
      <c r="DX1517" s="14"/>
      <c r="DY1517" s="7">
        <f>SUMIF(DZ$315:DZ$345,$D1517,EB$315:EB$345)</f>
        <v>0</v>
      </c>
      <c r="DZ1517" s="12"/>
      <c r="EA1517" s="13"/>
      <c r="EB1517" s="14"/>
      <c r="EC1517" s="7">
        <f>SUMIF(ED$315:ED$345,$D1517,EF$315:EF$345)</f>
        <v>0</v>
      </c>
      <c r="ED1517" s="12"/>
      <c r="EE1517" s="13"/>
      <c r="EF1517" s="14"/>
      <c r="EG1517" s="7">
        <f>SUMIF(EH$315:EH$345,$D1517,EJ$315:EJ$345)</f>
        <v>0</v>
      </c>
      <c r="EH1517" s="12"/>
      <c r="EI1517" s="13"/>
      <c r="EJ1517" s="14"/>
      <c r="EK1517" s="7">
        <f>SUMIF(EL$315:EL$345,$D1517,EN$315:EN$345)</f>
        <v>0</v>
      </c>
      <c r="EL1517" s="12"/>
      <c r="EM1517" s="13"/>
      <c r="EN1517" s="14"/>
      <c r="EO1517" s="7">
        <f>SUMIF(EP$315:EP$345,$D1517,ER$315:ER$345)</f>
        <v>0</v>
      </c>
      <c r="EP1517" s="12"/>
      <c r="EQ1517" s="13"/>
      <c r="ER1517" s="14"/>
      <c r="ES1517" s="7">
        <f>SUMIF(ET$315:ET$345,$D1517,EV$315:EV$345)</f>
        <v>0</v>
      </c>
      <c r="ET1517" s="12"/>
      <c r="EU1517" s="13"/>
      <c r="EV1517" s="14"/>
      <c r="EW1517" s="7">
        <f>SUMIF(EX$315:EX$345,$D1517,EZ$315:EZ$345)</f>
        <v>0</v>
      </c>
      <c r="EX1517" s="12"/>
      <c r="EY1517" s="13"/>
      <c r="EZ1517" s="14"/>
      <c r="FA1517" s="7">
        <f>SUMIF(FB$315:FB$345,$D1517,FD$315:FD$345)</f>
        <v>0</v>
      </c>
      <c r="FB1517" s="12"/>
      <c r="FC1517" s="13"/>
      <c r="FD1517" s="14"/>
      <c r="FE1517" s="7">
        <f>SUMIF(FF$315:FF$345,$D1517,FH$315:FH$345)</f>
        <v>0</v>
      </c>
      <c r="FF1517" s="12"/>
      <c r="FG1517" s="13"/>
      <c r="FH1517" s="14"/>
      <c r="FI1517" s="7">
        <f>SUMIF(FJ$315:FJ$345,$D1517,FL$315:FL$345)</f>
        <v>0</v>
      </c>
      <c r="FJ1517" s="12"/>
      <c r="FK1517" s="13"/>
      <c r="FL1517" s="14"/>
      <c r="FM1517" s="7">
        <f>SUMIF(FN$315:FN$345,$D1517,FP$315:FP$345)</f>
        <v>0</v>
      </c>
      <c r="FN1517" s="12"/>
      <c r="FO1517" s="13"/>
      <c r="FP1517" s="14"/>
      <c r="FQ1517" s="7">
        <f>SUMIF(FR$315:FR$345,$D1517,FT$315:FT$345)</f>
        <v>0</v>
      </c>
      <c r="FR1517" s="12"/>
      <c r="FS1517" s="13"/>
      <c r="FT1517" s="14"/>
      <c r="FU1517" s="7">
        <f>SUMIF(FV$315:FV$345,$D1517,FX$315:FX$345)</f>
        <v>0</v>
      </c>
      <c r="FV1517" s="12"/>
      <c r="FW1517" s="13"/>
      <c r="FX1517" s="14"/>
      <c r="FY1517" s="7">
        <f>SUMIF(FZ$315:FZ$345,$D1517,GB$315:GB$345)</f>
        <v>0</v>
      </c>
      <c r="FZ1517" s="12"/>
      <c r="GA1517" s="13"/>
      <c r="GB1517" s="14"/>
      <c r="GC1517" s="7">
        <f>SUMIF(GD$315:GD$345,$D1517,GF$315:GF$345)</f>
        <v>0</v>
      </c>
      <c r="GD1517" s="12"/>
      <c r="GE1517" s="13"/>
      <c r="GF1517" s="14"/>
      <c r="GG1517" s="7">
        <f>SUMIF(GH$315:GH$345,$D1517,GJ$315:GJ$345)</f>
        <v>0</v>
      </c>
      <c r="GH1517" s="12"/>
      <c r="GI1517" s="13"/>
      <c r="GJ1517" s="14"/>
      <c r="GK1517" s="7">
        <f>SUMIF(GL$315:GL$345,$D1517,GN$315:GN$345)</f>
        <v>0</v>
      </c>
      <c r="GL1517" s="12"/>
      <c r="GM1517" s="13"/>
      <c r="GN1517" s="14"/>
      <c r="GO1517" s="7">
        <f>SUMIF(GP$315:GP$345,$D1517,GR$315:GR$345)</f>
        <v>0</v>
      </c>
      <c r="GP1517" s="12"/>
      <c r="GQ1517" s="13"/>
      <c r="GR1517" s="14"/>
      <c r="GS1517" s="7">
        <f>SUMIF(GT$315:GT$345,$D1517,GV$315:GV$345)</f>
        <v>0</v>
      </c>
      <c r="GT1517" s="12"/>
      <c r="GU1517" s="13"/>
      <c r="GV1517" s="21"/>
      <c r="GW1517" s="19">
        <f t="shared" si="36"/>
        <v>0</v>
      </c>
      <c r="GX1517" s="472"/>
      <c r="GY1517" s="473"/>
    </row>
    <row r="1518" spans="1:207" ht="30.75" thickBot="1">
      <c r="A1518" s="238" t="s">
        <v>86</v>
      </c>
      <c r="B1518" s="476"/>
      <c r="C1518" s="329" t="s">
        <v>454</v>
      </c>
      <c r="D1518" s="239" t="s">
        <v>450</v>
      </c>
      <c r="E1518" s="206">
        <f>SUMIF(F$346:F$376,$D1518,H$346:H$376)</f>
        <v>0</v>
      </c>
      <c r="F1518" s="15"/>
      <c r="G1518" s="16"/>
      <c r="H1518" s="16"/>
      <c r="I1518" s="6">
        <f>SUMIF(J$346:J$376,$D1518,L$346:L$376)</f>
        <v>0</v>
      </c>
      <c r="J1518" s="15"/>
      <c r="K1518" s="16"/>
      <c r="L1518" s="16"/>
      <c r="M1518" s="8">
        <f>SUMIF(N$346:N$376,$D1518,P$346:P$376)</f>
        <v>0</v>
      </c>
      <c r="N1518" s="15"/>
      <c r="O1518" s="16"/>
      <c r="P1518" s="16"/>
      <c r="Q1518" s="6">
        <f>SUMIF(R$346:R$376,$D1518,T$346:T$376)</f>
        <v>0</v>
      </c>
      <c r="R1518" s="15"/>
      <c r="S1518" s="16"/>
      <c r="T1518" s="16"/>
      <c r="U1518" s="8">
        <f>SUMIF(V$346:V$376,$D1518,X$346:X$376)</f>
        <v>0</v>
      </c>
      <c r="V1518" s="15"/>
      <c r="W1518" s="16"/>
      <c r="X1518" s="16"/>
      <c r="Y1518" s="6">
        <f>SUMIF(Z$346:Z$376,$D1518,AB$346:AB$376)</f>
        <v>0</v>
      </c>
      <c r="Z1518" s="15"/>
      <c r="AA1518" s="16"/>
      <c r="AB1518" s="16"/>
      <c r="AC1518" s="8">
        <f>SUMIF(AD$346:AD$376,$D1518,AF$346:AF$376)</f>
        <v>0</v>
      </c>
      <c r="AD1518" s="15"/>
      <c r="AE1518" s="16"/>
      <c r="AF1518" s="16"/>
      <c r="AG1518" s="8">
        <f>SUMIF(AH$346:AH$376,$D1518,AJ$346:AJ$376)</f>
        <v>0</v>
      </c>
      <c r="AH1518" s="15"/>
      <c r="AI1518" s="16"/>
      <c r="AJ1518" s="16"/>
      <c r="AK1518" s="8">
        <f>SUMIF(AL$346:AL$376,$D1518,AN$346:AN$376)</f>
        <v>0</v>
      </c>
      <c r="AL1518" s="15"/>
      <c r="AM1518" s="16"/>
      <c r="AN1518" s="16"/>
      <c r="AO1518" s="8">
        <f>SUMIF(AP$346:AP$376,$D1518,AR$346:AR$376)</f>
        <v>0</v>
      </c>
      <c r="AP1518" s="15"/>
      <c r="AQ1518" s="16"/>
      <c r="AR1518" s="16"/>
      <c r="AS1518" s="8">
        <f>SUMIF(AT$346:AT$376,$D1518,AV$346:AV$376)</f>
        <v>0</v>
      </c>
      <c r="AT1518" s="15"/>
      <c r="AU1518" s="16"/>
      <c r="AV1518" s="16"/>
      <c r="AW1518" s="8">
        <f>SUMIF(AX$346:AX$376,$D1518,AZ$346:AZ$376)</f>
        <v>0</v>
      </c>
      <c r="AX1518" s="15"/>
      <c r="AY1518" s="16"/>
      <c r="AZ1518" s="16"/>
      <c r="BA1518" s="8">
        <f>SUMIF(BB$346:BB$376,$D1518,BD$346:BD$376)</f>
        <v>0</v>
      </c>
      <c r="BB1518" s="15"/>
      <c r="BC1518" s="16"/>
      <c r="BD1518" s="16"/>
      <c r="BE1518" s="8">
        <f>SUMIF(BF$346:BF$376,$D1518,BH$346:BH$376)</f>
        <v>0</v>
      </c>
      <c r="BF1518" s="15"/>
      <c r="BG1518" s="16"/>
      <c r="BH1518" s="16"/>
      <c r="BI1518" s="8">
        <f>SUMIF(BJ$346:BJ$376,$D1518,BL$346:BL$376)</f>
        <v>0</v>
      </c>
      <c r="BJ1518" s="15"/>
      <c r="BK1518" s="16"/>
      <c r="BL1518" s="16"/>
      <c r="BM1518" s="8">
        <f>SUMIF(BN$346:BN$376,$D1518,BP$346:BP$376)</f>
        <v>0</v>
      </c>
      <c r="BN1518" s="15"/>
      <c r="BO1518" s="16"/>
      <c r="BP1518" s="16"/>
      <c r="BQ1518" s="8">
        <f>SUMIF(BR$346:BR$376,$D1518,BT$346:BT$376)</f>
        <v>0</v>
      </c>
      <c r="BR1518" s="15"/>
      <c r="BS1518" s="16"/>
      <c r="BT1518" s="16"/>
      <c r="BU1518" s="8">
        <f>SUMIF(BV$346:BV$376,$D1518,BX$346:BX$376)</f>
        <v>0</v>
      </c>
      <c r="BV1518" s="15"/>
      <c r="BW1518" s="16"/>
      <c r="BX1518" s="16"/>
      <c r="BY1518" s="8">
        <f>SUMIF(BZ$346:BZ$376,$D1518,CB$346:CB$376)</f>
        <v>0</v>
      </c>
      <c r="BZ1518" s="15"/>
      <c r="CA1518" s="16"/>
      <c r="CB1518" s="16"/>
      <c r="CC1518" s="8">
        <f>SUMIF(CD$346:CD$376,$D1518,CF$346:CF$376)</f>
        <v>0</v>
      </c>
      <c r="CD1518" s="15"/>
      <c r="CE1518" s="16"/>
      <c r="CF1518" s="16"/>
      <c r="CG1518" s="8">
        <f>SUMIF(CH$346:CH$376,$D1518,CJ$346:CJ$376)</f>
        <v>0</v>
      </c>
      <c r="CH1518" s="15"/>
      <c r="CI1518" s="16"/>
      <c r="CJ1518" s="16"/>
      <c r="CK1518" s="8">
        <f>SUMIF(CL$346:CL$376,$D1518,CN$346:CN$376)</f>
        <v>0</v>
      </c>
      <c r="CL1518" s="15"/>
      <c r="CM1518" s="16"/>
      <c r="CN1518" s="16"/>
      <c r="CO1518" s="8">
        <f>SUMIF(CP$346:CP$376,$D1518,CR$346:CR$376)</f>
        <v>0</v>
      </c>
      <c r="CP1518" s="15"/>
      <c r="CQ1518" s="16"/>
      <c r="CR1518" s="16"/>
      <c r="CS1518" s="8">
        <f>SUMIF(CT$346:CT$376,$D1518,CV$346:CV$376)</f>
        <v>0</v>
      </c>
      <c r="CT1518" s="15"/>
      <c r="CU1518" s="16"/>
      <c r="CV1518" s="16"/>
      <c r="CW1518" s="8">
        <f>SUMIF(CX$346:CX$376,$D1518,CZ$346:CZ$376)</f>
        <v>0</v>
      </c>
      <c r="CX1518" s="15"/>
      <c r="CY1518" s="16"/>
      <c r="CZ1518" s="16"/>
      <c r="DA1518" s="8">
        <f>SUMIF(DB$346:DB$376,$D1518,DD$346:DD$376)</f>
        <v>0</v>
      </c>
      <c r="DB1518" s="15"/>
      <c r="DC1518" s="16"/>
      <c r="DD1518" s="16"/>
      <c r="DE1518" s="8">
        <f>SUMIF(DF$346:DF$376,$D1518,DH$346:DH$376)</f>
        <v>0</v>
      </c>
      <c r="DF1518" s="15"/>
      <c r="DG1518" s="16"/>
      <c r="DH1518" s="16"/>
      <c r="DI1518" s="8">
        <f>SUMIF(DJ$346:DJ$376,$D1518,DL$346:DL$376)</f>
        <v>0</v>
      </c>
      <c r="DJ1518" s="15"/>
      <c r="DK1518" s="16"/>
      <c r="DL1518" s="16"/>
      <c r="DM1518" s="8">
        <f>SUMIF(DN$346:DN$376,$D1518,DP$346:DP$376)</f>
        <v>0</v>
      </c>
      <c r="DN1518" s="15"/>
      <c r="DO1518" s="16"/>
      <c r="DP1518" s="16"/>
      <c r="DQ1518" s="8">
        <f>SUMIF(DR$346:DR$376,$D1518,DT$346:DT$376)</f>
        <v>0</v>
      </c>
      <c r="DR1518" s="15"/>
      <c r="DS1518" s="16"/>
      <c r="DT1518" s="16"/>
      <c r="DU1518" s="8">
        <f>SUMIF(DV$346:DV$376,$D1518,DX$346:DX$376)</f>
        <v>0</v>
      </c>
      <c r="DV1518" s="15"/>
      <c r="DW1518" s="16"/>
      <c r="DX1518" s="16"/>
      <c r="DY1518" s="8">
        <f>SUMIF(DZ$346:DZ$376,$D1518,EB$346:EB$376)</f>
        <v>0</v>
      </c>
      <c r="DZ1518" s="15"/>
      <c r="EA1518" s="16"/>
      <c r="EB1518" s="16"/>
      <c r="EC1518" s="8">
        <f>SUMIF(ED$346:ED$376,$D1518,EF$346:EF$376)</f>
        <v>0</v>
      </c>
      <c r="ED1518" s="15"/>
      <c r="EE1518" s="16"/>
      <c r="EF1518" s="16"/>
      <c r="EG1518" s="8">
        <f>SUMIF(EH$346:EH$376,$D1518,EJ$346:EJ$376)</f>
        <v>0</v>
      </c>
      <c r="EH1518" s="15"/>
      <c r="EI1518" s="16"/>
      <c r="EJ1518" s="16"/>
      <c r="EK1518" s="8">
        <f>SUMIF(EL$346:EL$376,$D1518,EN$346:EN$376)</f>
        <v>0</v>
      </c>
      <c r="EL1518" s="15"/>
      <c r="EM1518" s="16"/>
      <c r="EN1518" s="16"/>
      <c r="EO1518" s="8">
        <f>SUMIF(EP$346:EP$376,$D1518,ER$346:ER$376)</f>
        <v>0</v>
      </c>
      <c r="EP1518" s="15"/>
      <c r="EQ1518" s="16"/>
      <c r="ER1518" s="16"/>
      <c r="ES1518" s="8">
        <f>SUMIF(ET$346:ET$376,$D1518,EV$346:EV$376)</f>
        <v>0</v>
      </c>
      <c r="ET1518" s="15"/>
      <c r="EU1518" s="16"/>
      <c r="EV1518" s="16"/>
      <c r="EW1518" s="8">
        <f>SUMIF(EX$346:EX$376,$D1518,EZ$346:EZ$376)</f>
        <v>0</v>
      </c>
      <c r="EX1518" s="15"/>
      <c r="EY1518" s="16"/>
      <c r="EZ1518" s="16"/>
      <c r="FA1518" s="8">
        <f>SUMIF(FB$346:FB$376,$D1518,FD$346:FD$376)</f>
        <v>0</v>
      </c>
      <c r="FB1518" s="15"/>
      <c r="FC1518" s="16"/>
      <c r="FD1518" s="16"/>
      <c r="FE1518" s="8">
        <f>SUMIF(FF$346:FF$376,$D1518,FH$346:FH$376)</f>
        <v>0</v>
      </c>
      <c r="FF1518" s="15"/>
      <c r="FG1518" s="16"/>
      <c r="FH1518" s="16"/>
      <c r="FI1518" s="8">
        <f>SUMIF(FJ$346:FJ$376,$D1518,FL$346:FL$376)</f>
        <v>0</v>
      </c>
      <c r="FJ1518" s="15"/>
      <c r="FK1518" s="16"/>
      <c r="FL1518" s="16"/>
      <c r="FM1518" s="8">
        <f>SUMIF(FN$346:FN$376,$D1518,FP$346:FP$376)</f>
        <v>0</v>
      </c>
      <c r="FN1518" s="15"/>
      <c r="FO1518" s="16"/>
      <c r="FP1518" s="16"/>
      <c r="FQ1518" s="8">
        <f>SUMIF(FR$346:FR$376,$D1518,FT$346:FT$376)</f>
        <v>0</v>
      </c>
      <c r="FR1518" s="15"/>
      <c r="FS1518" s="16"/>
      <c r="FT1518" s="16"/>
      <c r="FU1518" s="8">
        <f>SUMIF(FV$346:FV$376,$D1518,FX$346:FX$376)</f>
        <v>0</v>
      </c>
      <c r="FV1518" s="15"/>
      <c r="FW1518" s="16"/>
      <c r="FX1518" s="16"/>
      <c r="FY1518" s="8">
        <f>SUMIF(FZ$346:FZ$376,$D1518,GB$346:GB$376)</f>
        <v>0</v>
      </c>
      <c r="FZ1518" s="15"/>
      <c r="GA1518" s="16"/>
      <c r="GB1518" s="16"/>
      <c r="GC1518" s="8">
        <f>SUMIF(GD$346:GD$376,$D1518,GF$346:GF$376)</f>
        <v>0</v>
      </c>
      <c r="GD1518" s="15"/>
      <c r="GE1518" s="16"/>
      <c r="GF1518" s="16"/>
      <c r="GG1518" s="8">
        <f>SUMIF(GH$346:GH$376,$D1518,GJ$346:GJ$376)</f>
        <v>0</v>
      </c>
      <c r="GH1518" s="15"/>
      <c r="GI1518" s="16"/>
      <c r="GJ1518" s="16"/>
      <c r="GK1518" s="8">
        <f>SUMIF(GL$346:GL$376,$D1518,GN$346:GN$376)</f>
        <v>0</v>
      </c>
      <c r="GL1518" s="15"/>
      <c r="GM1518" s="16"/>
      <c r="GN1518" s="16"/>
      <c r="GO1518" s="8">
        <f>SUMIF(GP$346:GP$376,$D1518,GR$346:GR$376)</f>
        <v>0</v>
      </c>
      <c r="GP1518" s="15"/>
      <c r="GQ1518" s="16"/>
      <c r="GR1518" s="16"/>
      <c r="GS1518" s="8">
        <f>SUMIF(GT$346:GT$376,$D1518,GV$346:GV$376)</f>
        <v>0</v>
      </c>
      <c r="GT1518" s="15"/>
      <c r="GU1518" s="16"/>
      <c r="GV1518" s="22"/>
      <c r="GW1518" s="19">
        <f t="shared" si="36"/>
        <v>0</v>
      </c>
      <c r="GX1518" s="472"/>
      <c r="GY1518" s="473"/>
    </row>
    <row r="1519" spans="1:207" ht="30" customHeight="1">
      <c r="A1519" s="234" t="s">
        <v>75</v>
      </c>
      <c r="B1519" s="474" t="s">
        <v>507</v>
      </c>
      <c r="C1519" s="330" t="s">
        <v>453</v>
      </c>
      <c r="D1519" s="235" t="s">
        <v>452</v>
      </c>
      <c r="E1519" s="206">
        <f>SUMIF(F$5:F$35,$D1519,H$5:H$35)</f>
        <v>0</v>
      </c>
      <c r="F1519" s="9"/>
      <c r="G1519" s="10"/>
      <c r="H1519" s="11"/>
      <c r="I1519" s="6">
        <f>SUMIF(J$5:J$35,$D1519,L$5:L$35)</f>
        <v>0</v>
      </c>
      <c r="J1519" s="9"/>
      <c r="K1519" s="10"/>
      <c r="L1519" s="11"/>
      <c r="M1519" s="6">
        <f>SUMIF(N$5:N$35,$D1519,P$5:P$35)</f>
        <v>0</v>
      </c>
      <c r="N1519" s="9"/>
      <c r="O1519" s="10"/>
      <c r="P1519" s="11"/>
      <c r="Q1519" s="6">
        <f>SUMIF(R$5:R$35,$D1519,T$5:T$35)</f>
        <v>0</v>
      </c>
      <c r="R1519" s="9"/>
      <c r="S1519" s="10"/>
      <c r="T1519" s="11"/>
      <c r="U1519" s="6">
        <f>SUMIF(V$5:V$35,$D1519,X$5:X$35)</f>
        <v>0</v>
      </c>
      <c r="V1519" s="9"/>
      <c r="W1519" s="10"/>
      <c r="X1519" s="11"/>
      <c r="Y1519" s="6">
        <f>SUMIF(Z$5:Z$35,$D1519,AB$5:AB$35)</f>
        <v>0</v>
      </c>
      <c r="Z1519" s="9"/>
      <c r="AA1519" s="10"/>
      <c r="AB1519" s="11"/>
      <c r="AC1519" s="6">
        <f>SUMIF(AD$5:AD$35,$D1519,AF$5:AF$35)</f>
        <v>0</v>
      </c>
      <c r="AD1519" s="9"/>
      <c r="AE1519" s="10"/>
      <c r="AF1519" s="11"/>
      <c r="AG1519" s="6">
        <f>SUMIF(AH$5:AH$35,$D1519,AJ$5:AJ$35)</f>
        <v>0</v>
      </c>
      <c r="AH1519" s="9"/>
      <c r="AI1519" s="10"/>
      <c r="AJ1519" s="11"/>
      <c r="AK1519" s="6">
        <f>SUMIF(AL$5:AL$35,$D1519,AN$5:AN$35)</f>
        <v>0</v>
      </c>
      <c r="AL1519" s="9"/>
      <c r="AM1519" s="10"/>
      <c r="AN1519" s="11"/>
      <c r="AO1519" s="6">
        <f>SUMIF(AP$5:AP$35,$D1519,AR$5:AR$35)</f>
        <v>0</v>
      </c>
      <c r="AP1519" s="9"/>
      <c r="AQ1519" s="10"/>
      <c r="AR1519" s="11"/>
      <c r="AS1519" s="6">
        <f>SUMIF(AT$5:AT$35,$D1519,AV$5:AV$35)</f>
        <v>0</v>
      </c>
      <c r="AT1519" s="9"/>
      <c r="AU1519" s="10"/>
      <c r="AV1519" s="11"/>
      <c r="AW1519" s="6">
        <f>SUMIF(AX$5:AX$35,$D1519,AZ$5:AZ$35)</f>
        <v>0</v>
      </c>
      <c r="AX1519" s="9"/>
      <c r="AY1519" s="10"/>
      <c r="AZ1519" s="11"/>
      <c r="BA1519" s="6">
        <f>SUMIF(BB$5:BB$35,$D1519,BD$5:BD$35)</f>
        <v>0</v>
      </c>
      <c r="BB1519" s="9"/>
      <c r="BC1519" s="10"/>
      <c r="BD1519" s="11"/>
      <c r="BE1519" s="6">
        <f>SUMIF(BF$5:BF$35,$D1519,BH$5:BH$35)</f>
        <v>0</v>
      </c>
      <c r="BF1519" s="9"/>
      <c r="BG1519" s="10"/>
      <c r="BH1519" s="11"/>
      <c r="BI1519" s="6">
        <f>SUMIF(BJ$5:BJ$35,$D1519,BL$5:BL$35)</f>
        <v>0</v>
      </c>
      <c r="BJ1519" s="9"/>
      <c r="BK1519" s="10"/>
      <c r="BL1519" s="11"/>
      <c r="BM1519" s="6">
        <f>SUMIF(BN$5:BN$35,$D1519,BP$5:BP$35)</f>
        <v>0</v>
      </c>
      <c r="BN1519" s="9"/>
      <c r="BO1519" s="10"/>
      <c r="BP1519" s="11"/>
      <c r="BQ1519" s="6">
        <f>SUMIF(BR$5:BR$35,$D1519,BT$5:BT$35)</f>
        <v>0</v>
      </c>
      <c r="BR1519" s="9"/>
      <c r="BS1519" s="10"/>
      <c r="BT1519" s="11"/>
      <c r="BU1519" s="6">
        <f>SUMIF(BV$5:BV$35,$D1519,BX$5:BX$35)</f>
        <v>0</v>
      </c>
      <c r="BV1519" s="9"/>
      <c r="BW1519" s="10"/>
      <c r="BX1519" s="11"/>
      <c r="BY1519" s="6">
        <f>SUMIF(BZ$5:BZ$35,$D1519,CB$5:CB$35)</f>
        <v>0</v>
      </c>
      <c r="BZ1519" s="9"/>
      <c r="CA1519" s="10"/>
      <c r="CB1519" s="11"/>
      <c r="CC1519" s="6">
        <f>SUMIF(CD$5:CD$35,$D1519,CF$5:CF$35)</f>
        <v>0</v>
      </c>
      <c r="CD1519" s="9"/>
      <c r="CE1519" s="10"/>
      <c r="CF1519" s="11"/>
      <c r="CG1519" s="6">
        <f>SUMIF(CH$5:CH$35,$D1519,CJ$5:CJ$35)</f>
        <v>0</v>
      </c>
      <c r="CH1519" s="9"/>
      <c r="CI1519" s="10"/>
      <c r="CJ1519" s="11"/>
      <c r="CK1519" s="6">
        <f>SUMIF(CL$5:CL$35,$D1519,CN$5:CN$35)</f>
        <v>0</v>
      </c>
      <c r="CL1519" s="9"/>
      <c r="CM1519" s="10"/>
      <c r="CN1519" s="11"/>
      <c r="CO1519" s="6">
        <f>SUMIF(CP$5:CP$35,$D1519,CR$5:CR$35)</f>
        <v>0</v>
      </c>
      <c r="CP1519" s="9"/>
      <c r="CQ1519" s="10"/>
      <c r="CR1519" s="11"/>
      <c r="CS1519" s="6">
        <f>SUMIF(CT$5:CT$35,$D1519,CV$5:CV$35)</f>
        <v>0</v>
      </c>
      <c r="CT1519" s="9"/>
      <c r="CU1519" s="10"/>
      <c r="CV1519" s="11"/>
      <c r="CW1519" s="6">
        <f>SUMIF(CX$5:CX$35,$D1519,CZ$5:CZ$35)</f>
        <v>0</v>
      </c>
      <c r="CX1519" s="9"/>
      <c r="CY1519" s="10"/>
      <c r="CZ1519" s="11"/>
      <c r="DA1519" s="6">
        <f>SUMIF(DB$5:DB$35,$D1519,DD$5:DD$35)</f>
        <v>0</v>
      </c>
      <c r="DB1519" s="9"/>
      <c r="DC1519" s="10"/>
      <c r="DD1519" s="11"/>
      <c r="DE1519" s="6">
        <f>SUMIF(DF$5:DF$35,$D1519,DH$5:DH$35)</f>
        <v>0</v>
      </c>
      <c r="DF1519" s="9"/>
      <c r="DG1519" s="10"/>
      <c r="DH1519" s="11"/>
      <c r="DI1519" s="6">
        <f>SUMIF(DJ$5:DJ$35,$D1519,DL$5:DL$35)</f>
        <v>0</v>
      </c>
      <c r="DJ1519" s="9"/>
      <c r="DK1519" s="10"/>
      <c r="DL1519" s="11"/>
      <c r="DM1519" s="6">
        <f>SUMIF(DN$5:DN$35,$D1519,DP$5:DP$35)</f>
        <v>0</v>
      </c>
      <c r="DN1519" s="9"/>
      <c r="DO1519" s="10"/>
      <c r="DP1519" s="11"/>
      <c r="DQ1519" s="6">
        <f>SUMIF(DR$5:DR$35,$D1519,DT$5:DT$35)</f>
        <v>0</v>
      </c>
      <c r="DR1519" s="9"/>
      <c r="DS1519" s="10"/>
      <c r="DT1519" s="11"/>
      <c r="DU1519" s="6">
        <f>SUMIF(DV$5:DV$35,$D1519,DX$5:DX$35)</f>
        <v>0</v>
      </c>
      <c r="DV1519" s="9"/>
      <c r="DW1519" s="10"/>
      <c r="DX1519" s="11"/>
      <c r="DY1519" s="6">
        <f>SUMIF(DZ$5:DZ$35,$D1519,EB$5:EB$35)</f>
        <v>0</v>
      </c>
      <c r="DZ1519" s="9"/>
      <c r="EA1519" s="10"/>
      <c r="EB1519" s="11"/>
      <c r="EC1519" s="6">
        <f>SUMIF(ED$5:ED$35,$D1519,EF$5:EF$35)</f>
        <v>0</v>
      </c>
      <c r="ED1519" s="9"/>
      <c r="EE1519" s="10"/>
      <c r="EF1519" s="11"/>
      <c r="EG1519" s="6">
        <f>SUMIF(EH$5:EH$35,$D1519,EJ$5:EJ$35)</f>
        <v>0</v>
      </c>
      <c r="EH1519" s="9"/>
      <c r="EI1519" s="10"/>
      <c r="EJ1519" s="11"/>
      <c r="EK1519" s="6">
        <f>SUMIF(EL$5:EL$35,$D1519,EN$5:EN$35)</f>
        <v>0</v>
      </c>
      <c r="EL1519" s="9"/>
      <c r="EM1519" s="10"/>
      <c r="EN1519" s="11"/>
      <c r="EO1519" s="6">
        <f>SUMIF(EP$5:EP$35,$D1519,ER$5:ER$35)</f>
        <v>0</v>
      </c>
      <c r="EP1519" s="9"/>
      <c r="EQ1519" s="10"/>
      <c r="ER1519" s="11"/>
      <c r="ES1519" s="6">
        <f>SUMIF(ET$5:ET$35,$D1519,EV$5:EV$35)</f>
        <v>0</v>
      </c>
      <c r="ET1519" s="9"/>
      <c r="EU1519" s="10"/>
      <c r="EV1519" s="11"/>
      <c r="EW1519" s="6">
        <f>SUMIF(EX$5:EX$35,$D1519,EZ$5:EZ$35)</f>
        <v>0</v>
      </c>
      <c r="EX1519" s="9"/>
      <c r="EY1519" s="10"/>
      <c r="EZ1519" s="11"/>
      <c r="FA1519" s="6">
        <f>SUMIF(FB$5:FB$35,$D1519,FD$5:FD$35)</f>
        <v>0</v>
      </c>
      <c r="FB1519" s="9"/>
      <c r="FC1519" s="10"/>
      <c r="FD1519" s="11"/>
      <c r="FE1519" s="6">
        <f>SUMIF(FF$5:FF$35,$D1519,FH$5:FH$35)</f>
        <v>0</v>
      </c>
      <c r="FF1519" s="9"/>
      <c r="FG1519" s="10"/>
      <c r="FH1519" s="11"/>
      <c r="FI1519" s="6">
        <f>SUMIF(FJ$5:FJ$35,$D1519,FL$5:FL$35)</f>
        <v>0</v>
      </c>
      <c r="FJ1519" s="9"/>
      <c r="FK1519" s="10"/>
      <c r="FL1519" s="11"/>
      <c r="FM1519" s="6">
        <f>SUMIF(FN$5:FN$35,$D1519,FP$5:FP$35)</f>
        <v>0</v>
      </c>
      <c r="FN1519" s="9"/>
      <c r="FO1519" s="10"/>
      <c r="FP1519" s="11"/>
      <c r="FQ1519" s="6">
        <f>SUMIF(FR$5:FR$35,$D1519,FT$5:FT$35)</f>
        <v>0</v>
      </c>
      <c r="FR1519" s="9"/>
      <c r="FS1519" s="10"/>
      <c r="FT1519" s="11"/>
      <c r="FU1519" s="6">
        <f>SUMIF(FV$5:FV$35,$D1519,FX$5:FX$35)</f>
        <v>0</v>
      </c>
      <c r="FV1519" s="9"/>
      <c r="FW1519" s="10"/>
      <c r="FX1519" s="11"/>
      <c r="FY1519" s="6">
        <f>SUMIF(FZ$5:FZ$35,$D1519,GB$5:GB$35)</f>
        <v>0</v>
      </c>
      <c r="FZ1519" s="9"/>
      <c r="GA1519" s="10"/>
      <c r="GB1519" s="11"/>
      <c r="GC1519" s="6">
        <f>SUMIF(GD$5:GD$35,$D1519,GF$5:GF$35)</f>
        <v>0</v>
      </c>
      <c r="GD1519" s="9"/>
      <c r="GE1519" s="10"/>
      <c r="GF1519" s="11"/>
      <c r="GG1519" s="6">
        <f>SUMIF(GH$5:GH$35,$D1519,GJ$5:GJ$35)</f>
        <v>0</v>
      </c>
      <c r="GH1519" s="9"/>
      <c r="GI1519" s="10"/>
      <c r="GJ1519" s="11"/>
      <c r="GK1519" s="6">
        <f>SUMIF(GL$5:GL$35,$D1519,GN$5:GN$35)</f>
        <v>0</v>
      </c>
      <c r="GL1519" s="9"/>
      <c r="GM1519" s="10"/>
      <c r="GN1519" s="11"/>
      <c r="GO1519" s="6">
        <f>SUMIF(GP$5:GP$35,$D1519,GR$5:GR$35)</f>
        <v>0</v>
      </c>
      <c r="GP1519" s="9"/>
      <c r="GQ1519" s="10"/>
      <c r="GR1519" s="11"/>
      <c r="GS1519" s="6">
        <f>SUMIF(GT$5:GT$35,$D1519,GV$5:GV$35)</f>
        <v>0</v>
      </c>
      <c r="GT1519" s="9"/>
      <c r="GU1519" s="10"/>
      <c r="GV1519" s="20"/>
      <c r="GW1519" s="19">
        <f t="shared" si="36"/>
        <v>0</v>
      </c>
      <c r="GX1519" s="472">
        <f>SUM(GW1519:GW1530)</f>
        <v>0</v>
      </c>
      <c r="GY1519" s="473" t="str">
        <f>D1519</f>
        <v>TS15435/000</v>
      </c>
    </row>
    <row r="1520" spans="1:207" ht="30">
      <c r="A1520" s="236" t="s">
        <v>76</v>
      </c>
      <c r="B1520" s="475"/>
      <c r="C1520" s="327" t="s">
        <v>453</v>
      </c>
      <c r="D1520" s="237" t="s">
        <v>452</v>
      </c>
      <c r="E1520" s="206">
        <f>SUMIF(F$36:F$66,$D1520,H$36:H$66)</f>
        <v>0</v>
      </c>
      <c r="F1520" s="9"/>
      <c r="G1520" s="10"/>
      <c r="H1520" s="11"/>
      <c r="I1520" s="6">
        <f>SUMIF(J$36:J$66,$D1520,L$36:L$66)</f>
        <v>0</v>
      </c>
      <c r="J1520" s="9"/>
      <c r="K1520" s="10"/>
      <c r="L1520" s="11"/>
      <c r="M1520" s="6">
        <f>SUMIF(N$36:N$66,$D1520,P$36:P$66)</f>
        <v>0</v>
      </c>
      <c r="N1520" s="9"/>
      <c r="O1520" s="10"/>
      <c r="P1520" s="11"/>
      <c r="Q1520" s="6">
        <f>SUMIF(R$36:R$66,$D1520,T$36:T$66)</f>
        <v>0</v>
      </c>
      <c r="R1520" s="9"/>
      <c r="S1520" s="10"/>
      <c r="T1520" s="11"/>
      <c r="U1520" s="6">
        <f>SUMIF(V$36:V$66,$D1520,X$36:X$66)</f>
        <v>0</v>
      </c>
      <c r="V1520" s="9"/>
      <c r="W1520" s="10"/>
      <c r="X1520" s="11"/>
      <c r="Y1520" s="6">
        <f>SUMIF(Z$36:Z$66,$D1520,AB$36:AB$66)</f>
        <v>0</v>
      </c>
      <c r="Z1520" s="9"/>
      <c r="AA1520" s="10"/>
      <c r="AB1520" s="11"/>
      <c r="AC1520" s="6">
        <f>SUMIF(AD$36:AD$66,$D1520,AF$36:AF$66)</f>
        <v>0</v>
      </c>
      <c r="AD1520" s="9"/>
      <c r="AE1520" s="10"/>
      <c r="AF1520" s="11"/>
      <c r="AG1520" s="6">
        <f>SUMIF(AH$36:AH$66,$D1520,AJ$36:AJ$66)</f>
        <v>0</v>
      </c>
      <c r="AH1520" s="9"/>
      <c r="AI1520" s="10"/>
      <c r="AJ1520" s="11"/>
      <c r="AK1520" s="6">
        <f>SUMIF(AL$36:AL$66,$D1520,AN$36:AN$66)</f>
        <v>0</v>
      </c>
      <c r="AL1520" s="9"/>
      <c r="AM1520" s="10"/>
      <c r="AN1520" s="11"/>
      <c r="AO1520" s="6">
        <f>SUMIF(AP$36:AP$66,$D1520,AR$36:AR$66)</f>
        <v>0</v>
      </c>
      <c r="AP1520" s="9"/>
      <c r="AQ1520" s="10"/>
      <c r="AR1520" s="11"/>
      <c r="AS1520" s="6">
        <f>SUMIF(AT$36:AT$66,$D1520,AV$36:AV$66)</f>
        <v>0</v>
      </c>
      <c r="AT1520" s="9"/>
      <c r="AU1520" s="10"/>
      <c r="AV1520" s="11"/>
      <c r="AW1520" s="6">
        <f>SUMIF(AX$36:AX$66,$D1520,AZ$36:AZ$66)</f>
        <v>0</v>
      </c>
      <c r="AX1520" s="9"/>
      <c r="AY1520" s="10"/>
      <c r="AZ1520" s="11"/>
      <c r="BA1520" s="6">
        <f>SUMIF(BB$36:BB$66,$D1520,BD$36:BD$66)</f>
        <v>0</v>
      </c>
      <c r="BB1520" s="9"/>
      <c r="BC1520" s="10"/>
      <c r="BD1520" s="11"/>
      <c r="BE1520" s="6">
        <f>SUMIF(BF$36:BF$66,$D1520,BH$36:BH$66)</f>
        <v>0</v>
      </c>
      <c r="BF1520" s="9"/>
      <c r="BG1520" s="10"/>
      <c r="BH1520" s="11"/>
      <c r="BI1520" s="6">
        <f>SUMIF(BJ$36:BJ$66,$D1520,BL$36:BL$66)</f>
        <v>0</v>
      </c>
      <c r="BJ1520" s="9"/>
      <c r="BK1520" s="10"/>
      <c r="BL1520" s="11"/>
      <c r="BM1520" s="6">
        <f>SUMIF(BN$36:BN$66,$D1520,BP$36:BP$66)</f>
        <v>0</v>
      </c>
      <c r="BN1520" s="9"/>
      <c r="BO1520" s="10"/>
      <c r="BP1520" s="11"/>
      <c r="BQ1520" s="6">
        <f>SUMIF(BR$36:BR$66,$D1520,BT$36:BT$66)</f>
        <v>0</v>
      </c>
      <c r="BR1520" s="9"/>
      <c r="BS1520" s="10"/>
      <c r="BT1520" s="11"/>
      <c r="BU1520" s="6">
        <f>SUMIF(BV$36:BV$66,$D1520,BX$36:BX$66)</f>
        <v>0</v>
      </c>
      <c r="BV1520" s="9"/>
      <c r="BW1520" s="10"/>
      <c r="BX1520" s="11"/>
      <c r="BY1520" s="6">
        <f>SUMIF(BZ$36:BZ$66,$D1520,CB$36:CB$66)</f>
        <v>0</v>
      </c>
      <c r="BZ1520" s="9"/>
      <c r="CA1520" s="10"/>
      <c r="CB1520" s="11"/>
      <c r="CC1520" s="6">
        <f>SUMIF(CD$36:CD$66,$D1520,CF$36:CF$66)</f>
        <v>0</v>
      </c>
      <c r="CD1520" s="9"/>
      <c r="CE1520" s="10"/>
      <c r="CF1520" s="11"/>
      <c r="CG1520" s="6">
        <f>SUMIF(CH$36:CH$66,$D1520,CJ$36:CJ$66)</f>
        <v>0</v>
      </c>
      <c r="CH1520" s="9"/>
      <c r="CI1520" s="10"/>
      <c r="CJ1520" s="11"/>
      <c r="CK1520" s="6">
        <f>SUMIF(CL$36:CL$66,$D1520,CN$36:CN$66)</f>
        <v>0</v>
      </c>
      <c r="CL1520" s="9"/>
      <c r="CM1520" s="10"/>
      <c r="CN1520" s="11"/>
      <c r="CO1520" s="6">
        <f>SUMIF(CP$36:CP$66,$D1520,CR$36:CR$66)</f>
        <v>0</v>
      </c>
      <c r="CP1520" s="9"/>
      <c r="CQ1520" s="10"/>
      <c r="CR1520" s="11"/>
      <c r="CS1520" s="6">
        <f>SUMIF(CT$36:CT$66,$D1520,CV$36:CV$66)</f>
        <v>0</v>
      </c>
      <c r="CT1520" s="9"/>
      <c r="CU1520" s="10"/>
      <c r="CV1520" s="11"/>
      <c r="CW1520" s="6">
        <f>SUMIF(CX$36:CX$66,$D1520,CZ$36:CZ$66)</f>
        <v>0</v>
      </c>
      <c r="CX1520" s="9"/>
      <c r="CY1520" s="10"/>
      <c r="CZ1520" s="11"/>
      <c r="DA1520" s="6">
        <f>SUMIF(DB$36:DB$66,$D1520,DD$36:DD$66)</f>
        <v>0</v>
      </c>
      <c r="DB1520" s="9"/>
      <c r="DC1520" s="10"/>
      <c r="DD1520" s="11"/>
      <c r="DE1520" s="6">
        <f>SUMIF(DF$36:DF$66,$D1520,DH$36:DH$66)</f>
        <v>0</v>
      </c>
      <c r="DF1520" s="9"/>
      <c r="DG1520" s="10"/>
      <c r="DH1520" s="11"/>
      <c r="DI1520" s="6">
        <f>SUMIF(DJ$36:DJ$66,$D1520,DL$36:DL$66)</f>
        <v>0</v>
      </c>
      <c r="DJ1520" s="9"/>
      <c r="DK1520" s="10"/>
      <c r="DL1520" s="11"/>
      <c r="DM1520" s="6">
        <f>SUMIF(DN$36:DN$66,$D1520,DP$36:DP$66)</f>
        <v>0</v>
      </c>
      <c r="DN1520" s="9"/>
      <c r="DO1520" s="10"/>
      <c r="DP1520" s="11"/>
      <c r="DQ1520" s="6">
        <f>SUMIF(DR$36:DR$66,$D1520,DT$36:DT$66)</f>
        <v>0</v>
      </c>
      <c r="DR1520" s="9"/>
      <c r="DS1520" s="10"/>
      <c r="DT1520" s="11"/>
      <c r="DU1520" s="6">
        <f>SUMIF(DV$36:DV$66,$D1520,DX$36:DX$66)</f>
        <v>0</v>
      </c>
      <c r="DV1520" s="9"/>
      <c r="DW1520" s="10"/>
      <c r="DX1520" s="11"/>
      <c r="DY1520" s="6">
        <f>SUMIF(DZ$36:DZ$66,$D1520,EB$36:EB$66)</f>
        <v>0</v>
      </c>
      <c r="DZ1520" s="9"/>
      <c r="EA1520" s="10"/>
      <c r="EB1520" s="11"/>
      <c r="EC1520" s="6">
        <f>SUMIF(ED$36:ED$66,$D1520,EF$36:EF$66)</f>
        <v>0</v>
      </c>
      <c r="ED1520" s="9"/>
      <c r="EE1520" s="10"/>
      <c r="EF1520" s="11"/>
      <c r="EG1520" s="6">
        <f>SUMIF(EH$36:EH$66,$D1520,EJ$36:EJ$66)</f>
        <v>0</v>
      </c>
      <c r="EH1520" s="9"/>
      <c r="EI1520" s="10"/>
      <c r="EJ1520" s="11"/>
      <c r="EK1520" s="6">
        <f>SUMIF(EL$36:EL$66,$D1520,EN$36:EN$66)</f>
        <v>0</v>
      </c>
      <c r="EL1520" s="9"/>
      <c r="EM1520" s="10"/>
      <c r="EN1520" s="11"/>
      <c r="EO1520" s="6">
        <f>SUMIF(EP$36:EP$66,$D1520,ER$36:ER$66)</f>
        <v>0</v>
      </c>
      <c r="EP1520" s="9"/>
      <c r="EQ1520" s="10"/>
      <c r="ER1520" s="11"/>
      <c r="ES1520" s="6">
        <f>SUMIF(ET$36:ET$66,$D1520,EV$36:EV$66)</f>
        <v>0</v>
      </c>
      <c r="ET1520" s="9"/>
      <c r="EU1520" s="10"/>
      <c r="EV1520" s="11"/>
      <c r="EW1520" s="6">
        <f>SUMIF(EX$36:EX$66,$D1520,EZ$36:EZ$66)</f>
        <v>0</v>
      </c>
      <c r="EX1520" s="9"/>
      <c r="EY1520" s="10"/>
      <c r="EZ1520" s="11"/>
      <c r="FA1520" s="6">
        <f>SUMIF(FB$36:FB$66,$D1520,FD$36:FD$66)</f>
        <v>0</v>
      </c>
      <c r="FB1520" s="9"/>
      <c r="FC1520" s="10"/>
      <c r="FD1520" s="11"/>
      <c r="FE1520" s="6">
        <f>SUMIF(FF$36:FF$66,$D1520,FH$36:FH$66)</f>
        <v>0</v>
      </c>
      <c r="FF1520" s="9"/>
      <c r="FG1520" s="10"/>
      <c r="FH1520" s="11"/>
      <c r="FI1520" s="6">
        <f>SUMIF(FJ$36:FJ$66,$D1520,FL$36:FL$66)</f>
        <v>0</v>
      </c>
      <c r="FJ1520" s="9"/>
      <c r="FK1520" s="10"/>
      <c r="FL1520" s="11"/>
      <c r="FM1520" s="6">
        <f>SUMIF(FN$36:FN$66,$D1520,FP$36:FP$66)</f>
        <v>0</v>
      </c>
      <c r="FN1520" s="9"/>
      <c r="FO1520" s="10"/>
      <c r="FP1520" s="11"/>
      <c r="FQ1520" s="6">
        <f>SUMIF(FR$36:FR$66,$D1520,FT$36:FT$66)</f>
        <v>0</v>
      </c>
      <c r="FR1520" s="9"/>
      <c r="FS1520" s="10"/>
      <c r="FT1520" s="11"/>
      <c r="FU1520" s="6">
        <f>SUMIF(FV$36:FV$66,$D1520,FX$36:FX$66)</f>
        <v>0</v>
      </c>
      <c r="FV1520" s="9"/>
      <c r="FW1520" s="10"/>
      <c r="FX1520" s="11"/>
      <c r="FY1520" s="6">
        <f>SUMIF(FZ$36:FZ$66,$D1520,GB$36:GB$66)</f>
        <v>0</v>
      </c>
      <c r="FZ1520" s="9"/>
      <c r="GA1520" s="10"/>
      <c r="GB1520" s="11"/>
      <c r="GC1520" s="6">
        <f>SUMIF(GD$36:GD$66,$D1520,GF$36:GF$66)</f>
        <v>0</v>
      </c>
      <c r="GD1520" s="9"/>
      <c r="GE1520" s="10"/>
      <c r="GF1520" s="11"/>
      <c r="GG1520" s="6">
        <f>SUMIF(GH$36:GH$66,$D1520,GJ$36:GJ$66)</f>
        <v>0</v>
      </c>
      <c r="GH1520" s="9"/>
      <c r="GI1520" s="10"/>
      <c r="GJ1520" s="11"/>
      <c r="GK1520" s="6">
        <f>SUMIF(GL$36:GL$66,$D1520,GN$36:GN$66)</f>
        <v>0</v>
      </c>
      <c r="GL1520" s="9"/>
      <c r="GM1520" s="10"/>
      <c r="GN1520" s="11"/>
      <c r="GO1520" s="6">
        <f>SUMIF(GP$36:GP$66,$D1520,GR$36:GR$66)</f>
        <v>0</v>
      </c>
      <c r="GP1520" s="9"/>
      <c r="GQ1520" s="10"/>
      <c r="GR1520" s="11"/>
      <c r="GS1520" s="6">
        <f>SUMIF(GT$36:GT$66,$D1520,GV$36:GV$66)</f>
        <v>0</v>
      </c>
      <c r="GT1520" s="9"/>
      <c r="GU1520" s="10"/>
      <c r="GV1520" s="20"/>
      <c r="GW1520" s="19">
        <f t="shared" si="36"/>
        <v>0</v>
      </c>
      <c r="GX1520" s="472"/>
      <c r="GY1520" s="473"/>
    </row>
    <row r="1521" spans="1:207" ht="30">
      <c r="A1521" s="236" t="s">
        <v>77</v>
      </c>
      <c r="B1521" s="475"/>
      <c r="C1521" s="327" t="s">
        <v>453</v>
      </c>
      <c r="D1521" s="237" t="s">
        <v>452</v>
      </c>
      <c r="E1521" s="206">
        <f>SUMIF(F$67:F$97,$D1521,H$67:H$97)</f>
        <v>0</v>
      </c>
      <c r="F1521" s="9"/>
      <c r="G1521" s="10"/>
      <c r="H1521" s="11"/>
      <c r="I1521" s="6">
        <f>SUMIF(J$67:J$97,$D1521,L$67:L$97)</f>
        <v>0</v>
      </c>
      <c r="J1521" s="9"/>
      <c r="K1521" s="10"/>
      <c r="L1521" s="11"/>
      <c r="M1521" s="6">
        <f>SUMIF(N$67:N$97,$D1521,P$67:P$97)</f>
        <v>0</v>
      </c>
      <c r="N1521" s="9"/>
      <c r="O1521" s="10"/>
      <c r="P1521" s="11"/>
      <c r="Q1521" s="6">
        <f>SUMIF(R$67:R$97,$D1521,T$67:T$97)</f>
        <v>0</v>
      </c>
      <c r="R1521" s="9"/>
      <c r="S1521" s="10"/>
      <c r="T1521" s="11"/>
      <c r="U1521" s="6">
        <f>SUMIF(V$67:V$97,$D1521,X$67:X$97)</f>
        <v>0</v>
      </c>
      <c r="V1521" s="9"/>
      <c r="W1521" s="10"/>
      <c r="X1521" s="11"/>
      <c r="Y1521" s="6">
        <f>SUMIF(Z$67:Z$97,$D1521,AB$67:AB$97)</f>
        <v>0</v>
      </c>
      <c r="Z1521" s="9"/>
      <c r="AA1521" s="10"/>
      <c r="AB1521" s="11"/>
      <c r="AC1521" s="6">
        <f>SUMIF(AD$67:AD$97,$D1521,AF$67:AF$97)</f>
        <v>0</v>
      </c>
      <c r="AD1521" s="9"/>
      <c r="AE1521" s="10"/>
      <c r="AF1521" s="11"/>
      <c r="AG1521" s="6">
        <f>SUMIF(AH$67:AH$97,$D1521,AJ$67:AJ$97)</f>
        <v>0</v>
      </c>
      <c r="AH1521" s="9"/>
      <c r="AI1521" s="10"/>
      <c r="AJ1521" s="11"/>
      <c r="AK1521" s="6">
        <f>SUMIF(AL$67:AL$97,$D1521,AN$67:AN$97)</f>
        <v>0</v>
      </c>
      <c r="AL1521" s="9"/>
      <c r="AM1521" s="10"/>
      <c r="AN1521" s="11"/>
      <c r="AO1521" s="6">
        <f>SUMIF(AP$67:AP$97,$D1521,AR$67:AR$97)</f>
        <v>0</v>
      </c>
      <c r="AP1521" s="9"/>
      <c r="AQ1521" s="10"/>
      <c r="AR1521" s="11"/>
      <c r="AS1521" s="6">
        <f>SUMIF(AT$67:AT$97,$D1521,AV$67:AV$97)</f>
        <v>0</v>
      </c>
      <c r="AT1521" s="9"/>
      <c r="AU1521" s="10"/>
      <c r="AV1521" s="11"/>
      <c r="AW1521" s="6">
        <f>SUMIF(AX$67:AX$97,$D1521,AZ$67:AZ$97)</f>
        <v>0</v>
      </c>
      <c r="AX1521" s="9"/>
      <c r="AY1521" s="10"/>
      <c r="AZ1521" s="11"/>
      <c r="BA1521" s="6">
        <f>SUMIF(BB$67:BB$97,$D1521,BD$67:BD$97)</f>
        <v>0</v>
      </c>
      <c r="BB1521" s="9"/>
      <c r="BC1521" s="10"/>
      <c r="BD1521" s="11"/>
      <c r="BE1521" s="6">
        <f>SUMIF(BF$67:BF$97,$D1521,BH$67:BH$97)</f>
        <v>0</v>
      </c>
      <c r="BF1521" s="9"/>
      <c r="BG1521" s="10"/>
      <c r="BH1521" s="11"/>
      <c r="BI1521" s="6">
        <f>SUMIF(BJ$67:BJ$97,$D1521,BL$67:BL$97)</f>
        <v>0</v>
      </c>
      <c r="BJ1521" s="9"/>
      <c r="BK1521" s="10"/>
      <c r="BL1521" s="11"/>
      <c r="BM1521" s="6">
        <f>SUMIF(BN$67:BN$97,$D1521,BP$67:BP$97)</f>
        <v>0</v>
      </c>
      <c r="BN1521" s="9"/>
      <c r="BO1521" s="10"/>
      <c r="BP1521" s="11"/>
      <c r="BQ1521" s="6">
        <f>SUMIF(BR$67:BR$97,$D1521,BT$67:BT$97)</f>
        <v>0</v>
      </c>
      <c r="BR1521" s="9"/>
      <c r="BS1521" s="10"/>
      <c r="BT1521" s="11"/>
      <c r="BU1521" s="6">
        <f>SUMIF(BV$67:BV$97,$D1521,BX$67:BX$97)</f>
        <v>0</v>
      </c>
      <c r="BV1521" s="9"/>
      <c r="BW1521" s="10"/>
      <c r="BX1521" s="11"/>
      <c r="BY1521" s="6">
        <f>SUMIF(BZ$67:BZ$97,$D1521,CB$67:CB$97)</f>
        <v>0</v>
      </c>
      <c r="BZ1521" s="9"/>
      <c r="CA1521" s="10"/>
      <c r="CB1521" s="11"/>
      <c r="CC1521" s="6">
        <f>SUMIF(CD$67:CD$97,$D1521,CF$67:CF$97)</f>
        <v>0</v>
      </c>
      <c r="CD1521" s="9"/>
      <c r="CE1521" s="10"/>
      <c r="CF1521" s="11"/>
      <c r="CG1521" s="6">
        <f>SUMIF(CH$67:CH$97,$D1521,CJ$67:CJ$97)</f>
        <v>0</v>
      </c>
      <c r="CH1521" s="9"/>
      <c r="CI1521" s="10"/>
      <c r="CJ1521" s="11"/>
      <c r="CK1521" s="6">
        <f>SUMIF(CL$67:CL$97,$D1521,CN$67:CN$97)</f>
        <v>0</v>
      </c>
      <c r="CL1521" s="9"/>
      <c r="CM1521" s="10"/>
      <c r="CN1521" s="11"/>
      <c r="CO1521" s="6">
        <f>SUMIF(CP$67:CP$97,$D1521,CR$67:CR$97)</f>
        <v>0</v>
      </c>
      <c r="CP1521" s="9"/>
      <c r="CQ1521" s="10"/>
      <c r="CR1521" s="11"/>
      <c r="CS1521" s="6">
        <f>SUMIF(CT$67:CT$97,$D1521,CV$67:CV$97)</f>
        <v>0</v>
      </c>
      <c r="CT1521" s="9"/>
      <c r="CU1521" s="10"/>
      <c r="CV1521" s="11"/>
      <c r="CW1521" s="6">
        <f>SUMIF(CX$67:CX$97,$D1521,CZ$67:CZ$97)</f>
        <v>0</v>
      </c>
      <c r="CX1521" s="9"/>
      <c r="CY1521" s="10"/>
      <c r="CZ1521" s="11"/>
      <c r="DA1521" s="6">
        <f>SUMIF(DB$67:DB$97,$D1521,DD$67:DD$97)</f>
        <v>0</v>
      </c>
      <c r="DB1521" s="9"/>
      <c r="DC1521" s="10"/>
      <c r="DD1521" s="11"/>
      <c r="DE1521" s="6">
        <f>SUMIF(DF$67:DF$97,$D1521,DH$67:DH$97)</f>
        <v>0</v>
      </c>
      <c r="DF1521" s="9"/>
      <c r="DG1521" s="10"/>
      <c r="DH1521" s="11"/>
      <c r="DI1521" s="6">
        <f>SUMIF(DJ$67:DJ$97,$D1521,DL$67:DL$97)</f>
        <v>0</v>
      </c>
      <c r="DJ1521" s="9"/>
      <c r="DK1521" s="10"/>
      <c r="DL1521" s="11"/>
      <c r="DM1521" s="6">
        <f>SUMIF(DN$67:DN$97,$D1521,DP$67:DP$97)</f>
        <v>0</v>
      </c>
      <c r="DN1521" s="9"/>
      <c r="DO1521" s="10"/>
      <c r="DP1521" s="11"/>
      <c r="DQ1521" s="6">
        <f>SUMIF(DR$67:DR$97,$D1521,DT$67:DT$97)</f>
        <v>0</v>
      </c>
      <c r="DR1521" s="9"/>
      <c r="DS1521" s="10"/>
      <c r="DT1521" s="11"/>
      <c r="DU1521" s="6">
        <f>SUMIF(DV$67:DV$97,$D1521,DX$67:DX$97)</f>
        <v>0</v>
      </c>
      <c r="DV1521" s="9"/>
      <c r="DW1521" s="10"/>
      <c r="DX1521" s="11"/>
      <c r="DY1521" s="6">
        <f>SUMIF(DZ$67:DZ$97,$D1521,EB$67:EB$97)</f>
        <v>0</v>
      </c>
      <c r="DZ1521" s="9"/>
      <c r="EA1521" s="10"/>
      <c r="EB1521" s="11"/>
      <c r="EC1521" s="6">
        <f>SUMIF(ED$67:ED$97,$D1521,EF$67:EF$97)</f>
        <v>0</v>
      </c>
      <c r="ED1521" s="9"/>
      <c r="EE1521" s="10"/>
      <c r="EF1521" s="11"/>
      <c r="EG1521" s="6">
        <f>SUMIF(EH$67:EH$97,$D1521,EJ$67:EJ$97)</f>
        <v>0</v>
      </c>
      <c r="EH1521" s="9"/>
      <c r="EI1521" s="10"/>
      <c r="EJ1521" s="11"/>
      <c r="EK1521" s="6">
        <f>SUMIF(EL$67:EL$97,$D1521,EN$67:EN$97)</f>
        <v>0</v>
      </c>
      <c r="EL1521" s="9"/>
      <c r="EM1521" s="10"/>
      <c r="EN1521" s="11"/>
      <c r="EO1521" s="6">
        <f>SUMIF(EP$67:EP$97,$D1521,ER$67:ER$97)</f>
        <v>0</v>
      </c>
      <c r="EP1521" s="9"/>
      <c r="EQ1521" s="10"/>
      <c r="ER1521" s="11"/>
      <c r="ES1521" s="6">
        <f>SUMIF(ET$67:ET$97,$D1521,EV$67:EV$97)</f>
        <v>0</v>
      </c>
      <c r="ET1521" s="9"/>
      <c r="EU1521" s="10"/>
      <c r="EV1521" s="11"/>
      <c r="EW1521" s="6">
        <f>SUMIF(EX$67:EX$97,$D1521,EZ$67:EZ$97)</f>
        <v>0</v>
      </c>
      <c r="EX1521" s="9"/>
      <c r="EY1521" s="10"/>
      <c r="EZ1521" s="11"/>
      <c r="FA1521" s="6">
        <f>SUMIF(FB$67:FB$97,$D1521,FD$67:FD$97)</f>
        <v>0</v>
      </c>
      <c r="FB1521" s="9"/>
      <c r="FC1521" s="10"/>
      <c r="FD1521" s="11"/>
      <c r="FE1521" s="6">
        <f>SUMIF(FF$67:FF$97,$D1521,FH$67:FH$97)</f>
        <v>0</v>
      </c>
      <c r="FF1521" s="9"/>
      <c r="FG1521" s="10"/>
      <c r="FH1521" s="11"/>
      <c r="FI1521" s="6">
        <f>SUMIF(FJ$67:FJ$97,$D1521,FL$67:FL$97)</f>
        <v>0</v>
      </c>
      <c r="FJ1521" s="9"/>
      <c r="FK1521" s="10"/>
      <c r="FL1521" s="11"/>
      <c r="FM1521" s="6">
        <f>SUMIF(FN$67:FN$97,$D1521,FP$67:FP$97)</f>
        <v>0</v>
      </c>
      <c r="FN1521" s="9"/>
      <c r="FO1521" s="10"/>
      <c r="FP1521" s="11"/>
      <c r="FQ1521" s="6">
        <f>SUMIF(FR$67:FR$97,$D1521,FT$67:FT$97)</f>
        <v>0</v>
      </c>
      <c r="FR1521" s="9"/>
      <c r="FS1521" s="10"/>
      <c r="FT1521" s="11"/>
      <c r="FU1521" s="6">
        <f>SUMIF(FV$67:FV$97,$D1521,FX$67:FX$97)</f>
        <v>0</v>
      </c>
      <c r="FV1521" s="9"/>
      <c r="FW1521" s="10"/>
      <c r="FX1521" s="11"/>
      <c r="FY1521" s="6">
        <f>SUMIF(FZ$67:FZ$97,$D1521,GB$67:GB$97)</f>
        <v>0</v>
      </c>
      <c r="FZ1521" s="9"/>
      <c r="GA1521" s="10"/>
      <c r="GB1521" s="11"/>
      <c r="GC1521" s="6">
        <f>SUMIF(GD$67:GD$97,$D1521,GF$67:GF$97)</f>
        <v>0</v>
      </c>
      <c r="GD1521" s="9"/>
      <c r="GE1521" s="10"/>
      <c r="GF1521" s="11"/>
      <c r="GG1521" s="6">
        <f>SUMIF(GH$67:GH$97,$D1521,GJ$67:GJ$97)</f>
        <v>0</v>
      </c>
      <c r="GH1521" s="9"/>
      <c r="GI1521" s="10"/>
      <c r="GJ1521" s="11"/>
      <c r="GK1521" s="6">
        <f>SUMIF(GL$67:GL$97,$D1521,GN$67:GN$97)</f>
        <v>0</v>
      </c>
      <c r="GL1521" s="9"/>
      <c r="GM1521" s="10"/>
      <c r="GN1521" s="11"/>
      <c r="GO1521" s="6">
        <f>SUMIF(GP$67:GP$97,$D1521,GR$67:GR$97)</f>
        <v>0</v>
      </c>
      <c r="GP1521" s="9"/>
      <c r="GQ1521" s="10"/>
      <c r="GR1521" s="11"/>
      <c r="GS1521" s="6">
        <f>SUMIF(GT$67:GT$97,$D1521,GV$67:GV$97)</f>
        <v>0</v>
      </c>
      <c r="GT1521" s="9"/>
      <c r="GU1521" s="10"/>
      <c r="GV1521" s="20"/>
      <c r="GW1521" s="19">
        <f t="shared" si="36"/>
        <v>0</v>
      </c>
      <c r="GX1521" s="472"/>
      <c r="GY1521" s="473"/>
    </row>
    <row r="1522" spans="1:207" ht="30">
      <c r="A1522" s="236" t="s">
        <v>78</v>
      </c>
      <c r="B1522" s="475"/>
      <c r="C1522" s="327" t="s">
        <v>453</v>
      </c>
      <c r="D1522" s="237" t="s">
        <v>452</v>
      </c>
      <c r="E1522" s="206">
        <f>SUMIF(F$98:F$128,$D1522,H$98:H$128)</f>
        <v>0</v>
      </c>
      <c r="F1522" s="9"/>
      <c r="G1522" s="10"/>
      <c r="H1522" s="11"/>
      <c r="I1522" s="6">
        <f>SUMIF(J$98:J$128,$D1522,L$98:L$128)</f>
        <v>0</v>
      </c>
      <c r="J1522" s="9"/>
      <c r="K1522" s="10"/>
      <c r="L1522" s="11"/>
      <c r="M1522" s="6">
        <f>SUMIF(N$98:N$128,$D1522,P$98:P$128)</f>
        <v>0</v>
      </c>
      <c r="N1522" s="9"/>
      <c r="O1522" s="10"/>
      <c r="P1522" s="11"/>
      <c r="Q1522" s="6">
        <f>SUMIF(R$98:R$128,$D1522,T$98:T$128)</f>
        <v>0</v>
      </c>
      <c r="R1522" s="9"/>
      <c r="S1522" s="10"/>
      <c r="T1522" s="11"/>
      <c r="U1522" s="6">
        <f>SUMIF(V$98:V$128,$D1522,X$98:X$128)</f>
        <v>0</v>
      </c>
      <c r="V1522" s="9"/>
      <c r="W1522" s="10"/>
      <c r="X1522" s="11"/>
      <c r="Y1522" s="6">
        <f>SUMIF(Z$98:Z$128,$D1522,AB$98:AB$128)</f>
        <v>0</v>
      </c>
      <c r="Z1522" s="9"/>
      <c r="AA1522" s="10"/>
      <c r="AB1522" s="11"/>
      <c r="AC1522" s="6">
        <f>SUMIF(AD$98:AD$128,$D1522,AF$98:AF$128)</f>
        <v>0</v>
      </c>
      <c r="AD1522" s="9"/>
      <c r="AE1522" s="10"/>
      <c r="AF1522" s="11"/>
      <c r="AG1522" s="6">
        <f>SUMIF(AH$98:AH$128,$D1522,AJ$98:AJ$128)</f>
        <v>0</v>
      </c>
      <c r="AH1522" s="9"/>
      <c r="AI1522" s="10"/>
      <c r="AJ1522" s="11"/>
      <c r="AK1522" s="6">
        <f>SUMIF(AL$98:AL$128,$D1522,AN$98:AN$128)</f>
        <v>0</v>
      </c>
      <c r="AL1522" s="9"/>
      <c r="AM1522" s="10"/>
      <c r="AN1522" s="11"/>
      <c r="AO1522" s="6">
        <f>SUMIF(AP$98:AP$128,$D1522,AR$98:AR$128)</f>
        <v>0</v>
      </c>
      <c r="AP1522" s="9"/>
      <c r="AQ1522" s="10"/>
      <c r="AR1522" s="11"/>
      <c r="AS1522" s="6">
        <f>SUMIF(AT$98:AT$128,$D1522,AV$98:AV$128)</f>
        <v>0</v>
      </c>
      <c r="AT1522" s="9"/>
      <c r="AU1522" s="10"/>
      <c r="AV1522" s="11"/>
      <c r="AW1522" s="6">
        <f>SUMIF(AX$98:AX$128,$D1522,AZ$98:AZ$128)</f>
        <v>0</v>
      </c>
      <c r="AX1522" s="9"/>
      <c r="AY1522" s="10"/>
      <c r="AZ1522" s="11"/>
      <c r="BA1522" s="6">
        <f>SUMIF(BB$98:BB$128,$D1522,BD$98:BD$128)</f>
        <v>0</v>
      </c>
      <c r="BB1522" s="9"/>
      <c r="BC1522" s="10"/>
      <c r="BD1522" s="11"/>
      <c r="BE1522" s="6">
        <f>SUMIF(BF$98:BF$128,$D1522,BH$98:BH$128)</f>
        <v>0</v>
      </c>
      <c r="BF1522" s="9"/>
      <c r="BG1522" s="10"/>
      <c r="BH1522" s="11"/>
      <c r="BI1522" s="6">
        <f>SUMIF(BJ$98:BJ$128,$D1522,BL$98:BL$128)</f>
        <v>0</v>
      </c>
      <c r="BJ1522" s="9"/>
      <c r="BK1522" s="10"/>
      <c r="BL1522" s="11"/>
      <c r="BM1522" s="6">
        <f>SUMIF(BN$98:BN$128,$D1522,BP$98:BP$128)</f>
        <v>0</v>
      </c>
      <c r="BN1522" s="9"/>
      <c r="BO1522" s="10"/>
      <c r="BP1522" s="11"/>
      <c r="BQ1522" s="6">
        <f>SUMIF(BR$98:BR$128,$D1522,BT$98:BT$128)</f>
        <v>0</v>
      </c>
      <c r="BR1522" s="9"/>
      <c r="BS1522" s="10"/>
      <c r="BT1522" s="11"/>
      <c r="BU1522" s="6">
        <f>SUMIF(BV$98:BV$128,$D1522,BX$98:BX$128)</f>
        <v>0</v>
      </c>
      <c r="BV1522" s="9"/>
      <c r="BW1522" s="10"/>
      <c r="BX1522" s="11"/>
      <c r="BY1522" s="6">
        <f>SUMIF(BZ$98:BZ$128,$D1522,CB$98:CB$128)</f>
        <v>0</v>
      </c>
      <c r="BZ1522" s="9"/>
      <c r="CA1522" s="10"/>
      <c r="CB1522" s="11"/>
      <c r="CC1522" s="6">
        <f>SUMIF(CD$98:CD$128,$D1522,CF$98:CF$128)</f>
        <v>0</v>
      </c>
      <c r="CD1522" s="9"/>
      <c r="CE1522" s="10"/>
      <c r="CF1522" s="11"/>
      <c r="CG1522" s="6">
        <f>SUMIF(CH$98:CH$128,$D1522,CJ$98:CJ$128)</f>
        <v>0</v>
      </c>
      <c r="CH1522" s="9"/>
      <c r="CI1522" s="10"/>
      <c r="CJ1522" s="11"/>
      <c r="CK1522" s="6">
        <f>SUMIF(CL$98:CL$128,$D1522,CN$98:CN$128)</f>
        <v>0</v>
      </c>
      <c r="CL1522" s="9"/>
      <c r="CM1522" s="10"/>
      <c r="CN1522" s="11"/>
      <c r="CO1522" s="6">
        <f>SUMIF(CP$98:CP$128,$D1522,CR$98:CR$128)</f>
        <v>0</v>
      </c>
      <c r="CP1522" s="9"/>
      <c r="CQ1522" s="10"/>
      <c r="CR1522" s="11"/>
      <c r="CS1522" s="6">
        <f>SUMIF(CT$98:CT$128,$D1522,CV$98:CV$128)</f>
        <v>0</v>
      </c>
      <c r="CT1522" s="9"/>
      <c r="CU1522" s="10"/>
      <c r="CV1522" s="11"/>
      <c r="CW1522" s="6">
        <f>SUMIF(CX$98:CX$128,$D1522,CZ$98:CZ$128)</f>
        <v>0</v>
      </c>
      <c r="CX1522" s="9"/>
      <c r="CY1522" s="10"/>
      <c r="CZ1522" s="11"/>
      <c r="DA1522" s="6">
        <f>SUMIF(DB$98:DB$128,$D1522,DD$98:DD$128)</f>
        <v>0</v>
      </c>
      <c r="DB1522" s="9"/>
      <c r="DC1522" s="10"/>
      <c r="DD1522" s="11"/>
      <c r="DE1522" s="6">
        <f>SUMIF(DF$98:DF$128,$D1522,DH$98:DH$128)</f>
        <v>0</v>
      </c>
      <c r="DF1522" s="9"/>
      <c r="DG1522" s="10"/>
      <c r="DH1522" s="11"/>
      <c r="DI1522" s="6">
        <f>SUMIF(DJ$98:DJ$128,$D1522,DL$98:DL$128)</f>
        <v>0</v>
      </c>
      <c r="DJ1522" s="9"/>
      <c r="DK1522" s="10"/>
      <c r="DL1522" s="11"/>
      <c r="DM1522" s="6">
        <f>SUMIF(DN$98:DN$128,$D1522,DP$98:DP$128)</f>
        <v>0</v>
      </c>
      <c r="DN1522" s="9"/>
      <c r="DO1522" s="10"/>
      <c r="DP1522" s="11"/>
      <c r="DQ1522" s="6">
        <f>SUMIF(DR$98:DR$128,$D1522,DT$98:DT$128)</f>
        <v>0</v>
      </c>
      <c r="DR1522" s="9"/>
      <c r="DS1522" s="10"/>
      <c r="DT1522" s="11"/>
      <c r="DU1522" s="6">
        <f>SUMIF(DV$98:DV$128,$D1522,DX$98:DX$128)</f>
        <v>0</v>
      </c>
      <c r="DV1522" s="9"/>
      <c r="DW1522" s="10"/>
      <c r="DX1522" s="11"/>
      <c r="DY1522" s="6">
        <f>SUMIF(DZ$98:DZ$128,$D1522,EB$98:EB$128)</f>
        <v>0</v>
      </c>
      <c r="DZ1522" s="9"/>
      <c r="EA1522" s="10"/>
      <c r="EB1522" s="11"/>
      <c r="EC1522" s="6">
        <f>SUMIF(ED$98:ED$128,$D1522,EF$98:EF$128)</f>
        <v>0</v>
      </c>
      <c r="ED1522" s="9"/>
      <c r="EE1522" s="10"/>
      <c r="EF1522" s="11"/>
      <c r="EG1522" s="6">
        <f>SUMIF(EH$98:EH$128,$D1522,EJ$98:EJ$128)</f>
        <v>0</v>
      </c>
      <c r="EH1522" s="9"/>
      <c r="EI1522" s="10"/>
      <c r="EJ1522" s="11"/>
      <c r="EK1522" s="6">
        <f>SUMIF(EL$98:EL$128,$D1522,EN$98:EN$128)</f>
        <v>0</v>
      </c>
      <c r="EL1522" s="9"/>
      <c r="EM1522" s="10"/>
      <c r="EN1522" s="11"/>
      <c r="EO1522" s="6">
        <f>SUMIF(EP$98:EP$128,$D1522,ER$98:ER$128)</f>
        <v>0</v>
      </c>
      <c r="EP1522" s="9"/>
      <c r="EQ1522" s="10"/>
      <c r="ER1522" s="11"/>
      <c r="ES1522" s="6">
        <f>SUMIF(ET$98:ET$128,$D1522,EV$98:EV$128)</f>
        <v>0</v>
      </c>
      <c r="ET1522" s="9"/>
      <c r="EU1522" s="10"/>
      <c r="EV1522" s="11"/>
      <c r="EW1522" s="6">
        <f>SUMIF(EX$98:EX$128,$D1522,EZ$98:EZ$128)</f>
        <v>0</v>
      </c>
      <c r="EX1522" s="9"/>
      <c r="EY1522" s="10"/>
      <c r="EZ1522" s="11"/>
      <c r="FA1522" s="6">
        <f>SUMIF(FB$98:FB$128,$D1522,FD$98:FD$128)</f>
        <v>0</v>
      </c>
      <c r="FB1522" s="9"/>
      <c r="FC1522" s="10"/>
      <c r="FD1522" s="11"/>
      <c r="FE1522" s="6">
        <f>SUMIF(FF$98:FF$128,$D1522,FH$98:FH$128)</f>
        <v>0</v>
      </c>
      <c r="FF1522" s="9"/>
      <c r="FG1522" s="10"/>
      <c r="FH1522" s="11"/>
      <c r="FI1522" s="6">
        <f>SUMIF(FJ$98:FJ$128,$D1522,FL$98:FL$128)</f>
        <v>0</v>
      </c>
      <c r="FJ1522" s="9"/>
      <c r="FK1522" s="10"/>
      <c r="FL1522" s="11"/>
      <c r="FM1522" s="6">
        <f>SUMIF(FN$98:FN$128,$D1522,FP$98:FP$128)</f>
        <v>0</v>
      </c>
      <c r="FN1522" s="9"/>
      <c r="FO1522" s="10"/>
      <c r="FP1522" s="11"/>
      <c r="FQ1522" s="6">
        <f>SUMIF(FR$98:FR$128,$D1522,FT$98:FT$128)</f>
        <v>0</v>
      </c>
      <c r="FR1522" s="9"/>
      <c r="FS1522" s="10"/>
      <c r="FT1522" s="11"/>
      <c r="FU1522" s="6">
        <f>SUMIF(FV$98:FV$128,$D1522,FX$98:FX$128)</f>
        <v>0</v>
      </c>
      <c r="FV1522" s="9"/>
      <c r="FW1522" s="10"/>
      <c r="FX1522" s="11"/>
      <c r="FY1522" s="6">
        <f>SUMIF(FZ$98:FZ$128,$D1522,GB$98:GB$128)</f>
        <v>0</v>
      </c>
      <c r="FZ1522" s="9"/>
      <c r="GA1522" s="10"/>
      <c r="GB1522" s="11"/>
      <c r="GC1522" s="6">
        <f>SUMIF(GD$98:GD$128,$D1522,GF$98:GF$128)</f>
        <v>0</v>
      </c>
      <c r="GD1522" s="9"/>
      <c r="GE1522" s="10"/>
      <c r="GF1522" s="11"/>
      <c r="GG1522" s="6">
        <f>SUMIF(GH$98:GH$128,$D1522,GJ$98:GJ$128)</f>
        <v>0</v>
      </c>
      <c r="GH1522" s="9"/>
      <c r="GI1522" s="10"/>
      <c r="GJ1522" s="11"/>
      <c r="GK1522" s="6">
        <f>SUMIF(GL$98:GL$128,$D1522,GN$98:GN$128)</f>
        <v>0</v>
      </c>
      <c r="GL1522" s="9"/>
      <c r="GM1522" s="10"/>
      <c r="GN1522" s="11"/>
      <c r="GO1522" s="6">
        <f>SUMIF(GP$98:GP$128,$D1522,GR$98:GR$128)</f>
        <v>0</v>
      </c>
      <c r="GP1522" s="9"/>
      <c r="GQ1522" s="10"/>
      <c r="GR1522" s="11"/>
      <c r="GS1522" s="6">
        <f>SUMIF(GT$98:GT$128,$D1522,GV$98:GV$128)</f>
        <v>0</v>
      </c>
      <c r="GT1522" s="9"/>
      <c r="GU1522" s="10"/>
      <c r="GV1522" s="20"/>
      <c r="GW1522" s="19">
        <f t="shared" si="36"/>
        <v>0</v>
      </c>
      <c r="GX1522" s="472"/>
      <c r="GY1522" s="473"/>
    </row>
    <row r="1523" spans="1:207" ht="30">
      <c r="A1523" s="236" t="s">
        <v>79</v>
      </c>
      <c r="B1523" s="475"/>
      <c r="C1523" s="327" t="s">
        <v>453</v>
      </c>
      <c r="D1523" s="237" t="s">
        <v>452</v>
      </c>
      <c r="E1523" s="206">
        <f>SUMIF(F$129:F$159,$D1523,H$129:H$159)</f>
        <v>0</v>
      </c>
      <c r="F1523" s="9"/>
      <c r="G1523" s="10"/>
      <c r="H1523" s="11"/>
      <c r="I1523" s="6">
        <f>SUMIF(J$129:J$159,$D1523,L$129:L$159)</f>
        <v>0</v>
      </c>
      <c r="J1523" s="9"/>
      <c r="K1523" s="10"/>
      <c r="L1523" s="11"/>
      <c r="M1523" s="6">
        <f>SUMIF(N$129:N$159,$D1523,P$129:P$159)</f>
        <v>0</v>
      </c>
      <c r="N1523" s="9"/>
      <c r="O1523" s="10"/>
      <c r="P1523" s="11"/>
      <c r="Q1523" s="6">
        <f>SUMIF(R$129:R$159,$D1523,T$129:T$159)</f>
        <v>0</v>
      </c>
      <c r="R1523" s="9"/>
      <c r="S1523" s="10"/>
      <c r="T1523" s="11"/>
      <c r="U1523" s="6">
        <f>SUMIF(V$129:V$159,$D1523,X$129:X$159)</f>
        <v>0</v>
      </c>
      <c r="V1523" s="9"/>
      <c r="W1523" s="10"/>
      <c r="X1523" s="11"/>
      <c r="Y1523" s="6">
        <f>SUMIF(Z$129:Z$159,$D1523,AB$129:AB$159)</f>
        <v>0</v>
      </c>
      <c r="Z1523" s="9"/>
      <c r="AA1523" s="10"/>
      <c r="AB1523" s="11"/>
      <c r="AC1523" s="6">
        <f>SUMIF(AD$129:AD$159,$D1523,AF$129:AF$159)</f>
        <v>0</v>
      </c>
      <c r="AD1523" s="9"/>
      <c r="AE1523" s="10"/>
      <c r="AF1523" s="11"/>
      <c r="AG1523" s="6">
        <f>SUMIF(AH$129:AH$159,$D1523,AJ$129:AJ$159)</f>
        <v>0</v>
      </c>
      <c r="AH1523" s="9"/>
      <c r="AI1523" s="10"/>
      <c r="AJ1523" s="11"/>
      <c r="AK1523" s="6">
        <f>SUMIF(AL$129:AL$159,$D1523,AN$129:AN$159)</f>
        <v>0</v>
      </c>
      <c r="AL1523" s="9"/>
      <c r="AM1523" s="10"/>
      <c r="AN1523" s="11"/>
      <c r="AO1523" s="6">
        <f>SUMIF(AP$129:AP$159,$D1523,AR$129:AR$159)</f>
        <v>0</v>
      </c>
      <c r="AP1523" s="9"/>
      <c r="AQ1523" s="10"/>
      <c r="AR1523" s="11"/>
      <c r="AS1523" s="6">
        <f>SUMIF(AT$129:AT$159,$D1523,AV$129:AV$159)</f>
        <v>0</v>
      </c>
      <c r="AT1523" s="9"/>
      <c r="AU1523" s="10"/>
      <c r="AV1523" s="11"/>
      <c r="AW1523" s="6">
        <f>SUMIF(AX$129:AX$159,$D1523,AZ$129:AZ$159)</f>
        <v>0</v>
      </c>
      <c r="AX1523" s="9"/>
      <c r="AY1523" s="10"/>
      <c r="AZ1523" s="11"/>
      <c r="BA1523" s="6">
        <f>SUMIF(BB$129:BB$159,$D1523,BD$129:BD$159)</f>
        <v>0</v>
      </c>
      <c r="BB1523" s="9"/>
      <c r="BC1523" s="10"/>
      <c r="BD1523" s="11"/>
      <c r="BE1523" s="6">
        <f>SUMIF(BF$129:BF$159,$D1523,BH$129:BH$159)</f>
        <v>0</v>
      </c>
      <c r="BF1523" s="9"/>
      <c r="BG1523" s="10"/>
      <c r="BH1523" s="11"/>
      <c r="BI1523" s="6">
        <f>SUMIF(BJ$129:BJ$159,$D1523,BL$129:BL$159)</f>
        <v>0</v>
      </c>
      <c r="BJ1523" s="9"/>
      <c r="BK1523" s="10"/>
      <c r="BL1523" s="11"/>
      <c r="BM1523" s="6">
        <f>SUMIF(BN$129:BN$159,$D1523,BP$129:BP$159)</f>
        <v>0</v>
      </c>
      <c r="BN1523" s="9"/>
      <c r="BO1523" s="10"/>
      <c r="BP1523" s="11"/>
      <c r="BQ1523" s="6">
        <f>SUMIF(BR$129:BR$159,$D1523,BT$129:BT$159)</f>
        <v>0</v>
      </c>
      <c r="BR1523" s="9"/>
      <c r="BS1523" s="10"/>
      <c r="BT1523" s="11"/>
      <c r="BU1523" s="6">
        <f>SUMIF(BV$129:BV$159,$D1523,BX$129:BX$159)</f>
        <v>0</v>
      </c>
      <c r="BV1523" s="9"/>
      <c r="BW1523" s="10"/>
      <c r="BX1523" s="11"/>
      <c r="BY1523" s="6">
        <f>SUMIF(BZ$129:BZ$159,$D1523,CB$129:CB$159)</f>
        <v>0</v>
      </c>
      <c r="BZ1523" s="9"/>
      <c r="CA1523" s="10"/>
      <c r="CB1523" s="11"/>
      <c r="CC1523" s="6">
        <f>SUMIF(CD$129:CD$159,$D1523,CF$129:CF$159)</f>
        <v>0</v>
      </c>
      <c r="CD1523" s="9"/>
      <c r="CE1523" s="10"/>
      <c r="CF1523" s="11"/>
      <c r="CG1523" s="6">
        <f>SUMIF(CH$129:CH$159,$D1523,CJ$129:CJ$159)</f>
        <v>0</v>
      </c>
      <c r="CH1523" s="9"/>
      <c r="CI1523" s="10"/>
      <c r="CJ1523" s="11"/>
      <c r="CK1523" s="6">
        <f>SUMIF(CL$129:CL$159,$D1523,CN$129:CN$159)</f>
        <v>0</v>
      </c>
      <c r="CL1523" s="9"/>
      <c r="CM1523" s="10"/>
      <c r="CN1523" s="11"/>
      <c r="CO1523" s="6">
        <f>SUMIF(CP$129:CP$159,$D1523,CR$129:CR$159)</f>
        <v>0</v>
      </c>
      <c r="CP1523" s="9"/>
      <c r="CQ1523" s="10"/>
      <c r="CR1523" s="11"/>
      <c r="CS1523" s="6">
        <f>SUMIF(CT$129:CT$159,$D1523,CV$129:CV$159)</f>
        <v>0</v>
      </c>
      <c r="CT1523" s="9"/>
      <c r="CU1523" s="10"/>
      <c r="CV1523" s="11"/>
      <c r="CW1523" s="6">
        <f>SUMIF(CX$129:CX$159,$D1523,CZ$129:CZ$159)</f>
        <v>0</v>
      </c>
      <c r="CX1523" s="9"/>
      <c r="CY1523" s="10"/>
      <c r="CZ1523" s="11"/>
      <c r="DA1523" s="6">
        <f>SUMIF(DB$129:DB$159,$D1523,DD$129:DD$159)</f>
        <v>0</v>
      </c>
      <c r="DB1523" s="9"/>
      <c r="DC1523" s="10"/>
      <c r="DD1523" s="11"/>
      <c r="DE1523" s="6">
        <f>SUMIF(DF$129:DF$159,$D1523,DH$129:DH$159)</f>
        <v>0</v>
      </c>
      <c r="DF1523" s="9"/>
      <c r="DG1523" s="10"/>
      <c r="DH1523" s="11"/>
      <c r="DI1523" s="6">
        <f>SUMIF(DJ$129:DJ$159,$D1523,DL$129:DL$159)</f>
        <v>0</v>
      </c>
      <c r="DJ1523" s="9"/>
      <c r="DK1523" s="10"/>
      <c r="DL1523" s="11"/>
      <c r="DM1523" s="6">
        <f>SUMIF(DN$129:DN$159,$D1523,DP$129:DP$159)</f>
        <v>0</v>
      </c>
      <c r="DN1523" s="9"/>
      <c r="DO1523" s="10"/>
      <c r="DP1523" s="11"/>
      <c r="DQ1523" s="6">
        <f>SUMIF(DR$129:DR$159,$D1523,DT$129:DT$159)</f>
        <v>0</v>
      </c>
      <c r="DR1523" s="9"/>
      <c r="DS1523" s="10"/>
      <c r="DT1523" s="11"/>
      <c r="DU1523" s="6">
        <f>SUMIF(DV$129:DV$159,$D1523,DX$129:DX$159)</f>
        <v>0</v>
      </c>
      <c r="DV1523" s="9"/>
      <c r="DW1523" s="10"/>
      <c r="DX1523" s="11"/>
      <c r="DY1523" s="6">
        <f>SUMIF(DZ$129:DZ$159,$D1523,EB$129:EB$159)</f>
        <v>0</v>
      </c>
      <c r="DZ1523" s="9"/>
      <c r="EA1523" s="10"/>
      <c r="EB1523" s="11"/>
      <c r="EC1523" s="6">
        <f>SUMIF(ED$129:ED$159,$D1523,EF$129:EF$159)</f>
        <v>0</v>
      </c>
      <c r="ED1523" s="9"/>
      <c r="EE1523" s="10"/>
      <c r="EF1523" s="11"/>
      <c r="EG1523" s="6">
        <f>SUMIF(EH$129:EH$159,$D1523,EJ$129:EJ$159)</f>
        <v>0</v>
      </c>
      <c r="EH1523" s="9"/>
      <c r="EI1523" s="10"/>
      <c r="EJ1523" s="11"/>
      <c r="EK1523" s="6">
        <f>SUMIF(EL$129:EL$159,$D1523,EN$129:EN$159)</f>
        <v>0</v>
      </c>
      <c r="EL1523" s="9"/>
      <c r="EM1523" s="10"/>
      <c r="EN1523" s="11"/>
      <c r="EO1523" s="6">
        <f>SUMIF(EP$129:EP$159,$D1523,ER$129:ER$159)</f>
        <v>0</v>
      </c>
      <c r="EP1523" s="9"/>
      <c r="EQ1523" s="10"/>
      <c r="ER1523" s="11"/>
      <c r="ES1523" s="6">
        <f>SUMIF(ET$129:ET$159,$D1523,EV$129:EV$159)</f>
        <v>0</v>
      </c>
      <c r="ET1523" s="9"/>
      <c r="EU1523" s="10"/>
      <c r="EV1523" s="11"/>
      <c r="EW1523" s="6">
        <f>SUMIF(EX$129:EX$159,$D1523,EZ$129:EZ$159)</f>
        <v>0</v>
      </c>
      <c r="EX1523" s="9"/>
      <c r="EY1523" s="10"/>
      <c r="EZ1523" s="11"/>
      <c r="FA1523" s="6">
        <f>SUMIF(FB$129:FB$159,$D1523,FD$129:FD$159)</f>
        <v>0</v>
      </c>
      <c r="FB1523" s="9"/>
      <c r="FC1523" s="10"/>
      <c r="FD1523" s="11"/>
      <c r="FE1523" s="6">
        <f>SUMIF(FF$129:FF$159,$D1523,FH$129:FH$159)</f>
        <v>0</v>
      </c>
      <c r="FF1523" s="9"/>
      <c r="FG1523" s="10"/>
      <c r="FH1523" s="11"/>
      <c r="FI1523" s="6">
        <f>SUMIF(FJ$129:FJ$159,$D1523,FL$129:FL$159)</f>
        <v>0</v>
      </c>
      <c r="FJ1523" s="9"/>
      <c r="FK1523" s="10"/>
      <c r="FL1523" s="11"/>
      <c r="FM1523" s="6">
        <f>SUMIF(FN$129:FN$159,$D1523,FP$129:FP$159)</f>
        <v>0</v>
      </c>
      <c r="FN1523" s="9"/>
      <c r="FO1523" s="10"/>
      <c r="FP1523" s="11"/>
      <c r="FQ1523" s="6">
        <f>SUMIF(FR$129:FR$159,$D1523,FT$129:FT$159)</f>
        <v>0</v>
      </c>
      <c r="FR1523" s="9"/>
      <c r="FS1523" s="10"/>
      <c r="FT1523" s="11"/>
      <c r="FU1523" s="6">
        <f>SUMIF(FV$129:FV$159,$D1523,FX$129:FX$159)</f>
        <v>0</v>
      </c>
      <c r="FV1523" s="9"/>
      <c r="FW1523" s="10"/>
      <c r="FX1523" s="11"/>
      <c r="FY1523" s="6">
        <f>SUMIF(FZ$129:FZ$159,$D1523,GB$129:GB$159)</f>
        <v>0</v>
      </c>
      <c r="FZ1523" s="9"/>
      <c r="GA1523" s="10"/>
      <c r="GB1523" s="11"/>
      <c r="GC1523" s="6">
        <f>SUMIF(GD$129:GD$159,$D1523,GF$129:GF$159)</f>
        <v>0</v>
      </c>
      <c r="GD1523" s="9"/>
      <c r="GE1523" s="10"/>
      <c r="GF1523" s="11"/>
      <c r="GG1523" s="6">
        <f>SUMIF(GH$129:GH$159,$D1523,GJ$129:GJ$159)</f>
        <v>0</v>
      </c>
      <c r="GH1523" s="9"/>
      <c r="GI1523" s="10"/>
      <c r="GJ1523" s="11"/>
      <c r="GK1523" s="6">
        <f>SUMIF(GL$129:GL$159,$D1523,GN$129:GN$159)</f>
        <v>0</v>
      </c>
      <c r="GL1523" s="9"/>
      <c r="GM1523" s="10"/>
      <c r="GN1523" s="11"/>
      <c r="GO1523" s="6">
        <f>SUMIF(GP$129:GP$159,$D1523,GR$129:GR$159)</f>
        <v>0</v>
      </c>
      <c r="GP1523" s="9"/>
      <c r="GQ1523" s="10"/>
      <c r="GR1523" s="11"/>
      <c r="GS1523" s="6">
        <f>SUMIF(GT$129:GT$159,$D1523,GV$129:GV$159)</f>
        <v>0</v>
      </c>
      <c r="GT1523" s="9"/>
      <c r="GU1523" s="10"/>
      <c r="GV1523" s="20"/>
      <c r="GW1523" s="19">
        <f t="shared" si="36"/>
        <v>0</v>
      </c>
      <c r="GX1523" s="472"/>
      <c r="GY1523" s="473"/>
    </row>
    <row r="1524" spans="1:207" ht="30">
      <c r="A1524" s="236" t="s">
        <v>80</v>
      </c>
      <c r="B1524" s="475"/>
      <c r="C1524" s="327" t="s">
        <v>453</v>
      </c>
      <c r="D1524" s="237" t="s">
        <v>452</v>
      </c>
      <c r="E1524" s="206">
        <f>SUMIF(F$160:F$190,$D1524,H$160:H$190)</f>
        <v>0</v>
      </c>
      <c r="F1524" s="9"/>
      <c r="G1524" s="10"/>
      <c r="H1524" s="11"/>
      <c r="I1524" s="6">
        <f>SUMIF(J$160:J$190,$D1524,L$160:L$190)</f>
        <v>0</v>
      </c>
      <c r="J1524" s="9"/>
      <c r="K1524" s="10"/>
      <c r="L1524" s="11"/>
      <c r="M1524" s="6">
        <f>SUMIF(N$160:N$190,$D1524,P$160:P$190)</f>
        <v>0</v>
      </c>
      <c r="N1524" s="9"/>
      <c r="O1524" s="10"/>
      <c r="P1524" s="11"/>
      <c r="Q1524" s="6">
        <f>SUMIF(R$160:R$190,$D1524,T$160:T$190)</f>
        <v>0</v>
      </c>
      <c r="R1524" s="9"/>
      <c r="S1524" s="10"/>
      <c r="T1524" s="11"/>
      <c r="U1524" s="6">
        <f>SUMIF(V$160:V$190,$D1524,X$160:X$190)</f>
        <v>0</v>
      </c>
      <c r="V1524" s="9"/>
      <c r="W1524" s="10"/>
      <c r="X1524" s="11"/>
      <c r="Y1524" s="6">
        <f>SUMIF(Z$160:Z$190,$D1524,AB$160:AB$190)</f>
        <v>0</v>
      </c>
      <c r="Z1524" s="9"/>
      <c r="AA1524" s="10"/>
      <c r="AB1524" s="11"/>
      <c r="AC1524" s="6">
        <f>SUMIF(AD$160:AD$190,$D1524,AF$160:AF$190)</f>
        <v>0</v>
      </c>
      <c r="AD1524" s="9"/>
      <c r="AE1524" s="10"/>
      <c r="AF1524" s="11"/>
      <c r="AG1524" s="6">
        <f>SUMIF(AH$160:AH$190,$D1524,AJ$160:AJ$190)</f>
        <v>0</v>
      </c>
      <c r="AH1524" s="9"/>
      <c r="AI1524" s="10"/>
      <c r="AJ1524" s="11"/>
      <c r="AK1524" s="6">
        <f>SUMIF(AL$160:AL$190,$D1524,AN$160:AN$190)</f>
        <v>0</v>
      </c>
      <c r="AL1524" s="9"/>
      <c r="AM1524" s="10"/>
      <c r="AN1524" s="11"/>
      <c r="AO1524" s="6">
        <f>SUMIF(AP$160:AP$190,$D1524,AR$160:AR$190)</f>
        <v>0</v>
      </c>
      <c r="AP1524" s="9"/>
      <c r="AQ1524" s="10"/>
      <c r="AR1524" s="11"/>
      <c r="AS1524" s="6">
        <f>SUMIF(AT$160:AT$190,$D1524,AV$160:AV$190)</f>
        <v>0</v>
      </c>
      <c r="AT1524" s="9"/>
      <c r="AU1524" s="10"/>
      <c r="AV1524" s="11"/>
      <c r="AW1524" s="6">
        <f>SUMIF(AX$160:AX$190,$D1524,AZ$160:AZ$190)</f>
        <v>0</v>
      </c>
      <c r="AX1524" s="9"/>
      <c r="AY1524" s="10"/>
      <c r="AZ1524" s="11"/>
      <c r="BA1524" s="6">
        <f>SUMIF(BB$160:BB$190,$D1524,BD$160:BD$190)</f>
        <v>0</v>
      </c>
      <c r="BB1524" s="9"/>
      <c r="BC1524" s="10"/>
      <c r="BD1524" s="11"/>
      <c r="BE1524" s="6">
        <f>SUMIF(BF$160:BF$190,$D1524,BH$160:BH$190)</f>
        <v>0</v>
      </c>
      <c r="BF1524" s="9"/>
      <c r="BG1524" s="10"/>
      <c r="BH1524" s="11"/>
      <c r="BI1524" s="6">
        <f>SUMIF(BJ$160:BJ$190,$D1524,BL$160:BL$190)</f>
        <v>0</v>
      </c>
      <c r="BJ1524" s="9"/>
      <c r="BK1524" s="10"/>
      <c r="BL1524" s="11"/>
      <c r="BM1524" s="6">
        <f>SUMIF(BN$160:BN$190,$D1524,BP$160:BP$190)</f>
        <v>0</v>
      </c>
      <c r="BN1524" s="9"/>
      <c r="BO1524" s="10"/>
      <c r="BP1524" s="11"/>
      <c r="BQ1524" s="6">
        <f>SUMIF(BR$160:BR$190,$D1524,BT$160:BT$190)</f>
        <v>0</v>
      </c>
      <c r="BR1524" s="9"/>
      <c r="BS1524" s="10"/>
      <c r="BT1524" s="11"/>
      <c r="BU1524" s="6">
        <f>SUMIF(BV$160:BV$190,$D1524,BX$160:BX$190)</f>
        <v>0</v>
      </c>
      <c r="BV1524" s="9"/>
      <c r="BW1524" s="10"/>
      <c r="BX1524" s="11"/>
      <c r="BY1524" s="6">
        <f>SUMIF(BZ$160:BZ$190,$D1524,CB$160:CB$190)</f>
        <v>0</v>
      </c>
      <c r="BZ1524" s="9"/>
      <c r="CA1524" s="10"/>
      <c r="CB1524" s="11"/>
      <c r="CC1524" s="6">
        <f>SUMIF(CD$160:CD$190,$D1524,CF$160:CF$190)</f>
        <v>0</v>
      </c>
      <c r="CD1524" s="9"/>
      <c r="CE1524" s="10"/>
      <c r="CF1524" s="11"/>
      <c r="CG1524" s="6">
        <f>SUMIF(CH$160:CH$190,$D1524,CJ$160:CJ$190)</f>
        <v>0</v>
      </c>
      <c r="CH1524" s="9"/>
      <c r="CI1524" s="10"/>
      <c r="CJ1524" s="11"/>
      <c r="CK1524" s="6">
        <f>SUMIF(CL$160:CL$190,$D1524,CN$160:CN$190)</f>
        <v>0</v>
      </c>
      <c r="CL1524" s="9"/>
      <c r="CM1524" s="10"/>
      <c r="CN1524" s="11"/>
      <c r="CO1524" s="6">
        <f>SUMIF(CP$160:CP$190,$D1524,CR$160:CR$190)</f>
        <v>0</v>
      </c>
      <c r="CP1524" s="9"/>
      <c r="CQ1524" s="10"/>
      <c r="CR1524" s="11"/>
      <c r="CS1524" s="6">
        <f>SUMIF(CT$160:CT$190,$D1524,CV$160:CV$190)</f>
        <v>0</v>
      </c>
      <c r="CT1524" s="9"/>
      <c r="CU1524" s="10"/>
      <c r="CV1524" s="11"/>
      <c r="CW1524" s="6">
        <f>SUMIF(CX$160:CX$190,$D1524,CZ$160:CZ$190)</f>
        <v>0</v>
      </c>
      <c r="CX1524" s="9"/>
      <c r="CY1524" s="10"/>
      <c r="CZ1524" s="11"/>
      <c r="DA1524" s="6">
        <f>SUMIF(DB$160:DB$190,$D1524,DD$160:DD$190)</f>
        <v>0</v>
      </c>
      <c r="DB1524" s="9"/>
      <c r="DC1524" s="10"/>
      <c r="DD1524" s="11"/>
      <c r="DE1524" s="6">
        <f>SUMIF(DF$160:DF$190,$D1524,DH$160:DH$190)</f>
        <v>0</v>
      </c>
      <c r="DF1524" s="9"/>
      <c r="DG1524" s="10"/>
      <c r="DH1524" s="11"/>
      <c r="DI1524" s="6">
        <f>SUMIF(DJ$160:DJ$190,$D1524,DL$160:DL$190)</f>
        <v>0</v>
      </c>
      <c r="DJ1524" s="9"/>
      <c r="DK1524" s="10"/>
      <c r="DL1524" s="11"/>
      <c r="DM1524" s="6">
        <f>SUMIF(DN$160:DN$190,$D1524,DP$160:DP$190)</f>
        <v>0</v>
      </c>
      <c r="DN1524" s="9"/>
      <c r="DO1524" s="10"/>
      <c r="DP1524" s="11"/>
      <c r="DQ1524" s="6">
        <f>SUMIF(DR$160:DR$190,$D1524,DT$160:DT$190)</f>
        <v>0</v>
      </c>
      <c r="DR1524" s="9"/>
      <c r="DS1524" s="10"/>
      <c r="DT1524" s="11"/>
      <c r="DU1524" s="6">
        <f>SUMIF(DV$160:DV$190,$D1524,DX$160:DX$190)</f>
        <v>0</v>
      </c>
      <c r="DV1524" s="9"/>
      <c r="DW1524" s="10"/>
      <c r="DX1524" s="11"/>
      <c r="DY1524" s="6">
        <f>SUMIF(DZ$160:DZ$190,$D1524,EB$160:EB$190)</f>
        <v>0</v>
      </c>
      <c r="DZ1524" s="9"/>
      <c r="EA1524" s="10"/>
      <c r="EB1524" s="11"/>
      <c r="EC1524" s="6">
        <f>SUMIF(ED$160:ED$190,$D1524,EF$160:EF$190)</f>
        <v>0</v>
      </c>
      <c r="ED1524" s="9"/>
      <c r="EE1524" s="10"/>
      <c r="EF1524" s="11"/>
      <c r="EG1524" s="6">
        <f>SUMIF(EH$160:EH$190,$D1524,EJ$160:EJ$190)</f>
        <v>0</v>
      </c>
      <c r="EH1524" s="9"/>
      <c r="EI1524" s="10"/>
      <c r="EJ1524" s="11"/>
      <c r="EK1524" s="6">
        <f>SUMIF(EL$160:EL$190,$D1524,EN$160:EN$190)</f>
        <v>0</v>
      </c>
      <c r="EL1524" s="9"/>
      <c r="EM1524" s="10"/>
      <c r="EN1524" s="11"/>
      <c r="EO1524" s="6">
        <f>SUMIF(EP$160:EP$190,$D1524,ER$160:ER$190)</f>
        <v>0</v>
      </c>
      <c r="EP1524" s="9"/>
      <c r="EQ1524" s="10"/>
      <c r="ER1524" s="11"/>
      <c r="ES1524" s="6">
        <f>SUMIF(ET$160:ET$190,$D1524,EV$160:EV$190)</f>
        <v>0</v>
      </c>
      <c r="ET1524" s="9"/>
      <c r="EU1524" s="10"/>
      <c r="EV1524" s="11"/>
      <c r="EW1524" s="6">
        <f>SUMIF(EX$160:EX$190,$D1524,EZ$160:EZ$190)</f>
        <v>0</v>
      </c>
      <c r="EX1524" s="9"/>
      <c r="EY1524" s="10"/>
      <c r="EZ1524" s="11"/>
      <c r="FA1524" s="6">
        <f>SUMIF(FB$160:FB$190,$D1524,FD$160:FD$190)</f>
        <v>0</v>
      </c>
      <c r="FB1524" s="9"/>
      <c r="FC1524" s="10"/>
      <c r="FD1524" s="11"/>
      <c r="FE1524" s="6">
        <f>SUMIF(FF$160:FF$190,$D1524,FH$160:FH$190)</f>
        <v>0</v>
      </c>
      <c r="FF1524" s="9"/>
      <c r="FG1524" s="10"/>
      <c r="FH1524" s="11"/>
      <c r="FI1524" s="6">
        <f>SUMIF(FJ$160:FJ$190,$D1524,FL$160:FL$190)</f>
        <v>0</v>
      </c>
      <c r="FJ1524" s="9"/>
      <c r="FK1524" s="10"/>
      <c r="FL1524" s="11"/>
      <c r="FM1524" s="6">
        <f>SUMIF(FN$160:FN$190,$D1524,FP$160:FP$190)</f>
        <v>0</v>
      </c>
      <c r="FN1524" s="9"/>
      <c r="FO1524" s="10"/>
      <c r="FP1524" s="11"/>
      <c r="FQ1524" s="6">
        <f>SUMIF(FR$160:FR$190,$D1524,FT$160:FT$190)</f>
        <v>0</v>
      </c>
      <c r="FR1524" s="9"/>
      <c r="FS1524" s="10"/>
      <c r="FT1524" s="11"/>
      <c r="FU1524" s="6">
        <f>SUMIF(FV$160:FV$190,$D1524,FX$160:FX$190)</f>
        <v>0</v>
      </c>
      <c r="FV1524" s="9"/>
      <c r="FW1524" s="10"/>
      <c r="FX1524" s="11"/>
      <c r="FY1524" s="6">
        <f>SUMIF(FZ$160:FZ$190,$D1524,GB$160:GB$190)</f>
        <v>0</v>
      </c>
      <c r="FZ1524" s="9"/>
      <c r="GA1524" s="10"/>
      <c r="GB1524" s="11"/>
      <c r="GC1524" s="6">
        <f>SUMIF(GD$160:GD$190,$D1524,GF$160:GF$190)</f>
        <v>0</v>
      </c>
      <c r="GD1524" s="9"/>
      <c r="GE1524" s="10"/>
      <c r="GF1524" s="11"/>
      <c r="GG1524" s="6">
        <f>SUMIF(GH$160:GH$190,$D1524,GJ$160:GJ$190)</f>
        <v>0</v>
      </c>
      <c r="GH1524" s="9"/>
      <c r="GI1524" s="10"/>
      <c r="GJ1524" s="11"/>
      <c r="GK1524" s="6">
        <f>SUMIF(GL$160:GL$190,$D1524,GN$160:GN$190)</f>
        <v>0</v>
      </c>
      <c r="GL1524" s="9"/>
      <c r="GM1524" s="10"/>
      <c r="GN1524" s="11"/>
      <c r="GO1524" s="6">
        <f>SUMIF(GP$160:GP$190,$D1524,GR$160:GR$190)</f>
        <v>0</v>
      </c>
      <c r="GP1524" s="9"/>
      <c r="GQ1524" s="10"/>
      <c r="GR1524" s="11"/>
      <c r="GS1524" s="6">
        <f>SUMIF(GT$160:GT$190,$D1524,GV$160:GV$190)</f>
        <v>0</v>
      </c>
      <c r="GT1524" s="9"/>
      <c r="GU1524" s="10"/>
      <c r="GV1524" s="20"/>
      <c r="GW1524" s="19">
        <f t="shared" si="36"/>
        <v>0</v>
      </c>
      <c r="GX1524" s="472"/>
      <c r="GY1524" s="473"/>
    </row>
    <row r="1525" spans="1:207" ht="30">
      <c r="A1525" s="236" t="s">
        <v>81</v>
      </c>
      <c r="B1525" s="475"/>
      <c r="C1525" s="327" t="s">
        <v>453</v>
      </c>
      <c r="D1525" s="237" t="s">
        <v>452</v>
      </c>
      <c r="E1525" s="206">
        <f>SUMIF(F$191:F$221,$D1525,H$191:H$221)</f>
        <v>0</v>
      </c>
      <c r="F1525" s="9"/>
      <c r="G1525" s="10"/>
      <c r="H1525" s="11"/>
      <c r="I1525" s="6">
        <f>SUMIF(J$191:J$221,$D1525,L$191:L$221)</f>
        <v>0</v>
      </c>
      <c r="J1525" s="9"/>
      <c r="K1525" s="10"/>
      <c r="L1525" s="11"/>
      <c r="M1525" s="6">
        <f>SUMIF(N$191:N$221,$D1525,P$191:P$221)</f>
        <v>0</v>
      </c>
      <c r="N1525" s="9"/>
      <c r="O1525" s="10"/>
      <c r="P1525" s="11"/>
      <c r="Q1525" s="6">
        <f>SUMIF(R$191:R$221,$D1525,T$191:T$221)</f>
        <v>0</v>
      </c>
      <c r="R1525" s="9"/>
      <c r="S1525" s="10"/>
      <c r="T1525" s="11"/>
      <c r="U1525" s="6">
        <f>SUMIF(V$191:V$221,$D1525,X$191:X$221)</f>
        <v>0</v>
      </c>
      <c r="V1525" s="9"/>
      <c r="W1525" s="10"/>
      <c r="X1525" s="11"/>
      <c r="Y1525" s="6">
        <f>SUMIF(Z$191:Z$221,$D1525,AB$191:AB$221)</f>
        <v>0</v>
      </c>
      <c r="Z1525" s="9"/>
      <c r="AA1525" s="10"/>
      <c r="AB1525" s="11"/>
      <c r="AC1525" s="6">
        <f>SUMIF(AD$191:AD$221,$D1525,AF$191:AF$221)</f>
        <v>0</v>
      </c>
      <c r="AD1525" s="9"/>
      <c r="AE1525" s="10"/>
      <c r="AF1525" s="11"/>
      <c r="AG1525" s="6">
        <f>SUMIF(AH$191:AH$221,$D1525,AJ$191:AJ$221)</f>
        <v>0</v>
      </c>
      <c r="AH1525" s="9"/>
      <c r="AI1525" s="10"/>
      <c r="AJ1525" s="11"/>
      <c r="AK1525" s="6">
        <f>SUMIF(AL$191:AL$221,$D1525,AN$191:AN$221)</f>
        <v>0</v>
      </c>
      <c r="AL1525" s="9"/>
      <c r="AM1525" s="10"/>
      <c r="AN1525" s="11"/>
      <c r="AO1525" s="6">
        <f>SUMIF(AP$191:AP$221,$D1525,AR$191:AR$221)</f>
        <v>0</v>
      </c>
      <c r="AP1525" s="9"/>
      <c r="AQ1525" s="10"/>
      <c r="AR1525" s="11"/>
      <c r="AS1525" s="6">
        <f>SUMIF(AT$191:AT$221,$D1525,AV$191:AV$221)</f>
        <v>0</v>
      </c>
      <c r="AT1525" s="9"/>
      <c r="AU1525" s="10"/>
      <c r="AV1525" s="11"/>
      <c r="AW1525" s="6">
        <f>SUMIF(AX$191:AX$221,$D1525,AZ$191:AZ$221)</f>
        <v>0</v>
      </c>
      <c r="AX1525" s="9"/>
      <c r="AY1525" s="10"/>
      <c r="AZ1525" s="11"/>
      <c r="BA1525" s="6">
        <f>SUMIF(BB$191:BB$221,$D1525,BD$191:BD$221)</f>
        <v>0</v>
      </c>
      <c r="BB1525" s="9"/>
      <c r="BC1525" s="10"/>
      <c r="BD1525" s="11"/>
      <c r="BE1525" s="6">
        <f>SUMIF(BF$191:BF$221,$D1525,BH$191:BH$221)</f>
        <v>0</v>
      </c>
      <c r="BF1525" s="9"/>
      <c r="BG1525" s="10"/>
      <c r="BH1525" s="11"/>
      <c r="BI1525" s="6">
        <f>SUMIF(BJ$191:BJ$221,$D1525,BL$191:BL$221)</f>
        <v>0</v>
      </c>
      <c r="BJ1525" s="9"/>
      <c r="BK1525" s="10"/>
      <c r="BL1525" s="11"/>
      <c r="BM1525" s="6">
        <f>SUMIF(BN$191:BN$221,$D1525,BP$191:BP$221)</f>
        <v>0</v>
      </c>
      <c r="BN1525" s="9"/>
      <c r="BO1525" s="10"/>
      <c r="BP1525" s="11"/>
      <c r="BQ1525" s="6">
        <f>SUMIF(BR$191:BR$221,$D1525,BT$191:BT$221)</f>
        <v>0</v>
      </c>
      <c r="BR1525" s="9"/>
      <c r="BS1525" s="10"/>
      <c r="BT1525" s="11"/>
      <c r="BU1525" s="6">
        <f>SUMIF(BV$191:BV$221,$D1525,BX$191:BX$221)</f>
        <v>0</v>
      </c>
      <c r="BV1525" s="9"/>
      <c r="BW1525" s="10"/>
      <c r="BX1525" s="11"/>
      <c r="BY1525" s="6">
        <f>SUMIF(BZ$191:BZ$221,$D1525,CB$191:CB$221)</f>
        <v>0</v>
      </c>
      <c r="BZ1525" s="9"/>
      <c r="CA1525" s="10"/>
      <c r="CB1525" s="11"/>
      <c r="CC1525" s="6">
        <f>SUMIF(CD$191:CD$221,$D1525,CF$191:CF$221)</f>
        <v>0</v>
      </c>
      <c r="CD1525" s="9"/>
      <c r="CE1525" s="10"/>
      <c r="CF1525" s="11"/>
      <c r="CG1525" s="6">
        <f>SUMIF(CH$191:CH$221,$D1525,CJ$191:CJ$221)</f>
        <v>0</v>
      </c>
      <c r="CH1525" s="9"/>
      <c r="CI1525" s="10"/>
      <c r="CJ1525" s="11"/>
      <c r="CK1525" s="6">
        <f>SUMIF(CL$191:CL$221,$D1525,CN$191:CN$221)</f>
        <v>0</v>
      </c>
      <c r="CL1525" s="9"/>
      <c r="CM1525" s="10"/>
      <c r="CN1525" s="11"/>
      <c r="CO1525" s="6">
        <f>SUMIF(CP$191:CP$221,$D1525,CR$191:CR$221)</f>
        <v>0</v>
      </c>
      <c r="CP1525" s="9"/>
      <c r="CQ1525" s="10"/>
      <c r="CR1525" s="11"/>
      <c r="CS1525" s="6">
        <f>SUMIF(CT$191:CT$221,$D1525,CV$191:CV$221)</f>
        <v>0</v>
      </c>
      <c r="CT1525" s="9"/>
      <c r="CU1525" s="10"/>
      <c r="CV1525" s="11"/>
      <c r="CW1525" s="6">
        <f>SUMIF(CX$191:CX$221,$D1525,CZ$191:CZ$221)</f>
        <v>0</v>
      </c>
      <c r="CX1525" s="9"/>
      <c r="CY1525" s="10"/>
      <c r="CZ1525" s="11"/>
      <c r="DA1525" s="6">
        <f>SUMIF(DB$191:DB$221,$D1525,DD$191:DD$221)</f>
        <v>0</v>
      </c>
      <c r="DB1525" s="9"/>
      <c r="DC1525" s="10"/>
      <c r="DD1525" s="11"/>
      <c r="DE1525" s="6">
        <f>SUMIF(DF$191:DF$221,$D1525,DH$191:DH$221)</f>
        <v>0</v>
      </c>
      <c r="DF1525" s="9"/>
      <c r="DG1525" s="10"/>
      <c r="DH1525" s="11"/>
      <c r="DI1525" s="6">
        <f>SUMIF(DJ$191:DJ$221,$D1525,DL$191:DL$221)</f>
        <v>0</v>
      </c>
      <c r="DJ1525" s="9"/>
      <c r="DK1525" s="10"/>
      <c r="DL1525" s="11"/>
      <c r="DM1525" s="6">
        <f>SUMIF(DN$191:DN$221,$D1525,DP$191:DP$221)</f>
        <v>0</v>
      </c>
      <c r="DN1525" s="9"/>
      <c r="DO1525" s="10"/>
      <c r="DP1525" s="11"/>
      <c r="DQ1525" s="6">
        <f>SUMIF(DR$191:DR$221,$D1525,DT$191:DT$221)</f>
        <v>0</v>
      </c>
      <c r="DR1525" s="9"/>
      <c r="DS1525" s="10"/>
      <c r="DT1525" s="11"/>
      <c r="DU1525" s="6">
        <f>SUMIF(DV$191:DV$221,$D1525,DX$191:DX$221)</f>
        <v>0</v>
      </c>
      <c r="DV1525" s="9"/>
      <c r="DW1525" s="10"/>
      <c r="DX1525" s="11"/>
      <c r="DY1525" s="6">
        <f>SUMIF(DZ$191:DZ$221,$D1525,EB$191:EB$221)</f>
        <v>0</v>
      </c>
      <c r="DZ1525" s="9"/>
      <c r="EA1525" s="10"/>
      <c r="EB1525" s="11"/>
      <c r="EC1525" s="6">
        <f>SUMIF(ED$191:ED$221,$D1525,EF$191:EF$221)</f>
        <v>0</v>
      </c>
      <c r="ED1525" s="9"/>
      <c r="EE1525" s="10"/>
      <c r="EF1525" s="11"/>
      <c r="EG1525" s="6">
        <f>SUMIF(EH$191:EH$221,$D1525,EJ$191:EJ$221)</f>
        <v>0</v>
      </c>
      <c r="EH1525" s="9"/>
      <c r="EI1525" s="10"/>
      <c r="EJ1525" s="11"/>
      <c r="EK1525" s="6">
        <f>SUMIF(EL$191:EL$221,$D1525,EN$191:EN$221)</f>
        <v>0</v>
      </c>
      <c r="EL1525" s="9"/>
      <c r="EM1525" s="10"/>
      <c r="EN1525" s="11"/>
      <c r="EO1525" s="6">
        <f>SUMIF(EP$191:EP$221,$D1525,ER$191:ER$221)</f>
        <v>0</v>
      </c>
      <c r="EP1525" s="9"/>
      <c r="EQ1525" s="10"/>
      <c r="ER1525" s="11"/>
      <c r="ES1525" s="6">
        <f>SUMIF(ET$191:ET$221,$D1525,EV$191:EV$221)</f>
        <v>0</v>
      </c>
      <c r="ET1525" s="9"/>
      <c r="EU1525" s="10"/>
      <c r="EV1525" s="11"/>
      <c r="EW1525" s="6">
        <f>SUMIF(EX$191:EX$221,$D1525,EZ$191:EZ$221)</f>
        <v>0</v>
      </c>
      <c r="EX1525" s="9"/>
      <c r="EY1525" s="10"/>
      <c r="EZ1525" s="11"/>
      <c r="FA1525" s="6">
        <f>SUMIF(FB$191:FB$221,$D1525,FD$191:FD$221)</f>
        <v>0</v>
      </c>
      <c r="FB1525" s="9"/>
      <c r="FC1525" s="10"/>
      <c r="FD1525" s="11"/>
      <c r="FE1525" s="6">
        <f>SUMIF(FF$191:FF$221,$D1525,FH$191:FH$221)</f>
        <v>0</v>
      </c>
      <c r="FF1525" s="9"/>
      <c r="FG1525" s="10"/>
      <c r="FH1525" s="11"/>
      <c r="FI1525" s="6">
        <f>SUMIF(FJ$191:FJ$221,$D1525,FL$191:FL$221)</f>
        <v>0</v>
      </c>
      <c r="FJ1525" s="9"/>
      <c r="FK1525" s="10"/>
      <c r="FL1525" s="11"/>
      <c r="FM1525" s="6">
        <f>SUMIF(FN$191:FN$221,$D1525,FP$191:FP$221)</f>
        <v>0</v>
      </c>
      <c r="FN1525" s="9"/>
      <c r="FO1525" s="10"/>
      <c r="FP1525" s="11"/>
      <c r="FQ1525" s="6">
        <f>SUMIF(FR$191:FR$221,$D1525,FT$191:FT$221)</f>
        <v>0</v>
      </c>
      <c r="FR1525" s="9"/>
      <c r="FS1525" s="10"/>
      <c r="FT1525" s="11"/>
      <c r="FU1525" s="6">
        <f>SUMIF(FV$191:FV$221,$D1525,FX$191:FX$221)</f>
        <v>0</v>
      </c>
      <c r="FV1525" s="9"/>
      <c r="FW1525" s="10"/>
      <c r="FX1525" s="11"/>
      <c r="FY1525" s="6">
        <f>SUMIF(FZ$191:FZ$221,$D1525,GB$191:GB$221)</f>
        <v>0</v>
      </c>
      <c r="FZ1525" s="9"/>
      <c r="GA1525" s="10"/>
      <c r="GB1525" s="11"/>
      <c r="GC1525" s="6">
        <f>SUMIF(GD$191:GD$221,$D1525,GF$191:GF$221)</f>
        <v>0</v>
      </c>
      <c r="GD1525" s="9"/>
      <c r="GE1525" s="10"/>
      <c r="GF1525" s="11"/>
      <c r="GG1525" s="6">
        <f>SUMIF(GH$191:GH$221,$D1525,GJ$191:GJ$221)</f>
        <v>0</v>
      </c>
      <c r="GH1525" s="9"/>
      <c r="GI1525" s="10"/>
      <c r="GJ1525" s="11"/>
      <c r="GK1525" s="6">
        <f>SUMIF(GL$191:GL$221,$D1525,GN$191:GN$221)</f>
        <v>0</v>
      </c>
      <c r="GL1525" s="9"/>
      <c r="GM1525" s="10"/>
      <c r="GN1525" s="11"/>
      <c r="GO1525" s="6">
        <f>SUMIF(GP$191:GP$221,$D1525,GR$191:GR$221)</f>
        <v>0</v>
      </c>
      <c r="GP1525" s="9"/>
      <c r="GQ1525" s="10"/>
      <c r="GR1525" s="11"/>
      <c r="GS1525" s="6">
        <f>SUMIF(GT$191:GT$221,$D1525,GV$191:GV$221)</f>
        <v>0</v>
      </c>
      <c r="GT1525" s="9"/>
      <c r="GU1525" s="10"/>
      <c r="GV1525" s="20"/>
      <c r="GW1525" s="19">
        <f t="shared" si="36"/>
        <v>0</v>
      </c>
      <c r="GX1525" s="472"/>
      <c r="GY1525" s="473"/>
    </row>
    <row r="1526" spans="1:207" ht="30">
      <c r="A1526" s="236" t="s">
        <v>82</v>
      </c>
      <c r="B1526" s="475"/>
      <c r="C1526" s="327" t="s">
        <v>453</v>
      </c>
      <c r="D1526" s="237" t="s">
        <v>452</v>
      </c>
      <c r="E1526" s="206">
        <f>SUMIF(F$222:F$252,$D1526,H$222:H$252)</f>
        <v>0</v>
      </c>
      <c r="F1526" s="9"/>
      <c r="G1526" s="10"/>
      <c r="H1526" s="11"/>
      <c r="I1526" s="6">
        <f>SUMIF(J$222:J$252,$D1526,L$222:L$252)</f>
        <v>0</v>
      </c>
      <c r="J1526" s="9"/>
      <c r="K1526" s="10"/>
      <c r="L1526" s="11"/>
      <c r="M1526" s="6">
        <f>SUMIF(N$222:N$252,$D1526,P$222:P$252)</f>
        <v>0</v>
      </c>
      <c r="N1526" s="9"/>
      <c r="O1526" s="10"/>
      <c r="P1526" s="11"/>
      <c r="Q1526" s="6">
        <f>SUMIF(R$222:R$252,$D1526,T$222:T$252)</f>
        <v>0</v>
      </c>
      <c r="R1526" s="9"/>
      <c r="S1526" s="10"/>
      <c r="T1526" s="11"/>
      <c r="U1526" s="6">
        <f>SUMIF(V$222:V$252,$D1526,X$222:X$252)</f>
        <v>0</v>
      </c>
      <c r="V1526" s="9"/>
      <c r="W1526" s="10"/>
      <c r="X1526" s="11"/>
      <c r="Y1526" s="6">
        <f>SUMIF(Z$222:Z$252,$D1526,AB$222:AB$252)</f>
        <v>0</v>
      </c>
      <c r="Z1526" s="9"/>
      <c r="AA1526" s="10"/>
      <c r="AB1526" s="11"/>
      <c r="AC1526" s="6">
        <f>SUMIF(AD$222:AD$252,$D1526,AF$222:AF$252)</f>
        <v>0</v>
      </c>
      <c r="AD1526" s="9"/>
      <c r="AE1526" s="10"/>
      <c r="AF1526" s="11"/>
      <c r="AG1526" s="6">
        <f>SUMIF(AH$222:AH$252,$D1526,AJ$222:AJ$252)</f>
        <v>0</v>
      </c>
      <c r="AH1526" s="9"/>
      <c r="AI1526" s="10"/>
      <c r="AJ1526" s="11"/>
      <c r="AK1526" s="6">
        <f>SUMIF(AL$222:AL$252,$D1526,AN$222:AN$252)</f>
        <v>0</v>
      </c>
      <c r="AL1526" s="9"/>
      <c r="AM1526" s="10"/>
      <c r="AN1526" s="11"/>
      <c r="AO1526" s="6">
        <f>SUMIF(AP$222:AP$252,$D1526,AR$222:AR$252)</f>
        <v>0</v>
      </c>
      <c r="AP1526" s="9"/>
      <c r="AQ1526" s="10"/>
      <c r="AR1526" s="11"/>
      <c r="AS1526" s="6">
        <f>SUMIF(AT$222:AT$252,$D1526,AV$222:AV$252)</f>
        <v>0</v>
      </c>
      <c r="AT1526" s="9"/>
      <c r="AU1526" s="10"/>
      <c r="AV1526" s="11"/>
      <c r="AW1526" s="6">
        <f>SUMIF(AX$222:AX$252,$D1526,AZ$222:AZ$252)</f>
        <v>0</v>
      </c>
      <c r="AX1526" s="9"/>
      <c r="AY1526" s="10"/>
      <c r="AZ1526" s="11"/>
      <c r="BA1526" s="6">
        <f>SUMIF(BB$222:BB$252,$D1526,BD$222:BD$252)</f>
        <v>0</v>
      </c>
      <c r="BB1526" s="9"/>
      <c r="BC1526" s="10"/>
      <c r="BD1526" s="11"/>
      <c r="BE1526" s="6">
        <f>SUMIF(BF$222:BF$252,$D1526,BH$222:BH$252)</f>
        <v>0</v>
      </c>
      <c r="BF1526" s="9"/>
      <c r="BG1526" s="10"/>
      <c r="BH1526" s="11"/>
      <c r="BI1526" s="6">
        <f>SUMIF(BJ$222:BJ$252,$D1526,BL$222:BL$252)</f>
        <v>0</v>
      </c>
      <c r="BJ1526" s="9"/>
      <c r="BK1526" s="10"/>
      <c r="BL1526" s="11"/>
      <c r="BM1526" s="6">
        <f>SUMIF(BN$222:BN$252,$D1526,BP$222:BP$252)</f>
        <v>0</v>
      </c>
      <c r="BN1526" s="9"/>
      <c r="BO1526" s="10"/>
      <c r="BP1526" s="11"/>
      <c r="BQ1526" s="6">
        <f>SUMIF(BR$222:BR$252,$D1526,BT$222:BT$252)</f>
        <v>0</v>
      </c>
      <c r="BR1526" s="9"/>
      <c r="BS1526" s="10"/>
      <c r="BT1526" s="11"/>
      <c r="BU1526" s="6">
        <f>SUMIF(BV$222:BV$252,$D1526,BX$222:BX$252)</f>
        <v>0</v>
      </c>
      <c r="BV1526" s="9"/>
      <c r="BW1526" s="10"/>
      <c r="BX1526" s="11"/>
      <c r="BY1526" s="6">
        <f>SUMIF(BZ$222:BZ$252,$D1526,CB$222:CB$252)</f>
        <v>0</v>
      </c>
      <c r="BZ1526" s="9"/>
      <c r="CA1526" s="10"/>
      <c r="CB1526" s="11"/>
      <c r="CC1526" s="6">
        <f>SUMIF(CD$222:CD$252,$D1526,CF$222:CF$252)</f>
        <v>0</v>
      </c>
      <c r="CD1526" s="9"/>
      <c r="CE1526" s="10"/>
      <c r="CF1526" s="11"/>
      <c r="CG1526" s="6">
        <f>SUMIF(CH$222:CH$252,$D1526,CJ$222:CJ$252)</f>
        <v>0</v>
      </c>
      <c r="CH1526" s="9"/>
      <c r="CI1526" s="10"/>
      <c r="CJ1526" s="11"/>
      <c r="CK1526" s="6">
        <f>SUMIF(CL$222:CL$252,$D1526,CN$222:CN$252)</f>
        <v>0</v>
      </c>
      <c r="CL1526" s="9"/>
      <c r="CM1526" s="10"/>
      <c r="CN1526" s="11"/>
      <c r="CO1526" s="6">
        <f>SUMIF(CP$222:CP$252,$D1526,CR$222:CR$252)</f>
        <v>0</v>
      </c>
      <c r="CP1526" s="9"/>
      <c r="CQ1526" s="10"/>
      <c r="CR1526" s="11"/>
      <c r="CS1526" s="6">
        <f>SUMIF(CT$222:CT$252,$D1526,CV$222:CV$252)</f>
        <v>0</v>
      </c>
      <c r="CT1526" s="9"/>
      <c r="CU1526" s="10"/>
      <c r="CV1526" s="11"/>
      <c r="CW1526" s="6">
        <f>SUMIF(CX$222:CX$252,$D1526,CZ$222:CZ$252)</f>
        <v>0</v>
      </c>
      <c r="CX1526" s="9"/>
      <c r="CY1526" s="10"/>
      <c r="CZ1526" s="11"/>
      <c r="DA1526" s="6">
        <f>SUMIF(DB$222:DB$252,$D1526,DD$222:DD$252)</f>
        <v>0</v>
      </c>
      <c r="DB1526" s="9"/>
      <c r="DC1526" s="10"/>
      <c r="DD1526" s="11"/>
      <c r="DE1526" s="6">
        <f>SUMIF(DF$222:DF$252,$D1526,DH$222:DH$252)</f>
        <v>0</v>
      </c>
      <c r="DF1526" s="9"/>
      <c r="DG1526" s="10"/>
      <c r="DH1526" s="11"/>
      <c r="DI1526" s="6">
        <f>SUMIF(DJ$222:DJ$252,$D1526,DL$222:DL$252)</f>
        <v>0</v>
      </c>
      <c r="DJ1526" s="9"/>
      <c r="DK1526" s="10"/>
      <c r="DL1526" s="11"/>
      <c r="DM1526" s="6">
        <f>SUMIF(DN$222:DN$252,$D1526,DP$222:DP$252)</f>
        <v>0</v>
      </c>
      <c r="DN1526" s="9"/>
      <c r="DO1526" s="10"/>
      <c r="DP1526" s="11"/>
      <c r="DQ1526" s="6">
        <f>SUMIF(DR$222:DR$252,$D1526,DT$222:DT$252)</f>
        <v>0</v>
      </c>
      <c r="DR1526" s="9"/>
      <c r="DS1526" s="10"/>
      <c r="DT1526" s="11"/>
      <c r="DU1526" s="6">
        <f>SUMIF(DV$222:DV$252,$D1526,DX$222:DX$252)</f>
        <v>0</v>
      </c>
      <c r="DV1526" s="9"/>
      <c r="DW1526" s="10"/>
      <c r="DX1526" s="11"/>
      <c r="DY1526" s="6">
        <f>SUMIF(DZ$222:DZ$252,$D1526,EB$222:EB$252)</f>
        <v>0</v>
      </c>
      <c r="DZ1526" s="9"/>
      <c r="EA1526" s="10"/>
      <c r="EB1526" s="11"/>
      <c r="EC1526" s="6">
        <f>SUMIF(ED$222:ED$252,$D1526,EF$222:EF$252)</f>
        <v>0</v>
      </c>
      <c r="ED1526" s="9"/>
      <c r="EE1526" s="10"/>
      <c r="EF1526" s="11"/>
      <c r="EG1526" s="6">
        <f>SUMIF(EH$222:EH$252,$D1526,EJ$222:EJ$252)</f>
        <v>0</v>
      </c>
      <c r="EH1526" s="9"/>
      <c r="EI1526" s="10"/>
      <c r="EJ1526" s="11"/>
      <c r="EK1526" s="6">
        <f>SUMIF(EL$222:EL$252,$D1526,EN$222:EN$252)</f>
        <v>0</v>
      </c>
      <c r="EL1526" s="9"/>
      <c r="EM1526" s="10"/>
      <c r="EN1526" s="11"/>
      <c r="EO1526" s="6">
        <f>SUMIF(EP$222:EP$252,$D1526,ER$222:ER$252)</f>
        <v>0</v>
      </c>
      <c r="EP1526" s="9"/>
      <c r="EQ1526" s="10"/>
      <c r="ER1526" s="11"/>
      <c r="ES1526" s="6">
        <f>SUMIF(ET$222:ET$252,$D1526,EV$222:EV$252)</f>
        <v>0</v>
      </c>
      <c r="ET1526" s="9"/>
      <c r="EU1526" s="10"/>
      <c r="EV1526" s="11"/>
      <c r="EW1526" s="6">
        <f>SUMIF(EX$222:EX$252,$D1526,EZ$222:EZ$252)</f>
        <v>0</v>
      </c>
      <c r="EX1526" s="9"/>
      <c r="EY1526" s="10"/>
      <c r="EZ1526" s="11"/>
      <c r="FA1526" s="6">
        <f>SUMIF(FB$222:FB$252,$D1526,FD$222:FD$252)</f>
        <v>0</v>
      </c>
      <c r="FB1526" s="9"/>
      <c r="FC1526" s="10"/>
      <c r="FD1526" s="11"/>
      <c r="FE1526" s="6">
        <f>SUMIF(FF$222:FF$252,$D1526,FH$222:FH$252)</f>
        <v>0</v>
      </c>
      <c r="FF1526" s="9"/>
      <c r="FG1526" s="10"/>
      <c r="FH1526" s="11"/>
      <c r="FI1526" s="6">
        <f>SUMIF(FJ$222:FJ$252,$D1526,FL$222:FL$252)</f>
        <v>0</v>
      </c>
      <c r="FJ1526" s="9"/>
      <c r="FK1526" s="10"/>
      <c r="FL1526" s="11"/>
      <c r="FM1526" s="6">
        <f>SUMIF(FN$222:FN$252,$D1526,FP$222:FP$252)</f>
        <v>0</v>
      </c>
      <c r="FN1526" s="9"/>
      <c r="FO1526" s="10"/>
      <c r="FP1526" s="11"/>
      <c r="FQ1526" s="6">
        <f>SUMIF(FR$222:FR$252,$D1526,FT$222:FT$252)</f>
        <v>0</v>
      </c>
      <c r="FR1526" s="9"/>
      <c r="FS1526" s="10"/>
      <c r="FT1526" s="11"/>
      <c r="FU1526" s="6">
        <f>SUMIF(FV$222:FV$252,$D1526,FX$222:FX$252)</f>
        <v>0</v>
      </c>
      <c r="FV1526" s="9"/>
      <c r="FW1526" s="10"/>
      <c r="FX1526" s="11"/>
      <c r="FY1526" s="6">
        <f>SUMIF(FZ$222:FZ$252,$D1526,GB$222:GB$252)</f>
        <v>0</v>
      </c>
      <c r="FZ1526" s="9"/>
      <c r="GA1526" s="10"/>
      <c r="GB1526" s="11"/>
      <c r="GC1526" s="6">
        <f>SUMIF(GD$222:GD$252,$D1526,GF$222:GF$252)</f>
        <v>0</v>
      </c>
      <c r="GD1526" s="9"/>
      <c r="GE1526" s="10"/>
      <c r="GF1526" s="11"/>
      <c r="GG1526" s="6">
        <f>SUMIF(GH$222:GH$252,$D1526,GJ$222:GJ$252)</f>
        <v>0</v>
      </c>
      <c r="GH1526" s="9"/>
      <c r="GI1526" s="10"/>
      <c r="GJ1526" s="11"/>
      <c r="GK1526" s="6">
        <f>SUMIF(GL$222:GL$252,$D1526,GN$222:GN$252)</f>
        <v>0</v>
      </c>
      <c r="GL1526" s="9"/>
      <c r="GM1526" s="10"/>
      <c r="GN1526" s="11"/>
      <c r="GO1526" s="6">
        <f>SUMIF(GP$222:GP$252,$D1526,GR$222:GR$252)</f>
        <v>0</v>
      </c>
      <c r="GP1526" s="9"/>
      <c r="GQ1526" s="10"/>
      <c r="GR1526" s="11"/>
      <c r="GS1526" s="6">
        <f>SUMIF(GT$222:GT$252,$D1526,GV$222:GV$252)</f>
        <v>0</v>
      </c>
      <c r="GT1526" s="9"/>
      <c r="GU1526" s="10"/>
      <c r="GV1526" s="20"/>
      <c r="GW1526" s="19">
        <f t="shared" si="36"/>
        <v>0</v>
      </c>
      <c r="GX1526" s="472"/>
      <c r="GY1526" s="473"/>
    </row>
    <row r="1527" spans="1:207" ht="30">
      <c r="A1527" s="236" t="s">
        <v>83</v>
      </c>
      <c r="B1527" s="475"/>
      <c r="C1527" s="327" t="s">
        <v>453</v>
      </c>
      <c r="D1527" s="237" t="s">
        <v>452</v>
      </c>
      <c r="E1527" s="206">
        <f>SUMIF(F$253:F$283,$D1527,H$253:H$283)</f>
        <v>0</v>
      </c>
      <c r="F1527" s="9"/>
      <c r="G1527" s="10"/>
      <c r="H1527" s="11"/>
      <c r="I1527" s="6">
        <f>SUMIF(J$253:J$283,$D1527,L$253:L$283)</f>
        <v>0</v>
      </c>
      <c r="J1527" s="9"/>
      <c r="K1527" s="10"/>
      <c r="L1527" s="11"/>
      <c r="M1527" s="6">
        <f>SUMIF(N$253:N$283,$D1527,P$253:P$283)</f>
        <v>0</v>
      </c>
      <c r="N1527" s="9"/>
      <c r="O1527" s="10"/>
      <c r="P1527" s="11"/>
      <c r="Q1527" s="6">
        <f>SUMIF(R$253:R$283,$D1527,T$253:T$283)</f>
        <v>0</v>
      </c>
      <c r="R1527" s="9"/>
      <c r="S1527" s="10"/>
      <c r="T1527" s="11"/>
      <c r="U1527" s="6">
        <f>SUMIF(V$253:V$283,$D1527,X$253:X$283)</f>
        <v>0</v>
      </c>
      <c r="V1527" s="9"/>
      <c r="W1527" s="10"/>
      <c r="X1527" s="11"/>
      <c r="Y1527" s="6">
        <f>SUMIF(Z$253:Z$283,$D1527,AB$253:AB$283)</f>
        <v>0</v>
      </c>
      <c r="Z1527" s="9"/>
      <c r="AA1527" s="10"/>
      <c r="AB1527" s="11"/>
      <c r="AC1527" s="6">
        <f>SUMIF(AD$253:AD$283,$D1527,AF$253:AF$283)</f>
        <v>0</v>
      </c>
      <c r="AD1527" s="9"/>
      <c r="AE1527" s="10"/>
      <c r="AF1527" s="11"/>
      <c r="AG1527" s="6">
        <f>SUMIF(AH$253:AH$283,$D1527,AJ$253:AJ$283)</f>
        <v>0</v>
      </c>
      <c r="AH1527" s="9"/>
      <c r="AI1527" s="10"/>
      <c r="AJ1527" s="11"/>
      <c r="AK1527" s="6">
        <f>SUMIF(AL$253:AL$283,$D1527,AN$253:AN$283)</f>
        <v>0</v>
      </c>
      <c r="AL1527" s="9"/>
      <c r="AM1527" s="10"/>
      <c r="AN1527" s="11"/>
      <c r="AO1527" s="6">
        <f>SUMIF(AP$253:AP$283,$D1527,AR$253:AR$283)</f>
        <v>0</v>
      </c>
      <c r="AP1527" s="9"/>
      <c r="AQ1527" s="10"/>
      <c r="AR1527" s="11"/>
      <c r="AS1527" s="6">
        <f>SUMIF(AT$253:AT$283,$D1527,AV$253:AV$283)</f>
        <v>0</v>
      </c>
      <c r="AT1527" s="9"/>
      <c r="AU1527" s="10"/>
      <c r="AV1527" s="11"/>
      <c r="AW1527" s="6">
        <f>SUMIF(AX$253:AX$283,$D1527,AZ$253:AZ$283)</f>
        <v>0</v>
      </c>
      <c r="AX1527" s="9"/>
      <c r="AY1527" s="10"/>
      <c r="AZ1527" s="11"/>
      <c r="BA1527" s="6">
        <f>SUMIF(BB$253:BB$283,$D1527,BD$253:BD$283)</f>
        <v>0</v>
      </c>
      <c r="BB1527" s="9"/>
      <c r="BC1527" s="10"/>
      <c r="BD1527" s="11"/>
      <c r="BE1527" s="6">
        <f>SUMIF(BF$253:BF$283,$D1527,BH$253:BH$283)</f>
        <v>0</v>
      </c>
      <c r="BF1527" s="9"/>
      <c r="BG1527" s="10"/>
      <c r="BH1527" s="11"/>
      <c r="BI1527" s="6">
        <f>SUMIF(BJ$253:BJ$283,$D1527,BL$253:BL$283)</f>
        <v>0</v>
      </c>
      <c r="BJ1527" s="9"/>
      <c r="BK1527" s="10"/>
      <c r="BL1527" s="11"/>
      <c r="BM1527" s="6">
        <f>SUMIF(BN$253:BN$283,$D1527,BP$253:BP$283)</f>
        <v>0</v>
      </c>
      <c r="BN1527" s="9"/>
      <c r="BO1527" s="10"/>
      <c r="BP1527" s="11"/>
      <c r="BQ1527" s="6">
        <f>SUMIF(BR$253:BR$283,$D1527,BT$253:BT$283)</f>
        <v>0</v>
      </c>
      <c r="BR1527" s="9"/>
      <c r="BS1527" s="10"/>
      <c r="BT1527" s="11"/>
      <c r="BU1527" s="6">
        <f>SUMIF(BV$253:BV$283,$D1527,BX$253:BX$283)</f>
        <v>0</v>
      </c>
      <c r="BV1527" s="9"/>
      <c r="BW1527" s="10"/>
      <c r="BX1527" s="11"/>
      <c r="BY1527" s="6">
        <f>SUMIF(BZ$253:BZ$283,$D1527,CB$253:CB$283)</f>
        <v>0</v>
      </c>
      <c r="BZ1527" s="9"/>
      <c r="CA1527" s="10"/>
      <c r="CB1527" s="11"/>
      <c r="CC1527" s="6">
        <f>SUMIF(CD$253:CD$283,$D1527,CF$253:CF$283)</f>
        <v>0</v>
      </c>
      <c r="CD1527" s="9"/>
      <c r="CE1527" s="10"/>
      <c r="CF1527" s="11"/>
      <c r="CG1527" s="6">
        <f>SUMIF(CH$253:CH$283,$D1527,CJ$253:CJ$283)</f>
        <v>0</v>
      </c>
      <c r="CH1527" s="9"/>
      <c r="CI1527" s="10"/>
      <c r="CJ1527" s="11"/>
      <c r="CK1527" s="6">
        <f>SUMIF(CL$253:CL$283,$D1527,CN$253:CN$283)</f>
        <v>0</v>
      </c>
      <c r="CL1527" s="9"/>
      <c r="CM1527" s="10"/>
      <c r="CN1527" s="11"/>
      <c r="CO1527" s="6">
        <f>SUMIF(CP$253:CP$283,$D1527,CR$253:CR$283)</f>
        <v>0</v>
      </c>
      <c r="CP1527" s="9"/>
      <c r="CQ1527" s="10"/>
      <c r="CR1527" s="11"/>
      <c r="CS1527" s="6">
        <f>SUMIF(CT$253:CT$283,$D1527,CV$253:CV$283)</f>
        <v>0</v>
      </c>
      <c r="CT1527" s="9"/>
      <c r="CU1527" s="10"/>
      <c r="CV1527" s="11"/>
      <c r="CW1527" s="6">
        <f>SUMIF(CX$253:CX$283,$D1527,CZ$253:CZ$283)</f>
        <v>0</v>
      </c>
      <c r="CX1527" s="9"/>
      <c r="CY1527" s="10"/>
      <c r="CZ1527" s="11"/>
      <c r="DA1527" s="6">
        <f>SUMIF(DB$253:DB$283,$D1527,DD$253:DD$283)</f>
        <v>0</v>
      </c>
      <c r="DB1527" s="9"/>
      <c r="DC1527" s="10"/>
      <c r="DD1527" s="11"/>
      <c r="DE1527" s="6">
        <f>SUMIF(DF$253:DF$283,$D1527,DH$253:DH$283)</f>
        <v>0</v>
      </c>
      <c r="DF1527" s="9"/>
      <c r="DG1527" s="10"/>
      <c r="DH1527" s="11"/>
      <c r="DI1527" s="6">
        <f>SUMIF(DJ$253:DJ$283,$D1527,DL$253:DL$283)</f>
        <v>0</v>
      </c>
      <c r="DJ1527" s="9"/>
      <c r="DK1527" s="10"/>
      <c r="DL1527" s="11"/>
      <c r="DM1527" s="6">
        <f>SUMIF(DN$253:DN$283,$D1527,DP$253:DP$283)</f>
        <v>0</v>
      </c>
      <c r="DN1527" s="9"/>
      <c r="DO1527" s="10"/>
      <c r="DP1527" s="11"/>
      <c r="DQ1527" s="6">
        <f>SUMIF(DR$253:DR$283,$D1527,DT$253:DT$283)</f>
        <v>0</v>
      </c>
      <c r="DR1527" s="9"/>
      <c r="DS1527" s="10"/>
      <c r="DT1527" s="11"/>
      <c r="DU1527" s="6">
        <f>SUMIF(DV$253:DV$283,$D1527,DX$253:DX$283)</f>
        <v>0</v>
      </c>
      <c r="DV1527" s="9"/>
      <c r="DW1527" s="10"/>
      <c r="DX1527" s="11"/>
      <c r="DY1527" s="6">
        <f>SUMIF(DZ$253:DZ$283,$D1527,EB$253:EB$283)</f>
        <v>0</v>
      </c>
      <c r="DZ1527" s="9"/>
      <c r="EA1527" s="10"/>
      <c r="EB1527" s="11"/>
      <c r="EC1527" s="6">
        <f>SUMIF(ED$253:ED$283,$D1527,EF$253:EF$283)</f>
        <v>0</v>
      </c>
      <c r="ED1527" s="9"/>
      <c r="EE1527" s="10"/>
      <c r="EF1527" s="11"/>
      <c r="EG1527" s="6">
        <f>SUMIF(EH$253:EH$283,$D1527,EJ$253:EJ$283)</f>
        <v>0</v>
      </c>
      <c r="EH1527" s="9"/>
      <c r="EI1527" s="10"/>
      <c r="EJ1527" s="11"/>
      <c r="EK1527" s="6">
        <f>SUMIF(EL$253:EL$283,$D1527,EN$253:EN$283)</f>
        <v>0</v>
      </c>
      <c r="EL1527" s="9"/>
      <c r="EM1527" s="10"/>
      <c r="EN1527" s="11"/>
      <c r="EO1527" s="6">
        <f>SUMIF(EP$253:EP$283,$D1527,ER$253:ER$283)</f>
        <v>0</v>
      </c>
      <c r="EP1527" s="9"/>
      <c r="EQ1527" s="10"/>
      <c r="ER1527" s="11"/>
      <c r="ES1527" s="6">
        <f>SUMIF(ET$253:ET$283,$D1527,EV$253:EV$283)</f>
        <v>0</v>
      </c>
      <c r="ET1527" s="9"/>
      <c r="EU1527" s="10"/>
      <c r="EV1527" s="11"/>
      <c r="EW1527" s="6">
        <f>SUMIF(EX$253:EX$283,$D1527,EZ$253:EZ$283)</f>
        <v>0</v>
      </c>
      <c r="EX1527" s="9"/>
      <c r="EY1527" s="10"/>
      <c r="EZ1527" s="11"/>
      <c r="FA1527" s="6">
        <f>SUMIF(FB$253:FB$283,$D1527,FD$253:FD$283)</f>
        <v>0</v>
      </c>
      <c r="FB1527" s="9"/>
      <c r="FC1527" s="10"/>
      <c r="FD1527" s="11"/>
      <c r="FE1527" s="6">
        <f>SUMIF(FF$253:FF$283,$D1527,FH$253:FH$283)</f>
        <v>0</v>
      </c>
      <c r="FF1527" s="9"/>
      <c r="FG1527" s="10"/>
      <c r="FH1527" s="11"/>
      <c r="FI1527" s="6">
        <f>SUMIF(FJ$253:FJ$283,$D1527,FL$253:FL$283)</f>
        <v>0</v>
      </c>
      <c r="FJ1527" s="9"/>
      <c r="FK1527" s="10"/>
      <c r="FL1527" s="11"/>
      <c r="FM1527" s="6">
        <f>SUMIF(FN$253:FN$283,$D1527,FP$253:FP$283)</f>
        <v>0</v>
      </c>
      <c r="FN1527" s="9"/>
      <c r="FO1527" s="10"/>
      <c r="FP1527" s="11"/>
      <c r="FQ1527" s="6">
        <f>SUMIF(FR$253:FR$283,$D1527,FT$253:FT$283)</f>
        <v>0</v>
      </c>
      <c r="FR1527" s="9"/>
      <c r="FS1527" s="10"/>
      <c r="FT1527" s="11"/>
      <c r="FU1527" s="6">
        <f>SUMIF(FV$253:FV$283,$D1527,FX$253:FX$283)</f>
        <v>0</v>
      </c>
      <c r="FV1527" s="9"/>
      <c r="FW1527" s="10"/>
      <c r="FX1527" s="11"/>
      <c r="FY1527" s="6">
        <f>SUMIF(FZ$253:FZ$283,$D1527,GB$253:GB$283)</f>
        <v>0</v>
      </c>
      <c r="FZ1527" s="9"/>
      <c r="GA1527" s="10"/>
      <c r="GB1527" s="11"/>
      <c r="GC1527" s="6">
        <f>SUMIF(GD$253:GD$283,$D1527,GF$253:GF$283)</f>
        <v>0</v>
      </c>
      <c r="GD1527" s="9"/>
      <c r="GE1527" s="10"/>
      <c r="GF1527" s="11"/>
      <c r="GG1527" s="6">
        <f>SUMIF(GH$253:GH$283,$D1527,GJ$253:GJ$283)</f>
        <v>0</v>
      </c>
      <c r="GH1527" s="9"/>
      <c r="GI1527" s="10"/>
      <c r="GJ1527" s="11"/>
      <c r="GK1527" s="6">
        <f>SUMIF(GL$253:GL$283,$D1527,GN$253:GN$283)</f>
        <v>0</v>
      </c>
      <c r="GL1527" s="9"/>
      <c r="GM1527" s="10"/>
      <c r="GN1527" s="11"/>
      <c r="GO1527" s="6">
        <f>SUMIF(GP$253:GP$283,$D1527,GR$253:GR$283)</f>
        <v>0</v>
      </c>
      <c r="GP1527" s="9"/>
      <c r="GQ1527" s="10"/>
      <c r="GR1527" s="11"/>
      <c r="GS1527" s="6">
        <f>SUMIF(GT$253:GT$283,$D1527,GV$253:GV$283)</f>
        <v>0</v>
      </c>
      <c r="GT1527" s="9"/>
      <c r="GU1527" s="10"/>
      <c r="GV1527" s="20"/>
      <c r="GW1527" s="19">
        <f t="shared" si="36"/>
        <v>0</v>
      </c>
      <c r="GX1527" s="472"/>
      <c r="GY1527" s="473"/>
    </row>
    <row r="1528" spans="1:207" ht="30">
      <c r="A1528" s="236" t="s">
        <v>84</v>
      </c>
      <c r="B1528" s="475"/>
      <c r="C1528" s="327" t="s">
        <v>453</v>
      </c>
      <c r="D1528" s="237" t="s">
        <v>452</v>
      </c>
      <c r="E1528" s="206">
        <f>SUMIF(F$284:F$314,$D1528,H$284:H$314)</f>
        <v>0</v>
      </c>
      <c r="F1528" s="9"/>
      <c r="G1528" s="10"/>
      <c r="H1528" s="11"/>
      <c r="I1528" s="6">
        <f>SUMIF(J$284:J$314,$D1528,L$284:L$314)</f>
        <v>0</v>
      </c>
      <c r="J1528" s="9"/>
      <c r="K1528" s="10"/>
      <c r="L1528" s="11"/>
      <c r="M1528" s="6">
        <f>SUMIF(N$284:N$314,$D1528,P$284:P$314)</f>
        <v>0</v>
      </c>
      <c r="N1528" s="9"/>
      <c r="O1528" s="10"/>
      <c r="P1528" s="11"/>
      <c r="Q1528" s="6">
        <f>SUMIF(R$284:R$314,$D1528,T$284:T$314)</f>
        <v>0</v>
      </c>
      <c r="R1528" s="9"/>
      <c r="S1528" s="10"/>
      <c r="T1528" s="11"/>
      <c r="U1528" s="6">
        <f>SUMIF(V$284:V$314,$D1528,X$284:X$314)</f>
        <v>0</v>
      </c>
      <c r="V1528" s="9"/>
      <c r="W1528" s="10"/>
      <c r="X1528" s="11"/>
      <c r="Y1528" s="6">
        <f>SUMIF(Z$284:Z$314,$D1528,AB$284:AB$314)</f>
        <v>0</v>
      </c>
      <c r="Z1528" s="9"/>
      <c r="AA1528" s="10"/>
      <c r="AB1528" s="11"/>
      <c r="AC1528" s="6">
        <f>SUMIF(AD$284:AD$314,$D1528,AF$284:AF$314)</f>
        <v>0</v>
      </c>
      <c r="AD1528" s="9"/>
      <c r="AE1528" s="10"/>
      <c r="AF1528" s="11"/>
      <c r="AG1528" s="6">
        <f>SUMIF(AH$284:AH$314,$D1528,AJ$284:AJ$314)</f>
        <v>0</v>
      </c>
      <c r="AH1528" s="9"/>
      <c r="AI1528" s="10"/>
      <c r="AJ1528" s="11"/>
      <c r="AK1528" s="6">
        <f>SUMIF(AL$284:AL$314,$D1528,AN$284:AN$314)</f>
        <v>0</v>
      </c>
      <c r="AL1528" s="9"/>
      <c r="AM1528" s="10"/>
      <c r="AN1528" s="11"/>
      <c r="AO1528" s="6">
        <f>SUMIF(AP$284:AP$314,$D1528,AR$284:AR$314)</f>
        <v>0</v>
      </c>
      <c r="AP1528" s="9"/>
      <c r="AQ1528" s="10"/>
      <c r="AR1528" s="11"/>
      <c r="AS1528" s="6">
        <f>SUMIF(AT$284:AT$314,$D1528,AV$284:AV$314)</f>
        <v>0</v>
      </c>
      <c r="AT1528" s="9"/>
      <c r="AU1528" s="10"/>
      <c r="AV1528" s="11"/>
      <c r="AW1528" s="6">
        <f>SUMIF(AX$284:AX$314,$D1528,AZ$284:AZ$314)</f>
        <v>0</v>
      </c>
      <c r="AX1528" s="9"/>
      <c r="AY1528" s="10"/>
      <c r="AZ1528" s="11"/>
      <c r="BA1528" s="6">
        <f>SUMIF(BB$284:BB$314,$D1528,BD$284:BD$314)</f>
        <v>0</v>
      </c>
      <c r="BB1528" s="9"/>
      <c r="BC1528" s="10"/>
      <c r="BD1528" s="11"/>
      <c r="BE1528" s="6">
        <f>SUMIF(BF$284:BF$314,$D1528,BH$284:BH$314)</f>
        <v>0</v>
      </c>
      <c r="BF1528" s="9"/>
      <c r="BG1528" s="10"/>
      <c r="BH1528" s="11"/>
      <c r="BI1528" s="6">
        <f>SUMIF(BJ$284:BJ$314,$D1528,BL$284:BL$314)</f>
        <v>0</v>
      </c>
      <c r="BJ1528" s="9"/>
      <c r="BK1528" s="10"/>
      <c r="BL1528" s="11"/>
      <c r="BM1528" s="6">
        <f>SUMIF(BN$284:BN$314,$D1528,BP$284:BP$314)</f>
        <v>0</v>
      </c>
      <c r="BN1528" s="9"/>
      <c r="BO1528" s="10"/>
      <c r="BP1528" s="11"/>
      <c r="BQ1528" s="6">
        <f>SUMIF(BR$284:BR$314,$D1528,BT$284:BT$314)</f>
        <v>0</v>
      </c>
      <c r="BR1528" s="9"/>
      <c r="BS1528" s="10"/>
      <c r="BT1528" s="11"/>
      <c r="BU1528" s="6">
        <f>SUMIF(BV$284:BV$314,$D1528,BX$284:BX$314)</f>
        <v>0</v>
      </c>
      <c r="BV1528" s="9"/>
      <c r="BW1528" s="10"/>
      <c r="BX1528" s="11"/>
      <c r="BY1528" s="6">
        <f>SUMIF(BZ$284:BZ$314,$D1528,CB$284:CB$314)</f>
        <v>0</v>
      </c>
      <c r="BZ1528" s="9"/>
      <c r="CA1528" s="10"/>
      <c r="CB1528" s="11"/>
      <c r="CC1528" s="6">
        <f>SUMIF(CD$284:CD$314,$D1528,CF$284:CF$314)</f>
        <v>0</v>
      </c>
      <c r="CD1528" s="9"/>
      <c r="CE1528" s="10"/>
      <c r="CF1528" s="11"/>
      <c r="CG1528" s="6">
        <f>SUMIF(CH$284:CH$314,$D1528,CJ$284:CJ$314)</f>
        <v>0</v>
      </c>
      <c r="CH1528" s="9"/>
      <c r="CI1528" s="10"/>
      <c r="CJ1528" s="11"/>
      <c r="CK1528" s="6">
        <f>SUMIF(CL$284:CL$314,$D1528,CN$284:CN$314)</f>
        <v>0</v>
      </c>
      <c r="CL1528" s="9"/>
      <c r="CM1528" s="10"/>
      <c r="CN1528" s="11"/>
      <c r="CO1528" s="6">
        <f>SUMIF(CP$284:CP$314,$D1528,CR$284:CR$314)</f>
        <v>0</v>
      </c>
      <c r="CP1528" s="9"/>
      <c r="CQ1528" s="10"/>
      <c r="CR1528" s="11"/>
      <c r="CS1528" s="6">
        <f>SUMIF(CT$284:CT$314,$D1528,CV$284:CV$314)</f>
        <v>0</v>
      </c>
      <c r="CT1528" s="9"/>
      <c r="CU1528" s="10"/>
      <c r="CV1528" s="11"/>
      <c r="CW1528" s="6">
        <f>SUMIF(CX$284:CX$314,$D1528,CZ$284:CZ$314)</f>
        <v>0</v>
      </c>
      <c r="CX1528" s="9"/>
      <c r="CY1528" s="10"/>
      <c r="CZ1528" s="11"/>
      <c r="DA1528" s="6">
        <f>SUMIF(DB$284:DB$314,$D1528,DD$284:DD$314)</f>
        <v>0</v>
      </c>
      <c r="DB1528" s="9"/>
      <c r="DC1528" s="10"/>
      <c r="DD1528" s="11"/>
      <c r="DE1528" s="6">
        <f>SUMIF(DF$284:DF$314,$D1528,DH$284:DH$314)</f>
        <v>0</v>
      </c>
      <c r="DF1528" s="9"/>
      <c r="DG1528" s="10"/>
      <c r="DH1528" s="11"/>
      <c r="DI1528" s="6">
        <f>SUMIF(DJ$284:DJ$314,$D1528,DL$284:DL$314)</f>
        <v>0</v>
      </c>
      <c r="DJ1528" s="9"/>
      <c r="DK1528" s="10"/>
      <c r="DL1528" s="11"/>
      <c r="DM1528" s="6">
        <f>SUMIF(DN$284:DN$314,$D1528,DP$284:DP$314)</f>
        <v>0</v>
      </c>
      <c r="DN1528" s="9"/>
      <c r="DO1528" s="10"/>
      <c r="DP1528" s="11"/>
      <c r="DQ1528" s="6">
        <f>SUMIF(DR$284:DR$314,$D1528,DT$284:DT$314)</f>
        <v>0</v>
      </c>
      <c r="DR1528" s="9"/>
      <c r="DS1528" s="10"/>
      <c r="DT1528" s="11"/>
      <c r="DU1528" s="6">
        <f>SUMIF(DV$284:DV$314,$D1528,DX$284:DX$314)</f>
        <v>0</v>
      </c>
      <c r="DV1528" s="9"/>
      <c r="DW1528" s="10"/>
      <c r="DX1528" s="11"/>
      <c r="DY1528" s="6">
        <f>SUMIF(DZ$284:DZ$314,$D1528,EB$284:EB$314)</f>
        <v>0</v>
      </c>
      <c r="DZ1528" s="9"/>
      <c r="EA1528" s="10"/>
      <c r="EB1528" s="11"/>
      <c r="EC1528" s="6">
        <f>SUMIF(ED$284:ED$314,$D1528,EF$284:EF$314)</f>
        <v>0</v>
      </c>
      <c r="ED1528" s="9"/>
      <c r="EE1528" s="10"/>
      <c r="EF1528" s="11"/>
      <c r="EG1528" s="6">
        <f>SUMIF(EH$284:EH$314,$D1528,EJ$284:EJ$314)</f>
        <v>0</v>
      </c>
      <c r="EH1528" s="9"/>
      <c r="EI1528" s="10"/>
      <c r="EJ1528" s="11"/>
      <c r="EK1528" s="6">
        <f>SUMIF(EL$284:EL$314,$D1528,EN$284:EN$314)</f>
        <v>0</v>
      </c>
      <c r="EL1528" s="9"/>
      <c r="EM1528" s="10"/>
      <c r="EN1528" s="11"/>
      <c r="EO1528" s="6">
        <f>SUMIF(EP$284:EP$314,$D1528,ER$284:ER$314)</f>
        <v>0</v>
      </c>
      <c r="EP1528" s="9"/>
      <c r="EQ1528" s="10"/>
      <c r="ER1528" s="11"/>
      <c r="ES1528" s="6">
        <f>SUMIF(ET$284:ET$314,$D1528,EV$284:EV$314)</f>
        <v>0</v>
      </c>
      <c r="ET1528" s="9"/>
      <c r="EU1528" s="10"/>
      <c r="EV1528" s="11"/>
      <c r="EW1528" s="6">
        <f>SUMIF(EX$284:EX$314,$D1528,EZ$284:EZ$314)</f>
        <v>0</v>
      </c>
      <c r="EX1528" s="9"/>
      <c r="EY1528" s="10"/>
      <c r="EZ1528" s="11"/>
      <c r="FA1528" s="6">
        <f>SUMIF(FB$284:FB$314,$D1528,FD$284:FD$314)</f>
        <v>0</v>
      </c>
      <c r="FB1528" s="9"/>
      <c r="FC1528" s="10"/>
      <c r="FD1528" s="11"/>
      <c r="FE1528" s="6">
        <f>SUMIF(FF$284:FF$314,$D1528,FH$284:FH$314)</f>
        <v>0</v>
      </c>
      <c r="FF1528" s="9"/>
      <c r="FG1528" s="10"/>
      <c r="FH1528" s="11"/>
      <c r="FI1528" s="6">
        <f>SUMIF(FJ$284:FJ$314,$D1528,FL$284:FL$314)</f>
        <v>0</v>
      </c>
      <c r="FJ1528" s="9"/>
      <c r="FK1528" s="10"/>
      <c r="FL1528" s="11"/>
      <c r="FM1528" s="6">
        <f>SUMIF(FN$284:FN$314,$D1528,FP$284:FP$314)</f>
        <v>0</v>
      </c>
      <c r="FN1528" s="9"/>
      <c r="FO1528" s="10"/>
      <c r="FP1528" s="11"/>
      <c r="FQ1528" s="6">
        <f>SUMIF(FR$284:FR$314,$D1528,FT$284:FT$314)</f>
        <v>0</v>
      </c>
      <c r="FR1528" s="9"/>
      <c r="FS1528" s="10"/>
      <c r="FT1528" s="11"/>
      <c r="FU1528" s="6">
        <f>SUMIF(FV$284:FV$314,$D1528,FX$284:FX$314)</f>
        <v>0</v>
      </c>
      <c r="FV1528" s="9"/>
      <c r="FW1528" s="10"/>
      <c r="FX1528" s="11"/>
      <c r="FY1528" s="6">
        <f>SUMIF(FZ$284:FZ$314,$D1528,GB$284:GB$314)</f>
        <v>0</v>
      </c>
      <c r="FZ1528" s="9"/>
      <c r="GA1528" s="10"/>
      <c r="GB1528" s="11"/>
      <c r="GC1528" s="6">
        <f>SUMIF(GD$284:GD$314,$D1528,GF$284:GF$314)</f>
        <v>0</v>
      </c>
      <c r="GD1528" s="9"/>
      <c r="GE1528" s="10"/>
      <c r="GF1528" s="11"/>
      <c r="GG1528" s="6">
        <f>SUMIF(GH$284:GH$314,$D1528,GJ$284:GJ$314)</f>
        <v>0</v>
      </c>
      <c r="GH1528" s="9"/>
      <c r="GI1528" s="10"/>
      <c r="GJ1528" s="11"/>
      <c r="GK1528" s="6">
        <f>SUMIF(GL$284:GL$314,$D1528,GN$284:GN$314)</f>
        <v>0</v>
      </c>
      <c r="GL1528" s="9"/>
      <c r="GM1528" s="10"/>
      <c r="GN1528" s="11"/>
      <c r="GO1528" s="6">
        <f>SUMIF(GP$284:GP$314,$D1528,GR$284:GR$314)</f>
        <v>0</v>
      </c>
      <c r="GP1528" s="9"/>
      <c r="GQ1528" s="10"/>
      <c r="GR1528" s="11"/>
      <c r="GS1528" s="6">
        <f>SUMIF(GT$284:GT$314,$D1528,GV$284:GV$314)</f>
        <v>0</v>
      </c>
      <c r="GT1528" s="9"/>
      <c r="GU1528" s="10"/>
      <c r="GV1528" s="20"/>
      <c r="GW1528" s="19">
        <f t="shared" si="36"/>
        <v>0</v>
      </c>
      <c r="GX1528" s="472"/>
      <c r="GY1528" s="473"/>
    </row>
    <row r="1529" spans="1:207" ht="30">
      <c r="A1529" s="236" t="s">
        <v>85</v>
      </c>
      <c r="B1529" s="475"/>
      <c r="C1529" s="327" t="s">
        <v>453</v>
      </c>
      <c r="D1529" s="237" t="s">
        <v>452</v>
      </c>
      <c r="E1529" s="207">
        <f>SUMIF(F$315:F$345,$D1529,H$315:H$345)</f>
        <v>0</v>
      </c>
      <c r="F1529" s="12"/>
      <c r="G1529" s="13"/>
      <c r="H1529" s="14"/>
      <c r="I1529" s="6">
        <f>SUMIF(J$315:J$345,$D1529,L$315:L$345)</f>
        <v>0</v>
      </c>
      <c r="J1529" s="12"/>
      <c r="K1529" s="13"/>
      <c r="L1529" s="14"/>
      <c r="M1529" s="7">
        <f>SUMIF(N$315:N$345,$D1529,P$315:P$345)</f>
        <v>0</v>
      </c>
      <c r="N1529" s="12"/>
      <c r="O1529" s="13"/>
      <c r="P1529" s="14"/>
      <c r="Q1529" s="6">
        <f>SUMIF(R$315:R$345,$D1529,T$315:T$345)</f>
        <v>0</v>
      </c>
      <c r="R1529" s="12"/>
      <c r="S1529" s="13"/>
      <c r="T1529" s="14"/>
      <c r="U1529" s="7">
        <f>SUMIF(V$315:V$345,$D1529,X$315:X$345)</f>
        <v>0</v>
      </c>
      <c r="V1529" s="12"/>
      <c r="W1529" s="13"/>
      <c r="X1529" s="14"/>
      <c r="Y1529" s="6">
        <f>SUMIF(Z$315:Z$345,$D1529,AB$315:AB$345)</f>
        <v>0</v>
      </c>
      <c r="Z1529" s="12"/>
      <c r="AA1529" s="13"/>
      <c r="AB1529" s="14"/>
      <c r="AC1529" s="7">
        <f>SUMIF(AD$315:AD$345,$D1529,AF$315:AF$345)</f>
        <v>0</v>
      </c>
      <c r="AD1529" s="12"/>
      <c r="AE1529" s="13"/>
      <c r="AF1529" s="14"/>
      <c r="AG1529" s="7">
        <f>SUMIF(AH$315:AH$345,$D1529,AJ$315:AJ$345)</f>
        <v>0</v>
      </c>
      <c r="AH1529" s="12"/>
      <c r="AI1529" s="13"/>
      <c r="AJ1529" s="14"/>
      <c r="AK1529" s="7">
        <f>SUMIF(AL$315:AL$345,$D1529,AN$315:AN$345)</f>
        <v>0</v>
      </c>
      <c r="AL1529" s="12"/>
      <c r="AM1529" s="13"/>
      <c r="AN1529" s="14"/>
      <c r="AO1529" s="7">
        <f>SUMIF(AP$315:AP$345,$D1529,AR$315:AR$345)</f>
        <v>0</v>
      </c>
      <c r="AP1529" s="12"/>
      <c r="AQ1529" s="13"/>
      <c r="AR1529" s="14"/>
      <c r="AS1529" s="7">
        <f>SUMIF(AT$315:AT$345,$D1529,AV$315:AV$345)</f>
        <v>0</v>
      </c>
      <c r="AT1529" s="12"/>
      <c r="AU1529" s="13"/>
      <c r="AV1529" s="14"/>
      <c r="AW1529" s="7">
        <f>SUMIF(AX$315:AX$345,$D1529,AZ$315:AZ$345)</f>
        <v>0</v>
      </c>
      <c r="AX1529" s="12"/>
      <c r="AY1529" s="13"/>
      <c r="AZ1529" s="14"/>
      <c r="BA1529" s="7">
        <f>SUMIF(BB$315:BB$345,$D1529,BD$315:BD$345)</f>
        <v>0</v>
      </c>
      <c r="BB1529" s="12"/>
      <c r="BC1529" s="13"/>
      <c r="BD1529" s="14"/>
      <c r="BE1529" s="7">
        <f>SUMIF(BF$315:BF$345,$D1529,BH$315:BH$345)</f>
        <v>0</v>
      </c>
      <c r="BF1529" s="12"/>
      <c r="BG1529" s="13"/>
      <c r="BH1529" s="14"/>
      <c r="BI1529" s="7">
        <f>SUMIF(BJ$315:BJ$345,$D1529,BL$315:BL$345)</f>
        <v>0</v>
      </c>
      <c r="BJ1529" s="12"/>
      <c r="BK1529" s="13"/>
      <c r="BL1529" s="14"/>
      <c r="BM1529" s="7">
        <f>SUMIF(BN$315:BN$345,$D1529,BP$315:BP$345)</f>
        <v>0</v>
      </c>
      <c r="BN1529" s="12"/>
      <c r="BO1529" s="13"/>
      <c r="BP1529" s="14"/>
      <c r="BQ1529" s="7">
        <f>SUMIF(BR$315:BR$345,$D1529,BT$315:BT$345)</f>
        <v>0</v>
      </c>
      <c r="BR1529" s="12"/>
      <c r="BS1529" s="13"/>
      <c r="BT1529" s="14"/>
      <c r="BU1529" s="7">
        <f>SUMIF(BV$315:BV$345,$D1529,BX$315:BX$345)</f>
        <v>0</v>
      </c>
      <c r="BV1529" s="12"/>
      <c r="BW1529" s="13"/>
      <c r="BX1529" s="14"/>
      <c r="BY1529" s="7">
        <f>SUMIF(BZ$315:BZ$345,$D1529,CB$315:CB$345)</f>
        <v>0</v>
      </c>
      <c r="BZ1529" s="12"/>
      <c r="CA1529" s="13"/>
      <c r="CB1529" s="14"/>
      <c r="CC1529" s="7">
        <f>SUMIF(CD$315:CD$345,$D1529,CF$315:CF$345)</f>
        <v>0</v>
      </c>
      <c r="CD1529" s="12"/>
      <c r="CE1529" s="13"/>
      <c r="CF1529" s="14"/>
      <c r="CG1529" s="7">
        <f>SUMIF(CH$315:CH$345,$D1529,CJ$315:CJ$345)</f>
        <v>0</v>
      </c>
      <c r="CH1529" s="12"/>
      <c r="CI1529" s="13"/>
      <c r="CJ1529" s="14"/>
      <c r="CK1529" s="7">
        <f>SUMIF(CL$315:CL$345,$D1529,CN$315:CN$345)</f>
        <v>0</v>
      </c>
      <c r="CL1529" s="12"/>
      <c r="CM1529" s="13"/>
      <c r="CN1529" s="14"/>
      <c r="CO1529" s="7">
        <f>SUMIF(CP$315:CP$345,$D1529,CR$315:CR$345)</f>
        <v>0</v>
      </c>
      <c r="CP1529" s="12"/>
      <c r="CQ1529" s="13"/>
      <c r="CR1529" s="14"/>
      <c r="CS1529" s="7">
        <f>SUMIF(CT$315:CT$345,$D1529,CV$315:CV$345)</f>
        <v>0</v>
      </c>
      <c r="CT1529" s="12"/>
      <c r="CU1529" s="13"/>
      <c r="CV1529" s="14"/>
      <c r="CW1529" s="7">
        <f>SUMIF(CX$315:CX$345,$D1529,CZ$315:CZ$345)</f>
        <v>0</v>
      </c>
      <c r="CX1529" s="12"/>
      <c r="CY1529" s="13"/>
      <c r="CZ1529" s="14"/>
      <c r="DA1529" s="7">
        <f>SUMIF(DB$315:DB$345,$D1529,DD$315:DD$345)</f>
        <v>0</v>
      </c>
      <c r="DB1529" s="12"/>
      <c r="DC1529" s="13"/>
      <c r="DD1529" s="14"/>
      <c r="DE1529" s="7">
        <f>SUMIF(DF$315:DF$345,$D1529,DH$315:DH$345)</f>
        <v>0</v>
      </c>
      <c r="DF1529" s="12"/>
      <c r="DG1529" s="13"/>
      <c r="DH1529" s="14"/>
      <c r="DI1529" s="7">
        <f>SUMIF(DJ$315:DJ$345,$D1529,DL$315:DL$345)</f>
        <v>0</v>
      </c>
      <c r="DJ1529" s="12"/>
      <c r="DK1529" s="13"/>
      <c r="DL1529" s="14"/>
      <c r="DM1529" s="7">
        <f>SUMIF(DN$315:DN$345,$D1529,DP$315:DP$345)</f>
        <v>0</v>
      </c>
      <c r="DN1529" s="12"/>
      <c r="DO1529" s="13"/>
      <c r="DP1529" s="14"/>
      <c r="DQ1529" s="7">
        <f>SUMIF(DR$315:DR$345,$D1529,DT$315:DT$345)</f>
        <v>0</v>
      </c>
      <c r="DR1529" s="12"/>
      <c r="DS1529" s="13"/>
      <c r="DT1529" s="14"/>
      <c r="DU1529" s="7">
        <f>SUMIF(DV$315:DV$345,$D1529,DX$315:DX$345)</f>
        <v>0</v>
      </c>
      <c r="DV1529" s="12"/>
      <c r="DW1529" s="13"/>
      <c r="DX1529" s="14"/>
      <c r="DY1529" s="7">
        <f>SUMIF(DZ$315:DZ$345,$D1529,EB$315:EB$345)</f>
        <v>0</v>
      </c>
      <c r="DZ1529" s="12"/>
      <c r="EA1529" s="13"/>
      <c r="EB1529" s="14"/>
      <c r="EC1529" s="7">
        <f>SUMIF(ED$315:ED$345,$D1529,EF$315:EF$345)</f>
        <v>0</v>
      </c>
      <c r="ED1529" s="12"/>
      <c r="EE1529" s="13"/>
      <c r="EF1529" s="14"/>
      <c r="EG1529" s="7">
        <f>SUMIF(EH$315:EH$345,$D1529,EJ$315:EJ$345)</f>
        <v>0</v>
      </c>
      <c r="EH1529" s="12"/>
      <c r="EI1529" s="13"/>
      <c r="EJ1529" s="14"/>
      <c r="EK1529" s="7">
        <f>SUMIF(EL$315:EL$345,$D1529,EN$315:EN$345)</f>
        <v>0</v>
      </c>
      <c r="EL1529" s="12"/>
      <c r="EM1529" s="13"/>
      <c r="EN1529" s="14"/>
      <c r="EO1529" s="7">
        <f>SUMIF(EP$315:EP$345,$D1529,ER$315:ER$345)</f>
        <v>0</v>
      </c>
      <c r="EP1529" s="12"/>
      <c r="EQ1529" s="13"/>
      <c r="ER1529" s="14"/>
      <c r="ES1529" s="7">
        <f>SUMIF(ET$315:ET$345,$D1529,EV$315:EV$345)</f>
        <v>0</v>
      </c>
      <c r="ET1529" s="12"/>
      <c r="EU1529" s="13"/>
      <c r="EV1529" s="14"/>
      <c r="EW1529" s="7">
        <f>SUMIF(EX$315:EX$345,$D1529,EZ$315:EZ$345)</f>
        <v>0</v>
      </c>
      <c r="EX1529" s="12"/>
      <c r="EY1529" s="13"/>
      <c r="EZ1529" s="14"/>
      <c r="FA1529" s="7">
        <f>SUMIF(FB$315:FB$345,$D1529,FD$315:FD$345)</f>
        <v>0</v>
      </c>
      <c r="FB1529" s="12"/>
      <c r="FC1529" s="13"/>
      <c r="FD1529" s="14"/>
      <c r="FE1529" s="7">
        <f>SUMIF(FF$315:FF$345,$D1529,FH$315:FH$345)</f>
        <v>0</v>
      </c>
      <c r="FF1529" s="12"/>
      <c r="FG1529" s="13"/>
      <c r="FH1529" s="14"/>
      <c r="FI1529" s="7">
        <f>SUMIF(FJ$315:FJ$345,$D1529,FL$315:FL$345)</f>
        <v>0</v>
      </c>
      <c r="FJ1529" s="12"/>
      <c r="FK1529" s="13"/>
      <c r="FL1529" s="14"/>
      <c r="FM1529" s="7">
        <f>SUMIF(FN$315:FN$345,$D1529,FP$315:FP$345)</f>
        <v>0</v>
      </c>
      <c r="FN1529" s="12"/>
      <c r="FO1529" s="13"/>
      <c r="FP1529" s="14"/>
      <c r="FQ1529" s="7">
        <f>SUMIF(FR$315:FR$345,$D1529,FT$315:FT$345)</f>
        <v>0</v>
      </c>
      <c r="FR1529" s="12"/>
      <c r="FS1529" s="13"/>
      <c r="FT1529" s="14"/>
      <c r="FU1529" s="7">
        <f>SUMIF(FV$315:FV$345,$D1529,FX$315:FX$345)</f>
        <v>0</v>
      </c>
      <c r="FV1529" s="12"/>
      <c r="FW1529" s="13"/>
      <c r="FX1529" s="14"/>
      <c r="FY1529" s="7">
        <f>SUMIF(FZ$315:FZ$345,$D1529,GB$315:GB$345)</f>
        <v>0</v>
      </c>
      <c r="FZ1529" s="12"/>
      <c r="GA1529" s="13"/>
      <c r="GB1529" s="14"/>
      <c r="GC1529" s="7">
        <f>SUMIF(GD$315:GD$345,$D1529,GF$315:GF$345)</f>
        <v>0</v>
      </c>
      <c r="GD1529" s="12"/>
      <c r="GE1529" s="13"/>
      <c r="GF1529" s="14"/>
      <c r="GG1529" s="7">
        <f>SUMIF(GH$315:GH$345,$D1529,GJ$315:GJ$345)</f>
        <v>0</v>
      </c>
      <c r="GH1529" s="12"/>
      <c r="GI1529" s="13"/>
      <c r="GJ1529" s="14"/>
      <c r="GK1529" s="7">
        <f>SUMIF(GL$315:GL$345,$D1529,GN$315:GN$345)</f>
        <v>0</v>
      </c>
      <c r="GL1529" s="12"/>
      <c r="GM1529" s="13"/>
      <c r="GN1529" s="14"/>
      <c r="GO1529" s="7">
        <f>SUMIF(GP$315:GP$345,$D1529,GR$315:GR$345)</f>
        <v>0</v>
      </c>
      <c r="GP1529" s="12"/>
      <c r="GQ1529" s="13"/>
      <c r="GR1529" s="14"/>
      <c r="GS1529" s="7">
        <f>SUMIF(GT$315:GT$345,$D1529,GV$315:GV$345)</f>
        <v>0</v>
      </c>
      <c r="GT1529" s="12"/>
      <c r="GU1529" s="13"/>
      <c r="GV1529" s="21"/>
      <c r="GW1529" s="19">
        <f t="shared" si="36"/>
        <v>0</v>
      </c>
      <c r="GX1529" s="472"/>
      <c r="GY1529" s="473"/>
    </row>
    <row r="1530" spans="1:207" ht="30.75" thickBot="1">
      <c r="A1530" s="238" t="s">
        <v>86</v>
      </c>
      <c r="B1530" s="476"/>
      <c r="C1530" s="331" t="s">
        <v>453</v>
      </c>
      <c r="D1530" s="239" t="s">
        <v>452</v>
      </c>
      <c r="E1530" s="206">
        <f>SUMIF(F$346:F$376,$D1530,H$346:H$376)</f>
        <v>0</v>
      </c>
      <c r="F1530" s="15"/>
      <c r="G1530" s="16"/>
      <c r="H1530" s="16"/>
      <c r="I1530" s="6">
        <f>SUMIF(J$346:J$376,$D1530,L$346:L$376)</f>
        <v>0</v>
      </c>
      <c r="J1530" s="15"/>
      <c r="K1530" s="16"/>
      <c r="L1530" s="16"/>
      <c r="M1530" s="8">
        <f>SUMIF(N$346:N$376,$D1530,P$346:P$376)</f>
        <v>0</v>
      </c>
      <c r="N1530" s="15"/>
      <c r="O1530" s="16"/>
      <c r="P1530" s="16"/>
      <c r="Q1530" s="6">
        <f>SUMIF(R$346:R$376,$D1530,T$346:T$376)</f>
        <v>0</v>
      </c>
      <c r="R1530" s="15"/>
      <c r="S1530" s="16"/>
      <c r="T1530" s="16"/>
      <c r="U1530" s="8">
        <f>SUMIF(V$346:V$376,$D1530,X$346:X$376)</f>
        <v>0</v>
      </c>
      <c r="V1530" s="15"/>
      <c r="W1530" s="16"/>
      <c r="X1530" s="16"/>
      <c r="Y1530" s="6">
        <f>SUMIF(Z$346:Z$376,$D1530,AB$346:AB$376)</f>
        <v>0</v>
      </c>
      <c r="Z1530" s="15"/>
      <c r="AA1530" s="16"/>
      <c r="AB1530" s="16"/>
      <c r="AC1530" s="8">
        <f>SUMIF(AD$346:AD$376,$D1530,AF$346:AF$376)</f>
        <v>0</v>
      </c>
      <c r="AD1530" s="15"/>
      <c r="AE1530" s="16"/>
      <c r="AF1530" s="16"/>
      <c r="AG1530" s="8">
        <f>SUMIF(AH$346:AH$376,$D1530,AJ$346:AJ$376)</f>
        <v>0</v>
      </c>
      <c r="AH1530" s="15"/>
      <c r="AI1530" s="16"/>
      <c r="AJ1530" s="16"/>
      <c r="AK1530" s="8">
        <f>SUMIF(AL$346:AL$376,$D1530,AN$346:AN$376)</f>
        <v>0</v>
      </c>
      <c r="AL1530" s="15"/>
      <c r="AM1530" s="16"/>
      <c r="AN1530" s="16"/>
      <c r="AO1530" s="8">
        <f>SUMIF(AP$346:AP$376,$D1530,AR$346:AR$376)</f>
        <v>0</v>
      </c>
      <c r="AP1530" s="15"/>
      <c r="AQ1530" s="16"/>
      <c r="AR1530" s="16"/>
      <c r="AS1530" s="8">
        <f>SUMIF(AT$346:AT$376,$D1530,AV$346:AV$376)</f>
        <v>0</v>
      </c>
      <c r="AT1530" s="15"/>
      <c r="AU1530" s="16"/>
      <c r="AV1530" s="16"/>
      <c r="AW1530" s="8">
        <f>SUMIF(AX$346:AX$376,$D1530,AZ$346:AZ$376)</f>
        <v>0</v>
      </c>
      <c r="AX1530" s="15"/>
      <c r="AY1530" s="16"/>
      <c r="AZ1530" s="16"/>
      <c r="BA1530" s="8">
        <f>SUMIF(BB$346:BB$376,$D1530,BD$346:BD$376)</f>
        <v>0</v>
      </c>
      <c r="BB1530" s="15"/>
      <c r="BC1530" s="16"/>
      <c r="BD1530" s="16"/>
      <c r="BE1530" s="8">
        <f>SUMIF(BF$346:BF$376,$D1530,BH$346:BH$376)</f>
        <v>0</v>
      </c>
      <c r="BF1530" s="15"/>
      <c r="BG1530" s="16"/>
      <c r="BH1530" s="16"/>
      <c r="BI1530" s="8">
        <f>SUMIF(BJ$346:BJ$376,$D1530,BL$346:BL$376)</f>
        <v>0</v>
      </c>
      <c r="BJ1530" s="15"/>
      <c r="BK1530" s="16"/>
      <c r="BL1530" s="16"/>
      <c r="BM1530" s="8">
        <f>SUMIF(BN$346:BN$376,$D1530,BP$346:BP$376)</f>
        <v>0</v>
      </c>
      <c r="BN1530" s="15"/>
      <c r="BO1530" s="16"/>
      <c r="BP1530" s="16"/>
      <c r="BQ1530" s="8">
        <f>SUMIF(BR$346:BR$376,$D1530,BT$346:BT$376)</f>
        <v>0</v>
      </c>
      <c r="BR1530" s="15"/>
      <c r="BS1530" s="16"/>
      <c r="BT1530" s="16"/>
      <c r="BU1530" s="8">
        <f>SUMIF(BV$346:BV$376,$D1530,BX$346:BX$376)</f>
        <v>0</v>
      </c>
      <c r="BV1530" s="15"/>
      <c r="BW1530" s="16"/>
      <c r="BX1530" s="16"/>
      <c r="BY1530" s="8">
        <f>SUMIF(BZ$346:BZ$376,$D1530,CB$346:CB$376)</f>
        <v>0</v>
      </c>
      <c r="BZ1530" s="15"/>
      <c r="CA1530" s="16"/>
      <c r="CB1530" s="16"/>
      <c r="CC1530" s="8">
        <f>SUMIF(CD$346:CD$376,$D1530,CF$346:CF$376)</f>
        <v>0</v>
      </c>
      <c r="CD1530" s="15"/>
      <c r="CE1530" s="16"/>
      <c r="CF1530" s="16"/>
      <c r="CG1530" s="8">
        <f>SUMIF(CH$346:CH$376,$D1530,CJ$346:CJ$376)</f>
        <v>0</v>
      </c>
      <c r="CH1530" s="15"/>
      <c r="CI1530" s="16"/>
      <c r="CJ1530" s="16"/>
      <c r="CK1530" s="8">
        <f>SUMIF(CL$346:CL$376,$D1530,CN$346:CN$376)</f>
        <v>0</v>
      </c>
      <c r="CL1530" s="15"/>
      <c r="CM1530" s="16"/>
      <c r="CN1530" s="16"/>
      <c r="CO1530" s="8">
        <f>SUMIF(CP$346:CP$376,$D1530,CR$346:CR$376)</f>
        <v>0</v>
      </c>
      <c r="CP1530" s="15"/>
      <c r="CQ1530" s="16"/>
      <c r="CR1530" s="16"/>
      <c r="CS1530" s="8">
        <f>SUMIF(CT$346:CT$376,$D1530,CV$346:CV$376)</f>
        <v>0</v>
      </c>
      <c r="CT1530" s="15"/>
      <c r="CU1530" s="16"/>
      <c r="CV1530" s="16"/>
      <c r="CW1530" s="8">
        <f>SUMIF(CX$346:CX$376,$D1530,CZ$346:CZ$376)</f>
        <v>0</v>
      </c>
      <c r="CX1530" s="15"/>
      <c r="CY1530" s="16"/>
      <c r="CZ1530" s="16"/>
      <c r="DA1530" s="8">
        <f>SUMIF(DB$346:DB$376,$D1530,DD$346:DD$376)</f>
        <v>0</v>
      </c>
      <c r="DB1530" s="15"/>
      <c r="DC1530" s="16"/>
      <c r="DD1530" s="16"/>
      <c r="DE1530" s="8">
        <f>SUMIF(DF$346:DF$376,$D1530,DH$346:DH$376)</f>
        <v>0</v>
      </c>
      <c r="DF1530" s="15"/>
      <c r="DG1530" s="16"/>
      <c r="DH1530" s="16"/>
      <c r="DI1530" s="8">
        <f>SUMIF(DJ$346:DJ$376,$D1530,DL$346:DL$376)</f>
        <v>0</v>
      </c>
      <c r="DJ1530" s="15"/>
      <c r="DK1530" s="16"/>
      <c r="DL1530" s="16"/>
      <c r="DM1530" s="8">
        <f>SUMIF(DN$346:DN$376,$D1530,DP$346:DP$376)</f>
        <v>0</v>
      </c>
      <c r="DN1530" s="15"/>
      <c r="DO1530" s="16"/>
      <c r="DP1530" s="16"/>
      <c r="DQ1530" s="8">
        <f>SUMIF(DR$346:DR$376,$D1530,DT$346:DT$376)</f>
        <v>0</v>
      </c>
      <c r="DR1530" s="15"/>
      <c r="DS1530" s="16"/>
      <c r="DT1530" s="16"/>
      <c r="DU1530" s="8">
        <f>SUMIF(DV$346:DV$376,$D1530,DX$346:DX$376)</f>
        <v>0</v>
      </c>
      <c r="DV1530" s="15"/>
      <c r="DW1530" s="16"/>
      <c r="DX1530" s="16"/>
      <c r="DY1530" s="8">
        <f>SUMIF(DZ$346:DZ$376,$D1530,EB$346:EB$376)</f>
        <v>0</v>
      </c>
      <c r="DZ1530" s="15"/>
      <c r="EA1530" s="16"/>
      <c r="EB1530" s="16"/>
      <c r="EC1530" s="8">
        <f>SUMIF(ED$346:ED$376,$D1530,EF$346:EF$376)</f>
        <v>0</v>
      </c>
      <c r="ED1530" s="15"/>
      <c r="EE1530" s="16"/>
      <c r="EF1530" s="16"/>
      <c r="EG1530" s="8">
        <f>SUMIF(EH$346:EH$376,$D1530,EJ$346:EJ$376)</f>
        <v>0</v>
      </c>
      <c r="EH1530" s="15"/>
      <c r="EI1530" s="16"/>
      <c r="EJ1530" s="16"/>
      <c r="EK1530" s="8">
        <f>SUMIF(EL$346:EL$376,$D1530,EN$346:EN$376)</f>
        <v>0</v>
      </c>
      <c r="EL1530" s="15"/>
      <c r="EM1530" s="16"/>
      <c r="EN1530" s="16"/>
      <c r="EO1530" s="8">
        <f>SUMIF(EP$346:EP$376,$D1530,ER$346:ER$376)</f>
        <v>0</v>
      </c>
      <c r="EP1530" s="15"/>
      <c r="EQ1530" s="16"/>
      <c r="ER1530" s="16"/>
      <c r="ES1530" s="8">
        <f>SUMIF(ET$346:ET$376,$D1530,EV$346:EV$376)</f>
        <v>0</v>
      </c>
      <c r="ET1530" s="15"/>
      <c r="EU1530" s="16"/>
      <c r="EV1530" s="16"/>
      <c r="EW1530" s="8">
        <f>SUMIF(EX$346:EX$376,$D1530,EZ$346:EZ$376)</f>
        <v>0</v>
      </c>
      <c r="EX1530" s="15"/>
      <c r="EY1530" s="16"/>
      <c r="EZ1530" s="16"/>
      <c r="FA1530" s="8">
        <f>SUMIF(FB$346:FB$376,$D1530,FD$346:FD$376)</f>
        <v>0</v>
      </c>
      <c r="FB1530" s="15"/>
      <c r="FC1530" s="16"/>
      <c r="FD1530" s="16"/>
      <c r="FE1530" s="8">
        <f>SUMIF(FF$346:FF$376,$D1530,FH$346:FH$376)</f>
        <v>0</v>
      </c>
      <c r="FF1530" s="15"/>
      <c r="FG1530" s="16"/>
      <c r="FH1530" s="16"/>
      <c r="FI1530" s="8">
        <f>SUMIF(FJ$346:FJ$376,$D1530,FL$346:FL$376)</f>
        <v>0</v>
      </c>
      <c r="FJ1530" s="15"/>
      <c r="FK1530" s="16"/>
      <c r="FL1530" s="16"/>
      <c r="FM1530" s="8">
        <f>SUMIF(FN$346:FN$376,$D1530,FP$346:FP$376)</f>
        <v>0</v>
      </c>
      <c r="FN1530" s="15"/>
      <c r="FO1530" s="16"/>
      <c r="FP1530" s="16"/>
      <c r="FQ1530" s="8">
        <f>SUMIF(FR$346:FR$376,$D1530,FT$346:FT$376)</f>
        <v>0</v>
      </c>
      <c r="FR1530" s="15"/>
      <c r="FS1530" s="16"/>
      <c r="FT1530" s="16"/>
      <c r="FU1530" s="8">
        <f>SUMIF(FV$346:FV$376,$D1530,FX$346:FX$376)</f>
        <v>0</v>
      </c>
      <c r="FV1530" s="15"/>
      <c r="FW1530" s="16"/>
      <c r="FX1530" s="16"/>
      <c r="FY1530" s="8">
        <f>SUMIF(FZ$346:FZ$376,$D1530,GB$346:GB$376)</f>
        <v>0</v>
      </c>
      <c r="FZ1530" s="15"/>
      <c r="GA1530" s="16"/>
      <c r="GB1530" s="16"/>
      <c r="GC1530" s="8">
        <f>SUMIF(GD$346:GD$376,$D1530,GF$346:GF$376)</f>
        <v>0</v>
      </c>
      <c r="GD1530" s="15"/>
      <c r="GE1530" s="16"/>
      <c r="GF1530" s="16"/>
      <c r="GG1530" s="8">
        <f>SUMIF(GH$346:GH$376,$D1530,GJ$346:GJ$376)</f>
        <v>0</v>
      </c>
      <c r="GH1530" s="15"/>
      <c r="GI1530" s="16"/>
      <c r="GJ1530" s="16"/>
      <c r="GK1530" s="8">
        <f>SUMIF(GL$346:GL$376,$D1530,GN$346:GN$376)</f>
        <v>0</v>
      </c>
      <c r="GL1530" s="15"/>
      <c r="GM1530" s="16"/>
      <c r="GN1530" s="16"/>
      <c r="GO1530" s="8">
        <f>SUMIF(GP$346:GP$376,$D1530,GR$346:GR$376)</f>
        <v>0</v>
      </c>
      <c r="GP1530" s="15"/>
      <c r="GQ1530" s="16"/>
      <c r="GR1530" s="16"/>
      <c r="GS1530" s="8">
        <f>SUMIF(GT$346:GT$376,$D1530,GV$346:GV$376)</f>
        <v>0</v>
      </c>
      <c r="GT1530" s="15"/>
      <c r="GU1530" s="16"/>
      <c r="GV1530" s="22"/>
      <c r="GW1530" s="19">
        <f t="shared" si="36"/>
        <v>0</v>
      </c>
      <c r="GX1530" s="472"/>
      <c r="GY1530" s="473"/>
    </row>
    <row r="1531" spans="1:207" ht="30" customHeight="1">
      <c r="A1531" s="234" t="s">
        <v>75</v>
      </c>
      <c r="B1531" s="474" t="s">
        <v>508</v>
      </c>
      <c r="C1531" s="328" t="s">
        <v>454</v>
      </c>
      <c r="D1531" s="235" t="s">
        <v>450</v>
      </c>
      <c r="E1531" s="206">
        <f>SUMIF(F$5:F$35,$D1531,H$5:H$35)</f>
        <v>0</v>
      </c>
      <c r="F1531" s="9"/>
      <c r="G1531" s="10"/>
      <c r="H1531" s="11"/>
      <c r="I1531" s="6">
        <f>SUMIF(J$5:J$35,$D1531,L$5:L$35)</f>
        <v>0</v>
      </c>
      <c r="J1531" s="9"/>
      <c r="K1531" s="10"/>
      <c r="L1531" s="11"/>
      <c r="M1531" s="6">
        <f>SUMIF(N$5:N$35,$D1531,P$5:P$35)</f>
        <v>0</v>
      </c>
      <c r="N1531" s="9"/>
      <c r="O1531" s="10"/>
      <c r="P1531" s="11"/>
      <c r="Q1531" s="6">
        <f>SUMIF(R$5:R$35,$D1531,T$5:T$35)</f>
        <v>0</v>
      </c>
      <c r="R1531" s="9"/>
      <c r="S1531" s="10"/>
      <c r="T1531" s="11"/>
      <c r="U1531" s="6">
        <f>SUMIF(V$5:V$35,$D1531,X$5:X$35)</f>
        <v>0</v>
      </c>
      <c r="V1531" s="9"/>
      <c r="W1531" s="10"/>
      <c r="X1531" s="11"/>
      <c r="Y1531" s="6">
        <f>SUMIF(Z$5:Z$35,$D1531,AB$5:AB$35)</f>
        <v>0</v>
      </c>
      <c r="Z1531" s="9"/>
      <c r="AA1531" s="10"/>
      <c r="AB1531" s="11"/>
      <c r="AC1531" s="6">
        <f>SUMIF(AD$5:AD$35,$D1531,AF$5:AF$35)</f>
        <v>0</v>
      </c>
      <c r="AD1531" s="9"/>
      <c r="AE1531" s="10"/>
      <c r="AF1531" s="11"/>
      <c r="AG1531" s="6">
        <f>SUMIF(AH$5:AH$35,$D1531,AJ$5:AJ$35)</f>
        <v>0</v>
      </c>
      <c r="AH1531" s="9"/>
      <c r="AI1531" s="10"/>
      <c r="AJ1531" s="11"/>
      <c r="AK1531" s="6">
        <f>SUMIF(AL$5:AL$35,$D1531,AN$5:AN$35)</f>
        <v>0</v>
      </c>
      <c r="AL1531" s="9"/>
      <c r="AM1531" s="10"/>
      <c r="AN1531" s="11"/>
      <c r="AO1531" s="6">
        <f>SUMIF(AP$5:AP$35,$D1531,AR$5:AR$35)</f>
        <v>0</v>
      </c>
      <c r="AP1531" s="9"/>
      <c r="AQ1531" s="10"/>
      <c r="AR1531" s="11"/>
      <c r="AS1531" s="6">
        <f>SUMIF(AT$5:AT$35,$D1531,AV$5:AV$35)</f>
        <v>0</v>
      </c>
      <c r="AT1531" s="9"/>
      <c r="AU1531" s="10"/>
      <c r="AV1531" s="11"/>
      <c r="AW1531" s="6">
        <f>SUMIF(AX$5:AX$35,$D1531,AZ$5:AZ$35)</f>
        <v>0</v>
      </c>
      <c r="AX1531" s="9"/>
      <c r="AY1531" s="10"/>
      <c r="AZ1531" s="11"/>
      <c r="BA1531" s="6">
        <f>SUMIF(BB$5:BB$35,$D1531,BD$5:BD$35)</f>
        <v>0</v>
      </c>
      <c r="BB1531" s="9"/>
      <c r="BC1531" s="10"/>
      <c r="BD1531" s="11"/>
      <c r="BE1531" s="6">
        <f>SUMIF(BF$5:BF$35,$D1531,BH$5:BH$35)</f>
        <v>0</v>
      </c>
      <c r="BF1531" s="9"/>
      <c r="BG1531" s="10"/>
      <c r="BH1531" s="11"/>
      <c r="BI1531" s="6">
        <f>SUMIF(BJ$5:BJ$35,$D1531,BL$5:BL$35)</f>
        <v>0</v>
      </c>
      <c r="BJ1531" s="9"/>
      <c r="BK1531" s="10"/>
      <c r="BL1531" s="11"/>
      <c r="BM1531" s="6">
        <f>SUMIF(BN$5:BN$35,$D1531,BP$5:BP$35)</f>
        <v>0</v>
      </c>
      <c r="BN1531" s="9"/>
      <c r="BO1531" s="10"/>
      <c r="BP1531" s="11"/>
      <c r="BQ1531" s="6">
        <f>SUMIF(BR$5:BR$35,$D1531,BT$5:BT$35)</f>
        <v>0</v>
      </c>
      <c r="BR1531" s="9"/>
      <c r="BS1531" s="10"/>
      <c r="BT1531" s="11"/>
      <c r="BU1531" s="6">
        <f>SUMIF(BV$5:BV$35,$D1531,BX$5:BX$35)</f>
        <v>0</v>
      </c>
      <c r="BV1531" s="9"/>
      <c r="BW1531" s="10"/>
      <c r="BX1531" s="11"/>
      <c r="BY1531" s="6">
        <f>SUMIF(BZ$5:BZ$35,$D1531,CB$5:CB$35)</f>
        <v>0</v>
      </c>
      <c r="BZ1531" s="9"/>
      <c r="CA1531" s="10"/>
      <c r="CB1531" s="11"/>
      <c r="CC1531" s="6">
        <f>SUMIF(CD$5:CD$35,$D1531,CF$5:CF$35)</f>
        <v>0</v>
      </c>
      <c r="CD1531" s="9"/>
      <c r="CE1531" s="10"/>
      <c r="CF1531" s="11"/>
      <c r="CG1531" s="6">
        <f>SUMIF(CH$5:CH$35,$D1531,CJ$5:CJ$35)</f>
        <v>0</v>
      </c>
      <c r="CH1531" s="9"/>
      <c r="CI1531" s="10"/>
      <c r="CJ1531" s="11"/>
      <c r="CK1531" s="6">
        <f>SUMIF(CL$5:CL$35,$D1531,CN$5:CN$35)</f>
        <v>0</v>
      </c>
      <c r="CL1531" s="9"/>
      <c r="CM1531" s="10"/>
      <c r="CN1531" s="11"/>
      <c r="CO1531" s="6">
        <f>SUMIF(CP$5:CP$35,$D1531,CR$5:CR$35)</f>
        <v>0</v>
      </c>
      <c r="CP1531" s="9"/>
      <c r="CQ1531" s="10"/>
      <c r="CR1531" s="11"/>
      <c r="CS1531" s="6">
        <f>SUMIF(CT$5:CT$35,$D1531,CV$5:CV$35)</f>
        <v>0</v>
      </c>
      <c r="CT1531" s="9"/>
      <c r="CU1531" s="10"/>
      <c r="CV1531" s="11"/>
      <c r="CW1531" s="6">
        <f>SUMIF(CX$5:CX$35,$D1531,CZ$5:CZ$35)</f>
        <v>0</v>
      </c>
      <c r="CX1531" s="9"/>
      <c r="CY1531" s="10"/>
      <c r="CZ1531" s="11"/>
      <c r="DA1531" s="6">
        <f>SUMIF(DB$5:DB$35,$D1531,DD$5:DD$35)</f>
        <v>0</v>
      </c>
      <c r="DB1531" s="9"/>
      <c r="DC1531" s="10"/>
      <c r="DD1531" s="11"/>
      <c r="DE1531" s="6">
        <f>SUMIF(DF$5:DF$35,$D1531,DH$5:DH$35)</f>
        <v>0</v>
      </c>
      <c r="DF1531" s="9"/>
      <c r="DG1531" s="10"/>
      <c r="DH1531" s="11"/>
      <c r="DI1531" s="6">
        <f>SUMIF(DJ$5:DJ$35,$D1531,DL$5:DL$35)</f>
        <v>0</v>
      </c>
      <c r="DJ1531" s="9"/>
      <c r="DK1531" s="10"/>
      <c r="DL1531" s="11"/>
      <c r="DM1531" s="6">
        <f>SUMIF(DN$5:DN$35,$D1531,DP$5:DP$35)</f>
        <v>0</v>
      </c>
      <c r="DN1531" s="9"/>
      <c r="DO1531" s="10"/>
      <c r="DP1531" s="11"/>
      <c r="DQ1531" s="6">
        <f>SUMIF(DR$5:DR$35,$D1531,DT$5:DT$35)</f>
        <v>0</v>
      </c>
      <c r="DR1531" s="9"/>
      <c r="DS1531" s="10"/>
      <c r="DT1531" s="11"/>
      <c r="DU1531" s="6">
        <f>SUMIF(DV$5:DV$35,$D1531,DX$5:DX$35)</f>
        <v>0</v>
      </c>
      <c r="DV1531" s="9"/>
      <c r="DW1531" s="10"/>
      <c r="DX1531" s="11"/>
      <c r="DY1531" s="6">
        <f>SUMIF(DZ$5:DZ$35,$D1531,EB$5:EB$35)</f>
        <v>0</v>
      </c>
      <c r="DZ1531" s="9"/>
      <c r="EA1531" s="10"/>
      <c r="EB1531" s="11"/>
      <c r="EC1531" s="6">
        <f>SUMIF(ED$5:ED$35,$D1531,EF$5:EF$35)</f>
        <v>0</v>
      </c>
      <c r="ED1531" s="9"/>
      <c r="EE1531" s="10"/>
      <c r="EF1531" s="11"/>
      <c r="EG1531" s="6">
        <f>SUMIF(EH$5:EH$35,$D1531,EJ$5:EJ$35)</f>
        <v>0</v>
      </c>
      <c r="EH1531" s="9"/>
      <c r="EI1531" s="10"/>
      <c r="EJ1531" s="11"/>
      <c r="EK1531" s="6">
        <f>SUMIF(EL$5:EL$35,$D1531,EN$5:EN$35)</f>
        <v>0</v>
      </c>
      <c r="EL1531" s="9"/>
      <c r="EM1531" s="10"/>
      <c r="EN1531" s="11"/>
      <c r="EO1531" s="6">
        <f>SUMIF(EP$5:EP$35,$D1531,ER$5:ER$35)</f>
        <v>0</v>
      </c>
      <c r="EP1531" s="9"/>
      <c r="EQ1531" s="10"/>
      <c r="ER1531" s="11"/>
      <c r="ES1531" s="6">
        <f>SUMIF(ET$5:ET$35,$D1531,EV$5:EV$35)</f>
        <v>0</v>
      </c>
      <c r="ET1531" s="9"/>
      <c r="EU1531" s="10"/>
      <c r="EV1531" s="11"/>
      <c r="EW1531" s="6">
        <f>SUMIF(EX$5:EX$35,$D1531,EZ$5:EZ$35)</f>
        <v>0</v>
      </c>
      <c r="EX1531" s="9"/>
      <c r="EY1531" s="10"/>
      <c r="EZ1531" s="11"/>
      <c r="FA1531" s="6">
        <f>SUMIF(FB$5:FB$35,$D1531,FD$5:FD$35)</f>
        <v>0</v>
      </c>
      <c r="FB1531" s="9"/>
      <c r="FC1531" s="10"/>
      <c r="FD1531" s="11"/>
      <c r="FE1531" s="6">
        <f>SUMIF(FF$5:FF$35,$D1531,FH$5:FH$35)</f>
        <v>0</v>
      </c>
      <c r="FF1531" s="9"/>
      <c r="FG1531" s="10"/>
      <c r="FH1531" s="11"/>
      <c r="FI1531" s="6">
        <f>SUMIF(FJ$5:FJ$35,$D1531,FL$5:FL$35)</f>
        <v>0</v>
      </c>
      <c r="FJ1531" s="9"/>
      <c r="FK1531" s="10"/>
      <c r="FL1531" s="11"/>
      <c r="FM1531" s="6">
        <f>SUMIF(FN$5:FN$35,$D1531,FP$5:FP$35)</f>
        <v>0</v>
      </c>
      <c r="FN1531" s="9"/>
      <c r="FO1531" s="10"/>
      <c r="FP1531" s="11"/>
      <c r="FQ1531" s="6">
        <f>SUMIF(FR$5:FR$35,$D1531,FT$5:FT$35)</f>
        <v>0</v>
      </c>
      <c r="FR1531" s="9"/>
      <c r="FS1531" s="10"/>
      <c r="FT1531" s="11"/>
      <c r="FU1531" s="6">
        <f>SUMIF(FV$5:FV$35,$D1531,FX$5:FX$35)</f>
        <v>0</v>
      </c>
      <c r="FV1531" s="9"/>
      <c r="FW1531" s="10"/>
      <c r="FX1531" s="11"/>
      <c r="FY1531" s="6">
        <f>SUMIF(FZ$5:FZ$35,$D1531,GB$5:GB$35)</f>
        <v>0</v>
      </c>
      <c r="FZ1531" s="9"/>
      <c r="GA1531" s="10"/>
      <c r="GB1531" s="11"/>
      <c r="GC1531" s="6">
        <f>SUMIF(GD$5:GD$35,$D1531,GF$5:GF$35)</f>
        <v>0</v>
      </c>
      <c r="GD1531" s="9"/>
      <c r="GE1531" s="10"/>
      <c r="GF1531" s="11"/>
      <c r="GG1531" s="6">
        <f>SUMIF(GH$5:GH$35,$D1531,GJ$5:GJ$35)</f>
        <v>0</v>
      </c>
      <c r="GH1531" s="9"/>
      <c r="GI1531" s="10"/>
      <c r="GJ1531" s="11"/>
      <c r="GK1531" s="6">
        <f>SUMIF(GL$5:GL$35,$D1531,GN$5:GN$35)</f>
        <v>0</v>
      </c>
      <c r="GL1531" s="9"/>
      <c r="GM1531" s="10"/>
      <c r="GN1531" s="11"/>
      <c r="GO1531" s="6">
        <f>SUMIF(GP$5:GP$35,$D1531,GR$5:GR$35)</f>
        <v>0</v>
      </c>
      <c r="GP1531" s="9"/>
      <c r="GQ1531" s="10"/>
      <c r="GR1531" s="11"/>
      <c r="GS1531" s="6">
        <f>SUMIF(GT$5:GT$35,$D1531,GV$5:GV$35)</f>
        <v>0</v>
      </c>
      <c r="GT1531" s="9"/>
      <c r="GU1531" s="10"/>
      <c r="GV1531" s="20"/>
      <c r="GW1531" s="19">
        <f t="shared" si="36"/>
        <v>0</v>
      </c>
      <c r="GX1531" s="472">
        <f>SUM(GW1531:GW1542)</f>
        <v>0</v>
      </c>
      <c r="GY1531" s="473" t="str">
        <f>D1531</f>
        <v>TS15435/000rg</v>
      </c>
    </row>
    <row r="1532" spans="1:207" ht="30">
      <c r="A1532" s="236" t="s">
        <v>76</v>
      </c>
      <c r="B1532" s="475"/>
      <c r="C1532" s="144" t="s">
        <v>454</v>
      </c>
      <c r="D1532" s="237" t="s">
        <v>450</v>
      </c>
      <c r="E1532" s="206">
        <f>SUMIF(F$36:F$66,$D1532,H$36:H$66)</f>
        <v>0</v>
      </c>
      <c r="F1532" s="9"/>
      <c r="G1532" s="10"/>
      <c r="H1532" s="11"/>
      <c r="I1532" s="6">
        <f>SUMIF(J$36:J$66,$D1532,L$36:L$66)</f>
        <v>0</v>
      </c>
      <c r="J1532" s="9"/>
      <c r="K1532" s="10"/>
      <c r="L1532" s="11"/>
      <c r="M1532" s="6">
        <f>SUMIF(N$36:N$66,$D1532,P$36:P$66)</f>
        <v>0</v>
      </c>
      <c r="N1532" s="9"/>
      <c r="O1532" s="10"/>
      <c r="P1532" s="11"/>
      <c r="Q1532" s="6">
        <f>SUMIF(R$36:R$66,$D1532,T$36:T$66)</f>
        <v>0</v>
      </c>
      <c r="R1532" s="9"/>
      <c r="S1532" s="10"/>
      <c r="T1532" s="11"/>
      <c r="U1532" s="6">
        <f>SUMIF(V$36:V$66,$D1532,X$36:X$66)</f>
        <v>0</v>
      </c>
      <c r="V1532" s="9"/>
      <c r="W1532" s="10"/>
      <c r="X1532" s="11"/>
      <c r="Y1532" s="6">
        <f>SUMIF(Z$36:Z$66,$D1532,AB$36:AB$66)</f>
        <v>0</v>
      </c>
      <c r="Z1532" s="9"/>
      <c r="AA1532" s="10"/>
      <c r="AB1532" s="11"/>
      <c r="AC1532" s="6">
        <f>SUMIF(AD$36:AD$66,$D1532,AF$36:AF$66)</f>
        <v>0</v>
      </c>
      <c r="AD1532" s="9"/>
      <c r="AE1532" s="10"/>
      <c r="AF1532" s="11"/>
      <c r="AG1532" s="6">
        <f>SUMIF(AH$36:AH$66,$D1532,AJ$36:AJ$66)</f>
        <v>0</v>
      </c>
      <c r="AH1532" s="9"/>
      <c r="AI1532" s="10"/>
      <c r="AJ1532" s="11"/>
      <c r="AK1532" s="6">
        <f>SUMIF(AL$36:AL$66,$D1532,AN$36:AN$66)</f>
        <v>0</v>
      </c>
      <c r="AL1532" s="9"/>
      <c r="AM1532" s="10"/>
      <c r="AN1532" s="11"/>
      <c r="AO1532" s="6">
        <f>SUMIF(AP$36:AP$66,$D1532,AR$36:AR$66)</f>
        <v>0</v>
      </c>
      <c r="AP1532" s="9"/>
      <c r="AQ1532" s="10"/>
      <c r="AR1532" s="11"/>
      <c r="AS1532" s="6">
        <f>SUMIF(AT$36:AT$66,$D1532,AV$36:AV$66)</f>
        <v>0</v>
      </c>
      <c r="AT1532" s="9"/>
      <c r="AU1532" s="10"/>
      <c r="AV1532" s="11"/>
      <c r="AW1532" s="6">
        <f>SUMIF(AX$36:AX$66,$D1532,AZ$36:AZ$66)</f>
        <v>0</v>
      </c>
      <c r="AX1532" s="9"/>
      <c r="AY1532" s="10"/>
      <c r="AZ1532" s="11"/>
      <c r="BA1532" s="6">
        <f>SUMIF(BB$36:BB$66,$D1532,BD$36:BD$66)</f>
        <v>0</v>
      </c>
      <c r="BB1532" s="9"/>
      <c r="BC1532" s="10"/>
      <c r="BD1532" s="11"/>
      <c r="BE1532" s="6">
        <f>SUMIF(BF$36:BF$66,$D1532,BH$36:BH$66)</f>
        <v>0</v>
      </c>
      <c r="BF1532" s="9"/>
      <c r="BG1532" s="10"/>
      <c r="BH1532" s="11"/>
      <c r="BI1532" s="6">
        <f>SUMIF(BJ$36:BJ$66,$D1532,BL$36:BL$66)</f>
        <v>0</v>
      </c>
      <c r="BJ1532" s="9"/>
      <c r="BK1532" s="10"/>
      <c r="BL1532" s="11"/>
      <c r="BM1532" s="6">
        <f>SUMIF(BN$36:BN$66,$D1532,BP$36:BP$66)</f>
        <v>0</v>
      </c>
      <c r="BN1532" s="9"/>
      <c r="BO1532" s="10"/>
      <c r="BP1532" s="11"/>
      <c r="BQ1532" s="6">
        <f>SUMIF(BR$36:BR$66,$D1532,BT$36:BT$66)</f>
        <v>0</v>
      </c>
      <c r="BR1532" s="9"/>
      <c r="BS1532" s="10"/>
      <c r="BT1532" s="11"/>
      <c r="BU1532" s="6">
        <f>SUMIF(BV$36:BV$66,$D1532,BX$36:BX$66)</f>
        <v>0</v>
      </c>
      <c r="BV1532" s="9"/>
      <c r="BW1532" s="10"/>
      <c r="BX1532" s="11"/>
      <c r="BY1532" s="6">
        <f>SUMIF(BZ$36:BZ$66,$D1532,CB$36:CB$66)</f>
        <v>0</v>
      </c>
      <c r="BZ1532" s="9"/>
      <c r="CA1532" s="10"/>
      <c r="CB1532" s="11"/>
      <c r="CC1532" s="6">
        <f>SUMIF(CD$36:CD$66,$D1532,CF$36:CF$66)</f>
        <v>0</v>
      </c>
      <c r="CD1532" s="9"/>
      <c r="CE1532" s="10"/>
      <c r="CF1532" s="11"/>
      <c r="CG1532" s="6">
        <f>SUMIF(CH$36:CH$66,$D1532,CJ$36:CJ$66)</f>
        <v>0</v>
      </c>
      <c r="CH1532" s="9"/>
      <c r="CI1532" s="10"/>
      <c r="CJ1532" s="11"/>
      <c r="CK1532" s="6">
        <f>SUMIF(CL$36:CL$66,$D1532,CN$36:CN$66)</f>
        <v>0</v>
      </c>
      <c r="CL1532" s="9"/>
      <c r="CM1532" s="10"/>
      <c r="CN1532" s="11"/>
      <c r="CO1532" s="6">
        <f>SUMIF(CP$36:CP$66,$D1532,CR$36:CR$66)</f>
        <v>0</v>
      </c>
      <c r="CP1532" s="9"/>
      <c r="CQ1532" s="10"/>
      <c r="CR1532" s="11"/>
      <c r="CS1532" s="6">
        <f>SUMIF(CT$36:CT$66,$D1532,CV$36:CV$66)</f>
        <v>0</v>
      </c>
      <c r="CT1532" s="9"/>
      <c r="CU1532" s="10"/>
      <c r="CV1532" s="11"/>
      <c r="CW1532" s="6">
        <f>SUMIF(CX$36:CX$66,$D1532,CZ$36:CZ$66)</f>
        <v>0</v>
      </c>
      <c r="CX1532" s="9"/>
      <c r="CY1532" s="10"/>
      <c r="CZ1532" s="11"/>
      <c r="DA1532" s="6">
        <f>SUMIF(DB$36:DB$66,$D1532,DD$36:DD$66)</f>
        <v>0</v>
      </c>
      <c r="DB1532" s="9"/>
      <c r="DC1532" s="10"/>
      <c r="DD1532" s="11"/>
      <c r="DE1532" s="6">
        <f>SUMIF(DF$36:DF$66,$D1532,DH$36:DH$66)</f>
        <v>0</v>
      </c>
      <c r="DF1532" s="9"/>
      <c r="DG1532" s="10"/>
      <c r="DH1532" s="11"/>
      <c r="DI1532" s="6">
        <f>SUMIF(DJ$36:DJ$66,$D1532,DL$36:DL$66)</f>
        <v>0</v>
      </c>
      <c r="DJ1532" s="9"/>
      <c r="DK1532" s="10"/>
      <c r="DL1532" s="11"/>
      <c r="DM1532" s="6">
        <f>SUMIF(DN$36:DN$66,$D1532,DP$36:DP$66)</f>
        <v>0</v>
      </c>
      <c r="DN1532" s="9"/>
      <c r="DO1532" s="10"/>
      <c r="DP1532" s="11"/>
      <c r="DQ1532" s="6">
        <f>SUMIF(DR$36:DR$66,$D1532,DT$36:DT$66)</f>
        <v>0</v>
      </c>
      <c r="DR1532" s="9"/>
      <c r="DS1532" s="10"/>
      <c r="DT1532" s="11"/>
      <c r="DU1532" s="6">
        <f>SUMIF(DV$36:DV$66,$D1532,DX$36:DX$66)</f>
        <v>0</v>
      </c>
      <c r="DV1532" s="9"/>
      <c r="DW1532" s="10"/>
      <c r="DX1532" s="11"/>
      <c r="DY1532" s="6">
        <f>SUMIF(DZ$36:DZ$66,$D1532,EB$36:EB$66)</f>
        <v>0</v>
      </c>
      <c r="DZ1532" s="9"/>
      <c r="EA1532" s="10"/>
      <c r="EB1532" s="11"/>
      <c r="EC1532" s="6">
        <f>SUMIF(ED$36:ED$66,$D1532,EF$36:EF$66)</f>
        <v>0</v>
      </c>
      <c r="ED1532" s="9"/>
      <c r="EE1532" s="10"/>
      <c r="EF1532" s="11"/>
      <c r="EG1532" s="6">
        <f>SUMIF(EH$36:EH$66,$D1532,EJ$36:EJ$66)</f>
        <v>0</v>
      </c>
      <c r="EH1532" s="9"/>
      <c r="EI1532" s="10"/>
      <c r="EJ1532" s="11"/>
      <c r="EK1532" s="6">
        <f>SUMIF(EL$36:EL$66,$D1532,EN$36:EN$66)</f>
        <v>0</v>
      </c>
      <c r="EL1532" s="9"/>
      <c r="EM1532" s="10"/>
      <c r="EN1532" s="11"/>
      <c r="EO1532" s="6">
        <f>SUMIF(EP$36:EP$66,$D1532,ER$36:ER$66)</f>
        <v>0</v>
      </c>
      <c r="EP1532" s="9"/>
      <c r="EQ1532" s="10"/>
      <c r="ER1532" s="11"/>
      <c r="ES1532" s="6">
        <f>SUMIF(ET$36:ET$66,$D1532,EV$36:EV$66)</f>
        <v>0</v>
      </c>
      <c r="ET1532" s="9"/>
      <c r="EU1532" s="10"/>
      <c r="EV1532" s="11"/>
      <c r="EW1532" s="6">
        <f>SUMIF(EX$36:EX$66,$D1532,EZ$36:EZ$66)</f>
        <v>0</v>
      </c>
      <c r="EX1532" s="9"/>
      <c r="EY1532" s="10"/>
      <c r="EZ1532" s="11"/>
      <c r="FA1532" s="6">
        <f>SUMIF(FB$36:FB$66,$D1532,FD$36:FD$66)</f>
        <v>0</v>
      </c>
      <c r="FB1532" s="9"/>
      <c r="FC1532" s="10"/>
      <c r="FD1532" s="11"/>
      <c r="FE1532" s="6">
        <f>SUMIF(FF$36:FF$66,$D1532,FH$36:FH$66)</f>
        <v>0</v>
      </c>
      <c r="FF1532" s="9"/>
      <c r="FG1532" s="10"/>
      <c r="FH1532" s="11"/>
      <c r="FI1532" s="6">
        <f>SUMIF(FJ$36:FJ$66,$D1532,FL$36:FL$66)</f>
        <v>0</v>
      </c>
      <c r="FJ1532" s="9"/>
      <c r="FK1532" s="10"/>
      <c r="FL1532" s="11"/>
      <c r="FM1532" s="6">
        <f>SUMIF(FN$36:FN$66,$D1532,FP$36:FP$66)</f>
        <v>0</v>
      </c>
      <c r="FN1532" s="9"/>
      <c r="FO1532" s="10"/>
      <c r="FP1532" s="11"/>
      <c r="FQ1532" s="6">
        <f>SUMIF(FR$36:FR$66,$D1532,FT$36:FT$66)</f>
        <v>0</v>
      </c>
      <c r="FR1532" s="9"/>
      <c r="FS1532" s="10"/>
      <c r="FT1532" s="11"/>
      <c r="FU1532" s="6">
        <f>SUMIF(FV$36:FV$66,$D1532,FX$36:FX$66)</f>
        <v>0</v>
      </c>
      <c r="FV1532" s="9"/>
      <c r="FW1532" s="10"/>
      <c r="FX1532" s="11"/>
      <c r="FY1532" s="6">
        <f>SUMIF(FZ$36:FZ$66,$D1532,GB$36:GB$66)</f>
        <v>0</v>
      </c>
      <c r="FZ1532" s="9"/>
      <c r="GA1532" s="10"/>
      <c r="GB1532" s="11"/>
      <c r="GC1532" s="6">
        <f>SUMIF(GD$36:GD$66,$D1532,GF$36:GF$66)</f>
        <v>0</v>
      </c>
      <c r="GD1532" s="9"/>
      <c r="GE1532" s="10"/>
      <c r="GF1532" s="11"/>
      <c r="GG1532" s="6">
        <f>SUMIF(GH$36:GH$66,$D1532,GJ$36:GJ$66)</f>
        <v>0</v>
      </c>
      <c r="GH1532" s="9"/>
      <c r="GI1532" s="10"/>
      <c r="GJ1532" s="11"/>
      <c r="GK1532" s="6">
        <f>SUMIF(GL$36:GL$66,$D1532,GN$36:GN$66)</f>
        <v>0</v>
      </c>
      <c r="GL1532" s="9"/>
      <c r="GM1532" s="10"/>
      <c r="GN1532" s="11"/>
      <c r="GO1532" s="6">
        <f>SUMIF(GP$36:GP$66,$D1532,GR$36:GR$66)</f>
        <v>0</v>
      </c>
      <c r="GP1532" s="9"/>
      <c r="GQ1532" s="10"/>
      <c r="GR1532" s="11"/>
      <c r="GS1532" s="6">
        <f>SUMIF(GT$36:GT$66,$D1532,GV$36:GV$66)</f>
        <v>0</v>
      </c>
      <c r="GT1532" s="9"/>
      <c r="GU1532" s="10"/>
      <c r="GV1532" s="20"/>
      <c r="GW1532" s="19">
        <f t="shared" si="36"/>
        <v>0</v>
      </c>
      <c r="GX1532" s="472"/>
      <c r="GY1532" s="473"/>
    </row>
    <row r="1533" spans="1:207" ht="30">
      <c r="A1533" s="236" t="s">
        <v>77</v>
      </c>
      <c r="B1533" s="475"/>
      <c r="C1533" s="144" t="s">
        <v>454</v>
      </c>
      <c r="D1533" s="237" t="s">
        <v>450</v>
      </c>
      <c r="E1533" s="206">
        <f>SUMIF(F$67:F$97,$D1533,H$67:H$97)</f>
        <v>0</v>
      </c>
      <c r="F1533" s="9"/>
      <c r="G1533" s="10"/>
      <c r="H1533" s="11"/>
      <c r="I1533" s="6">
        <f>SUMIF(J$67:J$97,$D1533,L$67:L$97)</f>
        <v>0</v>
      </c>
      <c r="J1533" s="9"/>
      <c r="K1533" s="10"/>
      <c r="L1533" s="11"/>
      <c r="M1533" s="6">
        <f>SUMIF(N$67:N$97,$D1533,P$67:P$97)</f>
        <v>0</v>
      </c>
      <c r="N1533" s="9"/>
      <c r="O1533" s="10"/>
      <c r="P1533" s="11"/>
      <c r="Q1533" s="6">
        <f>SUMIF(R$67:R$97,$D1533,T$67:T$97)</f>
        <v>0</v>
      </c>
      <c r="R1533" s="9"/>
      <c r="S1533" s="10"/>
      <c r="T1533" s="11"/>
      <c r="U1533" s="6">
        <f>SUMIF(V$67:V$97,$D1533,X$67:X$97)</f>
        <v>0</v>
      </c>
      <c r="V1533" s="9"/>
      <c r="W1533" s="10"/>
      <c r="X1533" s="11"/>
      <c r="Y1533" s="6">
        <f>SUMIF(Z$67:Z$97,$D1533,AB$67:AB$97)</f>
        <v>0</v>
      </c>
      <c r="Z1533" s="9"/>
      <c r="AA1533" s="10"/>
      <c r="AB1533" s="11"/>
      <c r="AC1533" s="6">
        <f>SUMIF(AD$67:AD$97,$D1533,AF$67:AF$97)</f>
        <v>0</v>
      </c>
      <c r="AD1533" s="9"/>
      <c r="AE1533" s="10"/>
      <c r="AF1533" s="11"/>
      <c r="AG1533" s="6">
        <f>SUMIF(AH$67:AH$97,$D1533,AJ$67:AJ$97)</f>
        <v>0</v>
      </c>
      <c r="AH1533" s="9"/>
      <c r="AI1533" s="10"/>
      <c r="AJ1533" s="11"/>
      <c r="AK1533" s="6">
        <f>SUMIF(AL$67:AL$97,$D1533,AN$67:AN$97)</f>
        <v>0</v>
      </c>
      <c r="AL1533" s="9"/>
      <c r="AM1533" s="10"/>
      <c r="AN1533" s="11"/>
      <c r="AO1533" s="6">
        <f>SUMIF(AP$67:AP$97,$D1533,AR$67:AR$97)</f>
        <v>0</v>
      </c>
      <c r="AP1533" s="9"/>
      <c r="AQ1533" s="10"/>
      <c r="AR1533" s="11"/>
      <c r="AS1533" s="6">
        <f>SUMIF(AT$67:AT$97,$D1533,AV$67:AV$97)</f>
        <v>0</v>
      </c>
      <c r="AT1533" s="9"/>
      <c r="AU1533" s="10"/>
      <c r="AV1533" s="11"/>
      <c r="AW1533" s="6">
        <f>SUMIF(AX$67:AX$97,$D1533,AZ$67:AZ$97)</f>
        <v>0</v>
      </c>
      <c r="AX1533" s="9"/>
      <c r="AY1533" s="10"/>
      <c r="AZ1533" s="11"/>
      <c r="BA1533" s="6">
        <f>SUMIF(BB$67:BB$97,$D1533,BD$67:BD$97)</f>
        <v>0</v>
      </c>
      <c r="BB1533" s="9"/>
      <c r="BC1533" s="10"/>
      <c r="BD1533" s="11"/>
      <c r="BE1533" s="6">
        <f>SUMIF(BF$67:BF$97,$D1533,BH$67:BH$97)</f>
        <v>0</v>
      </c>
      <c r="BF1533" s="9"/>
      <c r="BG1533" s="10"/>
      <c r="BH1533" s="11"/>
      <c r="BI1533" s="6">
        <f>SUMIF(BJ$67:BJ$97,$D1533,BL$67:BL$97)</f>
        <v>0</v>
      </c>
      <c r="BJ1533" s="9"/>
      <c r="BK1533" s="10"/>
      <c r="BL1533" s="11"/>
      <c r="BM1533" s="6">
        <f>SUMIF(BN$67:BN$97,$D1533,BP$67:BP$97)</f>
        <v>0</v>
      </c>
      <c r="BN1533" s="9"/>
      <c r="BO1533" s="10"/>
      <c r="BP1533" s="11"/>
      <c r="BQ1533" s="6">
        <f>SUMIF(BR$67:BR$97,$D1533,BT$67:BT$97)</f>
        <v>0</v>
      </c>
      <c r="BR1533" s="9"/>
      <c r="BS1533" s="10"/>
      <c r="BT1533" s="11"/>
      <c r="BU1533" s="6">
        <f>SUMIF(BV$67:BV$97,$D1533,BX$67:BX$97)</f>
        <v>0</v>
      </c>
      <c r="BV1533" s="9"/>
      <c r="BW1533" s="10"/>
      <c r="BX1533" s="11"/>
      <c r="BY1533" s="6">
        <f>SUMIF(BZ$67:BZ$97,$D1533,CB$67:CB$97)</f>
        <v>0</v>
      </c>
      <c r="BZ1533" s="9"/>
      <c r="CA1533" s="10"/>
      <c r="CB1533" s="11"/>
      <c r="CC1533" s="6">
        <f>SUMIF(CD$67:CD$97,$D1533,CF$67:CF$97)</f>
        <v>0</v>
      </c>
      <c r="CD1533" s="9"/>
      <c r="CE1533" s="10"/>
      <c r="CF1533" s="11"/>
      <c r="CG1533" s="6">
        <f>SUMIF(CH$67:CH$97,$D1533,CJ$67:CJ$97)</f>
        <v>0</v>
      </c>
      <c r="CH1533" s="9"/>
      <c r="CI1533" s="10"/>
      <c r="CJ1533" s="11"/>
      <c r="CK1533" s="6">
        <f>SUMIF(CL$67:CL$97,$D1533,CN$67:CN$97)</f>
        <v>0</v>
      </c>
      <c r="CL1533" s="9"/>
      <c r="CM1533" s="10"/>
      <c r="CN1533" s="11"/>
      <c r="CO1533" s="6">
        <f>SUMIF(CP$67:CP$97,$D1533,CR$67:CR$97)</f>
        <v>0</v>
      </c>
      <c r="CP1533" s="9"/>
      <c r="CQ1533" s="10"/>
      <c r="CR1533" s="11"/>
      <c r="CS1533" s="6">
        <f>SUMIF(CT$67:CT$97,$D1533,CV$67:CV$97)</f>
        <v>0</v>
      </c>
      <c r="CT1533" s="9"/>
      <c r="CU1533" s="10"/>
      <c r="CV1533" s="11"/>
      <c r="CW1533" s="6">
        <f>SUMIF(CX$67:CX$97,$D1533,CZ$67:CZ$97)</f>
        <v>0</v>
      </c>
      <c r="CX1533" s="9"/>
      <c r="CY1533" s="10"/>
      <c r="CZ1533" s="11"/>
      <c r="DA1533" s="6">
        <f>SUMIF(DB$67:DB$97,$D1533,DD$67:DD$97)</f>
        <v>0</v>
      </c>
      <c r="DB1533" s="9"/>
      <c r="DC1533" s="10"/>
      <c r="DD1533" s="11"/>
      <c r="DE1533" s="6">
        <f>SUMIF(DF$67:DF$97,$D1533,DH$67:DH$97)</f>
        <v>0</v>
      </c>
      <c r="DF1533" s="9"/>
      <c r="DG1533" s="10"/>
      <c r="DH1533" s="11"/>
      <c r="DI1533" s="6">
        <f>SUMIF(DJ$67:DJ$97,$D1533,DL$67:DL$97)</f>
        <v>0</v>
      </c>
      <c r="DJ1533" s="9"/>
      <c r="DK1533" s="10"/>
      <c r="DL1533" s="11"/>
      <c r="DM1533" s="6">
        <f>SUMIF(DN$67:DN$97,$D1533,DP$67:DP$97)</f>
        <v>0</v>
      </c>
      <c r="DN1533" s="9"/>
      <c r="DO1533" s="10"/>
      <c r="DP1533" s="11"/>
      <c r="DQ1533" s="6">
        <f>SUMIF(DR$67:DR$97,$D1533,DT$67:DT$97)</f>
        <v>0</v>
      </c>
      <c r="DR1533" s="9"/>
      <c r="DS1533" s="10"/>
      <c r="DT1533" s="11"/>
      <c r="DU1533" s="6">
        <f>SUMIF(DV$67:DV$97,$D1533,DX$67:DX$97)</f>
        <v>0</v>
      </c>
      <c r="DV1533" s="9"/>
      <c r="DW1533" s="10"/>
      <c r="DX1533" s="11"/>
      <c r="DY1533" s="6">
        <f>SUMIF(DZ$67:DZ$97,$D1533,EB$67:EB$97)</f>
        <v>0</v>
      </c>
      <c r="DZ1533" s="9"/>
      <c r="EA1533" s="10"/>
      <c r="EB1533" s="11"/>
      <c r="EC1533" s="6">
        <f>SUMIF(ED$67:ED$97,$D1533,EF$67:EF$97)</f>
        <v>0</v>
      </c>
      <c r="ED1533" s="9"/>
      <c r="EE1533" s="10"/>
      <c r="EF1533" s="11"/>
      <c r="EG1533" s="6">
        <f>SUMIF(EH$67:EH$97,$D1533,EJ$67:EJ$97)</f>
        <v>0</v>
      </c>
      <c r="EH1533" s="9"/>
      <c r="EI1533" s="10"/>
      <c r="EJ1533" s="11"/>
      <c r="EK1533" s="6">
        <f>SUMIF(EL$67:EL$97,$D1533,EN$67:EN$97)</f>
        <v>0</v>
      </c>
      <c r="EL1533" s="9"/>
      <c r="EM1533" s="10"/>
      <c r="EN1533" s="11"/>
      <c r="EO1533" s="6">
        <f>SUMIF(EP$67:EP$97,$D1533,ER$67:ER$97)</f>
        <v>0</v>
      </c>
      <c r="EP1533" s="9"/>
      <c r="EQ1533" s="10"/>
      <c r="ER1533" s="11"/>
      <c r="ES1533" s="6">
        <f>SUMIF(ET$67:ET$97,$D1533,EV$67:EV$97)</f>
        <v>0</v>
      </c>
      <c r="ET1533" s="9"/>
      <c r="EU1533" s="10"/>
      <c r="EV1533" s="11"/>
      <c r="EW1533" s="6">
        <f>SUMIF(EX$67:EX$97,$D1533,EZ$67:EZ$97)</f>
        <v>0</v>
      </c>
      <c r="EX1533" s="9"/>
      <c r="EY1533" s="10"/>
      <c r="EZ1533" s="11"/>
      <c r="FA1533" s="6">
        <f>SUMIF(FB$67:FB$97,$D1533,FD$67:FD$97)</f>
        <v>0</v>
      </c>
      <c r="FB1533" s="9"/>
      <c r="FC1533" s="10"/>
      <c r="FD1533" s="11"/>
      <c r="FE1533" s="6">
        <f>SUMIF(FF$67:FF$97,$D1533,FH$67:FH$97)</f>
        <v>0</v>
      </c>
      <c r="FF1533" s="9"/>
      <c r="FG1533" s="10"/>
      <c r="FH1533" s="11"/>
      <c r="FI1533" s="6">
        <f>SUMIF(FJ$67:FJ$97,$D1533,FL$67:FL$97)</f>
        <v>0</v>
      </c>
      <c r="FJ1533" s="9"/>
      <c r="FK1533" s="10"/>
      <c r="FL1533" s="11"/>
      <c r="FM1533" s="6">
        <f>SUMIF(FN$67:FN$97,$D1533,FP$67:FP$97)</f>
        <v>0</v>
      </c>
      <c r="FN1533" s="9"/>
      <c r="FO1533" s="10"/>
      <c r="FP1533" s="11"/>
      <c r="FQ1533" s="6">
        <f>SUMIF(FR$67:FR$97,$D1533,FT$67:FT$97)</f>
        <v>0</v>
      </c>
      <c r="FR1533" s="9"/>
      <c r="FS1533" s="10"/>
      <c r="FT1533" s="11"/>
      <c r="FU1533" s="6">
        <f>SUMIF(FV$67:FV$97,$D1533,FX$67:FX$97)</f>
        <v>0</v>
      </c>
      <c r="FV1533" s="9"/>
      <c r="FW1533" s="10"/>
      <c r="FX1533" s="11"/>
      <c r="FY1533" s="6">
        <f>SUMIF(FZ$67:FZ$97,$D1533,GB$67:GB$97)</f>
        <v>0</v>
      </c>
      <c r="FZ1533" s="9"/>
      <c r="GA1533" s="10"/>
      <c r="GB1533" s="11"/>
      <c r="GC1533" s="6">
        <f>SUMIF(GD$67:GD$97,$D1533,GF$67:GF$97)</f>
        <v>0</v>
      </c>
      <c r="GD1533" s="9"/>
      <c r="GE1533" s="10"/>
      <c r="GF1533" s="11"/>
      <c r="GG1533" s="6">
        <f>SUMIF(GH$67:GH$97,$D1533,GJ$67:GJ$97)</f>
        <v>0</v>
      </c>
      <c r="GH1533" s="9"/>
      <c r="GI1533" s="10"/>
      <c r="GJ1533" s="11"/>
      <c r="GK1533" s="6">
        <f>SUMIF(GL$67:GL$97,$D1533,GN$67:GN$97)</f>
        <v>0</v>
      </c>
      <c r="GL1533" s="9"/>
      <c r="GM1533" s="10"/>
      <c r="GN1533" s="11"/>
      <c r="GO1533" s="6">
        <f>SUMIF(GP$67:GP$97,$D1533,GR$67:GR$97)</f>
        <v>0</v>
      </c>
      <c r="GP1533" s="9"/>
      <c r="GQ1533" s="10"/>
      <c r="GR1533" s="11"/>
      <c r="GS1533" s="6">
        <f>SUMIF(GT$67:GT$97,$D1533,GV$67:GV$97)</f>
        <v>0</v>
      </c>
      <c r="GT1533" s="9"/>
      <c r="GU1533" s="10"/>
      <c r="GV1533" s="20"/>
      <c r="GW1533" s="19">
        <f t="shared" si="36"/>
        <v>0</v>
      </c>
      <c r="GX1533" s="472"/>
      <c r="GY1533" s="473"/>
    </row>
    <row r="1534" spans="1:207" ht="30">
      <c r="A1534" s="236" t="s">
        <v>78</v>
      </c>
      <c r="B1534" s="475"/>
      <c r="C1534" s="144" t="s">
        <v>454</v>
      </c>
      <c r="D1534" s="237" t="s">
        <v>450</v>
      </c>
      <c r="E1534" s="206">
        <f>SUMIF(F$98:F$128,$D1534,H$98:H$128)</f>
        <v>0</v>
      </c>
      <c r="F1534" s="9"/>
      <c r="G1534" s="10"/>
      <c r="H1534" s="11"/>
      <c r="I1534" s="6">
        <f>SUMIF(J$98:J$128,$D1534,L$98:L$128)</f>
        <v>0</v>
      </c>
      <c r="J1534" s="9"/>
      <c r="K1534" s="10"/>
      <c r="L1534" s="11"/>
      <c r="M1534" s="6">
        <f>SUMIF(N$98:N$128,$D1534,P$98:P$128)</f>
        <v>0</v>
      </c>
      <c r="N1534" s="9"/>
      <c r="O1534" s="10"/>
      <c r="P1534" s="11"/>
      <c r="Q1534" s="6">
        <f>SUMIF(R$98:R$128,$D1534,T$98:T$128)</f>
        <v>0</v>
      </c>
      <c r="R1534" s="9"/>
      <c r="S1534" s="10"/>
      <c r="T1534" s="11"/>
      <c r="U1534" s="6">
        <f>SUMIF(V$98:V$128,$D1534,X$98:X$128)</f>
        <v>0</v>
      </c>
      <c r="V1534" s="9"/>
      <c r="W1534" s="10"/>
      <c r="X1534" s="11"/>
      <c r="Y1534" s="6">
        <f>SUMIF(Z$98:Z$128,$D1534,AB$98:AB$128)</f>
        <v>0</v>
      </c>
      <c r="Z1534" s="9"/>
      <c r="AA1534" s="10"/>
      <c r="AB1534" s="11"/>
      <c r="AC1534" s="6">
        <f>SUMIF(AD$98:AD$128,$D1534,AF$98:AF$128)</f>
        <v>0</v>
      </c>
      <c r="AD1534" s="9"/>
      <c r="AE1534" s="10"/>
      <c r="AF1534" s="11"/>
      <c r="AG1534" s="6">
        <f>SUMIF(AH$98:AH$128,$D1534,AJ$98:AJ$128)</f>
        <v>0</v>
      </c>
      <c r="AH1534" s="9"/>
      <c r="AI1534" s="10"/>
      <c r="AJ1534" s="11"/>
      <c r="AK1534" s="6">
        <f>SUMIF(AL$98:AL$128,$D1534,AN$98:AN$128)</f>
        <v>0</v>
      </c>
      <c r="AL1534" s="9"/>
      <c r="AM1534" s="10"/>
      <c r="AN1534" s="11"/>
      <c r="AO1534" s="6">
        <f>SUMIF(AP$98:AP$128,$D1534,AR$98:AR$128)</f>
        <v>0</v>
      </c>
      <c r="AP1534" s="9"/>
      <c r="AQ1534" s="10"/>
      <c r="AR1534" s="11"/>
      <c r="AS1534" s="6">
        <f>SUMIF(AT$98:AT$128,$D1534,AV$98:AV$128)</f>
        <v>0</v>
      </c>
      <c r="AT1534" s="9"/>
      <c r="AU1534" s="10"/>
      <c r="AV1534" s="11"/>
      <c r="AW1534" s="6">
        <f>SUMIF(AX$98:AX$128,$D1534,AZ$98:AZ$128)</f>
        <v>0</v>
      </c>
      <c r="AX1534" s="9"/>
      <c r="AY1534" s="10"/>
      <c r="AZ1534" s="11"/>
      <c r="BA1534" s="6">
        <f>SUMIF(BB$98:BB$128,$D1534,BD$98:BD$128)</f>
        <v>0</v>
      </c>
      <c r="BB1534" s="9"/>
      <c r="BC1534" s="10"/>
      <c r="BD1534" s="11"/>
      <c r="BE1534" s="6">
        <f>SUMIF(BF$98:BF$128,$D1534,BH$98:BH$128)</f>
        <v>0</v>
      </c>
      <c r="BF1534" s="9"/>
      <c r="BG1534" s="10"/>
      <c r="BH1534" s="11"/>
      <c r="BI1534" s="6">
        <f>SUMIF(BJ$98:BJ$128,$D1534,BL$98:BL$128)</f>
        <v>0</v>
      </c>
      <c r="BJ1534" s="9"/>
      <c r="BK1534" s="10"/>
      <c r="BL1534" s="11"/>
      <c r="BM1534" s="6">
        <f>SUMIF(BN$98:BN$128,$D1534,BP$98:BP$128)</f>
        <v>0</v>
      </c>
      <c r="BN1534" s="9"/>
      <c r="BO1534" s="10"/>
      <c r="BP1534" s="11"/>
      <c r="BQ1534" s="6">
        <f>SUMIF(BR$98:BR$128,$D1534,BT$98:BT$128)</f>
        <v>0</v>
      </c>
      <c r="BR1534" s="9"/>
      <c r="BS1534" s="10"/>
      <c r="BT1534" s="11"/>
      <c r="BU1534" s="6">
        <f>SUMIF(BV$98:BV$128,$D1534,BX$98:BX$128)</f>
        <v>0</v>
      </c>
      <c r="BV1534" s="9"/>
      <c r="BW1534" s="10"/>
      <c r="BX1534" s="11"/>
      <c r="BY1534" s="6">
        <f>SUMIF(BZ$98:BZ$128,$D1534,CB$98:CB$128)</f>
        <v>0</v>
      </c>
      <c r="BZ1534" s="9"/>
      <c r="CA1534" s="10"/>
      <c r="CB1534" s="11"/>
      <c r="CC1534" s="6">
        <f>SUMIF(CD$98:CD$128,$D1534,CF$98:CF$128)</f>
        <v>0</v>
      </c>
      <c r="CD1534" s="9"/>
      <c r="CE1534" s="10"/>
      <c r="CF1534" s="11"/>
      <c r="CG1534" s="6">
        <f>SUMIF(CH$98:CH$128,$D1534,CJ$98:CJ$128)</f>
        <v>0</v>
      </c>
      <c r="CH1534" s="9"/>
      <c r="CI1534" s="10"/>
      <c r="CJ1534" s="11"/>
      <c r="CK1534" s="6">
        <f>SUMIF(CL$98:CL$128,$D1534,CN$98:CN$128)</f>
        <v>0</v>
      </c>
      <c r="CL1534" s="9"/>
      <c r="CM1534" s="10"/>
      <c r="CN1534" s="11"/>
      <c r="CO1534" s="6">
        <f>SUMIF(CP$98:CP$128,$D1534,CR$98:CR$128)</f>
        <v>0</v>
      </c>
      <c r="CP1534" s="9"/>
      <c r="CQ1534" s="10"/>
      <c r="CR1534" s="11"/>
      <c r="CS1534" s="6">
        <f>SUMIF(CT$98:CT$128,$D1534,CV$98:CV$128)</f>
        <v>0</v>
      </c>
      <c r="CT1534" s="9"/>
      <c r="CU1534" s="10"/>
      <c r="CV1534" s="11"/>
      <c r="CW1534" s="6">
        <f>SUMIF(CX$98:CX$128,$D1534,CZ$98:CZ$128)</f>
        <v>0</v>
      </c>
      <c r="CX1534" s="9"/>
      <c r="CY1534" s="10"/>
      <c r="CZ1534" s="11"/>
      <c r="DA1534" s="6">
        <f>SUMIF(DB$98:DB$128,$D1534,DD$98:DD$128)</f>
        <v>0</v>
      </c>
      <c r="DB1534" s="9"/>
      <c r="DC1534" s="10"/>
      <c r="DD1534" s="11"/>
      <c r="DE1534" s="6">
        <f>SUMIF(DF$98:DF$128,$D1534,DH$98:DH$128)</f>
        <v>0</v>
      </c>
      <c r="DF1534" s="9"/>
      <c r="DG1534" s="10"/>
      <c r="DH1534" s="11"/>
      <c r="DI1534" s="6">
        <f>SUMIF(DJ$98:DJ$128,$D1534,DL$98:DL$128)</f>
        <v>0</v>
      </c>
      <c r="DJ1534" s="9"/>
      <c r="DK1534" s="10"/>
      <c r="DL1534" s="11"/>
      <c r="DM1534" s="6">
        <f>SUMIF(DN$98:DN$128,$D1534,DP$98:DP$128)</f>
        <v>0</v>
      </c>
      <c r="DN1534" s="9"/>
      <c r="DO1534" s="10"/>
      <c r="DP1534" s="11"/>
      <c r="DQ1534" s="6">
        <f>SUMIF(DR$98:DR$128,$D1534,DT$98:DT$128)</f>
        <v>0</v>
      </c>
      <c r="DR1534" s="9"/>
      <c r="DS1534" s="10"/>
      <c r="DT1534" s="11"/>
      <c r="DU1534" s="6">
        <f>SUMIF(DV$98:DV$128,$D1534,DX$98:DX$128)</f>
        <v>0</v>
      </c>
      <c r="DV1534" s="9"/>
      <c r="DW1534" s="10"/>
      <c r="DX1534" s="11"/>
      <c r="DY1534" s="6">
        <f>SUMIF(DZ$98:DZ$128,$D1534,EB$98:EB$128)</f>
        <v>0</v>
      </c>
      <c r="DZ1534" s="9"/>
      <c r="EA1534" s="10"/>
      <c r="EB1534" s="11"/>
      <c r="EC1534" s="6">
        <f>SUMIF(ED$98:ED$128,$D1534,EF$98:EF$128)</f>
        <v>0</v>
      </c>
      <c r="ED1534" s="9"/>
      <c r="EE1534" s="10"/>
      <c r="EF1534" s="11"/>
      <c r="EG1534" s="6">
        <f>SUMIF(EH$98:EH$128,$D1534,EJ$98:EJ$128)</f>
        <v>0</v>
      </c>
      <c r="EH1534" s="9"/>
      <c r="EI1534" s="10"/>
      <c r="EJ1534" s="11"/>
      <c r="EK1534" s="6">
        <f>SUMIF(EL$98:EL$128,$D1534,EN$98:EN$128)</f>
        <v>0</v>
      </c>
      <c r="EL1534" s="9"/>
      <c r="EM1534" s="10"/>
      <c r="EN1534" s="11"/>
      <c r="EO1534" s="6">
        <f>SUMIF(EP$98:EP$128,$D1534,ER$98:ER$128)</f>
        <v>0</v>
      </c>
      <c r="EP1534" s="9"/>
      <c r="EQ1534" s="10"/>
      <c r="ER1534" s="11"/>
      <c r="ES1534" s="6">
        <f>SUMIF(ET$98:ET$128,$D1534,EV$98:EV$128)</f>
        <v>0</v>
      </c>
      <c r="ET1534" s="9"/>
      <c r="EU1534" s="10"/>
      <c r="EV1534" s="11"/>
      <c r="EW1534" s="6">
        <f>SUMIF(EX$98:EX$128,$D1534,EZ$98:EZ$128)</f>
        <v>0</v>
      </c>
      <c r="EX1534" s="9"/>
      <c r="EY1534" s="10"/>
      <c r="EZ1534" s="11"/>
      <c r="FA1534" s="6">
        <f>SUMIF(FB$98:FB$128,$D1534,FD$98:FD$128)</f>
        <v>0</v>
      </c>
      <c r="FB1534" s="9"/>
      <c r="FC1534" s="10"/>
      <c r="FD1534" s="11"/>
      <c r="FE1534" s="6">
        <f>SUMIF(FF$98:FF$128,$D1534,FH$98:FH$128)</f>
        <v>0</v>
      </c>
      <c r="FF1534" s="9"/>
      <c r="FG1534" s="10"/>
      <c r="FH1534" s="11"/>
      <c r="FI1534" s="6">
        <f>SUMIF(FJ$98:FJ$128,$D1534,FL$98:FL$128)</f>
        <v>0</v>
      </c>
      <c r="FJ1534" s="9"/>
      <c r="FK1534" s="10"/>
      <c r="FL1534" s="11"/>
      <c r="FM1534" s="6">
        <f>SUMIF(FN$98:FN$128,$D1534,FP$98:FP$128)</f>
        <v>0</v>
      </c>
      <c r="FN1534" s="9"/>
      <c r="FO1534" s="10"/>
      <c r="FP1534" s="11"/>
      <c r="FQ1534" s="6">
        <f>SUMIF(FR$98:FR$128,$D1534,FT$98:FT$128)</f>
        <v>0</v>
      </c>
      <c r="FR1534" s="9"/>
      <c r="FS1534" s="10"/>
      <c r="FT1534" s="11"/>
      <c r="FU1534" s="6">
        <f>SUMIF(FV$98:FV$128,$D1534,FX$98:FX$128)</f>
        <v>0</v>
      </c>
      <c r="FV1534" s="9"/>
      <c r="FW1534" s="10"/>
      <c r="FX1534" s="11"/>
      <c r="FY1534" s="6">
        <f>SUMIF(FZ$98:FZ$128,$D1534,GB$98:GB$128)</f>
        <v>0</v>
      </c>
      <c r="FZ1534" s="9"/>
      <c r="GA1534" s="10"/>
      <c r="GB1534" s="11"/>
      <c r="GC1534" s="6">
        <f>SUMIF(GD$98:GD$128,$D1534,GF$98:GF$128)</f>
        <v>0</v>
      </c>
      <c r="GD1534" s="9"/>
      <c r="GE1534" s="10"/>
      <c r="GF1534" s="11"/>
      <c r="GG1534" s="6">
        <f>SUMIF(GH$98:GH$128,$D1534,GJ$98:GJ$128)</f>
        <v>0</v>
      </c>
      <c r="GH1534" s="9"/>
      <c r="GI1534" s="10"/>
      <c r="GJ1534" s="11"/>
      <c r="GK1534" s="6">
        <f>SUMIF(GL$98:GL$128,$D1534,GN$98:GN$128)</f>
        <v>0</v>
      </c>
      <c r="GL1534" s="9"/>
      <c r="GM1534" s="10"/>
      <c r="GN1534" s="11"/>
      <c r="GO1534" s="6">
        <f>SUMIF(GP$98:GP$128,$D1534,GR$98:GR$128)</f>
        <v>0</v>
      </c>
      <c r="GP1534" s="9"/>
      <c r="GQ1534" s="10"/>
      <c r="GR1534" s="11"/>
      <c r="GS1534" s="6">
        <f>SUMIF(GT$98:GT$128,$D1534,GV$98:GV$128)</f>
        <v>0</v>
      </c>
      <c r="GT1534" s="9"/>
      <c r="GU1534" s="10"/>
      <c r="GV1534" s="20"/>
      <c r="GW1534" s="19">
        <f t="shared" si="36"/>
        <v>0</v>
      </c>
      <c r="GX1534" s="472"/>
      <c r="GY1534" s="473"/>
    </row>
    <row r="1535" spans="1:207" ht="30">
      <c r="A1535" s="236" t="s">
        <v>79</v>
      </c>
      <c r="B1535" s="475"/>
      <c r="C1535" s="144" t="s">
        <v>454</v>
      </c>
      <c r="D1535" s="237" t="s">
        <v>450</v>
      </c>
      <c r="E1535" s="206">
        <f>SUMIF(F$129:F$159,$D1535,H$129:H$159)</f>
        <v>0</v>
      </c>
      <c r="F1535" s="9"/>
      <c r="G1535" s="10"/>
      <c r="H1535" s="11"/>
      <c r="I1535" s="6">
        <f>SUMIF(J$129:J$159,$D1535,L$129:L$159)</f>
        <v>0</v>
      </c>
      <c r="J1535" s="9"/>
      <c r="K1535" s="10"/>
      <c r="L1535" s="11"/>
      <c r="M1535" s="6">
        <f>SUMIF(N$129:N$159,$D1535,P$129:P$159)</f>
        <v>0</v>
      </c>
      <c r="N1535" s="9"/>
      <c r="O1535" s="10"/>
      <c r="P1535" s="11"/>
      <c r="Q1535" s="6">
        <f>SUMIF(R$129:R$159,$D1535,T$129:T$159)</f>
        <v>0</v>
      </c>
      <c r="R1535" s="9"/>
      <c r="S1535" s="10"/>
      <c r="T1535" s="11"/>
      <c r="U1535" s="6">
        <f>SUMIF(V$129:V$159,$D1535,X$129:X$159)</f>
        <v>0</v>
      </c>
      <c r="V1535" s="9"/>
      <c r="W1535" s="10"/>
      <c r="X1535" s="11"/>
      <c r="Y1535" s="6">
        <f>SUMIF(Z$129:Z$159,$D1535,AB$129:AB$159)</f>
        <v>0</v>
      </c>
      <c r="Z1535" s="9"/>
      <c r="AA1535" s="10"/>
      <c r="AB1535" s="11"/>
      <c r="AC1535" s="6">
        <f>SUMIF(AD$129:AD$159,$D1535,AF$129:AF$159)</f>
        <v>0</v>
      </c>
      <c r="AD1535" s="9"/>
      <c r="AE1535" s="10"/>
      <c r="AF1535" s="11"/>
      <c r="AG1535" s="6">
        <f>SUMIF(AH$129:AH$159,$D1535,AJ$129:AJ$159)</f>
        <v>0</v>
      </c>
      <c r="AH1535" s="9"/>
      <c r="AI1535" s="10"/>
      <c r="AJ1535" s="11"/>
      <c r="AK1535" s="6">
        <f>SUMIF(AL$129:AL$159,$D1535,AN$129:AN$159)</f>
        <v>0</v>
      </c>
      <c r="AL1535" s="9"/>
      <c r="AM1535" s="10"/>
      <c r="AN1535" s="11"/>
      <c r="AO1535" s="6">
        <f>SUMIF(AP$129:AP$159,$D1535,AR$129:AR$159)</f>
        <v>0</v>
      </c>
      <c r="AP1535" s="9"/>
      <c r="AQ1535" s="10"/>
      <c r="AR1535" s="11"/>
      <c r="AS1535" s="6">
        <f>SUMIF(AT$129:AT$159,$D1535,AV$129:AV$159)</f>
        <v>0</v>
      </c>
      <c r="AT1535" s="9"/>
      <c r="AU1535" s="10"/>
      <c r="AV1535" s="11"/>
      <c r="AW1535" s="6">
        <f>SUMIF(AX$129:AX$159,$D1535,AZ$129:AZ$159)</f>
        <v>0</v>
      </c>
      <c r="AX1535" s="9"/>
      <c r="AY1535" s="10"/>
      <c r="AZ1535" s="11"/>
      <c r="BA1535" s="6">
        <f>SUMIF(BB$129:BB$159,$D1535,BD$129:BD$159)</f>
        <v>0</v>
      </c>
      <c r="BB1535" s="9"/>
      <c r="BC1535" s="10"/>
      <c r="BD1535" s="11"/>
      <c r="BE1535" s="6">
        <f>SUMIF(BF$129:BF$159,$D1535,BH$129:BH$159)</f>
        <v>0</v>
      </c>
      <c r="BF1535" s="9"/>
      <c r="BG1535" s="10"/>
      <c r="BH1535" s="11"/>
      <c r="BI1535" s="6">
        <f>SUMIF(BJ$129:BJ$159,$D1535,BL$129:BL$159)</f>
        <v>0</v>
      </c>
      <c r="BJ1535" s="9"/>
      <c r="BK1535" s="10"/>
      <c r="BL1535" s="11"/>
      <c r="BM1535" s="6">
        <f>SUMIF(BN$129:BN$159,$D1535,BP$129:BP$159)</f>
        <v>0</v>
      </c>
      <c r="BN1535" s="9"/>
      <c r="BO1535" s="10"/>
      <c r="BP1535" s="11"/>
      <c r="BQ1535" s="6">
        <f>SUMIF(BR$129:BR$159,$D1535,BT$129:BT$159)</f>
        <v>0</v>
      </c>
      <c r="BR1535" s="9"/>
      <c r="BS1535" s="10"/>
      <c r="BT1535" s="11"/>
      <c r="BU1535" s="6">
        <f>SUMIF(BV$129:BV$159,$D1535,BX$129:BX$159)</f>
        <v>0</v>
      </c>
      <c r="BV1535" s="9"/>
      <c r="BW1535" s="10"/>
      <c r="BX1535" s="11"/>
      <c r="BY1535" s="6">
        <f>SUMIF(BZ$129:BZ$159,$D1535,CB$129:CB$159)</f>
        <v>0</v>
      </c>
      <c r="BZ1535" s="9"/>
      <c r="CA1535" s="10"/>
      <c r="CB1535" s="11"/>
      <c r="CC1535" s="6">
        <f>SUMIF(CD$129:CD$159,$D1535,CF$129:CF$159)</f>
        <v>0</v>
      </c>
      <c r="CD1535" s="9"/>
      <c r="CE1535" s="10"/>
      <c r="CF1535" s="11"/>
      <c r="CG1535" s="6">
        <f>SUMIF(CH$129:CH$159,$D1535,CJ$129:CJ$159)</f>
        <v>0</v>
      </c>
      <c r="CH1535" s="9"/>
      <c r="CI1535" s="10"/>
      <c r="CJ1535" s="11"/>
      <c r="CK1535" s="6">
        <f>SUMIF(CL$129:CL$159,$D1535,CN$129:CN$159)</f>
        <v>0</v>
      </c>
      <c r="CL1535" s="9"/>
      <c r="CM1535" s="10"/>
      <c r="CN1535" s="11"/>
      <c r="CO1535" s="6">
        <f>SUMIF(CP$129:CP$159,$D1535,CR$129:CR$159)</f>
        <v>0</v>
      </c>
      <c r="CP1535" s="9"/>
      <c r="CQ1535" s="10"/>
      <c r="CR1535" s="11"/>
      <c r="CS1535" s="6">
        <f>SUMIF(CT$129:CT$159,$D1535,CV$129:CV$159)</f>
        <v>0</v>
      </c>
      <c r="CT1535" s="9"/>
      <c r="CU1535" s="10"/>
      <c r="CV1535" s="11"/>
      <c r="CW1535" s="6">
        <f>SUMIF(CX$129:CX$159,$D1535,CZ$129:CZ$159)</f>
        <v>0</v>
      </c>
      <c r="CX1535" s="9"/>
      <c r="CY1535" s="10"/>
      <c r="CZ1535" s="11"/>
      <c r="DA1535" s="6">
        <f>SUMIF(DB$129:DB$159,$D1535,DD$129:DD$159)</f>
        <v>0</v>
      </c>
      <c r="DB1535" s="9"/>
      <c r="DC1535" s="10"/>
      <c r="DD1535" s="11"/>
      <c r="DE1535" s="6">
        <f>SUMIF(DF$129:DF$159,$D1535,DH$129:DH$159)</f>
        <v>0</v>
      </c>
      <c r="DF1535" s="9"/>
      <c r="DG1535" s="10"/>
      <c r="DH1535" s="11"/>
      <c r="DI1535" s="6">
        <f>SUMIF(DJ$129:DJ$159,$D1535,DL$129:DL$159)</f>
        <v>0</v>
      </c>
      <c r="DJ1535" s="9"/>
      <c r="DK1535" s="10"/>
      <c r="DL1535" s="11"/>
      <c r="DM1535" s="6">
        <f>SUMIF(DN$129:DN$159,$D1535,DP$129:DP$159)</f>
        <v>0</v>
      </c>
      <c r="DN1535" s="9"/>
      <c r="DO1535" s="10"/>
      <c r="DP1535" s="11"/>
      <c r="DQ1535" s="6">
        <f>SUMIF(DR$129:DR$159,$D1535,DT$129:DT$159)</f>
        <v>0</v>
      </c>
      <c r="DR1535" s="9"/>
      <c r="DS1535" s="10"/>
      <c r="DT1535" s="11"/>
      <c r="DU1535" s="6">
        <f>SUMIF(DV$129:DV$159,$D1535,DX$129:DX$159)</f>
        <v>0</v>
      </c>
      <c r="DV1535" s="9"/>
      <c r="DW1535" s="10"/>
      <c r="DX1535" s="11"/>
      <c r="DY1535" s="6">
        <f>SUMIF(DZ$129:DZ$159,$D1535,EB$129:EB$159)</f>
        <v>0</v>
      </c>
      <c r="DZ1535" s="9"/>
      <c r="EA1535" s="10"/>
      <c r="EB1535" s="11"/>
      <c r="EC1535" s="6">
        <f>SUMIF(ED$129:ED$159,$D1535,EF$129:EF$159)</f>
        <v>0</v>
      </c>
      <c r="ED1535" s="9"/>
      <c r="EE1535" s="10"/>
      <c r="EF1535" s="11"/>
      <c r="EG1535" s="6">
        <f>SUMIF(EH$129:EH$159,$D1535,EJ$129:EJ$159)</f>
        <v>0</v>
      </c>
      <c r="EH1535" s="9"/>
      <c r="EI1535" s="10"/>
      <c r="EJ1535" s="11"/>
      <c r="EK1535" s="6">
        <f>SUMIF(EL$129:EL$159,$D1535,EN$129:EN$159)</f>
        <v>0</v>
      </c>
      <c r="EL1535" s="9"/>
      <c r="EM1535" s="10"/>
      <c r="EN1535" s="11"/>
      <c r="EO1535" s="6">
        <f>SUMIF(EP$129:EP$159,$D1535,ER$129:ER$159)</f>
        <v>0</v>
      </c>
      <c r="EP1535" s="9"/>
      <c r="EQ1535" s="10"/>
      <c r="ER1535" s="11"/>
      <c r="ES1535" s="6">
        <f>SUMIF(ET$129:ET$159,$D1535,EV$129:EV$159)</f>
        <v>0</v>
      </c>
      <c r="ET1535" s="9"/>
      <c r="EU1535" s="10"/>
      <c r="EV1535" s="11"/>
      <c r="EW1535" s="6">
        <f>SUMIF(EX$129:EX$159,$D1535,EZ$129:EZ$159)</f>
        <v>0</v>
      </c>
      <c r="EX1535" s="9"/>
      <c r="EY1535" s="10"/>
      <c r="EZ1535" s="11"/>
      <c r="FA1535" s="6">
        <f>SUMIF(FB$129:FB$159,$D1535,FD$129:FD$159)</f>
        <v>0</v>
      </c>
      <c r="FB1535" s="9"/>
      <c r="FC1535" s="10"/>
      <c r="FD1535" s="11"/>
      <c r="FE1535" s="6">
        <f>SUMIF(FF$129:FF$159,$D1535,FH$129:FH$159)</f>
        <v>0</v>
      </c>
      <c r="FF1535" s="9"/>
      <c r="FG1535" s="10"/>
      <c r="FH1535" s="11"/>
      <c r="FI1535" s="6">
        <f>SUMIF(FJ$129:FJ$159,$D1535,FL$129:FL$159)</f>
        <v>0</v>
      </c>
      <c r="FJ1535" s="9"/>
      <c r="FK1535" s="10"/>
      <c r="FL1535" s="11"/>
      <c r="FM1535" s="6">
        <f>SUMIF(FN$129:FN$159,$D1535,FP$129:FP$159)</f>
        <v>0</v>
      </c>
      <c r="FN1535" s="9"/>
      <c r="FO1535" s="10"/>
      <c r="FP1535" s="11"/>
      <c r="FQ1535" s="6">
        <f>SUMIF(FR$129:FR$159,$D1535,FT$129:FT$159)</f>
        <v>0</v>
      </c>
      <c r="FR1535" s="9"/>
      <c r="FS1535" s="10"/>
      <c r="FT1535" s="11"/>
      <c r="FU1535" s="6">
        <f>SUMIF(FV$129:FV$159,$D1535,FX$129:FX$159)</f>
        <v>0</v>
      </c>
      <c r="FV1535" s="9"/>
      <c r="FW1535" s="10"/>
      <c r="FX1535" s="11"/>
      <c r="FY1535" s="6">
        <f>SUMIF(FZ$129:FZ$159,$D1535,GB$129:GB$159)</f>
        <v>0</v>
      </c>
      <c r="FZ1535" s="9"/>
      <c r="GA1535" s="10"/>
      <c r="GB1535" s="11"/>
      <c r="GC1535" s="6">
        <f>SUMIF(GD$129:GD$159,$D1535,GF$129:GF$159)</f>
        <v>0</v>
      </c>
      <c r="GD1535" s="9"/>
      <c r="GE1535" s="10"/>
      <c r="GF1535" s="11"/>
      <c r="GG1535" s="6">
        <f>SUMIF(GH$129:GH$159,$D1535,GJ$129:GJ$159)</f>
        <v>0</v>
      </c>
      <c r="GH1535" s="9"/>
      <c r="GI1535" s="10"/>
      <c r="GJ1535" s="11"/>
      <c r="GK1535" s="6">
        <f>SUMIF(GL$129:GL$159,$D1535,GN$129:GN$159)</f>
        <v>0</v>
      </c>
      <c r="GL1535" s="9"/>
      <c r="GM1535" s="10"/>
      <c r="GN1535" s="11"/>
      <c r="GO1535" s="6">
        <f>SUMIF(GP$129:GP$159,$D1535,GR$129:GR$159)</f>
        <v>0</v>
      </c>
      <c r="GP1535" s="9"/>
      <c r="GQ1535" s="10"/>
      <c r="GR1535" s="11"/>
      <c r="GS1535" s="6">
        <f>SUMIF(GT$129:GT$159,$D1535,GV$129:GV$159)</f>
        <v>0</v>
      </c>
      <c r="GT1535" s="9"/>
      <c r="GU1535" s="10"/>
      <c r="GV1535" s="20"/>
      <c r="GW1535" s="19">
        <f t="shared" si="36"/>
        <v>0</v>
      </c>
      <c r="GX1535" s="472"/>
      <c r="GY1535" s="473"/>
    </row>
    <row r="1536" spans="1:207" ht="30">
      <c r="A1536" s="236" t="s">
        <v>80</v>
      </c>
      <c r="B1536" s="475"/>
      <c r="C1536" s="144" t="s">
        <v>454</v>
      </c>
      <c r="D1536" s="237" t="s">
        <v>450</v>
      </c>
      <c r="E1536" s="206">
        <f>SUMIF(F$160:F$190,$D1536,H$160:H$190)</f>
        <v>0</v>
      </c>
      <c r="F1536" s="9"/>
      <c r="G1536" s="10"/>
      <c r="H1536" s="11"/>
      <c r="I1536" s="6">
        <f>SUMIF(J$160:J$190,$D1536,L$160:L$190)</f>
        <v>0</v>
      </c>
      <c r="J1536" s="9"/>
      <c r="K1536" s="10"/>
      <c r="L1536" s="11"/>
      <c r="M1536" s="6">
        <f>SUMIF(N$160:N$190,$D1536,P$160:P$190)</f>
        <v>0</v>
      </c>
      <c r="N1536" s="9"/>
      <c r="O1536" s="10"/>
      <c r="P1536" s="11"/>
      <c r="Q1536" s="6">
        <f>SUMIF(R$160:R$190,$D1536,T$160:T$190)</f>
        <v>0</v>
      </c>
      <c r="R1536" s="9"/>
      <c r="S1536" s="10"/>
      <c r="T1536" s="11"/>
      <c r="U1536" s="6">
        <f>SUMIF(V$160:V$190,$D1536,X$160:X$190)</f>
        <v>0</v>
      </c>
      <c r="V1536" s="9"/>
      <c r="W1536" s="10"/>
      <c r="X1536" s="11"/>
      <c r="Y1536" s="6">
        <f>SUMIF(Z$160:Z$190,$D1536,AB$160:AB$190)</f>
        <v>0</v>
      </c>
      <c r="Z1536" s="9"/>
      <c r="AA1536" s="10"/>
      <c r="AB1536" s="11"/>
      <c r="AC1536" s="6">
        <f>SUMIF(AD$160:AD$190,$D1536,AF$160:AF$190)</f>
        <v>0</v>
      </c>
      <c r="AD1536" s="9"/>
      <c r="AE1536" s="10"/>
      <c r="AF1536" s="11"/>
      <c r="AG1536" s="6">
        <f>SUMIF(AH$160:AH$190,$D1536,AJ$160:AJ$190)</f>
        <v>0</v>
      </c>
      <c r="AH1536" s="9"/>
      <c r="AI1536" s="10"/>
      <c r="AJ1536" s="11"/>
      <c r="AK1536" s="6">
        <f>SUMIF(AL$160:AL$190,$D1536,AN$160:AN$190)</f>
        <v>0</v>
      </c>
      <c r="AL1536" s="9"/>
      <c r="AM1536" s="10"/>
      <c r="AN1536" s="11"/>
      <c r="AO1536" s="6">
        <f>SUMIF(AP$160:AP$190,$D1536,AR$160:AR$190)</f>
        <v>0</v>
      </c>
      <c r="AP1536" s="9"/>
      <c r="AQ1536" s="10"/>
      <c r="AR1536" s="11"/>
      <c r="AS1536" s="6">
        <f>SUMIF(AT$160:AT$190,$D1536,AV$160:AV$190)</f>
        <v>0</v>
      </c>
      <c r="AT1536" s="9"/>
      <c r="AU1536" s="10"/>
      <c r="AV1536" s="11"/>
      <c r="AW1536" s="6">
        <f>SUMIF(AX$160:AX$190,$D1536,AZ$160:AZ$190)</f>
        <v>0</v>
      </c>
      <c r="AX1536" s="9"/>
      <c r="AY1536" s="10"/>
      <c r="AZ1536" s="11"/>
      <c r="BA1536" s="6">
        <f>SUMIF(BB$160:BB$190,$D1536,BD$160:BD$190)</f>
        <v>0</v>
      </c>
      <c r="BB1536" s="9"/>
      <c r="BC1536" s="10"/>
      <c r="BD1536" s="11"/>
      <c r="BE1536" s="6">
        <f>SUMIF(BF$160:BF$190,$D1536,BH$160:BH$190)</f>
        <v>0</v>
      </c>
      <c r="BF1536" s="9"/>
      <c r="BG1536" s="10"/>
      <c r="BH1536" s="11"/>
      <c r="BI1536" s="6">
        <f>SUMIF(BJ$160:BJ$190,$D1536,BL$160:BL$190)</f>
        <v>0</v>
      </c>
      <c r="BJ1536" s="9"/>
      <c r="BK1536" s="10"/>
      <c r="BL1536" s="11"/>
      <c r="BM1536" s="6">
        <f>SUMIF(BN$160:BN$190,$D1536,BP$160:BP$190)</f>
        <v>0</v>
      </c>
      <c r="BN1536" s="9"/>
      <c r="BO1536" s="10"/>
      <c r="BP1536" s="11"/>
      <c r="BQ1536" s="6">
        <f>SUMIF(BR$160:BR$190,$D1536,BT$160:BT$190)</f>
        <v>0</v>
      </c>
      <c r="BR1536" s="9"/>
      <c r="BS1536" s="10"/>
      <c r="BT1536" s="11"/>
      <c r="BU1536" s="6">
        <f>SUMIF(BV$160:BV$190,$D1536,BX$160:BX$190)</f>
        <v>0</v>
      </c>
      <c r="BV1536" s="9"/>
      <c r="BW1536" s="10"/>
      <c r="BX1536" s="11"/>
      <c r="BY1536" s="6">
        <f>SUMIF(BZ$160:BZ$190,$D1536,CB$160:CB$190)</f>
        <v>0</v>
      </c>
      <c r="BZ1536" s="9"/>
      <c r="CA1536" s="10"/>
      <c r="CB1536" s="11"/>
      <c r="CC1536" s="6">
        <f>SUMIF(CD$160:CD$190,$D1536,CF$160:CF$190)</f>
        <v>0</v>
      </c>
      <c r="CD1536" s="9"/>
      <c r="CE1536" s="10"/>
      <c r="CF1536" s="11"/>
      <c r="CG1536" s="6">
        <f>SUMIF(CH$160:CH$190,$D1536,CJ$160:CJ$190)</f>
        <v>0</v>
      </c>
      <c r="CH1536" s="9"/>
      <c r="CI1536" s="10"/>
      <c r="CJ1536" s="11"/>
      <c r="CK1536" s="6">
        <f>SUMIF(CL$160:CL$190,$D1536,CN$160:CN$190)</f>
        <v>0</v>
      </c>
      <c r="CL1536" s="9"/>
      <c r="CM1536" s="10"/>
      <c r="CN1536" s="11"/>
      <c r="CO1536" s="6">
        <f>SUMIF(CP$160:CP$190,$D1536,CR$160:CR$190)</f>
        <v>0</v>
      </c>
      <c r="CP1536" s="9"/>
      <c r="CQ1536" s="10"/>
      <c r="CR1536" s="11"/>
      <c r="CS1536" s="6">
        <f>SUMIF(CT$160:CT$190,$D1536,CV$160:CV$190)</f>
        <v>0</v>
      </c>
      <c r="CT1536" s="9"/>
      <c r="CU1536" s="10"/>
      <c r="CV1536" s="11"/>
      <c r="CW1536" s="6">
        <f>SUMIF(CX$160:CX$190,$D1536,CZ$160:CZ$190)</f>
        <v>0</v>
      </c>
      <c r="CX1536" s="9"/>
      <c r="CY1536" s="10"/>
      <c r="CZ1536" s="11"/>
      <c r="DA1536" s="6">
        <f>SUMIF(DB$160:DB$190,$D1536,DD$160:DD$190)</f>
        <v>0</v>
      </c>
      <c r="DB1536" s="9"/>
      <c r="DC1536" s="10"/>
      <c r="DD1536" s="11"/>
      <c r="DE1536" s="6">
        <f>SUMIF(DF$160:DF$190,$D1536,DH$160:DH$190)</f>
        <v>0</v>
      </c>
      <c r="DF1536" s="9"/>
      <c r="DG1536" s="10"/>
      <c r="DH1536" s="11"/>
      <c r="DI1536" s="6">
        <f>SUMIF(DJ$160:DJ$190,$D1536,DL$160:DL$190)</f>
        <v>0</v>
      </c>
      <c r="DJ1536" s="9"/>
      <c r="DK1536" s="10"/>
      <c r="DL1536" s="11"/>
      <c r="DM1536" s="6">
        <f>SUMIF(DN$160:DN$190,$D1536,DP$160:DP$190)</f>
        <v>0</v>
      </c>
      <c r="DN1536" s="9"/>
      <c r="DO1536" s="10"/>
      <c r="DP1536" s="11"/>
      <c r="DQ1536" s="6">
        <f>SUMIF(DR$160:DR$190,$D1536,DT$160:DT$190)</f>
        <v>0</v>
      </c>
      <c r="DR1536" s="9"/>
      <c r="DS1536" s="10"/>
      <c r="DT1536" s="11"/>
      <c r="DU1536" s="6">
        <f>SUMIF(DV$160:DV$190,$D1536,DX$160:DX$190)</f>
        <v>0</v>
      </c>
      <c r="DV1536" s="9"/>
      <c r="DW1536" s="10"/>
      <c r="DX1536" s="11"/>
      <c r="DY1536" s="6">
        <f>SUMIF(DZ$160:DZ$190,$D1536,EB$160:EB$190)</f>
        <v>0</v>
      </c>
      <c r="DZ1536" s="9"/>
      <c r="EA1536" s="10"/>
      <c r="EB1536" s="11"/>
      <c r="EC1536" s="6">
        <f>SUMIF(ED$160:ED$190,$D1536,EF$160:EF$190)</f>
        <v>0</v>
      </c>
      <c r="ED1536" s="9"/>
      <c r="EE1536" s="10"/>
      <c r="EF1536" s="11"/>
      <c r="EG1536" s="6">
        <f>SUMIF(EH$160:EH$190,$D1536,EJ$160:EJ$190)</f>
        <v>0</v>
      </c>
      <c r="EH1536" s="9"/>
      <c r="EI1536" s="10"/>
      <c r="EJ1536" s="11"/>
      <c r="EK1536" s="6">
        <f>SUMIF(EL$160:EL$190,$D1536,EN$160:EN$190)</f>
        <v>0</v>
      </c>
      <c r="EL1536" s="9"/>
      <c r="EM1536" s="10"/>
      <c r="EN1536" s="11"/>
      <c r="EO1536" s="6">
        <f>SUMIF(EP$160:EP$190,$D1536,ER$160:ER$190)</f>
        <v>0</v>
      </c>
      <c r="EP1536" s="9"/>
      <c r="EQ1536" s="10"/>
      <c r="ER1536" s="11"/>
      <c r="ES1536" s="6">
        <f>SUMIF(ET$160:ET$190,$D1536,EV$160:EV$190)</f>
        <v>0</v>
      </c>
      <c r="ET1536" s="9"/>
      <c r="EU1536" s="10"/>
      <c r="EV1536" s="11"/>
      <c r="EW1536" s="6">
        <f>SUMIF(EX$160:EX$190,$D1536,EZ$160:EZ$190)</f>
        <v>0</v>
      </c>
      <c r="EX1536" s="9"/>
      <c r="EY1536" s="10"/>
      <c r="EZ1536" s="11"/>
      <c r="FA1536" s="6">
        <f>SUMIF(FB$160:FB$190,$D1536,FD$160:FD$190)</f>
        <v>0</v>
      </c>
      <c r="FB1536" s="9"/>
      <c r="FC1536" s="10"/>
      <c r="FD1536" s="11"/>
      <c r="FE1536" s="6">
        <f>SUMIF(FF$160:FF$190,$D1536,FH$160:FH$190)</f>
        <v>0</v>
      </c>
      <c r="FF1536" s="9"/>
      <c r="FG1536" s="10"/>
      <c r="FH1536" s="11"/>
      <c r="FI1536" s="6">
        <f>SUMIF(FJ$160:FJ$190,$D1536,FL$160:FL$190)</f>
        <v>0</v>
      </c>
      <c r="FJ1536" s="9"/>
      <c r="FK1536" s="10"/>
      <c r="FL1536" s="11"/>
      <c r="FM1536" s="6">
        <f>SUMIF(FN$160:FN$190,$D1536,FP$160:FP$190)</f>
        <v>0</v>
      </c>
      <c r="FN1536" s="9"/>
      <c r="FO1536" s="10"/>
      <c r="FP1536" s="11"/>
      <c r="FQ1536" s="6">
        <f>SUMIF(FR$160:FR$190,$D1536,FT$160:FT$190)</f>
        <v>0</v>
      </c>
      <c r="FR1536" s="9"/>
      <c r="FS1536" s="10"/>
      <c r="FT1536" s="11"/>
      <c r="FU1536" s="6">
        <f>SUMIF(FV$160:FV$190,$D1536,FX$160:FX$190)</f>
        <v>0</v>
      </c>
      <c r="FV1536" s="9"/>
      <c r="FW1536" s="10"/>
      <c r="FX1536" s="11"/>
      <c r="FY1536" s="6">
        <f>SUMIF(FZ$160:FZ$190,$D1536,GB$160:GB$190)</f>
        <v>0</v>
      </c>
      <c r="FZ1536" s="9"/>
      <c r="GA1536" s="10"/>
      <c r="GB1536" s="11"/>
      <c r="GC1536" s="6">
        <f>SUMIF(GD$160:GD$190,$D1536,GF$160:GF$190)</f>
        <v>0</v>
      </c>
      <c r="GD1536" s="9"/>
      <c r="GE1536" s="10"/>
      <c r="GF1536" s="11"/>
      <c r="GG1536" s="6">
        <f>SUMIF(GH$160:GH$190,$D1536,GJ$160:GJ$190)</f>
        <v>0</v>
      </c>
      <c r="GH1536" s="9"/>
      <c r="GI1536" s="10"/>
      <c r="GJ1536" s="11"/>
      <c r="GK1536" s="6">
        <f>SUMIF(GL$160:GL$190,$D1536,GN$160:GN$190)</f>
        <v>0</v>
      </c>
      <c r="GL1536" s="9"/>
      <c r="GM1536" s="10"/>
      <c r="GN1536" s="11"/>
      <c r="GO1536" s="6">
        <f>SUMIF(GP$160:GP$190,$D1536,GR$160:GR$190)</f>
        <v>0</v>
      </c>
      <c r="GP1536" s="9"/>
      <c r="GQ1536" s="10"/>
      <c r="GR1536" s="11"/>
      <c r="GS1536" s="6">
        <f>SUMIF(GT$160:GT$190,$D1536,GV$160:GV$190)</f>
        <v>0</v>
      </c>
      <c r="GT1536" s="9"/>
      <c r="GU1536" s="10"/>
      <c r="GV1536" s="20"/>
      <c r="GW1536" s="19">
        <f t="shared" si="36"/>
        <v>0</v>
      </c>
      <c r="GX1536" s="472"/>
      <c r="GY1536" s="473"/>
    </row>
    <row r="1537" spans="1:207" ht="30">
      <c r="A1537" s="236" t="s">
        <v>81</v>
      </c>
      <c r="B1537" s="475"/>
      <c r="C1537" s="144" t="s">
        <v>454</v>
      </c>
      <c r="D1537" s="237" t="s">
        <v>450</v>
      </c>
      <c r="E1537" s="206">
        <f>SUMIF(F$191:F$221,$D1537,H$191:H$221)</f>
        <v>0</v>
      </c>
      <c r="F1537" s="9"/>
      <c r="G1537" s="10"/>
      <c r="H1537" s="11"/>
      <c r="I1537" s="6">
        <f>SUMIF(J$191:J$221,$D1537,L$191:L$221)</f>
        <v>0</v>
      </c>
      <c r="J1537" s="9"/>
      <c r="K1537" s="10"/>
      <c r="L1537" s="11"/>
      <c r="M1537" s="6">
        <f>SUMIF(N$191:N$221,$D1537,P$191:P$221)</f>
        <v>0</v>
      </c>
      <c r="N1537" s="9"/>
      <c r="O1537" s="10"/>
      <c r="P1537" s="11"/>
      <c r="Q1537" s="6">
        <f>SUMIF(R$191:R$221,$D1537,T$191:T$221)</f>
        <v>0</v>
      </c>
      <c r="R1537" s="9"/>
      <c r="S1537" s="10"/>
      <c r="T1537" s="11"/>
      <c r="U1537" s="6">
        <f>SUMIF(V$191:V$221,$D1537,X$191:X$221)</f>
        <v>0</v>
      </c>
      <c r="V1537" s="9"/>
      <c r="W1537" s="10"/>
      <c r="X1537" s="11"/>
      <c r="Y1537" s="6">
        <f>SUMIF(Z$191:Z$221,$D1537,AB$191:AB$221)</f>
        <v>0</v>
      </c>
      <c r="Z1537" s="9"/>
      <c r="AA1537" s="10"/>
      <c r="AB1537" s="11"/>
      <c r="AC1537" s="6">
        <f>SUMIF(AD$191:AD$221,$D1537,AF$191:AF$221)</f>
        <v>0</v>
      </c>
      <c r="AD1537" s="9"/>
      <c r="AE1537" s="10"/>
      <c r="AF1537" s="11"/>
      <c r="AG1537" s="6">
        <f>SUMIF(AH$191:AH$221,$D1537,AJ$191:AJ$221)</f>
        <v>0</v>
      </c>
      <c r="AH1537" s="9"/>
      <c r="AI1537" s="10"/>
      <c r="AJ1537" s="11"/>
      <c r="AK1537" s="6">
        <f>SUMIF(AL$191:AL$221,$D1537,AN$191:AN$221)</f>
        <v>0</v>
      </c>
      <c r="AL1537" s="9"/>
      <c r="AM1537" s="10"/>
      <c r="AN1537" s="11"/>
      <c r="AO1537" s="6">
        <f>SUMIF(AP$191:AP$221,$D1537,AR$191:AR$221)</f>
        <v>0</v>
      </c>
      <c r="AP1537" s="9"/>
      <c r="AQ1537" s="10"/>
      <c r="AR1537" s="11"/>
      <c r="AS1537" s="6">
        <f>SUMIF(AT$191:AT$221,$D1537,AV$191:AV$221)</f>
        <v>0</v>
      </c>
      <c r="AT1537" s="9"/>
      <c r="AU1537" s="10"/>
      <c r="AV1537" s="11"/>
      <c r="AW1537" s="6">
        <f>SUMIF(AX$191:AX$221,$D1537,AZ$191:AZ$221)</f>
        <v>0</v>
      </c>
      <c r="AX1537" s="9"/>
      <c r="AY1537" s="10"/>
      <c r="AZ1537" s="11"/>
      <c r="BA1537" s="6">
        <f>SUMIF(BB$191:BB$221,$D1537,BD$191:BD$221)</f>
        <v>0</v>
      </c>
      <c r="BB1537" s="9"/>
      <c r="BC1537" s="10"/>
      <c r="BD1537" s="11"/>
      <c r="BE1537" s="6">
        <f>SUMIF(BF$191:BF$221,$D1537,BH$191:BH$221)</f>
        <v>0</v>
      </c>
      <c r="BF1537" s="9"/>
      <c r="BG1537" s="10"/>
      <c r="BH1537" s="11"/>
      <c r="BI1537" s="6">
        <f>SUMIF(BJ$191:BJ$221,$D1537,BL$191:BL$221)</f>
        <v>0</v>
      </c>
      <c r="BJ1537" s="9"/>
      <c r="BK1537" s="10"/>
      <c r="BL1537" s="11"/>
      <c r="BM1537" s="6">
        <f>SUMIF(BN$191:BN$221,$D1537,BP$191:BP$221)</f>
        <v>0</v>
      </c>
      <c r="BN1537" s="9"/>
      <c r="BO1537" s="10"/>
      <c r="BP1537" s="11"/>
      <c r="BQ1537" s="6">
        <f>SUMIF(BR$191:BR$221,$D1537,BT$191:BT$221)</f>
        <v>0</v>
      </c>
      <c r="BR1537" s="9"/>
      <c r="BS1537" s="10"/>
      <c r="BT1537" s="11"/>
      <c r="BU1537" s="6">
        <f>SUMIF(BV$191:BV$221,$D1537,BX$191:BX$221)</f>
        <v>0</v>
      </c>
      <c r="BV1537" s="9"/>
      <c r="BW1537" s="10"/>
      <c r="BX1537" s="11"/>
      <c r="BY1537" s="6">
        <f>SUMIF(BZ$191:BZ$221,$D1537,CB$191:CB$221)</f>
        <v>0</v>
      </c>
      <c r="BZ1537" s="9"/>
      <c r="CA1537" s="10"/>
      <c r="CB1537" s="11"/>
      <c r="CC1537" s="6">
        <f>SUMIF(CD$191:CD$221,$D1537,CF$191:CF$221)</f>
        <v>0</v>
      </c>
      <c r="CD1537" s="9"/>
      <c r="CE1537" s="10"/>
      <c r="CF1537" s="11"/>
      <c r="CG1537" s="6">
        <f>SUMIF(CH$191:CH$221,$D1537,CJ$191:CJ$221)</f>
        <v>0</v>
      </c>
      <c r="CH1537" s="9"/>
      <c r="CI1537" s="10"/>
      <c r="CJ1537" s="11"/>
      <c r="CK1537" s="6">
        <f>SUMIF(CL$191:CL$221,$D1537,CN$191:CN$221)</f>
        <v>0</v>
      </c>
      <c r="CL1537" s="9"/>
      <c r="CM1537" s="10"/>
      <c r="CN1537" s="11"/>
      <c r="CO1537" s="6">
        <f>SUMIF(CP$191:CP$221,$D1537,CR$191:CR$221)</f>
        <v>0</v>
      </c>
      <c r="CP1537" s="9"/>
      <c r="CQ1537" s="10"/>
      <c r="CR1537" s="11"/>
      <c r="CS1537" s="6">
        <f>SUMIF(CT$191:CT$221,$D1537,CV$191:CV$221)</f>
        <v>0</v>
      </c>
      <c r="CT1537" s="9"/>
      <c r="CU1537" s="10"/>
      <c r="CV1537" s="11"/>
      <c r="CW1537" s="6">
        <f>SUMIF(CX$191:CX$221,$D1537,CZ$191:CZ$221)</f>
        <v>0</v>
      </c>
      <c r="CX1537" s="9"/>
      <c r="CY1537" s="10"/>
      <c r="CZ1537" s="11"/>
      <c r="DA1537" s="6">
        <f>SUMIF(DB$191:DB$221,$D1537,DD$191:DD$221)</f>
        <v>0</v>
      </c>
      <c r="DB1537" s="9"/>
      <c r="DC1537" s="10"/>
      <c r="DD1537" s="11"/>
      <c r="DE1537" s="6">
        <f>SUMIF(DF$191:DF$221,$D1537,DH$191:DH$221)</f>
        <v>0</v>
      </c>
      <c r="DF1537" s="9"/>
      <c r="DG1537" s="10"/>
      <c r="DH1537" s="11"/>
      <c r="DI1537" s="6">
        <f>SUMIF(DJ$191:DJ$221,$D1537,DL$191:DL$221)</f>
        <v>0</v>
      </c>
      <c r="DJ1537" s="9"/>
      <c r="DK1537" s="10"/>
      <c r="DL1537" s="11"/>
      <c r="DM1537" s="6">
        <f>SUMIF(DN$191:DN$221,$D1537,DP$191:DP$221)</f>
        <v>0</v>
      </c>
      <c r="DN1537" s="9"/>
      <c r="DO1537" s="10"/>
      <c r="DP1537" s="11"/>
      <c r="DQ1537" s="6">
        <f>SUMIF(DR$191:DR$221,$D1537,DT$191:DT$221)</f>
        <v>0</v>
      </c>
      <c r="DR1537" s="9"/>
      <c r="DS1537" s="10"/>
      <c r="DT1537" s="11"/>
      <c r="DU1537" s="6">
        <f>SUMIF(DV$191:DV$221,$D1537,DX$191:DX$221)</f>
        <v>0</v>
      </c>
      <c r="DV1537" s="9"/>
      <c r="DW1537" s="10"/>
      <c r="DX1537" s="11"/>
      <c r="DY1537" s="6">
        <f>SUMIF(DZ$191:DZ$221,$D1537,EB$191:EB$221)</f>
        <v>0</v>
      </c>
      <c r="DZ1537" s="9"/>
      <c r="EA1537" s="10"/>
      <c r="EB1537" s="11"/>
      <c r="EC1537" s="6">
        <f>SUMIF(ED$191:ED$221,$D1537,EF$191:EF$221)</f>
        <v>0</v>
      </c>
      <c r="ED1537" s="9"/>
      <c r="EE1537" s="10"/>
      <c r="EF1537" s="11"/>
      <c r="EG1537" s="6">
        <f>SUMIF(EH$191:EH$221,$D1537,EJ$191:EJ$221)</f>
        <v>0</v>
      </c>
      <c r="EH1537" s="9"/>
      <c r="EI1537" s="10"/>
      <c r="EJ1537" s="11"/>
      <c r="EK1537" s="6">
        <f>SUMIF(EL$191:EL$221,$D1537,EN$191:EN$221)</f>
        <v>0</v>
      </c>
      <c r="EL1537" s="9"/>
      <c r="EM1537" s="10"/>
      <c r="EN1537" s="11"/>
      <c r="EO1537" s="6">
        <f>SUMIF(EP$191:EP$221,$D1537,ER$191:ER$221)</f>
        <v>0</v>
      </c>
      <c r="EP1537" s="9"/>
      <c r="EQ1537" s="10"/>
      <c r="ER1537" s="11"/>
      <c r="ES1537" s="6">
        <f>SUMIF(ET$191:ET$221,$D1537,EV$191:EV$221)</f>
        <v>0</v>
      </c>
      <c r="ET1537" s="9"/>
      <c r="EU1537" s="10"/>
      <c r="EV1537" s="11"/>
      <c r="EW1537" s="6">
        <f>SUMIF(EX$191:EX$221,$D1537,EZ$191:EZ$221)</f>
        <v>0</v>
      </c>
      <c r="EX1537" s="9"/>
      <c r="EY1537" s="10"/>
      <c r="EZ1537" s="11"/>
      <c r="FA1537" s="6">
        <f>SUMIF(FB$191:FB$221,$D1537,FD$191:FD$221)</f>
        <v>0</v>
      </c>
      <c r="FB1537" s="9"/>
      <c r="FC1537" s="10"/>
      <c r="FD1537" s="11"/>
      <c r="FE1537" s="6">
        <f>SUMIF(FF$191:FF$221,$D1537,FH$191:FH$221)</f>
        <v>0</v>
      </c>
      <c r="FF1537" s="9"/>
      <c r="FG1537" s="10"/>
      <c r="FH1537" s="11"/>
      <c r="FI1537" s="6">
        <f>SUMIF(FJ$191:FJ$221,$D1537,FL$191:FL$221)</f>
        <v>0</v>
      </c>
      <c r="FJ1537" s="9"/>
      <c r="FK1537" s="10"/>
      <c r="FL1537" s="11"/>
      <c r="FM1537" s="6">
        <f>SUMIF(FN$191:FN$221,$D1537,FP$191:FP$221)</f>
        <v>0</v>
      </c>
      <c r="FN1537" s="9"/>
      <c r="FO1537" s="10"/>
      <c r="FP1537" s="11"/>
      <c r="FQ1537" s="6">
        <f>SUMIF(FR$191:FR$221,$D1537,FT$191:FT$221)</f>
        <v>0</v>
      </c>
      <c r="FR1537" s="9"/>
      <c r="FS1537" s="10"/>
      <c r="FT1537" s="11"/>
      <c r="FU1537" s="6">
        <f>SUMIF(FV$191:FV$221,$D1537,FX$191:FX$221)</f>
        <v>0</v>
      </c>
      <c r="FV1537" s="9"/>
      <c r="FW1537" s="10"/>
      <c r="FX1537" s="11"/>
      <c r="FY1537" s="6">
        <f>SUMIF(FZ$191:FZ$221,$D1537,GB$191:GB$221)</f>
        <v>0</v>
      </c>
      <c r="FZ1537" s="9"/>
      <c r="GA1537" s="10"/>
      <c r="GB1537" s="11"/>
      <c r="GC1537" s="6">
        <f>SUMIF(GD$191:GD$221,$D1537,GF$191:GF$221)</f>
        <v>0</v>
      </c>
      <c r="GD1537" s="9"/>
      <c r="GE1537" s="10"/>
      <c r="GF1537" s="11"/>
      <c r="GG1537" s="6">
        <f>SUMIF(GH$191:GH$221,$D1537,GJ$191:GJ$221)</f>
        <v>0</v>
      </c>
      <c r="GH1537" s="9"/>
      <c r="GI1537" s="10"/>
      <c r="GJ1537" s="11"/>
      <c r="GK1537" s="6">
        <f>SUMIF(GL$191:GL$221,$D1537,GN$191:GN$221)</f>
        <v>0</v>
      </c>
      <c r="GL1537" s="9"/>
      <c r="GM1537" s="10"/>
      <c r="GN1537" s="11"/>
      <c r="GO1537" s="6">
        <f>SUMIF(GP$191:GP$221,$D1537,GR$191:GR$221)</f>
        <v>0</v>
      </c>
      <c r="GP1537" s="9"/>
      <c r="GQ1537" s="10"/>
      <c r="GR1537" s="11"/>
      <c r="GS1537" s="6">
        <f>SUMIF(GT$191:GT$221,$D1537,GV$191:GV$221)</f>
        <v>0</v>
      </c>
      <c r="GT1537" s="9"/>
      <c r="GU1537" s="10"/>
      <c r="GV1537" s="20"/>
      <c r="GW1537" s="19">
        <f t="shared" si="36"/>
        <v>0</v>
      </c>
      <c r="GX1537" s="472"/>
      <c r="GY1537" s="473"/>
    </row>
    <row r="1538" spans="1:207" ht="30">
      <c r="A1538" s="236" t="s">
        <v>82</v>
      </c>
      <c r="B1538" s="475"/>
      <c r="C1538" s="144" t="s">
        <v>454</v>
      </c>
      <c r="D1538" s="237" t="s">
        <v>450</v>
      </c>
      <c r="E1538" s="206">
        <f>SUMIF(F$222:F$252,$D1538,H$222:H$252)</f>
        <v>0</v>
      </c>
      <c r="F1538" s="9"/>
      <c r="G1538" s="10"/>
      <c r="H1538" s="11"/>
      <c r="I1538" s="6">
        <f>SUMIF(J$222:J$252,$D1538,L$222:L$252)</f>
        <v>0</v>
      </c>
      <c r="J1538" s="9"/>
      <c r="K1538" s="10"/>
      <c r="L1538" s="11"/>
      <c r="M1538" s="6">
        <f>SUMIF(N$222:N$252,$D1538,P$222:P$252)</f>
        <v>0</v>
      </c>
      <c r="N1538" s="9"/>
      <c r="O1538" s="10"/>
      <c r="P1538" s="11"/>
      <c r="Q1538" s="6">
        <f>SUMIF(R$222:R$252,$D1538,T$222:T$252)</f>
        <v>0</v>
      </c>
      <c r="R1538" s="9"/>
      <c r="S1538" s="10"/>
      <c r="T1538" s="11"/>
      <c r="U1538" s="6">
        <f>SUMIF(V$222:V$252,$D1538,X$222:X$252)</f>
        <v>0</v>
      </c>
      <c r="V1538" s="9"/>
      <c r="W1538" s="10"/>
      <c r="X1538" s="11"/>
      <c r="Y1538" s="6">
        <f>SUMIF(Z$222:Z$252,$D1538,AB$222:AB$252)</f>
        <v>0</v>
      </c>
      <c r="Z1538" s="9"/>
      <c r="AA1538" s="10"/>
      <c r="AB1538" s="11"/>
      <c r="AC1538" s="6">
        <f>SUMIF(AD$222:AD$252,$D1538,AF$222:AF$252)</f>
        <v>0</v>
      </c>
      <c r="AD1538" s="9"/>
      <c r="AE1538" s="10"/>
      <c r="AF1538" s="11"/>
      <c r="AG1538" s="6">
        <f>SUMIF(AH$222:AH$252,$D1538,AJ$222:AJ$252)</f>
        <v>0</v>
      </c>
      <c r="AH1538" s="9"/>
      <c r="AI1538" s="10"/>
      <c r="AJ1538" s="11"/>
      <c r="AK1538" s="6">
        <f>SUMIF(AL$222:AL$252,$D1538,AN$222:AN$252)</f>
        <v>0</v>
      </c>
      <c r="AL1538" s="9"/>
      <c r="AM1538" s="10"/>
      <c r="AN1538" s="11"/>
      <c r="AO1538" s="6">
        <f>SUMIF(AP$222:AP$252,$D1538,AR$222:AR$252)</f>
        <v>0</v>
      </c>
      <c r="AP1538" s="9"/>
      <c r="AQ1538" s="10"/>
      <c r="AR1538" s="11"/>
      <c r="AS1538" s="6">
        <f>SUMIF(AT$222:AT$252,$D1538,AV$222:AV$252)</f>
        <v>0</v>
      </c>
      <c r="AT1538" s="9"/>
      <c r="AU1538" s="10"/>
      <c r="AV1538" s="11"/>
      <c r="AW1538" s="6">
        <f>SUMIF(AX$222:AX$252,$D1538,AZ$222:AZ$252)</f>
        <v>0</v>
      </c>
      <c r="AX1538" s="9"/>
      <c r="AY1538" s="10"/>
      <c r="AZ1538" s="11"/>
      <c r="BA1538" s="6">
        <f>SUMIF(BB$222:BB$252,$D1538,BD$222:BD$252)</f>
        <v>0</v>
      </c>
      <c r="BB1538" s="9"/>
      <c r="BC1538" s="10"/>
      <c r="BD1538" s="11"/>
      <c r="BE1538" s="6">
        <f>SUMIF(BF$222:BF$252,$D1538,BH$222:BH$252)</f>
        <v>0</v>
      </c>
      <c r="BF1538" s="9"/>
      <c r="BG1538" s="10"/>
      <c r="BH1538" s="11"/>
      <c r="BI1538" s="6">
        <f>SUMIF(BJ$222:BJ$252,$D1538,BL$222:BL$252)</f>
        <v>0</v>
      </c>
      <c r="BJ1538" s="9"/>
      <c r="BK1538" s="10"/>
      <c r="BL1538" s="11"/>
      <c r="BM1538" s="6">
        <f>SUMIF(BN$222:BN$252,$D1538,BP$222:BP$252)</f>
        <v>0</v>
      </c>
      <c r="BN1538" s="9"/>
      <c r="BO1538" s="10"/>
      <c r="BP1538" s="11"/>
      <c r="BQ1538" s="6">
        <f>SUMIF(BR$222:BR$252,$D1538,BT$222:BT$252)</f>
        <v>0</v>
      </c>
      <c r="BR1538" s="9"/>
      <c r="BS1538" s="10"/>
      <c r="BT1538" s="11"/>
      <c r="BU1538" s="6">
        <f>SUMIF(BV$222:BV$252,$D1538,BX$222:BX$252)</f>
        <v>0</v>
      </c>
      <c r="BV1538" s="9"/>
      <c r="BW1538" s="10"/>
      <c r="BX1538" s="11"/>
      <c r="BY1538" s="6">
        <f>SUMIF(BZ$222:BZ$252,$D1538,CB$222:CB$252)</f>
        <v>0</v>
      </c>
      <c r="BZ1538" s="9"/>
      <c r="CA1538" s="10"/>
      <c r="CB1538" s="11"/>
      <c r="CC1538" s="6">
        <f>SUMIF(CD$222:CD$252,$D1538,CF$222:CF$252)</f>
        <v>0</v>
      </c>
      <c r="CD1538" s="9"/>
      <c r="CE1538" s="10"/>
      <c r="CF1538" s="11"/>
      <c r="CG1538" s="6">
        <f>SUMIF(CH$222:CH$252,$D1538,CJ$222:CJ$252)</f>
        <v>0</v>
      </c>
      <c r="CH1538" s="9"/>
      <c r="CI1538" s="10"/>
      <c r="CJ1538" s="11"/>
      <c r="CK1538" s="6">
        <f>SUMIF(CL$222:CL$252,$D1538,CN$222:CN$252)</f>
        <v>0</v>
      </c>
      <c r="CL1538" s="9"/>
      <c r="CM1538" s="10"/>
      <c r="CN1538" s="11"/>
      <c r="CO1538" s="6">
        <f>SUMIF(CP$222:CP$252,$D1538,CR$222:CR$252)</f>
        <v>0</v>
      </c>
      <c r="CP1538" s="9"/>
      <c r="CQ1538" s="10"/>
      <c r="CR1538" s="11"/>
      <c r="CS1538" s="6">
        <f>SUMIF(CT$222:CT$252,$D1538,CV$222:CV$252)</f>
        <v>0</v>
      </c>
      <c r="CT1538" s="9"/>
      <c r="CU1538" s="10"/>
      <c r="CV1538" s="11"/>
      <c r="CW1538" s="6">
        <f>SUMIF(CX$222:CX$252,$D1538,CZ$222:CZ$252)</f>
        <v>0</v>
      </c>
      <c r="CX1538" s="9"/>
      <c r="CY1538" s="10"/>
      <c r="CZ1538" s="11"/>
      <c r="DA1538" s="6">
        <f>SUMIF(DB$222:DB$252,$D1538,DD$222:DD$252)</f>
        <v>0</v>
      </c>
      <c r="DB1538" s="9"/>
      <c r="DC1538" s="10"/>
      <c r="DD1538" s="11"/>
      <c r="DE1538" s="6">
        <f>SUMIF(DF$222:DF$252,$D1538,DH$222:DH$252)</f>
        <v>0</v>
      </c>
      <c r="DF1538" s="9"/>
      <c r="DG1538" s="10"/>
      <c r="DH1538" s="11"/>
      <c r="DI1538" s="6">
        <f>SUMIF(DJ$222:DJ$252,$D1538,DL$222:DL$252)</f>
        <v>0</v>
      </c>
      <c r="DJ1538" s="9"/>
      <c r="DK1538" s="10"/>
      <c r="DL1538" s="11"/>
      <c r="DM1538" s="6">
        <f>SUMIF(DN$222:DN$252,$D1538,DP$222:DP$252)</f>
        <v>0</v>
      </c>
      <c r="DN1538" s="9"/>
      <c r="DO1538" s="10"/>
      <c r="DP1538" s="11"/>
      <c r="DQ1538" s="6">
        <f>SUMIF(DR$222:DR$252,$D1538,DT$222:DT$252)</f>
        <v>0</v>
      </c>
      <c r="DR1538" s="9"/>
      <c r="DS1538" s="10"/>
      <c r="DT1538" s="11"/>
      <c r="DU1538" s="6">
        <f>SUMIF(DV$222:DV$252,$D1538,DX$222:DX$252)</f>
        <v>0</v>
      </c>
      <c r="DV1538" s="9"/>
      <c r="DW1538" s="10"/>
      <c r="DX1538" s="11"/>
      <c r="DY1538" s="6">
        <f>SUMIF(DZ$222:DZ$252,$D1538,EB$222:EB$252)</f>
        <v>0</v>
      </c>
      <c r="DZ1538" s="9"/>
      <c r="EA1538" s="10"/>
      <c r="EB1538" s="11"/>
      <c r="EC1538" s="6">
        <f>SUMIF(ED$222:ED$252,$D1538,EF$222:EF$252)</f>
        <v>0</v>
      </c>
      <c r="ED1538" s="9"/>
      <c r="EE1538" s="10"/>
      <c r="EF1538" s="11"/>
      <c r="EG1538" s="6">
        <f>SUMIF(EH$222:EH$252,$D1538,EJ$222:EJ$252)</f>
        <v>0</v>
      </c>
      <c r="EH1538" s="9"/>
      <c r="EI1538" s="10"/>
      <c r="EJ1538" s="11"/>
      <c r="EK1538" s="6">
        <f>SUMIF(EL$222:EL$252,$D1538,EN$222:EN$252)</f>
        <v>0</v>
      </c>
      <c r="EL1538" s="9"/>
      <c r="EM1538" s="10"/>
      <c r="EN1538" s="11"/>
      <c r="EO1538" s="6">
        <f>SUMIF(EP$222:EP$252,$D1538,ER$222:ER$252)</f>
        <v>0</v>
      </c>
      <c r="EP1538" s="9"/>
      <c r="EQ1538" s="10"/>
      <c r="ER1538" s="11"/>
      <c r="ES1538" s="6">
        <f>SUMIF(ET$222:ET$252,$D1538,EV$222:EV$252)</f>
        <v>0</v>
      </c>
      <c r="ET1538" s="9"/>
      <c r="EU1538" s="10"/>
      <c r="EV1538" s="11"/>
      <c r="EW1538" s="6">
        <f>SUMIF(EX$222:EX$252,$D1538,EZ$222:EZ$252)</f>
        <v>0</v>
      </c>
      <c r="EX1538" s="9"/>
      <c r="EY1538" s="10"/>
      <c r="EZ1538" s="11"/>
      <c r="FA1538" s="6">
        <f>SUMIF(FB$222:FB$252,$D1538,FD$222:FD$252)</f>
        <v>0</v>
      </c>
      <c r="FB1538" s="9"/>
      <c r="FC1538" s="10"/>
      <c r="FD1538" s="11"/>
      <c r="FE1538" s="6">
        <f>SUMIF(FF$222:FF$252,$D1538,FH$222:FH$252)</f>
        <v>0</v>
      </c>
      <c r="FF1538" s="9"/>
      <c r="FG1538" s="10"/>
      <c r="FH1538" s="11"/>
      <c r="FI1538" s="6">
        <f>SUMIF(FJ$222:FJ$252,$D1538,FL$222:FL$252)</f>
        <v>0</v>
      </c>
      <c r="FJ1538" s="9"/>
      <c r="FK1538" s="10"/>
      <c r="FL1538" s="11"/>
      <c r="FM1538" s="6">
        <f>SUMIF(FN$222:FN$252,$D1538,FP$222:FP$252)</f>
        <v>0</v>
      </c>
      <c r="FN1538" s="9"/>
      <c r="FO1538" s="10"/>
      <c r="FP1538" s="11"/>
      <c r="FQ1538" s="6">
        <f>SUMIF(FR$222:FR$252,$D1538,FT$222:FT$252)</f>
        <v>0</v>
      </c>
      <c r="FR1538" s="9"/>
      <c r="FS1538" s="10"/>
      <c r="FT1538" s="11"/>
      <c r="FU1538" s="6">
        <f>SUMIF(FV$222:FV$252,$D1538,FX$222:FX$252)</f>
        <v>0</v>
      </c>
      <c r="FV1538" s="9"/>
      <c r="FW1538" s="10"/>
      <c r="FX1538" s="11"/>
      <c r="FY1538" s="6">
        <f>SUMIF(FZ$222:FZ$252,$D1538,GB$222:GB$252)</f>
        <v>0</v>
      </c>
      <c r="FZ1538" s="9"/>
      <c r="GA1538" s="10"/>
      <c r="GB1538" s="11"/>
      <c r="GC1538" s="6">
        <f>SUMIF(GD$222:GD$252,$D1538,GF$222:GF$252)</f>
        <v>0</v>
      </c>
      <c r="GD1538" s="9"/>
      <c r="GE1538" s="10"/>
      <c r="GF1538" s="11"/>
      <c r="GG1538" s="6">
        <f>SUMIF(GH$222:GH$252,$D1538,GJ$222:GJ$252)</f>
        <v>0</v>
      </c>
      <c r="GH1538" s="9"/>
      <c r="GI1538" s="10"/>
      <c r="GJ1538" s="11"/>
      <c r="GK1538" s="6">
        <f>SUMIF(GL$222:GL$252,$D1538,GN$222:GN$252)</f>
        <v>0</v>
      </c>
      <c r="GL1538" s="9"/>
      <c r="GM1538" s="10"/>
      <c r="GN1538" s="11"/>
      <c r="GO1538" s="6">
        <f>SUMIF(GP$222:GP$252,$D1538,GR$222:GR$252)</f>
        <v>0</v>
      </c>
      <c r="GP1538" s="9"/>
      <c r="GQ1538" s="10"/>
      <c r="GR1538" s="11"/>
      <c r="GS1538" s="6">
        <f>SUMIF(GT$222:GT$252,$D1538,GV$222:GV$252)</f>
        <v>0</v>
      </c>
      <c r="GT1538" s="9"/>
      <c r="GU1538" s="10"/>
      <c r="GV1538" s="20"/>
      <c r="GW1538" s="19">
        <f t="shared" si="36"/>
        <v>0</v>
      </c>
      <c r="GX1538" s="472"/>
      <c r="GY1538" s="473"/>
    </row>
    <row r="1539" spans="1:207" ht="30">
      <c r="A1539" s="236" t="s">
        <v>83</v>
      </c>
      <c r="B1539" s="475"/>
      <c r="C1539" s="144" t="s">
        <v>454</v>
      </c>
      <c r="D1539" s="237" t="s">
        <v>450</v>
      </c>
      <c r="E1539" s="206">
        <f>SUMIF(F$253:F$283,$D1539,H$253:H$283)</f>
        <v>0</v>
      </c>
      <c r="F1539" s="9"/>
      <c r="G1539" s="10"/>
      <c r="H1539" s="11"/>
      <c r="I1539" s="6">
        <f>SUMIF(J$253:J$283,$D1539,L$253:L$283)</f>
        <v>0</v>
      </c>
      <c r="J1539" s="9"/>
      <c r="K1539" s="10"/>
      <c r="L1539" s="11"/>
      <c r="M1539" s="6">
        <f>SUMIF(N$253:N$283,$D1539,P$253:P$283)</f>
        <v>0</v>
      </c>
      <c r="N1539" s="9"/>
      <c r="O1539" s="10"/>
      <c r="P1539" s="11"/>
      <c r="Q1539" s="6">
        <f>SUMIF(R$253:R$283,$D1539,T$253:T$283)</f>
        <v>0</v>
      </c>
      <c r="R1539" s="9"/>
      <c r="S1539" s="10"/>
      <c r="T1539" s="11"/>
      <c r="U1539" s="6">
        <f>SUMIF(V$253:V$283,$D1539,X$253:X$283)</f>
        <v>0</v>
      </c>
      <c r="V1539" s="9"/>
      <c r="W1539" s="10"/>
      <c r="X1539" s="11"/>
      <c r="Y1539" s="6">
        <f>SUMIF(Z$253:Z$283,$D1539,AB$253:AB$283)</f>
        <v>0</v>
      </c>
      <c r="Z1539" s="9"/>
      <c r="AA1539" s="10"/>
      <c r="AB1539" s="11"/>
      <c r="AC1539" s="6">
        <f>SUMIF(AD$253:AD$283,$D1539,AF$253:AF$283)</f>
        <v>0</v>
      </c>
      <c r="AD1539" s="9"/>
      <c r="AE1539" s="10"/>
      <c r="AF1539" s="11"/>
      <c r="AG1539" s="6">
        <f>SUMIF(AH$253:AH$283,$D1539,AJ$253:AJ$283)</f>
        <v>0</v>
      </c>
      <c r="AH1539" s="9"/>
      <c r="AI1539" s="10"/>
      <c r="AJ1539" s="11"/>
      <c r="AK1539" s="6">
        <f>SUMIF(AL$253:AL$283,$D1539,AN$253:AN$283)</f>
        <v>0</v>
      </c>
      <c r="AL1539" s="9"/>
      <c r="AM1539" s="10"/>
      <c r="AN1539" s="11"/>
      <c r="AO1539" s="6">
        <f>SUMIF(AP$253:AP$283,$D1539,AR$253:AR$283)</f>
        <v>0</v>
      </c>
      <c r="AP1539" s="9"/>
      <c r="AQ1539" s="10"/>
      <c r="AR1539" s="11"/>
      <c r="AS1539" s="6">
        <f>SUMIF(AT$253:AT$283,$D1539,AV$253:AV$283)</f>
        <v>0</v>
      </c>
      <c r="AT1539" s="9"/>
      <c r="AU1539" s="10"/>
      <c r="AV1539" s="11"/>
      <c r="AW1539" s="6">
        <f>SUMIF(AX$253:AX$283,$D1539,AZ$253:AZ$283)</f>
        <v>0</v>
      </c>
      <c r="AX1539" s="9"/>
      <c r="AY1539" s="10"/>
      <c r="AZ1539" s="11"/>
      <c r="BA1539" s="6">
        <f>SUMIF(BB$253:BB$283,$D1539,BD$253:BD$283)</f>
        <v>0</v>
      </c>
      <c r="BB1539" s="9"/>
      <c r="BC1539" s="10"/>
      <c r="BD1539" s="11"/>
      <c r="BE1539" s="6">
        <f>SUMIF(BF$253:BF$283,$D1539,BH$253:BH$283)</f>
        <v>0</v>
      </c>
      <c r="BF1539" s="9"/>
      <c r="BG1539" s="10"/>
      <c r="BH1539" s="11"/>
      <c r="BI1539" s="6">
        <f>SUMIF(BJ$253:BJ$283,$D1539,BL$253:BL$283)</f>
        <v>0</v>
      </c>
      <c r="BJ1539" s="9"/>
      <c r="BK1539" s="10"/>
      <c r="BL1539" s="11"/>
      <c r="BM1539" s="6">
        <f>SUMIF(BN$253:BN$283,$D1539,BP$253:BP$283)</f>
        <v>0</v>
      </c>
      <c r="BN1539" s="9"/>
      <c r="BO1539" s="10"/>
      <c r="BP1539" s="11"/>
      <c r="BQ1539" s="6">
        <f>SUMIF(BR$253:BR$283,$D1539,BT$253:BT$283)</f>
        <v>0</v>
      </c>
      <c r="BR1539" s="9"/>
      <c r="BS1539" s="10"/>
      <c r="BT1539" s="11"/>
      <c r="BU1539" s="6">
        <f>SUMIF(BV$253:BV$283,$D1539,BX$253:BX$283)</f>
        <v>0</v>
      </c>
      <c r="BV1539" s="9"/>
      <c r="BW1539" s="10"/>
      <c r="BX1539" s="11"/>
      <c r="BY1539" s="6">
        <f>SUMIF(BZ$253:BZ$283,$D1539,CB$253:CB$283)</f>
        <v>0</v>
      </c>
      <c r="BZ1539" s="9"/>
      <c r="CA1539" s="10"/>
      <c r="CB1539" s="11"/>
      <c r="CC1539" s="6">
        <f>SUMIF(CD$253:CD$283,$D1539,CF$253:CF$283)</f>
        <v>0</v>
      </c>
      <c r="CD1539" s="9"/>
      <c r="CE1539" s="10"/>
      <c r="CF1539" s="11"/>
      <c r="CG1539" s="6">
        <f>SUMIF(CH$253:CH$283,$D1539,CJ$253:CJ$283)</f>
        <v>0</v>
      </c>
      <c r="CH1539" s="9"/>
      <c r="CI1539" s="10"/>
      <c r="CJ1539" s="11"/>
      <c r="CK1539" s="6">
        <f>SUMIF(CL$253:CL$283,$D1539,CN$253:CN$283)</f>
        <v>0</v>
      </c>
      <c r="CL1539" s="9"/>
      <c r="CM1539" s="10"/>
      <c r="CN1539" s="11"/>
      <c r="CO1539" s="6">
        <f>SUMIF(CP$253:CP$283,$D1539,CR$253:CR$283)</f>
        <v>0</v>
      </c>
      <c r="CP1539" s="9"/>
      <c r="CQ1539" s="10"/>
      <c r="CR1539" s="11"/>
      <c r="CS1539" s="6">
        <f>SUMIF(CT$253:CT$283,$D1539,CV$253:CV$283)</f>
        <v>0</v>
      </c>
      <c r="CT1539" s="9"/>
      <c r="CU1539" s="10"/>
      <c r="CV1539" s="11"/>
      <c r="CW1539" s="6">
        <f>SUMIF(CX$253:CX$283,$D1539,CZ$253:CZ$283)</f>
        <v>0</v>
      </c>
      <c r="CX1539" s="9"/>
      <c r="CY1539" s="10"/>
      <c r="CZ1539" s="11"/>
      <c r="DA1539" s="6">
        <f>SUMIF(DB$253:DB$283,$D1539,DD$253:DD$283)</f>
        <v>0</v>
      </c>
      <c r="DB1539" s="9"/>
      <c r="DC1539" s="10"/>
      <c r="DD1539" s="11"/>
      <c r="DE1539" s="6">
        <f>SUMIF(DF$253:DF$283,$D1539,DH$253:DH$283)</f>
        <v>0</v>
      </c>
      <c r="DF1539" s="9"/>
      <c r="DG1539" s="10"/>
      <c r="DH1539" s="11"/>
      <c r="DI1539" s="6">
        <f>SUMIF(DJ$253:DJ$283,$D1539,DL$253:DL$283)</f>
        <v>0</v>
      </c>
      <c r="DJ1539" s="9"/>
      <c r="DK1539" s="10"/>
      <c r="DL1539" s="11"/>
      <c r="DM1539" s="6">
        <f>SUMIF(DN$253:DN$283,$D1539,DP$253:DP$283)</f>
        <v>0</v>
      </c>
      <c r="DN1539" s="9"/>
      <c r="DO1539" s="10"/>
      <c r="DP1539" s="11"/>
      <c r="DQ1539" s="6">
        <f>SUMIF(DR$253:DR$283,$D1539,DT$253:DT$283)</f>
        <v>0</v>
      </c>
      <c r="DR1539" s="9"/>
      <c r="DS1539" s="10"/>
      <c r="DT1539" s="11"/>
      <c r="DU1539" s="6">
        <f>SUMIF(DV$253:DV$283,$D1539,DX$253:DX$283)</f>
        <v>0</v>
      </c>
      <c r="DV1539" s="9"/>
      <c r="DW1539" s="10"/>
      <c r="DX1539" s="11"/>
      <c r="DY1539" s="6">
        <f>SUMIF(DZ$253:DZ$283,$D1539,EB$253:EB$283)</f>
        <v>0</v>
      </c>
      <c r="DZ1539" s="9"/>
      <c r="EA1539" s="10"/>
      <c r="EB1539" s="11"/>
      <c r="EC1539" s="6">
        <f>SUMIF(ED$253:ED$283,$D1539,EF$253:EF$283)</f>
        <v>0</v>
      </c>
      <c r="ED1539" s="9"/>
      <c r="EE1539" s="10"/>
      <c r="EF1539" s="11"/>
      <c r="EG1539" s="6">
        <f>SUMIF(EH$253:EH$283,$D1539,EJ$253:EJ$283)</f>
        <v>0</v>
      </c>
      <c r="EH1539" s="9"/>
      <c r="EI1539" s="10"/>
      <c r="EJ1539" s="11"/>
      <c r="EK1539" s="6">
        <f>SUMIF(EL$253:EL$283,$D1539,EN$253:EN$283)</f>
        <v>0</v>
      </c>
      <c r="EL1539" s="9"/>
      <c r="EM1539" s="10"/>
      <c r="EN1539" s="11"/>
      <c r="EO1539" s="6">
        <f>SUMIF(EP$253:EP$283,$D1539,ER$253:ER$283)</f>
        <v>0</v>
      </c>
      <c r="EP1539" s="9"/>
      <c r="EQ1539" s="10"/>
      <c r="ER1539" s="11"/>
      <c r="ES1539" s="6">
        <f>SUMIF(ET$253:ET$283,$D1539,EV$253:EV$283)</f>
        <v>0</v>
      </c>
      <c r="ET1539" s="9"/>
      <c r="EU1539" s="10"/>
      <c r="EV1539" s="11"/>
      <c r="EW1539" s="6">
        <f>SUMIF(EX$253:EX$283,$D1539,EZ$253:EZ$283)</f>
        <v>0</v>
      </c>
      <c r="EX1539" s="9"/>
      <c r="EY1539" s="10"/>
      <c r="EZ1539" s="11"/>
      <c r="FA1539" s="6">
        <f>SUMIF(FB$253:FB$283,$D1539,FD$253:FD$283)</f>
        <v>0</v>
      </c>
      <c r="FB1539" s="9"/>
      <c r="FC1539" s="10"/>
      <c r="FD1539" s="11"/>
      <c r="FE1539" s="6">
        <f>SUMIF(FF$253:FF$283,$D1539,FH$253:FH$283)</f>
        <v>0</v>
      </c>
      <c r="FF1539" s="9"/>
      <c r="FG1539" s="10"/>
      <c r="FH1539" s="11"/>
      <c r="FI1539" s="6">
        <f>SUMIF(FJ$253:FJ$283,$D1539,FL$253:FL$283)</f>
        <v>0</v>
      </c>
      <c r="FJ1539" s="9"/>
      <c r="FK1539" s="10"/>
      <c r="FL1539" s="11"/>
      <c r="FM1539" s="6">
        <f>SUMIF(FN$253:FN$283,$D1539,FP$253:FP$283)</f>
        <v>0</v>
      </c>
      <c r="FN1539" s="9"/>
      <c r="FO1539" s="10"/>
      <c r="FP1539" s="11"/>
      <c r="FQ1539" s="6">
        <f>SUMIF(FR$253:FR$283,$D1539,FT$253:FT$283)</f>
        <v>0</v>
      </c>
      <c r="FR1539" s="9"/>
      <c r="FS1539" s="10"/>
      <c r="FT1539" s="11"/>
      <c r="FU1539" s="6">
        <f>SUMIF(FV$253:FV$283,$D1539,FX$253:FX$283)</f>
        <v>0</v>
      </c>
      <c r="FV1539" s="9"/>
      <c r="FW1539" s="10"/>
      <c r="FX1539" s="11"/>
      <c r="FY1539" s="6">
        <f>SUMIF(FZ$253:FZ$283,$D1539,GB$253:GB$283)</f>
        <v>0</v>
      </c>
      <c r="FZ1539" s="9"/>
      <c r="GA1539" s="10"/>
      <c r="GB1539" s="11"/>
      <c r="GC1539" s="6">
        <f>SUMIF(GD$253:GD$283,$D1539,GF$253:GF$283)</f>
        <v>0</v>
      </c>
      <c r="GD1539" s="9"/>
      <c r="GE1539" s="10"/>
      <c r="GF1539" s="11"/>
      <c r="GG1539" s="6">
        <f>SUMIF(GH$253:GH$283,$D1539,GJ$253:GJ$283)</f>
        <v>0</v>
      </c>
      <c r="GH1539" s="9"/>
      <c r="GI1539" s="10"/>
      <c r="GJ1539" s="11"/>
      <c r="GK1539" s="6">
        <f>SUMIF(GL$253:GL$283,$D1539,GN$253:GN$283)</f>
        <v>0</v>
      </c>
      <c r="GL1539" s="9"/>
      <c r="GM1539" s="10"/>
      <c r="GN1539" s="11"/>
      <c r="GO1539" s="6">
        <f>SUMIF(GP$253:GP$283,$D1539,GR$253:GR$283)</f>
        <v>0</v>
      </c>
      <c r="GP1539" s="9"/>
      <c r="GQ1539" s="10"/>
      <c r="GR1539" s="11"/>
      <c r="GS1539" s="6">
        <f>SUMIF(GT$253:GT$283,$D1539,GV$253:GV$283)</f>
        <v>0</v>
      </c>
      <c r="GT1539" s="9"/>
      <c r="GU1539" s="10"/>
      <c r="GV1539" s="20"/>
      <c r="GW1539" s="19">
        <f t="shared" si="36"/>
        <v>0</v>
      </c>
      <c r="GX1539" s="472"/>
      <c r="GY1539" s="473"/>
    </row>
    <row r="1540" spans="1:207" ht="30">
      <c r="A1540" s="236" t="s">
        <v>84</v>
      </c>
      <c r="B1540" s="475"/>
      <c r="C1540" s="144" t="s">
        <v>454</v>
      </c>
      <c r="D1540" s="237" t="s">
        <v>450</v>
      </c>
      <c r="E1540" s="206">
        <f>SUMIF(F$284:F$314,$D1540,H$284:H$314)</f>
        <v>0</v>
      </c>
      <c r="F1540" s="9"/>
      <c r="G1540" s="10"/>
      <c r="H1540" s="11"/>
      <c r="I1540" s="6">
        <f>SUMIF(J$284:J$314,$D1540,L$284:L$314)</f>
        <v>0</v>
      </c>
      <c r="J1540" s="9"/>
      <c r="K1540" s="10"/>
      <c r="L1540" s="11"/>
      <c r="M1540" s="6">
        <f>SUMIF(N$284:N$314,$D1540,P$284:P$314)</f>
        <v>0</v>
      </c>
      <c r="N1540" s="9"/>
      <c r="O1540" s="10"/>
      <c r="P1540" s="11"/>
      <c r="Q1540" s="6">
        <f>SUMIF(R$284:R$314,$D1540,T$284:T$314)</f>
        <v>0</v>
      </c>
      <c r="R1540" s="9"/>
      <c r="S1540" s="10"/>
      <c r="T1540" s="11"/>
      <c r="U1540" s="6">
        <f>SUMIF(V$284:V$314,$D1540,X$284:X$314)</f>
        <v>0</v>
      </c>
      <c r="V1540" s="9"/>
      <c r="W1540" s="10"/>
      <c r="X1540" s="11"/>
      <c r="Y1540" s="6">
        <f>SUMIF(Z$284:Z$314,$D1540,AB$284:AB$314)</f>
        <v>0</v>
      </c>
      <c r="Z1540" s="9"/>
      <c r="AA1540" s="10"/>
      <c r="AB1540" s="11"/>
      <c r="AC1540" s="6">
        <f>SUMIF(AD$284:AD$314,$D1540,AF$284:AF$314)</f>
        <v>0</v>
      </c>
      <c r="AD1540" s="9"/>
      <c r="AE1540" s="10"/>
      <c r="AF1540" s="11"/>
      <c r="AG1540" s="6">
        <f>SUMIF(AH$284:AH$314,$D1540,AJ$284:AJ$314)</f>
        <v>0</v>
      </c>
      <c r="AH1540" s="9"/>
      <c r="AI1540" s="10"/>
      <c r="AJ1540" s="11"/>
      <c r="AK1540" s="6">
        <f>SUMIF(AL$284:AL$314,$D1540,AN$284:AN$314)</f>
        <v>0</v>
      </c>
      <c r="AL1540" s="9"/>
      <c r="AM1540" s="10"/>
      <c r="AN1540" s="11"/>
      <c r="AO1540" s="6">
        <f>SUMIF(AP$284:AP$314,$D1540,AR$284:AR$314)</f>
        <v>0</v>
      </c>
      <c r="AP1540" s="9"/>
      <c r="AQ1540" s="10"/>
      <c r="AR1540" s="11"/>
      <c r="AS1540" s="6">
        <f>SUMIF(AT$284:AT$314,$D1540,AV$284:AV$314)</f>
        <v>0</v>
      </c>
      <c r="AT1540" s="9"/>
      <c r="AU1540" s="10"/>
      <c r="AV1540" s="11"/>
      <c r="AW1540" s="6">
        <f>SUMIF(AX$284:AX$314,$D1540,AZ$284:AZ$314)</f>
        <v>0</v>
      </c>
      <c r="AX1540" s="9"/>
      <c r="AY1540" s="10"/>
      <c r="AZ1540" s="11"/>
      <c r="BA1540" s="6">
        <f>SUMIF(BB$284:BB$314,$D1540,BD$284:BD$314)</f>
        <v>0</v>
      </c>
      <c r="BB1540" s="9"/>
      <c r="BC1540" s="10"/>
      <c r="BD1540" s="11"/>
      <c r="BE1540" s="6">
        <f>SUMIF(BF$284:BF$314,$D1540,BH$284:BH$314)</f>
        <v>0</v>
      </c>
      <c r="BF1540" s="9"/>
      <c r="BG1540" s="10"/>
      <c r="BH1540" s="11"/>
      <c r="BI1540" s="6">
        <f>SUMIF(BJ$284:BJ$314,$D1540,BL$284:BL$314)</f>
        <v>0</v>
      </c>
      <c r="BJ1540" s="9"/>
      <c r="BK1540" s="10"/>
      <c r="BL1540" s="11"/>
      <c r="BM1540" s="6">
        <f>SUMIF(BN$284:BN$314,$D1540,BP$284:BP$314)</f>
        <v>0</v>
      </c>
      <c r="BN1540" s="9"/>
      <c r="BO1540" s="10"/>
      <c r="BP1540" s="11"/>
      <c r="BQ1540" s="6">
        <f>SUMIF(BR$284:BR$314,$D1540,BT$284:BT$314)</f>
        <v>0</v>
      </c>
      <c r="BR1540" s="9"/>
      <c r="BS1540" s="10"/>
      <c r="BT1540" s="11"/>
      <c r="BU1540" s="6">
        <f>SUMIF(BV$284:BV$314,$D1540,BX$284:BX$314)</f>
        <v>0</v>
      </c>
      <c r="BV1540" s="9"/>
      <c r="BW1540" s="10"/>
      <c r="BX1540" s="11"/>
      <c r="BY1540" s="6">
        <f>SUMIF(BZ$284:BZ$314,$D1540,CB$284:CB$314)</f>
        <v>0</v>
      </c>
      <c r="BZ1540" s="9"/>
      <c r="CA1540" s="10"/>
      <c r="CB1540" s="11"/>
      <c r="CC1540" s="6">
        <f>SUMIF(CD$284:CD$314,$D1540,CF$284:CF$314)</f>
        <v>0</v>
      </c>
      <c r="CD1540" s="9"/>
      <c r="CE1540" s="10"/>
      <c r="CF1540" s="11"/>
      <c r="CG1540" s="6">
        <f>SUMIF(CH$284:CH$314,$D1540,CJ$284:CJ$314)</f>
        <v>0</v>
      </c>
      <c r="CH1540" s="9"/>
      <c r="CI1540" s="10"/>
      <c r="CJ1540" s="11"/>
      <c r="CK1540" s="6">
        <f>SUMIF(CL$284:CL$314,$D1540,CN$284:CN$314)</f>
        <v>0</v>
      </c>
      <c r="CL1540" s="9"/>
      <c r="CM1540" s="10"/>
      <c r="CN1540" s="11"/>
      <c r="CO1540" s="6">
        <f>SUMIF(CP$284:CP$314,$D1540,CR$284:CR$314)</f>
        <v>0</v>
      </c>
      <c r="CP1540" s="9"/>
      <c r="CQ1540" s="10"/>
      <c r="CR1540" s="11"/>
      <c r="CS1540" s="6">
        <f>SUMIF(CT$284:CT$314,$D1540,CV$284:CV$314)</f>
        <v>0</v>
      </c>
      <c r="CT1540" s="9"/>
      <c r="CU1540" s="10"/>
      <c r="CV1540" s="11"/>
      <c r="CW1540" s="6">
        <f>SUMIF(CX$284:CX$314,$D1540,CZ$284:CZ$314)</f>
        <v>0</v>
      </c>
      <c r="CX1540" s="9"/>
      <c r="CY1540" s="10"/>
      <c r="CZ1540" s="11"/>
      <c r="DA1540" s="6">
        <f>SUMIF(DB$284:DB$314,$D1540,DD$284:DD$314)</f>
        <v>0</v>
      </c>
      <c r="DB1540" s="9"/>
      <c r="DC1540" s="10"/>
      <c r="DD1540" s="11"/>
      <c r="DE1540" s="6">
        <f>SUMIF(DF$284:DF$314,$D1540,DH$284:DH$314)</f>
        <v>0</v>
      </c>
      <c r="DF1540" s="9"/>
      <c r="DG1540" s="10"/>
      <c r="DH1540" s="11"/>
      <c r="DI1540" s="6">
        <f>SUMIF(DJ$284:DJ$314,$D1540,DL$284:DL$314)</f>
        <v>0</v>
      </c>
      <c r="DJ1540" s="9"/>
      <c r="DK1540" s="10"/>
      <c r="DL1540" s="11"/>
      <c r="DM1540" s="6">
        <f>SUMIF(DN$284:DN$314,$D1540,DP$284:DP$314)</f>
        <v>0</v>
      </c>
      <c r="DN1540" s="9"/>
      <c r="DO1540" s="10"/>
      <c r="DP1540" s="11"/>
      <c r="DQ1540" s="6">
        <f>SUMIF(DR$284:DR$314,$D1540,DT$284:DT$314)</f>
        <v>0</v>
      </c>
      <c r="DR1540" s="9"/>
      <c r="DS1540" s="10"/>
      <c r="DT1540" s="11"/>
      <c r="DU1540" s="6">
        <f>SUMIF(DV$284:DV$314,$D1540,DX$284:DX$314)</f>
        <v>0</v>
      </c>
      <c r="DV1540" s="9"/>
      <c r="DW1540" s="10"/>
      <c r="DX1540" s="11"/>
      <c r="DY1540" s="6">
        <f>SUMIF(DZ$284:DZ$314,$D1540,EB$284:EB$314)</f>
        <v>0</v>
      </c>
      <c r="DZ1540" s="9"/>
      <c r="EA1540" s="10"/>
      <c r="EB1540" s="11"/>
      <c r="EC1540" s="6">
        <f>SUMIF(ED$284:ED$314,$D1540,EF$284:EF$314)</f>
        <v>0</v>
      </c>
      <c r="ED1540" s="9"/>
      <c r="EE1540" s="10"/>
      <c r="EF1540" s="11"/>
      <c r="EG1540" s="6">
        <f>SUMIF(EH$284:EH$314,$D1540,EJ$284:EJ$314)</f>
        <v>0</v>
      </c>
      <c r="EH1540" s="9"/>
      <c r="EI1540" s="10"/>
      <c r="EJ1540" s="11"/>
      <c r="EK1540" s="6">
        <f>SUMIF(EL$284:EL$314,$D1540,EN$284:EN$314)</f>
        <v>0</v>
      </c>
      <c r="EL1540" s="9"/>
      <c r="EM1540" s="10"/>
      <c r="EN1540" s="11"/>
      <c r="EO1540" s="6">
        <f>SUMIF(EP$284:EP$314,$D1540,ER$284:ER$314)</f>
        <v>0</v>
      </c>
      <c r="EP1540" s="9"/>
      <c r="EQ1540" s="10"/>
      <c r="ER1540" s="11"/>
      <c r="ES1540" s="6">
        <f>SUMIF(ET$284:ET$314,$D1540,EV$284:EV$314)</f>
        <v>0</v>
      </c>
      <c r="ET1540" s="9"/>
      <c r="EU1540" s="10"/>
      <c r="EV1540" s="11"/>
      <c r="EW1540" s="6">
        <f>SUMIF(EX$284:EX$314,$D1540,EZ$284:EZ$314)</f>
        <v>0</v>
      </c>
      <c r="EX1540" s="9"/>
      <c r="EY1540" s="10"/>
      <c r="EZ1540" s="11"/>
      <c r="FA1540" s="6">
        <f>SUMIF(FB$284:FB$314,$D1540,FD$284:FD$314)</f>
        <v>0</v>
      </c>
      <c r="FB1540" s="9"/>
      <c r="FC1540" s="10"/>
      <c r="FD1540" s="11"/>
      <c r="FE1540" s="6">
        <f>SUMIF(FF$284:FF$314,$D1540,FH$284:FH$314)</f>
        <v>0</v>
      </c>
      <c r="FF1540" s="9"/>
      <c r="FG1540" s="10"/>
      <c r="FH1540" s="11"/>
      <c r="FI1540" s="6">
        <f>SUMIF(FJ$284:FJ$314,$D1540,FL$284:FL$314)</f>
        <v>0</v>
      </c>
      <c r="FJ1540" s="9"/>
      <c r="FK1540" s="10"/>
      <c r="FL1540" s="11"/>
      <c r="FM1540" s="6">
        <f>SUMIF(FN$284:FN$314,$D1540,FP$284:FP$314)</f>
        <v>0</v>
      </c>
      <c r="FN1540" s="9"/>
      <c r="FO1540" s="10"/>
      <c r="FP1540" s="11"/>
      <c r="FQ1540" s="6">
        <f>SUMIF(FR$284:FR$314,$D1540,FT$284:FT$314)</f>
        <v>0</v>
      </c>
      <c r="FR1540" s="9"/>
      <c r="FS1540" s="10"/>
      <c r="FT1540" s="11"/>
      <c r="FU1540" s="6">
        <f>SUMIF(FV$284:FV$314,$D1540,FX$284:FX$314)</f>
        <v>0</v>
      </c>
      <c r="FV1540" s="9"/>
      <c r="FW1540" s="10"/>
      <c r="FX1540" s="11"/>
      <c r="FY1540" s="6">
        <f>SUMIF(FZ$284:FZ$314,$D1540,GB$284:GB$314)</f>
        <v>0</v>
      </c>
      <c r="FZ1540" s="9"/>
      <c r="GA1540" s="10"/>
      <c r="GB1540" s="11"/>
      <c r="GC1540" s="6">
        <f>SUMIF(GD$284:GD$314,$D1540,GF$284:GF$314)</f>
        <v>0</v>
      </c>
      <c r="GD1540" s="9"/>
      <c r="GE1540" s="10"/>
      <c r="GF1540" s="11"/>
      <c r="GG1540" s="6">
        <f>SUMIF(GH$284:GH$314,$D1540,GJ$284:GJ$314)</f>
        <v>0</v>
      </c>
      <c r="GH1540" s="9"/>
      <c r="GI1540" s="10"/>
      <c r="GJ1540" s="11"/>
      <c r="GK1540" s="6">
        <f>SUMIF(GL$284:GL$314,$D1540,GN$284:GN$314)</f>
        <v>0</v>
      </c>
      <c r="GL1540" s="9"/>
      <c r="GM1540" s="10"/>
      <c r="GN1540" s="11"/>
      <c r="GO1540" s="6">
        <f>SUMIF(GP$284:GP$314,$D1540,GR$284:GR$314)</f>
        <v>0</v>
      </c>
      <c r="GP1540" s="9"/>
      <c r="GQ1540" s="10"/>
      <c r="GR1540" s="11"/>
      <c r="GS1540" s="6">
        <f>SUMIF(GT$284:GT$314,$D1540,GV$284:GV$314)</f>
        <v>0</v>
      </c>
      <c r="GT1540" s="9"/>
      <c r="GU1540" s="10"/>
      <c r="GV1540" s="20"/>
      <c r="GW1540" s="19">
        <f t="shared" si="36"/>
        <v>0</v>
      </c>
      <c r="GX1540" s="472"/>
      <c r="GY1540" s="473"/>
    </row>
    <row r="1541" spans="1:207" ht="30">
      <c r="A1541" s="289" t="s">
        <v>85</v>
      </c>
      <c r="B1541" s="475"/>
      <c r="C1541" s="144" t="s">
        <v>454</v>
      </c>
      <c r="D1541" s="237" t="s">
        <v>450</v>
      </c>
      <c r="E1541" s="207">
        <f>SUMIF(F$315:F$345,$D1541,H$315:H$345)</f>
        <v>0</v>
      </c>
      <c r="F1541" s="12"/>
      <c r="G1541" s="13"/>
      <c r="H1541" s="14"/>
      <c r="I1541" s="6">
        <f>SUMIF(J$315:J$345,$D1541,L$315:L$345)</f>
        <v>0</v>
      </c>
      <c r="J1541" s="12"/>
      <c r="K1541" s="13"/>
      <c r="L1541" s="14"/>
      <c r="M1541" s="7">
        <f>SUMIF(N$315:N$345,$D1541,P$315:P$345)</f>
        <v>0</v>
      </c>
      <c r="N1541" s="12"/>
      <c r="O1541" s="13"/>
      <c r="P1541" s="14"/>
      <c r="Q1541" s="6">
        <f>SUMIF(R$315:R$345,$D1541,T$315:T$345)</f>
        <v>0</v>
      </c>
      <c r="R1541" s="12"/>
      <c r="S1541" s="13"/>
      <c r="T1541" s="14"/>
      <c r="U1541" s="7">
        <f>SUMIF(V$315:V$345,$D1541,X$315:X$345)</f>
        <v>0</v>
      </c>
      <c r="V1541" s="12"/>
      <c r="W1541" s="13"/>
      <c r="X1541" s="14"/>
      <c r="Y1541" s="6">
        <f>SUMIF(Z$315:Z$345,$D1541,AB$315:AB$345)</f>
        <v>0</v>
      </c>
      <c r="Z1541" s="12"/>
      <c r="AA1541" s="13"/>
      <c r="AB1541" s="14"/>
      <c r="AC1541" s="7">
        <f>SUMIF(AD$315:AD$345,$D1541,AF$315:AF$345)</f>
        <v>0</v>
      </c>
      <c r="AD1541" s="12"/>
      <c r="AE1541" s="13"/>
      <c r="AF1541" s="14"/>
      <c r="AG1541" s="7">
        <f>SUMIF(AH$315:AH$345,$D1541,AJ$315:AJ$345)</f>
        <v>0</v>
      </c>
      <c r="AH1541" s="12"/>
      <c r="AI1541" s="13"/>
      <c r="AJ1541" s="14"/>
      <c r="AK1541" s="7">
        <f>SUMIF(AL$315:AL$345,$D1541,AN$315:AN$345)</f>
        <v>0</v>
      </c>
      <c r="AL1541" s="12"/>
      <c r="AM1541" s="13"/>
      <c r="AN1541" s="14"/>
      <c r="AO1541" s="7">
        <f>SUMIF(AP$315:AP$345,$D1541,AR$315:AR$345)</f>
        <v>0</v>
      </c>
      <c r="AP1541" s="12"/>
      <c r="AQ1541" s="13"/>
      <c r="AR1541" s="14"/>
      <c r="AS1541" s="7">
        <f>SUMIF(AT$315:AT$345,$D1541,AV$315:AV$345)</f>
        <v>0</v>
      </c>
      <c r="AT1541" s="12"/>
      <c r="AU1541" s="13"/>
      <c r="AV1541" s="14"/>
      <c r="AW1541" s="7">
        <f>SUMIF(AX$315:AX$345,$D1541,AZ$315:AZ$345)</f>
        <v>0</v>
      </c>
      <c r="AX1541" s="12"/>
      <c r="AY1541" s="13"/>
      <c r="AZ1541" s="14"/>
      <c r="BA1541" s="7">
        <f>SUMIF(BB$315:BB$345,$D1541,BD$315:BD$345)</f>
        <v>0</v>
      </c>
      <c r="BB1541" s="12"/>
      <c r="BC1541" s="13"/>
      <c r="BD1541" s="14"/>
      <c r="BE1541" s="7">
        <f>SUMIF(BF$315:BF$345,$D1541,BH$315:BH$345)</f>
        <v>0</v>
      </c>
      <c r="BF1541" s="12"/>
      <c r="BG1541" s="13"/>
      <c r="BH1541" s="14"/>
      <c r="BI1541" s="7">
        <f>SUMIF(BJ$315:BJ$345,$D1541,BL$315:BL$345)</f>
        <v>0</v>
      </c>
      <c r="BJ1541" s="12"/>
      <c r="BK1541" s="13"/>
      <c r="BL1541" s="14"/>
      <c r="BM1541" s="7">
        <f>SUMIF(BN$315:BN$345,$D1541,BP$315:BP$345)</f>
        <v>0</v>
      </c>
      <c r="BN1541" s="12"/>
      <c r="BO1541" s="13"/>
      <c r="BP1541" s="14"/>
      <c r="BQ1541" s="7">
        <f>SUMIF(BR$315:BR$345,$D1541,BT$315:BT$345)</f>
        <v>0</v>
      </c>
      <c r="BR1541" s="12"/>
      <c r="BS1541" s="13"/>
      <c r="BT1541" s="14"/>
      <c r="BU1541" s="7">
        <f>SUMIF(BV$315:BV$345,$D1541,BX$315:BX$345)</f>
        <v>0</v>
      </c>
      <c r="BV1541" s="12"/>
      <c r="BW1541" s="13"/>
      <c r="BX1541" s="14"/>
      <c r="BY1541" s="7">
        <f>SUMIF(BZ$315:BZ$345,$D1541,CB$315:CB$345)</f>
        <v>0</v>
      </c>
      <c r="BZ1541" s="12"/>
      <c r="CA1541" s="13"/>
      <c r="CB1541" s="14"/>
      <c r="CC1541" s="7">
        <f>SUMIF(CD$315:CD$345,$D1541,CF$315:CF$345)</f>
        <v>0</v>
      </c>
      <c r="CD1541" s="12"/>
      <c r="CE1541" s="13"/>
      <c r="CF1541" s="14"/>
      <c r="CG1541" s="7">
        <f>SUMIF(CH$315:CH$345,$D1541,CJ$315:CJ$345)</f>
        <v>0</v>
      </c>
      <c r="CH1541" s="12"/>
      <c r="CI1541" s="13"/>
      <c r="CJ1541" s="14"/>
      <c r="CK1541" s="7">
        <f>SUMIF(CL$315:CL$345,$D1541,CN$315:CN$345)</f>
        <v>0</v>
      </c>
      <c r="CL1541" s="12"/>
      <c r="CM1541" s="13"/>
      <c r="CN1541" s="14"/>
      <c r="CO1541" s="7">
        <f>SUMIF(CP$315:CP$345,$D1541,CR$315:CR$345)</f>
        <v>0</v>
      </c>
      <c r="CP1541" s="12"/>
      <c r="CQ1541" s="13"/>
      <c r="CR1541" s="14"/>
      <c r="CS1541" s="7">
        <f>SUMIF(CT$315:CT$345,$D1541,CV$315:CV$345)</f>
        <v>0</v>
      </c>
      <c r="CT1541" s="12"/>
      <c r="CU1541" s="13"/>
      <c r="CV1541" s="14"/>
      <c r="CW1541" s="7">
        <f>SUMIF(CX$315:CX$345,$D1541,CZ$315:CZ$345)</f>
        <v>0</v>
      </c>
      <c r="CX1541" s="12"/>
      <c r="CY1541" s="13"/>
      <c r="CZ1541" s="14"/>
      <c r="DA1541" s="7">
        <f>SUMIF(DB$315:DB$345,$D1541,DD$315:DD$345)</f>
        <v>0</v>
      </c>
      <c r="DB1541" s="12"/>
      <c r="DC1541" s="13"/>
      <c r="DD1541" s="14"/>
      <c r="DE1541" s="7">
        <f>SUMIF(DF$315:DF$345,$D1541,DH$315:DH$345)</f>
        <v>0</v>
      </c>
      <c r="DF1541" s="12"/>
      <c r="DG1541" s="13"/>
      <c r="DH1541" s="14"/>
      <c r="DI1541" s="7">
        <f>SUMIF(DJ$315:DJ$345,$D1541,DL$315:DL$345)</f>
        <v>0</v>
      </c>
      <c r="DJ1541" s="12"/>
      <c r="DK1541" s="13"/>
      <c r="DL1541" s="14"/>
      <c r="DM1541" s="7">
        <f>SUMIF(DN$315:DN$345,$D1541,DP$315:DP$345)</f>
        <v>0</v>
      </c>
      <c r="DN1541" s="12"/>
      <c r="DO1541" s="13"/>
      <c r="DP1541" s="14"/>
      <c r="DQ1541" s="7">
        <f>SUMIF(DR$315:DR$345,$D1541,DT$315:DT$345)</f>
        <v>0</v>
      </c>
      <c r="DR1541" s="12"/>
      <c r="DS1541" s="13"/>
      <c r="DT1541" s="14"/>
      <c r="DU1541" s="7">
        <f>SUMIF(DV$315:DV$345,$D1541,DX$315:DX$345)</f>
        <v>0</v>
      </c>
      <c r="DV1541" s="12"/>
      <c r="DW1541" s="13"/>
      <c r="DX1541" s="14"/>
      <c r="DY1541" s="7">
        <f>SUMIF(DZ$315:DZ$345,$D1541,EB$315:EB$345)</f>
        <v>0</v>
      </c>
      <c r="DZ1541" s="12"/>
      <c r="EA1541" s="13"/>
      <c r="EB1541" s="14"/>
      <c r="EC1541" s="7">
        <f>SUMIF(ED$315:ED$345,$D1541,EF$315:EF$345)</f>
        <v>0</v>
      </c>
      <c r="ED1541" s="12"/>
      <c r="EE1541" s="13"/>
      <c r="EF1541" s="14"/>
      <c r="EG1541" s="7">
        <f>SUMIF(EH$315:EH$345,$D1541,EJ$315:EJ$345)</f>
        <v>0</v>
      </c>
      <c r="EH1541" s="12"/>
      <c r="EI1541" s="13"/>
      <c r="EJ1541" s="14"/>
      <c r="EK1541" s="7">
        <f>SUMIF(EL$315:EL$345,$D1541,EN$315:EN$345)</f>
        <v>0</v>
      </c>
      <c r="EL1541" s="12"/>
      <c r="EM1541" s="13"/>
      <c r="EN1541" s="14"/>
      <c r="EO1541" s="7">
        <f>SUMIF(EP$315:EP$345,$D1541,ER$315:ER$345)</f>
        <v>0</v>
      </c>
      <c r="EP1541" s="12"/>
      <c r="EQ1541" s="13"/>
      <c r="ER1541" s="14"/>
      <c r="ES1541" s="7">
        <f>SUMIF(ET$315:ET$345,$D1541,EV$315:EV$345)</f>
        <v>0</v>
      </c>
      <c r="ET1541" s="12"/>
      <c r="EU1541" s="13"/>
      <c r="EV1541" s="14"/>
      <c r="EW1541" s="7">
        <f>SUMIF(EX$315:EX$345,$D1541,EZ$315:EZ$345)</f>
        <v>0</v>
      </c>
      <c r="EX1541" s="12"/>
      <c r="EY1541" s="13"/>
      <c r="EZ1541" s="14"/>
      <c r="FA1541" s="7">
        <f>SUMIF(FB$315:FB$345,$D1541,FD$315:FD$345)</f>
        <v>0</v>
      </c>
      <c r="FB1541" s="12"/>
      <c r="FC1541" s="13"/>
      <c r="FD1541" s="14"/>
      <c r="FE1541" s="7">
        <f>SUMIF(FF$315:FF$345,$D1541,FH$315:FH$345)</f>
        <v>0</v>
      </c>
      <c r="FF1541" s="12"/>
      <c r="FG1541" s="13"/>
      <c r="FH1541" s="14"/>
      <c r="FI1541" s="7">
        <f>SUMIF(FJ$315:FJ$345,$D1541,FL$315:FL$345)</f>
        <v>0</v>
      </c>
      <c r="FJ1541" s="12"/>
      <c r="FK1541" s="13"/>
      <c r="FL1541" s="14"/>
      <c r="FM1541" s="7">
        <f>SUMIF(FN$315:FN$345,$D1541,FP$315:FP$345)</f>
        <v>0</v>
      </c>
      <c r="FN1541" s="12"/>
      <c r="FO1541" s="13"/>
      <c r="FP1541" s="14"/>
      <c r="FQ1541" s="7">
        <f>SUMIF(FR$315:FR$345,$D1541,FT$315:FT$345)</f>
        <v>0</v>
      </c>
      <c r="FR1541" s="12"/>
      <c r="FS1541" s="13"/>
      <c r="FT1541" s="14"/>
      <c r="FU1541" s="7">
        <f>SUMIF(FV$315:FV$345,$D1541,FX$315:FX$345)</f>
        <v>0</v>
      </c>
      <c r="FV1541" s="12"/>
      <c r="FW1541" s="13"/>
      <c r="FX1541" s="14"/>
      <c r="FY1541" s="7">
        <f>SUMIF(FZ$315:FZ$345,$D1541,GB$315:GB$345)</f>
        <v>0</v>
      </c>
      <c r="FZ1541" s="12"/>
      <c r="GA1541" s="13"/>
      <c r="GB1541" s="14"/>
      <c r="GC1541" s="7">
        <f>SUMIF(GD$315:GD$345,$D1541,GF$315:GF$345)</f>
        <v>0</v>
      </c>
      <c r="GD1541" s="12"/>
      <c r="GE1541" s="13"/>
      <c r="GF1541" s="14"/>
      <c r="GG1541" s="7">
        <f>SUMIF(GH$315:GH$345,$D1541,GJ$315:GJ$345)</f>
        <v>0</v>
      </c>
      <c r="GH1541" s="12"/>
      <c r="GI1541" s="13"/>
      <c r="GJ1541" s="14"/>
      <c r="GK1541" s="7">
        <f>SUMIF(GL$315:GL$345,$D1541,GN$315:GN$345)</f>
        <v>0</v>
      </c>
      <c r="GL1541" s="12"/>
      <c r="GM1541" s="13"/>
      <c r="GN1541" s="14"/>
      <c r="GO1541" s="7">
        <f>SUMIF(GP$315:GP$345,$D1541,GR$315:GR$345)</f>
        <v>0</v>
      </c>
      <c r="GP1541" s="12"/>
      <c r="GQ1541" s="13"/>
      <c r="GR1541" s="14"/>
      <c r="GS1541" s="7">
        <f>SUMIF(GT$315:GT$345,$D1541,GV$315:GV$345)</f>
        <v>0</v>
      </c>
      <c r="GT1541" s="12"/>
      <c r="GU1541" s="13"/>
      <c r="GV1541" s="21"/>
      <c r="GW1541" s="19">
        <f t="shared" si="36"/>
        <v>0</v>
      </c>
      <c r="GX1541" s="472"/>
      <c r="GY1541" s="473"/>
    </row>
    <row r="1542" spans="1:207" ht="30.75" thickBot="1">
      <c r="A1542" s="238" t="s">
        <v>86</v>
      </c>
      <c r="B1542" s="476"/>
      <c r="C1542" s="329" t="s">
        <v>454</v>
      </c>
      <c r="D1542" s="239" t="s">
        <v>450</v>
      </c>
      <c r="E1542" s="206">
        <f>SUMIF(F$346:F$376,$D1542,H$346:H$376)</f>
        <v>0</v>
      </c>
      <c r="F1542" s="15"/>
      <c r="G1542" s="16"/>
      <c r="H1542" s="16"/>
      <c r="I1542" s="6">
        <f>SUMIF(J$346:J$376,$D1542,L$346:L$376)</f>
        <v>0</v>
      </c>
      <c r="J1542" s="15"/>
      <c r="K1542" s="16"/>
      <c r="L1542" s="16"/>
      <c r="M1542" s="8">
        <f>SUMIF(N$346:N$376,$D1542,P$346:P$376)</f>
        <v>0</v>
      </c>
      <c r="N1542" s="15"/>
      <c r="O1542" s="16"/>
      <c r="P1542" s="16"/>
      <c r="Q1542" s="6">
        <f>SUMIF(R$346:R$376,$D1542,T$346:T$376)</f>
        <v>0</v>
      </c>
      <c r="R1542" s="15"/>
      <c r="S1542" s="16"/>
      <c r="T1542" s="16"/>
      <c r="U1542" s="8">
        <f>SUMIF(V$346:V$376,$D1542,X$346:X$376)</f>
        <v>0</v>
      </c>
      <c r="V1542" s="15"/>
      <c r="W1542" s="16"/>
      <c r="X1542" s="16"/>
      <c r="Y1542" s="6">
        <f>SUMIF(Z$346:Z$376,$D1542,AB$346:AB$376)</f>
        <v>0</v>
      </c>
      <c r="Z1542" s="15"/>
      <c r="AA1542" s="16"/>
      <c r="AB1542" s="16"/>
      <c r="AC1542" s="8">
        <f>SUMIF(AD$346:AD$376,$D1542,AF$346:AF$376)</f>
        <v>0</v>
      </c>
      <c r="AD1542" s="15"/>
      <c r="AE1542" s="16"/>
      <c r="AF1542" s="16"/>
      <c r="AG1542" s="8">
        <f>SUMIF(AH$346:AH$376,$D1542,AJ$346:AJ$376)</f>
        <v>0</v>
      </c>
      <c r="AH1542" s="15"/>
      <c r="AI1542" s="16"/>
      <c r="AJ1542" s="16"/>
      <c r="AK1542" s="8">
        <f>SUMIF(AL$346:AL$376,$D1542,AN$346:AN$376)</f>
        <v>0</v>
      </c>
      <c r="AL1542" s="15"/>
      <c r="AM1542" s="16"/>
      <c r="AN1542" s="16"/>
      <c r="AO1542" s="8">
        <f>SUMIF(AP$346:AP$376,$D1542,AR$346:AR$376)</f>
        <v>0</v>
      </c>
      <c r="AP1542" s="15"/>
      <c r="AQ1542" s="16"/>
      <c r="AR1542" s="16"/>
      <c r="AS1542" s="8">
        <f>SUMIF(AT$346:AT$376,$D1542,AV$346:AV$376)</f>
        <v>0</v>
      </c>
      <c r="AT1542" s="15"/>
      <c r="AU1542" s="16"/>
      <c r="AV1542" s="16"/>
      <c r="AW1542" s="8">
        <f>SUMIF(AX$346:AX$376,$D1542,AZ$346:AZ$376)</f>
        <v>0</v>
      </c>
      <c r="AX1542" s="15"/>
      <c r="AY1542" s="16"/>
      <c r="AZ1542" s="16"/>
      <c r="BA1542" s="8">
        <f>SUMIF(BB$346:BB$376,$D1542,BD$346:BD$376)</f>
        <v>0</v>
      </c>
      <c r="BB1542" s="15"/>
      <c r="BC1542" s="16"/>
      <c r="BD1542" s="16"/>
      <c r="BE1542" s="8">
        <f>SUMIF(BF$346:BF$376,$D1542,BH$346:BH$376)</f>
        <v>0</v>
      </c>
      <c r="BF1542" s="15"/>
      <c r="BG1542" s="16"/>
      <c r="BH1542" s="16"/>
      <c r="BI1542" s="8">
        <f>SUMIF(BJ$346:BJ$376,$D1542,BL$346:BL$376)</f>
        <v>0</v>
      </c>
      <c r="BJ1542" s="15"/>
      <c r="BK1542" s="16"/>
      <c r="BL1542" s="16"/>
      <c r="BM1542" s="8">
        <f>SUMIF(BN$346:BN$376,$D1542,BP$346:BP$376)</f>
        <v>0</v>
      </c>
      <c r="BN1542" s="15"/>
      <c r="BO1542" s="16"/>
      <c r="BP1542" s="16"/>
      <c r="BQ1542" s="8">
        <f>SUMIF(BR$346:BR$376,$D1542,BT$346:BT$376)</f>
        <v>0</v>
      </c>
      <c r="BR1542" s="15"/>
      <c r="BS1542" s="16"/>
      <c r="BT1542" s="16"/>
      <c r="BU1542" s="8">
        <f>SUMIF(BV$346:BV$376,$D1542,BX$346:BX$376)</f>
        <v>0</v>
      </c>
      <c r="BV1542" s="15"/>
      <c r="BW1542" s="16"/>
      <c r="BX1542" s="16"/>
      <c r="BY1542" s="8">
        <f>SUMIF(BZ$346:BZ$376,$D1542,CB$346:CB$376)</f>
        <v>0</v>
      </c>
      <c r="BZ1542" s="15"/>
      <c r="CA1542" s="16"/>
      <c r="CB1542" s="16"/>
      <c r="CC1542" s="8">
        <f>SUMIF(CD$346:CD$376,$D1542,CF$346:CF$376)</f>
        <v>0</v>
      </c>
      <c r="CD1542" s="15"/>
      <c r="CE1542" s="16"/>
      <c r="CF1542" s="16"/>
      <c r="CG1542" s="8">
        <f>SUMIF(CH$346:CH$376,$D1542,CJ$346:CJ$376)</f>
        <v>0</v>
      </c>
      <c r="CH1542" s="15"/>
      <c r="CI1542" s="16"/>
      <c r="CJ1542" s="16"/>
      <c r="CK1542" s="8">
        <f>SUMIF(CL$346:CL$376,$D1542,CN$346:CN$376)</f>
        <v>0</v>
      </c>
      <c r="CL1542" s="15"/>
      <c r="CM1542" s="16"/>
      <c r="CN1542" s="16"/>
      <c r="CO1542" s="8">
        <f>SUMIF(CP$346:CP$376,$D1542,CR$346:CR$376)</f>
        <v>0</v>
      </c>
      <c r="CP1542" s="15"/>
      <c r="CQ1542" s="16"/>
      <c r="CR1542" s="16"/>
      <c r="CS1542" s="8">
        <f>SUMIF(CT$346:CT$376,$D1542,CV$346:CV$376)</f>
        <v>0</v>
      </c>
      <c r="CT1542" s="15"/>
      <c r="CU1542" s="16"/>
      <c r="CV1542" s="16"/>
      <c r="CW1542" s="8">
        <f>SUMIF(CX$346:CX$376,$D1542,CZ$346:CZ$376)</f>
        <v>0</v>
      </c>
      <c r="CX1542" s="15"/>
      <c r="CY1542" s="16"/>
      <c r="CZ1542" s="16"/>
      <c r="DA1542" s="8">
        <f>SUMIF(DB$346:DB$376,$D1542,DD$346:DD$376)</f>
        <v>0</v>
      </c>
      <c r="DB1542" s="15"/>
      <c r="DC1542" s="16"/>
      <c r="DD1542" s="16"/>
      <c r="DE1542" s="8">
        <f>SUMIF(DF$346:DF$376,$D1542,DH$346:DH$376)</f>
        <v>0</v>
      </c>
      <c r="DF1542" s="15"/>
      <c r="DG1542" s="16"/>
      <c r="DH1542" s="16"/>
      <c r="DI1542" s="8">
        <f>SUMIF(DJ$346:DJ$376,$D1542,DL$346:DL$376)</f>
        <v>0</v>
      </c>
      <c r="DJ1542" s="15"/>
      <c r="DK1542" s="16"/>
      <c r="DL1542" s="16"/>
      <c r="DM1542" s="8">
        <f>SUMIF(DN$346:DN$376,$D1542,DP$346:DP$376)</f>
        <v>0</v>
      </c>
      <c r="DN1542" s="15"/>
      <c r="DO1542" s="16"/>
      <c r="DP1542" s="16"/>
      <c r="DQ1542" s="8">
        <f>SUMIF(DR$346:DR$376,$D1542,DT$346:DT$376)</f>
        <v>0</v>
      </c>
      <c r="DR1542" s="15"/>
      <c r="DS1542" s="16"/>
      <c r="DT1542" s="16"/>
      <c r="DU1542" s="8">
        <f>SUMIF(DV$346:DV$376,$D1542,DX$346:DX$376)</f>
        <v>0</v>
      </c>
      <c r="DV1542" s="15"/>
      <c r="DW1542" s="16"/>
      <c r="DX1542" s="16"/>
      <c r="DY1542" s="8">
        <f>SUMIF(DZ$346:DZ$376,$D1542,EB$346:EB$376)</f>
        <v>0</v>
      </c>
      <c r="DZ1542" s="15"/>
      <c r="EA1542" s="16"/>
      <c r="EB1542" s="16"/>
      <c r="EC1542" s="8">
        <f>SUMIF(ED$346:ED$376,$D1542,EF$346:EF$376)</f>
        <v>0</v>
      </c>
      <c r="ED1542" s="15"/>
      <c r="EE1542" s="16"/>
      <c r="EF1542" s="16"/>
      <c r="EG1542" s="8">
        <f>SUMIF(EH$346:EH$376,$D1542,EJ$346:EJ$376)</f>
        <v>0</v>
      </c>
      <c r="EH1542" s="15"/>
      <c r="EI1542" s="16"/>
      <c r="EJ1542" s="16"/>
      <c r="EK1542" s="8">
        <f>SUMIF(EL$346:EL$376,$D1542,EN$346:EN$376)</f>
        <v>0</v>
      </c>
      <c r="EL1542" s="15"/>
      <c r="EM1542" s="16"/>
      <c r="EN1542" s="16"/>
      <c r="EO1542" s="8">
        <f>SUMIF(EP$346:EP$376,$D1542,ER$346:ER$376)</f>
        <v>0</v>
      </c>
      <c r="EP1542" s="15"/>
      <c r="EQ1542" s="16"/>
      <c r="ER1542" s="16"/>
      <c r="ES1542" s="8">
        <f>SUMIF(ET$346:ET$376,$D1542,EV$346:EV$376)</f>
        <v>0</v>
      </c>
      <c r="ET1542" s="15"/>
      <c r="EU1542" s="16"/>
      <c r="EV1542" s="16"/>
      <c r="EW1542" s="8">
        <f>SUMIF(EX$346:EX$376,$D1542,EZ$346:EZ$376)</f>
        <v>0</v>
      </c>
      <c r="EX1542" s="15"/>
      <c r="EY1542" s="16"/>
      <c r="EZ1542" s="16"/>
      <c r="FA1542" s="8">
        <f>SUMIF(FB$346:FB$376,$D1542,FD$346:FD$376)</f>
        <v>0</v>
      </c>
      <c r="FB1542" s="15"/>
      <c r="FC1542" s="16"/>
      <c r="FD1542" s="16"/>
      <c r="FE1542" s="8">
        <f>SUMIF(FF$346:FF$376,$D1542,FH$346:FH$376)</f>
        <v>0</v>
      </c>
      <c r="FF1542" s="15"/>
      <c r="FG1542" s="16"/>
      <c r="FH1542" s="16"/>
      <c r="FI1542" s="8">
        <f>SUMIF(FJ$346:FJ$376,$D1542,FL$346:FL$376)</f>
        <v>0</v>
      </c>
      <c r="FJ1542" s="15"/>
      <c r="FK1542" s="16"/>
      <c r="FL1542" s="16"/>
      <c r="FM1542" s="8">
        <f>SUMIF(FN$346:FN$376,$D1542,FP$346:FP$376)</f>
        <v>0</v>
      </c>
      <c r="FN1542" s="15"/>
      <c r="FO1542" s="16"/>
      <c r="FP1542" s="16"/>
      <c r="FQ1542" s="8">
        <f>SUMIF(FR$346:FR$376,$D1542,FT$346:FT$376)</f>
        <v>0</v>
      </c>
      <c r="FR1542" s="15"/>
      <c r="FS1542" s="16"/>
      <c r="FT1542" s="16"/>
      <c r="FU1542" s="8">
        <f>SUMIF(FV$346:FV$376,$D1542,FX$346:FX$376)</f>
        <v>0</v>
      </c>
      <c r="FV1542" s="15"/>
      <c r="FW1542" s="16"/>
      <c r="FX1542" s="16"/>
      <c r="FY1542" s="8">
        <f>SUMIF(FZ$346:FZ$376,$D1542,GB$346:GB$376)</f>
        <v>0</v>
      </c>
      <c r="FZ1542" s="15"/>
      <c r="GA1542" s="16"/>
      <c r="GB1542" s="16"/>
      <c r="GC1542" s="8">
        <f>SUMIF(GD$346:GD$376,$D1542,GF$346:GF$376)</f>
        <v>0</v>
      </c>
      <c r="GD1542" s="15"/>
      <c r="GE1542" s="16"/>
      <c r="GF1542" s="16"/>
      <c r="GG1542" s="8">
        <f>SUMIF(GH$346:GH$376,$D1542,GJ$346:GJ$376)</f>
        <v>0</v>
      </c>
      <c r="GH1542" s="15"/>
      <c r="GI1542" s="16"/>
      <c r="GJ1542" s="16"/>
      <c r="GK1542" s="8">
        <f>SUMIF(GL$346:GL$376,$D1542,GN$346:GN$376)</f>
        <v>0</v>
      </c>
      <c r="GL1542" s="15"/>
      <c r="GM1542" s="16"/>
      <c r="GN1542" s="16"/>
      <c r="GO1542" s="8">
        <f>SUMIF(GP$346:GP$376,$D1542,GR$346:GR$376)</f>
        <v>0</v>
      </c>
      <c r="GP1542" s="15"/>
      <c r="GQ1542" s="16"/>
      <c r="GR1542" s="16"/>
      <c r="GS1542" s="8">
        <f>SUMIF(GT$346:GT$376,$D1542,GV$346:GV$376)</f>
        <v>0</v>
      </c>
      <c r="GT1542" s="15"/>
      <c r="GU1542" s="16"/>
      <c r="GV1542" s="22"/>
      <c r="GW1542" s="19">
        <f t="shared" si="36"/>
        <v>0</v>
      </c>
      <c r="GX1542" s="472"/>
      <c r="GY1542" s="473"/>
    </row>
    <row r="1543" spans="1:207" ht="30" customHeight="1">
      <c r="A1543" s="234" t="s">
        <v>75</v>
      </c>
      <c r="B1543" s="474" t="s">
        <v>509</v>
      </c>
      <c r="C1543" s="330" t="s">
        <v>453</v>
      </c>
      <c r="D1543" s="235" t="s">
        <v>452</v>
      </c>
      <c r="E1543" s="206">
        <f>SUMIF(F$5:F$35,$D1543,H$5:H$35)</f>
        <v>0</v>
      </c>
      <c r="F1543" s="9"/>
      <c r="G1543" s="10"/>
      <c r="H1543" s="11"/>
      <c r="I1543" s="6">
        <f>SUMIF(J$5:J$35,$D1543,L$5:L$35)</f>
        <v>0</v>
      </c>
      <c r="J1543" s="9"/>
      <c r="K1543" s="10"/>
      <c r="L1543" s="11"/>
      <c r="M1543" s="6">
        <f>SUMIF(N$5:N$35,$D1543,P$5:P$35)</f>
        <v>0</v>
      </c>
      <c r="N1543" s="9"/>
      <c r="O1543" s="10"/>
      <c r="P1543" s="11"/>
      <c r="Q1543" s="6">
        <f>SUMIF(R$5:R$35,$D1543,T$5:T$35)</f>
        <v>0</v>
      </c>
      <c r="R1543" s="9"/>
      <c r="S1543" s="10"/>
      <c r="T1543" s="11"/>
      <c r="U1543" s="6">
        <f>SUMIF(V$5:V$35,$D1543,X$5:X$35)</f>
        <v>0</v>
      </c>
      <c r="V1543" s="9"/>
      <c r="W1543" s="10"/>
      <c r="X1543" s="11"/>
      <c r="Y1543" s="6">
        <f>SUMIF(Z$5:Z$35,$D1543,AB$5:AB$35)</f>
        <v>0</v>
      </c>
      <c r="Z1543" s="9"/>
      <c r="AA1543" s="10"/>
      <c r="AB1543" s="11"/>
      <c r="AC1543" s="6">
        <f>SUMIF(AD$5:AD$35,$D1543,AF$5:AF$35)</f>
        <v>0</v>
      </c>
      <c r="AD1543" s="9"/>
      <c r="AE1543" s="10"/>
      <c r="AF1543" s="11"/>
      <c r="AG1543" s="6">
        <f>SUMIF(AH$5:AH$35,$D1543,AJ$5:AJ$35)</f>
        <v>0</v>
      </c>
      <c r="AH1543" s="9"/>
      <c r="AI1543" s="10"/>
      <c r="AJ1543" s="11"/>
      <c r="AK1543" s="6">
        <f>SUMIF(AL$5:AL$35,$D1543,AN$5:AN$35)</f>
        <v>0</v>
      </c>
      <c r="AL1543" s="9"/>
      <c r="AM1543" s="10"/>
      <c r="AN1543" s="11"/>
      <c r="AO1543" s="6">
        <f>SUMIF(AP$5:AP$35,$D1543,AR$5:AR$35)</f>
        <v>0</v>
      </c>
      <c r="AP1543" s="9"/>
      <c r="AQ1543" s="10"/>
      <c r="AR1543" s="11"/>
      <c r="AS1543" s="6">
        <f>SUMIF(AT$5:AT$35,$D1543,AV$5:AV$35)</f>
        <v>0</v>
      </c>
      <c r="AT1543" s="9"/>
      <c r="AU1543" s="10"/>
      <c r="AV1543" s="11"/>
      <c r="AW1543" s="6">
        <f>SUMIF(AX$5:AX$35,$D1543,AZ$5:AZ$35)</f>
        <v>0</v>
      </c>
      <c r="AX1543" s="9"/>
      <c r="AY1543" s="10"/>
      <c r="AZ1543" s="11"/>
      <c r="BA1543" s="6">
        <f>SUMIF(BB$5:BB$35,$D1543,BD$5:BD$35)</f>
        <v>0</v>
      </c>
      <c r="BB1543" s="9"/>
      <c r="BC1543" s="10"/>
      <c r="BD1543" s="11"/>
      <c r="BE1543" s="6">
        <f>SUMIF(BF$5:BF$35,$D1543,BH$5:BH$35)</f>
        <v>0</v>
      </c>
      <c r="BF1543" s="9"/>
      <c r="BG1543" s="10"/>
      <c r="BH1543" s="11"/>
      <c r="BI1543" s="6">
        <f>SUMIF(BJ$5:BJ$35,$D1543,BL$5:BL$35)</f>
        <v>0</v>
      </c>
      <c r="BJ1543" s="9"/>
      <c r="BK1543" s="10"/>
      <c r="BL1543" s="11"/>
      <c r="BM1543" s="6">
        <f>SUMIF(BN$5:BN$35,$D1543,BP$5:BP$35)</f>
        <v>0</v>
      </c>
      <c r="BN1543" s="9"/>
      <c r="BO1543" s="10"/>
      <c r="BP1543" s="11"/>
      <c r="BQ1543" s="6">
        <f>SUMIF(BR$5:BR$35,$D1543,BT$5:BT$35)</f>
        <v>0</v>
      </c>
      <c r="BR1543" s="9"/>
      <c r="BS1543" s="10"/>
      <c r="BT1543" s="11"/>
      <c r="BU1543" s="6">
        <f>SUMIF(BV$5:BV$35,$D1543,BX$5:BX$35)</f>
        <v>0</v>
      </c>
      <c r="BV1543" s="9"/>
      <c r="BW1543" s="10"/>
      <c r="BX1543" s="11"/>
      <c r="BY1543" s="6">
        <f>SUMIF(BZ$5:BZ$35,$D1543,CB$5:CB$35)</f>
        <v>0</v>
      </c>
      <c r="BZ1543" s="9"/>
      <c r="CA1543" s="10"/>
      <c r="CB1543" s="11"/>
      <c r="CC1543" s="6">
        <f>SUMIF(CD$5:CD$35,$D1543,CF$5:CF$35)</f>
        <v>0</v>
      </c>
      <c r="CD1543" s="9"/>
      <c r="CE1543" s="10"/>
      <c r="CF1543" s="11"/>
      <c r="CG1543" s="6">
        <f>SUMIF(CH$5:CH$35,$D1543,CJ$5:CJ$35)</f>
        <v>0</v>
      </c>
      <c r="CH1543" s="9"/>
      <c r="CI1543" s="10"/>
      <c r="CJ1543" s="11"/>
      <c r="CK1543" s="6">
        <f>SUMIF(CL$5:CL$35,$D1543,CN$5:CN$35)</f>
        <v>0</v>
      </c>
      <c r="CL1543" s="9"/>
      <c r="CM1543" s="10"/>
      <c r="CN1543" s="11"/>
      <c r="CO1543" s="6">
        <f>SUMIF(CP$5:CP$35,$D1543,CR$5:CR$35)</f>
        <v>0</v>
      </c>
      <c r="CP1543" s="9"/>
      <c r="CQ1543" s="10"/>
      <c r="CR1543" s="11"/>
      <c r="CS1543" s="6">
        <f>SUMIF(CT$5:CT$35,$D1543,CV$5:CV$35)</f>
        <v>0</v>
      </c>
      <c r="CT1543" s="9"/>
      <c r="CU1543" s="10"/>
      <c r="CV1543" s="11"/>
      <c r="CW1543" s="6">
        <f>SUMIF(CX$5:CX$35,$D1543,CZ$5:CZ$35)</f>
        <v>0</v>
      </c>
      <c r="CX1543" s="9"/>
      <c r="CY1543" s="10"/>
      <c r="CZ1543" s="11"/>
      <c r="DA1543" s="6">
        <f>SUMIF(DB$5:DB$35,$D1543,DD$5:DD$35)</f>
        <v>0</v>
      </c>
      <c r="DB1543" s="9"/>
      <c r="DC1543" s="10"/>
      <c r="DD1543" s="11"/>
      <c r="DE1543" s="6">
        <f>SUMIF(DF$5:DF$35,$D1543,DH$5:DH$35)</f>
        <v>0</v>
      </c>
      <c r="DF1543" s="9"/>
      <c r="DG1543" s="10"/>
      <c r="DH1543" s="11"/>
      <c r="DI1543" s="6">
        <f>SUMIF(DJ$5:DJ$35,$D1543,DL$5:DL$35)</f>
        <v>0</v>
      </c>
      <c r="DJ1543" s="9"/>
      <c r="DK1543" s="10"/>
      <c r="DL1543" s="11"/>
      <c r="DM1543" s="6">
        <f>SUMIF(DN$5:DN$35,$D1543,DP$5:DP$35)</f>
        <v>0</v>
      </c>
      <c r="DN1543" s="9"/>
      <c r="DO1543" s="10"/>
      <c r="DP1543" s="11"/>
      <c r="DQ1543" s="6">
        <f>SUMIF(DR$5:DR$35,$D1543,DT$5:DT$35)</f>
        <v>0</v>
      </c>
      <c r="DR1543" s="9"/>
      <c r="DS1543" s="10"/>
      <c r="DT1543" s="11"/>
      <c r="DU1543" s="6">
        <f>SUMIF(DV$5:DV$35,$D1543,DX$5:DX$35)</f>
        <v>0</v>
      </c>
      <c r="DV1543" s="9"/>
      <c r="DW1543" s="10"/>
      <c r="DX1543" s="11"/>
      <c r="DY1543" s="6">
        <f>SUMIF(DZ$5:DZ$35,$D1543,EB$5:EB$35)</f>
        <v>0</v>
      </c>
      <c r="DZ1543" s="9"/>
      <c r="EA1543" s="10"/>
      <c r="EB1543" s="11"/>
      <c r="EC1543" s="6">
        <f>SUMIF(ED$5:ED$35,$D1543,EF$5:EF$35)</f>
        <v>0</v>
      </c>
      <c r="ED1543" s="9"/>
      <c r="EE1543" s="10"/>
      <c r="EF1543" s="11"/>
      <c r="EG1543" s="6">
        <f>SUMIF(EH$5:EH$35,$D1543,EJ$5:EJ$35)</f>
        <v>0</v>
      </c>
      <c r="EH1543" s="9"/>
      <c r="EI1543" s="10"/>
      <c r="EJ1543" s="11"/>
      <c r="EK1543" s="6">
        <f>SUMIF(EL$5:EL$35,$D1543,EN$5:EN$35)</f>
        <v>0</v>
      </c>
      <c r="EL1543" s="9"/>
      <c r="EM1543" s="10"/>
      <c r="EN1543" s="11"/>
      <c r="EO1543" s="6">
        <f>SUMIF(EP$5:EP$35,$D1543,ER$5:ER$35)</f>
        <v>0</v>
      </c>
      <c r="EP1543" s="9"/>
      <c r="EQ1543" s="10"/>
      <c r="ER1543" s="11"/>
      <c r="ES1543" s="6">
        <f>SUMIF(ET$5:ET$35,$D1543,EV$5:EV$35)</f>
        <v>0</v>
      </c>
      <c r="ET1543" s="9"/>
      <c r="EU1543" s="10"/>
      <c r="EV1543" s="11"/>
      <c r="EW1543" s="6">
        <f>SUMIF(EX$5:EX$35,$D1543,EZ$5:EZ$35)</f>
        <v>0</v>
      </c>
      <c r="EX1543" s="9"/>
      <c r="EY1543" s="10"/>
      <c r="EZ1543" s="11"/>
      <c r="FA1543" s="6">
        <f>SUMIF(FB$5:FB$35,$D1543,FD$5:FD$35)</f>
        <v>0</v>
      </c>
      <c r="FB1543" s="9"/>
      <c r="FC1543" s="10"/>
      <c r="FD1543" s="11"/>
      <c r="FE1543" s="6">
        <f>SUMIF(FF$5:FF$35,$D1543,FH$5:FH$35)</f>
        <v>0</v>
      </c>
      <c r="FF1543" s="9"/>
      <c r="FG1543" s="10"/>
      <c r="FH1543" s="11"/>
      <c r="FI1543" s="6">
        <f>SUMIF(FJ$5:FJ$35,$D1543,FL$5:FL$35)</f>
        <v>0</v>
      </c>
      <c r="FJ1543" s="9"/>
      <c r="FK1543" s="10"/>
      <c r="FL1543" s="11"/>
      <c r="FM1543" s="6">
        <f>SUMIF(FN$5:FN$35,$D1543,FP$5:FP$35)</f>
        <v>0</v>
      </c>
      <c r="FN1543" s="9"/>
      <c r="FO1543" s="10"/>
      <c r="FP1543" s="11"/>
      <c r="FQ1543" s="6">
        <f>SUMIF(FR$5:FR$35,$D1543,FT$5:FT$35)</f>
        <v>0</v>
      </c>
      <c r="FR1543" s="9"/>
      <c r="FS1543" s="10"/>
      <c r="FT1543" s="11"/>
      <c r="FU1543" s="6">
        <f>SUMIF(FV$5:FV$35,$D1543,FX$5:FX$35)</f>
        <v>0</v>
      </c>
      <c r="FV1543" s="9"/>
      <c r="FW1543" s="10"/>
      <c r="FX1543" s="11"/>
      <c r="FY1543" s="6">
        <f>SUMIF(FZ$5:FZ$35,$D1543,GB$5:GB$35)</f>
        <v>0</v>
      </c>
      <c r="FZ1543" s="9"/>
      <c r="GA1543" s="10"/>
      <c r="GB1543" s="11"/>
      <c r="GC1543" s="6">
        <f>SUMIF(GD$5:GD$35,$D1543,GF$5:GF$35)</f>
        <v>0</v>
      </c>
      <c r="GD1543" s="9"/>
      <c r="GE1543" s="10"/>
      <c r="GF1543" s="11"/>
      <c r="GG1543" s="6">
        <f>SUMIF(GH$5:GH$35,$D1543,GJ$5:GJ$35)</f>
        <v>0</v>
      </c>
      <c r="GH1543" s="9"/>
      <c r="GI1543" s="10"/>
      <c r="GJ1543" s="11"/>
      <c r="GK1543" s="6">
        <f>SUMIF(GL$5:GL$35,$D1543,GN$5:GN$35)</f>
        <v>0</v>
      </c>
      <c r="GL1543" s="9"/>
      <c r="GM1543" s="10"/>
      <c r="GN1543" s="11"/>
      <c r="GO1543" s="6">
        <f>SUMIF(GP$5:GP$35,$D1543,GR$5:GR$35)</f>
        <v>0</v>
      </c>
      <c r="GP1543" s="9"/>
      <c r="GQ1543" s="10"/>
      <c r="GR1543" s="11"/>
      <c r="GS1543" s="6">
        <f>SUMIF(GT$5:GT$35,$D1543,GV$5:GV$35)</f>
        <v>0</v>
      </c>
      <c r="GT1543" s="9"/>
      <c r="GU1543" s="10"/>
      <c r="GV1543" s="20"/>
      <c r="GW1543" s="19">
        <f t="shared" si="36"/>
        <v>0</v>
      </c>
      <c r="GX1543" s="472">
        <f>SUM(GW1543:GW1554)</f>
        <v>0</v>
      </c>
      <c r="GY1543" s="473" t="str">
        <f>D1543</f>
        <v>TS15435/000</v>
      </c>
    </row>
    <row r="1544" spans="1:207" ht="30">
      <c r="A1544" s="236" t="s">
        <v>76</v>
      </c>
      <c r="B1544" s="475"/>
      <c r="C1544" s="327" t="s">
        <v>453</v>
      </c>
      <c r="D1544" s="237" t="s">
        <v>452</v>
      </c>
      <c r="E1544" s="206">
        <f>SUMIF(F$36:F$66,$D1544,H$36:H$66)</f>
        <v>0</v>
      </c>
      <c r="F1544" s="9"/>
      <c r="G1544" s="10"/>
      <c r="H1544" s="11"/>
      <c r="I1544" s="6">
        <f>SUMIF(J$36:J$66,$D1544,L$36:L$66)</f>
        <v>0</v>
      </c>
      <c r="J1544" s="9"/>
      <c r="K1544" s="10"/>
      <c r="L1544" s="11"/>
      <c r="M1544" s="6">
        <f>SUMIF(N$36:N$66,$D1544,P$36:P$66)</f>
        <v>0</v>
      </c>
      <c r="N1544" s="9"/>
      <c r="O1544" s="10"/>
      <c r="P1544" s="11"/>
      <c r="Q1544" s="6">
        <f>SUMIF(R$36:R$66,$D1544,T$36:T$66)</f>
        <v>0</v>
      </c>
      <c r="R1544" s="9"/>
      <c r="S1544" s="10"/>
      <c r="T1544" s="11"/>
      <c r="U1544" s="6">
        <f>SUMIF(V$36:V$66,$D1544,X$36:X$66)</f>
        <v>0</v>
      </c>
      <c r="V1544" s="9"/>
      <c r="W1544" s="10"/>
      <c r="X1544" s="11"/>
      <c r="Y1544" s="6">
        <f>SUMIF(Z$36:Z$66,$D1544,AB$36:AB$66)</f>
        <v>0</v>
      </c>
      <c r="Z1544" s="9"/>
      <c r="AA1544" s="10"/>
      <c r="AB1544" s="11"/>
      <c r="AC1544" s="6">
        <f>SUMIF(AD$36:AD$66,$D1544,AF$36:AF$66)</f>
        <v>0</v>
      </c>
      <c r="AD1544" s="9"/>
      <c r="AE1544" s="10"/>
      <c r="AF1544" s="11"/>
      <c r="AG1544" s="6">
        <f>SUMIF(AH$36:AH$66,$D1544,AJ$36:AJ$66)</f>
        <v>0</v>
      </c>
      <c r="AH1544" s="9"/>
      <c r="AI1544" s="10"/>
      <c r="AJ1544" s="11"/>
      <c r="AK1544" s="6">
        <f>SUMIF(AL$36:AL$66,$D1544,AN$36:AN$66)</f>
        <v>0</v>
      </c>
      <c r="AL1544" s="9"/>
      <c r="AM1544" s="10"/>
      <c r="AN1544" s="11"/>
      <c r="AO1544" s="6">
        <f>SUMIF(AP$36:AP$66,$D1544,AR$36:AR$66)</f>
        <v>0</v>
      </c>
      <c r="AP1544" s="9"/>
      <c r="AQ1544" s="10"/>
      <c r="AR1544" s="11"/>
      <c r="AS1544" s="6">
        <f>SUMIF(AT$36:AT$66,$D1544,AV$36:AV$66)</f>
        <v>0</v>
      </c>
      <c r="AT1544" s="9"/>
      <c r="AU1544" s="10"/>
      <c r="AV1544" s="11"/>
      <c r="AW1544" s="6">
        <f>SUMIF(AX$36:AX$66,$D1544,AZ$36:AZ$66)</f>
        <v>0</v>
      </c>
      <c r="AX1544" s="9"/>
      <c r="AY1544" s="10"/>
      <c r="AZ1544" s="11"/>
      <c r="BA1544" s="6">
        <f>SUMIF(BB$36:BB$66,$D1544,BD$36:BD$66)</f>
        <v>0</v>
      </c>
      <c r="BB1544" s="9"/>
      <c r="BC1544" s="10"/>
      <c r="BD1544" s="11"/>
      <c r="BE1544" s="6">
        <f>SUMIF(BF$36:BF$66,$D1544,BH$36:BH$66)</f>
        <v>0</v>
      </c>
      <c r="BF1544" s="9"/>
      <c r="BG1544" s="10"/>
      <c r="BH1544" s="11"/>
      <c r="BI1544" s="6">
        <f>SUMIF(BJ$36:BJ$66,$D1544,BL$36:BL$66)</f>
        <v>0</v>
      </c>
      <c r="BJ1544" s="9"/>
      <c r="BK1544" s="10"/>
      <c r="BL1544" s="11"/>
      <c r="BM1544" s="6">
        <f>SUMIF(BN$36:BN$66,$D1544,BP$36:BP$66)</f>
        <v>0</v>
      </c>
      <c r="BN1544" s="9"/>
      <c r="BO1544" s="10"/>
      <c r="BP1544" s="11"/>
      <c r="BQ1544" s="6">
        <f>SUMIF(BR$36:BR$66,$D1544,BT$36:BT$66)</f>
        <v>0</v>
      </c>
      <c r="BR1544" s="9"/>
      <c r="BS1544" s="10"/>
      <c r="BT1544" s="11"/>
      <c r="BU1544" s="6">
        <f>SUMIF(BV$36:BV$66,$D1544,BX$36:BX$66)</f>
        <v>0</v>
      </c>
      <c r="BV1544" s="9"/>
      <c r="BW1544" s="10"/>
      <c r="BX1544" s="11"/>
      <c r="BY1544" s="6">
        <f>SUMIF(BZ$36:BZ$66,$D1544,CB$36:CB$66)</f>
        <v>0</v>
      </c>
      <c r="BZ1544" s="9"/>
      <c r="CA1544" s="10"/>
      <c r="CB1544" s="11"/>
      <c r="CC1544" s="6">
        <f>SUMIF(CD$36:CD$66,$D1544,CF$36:CF$66)</f>
        <v>0</v>
      </c>
      <c r="CD1544" s="9"/>
      <c r="CE1544" s="10"/>
      <c r="CF1544" s="11"/>
      <c r="CG1544" s="6">
        <f>SUMIF(CH$36:CH$66,$D1544,CJ$36:CJ$66)</f>
        <v>0</v>
      </c>
      <c r="CH1544" s="9"/>
      <c r="CI1544" s="10"/>
      <c r="CJ1544" s="11"/>
      <c r="CK1544" s="6">
        <f>SUMIF(CL$36:CL$66,$D1544,CN$36:CN$66)</f>
        <v>0</v>
      </c>
      <c r="CL1544" s="9"/>
      <c r="CM1544" s="10"/>
      <c r="CN1544" s="11"/>
      <c r="CO1544" s="6">
        <f>SUMIF(CP$36:CP$66,$D1544,CR$36:CR$66)</f>
        <v>0</v>
      </c>
      <c r="CP1544" s="9"/>
      <c r="CQ1544" s="10"/>
      <c r="CR1544" s="11"/>
      <c r="CS1544" s="6">
        <f>SUMIF(CT$36:CT$66,$D1544,CV$36:CV$66)</f>
        <v>0</v>
      </c>
      <c r="CT1544" s="9"/>
      <c r="CU1544" s="10"/>
      <c r="CV1544" s="11"/>
      <c r="CW1544" s="6">
        <f>SUMIF(CX$36:CX$66,$D1544,CZ$36:CZ$66)</f>
        <v>0</v>
      </c>
      <c r="CX1544" s="9"/>
      <c r="CY1544" s="10"/>
      <c r="CZ1544" s="11"/>
      <c r="DA1544" s="6">
        <f>SUMIF(DB$36:DB$66,$D1544,DD$36:DD$66)</f>
        <v>0</v>
      </c>
      <c r="DB1544" s="9"/>
      <c r="DC1544" s="10"/>
      <c r="DD1544" s="11"/>
      <c r="DE1544" s="6">
        <f>SUMIF(DF$36:DF$66,$D1544,DH$36:DH$66)</f>
        <v>0</v>
      </c>
      <c r="DF1544" s="9"/>
      <c r="DG1544" s="10"/>
      <c r="DH1544" s="11"/>
      <c r="DI1544" s="6">
        <f>SUMIF(DJ$36:DJ$66,$D1544,DL$36:DL$66)</f>
        <v>0</v>
      </c>
      <c r="DJ1544" s="9"/>
      <c r="DK1544" s="10"/>
      <c r="DL1544" s="11"/>
      <c r="DM1544" s="6">
        <f>SUMIF(DN$36:DN$66,$D1544,DP$36:DP$66)</f>
        <v>0</v>
      </c>
      <c r="DN1544" s="9"/>
      <c r="DO1544" s="10"/>
      <c r="DP1544" s="11"/>
      <c r="DQ1544" s="6">
        <f>SUMIF(DR$36:DR$66,$D1544,DT$36:DT$66)</f>
        <v>0</v>
      </c>
      <c r="DR1544" s="9"/>
      <c r="DS1544" s="10"/>
      <c r="DT1544" s="11"/>
      <c r="DU1544" s="6">
        <f>SUMIF(DV$36:DV$66,$D1544,DX$36:DX$66)</f>
        <v>0</v>
      </c>
      <c r="DV1544" s="9"/>
      <c r="DW1544" s="10"/>
      <c r="DX1544" s="11"/>
      <c r="DY1544" s="6">
        <f>SUMIF(DZ$36:DZ$66,$D1544,EB$36:EB$66)</f>
        <v>0</v>
      </c>
      <c r="DZ1544" s="9"/>
      <c r="EA1544" s="10"/>
      <c r="EB1544" s="11"/>
      <c r="EC1544" s="6">
        <f>SUMIF(ED$36:ED$66,$D1544,EF$36:EF$66)</f>
        <v>0</v>
      </c>
      <c r="ED1544" s="9"/>
      <c r="EE1544" s="10"/>
      <c r="EF1544" s="11"/>
      <c r="EG1544" s="6">
        <f>SUMIF(EH$36:EH$66,$D1544,EJ$36:EJ$66)</f>
        <v>0</v>
      </c>
      <c r="EH1544" s="9"/>
      <c r="EI1544" s="10"/>
      <c r="EJ1544" s="11"/>
      <c r="EK1544" s="6">
        <f>SUMIF(EL$36:EL$66,$D1544,EN$36:EN$66)</f>
        <v>0</v>
      </c>
      <c r="EL1544" s="9"/>
      <c r="EM1544" s="10"/>
      <c r="EN1544" s="11"/>
      <c r="EO1544" s="6">
        <f>SUMIF(EP$36:EP$66,$D1544,ER$36:ER$66)</f>
        <v>0</v>
      </c>
      <c r="EP1544" s="9"/>
      <c r="EQ1544" s="10"/>
      <c r="ER1544" s="11"/>
      <c r="ES1544" s="6">
        <f>SUMIF(ET$36:ET$66,$D1544,EV$36:EV$66)</f>
        <v>0</v>
      </c>
      <c r="ET1544" s="9"/>
      <c r="EU1544" s="10"/>
      <c r="EV1544" s="11"/>
      <c r="EW1544" s="6">
        <f>SUMIF(EX$36:EX$66,$D1544,EZ$36:EZ$66)</f>
        <v>0</v>
      </c>
      <c r="EX1544" s="9"/>
      <c r="EY1544" s="10"/>
      <c r="EZ1544" s="11"/>
      <c r="FA1544" s="6">
        <f>SUMIF(FB$36:FB$66,$D1544,FD$36:FD$66)</f>
        <v>0</v>
      </c>
      <c r="FB1544" s="9"/>
      <c r="FC1544" s="10"/>
      <c r="FD1544" s="11"/>
      <c r="FE1544" s="6">
        <f>SUMIF(FF$36:FF$66,$D1544,FH$36:FH$66)</f>
        <v>0</v>
      </c>
      <c r="FF1544" s="9"/>
      <c r="FG1544" s="10"/>
      <c r="FH1544" s="11"/>
      <c r="FI1544" s="6">
        <f>SUMIF(FJ$36:FJ$66,$D1544,FL$36:FL$66)</f>
        <v>0</v>
      </c>
      <c r="FJ1544" s="9"/>
      <c r="FK1544" s="10"/>
      <c r="FL1544" s="11"/>
      <c r="FM1544" s="6">
        <f>SUMIF(FN$36:FN$66,$D1544,FP$36:FP$66)</f>
        <v>0</v>
      </c>
      <c r="FN1544" s="9"/>
      <c r="FO1544" s="10"/>
      <c r="FP1544" s="11"/>
      <c r="FQ1544" s="6">
        <f>SUMIF(FR$36:FR$66,$D1544,FT$36:FT$66)</f>
        <v>0</v>
      </c>
      <c r="FR1544" s="9"/>
      <c r="FS1544" s="10"/>
      <c r="FT1544" s="11"/>
      <c r="FU1544" s="6">
        <f>SUMIF(FV$36:FV$66,$D1544,FX$36:FX$66)</f>
        <v>0</v>
      </c>
      <c r="FV1544" s="9"/>
      <c r="FW1544" s="10"/>
      <c r="FX1544" s="11"/>
      <c r="FY1544" s="6">
        <f>SUMIF(FZ$36:FZ$66,$D1544,GB$36:GB$66)</f>
        <v>0</v>
      </c>
      <c r="FZ1544" s="9"/>
      <c r="GA1544" s="10"/>
      <c r="GB1544" s="11"/>
      <c r="GC1544" s="6">
        <f>SUMIF(GD$36:GD$66,$D1544,GF$36:GF$66)</f>
        <v>0</v>
      </c>
      <c r="GD1544" s="9"/>
      <c r="GE1544" s="10"/>
      <c r="GF1544" s="11"/>
      <c r="GG1544" s="6">
        <f>SUMIF(GH$36:GH$66,$D1544,GJ$36:GJ$66)</f>
        <v>0</v>
      </c>
      <c r="GH1544" s="9"/>
      <c r="GI1544" s="10"/>
      <c r="GJ1544" s="11"/>
      <c r="GK1544" s="6">
        <f>SUMIF(GL$36:GL$66,$D1544,GN$36:GN$66)</f>
        <v>0</v>
      </c>
      <c r="GL1544" s="9"/>
      <c r="GM1544" s="10"/>
      <c r="GN1544" s="11"/>
      <c r="GO1544" s="6">
        <f>SUMIF(GP$36:GP$66,$D1544,GR$36:GR$66)</f>
        <v>0</v>
      </c>
      <c r="GP1544" s="9"/>
      <c r="GQ1544" s="10"/>
      <c r="GR1544" s="11"/>
      <c r="GS1544" s="6">
        <f>SUMIF(GT$36:GT$66,$D1544,GV$36:GV$66)</f>
        <v>0</v>
      </c>
      <c r="GT1544" s="9"/>
      <c r="GU1544" s="10"/>
      <c r="GV1544" s="20"/>
      <c r="GW1544" s="19">
        <f t="shared" si="36"/>
        <v>0</v>
      </c>
      <c r="GX1544" s="472"/>
      <c r="GY1544" s="473"/>
    </row>
    <row r="1545" spans="1:207" ht="30">
      <c r="A1545" s="236" t="s">
        <v>77</v>
      </c>
      <c r="B1545" s="475"/>
      <c r="C1545" s="327" t="s">
        <v>453</v>
      </c>
      <c r="D1545" s="237" t="s">
        <v>452</v>
      </c>
      <c r="E1545" s="206">
        <f>SUMIF(F$67:F$97,$D1545,H$67:H$97)</f>
        <v>0</v>
      </c>
      <c r="F1545" s="9"/>
      <c r="G1545" s="10"/>
      <c r="H1545" s="11"/>
      <c r="I1545" s="6">
        <f>SUMIF(J$67:J$97,$D1545,L$67:L$97)</f>
        <v>0</v>
      </c>
      <c r="J1545" s="9"/>
      <c r="K1545" s="10"/>
      <c r="L1545" s="11"/>
      <c r="M1545" s="6">
        <f>SUMIF(N$67:N$97,$D1545,P$67:P$97)</f>
        <v>0</v>
      </c>
      <c r="N1545" s="9"/>
      <c r="O1545" s="10"/>
      <c r="P1545" s="11"/>
      <c r="Q1545" s="6">
        <f>SUMIF(R$67:R$97,$D1545,T$67:T$97)</f>
        <v>0</v>
      </c>
      <c r="R1545" s="9"/>
      <c r="S1545" s="10"/>
      <c r="T1545" s="11"/>
      <c r="U1545" s="6">
        <f>SUMIF(V$67:V$97,$D1545,X$67:X$97)</f>
        <v>0</v>
      </c>
      <c r="V1545" s="9"/>
      <c r="W1545" s="10"/>
      <c r="X1545" s="11"/>
      <c r="Y1545" s="6">
        <f>SUMIF(Z$67:Z$97,$D1545,AB$67:AB$97)</f>
        <v>0</v>
      </c>
      <c r="Z1545" s="9"/>
      <c r="AA1545" s="10"/>
      <c r="AB1545" s="11"/>
      <c r="AC1545" s="6">
        <f>SUMIF(AD$67:AD$97,$D1545,AF$67:AF$97)</f>
        <v>0</v>
      </c>
      <c r="AD1545" s="9"/>
      <c r="AE1545" s="10"/>
      <c r="AF1545" s="11"/>
      <c r="AG1545" s="6">
        <f>SUMIF(AH$67:AH$97,$D1545,AJ$67:AJ$97)</f>
        <v>0</v>
      </c>
      <c r="AH1545" s="9"/>
      <c r="AI1545" s="10"/>
      <c r="AJ1545" s="11"/>
      <c r="AK1545" s="6">
        <f>SUMIF(AL$67:AL$97,$D1545,AN$67:AN$97)</f>
        <v>0</v>
      </c>
      <c r="AL1545" s="9"/>
      <c r="AM1545" s="10"/>
      <c r="AN1545" s="11"/>
      <c r="AO1545" s="6">
        <f>SUMIF(AP$67:AP$97,$D1545,AR$67:AR$97)</f>
        <v>0</v>
      </c>
      <c r="AP1545" s="9"/>
      <c r="AQ1545" s="10"/>
      <c r="AR1545" s="11"/>
      <c r="AS1545" s="6">
        <f>SUMIF(AT$67:AT$97,$D1545,AV$67:AV$97)</f>
        <v>0</v>
      </c>
      <c r="AT1545" s="9"/>
      <c r="AU1545" s="10"/>
      <c r="AV1545" s="11"/>
      <c r="AW1545" s="6">
        <f>SUMIF(AX$67:AX$97,$D1545,AZ$67:AZ$97)</f>
        <v>0</v>
      </c>
      <c r="AX1545" s="9"/>
      <c r="AY1545" s="10"/>
      <c r="AZ1545" s="11"/>
      <c r="BA1545" s="6">
        <f>SUMIF(BB$67:BB$97,$D1545,BD$67:BD$97)</f>
        <v>0</v>
      </c>
      <c r="BB1545" s="9"/>
      <c r="BC1545" s="10"/>
      <c r="BD1545" s="11"/>
      <c r="BE1545" s="6">
        <f>SUMIF(BF$67:BF$97,$D1545,BH$67:BH$97)</f>
        <v>0</v>
      </c>
      <c r="BF1545" s="9"/>
      <c r="BG1545" s="10"/>
      <c r="BH1545" s="11"/>
      <c r="BI1545" s="6">
        <f>SUMIF(BJ$67:BJ$97,$D1545,BL$67:BL$97)</f>
        <v>0</v>
      </c>
      <c r="BJ1545" s="9"/>
      <c r="BK1545" s="10"/>
      <c r="BL1545" s="11"/>
      <c r="BM1545" s="6">
        <f>SUMIF(BN$67:BN$97,$D1545,BP$67:BP$97)</f>
        <v>0</v>
      </c>
      <c r="BN1545" s="9"/>
      <c r="BO1545" s="10"/>
      <c r="BP1545" s="11"/>
      <c r="BQ1545" s="6">
        <f>SUMIF(BR$67:BR$97,$D1545,BT$67:BT$97)</f>
        <v>0</v>
      </c>
      <c r="BR1545" s="9"/>
      <c r="BS1545" s="10"/>
      <c r="BT1545" s="11"/>
      <c r="BU1545" s="6">
        <f>SUMIF(BV$67:BV$97,$D1545,BX$67:BX$97)</f>
        <v>0</v>
      </c>
      <c r="BV1545" s="9"/>
      <c r="BW1545" s="10"/>
      <c r="BX1545" s="11"/>
      <c r="BY1545" s="6">
        <f>SUMIF(BZ$67:BZ$97,$D1545,CB$67:CB$97)</f>
        <v>0</v>
      </c>
      <c r="BZ1545" s="9"/>
      <c r="CA1545" s="10"/>
      <c r="CB1545" s="11"/>
      <c r="CC1545" s="6">
        <f>SUMIF(CD$67:CD$97,$D1545,CF$67:CF$97)</f>
        <v>0</v>
      </c>
      <c r="CD1545" s="9"/>
      <c r="CE1545" s="10"/>
      <c r="CF1545" s="11"/>
      <c r="CG1545" s="6">
        <f>SUMIF(CH$67:CH$97,$D1545,CJ$67:CJ$97)</f>
        <v>0</v>
      </c>
      <c r="CH1545" s="9"/>
      <c r="CI1545" s="10"/>
      <c r="CJ1545" s="11"/>
      <c r="CK1545" s="6">
        <f>SUMIF(CL$67:CL$97,$D1545,CN$67:CN$97)</f>
        <v>0</v>
      </c>
      <c r="CL1545" s="9"/>
      <c r="CM1545" s="10"/>
      <c r="CN1545" s="11"/>
      <c r="CO1545" s="6">
        <f>SUMIF(CP$67:CP$97,$D1545,CR$67:CR$97)</f>
        <v>0</v>
      </c>
      <c r="CP1545" s="9"/>
      <c r="CQ1545" s="10"/>
      <c r="CR1545" s="11"/>
      <c r="CS1545" s="6">
        <f>SUMIF(CT$67:CT$97,$D1545,CV$67:CV$97)</f>
        <v>0</v>
      </c>
      <c r="CT1545" s="9"/>
      <c r="CU1545" s="10"/>
      <c r="CV1545" s="11"/>
      <c r="CW1545" s="6">
        <f>SUMIF(CX$67:CX$97,$D1545,CZ$67:CZ$97)</f>
        <v>0</v>
      </c>
      <c r="CX1545" s="9"/>
      <c r="CY1545" s="10"/>
      <c r="CZ1545" s="11"/>
      <c r="DA1545" s="6">
        <f>SUMIF(DB$67:DB$97,$D1545,DD$67:DD$97)</f>
        <v>0</v>
      </c>
      <c r="DB1545" s="9"/>
      <c r="DC1545" s="10"/>
      <c r="DD1545" s="11"/>
      <c r="DE1545" s="6">
        <f>SUMIF(DF$67:DF$97,$D1545,DH$67:DH$97)</f>
        <v>0</v>
      </c>
      <c r="DF1545" s="9"/>
      <c r="DG1545" s="10"/>
      <c r="DH1545" s="11"/>
      <c r="DI1545" s="6">
        <f>SUMIF(DJ$67:DJ$97,$D1545,DL$67:DL$97)</f>
        <v>0</v>
      </c>
      <c r="DJ1545" s="9"/>
      <c r="DK1545" s="10"/>
      <c r="DL1545" s="11"/>
      <c r="DM1545" s="6">
        <f>SUMIF(DN$67:DN$97,$D1545,DP$67:DP$97)</f>
        <v>0</v>
      </c>
      <c r="DN1545" s="9"/>
      <c r="DO1545" s="10"/>
      <c r="DP1545" s="11"/>
      <c r="DQ1545" s="6">
        <f>SUMIF(DR$67:DR$97,$D1545,DT$67:DT$97)</f>
        <v>0</v>
      </c>
      <c r="DR1545" s="9"/>
      <c r="DS1545" s="10"/>
      <c r="DT1545" s="11"/>
      <c r="DU1545" s="6">
        <f>SUMIF(DV$67:DV$97,$D1545,DX$67:DX$97)</f>
        <v>0</v>
      </c>
      <c r="DV1545" s="9"/>
      <c r="DW1545" s="10"/>
      <c r="DX1545" s="11"/>
      <c r="DY1545" s="6">
        <f>SUMIF(DZ$67:DZ$97,$D1545,EB$67:EB$97)</f>
        <v>0</v>
      </c>
      <c r="DZ1545" s="9"/>
      <c r="EA1545" s="10"/>
      <c r="EB1545" s="11"/>
      <c r="EC1545" s="6">
        <f>SUMIF(ED$67:ED$97,$D1545,EF$67:EF$97)</f>
        <v>0</v>
      </c>
      <c r="ED1545" s="9"/>
      <c r="EE1545" s="10"/>
      <c r="EF1545" s="11"/>
      <c r="EG1545" s="6">
        <f>SUMIF(EH$67:EH$97,$D1545,EJ$67:EJ$97)</f>
        <v>0</v>
      </c>
      <c r="EH1545" s="9"/>
      <c r="EI1545" s="10"/>
      <c r="EJ1545" s="11"/>
      <c r="EK1545" s="6">
        <f>SUMIF(EL$67:EL$97,$D1545,EN$67:EN$97)</f>
        <v>0</v>
      </c>
      <c r="EL1545" s="9"/>
      <c r="EM1545" s="10"/>
      <c r="EN1545" s="11"/>
      <c r="EO1545" s="6">
        <f>SUMIF(EP$67:EP$97,$D1545,ER$67:ER$97)</f>
        <v>0</v>
      </c>
      <c r="EP1545" s="9"/>
      <c r="EQ1545" s="10"/>
      <c r="ER1545" s="11"/>
      <c r="ES1545" s="6">
        <f>SUMIF(ET$67:ET$97,$D1545,EV$67:EV$97)</f>
        <v>0</v>
      </c>
      <c r="ET1545" s="9"/>
      <c r="EU1545" s="10"/>
      <c r="EV1545" s="11"/>
      <c r="EW1545" s="6">
        <f>SUMIF(EX$67:EX$97,$D1545,EZ$67:EZ$97)</f>
        <v>0</v>
      </c>
      <c r="EX1545" s="9"/>
      <c r="EY1545" s="10"/>
      <c r="EZ1545" s="11"/>
      <c r="FA1545" s="6">
        <f>SUMIF(FB$67:FB$97,$D1545,FD$67:FD$97)</f>
        <v>0</v>
      </c>
      <c r="FB1545" s="9"/>
      <c r="FC1545" s="10"/>
      <c r="FD1545" s="11"/>
      <c r="FE1545" s="6">
        <f>SUMIF(FF$67:FF$97,$D1545,FH$67:FH$97)</f>
        <v>0</v>
      </c>
      <c r="FF1545" s="9"/>
      <c r="FG1545" s="10"/>
      <c r="FH1545" s="11"/>
      <c r="FI1545" s="6">
        <f>SUMIF(FJ$67:FJ$97,$D1545,FL$67:FL$97)</f>
        <v>0</v>
      </c>
      <c r="FJ1545" s="9"/>
      <c r="FK1545" s="10"/>
      <c r="FL1545" s="11"/>
      <c r="FM1545" s="6">
        <f>SUMIF(FN$67:FN$97,$D1545,FP$67:FP$97)</f>
        <v>0</v>
      </c>
      <c r="FN1545" s="9"/>
      <c r="FO1545" s="10"/>
      <c r="FP1545" s="11"/>
      <c r="FQ1545" s="6">
        <f>SUMIF(FR$67:FR$97,$D1545,FT$67:FT$97)</f>
        <v>0</v>
      </c>
      <c r="FR1545" s="9"/>
      <c r="FS1545" s="10"/>
      <c r="FT1545" s="11"/>
      <c r="FU1545" s="6">
        <f>SUMIF(FV$67:FV$97,$D1545,FX$67:FX$97)</f>
        <v>0</v>
      </c>
      <c r="FV1545" s="9"/>
      <c r="FW1545" s="10"/>
      <c r="FX1545" s="11"/>
      <c r="FY1545" s="6">
        <f>SUMIF(FZ$67:FZ$97,$D1545,GB$67:GB$97)</f>
        <v>0</v>
      </c>
      <c r="FZ1545" s="9"/>
      <c r="GA1545" s="10"/>
      <c r="GB1545" s="11"/>
      <c r="GC1545" s="6">
        <f>SUMIF(GD$67:GD$97,$D1545,GF$67:GF$97)</f>
        <v>0</v>
      </c>
      <c r="GD1545" s="9"/>
      <c r="GE1545" s="10"/>
      <c r="GF1545" s="11"/>
      <c r="GG1545" s="6">
        <f>SUMIF(GH$67:GH$97,$D1545,GJ$67:GJ$97)</f>
        <v>0</v>
      </c>
      <c r="GH1545" s="9"/>
      <c r="GI1545" s="10"/>
      <c r="GJ1545" s="11"/>
      <c r="GK1545" s="6">
        <f>SUMIF(GL$67:GL$97,$D1545,GN$67:GN$97)</f>
        <v>0</v>
      </c>
      <c r="GL1545" s="9"/>
      <c r="GM1545" s="10"/>
      <c r="GN1545" s="11"/>
      <c r="GO1545" s="6">
        <f>SUMIF(GP$67:GP$97,$D1545,GR$67:GR$97)</f>
        <v>0</v>
      </c>
      <c r="GP1545" s="9"/>
      <c r="GQ1545" s="10"/>
      <c r="GR1545" s="11"/>
      <c r="GS1545" s="6">
        <f>SUMIF(GT$67:GT$97,$D1545,GV$67:GV$97)</f>
        <v>0</v>
      </c>
      <c r="GT1545" s="9"/>
      <c r="GU1545" s="10"/>
      <c r="GV1545" s="20"/>
      <c r="GW1545" s="19">
        <f t="shared" si="36"/>
        <v>0</v>
      </c>
      <c r="GX1545" s="472"/>
      <c r="GY1545" s="473"/>
    </row>
    <row r="1546" spans="1:207" ht="30">
      <c r="A1546" s="236" t="s">
        <v>78</v>
      </c>
      <c r="B1546" s="475"/>
      <c r="C1546" s="327" t="s">
        <v>453</v>
      </c>
      <c r="D1546" s="237" t="s">
        <v>452</v>
      </c>
      <c r="E1546" s="206">
        <f>SUMIF(F$98:F$128,$D1546,H$98:H$128)</f>
        <v>0</v>
      </c>
      <c r="F1546" s="9"/>
      <c r="G1546" s="10"/>
      <c r="H1546" s="11"/>
      <c r="I1546" s="6">
        <f>SUMIF(J$98:J$128,$D1546,L$98:L$128)</f>
        <v>0</v>
      </c>
      <c r="J1546" s="9"/>
      <c r="K1546" s="10"/>
      <c r="L1546" s="11"/>
      <c r="M1546" s="6">
        <f>SUMIF(N$98:N$128,$D1546,P$98:P$128)</f>
        <v>0</v>
      </c>
      <c r="N1546" s="9"/>
      <c r="O1546" s="10"/>
      <c r="P1546" s="11"/>
      <c r="Q1546" s="6">
        <f>SUMIF(R$98:R$128,$D1546,T$98:T$128)</f>
        <v>0</v>
      </c>
      <c r="R1546" s="9"/>
      <c r="S1546" s="10"/>
      <c r="T1546" s="11"/>
      <c r="U1546" s="6">
        <f>SUMIF(V$98:V$128,$D1546,X$98:X$128)</f>
        <v>0</v>
      </c>
      <c r="V1546" s="9"/>
      <c r="W1546" s="10"/>
      <c r="X1546" s="11"/>
      <c r="Y1546" s="6">
        <f>SUMIF(Z$98:Z$128,$D1546,AB$98:AB$128)</f>
        <v>0</v>
      </c>
      <c r="Z1546" s="9"/>
      <c r="AA1546" s="10"/>
      <c r="AB1546" s="11"/>
      <c r="AC1546" s="6">
        <f>SUMIF(AD$98:AD$128,$D1546,AF$98:AF$128)</f>
        <v>0</v>
      </c>
      <c r="AD1546" s="9"/>
      <c r="AE1546" s="10"/>
      <c r="AF1546" s="11"/>
      <c r="AG1546" s="6">
        <f>SUMIF(AH$98:AH$128,$D1546,AJ$98:AJ$128)</f>
        <v>0</v>
      </c>
      <c r="AH1546" s="9"/>
      <c r="AI1546" s="10"/>
      <c r="AJ1546" s="11"/>
      <c r="AK1546" s="6">
        <f>SUMIF(AL$98:AL$128,$D1546,AN$98:AN$128)</f>
        <v>0</v>
      </c>
      <c r="AL1546" s="9"/>
      <c r="AM1546" s="10"/>
      <c r="AN1546" s="11"/>
      <c r="AO1546" s="6">
        <f>SUMIF(AP$98:AP$128,$D1546,AR$98:AR$128)</f>
        <v>0</v>
      </c>
      <c r="AP1546" s="9"/>
      <c r="AQ1546" s="10"/>
      <c r="AR1546" s="11"/>
      <c r="AS1546" s="6">
        <f>SUMIF(AT$98:AT$128,$D1546,AV$98:AV$128)</f>
        <v>0</v>
      </c>
      <c r="AT1546" s="9"/>
      <c r="AU1546" s="10"/>
      <c r="AV1546" s="11"/>
      <c r="AW1546" s="6">
        <f>SUMIF(AX$98:AX$128,$D1546,AZ$98:AZ$128)</f>
        <v>0</v>
      </c>
      <c r="AX1546" s="9"/>
      <c r="AY1546" s="10"/>
      <c r="AZ1546" s="11"/>
      <c r="BA1546" s="6">
        <f>SUMIF(BB$98:BB$128,$D1546,BD$98:BD$128)</f>
        <v>0</v>
      </c>
      <c r="BB1546" s="9"/>
      <c r="BC1546" s="10"/>
      <c r="BD1546" s="11"/>
      <c r="BE1546" s="6">
        <f>SUMIF(BF$98:BF$128,$D1546,BH$98:BH$128)</f>
        <v>0</v>
      </c>
      <c r="BF1546" s="9"/>
      <c r="BG1546" s="10"/>
      <c r="BH1546" s="11"/>
      <c r="BI1546" s="6">
        <f>SUMIF(BJ$98:BJ$128,$D1546,BL$98:BL$128)</f>
        <v>0</v>
      </c>
      <c r="BJ1546" s="9"/>
      <c r="BK1546" s="10"/>
      <c r="BL1546" s="11"/>
      <c r="BM1546" s="6">
        <f>SUMIF(BN$98:BN$128,$D1546,BP$98:BP$128)</f>
        <v>0</v>
      </c>
      <c r="BN1546" s="9"/>
      <c r="BO1546" s="10"/>
      <c r="BP1546" s="11"/>
      <c r="BQ1546" s="6">
        <f>SUMIF(BR$98:BR$128,$D1546,BT$98:BT$128)</f>
        <v>0</v>
      </c>
      <c r="BR1546" s="9"/>
      <c r="BS1546" s="10"/>
      <c r="BT1546" s="11"/>
      <c r="BU1546" s="6">
        <f>SUMIF(BV$98:BV$128,$D1546,BX$98:BX$128)</f>
        <v>0</v>
      </c>
      <c r="BV1546" s="9"/>
      <c r="BW1546" s="10"/>
      <c r="BX1546" s="11"/>
      <c r="BY1546" s="6">
        <f>SUMIF(BZ$98:BZ$128,$D1546,CB$98:CB$128)</f>
        <v>0</v>
      </c>
      <c r="BZ1546" s="9"/>
      <c r="CA1546" s="10"/>
      <c r="CB1546" s="11"/>
      <c r="CC1546" s="6">
        <f>SUMIF(CD$98:CD$128,$D1546,CF$98:CF$128)</f>
        <v>0</v>
      </c>
      <c r="CD1546" s="9"/>
      <c r="CE1546" s="10"/>
      <c r="CF1546" s="11"/>
      <c r="CG1546" s="6">
        <f>SUMIF(CH$98:CH$128,$D1546,CJ$98:CJ$128)</f>
        <v>0</v>
      </c>
      <c r="CH1546" s="9"/>
      <c r="CI1546" s="10"/>
      <c r="CJ1546" s="11"/>
      <c r="CK1546" s="6">
        <f>SUMIF(CL$98:CL$128,$D1546,CN$98:CN$128)</f>
        <v>0</v>
      </c>
      <c r="CL1546" s="9"/>
      <c r="CM1546" s="10"/>
      <c r="CN1546" s="11"/>
      <c r="CO1546" s="6">
        <f>SUMIF(CP$98:CP$128,$D1546,CR$98:CR$128)</f>
        <v>0</v>
      </c>
      <c r="CP1546" s="9"/>
      <c r="CQ1546" s="10"/>
      <c r="CR1546" s="11"/>
      <c r="CS1546" s="6">
        <f>SUMIF(CT$98:CT$128,$D1546,CV$98:CV$128)</f>
        <v>0</v>
      </c>
      <c r="CT1546" s="9"/>
      <c r="CU1546" s="10"/>
      <c r="CV1546" s="11"/>
      <c r="CW1546" s="6">
        <f>SUMIF(CX$98:CX$128,$D1546,CZ$98:CZ$128)</f>
        <v>0</v>
      </c>
      <c r="CX1546" s="9"/>
      <c r="CY1546" s="10"/>
      <c r="CZ1546" s="11"/>
      <c r="DA1546" s="6">
        <f>SUMIF(DB$98:DB$128,$D1546,DD$98:DD$128)</f>
        <v>0</v>
      </c>
      <c r="DB1546" s="9"/>
      <c r="DC1546" s="10"/>
      <c r="DD1546" s="11"/>
      <c r="DE1546" s="6">
        <f>SUMIF(DF$98:DF$128,$D1546,DH$98:DH$128)</f>
        <v>0</v>
      </c>
      <c r="DF1546" s="9"/>
      <c r="DG1546" s="10"/>
      <c r="DH1546" s="11"/>
      <c r="DI1546" s="6">
        <f>SUMIF(DJ$98:DJ$128,$D1546,DL$98:DL$128)</f>
        <v>0</v>
      </c>
      <c r="DJ1546" s="9"/>
      <c r="DK1546" s="10"/>
      <c r="DL1546" s="11"/>
      <c r="DM1546" s="6">
        <f>SUMIF(DN$98:DN$128,$D1546,DP$98:DP$128)</f>
        <v>0</v>
      </c>
      <c r="DN1546" s="9"/>
      <c r="DO1546" s="10"/>
      <c r="DP1546" s="11"/>
      <c r="DQ1546" s="6">
        <f>SUMIF(DR$98:DR$128,$D1546,DT$98:DT$128)</f>
        <v>0</v>
      </c>
      <c r="DR1546" s="9"/>
      <c r="DS1546" s="10"/>
      <c r="DT1546" s="11"/>
      <c r="DU1546" s="6">
        <f>SUMIF(DV$98:DV$128,$D1546,DX$98:DX$128)</f>
        <v>0</v>
      </c>
      <c r="DV1546" s="9"/>
      <c r="DW1546" s="10"/>
      <c r="DX1546" s="11"/>
      <c r="DY1546" s="6">
        <f>SUMIF(DZ$98:DZ$128,$D1546,EB$98:EB$128)</f>
        <v>0</v>
      </c>
      <c r="DZ1546" s="9"/>
      <c r="EA1546" s="10"/>
      <c r="EB1546" s="11"/>
      <c r="EC1546" s="6">
        <f>SUMIF(ED$98:ED$128,$D1546,EF$98:EF$128)</f>
        <v>0</v>
      </c>
      <c r="ED1546" s="9"/>
      <c r="EE1546" s="10"/>
      <c r="EF1546" s="11"/>
      <c r="EG1546" s="6">
        <f>SUMIF(EH$98:EH$128,$D1546,EJ$98:EJ$128)</f>
        <v>0</v>
      </c>
      <c r="EH1546" s="9"/>
      <c r="EI1546" s="10"/>
      <c r="EJ1546" s="11"/>
      <c r="EK1546" s="6">
        <f>SUMIF(EL$98:EL$128,$D1546,EN$98:EN$128)</f>
        <v>0</v>
      </c>
      <c r="EL1546" s="9"/>
      <c r="EM1546" s="10"/>
      <c r="EN1546" s="11"/>
      <c r="EO1546" s="6">
        <f>SUMIF(EP$98:EP$128,$D1546,ER$98:ER$128)</f>
        <v>0</v>
      </c>
      <c r="EP1546" s="9"/>
      <c r="EQ1546" s="10"/>
      <c r="ER1546" s="11"/>
      <c r="ES1546" s="6">
        <f>SUMIF(ET$98:ET$128,$D1546,EV$98:EV$128)</f>
        <v>0</v>
      </c>
      <c r="ET1546" s="9"/>
      <c r="EU1546" s="10"/>
      <c r="EV1546" s="11"/>
      <c r="EW1546" s="6">
        <f>SUMIF(EX$98:EX$128,$D1546,EZ$98:EZ$128)</f>
        <v>0</v>
      </c>
      <c r="EX1546" s="9"/>
      <c r="EY1546" s="10"/>
      <c r="EZ1546" s="11"/>
      <c r="FA1546" s="6">
        <f>SUMIF(FB$98:FB$128,$D1546,FD$98:FD$128)</f>
        <v>0</v>
      </c>
      <c r="FB1546" s="9"/>
      <c r="FC1546" s="10"/>
      <c r="FD1546" s="11"/>
      <c r="FE1546" s="6">
        <f>SUMIF(FF$98:FF$128,$D1546,FH$98:FH$128)</f>
        <v>0</v>
      </c>
      <c r="FF1546" s="9"/>
      <c r="FG1546" s="10"/>
      <c r="FH1546" s="11"/>
      <c r="FI1546" s="6">
        <f>SUMIF(FJ$98:FJ$128,$D1546,FL$98:FL$128)</f>
        <v>0</v>
      </c>
      <c r="FJ1546" s="9"/>
      <c r="FK1546" s="10"/>
      <c r="FL1546" s="11"/>
      <c r="FM1546" s="6">
        <f>SUMIF(FN$98:FN$128,$D1546,FP$98:FP$128)</f>
        <v>0</v>
      </c>
      <c r="FN1546" s="9"/>
      <c r="FO1546" s="10"/>
      <c r="FP1546" s="11"/>
      <c r="FQ1546" s="6">
        <f>SUMIF(FR$98:FR$128,$D1546,FT$98:FT$128)</f>
        <v>0</v>
      </c>
      <c r="FR1546" s="9"/>
      <c r="FS1546" s="10"/>
      <c r="FT1546" s="11"/>
      <c r="FU1546" s="6">
        <f>SUMIF(FV$98:FV$128,$D1546,FX$98:FX$128)</f>
        <v>0</v>
      </c>
      <c r="FV1546" s="9"/>
      <c r="FW1546" s="10"/>
      <c r="FX1546" s="11"/>
      <c r="FY1546" s="6">
        <f>SUMIF(FZ$98:FZ$128,$D1546,GB$98:GB$128)</f>
        <v>0</v>
      </c>
      <c r="FZ1546" s="9"/>
      <c r="GA1546" s="10"/>
      <c r="GB1546" s="11"/>
      <c r="GC1546" s="6">
        <f>SUMIF(GD$98:GD$128,$D1546,GF$98:GF$128)</f>
        <v>0</v>
      </c>
      <c r="GD1546" s="9"/>
      <c r="GE1546" s="10"/>
      <c r="GF1546" s="11"/>
      <c r="GG1546" s="6">
        <f>SUMIF(GH$98:GH$128,$D1546,GJ$98:GJ$128)</f>
        <v>0</v>
      </c>
      <c r="GH1546" s="9"/>
      <c r="GI1546" s="10"/>
      <c r="GJ1546" s="11"/>
      <c r="GK1546" s="6">
        <f>SUMIF(GL$98:GL$128,$D1546,GN$98:GN$128)</f>
        <v>0</v>
      </c>
      <c r="GL1546" s="9"/>
      <c r="GM1546" s="10"/>
      <c r="GN1546" s="11"/>
      <c r="GO1546" s="6">
        <f>SUMIF(GP$98:GP$128,$D1546,GR$98:GR$128)</f>
        <v>0</v>
      </c>
      <c r="GP1546" s="9"/>
      <c r="GQ1546" s="10"/>
      <c r="GR1546" s="11"/>
      <c r="GS1546" s="6">
        <f>SUMIF(GT$98:GT$128,$D1546,GV$98:GV$128)</f>
        <v>0</v>
      </c>
      <c r="GT1546" s="9"/>
      <c r="GU1546" s="10"/>
      <c r="GV1546" s="20"/>
      <c r="GW1546" s="19">
        <f t="shared" si="36"/>
        <v>0</v>
      </c>
      <c r="GX1546" s="472"/>
      <c r="GY1546" s="473"/>
    </row>
    <row r="1547" spans="1:207" ht="30">
      <c r="A1547" s="236" t="s">
        <v>79</v>
      </c>
      <c r="B1547" s="475"/>
      <c r="C1547" s="327" t="s">
        <v>453</v>
      </c>
      <c r="D1547" s="237" t="s">
        <v>452</v>
      </c>
      <c r="E1547" s="206">
        <f>SUMIF(F$129:F$159,$D1547,H$129:H$159)</f>
        <v>0</v>
      </c>
      <c r="F1547" s="9"/>
      <c r="G1547" s="10"/>
      <c r="H1547" s="11"/>
      <c r="I1547" s="6">
        <f>SUMIF(J$129:J$159,$D1547,L$129:L$159)</f>
        <v>0</v>
      </c>
      <c r="J1547" s="9"/>
      <c r="K1547" s="10"/>
      <c r="L1547" s="11"/>
      <c r="M1547" s="6">
        <f>SUMIF(N$129:N$159,$D1547,P$129:P$159)</f>
        <v>0</v>
      </c>
      <c r="N1547" s="9"/>
      <c r="O1547" s="10"/>
      <c r="P1547" s="11"/>
      <c r="Q1547" s="6">
        <f>SUMIF(R$129:R$159,$D1547,T$129:T$159)</f>
        <v>0</v>
      </c>
      <c r="R1547" s="9"/>
      <c r="S1547" s="10"/>
      <c r="T1547" s="11"/>
      <c r="U1547" s="6">
        <f>SUMIF(V$129:V$159,$D1547,X$129:X$159)</f>
        <v>0</v>
      </c>
      <c r="V1547" s="9"/>
      <c r="W1547" s="10"/>
      <c r="X1547" s="11"/>
      <c r="Y1547" s="6">
        <f>SUMIF(Z$129:Z$159,$D1547,AB$129:AB$159)</f>
        <v>0</v>
      </c>
      <c r="Z1547" s="9"/>
      <c r="AA1547" s="10"/>
      <c r="AB1547" s="11"/>
      <c r="AC1547" s="6">
        <f>SUMIF(AD$129:AD$159,$D1547,AF$129:AF$159)</f>
        <v>0</v>
      </c>
      <c r="AD1547" s="9"/>
      <c r="AE1547" s="10"/>
      <c r="AF1547" s="11"/>
      <c r="AG1547" s="6">
        <f>SUMIF(AH$129:AH$159,$D1547,AJ$129:AJ$159)</f>
        <v>0</v>
      </c>
      <c r="AH1547" s="9"/>
      <c r="AI1547" s="10"/>
      <c r="AJ1547" s="11"/>
      <c r="AK1547" s="6">
        <f>SUMIF(AL$129:AL$159,$D1547,AN$129:AN$159)</f>
        <v>0</v>
      </c>
      <c r="AL1547" s="9"/>
      <c r="AM1547" s="10"/>
      <c r="AN1547" s="11"/>
      <c r="AO1547" s="6">
        <f>SUMIF(AP$129:AP$159,$D1547,AR$129:AR$159)</f>
        <v>0</v>
      </c>
      <c r="AP1547" s="9"/>
      <c r="AQ1547" s="10"/>
      <c r="AR1547" s="11"/>
      <c r="AS1547" s="6">
        <f>SUMIF(AT$129:AT$159,$D1547,AV$129:AV$159)</f>
        <v>0</v>
      </c>
      <c r="AT1547" s="9"/>
      <c r="AU1547" s="10"/>
      <c r="AV1547" s="11"/>
      <c r="AW1547" s="6">
        <f>SUMIF(AX$129:AX$159,$D1547,AZ$129:AZ$159)</f>
        <v>0</v>
      </c>
      <c r="AX1547" s="9"/>
      <c r="AY1547" s="10"/>
      <c r="AZ1547" s="11"/>
      <c r="BA1547" s="6">
        <f>SUMIF(BB$129:BB$159,$D1547,BD$129:BD$159)</f>
        <v>0</v>
      </c>
      <c r="BB1547" s="9"/>
      <c r="BC1547" s="10"/>
      <c r="BD1547" s="11"/>
      <c r="BE1547" s="6">
        <f>SUMIF(BF$129:BF$159,$D1547,BH$129:BH$159)</f>
        <v>0</v>
      </c>
      <c r="BF1547" s="9"/>
      <c r="BG1547" s="10"/>
      <c r="BH1547" s="11"/>
      <c r="BI1547" s="6">
        <f>SUMIF(BJ$129:BJ$159,$D1547,BL$129:BL$159)</f>
        <v>0</v>
      </c>
      <c r="BJ1547" s="9"/>
      <c r="BK1547" s="10"/>
      <c r="BL1547" s="11"/>
      <c r="BM1547" s="6">
        <f>SUMIF(BN$129:BN$159,$D1547,BP$129:BP$159)</f>
        <v>0</v>
      </c>
      <c r="BN1547" s="9"/>
      <c r="BO1547" s="10"/>
      <c r="BP1547" s="11"/>
      <c r="BQ1547" s="6">
        <f>SUMIF(BR$129:BR$159,$D1547,BT$129:BT$159)</f>
        <v>0</v>
      </c>
      <c r="BR1547" s="9"/>
      <c r="BS1547" s="10"/>
      <c r="BT1547" s="11"/>
      <c r="BU1547" s="6">
        <f>SUMIF(BV$129:BV$159,$D1547,BX$129:BX$159)</f>
        <v>0</v>
      </c>
      <c r="BV1547" s="9"/>
      <c r="BW1547" s="10"/>
      <c r="BX1547" s="11"/>
      <c r="BY1547" s="6">
        <f>SUMIF(BZ$129:BZ$159,$D1547,CB$129:CB$159)</f>
        <v>0</v>
      </c>
      <c r="BZ1547" s="9"/>
      <c r="CA1547" s="10"/>
      <c r="CB1547" s="11"/>
      <c r="CC1547" s="6">
        <f>SUMIF(CD$129:CD$159,$D1547,CF$129:CF$159)</f>
        <v>0</v>
      </c>
      <c r="CD1547" s="9"/>
      <c r="CE1547" s="10"/>
      <c r="CF1547" s="11"/>
      <c r="CG1547" s="6">
        <f>SUMIF(CH$129:CH$159,$D1547,CJ$129:CJ$159)</f>
        <v>0</v>
      </c>
      <c r="CH1547" s="9"/>
      <c r="CI1547" s="10"/>
      <c r="CJ1547" s="11"/>
      <c r="CK1547" s="6">
        <f>SUMIF(CL$129:CL$159,$D1547,CN$129:CN$159)</f>
        <v>0</v>
      </c>
      <c r="CL1547" s="9"/>
      <c r="CM1547" s="10"/>
      <c r="CN1547" s="11"/>
      <c r="CO1547" s="6">
        <f>SUMIF(CP$129:CP$159,$D1547,CR$129:CR$159)</f>
        <v>0</v>
      </c>
      <c r="CP1547" s="9"/>
      <c r="CQ1547" s="10"/>
      <c r="CR1547" s="11"/>
      <c r="CS1547" s="6">
        <f>SUMIF(CT$129:CT$159,$D1547,CV$129:CV$159)</f>
        <v>0</v>
      </c>
      <c r="CT1547" s="9"/>
      <c r="CU1547" s="10"/>
      <c r="CV1547" s="11"/>
      <c r="CW1547" s="6">
        <f>SUMIF(CX$129:CX$159,$D1547,CZ$129:CZ$159)</f>
        <v>0</v>
      </c>
      <c r="CX1547" s="9"/>
      <c r="CY1547" s="10"/>
      <c r="CZ1547" s="11"/>
      <c r="DA1547" s="6">
        <f>SUMIF(DB$129:DB$159,$D1547,DD$129:DD$159)</f>
        <v>0</v>
      </c>
      <c r="DB1547" s="9"/>
      <c r="DC1547" s="10"/>
      <c r="DD1547" s="11"/>
      <c r="DE1547" s="6">
        <f>SUMIF(DF$129:DF$159,$D1547,DH$129:DH$159)</f>
        <v>0</v>
      </c>
      <c r="DF1547" s="9"/>
      <c r="DG1547" s="10"/>
      <c r="DH1547" s="11"/>
      <c r="DI1547" s="6">
        <f>SUMIF(DJ$129:DJ$159,$D1547,DL$129:DL$159)</f>
        <v>0</v>
      </c>
      <c r="DJ1547" s="9"/>
      <c r="DK1547" s="10"/>
      <c r="DL1547" s="11"/>
      <c r="DM1547" s="6">
        <f>SUMIF(DN$129:DN$159,$D1547,DP$129:DP$159)</f>
        <v>0</v>
      </c>
      <c r="DN1547" s="9"/>
      <c r="DO1547" s="10"/>
      <c r="DP1547" s="11"/>
      <c r="DQ1547" s="6">
        <f>SUMIF(DR$129:DR$159,$D1547,DT$129:DT$159)</f>
        <v>0</v>
      </c>
      <c r="DR1547" s="9"/>
      <c r="DS1547" s="10"/>
      <c r="DT1547" s="11"/>
      <c r="DU1547" s="6">
        <f>SUMIF(DV$129:DV$159,$D1547,DX$129:DX$159)</f>
        <v>0</v>
      </c>
      <c r="DV1547" s="9"/>
      <c r="DW1547" s="10"/>
      <c r="DX1547" s="11"/>
      <c r="DY1547" s="6">
        <f>SUMIF(DZ$129:DZ$159,$D1547,EB$129:EB$159)</f>
        <v>0</v>
      </c>
      <c r="DZ1547" s="9"/>
      <c r="EA1547" s="10"/>
      <c r="EB1547" s="11"/>
      <c r="EC1547" s="6">
        <f>SUMIF(ED$129:ED$159,$D1547,EF$129:EF$159)</f>
        <v>0</v>
      </c>
      <c r="ED1547" s="9"/>
      <c r="EE1547" s="10"/>
      <c r="EF1547" s="11"/>
      <c r="EG1547" s="6">
        <f>SUMIF(EH$129:EH$159,$D1547,EJ$129:EJ$159)</f>
        <v>0</v>
      </c>
      <c r="EH1547" s="9"/>
      <c r="EI1547" s="10"/>
      <c r="EJ1547" s="11"/>
      <c r="EK1547" s="6">
        <f>SUMIF(EL$129:EL$159,$D1547,EN$129:EN$159)</f>
        <v>0</v>
      </c>
      <c r="EL1547" s="9"/>
      <c r="EM1547" s="10"/>
      <c r="EN1547" s="11"/>
      <c r="EO1547" s="6">
        <f>SUMIF(EP$129:EP$159,$D1547,ER$129:ER$159)</f>
        <v>0</v>
      </c>
      <c r="EP1547" s="9"/>
      <c r="EQ1547" s="10"/>
      <c r="ER1547" s="11"/>
      <c r="ES1547" s="6">
        <f>SUMIF(ET$129:ET$159,$D1547,EV$129:EV$159)</f>
        <v>0</v>
      </c>
      <c r="ET1547" s="9"/>
      <c r="EU1547" s="10"/>
      <c r="EV1547" s="11"/>
      <c r="EW1547" s="6">
        <f>SUMIF(EX$129:EX$159,$D1547,EZ$129:EZ$159)</f>
        <v>0</v>
      </c>
      <c r="EX1547" s="9"/>
      <c r="EY1547" s="10"/>
      <c r="EZ1547" s="11"/>
      <c r="FA1547" s="6">
        <f>SUMIF(FB$129:FB$159,$D1547,FD$129:FD$159)</f>
        <v>0</v>
      </c>
      <c r="FB1547" s="9"/>
      <c r="FC1547" s="10"/>
      <c r="FD1547" s="11"/>
      <c r="FE1547" s="6">
        <f>SUMIF(FF$129:FF$159,$D1547,FH$129:FH$159)</f>
        <v>0</v>
      </c>
      <c r="FF1547" s="9"/>
      <c r="FG1547" s="10"/>
      <c r="FH1547" s="11"/>
      <c r="FI1547" s="6">
        <f>SUMIF(FJ$129:FJ$159,$D1547,FL$129:FL$159)</f>
        <v>0</v>
      </c>
      <c r="FJ1547" s="9"/>
      <c r="FK1547" s="10"/>
      <c r="FL1547" s="11"/>
      <c r="FM1547" s="6">
        <f>SUMIF(FN$129:FN$159,$D1547,FP$129:FP$159)</f>
        <v>0</v>
      </c>
      <c r="FN1547" s="9"/>
      <c r="FO1547" s="10"/>
      <c r="FP1547" s="11"/>
      <c r="FQ1547" s="6">
        <f>SUMIF(FR$129:FR$159,$D1547,FT$129:FT$159)</f>
        <v>0</v>
      </c>
      <c r="FR1547" s="9"/>
      <c r="FS1547" s="10"/>
      <c r="FT1547" s="11"/>
      <c r="FU1547" s="6">
        <f>SUMIF(FV$129:FV$159,$D1547,FX$129:FX$159)</f>
        <v>0</v>
      </c>
      <c r="FV1547" s="9"/>
      <c r="FW1547" s="10"/>
      <c r="FX1547" s="11"/>
      <c r="FY1547" s="6">
        <f>SUMIF(FZ$129:FZ$159,$D1547,GB$129:GB$159)</f>
        <v>0</v>
      </c>
      <c r="FZ1547" s="9"/>
      <c r="GA1547" s="10"/>
      <c r="GB1547" s="11"/>
      <c r="GC1547" s="6">
        <f>SUMIF(GD$129:GD$159,$D1547,GF$129:GF$159)</f>
        <v>0</v>
      </c>
      <c r="GD1547" s="9"/>
      <c r="GE1547" s="10"/>
      <c r="GF1547" s="11"/>
      <c r="GG1547" s="6">
        <f>SUMIF(GH$129:GH$159,$D1547,GJ$129:GJ$159)</f>
        <v>0</v>
      </c>
      <c r="GH1547" s="9"/>
      <c r="GI1547" s="10"/>
      <c r="GJ1547" s="11"/>
      <c r="GK1547" s="6">
        <f>SUMIF(GL$129:GL$159,$D1547,GN$129:GN$159)</f>
        <v>0</v>
      </c>
      <c r="GL1547" s="9"/>
      <c r="GM1547" s="10"/>
      <c r="GN1547" s="11"/>
      <c r="GO1547" s="6">
        <f>SUMIF(GP$129:GP$159,$D1547,GR$129:GR$159)</f>
        <v>0</v>
      </c>
      <c r="GP1547" s="9"/>
      <c r="GQ1547" s="10"/>
      <c r="GR1547" s="11"/>
      <c r="GS1547" s="6">
        <f>SUMIF(GT$129:GT$159,$D1547,GV$129:GV$159)</f>
        <v>0</v>
      </c>
      <c r="GT1547" s="9"/>
      <c r="GU1547" s="10"/>
      <c r="GV1547" s="20"/>
      <c r="GW1547" s="19">
        <f t="shared" ref="GW1547:GW1610" si="37">SUM(E1547:GV1547)</f>
        <v>0</v>
      </c>
      <c r="GX1547" s="472"/>
      <c r="GY1547" s="473"/>
    </row>
    <row r="1548" spans="1:207" ht="30">
      <c r="A1548" s="236" t="s">
        <v>80</v>
      </c>
      <c r="B1548" s="475"/>
      <c r="C1548" s="327" t="s">
        <v>453</v>
      </c>
      <c r="D1548" s="237" t="s">
        <v>452</v>
      </c>
      <c r="E1548" s="206">
        <f>SUMIF(F$160:F$190,$D1548,H$160:H$190)</f>
        <v>0</v>
      </c>
      <c r="F1548" s="9"/>
      <c r="G1548" s="10"/>
      <c r="H1548" s="11"/>
      <c r="I1548" s="6">
        <f>SUMIF(J$160:J$190,$D1548,L$160:L$190)</f>
        <v>0</v>
      </c>
      <c r="J1548" s="9"/>
      <c r="K1548" s="10"/>
      <c r="L1548" s="11"/>
      <c r="M1548" s="6">
        <f>SUMIF(N$160:N$190,$D1548,P$160:P$190)</f>
        <v>0</v>
      </c>
      <c r="N1548" s="9"/>
      <c r="O1548" s="10"/>
      <c r="P1548" s="11"/>
      <c r="Q1548" s="6">
        <f>SUMIF(R$160:R$190,$D1548,T$160:T$190)</f>
        <v>0</v>
      </c>
      <c r="R1548" s="9"/>
      <c r="S1548" s="10"/>
      <c r="T1548" s="11"/>
      <c r="U1548" s="6">
        <f>SUMIF(V$160:V$190,$D1548,X$160:X$190)</f>
        <v>0</v>
      </c>
      <c r="V1548" s="9"/>
      <c r="W1548" s="10"/>
      <c r="X1548" s="11"/>
      <c r="Y1548" s="6">
        <f>SUMIF(Z$160:Z$190,$D1548,AB$160:AB$190)</f>
        <v>0</v>
      </c>
      <c r="Z1548" s="9"/>
      <c r="AA1548" s="10"/>
      <c r="AB1548" s="11"/>
      <c r="AC1548" s="6">
        <f>SUMIF(AD$160:AD$190,$D1548,AF$160:AF$190)</f>
        <v>0</v>
      </c>
      <c r="AD1548" s="9"/>
      <c r="AE1548" s="10"/>
      <c r="AF1548" s="11"/>
      <c r="AG1548" s="6">
        <f>SUMIF(AH$160:AH$190,$D1548,AJ$160:AJ$190)</f>
        <v>0</v>
      </c>
      <c r="AH1548" s="9"/>
      <c r="AI1548" s="10"/>
      <c r="AJ1548" s="11"/>
      <c r="AK1548" s="6">
        <f>SUMIF(AL$160:AL$190,$D1548,AN$160:AN$190)</f>
        <v>0</v>
      </c>
      <c r="AL1548" s="9"/>
      <c r="AM1548" s="10"/>
      <c r="AN1548" s="11"/>
      <c r="AO1548" s="6">
        <f>SUMIF(AP$160:AP$190,$D1548,AR$160:AR$190)</f>
        <v>0</v>
      </c>
      <c r="AP1548" s="9"/>
      <c r="AQ1548" s="10"/>
      <c r="AR1548" s="11"/>
      <c r="AS1548" s="6">
        <f>SUMIF(AT$160:AT$190,$D1548,AV$160:AV$190)</f>
        <v>0</v>
      </c>
      <c r="AT1548" s="9"/>
      <c r="AU1548" s="10"/>
      <c r="AV1548" s="11"/>
      <c r="AW1548" s="6">
        <f>SUMIF(AX$160:AX$190,$D1548,AZ$160:AZ$190)</f>
        <v>0</v>
      </c>
      <c r="AX1548" s="9"/>
      <c r="AY1548" s="10"/>
      <c r="AZ1548" s="11"/>
      <c r="BA1548" s="6">
        <f>SUMIF(BB$160:BB$190,$D1548,BD$160:BD$190)</f>
        <v>0</v>
      </c>
      <c r="BB1548" s="9"/>
      <c r="BC1548" s="10"/>
      <c r="BD1548" s="11"/>
      <c r="BE1548" s="6">
        <f>SUMIF(BF$160:BF$190,$D1548,BH$160:BH$190)</f>
        <v>0</v>
      </c>
      <c r="BF1548" s="9"/>
      <c r="BG1548" s="10"/>
      <c r="BH1548" s="11"/>
      <c r="BI1548" s="6">
        <f>SUMIF(BJ$160:BJ$190,$D1548,BL$160:BL$190)</f>
        <v>0</v>
      </c>
      <c r="BJ1548" s="9"/>
      <c r="BK1548" s="10"/>
      <c r="BL1548" s="11"/>
      <c r="BM1548" s="6">
        <f>SUMIF(BN$160:BN$190,$D1548,BP$160:BP$190)</f>
        <v>0</v>
      </c>
      <c r="BN1548" s="9"/>
      <c r="BO1548" s="10"/>
      <c r="BP1548" s="11"/>
      <c r="BQ1548" s="6">
        <f>SUMIF(BR$160:BR$190,$D1548,BT$160:BT$190)</f>
        <v>0</v>
      </c>
      <c r="BR1548" s="9"/>
      <c r="BS1548" s="10"/>
      <c r="BT1548" s="11"/>
      <c r="BU1548" s="6">
        <f>SUMIF(BV$160:BV$190,$D1548,BX$160:BX$190)</f>
        <v>0</v>
      </c>
      <c r="BV1548" s="9"/>
      <c r="BW1548" s="10"/>
      <c r="BX1548" s="11"/>
      <c r="BY1548" s="6">
        <f>SUMIF(BZ$160:BZ$190,$D1548,CB$160:CB$190)</f>
        <v>0</v>
      </c>
      <c r="BZ1548" s="9"/>
      <c r="CA1548" s="10"/>
      <c r="CB1548" s="11"/>
      <c r="CC1548" s="6">
        <f>SUMIF(CD$160:CD$190,$D1548,CF$160:CF$190)</f>
        <v>0</v>
      </c>
      <c r="CD1548" s="9"/>
      <c r="CE1548" s="10"/>
      <c r="CF1548" s="11"/>
      <c r="CG1548" s="6">
        <f>SUMIF(CH$160:CH$190,$D1548,CJ$160:CJ$190)</f>
        <v>0</v>
      </c>
      <c r="CH1548" s="9"/>
      <c r="CI1548" s="10"/>
      <c r="CJ1548" s="11"/>
      <c r="CK1548" s="6">
        <f>SUMIF(CL$160:CL$190,$D1548,CN$160:CN$190)</f>
        <v>0</v>
      </c>
      <c r="CL1548" s="9"/>
      <c r="CM1548" s="10"/>
      <c r="CN1548" s="11"/>
      <c r="CO1548" s="6">
        <f>SUMIF(CP$160:CP$190,$D1548,CR$160:CR$190)</f>
        <v>0</v>
      </c>
      <c r="CP1548" s="9"/>
      <c r="CQ1548" s="10"/>
      <c r="CR1548" s="11"/>
      <c r="CS1548" s="6">
        <f>SUMIF(CT$160:CT$190,$D1548,CV$160:CV$190)</f>
        <v>0</v>
      </c>
      <c r="CT1548" s="9"/>
      <c r="CU1548" s="10"/>
      <c r="CV1548" s="11"/>
      <c r="CW1548" s="6">
        <f>SUMIF(CX$160:CX$190,$D1548,CZ$160:CZ$190)</f>
        <v>0</v>
      </c>
      <c r="CX1548" s="9"/>
      <c r="CY1548" s="10"/>
      <c r="CZ1548" s="11"/>
      <c r="DA1548" s="6">
        <f>SUMIF(DB$160:DB$190,$D1548,DD$160:DD$190)</f>
        <v>0</v>
      </c>
      <c r="DB1548" s="9"/>
      <c r="DC1548" s="10"/>
      <c r="DD1548" s="11"/>
      <c r="DE1548" s="6">
        <f>SUMIF(DF$160:DF$190,$D1548,DH$160:DH$190)</f>
        <v>0</v>
      </c>
      <c r="DF1548" s="9"/>
      <c r="DG1548" s="10"/>
      <c r="DH1548" s="11"/>
      <c r="DI1548" s="6">
        <f>SUMIF(DJ$160:DJ$190,$D1548,DL$160:DL$190)</f>
        <v>0</v>
      </c>
      <c r="DJ1548" s="9"/>
      <c r="DK1548" s="10"/>
      <c r="DL1548" s="11"/>
      <c r="DM1548" s="6">
        <f>SUMIF(DN$160:DN$190,$D1548,DP$160:DP$190)</f>
        <v>0</v>
      </c>
      <c r="DN1548" s="9"/>
      <c r="DO1548" s="10"/>
      <c r="DP1548" s="11"/>
      <c r="DQ1548" s="6">
        <f>SUMIF(DR$160:DR$190,$D1548,DT$160:DT$190)</f>
        <v>0</v>
      </c>
      <c r="DR1548" s="9"/>
      <c r="DS1548" s="10"/>
      <c r="DT1548" s="11"/>
      <c r="DU1548" s="6">
        <f>SUMIF(DV$160:DV$190,$D1548,DX$160:DX$190)</f>
        <v>0</v>
      </c>
      <c r="DV1548" s="9"/>
      <c r="DW1548" s="10"/>
      <c r="DX1548" s="11"/>
      <c r="DY1548" s="6">
        <f>SUMIF(DZ$160:DZ$190,$D1548,EB$160:EB$190)</f>
        <v>0</v>
      </c>
      <c r="DZ1548" s="9"/>
      <c r="EA1548" s="10"/>
      <c r="EB1548" s="11"/>
      <c r="EC1548" s="6">
        <f>SUMIF(ED$160:ED$190,$D1548,EF$160:EF$190)</f>
        <v>0</v>
      </c>
      <c r="ED1548" s="9"/>
      <c r="EE1548" s="10"/>
      <c r="EF1548" s="11"/>
      <c r="EG1548" s="6">
        <f>SUMIF(EH$160:EH$190,$D1548,EJ$160:EJ$190)</f>
        <v>0</v>
      </c>
      <c r="EH1548" s="9"/>
      <c r="EI1548" s="10"/>
      <c r="EJ1548" s="11"/>
      <c r="EK1548" s="6">
        <f>SUMIF(EL$160:EL$190,$D1548,EN$160:EN$190)</f>
        <v>0</v>
      </c>
      <c r="EL1548" s="9"/>
      <c r="EM1548" s="10"/>
      <c r="EN1548" s="11"/>
      <c r="EO1548" s="6">
        <f>SUMIF(EP$160:EP$190,$D1548,ER$160:ER$190)</f>
        <v>0</v>
      </c>
      <c r="EP1548" s="9"/>
      <c r="EQ1548" s="10"/>
      <c r="ER1548" s="11"/>
      <c r="ES1548" s="6">
        <f>SUMIF(ET$160:ET$190,$D1548,EV$160:EV$190)</f>
        <v>0</v>
      </c>
      <c r="ET1548" s="9"/>
      <c r="EU1548" s="10"/>
      <c r="EV1548" s="11"/>
      <c r="EW1548" s="6">
        <f>SUMIF(EX$160:EX$190,$D1548,EZ$160:EZ$190)</f>
        <v>0</v>
      </c>
      <c r="EX1548" s="9"/>
      <c r="EY1548" s="10"/>
      <c r="EZ1548" s="11"/>
      <c r="FA1548" s="6">
        <f>SUMIF(FB$160:FB$190,$D1548,FD$160:FD$190)</f>
        <v>0</v>
      </c>
      <c r="FB1548" s="9"/>
      <c r="FC1548" s="10"/>
      <c r="FD1548" s="11"/>
      <c r="FE1548" s="6">
        <f>SUMIF(FF$160:FF$190,$D1548,FH$160:FH$190)</f>
        <v>0</v>
      </c>
      <c r="FF1548" s="9"/>
      <c r="FG1548" s="10"/>
      <c r="FH1548" s="11"/>
      <c r="FI1548" s="6">
        <f>SUMIF(FJ$160:FJ$190,$D1548,FL$160:FL$190)</f>
        <v>0</v>
      </c>
      <c r="FJ1548" s="9"/>
      <c r="FK1548" s="10"/>
      <c r="FL1548" s="11"/>
      <c r="FM1548" s="6">
        <f>SUMIF(FN$160:FN$190,$D1548,FP$160:FP$190)</f>
        <v>0</v>
      </c>
      <c r="FN1548" s="9"/>
      <c r="FO1548" s="10"/>
      <c r="FP1548" s="11"/>
      <c r="FQ1548" s="6">
        <f>SUMIF(FR$160:FR$190,$D1548,FT$160:FT$190)</f>
        <v>0</v>
      </c>
      <c r="FR1548" s="9"/>
      <c r="FS1548" s="10"/>
      <c r="FT1548" s="11"/>
      <c r="FU1548" s="6">
        <f>SUMIF(FV$160:FV$190,$D1548,FX$160:FX$190)</f>
        <v>0</v>
      </c>
      <c r="FV1548" s="9"/>
      <c r="FW1548" s="10"/>
      <c r="FX1548" s="11"/>
      <c r="FY1548" s="6">
        <f>SUMIF(FZ$160:FZ$190,$D1548,GB$160:GB$190)</f>
        <v>0</v>
      </c>
      <c r="FZ1548" s="9"/>
      <c r="GA1548" s="10"/>
      <c r="GB1548" s="11"/>
      <c r="GC1548" s="6">
        <f>SUMIF(GD$160:GD$190,$D1548,GF$160:GF$190)</f>
        <v>0</v>
      </c>
      <c r="GD1548" s="9"/>
      <c r="GE1548" s="10"/>
      <c r="GF1548" s="11"/>
      <c r="GG1548" s="6">
        <f>SUMIF(GH$160:GH$190,$D1548,GJ$160:GJ$190)</f>
        <v>0</v>
      </c>
      <c r="GH1548" s="9"/>
      <c r="GI1548" s="10"/>
      <c r="GJ1548" s="11"/>
      <c r="GK1548" s="6">
        <f>SUMIF(GL$160:GL$190,$D1548,GN$160:GN$190)</f>
        <v>0</v>
      </c>
      <c r="GL1548" s="9"/>
      <c r="GM1548" s="10"/>
      <c r="GN1548" s="11"/>
      <c r="GO1548" s="6">
        <f>SUMIF(GP$160:GP$190,$D1548,GR$160:GR$190)</f>
        <v>0</v>
      </c>
      <c r="GP1548" s="9"/>
      <c r="GQ1548" s="10"/>
      <c r="GR1548" s="11"/>
      <c r="GS1548" s="6">
        <f>SUMIF(GT$160:GT$190,$D1548,GV$160:GV$190)</f>
        <v>0</v>
      </c>
      <c r="GT1548" s="9"/>
      <c r="GU1548" s="10"/>
      <c r="GV1548" s="20"/>
      <c r="GW1548" s="19">
        <f t="shared" si="37"/>
        <v>0</v>
      </c>
      <c r="GX1548" s="472"/>
      <c r="GY1548" s="473"/>
    </row>
    <row r="1549" spans="1:207" ht="30">
      <c r="A1549" s="236" t="s">
        <v>81</v>
      </c>
      <c r="B1549" s="475"/>
      <c r="C1549" s="327" t="s">
        <v>453</v>
      </c>
      <c r="D1549" s="237" t="s">
        <v>452</v>
      </c>
      <c r="E1549" s="206">
        <f>SUMIF(F$191:F$221,$D1549,H$191:H$221)</f>
        <v>0</v>
      </c>
      <c r="F1549" s="9"/>
      <c r="G1549" s="10"/>
      <c r="H1549" s="11"/>
      <c r="I1549" s="6">
        <f>SUMIF(J$191:J$221,$D1549,L$191:L$221)</f>
        <v>0</v>
      </c>
      <c r="J1549" s="9"/>
      <c r="K1549" s="10"/>
      <c r="L1549" s="11"/>
      <c r="M1549" s="6">
        <f>SUMIF(N$191:N$221,$D1549,P$191:P$221)</f>
        <v>0</v>
      </c>
      <c r="N1549" s="9"/>
      <c r="O1549" s="10"/>
      <c r="P1549" s="11"/>
      <c r="Q1549" s="6">
        <f>SUMIF(R$191:R$221,$D1549,T$191:T$221)</f>
        <v>0</v>
      </c>
      <c r="R1549" s="9"/>
      <c r="S1549" s="10"/>
      <c r="T1549" s="11"/>
      <c r="U1549" s="6">
        <f>SUMIF(V$191:V$221,$D1549,X$191:X$221)</f>
        <v>0</v>
      </c>
      <c r="V1549" s="9"/>
      <c r="W1549" s="10"/>
      <c r="X1549" s="11"/>
      <c r="Y1549" s="6">
        <f>SUMIF(Z$191:Z$221,$D1549,AB$191:AB$221)</f>
        <v>0</v>
      </c>
      <c r="Z1549" s="9"/>
      <c r="AA1549" s="10"/>
      <c r="AB1549" s="11"/>
      <c r="AC1549" s="6">
        <f>SUMIF(AD$191:AD$221,$D1549,AF$191:AF$221)</f>
        <v>0</v>
      </c>
      <c r="AD1549" s="9"/>
      <c r="AE1549" s="10"/>
      <c r="AF1549" s="11"/>
      <c r="AG1549" s="6">
        <f>SUMIF(AH$191:AH$221,$D1549,AJ$191:AJ$221)</f>
        <v>0</v>
      </c>
      <c r="AH1549" s="9"/>
      <c r="AI1549" s="10"/>
      <c r="AJ1549" s="11"/>
      <c r="AK1549" s="6">
        <f>SUMIF(AL$191:AL$221,$D1549,AN$191:AN$221)</f>
        <v>0</v>
      </c>
      <c r="AL1549" s="9"/>
      <c r="AM1549" s="10"/>
      <c r="AN1549" s="11"/>
      <c r="AO1549" s="6">
        <f>SUMIF(AP$191:AP$221,$D1549,AR$191:AR$221)</f>
        <v>0</v>
      </c>
      <c r="AP1549" s="9"/>
      <c r="AQ1549" s="10"/>
      <c r="AR1549" s="11"/>
      <c r="AS1549" s="6">
        <f>SUMIF(AT$191:AT$221,$D1549,AV$191:AV$221)</f>
        <v>0</v>
      </c>
      <c r="AT1549" s="9"/>
      <c r="AU1549" s="10"/>
      <c r="AV1549" s="11"/>
      <c r="AW1549" s="6">
        <f>SUMIF(AX$191:AX$221,$D1549,AZ$191:AZ$221)</f>
        <v>0</v>
      </c>
      <c r="AX1549" s="9"/>
      <c r="AY1549" s="10"/>
      <c r="AZ1549" s="11"/>
      <c r="BA1549" s="6">
        <f>SUMIF(BB$191:BB$221,$D1549,BD$191:BD$221)</f>
        <v>0</v>
      </c>
      <c r="BB1549" s="9"/>
      <c r="BC1549" s="10"/>
      <c r="BD1549" s="11"/>
      <c r="BE1549" s="6">
        <f>SUMIF(BF$191:BF$221,$D1549,BH$191:BH$221)</f>
        <v>0</v>
      </c>
      <c r="BF1549" s="9"/>
      <c r="BG1549" s="10"/>
      <c r="BH1549" s="11"/>
      <c r="BI1549" s="6">
        <f>SUMIF(BJ$191:BJ$221,$D1549,BL$191:BL$221)</f>
        <v>0</v>
      </c>
      <c r="BJ1549" s="9"/>
      <c r="BK1549" s="10"/>
      <c r="BL1549" s="11"/>
      <c r="BM1549" s="6">
        <f>SUMIF(BN$191:BN$221,$D1549,BP$191:BP$221)</f>
        <v>0</v>
      </c>
      <c r="BN1549" s="9"/>
      <c r="BO1549" s="10"/>
      <c r="BP1549" s="11"/>
      <c r="BQ1549" s="6">
        <f>SUMIF(BR$191:BR$221,$D1549,BT$191:BT$221)</f>
        <v>0</v>
      </c>
      <c r="BR1549" s="9"/>
      <c r="BS1549" s="10"/>
      <c r="BT1549" s="11"/>
      <c r="BU1549" s="6">
        <f>SUMIF(BV$191:BV$221,$D1549,BX$191:BX$221)</f>
        <v>0</v>
      </c>
      <c r="BV1549" s="9"/>
      <c r="BW1549" s="10"/>
      <c r="BX1549" s="11"/>
      <c r="BY1549" s="6">
        <f>SUMIF(BZ$191:BZ$221,$D1549,CB$191:CB$221)</f>
        <v>0</v>
      </c>
      <c r="BZ1549" s="9"/>
      <c r="CA1549" s="10"/>
      <c r="CB1549" s="11"/>
      <c r="CC1549" s="6">
        <f>SUMIF(CD$191:CD$221,$D1549,CF$191:CF$221)</f>
        <v>0</v>
      </c>
      <c r="CD1549" s="9"/>
      <c r="CE1549" s="10"/>
      <c r="CF1549" s="11"/>
      <c r="CG1549" s="6">
        <f>SUMIF(CH$191:CH$221,$D1549,CJ$191:CJ$221)</f>
        <v>0</v>
      </c>
      <c r="CH1549" s="9"/>
      <c r="CI1549" s="10"/>
      <c r="CJ1549" s="11"/>
      <c r="CK1549" s="6">
        <f>SUMIF(CL$191:CL$221,$D1549,CN$191:CN$221)</f>
        <v>0</v>
      </c>
      <c r="CL1549" s="9"/>
      <c r="CM1549" s="10"/>
      <c r="CN1549" s="11"/>
      <c r="CO1549" s="6">
        <f>SUMIF(CP$191:CP$221,$D1549,CR$191:CR$221)</f>
        <v>0</v>
      </c>
      <c r="CP1549" s="9"/>
      <c r="CQ1549" s="10"/>
      <c r="CR1549" s="11"/>
      <c r="CS1549" s="6">
        <f>SUMIF(CT$191:CT$221,$D1549,CV$191:CV$221)</f>
        <v>0</v>
      </c>
      <c r="CT1549" s="9"/>
      <c r="CU1549" s="10"/>
      <c r="CV1549" s="11"/>
      <c r="CW1549" s="6">
        <f>SUMIF(CX$191:CX$221,$D1549,CZ$191:CZ$221)</f>
        <v>0</v>
      </c>
      <c r="CX1549" s="9"/>
      <c r="CY1549" s="10"/>
      <c r="CZ1549" s="11"/>
      <c r="DA1549" s="6">
        <f>SUMIF(DB$191:DB$221,$D1549,DD$191:DD$221)</f>
        <v>0</v>
      </c>
      <c r="DB1549" s="9"/>
      <c r="DC1549" s="10"/>
      <c r="DD1549" s="11"/>
      <c r="DE1549" s="6">
        <f>SUMIF(DF$191:DF$221,$D1549,DH$191:DH$221)</f>
        <v>0</v>
      </c>
      <c r="DF1549" s="9"/>
      <c r="DG1549" s="10"/>
      <c r="DH1549" s="11"/>
      <c r="DI1549" s="6">
        <f>SUMIF(DJ$191:DJ$221,$D1549,DL$191:DL$221)</f>
        <v>0</v>
      </c>
      <c r="DJ1549" s="9"/>
      <c r="DK1549" s="10"/>
      <c r="DL1549" s="11"/>
      <c r="DM1549" s="6">
        <f>SUMIF(DN$191:DN$221,$D1549,DP$191:DP$221)</f>
        <v>0</v>
      </c>
      <c r="DN1549" s="9"/>
      <c r="DO1549" s="10"/>
      <c r="DP1549" s="11"/>
      <c r="DQ1549" s="6">
        <f>SUMIF(DR$191:DR$221,$D1549,DT$191:DT$221)</f>
        <v>0</v>
      </c>
      <c r="DR1549" s="9"/>
      <c r="DS1549" s="10"/>
      <c r="DT1549" s="11"/>
      <c r="DU1549" s="6">
        <f>SUMIF(DV$191:DV$221,$D1549,DX$191:DX$221)</f>
        <v>0</v>
      </c>
      <c r="DV1549" s="9"/>
      <c r="DW1549" s="10"/>
      <c r="DX1549" s="11"/>
      <c r="DY1549" s="6">
        <f>SUMIF(DZ$191:DZ$221,$D1549,EB$191:EB$221)</f>
        <v>0</v>
      </c>
      <c r="DZ1549" s="9"/>
      <c r="EA1549" s="10"/>
      <c r="EB1549" s="11"/>
      <c r="EC1549" s="6">
        <f>SUMIF(ED$191:ED$221,$D1549,EF$191:EF$221)</f>
        <v>0</v>
      </c>
      <c r="ED1549" s="9"/>
      <c r="EE1549" s="10"/>
      <c r="EF1549" s="11"/>
      <c r="EG1549" s="6">
        <f>SUMIF(EH$191:EH$221,$D1549,EJ$191:EJ$221)</f>
        <v>0</v>
      </c>
      <c r="EH1549" s="9"/>
      <c r="EI1549" s="10"/>
      <c r="EJ1549" s="11"/>
      <c r="EK1549" s="6">
        <f>SUMIF(EL$191:EL$221,$D1549,EN$191:EN$221)</f>
        <v>0</v>
      </c>
      <c r="EL1549" s="9"/>
      <c r="EM1549" s="10"/>
      <c r="EN1549" s="11"/>
      <c r="EO1549" s="6">
        <f>SUMIF(EP$191:EP$221,$D1549,ER$191:ER$221)</f>
        <v>0</v>
      </c>
      <c r="EP1549" s="9"/>
      <c r="EQ1549" s="10"/>
      <c r="ER1549" s="11"/>
      <c r="ES1549" s="6">
        <f>SUMIF(ET$191:ET$221,$D1549,EV$191:EV$221)</f>
        <v>0</v>
      </c>
      <c r="ET1549" s="9"/>
      <c r="EU1549" s="10"/>
      <c r="EV1549" s="11"/>
      <c r="EW1549" s="6">
        <f>SUMIF(EX$191:EX$221,$D1549,EZ$191:EZ$221)</f>
        <v>0</v>
      </c>
      <c r="EX1549" s="9"/>
      <c r="EY1549" s="10"/>
      <c r="EZ1549" s="11"/>
      <c r="FA1549" s="6">
        <f>SUMIF(FB$191:FB$221,$D1549,FD$191:FD$221)</f>
        <v>0</v>
      </c>
      <c r="FB1549" s="9"/>
      <c r="FC1549" s="10"/>
      <c r="FD1549" s="11"/>
      <c r="FE1549" s="6">
        <f>SUMIF(FF$191:FF$221,$D1549,FH$191:FH$221)</f>
        <v>0</v>
      </c>
      <c r="FF1549" s="9"/>
      <c r="FG1549" s="10"/>
      <c r="FH1549" s="11"/>
      <c r="FI1549" s="6">
        <f>SUMIF(FJ$191:FJ$221,$D1549,FL$191:FL$221)</f>
        <v>0</v>
      </c>
      <c r="FJ1549" s="9"/>
      <c r="FK1549" s="10"/>
      <c r="FL1549" s="11"/>
      <c r="FM1549" s="6">
        <f>SUMIF(FN$191:FN$221,$D1549,FP$191:FP$221)</f>
        <v>0</v>
      </c>
      <c r="FN1549" s="9"/>
      <c r="FO1549" s="10"/>
      <c r="FP1549" s="11"/>
      <c r="FQ1549" s="6">
        <f>SUMIF(FR$191:FR$221,$D1549,FT$191:FT$221)</f>
        <v>0</v>
      </c>
      <c r="FR1549" s="9"/>
      <c r="FS1549" s="10"/>
      <c r="FT1549" s="11"/>
      <c r="FU1549" s="6">
        <f>SUMIF(FV$191:FV$221,$D1549,FX$191:FX$221)</f>
        <v>0</v>
      </c>
      <c r="FV1549" s="9"/>
      <c r="FW1549" s="10"/>
      <c r="FX1549" s="11"/>
      <c r="FY1549" s="6">
        <f>SUMIF(FZ$191:FZ$221,$D1549,GB$191:GB$221)</f>
        <v>0</v>
      </c>
      <c r="FZ1549" s="9"/>
      <c r="GA1549" s="10"/>
      <c r="GB1549" s="11"/>
      <c r="GC1549" s="6">
        <f>SUMIF(GD$191:GD$221,$D1549,GF$191:GF$221)</f>
        <v>0</v>
      </c>
      <c r="GD1549" s="9"/>
      <c r="GE1549" s="10"/>
      <c r="GF1549" s="11"/>
      <c r="GG1549" s="6">
        <f>SUMIF(GH$191:GH$221,$D1549,GJ$191:GJ$221)</f>
        <v>0</v>
      </c>
      <c r="GH1549" s="9"/>
      <c r="GI1549" s="10"/>
      <c r="GJ1549" s="11"/>
      <c r="GK1549" s="6">
        <f>SUMIF(GL$191:GL$221,$D1549,GN$191:GN$221)</f>
        <v>0</v>
      </c>
      <c r="GL1549" s="9"/>
      <c r="GM1549" s="10"/>
      <c r="GN1549" s="11"/>
      <c r="GO1549" s="6">
        <f>SUMIF(GP$191:GP$221,$D1549,GR$191:GR$221)</f>
        <v>0</v>
      </c>
      <c r="GP1549" s="9"/>
      <c r="GQ1549" s="10"/>
      <c r="GR1549" s="11"/>
      <c r="GS1549" s="6">
        <f>SUMIF(GT$191:GT$221,$D1549,GV$191:GV$221)</f>
        <v>0</v>
      </c>
      <c r="GT1549" s="9"/>
      <c r="GU1549" s="10"/>
      <c r="GV1549" s="20"/>
      <c r="GW1549" s="19">
        <f t="shared" si="37"/>
        <v>0</v>
      </c>
      <c r="GX1549" s="472"/>
      <c r="GY1549" s="473"/>
    </row>
    <row r="1550" spans="1:207" ht="30">
      <c r="A1550" s="236" t="s">
        <v>82</v>
      </c>
      <c r="B1550" s="475"/>
      <c r="C1550" s="327" t="s">
        <v>453</v>
      </c>
      <c r="D1550" s="237" t="s">
        <v>452</v>
      </c>
      <c r="E1550" s="206">
        <f>SUMIF(F$222:F$252,$D1550,H$222:H$252)</f>
        <v>0</v>
      </c>
      <c r="F1550" s="9"/>
      <c r="G1550" s="10"/>
      <c r="H1550" s="11"/>
      <c r="I1550" s="6">
        <f>SUMIF(J$222:J$252,$D1550,L$222:L$252)</f>
        <v>0</v>
      </c>
      <c r="J1550" s="9"/>
      <c r="K1550" s="10"/>
      <c r="L1550" s="11"/>
      <c r="M1550" s="6">
        <f>SUMIF(N$222:N$252,$D1550,P$222:P$252)</f>
        <v>0</v>
      </c>
      <c r="N1550" s="9"/>
      <c r="O1550" s="10"/>
      <c r="P1550" s="11"/>
      <c r="Q1550" s="6">
        <f>SUMIF(R$222:R$252,$D1550,T$222:T$252)</f>
        <v>0</v>
      </c>
      <c r="R1550" s="9"/>
      <c r="S1550" s="10"/>
      <c r="T1550" s="11"/>
      <c r="U1550" s="6">
        <f>SUMIF(V$222:V$252,$D1550,X$222:X$252)</f>
        <v>0</v>
      </c>
      <c r="V1550" s="9"/>
      <c r="W1550" s="10"/>
      <c r="X1550" s="11"/>
      <c r="Y1550" s="6">
        <f>SUMIF(Z$222:Z$252,$D1550,AB$222:AB$252)</f>
        <v>0</v>
      </c>
      <c r="Z1550" s="9"/>
      <c r="AA1550" s="10"/>
      <c r="AB1550" s="11"/>
      <c r="AC1550" s="6">
        <f>SUMIF(AD$222:AD$252,$D1550,AF$222:AF$252)</f>
        <v>0</v>
      </c>
      <c r="AD1550" s="9"/>
      <c r="AE1550" s="10"/>
      <c r="AF1550" s="11"/>
      <c r="AG1550" s="6">
        <f>SUMIF(AH$222:AH$252,$D1550,AJ$222:AJ$252)</f>
        <v>0</v>
      </c>
      <c r="AH1550" s="9"/>
      <c r="AI1550" s="10"/>
      <c r="AJ1550" s="11"/>
      <c r="AK1550" s="6">
        <f>SUMIF(AL$222:AL$252,$D1550,AN$222:AN$252)</f>
        <v>0</v>
      </c>
      <c r="AL1550" s="9"/>
      <c r="AM1550" s="10"/>
      <c r="AN1550" s="11"/>
      <c r="AO1550" s="6">
        <f>SUMIF(AP$222:AP$252,$D1550,AR$222:AR$252)</f>
        <v>0</v>
      </c>
      <c r="AP1550" s="9"/>
      <c r="AQ1550" s="10"/>
      <c r="AR1550" s="11"/>
      <c r="AS1550" s="6">
        <f>SUMIF(AT$222:AT$252,$D1550,AV$222:AV$252)</f>
        <v>0</v>
      </c>
      <c r="AT1550" s="9"/>
      <c r="AU1550" s="10"/>
      <c r="AV1550" s="11"/>
      <c r="AW1550" s="6">
        <f>SUMIF(AX$222:AX$252,$D1550,AZ$222:AZ$252)</f>
        <v>0</v>
      </c>
      <c r="AX1550" s="9"/>
      <c r="AY1550" s="10"/>
      <c r="AZ1550" s="11"/>
      <c r="BA1550" s="6">
        <f>SUMIF(BB$222:BB$252,$D1550,BD$222:BD$252)</f>
        <v>0</v>
      </c>
      <c r="BB1550" s="9"/>
      <c r="BC1550" s="10"/>
      <c r="BD1550" s="11"/>
      <c r="BE1550" s="6">
        <f>SUMIF(BF$222:BF$252,$D1550,BH$222:BH$252)</f>
        <v>0</v>
      </c>
      <c r="BF1550" s="9"/>
      <c r="BG1550" s="10"/>
      <c r="BH1550" s="11"/>
      <c r="BI1550" s="6">
        <f>SUMIF(BJ$222:BJ$252,$D1550,BL$222:BL$252)</f>
        <v>0</v>
      </c>
      <c r="BJ1550" s="9"/>
      <c r="BK1550" s="10"/>
      <c r="BL1550" s="11"/>
      <c r="BM1550" s="6">
        <f>SUMIF(BN$222:BN$252,$D1550,BP$222:BP$252)</f>
        <v>0</v>
      </c>
      <c r="BN1550" s="9"/>
      <c r="BO1550" s="10"/>
      <c r="BP1550" s="11"/>
      <c r="BQ1550" s="6">
        <f>SUMIF(BR$222:BR$252,$D1550,BT$222:BT$252)</f>
        <v>0</v>
      </c>
      <c r="BR1550" s="9"/>
      <c r="BS1550" s="10"/>
      <c r="BT1550" s="11"/>
      <c r="BU1550" s="6">
        <f>SUMIF(BV$222:BV$252,$D1550,BX$222:BX$252)</f>
        <v>0</v>
      </c>
      <c r="BV1550" s="9"/>
      <c r="BW1550" s="10"/>
      <c r="BX1550" s="11"/>
      <c r="BY1550" s="6">
        <f>SUMIF(BZ$222:BZ$252,$D1550,CB$222:CB$252)</f>
        <v>0</v>
      </c>
      <c r="BZ1550" s="9"/>
      <c r="CA1550" s="10"/>
      <c r="CB1550" s="11"/>
      <c r="CC1550" s="6">
        <f>SUMIF(CD$222:CD$252,$D1550,CF$222:CF$252)</f>
        <v>0</v>
      </c>
      <c r="CD1550" s="9"/>
      <c r="CE1550" s="10"/>
      <c r="CF1550" s="11"/>
      <c r="CG1550" s="6">
        <f>SUMIF(CH$222:CH$252,$D1550,CJ$222:CJ$252)</f>
        <v>0</v>
      </c>
      <c r="CH1550" s="9"/>
      <c r="CI1550" s="10"/>
      <c r="CJ1550" s="11"/>
      <c r="CK1550" s="6">
        <f>SUMIF(CL$222:CL$252,$D1550,CN$222:CN$252)</f>
        <v>0</v>
      </c>
      <c r="CL1550" s="9"/>
      <c r="CM1550" s="10"/>
      <c r="CN1550" s="11"/>
      <c r="CO1550" s="6">
        <f>SUMIF(CP$222:CP$252,$D1550,CR$222:CR$252)</f>
        <v>0</v>
      </c>
      <c r="CP1550" s="9"/>
      <c r="CQ1550" s="10"/>
      <c r="CR1550" s="11"/>
      <c r="CS1550" s="6">
        <f>SUMIF(CT$222:CT$252,$D1550,CV$222:CV$252)</f>
        <v>0</v>
      </c>
      <c r="CT1550" s="9"/>
      <c r="CU1550" s="10"/>
      <c r="CV1550" s="11"/>
      <c r="CW1550" s="6">
        <f>SUMIF(CX$222:CX$252,$D1550,CZ$222:CZ$252)</f>
        <v>0</v>
      </c>
      <c r="CX1550" s="9"/>
      <c r="CY1550" s="10"/>
      <c r="CZ1550" s="11"/>
      <c r="DA1550" s="6">
        <f>SUMIF(DB$222:DB$252,$D1550,DD$222:DD$252)</f>
        <v>0</v>
      </c>
      <c r="DB1550" s="9"/>
      <c r="DC1550" s="10"/>
      <c r="DD1550" s="11"/>
      <c r="DE1550" s="6">
        <f>SUMIF(DF$222:DF$252,$D1550,DH$222:DH$252)</f>
        <v>0</v>
      </c>
      <c r="DF1550" s="9"/>
      <c r="DG1550" s="10"/>
      <c r="DH1550" s="11"/>
      <c r="DI1550" s="6">
        <f>SUMIF(DJ$222:DJ$252,$D1550,DL$222:DL$252)</f>
        <v>0</v>
      </c>
      <c r="DJ1550" s="9"/>
      <c r="DK1550" s="10"/>
      <c r="DL1550" s="11"/>
      <c r="DM1550" s="6">
        <f>SUMIF(DN$222:DN$252,$D1550,DP$222:DP$252)</f>
        <v>0</v>
      </c>
      <c r="DN1550" s="9"/>
      <c r="DO1550" s="10"/>
      <c r="DP1550" s="11"/>
      <c r="DQ1550" s="6">
        <f>SUMIF(DR$222:DR$252,$D1550,DT$222:DT$252)</f>
        <v>0</v>
      </c>
      <c r="DR1550" s="9"/>
      <c r="DS1550" s="10"/>
      <c r="DT1550" s="11"/>
      <c r="DU1550" s="6">
        <f>SUMIF(DV$222:DV$252,$D1550,DX$222:DX$252)</f>
        <v>0</v>
      </c>
      <c r="DV1550" s="9"/>
      <c r="DW1550" s="10"/>
      <c r="DX1550" s="11"/>
      <c r="DY1550" s="6">
        <f>SUMIF(DZ$222:DZ$252,$D1550,EB$222:EB$252)</f>
        <v>0</v>
      </c>
      <c r="DZ1550" s="9"/>
      <c r="EA1550" s="10"/>
      <c r="EB1550" s="11"/>
      <c r="EC1550" s="6">
        <f>SUMIF(ED$222:ED$252,$D1550,EF$222:EF$252)</f>
        <v>0</v>
      </c>
      <c r="ED1550" s="9"/>
      <c r="EE1550" s="10"/>
      <c r="EF1550" s="11"/>
      <c r="EG1550" s="6">
        <f>SUMIF(EH$222:EH$252,$D1550,EJ$222:EJ$252)</f>
        <v>0</v>
      </c>
      <c r="EH1550" s="9"/>
      <c r="EI1550" s="10"/>
      <c r="EJ1550" s="11"/>
      <c r="EK1550" s="6">
        <f>SUMIF(EL$222:EL$252,$D1550,EN$222:EN$252)</f>
        <v>0</v>
      </c>
      <c r="EL1550" s="9"/>
      <c r="EM1550" s="10"/>
      <c r="EN1550" s="11"/>
      <c r="EO1550" s="6">
        <f>SUMIF(EP$222:EP$252,$D1550,ER$222:ER$252)</f>
        <v>0</v>
      </c>
      <c r="EP1550" s="9"/>
      <c r="EQ1550" s="10"/>
      <c r="ER1550" s="11"/>
      <c r="ES1550" s="6">
        <f>SUMIF(ET$222:ET$252,$D1550,EV$222:EV$252)</f>
        <v>0</v>
      </c>
      <c r="ET1550" s="9"/>
      <c r="EU1550" s="10"/>
      <c r="EV1550" s="11"/>
      <c r="EW1550" s="6">
        <f>SUMIF(EX$222:EX$252,$D1550,EZ$222:EZ$252)</f>
        <v>0</v>
      </c>
      <c r="EX1550" s="9"/>
      <c r="EY1550" s="10"/>
      <c r="EZ1550" s="11"/>
      <c r="FA1550" s="6">
        <f>SUMIF(FB$222:FB$252,$D1550,FD$222:FD$252)</f>
        <v>0</v>
      </c>
      <c r="FB1550" s="9"/>
      <c r="FC1550" s="10"/>
      <c r="FD1550" s="11"/>
      <c r="FE1550" s="6">
        <f>SUMIF(FF$222:FF$252,$D1550,FH$222:FH$252)</f>
        <v>0</v>
      </c>
      <c r="FF1550" s="9"/>
      <c r="FG1550" s="10"/>
      <c r="FH1550" s="11"/>
      <c r="FI1550" s="6">
        <f>SUMIF(FJ$222:FJ$252,$D1550,FL$222:FL$252)</f>
        <v>0</v>
      </c>
      <c r="FJ1550" s="9"/>
      <c r="FK1550" s="10"/>
      <c r="FL1550" s="11"/>
      <c r="FM1550" s="6">
        <f>SUMIF(FN$222:FN$252,$D1550,FP$222:FP$252)</f>
        <v>0</v>
      </c>
      <c r="FN1550" s="9"/>
      <c r="FO1550" s="10"/>
      <c r="FP1550" s="11"/>
      <c r="FQ1550" s="6">
        <f>SUMIF(FR$222:FR$252,$D1550,FT$222:FT$252)</f>
        <v>0</v>
      </c>
      <c r="FR1550" s="9"/>
      <c r="FS1550" s="10"/>
      <c r="FT1550" s="11"/>
      <c r="FU1550" s="6">
        <f>SUMIF(FV$222:FV$252,$D1550,FX$222:FX$252)</f>
        <v>0</v>
      </c>
      <c r="FV1550" s="9"/>
      <c r="FW1550" s="10"/>
      <c r="FX1550" s="11"/>
      <c r="FY1550" s="6">
        <f>SUMIF(FZ$222:FZ$252,$D1550,GB$222:GB$252)</f>
        <v>0</v>
      </c>
      <c r="FZ1550" s="9"/>
      <c r="GA1550" s="10"/>
      <c r="GB1550" s="11"/>
      <c r="GC1550" s="6">
        <f>SUMIF(GD$222:GD$252,$D1550,GF$222:GF$252)</f>
        <v>0</v>
      </c>
      <c r="GD1550" s="9"/>
      <c r="GE1550" s="10"/>
      <c r="GF1550" s="11"/>
      <c r="GG1550" s="6">
        <f>SUMIF(GH$222:GH$252,$D1550,GJ$222:GJ$252)</f>
        <v>0</v>
      </c>
      <c r="GH1550" s="9"/>
      <c r="GI1550" s="10"/>
      <c r="GJ1550" s="11"/>
      <c r="GK1550" s="6">
        <f>SUMIF(GL$222:GL$252,$D1550,GN$222:GN$252)</f>
        <v>0</v>
      </c>
      <c r="GL1550" s="9"/>
      <c r="GM1550" s="10"/>
      <c r="GN1550" s="11"/>
      <c r="GO1550" s="6">
        <f>SUMIF(GP$222:GP$252,$D1550,GR$222:GR$252)</f>
        <v>0</v>
      </c>
      <c r="GP1550" s="9"/>
      <c r="GQ1550" s="10"/>
      <c r="GR1550" s="11"/>
      <c r="GS1550" s="6">
        <f>SUMIF(GT$222:GT$252,$D1550,GV$222:GV$252)</f>
        <v>0</v>
      </c>
      <c r="GT1550" s="9"/>
      <c r="GU1550" s="10"/>
      <c r="GV1550" s="20"/>
      <c r="GW1550" s="19">
        <f t="shared" si="37"/>
        <v>0</v>
      </c>
      <c r="GX1550" s="472"/>
      <c r="GY1550" s="473"/>
    </row>
    <row r="1551" spans="1:207" ht="30">
      <c r="A1551" s="236" t="s">
        <v>83</v>
      </c>
      <c r="B1551" s="475"/>
      <c r="C1551" s="327" t="s">
        <v>453</v>
      </c>
      <c r="D1551" s="237" t="s">
        <v>452</v>
      </c>
      <c r="E1551" s="206">
        <f>SUMIF(F$253:F$283,$D1551,H$253:H$283)</f>
        <v>0</v>
      </c>
      <c r="F1551" s="9"/>
      <c r="G1551" s="10"/>
      <c r="H1551" s="11"/>
      <c r="I1551" s="6">
        <f>SUMIF(J$253:J$283,$D1551,L$253:L$283)</f>
        <v>0</v>
      </c>
      <c r="J1551" s="9"/>
      <c r="K1551" s="10"/>
      <c r="L1551" s="11"/>
      <c r="M1551" s="6">
        <f>SUMIF(N$253:N$283,$D1551,P$253:P$283)</f>
        <v>0</v>
      </c>
      <c r="N1551" s="9"/>
      <c r="O1551" s="10"/>
      <c r="P1551" s="11"/>
      <c r="Q1551" s="6">
        <f>SUMIF(R$253:R$283,$D1551,T$253:T$283)</f>
        <v>0</v>
      </c>
      <c r="R1551" s="9"/>
      <c r="S1551" s="10"/>
      <c r="T1551" s="11"/>
      <c r="U1551" s="6">
        <f>SUMIF(V$253:V$283,$D1551,X$253:X$283)</f>
        <v>0</v>
      </c>
      <c r="V1551" s="9"/>
      <c r="W1551" s="10"/>
      <c r="X1551" s="11"/>
      <c r="Y1551" s="6">
        <f>SUMIF(Z$253:Z$283,$D1551,AB$253:AB$283)</f>
        <v>0</v>
      </c>
      <c r="Z1551" s="9"/>
      <c r="AA1551" s="10"/>
      <c r="AB1551" s="11"/>
      <c r="AC1551" s="6">
        <f>SUMIF(AD$253:AD$283,$D1551,AF$253:AF$283)</f>
        <v>0</v>
      </c>
      <c r="AD1551" s="9"/>
      <c r="AE1551" s="10"/>
      <c r="AF1551" s="11"/>
      <c r="AG1551" s="6">
        <f>SUMIF(AH$253:AH$283,$D1551,AJ$253:AJ$283)</f>
        <v>0</v>
      </c>
      <c r="AH1551" s="9"/>
      <c r="AI1551" s="10"/>
      <c r="AJ1551" s="11"/>
      <c r="AK1551" s="6">
        <f>SUMIF(AL$253:AL$283,$D1551,AN$253:AN$283)</f>
        <v>0</v>
      </c>
      <c r="AL1551" s="9"/>
      <c r="AM1551" s="10"/>
      <c r="AN1551" s="11"/>
      <c r="AO1551" s="6">
        <f>SUMIF(AP$253:AP$283,$D1551,AR$253:AR$283)</f>
        <v>0</v>
      </c>
      <c r="AP1551" s="9"/>
      <c r="AQ1551" s="10"/>
      <c r="AR1551" s="11"/>
      <c r="AS1551" s="6">
        <f>SUMIF(AT$253:AT$283,$D1551,AV$253:AV$283)</f>
        <v>0</v>
      </c>
      <c r="AT1551" s="9"/>
      <c r="AU1551" s="10"/>
      <c r="AV1551" s="11"/>
      <c r="AW1551" s="6">
        <f>SUMIF(AX$253:AX$283,$D1551,AZ$253:AZ$283)</f>
        <v>0</v>
      </c>
      <c r="AX1551" s="9"/>
      <c r="AY1551" s="10"/>
      <c r="AZ1551" s="11"/>
      <c r="BA1551" s="6">
        <f>SUMIF(BB$253:BB$283,$D1551,BD$253:BD$283)</f>
        <v>0</v>
      </c>
      <c r="BB1551" s="9"/>
      <c r="BC1551" s="10"/>
      <c r="BD1551" s="11"/>
      <c r="BE1551" s="6">
        <f>SUMIF(BF$253:BF$283,$D1551,BH$253:BH$283)</f>
        <v>0</v>
      </c>
      <c r="BF1551" s="9"/>
      <c r="BG1551" s="10"/>
      <c r="BH1551" s="11"/>
      <c r="BI1551" s="6">
        <f>SUMIF(BJ$253:BJ$283,$D1551,BL$253:BL$283)</f>
        <v>0</v>
      </c>
      <c r="BJ1551" s="9"/>
      <c r="BK1551" s="10"/>
      <c r="BL1551" s="11"/>
      <c r="BM1551" s="6">
        <f>SUMIF(BN$253:BN$283,$D1551,BP$253:BP$283)</f>
        <v>0</v>
      </c>
      <c r="BN1551" s="9"/>
      <c r="BO1551" s="10"/>
      <c r="BP1551" s="11"/>
      <c r="BQ1551" s="6">
        <f>SUMIF(BR$253:BR$283,$D1551,BT$253:BT$283)</f>
        <v>0</v>
      </c>
      <c r="BR1551" s="9"/>
      <c r="BS1551" s="10"/>
      <c r="BT1551" s="11"/>
      <c r="BU1551" s="6">
        <f>SUMIF(BV$253:BV$283,$D1551,BX$253:BX$283)</f>
        <v>0</v>
      </c>
      <c r="BV1551" s="9"/>
      <c r="BW1551" s="10"/>
      <c r="BX1551" s="11"/>
      <c r="BY1551" s="6">
        <f>SUMIF(BZ$253:BZ$283,$D1551,CB$253:CB$283)</f>
        <v>0</v>
      </c>
      <c r="BZ1551" s="9"/>
      <c r="CA1551" s="10"/>
      <c r="CB1551" s="11"/>
      <c r="CC1551" s="6">
        <f>SUMIF(CD$253:CD$283,$D1551,CF$253:CF$283)</f>
        <v>0</v>
      </c>
      <c r="CD1551" s="9"/>
      <c r="CE1551" s="10"/>
      <c r="CF1551" s="11"/>
      <c r="CG1551" s="6">
        <f>SUMIF(CH$253:CH$283,$D1551,CJ$253:CJ$283)</f>
        <v>0</v>
      </c>
      <c r="CH1551" s="9"/>
      <c r="CI1551" s="10"/>
      <c r="CJ1551" s="11"/>
      <c r="CK1551" s="6">
        <f>SUMIF(CL$253:CL$283,$D1551,CN$253:CN$283)</f>
        <v>0</v>
      </c>
      <c r="CL1551" s="9"/>
      <c r="CM1551" s="10"/>
      <c r="CN1551" s="11"/>
      <c r="CO1551" s="6">
        <f>SUMIF(CP$253:CP$283,$D1551,CR$253:CR$283)</f>
        <v>0</v>
      </c>
      <c r="CP1551" s="9"/>
      <c r="CQ1551" s="10"/>
      <c r="CR1551" s="11"/>
      <c r="CS1551" s="6">
        <f>SUMIF(CT$253:CT$283,$D1551,CV$253:CV$283)</f>
        <v>0</v>
      </c>
      <c r="CT1551" s="9"/>
      <c r="CU1551" s="10"/>
      <c r="CV1551" s="11"/>
      <c r="CW1551" s="6">
        <f>SUMIF(CX$253:CX$283,$D1551,CZ$253:CZ$283)</f>
        <v>0</v>
      </c>
      <c r="CX1551" s="9"/>
      <c r="CY1551" s="10"/>
      <c r="CZ1551" s="11"/>
      <c r="DA1551" s="6">
        <f>SUMIF(DB$253:DB$283,$D1551,DD$253:DD$283)</f>
        <v>0</v>
      </c>
      <c r="DB1551" s="9"/>
      <c r="DC1551" s="10"/>
      <c r="DD1551" s="11"/>
      <c r="DE1551" s="6">
        <f>SUMIF(DF$253:DF$283,$D1551,DH$253:DH$283)</f>
        <v>0</v>
      </c>
      <c r="DF1551" s="9"/>
      <c r="DG1551" s="10"/>
      <c r="DH1551" s="11"/>
      <c r="DI1551" s="6">
        <f>SUMIF(DJ$253:DJ$283,$D1551,DL$253:DL$283)</f>
        <v>0</v>
      </c>
      <c r="DJ1551" s="9"/>
      <c r="DK1551" s="10"/>
      <c r="DL1551" s="11"/>
      <c r="DM1551" s="6">
        <f>SUMIF(DN$253:DN$283,$D1551,DP$253:DP$283)</f>
        <v>0</v>
      </c>
      <c r="DN1551" s="9"/>
      <c r="DO1551" s="10"/>
      <c r="DP1551" s="11"/>
      <c r="DQ1551" s="6">
        <f>SUMIF(DR$253:DR$283,$D1551,DT$253:DT$283)</f>
        <v>0</v>
      </c>
      <c r="DR1551" s="9"/>
      <c r="DS1551" s="10"/>
      <c r="DT1551" s="11"/>
      <c r="DU1551" s="6">
        <f>SUMIF(DV$253:DV$283,$D1551,DX$253:DX$283)</f>
        <v>0</v>
      </c>
      <c r="DV1551" s="9"/>
      <c r="DW1551" s="10"/>
      <c r="DX1551" s="11"/>
      <c r="DY1551" s="6">
        <f>SUMIF(DZ$253:DZ$283,$D1551,EB$253:EB$283)</f>
        <v>0</v>
      </c>
      <c r="DZ1551" s="9"/>
      <c r="EA1551" s="10"/>
      <c r="EB1551" s="11"/>
      <c r="EC1551" s="6">
        <f>SUMIF(ED$253:ED$283,$D1551,EF$253:EF$283)</f>
        <v>0</v>
      </c>
      <c r="ED1551" s="9"/>
      <c r="EE1551" s="10"/>
      <c r="EF1551" s="11"/>
      <c r="EG1551" s="6">
        <f>SUMIF(EH$253:EH$283,$D1551,EJ$253:EJ$283)</f>
        <v>0</v>
      </c>
      <c r="EH1551" s="9"/>
      <c r="EI1551" s="10"/>
      <c r="EJ1551" s="11"/>
      <c r="EK1551" s="6">
        <f>SUMIF(EL$253:EL$283,$D1551,EN$253:EN$283)</f>
        <v>0</v>
      </c>
      <c r="EL1551" s="9"/>
      <c r="EM1551" s="10"/>
      <c r="EN1551" s="11"/>
      <c r="EO1551" s="6">
        <f>SUMIF(EP$253:EP$283,$D1551,ER$253:ER$283)</f>
        <v>0</v>
      </c>
      <c r="EP1551" s="9"/>
      <c r="EQ1551" s="10"/>
      <c r="ER1551" s="11"/>
      <c r="ES1551" s="6">
        <f>SUMIF(ET$253:ET$283,$D1551,EV$253:EV$283)</f>
        <v>0</v>
      </c>
      <c r="ET1551" s="9"/>
      <c r="EU1551" s="10"/>
      <c r="EV1551" s="11"/>
      <c r="EW1551" s="6">
        <f>SUMIF(EX$253:EX$283,$D1551,EZ$253:EZ$283)</f>
        <v>0</v>
      </c>
      <c r="EX1551" s="9"/>
      <c r="EY1551" s="10"/>
      <c r="EZ1551" s="11"/>
      <c r="FA1551" s="6">
        <f>SUMIF(FB$253:FB$283,$D1551,FD$253:FD$283)</f>
        <v>0</v>
      </c>
      <c r="FB1551" s="9"/>
      <c r="FC1551" s="10"/>
      <c r="FD1551" s="11"/>
      <c r="FE1551" s="6">
        <f>SUMIF(FF$253:FF$283,$D1551,FH$253:FH$283)</f>
        <v>0</v>
      </c>
      <c r="FF1551" s="9"/>
      <c r="FG1551" s="10"/>
      <c r="FH1551" s="11"/>
      <c r="FI1551" s="6">
        <f>SUMIF(FJ$253:FJ$283,$D1551,FL$253:FL$283)</f>
        <v>0</v>
      </c>
      <c r="FJ1551" s="9"/>
      <c r="FK1551" s="10"/>
      <c r="FL1551" s="11"/>
      <c r="FM1551" s="6">
        <f>SUMIF(FN$253:FN$283,$D1551,FP$253:FP$283)</f>
        <v>0</v>
      </c>
      <c r="FN1551" s="9"/>
      <c r="FO1551" s="10"/>
      <c r="FP1551" s="11"/>
      <c r="FQ1551" s="6">
        <f>SUMIF(FR$253:FR$283,$D1551,FT$253:FT$283)</f>
        <v>0</v>
      </c>
      <c r="FR1551" s="9"/>
      <c r="FS1551" s="10"/>
      <c r="FT1551" s="11"/>
      <c r="FU1551" s="6">
        <f>SUMIF(FV$253:FV$283,$D1551,FX$253:FX$283)</f>
        <v>0</v>
      </c>
      <c r="FV1551" s="9"/>
      <c r="FW1551" s="10"/>
      <c r="FX1551" s="11"/>
      <c r="FY1551" s="6">
        <f>SUMIF(FZ$253:FZ$283,$D1551,GB$253:GB$283)</f>
        <v>0</v>
      </c>
      <c r="FZ1551" s="9"/>
      <c r="GA1551" s="10"/>
      <c r="GB1551" s="11"/>
      <c r="GC1551" s="6">
        <f>SUMIF(GD$253:GD$283,$D1551,GF$253:GF$283)</f>
        <v>0</v>
      </c>
      <c r="GD1551" s="9"/>
      <c r="GE1551" s="10"/>
      <c r="GF1551" s="11"/>
      <c r="GG1551" s="6">
        <f>SUMIF(GH$253:GH$283,$D1551,GJ$253:GJ$283)</f>
        <v>0</v>
      </c>
      <c r="GH1551" s="9"/>
      <c r="GI1551" s="10"/>
      <c r="GJ1551" s="11"/>
      <c r="GK1551" s="6">
        <f>SUMIF(GL$253:GL$283,$D1551,GN$253:GN$283)</f>
        <v>0</v>
      </c>
      <c r="GL1551" s="9"/>
      <c r="GM1551" s="10"/>
      <c r="GN1551" s="11"/>
      <c r="GO1551" s="6">
        <f>SUMIF(GP$253:GP$283,$D1551,GR$253:GR$283)</f>
        <v>0</v>
      </c>
      <c r="GP1551" s="9"/>
      <c r="GQ1551" s="10"/>
      <c r="GR1551" s="11"/>
      <c r="GS1551" s="6">
        <f>SUMIF(GT$253:GT$283,$D1551,GV$253:GV$283)</f>
        <v>0</v>
      </c>
      <c r="GT1551" s="9"/>
      <c r="GU1551" s="10"/>
      <c r="GV1551" s="20"/>
      <c r="GW1551" s="19">
        <f t="shared" si="37"/>
        <v>0</v>
      </c>
      <c r="GX1551" s="472"/>
      <c r="GY1551" s="473"/>
    </row>
    <row r="1552" spans="1:207" ht="30">
      <c r="A1552" s="236" t="s">
        <v>84</v>
      </c>
      <c r="B1552" s="475"/>
      <c r="C1552" s="327" t="s">
        <v>453</v>
      </c>
      <c r="D1552" s="237" t="s">
        <v>452</v>
      </c>
      <c r="E1552" s="206">
        <f>SUMIF(F$284:F$314,$D1552,H$284:H$314)</f>
        <v>0</v>
      </c>
      <c r="F1552" s="9"/>
      <c r="G1552" s="10"/>
      <c r="H1552" s="11"/>
      <c r="I1552" s="6">
        <f>SUMIF(J$284:J$314,$D1552,L$284:L$314)</f>
        <v>0</v>
      </c>
      <c r="J1552" s="9"/>
      <c r="K1552" s="10"/>
      <c r="L1552" s="11"/>
      <c r="M1552" s="6">
        <f>SUMIF(N$284:N$314,$D1552,P$284:P$314)</f>
        <v>0</v>
      </c>
      <c r="N1552" s="9"/>
      <c r="O1552" s="10"/>
      <c r="P1552" s="11"/>
      <c r="Q1552" s="6">
        <f>SUMIF(R$284:R$314,$D1552,T$284:T$314)</f>
        <v>0</v>
      </c>
      <c r="R1552" s="9"/>
      <c r="S1552" s="10"/>
      <c r="T1552" s="11"/>
      <c r="U1552" s="6">
        <f>SUMIF(V$284:V$314,$D1552,X$284:X$314)</f>
        <v>0</v>
      </c>
      <c r="V1552" s="9"/>
      <c r="W1552" s="10"/>
      <c r="X1552" s="11"/>
      <c r="Y1552" s="6">
        <f>SUMIF(Z$284:Z$314,$D1552,AB$284:AB$314)</f>
        <v>0</v>
      </c>
      <c r="Z1552" s="9"/>
      <c r="AA1552" s="10"/>
      <c r="AB1552" s="11"/>
      <c r="AC1552" s="6">
        <f>SUMIF(AD$284:AD$314,$D1552,AF$284:AF$314)</f>
        <v>0</v>
      </c>
      <c r="AD1552" s="9"/>
      <c r="AE1552" s="10"/>
      <c r="AF1552" s="11"/>
      <c r="AG1552" s="6">
        <f>SUMIF(AH$284:AH$314,$D1552,AJ$284:AJ$314)</f>
        <v>0</v>
      </c>
      <c r="AH1552" s="9"/>
      <c r="AI1552" s="10"/>
      <c r="AJ1552" s="11"/>
      <c r="AK1552" s="6">
        <f>SUMIF(AL$284:AL$314,$D1552,AN$284:AN$314)</f>
        <v>0</v>
      </c>
      <c r="AL1552" s="9"/>
      <c r="AM1552" s="10"/>
      <c r="AN1552" s="11"/>
      <c r="AO1552" s="6">
        <f>SUMIF(AP$284:AP$314,$D1552,AR$284:AR$314)</f>
        <v>0</v>
      </c>
      <c r="AP1552" s="9"/>
      <c r="AQ1552" s="10"/>
      <c r="AR1552" s="11"/>
      <c r="AS1552" s="6">
        <f>SUMIF(AT$284:AT$314,$D1552,AV$284:AV$314)</f>
        <v>0</v>
      </c>
      <c r="AT1552" s="9"/>
      <c r="AU1552" s="10"/>
      <c r="AV1552" s="11"/>
      <c r="AW1552" s="6">
        <f>SUMIF(AX$284:AX$314,$D1552,AZ$284:AZ$314)</f>
        <v>0</v>
      </c>
      <c r="AX1552" s="9"/>
      <c r="AY1552" s="10"/>
      <c r="AZ1552" s="11"/>
      <c r="BA1552" s="6">
        <f>SUMIF(BB$284:BB$314,$D1552,BD$284:BD$314)</f>
        <v>0</v>
      </c>
      <c r="BB1552" s="9"/>
      <c r="BC1552" s="10"/>
      <c r="BD1552" s="11"/>
      <c r="BE1552" s="6">
        <f>SUMIF(BF$284:BF$314,$D1552,BH$284:BH$314)</f>
        <v>0</v>
      </c>
      <c r="BF1552" s="9"/>
      <c r="BG1552" s="10"/>
      <c r="BH1552" s="11"/>
      <c r="BI1552" s="6">
        <f>SUMIF(BJ$284:BJ$314,$D1552,BL$284:BL$314)</f>
        <v>0</v>
      </c>
      <c r="BJ1552" s="9"/>
      <c r="BK1552" s="10"/>
      <c r="BL1552" s="11"/>
      <c r="BM1552" s="6">
        <f>SUMIF(BN$284:BN$314,$D1552,BP$284:BP$314)</f>
        <v>0</v>
      </c>
      <c r="BN1552" s="9"/>
      <c r="BO1552" s="10"/>
      <c r="BP1552" s="11"/>
      <c r="BQ1552" s="6">
        <f>SUMIF(BR$284:BR$314,$D1552,BT$284:BT$314)</f>
        <v>0</v>
      </c>
      <c r="BR1552" s="9"/>
      <c r="BS1552" s="10"/>
      <c r="BT1552" s="11"/>
      <c r="BU1552" s="6">
        <f>SUMIF(BV$284:BV$314,$D1552,BX$284:BX$314)</f>
        <v>0</v>
      </c>
      <c r="BV1552" s="9"/>
      <c r="BW1552" s="10"/>
      <c r="BX1552" s="11"/>
      <c r="BY1552" s="6">
        <f>SUMIF(BZ$284:BZ$314,$D1552,CB$284:CB$314)</f>
        <v>0</v>
      </c>
      <c r="BZ1552" s="9"/>
      <c r="CA1552" s="10"/>
      <c r="CB1552" s="11"/>
      <c r="CC1552" s="6">
        <f>SUMIF(CD$284:CD$314,$D1552,CF$284:CF$314)</f>
        <v>0</v>
      </c>
      <c r="CD1552" s="9"/>
      <c r="CE1552" s="10"/>
      <c r="CF1552" s="11"/>
      <c r="CG1552" s="6">
        <f>SUMIF(CH$284:CH$314,$D1552,CJ$284:CJ$314)</f>
        <v>0</v>
      </c>
      <c r="CH1552" s="9"/>
      <c r="CI1552" s="10"/>
      <c r="CJ1552" s="11"/>
      <c r="CK1552" s="6">
        <f>SUMIF(CL$284:CL$314,$D1552,CN$284:CN$314)</f>
        <v>0</v>
      </c>
      <c r="CL1552" s="9"/>
      <c r="CM1552" s="10"/>
      <c r="CN1552" s="11"/>
      <c r="CO1552" s="6">
        <f>SUMIF(CP$284:CP$314,$D1552,CR$284:CR$314)</f>
        <v>0</v>
      </c>
      <c r="CP1552" s="9"/>
      <c r="CQ1552" s="10"/>
      <c r="CR1552" s="11"/>
      <c r="CS1552" s="6">
        <f>SUMIF(CT$284:CT$314,$D1552,CV$284:CV$314)</f>
        <v>0</v>
      </c>
      <c r="CT1552" s="9"/>
      <c r="CU1552" s="10"/>
      <c r="CV1552" s="11"/>
      <c r="CW1552" s="6">
        <f>SUMIF(CX$284:CX$314,$D1552,CZ$284:CZ$314)</f>
        <v>0</v>
      </c>
      <c r="CX1552" s="9"/>
      <c r="CY1552" s="10"/>
      <c r="CZ1552" s="11"/>
      <c r="DA1552" s="6">
        <f>SUMIF(DB$284:DB$314,$D1552,DD$284:DD$314)</f>
        <v>0</v>
      </c>
      <c r="DB1552" s="9"/>
      <c r="DC1552" s="10"/>
      <c r="DD1552" s="11"/>
      <c r="DE1552" s="6">
        <f>SUMIF(DF$284:DF$314,$D1552,DH$284:DH$314)</f>
        <v>0</v>
      </c>
      <c r="DF1552" s="9"/>
      <c r="DG1552" s="10"/>
      <c r="DH1552" s="11"/>
      <c r="DI1552" s="6">
        <f>SUMIF(DJ$284:DJ$314,$D1552,DL$284:DL$314)</f>
        <v>0</v>
      </c>
      <c r="DJ1552" s="9"/>
      <c r="DK1552" s="10"/>
      <c r="DL1552" s="11"/>
      <c r="DM1552" s="6">
        <f>SUMIF(DN$284:DN$314,$D1552,DP$284:DP$314)</f>
        <v>0</v>
      </c>
      <c r="DN1552" s="9"/>
      <c r="DO1552" s="10"/>
      <c r="DP1552" s="11"/>
      <c r="DQ1552" s="6">
        <f>SUMIF(DR$284:DR$314,$D1552,DT$284:DT$314)</f>
        <v>0</v>
      </c>
      <c r="DR1552" s="9"/>
      <c r="DS1552" s="10"/>
      <c r="DT1552" s="11"/>
      <c r="DU1552" s="6">
        <f>SUMIF(DV$284:DV$314,$D1552,DX$284:DX$314)</f>
        <v>0</v>
      </c>
      <c r="DV1552" s="9"/>
      <c r="DW1552" s="10"/>
      <c r="DX1552" s="11"/>
      <c r="DY1552" s="6">
        <f>SUMIF(DZ$284:DZ$314,$D1552,EB$284:EB$314)</f>
        <v>0</v>
      </c>
      <c r="DZ1552" s="9"/>
      <c r="EA1552" s="10"/>
      <c r="EB1552" s="11"/>
      <c r="EC1552" s="6">
        <f>SUMIF(ED$284:ED$314,$D1552,EF$284:EF$314)</f>
        <v>0</v>
      </c>
      <c r="ED1552" s="9"/>
      <c r="EE1552" s="10"/>
      <c r="EF1552" s="11"/>
      <c r="EG1552" s="6">
        <f>SUMIF(EH$284:EH$314,$D1552,EJ$284:EJ$314)</f>
        <v>0</v>
      </c>
      <c r="EH1552" s="9"/>
      <c r="EI1552" s="10"/>
      <c r="EJ1552" s="11"/>
      <c r="EK1552" s="6">
        <f>SUMIF(EL$284:EL$314,$D1552,EN$284:EN$314)</f>
        <v>0</v>
      </c>
      <c r="EL1552" s="9"/>
      <c r="EM1552" s="10"/>
      <c r="EN1552" s="11"/>
      <c r="EO1552" s="6">
        <f>SUMIF(EP$284:EP$314,$D1552,ER$284:ER$314)</f>
        <v>0</v>
      </c>
      <c r="EP1552" s="9"/>
      <c r="EQ1552" s="10"/>
      <c r="ER1552" s="11"/>
      <c r="ES1552" s="6">
        <f>SUMIF(ET$284:ET$314,$D1552,EV$284:EV$314)</f>
        <v>0</v>
      </c>
      <c r="ET1552" s="9"/>
      <c r="EU1552" s="10"/>
      <c r="EV1552" s="11"/>
      <c r="EW1552" s="6">
        <f>SUMIF(EX$284:EX$314,$D1552,EZ$284:EZ$314)</f>
        <v>0</v>
      </c>
      <c r="EX1552" s="9"/>
      <c r="EY1552" s="10"/>
      <c r="EZ1552" s="11"/>
      <c r="FA1552" s="6">
        <f>SUMIF(FB$284:FB$314,$D1552,FD$284:FD$314)</f>
        <v>0</v>
      </c>
      <c r="FB1552" s="9"/>
      <c r="FC1552" s="10"/>
      <c r="FD1552" s="11"/>
      <c r="FE1552" s="6">
        <f>SUMIF(FF$284:FF$314,$D1552,FH$284:FH$314)</f>
        <v>0</v>
      </c>
      <c r="FF1552" s="9"/>
      <c r="FG1552" s="10"/>
      <c r="FH1552" s="11"/>
      <c r="FI1552" s="6">
        <f>SUMIF(FJ$284:FJ$314,$D1552,FL$284:FL$314)</f>
        <v>0</v>
      </c>
      <c r="FJ1552" s="9"/>
      <c r="FK1552" s="10"/>
      <c r="FL1552" s="11"/>
      <c r="FM1552" s="6">
        <f>SUMIF(FN$284:FN$314,$D1552,FP$284:FP$314)</f>
        <v>0</v>
      </c>
      <c r="FN1552" s="9"/>
      <c r="FO1552" s="10"/>
      <c r="FP1552" s="11"/>
      <c r="FQ1552" s="6">
        <f>SUMIF(FR$284:FR$314,$D1552,FT$284:FT$314)</f>
        <v>0</v>
      </c>
      <c r="FR1552" s="9"/>
      <c r="FS1552" s="10"/>
      <c r="FT1552" s="11"/>
      <c r="FU1552" s="6">
        <f>SUMIF(FV$284:FV$314,$D1552,FX$284:FX$314)</f>
        <v>0</v>
      </c>
      <c r="FV1552" s="9"/>
      <c r="FW1552" s="10"/>
      <c r="FX1552" s="11"/>
      <c r="FY1552" s="6">
        <f>SUMIF(FZ$284:FZ$314,$D1552,GB$284:GB$314)</f>
        <v>0</v>
      </c>
      <c r="FZ1552" s="9"/>
      <c r="GA1552" s="10"/>
      <c r="GB1552" s="11"/>
      <c r="GC1552" s="6">
        <f>SUMIF(GD$284:GD$314,$D1552,GF$284:GF$314)</f>
        <v>0</v>
      </c>
      <c r="GD1552" s="9"/>
      <c r="GE1552" s="10"/>
      <c r="GF1552" s="11"/>
      <c r="GG1552" s="6">
        <f>SUMIF(GH$284:GH$314,$D1552,GJ$284:GJ$314)</f>
        <v>0</v>
      </c>
      <c r="GH1552" s="9"/>
      <c r="GI1552" s="10"/>
      <c r="GJ1552" s="11"/>
      <c r="GK1552" s="6">
        <f>SUMIF(GL$284:GL$314,$D1552,GN$284:GN$314)</f>
        <v>0</v>
      </c>
      <c r="GL1552" s="9"/>
      <c r="GM1552" s="10"/>
      <c r="GN1552" s="11"/>
      <c r="GO1552" s="6">
        <f>SUMIF(GP$284:GP$314,$D1552,GR$284:GR$314)</f>
        <v>0</v>
      </c>
      <c r="GP1552" s="9"/>
      <c r="GQ1552" s="10"/>
      <c r="GR1552" s="11"/>
      <c r="GS1552" s="6">
        <f>SUMIF(GT$284:GT$314,$D1552,GV$284:GV$314)</f>
        <v>0</v>
      </c>
      <c r="GT1552" s="9"/>
      <c r="GU1552" s="10"/>
      <c r="GV1552" s="20"/>
      <c r="GW1552" s="19">
        <f t="shared" si="37"/>
        <v>0</v>
      </c>
      <c r="GX1552" s="472"/>
      <c r="GY1552" s="473"/>
    </row>
    <row r="1553" spans="1:207" ht="30">
      <c r="A1553" s="236" t="s">
        <v>85</v>
      </c>
      <c r="B1553" s="475"/>
      <c r="C1553" s="327" t="s">
        <v>453</v>
      </c>
      <c r="D1553" s="237" t="s">
        <v>452</v>
      </c>
      <c r="E1553" s="207">
        <f>SUMIF(F$315:F$345,$D1553,H$315:H$345)</f>
        <v>0</v>
      </c>
      <c r="F1553" s="12"/>
      <c r="G1553" s="13"/>
      <c r="H1553" s="14"/>
      <c r="I1553" s="6">
        <f>SUMIF(J$315:J$345,$D1553,L$315:L$345)</f>
        <v>0</v>
      </c>
      <c r="J1553" s="12"/>
      <c r="K1553" s="13"/>
      <c r="L1553" s="14"/>
      <c r="M1553" s="7">
        <f>SUMIF(N$315:N$345,$D1553,P$315:P$345)</f>
        <v>0</v>
      </c>
      <c r="N1553" s="12"/>
      <c r="O1553" s="13"/>
      <c r="P1553" s="14"/>
      <c r="Q1553" s="6">
        <f>SUMIF(R$315:R$345,$D1553,T$315:T$345)</f>
        <v>0</v>
      </c>
      <c r="R1553" s="12"/>
      <c r="S1553" s="13"/>
      <c r="T1553" s="14"/>
      <c r="U1553" s="7">
        <f>SUMIF(V$315:V$345,$D1553,X$315:X$345)</f>
        <v>0</v>
      </c>
      <c r="V1553" s="12"/>
      <c r="W1553" s="13"/>
      <c r="X1553" s="14"/>
      <c r="Y1553" s="6">
        <f>SUMIF(Z$315:Z$345,$D1553,AB$315:AB$345)</f>
        <v>0</v>
      </c>
      <c r="Z1553" s="12"/>
      <c r="AA1553" s="13"/>
      <c r="AB1553" s="14"/>
      <c r="AC1553" s="7">
        <f>SUMIF(AD$315:AD$345,$D1553,AF$315:AF$345)</f>
        <v>0</v>
      </c>
      <c r="AD1553" s="12"/>
      <c r="AE1553" s="13"/>
      <c r="AF1553" s="14"/>
      <c r="AG1553" s="7">
        <f>SUMIF(AH$315:AH$345,$D1553,AJ$315:AJ$345)</f>
        <v>0</v>
      </c>
      <c r="AH1553" s="12"/>
      <c r="AI1553" s="13"/>
      <c r="AJ1553" s="14"/>
      <c r="AK1553" s="7">
        <f>SUMIF(AL$315:AL$345,$D1553,AN$315:AN$345)</f>
        <v>0</v>
      </c>
      <c r="AL1553" s="12"/>
      <c r="AM1553" s="13"/>
      <c r="AN1553" s="14"/>
      <c r="AO1553" s="7">
        <f>SUMIF(AP$315:AP$345,$D1553,AR$315:AR$345)</f>
        <v>0</v>
      </c>
      <c r="AP1553" s="12"/>
      <c r="AQ1553" s="13"/>
      <c r="AR1553" s="14"/>
      <c r="AS1553" s="7">
        <f>SUMIF(AT$315:AT$345,$D1553,AV$315:AV$345)</f>
        <v>0</v>
      </c>
      <c r="AT1553" s="12"/>
      <c r="AU1553" s="13"/>
      <c r="AV1553" s="14"/>
      <c r="AW1553" s="7">
        <f>SUMIF(AX$315:AX$345,$D1553,AZ$315:AZ$345)</f>
        <v>0</v>
      </c>
      <c r="AX1553" s="12"/>
      <c r="AY1553" s="13"/>
      <c r="AZ1553" s="14"/>
      <c r="BA1553" s="7">
        <f>SUMIF(BB$315:BB$345,$D1553,BD$315:BD$345)</f>
        <v>0</v>
      </c>
      <c r="BB1553" s="12"/>
      <c r="BC1553" s="13"/>
      <c r="BD1553" s="14"/>
      <c r="BE1553" s="7">
        <f>SUMIF(BF$315:BF$345,$D1553,BH$315:BH$345)</f>
        <v>0</v>
      </c>
      <c r="BF1553" s="12"/>
      <c r="BG1553" s="13"/>
      <c r="BH1553" s="14"/>
      <c r="BI1553" s="7">
        <f>SUMIF(BJ$315:BJ$345,$D1553,BL$315:BL$345)</f>
        <v>0</v>
      </c>
      <c r="BJ1553" s="12"/>
      <c r="BK1553" s="13"/>
      <c r="BL1553" s="14"/>
      <c r="BM1553" s="7">
        <f>SUMIF(BN$315:BN$345,$D1553,BP$315:BP$345)</f>
        <v>0</v>
      </c>
      <c r="BN1553" s="12"/>
      <c r="BO1553" s="13"/>
      <c r="BP1553" s="14"/>
      <c r="BQ1553" s="7">
        <f>SUMIF(BR$315:BR$345,$D1553,BT$315:BT$345)</f>
        <v>0</v>
      </c>
      <c r="BR1553" s="12"/>
      <c r="BS1553" s="13"/>
      <c r="BT1553" s="14"/>
      <c r="BU1553" s="7">
        <f>SUMIF(BV$315:BV$345,$D1553,BX$315:BX$345)</f>
        <v>0</v>
      </c>
      <c r="BV1553" s="12"/>
      <c r="BW1553" s="13"/>
      <c r="BX1553" s="14"/>
      <c r="BY1553" s="7">
        <f>SUMIF(BZ$315:BZ$345,$D1553,CB$315:CB$345)</f>
        <v>0</v>
      </c>
      <c r="BZ1553" s="12"/>
      <c r="CA1553" s="13"/>
      <c r="CB1553" s="14"/>
      <c r="CC1553" s="7">
        <f>SUMIF(CD$315:CD$345,$D1553,CF$315:CF$345)</f>
        <v>0</v>
      </c>
      <c r="CD1553" s="12"/>
      <c r="CE1553" s="13"/>
      <c r="CF1553" s="14"/>
      <c r="CG1553" s="7">
        <f>SUMIF(CH$315:CH$345,$D1553,CJ$315:CJ$345)</f>
        <v>0</v>
      </c>
      <c r="CH1553" s="12"/>
      <c r="CI1553" s="13"/>
      <c r="CJ1553" s="14"/>
      <c r="CK1553" s="7">
        <f>SUMIF(CL$315:CL$345,$D1553,CN$315:CN$345)</f>
        <v>0</v>
      </c>
      <c r="CL1553" s="12"/>
      <c r="CM1553" s="13"/>
      <c r="CN1553" s="14"/>
      <c r="CO1553" s="7">
        <f>SUMIF(CP$315:CP$345,$D1553,CR$315:CR$345)</f>
        <v>0</v>
      </c>
      <c r="CP1553" s="12"/>
      <c r="CQ1553" s="13"/>
      <c r="CR1553" s="14"/>
      <c r="CS1553" s="7">
        <f>SUMIF(CT$315:CT$345,$D1553,CV$315:CV$345)</f>
        <v>0</v>
      </c>
      <c r="CT1553" s="12"/>
      <c r="CU1553" s="13"/>
      <c r="CV1553" s="14"/>
      <c r="CW1553" s="7">
        <f>SUMIF(CX$315:CX$345,$D1553,CZ$315:CZ$345)</f>
        <v>0</v>
      </c>
      <c r="CX1553" s="12"/>
      <c r="CY1553" s="13"/>
      <c r="CZ1553" s="14"/>
      <c r="DA1553" s="7">
        <f>SUMIF(DB$315:DB$345,$D1553,DD$315:DD$345)</f>
        <v>0</v>
      </c>
      <c r="DB1553" s="12"/>
      <c r="DC1553" s="13"/>
      <c r="DD1553" s="14"/>
      <c r="DE1553" s="7">
        <f>SUMIF(DF$315:DF$345,$D1553,DH$315:DH$345)</f>
        <v>0</v>
      </c>
      <c r="DF1553" s="12"/>
      <c r="DG1553" s="13"/>
      <c r="DH1553" s="14"/>
      <c r="DI1553" s="7">
        <f>SUMIF(DJ$315:DJ$345,$D1553,DL$315:DL$345)</f>
        <v>0</v>
      </c>
      <c r="DJ1553" s="12"/>
      <c r="DK1553" s="13"/>
      <c r="DL1553" s="14"/>
      <c r="DM1553" s="7">
        <f>SUMIF(DN$315:DN$345,$D1553,DP$315:DP$345)</f>
        <v>0</v>
      </c>
      <c r="DN1553" s="12"/>
      <c r="DO1553" s="13"/>
      <c r="DP1553" s="14"/>
      <c r="DQ1553" s="7">
        <f>SUMIF(DR$315:DR$345,$D1553,DT$315:DT$345)</f>
        <v>0</v>
      </c>
      <c r="DR1553" s="12"/>
      <c r="DS1553" s="13"/>
      <c r="DT1553" s="14"/>
      <c r="DU1553" s="7">
        <f>SUMIF(DV$315:DV$345,$D1553,DX$315:DX$345)</f>
        <v>0</v>
      </c>
      <c r="DV1553" s="12"/>
      <c r="DW1553" s="13"/>
      <c r="DX1553" s="14"/>
      <c r="DY1553" s="7">
        <f>SUMIF(DZ$315:DZ$345,$D1553,EB$315:EB$345)</f>
        <v>0</v>
      </c>
      <c r="DZ1553" s="12"/>
      <c r="EA1553" s="13"/>
      <c r="EB1553" s="14"/>
      <c r="EC1553" s="7">
        <f>SUMIF(ED$315:ED$345,$D1553,EF$315:EF$345)</f>
        <v>0</v>
      </c>
      <c r="ED1553" s="12"/>
      <c r="EE1553" s="13"/>
      <c r="EF1553" s="14"/>
      <c r="EG1553" s="7">
        <f>SUMIF(EH$315:EH$345,$D1553,EJ$315:EJ$345)</f>
        <v>0</v>
      </c>
      <c r="EH1553" s="12"/>
      <c r="EI1553" s="13"/>
      <c r="EJ1553" s="14"/>
      <c r="EK1553" s="7">
        <f>SUMIF(EL$315:EL$345,$D1553,EN$315:EN$345)</f>
        <v>0</v>
      </c>
      <c r="EL1553" s="12"/>
      <c r="EM1553" s="13"/>
      <c r="EN1553" s="14"/>
      <c r="EO1553" s="7">
        <f>SUMIF(EP$315:EP$345,$D1553,ER$315:ER$345)</f>
        <v>0</v>
      </c>
      <c r="EP1553" s="12"/>
      <c r="EQ1553" s="13"/>
      <c r="ER1553" s="14"/>
      <c r="ES1553" s="7">
        <f>SUMIF(ET$315:ET$345,$D1553,EV$315:EV$345)</f>
        <v>0</v>
      </c>
      <c r="ET1553" s="12"/>
      <c r="EU1553" s="13"/>
      <c r="EV1553" s="14"/>
      <c r="EW1553" s="7">
        <f>SUMIF(EX$315:EX$345,$D1553,EZ$315:EZ$345)</f>
        <v>0</v>
      </c>
      <c r="EX1553" s="12"/>
      <c r="EY1553" s="13"/>
      <c r="EZ1553" s="14"/>
      <c r="FA1553" s="7">
        <f>SUMIF(FB$315:FB$345,$D1553,FD$315:FD$345)</f>
        <v>0</v>
      </c>
      <c r="FB1553" s="12"/>
      <c r="FC1553" s="13"/>
      <c r="FD1553" s="14"/>
      <c r="FE1553" s="7">
        <f>SUMIF(FF$315:FF$345,$D1553,FH$315:FH$345)</f>
        <v>0</v>
      </c>
      <c r="FF1553" s="12"/>
      <c r="FG1553" s="13"/>
      <c r="FH1553" s="14"/>
      <c r="FI1553" s="7">
        <f>SUMIF(FJ$315:FJ$345,$D1553,FL$315:FL$345)</f>
        <v>0</v>
      </c>
      <c r="FJ1553" s="12"/>
      <c r="FK1553" s="13"/>
      <c r="FL1553" s="14"/>
      <c r="FM1553" s="7">
        <f>SUMIF(FN$315:FN$345,$D1553,FP$315:FP$345)</f>
        <v>0</v>
      </c>
      <c r="FN1553" s="12"/>
      <c r="FO1553" s="13"/>
      <c r="FP1553" s="14"/>
      <c r="FQ1553" s="7">
        <f>SUMIF(FR$315:FR$345,$D1553,FT$315:FT$345)</f>
        <v>0</v>
      </c>
      <c r="FR1553" s="12"/>
      <c r="FS1553" s="13"/>
      <c r="FT1553" s="14"/>
      <c r="FU1553" s="7">
        <f>SUMIF(FV$315:FV$345,$D1553,FX$315:FX$345)</f>
        <v>0</v>
      </c>
      <c r="FV1553" s="12"/>
      <c r="FW1553" s="13"/>
      <c r="FX1553" s="14"/>
      <c r="FY1553" s="7">
        <f>SUMIF(FZ$315:FZ$345,$D1553,GB$315:GB$345)</f>
        <v>0</v>
      </c>
      <c r="FZ1553" s="12"/>
      <c r="GA1553" s="13"/>
      <c r="GB1553" s="14"/>
      <c r="GC1553" s="7">
        <f>SUMIF(GD$315:GD$345,$D1553,GF$315:GF$345)</f>
        <v>0</v>
      </c>
      <c r="GD1553" s="12"/>
      <c r="GE1553" s="13"/>
      <c r="GF1553" s="14"/>
      <c r="GG1553" s="7">
        <f>SUMIF(GH$315:GH$345,$D1553,GJ$315:GJ$345)</f>
        <v>0</v>
      </c>
      <c r="GH1553" s="12"/>
      <c r="GI1553" s="13"/>
      <c r="GJ1553" s="14"/>
      <c r="GK1553" s="7">
        <f>SUMIF(GL$315:GL$345,$D1553,GN$315:GN$345)</f>
        <v>0</v>
      </c>
      <c r="GL1553" s="12"/>
      <c r="GM1553" s="13"/>
      <c r="GN1553" s="14"/>
      <c r="GO1553" s="7">
        <f>SUMIF(GP$315:GP$345,$D1553,GR$315:GR$345)</f>
        <v>0</v>
      </c>
      <c r="GP1553" s="12"/>
      <c r="GQ1553" s="13"/>
      <c r="GR1553" s="14"/>
      <c r="GS1553" s="7">
        <f>SUMIF(GT$315:GT$345,$D1553,GV$315:GV$345)</f>
        <v>0</v>
      </c>
      <c r="GT1553" s="12"/>
      <c r="GU1553" s="13"/>
      <c r="GV1553" s="21"/>
      <c r="GW1553" s="19">
        <f t="shared" si="37"/>
        <v>0</v>
      </c>
      <c r="GX1553" s="472"/>
      <c r="GY1553" s="473"/>
    </row>
    <row r="1554" spans="1:207" ht="30.75" thickBot="1">
      <c r="A1554" s="238" t="s">
        <v>86</v>
      </c>
      <c r="B1554" s="476"/>
      <c r="C1554" s="331" t="s">
        <v>453</v>
      </c>
      <c r="D1554" s="239" t="s">
        <v>452</v>
      </c>
      <c r="E1554" s="206">
        <f>SUMIF(F$346:F$376,$D1554,H$346:H$376)</f>
        <v>0</v>
      </c>
      <c r="F1554" s="15"/>
      <c r="G1554" s="16"/>
      <c r="H1554" s="16"/>
      <c r="I1554" s="6">
        <f>SUMIF(J$346:J$376,$D1554,L$346:L$376)</f>
        <v>0</v>
      </c>
      <c r="J1554" s="15"/>
      <c r="K1554" s="16"/>
      <c r="L1554" s="16"/>
      <c r="M1554" s="8">
        <f>SUMIF(N$346:N$376,$D1554,P$346:P$376)</f>
        <v>0</v>
      </c>
      <c r="N1554" s="15"/>
      <c r="O1554" s="16"/>
      <c r="P1554" s="16"/>
      <c r="Q1554" s="6">
        <f>SUMIF(R$346:R$376,$D1554,T$346:T$376)</f>
        <v>0</v>
      </c>
      <c r="R1554" s="15"/>
      <c r="S1554" s="16"/>
      <c r="T1554" s="16"/>
      <c r="U1554" s="8">
        <f>SUMIF(V$346:V$376,$D1554,X$346:X$376)</f>
        <v>0</v>
      </c>
      <c r="V1554" s="15"/>
      <c r="W1554" s="16"/>
      <c r="X1554" s="16"/>
      <c r="Y1554" s="6">
        <f>SUMIF(Z$346:Z$376,$D1554,AB$346:AB$376)</f>
        <v>0</v>
      </c>
      <c r="Z1554" s="15"/>
      <c r="AA1554" s="16"/>
      <c r="AB1554" s="16"/>
      <c r="AC1554" s="8">
        <f>SUMIF(AD$346:AD$376,$D1554,AF$346:AF$376)</f>
        <v>0</v>
      </c>
      <c r="AD1554" s="15"/>
      <c r="AE1554" s="16"/>
      <c r="AF1554" s="16"/>
      <c r="AG1554" s="8">
        <f>SUMIF(AH$346:AH$376,$D1554,AJ$346:AJ$376)</f>
        <v>0</v>
      </c>
      <c r="AH1554" s="15"/>
      <c r="AI1554" s="16"/>
      <c r="AJ1554" s="16"/>
      <c r="AK1554" s="8">
        <f>SUMIF(AL$346:AL$376,$D1554,AN$346:AN$376)</f>
        <v>0</v>
      </c>
      <c r="AL1554" s="15"/>
      <c r="AM1554" s="16"/>
      <c r="AN1554" s="16"/>
      <c r="AO1554" s="8">
        <f>SUMIF(AP$346:AP$376,$D1554,AR$346:AR$376)</f>
        <v>0</v>
      </c>
      <c r="AP1554" s="15"/>
      <c r="AQ1554" s="16"/>
      <c r="AR1554" s="16"/>
      <c r="AS1554" s="8">
        <f>SUMIF(AT$346:AT$376,$D1554,AV$346:AV$376)</f>
        <v>0</v>
      </c>
      <c r="AT1554" s="15"/>
      <c r="AU1554" s="16"/>
      <c r="AV1554" s="16"/>
      <c r="AW1554" s="8">
        <f>SUMIF(AX$346:AX$376,$D1554,AZ$346:AZ$376)</f>
        <v>0</v>
      </c>
      <c r="AX1554" s="15"/>
      <c r="AY1554" s="16"/>
      <c r="AZ1554" s="16"/>
      <c r="BA1554" s="8">
        <f>SUMIF(BB$346:BB$376,$D1554,BD$346:BD$376)</f>
        <v>0</v>
      </c>
      <c r="BB1554" s="15"/>
      <c r="BC1554" s="16"/>
      <c r="BD1554" s="16"/>
      <c r="BE1554" s="8">
        <f>SUMIF(BF$346:BF$376,$D1554,BH$346:BH$376)</f>
        <v>0</v>
      </c>
      <c r="BF1554" s="15"/>
      <c r="BG1554" s="16"/>
      <c r="BH1554" s="16"/>
      <c r="BI1554" s="8">
        <f>SUMIF(BJ$346:BJ$376,$D1554,BL$346:BL$376)</f>
        <v>0</v>
      </c>
      <c r="BJ1554" s="15"/>
      <c r="BK1554" s="16"/>
      <c r="BL1554" s="16"/>
      <c r="BM1554" s="8">
        <f>SUMIF(BN$346:BN$376,$D1554,BP$346:BP$376)</f>
        <v>0</v>
      </c>
      <c r="BN1554" s="15"/>
      <c r="BO1554" s="16"/>
      <c r="BP1554" s="16"/>
      <c r="BQ1554" s="8">
        <f>SUMIF(BR$346:BR$376,$D1554,BT$346:BT$376)</f>
        <v>0</v>
      </c>
      <c r="BR1554" s="15"/>
      <c r="BS1554" s="16"/>
      <c r="BT1554" s="16"/>
      <c r="BU1554" s="8">
        <f>SUMIF(BV$346:BV$376,$D1554,BX$346:BX$376)</f>
        <v>0</v>
      </c>
      <c r="BV1554" s="15"/>
      <c r="BW1554" s="16"/>
      <c r="BX1554" s="16"/>
      <c r="BY1554" s="8">
        <f>SUMIF(BZ$346:BZ$376,$D1554,CB$346:CB$376)</f>
        <v>0</v>
      </c>
      <c r="BZ1554" s="15"/>
      <c r="CA1554" s="16"/>
      <c r="CB1554" s="16"/>
      <c r="CC1554" s="8">
        <f>SUMIF(CD$346:CD$376,$D1554,CF$346:CF$376)</f>
        <v>0</v>
      </c>
      <c r="CD1554" s="15"/>
      <c r="CE1554" s="16"/>
      <c r="CF1554" s="16"/>
      <c r="CG1554" s="8">
        <f>SUMIF(CH$346:CH$376,$D1554,CJ$346:CJ$376)</f>
        <v>0</v>
      </c>
      <c r="CH1554" s="15"/>
      <c r="CI1554" s="16"/>
      <c r="CJ1554" s="16"/>
      <c r="CK1554" s="8">
        <f>SUMIF(CL$346:CL$376,$D1554,CN$346:CN$376)</f>
        <v>0</v>
      </c>
      <c r="CL1554" s="15"/>
      <c r="CM1554" s="16"/>
      <c r="CN1554" s="16"/>
      <c r="CO1554" s="8">
        <f>SUMIF(CP$346:CP$376,$D1554,CR$346:CR$376)</f>
        <v>0</v>
      </c>
      <c r="CP1554" s="15"/>
      <c r="CQ1554" s="16"/>
      <c r="CR1554" s="16"/>
      <c r="CS1554" s="8">
        <f>SUMIF(CT$346:CT$376,$D1554,CV$346:CV$376)</f>
        <v>0</v>
      </c>
      <c r="CT1554" s="15"/>
      <c r="CU1554" s="16"/>
      <c r="CV1554" s="16"/>
      <c r="CW1554" s="8">
        <f>SUMIF(CX$346:CX$376,$D1554,CZ$346:CZ$376)</f>
        <v>0</v>
      </c>
      <c r="CX1554" s="15"/>
      <c r="CY1554" s="16"/>
      <c r="CZ1554" s="16"/>
      <c r="DA1554" s="8">
        <f>SUMIF(DB$346:DB$376,$D1554,DD$346:DD$376)</f>
        <v>0</v>
      </c>
      <c r="DB1554" s="15"/>
      <c r="DC1554" s="16"/>
      <c r="DD1554" s="16"/>
      <c r="DE1554" s="8">
        <f>SUMIF(DF$346:DF$376,$D1554,DH$346:DH$376)</f>
        <v>0</v>
      </c>
      <c r="DF1554" s="15"/>
      <c r="DG1554" s="16"/>
      <c r="DH1554" s="16"/>
      <c r="DI1554" s="8">
        <f>SUMIF(DJ$346:DJ$376,$D1554,DL$346:DL$376)</f>
        <v>0</v>
      </c>
      <c r="DJ1554" s="15"/>
      <c r="DK1554" s="16"/>
      <c r="DL1554" s="16"/>
      <c r="DM1554" s="8">
        <f>SUMIF(DN$346:DN$376,$D1554,DP$346:DP$376)</f>
        <v>0</v>
      </c>
      <c r="DN1554" s="15"/>
      <c r="DO1554" s="16"/>
      <c r="DP1554" s="16"/>
      <c r="DQ1554" s="8">
        <f>SUMIF(DR$346:DR$376,$D1554,DT$346:DT$376)</f>
        <v>0</v>
      </c>
      <c r="DR1554" s="15"/>
      <c r="DS1554" s="16"/>
      <c r="DT1554" s="16"/>
      <c r="DU1554" s="8">
        <f>SUMIF(DV$346:DV$376,$D1554,DX$346:DX$376)</f>
        <v>0</v>
      </c>
      <c r="DV1554" s="15"/>
      <c r="DW1554" s="16"/>
      <c r="DX1554" s="16"/>
      <c r="DY1554" s="8">
        <f>SUMIF(DZ$346:DZ$376,$D1554,EB$346:EB$376)</f>
        <v>0</v>
      </c>
      <c r="DZ1554" s="15"/>
      <c r="EA1554" s="16"/>
      <c r="EB1554" s="16"/>
      <c r="EC1554" s="8">
        <f>SUMIF(ED$346:ED$376,$D1554,EF$346:EF$376)</f>
        <v>0</v>
      </c>
      <c r="ED1554" s="15"/>
      <c r="EE1554" s="16"/>
      <c r="EF1554" s="16"/>
      <c r="EG1554" s="8">
        <f>SUMIF(EH$346:EH$376,$D1554,EJ$346:EJ$376)</f>
        <v>0</v>
      </c>
      <c r="EH1554" s="15"/>
      <c r="EI1554" s="16"/>
      <c r="EJ1554" s="16"/>
      <c r="EK1554" s="8">
        <f>SUMIF(EL$346:EL$376,$D1554,EN$346:EN$376)</f>
        <v>0</v>
      </c>
      <c r="EL1554" s="15"/>
      <c r="EM1554" s="16"/>
      <c r="EN1554" s="16"/>
      <c r="EO1554" s="8">
        <f>SUMIF(EP$346:EP$376,$D1554,ER$346:ER$376)</f>
        <v>0</v>
      </c>
      <c r="EP1554" s="15"/>
      <c r="EQ1554" s="16"/>
      <c r="ER1554" s="16"/>
      <c r="ES1554" s="8">
        <f>SUMIF(ET$346:ET$376,$D1554,EV$346:EV$376)</f>
        <v>0</v>
      </c>
      <c r="ET1554" s="15"/>
      <c r="EU1554" s="16"/>
      <c r="EV1554" s="16"/>
      <c r="EW1554" s="8">
        <f>SUMIF(EX$346:EX$376,$D1554,EZ$346:EZ$376)</f>
        <v>0</v>
      </c>
      <c r="EX1554" s="15"/>
      <c r="EY1554" s="16"/>
      <c r="EZ1554" s="16"/>
      <c r="FA1554" s="8">
        <f>SUMIF(FB$346:FB$376,$D1554,FD$346:FD$376)</f>
        <v>0</v>
      </c>
      <c r="FB1554" s="15"/>
      <c r="FC1554" s="16"/>
      <c r="FD1554" s="16"/>
      <c r="FE1554" s="8">
        <f>SUMIF(FF$346:FF$376,$D1554,FH$346:FH$376)</f>
        <v>0</v>
      </c>
      <c r="FF1554" s="15"/>
      <c r="FG1554" s="16"/>
      <c r="FH1554" s="16"/>
      <c r="FI1554" s="8">
        <f>SUMIF(FJ$346:FJ$376,$D1554,FL$346:FL$376)</f>
        <v>0</v>
      </c>
      <c r="FJ1554" s="15"/>
      <c r="FK1554" s="16"/>
      <c r="FL1554" s="16"/>
      <c r="FM1554" s="8">
        <f>SUMIF(FN$346:FN$376,$D1554,FP$346:FP$376)</f>
        <v>0</v>
      </c>
      <c r="FN1554" s="15"/>
      <c r="FO1554" s="16"/>
      <c r="FP1554" s="16"/>
      <c r="FQ1554" s="8">
        <f>SUMIF(FR$346:FR$376,$D1554,FT$346:FT$376)</f>
        <v>0</v>
      </c>
      <c r="FR1554" s="15"/>
      <c r="FS1554" s="16"/>
      <c r="FT1554" s="16"/>
      <c r="FU1554" s="8">
        <f>SUMIF(FV$346:FV$376,$D1554,FX$346:FX$376)</f>
        <v>0</v>
      </c>
      <c r="FV1554" s="15"/>
      <c r="FW1554" s="16"/>
      <c r="FX1554" s="16"/>
      <c r="FY1554" s="8">
        <f>SUMIF(FZ$346:FZ$376,$D1554,GB$346:GB$376)</f>
        <v>0</v>
      </c>
      <c r="FZ1554" s="15"/>
      <c r="GA1554" s="16"/>
      <c r="GB1554" s="16"/>
      <c r="GC1554" s="8">
        <f>SUMIF(GD$346:GD$376,$D1554,GF$346:GF$376)</f>
        <v>0</v>
      </c>
      <c r="GD1554" s="15"/>
      <c r="GE1554" s="16"/>
      <c r="GF1554" s="16"/>
      <c r="GG1554" s="8">
        <f>SUMIF(GH$346:GH$376,$D1554,GJ$346:GJ$376)</f>
        <v>0</v>
      </c>
      <c r="GH1554" s="15"/>
      <c r="GI1554" s="16"/>
      <c r="GJ1554" s="16"/>
      <c r="GK1554" s="8">
        <f>SUMIF(GL$346:GL$376,$D1554,GN$346:GN$376)</f>
        <v>0</v>
      </c>
      <c r="GL1554" s="15"/>
      <c r="GM1554" s="16"/>
      <c r="GN1554" s="16"/>
      <c r="GO1554" s="8">
        <f>SUMIF(GP$346:GP$376,$D1554,GR$346:GR$376)</f>
        <v>0</v>
      </c>
      <c r="GP1554" s="15"/>
      <c r="GQ1554" s="16"/>
      <c r="GR1554" s="16"/>
      <c r="GS1554" s="8">
        <f>SUMIF(GT$346:GT$376,$D1554,GV$346:GV$376)</f>
        <v>0</v>
      </c>
      <c r="GT1554" s="15"/>
      <c r="GU1554" s="16"/>
      <c r="GV1554" s="22"/>
      <c r="GW1554" s="19">
        <f t="shared" si="37"/>
        <v>0</v>
      </c>
      <c r="GX1554" s="472"/>
      <c r="GY1554" s="473"/>
    </row>
    <row r="1555" spans="1:207" ht="30" customHeight="1">
      <c r="A1555" s="234" t="s">
        <v>75</v>
      </c>
      <c r="B1555" s="474" t="s">
        <v>510</v>
      </c>
      <c r="C1555" s="328" t="s">
        <v>454</v>
      </c>
      <c r="D1555" s="235" t="s">
        <v>450</v>
      </c>
      <c r="E1555" s="206">
        <f>SUMIF(F$5:F$35,$D1555,H$5:H$35)</f>
        <v>0</v>
      </c>
      <c r="F1555" s="9"/>
      <c r="G1555" s="10"/>
      <c r="H1555" s="11"/>
      <c r="I1555" s="6">
        <f>SUMIF(J$5:J$35,$D1555,L$5:L$35)</f>
        <v>0</v>
      </c>
      <c r="J1555" s="9"/>
      <c r="K1555" s="10"/>
      <c r="L1555" s="11"/>
      <c r="M1555" s="6">
        <f>SUMIF(N$5:N$35,$D1555,P$5:P$35)</f>
        <v>0</v>
      </c>
      <c r="N1555" s="9"/>
      <c r="O1555" s="10"/>
      <c r="P1555" s="11"/>
      <c r="Q1555" s="6">
        <f>SUMIF(R$5:R$35,$D1555,T$5:T$35)</f>
        <v>0</v>
      </c>
      <c r="R1555" s="9"/>
      <c r="S1555" s="10"/>
      <c r="T1555" s="11"/>
      <c r="U1555" s="6">
        <f>SUMIF(V$5:V$35,$D1555,X$5:X$35)</f>
        <v>0</v>
      </c>
      <c r="V1555" s="9"/>
      <c r="W1555" s="10"/>
      <c r="X1555" s="11"/>
      <c r="Y1555" s="6">
        <f>SUMIF(Z$5:Z$35,$D1555,AB$5:AB$35)</f>
        <v>0</v>
      </c>
      <c r="Z1555" s="9"/>
      <c r="AA1555" s="10"/>
      <c r="AB1555" s="11"/>
      <c r="AC1555" s="6">
        <f>SUMIF(AD$5:AD$35,$D1555,AF$5:AF$35)</f>
        <v>0</v>
      </c>
      <c r="AD1555" s="9"/>
      <c r="AE1555" s="10"/>
      <c r="AF1555" s="11"/>
      <c r="AG1555" s="6">
        <f>SUMIF(AH$5:AH$35,$D1555,AJ$5:AJ$35)</f>
        <v>0</v>
      </c>
      <c r="AH1555" s="9"/>
      <c r="AI1555" s="10"/>
      <c r="AJ1555" s="11"/>
      <c r="AK1555" s="6">
        <f>SUMIF(AL$5:AL$35,$D1555,AN$5:AN$35)</f>
        <v>0</v>
      </c>
      <c r="AL1555" s="9"/>
      <c r="AM1555" s="10"/>
      <c r="AN1555" s="11"/>
      <c r="AO1555" s="6">
        <f>SUMIF(AP$5:AP$35,$D1555,AR$5:AR$35)</f>
        <v>0</v>
      </c>
      <c r="AP1555" s="9"/>
      <c r="AQ1555" s="10"/>
      <c r="AR1555" s="11"/>
      <c r="AS1555" s="6">
        <f>SUMIF(AT$5:AT$35,$D1555,AV$5:AV$35)</f>
        <v>0</v>
      </c>
      <c r="AT1555" s="9"/>
      <c r="AU1555" s="10"/>
      <c r="AV1555" s="11"/>
      <c r="AW1555" s="6">
        <f>SUMIF(AX$5:AX$35,$D1555,AZ$5:AZ$35)</f>
        <v>0</v>
      </c>
      <c r="AX1555" s="9"/>
      <c r="AY1555" s="10"/>
      <c r="AZ1555" s="11"/>
      <c r="BA1555" s="6">
        <f>SUMIF(BB$5:BB$35,$D1555,BD$5:BD$35)</f>
        <v>0</v>
      </c>
      <c r="BB1555" s="9"/>
      <c r="BC1555" s="10"/>
      <c r="BD1555" s="11"/>
      <c r="BE1555" s="6">
        <f>SUMIF(BF$5:BF$35,$D1555,BH$5:BH$35)</f>
        <v>0</v>
      </c>
      <c r="BF1555" s="9"/>
      <c r="BG1555" s="10"/>
      <c r="BH1555" s="11"/>
      <c r="BI1555" s="6">
        <f>SUMIF(BJ$5:BJ$35,$D1555,BL$5:BL$35)</f>
        <v>0</v>
      </c>
      <c r="BJ1555" s="9"/>
      <c r="BK1555" s="10"/>
      <c r="BL1555" s="11"/>
      <c r="BM1555" s="6">
        <f>SUMIF(BN$5:BN$35,$D1555,BP$5:BP$35)</f>
        <v>0</v>
      </c>
      <c r="BN1555" s="9"/>
      <c r="BO1555" s="10"/>
      <c r="BP1555" s="11"/>
      <c r="BQ1555" s="6">
        <f>SUMIF(BR$5:BR$35,$D1555,BT$5:BT$35)</f>
        <v>0</v>
      </c>
      <c r="BR1555" s="9"/>
      <c r="BS1555" s="10"/>
      <c r="BT1555" s="11"/>
      <c r="BU1555" s="6">
        <f>SUMIF(BV$5:BV$35,$D1555,BX$5:BX$35)</f>
        <v>0</v>
      </c>
      <c r="BV1555" s="9"/>
      <c r="BW1555" s="10"/>
      <c r="BX1555" s="11"/>
      <c r="BY1555" s="6">
        <f>SUMIF(BZ$5:BZ$35,$D1555,CB$5:CB$35)</f>
        <v>0</v>
      </c>
      <c r="BZ1555" s="9"/>
      <c r="CA1555" s="10"/>
      <c r="CB1555" s="11"/>
      <c r="CC1555" s="6">
        <f>SUMIF(CD$5:CD$35,$D1555,CF$5:CF$35)</f>
        <v>0</v>
      </c>
      <c r="CD1555" s="9"/>
      <c r="CE1555" s="10"/>
      <c r="CF1555" s="11"/>
      <c r="CG1555" s="6">
        <f>SUMIF(CH$5:CH$35,$D1555,CJ$5:CJ$35)</f>
        <v>0</v>
      </c>
      <c r="CH1555" s="9"/>
      <c r="CI1555" s="10"/>
      <c r="CJ1555" s="11"/>
      <c r="CK1555" s="6">
        <f>SUMIF(CL$5:CL$35,$D1555,CN$5:CN$35)</f>
        <v>0</v>
      </c>
      <c r="CL1555" s="9"/>
      <c r="CM1555" s="10"/>
      <c r="CN1555" s="11"/>
      <c r="CO1555" s="6">
        <f>SUMIF(CP$5:CP$35,$D1555,CR$5:CR$35)</f>
        <v>0</v>
      </c>
      <c r="CP1555" s="9"/>
      <c r="CQ1555" s="10"/>
      <c r="CR1555" s="11"/>
      <c r="CS1555" s="6">
        <f>SUMIF(CT$5:CT$35,$D1555,CV$5:CV$35)</f>
        <v>0</v>
      </c>
      <c r="CT1555" s="9"/>
      <c r="CU1555" s="10"/>
      <c r="CV1555" s="11"/>
      <c r="CW1555" s="6">
        <f>SUMIF(CX$5:CX$35,$D1555,CZ$5:CZ$35)</f>
        <v>0</v>
      </c>
      <c r="CX1555" s="9"/>
      <c r="CY1555" s="10"/>
      <c r="CZ1555" s="11"/>
      <c r="DA1555" s="6">
        <f>SUMIF(DB$5:DB$35,$D1555,DD$5:DD$35)</f>
        <v>0</v>
      </c>
      <c r="DB1555" s="9"/>
      <c r="DC1555" s="10"/>
      <c r="DD1555" s="11"/>
      <c r="DE1555" s="6">
        <f>SUMIF(DF$5:DF$35,$D1555,DH$5:DH$35)</f>
        <v>0</v>
      </c>
      <c r="DF1555" s="9"/>
      <c r="DG1555" s="10"/>
      <c r="DH1555" s="11"/>
      <c r="DI1555" s="6">
        <f>SUMIF(DJ$5:DJ$35,$D1555,DL$5:DL$35)</f>
        <v>0</v>
      </c>
      <c r="DJ1555" s="9"/>
      <c r="DK1555" s="10"/>
      <c r="DL1555" s="11"/>
      <c r="DM1555" s="6">
        <f>SUMIF(DN$5:DN$35,$D1555,DP$5:DP$35)</f>
        <v>0</v>
      </c>
      <c r="DN1555" s="9"/>
      <c r="DO1555" s="10"/>
      <c r="DP1555" s="11"/>
      <c r="DQ1555" s="6">
        <f>SUMIF(DR$5:DR$35,$D1555,DT$5:DT$35)</f>
        <v>0</v>
      </c>
      <c r="DR1555" s="9"/>
      <c r="DS1555" s="10"/>
      <c r="DT1555" s="11"/>
      <c r="DU1555" s="6">
        <f>SUMIF(DV$5:DV$35,$D1555,DX$5:DX$35)</f>
        <v>0</v>
      </c>
      <c r="DV1555" s="9"/>
      <c r="DW1555" s="10"/>
      <c r="DX1555" s="11"/>
      <c r="DY1555" s="6">
        <f>SUMIF(DZ$5:DZ$35,$D1555,EB$5:EB$35)</f>
        <v>0</v>
      </c>
      <c r="DZ1555" s="9"/>
      <c r="EA1555" s="10"/>
      <c r="EB1555" s="11"/>
      <c r="EC1555" s="6">
        <f>SUMIF(ED$5:ED$35,$D1555,EF$5:EF$35)</f>
        <v>0</v>
      </c>
      <c r="ED1555" s="9"/>
      <c r="EE1555" s="10"/>
      <c r="EF1555" s="11"/>
      <c r="EG1555" s="6">
        <f>SUMIF(EH$5:EH$35,$D1555,EJ$5:EJ$35)</f>
        <v>0</v>
      </c>
      <c r="EH1555" s="9"/>
      <c r="EI1555" s="10"/>
      <c r="EJ1555" s="11"/>
      <c r="EK1555" s="6">
        <f>SUMIF(EL$5:EL$35,$D1555,EN$5:EN$35)</f>
        <v>0</v>
      </c>
      <c r="EL1555" s="9"/>
      <c r="EM1555" s="10"/>
      <c r="EN1555" s="11"/>
      <c r="EO1555" s="6">
        <f>SUMIF(EP$5:EP$35,$D1555,ER$5:ER$35)</f>
        <v>0</v>
      </c>
      <c r="EP1555" s="9"/>
      <c r="EQ1555" s="10"/>
      <c r="ER1555" s="11"/>
      <c r="ES1555" s="6">
        <f>SUMIF(ET$5:ET$35,$D1555,EV$5:EV$35)</f>
        <v>0</v>
      </c>
      <c r="ET1555" s="9"/>
      <c r="EU1555" s="10"/>
      <c r="EV1555" s="11"/>
      <c r="EW1555" s="6">
        <f>SUMIF(EX$5:EX$35,$D1555,EZ$5:EZ$35)</f>
        <v>0</v>
      </c>
      <c r="EX1555" s="9"/>
      <c r="EY1555" s="10"/>
      <c r="EZ1555" s="11"/>
      <c r="FA1555" s="6">
        <f>SUMIF(FB$5:FB$35,$D1555,FD$5:FD$35)</f>
        <v>0</v>
      </c>
      <c r="FB1555" s="9"/>
      <c r="FC1555" s="10"/>
      <c r="FD1555" s="11"/>
      <c r="FE1555" s="6">
        <f>SUMIF(FF$5:FF$35,$D1555,FH$5:FH$35)</f>
        <v>0</v>
      </c>
      <c r="FF1555" s="9"/>
      <c r="FG1555" s="10"/>
      <c r="FH1555" s="11"/>
      <c r="FI1555" s="6">
        <f>SUMIF(FJ$5:FJ$35,$D1555,FL$5:FL$35)</f>
        <v>0</v>
      </c>
      <c r="FJ1555" s="9"/>
      <c r="FK1555" s="10"/>
      <c r="FL1555" s="11"/>
      <c r="FM1555" s="6">
        <f>SUMIF(FN$5:FN$35,$D1555,FP$5:FP$35)</f>
        <v>0</v>
      </c>
      <c r="FN1555" s="9"/>
      <c r="FO1555" s="10"/>
      <c r="FP1555" s="11"/>
      <c r="FQ1555" s="6">
        <f>SUMIF(FR$5:FR$35,$D1555,FT$5:FT$35)</f>
        <v>0</v>
      </c>
      <c r="FR1555" s="9"/>
      <c r="FS1555" s="10"/>
      <c r="FT1555" s="11"/>
      <c r="FU1555" s="6">
        <f>SUMIF(FV$5:FV$35,$D1555,FX$5:FX$35)</f>
        <v>0</v>
      </c>
      <c r="FV1555" s="9"/>
      <c r="FW1555" s="10"/>
      <c r="FX1555" s="11"/>
      <c r="FY1555" s="6">
        <f>SUMIF(FZ$5:FZ$35,$D1555,GB$5:GB$35)</f>
        <v>0</v>
      </c>
      <c r="FZ1555" s="9"/>
      <c r="GA1555" s="10"/>
      <c r="GB1555" s="11"/>
      <c r="GC1555" s="6">
        <f>SUMIF(GD$5:GD$35,$D1555,GF$5:GF$35)</f>
        <v>0</v>
      </c>
      <c r="GD1555" s="9"/>
      <c r="GE1555" s="10"/>
      <c r="GF1555" s="11"/>
      <c r="GG1555" s="6">
        <f>SUMIF(GH$5:GH$35,$D1555,GJ$5:GJ$35)</f>
        <v>0</v>
      </c>
      <c r="GH1555" s="9"/>
      <c r="GI1555" s="10"/>
      <c r="GJ1555" s="11"/>
      <c r="GK1555" s="6">
        <f>SUMIF(GL$5:GL$35,$D1555,GN$5:GN$35)</f>
        <v>0</v>
      </c>
      <c r="GL1555" s="9"/>
      <c r="GM1555" s="10"/>
      <c r="GN1555" s="11"/>
      <c r="GO1555" s="6">
        <f>SUMIF(GP$5:GP$35,$D1555,GR$5:GR$35)</f>
        <v>0</v>
      </c>
      <c r="GP1555" s="9"/>
      <c r="GQ1555" s="10"/>
      <c r="GR1555" s="11"/>
      <c r="GS1555" s="6">
        <f>SUMIF(GT$5:GT$35,$D1555,GV$5:GV$35)</f>
        <v>0</v>
      </c>
      <c r="GT1555" s="9"/>
      <c r="GU1555" s="10"/>
      <c r="GV1555" s="20"/>
      <c r="GW1555" s="19">
        <f t="shared" si="37"/>
        <v>0</v>
      </c>
      <c r="GX1555" s="472">
        <f>SUM(GW1555:GW1566)</f>
        <v>0</v>
      </c>
      <c r="GY1555" s="473" t="str">
        <f>D1555</f>
        <v>TS15435/000rg</v>
      </c>
    </row>
    <row r="1556" spans="1:207" ht="30">
      <c r="A1556" s="236" t="s">
        <v>76</v>
      </c>
      <c r="B1556" s="475"/>
      <c r="C1556" s="144" t="s">
        <v>454</v>
      </c>
      <c r="D1556" s="237" t="s">
        <v>450</v>
      </c>
      <c r="E1556" s="206">
        <f>SUMIF(F$36:F$66,$D1556,H$36:H$66)</f>
        <v>0</v>
      </c>
      <c r="F1556" s="9"/>
      <c r="G1556" s="10"/>
      <c r="H1556" s="11"/>
      <c r="I1556" s="6">
        <f>SUMIF(J$36:J$66,$D1556,L$36:L$66)</f>
        <v>0</v>
      </c>
      <c r="J1556" s="9"/>
      <c r="K1556" s="10"/>
      <c r="L1556" s="11"/>
      <c r="M1556" s="6">
        <f>SUMIF(N$36:N$66,$D1556,P$36:P$66)</f>
        <v>0</v>
      </c>
      <c r="N1556" s="9"/>
      <c r="O1556" s="10"/>
      <c r="P1556" s="11"/>
      <c r="Q1556" s="6">
        <f>SUMIF(R$36:R$66,$D1556,T$36:T$66)</f>
        <v>0</v>
      </c>
      <c r="R1556" s="9"/>
      <c r="S1556" s="10"/>
      <c r="T1556" s="11"/>
      <c r="U1556" s="6">
        <f>SUMIF(V$36:V$66,$D1556,X$36:X$66)</f>
        <v>0</v>
      </c>
      <c r="V1556" s="9"/>
      <c r="W1556" s="10"/>
      <c r="X1556" s="11"/>
      <c r="Y1556" s="6">
        <f>SUMIF(Z$36:Z$66,$D1556,AB$36:AB$66)</f>
        <v>0</v>
      </c>
      <c r="Z1556" s="9"/>
      <c r="AA1556" s="10"/>
      <c r="AB1556" s="11"/>
      <c r="AC1556" s="6">
        <f>SUMIF(AD$36:AD$66,$D1556,AF$36:AF$66)</f>
        <v>0</v>
      </c>
      <c r="AD1556" s="9"/>
      <c r="AE1556" s="10"/>
      <c r="AF1556" s="11"/>
      <c r="AG1556" s="6">
        <f>SUMIF(AH$36:AH$66,$D1556,AJ$36:AJ$66)</f>
        <v>0</v>
      </c>
      <c r="AH1556" s="9"/>
      <c r="AI1556" s="10"/>
      <c r="AJ1556" s="11"/>
      <c r="AK1556" s="6">
        <f>SUMIF(AL$36:AL$66,$D1556,AN$36:AN$66)</f>
        <v>0</v>
      </c>
      <c r="AL1556" s="9"/>
      <c r="AM1556" s="10"/>
      <c r="AN1556" s="11"/>
      <c r="AO1556" s="6">
        <f>SUMIF(AP$36:AP$66,$D1556,AR$36:AR$66)</f>
        <v>0</v>
      </c>
      <c r="AP1556" s="9"/>
      <c r="AQ1556" s="10"/>
      <c r="AR1556" s="11"/>
      <c r="AS1556" s="6">
        <f>SUMIF(AT$36:AT$66,$D1556,AV$36:AV$66)</f>
        <v>0</v>
      </c>
      <c r="AT1556" s="9"/>
      <c r="AU1556" s="10"/>
      <c r="AV1556" s="11"/>
      <c r="AW1556" s="6">
        <f>SUMIF(AX$36:AX$66,$D1556,AZ$36:AZ$66)</f>
        <v>0</v>
      </c>
      <c r="AX1556" s="9"/>
      <c r="AY1556" s="10"/>
      <c r="AZ1556" s="11"/>
      <c r="BA1556" s="6">
        <f>SUMIF(BB$36:BB$66,$D1556,BD$36:BD$66)</f>
        <v>0</v>
      </c>
      <c r="BB1556" s="9"/>
      <c r="BC1556" s="10"/>
      <c r="BD1556" s="11"/>
      <c r="BE1556" s="6">
        <f>SUMIF(BF$36:BF$66,$D1556,BH$36:BH$66)</f>
        <v>0</v>
      </c>
      <c r="BF1556" s="9"/>
      <c r="BG1556" s="10"/>
      <c r="BH1556" s="11"/>
      <c r="BI1556" s="6">
        <f>SUMIF(BJ$36:BJ$66,$D1556,BL$36:BL$66)</f>
        <v>0</v>
      </c>
      <c r="BJ1556" s="9"/>
      <c r="BK1556" s="10"/>
      <c r="BL1556" s="11"/>
      <c r="BM1556" s="6">
        <f>SUMIF(BN$36:BN$66,$D1556,BP$36:BP$66)</f>
        <v>0</v>
      </c>
      <c r="BN1556" s="9"/>
      <c r="BO1556" s="10"/>
      <c r="BP1556" s="11"/>
      <c r="BQ1556" s="6">
        <f>SUMIF(BR$36:BR$66,$D1556,BT$36:BT$66)</f>
        <v>0</v>
      </c>
      <c r="BR1556" s="9"/>
      <c r="BS1556" s="10"/>
      <c r="BT1556" s="11"/>
      <c r="BU1556" s="6">
        <f>SUMIF(BV$36:BV$66,$D1556,BX$36:BX$66)</f>
        <v>0</v>
      </c>
      <c r="BV1556" s="9"/>
      <c r="BW1556" s="10"/>
      <c r="BX1556" s="11"/>
      <c r="BY1556" s="6">
        <f>SUMIF(BZ$36:BZ$66,$D1556,CB$36:CB$66)</f>
        <v>0</v>
      </c>
      <c r="BZ1556" s="9"/>
      <c r="CA1556" s="10"/>
      <c r="CB1556" s="11"/>
      <c r="CC1556" s="6">
        <f>SUMIF(CD$36:CD$66,$D1556,CF$36:CF$66)</f>
        <v>0</v>
      </c>
      <c r="CD1556" s="9"/>
      <c r="CE1556" s="10"/>
      <c r="CF1556" s="11"/>
      <c r="CG1556" s="6">
        <f>SUMIF(CH$36:CH$66,$D1556,CJ$36:CJ$66)</f>
        <v>0</v>
      </c>
      <c r="CH1556" s="9"/>
      <c r="CI1556" s="10"/>
      <c r="CJ1556" s="11"/>
      <c r="CK1556" s="6">
        <f>SUMIF(CL$36:CL$66,$D1556,CN$36:CN$66)</f>
        <v>0</v>
      </c>
      <c r="CL1556" s="9"/>
      <c r="CM1556" s="10"/>
      <c r="CN1556" s="11"/>
      <c r="CO1556" s="6">
        <f>SUMIF(CP$36:CP$66,$D1556,CR$36:CR$66)</f>
        <v>0</v>
      </c>
      <c r="CP1556" s="9"/>
      <c r="CQ1556" s="10"/>
      <c r="CR1556" s="11"/>
      <c r="CS1556" s="6">
        <f>SUMIF(CT$36:CT$66,$D1556,CV$36:CV$66)</f>
        <v>0</v>
      </c>
      <c r="CT1556" s="9"/>
      <c r="CU1556" s="10"/>
      <c r="CV1556" s="11"/>
      <c r="CW1556" s="6">
        <f>SUMIF(CX$36:CX$66,$D1556,CZ$36:CZ$66)</f>
        <v>0</v>
      </c>
      <c r="CX1556" s="9"/>
      <c r="CY1556" s="10"/>
      <c r="CZ1556" s="11"/>
      <c r="DA1556" s="6">
        <f>SUMIF(DB$36:DB$66,$D1556,DD$36:DD$66)</f>
        <v>0</v>
      </c>
      <c r="DB1556" s="9"/>
      <c r="DC1556" s="10"/>
      <c r="DD1556" s="11"/>
      <c r="DE1556" s="6">
        <f>SUMIF(DF$36:DF$66,$D1556,DH$36:DH$66)</f>
        <v>0</v>
      </c>
      <c r="DF1556" s="9"/>
      <c r="DG1556" s="10"/>
      <c r="DH1556" s="11"/>
      <c r="DI1556" s="6">
        <f>SUMIF(DJ$36:DJ$66,$D1556,DL$36:DL$66)</f>
        <v>0</v>
      </c>
      <c r="DJ1556" s="9"/>
      <c r="DK1556" s="10"/>
      <c r="DL1556" s="11"/>
      <c r="DM1556" s="6">
        <f>SUMIF(DN$36:DN$66,$D1556,DP$36:DP$66)</f>
        <v>0</v>
      </c>
      <c r="DN1556" s="9"/>
      <c r="DO1556" s="10"/>
      <c r="DP1556" s="11"/>
      <c r="DQ1556" s="6">
        <f>SUMIF(DR$36:DR$66,$D1556,DT$36:DT$66)</f>
        <v>0</v>
      </c>
      <c r="DR1556" s="9"/>
      <c r="DS1556" s="10"/>
      <c r="DT1556" s="11"/>
      <c r="DU1556" s="6">
        <f>SUMIF(DV$36:DV$66,$D1556,DX$36:DX$66)</f>
        <v>0</v>
      </c>
      <c r="DV1556" s="9"/>
      <c r="DW1556" s="10"/>
      <c r="DX1556" s="11"/>
      <c r="DY1556" s="6">
        <f>SUMIF(DZ$36:DZ$66,$D1556,EB$36:EB$66)</f>
        <v>0</v>
      </c>
      <c r="DZ1556" s="9"/>
      <c r="EA1556" s="10"/>
      <c r="EB1556" s="11"/>
      <c r="EC1556" s="6">
        <f>SUMIF(ED$36:ED$66,$D1556,EF$36:EF$66)</f>
        <v>0</v>
      </c>
      <c r="ED1556" s="9"/>
      <c r="EE1556" s="10"/>
      <c r="EF1556" s="11"/>
      <c r="EG1556" s="6">
        <f>SUMIF(EH$36:EH$66,$D1556,EJ$36:EJ$66)</f>
        <v>0</v>
      </c>
      <c r="EH1556" s="9"/>
      <c r="EI1556" s="10"/>
      <c r="EJ1556" s="11"/>
      <c r="EK1556" s="6">
        <f>SUMIF(EL$36:EL$66,$D1556,EN$36:EN$66)</f>
        <v>0</v>
      </c>
      <c r="EL1556" s="9"/>
      <c r="EM1556" s="10"/>
      <c r="EN1556" s="11"/>
      <c r="EO1556" s="6">
        <f>SUMIF(EP$36:EP$66,$D1556,ER$36:ER$66)</f>
        <v>0</v>
      </c>
      <c r="EP1556" s="9"/>
      <c r="EQ1556" s="10"/>
      <c r="ER1556" s="11"/>
      <c r="ES1556" s="6">
        <f>SUMIF(ET$36:ET$66,$D1556,EV$36:EV$66)</f>
        <v>0</v>
      </c>
      <c r="ET1556" s="9"/>
      <c r="EU1556" s="10"/>
      <c r="EV1556" s="11"/>
      <c r="EW1556" s="6">
        <f>SUMIF(EX$36:EX$66,$D1556,EZ$36:EZ$66)</f>
        <v>0</v>
      </c>
      <c r="EX1556" s="9"/>
      <c r="EY1556" s="10"/>
      <c r="EZ1556" s="11"/>
      <c r="FA1556" s="6">
        <f>SUMIF(FB$36:FB$66,$D1556,FD$36:FD$66)</f>
        <v>0</v>
      </c>
      <c r="FB1556" s="9"/>
      <c r="FC1556" s="10"/>
      <c r="FD1556" s="11"/>
      <c r="FE1556" s="6">
        <f>SUMIF(FF$36:FF$66,$D1556,FH$36:FH$66)</f>
        <v>0</v>
      </c>
      <c r="FF1556" s="9"/>
      <c r="FG1556" s="10"/>
      <c r="FH1556" s="11"/>
      <c r="FI1556" s="6">
        <f>SUMIF(FJ$36:FJ$66,$D1556,FL$36:FL$66)</f>
        <v>0</v>
      </c>
      <c r="FJ1556" s="9"/>
      <c r="FK1556" s="10"/>
      <c r="FL1556" s="11"/>
      <c r="FM1556" s="6">
        <f>SUMIF(FN$36:FN$66,$D1556,FP$36:FP$66)</f>
        <v>0</v>
      </c>
      <c r="FN1556" s="9"/>
      <c r="FO1556" s="10"/>
      <c r="FP1556" s="11"/>
      <c r="FQ1556" s="6">
        <f>SUMIF(FR$36:FR$66,$D1556,FT$36:FT$66)</f>
        <v>0</v>
      </c>
      <c r="FR1556" s="9"/>
      <c r="FS1556" s="10"/>
      <c r="FT1556" s="11"/>
      <c r="FU1556" s="6">
        <f>SUMIF(FV$36:FV$66,$D1556,FX$36:FX$66)</f>
        <v>0</v>
      </c>
      <c r="FV1556" s="9"/>
      <c r="FW1556" s="10"/>
      <c r="FX1556" s="11"/>
      <c r="FY1556" s="6">
        <f>SUMIF(FZ$36:FZ$66,$D1556,GB$36:GB$66)</f>
        <v>0</v>
      </c>
      <c r="FZ1556" s="9"/>
      <c r="GA1556" s="10"/>
      <c r="GB1556" s="11"/>
      <c r="GC1556" s="6">
        <f>SUMIF(GD$36:GD$66,$D1556,GF$36:GF$66)</f>
        <v>0</v>
      </c>
      <c r="GD1556" s="9"/>
      <c r="GE1556" s="10"/>
      <c r="GF1556" s="11"/>
      <c r="GG1556" s="6">
        <f>SUMIF(GH$36:GH$66,$D1556,GJ$36:GJ$66)</f>
        <v>0</v>
      </c>
      <c r="GH1556" s="9"/>
      <c r="GI1556" s="10"/>
      <c r="GJ1556" s="11"/>
      <c r="GK1556" s="6">
        <f>SUMIF(GL$36:GL$66,$D1556,GN$36:GN$66)</f>
        <v>0</v>
      </c>
      <c r="GL1556" s="9"/>
      <c r="GM1556" s="10"/>
      <c r="GN1556" s="11"/>
      <c r="GO1556" s="6">
        <f>SUMIF(GP$36:GP$66,$D1556,GR$36:GR$66)</f>
        <v>0</v>
      </c>
      <c r="GP1556" s="9"/>
      <c r="GQ1556" s="10"/>
      <c r="GR1556" s="11"/>
      <c r="GS1556" s="6">
        <f>SUMIF(GT$36:GT$66,$D1556,GV$36:GV$66)</f>
        <v>0</v>
      </c>
      <c r="GT1556" s="9"/>
      <c r="GU1556" s="10"/>
      <c r="GV1556" s="20"/>
      <c r="GW1556" s="19">
        <f t="shared" si="37"/>
        <v>0</v>
      </c>
      <c r="GX1556" s="472"/>
      <c r="GY1556" s="473"/>
    </row>
    <row r="1557" spans="1:207" ht="30">
      <c r="A1557" s="236" t="s">
        <v>77</v>
      </c>
      <c r="B1557" s="475"/>
      <c r="C1557" s="144" t="s">
        <v>454</v>
      </c>
      <c r="D1557" s="237" t="s">
        <v>450</v>
      </c>
      <c r="E1557" s="206">
        <f>SUMIF(F$67:F$97,$D1557,H$67:H$97)</f>
        <v>0</v>
      </c>
      <c r="F1557" s="9"/>
      <c r="G1557" s="10"/>
      <c r="H1557" s="11"/>
      <c r="I1557" s="6">
        <f>SUMIF(J$67:J$97,$D1557,L$67:L$97)</f>
        <v>0</v>
      </c>
      <c r="J1557" s="9"/>
      <c r="K1557" s="10"/>
      <c r="L1557" s="11"/>
      <c r="M1557" s="6">
        <f>SUMIF(N$67:N$97,$D1557,P$67:P$97)</f>
        <v>0</v>
      </c>
      <c r="N1557" s="9"/>
      <c r="O1557" s="10"/>
      <c r="P1557" s="11"/>
      <c r="Q1557" s="6">
        <f>SUMIF(R$67:R$97,$D1557,T$67:T$97)</f>
        <v>0</v>
      </c>
      <c r="R1557" s="9"/>
      <c r="S1557" s="10"/>
      <c r="T1557" s="11"/>
      <c r="U1557" s="6">
        <f>SUMIF(V$67:V$97,$D1557,X$67:X$97)</f>
        <v>0</v>
      </c>
      <c r="V1557" s="9"/>
      <c r="W1557" s="10"/>
      <c r="X1557" s="11"/>
      <c r="Y1557" s="6">
        <f>SUMIF(Z$67:Z$97,$D1557,AB$67:AB$97)</f>
        <v>0</v>
      </c>
      <c r="Z1557" s="9"/>
      <c r="AA1557" s="10"/>
      <c r="AB1557" s="11"/>
      <c r="AC1557" s="6">
        <f>SUMIF(AD$67:AD$97,$D1557,AF$67:AF$97)</f>
        <v>0</v>
      </c>
      <c r="AD1557" s="9"/>
      <c r="AE1557" s="10"/>
      <c r="AF1557" s="11"/>
      <c r="AG1557" s="6">
        <f>SUMIF(AH$67:AH$97,$D1557,AJ$67:AJ$97)</f>
        <v>0</v>
      </c>
      <c r="AH1557" s="9"/>
      <c r="AI1557" s="10"/>
      <c r="AJ1557" s="11"/>
      <c r="AK1557" s="6">
        <f>SUMIF(AL$67:AL$97,$D1557,AN$67:AN$97)</f>
        <v>0</v>
      </c>
      <c r="AL1557" s="9"/>
      <c r="AM1557" s="10"/>
      <c r="AN1557" s="11"/>
      <c r="AO1557" s="6">
        <f>SUMIF(AP$67:AP$97,$D1557,AR$67:AR$97)</f>
        <v>0</v>
      </c>
      <c r="AP1557" s="9"/>
      <c r="AQ1557" s="10"/>
      <c r="AR1557" s="11"/>
      <c r="AS1557" s="6">
        <f>SUMIF(AT$67:AT$97,$D1557,AV$67:AV$97)</f>
        <v>0</v>
      </c>
      <c r="AT1557" s="9"/>
      <c r="AU1557" s="10"/>
      <c r="AV1557" s="11"/>
      <c r="AW1557" s="6">
        <f>SUMIF(AX$67:AX$97,$D1557,AZ$67:AZ$97)</f>
        <v>0</v>
      </c>
      <c r="AX1557" s="9"/>
      <c r="AY1557" s="10"/>
      <c r="AZ1557" s="11"/>
      <c r="BA1557" s="6">
        <f>SUMIF(BB$67:BB$97,$D1557,BD$67:BD$97)</f>
        <v>0</v>
      </c>
      <c r="BB1557" s="9"/>
      <c r="BC1557" s="10"/>
      <c r="BD1557" s="11"/>
      <c r="BE1557" s="6">
        <f>SUMIF(BF$67:BF$97,$D1557,BH$67:BH$97)</f>
        <v>0</v>
      </c>
      <c r="BF1557" s="9"/>
      <c r="BG1557" s="10"/>
      <c r="BH1557" s="11"/>
      <c r="BI1557" s="6">
        <f>SUMIF(BJ$67:BJ$97,$D1557,BL$67:BL$97)</f>
        <v>0</v>
      </c>
      <c r="BJ1557" s="9"/>
      <c r="BK1557" s="10"/>
      <c r="BL1557" s="11"/>
      <c r="BM1557" s="6">
        <f>SUMIF(BN$67:BN$97,$D1557,BP$67:BP$97)</f>
        <v>0</v>
      </c>
      <c r="BN1557" s="9"/>
      <c r="BO1557" s="10"/>
      <c r="BP1557" s="11"/>
      <c r="BQ1557" s="6">
        <f>SUMIF(BR$67:BR$97,$D1557,BT$67:BT$97)</f>
        <v>0</v>
      </c>
      <c r="BR1557" s="9"/>
      <c r="BS1557" s="10"/>
      <c r="BT1557" s="11"/>
      <c r="BU1557" s="6">
        <f>SUMIF(BV$67:BV$97,$D1557,BX$67:BX$97)</f>
        <v>0</v>
      </c>
      <c r="BV1557" s="9"/>
      <c r="BW1557" s="10"/>
      <c r="BX1557" s="11"/>
      <c r="BY1557" s="6">
        <f>SUMIF(BZ$67:BZ$97,$D1557,CB$67:CB$97)</f>
        <v>0</v>
      </c>
      <c r="BZ1557" s="9"/>
      <c r="CA1557" s="10"/>
      <c r="CB1557" s="11"/>
      <c r="CC1557" s="6">
        <f>SUMIF(CD$67:CD$97,$D1557,CF$67:CF$97)</f>
        <v>0</v>
      </c>
      <c r="CD1557" s="9"/>
      <c r="CE1557" s="10"/>
      <c r="CF1557" s="11"/>
      <c r="CG1557" s="6">
        <f>SUMIF(CH$67:CH$97,$D1557,CJ$67:CJ$97)</f>
        <v>0</v>
      </c>
      <c r="CH1557" s="9"/>
      <c r="CI1557" s="10"/>
      <c r="CJ1557" s="11"/>
      <c r="CK1557" s="6">
        <f>SUMIF(CL$67:CL$97,$D1557,CN$67:CN$97)</f>
        <v>0</v>
      </c>
      <c r="CL1557" s="9"/>
      <c r="CM1557" s="10"/>
      <c r="CN1557" s="11"/>
      <c r="CO1557" s="6">
        <f>SUMIF(CP$67:CP$97,$D1557,CR$67:CR$97)</f>
        <v>0</v>
      </c>
      <c r="CP1557" s="9"/>
      <c r="CQ1557" s="10"/>
      <c r="CR1557" s="11"/>
      <c r="CS1557" s="6">
        <f>SUMIF(CT$67:CT$97,$D1557,CV$67:CV$97)</f>
        <v>0</v>
      </c>
      <c r="CT1557" s="9"/>
      <c r="CU1557" s="10"/>
      <c r="CV1557" s="11"/>
      <c r="CW1557" s="6">
        <f>SUMIF(CX$67:CX$97,$D1557,CZ$67:CZ$97)</f>
        <v>0</v>
      </c>
      <c r="CX1557" s="9"/>
      <c r="CY1557" s="10"/>
      <c r="CZ1557" s="11"/>
      <c r="DA1557" s="6">
        <f>SUMIF(DB$67:DB$97,$D1557,DD$67:DD$97)</f>
        <v>0</v>
      </c>
      <c r="DB1557" s="9"/>
      <c r="DC1557" s="10"/>
      <c r="DD1557" s="11"/>
      <c r="DE1557" s="6">
        <f>SUMIF(DF$67:DF$97,$D1557,DH$67:DH$97)</f>
        <v>0</v>
      </c>
      <c r="DF1557" s="9"/>
      <c r="DG1557" s="10"/>
      <c r="DH1557" s="11"/>
      <c r="DI1557" s="6">
        <f>SUMIF(DJ$67:DJ$97,$D1557,DL$67:DL$97)</f>
        <v>0</v>
      </c>
      <c r="DJ1557" s="9"/>
      <c r="DK1557" s="10"/>
      <c r="DL1557" s="11"/>
      <c r="DM1557" s="6">
        <f>SUMIF(DN$67:DN$97,$D1557,DP$67:DP$97)</f>
        <v>0</v>
      </c>
      <c r="DN1557" s="9"/>
      <c r="DO1557" s="10"/>
      <c r="DP1557" s="11"/>
      <c r="DQ1557" s="6">
        <f>SUMIF(DR$67:DR$97,$D1557,DT$67:DT$97)</f>
        <v>0</v>
      </c>
      <c r="DR1557" s="9"/>
      <c r="DS1557" s="10"/>
      <c r="DT1557" s="11"/>
      <c r="DU1557" s="6">
        <f>SUMIF(DV$67:DV$97,$D1557,DX$67:DX$97)</f>
        <v>0</v>
      </c>
      <c r="DV1557" s="9"/>
      <c r="DW1557" s="10"/>
      <c r="DX1557" s="11"/>
      <c r="DY1557" s="6">
        <f>SUMIF(DZ$67:DZ$97,$D1557,EB$67:EB$97)</f>
        <v>0</v>
      </c>
      <c r="DZ1557" s="9"/>
      <c r="EA1557" s="10"/>
      <c r="EB1557" s="11"/>
      <c r="EC1557" s="6">
        <f>SUMIF(ED$67:ED$97,$D1557,EF$67:EF$97)</f>
        <v>0</v>
      </c>
      <c r="ED1557" s="9"/>
      <c r="EE1557" s="10"/>
      <c r="EF1557" s="11"/>
      <c r="EG1557" s="6">
        <f>SUMIF(EH$67:EH$97,$D1557,EJ$67:EJ$97)</f>
        <v>0</v>
      </c>
      <c r="EH1557" s="9"/>
      <c r="EI1557" s="10"/>
      <c r="EJ1557" s="11"/>
      <c r="EK1557" s="6">
        <f>SUMIF(EL$67:EL$97,$D1557,EN$67:EN$97)</f>
        <v>0</v>
      </c>
      <c r="EL1557" s="9"/>
      <c r="EM1557" s="10"/>
      <c r="EN1557" s="11"/>
      <c r="EO1557" s="6">
        <f>SUMIF(EP$67:EP$97,$D1557,ER$67:ER$97)</f>
        <v>0</v>
      </c>
      <c r="EP1557" s="9"/>
      <c r="EQ1557" s="10"/>
      <c r="ER1557" s="11"/>
      <c r="ES1557" s="6">
        <f>SUMIF(ET$67:ET$97,$D1557,EV$67:EV$97)</f>
        <v>0</v>
      </c>
      <c r="ET1557" s="9"/>
      <c r="EU1557" s="10"/>
      <c r="EV1557" s="11"/>
      <c r="EW1557" s="6">
        <f>SUMIF(EX$67:EX$97,$D1557,EZ$67:EZ$97)</f>
        <v>0</v>
      </c>
      <c r="EX1557" s="9"/>
      <c r="EY1557" s="10"/>
      <c r="EZ1557" s="11"/>
      <c r="FA1557" s="6">
        <f>SUMIF(FB$67:FB$97,$D1557,FD$67:FD$97)</f>
        <v>0</v>
      </c>
      <c r="FB1557" s="9"/>
      <c r="FC1557" s="10"/>
      <c r="FD1557" s="11"/>
      <c r="FE1557" s="6">
        <f>SUMIF(FF$67:FF$97,$D1557,FH$67:FH$97)</f>
        <v>0</v>
      </c>
      <c r="FF1557" s="9"/>
      <c r="FG1557" s="10"/>
      <c r="FH1557" s="11"/>
      <c r="FI1557" s="6">
        <f>SUMIF(FJ$67:FJ$97,$D1557,FL$67:FL$97)</f>
        <v>0</v>
      </c>
      <c r="FJ1557" s="9"/>
      <c r="FK1557" s="10"/>
      <c r="FL1557" s="11"/>
      <c r="FM1557" s="6">
        <f>SUMIF(FN$67:FN$97,$D1557,FP$67:FP$97)</f>
        <v>0</v>
      </c>
      <c r="FN1557" s="9"/>
      <c r="FO1557" s="10"/>
      <c r="FP1557" s="11"/>
      <c r="FQ1557" s="6">
        <f>SUMIF(FR$67:FR$97,$D1557,FT$67:FT$97)</f>
        <v>0</v>
      </c>
      <c r="FR1557" s="9"/>
      <c r="FS1557" s="10"/>
      <c r="FT1557" s="11"/>
      <c r="FU1557" s="6">
        <f>SUMIF(FV$67:FV$97,$D1557,FX$67:FX$97)</f>
        <v>0</v>
      </c>
      <c r="FV1557" s="9"/>
      <c r="FW1557" s="10"/>
      <c r="FX1557" s="11"/>
      <c r="FY1557" s="6">
        <f>SUMIF(FZ$67:FZ$97,$D1557,GB$67:GB$97)</f>
        <v>0</v>
      </c>
      <c r="FZ1557" s="9"/>
      <c r="GA1557" s="10"/>
      <c r="GB1557" s="11"/>
      <c r="GC1557" s="6">
        <f>SUMIF(GD$67:GD$97,$D1557,GF$67:GF$97)</f>
        <v>0</v>
      </c>
      <c r="GD1557" s="9"/>
      <c r="GE1557" s="10"/>
      <c r="GF1557" s="11"/>
      <c r="GG1557" s="6">
        <f>SUMIF(GH$67:GH$97,$D1557,GJ$67:GJ$97)</f>
        <v>0</v>
      </c>
      <c r="GH1557" s="9"/>
      <c r="GI1557" s="10"/>
      <c r="GJ1557" s="11"/>
      <c r="GK1557" s="6">
        <f>SUMIF(GL$67:GL$97,$D1557,GN$67:GN$97)</f>
        <v>0</v>
      </c>
      <c r="GL1557" s="9"/>
      <c r="GM1557" s="10"/>
      <c r="GN1557" s="11"/>
      <c r="GO1557" s="6">
        <f>SUMIF(GP$67:GP$97,$D1557,GR$67:GR$97)</f>
        <v>0</v>
      </c>
      <c r="GP1557" s="9"/>
      <c r="GQ1557" s="10"/>
      <c r="GR1557" s="11"/>
      <c r="GS1557" s="6">
        <f>SUMIF(GT$67:GT$97,$D1557,GV$67:GV$97)</f>
        <v>0</v>
      </c>
      <c r="GT1557" s="9"/>
      <c r="GU1557" s="10"/>
      <c r="GV1557" s="20"/>
      <c r="GW1557" s="19">
        <f t="shared" si="37"/>
        <v>0</v>
      </c>
      <c r="GX1557" s="472"/>
      <c r="GY1557" s="473"/>
    </row>
    <row r="1558" spans="1:207" ht="30">
      <c r="A1558" s="236" t="s">
        <v>78</v>
      </c>
      <c r="B1558" s="475"/>
      <c r="C1558" s="144" t="s">
        <v>454</v>
      </c>
      <c r="D1558" s="237" t="s">
        <v>450</v>
      </c>
      <c r="E1558" s="206">
        <f>SUMIF(F$98:F$128,$D1558,H$98:H$128)</f>
        <v>0</v>
      </c>
      <c r="F1558" s="9"/>
      <c r="G1558" s="10"/>
      <c r="H1558" s="11"/>
      <c r="I1558" s="6">
        <f>SUMIF(J$98:J$128,$D1558,L$98:L$128)</f>
        <v>0</v>
      </c>
      <c r="J1558" s="9"/>
      <c r="K1558" s="10"/>
      <c r="L1558" s="11"/>
      <c r="M1558" s="6">
        <f>SUMIF(N$98:N$128,$D1558,P$98:P$128)</f>
        <v>0</v>
      </c>
      <c r="N1558" s="9"/>
      <c r="O1558" s="10"/>
      <c r="P1558" s="11"/>
      <c r="Q1558" s="6">
        <f>SUMIF(R$98:R$128,$D1558,T$98:T$128)</f>
        <v>0</v>
      </c>
      <c r="R1558" s="9"/>
      <c r="S1558" s="10"/>
      <c r="T1558" s="11"/>
      <c r="U1558" s="6">
        <f>SUMIF(V$98:V$128,$D1558,X$98:X$128)</f>
        <v>0</v>
      </c>
      <c r="V1558" s="9"/>
      <c r="W1558" s="10"/>
      <c r="X1558" s="11"/>
      <c r="Y1558" s="6">
        <f>SUMIF(Z$98:Z$128,$D1558,AB$98:AB$128)</f>
        <v>0</v>
      </c>
      <c r="Z1558" s="9"/>
      <c r="AA1558" s="10"/>
      <c r="AB1558" s="11"/>
      <c r="AC1558" s="6">
        <f>SUMIF(AD$98:AD$128,$D1558,AF$98:AF$128)</f>
        <v>0</v>
      </c>
      <c r="AD1558" s="9"/>
      <c r="AE1558" s="10"/>
      <c r="AF1558" s="11"/>
      <c r="AG1558" s="6">
        <f>SUMIF(AH$98:AH$128,$D1558,AJ$98:AJ$128)</f>
        <v>0</v>
      </c>
      <c r="AH1558" s="9"/>
      <c r="AI1558" s="10"/>
      <c r="AJ1558" s="11"/>
      <c r="AK1558" s="6">
        <f>SUMIF(AL$98:AL$128,$D1558,AN$98:AN$128)</f>
        <v>0</v>
      </c>
      <c r="AL1558" s="9"/>
      <c r="AM1558" s="10"/>
      <c r="AN1558" s="11"/>
      <c r="AO1558" s="6">
        <f>SUMIF(AP$98:AP$128,$D1558,AR$98:AR$128)</f>
        <v>0</v>
      </c>
      <c r="AP1558" s="9"/>
      <c r="AQ1558" s="10"/>
      <c r="AR1558" s="11"/>
      <c r="AS1558" s="6">
        <f>SUMIF(AT$98:AT$128,$D1558,AV$98:AV$128)</f>
        <v>0</v>
      </c>
      <c r="AT1558" s="9"/>
      <c r="AU1558" s="10"/>
      <c r="AV1558" s="11"/>
      <c r="AW1558" s="6">
        <f>SUMIF(AX$98:AX$128,$D1558,AZ$98:AZ$128)</f>
        <v>0</v>
      </c>
      <c r="AX1558" s="9"/>
      <c r="AY1558" s="10"/>
      <c r="AZ1558" s="11"/>
      <c r="BA1558" s="6">
        <f>SUMIF(BB$98:BB$128,$D1558,BD$98:BD$128)</f>
        <v>0</v>
      </c>
      <c r="BB1558" s="9"/>
      <c r="BC1558" s="10"/>
      <c r="BD1558" s="11"/>
      <c r="BE1558" s="6">
        <f>SUMIF(BF$98:BF$128,$D1558,BH$98:BH$128)</f>
        <v>0</v>
      </c>
      <c r="BF1558" s="9"/>
      <c r="BG1558" s="10"/>
      <c r="BH1558" s="11"/>
      <c r="BI1558" s="6">
        <f>SUMIF(BJ$98:BJ$128,$D1558,BL$98:BL$128)</f>
        <v>0</v>
      </c>
      <c r="BJ1558" s="9"/>
      <c r="BK1558" s="10"/>
      <c r="BL1558" s="11"/>
      <c r="BM1558" s="6">
        <f>SUMIF(BN$98:BN$128,$D1558,BP$98:BP$128)</f>
        <v>0</v>
      </c>
      <c r="BN1558" s="9"/>
      <c r="BO1558" s="10"/>
      <c r="BP1558" s="11"/>
      <c r="BQ1558" s="6">
        <f>SUMIF(BR$98:BR$128,$D1558,BT$98:BT$128)</f>
        <v>0</v>
      </c>
      <c r="BR1558" s="9"/>
      <c r="BS1558" s="10"/>
      <c r="BT1558" s="11"/>
      <c r="BU1558" s="6">
        <f>SUMIF(BV$98:BV$128,$D1558,BX$98:BX$128)</f>
        <v>0</v>
      </c>
      <c r="BV1558" s="9"/>
      <c r="BW1558" s="10"/>
      <c r="BX1558" s="11"/>
      <c r="BY1558" s="6">
        <f>SUMIF(BZ$98:BZ$128,$D1558,CB$98:CB$128)</f>
        <v>0</v>
      </c>
      <c r="BZ1558" s="9"/>
      <c r="CA1558" s="10"/>
      <c r="CB1558" s="11"/>
      <c r="CC1558" s="6">
        <f>SUMIF(CD$98:CD$128,$D1558,CF$98:CF$128)</f>
        <v>0</v>
      </c>
      <c r="CD1558" s="9"/>
      <c r="CE1558" s="10"/>
      <c r="CF1558" s="11"/>
      <c r="CG1558" s="6">
        <f>SUMIF(CH$98:CH$128,$D1558,CJ$98:CJ$128)</f>
        <v>0</v>
      </c>
      <c r="CH1558" s="9"/>
      <c r="CI1558" s="10"/>
      <c r="CJ1558" s="11"/>
      <c r="CK1558" s="6">
        <f>SUMIF(CL$98:CL$128,$D1558,CN$98:CN$128)</f>
        <v>0</v>
      </c>
      <c r="CL1558" s="9"/>
      <c r="CM1558" s="10"/>
      <c r="CN1558" s="11"/>
      <c r="CO1558" s="6">
        <f>SUMIF(CP$98:CP$128,$D1558,CR$98:CR$128)</f>
        <v>0</v>
      </c>
      <c r="CP1558" s="9"/>
      <c r="CQ1558" s="10"/>
      <c r="CR1558" s="11"/>
      <c r="CS1558" s="6">
        <f>SUMIF(CT$98:CT$128,$D1558,CV$98:CV$128)</f>
        <v>0</v>
      </c>
      <c r="CT1558" s="9"/>
      <c r="CU1558" s="10"/>
      <c r="CV1558" s="11"/>
      <c r="CW1558" s="6">
        <f>SUMIF(CX$98:CX$128,$D1558,CZ$98:CZ$128)</f>
        <v>0</v>
      </c>
      <c r="CX1558" s="9"/>
      <c r="CY1558" s="10"/>
      <c r="CZ1558" s="11"/>
      <c r="DA1558" s="6">
        <f>SUMIF(DB$98:DB$128,$D1558,DD$98:DD$128)</f>
        <v>0</v>
      </c>
      <c r="DB1558" s="9"/>
      <c r="DC1558" s="10"/>
      <c r="DD1558" s="11"/>
      <c r="DE1558" s="6">
        <f>SUMIF(DF$98:DF$128,$D1558,DH$98:DH$128)</f>
        <v>0</v>
      </c>
      <c r="DF1558" s="9"/>
      <c r="DG1558" s="10"/>
      <c r="DH1558" s="11"/>
      <c r="DI1558" s="6">
        <f>SUMIF(DJ$98:DJ$128,$D1558,DL$98:DL$128)</f>
        <v>0</v>
      </c>
      <c r="DJ1558" s="9"/>
      <c r="DK1558" s="10"/>
      <c r="DL1558" s="11"/>
      <c r="DM1558" s="6">
        <f>SUMIF(DN$98:DN$128,$D1558,DP$98:DP$128)</f>
        <v>0</v>
      </c>
      <c r="DN1558" s="9"/>
      <c r="DO1558" s="10"/>
      <c r="DP1558" s="11"/>
      <c r="DQ1558" s="6">
        <f>SUMIF(DR$98:DR$128,$D1558,DT$98:DT$128)</f>
        <v>0</v>
      </c>
      <c r="DR1558" s="9"/>
      <c r="DS1558" s="10"/>
      <c r="DT1558" s="11"/>
      <c r="DU1558" s="6">
        <f>SUMIF(DV$98:DV$128,$D1558,DX$98:DX$128)</f>
        <v>0</v>
      </c>
      <c r="DV1558" s="9"/>
      <c r="DW1558" s="10"/>
      <c r="DX1558" s="11"/>
      <c r="DY1558" s="6">
        <f>SUMIF(DZ$98:DZ$128,$D1558,EB$98:EB$128)</f>
        <v>0</v>
      </c>
      <c r="DZ1558" s="9"/>
      <c r="EA1558" s="10"/>
      <c r="EB1558" s="11"/>
      <c r="EC1558" s="6">
        <f>SUMIF(ED$98:ED$128,$D1558,EF$98:EF$128)</f>
        <v>0</v>
      </c>
      <c r="ED1558" s="9"/>
      <c r="EE1558" s="10"/>
      <c r="EF1558" s="11"/>
      <c r="EG1558" s="6">
        <f>SUMIF(EH$98:EH$128,$D1558,EJ$98:EJ$128)</f>
        <v>0</v>
      </c>
      <c r="EH1558" s="9"/>
      <c r="EI1558" s="10"/>
      <c r="EJ1558" s="11"/>
      <c r="EK1558" s="6">
        <f>SUMIF(EL$98:EL$128,$D1558,EN$98:EN$128)</f>
        <v>0</v>
      </c>
      <c r="EL1558" s="9"/>
      <c r="EM1558" s="10"/>
      <c r="EN1558" s="11"/>
      <c r="EO1558" s="6">
        <f>SUMIF(EP$98:EP$128,$D1558,ER$98:ER$128)</f>
        <v>0</v>
      </c>
      <c r="EP1558" s="9"/>
      <c r="EQ1558" s="10"/>
      <c r="ER1558" s="11"/>
      <c r="ES1558" s="6">
        <f>SUMIF(ET$98:ET$128,$D1558,EV$98:EV$128)</f>
        <v>0</v>
      </c>
      <c r="ET1558" s="9"/>
      <c r="EU1558" s="10"/>
      <c r="EV1558" s="11"/>
      <c r="EW1558" s="6">
        <f>SUMIF(EX$98:EX$128,$D1558,EZ$98:EZ$128)</f>
        <v>0</v>
      </c>
      <c r="EX1558" s="9"/>
      <c r="EY1558" s="10"/>
      <c r="EZ1558" s="11"/>
      <c r="FA1558" s="6">
        <f>SUMIF(FB$98:FB$128,$D1558,FD$98:FD$128)</f>
        <v>0</v>
      </c>
      <c r="FB1558" s="9"/>
      <c r="FC1558" s="10"/>
      <c r="FD1558" s="11"/>
      <c r="FE1558" s="6">
        <f>SUMIF(FF$98:FF$128,$D1558,FH$98:FH$128)</f>
        <v>0</v>
      </c>
      <c r="FF1558" s="9"/>
      <c r="FG1558" s="10"/>
      <c r="FH1558" s="11"/>
      <c r="FI1558" s="6">
        <f>SUMIF(FJ$98:FJ$128,$D1558,FL$98:FL$128)</f>
        <v>0</v>
      </c>
      <c r="FJ1558" s="9"/>
      <c r="FK1558" s="10"/>
      <c r="FL1558" s="11"/>
      <c r="FM1558" s="6">
        <f>SUMIF(FN$98:FN$128,$D1558,FP$98:FP$128)</f>
        <v>0</v>
      </c>
      <c r="FN1558" s="9"/>
      <c r="FO1558" s="10"/>
      <c r="FP1558" s="11"/>
      <c r="FQ1558" s="6">
        <f>SUMIF(FR$98:FR$128,$D1558,FT$98:FT$128)</f>
        <v>0</v>
      </c>
      <c r="FR1558" s="9"/>
      <c r="FS1558" s="10"/>
      <c r="FT1558" s="11"/>
      <c r="FU1558" s="6">
        <f>SUMIF(FV$98:FV$128,$D1558,FX$98:FX$128)</f>
        <v>0</v>
      </c>
      <c r="FV1558" s="9"/>
      <c r="FW1558" s="10"/>
      <c r="FX1558" s="11"/>
      <c r="FY1558" s="6">
        <f>SUMIF(FZ$98:FZ$128,$D1558,GB$98:GB$128)</f>
        <v>0</v>
      </c>
      <c r="FZ1558" s="9"/>
      <c r="GA1558" s="10"/>
      <c r="GB1558" s="11"/>
      <c r="GC1558" s="6">
        <f>SUMIF(GD$98:GD$128,$D1558,GF$98:GF$128)</f>
        <v>0</v>
      </c>
      <c r="GD1558" s="9"/>
      <c r="GE1558" s="10"/>
      <c r="GF1558" s="11"/>
      <c r="GG1558" s="6">
        <f>SUMIF(GH$98:GH$128,$D1558,GJ$98:GJ$128)</f>
        <v>0</v>
      </c>
      <c r="GH1558" s="9"/>
      <c r="GI1558" s="10"/>
      <c r="GJ1558" s="11"/>
      <c r="GK1558" s="6">
        <f>SUMIF(GL$98:GL$128,$D1558,GN$98:GN$128)</f>
        <v>0</v>
      </c>
      <c r="GL1558" s="9"/>
      <c r="GM1558" s="10"/>
      <c r="GN1558" s="11"/>
      <c r="GO1558" s="6">
        <f>SUMIF(GP$98:GP$128,$D1558,GR$98:GR$128)</f>
        <v>0</v>
      </c>
      <c r="GP1558" s="9"/>
      <c r="GQ1558" s="10"/>
      <c r="GR1558" s="11"/>
      <c r="GS1558" s="6">
        <f>SUMIF(GT$98:GT$128,$D1558,GV$98:GV$128)</f>
        <v>0</v>
      </c>
      <c r="GT1558" s="9"/>
      <c r="GU1558" s="10"/>
      <c r="GV1558" s="20"/>
      <c r="GW1558" s="19">
        <f t="shared" si="37"/>
        <v>0</v>
      </c>
      <c r="GX1558" s="472"/>
      <c r="GY1558" s="473"/>
    </row>
    <row r="1559" spans="1:207" ht="30">
      <c r="A1559" s="236" t="s">
        <v>79</v>
      </c>
      <c r="B1559" s="475"/>
      <c r="C1559" s="144" t="s">
        <v>454</v>
      </c>
      <c r="D1559" s="237" t="s">
        <v>450</v>
      </c>
      <c r="E1559" s="206">
        <f>SUMIF(F$129:F$159,$D1559,H$129:H$159)</f>
        <v>0</v>
      </c>
      <c r="F1559" s="9"/>
      <c r="G1559" s="10"/>
      <c r="H1559" s="11"/>
      <c r="I1559" s="6">
        <f>SUMIF(J$129:J$159,$D1559,L$129:L$159)</f>
        <v>0</v>
      </c>
      <c r="J1559" s="9"/>
      <c r="K1559" s="10"/>
      <c r="L1559" s="11"/>
      <c r="M1559" s="6">
        <f>SUMIF(N$129:N$159,$D1559,P$129:P$159)</f>
        <v>0</v>
      </c>
      <c r="N1559" s="9"/>
      <c r="O1559" s="10"/>
      <c r="P1559" s="11"/>
      <c r="Q1559" s="6">
        <f>SUMIF(R$129:R$159,$D1559,T$129:T$159)</f>
        <v>0</v>
      </c>
      <c r="R1559" s="9"/>
      <c r="S1559" s="10"/>
      <c r="T1559" s="11"/>
      <c r="U1559" s="6">
        <f>SUMIF(V$129:V$159,$D1559,X$129:X$159)</f>
        <v>0</v>
      </c>
      <c r="V1559" s="9"/>
      <c r="W1559" s="10"/>
      <c r="X1559" s="11"/>
      <c r="Y1559" s="6">
        <f>SUMIF(Z$129:Z$159,$D1559,AB$129:AB$159)</f>
        <v>0</v>
      </c>
      <c r="Z1559" s="9"/>
      <c r="AA1559" s="10"/>
      <c r="AB1559" s="11"/>
      <c r="AC1559" s="6">
        <f>SUMIF(AD$129:AD$159,$D1559,AF$129:AF$159)</f>
        <v>0</v>
      </c>
      <c r="AD1559" s="9"/>
      <c r="AE1559" s="10"/>
      <c r="AF1559" s="11"/>
      <c r="AG1559" s="6">
        <f>SUMIF(AH$129:AH$159,$D1559,AJ$129:AJ$159)</f>
        <v>0</v>
      </c>
      <c r="AH1559" s="9"/>
      <c r="AI1559" s="10"/>
      <c r="AJ1559" s="11"/>
      <c r="AK1559" s="6">
        <f>SUMIF(AL$129:AL$159,$D1559,AN$129:AN$159)</f>
        <v>0</v>
      </c>
      <c r="AL1559" s="9"/>
      <c r="AM1559" s="10"/>
      <c r="AN1559" s="11"/>
      <c r="AO1559" s="6">
        <f>SUMIF(AP$129:AP$159,$D1559,AR$129:AR$159)</f>
        <v>0</v>
      </c>
      <c r="AP1559" s="9"/>
      <c r="AQ1559" s="10"/>
      <c r="AR1559" s="11"/>
      <c r="AS1559" s="6">
        <f>SUMIF(AT$129:AT$159,$D1559,AV$129:AV$159)</f>
        <v>0</v>
      </c>
      <c r="AT1559" s="9"/>
      <c r="AU1559" s="10"/>
      <c r="AV1559" s="11"/>
      <c r="AW1559" s="6">
        <f>SUMIF(AX$129:AX$159,$D1559,AZ$129:AZ$159)</f>
        <v>0</v>
      </c>
      <c r="AX1559" s="9"/>
      <c r="AY1559" s="10"/>
      <c r="AZ1559" s="11"/>
      <c r="BA1559" s="6">
        <f>SUMIF(BB$129:BB$159,$D1559,BD$129:BD$159)</f>
        <v>0</v>
      </c>
      <c r="BB1559" s="9"/>
      <c r="BC1559" s="10"/>
      <c r="BD1559" s="11"/>
      <c r="BE1559" s="6">
        <f>SUMIF(BF$129:BF$159,$D1559,BH$129:BH$159)</f>
        <v>0</v>
      </c>
      <c r="BF1559" s="9"/>
      <c r="BG1559" s="10"/>
      <c r="BH1559" s="11"/>
      <c r="BI1559" s="6">
        <f>SUMIF(BJ$129:BJ$159,$D1559,BL$129:BL$159)</f>
        <v>0</v>
      </c>
      <c r="BJ1559" s="9"/>
      <c r="BK1559" s="10"/>
      <c r="BL1559" s="11"/>
      <c r="BM1559" s="6">
        <f>SUMIF(BN$129:BN$159,$D1559,BP$129:BP$159)</f>
        <v>0</v>
      </c>
      <c r="BN1559" s="9"/>
      <c r="BO1559" s="10"/>
      <c r="BP1559" s="11"/>
      <c r="BQ1559" s="6">
        <f>SUMIF(BR$129:BR$159,$D1559,BT$129:BT$159)</f>
        <v>0</v>
      </c>
      <c r="BR1559" s="9"/>
      <c r="BS1559" s="10"/>
      <c r="BT1559" s="11"/>
      <c r="BU1559" s="6">
        <f>SUMIF(BV$129:BV$159,$D1559,BX$129:BX$159)</f>
        <v>0</v>
      </c>
      <c r="BV1559" s="9"/>
      <c r="BW1559" s="10"/>
      <c r="BX1559" s="11"/>
      <c r="BY1559" s="6">
        <f>SUMIF(BZ$129:BZ$159,$D1559,CB$129:CB$159)</f>
        <v>0</v>
      </c>
      <c r="BZ1559" s="9"/>
      <c r="CA1559" s="10"/>
      <c r="CB1559" s="11"/>
      <c r="CC1559" s="6">
        <f>SUMIF(CD$129:CD$159,$D1559,CF$129:CF$159)</f>
        <v>0</v>
      </c>
      <c r="CD1559" s="9"/>
      <c r="CE1559" s="10"/>
      <c r="CF1559" s="11"/>
      <c r="CG1559" s="6">
        <f>SUMIF(CH$129:CH$159,$D1559,CJ$129:CJ$159)</f>
        <v>0</v>
      </c>
      <c r="CH1559" s="9"/>
      <c r="CI1559" s="10"/>
      <c r="CJ1559" s="11"/>
      <c r="CK1559" s="6">
        <f>SUMIF(CL$129:CL$159,$D1559,CN$129:CN$159)</f>
        <v>0</v>
      </c>
      <c r="CL1559" s="9"/>
      <c r="CM1559" s="10"/>
      <c r="CN1559" s="11"/>
      <c r="CO1559" s="6">
        <f>SUMIF(CP$129:CP$159,$D1559,CR$129:CR$159)</f>
        <v>0</v>
      </c>
      <c r="CP1559" s="9"/>
      <c r="CQ1559" s="10"/>
      <c r="CR1559" s="11"/>
      <c r="CS1559" s="6">
        <f>SUMIF(CT$129:CT$159,$D1559,CV$129:CV$159)</f>
        <v>0</v>
      </c>
      <c r="CT1559" s="9"/>
      <c r="CU1559" s="10"/>
      <c r="CV1559" s="11"/>
      <c r="CW1559" s="6">
        <f>SUMIF(CX$129:CX$159,$D1559,CZ$129:CZ$159)</f>
        <v>0</v>
      </c>
      <c r="CX1559" s="9"/>
      <c r="CY1559" s="10"/>
      <c r="CZ1559" s="11"/>
      <c r="DA1559" s="6">
        <f>SUMIF(DB$129:DB$159,$D1559,DD$129:DD$159)</f>
        <v>0</v>
      </c>
      <c r="DB1559" s="9"/>
      <c r="DC1559" s="10"/>
      <c r="DD1559" s="11"/>
      <c r="DE1559" s="6">
        <f>SUMIF(DF$129:DF$159,$D1559,DH$129:DH$159)</f>
        <v>0</v>
      </c>
      <c r="DF1559" s="9"/>
      <c r="DG1559" s="10"/>
      <c r="DH1559" s="11"/>
      <c r="DI1559" s="6">
        <f>SUMIF(DJ$129:DJ$159,$D1559,DL$129:DL$159)</f>
        <v>0</v>
      </c>
      <c r="DJ1559" s="9"/>
      <c r="DK1559" s="10"/>
      <c r="DL1559" s="11"/>
      <c r="DM1559" s="6">
        <f>SUMIF(DN$129:DN$159,$D1559,DP$129:DP$159)</f>
        <v>0</v>
      </c>
      <c r="DN1559" s="9"/>
      <c r="DO1559" s="10"/>
      <c r="DP1559" s="11"/>
      <c r="DQ1559" s="6">
        <f>SUMIF(DR$129:DR$159,$D1559,DT$129:DT$159)</f>
        <v>0</v>
      </c>
      <c r="DR1559" s="9"/>
      <c r="DS1559" s="10"/>
      <c r="DT1559" s="11"/>
      <c r="DU1559" s="6">
        <f>SUMIF(DV$129:DV$159,$D1559,DX$129:DX$159)</f>
        <v>0</v>
      </c>
      <c r="DV1559" s="9"/>
      <c r="DW1559" s="10"/>
      <c r="DX1559" s="11"/>
      <c r="DY1559" s="6">
        <f>SUMIF(DZ$129:DZ$159,$D1559,EB$129:EB$159)</f>
        <v>0</v>
      </c>
      <c r="DZ1559" s="9"/>
      <c r="EA1559" s="10"/>
      <c r="EB1559" s="11"/>
      <c r="EC1559" s="6">
        <f>SUMIF(ED$129:ED$159,$D1559,EF$129:EF$159)</f>
        <v>0</v>
      </c>
      <c r="ED1559" s="9"/>
      <c r="EE1559" s="10"/>
      <c r="EF1559" s="11"/>
      <c r="EG1559" s="6">
        <f>SUMIF(EH$129:EH$159,$D1559,EJ$129:EJ$159)</f>
        <v>0</v>
      </c>
      <c r="EH1559" s="9"/>
      <c r="EI1559" s="10"/>
      <c r="EJ1559" s="11"/>
      <c r="EK1559" s="6">
        <f>SUMIF(EL$129:EL$159,$D1559,EN$129:EN$159)</f>
        <v>0</v>
      </c>
      <c r="EL1559" s="9"/>
      <c r="EM1559" s="10"/>
      <c r="EN1559" s="11"/>
      <c r="EO1559" s="6">
        <f>SUMIF(EP$129:EP$159,$D1559,ER$129:ER$159)</f>
        <v>0</v>
      </c>
      <c r="EP1559" s="9"/>
      <c r="EQ1559" s="10"/>
      <c r="ER1559" s="11"/>
      <c r="ES1559" s="6">
        <f>SUMIF(ET$129:ET$159,$D1559,EV$129:EV$159)</f>
        <v>0</v>
      </c>
      <c r="ET1559" s="9"/>
      <c r="EU1559" s="10"/>
      <c r="EV1559" s="11"/>
      <c r="EW1559" s="6">
        <f>SUMIF(EX$129:EX$159,$D1559,EZ$129:EZ$159)</f>
        <v>0</v>
      </c>
      <c r="EX1559" s="9"/>
      <c r="EY1559" s="10"/>
      <c r="EZ1559" s="11"/>
      <c r="FA1559" s="6">
        <f>SUMIF(FB$129:FB$159,$D1559,FD$129:FD$159)</f>
        <v>0</v>
      </c>
      <c r="FB1559" s="9"/>
      <c r="FC1559" s="10"/>
      <c r="FD1559" s="11"/>
      <c r="FE1559" s="6">
        <f>SUMIF(FF$129:FF$159,$D1559,FH$129:FH$159)</f>
        <v>0</v>
      </c>
      <c r="FF1559" s="9"/>
      <c r="FG1559" s="10"/>
      <c r="FH1559" s="11"/>
      <c r="FI1559" s="6">
        <f>SUMIF(FJ$129:FJ$159,$D1559,FL$129:FL$159)</f>
        <v>0</v>
      </c>
      <c r="FJ1559" s="9"/>
      <c r="FK1559" s="10"/>
      <c r="FL1559" s="11"/>
      <c r="FM1559" s="6">
        <f>SUMIF(FN$129:FN$159,$D1559,FP$129:FP$159)</f>
        <v>0</v>
      </c>
      <c r="FN1559" s="9"/>
      <c r="FO1559" s="10"/>
      <c r="FP1559" s="11"/>
      <c r="FQ1559" s="6">
        <f>SUMIF(FR$129:FR$159,$D1559,FT$129:FT$159)</f>
        <v>0</v>
      </c>
      <c r="FR1559" s="9"/>
      <c r="FS1559" s="10"/>
      <c r="FT1559" s="11"/>
      <c r="FU1559" s="6">
        <f>SUMIF(FV$129:FV$159,$D1559,FX$129:FX$159)</f>
        <v>0</v>
      </c>
      <c r="FV1559" s="9"/>
      <c r="FW1559" s="10"/>
      <c r="FX1559" s="11"/>
      <c r="FY1559" s="6">
        <f>SUMIF(FZ$129:FZ$159,$D1559,GB$129:GB$159)</f>
        <v>0</v>
      </c>
      <c r="FZ1559" s="9"/>
      <c r="GA1559" s="10"/>
      <c r="GB1559" s="11"/>
      <c r="GC1559" s="6">
        <f>SUMIF(GD$129:GD$159,$D1559,GF$129:GF$159)</f>
        <v>0</v>
      </c>
      <c r="GD1559" s="9"/>
      <c r="GE1559" s="10"/>
      <c r="GF1559" s="11"/>
      <c r="GG1559" s="6">
        <f>SUMIF(GH$129:GH$159,$D1559,GJ$129:GJ$159)</f>
        <v>0</v>
      </c>
      <c r="GH1559" s="9"/>
      <c r="GI1559" s="10"/>
      <c r="GJ1559" s="11"/>
      <c r="GK1559" s="6">
        <f>SUMIF(GL$129:GL$159,$D1559,GN$129:GN$159)</f>
        <v>0</v>
      </c>
      <c r="GL1559" s="9"/>
      <c r="GM1559" s="10"/>
      <c r="GN1559" s="11"/>
      <c r="GO1559" s="6">
        <f>SUMIF(GP$129:GP$159,$D1559,GR$129:GR$159)</f>
        <v>0</v>
      </c>
      <c r="GP1559" s="9"/>
      <c r="GQ1559" s="10"/>
      <c r="GR1559" s="11"/>
      <c r="GS1559" s="6">
        <f>SUMIF(GT$129:GT$159,$D1559,GV$129:GV$159)</f>
        <v>0</v>
      </c>
      <c r="GT1559" s="9"/>
      <c r="GU1559" s="10"/>
      <c r="GV1559" s="20"/>
      <c r="GW1559" s="19">
        <f t="shared" si="37"/>
        <v>0</v>
      </c>
      <c r="GX1559" s="472"/>
      <c r="GY1559" s="473"/>
    </row>
    <row r="1560" spans="1:207" ht="30">
      <c r="A1560" s="236" t="s">
        <v>80</v>
      </c>
      <c r="B1560" s="475"/>
      <c r="C1560" s="144" t="s">
        <v>454</v>
      </c>
      <c r="D1560" s="237" t="s">
        <v>450</v>
      </c>
      <c r="E1560" s="206">
        <f>SUMIF(F$160:F$190,$D1560,H$160:H$190)</f>
        <v>0</v>
      </c>
      <c r="F1560" s="9"/>
      <c r="G1560" s="10"/>
      <c r="H1560" s="11"/>
      <c r="I1560" s="6">
        <f>SUMIF(J$160:J$190,$D1560,L$160:L$190)</f>
        <v>0</v>
      </c>
      <c r="J1560" s="9"/>
      <c r="K1560" s="10"/>
      <c r="L1560" s="11"/>
      <c r="M1560" s="6">
        <f>SUMIF(N$160:N$190,$D1560,P$160:P$190)</f>
        <v>0</v>
      </c>
      <c r="N1560" s="9"/>
      <c r="O1560" s="10"/>
      <c r="P1560" s="11"/>
      <c r="Q1560" s="6">
        <f>SUMIF(R$160:R$190,$D1560,T$160:T$190)</f>
        <v>0</v>
      </c>
      <c r="R1560" s="9"/>
      <c r="S1560" s="10"/>
      <c r="T1560" s="11"/>
      <c r="U1560" s="6">
        <f>SUMIF(V$160:V$190,$D1560,X$160:X$190)</f>
        <v>0</v>
      </c>
      <c r="V1560" s="9"/>
      <c r="W1560" s="10"/>
      <c r="X1560" s="11"/>
      <c r="Y1560" s="6">
        <f>SUMIF(Z$160:Z$190,$D1560,AB$160:AB$190)</f>
        <v>0</v>
      </c>
      <c r="Z1560" s="9"/>
      <c r="AA1560" s="10"/>
      <c r="AB1560" s="11"/>
      <c r="AC1560" s="6">
        <f>SUMIF(AD$160:AD$190,$D1560,AF$160:AF$190)</f>
        <v>0</v>
      </c>
      <c r="AD1560" s="9"/>
      <c r="AE1560" s="10"/>
      <c r="AF1560" s="11"/>
      <c r="AG1560" s="6">
        <f>SUMIF(AH$160:AH$190,$D1560,AJ$160:AJ$190)</f>
        <v>0</v>
      </c>
      <c r="AH1560" s="9"/>
      <c r="AI1560" s="10"/>
      <c r="AJ1560" s="11"/>
      <c r="AK1560" s="6">
        <f>SUMIF(AL$160:AL$190,$D1560,AN$160:AN$190)</f>
        <v>0</v>
      </c>
      <c r="AL1560" s="9"/>
      <c r="AM1560" s="10"/>
      <c r="AN1560" s="11"/>
      <c r="AO1560" s="6">
        <f>SUMIF(AP$160:AP$190,$D1560,AR$160:AR$190)</f>
        <v>0</v>
      </c>
      <c r="AP1560" s="9"/>
      <c r="AQ1560" s="10"/>
      <c r="AR1560" s="11"/>
      <c r="AS1560" s="6">
        <f>SUMIF(AT$160:AT$190,$D1560,AV$160:AV$190)</f>
        <v>0</v>
      </c>
      <c r="AT1560" s="9"/>
      <c r="AU1560" s="10"/>
      <c r="AV1560" s="11"/>
      <c r="AW1560" s="6">
        <f>SUMIF(AX$160:AX$190,$D1560,AZ$160:AZ$190)</f>
        <v>0</v>
      </c>
      <c r="AX1560" s="9"/>
      <c r="AY1560" s="10"/>
      <c r="AZ1560" s="11"/>
      <c r="BA1560" s="6">
        <f>SUMIF(BB$160:BB$190,$D1560,BD$160:BD$190)</f>
        <v>0</v>
      </c>
      <c r="BB1560" s="9"/>
      <c r="BC1560" s="10"/>
      <c r="BD1560" s="11"/>
      <c r="BE1560" s="6">
        <f>SUMIF(BF$160:BF$190,$D1560,BH$160:BH$190)</f>
        <v>0</v>
      </c>
      <c r="BF1560" s="9"/>
      <c r="BG1560" s="10"/>
      <c r="BH1560" s="11"/>
      <c r="BI1560" s="6">
        <f>SUMIF(BJ$160:BJ$190,$D1560,BL$160:BL$190)</f>
        <v>0</v>
      </c>
      <c r="BJ1560" s="9"/>
      <c r="BK1560" s="10"/>
      <c r="BL1560" s="11"/>
      <c r="BM1560" s="6">
        <f>SUMIF(BN$160:BN$190,$D1560,BP$160:BP$190)</f>
        <v>0</v>
      </c>
      <c r="BN1560" s="9"/>
      <c r="BO1560" s="10"/>
      <c r="BP1560" s="11"/>
      <c r="BQ1560" s="6">
        <f>SUMIF(BR$160:BR$190,$D1560,BT$160:BT$190)</f>
        <v>0</v>
      </c>
      <c r="BR1560" s="9"/>
      <c r="BS1560" s="10"/>
      <c r="BT1560" s="11"/>
      <c r="BU1560" s="6">
        <f>SUMIF(BV$160:BV$190,$D1560,BX$160:BX$190)</f>
        <v>0</v>
      </c>
      <c r="BV1560" s="9"/>
      <c r="BW1560" s="10"/>
      <c r="BX1560" s="11"/>
      <c r="BY1560" s="6">
        <f>SUMIF(BZ$160:BZ$190,$D1560,CB$160:CB$190)</f>
        <v>0</v>
      </c>
      <c r="BZ1560" s="9"/>
      <c r="CA1560" s="10"/>
      <c r="CB1560" s="11"/>
      <c r="CC1560" s="6">
        <f>SUMIF(CD$160:CD$190,$D1560,CF$160:CF$190)</f>
        <v>0</v>
      </c>
      <c r="CD1560" s="9"/>
      <c r="CE1560" s="10"/>
      <c r="CF1560" s="11"/>
      <c r="CG1560" s="6">
        <f>SUMIF(CH$160:CH$190,$D1560,CJ$160:CJ$190)</f>
        <v>0</v>
      </c>
      <c r="CH1560" s="9"/>
      <c r="CI1560" s="10"/>
      <c r="CJ1560" s="11"/>
      <c r="CK1560" s="6">
        <f>SUMIF(CL$160:CL$190,$D1560,CN$160:CN$190)</f>
        <v>0</v>
      </c>
      <c r="CL1560" s="9"/>
      <c r="CM1560" s="10"/>
      <c r="CN1560" s="11"/>
      <c r="CO1560" s="6">
        <f>SUMIF(CP$160:CP$190,$D1560,CR$160:CR$190)</f>
        <v>0</v>
      </c>
      <c r="CP1560" s="9"/>
      <c r="CQ1560" s="10"/>
      <c r="CR1560" s="11"/>
      <c r="CS1560" s="6">
        <f>SUMIF(CT$160:CT$190,$D1560,CV$160:CV$190)</f>
        <v>0</v>
      </c>
      <c r="CT1560" s="9"/>
      <c r="CU1560" s="10"/>
      <c r="CV1560" s="11"/>
      <c r="CW1560" s="6">
        <f>SUMIF(CX$160:CX$190,$D1560,CZ$160:CZ$190)</f>
        <v>0</v>
      </c>
      <c r="CX1560" s="9"/>
      <c r="CY1560" s="10"/>
      <c r="CZ1560" s="11"/>
      <c r="DA1560" s="6">
        <f>SUMIF(DB$160:DB$190,$D1560,DD$160:DD$190)</f>
        <v>0</v>
      </c>
      <c r="DB1560" s="9"/>
      <c r="DC1560" s="10"/>
      <c r="DD1560" s="11"/>
      <c r="DE1560" s="6">
        <f>SUMIF(DF$160:DF$190,$D1560,DH$160:DH$190)</f>
        <v>0</v>
      </c>
      <c r="DF1560" s="9"/>
      <c r="DG1560" s="10"/>
      <c r="DH1560" s="11"/>
      <c r="DI1560" s="6">
        <f>SUMIF(DJ$160:DJ$190,$D1560,DL$160:DL$190)</f>
        <v>0</v>
      </c>
      <c r="DJ1560" s="9"/>
      <c r="DK1560" s="10"/>
      <c r="DL1560" s="11"/>
      <c r="DM1560" s="6">
        <f>SUMIF(DN$160:DN$190,$D1560,DP$160:DP$190)</f>
        <v>0</v>
      </c>
      <c r="DN1560" s="9"/>
      <c r="DO1560" s="10"/>
      <c r="DP1560" s="11"/>
      <c r="DQ1560" s="6">
        <f>SUMIF(DR$160:DR$190,$D1560,DT$160:DT$190)</f>
        <v>0</v>
      </c>
      <c r="DR1560" s="9"/>
      <c r="DS1560" s="10"/>
      <c r="DT1560" s="11"/>
      <c r="DU1560" s="6">
        <f>SUMIF(DV$160:DV$190,$D1560,DX$160:DX$190)</f>
        <v>0</v>
      </c>
      <c r="DV1560" s="9"/>
      <c r="DW1560" s="10"/>
      <c r="DX1560" s="11"/>
      <c r="DY1560" s="6">
        <f>SUMIF(DZ$160:DZ$190,$D1560,EB$160:EB$190)</f>
        <v>0</v>
      </c>
      <c r="DZ1560" s="9"/>
      <c r="EA1560" s="10"/>
      <c r="EB1560" s="11"/>
      <c r="EC1560" s="6">
        <f>SUMIF(ED$160:ED$190,$D1560,EF$160:EF$190)</f>
        <v>0</v>
      </c>
      <c r="ED1560" s="9"/>
      <c r="EE1560" s="10"/>
      <c r="EF1560" s="11"/>
      <c r="EG1560" s="6">
        <f>SUMIF(EH$160:EH$190,$D1560,EJ$160:EJ$190)</f>
        <v>0</v>
      </c>
      <c r="EH1560" s="9"/>
      <c r="EI1560" s="10"/>
      <c r="EJ1560" s="11"/>
      <c r="EK1560" s="6">
        <f>SUMIF(EL$160:EL$190,$D1560,EN$160:EN$190)</f>
        <v>0</v>
      </c>
      <c r="EL1560" s="9"/>
      <c r="EM1560" s="10"/>
      <c r="EN1560" s="11"/>
      <c r="EO1560" s="6">
        <f>SUMIF(EP$160:EP$190,$D1560,ER$160:ER$190)</f>
        <v>0</v>
      </c>
      <c r="EP1560" s="9"/>
      <c r="EQ1560" s="10"/>
      <c r="ER1560" s="11"/>
      <c r="ES1560" s="6">
        <f>SUMIF(ET$160:ET$190,$D1560,EV$160:EV$190)</f>
        <v>0</v>
      </c>
      <c r="ET1560" s="9"/>
      <c r="EU1560" s="10"/>
      <c r="EV1560" s="11"/>
      <c r="EW1560" s="6">
        <f>SUMIF(EX$160:EX$190,$D1560,EZ$160:EZ$190)</f>
        <v>0</v>
      </c>
      <c r="EX1560" s="9"/>
      <c r="EY1560" s="10"/>
      <c r="EZ1560" s="11"/>
      <c r="FA1560" s="6">
        <f>SUMIF(FB$160:FB$190,$D1560,FD$160:FD$190)</f>
        <v>0</v>
      </c>
      <c r="FB1560" s="9"/>
      <c r="FC1560" s="10"/>
      <c r="FD1560" s="11"/>
      <c r="FE1560" s="6">
        <f>SUMIF(FF$160:FF$190,$D1560,FH$160:FH$190)</f>
        <v>0</v>
      </c>
      <c r="FF1560" s="9"/>
      <c r="FG1560" s="10"/>
      <c r="FH1560" s="11"/>
      <c r="FI1560" s="6">
        <f>SUMIF(FJ$160:FJ$190,$D1560,FL$160:FL$190)</f>
        <v>0</v>
      </c>
      <c r="FJ1560" s="9"/>
      <c r="FK1560" s="10"/>
      <c r="FL1560" s="11"/>
      <c r="FM1560" s="6">
        <f>SUMIF(FN$160:FN$190,$D1560,FP$160:FP$190)</f>
        <v>0</v>
      </c>
      <c r="FN1560" s="9"/>
      <c r="FO1560" s="10"/>
      <c r="FP1560" s="11"/>
      <c r="FQ1560" s="6">
        <f>SUMIF(FR$160:FR$190,$D1560,FT$160:FT$190)</f>
        <v>0</v>
      </c>
      <c r="FR1560" s="9"/>
      <c r="FS1560" s="10"/>
      <c r="FT1560" s="11"/>
      <c r="FU1560" s="6">
        <f>SUMIF(FV$160:FV$190,$D1560,FX$160:FX$190)</f>
        <v>0</v>
      </c>
      <c r="FV1560" s="9"/>
      <c r="FW1560" s="10"/>
      <c r="FX1560" s="11"/>
      <c r="FY1560" s="6">
        <f>SUMIF(FZ$160:FZ$190,$D1560,GB$160:GB$190)</f>
        <v>0</v>
      </c>
      <c r="FZ1560" s="9"/>
      <c r="GA1560" s="10"/>
      <c r="GB1560" s="11"/>
      <c r="GC1560" s="6">
        <f>SUMIF(GD$160:GD$190,$D1560,GF$160:GF$190)</f>
        <v>0</v>
      </c>
      <c r="GD1560" s="9"/>
      <c r="GE1560" s="10"/>
      <c r="GF1560" s="11"/>
      <c r="GG1560" s="6">
        <f>SUMIF(GH$160:GH$190,$D1560,GJ$160:GJ$190)</f>
        <v>0</v>
      </c>
      <c r="GH1560" s="9"/>
      <c r="GI1560" s="10"/>
      <c r="GJ1560" s="11"/>
      <c r="GK1560" s="6">
        <f>SUMIF(GL$160:GL$190,$D1560,GN$160:GN$190)</f>
        <v>0</v>
      </c>
      <c r="GL1560" s="9"/>
      <c r="GM1560" s="10"/>
      <c r="GN1560" s="11"/>
      <c r="GO1560" s="6">
        <f>SUMIF(GP$160:GP$190,$D1560,GR$160:GR$190)</f>
        <v>0</v>
      </c>
      <c r="GP1560" s="9"/>
      <c r="GQ1560" s="10"/>
      <c r="GR1560" s="11"/>
      <c r="GS1560" s="6">
        <f>SUMIF(GT$160:GT$190,$D1560,GV$160:GV$190)</f>
        <v>0</v>
      </c>
      <c r="GT1560" s="9"/>
      <c r="GU1560" s="10"/>
      <c r="GV1560" s="20"/>
      <c r="GW1560" s="19">
        <f t="shared" si="37"/>
        <v>0</v>
      </c>
      <c r="GX1560" s="472"/>
      <c r="GY1560" s="473"/>
    </row>
    <row r="1561" spans="1:207" ht="30">
      <c r="A1561" s="236" t="s">
        <v>81</v>
      </c>
      <c r="B1561" s="475"/>
      <c r="C1561" s="144" t="s">
        <v>454</v>
      </c>
      <c r="D1561" s="237" t="s">
        <v>450</v>
      </c>
      <c r="E1561" s="206">
        <f>SUMIF(F$191:F$221,$D1561,H$191:H$221)</f>
        <v>0</v>
      </c>
      <c r="F1561" s="9"/>
      <c r="G1561" s="10"/>
      <c r="H1561" s="11"/>
      <c r="I1561" s="6">
        <f>SUMIF(J$191:J$221,$D1561,L$191:L$221)</f>
        <v>0</v>
      </c>
      <c r="J1561" s="9"/>
      <c r="K1561" s="10"/>
      <c r="L1561" s="11"/>
      <c r="M1561" s="6">
        <f>SUMIF(N$191:N$221,$D1561,P$191:P$221)</f>
        <v>0</v>
      </c>
      <c r="N1561" s="9"/>
      <c r="O1561" s="10"/>
      <c r="P1561" s="11"/>
      <c r="Q1561" s="6">
        <f>SUMIF(R$191:R$221,$D1561,T$191:T$221)</f>
        <v>0</v>
      </c>
      <c r="R1561" s="9"/>
      <c r="S1561" s="10"/>
      <c r="T1561" s="11"/>
      <c r="U1561" s="6">
        <f>SUMIF(V$191:V$221,$D1561,X$191:X$221)</f>
        <v>0</v>
      </c>
      <c r="V1561" s="9"/>
      <c r="W1561" s="10"/>
      <c r="X1561" s="11"/>
      <c r="Y1561" s="6">
        <f>SUMIF(Z$191:Z$221,$D1561,AB$191:AB$221)</f>
        <v>0</v>
      </c>
      <c r="Z1561" s="9"/>
      <c r="AA1561" s="10"/>
      <c r="AB1561" s="11"/>
      <c r="AC1561" s="6">
        <f>SUMIF(AD$191:AD$221,$D1561,AF$191:AF$221)</f>
        <v>0</v>
      </c>
      <c r="AD1561" s="9"/>
      <c r="AE1561" s="10"/>
      <c r="AF1561" s="11"/>
      <c r="AG1561" s="6">
        <f>SUMIF(AH$191:AH$221,$D1561,AJ$191:AJ$221)</f>
        <v>0</v>
      </c>
      <c r="AH1561" s="9"/>
      <c r="AI1561" s="10"/>
      <c r="AJ1561" s="11"/>
      <c r="AK1561" s="6">
        <f>SUMIF(AL$191:AL$221,$D1561,AN$191:AN$221)</f>
        <v>0</v>
      </c>
      <c r="AL1561" s="9"/>
      <c r="AM1561" s="10"/>
      <c r="AN1561" s="11"/>
      <c r="AO1561" s="6">
        <f>SUMIF(AP$191:AP$221,$D1561,AR$191:AR$221)</f>
        <v>0</v>
      </c>
      <c r="AP1561" s="9"/>
      <c r="AQ1561" s="10"/>
      <c r="AR1561" s="11"/>
      <c r="AS1561" s="6">
        <f>SUMIF(AT$191:AT$221,$D1561,AV$191:AV$221)</f>
        <v>0</v>
      </c>
      <c r="AT1561" s="9"/>
      <c r="AU1561" s="10"/>
      <c r="AV1561" s="11"/>
      <c r="AW1561" s="6">
        <f>SUMIF(AX$191:AX$221,$D1561,AZ$191:AZ$221)</f>
        <v>0</v>
      </c>
      <c r="AX1561" s="9"/>
      <c r="AY1561" s="10"/>
      <c r="AZ1561" s="11"/>
      <c r="BA1561" s="6">
        <f>SUMIF(BB$191:BB$221,$D1561,BD$191:BD$221)</f>
        <v>0</v>
      </c>
      <c r="BB1561" s="9"/>
      <c r="BC1561" s="10"/>
      <c r="BD1561" s="11"/>
      <c r="BE1561" s="6">
        <f>SUMIF(BF$191:BF$221,$D1561,BH$191:BH$221)</f>
        <v>0</v>
      </c>
      <c r="BF1561" s="9"/>
      <c r="BG1561" s="10"/>
      <c r="BH1561" s="11"/>
      <c r="BI1561" s="6">
        <f>SUMIF(BJ$191:BJ$221,$D1561,BL$191:BL$221)</f>
        <v>0</v>
      </c>
      <c r="BJ1561" s="9"/>
      <c r="BK1561" s="10"/>
      <c r="BL1561" s="11"/>
      <c r="BM1561" s="6">
        <f>SUMIF(BN$191:BN$221,$D1561,BP$191:BP$221)</f>
        <v>0</v>
      </c>
      <c r="BN1561" s="9"/>
      <c r="BO1561" s="10"/>
      <c r="BP1561" s="11"/>
      <c r="BQ1561" s="6">
        <f>SUMIF(BR$191:BR$221,$D1561,BT$191:BT$221)</f>
        <v>0</v>
      </c>
      <c r="BR1561" s="9"/>
      <c r="BS1561" s="10"/>
      <c r="BT1561" s="11"/>
      <c r="BU1561" s="6">
        <f>SUMIF(BV$191:BV$221,$D1561,BX$191:BX$221)</f>
        <v>0</v>
      </c>
      <c r="BV1561" s="9"/>
      <c r="BW1561" s="10"/>
      <c r="BX1561" s="11"/>
      <c r="BY1561" s="6">
        <f>SUMIF(BZ$191:BZ$221,$D1561,CB$191:CB$221)</f>
        <v>0</v>
      </c>
      <c r="BZ1561" s="9"/>
      <c r="CA1561" s="10"/>
      <c r="CB1561" s="11"/>
      <c r="CC1561" s="6">
        <f>SUMIF(CD$191:CD$221,$D1561,CF$191:CF$221)</f>
        <v>0</v>
      </c>
      <c r="CD1561" s="9"/>
      <c r="CE1561" s="10"/>
      <c r="CF1561" s="11"/>
      <c r="CG1561" s="6">
        <f>SUMIF(CH$191:CH$221,$D1561,CJ$191:CJ$221)</f>
        <v>0</v>
      </c>
      <c r="CH1561" s="9"/>
      <c r="CI1561" s="10"/>
      <c r="CJ1561" s="11"/>
      <c r="CK1561" s="6">
        <f>SUMIF(CL$191:CL$221,$D1561,CN$191:CN$221)</f>
        <v>0</v>
      </c>
      <c r="CL1561" s="9"/>
      <c r="CM1561" s="10"/>
      <c r="CN1561" s="11"/>
      <c r="CO1561" s="6">
        <f>SUMIF(CP$191:CP$221,$D1561,CR$191:CR$221)</f>
        <v>0</v>
      </c>
      <c r="CP1561" s="9"/>
      <c r="CQ1561" s="10"/>
      <c r="CR1561" s="11"/>
      <c r="CS1561" s="6">
        <f>SUMIF(CT$191:CT$221,$D1561,CV$191:CV$221)</f>
        <v>0</v>
      </c>
      <c r="CT1561" s="9"/>
      <c r="CU1561" s="10"/>
      <c r="CV1561" s="11"/>
      <c r="CW1561" s="6">
        <f>SUMIF(CX$191:CX$221,$D1561,CZ$191:CZ$221)</f>
        <v>0</v>
      </c>
      <c r="CX1561" s="9"/>
      <c r="CY1561" s="10"/>
      <c r="CZ1561" s="11"/>
      <c r="DA1561" s="6">
        <f>SUMIF(DB$191:DB$221,$D1561,DD$191:DD$221)</f>
        <v>0</v>
      </c>
      <c r="DB1561" s="9"/>
      <c r="DC1561" s="10"/>
      <c r="DD1561" s="11"/>
      <c r="DE1561" s="6">
        <f>SUMIF(DF$191:DF$221,$D1561,DH$191:DH$221)</f>
        <v>0</v>
      </c>
      <c r="DF1561" s="9"/>
      <c r="DG1561" s="10"/>
      <c r="DH1561" s="11"/>
      <c r="DI1561" s="6">
        <f>SUMIF(DJ$191:DJ$221,$D1561,DL$191:DL$221)</f>
        <v>0</v>
      </c>
      <c r="DJ1561" s="9"/>
      <c r="DK1561" s="10"/>
      <c r="DL1561" s="11"/>
      <c r="DM1561" s="6">
        <f>SUMIF(DN$191:DN$221,$D1561,DP$191:DP$221)</f>
        <v>0</v>
      </c>
      <c r="DN1561" s="9"/>
      <c r="DO1561" s="10"/>
      <c r="DP1561" s="11"/>
      <c r="DQ1561" s="6">
        <f>SUMIF(DR$191:DR$221,$D1561,DT$191:DT$221)</f>
        <v>0</v>
      </c>
      <c r="DR1561" s="9"/>
      <c r="DS1561" s="10"/>
      <c r="DT1561" s="11"/>
      <c r="DU1561" s="6">
        <f>SUMIF(DV$191:DV$221,$D1561,DX$191:DX$221)</f>
        <v>0</v>
      </c>
      <c r="DV1561" s="9"/>
      <c r="DW1561" s="10"/>
      <c r="DX1561" s="11"/>
      <c r="DY1561" s="6">
        <f>SUMIF(DZ$191:DZ$221,$D1561,EB$191:EB$221)</f>
        <v>0</v>
      </c>
      <c r="DZ1561" s="9"/>
      <c r="EA1561" s="10"/>
      <c r="EB1561" s="11"/>
      <c r="EC1561" s="6">
        <f>SUMIF(ED$191:ED$221,$D1561,EF$191:EF$221)</f>
        <v>0</v>
      </c>
      <c r="ED1561" s="9"/>
      <c r="EE1561" s="10"/>
      <c r="EF1561" s="11"/>
      <c r="EG1561" s="6">
        <f>SUMIF(EH$191:EH$221,$D1561,EJ$191:EJ$221)</f>
        <v>0</v>
      </c>
      <c r="EH1561" s="9"/>
      <c r="EI1561" s="10"/>
      <c r="EJ1561" s="11"/>
      <c r="EK1561" s="6">
        <f>SUMIF(EL$191:EL$221,$D1561,EN$191:EN$221)</f>
        <v>0</v>
      </c>
      <c r="EL1561" s="9"/>
      <c r="EM1561" s="10"/>
      <c r="EN1561" s="11"/>
      <c r="EO1561" s="6">
        <f>SUMIF(EP$191:EP$221,$D1561,ER$191:ER$221)</f>
        <v>0</v>
      </c>
      <c r="EP1561" s="9"/>
      <c r="EQ1561" s="10"/>
      <c r="ER1561" s="11"/>
      <c r="ES1561" s="6">
        <f>SUMIF(ET$191:ET$221,$D1561,EV$191:EV$221)</f>
        <v>0</v>
      </c>
      <c r="ET1561" s="9"/>
      <c r="EU1561" s="10"/>
      <c r="EV1561" s="11"/>
      <c r="EW1561" s="6">
        <f>SUMIF(EX$191:EX$221,$D1561,EZ$191:EZ$221)</f>
        <v>0</v>
      </c>
      <c r="EX1561" s="9"/>
      <c r="EY1561" s="10"/>
      <c r="EZ1561" s="11"/>
      <c r="FA1561" s="6">
        <f>SUMIF(FB$191:FB$221,$D1561,FD$191:FD$221)</f>
        <v>0</v>
      </c>
      <c r="FB1561" s="9"/>
      <c r="FC1561" s="10"/>
      <c r="FD1561" s="11"/>
      <c r="FE1561" s="6">
        <f>SUMIF(FF$191:FF$221,$D1561,FH$191:FH$221)</f>
        <v>0</v>
      </c>
      <c r="FF1561" s="9"/>
      <c r="FG1561" s="10"/>
      <c r="FH1561" s="11"/>
      <c r="FI1561" s="6">
        <f>SUMIF(FJ$191:FJ$221,$D1561,FL$191:FL$221)</f>
        <v>0</v>
      </c>
      <c r="FJ1561" s="9"/>
      <c r="FK1561" s="10"/>
      <c r="FL1561" s="11"/>
      <c r="FM1561" s="6">
        <f>SUMIF(FN$191:FN$221,$D1561,FP$191:FP$221)</f>
        <v>0</v>
      </c>
      <c r="FN1561" s="9"/>
      <c r="FO1561" s="10"/>
      <c r="FP1561" s="11"/>
      <c r="FQ1561" s="6">
        <f>SUMIF(FR$191:FR$221,$D1561,FT$191:FT$221)</f>
        <v>0</v>
      </c>
      <c r="FR1561" s="9"/>
      <c r="FS1561" s="10"/>
      <c r="FT1561" s="11"/>
      <c r="FU1561" s="6">
        <f>SUMIF(FV$191:FV$221,$D1561,FX$191:FX$221)</f>
        <v>0</v>
      </c>
      <c r="FV1561" s="9"/>
      <c r="FW1561" s="10"/>
      <c r="FX1561" s="11"/>
      <c r="FY1561" s="6">
        <f>SUMIF(FZ$191:FZ$221,$D1561,GB$191:GB$221)</f>
        <v>0</v>
      </c>
      <c r="FZ1561" s="9"/>
      <c r="GA1561" s="10"/>
      <c r="GB1561" s="11"/>
      <c r="GC1561" s="6">
        <f>SUMIF(GD$191:GD$221,$D1561,GF$191:GF$221)</f>
        <v>0</v>
      </c>
      <c r="GD1561" s="9"/>
      <c r="GE1561" s="10"/>
      <c r="GF1561" s="11"/>
      <c r="GG1561" s="6">
        <f>SUMIF(GH$191:GH$221,$D1561,GJ$191:GJ$221)</f>
        <v>0</v>
      </c>
      <c r="GH1561" s="9"/>
      <c r="GI1561" s="10"/>
      <c r="GJ1561" s="11"/>
      <c r="GK1561" s="6">
        <f>SUMIF(GL$191:GL$221,$D1561,GN$191:GN$221)</f>
        <v>0</v>
      </c>
      <c r="GL1561" s="9"/>
      <c r="GM1561" s="10"/>
      <c r="GN1561" s="11"/>
      <c r="GO1561" s="6">
        <f>SUMIF(GP$191:GP$221,$D1561,GR$191:GR$221)</f>
        <v>0</v>
      </c>
      <c r="GP1561" s="9"/>
      <c r="GQ1561" s="10"/>
      <c r="GR1561" s="11"/>
      <c r="GS1561" s="6">
        <f>SUMIF(GT$191:GT$221,$D1561,GV$191:GV$221)</f>
        <v>0</v>
      </c>
      <c r="GT1561" s="9"/>
      <c r="GU1561" s="10"/>
      <c r="GV1561" s="20"/>
      <c r="GW1561" s="19">
        <f t="shared" si="37"/>
        <v>0</v>
      </c>
      <c r="GX1561" s="472"/>
      <c r="GY1561" s="473"/>
    </row>
    <row r="1562" spans="1:207" ht="30">
      <c r="A1562" s="236" t="s">
        <v>82</v>
      </c>
      <c r="B1562" s="475"/>
      <c r="C1562" s="144" t="s">
        <v>454</v>
      </c>
      <c r="D1562" s="237" t="s">
        <v>450</v>
      </c>
      <c r="E1562" s="206">
        <f>SUMIF(F$222:F$252,$D1562,H$222:H$252)</f>
        <v>0</v>
      </c>
      <c r="F1562" s="9"/>
      <c r="G1562" s="10"/>
      <c r="H1562" s="11"/>
      <c r="I1562" s="6">
        <f>SUMIF(J$222:J$252,$D1562,L$222:L$252)</f>
        <v>0</v>
      </c>
      <c r="J1562" s="9"/>
      <c r="K1562" s="10"/>
      <c r="L1562" s="11"/>
      <c r="M1562" s="6">
        <f>SUMIF(N$222:N$252,$D1562,P$222:P$252)</f>
        <v>0</v>
      </c>
      <c r="N1562" s="9"/>
      <c r="O1562" s="10"/>
      <c r="P1562" s="11"/>
      <c r="Q1562" s="6">
        <f>SUMIF(R$222:R$252,$D1562,T$222:T$252)</f>
        <v>0</v>
      </c>
      <c r="R1562" s="9"/>
      <c r="S1562" s="10"/>
      <c r="T1562" s="11"/>
      <c r="U1562" s="6">
        <f>SUMIF(V$222:V$252,$D1562,X$222:X$252)</f>
        <v>0</v>
      </c>
      <c r="V1562" s="9"/>
      <c r="W1562" s="10"/>
      <c r="X1562" s="11"/>
      <c r="Y1562" s="6">
        <f>SUMIF(Z$222:Z$252,$D1562,AB$222:AB$252)</f>
        <v>0</v>
      </c>
      <c r="Z1562" s="9"/>
      <c r="AA1562" s="10"/>
      <c r="AB1562" s="11"/>
      <c r="AC1562" s="6">
        <f>SUMIF(AD$222:AD$252,$D1562,AF$222:AF$252)</f>
        <v>0</v>
      </c>
      <c r="AD1562" s="9"/>
      <c r="AE1562" s="10"/>
      <c r="AF1562" s="11"/>
      <c r="AG1562" s="6">
        <f>SUMIF(AH$222:AH$252,$D1562,AJ$222:AJ$252)</f>
        <v>0</v>
      </c>
      <c r="AH1562" s="9"/>
      <c r="AI1562" s="10"/>
      <c r="AJ1562" s="11"/>
      <c r="AK1562" s="6">
        <f>SUMIF(AL$222:AL$252,$D1562,AN$222:AN$252)</f>
        <v>0</v>
      </c>
      <c r="AL1562" s="9"/>
      <c r="AM1562" s="10"/>
      <c r="AN1562" s="11"/>
      <c r="AO1562" s="6">
        <f>SUMIF(AP$222:AP$252,$D1562,AR$222:AR$252)</f>
        <v>0</v>
      </c>
      <c r="AP1562" s="9"/>
      <c r="AQ1562" s="10"/>
      <c r="AR1562" s="11"/>
      <c r="AS1562" s="6">
        <f>SUMIF(AT$222:AT$252,$D1562,AV$222:AV$252)</f>
        <v>0</v>
      </c>
      <c r="AT1562" s="9"/>
      <c r="AU1562" s="10"/>
      <c r="AV1562" s="11"/>
      <c r="AW1562" s="6">
        <f>SUMIF(AX$222:AX$252,$D1562,AZ$222:AZ$252)</f>
        <v>0</v>
      </c>
      <c r="AX1562" s="9"/>
      <c r="AY1562" s="10"/>
      <c r="AZ1562" s="11"/>
      <c r="BA1562" s="6">
        <f>SUMIF(BB$222:BB$252,$D1562,BD$222:BD$252)</f>
        <v>0</v>
      </c>
      <c r="BB1562" s="9"/>
      <c r="BC1562" s="10"/>
      <c r="BD1562" s="11"/>
      <c r="BE1562" s="6">
        <f>SUMIF(BF$222:BF$252,$D1562,BH$222:BH$252)</f>
        <v>0</v>
      </c>
      <c r="BF1562" s="9"/>
      <c r="BG1562" s="10"/>
      <c r="BH1562" s="11"/>
      <c r="BI1562" s="6">
        <f>SUMIF(BJ$222:BJ$252,$D1562,BL$222:BL$252)</f>
        <v>0</v>
      </c>
      <c r="BJ1562" s="9"/>
      <c r="BK1562" s="10"/>
      <c r="BL1562" s="11"/>
      <c r="BM1562" s="6">
        <f>SUMIF(BN$222:BN$252,$D1562,BP$222:BP$252)</f>
        <v>0</v>
      </c>
      <c r="BN1562" s="9"/>
      <c r="BO1562" s="10"/>
      <c r="BP1562" s="11"/>
      <c r="BQ1562" s="6">
        <f>SUMIF(BR$222:BR$252,$D1562,BT$222:BT$252)</f>
        <v>0</v>
      </c>
      <c r="BR1562" s="9"/>
      <c r="BS1562" s="10"/>
      <c r="BT1562" s="11"/>
      <c r="BU1562" s="6">
        <f>SUMIF(BV$222:BV$252,$D1562,BX$222:BX$252)</f>
        <v>0</v>
      </c>
      <c r="BV1562" s="9"/>
      <c r="BW1562" s="10"/>
      <c r="BX1562" s="11"/>
      <c r="BY1562" s="6">
        <f>SUMIF(BZ$222:BZ$252,$D1562,CB$222:CB$252)</f>
        <v>0</v>
      </c>
      <c r="BZ1562" s="9"/>
      <c r="CA1562" s="10"/>
      <c r="CB1562" s="11"/>
      <c r="CC1562" s="6">
        <f>SUMIF(CD$222:CD$252,$D1562,CF$222:CF$252)</f>
        <v>0</v>
      </c>
      <c r="CD1562" s="9"/>
      <c r="CE1562" s="10"/>
      <c r="CF1562" s="11"/>
      <c r="CG1562" s="6">
        <f>SUMIF(CH$222:CH$252,$D1562,CJ$222:CJ$252)</f>
        <v>0</v>
      </c>
      <c r="CH1562" s="9"/>
      <c r="CI1562" s="10"/>
      <c r="CJ1562" s="11"/>
      <c r="CK1562" s="6">
        <f>SUMIF(CL$222:CL$252,$D1562,CN$222:CN$252)</f>
        <v>0</v>
      </c>
      <c r="CL1562" s="9"/>
      <c r="CM1562" s="10"/>
      <c r="CN1562" s="11"/>
      <c r="CO1562" s="6">
        <f>SUMIF(CP$222:CP$252,$D1562,CR$222:CR$252)</f>
        <v>0</v>
      </c>
      <c r="CP1562" s="9"/>
      <c r="CQ1562" s="10"/>
      <c r="CR1562" s="11"/>
      <c r="CS1562" s="6">
        <f>SUMIF(CT$222:CT$252,$D1562,CV$222:CV$252)</f>
        <v>0</v>
      </c>
      <c r="CT1562" s="9"/>
      <c r="CU1562" s="10"/>
      <c r="CV1562" s="11"/>
      <c r="CW1562" s="6">
        <f>SUMIF(CX$222:CX$252,$D1562,CZ$222:CZ$252)</f>
        <v>0</v>
      </c>
      <c r="CX1562" s="9"/>
      <c r="CY1562" s="10"/>
      <c r="CZ1562" s="11"/>
      <c r="DA1562" s="6">
        <f>SUMIF(DB$222:DB$252,$D1562,DD$222:DD$252)</f>
        <v>0</v>
      </c>
      <c r="DB1562" s="9"/>
      <c r="DC1562" s="10"/>
      <c r="DD1562" s="11"/>
      <c r="DE1562" s="6">
        <f>SUMIF(DF$222:DF$252,$D1562,DH$222:DH$252)</f>
        <v>0</v>
      </c>
      <c r="DF1562" s="9"/>
      <c r="DG1562" s="10"/>
      <c r="DH1562" s="11"/>
      <c r="DI1562" s="6">
        <f>SUMIF(DJ$222:DJ$252,$D1562,DL$222:DL$252)</f>
        <v>0</v>
      </c>
      <c r="DJ1562" s="9"/>
      <c r="DK1562" s="10"/>
      <c r="DL1562" s="11"/>
      <c r="DM1562" s="6">
        <f>SUMIF(DN$222:DN$252,$D1562,DP$222:DP$252)</f>
        <v>0</v>
      </c>
      <c r="DN1562" s="9"/>
      <c r="DO1562" s="10"/>
      <c r="DP1562" s="11"/>
      <c r="DQ1562" s="6">
        <f>SUMIF(DR$222:DR$252,$D1562,DT$222:DT$252)</f>
        <v>0</v>
      </c>
      <c r="DR1562" s="9"/>
      <c r="DS1562" s="10"/>
      <c r="DT1562" s="11"/>
      <c r="DU1562" s="6">
        <f>SUMIF(DV$222:DV$252,$D1562,DX$222:DX$252)</f>
        <v>0</v>
      </c>
      <c r="DV1562" s="9"/>
      <c r="DW1562" s="10"/>
      <c r="DX1562" s="11"/>
      <c r="DY1562" s="6">
        <f>SUMIF(DZ$222:DZ$252,$D1562,EB$222:EB$252)</f>
        <v>0</v>
      </c>
      <c r="DZ1562" s="9"/>
      <c r="EA1562" s="10"/>
      <c r="EB1562" s="11"/>
      <c r="EC1562" s="6">
        <f>SUMIF(ED$222:ED$252,$D1562,EF$222:EF$252)</f>
        <v>0</v>
      </c>
      <c r="ED1562" s="9"/>
      <c r="EE1562" s="10"/>
      <c r="EF1562" s="11"/>
      <c r="EG1562" s="6">
        <f>SUMIF(EH$222:EH$252,$D1562,EJ$222:EJ$252)</f>
        <v>0</v>
      </c>
      <c r="EH1562" s="9"/>
      <c r="EI1562" s="10"/>
      <c r="EJ1562" s="11"/>
      <c r="EK1562" s="6">
        <f>SUMIF(EL$222:EL$252,$D1562,EN$222:EN$252)</f>
        <v>0</v>
      </c>
      <c r="EL1562" s="9"/>
      <c r="EM1562" s="10"/>
      <c r="EN1562" s="11"/>
      <c r="EO1562" s="6">
        <f>SUMIF(EP$222:EP$252,$D1562,ER$222:ER$252)</f>
        <v>0</v>
      </c>
      <c r="EP1562" s="9"/>
      <c r="EQ1562" s="10"/>
      <c r="ER1562" s="11"/>
      <c r="ES1562" s="6">
        <f>SUMIF(ET$222:ET$252,$D1562,EV$222:EV$252)</f>
        <v>0</v>
      </c>
      <c r="ET1562" s="9"/>
      <c r="EU1562" s="10"/>
      <c r="EV1562" s="11"/>
      <c r="EW1562" s="6">
        <f>SUMIF(EX$222:EX$252,$D1562,EZ$222:EZ$252)</f>
        <v>0</v>
      </c>
      <c r="EX1562" s="9"/>
      <c r="EY1562" s="10"/>
      <c r="EZ1562" s="11"/>
      <c r="FA1562" s="6">
        <f>SUMIF(FB$222:FB$252,$D1562,FD$222:FD$252)</f>
        <v>0</v>
      </c>
      <c r="FB1562" s="9"/>
      <c r="FC1562" s="10"/>
      <c r="FD1562" s="11"/>
      <c r="FE1562" s="6">
        <f>SUMIF(FF$222:FF$252,$D1562,FH$222:FH$252)</f>
        <v>0</v>
      </c>
      <c r="FF1562" s="9"/>
      <c r="FG1562" s="10"/>
      <c r="FH1562" s="11"/>
      <c r="FI1562" s="6">
        <f>SUMIF(FJ$222:FJ$252,$D1562,FL$222:FL$252)</f>
        <v>0</v>
      </c>
      <c r="FJ1562" s="9"/>
      <c r="FK1562" s="10"/>
      <c r="FL1562" s="11"/>
      <c r="FM1562" s="6">
        <f>SUMIF(FN$222:FN$252,$D1562,FP$222:FP$252)</f>
        <v>0</v>
      </c>
      <c r="FN1562" s="9"/>
      <c r="FO1562" s="10"/>
      <c r="FP1562" s="11"/>
      <c r="FQ1562" s="6">
        <f>SUMIF(FR$222:FR$252,$D1562,FT$222:FT$252)</f>
        <v>0</v>
      </c>
      <c r="FR1562" s="9"/>
      <c r="FS1562" s="10"/>
      <c r="FT1562" s="11"/>
      <c r="FU1562" s="6">
        <f>SUMIF(FV$222:FV$252,$D1562,FX$222:FX$252)</f>
        <v>0</v>
      </c>
      <c r="FV1562" s="9"/>
      <c r="FW1562" s="10"/>
      <c r="FX1562" s="11"/>
      <c r="FY1562" s="6">
        <f>SUMIF(FZ$222:FZ$252,$D1562,GB$222:GB$252)</f>
        <v>0</v>
      </c>
      <c r="FZ1562" s="9"/>
      <c r="GA1562" s="10"/>
      <c r="GB1562" s="11"/>
      <c r="GC1562" s="6">
        <f>SUMIF(GD$222:GD$252,$D1562,GF$222:GF$252)</f>
        <v>0</v>
      </c>
      <c r="GD1562" s="9"/>
      <c r="GE1562" s="10"/>
      <c r="GF1562" s="11"/>
      <c r="GG1562" s="6">
        <f>SUMIF(GH$222:GH$252,$D1562,GJ$222:GJ$252)</f>
        <v>0</v>
      </c>
      <c r="GH1562" s="9"/>
      <c r="GI1562" s="10"/>
      <c r="GJ1562" s="11"/>
      <c r="GK1562" s="6">
        <f>SUMIF(GL$222:GL$252,$D1562,GN$222:GN$252)</f>
        <v>0</v>
      </c>
      <c r="GL1562" s="9"/>
      <c r="GM1562" s="10"/>
      <c r="GN1562" s="11"/>
      <c r="GO1562" s="6">
        <f>SUMIF(GP$222:GP$252,$D1562,GR$222:GR$252)</f>
        <v>0</v>
      </c>
      <c r="GP1562" s="9"/>
      <c r="GQ1562" s="10"/>
      <c r="GR1562" s="11"/>
      <c r="GS1562" s="6">
        <f>SUMIF(GT$222:GT$252,$D1562,GV$222:GV$252)</f>
        <v>0</v>
      </c>
      <c r="GT1562" s="9"/>
      <c r="GU1562" s="10"/>
      <c r="GV1562" s="20"/>
      <c r="GW1562" s="19">
        <f t="shared" si="37"/>
        <v>0</v>
      </c>
      <c r="GX1562" s="472"/>
      <c r="GY1562" s="473"/>
    </row>
    <row r="1563" spans="1:207" ht="30">
      <c r="A1563" s="236" t="s">
        <v>83</v>
      </c>
      <c r="B1563" s="475"/>
      <c r="C1563" s="144" t="s">
        <v>454</v>
      </c>
      <c r="D1563" s="237" t="s">
        <v>450</v>
      </c>
      <c r="E1563" s="206">
        <f>SUMIF(F$253:F$283,$D1563,H$253:H$283)</f>
        <v>0</v>
      </c>
      <c r="F1563" s="9"/>
      <c r="G1563" s="10"/>
      <c r="H1563" s="11"/>
      <c r="I1563" s="6">
        <f>SUMIF(J$253:J$283,$D1563,L$253:L$283)</f>
        <v>0</v>
      </c>
      <c r="J1563" s="9"/>
      <c r="K1563" s="10"/>
      <c r="L1563" s="11"/>
      <c r="M1563" s="6">
        <f>SUMIF(N$253:N$283,$D1563,P$253:P$283)</f>
        <v>0</v>
      </c>
      <c r="N1563" s="9"/>
      <c r="O1563" s="10"/>
      <c r="P1563" s="11"/>
      <c r="Q1563" s="6">
        <f>SUMIF(R$253:R$283,$D1563,T$253:T$283)</f>
        <v>0</v>
      </c>
      <c r="R1563" s="9"/>
      <c r="S1563" s="10"/>
      <c r="T1563" s="11"/>
      <c r="U1563" s="6">
        <f>SUMIF(V$253:V$283,$D1563,X$253:X$283)</f>
        <v>0</v>
      </c>
      <c r="V1563" s="9"/>
      <c r="W1563" s="10"/>
      <c r="X1563" s="11"/>
      <c r="Y1563" s="6">
        <f>SUMIF(Z$253:Z$283,$D1563,AB$253:AB$283)</f>
        <v>0</v>
      </c>
      <c r="Z1563" s="9"/>
      <c r="AA1563" s="10"/>
      <c r="AB1563" s="11"/>
      <c r="AC1563" s="6">
        <f>SUMIF(AD$253:AD$283,$D1563,AF$253:AF$283)</f>
        <v>0</v>
      </c>
      <c r="AD1563" s="9"/>
      <c r="AE1563" s="10"/>
      <c r="AF1563" s="11"/>
      <c r="AG1563" s="6">
        <f>SUMIF(AH$253:AH$283,$D1563,AJ$253:AJ$283)</f>
        <v>0</v>
      </c>
      <c r="AH1563" s="9"/>
      <c r="AI1563" s="10"/>
      <c r="AJ1563" s="11"/>
      <c r="AK1563" s="6">
        <f>SUMIF(AL$253:AL$283,$D1563,AN$253:AN$283)</f>
        <v>0</v>
      </c>
      <c r="AL1563" s="9"/>
      <c r="AM1563" s="10"/>
      <c r="AN1563" s="11"/>
      <c r="AO1563" s="6">
        <f>SUMIF(AP$253:AP$283,$D1563,AR$253:AR$283)</f>
        <v>0</v>
      </c>
      <c r="AP1563" s="9"/>
      <c r="AQ1563" s="10"/>
      <c r="AR1563" s="11"/>
      <c r="AS1563" s="6">
        <f>SUMIF(AT$253:AT$283,$D1563,AV$253:AV$283)</f>
        <v>0</v>
      </c>
      <c r="AT1563" s="9"/>
      <c r="AU1563" s="10"/>
      <c r="AV1563" s="11"/>
      <c r="AW1563" s="6">
        <f>SUMIF(AX$253:AX$283,$D1563,AZ$253:AZ$283)</f>
        <v>0</v>
      </c>
      <c r="AX1563" s="9"/>
      <c r="AY1563" s="10"/>
      <c r="AZ1563" s="11"/>
      <c r="BA1563" s="6">
        <f>SUMIF(BB$253:BB$283,$D1563,BD$253:BD$283)</f>
        <v>0</v>
      </c>
      <c r="BB1563" s="9"/>
      <c r="BC1563" s="10"/>
      <c r="BD1563" s="11"/>
      <c r="BE1563" s="6">
        <f>SUMIF(BF$253:BF$283,$D1563,BH$253:BH$283)</f>
        <v>0</v>
      </c>
      <c r="BF1563" s="9"/>
      <c r="BG1563" s="10"/>
      <c r="BH1563" s="11"/>
      <c r="BI1563" s="6">
        <f>SUMIF(BJ$253:BJ$283,$D1563,BL$253:BL$283)</f>
        <v>0</v>
      </c>
      <c r="BJ1563" s="9"/>
      <c r="BK1563" s="10"/>
      <c r="BL1563" s="11"/>
      <c r="BM1563" s="6">
        <f>SUMIF(BN$253:BN$283,$D1563,BP$253:BP$283)</f>
        <v>0</v>
      </c>
      <c r="BN1563" s="9"/>
      <c r="BO1563" s="10"/>
      <c r="BP1563" s="11"/>
      <c r="BQ1563" s="6">
        <f>SUMIF(BR$253:BR$283,$D1563,BT$253:BT$283)</f>
        <v>0</v>
      </c>
      <c r="BR1563" s="9"/>
      <c r="BS1563" s="10"/>
      <c r="BT1563" s="11"/>
      <c r="BU1563" s="6">
        <f>SUMIF(BV$253:BV$283,$D1563,BX$253:BX$283)</f>
        <v>0</v>
      </c>
      <c r="BV1563" s="9"/>
      <c r="BW1563" s="10"/>
      <c r="BX1563" s="11"/>
      <c r="BY1563" s="6">
        <f>SUMIF(BZ$253:BZ$283,$D1563,CB$253:CB$283)</f>
        <v>0</v>
      </c>
      <c r="BZ1563" s="9"/>
      <c r="CA1563" s="10"/>
      <c r="CB1563" s="11"/>
      <c r="CC1563" s="6">
        <f>SUMIF(CD$253:CD$283,$D1563,CF$253:CF$283)</f>
        <v>0</v>
      </c>
      <c r="CD1563" s="9"/>
      <c r="CE1563" s="10"/>
      <c r="CF1563" s="11"/>
      <c r="CG1563" s="6">
        <f>SUMIF(CH$253:CH$283,$D1563,CJ$253:CJ$283)</f>
        <v>0</v>
      </c>
      <c r="CH1563" s="9"/>
      <c r="CI1563" s="10"/>
      <c r="CJ1563" s="11"/>
      <c r="CK1563" s="6">
        <f>SUMIF(CL$253:CL$283,$D1563,CN$253:CN$283)</f>
        <v>0</v>
      </c>
      <c r="CL1563" s="9"/>
      <c r="CM1563" s="10"/>
      <c r="CN1563" s="11"/>
      <c r="CO1563" s="6">
        <f>SUMIF(CP$253:CP$283,$D1563,CR$253:CR$283)</f>
        <v>0</v>
      </c>
      <c r="CP1563" s="9"/>
      <c r="CQ1563" s="10"/>
      <c r="CR1563" s="11"/>
      <c r="CS1563" s="6">
        <f>SUMIF(CT$253:CT$283,$D1563,CV$253:CV$283)</f>
        <v>0</v>
      </c>
      <c r="CT1563" s="9"/>
      <c r="CU1563" s="10"/>
      <c r="CV1563" s="11"/>
      <c r="CW1563" s="6">
        <f>SUMIF(CX$253:CX$283,$D1563,CZ$253:CZ$283)</f>
        <v>0</v>
      </c>
      <c r="CX1563" s="9"/>
      <c r="CY1563" s="10"/>
      <c r="CZ1563" s="11"/>
      <c r="DA1563" s="6">
        <f>SUMIF(DB$253:DB$283,$D1563,DD$253:DD$283)</f>
        <v>0</v>
      </c>
      <c r="DB1563" s="9"/>
      <c r="DC1563" s="10"/>
      <c r="DD1563" s="11"/>
      <c r="DE1563" s="6">
        <f>SUMIF(DF$253:DF$283,$D1563,DH$253:DH$283)</f>
        <v>0</v>
      </c>
      <c r="DF1563" s="9"/>
      <c r="DG1563" s="10"/>
      <c r="DH1563" s="11"/>
      <c r="DI1563" s="6">
        <f>SUMIF(DJ$253:DJ$283,$D1563,DL$253:DL$283)</f>
        <v>0</v>
      </c>
      <c r="DJ1563" s="9"/>
      <c r="DK1563" s="10"/>
      <c r="DL1563" s="11"/>
      <c r="DM1563" s="6">
        <f>SUMIF(DN$253:DN$283,$D1563,DP$253:DP$283)</f>
        <v>0</v>
      </c>
      <c r="DN1563" s="9"/>
      <c r="DO1563" s="10"/>
      <c r="DP1563" s="11"/>
      <c r="DQ1563" s="6">
        <f>SUMIF(DR$253:DR$283,$D1563,DT$253:DT$283)</f>
        <v>0</v>
      </c>
      <c r="DR1563" s="9"/>
      <c r="DS1563" s="10"/>
      <c r="DT1563" s="11"/>
      <c r="DU1563" s="6">
        <f>SUMIF(DV$253:DV$283,$D1563,DX$253:DX$283)</f>
        <v>0</v>
      </c>
      <c r="DV1563" s="9"/>
      <c r="DW1563" s="10"/>
      <c r="DX1563" s="11"/>
      <c r="DY1563" s="6">
        <f>SUMIF(DZ$253:DZ$283,$D1563,EB$253:EB$283)</f>
        <v>0</v>
      </c>
      <c r="DZ1563" s="9"/>
      <c r="EA1563" s="10"/>
      <c r="EB1563" s="11"/>
      <c r="EC1563" s="6">
        <f>SUMIF(ED$253:ED$283,$D1563,EF$253:EF$283)</f>
        <v>0</v>
      </c>
      <c r="ED1563" s="9"/>
      <c r="EE1563" s="10"/>
      <c r="EF1563" s="11"/>
      <c r="EG1563" s="6">
        <f>SUMIF(EH$253:EH$283,$D1563,EJ$253:EJ$283)</f>
        <v>0</v>
      </c>
      <c r="EH1563" s="9"/>
      <c r="EI1563" s="10"/>
      <c r="EJ1563" s="11"/>
      <c r="EK1563" s="6">
        <f>SUMIF(EL$253:EL$283,$D1563,EN$253:EN$283)</f>
        <v>0</v>
      </c>
      <c r="EL1563" s="9"/>
      <c r="EM1563" s="10"/>
      <c r="EN1563" s="11"/>
      <c r="EO1563" s="6">
        <f>SUMIF(EP$253:EP$283,$D1563,ER$253:ER$283)</f>
        <v>0</v>
      </c>
      <c r="EP1563" s="9"/>
      <c r="EQ1563" s="10"/>
      <c r="ER1563" s="11"/>
      <c r="ES1563" s="6">
        <f>SUMIF(ET$253:ET$283,$D1563,EV$253:EV$283)</f>
        <v>0</v>
      </c>
      <c r="ET1563" s="9"/>
      <c r="EU1563" s="10"/>
      <c r="EV1563" s="11"/>
      <c r="EW1563" s="6">
        <f>SUMIF(EX$253:EX$283,$D1563,EZ$253:EZ$283)</f>
        <v>0</v>
      </c>
      <c r="EX1563" s="9"/>
      <c r="EY1563" s="10"/>
      <c r="EZ1563" s="11"/>
      <c r="FA1563" s="6">
        <f>SUMIF(FB$253:FB$283,$D1563,FD$253:FD$283)</f>
        <v>0</v>
      </c>
      <c r="FB1563" s="9"/>
      <c r="FC1563" s="10"/>
      <c r="FD1563" s="11"/>
      <c r="FE1563" s="6">
        <f>SUMIF(FF$253:FF$283,$D1563,FH$253:FH$283)</f>
        <v>0</v>
      </c>
      <c r="FF1563" s="9"/>
      <c r="FG1563" s="10"/>
      <c r="FH1563" s="11"/>
      <c r="FI1563" s="6">
        <f>SUMIF(FJ$253:FJ$283,$D1563,FL$253:FL$283)</f>
        <v>0</v>
      </c>
      <c r="FJ1563" s="9"/>
      <c r="FK1563" s="10"/>
      <c r="FL1563" s="11"/>
      <c r="FM1563" s="6">
        <f>SUMIF(FN$253:FN$283,$D1563,FP$253:FP$283)</f>
        <v>0</v>
      </c>
      <c r="FN1563" s="9"/>
      <c r="FO1563" s="10"/>
      <c r="FP1563" s="11"/>
      <c r="FQ1563" s="6">
        <f>SUMIF(FR$253:FR$283,$D1563,FT$253:FT$283)</f>
        <v>0</v>
      </c>
      <c r="FR1563" s="9"/>
      <c r="FS1563" s="10"/>
      <c r="FT1563" s="11"/>
      <c r="FU1563" s="6">
        <f>SUMIF(FV$253:FV$283,$D1563,FX$253:FX$283)</f>
        <v>0</v>
      </c>
      <c r="FV1563" s="9"/>
      <c r="FW1563" s="10"/>
      <c r="FX1563" s="11"/>
      <c r="FY1563" s="6">
        <f>SUMIF(FZ$253:FZ$283,$D1563,GB$253:GB$283)</f>
        <v>0</v>
      </c>
      <c r="FZ1563" s="9"/>
      <c r="GA1563" s="10"/>
      <c r="GB1563" s="11"/>
      <c r="GC1563" s="6">
        <f>SUMIF(GD$253:GD$283,$D1563,GF$253:GF$283)</f>
        <v>0</v>
      </c>
      <c r="GD1563" s="9"/>
      <c r="GE1563" s="10"/>
      <c r="GF1563" s="11"/>
      <c r="GG1563" s="6">
        <f>SUMIF(GH$253:GH$283,$D1563,GJ$253:GJ$283)</f>
        <v>0</v>
      </c>
      <c r="GH1563" s="9"/>
      <c r="GI1563" s="10"/>
      <c r="GJ1563" s="11"/>
      <c r="GK1563" s="6">
        <f>SUMIF(GL$253:GL$283,$D1563,GN$253:GN$283)</f>
        <v>0</v>
      </c>
      <c r="GL1563" s="9"/>
      <c r="GM1563" s="10"/>
      <c r="GN1563" s="11"/>
      <c r="GO1563" s="6">
        <f>SUMIF(GP$253:GP$283,$D1563,GR$253:GR$283)</f>
        <v>0</v>
      </c>
      <c r="GP1563" s="9"/>
      <c r="GQ1563" s="10"/>
      <c r="GR1563" s="11"/>
      <c r="GS1563" s="6">
        <f>SUMIF(GT$253:GT$283,$D1563,GV$253:GV$283)</f>
        <v>0</v>
      </c>
      <c r="GT1563" s="9"/>
      <c r="GU1563" s="10"/>
      <c r="GV1563" s="20"/>
      <c r="GW1563" s="19">
        <f t="shared" si="37"/>
        <v>0</v>
      </c>
      <c r="GX1563" s="472"/>
      <c r="GY1563" s="473"/>
    </row>
    <row r="1564" spans="1:207" ht="30">
      <c r="A1564" s="236" t="s">
        <v>84</v>
      </c>
      <c r="B1564" s="475"/>
      <c r="C1564" s="144" t="s">
        <v>454</v>
      </c>
      <c r="D1564" s="237" t="s">
        <v>450</v>
      </c>
      <c r="E1564" s="206">
        <f>SUMIF(F$284:F$314,$D1564,H$284:H$314)</f>
        <v>0</v>
      </c>
      <c r="F1564" s="9"/>
      <c r="G1564" s="10"/>
      <c r="H1564" s="11"/>
      <c r="I1564" s="6">
        <f>SUMIF(J$284:J$314,$D1564,L$284:L$314)</f>
        <v>0</v>
      </c>
      <c r="J1564" s="9"/>
      <c r="K1564" s="10"/>
      <c r="L1564" s="11"/>
      <c r="M1564" s="6">
        <f>SUMIF(N$284:N$314,$D1564,P$284:P$314)</f>
        <v>0</v>
      </c>
      <c r="N1564" s="9"/>
      <c r="O1564" s="10"/>
      <c r="P1564" s="11"/>
      <c r="Q1564" s="6">
        <f>SUMIF(R$284:R$314,$D1564,T$284:T$314)</f>
        <v>0</v>
      </c>
      <c r="R1564" s="9"/>
      <c r="S1564" s="10"/>
      <c r="T1564" s="11"/>
      <c r="U1564" s="6">
        <f>SUMIF(V$284:V$314,$D1564,X$284:X$314)</f>
        <v>0</v>
      </c>
      <c r="V1564" s="9"/>
      <c r="W1564" s="10"/>
      <c r="X1564" s="11"/>
      <c r="Y1564" s="6">
        <f>SUMIF(Z$284:Z$314,$D1564,AB$284:AB$314)</f>
        <v>0</v>
      </c>
      <c r="Z1564" s="9"/>
      <c r="AA1564" s="10"/>
      <c r="AB1564" s="11"/>
      <c r="AC1564" s="6">
        <f>SUMIF(AD$284:AD$314,$D1564,AF$284:AF$314)</f>
        <v>0</v>
      </c>
      <c r="AD1564" s="9"/>
      <c r="AE1564" s="10"/>
      <c r="AF1564" s="11"/>
      <c r="AG1564" s="6">
        <f>SUMIF(AH$284:AH$314,$D1564,AJ$284:AJ$314)</f>
        <v>0</v>
      </c>
      <c r="AH1564" s="9"/>
      <c r="AI1564" s="10"/>
      <c r="AJ1564" s="11"/>
      <c r="AK1564" s="6">
        <f>SUMIF(AL$284:AL$314,$D1564,AN$284:AN$314)</f>
        <v>0</v>
      </c>
      <c r="AL1564" s="9"/>
      <c r="AM1564" s="10"/>
      <c r="AN1564" s="11"/>
      <c r="AO1564" s="6">
        <f>SUMIF(AP$284:AP$314,$D1564,AR$284:AR$314)</f>
        <v>0</v>
      </c>
      <c r="AP1564" s="9"/>
      <c r="AQ1564" s="10"/>
      <c r="AR1564" s="11"/>
      <c r="AS1564" s="6">
        <f>SUMIF(AT$284:AT$314,$D1564,AV$284:AV$314)</f>
        <v>0</v>
      </c>
      <c r="AT1564" s="9"/>
      <c r="AU1564" s="10"/>
      <c r="AV1564" s="11"/>
      <c r="AW1564" s="6">
        <f>SUMIF(AX$284:AX$314,$D1564,AZ$284:AZ$314)</f>
        <v>0</v>
      </c>
      <c r="AX1564" s="9"/>
      <c r="AY1564" s="10"/>
      <c r="AZ1564" s="11"/>
      <c r="BA1564" s="6">
        <f>SUMIF(BB$284:BB$314,$D1564,BD$284:BD$314)</f>
        <v>0</v>
      </c>
      <c r="BB1564" s="9"/>
      <c r="BC1564" s="10"/>
      <c r="BD1564" s="11"/>
      <c r="BE1564" s="6">
        <f>SUMIF(BF$284:BF$314,$D1564,BH$284:BH$314)</f>
        <v>0</v>
      </c>
      <c r="BF1564" s="9"/>
      <c r="BG1564" s="10"/>
      <c r="BH1564" s="11"/>
      <c r="BI1564" s="6">
        <f>SUMIF(BJ$284:BJ$314,$D1564,BL$284:BL$314)</f>
        <v>0</v>
      </c>
      <c r="BJ1564" s="9"/>
      <c r="BK1564" s="10"/>
      <c r="BL1564" s="11"/>
      <c r="BM1564" s="6">
        <f>SUMIF(BN$284:BN$314,$D1564,BP$284:BP$314)</f>
        <v>0</v>
      </c>
      <c r="BN1564" s="9"/>
      <c r="BO1564" s="10"/>
      <c r="BP1564" s="11"/>
      <c r="BQ1564" s="6">
        <f>SUMIF(BR$284:BR$314,$D1564,BT$284:BT$314)</f>
        <v>0</v>
      </c>
      <c r="BR1564" s="9"/>
      <c r="BS1564" s="10"/>
      <c r="BT1564" s="11"/>
      <c r="BU1564" s="6">
        <f>SUMIF(BV$284:BV$314,$D1564,BX$284:BX$314)</f>
        <v>0</v>
      </c>
      <c r="BV1564" s="9"/>
      <c r="BW1564" s="10"/>
      <c r="BX1564" s="11"/>
      <c r="BY1564" s="6">
        <f>SUMIF(BZ$284:BZ$314,$D1564,CB$284:CB$314)</f>
        <v>0</v>
      </c>
      <c r="BZ1564" s="9"/>
      <c r="CA1564" s="10"/>
      <c r="CB1564" s="11"/>
      <c r="CC1564" s="6">
        <f>SUMIF(CD$284:CD$314,$D1564,CF$284:CF$314)</f>
        <v>0</v>
      </c>
      <c r="CD1564" s="9"/>
      <c r="CE1564" s="10"/>
      <c r="CF1564" s="11"/>
      <c r="CG1564" s="6">
        <f>SUMIF(CH$284:CH$314,$D1564,CJ$284:CJ$314)</f>
        <v>0</v>
      </c>
      <c r="CH1564" s="9"/>
      <c r="CI1564" s="10"/>
      <c r="CJ1564" s="11"/>
      <c r="CK1564" s="6">
        <f>SUMIF(CL$284:CL$314,$D1564,CN$284:CN$314)</f>
        <v>0</v>
      </c>
      <c r="CL1564" s="9"/>
      <c r="CM1564" s="10"/>
      <c r="CN1564" s="11"/>
      <c r="CO1564" s="6">
        <f>SUMIF(CP$284:CP$314,$D1564,CR$284:CR$314)</f>
        <v>0</v>
      </c>
      <c r="CP1564" s="9"/>
      <c r="CQ1564" s="10"/>
      <c r="CR1564" s="11"/>
      <c r="CS1564" s="6">
        <f>SUMIF(CT$284:CT$314,$D1564,CV$284:CV$314)</f>
        <v>0</v>
      </c>
      <c r="CT1564" s="9"/>
      <c r="CU1564" s="10"/>
      <c r="CV1564" s="11"/>
      <c r="CW1564" s="6">
        <f>SUMIF(CX$284:CX$314,$D1564,CZ$284:CZ$314)</f>
        <v>0</v>
      </c>
      <c r="CX1564" s="9"/>
      <c r="CY1564" s="10"/>
      <c r="CZ1564" s="11"/>
      <c r="DA1564" s="6">
        <f>SUMIF(DB$284:DB$314,$D1564,DD$284:DD$314)</f>
        <v>0</v>
      </c>
      <c r="DB1564" s="9"/>
      <c r="DC1564" s="10"/>
      <c r="DD1564" s="11"/>
      <c r="DE1564" s="6">
        <f>SUMIF(DF$284:DF$314,$D1564,DH$284:DH$314)</f>
        <v>0</v>
      </c>
      <c r="DF1564" s="9"/>
      <c r="DG1564" s="10"/>
      <c r="DH1564" s="11"/>
      <c r="DI1564" s="6">
        <f>SUMIF(DJ$284:DJ$314,$D1564,DL$284:DL$314)</f>
        <v>0</v>
      </c>
      <c r="DJ1564" s="9"/>
      <c r="DK1564" s="10"/>
      <c r="DL1564" s="11"/>
      <c r="DM1564" s="6">
        <f>SUMIF(DN$284:DN$314,$D1564,DP$284:DP$314)</f>
        <v>0</v>
      </c>
      <c r="DN1564" s="9"/>
      <c r="DO1564" s="10"/>
      <c r="DP1564" s="11"/>
      <c r="DQ1564" s="6">
        <f>SUMIF(DR$284:DR$314,$D1564,DT$284:DT$314)</f>
        <v>0</v>
      </c>
      <c r="DR1564" s="9"/>
      <c r="DS1564" s="10"/>
      <c r="DT1564" s="11"/>
      <c r="DU1564" s="6">
        <f>SUMIF(DV$284:DV$314,$D1564,DX$284:DX$314)</f>
        <v>0</v>
      </c>
      <c r="DV1564" s="9"/>
      <c r="DW1564" s="10"/>
      <c r="DX1564" s="11"/>
      <c r="DY1564" s="6">
        <f>SUMIF(DZ$284:DZ$314,$D1564,EB$284:EB$314)</f>
        <v>0</v>
      </c>
      <c r="DZ1564" s="9"/>
      <c r="EA1564" s="10"/>
      <c r="EB1564" s="11"/>
      <c r="EC1564" s="6">
        <f>SUMIF(ED$284:ED$314,$D1564,EF$284:EF$314)</f>
        <v>0</v>
      </c>
      <c r="ED1564" s="9"/>
      <c r="EE1564" s="10"/>
      <c r="EF1564" s="11"/>
      <c r="EG1564" s="6">
        <f>SUMIF(EH$284:EH$314,$D1564,EJ$284:EJ$314)</f>
        <v>0</v>
      </c>
      <c r="EH1564" s="9"/>
      <c r="EI1564" s="10"/>
      <c r="EJ1564" s="11"/>
      <c r="EK1564" s="6">
        <f>SUMIF(EL$284:EL$314,$D1564,EN$284:EN$314)</f>
        <v>0</v>
      </c>
      <c r="EL1564" s="9"/>
      <c r="EM1564" s="10"/>
      <c r="EN1564" s="11"/>
      <c r="EO1564" s="6">
        <f>SUMIF(EP$284:EP$314,$D1564,ER$284:ER$314)</f>
        <v>0</v>
      </c>
      <c r="EP1564" s="9"/>
      <c r="EQ1564" s="10"/>
      <c r="ER1564" s="11"/>
      <c r="ES1564" s="6">
        <f>SUMIF(ET$284:ET$314,$D1564,EV$284:EV$314)</f>
        <v>0</v>
      </c>
      <c r="ET1564" s="9"/>
      <c r="EU1564" s="10"/>
      <c r="EV1564" s="11"/>
      <c r="EW1564" s="6">
        <f>SUMIF(EX$284:EX$314,$D1564,EZ$284:EZ$314)</f>
        <v>0</v>
      </c>
      <c r="EX1564" s="9"/>
      <c r="EY1564" s="10"/>
      <c r="EZ1564" s="11"/>
      <c r="FA1564" s="6">
        <f>SUMIF(FB$284:FB$314,$D1564,FD$284:FD$314)</f>
        <v>0</v>
      </c>
      <c r="FB1564" s="9"/>
      <c r="FC1564" s="10"/>
      <c r="FD1564" s="11"/>
      <c r="FE1564" s="6">
        <f>SUMIF(FF$284:FF$314,$D1564,FH$284:FH$314)</f>
        <v>0</v>
      </c>
      <c r="FF1564" s="9"/>
      <c r="FG1564" s="10"/>
      <c r="FH1564" s="11"/>
      <c r="FI1564" s="6">
        <f>SUMIF(FJ$284:FJ$314,$D1564,FL$284:FL$314)</f>
        <v>0</v>
      </c>
      <c r="FJ1564" s="9"/>
      <c r="FK1564" s="10"/>
      <c r="FL1564" s="11"/>
      <c r="FM1564" s="6">
        <f>SUMIF(FN$284:FN$314,$D1564,FP$284:FP$314)</f>
        <v>0</v>
      </c>
      <c r="FN1564" s="9"/>
      <c r="FO1564" s="10"/>
      <c r="FP1564" s="11"/>
      <c r="FQ1564" s="6">
        <f>SUMIF(FR$284:FR$314,$D1564,FT$284:FT$314)</f>
        <v>0</v>
      </c>
      <c r="FR1564" s="9"/>
      <c r="FS1564" s="10"/>
      <c r="FT1564" s="11"/>
      <c r="FU1564" s="6">
        <f>SUMIF(FV$284:FV$314,$D1564,FX$284:FX$314)</f>
        <v>0</v>
      </c>
      <c r="FV1564" s="9"/>
      <c r="FW1564" s="10"/>
      <c r="FX1564" s="11"/>
      <c r="FY1564" s="6">
        <f>SUMIF(FZ$284:FZ$314,$D1564,GB$284:GB$314)</f>
        <v>0</v>
      </c>
      <c r="FZ1564" s="9"/>
      <c r="GA1564" s="10"/>
      <c r="GB1564" s="11"/>
      <c r="GC1564" s="6">
        <f>SUMIF(GD$284:GD$314,$D1564,GF$284:GF$314)</f>
        <v>0</v>
      </c>
      <c r="GD1564" s="9"/>
      <c r="GE1564" s="10"/>
      <c r="GF1564" s="11"/>
      <c r="GG1564" s="6">
        <f>SUMIF(GH$284:GH$314,$D1564,GJ$284:GJ$314)</f>
        <v>0</v>
      </c>
      <c r="GH1564" s="9"/>
      <c r="GI1564" s="10"/>
      <c r="GJ1564" s="11"/>
      <c r="GK1564" s="6">
        <f>SUMIF(GL$284:GL$314,$D1564,GN$284:GN$314)</f>
        <v>0</v>
      </c>
      <c r="GL1564" s="9"/>
      <c r="GM1564" s="10"/>
      <c r="GN1564" s="11"/>
      <c r="GO1564" s="6">
        <f>SUMIF(GP$284:GP$314,$D1564,GR$284:GR$314)</f>
        <v>0</v>
      </c>
      <c r="GP1564" s="9"/>
      <c r="GQ1564" s="10"/>
      <c r="GR1564" s="11"/>
      <c r="GS1564" s="6">
        <f>SUMIF(GT$284:GT$314,$D1564,GV$284:GV$314)</f>
        <v>0</v>
      </c>
      <c r="GT1564" s="9"/>
      <c r="GU1564" s="10"/>
      <c r="GV1564" s="20"/>
      <c r="GW1564" s="19">
        <f t="shared" si="37"/>
        <v>0</v>
      </c>
      <c r="GX1564" s="472"/>
      <c r="GY1564" s="473"/>
    </row>
    <row r="1565" spans="1:207" ht="30">
      <c r="A1565" s="289" t="s">
        <v>85</v>
      </c>
      <c r="B1565" s="475"/>
      <c r="C1565" s="144" t="s">
        <v>454</v>
      </c>
      <c r="D1565" s="237" t="s">
        <v>450</v>
      </c>
      <c r="E1565" s="207">
        <f>SUMIF(F$315:F$345,$D1565,H$315:H$345)</f>
        <v>0</v>
      </c>
      <c r="F1565" s="12"/>
      <c r="G1565" s="13"/>
      <c r="H1565" s="14"/>
      <c r="I1565" s="6">
        <f>SUMIF(J$315:J$345,$D1565,L$315:L$345)</f>
        <v>0</v>
      </c>
      <c r="J1565" s="12"/>
      <c r="K1565" s="13"/>
      <c r="L1565" s="14"/>
      <c r="M1565" s="7">
        <f>SUMIF(N$315:N$345,$D1565,P$315:P$345)</f>
        <v>0</v>
      </c>
      <c r="N1565" s="12"/>
      <c r="O1565" s="13"/>
      <c r="P1565" s="14"/>
      <c r="Q1565" s="6">
        <f>SUMIF(R$315:R$345,$D1565,T$315:T$345)</f>
        <v>0</v>
      </c>
      <c r="R1565" s="12"/>
      <c r="S1565" s="13"/>
      <c r="T1565" s="14"/>
      <c r="U1565" s="7">
        <f>SUMIF(V$315:V$345,$D1565,X$315:X$345)</f>
        <v>0</v>
      </c>
      <c r="V1565" s="12"/>
      <c r="W1565" s="13"/>
      <c r="X1565" s="14"/>
      <c r="Y1565" s="6">
        <f>SUMIF(Z$315:Z$345,$D1565,AB$315:AB$345)</f>
        <v>0</v>
      </c>
      <c r="Z1565" s="12"/>
      <c r="AA1565" s="13"/>
      <c r="AB1565" s="14"/>
      <c r="AC1565" s="7">
        <f>SUMIF(AD$315:AD$345,$D1564,AF$315:AF$345)</f>
        <v>0</v>
      </c>
      <c r="AD1565" s="12"/>
      <c r="AE1565" s="13"/>
      <c r="AF1565" s="14"/>
      <c r="AG1565" s="7">
        <f>SUMIF(AH$315:AH$345,$D1565,AJ$315:AJ$345)</f>
        <v>0</v>
      </c>
      <c r="AH1565" s="12"/>
      <c r="AI1565" s="13"/>
      <c r="AJ1565" s="14"/>
      <c r="AK1565" s="7">
        <f>SUMIF(AL$315:AL$345,$D1565,AN$315:AN$345)</f>
        <v>0</v>
      </c>
      <c r="AL1565" s="12"/>
      <c r="AM1565" s="13"/>
      <c r="AN1565" s="14"/>
      <c r="AO1565" s="7">
        <f>SUMIF(AP$315:AP$345,$D1565,AR$315:AR$345)</f>
        <v>0</v>
      </c>
      <c r="AP1565" s="12"/>
      <c r="AQ1565" s="13"/>
      <c r="AR1565" s="14"/>
      <c r="AS1565" s="7">
        <f>SUMIF(AT$315:AT$345,$D1565,AV$315:AV$345)</f>
        <v>0</v>
      </c>
      <c r="AT1565" s="12"/>
      <c r="AU1565" s="13"/>
      <c r="AV1565" s="14"/>
      <c r="AW1565" s="7">
        <f>SUMIF(AX$315:AX$345,$D1565,AZ$315:AZ$345)</f>
        <v>0</v>
      </c>
      <c r="AX1565" s="12"/>
      <c r="AY1565" s="13"/>
      <c r="AZ1565" s="14"/>
      <c r="BA1565" s="7">
        <f>SUMIF(BB$315:BB$345,$D1565,BD$315:BD$345)</f>
        <v>0</v>
      </c>
      <c r="BB1565" s="12"/>
      <c r="BC1565" s="13"/>
      <c r="BD1565" s="14"/>
      <c r="BE1565" s="7">
        <f>SUMIF(BF$315:BF$345,$D1565,BH$315:BH$345)</f>
        <v>0</v>
      </c>
      <c r="BF1565" s="12"/>
      <c r="BG1565" s="13"/>
      <c r="BH1565" s="14"/>
      <c r="BI1565" s="7">
        <f>SUMIF(BJ$315:BJ$345,$D1565,BL$315:BL$345)</f>
        <v>0</v>
      </c>
      <c r="BJ1565" s="12"/>
      <c r="BK1565" s="13"/>
      <c r="BL1565" s="14"/>
      <c r="BM1565" s="7">
        <f>SUMIF(BN$315:BN$345,$D1565,BP$315:BP$345)</f>
        <v>0</v>
      </c>
      <c r="BN1565" s="12"/>
      <c r="BO1565" s="13"/>
      <c r="BP1565" s="14"/>
      <c r="BQ1565" s="7">
        <f>SUMIF(BR$315:BR$345,$D1565,BT$315:BT$345)</f>
        <v>0</v>
      </c>
      <c r="BR1565" s="12"/>
      <c r="BS1565" s="13"/>
      <c r="BT1565" s="14"/>
      <c r="BU1565" s="7">
        <f>SUMIF(BV$315:BV$345,$D1565,BX$315:BX$345)</f>
        <v>0</v>
      </c>
      <c r="BV1565" s="12"/>
      <c r="BW1565" s="13"/>
      <c r="BX1565" s="14"/>
      <c r="BY1565" s="7">
        <f>SUMIF(BZ$315:BZ$345,$D1565,CB$315:CB$345)</f>
        <v>0</v>
      </c>
      <c r="BZ1565" s="12"/>
      <c r="CA1565" s="13"/>
      <c r="CB1565" s="14"/>
      <c r="CC1565" s="7">
        <f>SUMIF(CD$315:CD$345,$D1565,CF$315:CF$345)</f>
        <v>0</v>
      </c>
      <c r="CD1565" s="12"/>
      <c r="CE1565" s="13"/>
      <c r="CF1565" s="14"/>
      <c r="CG1565" s="7">
        <f>SUMIF(CH$315:CH$345,$D1565,CJ$315:CJ$345)</f>
        <v>0</v>
      </c>
      <c r="CH1565" s="12"/>
      <c r="CI1565" s="13"/>
      <c r="CJ1565" s="14"/>
      <c r="CK1565" s="7">
        <f>SUMIF(CL$315:CL$345,$D1565,CN$315:CN$345)</f>
        <v>0</v>
      </c>
      <c r="CL1565" s="12"/>
      <c r="CM1565" s="13"/>
      <c r="CN1565" s="14"/>
      <c r="CO1565" s="7">
        <f>SUMIF(CP$315:CP$345,$D1565,CR$315:CR$345)</f>
        <v>0</v>
      </c>
      <c r="CP1565" s="12"/>
      <c r="CQ1565" s="13"/>
      <c r="CR1565" s="14"/>
      <c r="CS1565" s="7">
        <f>SUMIF(CT$315:CT$345,$D1565,CV$315:CV$345)</f>
        <v>0</v>
      </c>
      <c r="CT1565" s="12"/>
      <c r="CU1565" s="13"/>
      <c r="CV1565" s="14"/>
      <c r="CW1565" s="7">
        <f>SUMIF(CX$315:CX$345,$D1565,CZ$315:CZ$345)</f>
        <v>0</v>
      </c>
      <c r="CX1565" s="12"/>
      <c r="CY1565" s="13"/>
      <c r="CZ1565" s="14"/>
      <c r="DA1565" s="7">
        <f>SUMIF(DB$315:DB$345,$D1565,DD$315:DD$345)</f>
        <v>0</v>
      </c>
      <c r="DB1565" s="12"/>
      <c r="DC1565" s="13"/>
      <c r="DD1565" s="14"/>
      <c r="DE1565" s="7">
        <f>SUMIF(DF$315:DF$345,$D1565,DH$315:DH$345)</f>
        <v>0</v>
      </c>
      <c r="DF1565" s="12"/>
      <c r="DG1565" s="13"/>
      <c r="DH1565" s="14"/>
      <c r="DI1565" s="7">
        <f>SUMIF(DJ$315:DJ$345,$D1565,DL$315:DL$345)</f>
        <v>0</v>
      </c>
      <c r="DJ1565" s="12"/>
      <c r="DK1565" s="13"/>
      <c r="DL1565" s="14"/>
      <c r="DM1565" s="7">
        <f>SUMIF(DN$315:DN$345,$D1565,DP$315:DP$345)</f>
        <v>0</v>
      </c>
      <c r="DN1565" s="12"/>
      <c r="DO1565" s="13"/>
      <c r="DP1565" s="14"/>
      <c r="DQ1565" s="7">
        <f>SUMIF(DR$315:DR$345,$D1565,DT$315:DT$345)</f>
        <v>0</v>
      </c>
      <c r="DR1565" s="12"/>
      <c r="DS1565" s="13"/>
      <c r="DT1565" s="14"/>
      <c r="DU1565" s="7">
        <f>SUMIF(DV$315:DV$345,$D1565,DX$315:DX$345)</f>
        <v>0</v>
      </c>
      <c r="DV1565" s="12"/>
      <c r="DW1565" s="13"/>
      <c r="DX1565" s="14"/>
      <c r="DY1565" s="7">
        <f>SUMIF(DZ$315:DZ$345,$D1565,EB$315:EB$345)</f>
        <v>0</v>
      </c>
      <c r="DZ1565" s="12"/>
      <c r="EA1565" s="13"/>
      <c r="EB1565" s="14"/>
      <c r="EC1565" s="7">
        <f>SUMIF(ED$315:ED$345,$D1565,EF$315:EF$345)</f>
        <v>0</v>
      </c>
      <c r="ED1565" s="12"/>
      <c r="EE1565" s="13"/>
      <c r="EF1565" s="14"/>
      <c r="EG1565" s="7">
        <f>SUMIF(EH$315:EH$345,$D1565,EJ$315:EJ$345)</f>
        <v>0</v>
      </c>
      <c r="EH1565" s="12"/>
      <c r="EI1565" s="13"/>
      <c r="EJ1565" s="14"/>
      <c r="EK1565" s="7">
        <f>SUMIF(EL$315:EL$345,$D1565,EN$315:EN$345)</f>
        <v>0</v>
      </c>
      <c r="EL1565" s="12"/>
      <c r="EM1565" s="13"/>
      <c r="EN1565" s="14"/>
      <c r="EO1565" s="7">
        <f>SUMIF(EP$315:EP$345,$D1565,ER$315:ER$345)</f>
        <v>0</v>
      </c>
      <c r="EP1565" s="12"/>
      <c r="EQ1565" s="13"/>
      <c r="ER1565" s="14"/>
      <c r="ES1565" s="7">
        <f>SUMIF(ET$315:ET$345,$D1565,EV$315:EV$345)</f>
        <v>0</v>
      </c>
      <c r="ET1565" s="12"/>
      <c r="EU1565" s="13"/>
      <c r="EV1565" s="14"/>
      <c r="EW1565" s="7">
        <f>SUMIF(EX$315:EX$345,$D1565,EZ$315:EZ$345)</f>
        <v>0</v>
      </c>
      <c r="EX1565" s="12"/>
      <c r="EY1565" s="13"/>
      <c r="EZ1565" s="14"/>
      <c r="FA1565" s="7">
        <f>SUMIF(FB$315:FB$345,$D1565,FD$315:FD$345)</f>
        <v>0</v>
      </c>
      <c r="FB1565" s="12"/>
      <c r="FC1565" s="13"/>
      <c r="FD1565" s="14"/>
      <c r="FE1565" s="7">
        <f>SUMIF(FF$315:FF$345,$D1565,FH$315:FH$345)</f>
        <v>0</v>
      </c>
      <c r="FF1565" s="12"/>
      <c r="FG1565" s="13"/>
      <c r="FH1565" s="14"/>
      <c r="FI1565" s="7">
        <f>SUMIF(FJ$315:FJ$345,$D1565,FL$315:FL$345)</f>
        <v>0</v>
      </c>
      <c r="FJ1565" s="12"/>
      <c r="FK1565" s="13"/>
      <c r="FL1565" s="14"/>
      <c r="FM1565" s="7">
        <f>SUMIF(FN$315:FN$345,$D1565,FP$315:FP$345)</f>
        <v>0</v>
      </c>
      <c r="FN1565" s="12"/>
      <c r="FO1565" s="13"/>
      <c r="FP1565" s="14"/>
      <c r="FQ1565" s="7">
        <f>SUMIF(FR$315:FR$345,$D1565,FT$315:FT$345)</f>
        <v>0</v>
      </c>
      <c r="FR1565" s="12"/>
      <c r="FS1565" s="13"/>
      <c r="FT1565" s="14"/>
      <c r="FU1565" s="7">
        <f>SUMIF(FV$315:FV$345,$D1565,FX$315:FX$345)</f>
        <v>0</v>
      </c>
      <c r="FV1565" s="12"/>
      <c r="FW1565" s="13"/>
      <c r="FX1565" s="14"/>
      <c r="FY1565" s="7">
        <f>SUMIF(FZ$315:FZ$345,$D1565,GB$315:GB$345)</f>
        <v>0</v>
      </c>
      <c r="FZ1565" s="12"/>
      <c r="GA1565" s="13"/>
      <c r="GB1565" s="14"/>
      <c r="GC1565" s="7">
        <f>SUMIF(GD$315:GD$345,$D1565,GF$315:GF$345)</f>
        <v>0</v>
      </c>
      <c r="GD1565" s="12"/>
      <c r="GE1565" s="13"/>
      <c r="GF1565" s="14"/>
      <c r="GG1565" s="7">
        <f>SUMIF(GH$315:GH$345,$D1565,GJ$315:GJ$345)</f>
        <v>0</v>
      </c>
      <c r="GH1565" s="12"/>
      <c r="GI1565" s="13"/>
      <c r="GJ1565" s="14"/>
      <c r="GK1565" s="7">
        <f>SUMIF(GL$315:GL$345,$D1565,GN$315:GN$345)</f>
        <v>0</v>
      </c>
      <c r="GL1565" s="12"/>
      <c r="GM1565" s="13"/>
      <c r="GN1565" s="14"/>
      <c r="GO1565" s="7">
        <f>SUMIF(GP$315:GP$345,$D1565,GR$315:GR$345)</f>
        <v>0</v>
      </c>
      <c r="GP1565" s="12"/>
      <c r="GQ1565" s="13"/>
      <c r="GR1565" s="14"/>
      <c r="GS1565" s="7">
        <f>SUMIF(GT$315:GT$345,$D1565,GV$315:GV$345)</f>
        <v>0</v>
      </c>
      <c r="GT1565" s="12"/>
      <c r="GU1565" s="13"/>
      <c r="GV1565" s="21"/>
      <c r="GW1565" s="19">
        <f t="shared" si="37"/>
        <v>0</v>
      </c>
      <c r="GX1565" s="472"/>
      <c r="GY1565" s="473"/>
    </row>
    <row r="1566" spans="1:207" ht="30.75" thickBot="1">
      <c r="A1566" s="238" t="s">
        <v>86</v>
      </c>
      <c r="B1566" s="476"/>
      <c r="C1566" s="329" t="s">
        <v>454</v>
      </c>
      <c r="D1566" s="239" t="s">
        <v>450</v>
      </c>
      <c r="E1566" s="206">
        <f>SUMIF(F$346:F$376,$D1566,H$346:H$376)</f>
        <v>0</v>
      </c>
      <c r="F1566" s="15"/>
      <c r="G1566" s="16"/>
      <c r="H1566" s="16"/>
      <c r="I1566" s="6">
        <f>SUMIF(J$346:J$376,$D1566,L$346:L$376)</f>
        <v>0</v>
      </c>
      <c r="J1566" s="15"/>
      <c r="K1566" s="16"/>
      <c r="L1566" s="16"/>
      <c r="M1566" s="8">
        <f>SUMIF(N$346:N$376,$D1566,P$346:P$376)</f>
        <v>0</v>
      </c>
      <c r="N1566" s="15"/>
      <c r="O1566" s="16"/>
      <c r="P1566" s="16"/>
      <c r="Q1566" s="6">
        <f>SUMIF(R$346:R$376,$D1566,T$346:T$376)</f>
        <v>0</v>
      </c>
      <c r="R1566" s="15"/>
      <c r="S1566" s="16"/>
      <c r="T1566" s="16"/>
      <c r="U1566" s="8">
        <f>SUMIF(V$346:V$376,$D1566,X$346:X$376)</f>
        <v>0</v>
      </c>
      <c r="V1566" s="15"/>
      <c r="W1566" s="16"/>
      <c r="X1566" s="16"/>
      <c r="Y1566" s="6">
        <f>SUMIF(Z$346:Z$376,$D1566,AB$346:AB$376)</f>
        <v>0</v>
      </c>
      <c r="Z1566" s="15"/>
      <c r="AA1566" s="16"/>
      <c r="AB1566" s="16"/>
      <c r="AC1566" s="8">
        <f>SUMIF(AD$346:AD$376,$D1566,AF$346:AF$376)</f>
        <v>0</v>
      </c>
      <c r="AD1566" s="15"/>
      <c r="AE1566" s="16"/>
      <c r="AF1566" s="16"/>
      <c r="AG1566" s="8">
        <f>SUMIF(AH$346:AH$376,$D1566,AJ$346:AJ$376)</f>
        <v>0</v>
      </c>
      <c r="AH1566" s="15"/>
      <c r="AI1566" s="16"/>
      <c r="AJ1566" s="16"/>
      <c r="AK1566" s="8">
        <f>SUMIF(AL$346:AL$376,$D1566,AN$346:AN$376)</f>
        <v>0</v>
      </c>
      <c r="AL1566" s="15"/>
      <c r="AM1566" s="16"/>
      <c r="AN1566" s="16"/>
      <c r="AO1566" s="8">
        <f>SUMIF(AP$346:AP$376,$D1566,AR$346:AR$376)</f>
        <v>0</v>
      </c>
      <c r="AP1566" s="15"/>
      <c r="AQ1566" s="16"/>
      <c r="AR1566" s="16"/>
      <c r="AS1566" s="8">
        <f>SUMIF(AT$346:AT$376,$D1566,AV$346:AV$376)</f>
        <v>0</v>
      </c>
      <c r="AT1566" s="15"/>
      <c r="AU1566" s="16"/>
      <c r="AV1566" s="16"/>
      <c r="AW1566" s="8">
        <f>SUMIF(AX$346:AX$376,$D1566,AZ$346:AZ$376)</f>
        <v>0</v>
      </c>
      <c r="AX1566" s="15"/>
      <c r="AY1566" s="16"/>
      <c r="AZ1566" s="16"/>
      <c r="BA1566" s="8">
        <f>SUMIF(BB$346:BB$376,$D1566,BD$346:BD$376)</f>
        <v>0</v>
      </c>
      <c r="BB1566" s="15"/>
      <c r="BC1566" s="16"/>
      <c r="BD1566" s="16"/>
      <c r="BE1566" s="8">
        <f>SUMIF(BF$346:BF$376,$D1566,BH$346:BH$376)</f>
        <v>0</v>
      </c>
      <c r="BF1566" s="15"/>
      <c r="BG1566" s="16"/>
      <c r="BH1566" s="16"/>
      <c r="BI1566" s="8">
        <f>SUMIF(BJ$346:BJ$376,$D1566,BL$346:BL$376)</f>
        <v>0</v>
      </c>
      <c r="BJ1566" s="15"/>
      <c r="BK1566" s="16"/>
      <c r="BL1566" s="16"/>
      <c r="BM1566" s="8">
        <f>SUMIF(BN$346:BN$376,$D1566,BP$346:BP$376)</f>
        <v>0</v>
      </c>
      <c r="BN1566" s="15"/>
      <c r="BO1566" s="16"/>
      <c r="BP1566" s="16"/>
      <c r="BQ1566" s="8">
        <f>SUMIF(BR$346:BR$376,$D1566,BT$346:BT$376)</f>
        <v>0</v>
      </c>
      <c r="BR1566" s="15"/>
      <c r="BS1566" s="16"/>
      <c r="BT1566" s="16"/>
      <c r="BU1566" s="8">
        <f>SUMIF(BV$346:BV$376,$D1566,BX$346:BX$376)</f>
        <v>0</v>
      </c>
      <c r="BV1566" s="15"/>
      <c r="BW1566" s="16"/>
      <c r="BX1566" s="16"/>
      <c r="BY1566" s="8">
        <f>SUMIF(BZ$346:BZ$376,$D1566,CB$346:CB$376)</f>
        <v>0</v>
      </c>
      <c r="BZ1566" s="15"/>
      <c r="CA1566" s="16"/>
      <c r="CB1566" s="16"/>
      <c r="CC1566" s="8">
        <f>SUMIF(CD$346:CD$376,$D1566,CF$346:CF$376)</f>
        <v>0</v>
      </c>
      <c r="CD1566" s="15"/>
      <c r="CE1566" s="16"/>
      <c r="CF1566" s="16"/>
      <c r="CG1566" s="8">
        <f>SUMIF(CH$346:CH$376,$D1566,CJ$346:CJ$376)</f>
        <v>0</v>
      </c>
      <c r="CH1566" s="15"/>
      <c r="CI1566" s="16"/>
      <c r="CJ1566" s="16"/>
      <c r="CK1566" s="8">
        <f>SUMIF(CL$346:CL$376,$D1566,CN$346:CN$376)</f>
        <v>0</v>
      </c>
      <c r="CL1566" s="15"/>
      <c r="CM1566" s="16"/>
      <c r="CN1566" s="16"/>
      <c r="CO1566" s="8">
        <f>SUMIF(CP$346:CP$376,$D1566,CR$346:CR$376)</f>
        <v>0</v>
      </c>
      <c r="CP1566" s="15"/>
      <c r="CQ1566" s="16"/>
      <c r="CR1566" s="16"/>
      <c r="CS1566" s="8">
        <f>SUMIF(CT$346:CT$376,$D1566,CV$346:CV$376)</f>
        <v>0</v>
      </c>
      <c r="CT1566" s="15"/>
      <c r="CU1566" s="16"/>
      <c r="CV1566" s="16"/>
      <c r="CW1566" s="8">
        <f>SUMIF(CX$346:CX$376,$D1566,CZ$346:CZ$376)</f>
        <v>0</v>
      </c>
      <c r="CX1566" s="15"/>
      <c r="CY1566" s="16"/>
      <c r="CZ1566" s="16"/>
      <c r="DA1566" s="8">
        <f>SUMIF(DB$346:DB$376,$D1566,DD$346:DD$376)</f>
        <v>0</v>
      </c>
      <c r="DB1566" s="15"/>
      <c r="DC1566" s="16"/>
      <c r="DD1566" s="16"/>
      <c r="DE1566" s="8">
        <f>SUMIF(DF$346:DF$376,$D1566,DH$346:DH$376)</f>
        <v>0</v>
      </c>
      <c r="DF1566" s="15"/>
      <c r="DG1566" s="16"/>
      <c r="DH1566" s="16"/>
      <c r="DI1566" s="8">
        <f>SUMIF(DJ$346:DJ$376,$D1566,DL$346:DL$376)</f>
        <v>0</v>
      </c>
      <c r="DJ1566" s="15"/>
      <c r="DK1566" s="16"/>
      <c r="DL1566" s="16"/>
      <c r="DM1566" s="8">
        <f>SUMIF(DN$346:DN$376,$D1566,DP$346:DP$376)</f>
        <v>0</v>
      </c>
      <c r="DN1566" s="15"/>
      <c r="DO1566" s="16"/>
      <c r="DP1566" s="16"/>
      <c r="DQ1566" s="8">
        <f>SUMIF(DR$346:DR$376,$D1566,DT$346:DT$376)</f>
        <v>0</v>
      </c>
      <c r="DR1566" s="15"/>
      <c r="DS1566" s="16"/>
      <c r="DT1566" s="16"/>
      <c r="DU1566" s="8">
        <f>SUMIF(DV$346:DV$376,$D1566,DX$346:DX$376)</f>
        <v>0</v>
      </c>
      <c r="DV1566" s="15"/>
      <c r="DW1566" s="16"/>
      <c r="DX1566" s="16"/>
      <c r="DY1566" s="8">
        <f>SUMIF(DZ$346:DZ$376,$D1566,EB$346:EB$376)</f>
        <v>0</v>
      </c>
      <c r="DZ1566" s="15"/>
      <c r="EA1566" s="16"/>
      <c r="EB1566" s="16"/>
      <c r="EC1566" s="8">
        <f>SUMIF(ED$346:ED$376,$D1566,EF$346:EF$376)</f>
        <v>0</v>
      </c>
      <c r="ED1566" s="15"/>
      <c r="EE1566" s="16"/>
      <c r="EF1566" s="16"/>
      <c r="EG1566" s="8">
        <f>SUMIF(EH$346:EH$376,$D1566,EJ$346:EJ$376)</f>
        <v>0</v>
      </c>
      <c r="EH1566" s="15"/>
      <c r="EI1566" s="16"/>
      <c r="EJ1566" s="16"/>
      <c r="EK1566" s="8">
        <f>SUMIF(EL$346:EL$376,$D1566,EN$346:EN$376)</f>
        <v>0</v>
      </c>
      <c r="EL1566" s="15"/>
      <c r="EM1566" s="16"/>
      <c r="EN1566" s="16"/>
      <c r="EO1566" s="8">
        <f>SUMIF(EP$346:EP$376,$D1566,ER$346:ER$376)</f>
        <v>0</v>
      </c>
      <c r="EP1566" s="15"/>
      <c r="EQ1566" s="16"/>
      <c r="ER1566" s="16"/>
      <c r="ES1566" s="8">
        <f>SUMIF(ET$346:ET$376,$D1566,EV$346:EV$376)</f>
        <v>0</v>
      </c>
      <c r="ET1566" s="15"/>
      <c r="EU1566" s="16"/>
      <c r="EV1566" s="16"/>
      <c r="EW1566" s="8">
        <f>SUMIF(EX$346:EX$376,$D1566,EZ$346:EZ$376)</f>
        <v>0</v>
      </c>
      <c r="EX1566" s="15"/>
      <c r="EY1566" s="16"/>
      <c r="EZ1566" s="16"/>
      <c r="FA1566" s="8">
        <f>SUMIF(FB$346:FB$376,$D1566,FD$346:FD$376)</f>
        <v>0</v>
      </c>
      <c r="FB1566" s="15"/>
      <c r="FC1566" s="16"/>
      <c r="FD1566" s="16"/>
      <c r="FE1566" s="8">
        <f>SUMIF(FF$346:FF$376,$D1566,FH$346:FH$376)</f>
        <v>0</v>
      </c>
      <c r="FF1566" s="15"/>
      <c r="FG1566" s="16"/>
      <c r="FH1566" s="16"/>
      <c r="FI1566" s="8">
        <f>SUMIF(FJ$346:FJ$376,$D1566,FL$346:FL$376)</f>
        <v>0</v>
      </c>
      <c r="FJ1566" s="15"/>
      <c r="FK1566" s="16"/>
      <c r="FL1566" s="16"/>
      <c r="FM1566" s="8">
        <f>SUMIF(FN$346:FN$376,$D1566,FP$346:FP$376)</f>
        <v>0</v>
      </c>
      <c r="FN1566" s="15"/>
      <c r="FO1566" s="16"/>
      <c r="FP1566" s="16"/>
      <c r="FQ1566" s="8">
        <f>SUMIF(FR$346:FR$376,$D1566,FT$346:FT$376)</f>
        <v>0</v>
      </c>
      <c r="FR1566" s="15"/>
      <c r="FS1566" s="16"/>
      <c r="FT1566" s="16"/>
      <c r="FU1566" s="8">
        <f>SUMIF(FV$346:FV$376,$D1566,FX$346:FX$376)</f>
        <v>0</v>
      </c>
      <c r="FV1566" s="15"/>
      <c r="FW1566" s="16"/>
      <c r="FX1566" s="16"/>
      <c r="FY1566" s="8">
        <f>SUMIF(FZ$346:FZ$376,$D1566,GB$346:GB$376)</f>
        <v>0</v>
      </c>
      <c r="FZ1566" s="15"/>
      <c r="GA1566" s="16"/>
      <c r="GB1566" s="16"/>
      <c r="GC1566" s="8">
        <f>SUMIF(GD$346:GD$376,$D1566,GF$346:GF$376)</f>
        <v>0</v>
      </c>
      <c r="GD1566" s="15"/>
      <c r="GE1566" s="16"/>
      <c r="GF1566" s="16"/>
      <c r="GG1566" s="8">
        <f>SUMIF(GH$346:GH$376,$D1566,GJ$346:GJ$376)</f>
        <v>0</v>
      </c>
      <c r="GH1566" s="15"/>
      <c r="GI1566" s="16"/>
      <c r="GJ1566" s="16"/>
      <c r="GK1566" s="8">
        <f>SUMIF(GL$346:GL$376,$D1566,GN$346:GN$376)</f>
        <v>0</v>
      </c>
      <c r="GL1566" s="15"/>
      <c r="GM1566" s="16"/>
      <c r="GN1566" s="16"/>
      <c r="GO1566" s="8">
        <f>SUMIF(GP$346:GP$376,$D1566,GR$346:GR$376)</f>
        <v>0</v>
      </c>
      <c r="GP1566" s="15"/>
      <c r="GQ1566" s="16"/>
      <c r="GR1566" s="16"/>
      <c r="GS1566" s="8">
        <f>SUMIF(GT$346:GT$376,$D1566,GV$346:GV$376)</f>
        <v>0</v>
      </c>
      <c r="GT1566" s="15"/>
      <c r="GU1566" s="16"/>
      <c r="GV1566" s="22"/>
      <c r="GW1566" s="19">
        <f t="shared" si="37"/>
        <v>0</v>
      </c>
      <c r="GX1566" s="472"/>
      <c r="GY1566" s="473"/>
    </row>
    <row r="1567" spans="1:207" ht="30" customHeight="1">
      <c r="A1567" s="208" t="s">
        <v>75</v>
      </c>
      <c r="B1567" s="474" t="s">
        <v>511</v>
      </c>
      <c r="C1567" s="330" t="s">
        <v>453</v>
      </c>
      <c r="D1567" s="235" t="s">
        <v>452</v>
      </c>
      <c r="E1567" s="206">
        <f>SUMIF(F$5:F$35,$D1567,H$5:H$35)</f>
        <v>0</v>
      </c>
      <c r="F1567" s="9"/>
      <c r="G1567" s="10"/>
      <c r="H1567" s="11"/>
      <c r="I1567" s="6">
        <f>SUMIF(J$5:J$35,$D1567,L$5:L$35)</f>
        <v>0</v>
      </c>
      <c r="J1567" s="9"/>
      <c r="K1567" s="10"/>
      <c r="L1567" s="11"/>
      <c r="M1567" s="6">
        <f>SUMIF(N$5:N$35,$D1567,P$5:P$35)</f>
        <v>0</v>
      </c>
      <c r="N1567" s="9"/>
      <c r="O1567" s="10"/>
      <c r="P1567" s="11"/>
      <c r="Q1567" s="6">
        <f>SUMIF(R$5:R$35,$D1567,T$5:T$35)</f>
        <v>0</v>
      </c>
      <c r="R1567" s="9"/>
      <c r="S1567" s="10"/>
      <c r="T1567" s="11"/>
      <c r="U1567" s="6">
        <f>SUMIF(V$5:V$35,$D1567,X$5:X$35)</f>
        <v>0</v>
      </c>
      <c r="V1567" s="9"/>
      <c r="W1567" s="10"/>
      <c r="X1567" s="11"/>
      <c r="Y1567" s="6">
        <f>SUMIF(Z$5:Z$35,$D1567,AB$5:AB$35)</f>
        <v>0</v>
      </c>
      <c r="Z1567" s="9"/>
      <c r="AA1567" s="10"/>
      <c r="AB1567" s="11"/>
      <c r="AC1567" s="6">
        <f>SUMIF(AD$5:AD$35,$D1567,AF$5:AF$35)</f>
        <v>0</v>
      </c>
      <c r="AD1567" s="9"/>
      <c r="AE1567" s="10"/>
      <c r="AF1567" s="11"/>
      <c r="AG1567" s="6">
        <f>SUMIF(AH$5:AH$35,$D1567,AJ$5:AJ$35)</f>
        <v>0</v>
      </c>
      <c r="AH1567" s="9"/>
      <c r="AI1567" s="10"/>
      <c r="AJ1567" s="11"/>
      <c r="AK1567" s="6">
        <f>SUMIF(AL$5:AL$35,$D1567,AN$5:AN$35)</f>
        <v>0</v>
      </c>
      <c r="AL1567" s="9"/>
      <c r="AM1567" s="10"/>
      <c r="AN1567" s="11"/>
      <c r="AO1567" s="6">
        <f>SUMIF(AP$5:AP$35,$D1567,AR$5:AR$35)</f>
        <v>0</v>
      </c>
      <c r="AP1567" s="9"/>
      <c r="AQ1567" s="10"/>
      <c r="AR1567" s="11"/>
      <c r="AS1567" s="6">
        <f>SUMIF(AT$5:AT$35,$D1567,AV$5:AV$35)</f>
        <v>0</v>
      </c>
      <c r="AT1567" s="9"/>
      <c r="AU1567" s="10"/>
      <c r="AV1567" s="11"/>
      <c r="AW1567" s="6">
        <f>SUMIF(AX$5:AX$35,$D1567,AZ$5:AZ$35)</f>
        <v>0</v>
      </c>
      <c r="AX1567" s="9"/>
      <c r="AY1567" s="10"/>
      <c r="AZ1567" s="11"/>
      <c r="BA1567" s="6">
        <f>SUMIF(BB$5:BB$35,$D1567,BD$5:BD$35)</f>
        <v>0</v>
      </c>
      <c r="BB1567" s="9"/>
      <c r="BC1567" s="10"/>
      <c r="BD1567" s="11"/>
      <c r="BE1567" s="6">
        <f>SUMIF(BF$5:BF$35,$D1567,BH$5:BH$35)</f>
        <v>0</v>
      </c>
      <c r="BF1567" s="9"/>
      <c r="BG1567" s="10"/>
      <c r="BH1567" s="11"/>
      <c r="BI1567" s="6">
        <f>SUMIF(BJ$5:BJ$35,$D1567,BL$5:BL$35)</f>
        <v>0</v>
      </c>
      <c r="BJ1567" s="9"/>
      <c r="BK1567" s="10"/>
      <c r="BL1567" s="11"/>
      <c r="BM1567" s="6">
        <f>SUMIF(BN$5:BN$35,$D1567,BP$5:BP$35)</f>
        <v>0</v>
      </c>
      <c r="BN1567" s="9"/>
      <c r="BO1567" s="10"/>
      <c r="BP1567" s="11"/>
      <c r="BQ1567" s="6">
        <f>SUMIF(BR$5:BR$35,$D1567,BT$5:BT$35)</f>
        <v>0</v>
      </c>
      <c r="BR1567" s="9"/>
      <c r="BS1567" s="10"/>
      <c r="BT1567" s="11"/>
      <c r="BU1567" s="6">
        <f>SUMIF(BV$5:BV$35,$D1567,BX$5:BX$35)</f>
        <v>0</v>
      </c>
      <c r="BV1567" s="9"/>
      <c r="BW1567" s="10"/>
      <c r="BX1567" s="11"/>
      <c r="BY1567" s="6">
        <f>SUMIF(BZ$5:BZ$35,$D1567,CB$5:CB$35)</f>
        <v>0</v>
      </c>
      <c r="BZ1567" s="9"/>
      <c r="CA1567" s="10"/>
      <c r="CB1567" s="11"/>
      <c r="CC1567" s="6">
        <f>SUMIF(CD$5:CD$35,$D1567,CF$5:CF$35)</f>
        <v>0</v>
      </c>
      <c r="CD1567" s="9"/>
      <c r="CE1567" s="10"/>
      <c r="CF1567" s="11"/>
      <c r="CG1567" s="6">
        <f>SUMIF(CH$5:CH$35,$D1567,CJ$5:CJ$35)</f>
        <v>0</v>
      </c>
      <c r="CH1567" s="9"/>
      <c r="CI1567" s="10"/>
      <c r="CJ1567" s="11"/>
      <c r="CK1567" s="6">
        <f>SUMIF(CL$5:CL$35,$D1567,CN$5:CN$35)</f>
        <v>0</v>
      </c>
      <c r="CL1567" s="9"/>
      <c r="CM1567" s="10"/>
      <c r="CN1567" s="11"/>
      <c r="CO1567" s="6">
        <f>SUMIF(CP$5:CP$35,$D1567,CR$5:CR$35)</f>
        <v>0</v>
      </c>
      <c r="CP1567" s="9"/>
      <c r="CQ1567" s="10"/>
      <c r="CR1567" s="11"/>
      <c r="CS1567" s="6">
        <f>SUMIF(CT$5:CT$35,$D1567,CV$5:CV$35)</f>
        <v>0</v>
      </c>
      <c r="CT1567" s="9"/>
      <c r="CU1567" s="10"/>
      <c r="CV1567" s="11"/>
      <c r="CW1567" s="6">
        <f>SUMIF(CX$5:CX$35,$D1567,CZ$5:CZ$35)</f>
        <v>0</v>
      </c>
      <c r="CX1567" s="9"/>
      <c r="CY1567" s="10"/>
      <c r="CZ1567" s="11"/>
      <c r="DA1567" s="6">
        <f>SUMIF(DB$5:DB$35,$D1567,DD$5:DD$35)</f>
        <v>0</v>
      </c>
      <c r="DB1567" s="9"/>
      <c r="DC1567" s="10"/>
      <c r="DD1567" s="11"/>
      <c r="DE1567" s="6">
        <f>SUMIF(DF$5:DF$35,$D1567,DH$5:DH$35)</f>
        <v>0</v>
      </c>
      <c r="DF1567" s="9"/>
      <c r="DG1567" s="10"/>
      <c r="DH1567" s="11"/>
      <c r="DI1567" s="6">
        <f>SUMIF(DJ$5:DJ$35,$D1567,DL$5:DL$35)</f>
        <v>0</v>
      </c>
      <c r="DJ1567" s="9"/>
      <c r="DK1567" s="10"/>
      <c r="DL1567" s="11"/>
      <c r="DM1567" s="6">
        <f>SUMIF(DN$5:DN$35,$D1567,DP$5:DP$35)</f>
        <v>0</v>
      </c>
      <c r="DN1567" s="9"/>
      <c r="DO1567" s="10"/>
      <c r="DP1567" s="11"/>
      <c r="DQ1567" s="6">
        <f>SUMIF(DR$5:DR$35,$D1567,DT$5:DT$35)</f>
        <v>0</v>
      </c>
      <c r="DR1567" s="9"/>
      <c r="DS1567" s="10"/>
      <c r="DT1567" s="11"/>
      <c r="DU1567" s="6">
        <f>SUMIF(DV$5:DV$35,$D1567,DX$5:DX$35)</f>
        <v>0</v>
      </c>
      <c r="DV1567" s="9"/>
      <c r="DW1567" s="10"/>
      <c r="DX1567" s="11"/>
      <c r="DY1567" s="6">
        <f>SUMIF(DZ$5:DZ$35,$D1567,EB$5:EB$35)</f>
        <v>0</v>
      </c>
      <c r="DZ1567" s="9"/>
      <c r="EA1567" s="10"/>
      <c r="EB1567" s="11"/>
      <c r="EC1567" s="6">
        <f>SUMIF(ED$5:ED$35,$D1567,EF$5:EF$35)</f>
        <v>0</v>
      </c>
      <c r="ED1567" s="9"/>
      <c r="EE1567" s="10"/>
      <c r="EF1567" s="11"/>
      <c r="EG1567" s="6">
        <f>SUMIF(EH$5:EH$35,$D1567,EJ$5:EJ$35)</f>
        <v>0</v>
      </c>
      <c r="EH1567" s="9"/>
      <c r="EI1567" s="10"/>
      <c r="EJ1567" s="11"/>
      <c r="EK1567" s="6">
        <f>SUMIF(EL$5:EL$35,$D1567,EN$5:EN$35)</f>
        <v>0</v>
      </c>
      <c r="EL1567" s="9"/>
      <c r="EM1567" s="10"/>
      <c r="EN1567" s="11"/>
      <c r="EO1567" s="6">
        <f>SUMIF(EP$5:EP$35,$D1567,ER$5:ER$35)</f>
        <v>0</v>
      </c>
      <c r="EP1567" s="9"/>
      <c r="EQ1567" s="10"/>
      <c r="ER1567" s="11"/>
      <c r="ES1567" s="6">
        <f>SUMIF(ET$5:ET$35,$D1567,EV$5:EV$35)</f>
        <v>0</v>
      </c>
      <c r="ET1567" s="9"/>
      <c r="EU1567" s="10"/>
      <c r="EV1567" s="11"/>
      <c r="EW1567" s="6">
        <f>SUMIF(EX$5:EX$35,$D1567,EZ$5:EZ$35)</f>
        <v>0</v>
      </c>
      <c r="EX1567" s="9"/>
      <c r="EY1567" s="10"/>
      <c r="EZ1567" s="11"/>
      <c r="FA1567" s="6">
        <f>SUMIF(FB$5:FB$35,$D1567,FD$5:FD$35)</f>
        <v>0</v>
      </c>
      <c r="FB1567" s="9"/>
      <c r="FC1567" s="10"/>
      <c r="FD1567" s="11"/>
      <c r="FE1567" s="6">
        <f>SUMIF(FF$5:FF$35,$D1567,FH$5:FH$35)</f>
        <v>0</v>
      </c>
      <c r="FF1567" s="9"/>
      <c r="FG1567" s="10"/>
      <c r="FH1567" s="11"/>
      <c r="FI1567" s="6">
        <f>SUMIF(FJ$5:FJ$35,$D1567,FL$5:FL$35)</f>
        <v>0</v>
      </c>
      <c r="FJ1567" s="9"/>
      <c r="FK1567" s="10"/>
      <c r="FL1567" s="11"/>
      <c r="FM1567" s="6">
        <f>SUMIF(FN$5:FN$35,$D1567,FP$5:FP$35)</f>
        <v>0</v>
      </c>
      <c r="FN1567" s="9"/>
      <c r="FO1567" s="10"/>
      <c r="FP1567" s="11"/>
      <c r="FQ1567" s="6">
        <f>SUMIF(FR$5:FR$35,$D1567,FT$5:FT$35)</f>
        <v>0</v>
      </c>
      <c r="FR1567" s="9"/>
      <c r="FS1567" s="10"/>
      <c r="FT1567" s="11"/>
      <c r="FU1567" s="6">
        <f>SUMIF(FV$5:FV$35,$D1567,FX$5:FX$35)</f>
        <v>0</v>
      </c>
      <c r="FV1567" s="9"/>
      <c r="FW1567" s="10"/>
      <c r="FX1567" s="11"/>
      <c r="FY1567" s="6">
        <f>SUMIF(FZ$5:FZ$35,$D1567,GB$5:GB$35)</f>
        <v>0</v>
      </c>
      <c r="FZ1567" s="9"/>
      <c r="GA1567" s="10"/>
      <c r="GB1567" s="11"/>
      <c r="GC1567" s="6">
        <f>SUMIF(GD$5:GD$35,$D1567,GF$5:GF$35)</f>
        <v>0</v>
      </c>
      <c r="GD1567" s="9"/>
      <c r="GE1567" s="10"/>
      <c r="GF1567" s="11"/>
      <c r="GG1567" s="6">
        <f>SUMIF(GH$5:GH$35,$D1567,GJ$5:GJ$35)</f>
        <v>0</v>
      </c>
      <c r="GH1567" s="9"/>
      <c r="GI1567" s="10"/>
      <c r="GJ1567" s="11"/>
      <c r="GK1567" s="6">
        <f>SUMIF(GL$5:GL$35,$D1567,GN$5:GN$35)</f>
        <v>0</v>
      </c>
      <c r="GL1567" s="9"/>
      <c r="GM1567" s="10"/>
      <c r="GN1567" s="11"/>
      <c r="GO1567" s="6">
        <f>SUMIF(GP$5:GP$35,$D1567,GR$5:GR$35)</f>
        <v>0</v>
      </c>
      <c r="GP1567" s="9"/>
      <c r="GQ1567" s="10"/>
      <c r="GR1567" s="11"/>
      <c r="GS1567" s="6">
        <f>SUMIF(GT$5:GT$35,$D1567,GV$5:GV$35)</f>
        <v>0</v>
      </c>
      <c r="GT1567" s="9"/>
      <c r="GU1567" s="10"/>
      <c r="GV1567" s="20"/>
      <c r="GW1567" s="19">
        <f t="shared" si="37"/>
        <v>0</v>
      </c>
      <c r="GX1567" s="472">
        <f>SUM(GW1567:GW1578)</f>
        <v>0</v>
      </c>
      <c r="GY1567" s="473" t="str">
        <f>D1567</f>
        <v>TS15435/000</v>
      </c>
    </row>
    <row r="1568" spans="1:207" ht="30">
      <c r="A1568" s="210" t="s">
        <v>76</v>
      </c>
      <c r="B1568" s="475"/>
      <c r="C1568" s="327" t="s">
        <v>453</v>
      </c>
      <c r="D1568" s="237" t="s">
        <v>452</v>
      </c>
      <c r="E1568" s="206">
        <f>SUMIF(F$36:F$66,$D1568,H$36:H$66)</f>
        <v>0</v>
      </c>
      <c r="F1568" s="9"/>
      <c r="G1568" s="10"/>
      <c r="H1568" s="11"/>
      <c r="I1568" s="6">
        <f>SUMIF(J$36:J$66,$D1568,L$36:L$66)</f>
        <v>0</v>
      </c>
      <c r="J1568" s="9"/>
      <c r="K1568" s="10"/>
      <c r="L1568" s="11"/>
      <c r="M1568" s="6">
        <f>SUMIF(N$36:N$66,$D1568,P$36:P$66)</f>
        <v>0</v>
      </c>
      <c r="N1568" s="9"/>
      <c r="O1568" s="10"/>
      <c r="P1568" s="11"/>
      <c r="Q1568" s="6">
        <f>SUMIF(R$36:R$66,$D1568,T$36:T$66)</f>
        <v>0</v>
      </c>
      <c r="R1568" s="9"/>
      <c r="S1568" s="10"/>
      <c r="T1568" s="11"/>
      <c r="U1568" s="6">
        <f>SUMIF(V$36:V$66,$D1568,X$36:X$66)</f>
        <v>0</v>
      </c>
      <c r="V1568" s="9"/>
      <c r="W1568" s="10"/>
      <c r="X1568" s="11"/>
      <c r="Y1568" s="6">
        <f>SUMIF(Z$36:Z$66,$D1568,AB$36:AB$66)</f>
        <v>0</v>
      </c>
      <c r="Z1568" s="9"/>
      <c r="AA1568" s="10"/>
      <c r="AB1568" s="11"/>
      <c r="AC1568" s="6">
        <f>SUMIF(AD$36:AD$66,$D1568,AF$36:AF$66)</f>
        <v>0</v>
      </c>
      <c r="AD1568" s="9"/>
      <c r="AE1568" s="10"/>
      <c r="AF1568" s="11"/>
      <c r="AG1568" s="6">
        <f>SUMIF(AH$36:AH$66,$D1568,AJ$36:AJ$66)</f>
        <v>0</v>
      </c>
      <c r="AH1568" s="9"/>
      <c r="AI1568" s="10"/>
      <c r="AJ1568" s="11"/>
      <c r="AK1568" s="6">
        <f>SUMIF(AL$36:AL$66,$D1568,AN$36:AN$66)</f>
        <v>0</v>
      </c>
      <c r="AL1568" s="9"/>
      <c r="AM1568" s="10"/>
      <c r="AN1568" s="11"/>
      <c r="AO1568" s="6">
        <f>SUMIF(AP$36:AP$66,$D1568,AR$36:AR$66)</f>
        <v>0</v>
      </c>
      <c r="AP1568" s="9"/>
      <c r="AQ1568" s="10"/>
      <c r="AR1568" s="11"/>
      <c r="AS1568" s="6">
        <f>SUMIF(AT$36:AT$66,$D1568,AV$36:AV$66)</f>
        <v>0</v>
      </c>
      <c r="AT1568" s="9"/>
      <c r="AU1568" s="10"/>
      <c r="AV1568" s="11"/>
      <c r="AW1568" s="6">
        <f>SUMIF(AX$36:AX$66,$D1568,AZ$36:AZ$66)</f>
        <v>0</v>
      </c>
      <c r="AX1568" s="9"/>
      <c r="AY1568" s="10"/>
      <c r="AZ1568" s="11"/>
      <c r="BA1568" s="6">
        <f>SUMIF(BB$36:BB$66,$D1568,BD$36:BD$66)</f>
        <v>0</v>
      </c>
      <c r="BB1568" s="9"/>
      <c r="BC1568" s="10"/>
      <c r="BD1568" s="11"/>
      <c r="BE1568" s="6">
        <f>SUMIF(BF$36:BF$66,$D1568,BH$36:BH$66)</f>
        <v>0</v>
      </c>
      <c r="BF1568" s="9"/>
      <c r="BG1568" s="10"/>
      <c r="BH1568" s="11"/>
      <c r="BI1568" s="6">
        <f>SUMIF(BJ$36:BJ$66,$D1568,BL$36:BL$66)</f>
        <v>0</v>
      </c>
      <c r="BJ1568" s="9"/>
      <c r="BK1568" s="10"/>
      <c r="BL1568" s="11"/>
      <c r="BM1568" s="6">
        <f>SUMIF(BN$36:BN$66,$D1568,BP$36:BP$66)</f>
        <v>0</v>
      </c>
      <c r="BN1568" s="9"/>
      <c r="BO1568" s="10"/>
      <c r="BP1568" s="11"/>
      <c r="BQ1568" s="6">
        <f>SUMIF(BR$36:BR$66,$D1568,BT$36:BT$66)</f>
        <v>0</v>
      </c>
      <c r="BR1568" s="9"/>
      <c r="BS1568" s="10"/>
      <c r="BT1568" s="11"/>
      <c r="BU1568" s="6">
        <f>SUMIF(BV$36:BV$66,$D1568,BX$36:BX$66)</f>
        <v>0</v>
      </c>
      <c r="BV1568" s="9"/>
      <c r="BW1568" s="10"/>
      <c r="BX1568" s="11"/>
      <c r="BY1568" s="6">
        <f>SUMIF(BZ$36:BZ$66,$D1568,CB$36:CB$66)</f>
        <v>0</v>
      </c>
      <c r="BZ1568" s="9"/>
      <c r="CA1568" s="10"/>
      <c r="CB1568" s="11"/>
      <c r="CC1568" s="6">
        <f>SUMIF(CD$36:CD$66,$D1568,CF$36:CF$66)</f>
        <v>0</v>
      </c>
      <c r="CD1568" s="9"/>
      <c r="CE1568" s="10"/>
      <c r="CF1568" s="11"/>
      <c r="CG1568" s="6">
        <f>SUMIF(CH$36:CH$66,$D1568,CJ$36:CJ$66)</f>
        <v>0</v>
      </c>
      <c r="CH1568" s="9"/>
      <c r="CI1568" s="10"/>
      <c r="CJ1568" s="11"/>
      <c r="CK1568" s="6">
        <f>SUMIF(CL$36:CL$66,$D1568,CN$36:CN$66)</f>
        <v>0</v>
      </c>
      <c r="CL1568" s="9"/>
      <c r="CM1568" s="10"/>
      <c r="CN1568" s="11"/>
      <c r="CO1568" s="6">
        <f>SUMIF(CP$36:CP$66,$D1568,CR$36:CR$66)</f>
        <v>0</v>
      </c>
      <c r="CP1568" s="9"/>
      <c r="CQ1568" s="10"/>
      <c r="CR1568" s="11"/>
      <c r="CS1568" s="6">
        <f>SUMIF(CT$36:CT$66,$D1568,CV$36:CV$66)</f>
        <v>0</v>
      </c>
      <c r="CT1568" s="9"/>
      <c r="CU1568" s="10"/>
      <c r="CV1568" s="11"/>
      <c r="CW1568" s="6">
        <f>SUMIF(CX$36:CX$66,$D1568,CZ$36:CZ$66)</f>
        <v>0</v>
      </c>
      <c r="CX1568" s="9"/>
      <c r="CY1568" s="10"/>
      <c r="CZ1568" s="11"/>
      <c r="DA1568" s="6">
        <f>SUMIF(DB$36:DB$66,$D1568,DD$36:DD$66)</f>
        <v>0</v>
      </c>
      <c r="DB1568" s="9"/>
      <c r="DC1568" s="10"/>
      <c r="DD1568" s="11"/>
      <c r="DE1568" s="6">
        <f>SUMIF(DF$36:DF$66,$D1568,DH$36:DH$66)</f>
        <v>0</v>
      </c>
      <c r="DF1568" s="9"/>
      <c r="DG1568" s="10"/>
      <c r="DH1568" s="11"/>
      <c r="DI1568" s="6">
        <f>SUMIF(DJ$36:DJ$66,$D1568,DL$36:DL$66)</f>
        <v>0</v>
      </c>
      <c r="DJ1568" s="9"/>
      <c r="DK1568" s="10"/>
      <c r="DL1568" s="11"/>
      <c r="DM1568" s="6">
        <f>SUMIF(DN$36:DN$66,$D1568,DP$36:DP$66)</f>
        <v>0</v>
      </c>
      <c r="DN1568" s="9"/>
      <c r="DO1568" s="10"/>
      <c r="DP1568" s="11"/>
      <c r="DQ1568" s="6">
        <f>SUMIF(DR$36:DR$66,$D1568,DT$36:DT$66)</f>
        <v>0</v>
      </c>
      <c r="DR1568" s="9"/>
      <c r="DS1568" s="10"/>
      <c r="DT1568" s="11"/>
      <c r="DU1568" s="6">
        <f>SUMIF(DV$36:DV$66,$D1568,DX$36:DX$66)</f>
        <v>0</v>
      </c>
      <c r="DV1568" s="9"/>
      <c r="DW1568" s="10"/>
      <c r="DX1568" s="11"/>
      <c r="DY1568" s="6">
        <f>SUMIF(DZ$36:DZ$66,$D1568,EB$36:EB$66)</f>
        <v>0</v>
      </c>
      <c r="DZ1568" s="9"/>
      <c r="EA1568" s="10"/>
      <c r="EB1568" s="11"/>
      <c r="EC1568" s="6">
        <f>SUMIF(ED$36:ED$66,$D1568,EF$36:EF$66)</f>
        <v>0</v>
      </c>
      <c r="ED1568" s="9"/>
      <c r="EE1568" s="10"/>
      <c r="EF1568" s="11"/>
      <c r="EG1568" s="6">
        <f>SUMIF(EH$36:EH$66,$D1568,EJ$36:EJ$66)</f>
        <v>0</v>
      </c>
      <c r="EH1568" s="9"/>
      <c r="EI1568" s="10"/>
      <c r="EJ1568" s="11"/>
      <c r="EK1568" s="6">
        <f>SUMIF(EL$36:EL$66,$D1568,EN$36:EN$66)</f>
        <v>0</v>
      </c>
      <c r="EL1568" s="9"/>
      <c r="EM1568" s="10"/>
      <c r="EN1568" s="11"/>
      <c r="EO1568" s="6">
        <f>SUMIF(EP$36:EP$66,$D1568,ER$36:ER$66)</f>
        <v>0</v>
      </c>
      <c r="EP1568" s="9"/>
      <c r="EQ1568" s="10"/>
      <c r="ER1568" s="11"/>
      <c r="ES1568" s="6">
        <f>SUMIF(ET$36:ET$66,$D1568,EV$36:EV$66)</f>
        <v>0</v>
      </c>
      <c r="ET1568" s="9"/>
      <c r="EU1568" s="10"/>
      <c r="EV1568" s="11"/>
      <c r="EW1568" s="6">
        <f>SUMIF(EX$36:EX$66,$D1568,EZ$36:EZ$66)</f>
        <v>0</v>
      </c>
      <c r="EX1568" s="9"/>
      <c r="EY1568" s="10"/>
      <c r="EZ1568" s="11"/>
      <c r="FA1568" s="6">
        <f>SUMIF(FB$36:FB$66,$D1568,FD$36:FD$66)</f>
        <v>0</v>
      </c>
      <c r="FB1568" s="9"/>
      <c r="FC1568" s="10"/>
      <c r="FD1568" s="11"/>
      <c r="FE1568" s="6">
        <f>SUMIF(FF$36:FF$66,$D1568,FH$36:FH$66)</f>
        <v>0</v>
      </c>
      <c r="FF1568" s="9"/>
      <c r="FG1568" s="10"/>
      <c r="FH1568" s="11"/>
      <c r="FI1568" s="6">
        <f>SUMIF(FJ$36:FJ$66,$D1568,FL$36:FL$66)</f>
        <v>0</v>
      </c>
      <c r="FJ1568" s="9"/>
      <c r="FK1568" s="10"/>
      <c r="FL1568" s="11"/>
      <c r="FM1568" s="6">
        <f>SUMIF(FN$36:FN$66,$D1568,FP$36:FP$66)</f>
        <v>0</v>
      </c>
      <c r="FN1568" s="9"/>
      <c r="FO1568" s="10"/>
      <c r="FP1568" s="11"/>
      <c r="FQ1568" s="6">
        <f>SUMIF(FR$36:FR$66,$D1568,FT$36:FT$66)</f>
        <v>0</v>
      </c>
      <c r="FR1568" s="9"/>
      <c r="FS1568" s="10"/>
      <c r="FT1568" s="11"/>
      <c r="FU1568" s="6">
        <f>SUMIF(FV$36:FV$66,$D1568,FX$36:FX$66)</f>
        <v>0</v>
      </c>
      <c r="FV1568" s="9"/>
      <c r="FW1568" s="10"/>
      <c r="FX1568" s="11"/>
      <c r="FY1568" s="6">
        <f>SUMIF(FZ$36:FZ$66,$D1568,GB$36:GB$66)</f>
        <v>0</v>
      </c>
      <c r="FZ1568" s="9"/>
      <c r="GA1568" s="10"/>
      <c r="GB1568" s="11"/>
      <c r="GC1568" s="6">
        <f>SUMIF(GD$36:GD$66,$D1568,GF$36:GF$66)</f>
        <v>0</v>
      </c>
      <c r="GD1568" s="9"/>
      <c r="GE1568" s="10"/>
      <c r="GF1568" s="11"/>
      <c r="GG1568" s="6">
        <f>SUMIF(GH$36:GH$66,$D1568,GJ$36:GJ$66)</f>
        <v>0</v>
      </c>
      <c r="GH1568" s="9"/>
      <c r="GI1568" s="10"/>
      <c r="GJ1568" s="11"/>
      <c r="GK1568" s="6">
        <f>SUMIF(GL$36:GL$66,$D1568,GN$36:GN$66)</f>
        <v>0</v>
      </c>
      <c r="GL1568" s="9"/>
      <c r="GM1568" s="10"/>
      <c r="GN1568" s="11"/>
      <c r="GO1568" s="6">
        <f>SUMIF(GP$36:GP$66,$D1568,GR$36:GR$66)</f>
        <v>0</v>
      </c>
      <c r="GP1568" s="9"/>
      <c r="GQ1568" s="10"/>
      <c r="GR1568" s="11"/>
      <c r="GS1568" s="6">
        <f>SUMIF(GT$36:GT$66,$D1568,GV$36:GV$66)</f>
        <v>0</v>
      </c>
      <c r="GT1568" s="9"/>
      <c r="GU1568" s="10"/>
      <c r="GV1568" s="20"/>
      <c r="GW1568" s="19">
        <f t="shared" si="37"/>
        <v>0</v>
      </c>
      <c r="GX1568" s="472"/>
      <c r="GY1568" s="473"/>
    </row>
    <row r="1569" spans="1:207" ht="30">
      <c r="A1569" s="210" t="s">
        <v>77</v>
      </c>
      <c r="B1569" s="475"/>
      <c r="C1569" s="327" t="s">
        <v>453</v>
      </c>
      <c r="D1569" s="237" t="s">
        <v>452</v>
      </c>
      <c r="E1569" s="206">
        <f>SUMIF(F$67:F$97,$D1569,H$67:H$97)</f>
        <v>0</v>
      </c>
      <c r="F1569" s="9"/>
      <c r="G1569" s="10"/>
      <c r="H1569" s="11"/>
      <c r="I1569" s="6">
        <f>SUMIF(J$67:J$97,$D1569,L$67:L$97)</f>
        <v>0</v>
      </c>
      <c r="J1569" s="9"/>
      <c r="K1569" s="10"/>
      <c r="L1569" s="11"/>
      <c r="M1569" s="6">
        <f>SUMIF(N$67:N$97,$D1569,P$67:P$97)</f>
        <v>0</v>
      </c>
      <c r="N1569" s="9"/>
      <c r="O1569" s="10"/>
      <c r="P1569" s="11"/>
      <c r="Q1569" s="6">
        <f>SUMIF(R$67:R$97,$D1569,T$67:T$97)</f>
        <v>0</v>
      </c>
      <c r="R1569" s="9"/>
      <c r="S1569" s="10"/>
      <c r="T1569" s="11"/>
      <c r="U1569" s="6">
        <f>SUMIF(V$67:V$97,$D1569,X$67:X$97)</f>
        <v>0</v>
      </c>
      <c r="V1569" s="9"/>
      <c r="W1569" s="10"/>
      <c r="X1569" s="11"/>
      <c r="Y1569" s="6">
        <f>SUMIF(Z$67:Z$97,$D1569,AB$67:AB$97)</f>
        <v>0</v>
      </c>
      <c r="Z1569" s="9"/>
      <c r="AA1569" s="10"/>
      <c r="AB1569" s="11"/>
      <c r="AC1569" s="6">
        <f>SUMIF(AD$67:AD$97,$D1569,AF$67:AF$97)</f>
        <v>0</v>
      </c>
      <c r="AD1569" s="9"/>
      <c r="AE1569" s="10"/>
      <c r="AF1569" s="11"/>
      <c r="AG1569" s="6">
        <f>SUMIF(AH$67:AH$97,$D1569,AJ$67:AJ$97)</f>
        <v>0</v>
      </c>
      <c r="AH1569" s="9"/>
      <c r="AI1569" s="10"/>
      <c r="AJ1569" s="11"/>
      <c r="AK1569" s="6">
        <f>SUMIF(AL$67:AL$97,$D1569,AN$67:AN$97)</f>
        <v>0</v>
      </c>
      <c r="AL1569" s="9"/>
      <c r="AM1569" s="10"/>
      <c r="AN1569" s="11"/>
      <c r="AO1569" s="6">
        <f>SUMIF(AP$67:AP$97,$D1569,AR$67:AR$97)</f>
        <v>0</v>
      </c>
      <c r="AP1569" s="9"/>
      <c r="AQ1569" s="10"/>
      <c r="AR1569" s="11"/>
      <c r="AS1569" s="6">
        <f>SUMIF(AT$67:AT$97,$D1569,AV$67:AV$97)</f>
        <v>0</v>
      </c>
      <c r="AT1569" s="9"/>
      <c r="AU1569" s="10"/>
      <c r="AV1569" s="11"/>
      <c r="AW1569" s="6">
        <f>SUMIF(AX$67:AX$97,$D1569,AZ$67:AZ$97)</f>
        <v>0</v>
      </c>
      <c r="AX1569" s="9"/>
      <c r="AY1569" s="10"/>
      <c r="AZ1569" s="11"/>
      <c r="BA1569" s="6">
        <f>SUMIF(BB$67:BB$97,$D1569,BD$67:BD$97)</f>
        <v>0</v>
      </c>
      <c r="BB1569" s="9"/>
      <c r="BC1569" s="10"/>
      <c r="BD1569" s="11"/>
      <c r="BE1569" s="6">
        <f>SUMIF(BF$67:BF$97,$D1569,BH$67:BH$97)</f>
        <v>0</v>
      </c>
      <c r="BF1569" s="9"/>
      <c r="BG1569" s="10"/>
      <c r="BH1569" s="11"/>
      <c r="BI1569" s="6">
        <f>SUMIF(BJ$67:BJ$97,$D1569,BL$67:BL$97)</f>
        <v>0</v>
      </c>
      <c r="BJ1569" s="9"/>
      <c r="BK1569" s="10"/>
      <c r="BL1569" s="11"/>
      <c r="BM1569" s="6">
        <f>SUMIF(BN$67:BN$97,$D1569,BP$67:BP$97)</f>
        <v>0</v>
      </c>
      <c r="BN1569" s="9"/>
      <c r="BO1569" s="10"/>
      <c r="BP1569" s="11"/>
      <c r="BQ1569" s="6">
        <f>SUMIF(BR$67:BR$97,$D1569,BT$67:BT$97)</f>
        <v>0</v>
      </c>
      <c r="BR1569" s="9"/>
      <c r="BS1569" s="10"/>
      <c r="BT1569" s="11"/>
      <c r="BU1569" s="6">
        <f>SUMIF(BV$67:BV$97,$D1569,BX$67:BX$97)</f>
        <v>0</v>
      </c>
      <c r="BV1569" s="9"/>
      <c r="BW1569" s="10"/>
      <c r="BX1569" s="11"/>
      <c r="BY1569" s="6">
        <f>SUMIF(BZ$67:BZ$97,$D1569,CB$67:CB$97)</f>
        <v>0</v>
      </c>
      <c r="BZ1569" s="9"/>
      <c r="CA1569" s="10"/>
      <c r="CB1569" s="11"/>
      <c r="CC1569" s="6">
        <f>SUMIF(CD$67:CD$97,$D1569,CF$67:CF$97)</f>
        <v>0</v>
      </c>
      <c r="CD1569" s="9"/>
      <c r="CE1569" s="10"/>
      <c r="CF1569" s="11"/>
      <c r="CG1569" s="6">
        <f>SUMIF(CH$67:CH$97,$D1569,CJ$67:CJ$97)</f>
        <v>0</v>
      </c>
      <c r="CH1569" s="9"/>
      <c r="CI1569" s="10"/>
      <c r="CJ1569" s="11"/>
      <c r="CK1569" s="6">
        <f>SUMIF(CL$67:CL$97,$D1569,CN$67:CN$97)</f>
        <v>0</v>
      </c>
      <c r="CL1569" s="9"/>
      <c r="CM1569" s="10"/>
      <c r="CN1569" s="11"/>
      <c r="CO1569" s="6">
        <f>SUMIF(CP$67:CP$97,$D1569,CR$67:CR$97)</f>
        <v>0</v>
      </c>
      <c r="CP1569" s="9"/>
      <c r="CQ1569" s="10"/>
      <c r="CR1569" s="11"/>
      <c r="CS1569" s="6">
        <f>SUMIF(CT$67:CT$97,$D1569,CV$67:CV$97)</f>
        <v>0</v>
      </c>
      <c r="CT1569" s="9"/>
      <c r="CU1569" s="10"/>
      <c r="CV1569" s="11"/>
      <c r="CW1569" s="6">
        <f>SUMIF(CX$67:CX$97,$D1569,CZ$67:CZ$97)</f>
        <v>0</v>
      </c>
      <c r="CX1569" s="9"/>
      <c r="CY1569" s="10"/>
      <c r="CZ1569" s="11"/>
      <c r="DA1569" s="6">
        <f>SUMIF(DB$67:DB$97,$D1569,DD$67:DD$97)</f>
        <v>0</v>
      </c>
      <c r="DB1569" s="9"/>
      <c r="DC1569" s="10"/>
      <c r="DD1569" s="11"/>
      <c r="DE1569" s="6">
        <f>SUMIF(DF$67:DF$97,$D1569,DH$67:DH$97)</f>
        <v>0</v>
      </c>
      <c r="DF1569" s="9"/>
      <c r="DG1569" s="10"/>
      <c r="DH1569" s="11"/>
      <c r="DI1569" s="6">
        <f>SUMIF(DJ$67:DJ$97,$D1569,DL$67:DL$97)</f>
        <v>0</v>
      </c>
      <c r="DJ1569" s="9"/>
      <c r="DK1569" s="10"/>
      <c r="DL1569" s="11"/>
      <c r="DM1569" s="6">
        <f>SUMIF(DN$67:DN$97,$D1569,DP$67:DP$97)</f>
        <v>0</v>
      </c>
      <c r="DN1569" s="9"/>
      <c r="DO1569" s="10"/>
      <c r="DP1569" s="11"/>
      <c r="DQ1569" s="6">
        <f>SUMIF(DR$67:DR$97,$D1569,DT$67:DT$97)</f>
        <v>0</v>
      </c>
      <c r="DR1569" s="9"/>
      <c r="DS1569" s="10"/>
      <c r="DT1569" s="11"/>
      <c r="DU1569" s="6">
        <f>SUMIF(DV$67:DV$97,$D1569,DX$67:DX$97)</f>
        <v>0</v>
      </c>
      <c r="DV1569" s="9"/>
      <c r="DW1569" s="10"/>
      <c r="DX1569" s="11"/>
      <c r="DY1569" s="6">
        <f>SUMIF(DZ$67:DZ$97,$D1569,EB$67:EB$97)</f>
        <v>0</v>
      </c>
      <c r="DZ1569" s="9"/>
      <c r="EA1569" s="10"/>
      <c r="EB1569" s="11"/>
      <c r="EC1569" s="6">
        <f>SUMIF(ED$67:ED$97,$D1569,EF$67:EF$97)</f>
        <v>0</v>
      </c>
      <c r="ED1569" s="9"/>
      <c r="EE1569" s="10"/>
      <c r="EF1569" s="11"/>
      <c r="EG1569" s="6">
        <f>SUMIF(EH$67:EH$97,$D1569,EJ$67:EJ$97)</f>
        <v>0</v>
      </c>
      <c r="EH1569" s="9"/>
      <c r="EI1569" s="10"/>
      <c r="EJ1569" s="11"/>
      <c r="EK1569" s="6">
        <f>SUMIF(EL$67:EL$97,$D1569,EN$67:EN$97)</f>
        <v>0</v>
      </c>
      <c r="EL1569" s="9"/>
      <c r="EM1569" s="10"/>
      <c r="EN1569" s="11"/>
      <c r="EO1569" s="6">
        <f>SUMIF(EP$67:EP$97,$D1569,ER$67:ER$97)</f>
        <v>0</v>
      </c>
      <c r="EP1569" s="9"/>
      <c r="EQ1569" s="10"/>
      <c r="ER1569" s="11"/>
      <c r="ES1569" s="6">
        <f>SUMIF(ET$67:ET$97,$D1569,EV$67:EV$97)</f>
        <v>0</v>
      </c>
      <c r="ET1569" s="9"/>
      <c r="EU1569" s="10"/>
      <c r="EV1569" s="11"/>
      <c r="EW1569" s="6">
        <f>SUMIF(EX$67:EX$97,$D1569,EZ$67:EZ$97)</f>
        <v>0</v>
      </c>
      <c r="EX1569" s="9"/>
      <c r="EY1569" s="10"/>
      <c r="EZ1569" s="11"/>
      <c r="FA1569" s="6">
        <f>SUMIF(FB$67:FB$97,$D1569,FD$67:FD$97)</f>
        <v>0</v>
      </c>
      <c r="FB1569" s="9"/>
      <c r="FC1569" s="10"/>
      <c r="FD1569" s="11"/>
      <c r="FE1569" s="6">
        <f>SUMIF(FF$67:FF$97,$D1569,FH$67:FH$97)</f>
        <v>0</v>
      </c>
      <c r="FF1569" s="9"/>
      <c r="FG1569" s="10"/>
      <c r="FH1569" s="11"/>
      <c r="FI1569" s="6">
        <f>SUMIF(FJ$67:FJ$97,$D1569,FL$67:FL$97)</f>
        <v>0</v>
      </c>
      <c r="FJ1569" s="9"/>
      <c r="FK1569" s="10"/>
      <c r="FL1569" s="11"/>
      <c r="FM1569" s="6">
        <f>SUMIF(FN$67:FN$97,$D1569,FP$67:FP$97)</f>
        <v>0</v>
      </c>
      <c r="FN1569" s="9"/>
      <c r="FO1569" s="10"/>
      <c r="FP1569" s="11"/>
      <c r="FQ1569" s="6">
        <f>SUMIF(FR$67:FR$97,$D1569,FT$67:FT$97)</f>
        <v>0</v>
      </c>
      <c r="FR1569" s="9"/>
      <c r="FS1569" s="10"/>
      <c r="FT1569" s="11"/>
      <c r="FU1569" s="6">
        <f>SUMIF(FV$67:FV$97,$D1569,FX$67:FX$97)</f>
        <v>0</v>
      </c>
      <c r="FV1569" s="9"/>
      <c r="FW1569" s="10"/>
      <c r="FX1569" s="11"/>
      <c r="FY1569" s="6">
        <f>SUMIF(FZ$67:FZ$97,$D1569,GB$67:GB$97)</f>
        <v>0</v>
      </c>
      <c r="FZ1569" s="9"/>
      <c r="GA1569" s="10"/>
      <c r="GB1569" s="11"/>
      <c r="GC1569" s="6">
        <f>SUMIF(GD$67:GD$97,$D1569,GF$67:GF$97)</f>
        <v>0</v>
      </c>
      <c r="GD1569" s="9"/>
      <c r="GE1569" s="10"/>
      <c r="GF1569" s="11"/>
      <c r="GG1569" s="6">
        <f>SUMIF(GH$67:GH$97,$D1569,GJ$67:GJ$97)</f>
        <v>0</v>
      </c>
      <c r="GH1569" s="9"/>
      <c r="GI1569" s="10"/>
      <c r="GJ1569" s="11"/>
      <c r="GK1569" s="6">
        <f>SUMIF(GL$67:GL$97,$D1569,GN$67:GN$97)</f>
        <v>0</v>
      </c>
      <c r="GL1569" s="9"/>
      <c r="GM1569" s="10"/>
      <c r="GN1569" s="11"/>
      <c r="GO1569" s="6">
        <f>SUMIF(GP$67:GP$97,$D1569,GR$67:GR$97)</f>
        <v>0</v>
      </c>
      <c r="GP1569" s="9"/>
      <c r="GQ1569" s="10"/>
      <c r="GR1569" s="11"/>
      <c r="GS1569" s="6">
        <f>SUMIF(GT$67:GT$97,$D1569,GV$67:GV$97)</f>
        <v>0</v>
      </c>
      <c r="GT1569" s="9"/>
      <c r="GU1569" s="10"/>
      <c r="GV1569" s="20"/>
      <c r="GW1569" s="19">
        <f t="shared" si="37"/>
        <v>0</v>
      </c>
      <c r="GX1569" s="472"/>
      <c r="GY1569" s="473"/>
    </row>
    <row r="1570" spans="1:207" ht="30">
      <c r="A1570" s="210" t="s">
        <v>78</v>
      </c>
      <c r="B1570" s="475"/>
      <c r="C1570" s="327" t="s">
        <v>453</v>
      </c>
      <c r="D1570" s="237" t="s">
        <v>452</v>
      </c>
      <c r="E1570" s="206">
        <f>SUMIF(F$98:F$128,$D1570,H$98:H$128)</f>
        <v>0</v>
      </c>
      <c r="F1570" s="9"/>
      <c r="G1570" s="10"/>
      <c r="H1570" s="11"/>
      <c r="I1570" s="6">
        <f>SUMIF(J$98:J$128,$D1570,L$98:L$128)</f>
        <v>0</v>
      </c>
      <c r="J1570" s="9"/>
      <c r="K1570" s="10"/>
      <c r="L1570" s="11"/>
      <c r="M1570" s="6">
        <f>SUMIF(N$98:N$128,$D1570,P$98:P$128)</f>
        <v>0</v>
      </c>
      <c r="N1570" s="9"/>
      <c r="O1570" s="10"/>
      <c r="P1570" s="11"/>
      <c r="Q1570" s="6">
        <f>SUMIF(R$98:R$128,$D1570,T$98:T$128)</f>
        <v>0</v>
      </c>
      <c r="R1570" s="9"/>
      <c r="S1570" s="10"/>
      <c r="T1570" s="11"/>
      <c r="U1570" s="6">
        <f>SUMIF(V$98:V$128,$D1570,X$98:X$128)</f>
        <v>0</v>
      </c>
      <c r="V1570" s="9"/>
      <c r="W1570" s="10"/>
      <c r="X1570" s="11"/>
      <c r="Y1570" s="6">
        <f>SUMIF(Z$98:Z$128,$D1570,AB$98:AB$128)</f>
        <v>0</v>
      </c>
      <c r="Z1570" s="9"/>
      <c r="AA1570" s="10"/>
      <c r="AB1570" s="11"/>
      <c r="AC1570" s="6">
        <f>SUMIF(AD$98:AD$128,$D1570,AF$98:AF$128)</f>
        <v>0</v>
      </c>
      <c r="AD1570" s="9"/>
      <c r="AE1570" s="10"/>
      <c r="AF1570" s="11"/>
      <c r="AG1570" s="6">
        <f>SUMIF(AH$98:AH$128,$D1570,AJ$98:AJ$128)</f>
        <v>0</v>
      </c>
      <c r="AH1570" s="9"/>
      <c r="AI1570" s="10"/>
      <c r="AJ1570" s="11"/>
      <c r="AK1570" s="6">
        <f>SUMIF(AL$98:AL$128,$D1570,AN$98:AN$128)</f>
        <v>0</v>
      </c>
      <c r="AL1570" s="9"/>
      <c r="AM1570" s="10"/>
      <c r="AN1570" s="11"/>
      <c r="AO1570" s="6">
        <f>SUMIF(AP$98:AP$128,$D1570,AR$98:AR$128)</f>
        <v>0</v>
      </c>
      <c r="AP1570" s="9"/>
      <c r="AQ1570" s="10"/>
      <c r="AR1570" s="11"/>
      <c r="AS1570" s="6">
        <f>SUMIF(AT$98:AT$128,$D1570,AV$98:AV$128)</f>
        <v>0</v>
      </c>
      <c r="AT1570" s="9"/>
      <c r="AU1570" s="10"/>
      <c r="AV1570" s="11"/>
      <c r="AW1570" s="6">
        <f>SUMIF(AX$98:AX$128,$D1570,AZ$98:AZ$128)</f>
        <v>0</v>
      </c>
      <c r="AX1570" s="9"/>
      <c r="AY1570" s="10"/>
      <c r="AZ1570" s="11"/>
      <c r="BA1570" s="6">
        <f>SUMIF(BB$98:BB$128,$D1570,BD$98:BD$128)</f>
        <v>0</v>
      </c>
      <c r="BB1570" s="9"/>
      <c r="BC1570" s="10"/>
      <c r="BD1570" s="11"/>
      <c r="BE1570" s="6">
        <f>SUMIF(BF$98:BF$128,$D1570,BH$98:BH$128)</f>
        <v>0</v>
      </c>
      <c r="BF1570" s="9"/>
      <c r="BG1570" s="10"/>
      <c r="BH1570" s="11"/>
      <c r="BI1570" s="6">
        <f>SUMIF(BJ$98:BJ$128,$D1570,BL$98:BL$128)</f>
        <v>0</v>
      </c>
      <c r="BJ1570" s="9"/>
      <c r="BK1570" s="10"/>
      <c r="BL1570" s="11"/>
      <c r="BM1570" s="6">
        <f>SUMIF(BN$98:BN$128,$D1570,BP$98:BP$128)</f>
        <v>0</v>
      </c>
      <c r="BN1570" s="9"/>
      <c r="BO1570" s="10"/>
      <c r="BP1570" s="11"/>
      <c r="BQ1570" s="6">
        <f>SUMIF(BR$98:BR$128,$D1570,BT$98:BT$128)</f>
        <v>0</v>
      </c>
      <c r="BR1570" s="9"/>
      <c r="BS1570" s="10"/>
      <c r="BT1570" s="11"/>
      <c r="BU1570" s="6">
        <f>SUMIF(BV$98:BV$128,$D1570,BX$98:BX$128)</f>
        <v>0</v>
      </c>
      <c r="BV1570" s="9"/>
      <c r="BW1570" s="10"/>
      <c r="BX1570" s="11"/>
      <c r="BY1570" s="6">
        <f>SUMIF(BZ$98:BZ$128,$D1570,CB$98:CB$128)</f>
        <v>0</v>
      </c>
      <c r="BZ1570" s="9"/>
      <c r="CA1570" s="10"/>
      <c r="CB1570" s="11"/>
      <c r="CC1570" s="6">
        <f>SUMIF(CD$98:CD$128,$D1570,CF$98:CF$128)</f>
        <v>0</v>
      </c>
      <c r="CD1570" s="9"/>
      <c r="CE1570" s="10"/>
      <c r="CF1570" s="11"/>
      <c r="CG1570" s="6">
        <f>SUMIF(CH$98:CH$128,$D1570,CJ$98:CJ$128)</f>
        <v>0</v>
      </c>
      <c r="CH1570" s="9"/>
      <c r="CI1570" s="10"/>
      <c r="CJ1570" s="11"/>
      <c r="CK1570" s="6">
        <f>SUMIF(CL$98:CL$128,$D1570,CN$98:CN$128)</f>
        <v>0</v>
      </c>
      <c r="CL1570" s="9"/>
      <c r="CM1570" s="10"/>
      <c r="CN1570" s="11"/>
      <c r="CO1570" s="6">
        <f>SUMIF(CP$98:CP$128,$D1570,CR$98:CR$128)</f>
        <v>0</v>
      </c>
      <c r="CP1570" s="9"/>
      <c r="CQ1570" s="10"/>
      <c r="CR1570" s="11"/>
      <c r="CS1570" s="6">
        <f>SUMIF(CT$98:CT$128,$D1570,CV$98:CV$128)</f>
        <v>0</v>
      </c>
      <c r="CT1570" s="9"/>
      <c r="CU1570" s="10"/>
      <c r="CV1570" s="11"/>
      <c r="CW1570" s="6">
        <f>SUMIF(CX$98:CX$128,$D1570,CZ$98:CZ$128)</f>
        <v>0</v>
      </c>
      <c r="CX1570" s="9"/>
      <c r="CY1570" s="10"/>
      <c r="CZ1570" s="11"/>
      <c r="DA1570" s="6">
        <f>SUMIF(DB$98:DB$128,$D1570,DD$98:DD$128)</f>
        <v>0</v>
      </c>
      <c r="DB1570" s="9"/>
      <c r="DC1570" s="10"/>
      <c r="DD1570" s="11"/>
      <c r="DE1570" s="6">
        <f>SUMIF(DF$98:DF$128,$D1570,DH$98:DH$128)</f>
        <v>0</v>
      </c>
      <c r="DF1570" s="9"/>
      <c r="DG1570" s="10"/>
      <c r="DH1570" s="11"/>
      <c r="DI1570" s="6">
        <f>SUMIF(DJ$98:DJ$128,$D1570,DL$98:DL$128)</f>
        <v>0</v>
      </c>
      <c r="DJ1570" s="9"/>
      <c r="DK1570" s="10"/>
      <c r="DL1570" s="11"/>
      <c r="DM1570" s="6">
        <f>SUMIF(DN$98:DN$128,$D1570,DP$98:DP$128)</f>
        <v>0</v>
      </c>
      <c r="DN1570" s="9"/>
      <c r="DO1570" s="10"/>
      <c r="DP1570" s="11"/>
      <c r="DQ1570" s="6">
        <f>SUMIF(DR$98:DR$128,$D1570,DT$98:DT$128)</f>
        <v>0</v>
      </c>
      <c r="DR1570" s="9"/>
      <c r="DS1570" s="10"/>
      <c r="DT1570" s="11"/>
      <c r="DU1570" s="6">
        <f>SUMIF(DV$98:DV$128,$D1570,DX$98:DX$128)</f>
        <v>0</v>
      </c>
      <c r="DV1570" s="9"/>
      <c r="DW1570" s="10"/>
      <c r="DX1570" s="11"/>
      <c r="DY1570" s="6">
        <f>SUMIF(DZ$98:DZ$128,$D1570,EB$98:EB$128)</f>
        <v>0</v>
      </c>
      <c r="DZ1570" s="9"/>
      <c r="EA1570" s="10"/>
      <c r="EB1570" s="11"/>
      <c r="EC1570" s="6">
        <f>SUMIF(ED$98:ED$128,$D1570,EF$98:EF$128)</f>
        <v>0</v>
      </c>
      <c r="ED1570" s="9"/>
      <c r="EE1570" s="10"/>
      <c r="EF1570" s="11"/>
      <c r="EG1570" s="6">
        <f>SUMIF(EH$98:EH$128,$D1570,EJ$98:EJ$128)</f>
        <v>0</v>
      </c>
      <c r="EH1570" s="9"/>
      <c r="EI1570" s="10"/>
      <c r="EJ1570" s="11"/>
      <c r="EK1570" s="6">
        <f>SUMIF(EL$98:EL$128,$D1570,EN$98:EN$128)</f>
        <v>0</v>
      </c>
      <c r="EL1570" s="9"/>
      <c r="EM1570" s="10"/>
      <c r="EN1570" s="11"/>
      <c r="EO1570" s="6">
        <f>SUMIF(EP$98:EP$128,$D1570,ER$98:ER$128)</f>
        <v>0</v>
      </c>
      <c r="EP1570" s="9"/>
      <c r="EQ1570" s="10"/>
      <c r="ER1570" s="11"/>
      <c r="ES1570" s="6">
        <f>SUMIF(ET$98:ET$128,$D1570,EV$98:EV$128)</f>
        <v>0</v>
      </c>
      <c r="ET1570" s="9"/>
      <c r="EU1570" s="10"/>
      <c r="EV1570" s="11"/>
      <c r="EW1570" s="6">
        <f>SUMIF(EX$98:EX$128,$D1570,EZ$98:EZ$128)</f>
        <v>0</v>
      </c>
      <c r="EX1570" s="9"/>
      <c r="EY1570" s="10"/>
      <c r="EZ1570" s="11"/>
      <c r="FA1570" s="6">
        <f>SUMIF(FB$98:FB$128,$D1570,FD$98:FD$128)</f>
        <v>0</v>
      </c>
      <c r="FB1570" s="9"/>
      <c r="FC1570" s="10"/>
      <c r="FD1570" s="11"/>
      <c r="FE1570" s="6">
        <f>SUMIF(FF$98:FF$128,$D1570,FH$98:FH$128)</f>
        <v>0</v>
      </c>
      <c r="FF1570" s="9"/>
      <c r="FG1570" s="10"/>
      <c r="FH1570" s="11"/>
      <c r="FI1570" s="6">
        <f>SUMIF(FJ$98:FJ$128,$D1570,FL$98:FL$128)</f>
        <v>0</v>
      </c>
      <c r="FJ1570" s="9"/>
      <c r="FK1570" s="10"/>
      <c r="FL1570" s="11"/>
      <c r="FM1570" s="6">
        <f>SUMIF(FN$98:FN$128,$D1570,FP$98:FP$128)</f>
        <v>0</v>
      </c>
      <c r="FN1570" s="9"/>
      <c r="FO1570" s="10"/>
      <c r="FP1570" s="11"/>
      <c r="FQ1570" s="6">
        <f>SUMIF(FR$98:FR$128,$D1570,FT$98:FT$128)</f>
        <v>0</v>
      </c>
      <c r="FR1570" s="9"/>
      <c r="FS1570" s="10"/>
      <c r="FT1570" s="11"/>
      <c r="FU1570" s="6">
        <f>SUMIF(FV$98:FV$128,$D1570,FX$98:FX$128)</f>
        <v>0</v>
      </c>
      <c r="FV1570" s="9"/>
      <c r="FW1570" s="10"/>
      <c r="FX1570" s="11"/>
      <c r="FY1570" s="6">
        <f>SUMIF(FZ$98:FZ$128,$D1570,GB$98:GB$128)</f>
        <v>0</v>
      </c>
      <c r="FZ1570" s="9"/>
      <c r="GA1570" s="10"/>
      <c r="GB1570" s="11"/>
      <c r="GC1570" s="6">
        <f>SUMIF(GD$98:GD$128,$D1570,GF$98:GF$128)</f>
        <v>0</v>
      </c>
      <c r="GD1570" s="9"/>
      <c r="GE1570" s="10"/>
      <c r="GF1570" s="11"/>
      <c r="GG1570" s="6">
        <f>SUMIF(GH$98:GH$128,$D1570,GJ$98:GJ$128)</f>
        <v>0</v>
      </c>
      <c r="GH1570" s="9"/>
      <c r="GI1570" s="10"/>
      <c r="GJ1570" s="11"/>
      <c r="GK1570" s="6">
        <f>SUMIF(GL$98:GL$128,$D1570,GN$98:GN$128)</f>
        <v>0</v>
      </c>
      <c r="GL1570" s="9"/>
      <c r="GM1570" s="10"/>
      <c r="GN1570" s="11"/>
      <c r="GO1570" s="6">
        <f>SUMIF(GP$98:GP$128,$D1570,GR$98:GR$128)</f>
        <v>0</v>
      </c>
      <c r="GP1570" s="9"/>
      <c r="GQ1570" s="10"/>
      <c r="GR1570" s="11"/>
      <c r="GS1570" s="6">
        <f>SUMIF(GT$98:GT$128,$D1570,GV$98:GV$128)</f>
        <v>0</v>
      </c>
      <c r="GT1570" s="9"/>
      <c r="GU1570" s="10"/>
      <c r="GV1570" s="20"/>
      <c r="GW1570" s="19">
        <f t="shared" si="37"/>
        <v>0</v>
      </c>
      <c r="GX1570" s="472"/>
      <c r="GY1570" s="473"/>
    </row>
    <row r="1571" spans="1:207" ht="30">
      <c r="A1571" s="210" t="s">
        <v>79</v>
      </c>
      <c r="B1571" s="475"/>
      <c r="C1571" s="327" t="s">
        <v>453</v>
      </c>
      <c r="D1571" s="237" t="s">
        <v>452</v>
      </c>
      <c r="E1571" s="206">
        <f>SUMIF(F$129:F$159,$D1571,H$129:H$159)</f>
        <v>0</v>
      </c>
      <c r="F1571" s="9"/>
      <c r="G1571" s="10"/>
      <c r="H1571" s="11"/>
      <c r="I1571" s="6">
        <f>SUMIF(J$129:J$159,$D1571,L$129:L$159)</f>
        <v>0</v>
      </c>
      <c r="J1571" s="9"/>
      <c r="K1571" s="10"/>
      <c r="L1571" s="11"/>
      <c r="M1571" s="6">
        <f>SUMIF(N$129:N$159,$D1571,P$129:P$159)</f>
        <v>0</v>
      </c>
      <c r="N1571" s="9"/>
      <c r="O1571" s="10"/>
      <c r="P1571" s="11"/>
      <c r="Q1571" s="6">
        <f>SUMIF(R$129:R$159,$D1571,T$129:T$159)</f>
        <v>0</v>
      </c>
      <c r="R1571" s="9"/>
      <c r="S1571" s="10"/>
      <c r="T1571" s="11"/>
      <c r="U1571" s="6">
        <f>SUMIF(V$129:V$159,$D1571,X$129:X$159)</f>
        <v>0</v>
      </c>
      <c r="V1571" s="9"/>
      <c r="W1571" s="10"/>
      <c r="X1571" s="11"/>
      <c r="Y1571" s="6">
        <f>SUMIF(Z$129:Z$159,$D1571,AB$129:AB$159)</f>
        <v>0</v>
      </c>
      <c r="Z1571" s="9"/>
      <c r="AA1571" s="10"/>
      <c r="AB1571" s="11"/>
      <c r="AC1571" s="6">
        <f>SUMIF(AD$129:AD$159,$D1571,AF$129:AF$159)</f>
        <v>0</v>
      </c>
      <c r="AD1571" s="9"/>
      <c r="AE1571" s="10"/>
      <c r="AF1571" s="11"/>
      <c r="AG1571" s="6">
        <f>SUMIF(AH$129:AH$159,$D1571,AJ$129:AJ$159)</f>
        <v>0</v>
      </c>
      <c r="AH1571" s="9"/>
      <c r="AI1571" s="10"/>
      <c r="AJ1571" s="11"/>
      <c r="AK1571" s="6">
        <f>SUMIF(AL$129:AL$159,$D1571,AN$129:AN$159)</f>
        <v>0</v>
      </c>
      <c r="AL1571" s="9"/>
      <c r="AM1571" s="10"/>
      <c r="AN1571" s="11"/>
      <c r="AO1571" s="6">
        <f>SUMIF(AP$129:AP$159,$D1571,AR$129:AR$159)</f>
        <v>0</v>
      </c>
      <c r="AP1571" s="9"/>
      <c r="AQ1571" s="10"/>
      <c r="AR1571" s="11"/>
      <c r="AS1571" s="6">
        <f>SUMIF(AT$129:AT$159,$D1571,AV$129:AV$159)</f>
        <v>0</v>
      </c>
      <c r="AT1571" s="9"/>
      <c r="AU1571" s="10"/>
      <c r="AV1571" s="11"/>
      <c r="AW1571" s="6">
        <f>SUMIF(AX$129:AX$159,$D1571,AZ$129:AZ$159)</f>
        <v>0</v>
      </c>
      <c r="AX1571" s="9"/>
      <c r="AY1571" s="10"/>
      <c r="AZ1571" s="11"/>
      <c r="BA1571" s="6">
        <f>SUMIF(BB$129:BB$159,$D1571,BD$129:BD$159)</f>
        <v>0</v>
      </c>
      <c r="BB1571" s="9"/>
      <c r="BC1571" s="10"/>
      <c r="BD1571" s="11"/>
      <c r="BE1571" s="6">
        <f>SUMIF(BF$129:BF$159,$D1571,BH$129:BH$159)</f>
        <v>0</v>
      </c>
      <c r="BF1571" s="9"/>
      <c r="BG1571" s="10"/>
      <c r="BH1571" s="11"/>
      <c r="BI1571" s="6">
        <f>SUMIF(BJ$129:BJ$159,$D1571,BL$129:BL$159)</f>
        <v>0</v>
      </c>
      <c r="BJ1571" s="9"/>
      <c r="BK1571" s="10"/>
      <c r="BL1571" s="11"/>
      <c r="BM1571" s="6">
        <f>SUMIF(BN$129:BN$159,$D1571,BP$129:BP$159)</f>
        <v>0</v>
      </c>
      <c r="BN1571" s="9"/>
      <c r="BO1571" s="10"/>
      <c r="BP1571" s="11"/>
      <c r="BQ1571" s="6">
        <f>SUMIF(BR$129:BR$159,$D1571,BT$129:BT$159)</f>
        <v>0</v>
      </c>
      <c r="BR1571" s="9"/>
      <c r="BS1571" s="10"/>
      <c r="BT1571" s="11"/>
      <c r="BU1571" s="6">
        <f>SUMIF(BV$129:BV$159,$D1571,BX$129:BX$159)</f>
        <v>0</v>
      </c>
      <c r="BV1571" s="9"/>
      <c r="BW1571" s="10"/>
      <c r="BX1571" s="11"/>
      <c r="BY1571" s="6">
        <f>SUMIF(BZ$129:BZ$159,$D1571,CB$129:CB$159)</f>
        <v>0</v>
      </c>
      <c r="BZ1571" s="9"/>
      <c r="CA1571" s="10"/>
      <c r="CB1571" s="11"/>
      <c r="CC1571" s="6">
        <f>SUMIF(CD$129:CD$159,$D1571,CF$129:CF$159)</f>
        <v>0</v>
      </c>
      <c r="CD1571" s="9"/>
      <c r="CE1571" s="10"/>
      <c r="CF1571" s="11"/>
      <c r="CG1571" s="6">
        <f>SUMIF(CH$129:CH$159,$D1571,CJ$129:CJ$159)</f>
        <v>0</v>
      </c>
      <c r="CH1571" s="9"/>
      <c r="CI1571" s="10"/>
      <c r="CJ1571" s="11"/>
      <c r="CK1571" s="6">
        <f>SUMIF(CL$129:CL$159,$D1571,CN$129:CN$159)</f>
        <v>0</v>
      </c>
      <c r="CL1571" s="9"/>
      <c r="CM1571" s="10"/>
      <c r="CN1571" s="11"/>
      <c r="CO1571" s="6">
        <f>SUMIF(CP$129:CP$159,$D1571,CR$129:CR$159)</f>
        <v>0</v>
      </c>
      <c r="CP1571" s="9"/>
      <c r="CQ1571" s="10"/>
      <c r="CR1571" s="11"/>
      <c r="CS1571" s="6">
        <f>SUMIF(CT$129:CT$159,$D1571,CV$129:CV$159)</f>
        <v>0</v>
      </c>
      <c r="CT1571" s="9"/>
      <c r="CU1571" s="10"/>
      <c r="CV1571" s="11"/>
      <c r="CW1571" s="6">
        <f>SUMIF(CX$129:CX$159,$D1571,CZ$129:CZ$159)</f>
        <v>0</v>
      </c>
      <c r="CX1571" s="9"/>
      <c r="CY1571" s="10"/>
      <c r="CZ1571" s="11"/>
      <c r="DA1571" s="6">
        <f>SUMIF(DB$129:DB$159,$D1571,DD$129:DD$159)</f>
        <v>0</v>
      </c>
      <c r="DB1571" s="9"/>
      <c r="DC1571" s="10"/>
      <c r="DD1571" s="11"/>
      <c r="DE1571" s="6">
        <f>SUMIF(DF$129:DF$159,$D1571,DH$129:DH$159)</f>
        <v>0</v>
      </c>
      <c r="DF1571" s="9"/>
      <c r="DG1571" s="10"/>
      <c r="DH1571" s="11"/>
      <c r="DI1571" s="6">
        <f>SUMIF(DJ$129:DJ$159,$D1571,DL$129:DL$159)</f>
        <v>0</v>
      </c>
      <c r="DJ1571" s="9"/>
      <c r="DK1571" s="10"/>
      <c r="DL1571" s="11"/>
      <c r="DM1571" s="6">
        <f>SUMIF(DN$129:DN$159,$D1571,DP$129:DP$159)</f>
        <v>0</v>
      </c>
      <c r="DN1571" s="9"/>
      <c r="DO1571" s="10"/>
      <c r="DP1571" s="11"/>
      <c r="DQ1571" s="6">
        <f>SUMIF(DR$129:DR$159,$D1571,DT$129:DT$159)</f>
        <v>0</v>
      </c>
      <c r="DR1571" s="9"/>
      <c r="DS1571" s="10"/>
      <c r="DT1571" s="11"/>
      <c r="DU1571" s="6">
        <f>SUMIF(DV$129:DV$159,$D1571,DX$129:DX$159)</f>
        <v>0</v>
      </c>
      <c r="DV1571" s="9"/>
      <c r="DW1571" s="10"/>
      <c r="DX1571" s="11"/>
      <c r="DY1571" s="6">
        <f>SUMIF(DZ$129:DZ$159,$D1571,EB$129:EB$159)</f>
        <v>0</v>
      </c>
      <c r="DZ1571" s="9"/>
      <c r="EA1571" s="10"/>
      <c r="EB1571" s="11"/>
      <c r="EC1571" s="6">
        <f>SUMIF(ED$129:ED$159,$D1571,EF$129:EF$159)</f>
        <v>0</v>
      </c>
      <c r="ED1571" s="9"/>
      <c r="EE1571" s="10"/>
      <c r="EF1571" s="11"/>
      <c r="EG1571" s="6">
        <f>SUMIF(EH$129:EH$159,$D1571,EJ$129:EJ$159)</f>
        <v>0</v>
      </c>
      <c r="EH1571" s="9"/>
      <c r="EI1571" s="10"/>
      <c r="EJ1571" s="11"/>
      <c r="EK1571" s="6">
        <f>SUMIF(EL$129:EL$159,$D1571,EN$129:EN$159)</f>
        <v>0</v>
      </c>
      <c r="EL1571" s="9"/>
      <c r="EM1571" s="10"/>
      <c r="EN1571" s="11"/>
      <c r="EO1571" s="6">
        <f>SUMIF(EP$129:EP$159,$D1571,ER$129:ER$159)</f>
        <v>0</v>
      </c>
      <c r="EP1571" s="9"/>
      <c r="EQ1571" s="10"/>
      <c r="ER1571" s="11"/>
      <c r="ES1571" s="6">
        <f>SUMIF(ET$129:ET$159,$D1571,EV$129:EV$159)</f>
        <v>0</v>
      </c>
      <c r="ET1571" s="9"/>
      <c r="EU1571" s="10"/>
      <c r="EV1571" s="11"/>
      <c r="EW1571" s="6">
        <f>SUMIF(EX$129:EX$159,$D1571,EZ$129:EZ$159)</f>
        <v>0</v>
      </c>
      <c r="EX1571" s="9"/>
      <c r="EY1571" s="10"/>
      <c r="EZ1571" s="11"/>
      <c r="FA1571" s="6">
        <f>SUMIF(FB$129:FB$159,$D1571,FD$129:FD$159)</f>
        <v>0</v>
      </c>
      <c r="FB1571" s="9"/>
      <c r="FC1571" s="10"/>
      <c r="FD1571" s="11"/>
      <c r="FE1571" s="6">
        <f>SUMIF(FF$129:FF$159,$D1571,FH$129:FH$159)</f>
        <v>0</v>
      </c>
      <c r="FF1571" s="9"/>
      <c r="FG1571" s="10"/>
      <c r="FH1571" s="11"/>
      <c r="FI1571" s="6">
        <f>SUMIF(FJ$129:FJ$159,$D1571,FL$129:FL$159)</f>
        <v>0</v>
      </c>
      <c r="FJ1571" s="9"/>
      <c r="FK1571" s="10"/>
      <c r="FL1571" s="11"/>
      <c r="FM1571" s="6">
        <f>SUMIF(FN$129:FN$159,$D1571,FP$129:FP$159)</f>
        <v>0</v>
      </c>
      <c r="FN1571" s="9"/>
      <c r="FO1571" s="10"/>
      <c r="FP1571" s="11"/>
      <c r="FQ1571" s="6">
        <f>SUMIF(FR$129:FR$159,$D1571,FT$129:FT$159)</f>
        <v>0</v>
      </c>
      <c r="FR1571" s="9"/>
      <c r="FS1571" s="10"/>
      <c r="FT1571" s="11"/>
      <c r="FU1571" s="6">
        <f>SUMIF(FV$129:FV$159,$D1571,FX$129:FX$159)</f>
        <v>0</v>
      </c>
      <c r="FV1571" s="9"/>
      <c r="FW1571" s="10"/>
      <c r="FX1571" s="11"/>
      <c r="FY1571" s="6">
        <f>SUMIF(FZ$129:FZ$159,$D1571,GB$129:GB$159)</f>
        <v>0</v>
      </c>
      <c r="FZ1571" s="9"/>
      <c r="GA1571" s="10"/>
      <c r="GB1571" s="11"/>
      <c r="GC1571" s="6">
        <f>SUMIF(GD$129:GD$159,$D1571,GF$129:GF$159)</f>
        <v>0</v>
      </c>
      <c r="GD1571" s="9"/>
      <c r="GE1571" s="10"/>
      <c r="GF1571" s="11"/>
      <c r="GG1571" s="6">
        <f>SUMIF(GH$129:GH$159,$D1571,GJ$129:GJ$159)</f>
        <v>0</v>
      </c>
      <c r="GH1571" s="9"/>
      <c r="GI1571" s="10"/>
      <c r="GJ1571" s="11"/>
      <c r="GK1571" s="6">
        <f>SUMIF(GL$129:GL$159,$D1571,GN$129:GN$159)</f>
        <v>0</v>
      </c>
      <c r="GL1571" s="9"/>
      <c r="GM1571" s="10"/>
      <c r="GN1571" s="11"/>
      <c r="GO1571" s="6">
        <f>SUMIF(GP$129:GP$159,$D1571,GR$129:GR$159)</f>
        <v>0</v>
      </c>
      <c r="GP1571" s="9"/>
      <c r="GQ1571" s="10"/>
      <c r="GR1571" s="11"/>
      <c r="GS1571" s="6">
        <f>SUMIF(GT$129:GT$159,$D1571,GV$129:GV$159)</f>
        <v>0</v>
      </c>
      <c r="GT1571" s="9"/>
      <c r="GU1571" s="10"/>
      <c r="GV1571" s="20"/>
      <c r="GW1571" s="19">
        <f t="shared" si="37"/>
        <v>0</v>
      </c>
      <c r="GX1571" s="472"/>
      <c r="GY1571" s="473"/>
    </row>
    <row r="1572" spans="1:207" ht="30">
      <c r="A1572" s="210" t="s">
        <v>80</v>
      </c>
      <c r="B1572" s="475"/>
      <c r="C1572" s="327" t="s">
        <v>453</v>
      </c>
      <c r="D1572" s="237" t="s">
        <v>452</v>
      </c>
      <c r="E1572" s="206">
        <f>SUMIF(F$160:F$190,$D1572,H$160:H$190)</f>
        <v>0</v>
      </c>
      <c r="F1572" s="9"/>
      <c r="G1572" s="10"/>
      <c r="H1572" s="11"/>
      <c r="I1572" s="6">
        <f>SUMIF(J$160:J$190,$D1572,L$160:L$190)</f>
        <v>0</v>
      </c>
      <c r="J1572" s="9"/>
      <c r="K1572" s="10"/>
      <c r="L1572" s="11"/>
      <c r="M1572" s="6">
        <f>SUMIF(N$160:N$190,$D1572,P$160:P$190)</f>
        <v>0</v>
      </c>
      <c r="N1572" s="9"/>
      <c r="O1572" s="10"/>
      <c r="P1572" s="11"/>
      <c r="Q1572" s="6">
        <f>SUMIF(R$160:R$190,$D1572,T$160:T$190)</f>
        <v>0</v>
      </c>
      <c r="R1572" s="9"/>
      <c r="S1572" s="10"/>
      <c r="T1572" s="11"/>
      <c r="U1572" s="6">
        <f>SUMIF(V$160:V$190,$D1572,X$160:X$190)</f>
        <v>0</v>
      </c>
      <c r="V1572" s="9"/>
      <c r="W1572" s="10"/>
      <c r="X1572" s="11"/>
      <c r="Y1572" s="6">
        <f>SUMIF(Z$160:Z$190,$D1572,AB$160:AB$190)</f>
        <v>0</v>
      </c>
      <c r="Z1572" s="9"/>
      <c r="AA1572" s="10"/>
      <c r="AB1572" s="11"/>
      <c r="AC1572" s="6">
        <f>SUMIF(AD$160:AD$190,$D1572,AF$160:AF$190)</f>
        <v>0</v>
      </c>
      <c r="AD1572" s="9"/>
      <c r="AE1572" s="10"/>
      <c r="AF1572" s="11"/>
      <c r="AG1572" s="6">
        <f>SUMIF(AH$160:AH$190,$D1572,AJ$160:AJ$190)</f>
        <v>0</v>
      </c>
      <c r="AH1572" s="9"/>
      <c r="AI1572" s="10"/>
      <c r="AJ1572" s="11"/>
      <c r="AK1572" s="6">
        <f>SUMIF(AL$160:AL$190,$D1572,AN$160:AN$190)</f>
        <v>0</v>
      </c>
      <c r="AL1572" s="9"/>
      <c r="AM1572" s="10"/>
      <c r="AN1572" s="11"/>
      <c r="AO1572" s="6">
        <f>SUMIF(AP$160:AP$190,$D1572,AR$160:AR$190)</f>
        <v>0</v>
      </c>
      <c r="AP1572" s="9"/>
      <c r="AQ1572" s="10"/>
      <c r="AR1572" s="11"/>
      <c r="AS1572" s="6">
        <f>SUMIF(AT$160:AT$190,$D1572,AV$160:AV$190)</f>
        <v>0</v>
      </c>
      <c r="AT1572" s="9"/>
      <c r="AU1572" s="10"/>
      <c r="AV1572" s="11"/>
      <c r="AW1572" s="6">
        <f>SUMIF(AX$160:AX$190,$D1572,AZ$160:AZ$190)</f>
        <v>0</v>
      </c>
      <c r="AX1572" s="9"/>
      <c r="AY1572" s="10"/>
      <c r="AZ1572" s="11"/>
      <c r="BA1572" s="6">
        <f>SUMIF(BB$160:BB$190,$D1572,BD$160:BD$190)</f>
        <v>0</v>
      </c>
      <c r="BB1572" s="9"/>
      <c r="BC1572" s="10"/>
      <c r="BD1572" s="11"/>
      <c r="BE1572" s="6">
        <f>SUMIF(BF$160:BF$190,$D1572,BH$160:BH$190)</f>
        <v>0</v>
      </c>
      <c r="BF1572" s="9"/>
      <c r="BG1572" s="10"/>
      <c r="BH1572" s="11"/>
      <c r="BI1572" s="6">
        <f>SUMIF(BJ$160:BJ$190,$D1572,BL$160:BL$190)</f>
        <v>0</v>
      </c>
      <c r="BJ1572" s="9"/>
      <c r="BK1572" s="10"/>
      <c r="BL1572" s="11"/>
      <c r="BM1572" s="6">
        <f>SUMIF(BN$160:BN$190,$D1572,BP$160:BP$190)</f>
        <v>0</v>
      </c>
      <c r="BN1572" s="9"/>
      <c r="BO1572" s="10"/>
      <c r="BP1572" s="11"/>
      <c r="BQ1572" s="6">
        <f>SUMIF(BR$160:BR$190,$D1572,BT$160:BT$190)</f>
        <v>0</v>
      </c>
      <c r="BR1572" s="9"/>
      <c r="BS1572" s="10"/>
      <c r="BT1572" s="11"/>
      <c r="BU1572" s="6">
        <f>SUMIF(BV$160:BV$190,$D1572,BX$160:BX$190)</f>
        <v>0</v>
      </c>
      <c r="BV1572" s="9"/>
      <c r="BW1572" s="10"/>
      <c r="BX1572" s="11"/>
      <c r="BY1572" s="6">
        <f>SUMIF(BZ$160:BZ$190,$D1572,CB$160:CB$190)</f>
        <v>0</v>
      </c>
      <c r="BZ1572" s="9"/>
      <c r="CA1572" s="10"/>
      <c r="CB1572" s="11"/>
      <c r="CC1572" s="6">
        <f>SUMIF(CD$160:CD$190,$D1572,CF$160:CF$190)</f>
        <v>0</v>
      </c>
      <c r="CD1572" s="9"/>
      <c r="CE1572" s="10"/>
      <c r="CF1572" s="11"/>
      <c r="CG1572" s="6">
        <f>SUMIF(CH$160:CH$190,$D1572,CJ$160:CJ$190)</f>
        <v>0</v>
      </c>
      <c r="CH1572" s="9"/>
      <c r="CI1572" s="10"/>
      <c r="CJ1572" s="11"/>
      <c r="CK1572" s="6">
        <f>SUMIF(CL$160:CL$190,$D1572,CN$160:CN$190)</f>
        <v>0</v>
      </c>
      <c r="CL1572" s="9"/>
      <c r="CM1572" s="10"/>
      <c r="CN1572" s="11"/>
      <c r="CO1572" s="6">
        <f>SUMIF(CP$160:CP$190,$D1572,CR$160:CR$190)</f>
        <v>0</v>
      </c>
      <c r="CP1572" s="9"/>
      <c r="CQ1572" s="10"/>
      <c r="CR1572" s="11"/>
      <c r="CS1572" s="6">
        <f>SUMIF(CT$160:CT$190,$D1572,CV$160:CV$190)</f>
        <v>0</v>
      </c>
      <c r="CT1572" s="9"/>
      <c r="CU1572" s="10"/>
      <c r="CV1572" s="11"/>
      <c r="CW1572" s="6">
        <f>SUMIF(CX$160:CX$190,$D1572,CZ$160:CZ$190)</f>
        <v>0</v>
      </c>
      <c r="CX1572" s="9"/>
      <c r="CY1572" s="10"/>
      <c r="CZ1572" s="11"/>
      <c r="DA1572" s="6">
        <f>SUMIF(DB$160:DB$190,$D1572,DD$160:DD$190)</f>
        <v>0</v>
      </c>
      <c r="DB1572" s="9"/>
      <c r="DC1572" s="10"/>
      <c r="DD1572" s="11"/>
      <c r="DE1572" s="6">
        <f>SUMIF(DF$160:DF$190,$D1572,DH$160:DH$190)</f>
        <v>0</v>
      </c>
      <c r="DF1572" s="9"/>
      <c r="DG1572" s="10"/>
      <c r="DH1572" s="11"/>
      <c r="DI1572" s="6">
        <f>SUMIF(DJ$160:DJ$190,$D1572,DL$160:DL$190)</f>
        <v>0</v>
      </c>
      <c r="DJ1572" s="9"/>
      <c r="DK1572" s="10"/>
      <c r="DL1572" s="11"/>
      <c r="DM1572" s="6">
        <f>SUMIF(DN$160:DN$190,$D1572,DP$160:DP$190)</f>
        <v>0</v>
      </c>
      <c r="DN1572" s="9"/>
      <c r="DO1572" s="10"/>
      <c r="DP1572" s="11"/>
      <c r="DQ1572" s="6">
        <f>SUMIF(DR$160:DR$190,$D1572,DT$160:DT$190)</f>
        <v>0</v>
      </c>
      <c r="DR1572" s="9"/>
      <c r="DS1572" s="10"/>
      <c r="DT1572" s="11"/>
      <c r="DU1572" s="6">
        <f>SUMIF(DV$160:DV$190,$D1572,DX$160:DX$190)</f>
        <v>0</v>
      </c>
      <c r="DV1572" s="9"/>
      <c r="DW1572" s="10"/>
      <c r="DX1572" s="11"/>
      <c r="DY1572" s="6">
        <f>SUMIF(DZ$160:DZ$190,$D1572,EB$160:EB$190)</f>
        <v>0</v>
      </c>
      <c r="DZ1572" s="9"/>
      <c r="EA1572" s="10"/>
      <c r="EB1572" s="11"/>
      <c r="EC1572" s="6">
        <f>SUMIF(ED$160:ED$190,$D1572,EF$160:EF$190)</f>
        <v>0</v>
      </c>
      <c r="ED1572" s="9"/>
      <c r="EE1572" s="10"/>
      <c r="EF1572" s="11"/>
      <c r="EG1572" s="6">
        <f>SUMIF(EH$160:EH$190,$D1572,EJ$160:EJ$190)</f>
        <v>0</v>
      </c>
      <c r="EH1572" s="9"/>
      <c r="EI1572" s="10"/>
      <c r="EJ1572" s="11"/>
      <c r="EK1572" s="6">
        <f>SUMIF(EL$160:EL$190,$D1572,EN$160:EN$190)</f>
        <v>0</v>
      </c>
      <c r="EL1572" s="9"/>
      <c r="EM1572" s="10"/>
      <c r="EN1572" s="11"/>
      <c r="EO1572" s="6">
        <f>SUMIF(EP$160:EP$190,$D1572,ER$160:ER$190)</f>
        <v>0</v>
      </c>
      <c r="EP1572" s="9"/>
      <c r="EQ1572" s="10"/>
      <c r="ER1572" s="11"/>
      <c r="ES1572" s="6">
        <f>SUMIF(ET$160:ET$190,$D1572,EV$160:EV$190)</f>
        <v>0</v>
      </c>
      <c r="ET1572" s="9"/>
      <c r="EU1572" s="10"/>
      <c r="EV1572" s="11"/>
      <c r="EW1572" s="6">
        <f>SUMIF(EX$160:EX$190,$D1572,EZ$160:EZ$190)</f>
        <v>0</v>
      </c>
      <c r="EX1572" s="9"/>
      <c r="EY1572" s="10"/>
      <c r="EZ1572" s="11"/>
      <c r="FA1572" s="6">
        <f>SUMIF(FB$160:FB$190,$D1572,FD$160:FD$190)</f>
        <v>0</v>
      </c>
      <c r="FB1572" s="9"/>
      <c r="FC1572" s="10"/>
      <c r="FD1572" s="11"/>
      <c r="FE1572" s="6">
        <f>SUMIF(FF$160:FF$190,$D1572,FH$160:FH$190)</f>
        <v>0</v>
      </c>
      <c r="FF1572" s="9"/>
      <c r="FG1572" s="10"/>
      <c r="FH1572" s="11"/>
      <c r="FI1572" s="6">
        <f>SUMIF(FJ$160:FJ$190,$D1572,FL$160:FL$190)</f>
        <v>0</v>
      </c>
      <c r="FJ1572" s="9"/>
      <c r="FK1572" s="10"/>
      <c r="FL1572" s="11"/>
      <c r="FM1572" s="6">
        <f>SUMIF(FN$160:FN$190,$D1572,FP$160:FP$190)</f>
        <v>0</v>
      </c>
      <c r="FN1572" s="9"/>
      <c r="FO1572" s="10"/>
      <c r="FP1572" s="11"/>
      <c r="FQ1572" s="6">
        <f>SUMIF(FR$160:FR$190,$D1572,FT$160:FT$190)</f>
        <v>0</v>
      </c>
      <c r="FR1572" s="9"/>
      <c r="FS1572" s="10"/>
      <c r="FT1572" s="11"/>
      <c r="FU1572" s="6">
        <f>SUMIF(FV$160:FV$190,$D1572,FX$160:FX$190)</f>
        <v>0</v>
      </c>
      <c r="FV1572" s="9"/>
      <c r="FW1572" s="10"/>
      <c r="FX1572" s="11"/>
      <c r="FY1572" s="6">
        <f>SUMIF(FZ$160:FZ$190,$D1572,GB$160:GB$190)</f>
        <v>0</v>
      </c>
      <c r="FZ1572" s="9"/>
      <c r="GA1572" s="10"/>
      <c r="GB1572" s="11"/>
      <c r="GC1572" s="6">
        <f>SUMIF(GD$160:GD$190,$D1572,GF$160:GF$190)</f>
        <v>0</v>
      </c>
      <c r="GD1572" s="9"/>
      <c r="GE1572" s="10"/>
      <c r="GF1572" s="11"/>
      <c r="GG1572" s="6">
        <f>SUMIF(GH$160:GH$190,$D1572,GJ$160:GJ$190)</f>
        <v>0</v>
      </c>
      <c r="GH1572" s="9"/>
      <c r="GI1572" s="10"/>
      <c r="GJ1572" s="11"/>
      <c r="GK1572" s="6">
        <f>SUMIF(GL$160:GL$190,$D1572,GN$160:GN$190)</f>
        <v>0</v>
      </c>
      <c r="GL1572" s="9"/>
      <c r="GM1572" s="10"/>
      <c r="GN1572" s="11"/>
      <c r="GO1572" s="6">
        <f>SUMIF(GP$160:GP$190,$D1572,GR$160:GR$190)</f>
        <v>0</v>
      </c>
      <c r="GP1572" s="9"/>
      <c r="GQ1572" s="10"/>
      <c r="GR1572" s="11"/>
      <c r="GS1572" s="6">
        <f>SUMIF(GT$160:GT$190,$D1572,GV$160:GV$190)</f>
        <v>0</v>
      </c>
      <c r="GT1572" s="9"/>
      <c r="GU1572" s="10"/>
      <c r="GV1572" s="20"/>
      <c r="GW1572" s="19">
        <f t="shared" si="37"/>
        <v>0</v>
      </c>
      <c r="GX1572" s="472"/>
      <c r="GY1572" s="473"/>
    </row>
    <row r="1573" spans="1:207" ht="30">
      <c r="A1573" s="210" t="s">
        <v>81</v>
      </c>
      <c r="B1573" s="475"/>
      <c r="C1573" s="327" t="s">
        <v>453</v>
      </c>
      <c r="D1573" s="237" t="s">
        <v>452</v>
      </c>
      <c r="E1573" s="206">
        <f>SUMIF(F$191:F$221,$D1573,H$191:H$221)</f>
        <v>0</v>
      </c>
      <c r="F1573" s="9"/>
      <c r="G1573" s="10"/>
      <c r="H1573" s="11"/>
      <c r="I1573" s="6">
        <f>SUMIF(J$191:J$221,$D1573,L$191:L$221)</f>
        <v>0</v>
      </c>
      <c r="J1573" s="9"/>
      <c r="K1573" s="10"/>
      <c r="L1573" s="11"/>
      <c r="M1573" s="6">
        <f>SUMIF(N$191:N$221,$D1573,P$191:P$221)</f>
        <v>0</v>
      </c>
      <c r="N1573" s="9"/>
      <c r="O1573" s="10"/>
      <c r="P1573" s="11"/>
      <c r="Q1573" s="6">
        <f>SUMIF(R$191:R$221,$D1573,T$191:T$221)</f>
        <v>0</v>
      </c>
      <c r="R1573" s="9"/>
      <c r="S1573" s="10"/>
      <c r="T1573" s="11"/>
      <c r="U1573" s="6">
        <f>SUMIF(V$191:V$221,$D1573,X$191:X$221)</f>
        <v>0</v>
      </c>
      <c r="V1573" s="9"/>
      <c r="W1573" s="10"/>
      <c r="X1573" s="11"/>
      <c r="Y1573" s="6">
        <f>SUMIF(Z$191:Z$221,$D1573,AB$191:AB$221)</f>
        <v>0</v>
      </c>
      <c r="Z1573" s="9"/>
      <c r="AA1573" s="10"/>
      <c r="AB1573" s="11"/>
      <c r="AC1573" s="6">
        <f>SUMIF(AD$191:AD$221,$D1573,AF$191:AF$221)</f>
        <v>0</v>
      </c>
      <c r="AD1573" s="9"/>
      <c r="AE1573" s="10"/>
      <c r="AF1573" s="11"/>
      <c r="AG1573" s="6">
        <f>SUMIF(AH$191:AH$221,$D1573,AJ$191:AJ$221)</f>
        <v>0</v>
      </c>
      <c r="AH1573" s="9"/>
      <c r="AI1573" s="10"/>
      <c r="AJ1573" s="11"/>
      <c r="AK1573" s="6">
        <f>SUMIF(AL$191:AL$221,$D1573,AN$191:AN$221)</f>
        <v>0</v>
      </c>
      <c r="AL1573" s="9"/>
      <c r="AM1573" s="10"/>
      <c r="AN1573" s="11"/>
      <c r="AO1573" s="6">
        <f>SUMIF(AP$191:AP$221,$D1573,AR$191:AR$221)</f>
        <v>0</v>
      </c>
      <c r="AP1573" s="9"/>
      <c r="AQ1573" s="10"/>
      <c r="AR1573" s="11"/>
      <c r="AS1573" s="6">
        <f>SUMIF(AT$191:AT$221,$D1573,AV$191:AV$221)</f>
        <v>0</v>
      </c>
      <c r="AT1573" s="9"/>
      <c r="AU1573" s="10"/>
      <c r="AV1573" s="11"/>
      <c r="AW1573" s="6">
        <f>SUMIF(AX$191:AX$221,$D1573,AZ$191:AZ$221)</f>
        <v>0</v>
      </c>
      <c r="AX1573" s="9"/>
      <c r="AY1573" s="10"/>
      <c r="AZ1573" s="11"/>
      <c r="BA1573" s="6">
        <f>SUMIF(BB$191:BB$221,$D1573,BD$191:BD$221)</f>
        <v>0</v>
      </c>
      <c r="BB1573" s="9"/>
      <c r="BC1573" s="10"/>
      <c r="BD1573" s="11"/>
      <c r="BE1573" s="6">
        <f>SUMIF(BF$191:BF$221,$D1573,BH$191:BH$221)</f>
        <v>0</v>
      </c>
      <c r="BF1573" s="9"/>
      <c r="BG1573" s="10"/>
      <c r="BH1573" s="11"/>
      <c r="BI1573" s="6">
        <f>SUMIF(BJ$191:BJ$221,$D1573,BL$191:BL$221)</f>
        <v>0</v>
      </c>
      <c r="BJ1573" s="9"/>
      <c r="BK1573" s="10"/>
      <c r="BL1573" s="11"/>
      <c r="BM1573" s="6">
        <f>SUMIF(BN$191:BN$221,$D1573,BP$191:BP$221)</f>
        <v>0</v>
      </c>
      <c r="BN1573" s="9"/>
      <c r="BO1573" s="10"/>
      <c r="BP1573" s="11"/>
      <c r="BQ1573" s="6">
        <f>SUMIF(BR$191:BR$221,$D1573,BT$191:BT$221)</f>
        <v>0</v>
      </c>
      <c r="BR1573" s="9"/>
      <c r="BS1573" s="10"/>
      <c r="BT1573" s="11"/>
      <c r="BU1573" s="6">
        <f>SUMIF(BV$191:BV$221,$D1573,BX$191:BX$221)</f>
        <v>0</v>
      </c>
      <c r="BV1573" s="9"/>
      <c r="BW1573" s="10"/>
      <c r="BX1573" s="11"/>
      <c r="BY1573" s="6">
        <f>SUMIF(BZ$191:BZ$221,$D1573,CB$191:CB$221)</f>
        <v>0</v>
      </c>
      <c r="BZ1573" s="9"/>
      <c r="CA1573" s="10"/>
      <c r="CB1573" s="11"/>
      <c r="CC1573" s="6">
        <f>SUMIF(CD$191:CD$221,$D1573,CF$191:CF$221)</f>
        <v>0</v>
      </c>
      <c r="CD1573" s="9"/>
      <c r="CE1573" s="10"/>
      <c r="CF1573" s="11"/>
      <c r="CG1573" s="6">
        <f>SUMIF(CH$191:CH$221,$D1573,CJ$191:CJ$221)</f>
        <v>0</v>
      </c>
      <c r="CH1573" s="9"/>
      <c r="CI1573" s="10"/>
      <c r="CJ1573" s="11"/>
      <c r="CK1573" s="6">
        <f>SUMIF(CL$191:CL$221,$D1573,CN$191:CN$221)</f>
        <v>0</v>
      </c>
      <c r="CL1573" s="9"/>
      <c r="CM1573" s="10"/>
      <c r="CN1573" s="11"/>
      <c r="CO1573" s="6">
        <f>SUMIF(CP$191:CP$221,$D1573,CR$191:CR$221)</f>
        <v>0</v>
      </c>
      <c r="CP1573" s="9"/>
      <c r="CQ1573" s="10"/>
      <c r="CR1573" s="11"/>
      <c r="CS1573" s="6">
        <f>SUMIF(CT$191:CT$221,$D1573,CV$191:CV$221)</f>
        <v>0</v>
      </c>
      <c r="CT1573" s="9"/>
      <c r="CU1573" s="10"/>
      <c r="CV1573" s="11"/>
      <c r="CW1573" s="6">
        <f>SUMIF(CX$191:CX$221,$D1573,CZ$191:CZ$221)</f>
        <v>0</v>
      </c>
      <c r="CX1573" s="9"/>
      <c r="CY1573" s="10"/>
      <c r="CZ1573" s="11"/>
      <c r="DA1573" s="6">
        <f>SUMIF(DB$191:DB$221,$D1573,DD$191:DD$221)</f>
        <v>0</v>
      </c>
      <c r="DB1573" s="9"/>
      <c r="DC1573" s="10"/>
      <c r="DD1573" s="11"/>
      <c r="DE1573" s="6">
        <f>SUMIF(DF$191:DF$221,$D1573,DH$191:DH$221)</f>
        <v>0</v>
      </c>
      <c r="DF1573" s="9"/>
      <c r="DG1573" s="10"/>
      <c r="DH1573" s="11"/>
      <c r="DI1573" s="6">
        <f>SUMIF(DJ$191:DJ$221,$D1573,DL$191:DL$221)</f>
        <v>0</v>
      </c>
      <c r="DJ1573" s="9"/>
      <c r="DK1573" s="10"/>
      <c r="DL1573" s="11"/>
      <c r="DM1573" s="6">
        <f>SUMIF(DN$191:DN$221,$D1573,DP$191:DP$221)</f>
        <v>0</v>
      </c>
      <c r="DN1573" s="9"/>
      <c r="DO1573" s="10"/>
      <c r="DP1573" s="11"/>
      <c r="DQ1573" s="6">
        <f>SUMIF(DR$191:DR$221,$D1573,DT$191:DT$221)</f>
        <v>0</v>
      </c>
      <c r="DR1573" s="9"/>
      <c r="DS1573" s="10"/>
      <c r="DT1573" s="11"/>
      <c r="DU1573" s="6">
        <f>SUMIF(DV$191:DV$221,$D1573,DX$191:DX$221)</f>
        <v>0</v>
      </c>
      <c r="DV1573" s="9"/>
      <c r="DW1573" s="10"/>
      <c r="DX1573" s="11"/>
      <c r="DY1573" s="6">
        <f>SUMIF(DZ$191:DZ$221,$D1573,EB$191:EB$221)</f>
        <v>0</v>
      </c>
      <c r="DZ1573" s="9"/>
      <c r="EA1573" s="10"/>
      <c r="EB1573" s="11"/>
      <c r="EC1573" s="6">
        <f>SUMIF(ED$191:ED$221,$D1573,EF$191:EF$221)</f>
        <v>0</v>
      </c>
      <c r="ED1573" s="9"/>
      <c r="EE1573" s="10"/>
      <c r="EF1573" s="11"/>
      <c r="EG1573" s="6">
        <f>SUMIF(EH$191:EH$221,$D1573,EJ$191:EJ$221)</f>
        <v>0</v>
      </c>
      <c r="EH1573" s="9"/>
      <c r="EI1573" s="10"/>
      <c r="EJ1573" s="11"/>
      <c r="EK1573" s="6">
        <f>SUMIF(EL$191:EL$221,$D1573,EN$191:EN$221)</f>
        <v>0</v>
      </c>
      <c r="EL1573" s="9"/>
      <c r="EM1573" s="10"/>
      <c r="EN1573" s="11"/>
      <c r="EO1573" s="6">
        <f>SUMIF(EP$191:EP$221,$D1573,ER$191:ER$221)</f>
        <v>0</v>
      </c>
      <c r="EP1573" s="9"/>
      <c r="EQ1573" s="10"/>
      <c r="ER1573" s="11"/>
      <c r="ES1573" s="6">
        <f>SUMIF(ET$191:ET$221,$D1573,EV$191:EV$221)</f>
        <v>0</v>
      </c>
      <c r="ET1573" s="9"/>
      <c r="EU1573" s="10"/>
      <c r="EV1573" s="11"/>
      <c r="EW1573" s="6">
        <f>SUMIF(EX$191:EX$221,$D1573,EZ$191:EZ$221)</f>
        <v>0</v>
      </c>
      <c r="EX1573" s="9"/>
      <c r="EY1573" s="10"/>
      <c r="EZ1573" s="11"/>
      <c r="FA1573" s="6">
        <f>SUMIF(FB$191:FB$221,$D1573,FD$191:FD$221)</f>
        <v>0</v>
      </c>
      <c r="FB1573" s="9"/>
      <c r="FC1573" s="10"/>
      <c r="FD1573" s="11"/>
      <c r="FE1573" s="6">
        <f>SUMIF(FF$191:FF$221,$D1573,FH$191:FH$221)</f>
        <v>0</v>
      </c>
      <c r="FF1573" s="9"/>
      <c r="FG1573" s="10"/>
      <c r="FH1573" s="11"/>
      <c r="FI1573" s="6">
        <f>SUMIF(FJ$191:FJ$221,$D1573,FL$191:FL$221)</f>
        <v>0</v>
      </c>
      <c r="FJ1573" s="9"/>
      <c r="FK1573" s="10"/>
      <c r="FL1573" s="11"/>
      <c r="FM1573" s="6">
        <f>SUMIF(FN$191:FN$221,$D1573,FP$191:FP$221)</f>
        <v>0</v>
      </c>
      <c r="FN1573" s="9"/>
      <c r="FO1573" s="10"/>
      <c r="FP1573" s="11"/>
      <c r="FQ1573" s="6">
        <f>SUMIF(FR$191:FR$221,$D1573,FT$191:FT$221)</f>
        <v>0</v>
      </c>
      <c r="FR1573" s="9"/>
      <c r="FS1573" s="10"/>
      <c r="FT1573" s="11"/>
      <c r="FU1573" s="6">
        <f>SUMIF(FV$191:FV$221,$D1573,FX$191:FX$221)</f>
        <v>0</v>
      </c>
      <c r="FV1573" s="9"/>
      <c r="FW1573" s="10"/>
      <c r="FX1573" s="11"/>
      <c r="FY1573" s="6">
        <f>SUMIF(FZ$191:FZ$221,$D1573,GB$191:GB$221)</f>
        <v>0</v>
      </c>
      <c r="FZ1573" s="9"/>
      <c r="GA1573" s="10"/>
      <c r="GB1573" s="11"/>
      <c r="GC1573" s="6">
        <f>SUMIF(GD$191:GD$221,$D1573,GF$191:GF$221)</f>
        <v>0</v>
      </c>
      <c r="GD1573" s="9"/>
      <c r="GE1573" s="10"/>
      <c r="GF1573" s="11"/>
      <c r="GG1573" s="6">
        <f>SUMIF(GH$191:GH$221,$D1573,GJ$191:GJ$221)</f>
        <v>0</v>
      </c>
      <c r="GH1573" s="9"/>
      <c r="GI1573" s="10"/>
      <c r="GJ1573" s="11"/>
      <c r="GK1573" s="6">
        <f>SUMIF(GL$191:GL$221,$D1573,GN$191:GN$221)</f>
        <v>0</v>
      </c>
      <c r="GL1573" s="9"/>
      <c r="GM1573" s="10"/>
      <c r="GN1573" s="11"/>
      <c r="GO1573" s="6">
        <f>SUMIF(GP$191:GP$221,$D1573,GR$191:GR$221)</f>
        <v>0</v>
      </c>
      <c r="GP1573" s="9"/>
      <c r="GQ1573" s="10"/>
      <c r="GR1573" s="11"/>
      <c r="GS1573" s="6">
        <f>SUMIF(GT$191:GT$221,$D1573,GV$191:GV$221)</f>
        <v>0</v>
      </c>
      <c r="GT1573" s="9"/>
      <c r="GU1573" s="10"/>
      <c r="GV1573" s="20"/>
      <c r="GW1573" s="19">
        <f t="shared" si="37"/>
        <v>0</v>
      </c>
      <c r="GX1573" s="472"/>
      <c r="GY1573" s="473"/>
    </row>
    <row r="1574" spans="1:207" ht="30">
      <c r="A1574" s="210" t="s">
        <v>82</v>
      </c>
      <c r="B1574" s="475"/>
      <c r="C1574" s="327" t="s">
        <v>453</v>
      </c>
      <c r="D1574" s="237" t="s">
        <v>452</v>
      </c>
      <c r="E1574" s="206">
        <f>SUMIF(F$222:F$252,$D1574,H$222:H$252)</f>
        <v>0</v>
      </c>
      <c r="F1574" s="9"/>
      <c r="G1574" s="10"/>
      <c r="H1574" s="11"/>
      <c r="I1574" s="6">
        <f>SUMIF(J$222:J$252,$D1574,L$222:L$252)</f>
        <v>0</v>
      </c>
      <c r="J1574" s="9"/>
      <c r="K1574" s="10"/>
      <c r="L1574" s="11"/>
      <c r="M1574" s="6">
        <f>SUMIF(N$222:N$252,$D1574,P$222:P$252)</f>
        <v>0</v>
      </c>
      <c r="N1574" s="9"/>
      <c r="O1574" s="10"/>
      <c r="P1574" s="11"/>
      <c r="Q1574" s="6">
        <f>SUMIF(R$222:R$252,$D1574,T$222:T$252)</f>
        <v>0</v>
      </c>
      <c r="R1574" s="9"/>
      <c r="S1574" s="10"/>
      <c r="T1574" s="11"/>
      <c r="U1574" s="6">
        <f>SUMIF(V$222:V$252,$D1574,X$222:X$252)</f>
        <v>0</v>
      </c>
      <c r="V1574" s="9"/>
      <c r="W1574" s="10"/>
      <c r="X1574" s="11"/>
      <c r="Y1574" s="6">
        <f>SUMIF(Z$222:Z$252,$D1574,AB$222:AB$252)</f>
        <v>0</v>
      </c>
      <c r="Z1574" s="9"/>
      <c r="AA1574" s="10"/>
      <c r="AB1574" s="11"/>
      <c r="AC1574" s="6">
        <f>SUMIF(AD$222:AD$252,$D1574,AF$222:AF$252)</f>
        <v>0</v>
      </c>
      <c r="AD1574" s="9"/>
      <c r="AE1574" s="10"/>
      <c r="AF1574" s="11"/>
      <c r="AG1574" s="6">
        <f>SUMIF(AH$222:AH$252,$D1574,AJ$222:AJ$252)</f>
        <v>0</v>
      </c>
      <c r="AH1574" s="9"/>
      <c r="AI1574" s="10"/>
      <c r="AJ1574" s="11"/>
      <c r="AK1574" s="6">
        <f>SUMIF(AL$222:AL$252,$D1574,AN$222:AN$252)</f>
        <v>0</v>
      </c>
      <c r="AL1574" s="9"/>
      <c r="AM1574" s="10"/>
      <c r="AN1574" s="11"/>
      <c r="AO1574" s="6">
        <f>SUMIF(AP$222:AP$252,$D1574,AR$222:AR$252)</f>
        <v>0</v>
      </c>
      <c r="AP1574" s="9"/>
      <c r="AQ1574" s="10"/>
      <c r="AR1574" s="11"/>
      <c r="AS1574" s="6">
        <f>SUMIF(AT$222:AT$252,$D1574,AV$222:AV$252)</f>
        <v>0</v>
      </c>
      <c r="AT1574" s="9"/>
      <c r="AU1574" s="10"/>
      <c r="AV1574" s="11"/>
      <c r="AW1574" s="6">
        <f>SUMIF(AX$222:AX$252,$D1574,AZ$222:AZ$252)</f>
        <v>0</v>
      </c>
      <c r="AX1574" s="9"/>
      <c r="AY1574" s="10"/>
      <c r="AZ1574" s="11"/>
      <c r="BA1574" s="6">
        <f>SUMIF(BB$222:BB$252,$D1574,BD$222:BD$252)</f>
        <v>0</v>
      </c>
      <c r="BB1574" s="9"/>
      <c r="BC1574" s="10"/>
      <c r="BD1574" s="11"/>
      <c r="BE1574" s="6">
        <f>SUMIF(BF$222:BF$252,$D1574,BH$222:BH$252)</f>
        <v>0</v>
      </c>
      <c r="BF1574" s="9"/>
      <c r="BG1574" s="10"/>
      <c r="BH1574" s="11"/>
      <c r="BI1574" s="6">
        <f>SUMIF(BJ$222:BJ$252,$D1574,BL$222:BL$252)</f>
        <v>0</v>
      </c>
      <c r="BJ1574" s="9"/>
      <c r="BK1574" s="10"/>
      <c r="BL1574" s="11"/>
      <c r="BM1574" s="6">
        <f>SUMIF(BN$222:BN$252,$D1574,BP$222:BP$252)</f>
        <v>0</v>
      </c>
      <c r="BN1574" s="9"/>
      <c r="BO1574" s="10"/>
      <c r="BP1574" s="11"/>
      <c r="BQ1574" s="6">
        <f>SUMIF(BR$222:BR$252,$D1574,BT$222:BT$252)</f>
        <v>0</v>
      </c>
      <c r="BR1574" s="9"/>
      <c r="BS1574" s="10"/>
      <c r="BT1574" s="11"/>
      <c r="BU1574" s="6">
        <f>SUMIF(BV$222:BV$252,$D1574,BX$222:BX$252)</f>
        <v>0</v>
      </c>
      <c r="BV1574" s="9"/>
      <c r="BW1574" s="10"/>
      <c r="BX1574" s="11"/>
      <c r="BY1574" s="6">
        <f>SUMIF(BZ$222:BZ$252,$D1574,CB$222:CB$252)</f>
        <v>0</v>
      </c>
      <c r="BZ1574" s="9"/>
      <c r="CA1574" s="10"/>
      <c r="CB1574" s="11"/>
      <c r="CC1574" s="6">
        <f>SUMIF(CD$222:CD$252,$D1574,CF$222:CF$252)</f>
        <v>0</v>
      </c>
      <c r="CD1574" s="9"/>
      <c r="CE1574" s="10"/>
      <c r="CF1574" s="11"/>
      <c r="CG1574" s="6">
        <f>SUMIF(CH$222:CH$252,$D1574,CJ$222:CJ$252)</f>
        <v>0</v>
      </c>
      <c r="CH1574" s="9"/>
      <c r="CI1574" s="10"/>
      <c r="CJ1574" s="11"/>
      <c r="CK1574" s="6">
        <f>SUMIF(CL$222:CL$252,$D1574,CN$222:CN$252)</f>
        <v>0</v>
      </c>
      <c r="CL1574" s="9"/>
      <c r="CM1574" s="10"/>
      <c r="CN1574" s="11"/>
      <c r="CO1574" s="6">
        <f>SUMIF(CP$222:CP$252,$D1574,CR$222:CR$252)</f>
        <v>0</v>
      </c>
      <c r="CP1574" s="9"/>
      <c r="CQ1574" s="10"/>
      <c r="CR1574" s="11"/>
      <c r="CS1574" s="6">
        <f>SUMIF(CT$222:CT$252,$D1574,CV$222:CV$252)</f>
        <v>0</v>
      </c>
      <c r="CT1574" s="9"/>
      <c r="CU1574" s="10"/>
      <c r="CV1574" s="11"/>
      <c r="CW1574" s="6">
        <f>SUMIF(CX$222:CX$252,$D1574,CZ$222:CZ$252)</f>
        <v>0</v>
      </c>
      <c r="CX1574" s="9"/>
      <c r="CY1574" s="10"/>
      <c r="CZ1574" s="11"/>
      <c r="DA1574" s="6">
        <f>SUMIF(DB$222:DB$252,$D1574,DD$222:DD$252)</f>
        <v>0</v>
      </c>
      <c r="DB1574" s="9"/>
      <c r="DC1574" s="10"/>
      <c r="DD1574" s="11"/>
      <c r="DE1574" s="6">
        <f>SUMIF(DF$222:DF$252,$D1574,DH$222:DH$252)</f>
        <v>0</v>
      </c>
      <c r="DF1574" s="9"/>
      <c r="DG1574" s="10"/>
      <c r="DH1574" s="11"/>
      <c r="DI1574" s="6">
        <f>SUMIF(DJ$222:DJ$252,$D1574,DL$222:DL$252)</f>
        <v>0</v>
      </c>
      <c r="DJ1574" s="9"/>
      <c r="DK1574" s="10"/>
      <c r="DL1574" s="11"/>
      <c r="DM1574" s="6">
        <f>SUMIF(DN$222:DN$252,$D1574,DP$222:DP$252)</f>
        <v>0</v>
      </c>
      <c r="DN1574" s="9"/>
      <c r="DO1574" s="10"/>
      <c r="DP1574" s="11"/>
      <c r="DQ1574" s="6">
        <f>SUMIF(DR$222:DR$252,$D1574,DT$222:DT$252)</f>
        <v>0</v>
      </c>
      <c r="DR1574" s="9"/>
      <c r="DS1574" s="10"/>
      <c r="DT1574" s="11"/>
      <c r="DU1574" s="6">
        <f>SUMIF(DV$222:DV$252,$D1574,DX$222:DX$252)</f>
        <v>0</v>
      </c>
      <c r="DV1574" s="9"/>
      <c r="DW1574" s="10"/>
      <c r="DX1574" s="11"/>
      <c r="DY1574" s="6">
        <f>SUMIF(DZ$222:DZ$252,$D1574,EB$222:EB$252)</f>
        <v>0</v>
      </c>
      <c r="DZ1574" s="9"/>
      <c r="EA1574" s="10"/>
      <c r="EB1574" s="11"/>
      <c r="EC1574" s="6">
        <f>SUMIF(ED$222:ED$252,$D1574,EF$222:EF$252)</f>
        <v>0</v>
      </c>
      <c r="ED1574" s="9"/>
      <c r="EE1574" s="10"/>
      <c r="EF1574" s="11"/>
      <c r="EG1574" s="6">
        <f>SUMIF(EH$222:EH$252,$D1574,EJ$222:EJ$252)</f>
        <v>0</v>
      </c>
      <c r="EH1574" s="9"/>
      <c r="EI1574" s="10"/>
      <c r="EJ1574" s="11"/>
      <c r="EK1574" s="6">
        <f>SUMIF(EL$222:EL$252,$D1574,EN$222:EN$252)</f>
        <v>0</v>
      </c>
      <c r="EL1574" s="9"/>
      <c r="EM1574" s="10"/>
      <c r="EN1574" s="11"/>
      <c r="EO1574" s="6">
        <f>SUMIF(EP$222:EP$252,$D1574,ER$222:ER$252)</f>
        <v>0</v>
      </c>
      <c r="EP1574" s="9"/>
      <c r="EQ1574" s="10"/>
      <c r="ER1574" s="11"/>
      <c r="ES1574" s="6">
        <f>SUMIF(ET$222:ET$252,$D1574,EV$222:EV$252)</f>
        <v>0</v>
      </c>
      <c r="ET1574" s="9"/>
      <c r="EU1574" s="10"/>
      <c r="EV1574" s="11"/>
      <c r="EW1574" s="6">
        <f>SUMIF(EX$222:EX$252,$D1574,EZ$222:EZ$252)</f>
        <v>0</v>
      </c>
      <c r="EX1574" s="9"/>
      <c r="EY1574" s="10"/>
      <c r="EZ1574" s="11"/>
      <c r="FA1574" s="6">
        <f>SUMIF(FB$222:FB$252,$D1574,FD$222:FD$252)</f>
        <v>0</v>
      </c>
      <c r="FB1574" s="9"/>
      <c r="FC1574" s="10"/>
      <c r="FD1574" s="11"/>
      <c r="FE1574" s="6">
        <f>SUMIF(FF$222:FF$252,$D1574,FH$222:FH$252)</f>
        <v>0</v>
      </c>
      <c r="FF1574" s="9"/>
      <c r="FG1574" s="10"/>
      <c r="FH1574" s="11"/>
      <c r="FI1574" s="6">
        <f>SUMIF(FJ$222:FJ$252,$D1574,FL$222:FL$252)</f>
        <v>0</v>
      </c>
      <c r="FJ1574" s="9"/>
      <c r="FK1574" s="10"/>
      <c r="FL1574" s="11"/>
      <c r="FM1574" s="6">
        <f>SUMIF(FN$222:FN$252,$D1574,FP$222:FP$252)</f>
        <v>0</v>
      </c>
      <c r="FN1574" s="9"/>
      <c r="FO1574" s="10"/>
      <c r="FP1574" s="11"/>
      <c r="FQ1574" s="6">
        <f>SUMIF(FR$222:FR$252,$D1574,FT$222:FT$252)</f>
        <v>0</v>
      </c>
      <c r="FR1574" s="9"/>
      <c r="FS1574" s="10"/>
      <c r="FT1574" s="11"/>
      <c r="FU1574" s="6">
        <f>SUMIF(FV$222:FV$252,$D1574,FX$222:FX$252)</f>
        <v>0</v>
      </c>
      <c r="FV1574" s="9"/>
      <c r="FW1574" s="10"/>
      <c r="FX1574" s="11"/>
      <c r="FY1574" s="6">
        <f>SUMIF(FZ$222:FZ$252,$D1574,GB$222:GB$252)</f>
        <v>0</v>
      </c>
      <c r="FZ1574" s="9"/>
      <c r="GA1574" s="10"/>
      <c r="GB1574" s="11"/>
      <c r="GC1574" s="6">
        <f>SUMIF(GD$222:GD$252,$D1574,GF$222:GF$252)</f>
        <v>0</v>
      </c>
      <c r="GD1574" s="9"/>
      <c r="GE1574" s="10"/>
      <c r="GF1574" s="11"/>
      <c r="GG1574" s="6">
        <f>SUMIF(GH$222:GH$252,$D1574,GJ$222:GJ$252)</f>
        <v>0</v>
      </c>
      <c r="GH1574" s="9"/>
      <c r="GI1574" s="10"/>
      <c r="GJ1574" s="11"/>
      <c r="GK1574" s="6">
        <f>SUMIF(GL$222:GL$252,$D1574,GN$222:GN$252)</f>
        <v>0</v>
      </c>
      <c r="GL1574" s="9"/>
      <c r="GM1574" s="10"/>
      <c r="GN1574" s="11"/>
      <c r="GO1574" s="6">
        <f>SUMIF(GP$222:GP$252,$D1574,GR$222:GR$252)</f>
        <v>0</v>
      </c>
      <c r="GP1574" s="9"/>
      <c r="GQ1574" s="10"/>
      <c r="GR1574" s="11"/>
      <c r="GS1574" s="6">
        <f>SUMIF(GT$222:GT$252,$D1574,GV$222:GV$252)</f>
        <v>0</v>
      </c>
      <c r="GT1574" s="9"/>
      <c r="GU1574" s="10"/>
      <c r="GV1574" s="20"/>
      <c r="GW1574" s="19">
        <f t="shared" si="37"/>
        <v>0</v>
      </c>
      <c r="GX1574" s="472"/>
      <c r="GY1574" s="473"/>
    </row>
    <row r="1575" spans="1:207" ht="30">
      <c r="A1575" s="210" t="s">
        <v>83</v>
      </c>
      <c r="B1575" s="475"/>
      <c r="C1575" s="327" t="s">
        <v>453</v>
      </c>
      <c r="D1575" s="237" t="s">
        <v>452</v>
      </c>
      <c r="E1575" s="206">
        <f>SUMIF(F$253:F$283,$D1575,H$253:H$283)</f>
        <v>0</v>
      </c>
      <c r="F1575" s="9"/>
      <c r="G1575" s="10"/>
      <c r="H1575" s="11"/>
      <c r="I1575" s="6">
        <f>SUMIF(J$253:J$283,$D1575,L$253:L$283)</f>
        <v>0</v>
      </c>
      <c r="J1575" s="9"/>
      <c r="K1575" s="10"/>
      <c r="L1575" s="11"/>
      <c r="M1575" s="6">
        <f>SUMIF(N$253:N$283,$D1575,P$253:P$283)</f>
        <v>0</v>
      </c>
      <c r="N1575" s="9"/>
      <c r="O1575" s="10"/>
      <c r="P1575" s="11"/>
      <c r="Q1575" s="6">
        <f>SUMIF(R$253:R$283,$D1575,T$253:T$283)</f>
        <v>0</v>
      </c>
      <c r="R1575" s="9"/>
      <c r="S1575" s="10"/>
      <c r="T1575" s="11"/>
      <c r="U1575" s="6">
        <f>SUMIF(V$253:V$283,$D1575,X$253:X$283)</f>
        <v>0</v>
      </c>
      <c r="V1575" s="9"/>
      <c r="W1575" s="10"/>
      <c r="X1575" s="11"/>
      <c r="Y1575" s="6">
        <f>SUMIF(Z$253:Z$283,$D1575,AB$253:AB$283)</f>
        <v>0</v>
      </c>
      <c r="Z1575" s="9"/>
      <c r="AA1575" s="10"/>
      <c r="AB1575" s="11"/>
      <c r="AC1575" s="6">
        <f>SUMIF(AD$253:AD$283,$D1575,AF$253:AF$283)</f>
        <v>0</v>
      </c>
      <c r="AD1575" s="9"/>
      <c r="AE1575" s="10"/>
      <c r="AF1575" s="11"/>
      <c r="AG1575" s="6">
        <f>SUMIF(AH$253:AH$283,$D1575,AJ$253:AJ$283)</f>
        <v>0</v>
      </c>
      <c r="AH1575" s="9"/>
      <c r="AI1575" s="10"/>
      <c r="AJ1575" s="11"/>
      <c r="AK1575" s="6">
        <f>SUMIF(AL$253:AL$283,$D1575,AN$253:AN$283)</f>
        <v>0</v>
      </c>
      <c r="AL1575" s="9"/>
      <c r="AM1575" s="10"/>
      <c r="AN1575" s="11"/>
      <c r="AO1575" s="6">
        <f>SUMIF(AP$253:AP$283,$D1575,AR$253:AR$283)</f>
        <v>0</v>
      </c>
      <c r="AP1575" s="9"/>
      <c r="AQ1575" s="10"/>
      <c r="AR1575" s="11"/>
      <c r="AS1575" s="6">
        <f>SUMIF(AT$253:AT$283,$D1575,AV$253:AV$283)</f>
        <v>0</v>
      </c>
      <c r="AT1575" s="9"/>
      <c r="AU1575" s="10"/>
      <c r="AV1575" s="11"/>
      <c r="AW1575" s="6">
        <f>SUMIF(AX$253:AX$283,$D1575,AZ$253:AZ$283)</f>
        <v>0</v>
      </c>
      <c r="AX1575" s="9"/>
      <c r="AY1575" s="10"/>
      <c r="AZ1575" s="11"/>
      <c r="BA1575" s="6">
        <f>SUMIF(BB$253:BB$283,$D1575,BD$253:BD$283)</f>
        <v>0</v>
      </c>
      <c r="BB1575" s="9"/>
      <c r="BC1575" s="10"/>
      <c r="BD1575" s="11"/>
      <c r="BE1575" s="6">
        <f>SUMIF(BF$253:BF$283,$D1575,BH$253:BH$283)</f>
        <v>0</v>
      </c>
      <c r="BF1575" s="9"/>
      <c r="BG1575" s="10"/>
      <c r="BH1575" s="11"/>
      <c r="BI1575" s="6">
        <f>SUMIF(BJ$253:BJ$283,$D1575,BL$253:BL$283)</f>
        <v>0</v>
      </c>
      <c r="BJ1575" s="9"/>
      <c r="BK1575" s="10"/>
      <c r="BL1575" s="11"/>
      <c r="BM1575" s="6">
        <f>SUMIF(BN$253:BN$283,$D1575,BP$253:BP$283)</f>
        <v>0</v>
      </c>
      <c r="BN1575" s="9"/>
      <c r="BO1575" s="10"/>
      <c r="BP1575" s="11"/>
      <c r="BQ1575" s="6">
        <f>SUMIF(BR$253:BR$283,$D1575,BT$253:BT$283)</f>
        <v>0</v>
      </c>
      <c r="BR1575" s="9"/>
      <c r="BS1575" s="10"/>
      <c r="BT1575" s="11"/>
      <c r="BU1575" s="6">
        <f>SUMIF(BV$253:BV$283,$D1575,BX$253:BX$283)</f>
        <v>0</v>
      </c>
      <c r="BV1575" s="9"/>
      <c r="BW1575" s="10"/>
      <c r="BX1575" s="11"/>
      <c r="BY1575" s="6">
        <f>SUMIF(BZ$253:BZ$283,$D1575,CB$253:CB$283)</f>
        <v>0</v>
      </c>
      <c r="BZ1575" s="9"/>
      <c r="CA1575" s="10"/>
      <c r="CB1575" s="11"/>
      <c r="CC1575" s="6">
        <f>SUMIF(CD$253:CD$283,$D1575,CF$253:CF$283)</f>
        <v>0</v>
      </c>
      <c r="CD1575" s="9"/>
      <c r="CE1575" s="10"/>
      <c r="CF1575" s="11"/>
      <c r="CG1575" s="6">
        <f>SUMIF(CH$253:CH$283,$D1575,CJ$253:CJ$283)</f>
        <v>0</v>
      </c>
      <c r="CH1575" s="9"/>
      <c r="CI1575" s="10"/>
      <c r="CJ1575" s="11"/>
      <c r="CK1575" s="6">
        <f>SUMIF(CL$253:CL$283,$D1575,CN$253:CN$283)</f>
        <v>0</v>
      </c>
      <c r="CL1575" s="9"/>
      <c r="CM1575" s="10"/>
      <c r="CN1575" s="11"/>
      <c r="CO1575" s="6">
        <f>SUMIF(CP$253:CP$283,$D1575,CR$253:CR$283)</f>
        <v>0</v>
      </c>
      <c r="CP1575" s="9"/>
      <c r="CQ1575" s="10"/>
      <c r="CR1575" s="11"/>
      <c r="CS1575" s="6">
        <f>SUMIF(CT$253:CT$283,$D1575,CV$253:CV$283)</f>
        <v>0</v>
      </c>
      <c r="CT1575" s="9"/>
      <c r="CU1575" s="10"/>
      <c r="CV1575" s="11"/>
      <c r="CW1575" s="6">
        <f>SUMIF(CX$253:CX$283,$D1575,CZ$253:CZ$283)</f>
        <v>0</v>
      </c>
      <c r="CX1575" s="9"/>
      <c r="CY1575" s="10"/>
      <c r="CZ1575" s="11"/>
      <c r="DA1575" s="6">
        <f>SUMIF(DB$253:DB$283,$D1575,DD$253:DD$283)</f>
        <v>0</v>
      </c>
      <c r="DB1575" s="9"/>
      <c r="DC1575" s="10"/>
      <c r="DD1575" s="11"/>
      <c r="DE1575" s="6">
        <f>SUMIF(DF$253:DF$283,$D1575,DH$253:DH$283)</f>
        <v>0</v>
      </c>
      <c r="DF1575" s="9"/>
      <c r="DG1575" s="10"/>
      <c r="DH1575" s="11"/>
      <c r="DI1575" s="6">
        <f>SUMIF(DJ$253:DJ$283,$D1575,DL$253:DL$283)</f>
        <v>0</v>
      </c>
      <c r="DJ1575" s="9"/>
      <c r="DK1575" s="10"/>
      <c r="DL1575" s="11"/>
      <c r="DM1575" s="6">
        <f>SUMIF(DN$253:DN$283,$D1575,DP$253:DP$283)</f>
        <v>0</v>
      </c>
      <c r="DN1575" s="9"/>
      <c r="DO1575" s="10"/>
      <c r="DP1575" s="11"/>
      <c r="DQ1575" s="6">
        <f>SUMIF(DR$253:DR$283,$D1575,DT$253:DT$283)</f>
        <v>0</v>
      </c>
      <c r="DR1575" s="9"/>
      <c r="DS1575" s="10"/>
      <c r="DT1575" s="11"/>
      <c r="DU1575" s="6">
        <f>SUMIF(DV$253:DV$283,$D1575,DX$253:DX$283)</f>
        <v>0</v>
      </c>
      <c r="DV1575" s="9"/>
      <c r="DW1575" s="10"/>
      <c r="DX1575" s="11"/>
      <c r="DY1575" s="6">
        <f>SUMIF(DZ$253:DZ$283,$D1575,EB$253:EB$283)</f>
        <v>0</v>
      </c>
      <c r="DZ1575" s="9"/>
      <c r="EA1575" s="10"/>
      <c r="EB1575" s="11"/>
      <c r="EC1575" s="6">
        <f>SUMIF(ED$253:ED$283,$D1575,EF$253:EF$283)</f>
        <v>0</v>
      </c>
      <c r="ED1575" s="9"/>
      <c r="EE1575" s="10"/>
      <c r="EF1575" s="11"/>
      <c r="EG1575" s="6">
        <f>SUMIF(EH$253:EH$283,$D1575,EJ$253:EJ$283)</f>
        <v>0</v>
      </c>
      <c r="EH1575" s="9"/>
      <c r="EI1575" s="10"/>
      <c r="EJ1575" s="11"/>
      <c r="EK1575" s="6">
        <f>SUMIF(EL$253:EL$283,$D1575,EN$253:EN$283)</f>
        <v>0</v>
      </c>
      <c r="EL1575" s="9"/>
      <c r="EM1575" s="10"/>
      <c r="EN1575" s="11"/>
      <c r="EO1575" s="6">
        <f>SUMIF(EP$253:EP$283,$D1575,ER$253:ER$283)</f>
        <v>0</v>
      </c>
      <c r="EP1575" s="9"/>
      <c r="EQ1575" s="10"/>
      <c r="ER1575" s="11"/>
      <c r="ES1575" s="6">
        <f>SUMIF(ET$253:ET$283,$D1575,EV$253:EV$283)</f>
        <v>0</v>
      </c>
      <c r="ET1575" s="9"/>
      <c r="EU1575" s="10"/>
      <c r="EV1575" s="11"/>
      <c r="EW1575" s="6">
        <f>SUMIF(EX$253:EX$283,$D1575,EZ$253:EZ$283)</f>
        <v>0</v>
      </c>
      <c r="EX1575" s="9"/>
      <c r="EY1575" s="10"/>
      <c r="EZ1575" s="11"/>
      <c r="FA1575" s="6">
        <f>SUMIF(FB$253:FB$283,$D1575,FD$253:FD$283)</f>
        <v>0</v>
      </c>
      <c r="FB1575" s="9"/>
      <c r="FC1575" s="10"/>
      <c r="FD1575" s="11"/>
      <c r="FE1575" s="6">
        <f>SUMIF(FF$253:FF$283,$D1575,FH$253:FH$283)</f>
        <v>0</v>
      </c>
      <c r="FF1575" s="9"/>
      <c r="FG1575" s="10"/>
      <c r="FH1575" s="11"/>
      <c r="FI1575" s="6">
        <f>SUMIF(FJ$253:FJ$283,$D1575,FL$253:FL$283)</f>
        <v>0</v>
      </c>
      <c r="FJ1575" s="9"/>
      <c r="FK1575" s="10"/>
      <c r="FL1575" s="11"/>
      <c r="FM1575" s="6">
        <f>SUMIF(FN$253:FN$283,$D1575,FP$253:FP$283)</f>
        <v>0</v>
      </c>
      <c r="FN1575" s="9"/>
      <c r="FO1575" s="10"/>
      <c r="FP1575" s="11"/>
      <c r="FQ1575" s="6">
        <f>SUMIF(FR$253:FR$283,$D1575,FT$253:FT$283)</f>
        <v>0</v>
      </c>
      <c r="FR1575" s="9"/>
      <c r="FS1575" s="10"/>
      <c r="FT1575" s="11"/>
      <c r="FU1575" s="6">
        <f>SUMIF(FV$253:FV$283,$D1575,FX$253:FX$283)</f>
        <v>0</v>
      </c>
      <c r="FV1575" s="9"/>
      <c r="FW1575" s="10"/>
      <c r="FX1575" s="11"/>
      <c r="FY1575" s="6">
        <f>SUMIF(FZ$253:FZ$283,$D1575,GB$253:GB$283)</f>
        <v>0</v>
      </c>
      <c r="FZ1575" s="9"/>
      <c r="GA1575" s="10"/>
      <c r="GB1575" s="11"/>
      <c r="GC1575" s="6">
        <f>SUMIF(GD$253:GD$283,$D1575,GF$253:GF$283)</f>
        <v>0</v>
      </c>
      <c r="GD1575" s="9"/>
      <c r="GE1575" s="10"/>
      <c r="GF1575" s="11"/>
      <c r="GG1575" s="6">
        <f>SUMIF(GH$253:GH$283,$D1575,GJ$253:GJ$283)</f>
        <v>0</v>
      </c>
      <c r="GH1575" s="9"/>
      <c r="GI1575" s="10"/>
      <c r="GJ1575" s="11"/>
      <c r="GK1575" s="6">
        <f>SUMIF(GL$253:GL$283,$D1575,GN$253:GN$283)</f>
        <v>0</v>
      </c>
      <c r="GL1575" s="9"/>
      <c r="GM1575" s="10"/>
      <c r="GN1575" s="11"/>
      <c r="GO1575" s="6">
        <f>SUMIF(GP$253:GP$283,$D1575,GR$253:GR$283)</f>
        <v>0</v>
      </c>
      <c r="GP1575" s="9"/>
      <c r="GQ1575" s="10"/>
      <c r="GR1575" s="11"/>
      <c r="GS1575" s="6">
        <f>SUMIF(GT$253:GT$283,$D1575,GV$253:GV$283)</f>
        <v>0</v>
      </c>
      <c r="GT1575" s="9"/>
      <c r="GU1575" s="10"/>
      <c r="GV1575" s="20"/>
      <c r="GW1575" s="19">
        <f t="shared" si="37"/>
        <v>0</v>
      </c>
      <c r="GX1575" s="472"/>
      <c r="GY1575" s="473"/>
    </row>
    <row r="1576" spans="1:207" ht="30">
      <c r="A1576" s="210" t="s">
        <v>84</v>
      </c>
      <c r="B1576" s="475"/>
      <c r="C1576" s="327" t="s">
        <v>453</v>
      </c>
      <c r="D1576" s="237" t="s">
        <v>452</v>
      </c>
      <c r="E1576" s="206">
        <f>SUMIF(F$284:F$314,$D1576,H$284:H$314)</f>
        <v>0</v>
      </c>
      <c r="F1576" s="9"/>
      <c r="G1576" s="10"/>
      <c r="H1576" s="11"/>
      <c r="I1576" s="6">
        <f>SUMIF(J$284:J$314,$D1576,L$284:L$314)</f>
        <v>0</v>
      </c>
      <c r="J1576" s="9"/>
      <c r="K1576" s="10"/>
      <c r="L1576" s="11"/>
      <c r="M1576" s="6">
        <f>SUMIF(N$284:N$314,$D1576,P$284:P$314)</f>
        <v>0</v>
      </c>
      <c r="N1576" s="9"/>
      <c r="O1576" s="10"/>
      <c r="P1576" s="11"/>
      <c r="Q1576" s="6">
        <f>SUMIF(R$284:R$314,$D1576,T$284:T$314)</f>
        <v>0</v>
      </c>
      <c r="R1576" s="9"/>
      <c r="S1576" s="10"/>
      <c r="T1576" s="11"/>
      <c r="U1576" s="6">
        <f>SUMIF(V$284:V$314,$D1576,X$284:X$314)</f>
        <v>0</v>
      </c>
      <c r="V1576" s="9"/>
      <c r="W1576" s="10"/>
      <c r="X1576" s="11"/>
      <c r="Y1576" s="6">
        <f>SUMIF(Z$284:Z$314,$D1576,AB$284:AB$314)</f>
        <v>0</v>
      </c>
      <c r="Z1576" s="9"/>
      <c r="AA1576" s="10"/>
      <c r="AB1576" s="11"/>
      <c r="AC1576" s="6">
        <f>SUMIF(AD$284:AD$314,$D1576,AF$284:AF$314)</f>
        <v>0</v>
      </c>
      <c r="AD1576" s="9"/>
      <c r="AE1576" s="10"/>
      <c r="AF1576" s="11"/>
      <c r="AG1576" s="6">
        <f>SUMIF(AH$284:AH$314,$D1576,AJ$284:AJ$314)</f>
        <v>0</v>
      </c>
      <c r="AH1576" s="9"/>
      <c r="AI1576" s="10"/>
      <c r="AJ1576" s="11"/>
      <c r="AK1576" s="6">
        <f>SUMIF(AL$284:AL$314,$D1576,AN$284:AN$314)</f>
        <v>0</v>
      </c>
      <c r="AL1576" s="9"/>
      <c r="AM1576" s="10"/>
      <c r="AN1576" s="11"/>
      <c r="AO1576" s="6">
        <f>SUMIF(AP$284:AP$314,$D1576,AR$284:AR$314)</f>
        <v>0</v>
      </c>
      <c r="AP1576" s="9"/>
      <c r="AQ1576" s="10"/>
      <c r="AR1576" s="11"/>
      <c r="AS1576" s="6">
        <f>SUMIF(AT$284:AT$314,$D1576,AV$284:AV$314)</f>
        <v>0</v>
      </c>
      <c r="AT1576" s="9"/>
      <c r="AU1576" s="10"/>
      <c r="AV1576" s="11"/>
      <c r="AW1576" s="6">
        <f>SUMIF(AX$284:AX$314,$D1576,AZ$284:AZ$314)</f>
        <v>0</v>
      </c>
      <c r="AX1576" s="9"/>
      <c r="AY1576" s="10"/>
      <c r="AZ1576" s="11"/>
      <c r="BA1576" s="6">
        <f>SUMIF(BB$284:BB$314,$D1576,BD$284:BD$314)</f>
        <v>0</v>
      </c>
      <c r="BB1576" s="9"/>
      <c r="BC1576" s="10"/>
      <c r="BD1576" s="11"/>
      <c r="BE1576" s="6">
        <f>SUMIF(BF$284:BF$314,$D1576,BH$284:BH$314)</f>
        <v>0</v>
      </c>
      <c r="BF1576" s="9"/>
      <c r="BG1576" s="10"/>
      <c r="BH1576" s="11"/>
      <c r="BI1576" s="6">
        <f>SUMIF(BJ$284:BJ$314,$D1576,BL$284:BL$314)</f>
        <v>0</v>
      </c>
      <c r="BJ1576" s="9"/>
      <c r="BK1576" s="10"/>
      <c r="BL1576" s="11"/>
      <c r="BM1576" s="6">
        <f>SUMIF(BN$284:BN$314,$D1576,BP$284:BP$314)</f>
        <v>0</v>
      </c>
      <c r="BN1576" s="9"/>
      <c r="BO1576" s="10"/>
      <c r="BP1576" s="11"/>
      <c r="BQ1576" s="6">
        <f>SUMIF(BR$284:BR$314,$D1576,BT$284:BT$314)</f>
        <v>0</v>
      </c>
      <c r="BR1576" s="9"/>
      <c r="BS1576" s="10"/>
      <c r="BT1576" s="11"/>
      <c r="BU1576" s="6">
        <f>SUMIF(BV$284:BV$314,$D1576,BX$284:BX$314)</f>
        <v>0</v>
      </c>
      <c r="BV1576" s="9"/>
      <c r="BW1576" s="10"/>
      <c r="BX1576" s="11"/>
      <c r="BY1576" s="6">
        <f>SUMIF(BZ$284:BZ$314,$D1576,CB$284:CB$314)</f>
        <v>0</v>
      </c>
      <c r="BZ1576" s="9"/>
      <c r="CA1576" s="10"/>
      <c r="CB1576" s="11"/>
      <c r="CC1576" s="6">
        <f>SUMIF(CD$284:CD$314,$D1576,CF$284:CF$314)</f>
        <v>0</v>
      </c>
      <c r="CD1576" s="9"/>
      <c r="CE1576" s="10"/>
      <c r="CF1576" s="11"/>
      <c r="CG1576" s="6">
        <f>SUMIF(CH$284:CH$314,$D1576,CJ$284:CJ$314)</f>
        <v>0</v>
      </c>
      <c r="CH1576" s="9"/>
      <c r="CI1576" s="10"/>
      <c r="CJ1576" s="11"/>
      <c r="CK1576" s="6">
        <f>SUMIF(CL$284:CL$314,$D1576,CN$284:CN$314)</f>
        <v>0</v>
      </c>
      <c r="CL1576" s="9"/>
      <c r="CM1576" s="10"/>
      <c r="CN1576" s="11"/>
      <c r="CO1576" s="6">
        <f>SUMIF(CP$284:CP$314,$D1576,CR$284:CR$314)</f>
        <v>0</v>
      </c>
      <c r="CP1576" s="9"/>
      <c r="CQ1576" s="10"/>
      <c r="CR1576" s="11"/>
      <c r="CS1576" s="6">
        <f>SUMIF(CT$284:CT$314,$D1576,CV$284:CV$314)</f>
        <v>0</v>
      </c>
      <c r="CT1576" s="9"/>
      <c r="CU1576" s="10"/>
      <c r="CV1576" s="11"/>
      <c r="CW1576" s="6">
        <f>SUMIF(CX$284:CX$314,$D1576,CZ$284:CZ$314)</f>
        <v>0</v>
      </c>
      <c r="CX1576" s="9"/>
      <c r="CY1576" s="10"/>
      <c r="CZ1576" s="11"/>
      <c r="DA1576" s="6">
        <f>SUMIF(DB$284:DB$314,$D1576,DD$284:DD$314)</f>
        <v>0</v>
      </c>
      <c r="DB1576" s="9"/>
      <c r="DC1576" s="10"/>
      <c r="DD1576" s="11"/>
      <c r="DE1576" s="6">
        <f>SUMIF(DF$284:DF$314,$D1576,DH$284:DH$314)</f>
        <v>0</v>
      </c>
      <c r="DF1576" s="9"/>
      <c r="DG1576" s="10"/>
      <c r="DH1576" s="11"/>
      <c r="DI1576" s="6">
        <f>SUMIF(DJ$284:DJ$314,$D1576,DL$284:DL$314)</f>
        <v>0</v>
      </c>
      <c r="DJ1576" s="9"/>
      <c r="DK1576" s="10"/>
      <c r="DL1576" s="11"/>
      <c r="DM1576" s="6">
        <f>SUMIF(DN$284:DN$314,$D1576,DP$284:DP$314)</f>
        <v>0</v>
      </c>
      <c r="DN1576" s="9"/>
      <c r="DO1576" s="10"/>
      <c r="DP1576" s="11"/>
      <c r="DQ1576" s="6">
        <f>SUMIF(DR$284:DR$314,$D1576,DT$284:DT$314)</f>
        <v>0</v>
      </c>
      <c r="DR1576" s="9"/>
      <c r="DS1576" s="10"/>
      <c r="DT1576" s="11"/>
      <c r="DU1576" s="6">
        <f>SUMIF(DV$284:DV$314,$D1576,DX$284:DX$314)</f>
        <v>0</v>
      </c>
      <c r="DV1576" s="9"/>
      <c r="DW1576" s="10"/>
      <c r="DX1576" s="11"/>
      <c r="DY1576" s="6">
        <f>SUMIF(DZ$284:DZ$314,$D1576,EB$284:EB$314)</f>
        <v>0</v>
      </c>
      <c r="DZ1576" s="9"/>
      <c r="EA1576" s="10"/>
      <c r="EB1576" s="11"/>
      <c r="EC1576" s="6">
        <f>SUMIF(ED$284:ED$314,$D1576,EF$284:EF$314)</f>
        <v>0</v>
      </c>
      <c r="ED1576" s="9"/>
      <c r="EE1576" s="10"/>
      <c r="EF1576" s="11"/>
      <c r="EG1576" s="6">
        <f>SUMIF(EH$284:EH$314,$D1576,EJ$284:EJ$314)</f>
        <v>0</v>
      </c>
      <c r="EH1576" s="9"/>
      <c r="EI1576" s="10"/>
      <c r="EJ1576" s="11"/>
      <c r="EK1576" s="6">
        <f>SUMIF(EL$284:EL$314,$D1576,EN$284:EN$314)</f>
        <v>0</v>
      </c>
      <c r="EL1576" s="9"/>
      <c r="EM1576" s="10"/>
      <c r="EN1576" s="11"/>
      <c r="EO1576" s="6">
        <f>SUMIF(EP$284:EP$314,$D1576,ER$284:ER$314)</f>
        <v>0</v>
      </c>
      <c r="EP1576" s="9"/>
      <c r="EQ1576" s="10"/>
      <c r="ER1576" s="11"/>
      <c r="ES1576" s="6">
        <f>SUMIF(ET$284:ET$314,$D1576,EV$284:EV$314)</f>
        <v>0</v>
      </c>
      <c r="ET1576" s="9"/>
      <c r="EU1576" s="10"/>
      <c r="EV1576" s="11"/>
      <c r="EW1576" s="6">
        <f>SUMIF(EX$284:EX$314,$D1576,EZ$284:EZ$314)</f>
        <v>0</v>
      </c>
      <c r="EX1576" s="9"/>
      <c r="EY1576" s="10"/>
      <c r="EZ1576" s="11"/>
      <c r="FA1576" s="6">
        <f>SUMIF(FB$284:FB$314,$D1576,FD$284:FD$314)</f>
        <v>0</v>
      </c>
      <c r="FB1576" s="9"/>
      <c r="FC1576" s="10"/>
      <c r="FD1576" s="11"/>
      <c r="FE1576" s="6">
        <f>SUMIF(FF$284:FF$314,$D1576,FH$284:FH$314)</f>
        <v>0</v>
      </c>
      <c r="FF1576" s="9"/>
      <c r="FG1576" s="10"/>
      <c r="FH1576" s="11"/>
      <c r="FI1576" s="6">
        <f>SUMIF(FJ$284:FJ$314,$D1576,FL$284:FL$314)</f>
        <v>0</v>
      </c>
      <c r="FJ1576" s="9"/>
      <c r="FK1576" s="10"/>
      <c r="FL1576" s="11"/>
      <c r="FM1576" s="6">
        <f>SUMIF(FN$284:FN$314,$D1576,FP$284:FP$314)</f>
        <v>0</v>
      </c>
      <c r="FN1576" s="9"/>
      <c r="FO1576" s="10"/>
      <c r="FP1576" s="11"/>
      <c r="FQ1576" s="6">
        <f>SUMIF(FR$284:FR$314,$D1576,FT$284:FT$314)</f>
        <v>0</v>
      </c>
      <c r="FR1576" s="9"/>
      <c r="FS1576" s="10"/>
      <c r="FT1576" s="11"/>
      <c r="FU1576" s="6">
        <f>SUMIF(FV$284:FV$314,$D1576,FX$284:FX$314)</f>
        <v>0</v>
      </c>
      <c r="FV1576" s="9"/>
      <c r="FW1576" s="10"/>
      <c r="FX1576" s="11"/>
      <c r="FY1576" s="6">
        <f>SUMIF(FZ$284:FZ$314,$D1576,GB$284:GB$314)</f>
        <v>0</v>
      </c>
      <c r="FZ1576" s="9"/>
      <c r="GA1576" s="10"/>
      <c r="GB1576" s="11"/>
      <c r="GC1576" s="6">
        <f>SUMIF(GD$284:GD$314,$D1576,GF$284:GF$314)</f>
        <v>0</v>
      </c>
      <c r="GD1576" s="9"/>
      <c r="GE1576" s="10"/>
      <c r="GF1576" s="11"/>
      <c r="GG1576" s="6">
        <f>SUMIF(GH$284:GH$314,$D1576,GJ$284:GJ$314)</f>
        <v>0</v>
      </c>
      <c r="GH1576" s="9"/>
      <c r="GI1576" s="10"/>
      <c r="GJ1576" s="11"/>
      <c r="GK1576" s="6">
        <f>SUMIF(GL$284:GL$314,$D1576,GN$284:GN$314)</f>
        <v>0</v>
      </c>
      <c r="GL1576" s="9"/>
      <c r="GM1576" s="10"/>
      <c r="GN1576" s="11"/>
      <c r="GO1576" s="6">
        <f>SUMIF(GP$284:GP$314,$D1576,GR$284:GR$314)</f>
        <v>0</v>
      </c>
      <c r="GP1576" s="9"/>
      <c r="GQ1576" s="10"/>
      <c r="GR1576" s="11"/>
      <c r="GS1576" s="6">
        <f>SUMIF(GT$284:GT$314,$D1576,GV$284:GV$314)</f>
        <v>0</v>
      </c>
      <c r="GT1576" s="9"/>
      <c r="GU1576" s="10"/>
      <c r="GV1576" s="20"/>
      <c r="GW1576" s="19">
        <f t="shared" si="37"/>
        <v>0</v>
      </c>
      <c r="GX1576" s="472"/>
      <c r="GY1576" s="473"/>
    </row>
    <row r="1577" spans="1:207" ht="30">
      <c r="A1577" s="210" t="s">
        <v>85</v>
      </c>
      <c r="B1577" s="475"/>
      <c r="C1577" s="327" t="s">
        <v>453</v>
      </c>
      <c r="D1577" s="237" t="s">
        <v>452</v>
      </c>
      <c r="E1577" s="207">
        <f>SUMIF(F$315:F$345,$D1577,H$315:H$345)</f>
        <v>0</v>
      </c>
      <c r="F1577" s="12"/>
      <c r="G1577" s="13"/>
      <c r="H1577" s="14"/>
      <c r="I1577" s="6">
        <f>SUMIF(J$315:J$345,$D1577,L$315:L$345)</f>
        <v>0</v>
      </c>
      <c r="J1577" s="12"/>
      <c r="K1577" s="13"/>
      <c r="L1577" s="14"/>
      <c r="M1577" s="7">
        <f>SUMIF(N$315:N$345,$D1577,P$315:P$345)</f>
        <v>0</v>
      </c>
      <c r="N1577" s="12"/>
      <c r="O1577" s="13"/>
      <c r="P1577" s="14"/>
      <c r="Q1577" s="6">
        <f>SUMIF(R$315:R$345,$D1577,T$315:T$345)</f>
        <v>0</v>
      </c>
      <c r="R1577" s="12"/>
      <c r="S1577" s="13"/>
      <c r="T1577" s="14"/>
      <c r="U1577" s="7">
        <f>SUMIF(V$315:V$345,$D1577,X$315:X$345)</f>
        <v>0</v>
      </c>
      <c r="V1577" s="12"/>
      <c r="W1577" s="13"/>
      <c r="X1577" s="14"/>
      <c r="Y1577" s="6">
        <f>SUMIF(Z$315:Z$345,$D1577,AB$315:AB$345)</f>
        <v>0</v>
      </c>
      <c r="Z1577" s="12"/>
      <c r="AA1577" s="13"/>
      <c r="AB1577" s="14"/>
      <c r="AC1577" s="7">
        <f>SUMIF(AD$315:AD$345,$D1577,AF$315:AF$345)</f>
        <v>0</v>
      </c>
      <c r="AD1577" s="12"/>
      <c r="AE1577" s="13"/>
      <c r="AF1577" s="14"/>
      <c r="AG1577" s="7">
        <f>SUMIF(AH$315:AH$345,$D1577,AJ$315:AJ$345)</f>
        <v>0</v>
      </c>
      <c r="AH1577" s="12"/>
      <c r="AI1577" s="13"/>
      <c r="AJ1577" s="14"/>
      <c r="AK1577" s="7">
        <f>SUMIF(AL$315:AL$345,$D1577,AN$315:AN$345)</f>
        <v>0</v>
      </c>
      <c r="AL1577" s="12"/>
      <c r="AM1577" s="13"/>
      <c r="AN1577" s="14"/>
      <c r="AO1577" s="7">
        <f>SUMIF(AP$315:AP$345,$D1577,AR$315:AR$345)</f>
        <v>0</v>
      </c>
      <c r="AP1577" s="12"/>
      <c r="AQ1577" s="13"/>
      <c r="AR1577" s="14"/>
      <c r="AS1577" s="7">
        <f>SUMIF(AT$315:AT$345,$D1577,AV$315:AV$345)</f>
        <v>0</v>
      </c>
      <c r="AT1577" s="12"/>
      <c r="AU1577" s="13"/>
      <c r="AV1577" s="14"/>
      <c r="AW1577" s="7">
        <f>SUMIF(AX$315:AX$345,$D1577,AZ$315:AZ$345)</f>
        <v>0</v>
      </c>
      <c r="AX1577" s="12"/>
      <c r="AY1577" s="13"/>
      <c r="AZ1577" s="14"/>
      <c r="BA1577" s="7">
        <f>SUMIF(BB$315:BB$345,$D1577,BD$315:BD$345)</f>
        <v>0</v>
      </c>
      <c r="BB1577" s="12"/>
      <c r="BC1577" s="13"/>
      <c r="BD1577" s="14"/>
      <c r="BE1577" s="7">
        <f>SUMIF(BF$315:BF$345,$D1577,BH$315:BH$345)</f>
        <v>0</v>
      </c>
      <c r="BF1577" s="12"/>
      <c r="BG1577" s="13"/>
      <c r="BH1577" s="14"/>
      <c r="BI1577" s="7">
        <f>SUMIF(BJ$315:BJ$345,$D1577,BL$315:BL$345)</f>
        <v>0</v>
      </c>
      <c r="BJ1577" s="12"/>
      <c r="BK1577" s="13"/>
      <c r="BL1577" s="14"/>
      <c r="BM1577" s="7">
        <f>SUMIF(BN$315:BN$345,$D1577,BP$315:BP$345)</f>
        <v>0</v>
      </c>
      <c r="BN1577" s="12"/>
      <c r="BO1577" s="13"/>
      <c r="BP1577" s="14"/>
      <c r="BQ1577" s="7">
        <f>SUMIF(BR$315:BR$345,$D1577,BT$315:BT$345)</f>
        <v>0</v>
      </c>
      <c r="BR1577" s="12"/>
      <c r="BS1577" s="13"/>
      <c r="BT1577" s="14"/>
      <c r="BU1577" s="7">
        <f>SUMIF(BV$315:BV$345,$D1577,BX$315:BX$345)</f>
        <v>0</v>
      </c>
      <c r="BV1577" s="12"/>
      <c r="BW1577" s="13"/>
      <c r="BX1577" s="14"/>
      <c r="BY1577" s="7">
        <f>SUMIF(BZ$315:BZ$345,$D1577,CB$315:CB$345)</f>
        <v>0</v>
      </c>
      <c r="BZ1577" s="12"/>
      <c r="CA1577" s="13"/>
      <c r="CB1577" s="14"/>
      <c r="CC1577" s="7">
        <f>SUMIF(CD$315:CD$345,$D1577,CF$315:CF$345)</f>
        <v>0</v>
      </c>
      <c r="CD1577" s="12"/>
      <c r="CE1577" s="13"/>
      <c r="CF1577" s="14"/>
      <c r="CG1577" s="7">
        <f>SUMIF(CH$315:CH$345,$D1577,CJ$315:CJ$345)</f>
        <v>0</v>
      </c>
      <c r="CH1577" s="12"/>
      <c r="CI1577" s="13"/>
      <c r="CJ1577" s="14"/>
      <c r="CK1577" s="7">
        <f>SUMIF(CL$315:CL$345,$D1577,CN$315:CN$345)</f>
        <v>0</v>
      </c>
      <c r="CL1577" s="12"/>
      <c r="CM1577" s="13"/>
      <c r="CN1577" s="14"/>
      <c r="CO1577" s="7">
        <f>SUMIF(CP$315:CP$345,$D1577,CR$315:CR$345)</f>
        <v>0</v>
      </c>
      <c r="CP1577" s="12"/>
      <c r="CQ1577" s="13"/>
      <c r="CR1577" s="14"/>
      <c r="CS1577" s="7">
        <f>SUMIF(CT$315:CT$345,$D1577,CV$315:CV$345)</f>
        <v>0</v>
      </c>
      <c r="CT1577" s="12"/>
      <c r="CU1577" s="13"/>
      <c r="CV1577" s="14"/>
      <c r="CW1577" s="7">
        <f>SUMIF(CX$315:CX$345,$D1577,CZ$315:CZ$345)</f>
        <v>0</v>
      </c>
      <c r="CX1577" s="12"/>
      <c r="CY1577" s="13"/>
      <c r="CZ1577" s="14"/>
      <c r="DA1577" s="7">
        <f>SUMIF(DB$315:DB$345,$D1577,DD$315:DD$345)</f>
        <v>0</v>
      </c>
      <c r="DB1577" s="12"/>
      <c r="DC1577" s="13"/>
      <c r="DD1577" s="14"/>
      <c r="DE1577" s="7">
        <f>SUMIF(DF$315:DF$345,$D1577,DH$315:DH$345)</f>
        <v>0</v>
      </c>
      <c r="DF1577" s="12"/>
      <c r="DG1577" s="13"/>
      <c r="DH1577" s="14"/>
      <c r="DI1577" s="7">
        <f>SUMIF(DJ$315:DJ$345,$D1577,DL$315:DL$345)</f>
        <v>0</v>
      </c>
      <c r="DJ1577" s="12"/>
      <c r="DK1577" s="13"/>
      <c r="DL1577" s="14"/>
      <c r="DM1577" s="7">
        <f>SUMIF(DN$315:DN$345,$D1577,DP$315:DP$345)</f>
        <v>0</v>
      </c>
      <c r="DN1577" s="12"/>
      <c r="DO1577" s="13"/>
      <c r="DP1577" s="14"/>
      <c r="DQ1577" s="7">
        <f>SUMIF(DR$315:DR$345,$D1577,DT$315:DT$345)</f>
        <v>0</v>
      </c>
      <c r="DR1577" s="12"/>
      <c r="DS1577" s="13"/>
      <c r="DT1577" s="14"/>
      <c r="DU1577" s="7">
        <f>SUMIF(DV$315:DV$345,$D1577,DX$315:DX$345)</f>
        <v>0</v>
      </c>
      <c r="DV1577" s="12"/>
      <c r="DW1577" s="13"/>
      <c r="DX1577" s="14"/>
      <c r="DY1577" s="7">
        <f>SUMIF(DZ$315:DZ$345,$D1577,EB$315:EB$345)</f>
        <v>0</v>
      </c>
      <c r="DZ1577" s="12"/>
      <c r="EA1577" s="13"/>
      <c r="EB1577" s="14"/>
      <c r="EC1577" s="7">
        <f>SUMIF(ED$315:ED$345,$D1577,EF$315:EF$345)</f>
        <v>0</v>
      </c>
      <c r="ED1577" s="12"/>
      <c r="EE1577" s="13"/>
      <c r="EF1577" s="14"/>
      <c r="EG1577" s="7">
        <f>SUMIF(EH$315:EH$345,$D1577,EJ$315:EJ$345)</f>
        <v>0</v>
      </c>
      <c r="EH1577" s="12"/>
      <c r="EI1577" s="13"/>
      <c r="EJ1577" s="14"/>
      <c r="EK1577" s="7">
        <f>SUMIF(EL$315:EL$345,$D1577,EN$315:EN$345)</f>
        <v>0</v>
      </c>
      <c r="EL1577" s="12"/>
      <c r="EM1577" s="13"/>
      <c r="EN1577" s="14"/>
      <c r="EO1577" s="7">
        <f>SUMIF(EP$315:EP$345,$D1577,ER$315:ER$345)</f>
        <v>0</v>
      </c>
      <c r="EP1577" s="12"/>
      <c r="EQ1577" s="13"/>
      <c r="ER1577" s="14"/>
      <c r="ES1577" s="7">
        <f>SUMIF(ET$315:ET$345,$D1577,EV$315:EV$345)</f>
        <v>0</v>
      </c>
      <c r="ET1577" s="12"/>
      <c r="EU1577" s="13"/>
      <c r="EV1577" s="14"/>
      <c r="EW1577" s="7">
        <f>SUMIF(EX$315:EX$345,$D1577,EZ$315:EZ$345)</f>
        <v>0</v>
      </c>
      <c r="EX1577" s="12"/>
      <c r="EY1577" s="13"/>
      <c r="EZ1577" s="14"/>
      <c r="FA1577" s="7">
        <f>SUMIF(FB$315:FB$345,$D1577,FD$315:FD$345)</f>
        <v>0</v>
      </c>
      <c r="FB1577" s="12"/>
      <c r="FC1577" s="13"/>
      <c r="FD1577" s="14"/>
      <c r="FE1577" s="7">
        <f>SUMIF(FF$315:FF$345,$D1577,FH$315:FH$345)</f>
        <v>0</v>
      </c>
      <c r="FF1577" s="12"/>
      <c r="FG1577" s="13"/>
      <c r="FH1577" s="14"/>
      <c r="FI1577" s="7">
        <f>SUMIF(FJ$315:FJ$345,$D1577,FL$315:FL$345)</f>
        <v>0</v>
      </c>
      <c r="FJ1577" s="12"/>
      <c r="FK1577" s="13"/>
      <c r="FL1577" s="14"/>
      <c r="FM1577" s="7">
        <f>SUMIF(FN$315:FN$345,$D1577,FP$315:FP$345)</f>
        <v>0</v>
      </c>
      <c r="FN1577" s="12"/>
      <c r="FO1577" s="13"/>
      <c r="FP1577" s="14"/>
      <c r="FQ1577" s="7">
        <f>SUMIF(FR$315:FR$345,$D1577,FT$315:FT$345)</f>
        <v>0</v>
      </c>
      <c r="FR1577" s="12"/>
      <c r="FS1577" s="13"/>
      <c r="FT1577" s="14"/>
      <c r="FU1577" s="7">
        <f>SUMIF(FV$315:FV$345,$D1577,FX$315:FX$345)</f>
        <v>0</v>
      </c>
      <c r="FV1577" s="12"/>
      <c r="FW1577" s="13"/>
      <c r="FX1577" s="14"/>
      <c r="FY1577" s="7">
        <f>SUMIF(FZ$315:FZ$345,$D1577,GB$315:GB$345)</f>
        <v>0</v>
      </c>
      <c r="FZ1577" s="12"/>
      <c r="GA1577" s="13"/>
      <c r="GB1577" s="14"/>
      <c r="GC1577" s="7">
        <f>SUMIF(GD$315:GD$345,$D1577,GF$315:GF$345)</f>
        <v>0</v>
      </c>
      <c r="GD1577" s="12"/>
      <c r="GE1577" s="13"/>
      <c r="GF1577" s="14"/>
      <c r="GG1577" s="7">
        <f>SUMIF(GH$315:GH$345,$D1577,GJ$315:GJ$345)</f>
        <v>0</v>
      </c>
      <c r="GH1577" s="12"/>
      <c r="GI1577" s="13"/>
      <c r="GJ1577" s="14"/>
      <c r="GK1577" s="7">
        <f>SUMIF(GL$315:GL$345,$D1577,GN$315:GN$345)</f>
        <v>0</v>
      </c>
      <c r="GL1577" s="12"/>
      <c r="GM1577" s="13"/>
      <c r="GN1577" s="14"/>
      <c r="GO1577" s="7">
        <f>SUMIF(GP$315:GP$345,$D1577,GR$315:GR$345)</f>
        <v>0</v>
      </c>
      <c r="GP1577" s="12"/>
      <c r="GQ1577" s="13"/>
      <c r="GR1577" s="14"/>
      <c r="GS1577" s="7">
        <f>SUMIF(GT$315:GT$345,$D1577,GV$315:GV$345)</f>
        <v>0</v>
      </c>
      <c r="GT1577" s="12"/>
      <c r="GU1577" s="13"/>
      <c r="GV1577" s="21"/>
      <c r="GW1577" s="19">
        <f t="shared" si="37"/>
        <v>0</v>
      </c>
      <c r="GX1577" s="472"/>
      <c r="GY1577" s="473"/>
    </row>
    <row r="1578" spans="1:207" ht="30.75" thickBot="1">
      <c r="A1578" s="212" t="s">
        <v>86</v>
      </c>
      <c r="B1578" s="476"/>
      <c r="C1578" s="331" t="s">
        <v>453</v>
      </c>
      <c r="D1578" s="239" t="s">
        <v>452</v>
      </c>
      <c r="E1578" s="206">
        <f>SUMIF(F$346:F$376,$D1578,H$346:H$376)</f>
        <v>0</v>
      </c>
      <c r="F1578" s="15"/>
      <c r="G1578" s="16"/>
      <c r="H1578" s="16"/>
      <c r="I1578" s="6">
        <f>SUMIF(J$346:J$376,$D1578,L$346:L$376)</f>
        <v>0</v>
      </c>
      <c r="J1578" s="15"/>
      <c r="K1578" s="16"/>
      <c r="L1578" s="16"/>
      <c r="M1578" s="8">
        <f>SUMIF(N$346:N$376,$D1578,P$346:P$376)</f>
        <v>0</v>
      </c>
      <c r="N1578" s="15"/>
      <c r="O1578" s="16"/>
      <c r="P1578" s="16"/>
      <c r="Q1578" s="6">
        <f>SUMIF(R$346:R$376,$D1578,T$346:T$376)</f>
        <v>0</v>
      </c>
      <c r="R1578" s="15"/>
      <c r="S1578" s="16"/>
      <c r="T1578" s="16"/>
      <c r="U1578" s="8">
        <f>SUMIF(V$346:V$376,$D1578,X$346:X$376)</f>
        <v>0</v>
      </c>
      <c r="V1578" s="15"/>
      <c r="W1578" s="16"/>
      <c r="X1578" s="16"/>
      <c r="Y1578" s="6">
        <f>SUMIF(Z$346:Z$376,$D1578,AB$346:AB$376)</f>
        <v>0</v>
      </c>
      <c r="Z1578" s="15"/>
      <c r="AA1578" s="16"/>
      <c r="AB1578" s="16"/>
      <c r="AC1578" s="8">
        <f>SUMIF(AD$346:AD$376,$D1578,AF$346:AF$376)</f>
        <v>0</v>
      </c>
      <c r="AD1578" s="15"/>
      <c r="AE1578" s="16"/>
      <c r="AF1578" s="16"/>
      <c r="AG1578" s="8">
        <f>SUMIF(AH$346:AH$376,$D1578,AJ$346:AJ$376)</f>
        <v>0</v>
      </c>
      <c r="AH1578" s="15"/>
      <c r="AI1578" s="16"/>
      <c r="AJ1578" s="16"/>
      <c r="AK1578" s="8">
        <f>SUMIF(AL$346:AL$376,$D1578,AN$346:AN$376)</f>
        <v>0</v>
      </c>
      <c r="AL1578" s="15"/>
      <c r="AM1578" s="16"/>
      <c r="AN1578" s="16"/>
      <c r="AO1578" s="8">
        <f>SUMIF(AP$346:AP$376,$D1578,AR$346:AR$376)</f>
        <v>0</v>
      </c>
      <c r="AP1578" s="15"/>
      <c r="AQ1578" s="16"/>
      <c r="AR1578" s="16"/>
      <c r="AS1578" s="8">
        <f>SUMIF(AT$346:AT$376,$D1578,AV$346:AV$376)</f>
        <v>0</v>
      </c>
      <c r="AT1578" s="15"/>
      <c r="AU1578" s="16"/>
      <c r="AV1578" s="16"/>
      <c r="AW1578" s="8">
        <f>SUMIF(AX$346:AX$376,$D1578,AZ$346:AZ$376)</f>
        <v>0</v>
      </c>
      <c r="AX1578" s="15"/>
      <c r="AY1578" s="16"/>
      <c r="AZ1578" s="16"/>
      <c r="BA1578" s="8">
        <f>SUMIF(BB$346:BB$376,$D1578,BD$346:BD$376)</f>
        <v>0</v>
      </c>
      <c r="BB1578" s="15"/>
      <c r="BC1578" s="16"/>
      <c r="BD1578" s="16"/>
      <c r="BE1578" s="8">
        <f>SUMIF(BF$346:BF$376,$D1578,BH$346:BH$376)</f>
        <v>0</v>
      </c>
      <c r="BF1578" s="15"/>
      <c r="BG1578" s="16"/>
      <c r="BH1578" s="16"/>
      <c r="BI1578" s="8">
        <f>SUMIF(BJ$346:BJ$376,$D1578,BL$346:BL$376)</f>
        <v>0</v>
      </c>
      <c r="BJ1578" s="15"/>
      <c r="BK1578" s="16"/>
      <c r="BL1578" s="16"/>
      <c r="BM1578" s="8">
        <f>SUMIF(BN$346:BN$376,$D1578,BP$346:BP$376)</f>
        <v>0</v>
      </c>
      <c r="BN1578" s="15"/>
      <c r="BO1578" s="16"/>
      <c r="BP1578" s="16"/>
      <c r="BQ1578" s="8">
        <f>SUMIF(BR$346:BR$376,$D1578,BT$346:BT$376)</f>
        <v>0</v>
      </c>
      <c r="BR1578" s="15"/>
      <c r="BS1578" s="16"/>
      <c r="BT1578" s="16"/>
      <c r="BU1578" s="8">
        <f>SUMIF(BV$346:BV$376,$D1578,BX$346:BX$376)</f>
        <v>0</v>
      </c>
      <c r="BV1578" s="15"/>
      <c r="BW1578" s="16"/>
      <c r="BX1578" s="16"/>
      <c r="BY1578" s="8">
        <f>SUMIF(BZ$346:BZ$376,$D1578,CB$346:CB$376)</f>
        <v>0</v>
      </c>
      <c r="BZ1578" s="15"/>
      <c r="CA1578" s="16"/>
      <c r="CB1578" s="16"/>
      <c r="CC1578" s="8">
        <f>SUMIF(CD$346:CD$376,$D1578,CF$346:CF$376)</f>
        <v>0</v>
      </c>
      <c r="CD1578" s="15"/>
      <c r="CE1578" s="16"/>
      <c r="CF1578" s="16"/>
      <c r="CG1578" s="8">
        <f>SUMIF(CH$346:CH$376,$D1578,CJ$346:CJ$376)</f>
        <v>0</v>
      </c>
      <c r="CH1578" s="15"/>
      <c r="CI1578" s="16"/>
      <c r="CJ1578" s="16"/>
      <c r="CK1578" s="8">
        <f>SUMIF(CL$346:CL$376,$D1578,CN$346:CN$376)</f>
        <v>0</v>
      </c>
      <c r="CL1578" s="15"/>
      <c r="CM1578" s="16"/>
      <c r="CN1578" s="16"/>
      <c r="CO1578" s="8">
        <f>SUMIF(CP$346:CP$376,$D1578,CR$346:CR$376)</f>
        <v>0</v>
      </c>
      <c r="CP1578" s="15"/>
      <c r="CQ1578" s="16"/>
      <c r="CR1578" s="16"/>
      <c r="CS1578" s="8">
        <f>SUMIF(CT$346:CT$376,$D1578,CV$346:CV$376)</f>
        <v>0</v>
      </c>
      <c r="CT1578" s="15"/>
      <c r="CU1578" s="16"/>
      <c r="CV1578" s="16"/>
      <c r="CW1578" s="8">
        <f>SUMIF(CX$346:CX$376,$D1578,CZ$346:CZ$376)</f>
        <v>0</v>
      </c>
      <c r="CX1578" s="15"/>
      <c r="CY1578" s="16"/>
      <c r="CZ1578" s="16"/>
      <c r="DA1578" s="8">
        <f>SUMIF(DB$346:DB$376,$D1578,DD$346:DD$376)</f>
        <v>0</v>
      </c>
      <c r="DB1578" s="15"/>
      <c r="DC1578" s="16"/>
      <c r="DD1578" s="16"/>
      <c r="DE1578" s="8">
        <f>SUMIF(DF$346:DF$376,$D1578,DH$346:DH$376)</f>
        <v>0</v>
      </c>
      <c r="DF1578" s="15"/>
      <c r="DG1578" s="16"/>
      <c r="DH1578" s="16"/>
      <c r="DI1578" s="8">
        <f>SUMIF(DJ$346:DJ$376,$D1578,DL$346:DL$376)</f>
        <v>0</v>
      </c>
      <c r="DJ1578" s="15"/>
      <c r="DK1578" s="16"/>
      <c r="DL1578" s="16"/>
      <c r="DM1578" s="8">
        <f>SUMIF(DN$346:DN$376,$D1578,DP$346:DP$376)</f>
        <v>0</v>
      </c>
      <c r="DN1578" s="15"/>
      <c r="DO1578" s="16"/>
      <c r="DP1578" s="16"/>
      <c r="DQ1578" s="8">
        <f>SUMIF(DR$346:DR$376,$D1578,DT$346:DT$376)</f>
        <v>0</v>
      </c>
      <c r="DR1578" s="15"/>
      <c r="DS1578" s="16"/>
      <c r="DT1578" s="16"/>
      <c r="DU1578" s="8">
        <f>SUMIF(DV$346:DV$376,$D1578,DX$346:DX$376)</f>
        <v>0</v>
      </c>
      <c r="DV1578" s="15"/>
      <c r="DW1578" s="16"/>
      <c r="DX1578" s="16"/>
      <c r="DY1578" s="8">
        <f>SUMIF(DZ$346:DZ$376,$D1578,EB$346:EB$376)</f>
        <v>0</v>
      </c>
      <c r="DZ1578" s="15"/>
      <c r="EA1578" s="16"/>
      <c r="EB1578" s="16"/>
      <c r="EC1578" s="8">
        <f>SUMIF(ED$346:ED$376,$D1578,EF$346:EF$376)</f>
        <v>0</v>
      </c>
      <c r="ED1578" s="15"/>
      <c r="EE1578" s="16"/>
      <c r="EF1578" s="16"/>
      <c r="EG1578" s="8">
        <f>SUMIF(EH$346:EH$376,$D1578,EJ$346:EJ$376)</f>
        <v>0</v>
      </c>
      <c r="EH1578" s="15"/>
      <c r="EI1578" s="16"/>
      <c r="EJ1578" s="16"/>
      <c r="EK1578" s="8">
        <f>SUMIF(EL$346:EL$376,$D1578,EN$346:EN$376)</f>
        <v>0</v>
      </c>
      <c r="EL1578" s="15"/>
      <c r="EM1578" s="16"/>
      <c r="EN1578" s="16"/>
      <c r="EO1578" s="8">
        <f>SUMIF(EP$346:EP$376,$D1578,ER$346:ER$376)</f>
        <v>0</v>
      </c>
      <c r="EP1578" s="15"/>
      <c r="EQ1578" s="16"/>
      <c r="ER1578" s="16"/>
      <c r="ES1578" s="8">
        <f>SUMIF(ET$346:ET$376,$D1578,EV$346:EV$376)</f>
        <v>0</v>
      </c>
      <c r="ET1578" s="15"/>
      <c r="EU1578" s="16"/>
      <c r="EV1578" s="16"/>
      <c r="EW1578" s="8">
        <f>SUMIF(EX$346:EX$376,$D1578,EZ$346:EZ$376)</f>
        <v>0</v>
      </c>
      <c r="EX1578" s="15"/>
      <c r="EY1578" s="16"/>
      <c r="EZ1578" s="16"/>
      <c r="FA1578" s="8">
        <f>SUMIF(FB$346:FB$376,$D1578,FD$346:FD$376)</f>
        <v>0</v>
      </c>
      <c r="FB1578" s="15"/>
      <c r="FC1578" s="16"/>
      <c r="FD1578" s="16"/>
      <c r="FE1578" s="8">
        <f>SUMIF(FF$346:FF$376,$D1578,FH$346:FH$376)</f>
        <v>0</v>
      </c>
      <c r="FF1578" s="15"/>
      <c r="FG1578" s="16"/>
      <c r="FH1578" s="16"/>
      <c r="FI1578" s="8">
        <f>SUMIF(FJ$346:FJ$376,$D1578,FL$346:FL$376)</f>
        <v>0</v>
      </c>
      <c r="FJ1578" s="15"/>
      <c r="FK1578" s="16"/>
      <c r="FL1578" s="16"/>
      <c r="FM1578" s="8">
        <f>SUMIF(FN$346:FN$376,$D1578,FP$346:FP$376)</f>
        <v>0</v>
      </c>
      <c r="FN1578" s="15"/>
      <c r="FO1578" s="16"/>
      <c r="FP1578" s="16"/>
      <c r="FQ1578" s="8">
        <f>SUMIF(FR$346:FR$376,$D1578,FT$346:FT$376)</f>
        <v>0</v>
      </c>
      <c r="FR1578" s="15"/>
      <c r="FS1578" s="16"/>
      <c r="FT1578" s="16"/>
      <c r="FU1578" s="8">
        <f>SUMIF(FV$346:FV$376,$D1578,FX$346:FX$376)</f>
        <v>0</v>
      </c>
      <c r="FV1578" s="15"/>
      <c r="FW1578" s="16"/>
      <c r="FX1578" s="16"/>
      <c r="FY1578" s="8">
        <f>SUMIF(FZ$346:FZ$376,$D1578,GB$346:GB$376)</f>
        <v>0</v>
      </c>
      <c r="FZ1578" s="15"/>
      <c r="GA1578" s="16"/>
      <c r="GB1578" s="16"/>
      <c r="GC1578" s="8">
        <f>SUMIF(GD$346:GD$376,$D1578,GF$346:GF$376)</f>
        <v>0</v>
      </c>
      <c r="GD1578" s="15"/>
      <c r="GE1578" s="16"/>
      <c r="GF1578" s="16"/>
      <c r="GG1578" s="8">
        <f>SUMIF(GH$346:GH$376,$D1578,GJ$346:GJ$376)</f>
        <v>0</v>
      </c>
      <c r="GH1578" s="15"/>
      <c r="GI1578" s="16"/>
      <c r="GJ1578" s="16"/>
      <c r="GK1578" s="8">
        <f>SUMIF(GL$346:GL$376,$D1578,GN$346:GN$376)</f>
        <v>0</v>
      </c>
      <c r="GL1578" s="15"/>
      <c r="GM1578" s="16"/>
      <c r="GN1578" s="16"/>
      <c r="GO1578" s="8">
        <f>SUMIF(GP$346:GP$376,$D1578,GR$346:GR$376)</f>
        <v>0</v>
      </c>
      <c r="GP1578" s="15"/>
      <c r="GQ1578" s="16"/>
      <c r="GR1578" s="16"/>
      <c r="GS1578" s="8">
        <f>SUMIF(GT$346:GT$376,$D1578,GV$346:GV$376)</f>
        <v>0</v>
      </c>
      <c r="GT1578" s="15"/>
      <c r="GU1578" s="16"/>
      <c r="GV1578" s="22"/>
      <c r="GW1578" s="19">
        <f t="shared" si="37"/>
        <v>0</v>
      </c>
      <c r="GX1578" s="472"/>
      <c r="GY1578" s="473"/>
    </row>
    <row r="1579" spans="1:207" ht="30" customHeight="1">
      <c r="A1579" s="208" t="s">
        <v>75</v>
      </c>
      <c r="B1579" s="474" t="s">
        <v>512</v>
      </c>
      <c r="C1579" s="328" t="s">
        <v>454</v>
      </c>
      <c r="D1579" s="235" t="s">
        <v>450</v>
      </c>
      <c r="E1579" s="206">
        <f>SUMIF(F$5:F$35,$D1579,H$5:H$35)</f>
        <v>0</v>
      </c>
      <c r="F1579" s="9"/>
      <c r="G1579" s="10"/>
      <c r="H1579" s="11"/>
      <c r="I1579" s="6">
        <f>SUMIF(J$5:J$35,$D1579,L$5:L$35)</f>
        <v>0</v>
      </c>
      <c r="J1579" s="9"/>
      <c r="K1579" s="10"/>
      <c r="L1579" s="11"/>
      <c r="M1579" s="6">
        <f>SUMIF(N$5:N$35,$D1579,P$5:P$35)</f>
        <v>0</v>
      </c>
      <c r="N1579" s="9"/>
      <c r="O1579" s="10"/>
      <c r="P1579" s="11"/>
      <c r="Q1579" s="6">
        <f>SUMIF(R$5:R$35,$D1579,T$5:T$35)</f>
        <v>0</v>
      </c>
      <c r="R1579" s="9"/>
      <c r="S1579" s="10"/>
      <c r="T1579" s="11"/>
      <c r="U1579" s="6">
        <f>SUMIF(V$5:V$35,$D1579,X$5:X$35)</f>
        <v>0</v>
      </c>
      <c r="V1579" s="9"/>
      <c r="W1579" s="10"/>
      <c r="X1579" s="11"/>
      <c r="Y1579" s="6">
        <f>SUMIF(Z$5:Z$35,$D1579,AB$5:AB$35)</f>
        <v>0</v>
      </c>
      <c r="Z1579" s="9"/>
      <c r="AA1579" s="10"/>
      <c r="AB1579" s="11"/>
      <c r="AC1579" s="6">
        <f>SUMIF(AD$5:AD$35,$D1579,AF$5:AF$35)</f>
        <v>0</v>
      </c>
      <c r="AD1579" s="9"/>
      <c r="AE1579" s="10"/>
      <c r="AF1579" s="11"/>
      <c r="AG1579" s="6">
        <f>SUMIF(AH$5:AH$35,$D1579,AJ$5:AJ$35)</f>
        <v>0</v>
      </c>
      <c r="AH1579" s="9"/>
      <c r="AI1579" s="10"/>
      <c r="AJ1579" s="11"/>
      <c r="AK1579" s="6">
        <f>SUMIF(AL$5:AL$35,$D1579,AN$5:AN$35)</f>
        <v>0</v>
      </c>
      <c r="AL1579" s="9"/>
      <c r="AM1579" s="10"/>
      <c r="AN1579" s="11"/>
      <c r="AO1579" s="6">
        <f>SUMIF(AP$5:AP$35,$D1579,AR$5:AR$35)</f>
        <v>0</v>
      </c>
      <c r="AP1579" s="9"/>
      <c r="AQ1579" s="10"/>
      <c r="AR1579" s="11"/>
      <c r="AS1579" s="6">
        <f>SUMIF(AT$5:AT$35,$D1579,AV$5:AV$35)</f>
        <v>0</v>
      </c>
      <c r="AT1579" s="9"/>
      <c r="AU1579" s="10"/>
      <c r="AV1579" s="11"/>
      <c r="AW1579" s="6">
        <f>SUMIF(AX$5:AX$35,$D1579,AZ$5:AZ$35)</f>
        <v>0</v>
      </c>
      <c r="AX1579" s="9"/>
      <c r="AY1579" s="10"/>
      <c r="AZ1579" s="11"/>
      <c r="BA1579" s="6">
        <f>SUMIF(BB$5:BB$35,$D1579,BD$5:BD$35)</f>
        <v>0</v>
      </c>
      <c r="BB1579" s="9"/>
      <c r="BC1579" s="10"/>
      <c r="BD1579" s="11"/>
      <c r="BE1579" s="6">
        <f>SUMIF(BF$5:BF$35,$D1579,BH$5:BH$35)</f>
        <v>0</v>
      </c>
      <c r="BF1579" s="9"/>
      <c r="BG1579" s="10"/>
      <c r="BH1579" s="11"/>
      <c r="BI1579" s="6">
        <f>SUMIF(BJ$5:BJ$35,$D1579,BL$5:BL$35)</f>
        <v>0</v>
      </c>
      <c r="BJ1579" s="9"/>
      <c r="BK1579" s="10"/>
      <c r="BL1579" s="11"/>
      <c r="BM1579" s="6">
        <f>SUMIF(BN$5:BN$35,$D1579,BP$5:BP$35)</f>
        <v>0</v>
      </c>
      <c r="BN1579" s="9"/>
      <c r="BO1579" s="10"/>
      <c r="BP1579" s="11"/>
      <c r="BQ1579" s="6">
        <f>SUMIF(BR$5:BR$35,$D1579,BT$5:BT$35)</f>
        <v>0</v>
      </c>
      <c r="BR1579" s="9"/>
      <c r="BS1579" s="10"/>
      <c r="BT1579" s="11"/>
      <c r="BU1579" s="6">
        <f>SUMIF(BV$5:BV$35,$D1579,BX$5:BX$35)</f>
        <v>0</v>
      </c>
      <c r="BV1579" s="9"/>
      <c r="BW1579" s="10"/>
      <c r="BX1579" s="11"/>
      <c r="BY1579" s="6">
        <f>SUMIF(BZ$5:BZ$35,$D1579,CB$5:CB$35)</f>
        <v>0</v>
      </c>
      <c r="BZ1579" s="9"/>
      <c r="CA1579" s="10"/>
      <c r="CB1579" s="11"/>
      <c r="CC1579" s="6">
        <f>SUMIF(CD$5:CD$35,$D1579,CF$5:CF$35)</f>
        <v>0</v>
      </c>
      <c r="CD1579" s="9"/>
      <c r="CE1579" s="10"/>
      <c r="CF1579" s="11"/>
      <c r="CG1579" s="6">
        <f>SUMIF(CH$5:CH$35,$D1579,CJ$5:CJ$35)</f>
        <v>0</v>
      </c>
      <c r="CH1579" s="9"/>
      <c r="CI1579" s="10"/>
      <c r="CJ1579" s="11"/>
      <c r="CK1579" s="6">
        <f>SUMIF(CL$5:CL$35,$D1579,CN$5:CN$35)</f>
        <v>0</v>
      </c>
      <c r="CL1579" s="9"/>
      <c r="CM1579" s="10"/>
      <c r="CN1579" s="11"/>
      <c r="CO1579" s="6">
        <f>SUMIF(CP$5:CP$35,$D1579,CR$5:CR$35)</f>
        <v>0</v>
      </c>
      <c r="CP1579" s="9"/>
      <c r="CQ1579" s="10"/>
      <c r="CR1579" s="11"/>
      <c r="CS1579" s="6">
        <f>SUMIF(CT$5:CT$35,$D1579,CV$5:CV$35)</f>
        <v>0</v>
      </c>
      <c r="CT1579" s="9"/>
      <c r="CU1579" s="10"/>
      <c r="CV1579" s="11"/>
      <c r="CW1579" s="6">
        <f>SUMIF(CX$5:CX$35,$D1579,CZ$5:CZ$35)</f>
        <v>0</v>
      </c>
      <c r="CX1579" s="9"/>
      <c r="CY1579" s="10"/>
      <c r="CZ1579" s="11"/>
      <c r="DA1579" s="6">
        <f>SUMIF(DB$5:DB$35,$D1579,DD$5:DD$35)</f>
        <v>0</v>
      </c>
      <c r="DB1579" s="9"/>
      <c r="DC1579" s="10"/>
      <c r="DD1579" s="11"/>
      <c r="DE1579" s="6">
        <f>SUMIF(DF$5:DF$35,$D1579,DH$5:DH$35)</f>
        <v>0</v>
      </c>
      <c r="DF1579" s="9"/>
      <c r="DG1579" s="10"/>
      <c r="DH1579" s="11"/>
      <c r="DI1579" s="6">
        <f>SUMIF(DJ$5:DJ$35,$D1579,DL$5:DL$35)</f>
        <v>0</v>
      </c>
      <c r="DJ1579" s="9"/>
      <c r="DK1579" s="10"/>
      <c r="DL1579" s="11"/>
      <c r="DM1579" s="6">
        <f>SUMIF(DN$5:DN$35,$D1579,DP$5:DP$35)</f>
        <v>0</v>
      </c>
      <c r="DN1579" s="9"/>
      <c r="DO1579" s="10"/>
      <c r="DP1579" s="11"/>
      <c r="DQ1579" s="6">
        <f>SUMIF(DR$5:DR$35,$D1579,DT$5:DT$35)</f>
        <v>0</v>
      </c>
      <c r="DR1579" s="9"/>
      <c r="DS1579" s="10"/>
      <c r="DT1579" s="11"/>
      <c r="DU1579" s="6">
        <f>SUMIF(DV$5:DV$35,$D1579,DX$5:DX$35)</f>
        <v>0</v>
      </c>
      <c r="DV1579" s="9"/>
      <c r="DW1579" s="10"/>
      <c r="DX1579" s="11"/>
      <c r="DY1579" s="6">
        <f>SUMIF(DZ$5:DZ$35,$D1579,EB$5:EB$35)</f>
        <v>0</v>
      </c>
      <c r="DZ1579" s="9"/>
      <c r="EA1579" s="10"/>
      <c r="EB1579" s="11"/>
      <c r="EC1579" s="6">
        <f>SUMIF(ED$5:ED$35,$D1579,EF$5:EF$35)</f>
        <v>0</v>
      </c>
      <c r="ED1579" s="9"/>
      <c r="EE1579" s="10"/>
      <c r="EF1579" s="11"/>
      <c r="EG1579" s="6">
        <f>SUMIF(EH$5:EH$35,$D1579,EJ$5:EJ$35)</f>
        <v>0</v>
      </c>
      <c r="EH1579" s="9"/>
      <c r="EI1579" s="10"/>
      <c r="EJ1579" s="11"/>
      <c r="EK1579" s="6">
        <f>SUMIF(EL$5:EL$35,$D1579,EN$5:EN$35)</f>
        <v>0</v>
      </c>
      <c r="EL1579" s="9"/>
      <c r="EM1579" s="10"/>
      <c r="EN1579" s="11"/>
      <c r="EO1579" s="6">
        <f>SUMIF(EP$5:EP$35,$D1579,ER$5:ER$35)</f>
        <v>0</v>
      </c>
      <c r="EP1579" s="9"/>
      <c r="EQ1579" s="10"/>
      <c r="ER1579" s="11"/>
      <c r="ES1579" s="6">
        <f>SUMIF(ET$5:ET$35,$D1579,EV$5:EV$35)</f>
        <v>0</v>
      </c>
      <c r="ET1579" s="9"/>
      <c r="EU1579" s="10"/>
      <c r="EV1579" s="11"/>
      <c r="EW1579" s="6">
        <f>SUMIF(EX$5:EX$35,$D1579,EZ$5:EZ$35)</f>
        <v>0</v>
      </c>
      <c r="EX1579" s="9"/>
      <c r="EY1579" s="10"/>
      <c r="EZ1579" s="11"/>
      <c r="FA1579" s="6">
        <f>SUMIF(FB$5:FB$35,$D1579,FD$5:FD$35)</f>
        <v>0</v>
      </c>
      <c r="FB1579" s="9"/>
      <c r="FC1579" s="10"/>
      <c r="FD1579" s="11"/>
      <c r="FE1579" s="6">
        <f>SUMIF(FF$5:FF$35,$D1579,FH$5:FH$35)</f>
        <v>0</v>
      </c>
      <c r="FF1579" s="9"/>
      <c r="FG1579" s="10"/>
      <c r="FH1579" s="11"/>
      <c r="FI1579" s="6">
        <f>SUMIF(FJ$5:FJ$35,$D1579,FL$5:FL$35)</f>
        <v>0</v>
      </c>
      <c r="FJ1579" s="9"/>
      <c r="FK1579" s="10"/>
      <c r="FL1579" s="11"/>
      <c r="FM1579" s="6">
        <f>SUMIF(FN$5:FN$35,$D1579,FP$5:FP$35)</f>
        <v>0</v>
      </c>
      <c r="FN1579" s="9"/>
      <c r="FO1579" s="10"/>
      <c r="FP1579" s="11"/>
      <c r="FQ1579" s="6">
        <f>SUMIF(FR$5:FR$35,$D1579,FT$5:FT$35)</f>
        <v>0</v>
      </c>
      <c r="FR1579" s="9"/>
      <c r="FS1579" s="10"/>
      <c r="FT1579" s="11"/>
      <c r="FU1579" s="6">
        <f>SUMIF(FV$5:FV$35,$D1579,FX$5:FX$35)</f>
        <v>0</v>
      </c>
      <c r="FV1579" s="9"/>
      <c r="FW1579" s="10"/>
      <c r="FX1579" s="11"/>
      <c r="FY1579" s="6">
        <f>SUMIF(FZ$5:FZ$35,$D1579,GB$5:GB$35)</f>
        <v>0</v>
      </c>
      <c r="FZ1579" s="9"/>
      <c r="GA1579" s="10"/>
      <c r="GB1579" s="11"/>
      <c r="GC1579" s="6">
        <f>SUMIF(GD$5:GD$35,$D1579,GF$5:GF$35)</f>
        <v>0</v>
      </c>
      <c r="GD1579" s="9"/>
      <c r="GE1579" s="10"/>
      <c r="GF1579" s="11"/>
      <c r="GG1579" s="6">
        <f>SUMIF(GH$5:GH$35,$D1579,GJ$5:GJ$35)</f>
        <v>0</v>
      </c>
      <c r="GH1579" s="9"/>
      <c r="GI1579" s="10"/>
      <c r="GJ1579" s="11"/>
      <c r="GK1579" s="6">
        <f>SUMIF(GL$5:GL$35,$D1579,GN$5:GN$35)</f>
        <v>0</v>
      </c>
      <c r="GL1579" s="9"/>
      <c r="GM1579" s="10"/>
      <c r="GN1579" s="11"/>
      <c r="GO1579" s="6">
        <f>SUMIF(GP$5:GP$35,$D1579,GR$5:GR$35)</f>
        <v>0</v>
      </c>
      <c r="GP1579" s="9"/>
      <c r="GQ1579" s="10"/>
      <c r="GR1579" s="11"/>
      <c r="GS1579" s="6">
        <f>SUMIF(GT$5:GT$35,$D1579,GV$5:GV$35)</f>
        <v>0</v>
      </c>
      <c r="GT1579" s="9"/>
      <c r="GU1579" s="10"/>
      <c r="GV1579" s="20"/>
      <c r="GW1579" s="19">
        <f t="shared" si="37"/>
        <v>0</v>
      </c>
      <c r="GX1579" s="472">
        <f>SUM(GW1579:GW1590)</f>
        <v>0</v>
      </c>
      <c r="GY1579" s="473" t="str">
        <f>D1579</f>
        <v>TS15435/000rg</v>
      </c>
    </row>
    <row r="1580" spans="1:207" ht="30">
      <c r="A1580" s="210" t="s">
        <v>76</v>
      </c>
      <c r="B1580" s="475"/>
      <c r="C1580" s="144" t="s">
        <v>454</v>
      </c>
      <c r="D1580" s="237" t="s">
        <v>450</v>
      </c>
      <c r="E1580" s="206">
        <f>SUMIF(F$36:F$66,$D1580,H$36:H$66)</f>
        <v>0</v>
      </c>
      <c r="F1580" s="9"/>
      <c r="G1580" s="10"/>
      <c r="H1580" s="11"/>
      <c r="I1580" s="6">
        <f>SUMIF(J$36:J$66,$D1580,L$36:L$66)</f>
        <v>0</v>
      </c>
      <c r="J1580" s="9"/>
      <c r="K1580" s="10"/>
      <c r="L1580" s="11"/>
      <c r="M1580" s="6">
        <f>SUMIF(N$36:N$66,$D1580,P$36:P$66)</f>
        <v>0</v>
      </c>
      <c r="N1580" s="9"/>
      <c r="O1580" s="10"/>
      <c r="P1580" s="11"/>
      <c r="Q1580" s="6">
        <f>SUMIF(R$36:R$66,$D1580,T$36:T$66)</f>
        <v>0</v>
      </c>
      <c r="R1580" s="9"/>
      <c r="S1580" s="10"/>
      <c r="T1580" s="11"/>
      <c r="U1580" s="6">
        <f>SUMIF(V$36:V$66,$D1580,X$36:X$66)</f>
        <v>0</v>
      </c>
      <c r="V1580" s="9"/>
      <c r="W1580" s="10"/>
      <c r="X1580" s="11"/>
      <c r="Y1580" s="6">
        <f>SUMIF(Z$36:Z$66,$D1580,AB$36:AB$66)</f>
        <v>0</v>
      </c>
      <c r="Z1580" s="9"/>
      <c r="AA1580" s="10"/>
      <c r="AB1580" s="11"/>
      <c r="AC1580" s="6">
        <f>SUMIF(AD$36:AD$66,$D1580,AF$36:AF$66)</f>
        <v>0</v>
      </c>
      <c r="AD1580" s="9"/>
      <c r="AE1580" s="10"/>
      <c r="AF1580" s="11"/>
      <c r="AG1580" s="6">
        <f>SUMIF(AH$36:AH$66,$D1580,AJ$36:AJ$66)</f>
        <v>0</v>
      </c>
      <c r="AH1580" s="9"/>
      <c r="AI1580" s="10"/>
      <c r="AJ1580" s="11"/>
      <c r="AK1580" s="6">
        <f>SUMIF(AL$36:AL$66,$D1580,AN$36:AN$66)</f>
        <v>0</v>
      </c>
      <c r="AL1580" s="9"/>
      <c r="AM1580" s="10"/>
      <c r="AN1580" s="11"/>
      <c r="AO1580" s="6">
        <f>SUMIF(AP$36:AP$66,$D1580,AR$36:AR$66)</f>
        <v>0</v>
      </c>
      <c r="AP1580" s="9"/>
      <c r="AQ1580" s="10"/>
      <c r="AR1580" s="11"/>
      <c r="AS1580" s="6">
        <f>SUMIF(AT$36:AT$66,$D1580,AV$36:AV$66)</f>
        <v>0</v>
      </c>
      <c r="AT1580" s="9"/>
      <c r="AU1580" s="10"/>
      <c r="AV1580" s="11"/>
      <c r="AW1580" s="6">
        <f>SUMIF(AX$36:AX$66,$D1580,AZ$36:AZ$66)</f>
        <v>0</v>
      </c>
      <c r="AX1580" s="9"/>
      <c r="AY1580" s="10"/>
      <c r="AZ1580" s="11"/>
      <c r="BA1580" s="6">
        <f>SUMIF(BB$36:BB$66,$D1580,BD$36:BD$66)</f>
        <v>0</v>
      </c>
      <c r="BB1580" s="9"/>
      <c r="BC1580" s="10"/>
      <c r="BD1580" s="11"/>
      <c r="BE1580" s="6">
        <f>SUMIF(BF$36:BF$66,$D1580,BH$36:BH$66)</f>
        <v>0</v>
      </c>
      <c r="BF1580" s="9"/>
      <c r="BG1580" s="10"/>
      <c r="BH1580" s="11"/>
      <c r="BI1580" s="6">
        <f>SUMIF(BJ$36:BJ$66,$D1580,BL$36:BL$66)</f>
        <v>0</v>
      </c>
      <c r="BJ1580" s="9"/>
      <c r="BK1580" s="10"/>
      <c r="BL1580" s="11"/>
      <c r="BM1580" s="6">
        <f>SUMIF(BN$36:BN$66,$D1580,BP$36:BP$66)</f>
        <v>0</v>
      </c>
      <c r="BN1580" s="9"/>
      <c r="BO1580" s="10"/>
      <c r="BP1580" s="11"/>
      <c r="BQ1580" s="6">
        <f>SUMIF(BR$36:BR$66,$D1580,BT$36:BT$66)</f>
        <v>0</v>
      </c>
      <c r="BR1580" s="9"/>
      <c r="BS1580" s="10"/>
      <c r="BT1580" s="11"/>
      <c r="BU1580" s="6">
        <f>SUMIF(BV$36:BV$66,$D1580,BX$36:BX$66)</f>
        <v>0</v>
      </c>
      <c r="BV1580" s="9"/>
      <c r="BW1580" s="10"/>
      <c r="BX1580" s="11"/>
      <c r="BY1580" s="6">
        <f>SUMIF(BZ$36:BZ$66,$D1580,CB$36:CB$66)</f>
        <v>0</v>
      </c>
      <c r="BZ1580" s="9"/>
      <c r="CA1580" s="10"/>
      <c r="CB1580" s="11"/>
      <c r="CC1580" s="6">
        <f>SUMIF(CD$36:CD$66,$D1580,CF$36:CF$66)</f>
        <v>0</v>
      </c>
      <c r="CD1580" s="9"/>
      <c r="CE1580" s="10"/>
      <c r="CF1580" s="11"/>
      <c r="CG1580" s="6">
        <f>SUMIF(CH$36:CH$66,$D1580,CJ$36:CJ$66)</f>
        <v>0</v>
      </c>
      <c r="CH1580" s="9"/>
      <c r="CI1580" s="10"/>
      <c r="CJ1580" s="11"/>
      <c r="CK1580" s="6">
        <f>SUMIF(CL$36:CL$66,$D1580,CN$36:CN$66)</f>
        <v>0</v>
      </c>
      <c r="CL1580" s="9"/>
      <c r="CM1580" s="10"/>
      <c r="CN1580" s="11"/>
      <c r="CO1580" s="6">
        <f>SUMIF(CP$36:CP$66,$D1580,CR$36:CR$66)</f>
        <v>0</v>
      </c>
      <c r="CP1580" s="9"/>
      <c r="CQ1580" s="10"/>
      <c r="CR1580" s="11"/>
      <c r="CS1580" s="6">
        <f>SUMIF(CT$36:CT$66,$D1580,CV$36:CV$66)</f>
        <v>0</v>
      </c>
      <c r="CT1580" s="9"/>
      <c r="CU1580" s="10"/>
      <c r="CV1580" s="11"/>
      <c r="CW1580" s="6">
        <f>SUMIF(CX$36:CX$66,$D1580,CZ$36:CZ$66)</f>
        <v>0</v>
      </c>
      <c r="CX1580" s="9"/>
      <c r="CY1580" s="10"/>
      <c r="CZ1580" s="11"/>
      <c r="DA1580" s="6">
        <f>SUMIF(DB$36:DB$66,$D1580,DD$36:DD$66)</f>
        <v>0</v>
      </c>
      <c r="DB1580" s="9"/>
      <c r="DC1580" s="10"/>
      <c r="DD1580" s="11"/>
      <c r="DE1580" s="6">
        <f>SUMIF(DF$36:DF$66,$D1580,DH$36:DH$66)</f>
        <v>0</v>
      </c>
      <c r="DF1580" s="9"/>
      <c r="DG1580" s="10"/>
      <c r="DH1580" s="11"/>
      <c r="DI1580" s="6">
        <f>SUMIF(DJ$36:DJ$66,$D1580,DL$36:DL$66)</f>
        <v>0</v>
      </c>
      <c r="DJ1580" s="9"/>
      <c r="DK1580" s="10"/>
      <c r="DL1580" s="11"/>
      <c r="DM1580" s="6">
        <f>SUMIF(DN$36:DN$66,$D1580,DP$36:DP$66)</f>
        <v>0</v>
      </c>
      <c r="DN1580" s="9"/>
      <c r="DO1580" s="10"/>
      <c r="DP1580" s="11"/>
      <c r="DQ1580" s="6">
        <f>SUMIF(DR$36:DR$66,$D1580,DT$36:DT$66)</f>
        <v>0</v>
      </c>
      <c r="DR1580" s="9"/>
      <c r="DS1580" s="10"/>
      <c r="DT1580" s="11"/>
      <c r="DU1580" s="6">
        <f>SUMIF(DV$36:DV$66,$D1580,DX$36:DX$66)</f>
        <v>0</v>
      </c>
      <c r="DV1580" s="9"/>
      <c r="DW1580" s="10"/>
      <c r="DX1580" s="11"/>
      <c r="DY1580" s="6">
        <f>SUMIF(DZ$36:DZ$66,$D1580,EB$36:EB$66)</f>
        <v>0</v>
      </c>
      <c r="DZ1580" s="9"/>
      <c r="EA1580" s="10"/>
      <c r="EB1580" s="11"/>
      <c r="EC1580" s="6">
        <f>SUMIF(ED$36:ED$66,$D1580,EF$36:EF$66)</f>
        <v>0</v>
      </c>
      <c r="ED1580" s="9"/>
      <c r="EE1580" s="10"/>
      <c r="EF1580" s="11"/>
      <c r="EG1580" s="6">
        <f>SUMIF(EH$36:EH$66,$D1580,EJ$36:EJ$66)</f>
        <v>0</v>
      </c>
      <c r="EH1580" s="9"/>
      <c r="EI1580" s="10"/>
      <c r="EJ1580" s="11"/>
      <c r="EK1580" s="6">
        <f>SUMIF(EL$36:EL$66,$D1580,EN$36:EN$66)</f>
        <v>0</v>
      </c>
      <c r="EL1580" s="9"/>
      <c r="EM1580" s="10"/>
      <c r="EN1580" s="11"/>
      <c r="EO1580" s="6">
        <f>SUMIF(EP$36:EP$66,$D1580,ER$36:ER$66)</f>
        <v>0</v>
      </c>
      <c r="EP1580" s="9"/>
      <c r="EQ1580" s="10"/>
      <c r="ER1580" s="11"/>
      <c r="ES1580" s="6">
        <f>SUMIF(ET$36:ET$66,$D1580,EV$36:EV$66)</f>
        <v>0</v>
      </c>
      <c r="ET1580" s="9"/>
      <c r="EU1580" s="10"/>
      <c r="EV1580" s="11"/>
      <c r="EW1580" s="6">
        <f>SUMIF(EX$36:EX$66,$D1580,EZ$36:EZ$66)</f>
        <v>0</v>
      </c>
      <c r="EX1580" s="9"/>
      <c r="EY1580" s="10"/>
      <c r="EZ1580" s="11"/>
      <c r="FA1580" s="6">
        <f>SUMIF(FB$36:FB$66,$D1580,FD$36:FD$66)</f>
        <v>0</v>
      </c>
      <c r="FB1580" s="9"/>
      <c r="FC1580" s="10"/>
      <c r="FD1580" s="11"/>
      <c r="FE1580" s="6">
        <f>SUMIF(FF$36:FF$66,$D1580,FH$36:FH$66)</f>
        <v>0</v>
      </c>
      <c r="FF1580" s="9"/>
      <c r="FG1580" s="10"/>
      <c r="FH1580" s="11"/>
      <c r="FI1580" s="6">
        <f>SUMIF(FJ$36:FJ$66,$D1580,FL$36:FL$66)</f>
        <v>0</v>
      </c>
      <c r="FJ1580" s="9"/>
      <c r="FK1580" s="10"/>
      <c r="FL1580" s="11"/>
      <c r="FM1580" s="6">
        <f>SUMIF(FN$36:FN$66,$D1580,FP$36:FP$66)</f>
        <v>0</v>
      </c>
      <c r="FN1580" s="9"/>
      <c r="FO1580" s="10"/>
      <c r="FP1580" s="11"/>
      <c r="FQ1580" s="6">
        <f>SUMIF(FR$36:FR$66,$D1580,FT$36:FT$66)</f>
        <v>0</v>
      </c>
      <c r="FR1580" s="9"/>
      <c r="FS1580" s="10"/>
      <c r="FT1580" s="11"/>
      <c r="FU1580" s="6">
        <f>SUMIF(FV$36:FV$66,$D1580,FX$36:FX$66)</f>
        <v>0</v>
      </c>
      <c r="FV1580" s="9"/>
      <c r="FW1580" s="10"/>
      <c r="FX1580" s="11"/>
      <c r="FY1580" s="6">
        <f>SUMIF(FZ$36:FZ$66,$D1580,GB$36:GB$66)</f>
        <v>0</v>
      </c>
      <c r="FZ1580" s="9"/>
      <c r="GA1580" s="10"/>
      <c r="GB1580" s="11"/>
      <c r="GC1580" s="6">
        <f>SUMIF(GD$36:GD$66,$D1580,GF$36:GF$66)</f>
        <v>0</v>
      </c>
      <c r="GD1580" s="9"/>
      <c r="GE1580" s="10"/>
      <c r="GF1580" s="11"/>
      <c r="GG1580" s="6">
        <f>SUMIF(GH$36:GH$66,$D1580,GJ$36:GJ$66)</f>
        <v>0</v>
      </c>
      <c r="GH1580" s="9"/>
      <c r="GI1580" s="10"/>
      <c r="GJ1580" s="11"/>
      <c r="GK1580" s="6">
        <f>SUMIF(GL$36:GL$66,$D1580,GN$36:GN$66)</f>
        <v>0</v>
      </c>
      <c r="GL1580" s="9"/>
      <c r="GM1580" s="10"/>
      <c r="GN1580" s="11"/>
      <c r="GO1580" s="6">
        <f>SUMIF(GP$36:GP$66,$D1580,GR$36:GR$66)</f>
        <v>0</v>
      </c>
      <c r="GP1580" s="9"/>
      <c r="GQ1580" s="10"/>
      <c r="GR1580" s="11"/>
      <c r="GS1580" s="6">
        <f>SUMIF(GT$36:GT$66,$D1580,GV$36:GV$66)</f>
        <v>0</v>
      </c>
      <c r="GT1580" s="9"/>
      <c r="GU1580" s="10"/>
      <c r="GV1580" s="20"/>
      <c r="GW1580" s="19">
        <f t="shared" si="37"/>
        <v>0</v>
      </c>
      <c r="GX1580" s="472"/>
      <c r="GY1580" s="473"/>
    </row>
    <row r="1581" spans="1:207" ht="30">
      <c r="A1581" s="210" t="s">
        <v>77</v>
      </c>
      <c r="B1581" s="475"/>
      <c r="C1581" s="144" t="s">
        <v>454</v>
      </c>
      <c r="D1581" s="237" t="s">
        <v>450</v>
      </c>
      <c r="E1581" s="206">
        <f>SUMIF(F$67:F$97,$D1581,H$67:H$97)</f>
        <v>0</v>
      </c>
      <c r="F1581" s="9"/>
      <c r="G1581" s="10"/>
      <c r="H1581" s="11"/>
      <c r="I1581" s="6">
        <f>SUMIF(J$67:J$97,$D1581,L$67:L$97)</f>
        <v>0</v>
      </c>
      <c r="J1581" s="9"/>
      <c r="K1581" s="10"/>
      <c r="L1581" s="11"/>
      <c r="M1581" s="6">
        <f>SUMIF(N$67:N$97,$D1581,P$67:P$97)</f>
        <v>0</v>
      </c>
      <c r="N1581" s="9"/>
      <c r="O1581" s="10"/>
      <c r="P1581" s="11"/>
      <c r="Q1581" s="6">
        <f>SUMIF(R$67:R$97,$D1581,T$67:T$97)</f>
        <v>0</v>
      </c>
      <c r="R1581" s="9"/>
      <c r="S1581" s="10"/>
      <c r="T1581" s="11"/>
      <c r="U1581" s="6">
        <f>SUMIF(V$67:V$97,$D1581,X$67:X$97)</f>
        <v>0</v>
      </c>
      <c r="V1581" s="9"/>
      <c r="W1581" s="10"/>
      <c r="X1581" s="11"/>
      <c r="Y1581" s="6">
        <f>SUMIF(Z$67:Z$97,$D1581,AB$67:AB$97)</f>
        <v>0</v>
      </c>
      <c r="Z1581" s="9"/>
      <c r="AA1581" s="10"/>
      <c r="AB1581" s="11"/>
      <c r="AC1581" s="6">
        <f>SUMIF(AD$67:AD$97,$D1581,AF$67:AF$97)</f>
        <v>0</v>
      </c>
      <c r="AD1581" s="9"/>
      <c r="AE1581" s="10"/>
      <c r="AF1581" s="11"/>
      <c r="AG1581" s="6">
        <f>SUMIF(AH$67:AH$97,$D1581,AJ$67:AJ$97)</f>
        <v>0</v>
      </c>
      <c r="AH1581" s="9"/>
      <c r="AI1581" s="10"/>
      <c r="AJ1581" s="11"/>
      <c r="AK1581" s="6">
        <f>SUMIF(AL$67:AL$97,$D1581,AN$67:AN$97)</f>
        <v>0</v>
      </c>
      <c r="AL1581" s="9"/>
      <c r="AM1581" s="10"/>
      <c r="AN1581" s="11"/>
      <c r="AO1581" s="6">
        <f>SUMIF(AP$67:AP$97,$D1581,AR$67:AR$97)</f>
        <v>0</v>
      </c>
      <c r="AP1581" s="9"/>
      <c r="AQ1581" s="10"/>
      <c r="AR1581" s="11"/>
      <c r="AS1581" s="6">
        <f>SUMIF(AT$67:AT$97,$D1581,AV$67:AV$97)</f>
        <v>0</v>
      </c>
      <c r="AT1581" s="9"/>
      <c r="AU1581" s="10"/>
      <c r="AV1581" s="11"/>
      <c r="AW1581" s="6">
        <f>SUMIF(AX$67:AX$97,$D1581,AZ$67:AZ$97)</f>
        <v>0</v>
      </c>
      <c r="AX1581" s="9"/>
      <c r="AY1581" s="10"/>
      <c r="AZ1581" s="11"/>
      <c r="BA1581" s="6">
        <f>SUMIF(BB$67:BB$97,$D1581,BD$67:BD$97)</f>
        <v>0</v>
      </c>
      <c r="BB1581" s="9"/>
      <c r="BC1581" s="10"/>
      <c r="BD1581" s="11"/>
      <c r="BE1581" s="6">
        <f>SUMIF(BF$67:BF$97,$D1581,BH$67:BH$97)</f>
        <v>0</v>
      </c>
      <c r="BF1581" s="9"/>
      <c r="BG1581" s="10"/>
      <c r="BH1581" s="11"/>
      <c r="BI1581" s="6">
        <f>SUMIF(BJ$67:BJ$97,$D1581,BL$67:BL$97)</f>
        <v>0</v>
      </c>
      <c r="BJ1581" s="9"/>
      <c r="BK1581" s="10"/>
      <c r="BL1581" s="11"/>
      <c r="BM1581" s="6">
        <f>SUMIF(BN$67:BN$97,$D1581,BP$67:BP$97)</f>
        <v>0</v>
      </c>
      <c r="BN1581" s="9"/>
      <c r="BO1581" s="10"/>
      <c r="BP1581" s="11"/>
      <c r="BQ1581" s="6">
        <f>SUMIF(BR$67:BR$97,$D1581,BT$67:BT$97)</f>
        <v>0</v>
      </c>
      <c r="BR1581" s="9"/>
      <c r="BS1581" s="10"/>
      <c r="BT1581" s="11"/>
      <c r="BU1581" s="6">
        <f>SUMIF(BV$67:BV$97,$D1581,BX$67:BX$97)</f>
        <v>0</v>
      </c>
      <c r="BV1581" s="9"/>
      <c r="BW1581" s="10"/>
      <c r="BX1581" s="11"/>
      <c r="BY1581" s="6">
        <f>SUMIF(BZ$67:BZ$97,$D1581,CB$67:CB$97)</f>
        <v>0</v>
      </c>
      <c r="BZ1581" s="9"/>
      <c r="CA1581" s="10"/>
      <c r="CB1581" s="11"/>
      <c r="CC1581" s="6">
        <f>SUMIF(CD$67:CD$97,$D1581,CF$67:CF$97)</f>
        <v>0</v>
      </c>
      <c r="CD1581" s="9"/>
      <c r="CE1581" s="10"/>
      <c r="CF1581" s="11"/>
      <c r="CG1581" s="6">
        <f>SUMIF(CH$67:CH$97,$D1581,CJ$67:CJ$97)</f>
        <v>0</v>
      </c>
      <c r="CH1581" s="9"/>
      <c r="CI1581" s="10"/>
      <c r="CJ1581" s="11"/>
      <c r="CK1581" s="6">
        <f>SUMIF(CL$67:CL$97,$D1581,CN$67:CN$97)</f>
        <v>0</v>
      </c>
      <c r="CL1581" s="9"/>
      <c r="CM1581" s="10"/>
      <c r="CN1581" s="11"/>
      <c r="CO1581" s="6">
        <f>SUMIF(CP$67:CP$97,$D1581,CR$67:CR$97)</f>
        <v>0</v>
      </c>
      <c r="CP1581" s="9"/>
      <c r="CQ1581" s="10"/>
      <c r="CR1581" s="11"/>
      <c r="CS1581" s="6">
        <f>SUMIF(CT$67:CT$97,$D1581,CV$67:CV$97)</f>
        <v>0</v>
      </c>
      <c r="CT1581" s="9"/>
      <c r="CU1581" s="10"/>
      <c r="CV1581" s="11"/>
      <c r="CW1581" s="6">
        <f>SUMIF(CX$67:CX$97,$D1581,CZ$67:CZ$97)</f>
        <v>0</v>
      </c>
      <c r="CX1581" s="9"/>
      <c r="CY1581" s="10"/>
      <c r="CZ1581" s="11"/>
      <c r="DA1581" s="6">
        <f>SUMIF(DB$67:DB$97,$D1581,DD$67:DD$97)</f>
        <v>0</v>
      </c>
      <c r="DB1581" s="9"/>
      <c r="DC1581" s="10"/>
      <c r="DD1581" s="11"/>
      <c r="DE1581" s="6">
        <f>SUMIF(DF$67:DF$97,$D1581,DH$67:DH$97)</f>
        <v>0</v>
      </c>
      <c r="DF1581" s="9"/>
      <c r="DG1581" s="10"/>
      <c r="DH1581" s="11"/>
      <c r="DI1581" s="6">
        <f>SUMIF(DJ$67:DJ$97,$D1581,DL$67:DL$97)</f>
        <v>0</v>
      </c>
      <c r="DJ1581" s="9"/>
      <c r="DK1581" s="10"/>
      <c r="DL1581" s="11"/>
      <c r="DM1581" s="6">
        <f>SUMIF(DN$67:DN$97,$D1581,DP$67:DP$97)</f>
        <v>0</v>
      </c>
      <c r="DN1581" s="9"/>
      <c r="DO1581" s="10"/>
      <c r="DP1581" s="11"/>
      <c r="DQ1581" s="6">
        <f>SUMIF(DR$67:DR$97,$D1581,DT$67:DT$97)</f>
        <v>0</v>
      </c>
      <c r="DR1581" s="9"/>
      <c r="DS1581" s="10"/>
      <c r="DT1581" s="11"/>
      <c r="DU1581" s="6">
        <f>SUMIF(DV$67:DV$97,$D1581,DX$67:DX$97)</f>
        <v>0</v>
      </c>
      <c r="DV1581" s="9"/>
      <c r="DW1581" s="10"/>
      <c r="DX1581" s="11"/>
      <c r="DY1581" s="6">
        <f>SUMIF(DZ$67:DZ$97,$D1581,EB$67:EB$97)</f>
        <v>0</v>
      </c>
      <c r="DZ1581" s="9"/>
      <c r="EA1581" s="10"/>
      <c r="EB1581" s="11"/>
      <c r="EC1581" s="6">
        <f>SUMIF(ED$67:ED$97,$D1581,EF$67:EF$97)</f>
        <v>0</v>
      </c>
      <c r="ED1581" s="9"/>
      <c r="EE1581" s="10"/>
      <c r="EF1581" s="11"/>
      <c r="EG1581" s="6">
        <f>SUMIF(EH$67:EH$97,$D1581,EJ$67:EJ$97)</f>
        <v>0</v>
      </c>
      <c r="EH1581" s="9"/>
      <c r="EI1581" s="10"/>
      <c r="EJ1581" s="11"/>
      <c r="EK1581" s="6">
        <f>SUMIF(EL$67:EL$97,$D1581,EN$67:EN$97)</f>
        <v>0</v>
      </c>
      <c r="EL1581" s="9"/>
      <c r="EM1581" s="10"/>
      <c r="EN1581" s="11"/>
      <c r="EO1581" s="6">
        <f>SUMIF(EP$67:EP$97,$D1581,ER$67:ER$97)</f>
        <v>0</v>
      </c>
      <c r="EP1581" s="9"/>
      <c r="EQ1581" s="10"/>
      <c r="ER1581" s="11"/>
      <c r="ES1581" s="6">
        <f>SUMIF(ET$67:ET$97,$D1581,EV$67:EV$97)</f>
        <v>0</v>
      </c>
      <c r="ET1581" s="9"/>
      <c r="EU1581" s="10"/>
      <c r="EV1581" s="11"/>
      <c r="EW1581" s="6">
        <f>SUMIF(EX$67:EX$97,$D1581,EZ$67:EZ$97)</f>
        <v>0</v>
      </c>
      <c r="EX1581" s="9"/>
      <c r="EY1581" s="10"/>
      <c r="EZ1581" s="11"/>
      <c r="FA1581" s="6">
        <f>SUMIF(FB$67:FB$97,$D1581,FD$67:FD$97)</f>
        <v>0</v>
      </c>
      <c r="FB1581" s="9"/>
      <c r="FC1581" s="10"/>
      <c r="FD1581" s="11"/>
      <c r="FE1581" s="6">
        <f>SUMIF(FF$67:FF$97,$D1581,FH$67:FH$97)</f>
        <v>0</v>
      </c>
      <c r="FF1581" s="9"/>
      <c r="FG1581" s="10"/>
      <c r="FH1581" s="11"/>
      <c r="FI1581" s="6">
        <f>SUMIF(FJ$67:FJ$97,$D1581,FL$67:FL$97)</f>
        <v>0</v>
      </c>
      <c r="FJ1581" s="9"/>
      <c r="FK1581" s="10"/>
      <c r="FL1581" s="11"/>
      <c r="FM1581" s="6">
        <f>SUMIF(FN$67:FN$97,$D1581,FP$67:FP$97)</f>
        <v>0</v>
      </c>
      <c r="FN1581" s="9"/>
      <c r="FO1581" s="10"/>
      <c r="FP1581" s="11"/>
      <c r="FQ1581" s="6">
        <f>SUMIF(FR$67:FR$97,$D1581,FT$67:FT$97)</f>
        <v>0</v>
      </c>
      <c r="FR1581" s="9"/>
      <c r="FS1581" s="10"/>
      <c r="FT1581" s="11"/>
      <c r="FU1581" s="6">
        <f>SUMIF(FV$67:FV$97,$D1581,FX$67:FX$97)</f>
        <v>0</v>
      </c>
      <c r="FV1581" s="9"/>
      <c r="FW1581" s="10"/>
      <c r="FX1581" s="11"/>
      <c r="FY1581" s="6">
        <f>SUMIF(FZ$67:FZ$97,$D1581,GB$67:GB$97)</f>
        <v>0</v>
      </c>
      <c r="FZ1581" s="9"/>
      <c r="GA1581" s="10"/>
      <c r="GB1581" s="11"/>
      <c r="GC1581" s="6">
        <f>SUMIF(GD$67:GD$97,$D1581,GF$67:GF$97)</f>
        <v>0</v>
      </c>
      <c r="GD1581" s="9"/>
      <c r="GE1581" s="10"/>
      <c r="GF1581" s="11"/>
      <c r="GG1581" s="6">
        <f>SUMIF(GH$67:GH$97,$D1581,GJ$67:GJ$97)</f>
        <v>0</v>
      </c>
      <c r="GH1581" s="9"/>
      <c r="GI1581" s="10"/>
      <c r="GJ1581" s="11"/>
      <c r="GK1581" s="6">
        <f>SUMIF(GL$67:GL$97,$D1581,GN$67:GN$97)</f>
        <v>0</v>
      </c>
      <c r="GL1581" s="9"/>
      <c r="GM1581" s="10"/>
      <c r="GN1581" s="11"/>
      <c r="GO1581" s="6">
        <f>SUMIF(GP$67:GP$97,$D1581,GR$67:GR$97)</f>
        <v>0</v>
      </c>
      <c r="GP1581" s="9"/>
      <c r="GQ1581" s="10"/>
      <c r="GR1581" s="11"/>
      <c r="GS1581" s="6">
        <f>SUMIF(GT$67:GT$97,$D1581,GV$67:GV$97)</f>
        <v>0</v>
      </c>
      <c r="GT1581" s="9"/>
      <c r="GU1581" s="10"/>
      <c r="GV1581" s="20"/>
      <c r="GW1581" s="19">
        <f t="shared" si="37"/>
        <v>0</v>
      </c>
      <c r="GX1581" s="472"/>
      <c r="GY1581" s="473"/>
    </row>
    <row r="1582" spans="1:207" ht="30">
      <c r="A1582" s="210" t="s">
        <v>78</v>
      </c>
      <c r="B1582" s="475"/>
      <c r="C1582" s="144" t="s">
        <v>454</v>
      </c>
      <c r="D1582" s="237" t="s">
        <v>450</v>
      </c>
      <c r="E1582" s="206">
        <f>SUMIF(F$98:F$128,$D1582,H$98:H$128)</f>
        <v>0</v>
      </c>
      <c r="F1582" s="9"/>
      <c r="G1582" s="10"/>
      <c r="H1582" s="11"/>
      <c r="I1582" s="6">
        <f>SUMIF(J$98:J$128,$D1582,L$98:L$128)</f>
        <v>0</v>
      </c>
      <c r="J1582" s="9"/>
      <c r="K1582" s="10"/>
      <c r="L1582" s="11"/>
      <c r="M1582" s="6">
        <f>SUMIF(N$98:N$128,$D1582,P$98:P$128)</f>
        <v>0</v>
      </c>
      <c r="N1582" s="9"/>
      <c r="O1582" s="10"/>
      <c r="P1582" s="11"/>
      <c r="Q1582" s="6">
        <f>SUMIF(R$98:R$128,$D1582,T$98:T$128)</f>
        <v>0</v>
      </c>
      <c r="R1582" s="9"/>
      <c r="S1582" s="10"/>
      <c r="T1582" s="11"/>
      <c r="U1582" s="6">
        <f>SUMIF(V$98:V$128,$D1582,X$98:X$128)</f>
        <v>0</v>
      </c>
      <c r="V1582" s="9"/>
      <c r="W1582" s="10"/>
      <c r="X1582" s="11"/>
      <c r="Y1582" s="6">
        <f>SUMIF(Z$98:Z$128,$D1582,AB$98:AB$128)</f>
        <v>0</v>
      </c>
      <c r="Z1582" s="9"/>
      <c r="AA1582" s="10"/>
      <c r="AB1582" s="11"/>
      <c r="AC1582" s="6">
        <f>SUMIF(AD$98:AD$128,$D1582,AF$98:AF$128)</f>
        <v>0</v>
      </c>
      <c r="AD1582" s="9"/>
      <c r="AE1582" s="10"/>
      <c r="AF1582" s="11"/>
      <c r="AG1582" s="6">
        <f>SUMIF(AH$98:AH$128,$D1582,AJ$98:AJ$128)</f>
        <v>0</v>
      </c>
      <c r="AH1582" s="9"/>
      <c r="AI1582" s="10"/>
      <c r="AJ1582" s="11"/>
      <c r="AK1582" s="6">
        <f>SUMIF(AL$98:AL$128,$D1582,AN$98:AN$128)</f>
        <v>0</v>
      </c>
      <c r="AL1582" s="9"/>
      <c r="AM1582" s="10"/>
      <c r="AN1582" s="11"/>
      <c r="AO1582" s="6">
        <f>SUMIF(AP$98:AP$128,$D1582,AR$98:AR$128)</f>
        <v>0</v>
      </c>
      <c r="AP1582" s="9"/>
      <c r="AQ1582" s="10"/>
      <c r="AR1582" s="11"/>
      <c r="AS1582" s="6">
        <f>SUMIF(AT$98:AT$128,$D1582,AV$98:AV$128)</f>
        <v>0</v>
      </c>
      <c r="AT1582" s="9"/>
      <c r="AU1582" s="10"/>
      <c r="AV1582" s="11"/>
      <c r="AW1582" s="6">
        <f>SUMIF(AX$98:AX$128,$D1582,AZ$98:AZ$128)</f>
        <v>0</v>
      </c>
      <c r="AX1582" s="9"/>
      <c r="AY1582" s="10"/>
      <c r="AZ1582" s="11"/>
      <c r="BA1582" s="6">
        <f>SUMIF(BB$98:BB$128,$D1582,BD$98:BD$128)</f>
        <v>0</v>
      </c>
      <c r="BB1582" s="9"/>
      <c r="BC1582" s="10"/>
      <c r="BD1582" s="11"/>
      <c r="BE1582" s="6">
        <f>SUMIF(BF$98:BF$128,$D1582,BH$98:BH$128)</f>
        <v>0</v>
      </c>
      <c r="BF1582" s="9"/>
      <c r="BG1582" s="10"/>
      <c r="BH1582" s="11"/>
      <c r="BI1582" s="6">
        <f>SUMIF(BJ$98:BJ$128,$D1582,BL$98:BL$128)</f>
        <v>0</v>
      </c>
      <c r="BJ1582" s="9"/>
      <c r="BK1582" s="10"/>
      <c r="BL1582" s="11"/>
      <c r="BM1582" s="6">
        <f>SUMIF(BN$98:BN$128,$D1582,BP$98:BP$128)</f>
        <v>0</v>
      </c>
      <c r="BN1582" s="9"/>
      <c r="BO1582" s="10"/>
      <c r="BP1582" s="11"/>
      <c r="BQ1582" s="6">
        <f>SUMIF(BR$98:BR$128,$D1582,BT$98:BT$128)</f>
        <v>0</v>
      </c>
      <c r="BR1582" s="9"/>
      <c r="BS1582" s="10"/>
      <c r="BT1582" s="11"/>
      <c r="BU1582" s="6">
        <f>SUMIF(BV$98:BV$128,$D1582,BX$98:BX$128)</f>
        <v>0</v>
      </c>
      <c r="BV1582" s="9"/>
      <c r="BW1582" s="10"/>
      <c r="BX1582" s="11"/>
      <c r="BY1582" s="6">
        <f>SUMIF(BZ$98:BZ$128,$D1582,CB$98:CB$128)</f>
        <v>0</v>
      </c>
      <c r="BZ1582" s="9"/>
      <c r="CA1582" s="10"/>
      <c r="CB1582" s="11"/>
      <c r="CC1582" s="6">
        <f>SUMIF(CD$98:CD$128,$D1582,CF$98:CF$128)</f>
        <v>0</v>
      </c>
      <c r="CD1582" s="9"/>
      <c r="CE1582" s="10"/>
      <c r="CF1582" s="11"/>
      <c r="CG1582" s="6">
        <f>SUMIF(CH$98:CH$128,$D1582,CJ$98:CJ$128)</f>
        <v>0</v>
      </c>
      <c r="CH1582" s="9"/>
      <c r="CI1582" s="10"/>
      <c r="CJ1582" s="11"/>
      <c r="CK1582" s="6">
        <f>SUMIF(CL$98:CL$128,$D1582,CN$98:CN$128)</f>
        <v>0</v>
      </c>
      <c r="CL1582" s="9"/>
      <c r="CM1582" s="10"/>
      <c r="CN1582" s="11"/>
      <c r="CO1582" s="6">
        <f>SUMIF(CP$98:CP$128,$D1582,CR$98:CR$128)</f>
        <v>0</v>
      </c>
      <c r="CP1582" s="9"/>
      <c r="CQ1582" s="10"/>
      <c r="CR1582" s="11"/>
      <c r="CS1582" s="6">
        <f>SUMIF(CT$98:CT$128,$D1582,CV$98:CV$128)</f>
        <v>0</v>
      </c>
      <c r="CT1582" s="9"/>
      <c r="CU1582" s="10"/>
      <c r="CV1582" s="11"/>
      <c r="CW1582" s="6">
        <f>SUMIF(CX$98:CX$128,$D1582,CZ$98:CZ$128)</f>
        <v>0</v>
      </c>
      <c r="CX1582" s="9"/>
      <c r="CY1582" s="10"/>
      <c r="CZ1582" s="11"/>
      <c r="DA1582" s="6">
        <f>SUMIF(DB$98:DB$128,$D1582,DD$98:DD$128)</f>
        <v>0</v>
      </c>
      <c r="DB1582" s="9"/>
      <c r="DC1582" s="10"/>
      <c r="DD1582" s="11"/>
      <c r="DE1582" s="6">
        <f>SUMIF(DF$98:DF$128,$D1582,DH$98:DH$128)</f>
        <v>0</v>
      </c>
      <c r="DF1582" s="9"/>
      <c r="DG1582" s="10"/>
      <c r="DH1582" s="11"/>
      <c r="DI1582" s="6">
        <f>SUMIF(DJ$98:DJ$128,$D1582,DL$98:DL$128)</f>
        <v>0</v>
      </c>
      <c r="DJ1582" s="9"/>
      <c r="DK1582" s="10"/>
      <c r="DL1582" s="11"/>
      <c r="DM1582" s="6">
        <f>SUMIF(DN$98:DN$128,$D1582,DP$98:DP$128)</f>
        <v>0</v>
      </c>
      <c r="DN1582" s="9"/>
      <c r="DO1582" s="10"/>
      <c r="DP1582" s="11"/>
      <c r="DQ1582" s="6">
        <f>SUMIF(DR$98:DR$128,$D1582,DT$98:DT$128)</f>
        <v>0</v>
      </c>
      <c r="DR1582" s="9"/>
      <c r="DS1582" s="10"/>
      <c r="DT1582" s="11"/>
      <c r="DU1582" s="6">
        <f>SUMIF(DV$98:DV$128,$D1582,DX$98:DX$128)</f>
        <v>0</v>
      </c>
      <c r="DV1582" s="9"/>
      <c r="DW1582" s="10"/>
      <c r="DX1582" s="11"/>
      <c r="DY1582" s="6">
        <f>SUMIF(DZ$98:DZ$128,$D1582,EB$98:EB$128)</f>
        <v>0</v>
      </c>
      <c r="DZ1582" s="9"/>
      <c r="EA1582" s="10"/>
      <c r="EB1582" s="11"/>
      <c r="EC1582" s="6">
        <f>SUMIF(ED$98:ED$128,$D1582,EF$98:EF$128)</f>
        <v>0</v>
      </c>
      <c r="ED1582" s="9"/>
      <c r="EE1582" s="10"/>
      <c r="EF1582" s="11"/>
      <c r="EG1582" s="6">
        <f>SUMIF(EH$98:EH$128,$D1582,EJ$98:EJ$128)</f>
        <v>0</v>
      </c>
      <c r="EH1582" s="9"/>
      <c r="EI1582" s="10"/>
      <c r="EJ1582" s="11"/>
      <c r="EK1582" s="6">
        <f>SUMIF(EL$98:EL$128,$D1582,EN$98:EN$128)</f>
        <v>0</v>
      </c>
      <c r="EL1582" s="9"/>
      <c r="EM1582" s="10"/>
      <c r="EN1582" s="11"/>
      <c r="EO1582" s="6">
        <f>SUMIF(EP$98:EP$128,$D1582,ER$98:ER$128)</f>
        <v>0</v>
      </c>
      <c r="EP1582" s="9"/>
      <c r="EQ1582" s="10"/>
      <c r="ER1582" s="11"/>
      <c r="ES1582" s="6">
        <f>SUMIF(ET$98:ET$128,$D1582,EV$98:EV$128)</f>
        <v>0</v>
      </c>
      <c r="ET1582" s="9"/>
      <c r="EU1582" s="10"/>
      <c r="EV1582" s="11"/>
      <c r="EW1582" s="6">
        <f>SUMIF(EX$98:EX$128,$D1582,EZ$98:EZ$128)</f>
        <v>0</v>
      </c>
      <c r="EX1582" s="9"/>
      <c r="EY1582" s="10"/>
      <c r="EZ1582" s="11"/>
      <c r="FA1582" s="6">
        <f>SUMIF(FB$98:FB$128,$D1582,FD$98:FD$128)</f>
        <v>0</v>
      </c>
      <c r="FB1582" s="9"/>
      <c r="FC1582" s="10"/>
      <c r="FD1582" s="11"/>
      <c r="FE1582" s="6">
        <f>SUMIF(FF$98:FF$128,$D1582,FH$98:FH$128)</f>
        <v>0</v>
      </c>
      <c r="FF1582" s="9"/>
      <c r="FG1582" s="10"/>
      <c r="FH1582" s="11"/>
      <c r="FI1582" s="6">
        <f>SUMIF(FJ$98:FJ$128,$D1582,FL$98:FL$128)</f>
        <v>0</v>
      </c>
      <c r="FJ1582" s="9"/>
      <c r="FK1582" s="10"/>
      <c r="FL1582" s="11"/>
      <c r="FM1582" s="6">
        <f>SUMIF(FN$98:FN$128,$D1582,FP$98:FP$128)</f>
        <v>0</v>
      </c>
      <c r="FN1582" s="9"/>
      <c r="FO1582" s="10"/>
      <c r="FP1582" s="11"/>
      <c r="FQ1582" s="6">
        <f>SUMIF(FR$98:FR$128,$D1582,FT$98:FT$128)</f>
        <v>0</v>
      </c>
      <c r="FR1582" s="9"/>
      <c r="FS1582" s="10"/>
      <c r="FT1582" s="11"/>
      <c r="FU1582" s="6">
        <f>SUMIF(FV$98:FV$128,$D1582,FX$98:FX$128)</f>
        <v>0</v>
      </c>
      <c r="FV1582" s="9"/>
      <c r="FW1582" s="10"/>
      <c r="FX1582" s="11"/>
      <c r="FY1582" s="6">
        <f>SUMIF(FZ$98:FZ$128,$D1582,GB$98:GB$128)</f>
        <v>0</v>
      </c>
      <c r="FZ1582" s="9"/>
      <c r="GA1582" s="10"/>
      <c r="GB1582" s="11"/>
      <c r="GC1582" s="6">
        <f>SUMIF(GD$98:GD$128,$D1582,GF$98:GF$128)</f>
        <v>0</v>
      </c>
      <c r="GD1582" s="9"/>
      <c r="GE1582" s="10"/>
      <c r="GF1582" s="11"/>
      <c r="GG1582" s="6">
        <f>SUMIF(GH$98:GH$128,$D1582,GJ$98:GJ$128)</f>
        <v>0</v>
      </c>
      <c r="GH1582" s="9"/>
      <c r="GI1582" s="10"/>
      <c r="GJ1582" s="11"/>
      <c r="GK1582" s="6">
        <f>SUMIF(GL$98:GL$128,$D1582,GN$98:GN$128)</f>
        <v>0</v>
      </c>
      <c r="GL1582" s="9"/>
      <c r="GM1582" s="10"/>
      <c r="GN1582" s="11"/>
      <c r="GO1582" s="6">
        <f>SUMIF(GP$98:GP$128,$D1582,GR$98:GR$128)</f>
        <v>0</v>
      </c>
      <c r="GP1582" s="9"/>
      <c r="GQ1582" s="10"/>
      <c r="GR1582" s="11"/>
      <c r="GS1582" s="6">
        <f>SUMIF(GT$98:GT$128,$D1582,GV$98:GV$128)</f>
        <v>0</v>
      </c>
      <c r="GT1582" s="9"/>
      <c r="GU1582" s="10"/>
      <c r="GV1582" s="20"/>
      <c r="GW1582" s="19">
        <f t="shared" si="37"/>
        <v>0</v>
      </c>
      <c r="GX1582" s="472"/>
      <c r="GY1582" s="473"/>
    </row>
    <row r="1583" spans="1:207" ht="30">
      <c r="A1583" s="210" t="s">
        <v>79</v>
      </c>
      <c r="B1583" s="475"/>
      <c r="C1583" s="144" t="s">
        <v>454</v>
      </c>
      <c r="D1583" s="237" t="s">
        <v>450</v>
      </c>
      <c r="E1583" s="206">
        <f>SUMIF(F$129:F$159,$D1583,H$129:H$159)</f>
        <v>0</v>
      </c>
      <c r="F1583" s="9"/>
      <c r="G1583" s="10"/>
      <c r="H1583" s="11"/>
      <c r="I1583" s="6">
        <f>SUMIF(J$129:J$159,$D1583,L$129:L$159)</f>
        <v>0</v>
      </c>
      <c r="J1583" s="9"/>
      <c r="K1583" s="10"/>
      <c r="L1583" s="11"/>
      <c r="M1583" s="6">
        <f>SUMIF(N$129:N$159,$D1583,P$129:P$159)</f>
        <v>0</v>
      </c>
      <c r="N1583" s="9"/>
      <c r="O1583" s="10"/>
      <c r="P1583" s="11"/>
      <c r="Q1583" s="6">
        <f>SUMIF(R$129:R$159,$D1583,T$129:T$159)</f>
        <v>0</v>
      </c>
      <c r="R1583" s="9"/>
      <c r="S1583" s="10"/>
      <c r="T1583" s="11"/>
      <c r="U1583" s="6">
        <f>SUMIF(V$129:V$159,$D1583,X$129:X$159)</f>
        <v>0</v>
      </c>
      <c r="V1583" s="9"/>
      <c r="W1583" s="10"/>
      <c r="X1583" s="11"/>
      <c r="Y1583" s="6">
        <f>SUMIF(Z$129:Z$159,$D1583,AB$129:AB$159)</f>
        <v>0</v>
      </c>
      <c r="Z1583" s="9"/>
      <c r="AA1583" s="10"/>
      <c r="AB1583" s="11"/>
      <c r="AC1583" s="6">
        <f>SUMIF(AD$129:AD$159,$D1583,AF$129:AF$159)</f>
        <v>0</v>
      </c>
      <c r="AD1583" s="9"/>
      <c r="AE1583" s="10"/>
      <c r="AF1583" s="11"/>
      <c r="AG1583" s="6">
        <f>SUMIF(AH$129:AH$159,$D1583,AJ$129:AJ$159)</f>
        <v>0</v>
      </c>
      <c r="AH1583" s="9"/>
      <c r="AI1583" s="10"/>
      <c r="AJ1583" s="11"/>
      <c r="AK1583" s="6">
        <f>SUMIF(AL$129:AL$159,$D1583,AN$129:AN$159)</f>
        <v>0</v>
      </c>
      <c r="AL1583" s="9"/>
      <c r="AM1583" s="10"/>
      <c r="AN1583" s="11"/>
      <c r="AO1583" s="6">
        <f>SUMIF(AP$129:AP$159,$D1583,AR$129:AR$159)</f>
        <v>0</v>
      </c>
      <c r="AP1583" s="9"/>
      <c r="AQ1583" s="10"/>
      <c r="AR1583" s="11"/>
      <c r="AS1583" s="6">
        <f>SUMIF(AT$129:AT$159,$D1583,AV$129:AV$159)</f>
        <v>0</v>
      </c>
      <c r="AT1583" s="9"/>
      <c r="AU1583" s="10"/>
      <c r="AV1583" s="11"/>
      <c r="AW1583" s="6">
        <f>SUMIF(AX$129:AX$159,$D1583,AZ$129:AZ$159)</f>
        <v>0</v>
      </c>
      <c r="AX1583" s="9"/>
      <c r="AY1583" s="10"/>
      <c r="AZ1583" s="11"/>
      <c r="BA1583" s="6">
        <f>SUMIF(BB$129:BB$159,$D1583,BD$129:BD$159)</f>
        <v>0</v>
      </c>
      <c r="BB1583" s="9"/>
      <c r="BC1583" s="10"/>
      <c r="BD1583" s="11"/>
      <c r="BE1583" s="6">
        <f>SUMIF(BF$129:BF$159,$D1583,BH$129:BH$159)</f>
        <v>0</v>
      </c>
      <c r="BF1583" s="9"/>
      <c r="BG1583" s="10"/>
      <c r="BH1583" s="11"/>
      <c r="BI1583" s="6">
        <f>SUMIF(BJ$129:BJ$159,$D1583,BL$129:BL$159)</f>
        <v>0</v>
      </c>
      <c r="BJ1583" s="9"/>
      <c r="BK1583" s="10"/>
      <c r="BL1583" s="11"/>
      <c r="BM1583" s="6">
        <f>SUMIF(BN$129:BN$159,$D1583,BP$129:BP$159)</f>
        <v>0</v>
      </c>
      <c r="BN1583" s="9"/>
      <c r="BO1583" s="10"/>
      <c r="BP1583" s="11"/>
      <c r="BQ1583" s="6">
        <f>SUMIF(BR$129:BR$159,$D1583,BT$129:BT$159)</f>
        <v>0</v>
      </c>
      <c r="BR1583" s="9"/>
      <c r="BS1583" s="10"/>
      <c r="BT1583" s="11"/>
      <c r="BU1583" s="6">
        <f>SUMIF(BV$129:BV$159,$D1583,BX$129:BX$159)</f>
        <v>0</v>
      </c>
      <c r="BV1583" s="9"/>
      <c r="BW1583" s="10"/>
      <c r="BX1583" s="11"/>
      <c r="BY1583" s="6">
        <f>SUMIF(BZ$129:BZ$159,$D1583,CB$129:CB$159)</f>
        <v>0</v>
      </c>
      <c r="BZ1583" s="9"/>
      <c r="CA1583" s="10"/>
      <c r="CB1583" s="11"/>
      <c r="CC1583" s="6">
        <f>SUMIF(CD$129:CD$159,$D1583,CF$129:CF$159)</f>
        <v>0</v>
      </c>
      <c r="CD1583" s="9"/>
      <c r="CE1583" s="10"/>
      <c r="CF1583" s="11"/>
      <c r="CG1583" s="6">
        <f>SUMIF(CH$129:CH$159,$D1583,CJ$129:CJ$159)</f>
        <v>0</v>
      </c>
      <c r="CH1583" s="9"/>
      <c r="CI1583" s="10"/>
      <c r="CJ1583" s="11"/>
      <c r="CK1583" s="6">
        <f>SUMIF(CL$129:CL$159,$D1583,CN$129:CN$159)</f>
        <v>0</v>
      </c>
      <c r="CL1583" s="9"/>
      <c r="CM1583" s="10"/>
      <c r="CN1583" s="11"/>
      <c r="CO1583" s="6">
        <f>SUMIF(CP$129:CP$159,$D1583,CR$129:CR$159)</f>
        <v>0</v>
      </c>
      <c r="CP1583" s="9"/>
      <c r="CQ1583" s="10"/>
      <c r="CR1583" s="11"/>
      <c r="CS1583" s="6">
        <f>SUMIF(CT$129:CT$159,$D1583,CV$129:CV$159)</f>
        <v>0</v>
      </c>
      <c r="CT1583" s="9"/>
      <c r="CU1583" s="10"/>
      <c r="CV1583" s="11"/>
      <c r="CW1583" s="6">
        <f>SUMIF(CX$129:CX$159,$D1583,CZ$129:CZ$159)</f>
        <v>0</v>
      </c>
      <c r="CX1583" s="9"/>
      <c r="CY1583" s="10"/>
      <c r="CZ1583" s="11"/>
      <c r="DA1583" s="6">
        <f>SUMIF(DB$129:DB$159,$D1583,DD$129:DD$159)</f>
        <v>0</v>
      </c>
      <c r="DB1583" s="9"/>
      <c r="DC1583" s="10"/>
      <c r="DD1583" s="11"/>
      <c r="DE1583" s="6">
        <f>SUMIF(DF$129:DF$159,$D1583,DH$129:DH$159)</f>
        <v>0</v>
      </c>
      <c r="DF1583" s="9"/>
      <c r="DG1583" s="10"/>
      <c r="DH1583" s="11"/>
      <c r="DI1583" s="6">
        <f>SUMIF(DJ$129:DJ$159,$D1583,DL$129:DL$159)</f>
        <v>0</v>
      </c>
      <c r="DJ1583" s="9"/>
      <c r="DK1583" s="10"/>
      <c r="DL1583" s="11"/>
      <c r="DM1583" s="6">
        <f>SUMIF(DN$129:DN$159,$D1583,DP$129:DP$159)</f>
        <v>0</v>
      </c>
      <c r="DN1583" s="9"/>
      <c r="DO1583" s="10"/>
      <c r="DP1583" s="11"/>
      <c r="DQ1583" s="6">
        <f>SUMIF(DR$129:DR$159,$D1583,DT$129:DT$159)</f>
        <v>0</v>
      </c>
      <c r="DR1583" s="9"/>
      <c r="DS1583" s="10"/>
      <c r="DT1583" s="11"/>
      <c r="DU1583" s="6">
        <f>SUMIF(DV$129:DV$159,$D1583,DX$129:DX$159)</f>
        <v>0</v>
      </c>
      <c r="DV1583" s="9"/>
      <c r="DW1583" s="10"/>
      <c r="DX1583" s="11"/>
      <c r="DY1583" s="6">
        <f>SUMIF(DZ$129:DZ$159,$D1583,EB$129:EB$159)</f>
        <v>0</v>
      </c>
      <c r="DZ1583" s="9"/>
      <c r="EA1583" s="10"/>
      <c r="EB1583" s="11"/>
      <c r="EC1583" s="6">
        <f>SUMIF(ED$129:ED$159,$D1583,EF$129:EF$159)</f>
        <v>0</v>
      </c>
      <c r="ED1583" s="9"/>
      <c r="EE1583" s="10"/>
      <c r="EF1583" s="11"/>
      <c r="EG1583" s="6">
        <f>SUMIF(EH$129:EH$159,$D1583,EJ$129:EJ$159)</f>
        <v>0</v>
      </c>
      <c r="EH1583" s="9"/>
      <c r="EI1583" s="10"/>
      <c r="EJ1583" s="11"/>
      <c r="EK1583" s="6">
        <f>SUMIF(EL$129:EL$159,$D1583,EN$129:EN$159)</f>
        <v>0</v>
      </c>
      <c r="EL1583" s="9"/>
      <c r="EM1583" s="10"/>
      <c r="EN1583" s="11"/>
      <c r="EO1583" s="6">
        <f>SUMIF(EP$129:EP$159,$D1583,ER$129:ER$159)</f>
        <v>0</v>
      </c>
      <c r="EP1583" s="9"/>
      <c r="EQ1583" s="10"/>
      <c r="ER1583" s="11"/>
      <c r="ES1583" s="6">
        <f>SUMIF(ET$129:ET$159,$D1583,EV$129:EV$159)</f>
        <v>0</v>
      </c>
      <c r="ET1583" s="9"/>
      <c r="EU1583" s="10"/>
      <c r="EV1583" s="11"/>
      <c r="EW1583" s="6">
        <f>SUMIF(EX$129:EX$159,$D1583,EZ$129:EZ$159)</f>
        <v>0</v>
      </c>
      <c r="EX1583" s="9"/>
      <c r="EY1583" s="10"/>
      <c r="EZ1583" s="11"/>
      <c r="FA1583" s="6">
        <f>SUMIF(FB$129:FB$159,$D1583,FD$129:FD$159)</f>
        <v>0</v>
      </c>
      <c r="FB1583" s="9"/>
      <c r="FC1583" s="10"/>
      <c r="FD1583" s="11"/>
      <c r="FE1583" s="6">
        <f>SUMIF(FF$129:FF$159,$D1583,FH$129:FH$159)</f>
        <v>0</v>
      </c>
      <c r="FF1583" s="9"/>
      <c r="FG1583" s="10"/>
      <c r="FH1583" s="11"/>
      <c r="FI1583" s="6">
        <f>SUMIF(FJ$129:FJ$159,$D1583,FL$129:FL$159)</f>
        <v>0</v>
      </c>
      <c r="FJ1583" s="9"/>
      <c r="FK1583" s="10"/>
      <c r="FL1583" s="11"/>
      <c r="FM1583" s="6">
        <f>SUMIF(FN$129:FN$159,$D1583,FP$129:FP$159)</f>
        <v>0</v>
      </c>
      <c r="FN1583" s="9"/>
      <c r="FO1583" s="10"/>
      <c r="FP1583" s="11"/>
      <c r="FQ1583" s="6">
        <f>SUMIF(FR$129:FR$159,$D1583,FT$129:FT$159)</f>
        <v>0</v>
      </c>
      <c r="FR1583" s="9"/>
      <c r="FS1583" s="10"/>
      <c r="FT1583" s="11"/>
      <c r="FU1583" s="6">
        <f>SUMIF(FV$129:FV$159,$D1583,FX$129:FX$159)</f>
        <v>0</v>
      </c>
      <c r="FV1583" s="9"/>
      <c r="FW1583" s="10"/>
      <c r="FX1583" s="11"/>
      <c r="FY1583" s="6">
        <f>SUMIF(FZ$129:FZ$159,$D1583,GB$129:GB$159)</f>
        <v>0</v>
      </c>
      <c r="FZ1583" s="9"/>
      <c r="GA1583" s="10"/>
      <c r="GB1583" s="11"/>
      <c r="GC1583" s="6">
        <f>SUMIF(GD$129:GD$159,$D1583,GF$129:GF$159)</f>
        <v>0</v>
      </c>
      <c r="GD1583" s="9"/>
      <c r="GE1583" s="10"/>
      <c r="GF1583" s="11"/>
      <c r="GG1583" s="6">
        <f>SUMIF(GH$129:GH$159,$D1583,GJ$129:GJ$159)</f>
        <v>0</v>
      </c>
      <c r="GH1583" s="9"/>
      <c r="GI1583" s="10"/>
      <c r="GJ1583" s="11"/>
      <c r="GK1583" s="6">
        <f>SUMIF(GL$129:GL$159,$D1583,GN$129:GN$159)</f>
        <v>0</v>
      </c>
      <c r="GL1583" s="9"/>
      <c r="GM1583" s="10"/>
      <c r="GN1583" s="11"/>
      <c r="GO1583" s="6">
        <f>SUMIF(GP$129:GP$159,$D1583,GR$129:GR$159)</f>
        <v>0</v>
      </c>
      <c r="GP1583" s="9"/>
      <c r="GQ1583" s="10"/>
      <c r="GR1583" s="11"/>
      <c r="GS1583" s="6">
        <f>SUMIF(GT$129:GT$159,$D1583,GV$129:GV$159)</f>
        <v>0</v>
      </c>
      <c r="GT1583" s="9"/>
      <c r="GU1583" s="10"/>
      <c r="GV1583" s="20"/>
      <c r="GW1583" s="19">
        <f t="shared" si="37"/>
        <v>0</v>
      </c>
      <c r="GX1583" s="472"/>
      <c r="GY1583" s="473"/>
    </row>
    <row r="1584" spans="1:207" ht="30">
      <c r="A1584" s="210" t="s">
        <v>80</v>
      </c>
      <c r="B1584" s="475"/>
      <c r="C1584" s="144" t="s">
        <v>454</v>
      </c>
      <c r="D1584" s="237" t="s">
        <v>450</v>
      </c>
      <c r="E1584" s="206">
        <f>SUMIF(F$160:F$190,$D1584,H$160:H$190)</f>
        <v>0</v>
      </c>
      <c r="F1584" s="9"/>
      <c r="G1584" s="10"/>
      <c r="H1584" s="11"/>
      <c r="I1584" s="6">
        <f>SUMIF(J$160:J$190,$D1584,L$160:L$190)</f>
        <v>0</v>
      </c>
      <c r="J1584" s="9"/>
      <c r="K1584" s="10"/>
      <c r="L1584" s="11"/>
      <c r="M1584" s="6">
        <f>SUMIF(N$160:N$190,$D1584,P$160:P$190)</f>
        <v>0</v>
      </c>
      <c r="N1584" s="9"/>
      <c r="O1584" s="10"/>
      <c r="P1584" s="11"/>
      <c r="Q1584" s="6">
        <f>SUMIF(R$160:R$190,$D1584,T$160:T$190)</f>
        <v>0</v>
      </c>
      <c r="R1584" s="9"/>
      <c r="S1584" s="10"/>
      <c r="T1584" s="11"/>
      <c r="U1584" s="6">
        <f>SUMIF(V$160:V$190,$D1584,X$160:X$190)</f>
        <v>0</v>
      </c>
      <c r="V1584" s="9"/>
      <c r="W1584" s="10"/>
      <c r="X1584" s="11"/>
      <c r="Y1584" s="6">
        <f>SUMIF(Z$160:Z$190,$D1584,AB$160:AB$190)</f>
        <v>0</v>
      </c>
      <c r="Z1584" s="9"/>
      <c r="AA1584" s="10"/>
      <c r="AB1584" s="11"/>
      <c r="AC1584" s="6">
        <f>SUMIF(AD$160:AD$190,$D1584,AF$160:AF$190)</f>
        <v>0</v>
      </c>
      <c r="AD1584" s="9"/>
      <c r="AE1584" s="10"/>
      <c r="AF1584" s="11"/>
      <c r="AG1584" s="6">
        <f>SUMIF(AH$160:AH$190,$D1584,AJ$160:AJ$190)</f>
        <v>0</v>
      </c>
      <c r="AH1584" s="9"/>
      <c r="AI1584" s="10"/>
      <c r="AJ1584" s="11"/>
      <c r="AK1584" s="6">
        <f>SUMIF(AL$160:AL$190,$D1584,AN$160:AN$190)</f>
        <v>0</v>
      </c>
      <c r="AL1584" s="9"/>
      <c r="AM1584" s="10"/>
      <c r="AN1584" s="11"/>
      <c r="AO1584" s="6">
        <f>SUMIF(AP$160:AP$190,$D1584,AR$160:AR$190)</f>
        <v>0</v>
      </c>
      <c r="AP1584" s="9"/>
      <c r="AQ1584" s="10"/>
      <c r="AR1584" s="11"/>
      <c r="AS1584" s="6">
        <f>SUMIF(AT$160:AT$190,$D1584,AV$160:AV$190)</f>
        <v>0</v>
      </c>
      <c r="AT1584" s="9"/>
      <c r="AU1584" s="10"/>
      <c r="AV1584" s="11"/>
      <c r="AW1584" s="6">
        <f>SUMIF(AX$160:AX$190,$D1584,AZ$160:AZ$190)</f>
        <v>0</v>
      </c>
      <c r="AX1584" s="9"/>
      <c r="AY1584" s="10"/>
      <c r="AZ1584" s="11"/>
      <c r="BA1584" s="6">
        <f>SUMIF(BB$160:BB$190,$D1584,BD$160:BD$190)</f>
        <v>0</v>
      </c>
      <c r="BB1584" s="9"/>
      <c r="BC1584" s="10"/>
      <c r="BD1584" s="11"/>
      <c r="BE1584" s="6">
        <f>SUMIF(BF$160:BF$190,$D1584,BH$160:BH$190)</f>
        <v>0</v>
      </c>
      <c r="BF1584" s="9"/>
      <c r="BG1584" s="10"/>
      <c r="BH1584" s="11"/>
      <c r="BI1584" s="6">
        <f>SUMIF(BJ$160:BJ$190,$D1584,BL$160:BL$190)</f>
        <v>0</v>
      </c>
      <c r="BJ1584" s="9"/>
      <c r="BK1584" s="10"/>
      <c r="BL1584" s="11"/>
      <c r="BM1584" s="6">
        <f>SUMIF(BN$160:BN$190,$D1584,BP$160:BP$190)</f>
        <v>0</v>
      </c>
      <c r="BN1584" s="9"/>
      <c r="BO1584" s="10"/>
      <c r="BP1584" s="11"/>
      <c r="BQ1584" s="6">
        <f>SUMIF(BR$160:BR$190,$D1584,BT$160:BT$190)</f>
        <v>0</v>
      </c>
      <c r="BR1584" s="9"/>
      <c r="BS1584" s="10"/>
      <c r="BT1584" s="11"/>
      <c r="BU1584" s="6">
        <f>SUMIF(BV$160:BV$190,$D1584,BX$160:BX$190)</f>
        <v>0</v>
      </c>
      <c r="BV1584" s="9"/>
      <c r="BW1584" s="10"/>
      <c r="BX1584" s="11"/>
      <c r="BY1584" s="6">
        <f>SUMIF(BZ$160:BZ$190,$D1584,CB$160:CB$190)</f>
        <v>0</v>
      </c>
      <c r="BZ1584" s="9"/>
      <c r="CA1584" s="10"/>
      <c r="CB1584" s="11"/>
      <c r="CC1584" s="6">
        <f>SUMIF(CD$160:CD$190,$D1584,CF$160:CF$190)</f>
        <v>0</v>
      </c>
      <c r="CD1584" s="9"/>
      <c r="CE1584" s="10"/>
      <c r="CF1584" s="11"/>
      <c r="CG1584" s="6">
        <f>SUMIF(CH$160:CH$190,$D1584,CJ$160:CJ$190)</f>
        <v>0</v>
      </c>
      <c r="CH1584" s="9"/>
      <c r="CI1584" s="10"/>
      <c r="CJ1584" s="11"/>
      <c r="CK1584" s="6">
        <f>SUMIF(CL$160:CL$190,$D1584,CN$160:CN$190)</f>
        <v>0</v>
      </c>
      <c r="CL1584" s="9"/>
      <c r="CM1584" s="10"/>
      <c r="CN1584" s="11"/>
      <c r="CO1584" s="6">
        <f>SUMIF(CP$160:CP$190,$D1584,CR$160:CR$190)</f>
        <v>0</v>
      </c>
      <c r="CP1584" s="9"/>
      <c r="CQ1584" s="10"/>
      <c r="CR1584" s="11"/>
      <c r="CS1584" s="6">
        <f>SUMIF(CT$160:CT$190,$D1584,CV$160:CV$190)</f>
        <v>0</v>
      </c>
      <c r="CT1584" s="9"/>
      <c r="CU1584" s="10"/>
      <c r="CV1584" s="11"/>
      <c r="CW1584" s="6">
        <f>SUMIF(CX$160:CX$190,$D1584,CZ$160:CZ$190)</f>
        <v>0</v>
      </c>
      <c r="CX1584" s="9"/>
      <c r="CY1584" s="10"/>
      <c r="CZ1584" s="11"/>
      <c r="DA1584" s="6">
        <f>SUMIF(DB$160:DB$190,$D1584,DD$160:DD$190)</f>
        <v>0</v>
      </c>
      <c r="DB1584" s="9"/>
      <c r="DC1584" s="10"/>
      <c r="DD1584" s="11"/>
      <c r="DE1584" s="6">
        <f>SUMIF(DF$160:DF$190,$D1584,DH$160:DH$190)</f>
        <v>0</v>
      </c>
      <c r="DF1584" s="9"/>
      <c r="DG1584" s="10"/>
      <c r="DH1584" s="11"/>
      <c r="DI1584" s="6">
        <f>SUMIF(DJ$160:DJ$190,$D1584,DL$160:DL$190)</f>
        <v>0</v>
      </c>
      <c r="DJ1584" s="9"/>
      <c r="DK1584" s="10"/>
      <c r="DL1584" s="11"/>
      <c r="DM1584" s="6">
        <f>SUMIF(DN$160:DN$190,$D1584,DP$160:DP$190)</f>
        <v>0</v>
      </c>
      <c r="DN1584" s="9"/>
      <c r="DO1584" s="10"/>
      <c r="DP1584" s="11"/>
      <c r="DQ1584" s="6">
        <f>SUMIF(DR$160:DR$190,$D1584,DT$160:DT$190)</f>
        <v>0</v>
      </c>
      <c r="DR1584" s="9"/>
      <c r="DS1584" s="10"/>
      <c r="DT1584" s="11"/>
      <c r="DU1584" s="6">
        <f>SUMIF(DV$160:DV$190,$D1584,DX$160:DX$190)</f>
        <v>0</v>
      </c>
      <c r="DV1584" s="9"/>
      <c r="DW1584" s="10"/>
      <c r="DX1584" s="11"/>
      <c r="DY1584" s="6">
        <f>SUMIF(DZ$160:DZ$190,$D1584,EB$160:EB$190)</f>
        <v>0</v>
      </c>
      <c r="DZ1584" s="9"/>
      <c r="EA1584" s="10"/>
      <c r="EB1584" s="11"/>
      <c r="EC1584" s="6">
        <f>SUMIF(ED$160:ED$190,$D1584,EF$160:EF$190)</f>
        <v>0</v>
      </c>
      <c r="ED1584" s="9"/>
      <c r="EE1584" s="10"/>
      <c r="EF1584" s="11"/>
      <c r="EG1584" s="6">
        <f>SUMIF(EH$160:EH$190,$D1584,EJ$160:EJ$190)</f>
        <v>0</v>
      </c>
      <c r="EH1584" s="9"/>
      <c r="EI1584" s="10"/>
      <c r="EJ1584" s="11"/>
      <c r="EK1584" s="6">
        <f>SUMIF(EL$160:EL$190,$D1584,EN$160:EN$190)</f>
        <v>0</v>
      </c>
      <c r="EL1584" s="9"/>
      <c r="EM1584" s="10"/>
      <c r="EN1584" s="11"/>
      <c r="EO1584" s="6">
        <f>SUMIF(EP$160:EP$190,$D1584,ER$160:ER$190)</f>
        <v>0</v>
      </c>
      <c r="EP1584" s="9"/>
      <c r="EQ1584" s="10"/>
      <c r="ER1584" s="11"/>
      <c r="ES1584" s="6">
        <f>SUMIF(ET$160:ET$190,$D1584,EV$160:EV$190)</f>
        <v>0</v>
      </c>
      <c r="ET1584" s="9"/>
      <c r="EU1584" s="10"/>
      <c r="EV1584" s="11"/>
      <c r="EW1584" s="6">
        <f>SUMIF(EX$160:EX$190,$D1584,EZ$160:EZ$190)</f>
        <v>0</v>
      </c>
      <c r="EX1584" s="9"/>
      <c r="EY1584" s="10"/>
      <c r="EZ1584" s="11"/>
      <c r="FA1584" s="6">
        <f>SUMIF(FB$160:FB$190,$D1584,FD$160:FD$190)</f>
        <v>0</v>
      </c>
      <c r="FB1584" s="9"/>
      <c r="FC1584" s="10"/>
      <c r="FD1584" s="11"/>
      <c r="FE1584" s="6">
        <f>SUMIF(FF$160:FF$190,$D1584,FH$160:FH$190)</f>
        <v>0</v>
      </c>
      <c r="FF1584" s="9"/>
      <c r="FG1584" s="10"/>
      <c r="FH1584" s="11"/>
      <c r="FI1584" s="6">
        <f>SUMIF(FJ$160:FJ$190,$D1584,FL$160:FL$190)</f>
        <v>0</v>
      </c>
      <c r="FJ1584" s="9"/>
      <c r="FK1584" s="10"/>
      <c r="FL1584" s="11"/>
      <c r="FM1584" s="6">
        <f>SUMIF(FN$160:FN$190,$D1584,FP$160:FP$190)</f>
        <v>0</v>
      </c>
      <c r="FN1584" s="9"/>
      <c r="FO1584" s="10"/>
      <c r="FP1584" s="11"/>
      <c r="FQ1584" s="6">
        <f>SUMIF(FR$160:FR$190,$D1584,FT$160:FT$190)</f>
        <v>0</v>
      </c>
      <c r="FR1584" s="9"/>
      <c r="FS1584" s="10"/>
      <c r="FT1584" s="11"/>
      <c r="FU1584" s="6">
        <f>SUMIF(FV$160:FV$190,$D1584,FX$160:FX$190)</f>
        <v>0</v>
      </c>
      <c r="FV1584" s="9"/>
      <c r="FW1584" s="10"/>
      <c r="FX1584" s="11"/>
      <c r="FY1584" s="6">
        <f>SUMIF(FZ$160:FZ$190,$D1584,GB$160:GB$190)</f>
        <v>0</v>
      </c>
      <c r="FZ1584" s="9"/>
      <c r="GA1584" s="10"/>
      <c r="GB1584" s="11"/>
      <c r="GC1584" s="6">
        <f>SUMIF(GD$160:GD$190,$D1584,GF$160:GF$190)</f>
        <v>0</v>
      </c>
      <c r="GD1584" s="9"/>
      <c r="GE1584" s="10"/>
      <c r="GF1584" s="11"/>
      <c r="GG1584" s="6">
        <f>SUMIF(GH$160:GH$190,$D1584,GJ$160:GJ$190)</f>
        <v>0</v>
      </c>
      <c r="GH1584" s="9"/>
      <c r="GI1584" s="10"/>
      <c r="GJ1584" s="11"/>
      <c r="GK1584" s="6">
        <f>SUMIF(GL$160:GL$190,$D1584,GN$160:GN$190)</f>
        <v>0</v>
      </c>
      <c r="GL1584" s="9"/>
      <c r="GM1584" s="10"/>
      <c r="GN1584" s="11"/>
      <c r="GO1584" s="6">
        <f>SUMIF(GP$160:GP$190,$D1584,GR$160:GR$190)</f>
        <v>0</v>
      </c>
      <c r="GP1584" s="9"/>
      <c r="GQ1584" s="10"/>
      <c r="GR1584" s="11"/>
      <c r="GS1584" s="6">
        <f>SUMIF(GT$160:GT$190,$D1584,GV$160:GV$190)</f>
        <v>0</v>
      </c>
      <c r="GT1584" s="9"/>
      <c r="GU1584" s="10"/>
      <c r="GV1584" s="20"/>
      <c r="GW1584" s="19">
        <f t="shared" si="37"/>
        <v>0</v>
      </c>
      <c r="GX1584" s="472"/>
      <c r="GY1584" s="473"/>
    </row>
    <row r="1585" spans="1:207" ht="30">
      <c r="A1585" s="210" t="s">
        <v>81</v>
      </c>
      <c r="B1585" s="475"/>
      <c r="C1585" s="144" t="s">
        <v>454</v>
      </c>
      <c r="D1585" s="237" t="s">
        <v>450</v>
      </c>
      <c r="E1585" s="206">
        <f>SUMIF(F$191:F$221,$D1585,H$191:H$221)</f>
        <v>0</v>
      </c>
      <c r="F1585" s="9"/>
      <c r="G1585" s="10"/>
      <c r="H1585" s="11"/>
      <c r="I1585" s="6">
        <f>SUMIF(J$191:J$221,$D1585,L$191:L$221)</f>
        <v>0</v>
      </c>
      <c r="J1585" s="9"/>
      <c r="K1585" s="10"/>
      <c r="L1585" s="11"/>
      <c r="M1585" s="6">
        <f>SUMIF(N$191:N$221,$D1585,P$191:P$221)</f>
        <v>0</v>
      </c>
      <c r="N1585" s="9"/>
      <c r="O1585" s="10"/>
      <c r="P1585" s="11"/>
      <c r="Q1585" s="6">
        <f>SUMIF(R$191:R$221,$D1585,T$191:T$221)</f>
        <v>0</v>
      </c>
      <c r="R1585" s="9"/>
      <c r="S1585" s="10"/>
      <c r="T1585" s="11"/>
      <c r="U1585" s="6">
        <f>SUMIF(V$191:V$221,$D1585,X$191:X$221)</f>
        <v>0</v>
      </c>
      <c r="V1585" s="9"/>
      <c r="W1585" s="10"/>
      <c r="X1585" s="11"/>
      <c r="Y1585" s="6">
        <f>SUMIF(Z$191:Z$221,$D1585,AB$191:AB$221)</f>
        <v>0</v>
      </c>
      <c r="Z1585" s="9"/>
      <c r="AA1585" s="10"/>
      <c r="AB1585" s="11"/>
      <c r="AC1585" s="6">
        <f>SUMIF(AD$191:AD$221,$D1585,AF$191:AF$221)</f>
        <v>0</v>
      </c>
      <c r="AD1585" s="9"/>
      <c r="AE1585" s="10"/>
      <c r="AF1585" s="11"/>
      <c r="AG1585" s="6">
        <f>SUMIF(AH$191:AH$221,$D1585,AJ$191:AJ$221)</f>
        <v>0</v>
      </c>
      <c r="AH1585" s="9"/>
      <c r="AI1585" s="10"/>
      <c r="AJ1585" s="11"/>
      <c r="AK1585" s="6">
        <f>SUMIF(AL$191:AL$221,$D1585,AN$191:AN$221)</f>
        <v>0</v>
      </c>
      <c r="AL1585" s="9"/>
      <c r="AM1585" s="10"/>
      <c r="AN1585" s="11"/>
      <c r="AO1585" s="6">
        <f>SUMIF(AP$191:AP$221,$D1585,AR$191:AR$221)</f>
        <v>0</v>
      </c>
      <c r="AP1585" s="9"/>
      <c r="AQ1585" s="10"/>
      <c r="AR1585" s="11"/>
      <c r="AS1585" s="6">
        <f>SUMIF(AT$191:AT$221,$D1585,AV$191:AV$221)</f>
        <v>0</v>
      </c>
      <c r="AT1585" s="9"/>
      <c r="AU1585" s="10"/>
      <c r="AV1585" s="11"/>
      <c r="AW1585" s="6">
        <f>SUMIF(AX$191:AX$221,$D1585,AZ$191:AZ$221)</f>
        <v>0</v>
      </c>
      <c r="AX1585" s="9"/>
      <c r="AY1585" s="10"/>
      <c r="AZ1585" s="11"/>
      <c r="BA1585" s="6">
        <f>SUMIF(BB$191:BB$221,$D1585,BD$191:BD$221)</f>
        <v>0</v>
      </c>
      <c r="BB1585" s="9"/>
      <c r="BC1585" s="10"/>
      <c r="BD1585" s="11"/>
      <c r="BE1585" s="6">
        <f>SUMIF(BF$191:BF$221,$D1585,BH$191:BH$221)</f>
        <v>0</v>
      </c>
      <c r="BF1585" s="9"/>
      <c r="BG1585" s="10"/>
      <c r="BH1585" s="11"/>
      <c r="BI1585" s="6">
        <f>SUMIF(BJ$191:BJ$221,$D1585,BL$191:BL$221)</f>
        <v>0</v>
      </c>
      <c r="BJ1585" s="9"/>
      <c r="BK1585" s="10"/>
      <c r="BL1585" s="11"/>
      <c r="BM1585" s="6">
        <f>SUMIF(BN$191:BN$221,$D1585,BP$191:BP$221)</f>
        <v>0</v>
      </c>
      <c r="BN1585" s="9"/>
      <c r="BO1585" s="10"/>
      <c r="BP1585" s="11"/>
      <c r="BQ1585" s="6">
        <f>SUMIF(BR$191:BR$221,$D1585,BT$191:BT$221)</f>
        <v>0</v>
      </c>
      <c r="BR1585" s="9"/>
      <c r="BS1585" s="10"/>
      <c r="BT1585" s="11"/>
      <c r="BU1585" s="6">
        <f>SUMIF(BV$191:BV$221,$D1585,BX$191:BX$221)</f>
        <v>0</v>
      </c>
      <c r="BV1585" s="9"/>
      <c r="BW1585" s="10"/>
      <c r="BX1585" s="11"/>
      <c r="BY1585" s="6">
        <f>SUMIF(BZ$191:BZ$221,$D1585,CB$191:CB$221)</f>
        <v>0</v>
      </c>
      <c r="BZ1585" s="9"/>
      <c r="CA1585" s="10"/>
      <c r="CB1585" s="11"/>
      <c r="CC1585" s="6">
        <f>SUMIF(CD$191:CD$221,$D1585,CF$191:CF$221)</f>
        <v>0</v>
      </c>
      <c r="CD1585" s="9"/>
      <c r="CE1585" s="10"/>
      <c r="CF1585" s="11"/>
      <c r="CG1585" s="6">
        <f>SUMIF(CH$191:CH$221,$D1585,CJ$191:CJ$221)</f>
        <v>0</v>
      </c>
      <c r="CH1585" s="9"/>
      <c r="CI1585" s="10"/>
      <c r="CJ1585" s="11"/>
      <c r="CK1585" s="6">
        <f>SUMIF(CL$191:CL$221,$D1585,CN$191:CN$221)</f>
        <v>0</v>
      </c>
      <c r="CL1585" s="9"/>
      <c r="CM1585" s="10"/>
      <c r="CN1585" s="11"/>
      <c r="CO1585" s="6">
        <f>SUMIF(CP$191:CP$221,$D1585,CR$191:CR$221)</f>
        <v>0</v>
      </c>
      <c r="CP1585" s="9"/>
      <c r="CQ1585" s="10"/>
      <c r="CR1585" s="11"/>
      <c r="CS1585" s="6">
        <f>SUMIF(CT$191:CT$221,$D1585,CV$191:CV$221)</f>
        <v>0</v>
      </c>
      <c r="CT1585" s="9"/>
      <c r="CU1585" s="10"/>
      <c r="CV1585" s="11"/>
      <c r="CW1585" s="6">
        <f>SUMIF(CX$191:CX$221,$D1585,CZ$191:CZ$221)</f>
        <v>0</v>
      </c>
      <c r="CX1585" s="9"/>
      <c r="CY1585" s="10"/>
      <c r="CZ1585" s="11"/>
      <c r="DA1585" s="6">
        <f>SUMIF(DB$191:DB$221,$D1585,DD$191:DD$221)</f>
        <v>0</v>
      </c>
      <c r="DB1585" s="9"/>
      <c r="DC1585" s="10"/>
      <c r="DD1585" s="11"/>
      <c r="DE1585" s="6">
        <f>SUMIF(DF$191:DF$221,$D1585,DH$191:DH$221)</f>
        <v>0</v>
      </c>
      <c r="DF1585" s="9"/>
      <c r="DG1585" s="10"/>
      <c r="DH1585" s="11"/>
      <c r="DI1585" s="6">
        <f>SUMIF(DJ$191:DJ$221,$D1585,DL$191:DL$221)</f>
        <v>0</v>
      </c>
      <c r="DJ1585" s="9"/>
      <c r="DK1585" s="10"/>
      <c r="DL1585" s="11"/>
      <c r="DM1585" s="6">
        <f>SUMIF(DN$191:DN$221,$D1585,DP$191:DP$221)</f>
        <v>0</v>
      </c>
      <c r="DN1585" s="9"/>
      <c r="DO1585" s="10"/>
      <c r="DP1585" s="11"/>
      <c r="DQ1585" s="6">
        <f>SUMIF(DR$191:DR$221,$D1585,DT$191:DT$221)</f>
        <v>0</v>
      </c>
      <c r="DR1585" s="9"/>
      <c r="DS1585" s="10"/>
      <c r="DT1585" s="11"/>
      <c r="DU1585" s="6">
        <f>SUMIF(DV$191:DV$221,$D1585,DX$191:DX$221)</f>
        <v>0</v>
      </c>
      <c r="DV1585" s="9"/>
      <c r="DW1585" s="10"/>
      <c r="DX1585" s="11"/>
      <c r="DY1585" s="6">
        <f>SUMIF(DZ$191:DZ$221,$D1585,EB$191:EB$221)</f>
        <v>0</v>
      </c>
      <c r="DZ1585" s="9"/>
      <c r="EA1585" s="10"/>
      <c r="EB1585" s="11"/>
      <c r="EC1585" s="6">
        <f>SUMIF(ED$191:ED$221,$D1585,EF$191:EF$221)</f>
        <v>0</v>
      </c>
      <c r="ED1585" s="9"/>
      <c r="EE1585" s="10"/>
      <c r="EF1585" s="11"/>
      <c r="EG1585" s="6">
        <f>SUMIF(EH$191:EH$221,$D1585,EJ$191:EJ$221)</f>
        <v>0</v>
      </c>
      <c r="EH1585" s="9"/>
      <c r="EI1585" s="10"/>
      <c r="EJ1585" s="11"/>
      <c r="EK1585" s="6">
        <f>SUMIF(EL$191:EL$221,$D1585,EN$191:EN$221)</f>
        <v>0</v>
      </c>
      <c r="EL1585" s="9"/>
      <c r="EM1585" s="10"/>
      <c r="EN1585" s="11"/>
      <c r="EO1585" s="6">
        <f>SUMIF(EP$191:EP$221,$D1585,ER$191:ER$221)</f>
        <v>0</v>
      </c>
      <c r="EP1585" s="9"/>
      <c r="EQ1585" s="10"/>
      <c r="ER1585" s="11"/>
      <c r="ES1585" s="6">
        <f>SUMIF(ET$191:ET$221,$D1585,EV$191:EV$221)</f>
        <v>0</v>
      </c>
      <c r="ET1585" s="9"/>
      <c r="EU1585" s="10"/>
      <c r="EV1585" s="11"/>
      <c r="EW1585" s="6">
        <f>SUMIF(EX$191:EX$221,$D1585,EZ$191:EZ$221)</f>
        <v>0</v>
      </c>
      <c r="EX1585" s="9"/>
      <c r="EY1585" s="10"/>
      <c r="EZ1585" s="11"/>
      <c r="FA1585" s="6">
        <f>SUMIF(FB$191:FB$221,$D1585,FD$191:FD$221)</f>
        <v>0</v>
      </c>
      <c r="FB1585" s="9"/>
      <c r="FC1585" s="10"/>
      <c r="FD1585" s="11"/>
      <c r="FE1585" s="6">
        <f>SUMIF(FF$191:FF$221,$D1585,FH$191:FH$221)</f>
        <v>0</v>
      </c>
      <c r="FF1585" s="9"/>
      <c r="FG1585" s="10"/>
      <c r="FH1585" s="11"/>
      <c r="FI1585" s="6">
        <f>SUMIF(FJ$191:FJ$221,$D1585,FL$191:FL$221)</f>
        <v>0</v>
      </c>
      <c r="FJ1585" s="9"/>
      <c r="FK1585" s="10"/>
      <c r="FL1585" s="11"/>
      <c r="FM1585" s="6">
        <f>SUMIF(FN$191:FN$221,$D1585,FP$191:FP$221)</f>
        <v>0</v>
      </c>
      <c r="FN1585" s="9"/>
      <c r="FO1585" s="10"/>
      <c r="FP1585" s="11"/>
      <c r="FQ1585" s="6">
        <f>SUMIF(FR$191:FR$221,$D1585,FT$191:FT$221)</f>
        <v>0</v>
      </c>
      <c r="FR1585" s="9"/>
      <c r="FS1585" s="10"/>
      <c r="FT1585" s="11"/>
      <c r="FU1585" s="6">
        <f>SUMIF(FV$191:FV$221,$D1585,FX$191:FX$221)</f>
        <v>0</v>
      </c>
      <c r="FV1585" s="9"/>
      <c r="FW1585" s="10"/>
      <c r="FX1585" s="11"/>
      <c r="FY1585" s="6">
        <f>SUMIF(FZ$191:FZ$221,$D1585,GB$191:GB$221)</f>
        <v>0</v>
      </c>
      <c r="FZ1585" s="9"/>
      <c r="GA1585" s="10"/>
      <c r="GB1585" s="11"/>
      <c r="GC1585" s="6">
        <f>SUMIF(GD$191:GD$221,$D1585,GF$191:GF$221)</f>
        <v>0</v>
      </c>
      <c r="GD1585" s="9"/>
      <c r="GE1585" s="10"/>
      <c r="GF1585" s="11"/>
      <c r="GG1585" s="6">
        <f>SUMIF(GH$191:GH$221,$D1585,GJ$191:GJ$221)</f>
        <v>0</v>
      </c>
      <c r="GH1585" s="9"/>
      <c r="GI1585" s="10"/>
      <c r="GJ1585" s="11"/>
      <c r="GK1585" s="6">
        <f>SUMIF(GL$191:GL$221,$D1585,GN$191:GN$221)</f>
        <v>0</v>
      </c>
      <c r="GL1585" s="9"/>
      <c r="GM1585" s="10"/>
      <c r="GN1585" s="11"/>
      <c r="GO1585" s="6">
        <f>SUMIF(GP$191:GP$221,$D1585,GR$191:GR$221)</f>
        <v>0</v>
      </c>
      <c r="GP1585" s="9"/>
      <c r="GQ1585" s="10"/>
      <c r="GR1585" s="11"/>
      <c r="GS1585" s="6">
        <f>SUMIF(GT$191:GT$221,$D1585,GV$191:GV$221)</f>
        <v>0</v>
      </c>
      <c r="GT1585" s="9"/>
      <c r="GU1585" s="10"/>
      <c r="GV1585" s="20"/>
      <c r="GW1585" s="19">
        <f t="shared" si="37"/>
        <v>0</v>
      </c>
      <c r="GX1585" s="472"/>
      <c r="GY1585" s="473"/>
    </row>
    <row r="1586" spans="1:207" ht="30">
      <c r="A1586" s="210" t="s">
        <v>82</v>
      </c>
      <c r="B1586" s="475"/>
      <c r="C1586" s="144" t="s">
        <v>454</v>
      </c>
      <c r="D1586" s="237" t="s">
        <v>450</v>
      </c>
      <c r="E1586" s="206">
        <f>SUMIF(F$222:F$252,$D1586,H$222:H$252)</f>
        <v>0</v>
      </c>
      <c r="F1586" s="9"/>
      <c r="G1586" s="10"/>
      <c r="H1586" s="11"/>
      <c r="I1586" s="6">
        <f>SUMIF(J$222:J$252,$D1586,L$222:L$252)</f>
        <v>0</v>
      </c>
      <c r="J1586" s="9"/>
      <c r="K1586" s="10"/>
      <c r="L1586" s="11"/>
      <c r="M1586" s="6">
        <f>SUMIF(N$222:N$252,$D1586,P$222:P$252)</f>
        <v>0</v>
      </c>
      <c r="N1586" s="9"/>
      <c r="O1586" s="10"/>
      <c r="P1586" s="11"/>
      <c r="Q1586" s="6">
        <f>SUMIF(R$222:R$252,$D1586,T$222:T$252)</f>
        <v>0</v>
      </c>
      <c r="R1586" s="9"/>
      <c r="S1586" s="10"/>
      <c r="T1586" s="11"/>
      <c r="U1586" s="6">
        <f>SUMIF(V$222:V$252,$D1586,X$222:X$252)</f>
        <v>0</v>
      </c>
      <c r="V1586" s="9"/>
      <c r="W1586" s="10"/>
      <c r="X1586" s="11"/>
      <c r="Y1586" s="6">
        <f>SUMIF(Z$222:Z$252,$D1586,AB$222:AB$252)</f>
        <v>0</v>
      </c>
      <c r="Z1586" s="9"/>
      <c r="AA1586" s="10"/>
      <c r="AB1586" s="11"/>
      <c r="AC1586" s="6">
        <f>SUMIF(AD$222:AD$252,$D1586,AF$222:AF$252)</f>
        <v>0</v>
      </c>
      <c r="AD1586" s="9"/>
      <c r="AE1586" s="10"/>
      <c r="AF1586" s="11"/>
      <c r="AG1586" s="6">
        <f>SUMIF(AH$222:AH$252,$D1586,AJ$222:AJ$252)</f>
        <v>0</v>
      </c>
      <c r="AH1586" s="9"/>
      <c r="AI1586" s="10"/>
      <c r="AJ1586" s="11"/>
      <c r="AK1586" s="6">
        <f>SUMIF(AL$222:AL$252,$D1586,AN$222:AN$252)</f>
        <v>0</v>
      </c>
      <c r="AL1586" s="9"/>
      <c r="AM1586" s="10"/>
      <c r="AN1586" s="11"/>
      <c r="AO1586" s="6">
        <f>SUMIF(AP$222:AP$252,$D1586,AR$222:AR$252)</f>
        <v>0</v>
      </c>
      <c r="AP1586" s="9"/>
      <c r="AQ1586" s="10"/>
      <c r="AR1586" s="11"/>
      <c r="AS1586" s="6">
        <f>SUMIF(AT$222:AT$252,$D1586,AV$222:AV$252)</f>
        <v>0</v>
      </c>
      <c r="AT1586" s="9"/>
      <c r="AU1586" s="10"/>
      <c r="AV1586" s="11"/>
      <c r="AW1586" s="6">
        <f>SUMIF(AX$222:AX$252,$D1586,AZ$222:AZ$252)</f>
        <v>0</v>
      </c>
      <c r="AX1586" s="9"/>
      <c r="AY1586" s="10"/>
      <c r="AZ1586" s="11"/>
      <c r="BA1586" s="6">
        <f>SUMIF(BB$222:BB$252,$D1586,BD$222:BD$252)</f>
        <v>0</v>
      </c>
      <c r="BB1586" s="9"/>
      <c r="BC1586" s="10"/>
      <c r="BD1586" s="11"/>
      <c r="BE1586" s="6">
        <f>SUMIF(BF$222:BF$252,$D1586,BH$222:BH$252)</f>
        <v>0</v>
      </c>
      <c r="BF1586" s="9"/>
      <c r="BG1586" s="10"/>
      <c r="BH1586" s="11"/>
      <c r="BI1586" s="6">
        <f>SUMIF(BJ$222:BJ$252,$D1586,BL$222:BL$252)</f>
        <v>0</v>
      </c>
      <c r="BJ1586" s="9"/>
      <c r="BK1586" s="10"/>
      <c r="BL1586" s="11"/>
      <c r="BM1586" s="6">
        <f>SUMIF(BN$222:BN$252,$D1586,BP$222:BP$252)</f>
        <v>0</v>
      </c>
      <c r="BN1586" s="9"/>
      <c r="BO1586" s="10"/>
      <c r="BP1586" s="11"/>
      <c r="BQ1586" s="6">
        <f>SUMIF(BR$222:BR$252,$D1586,BT$222:BT$252)</f>
        <v>0</v>
      </c>
      <c r="BR1586" s="9"/>
      <c r="BS1586" s="10"/>
      <c r="BT1586" s="11"/>
      <c r="BU1586" s="6">
        <f>SUMIF(BV$222:BV$252,$D1586,BX$222:BX$252)</f>
        <v>0</v>
      </c>
      <c r="BV1586" s="9"/>
      <c r="BW1586" s="10"/>
      <c r="BX1586" s="11"/>
      <c r="BY1586" s="6">
        <f>SUMIF(BZ$222:BZ$252,$D1586,CB$222:CB$252)</f>
        <v>0</v>
      </c>
      <c r="BZ1586" s="9"/>
      <c r="CA1586" s="10"/>
      <c r="CB1586" s="11"/>
      <c r="CC1586" s="6">
        <f>SUMIF(CD$222:CD$252,$D1586,CF$222:CF$252)</f>
        <v>0</v>
      </c>
      <c r="CD1586" s="9"/>
      <c r="CE1586" s="10"/>
      <c r="CF1586" s="11"/>
      <c r="CG1586" s="6">
        <f>SUMIF(CH$222:CH$252,$D1586,CJ$222:CJ$252)</f>
        <v>0</v>
      </c>
      <c r="CH1586" s="9"/>
      <c r="CI1586" s="10"/>
      <c r="CJ1586" s="11"/>
      <c r="CK1586" s="6">
        <f>SUMIF(CL$222:CL$252,$D1586,CN$222:CN$252)</f>
        <v>0</v>
      </c>
      <c r="CL1586" s="9"/>
      <c r="CM1586" s="10"/>
      <c r="CN1586" s="11"/>
      <c r="CO1586" s="6">
        <f>SUMIF(CP$222:CP$252,$D1586,CR$222:CR$252)</f>
        <v>0</v>
      </c>
      <c r="CP1586" s="9"/>
      <c r="CQ1586" s="10"/>
      <c r="CR1586" s="11"/>
      <c r="CS1586" s="6">
        <f>SUMIF(CT$222:CT$252,$D1586,CV$222:CV$252)</f>
        <v>0</v>
      </c>
      <c r="CT1586" s="9"/>
      <c r="CU1586" s="10"/>
      <c r="CV1586" s="11"/>
      <c r="CW1586" s="6">
        <f>SUMIF(CX$222:CX$252,$D1586,CZ$222:CZ$252)</f>
        <v>0</v>
      </c>
      <c r="CX1586" s="9"/>
      <c r="CY1586" s="10"/>
      <c r="CZ1586" s="11"/>
      <c r="DA1586" s="6">
        <f>SUMIF(DB$222:DB$252,$D1586,DD$222:DD$252)</f>
        <v>0</v>
      </c>
      <c r="DB1586" s="9"/>
      <c r="DC1586" s="10"/>
      <c r="DD1586" s="11"/>
      <c r="DE1586" s="6">
        <f>SUMIF(DF$222:DF$252,$D1586,DH$222:DH$252)</f>
        <v>0</v>
      </c>
      <c r="DF1586" s="9"/>
      <c r="DG1586" s="10"/>
      <c r="DH1586" s="11"/>
      <c r="DI1586" s="6">
        <f>SUMIF(DJ$222:DJ$252,$D1586,DL$222:DL$252)</f>
        <v>0</v>
      </c>
      <c r="DJ1586" s="9"/>
      <c r="DK1586" s="10"/>
      <c r="DL1586" s="11"/>
      <c r="DM1586" s="6">
        <f>SUMIF(DN$222:DN$252,$D1586,DP$222:DP$252)</f>
        <v>0</v>
      </c>
      <c r="DN1586" s="9"/>
      <c r="DO1586" s="10"/>
      <c r="DP1586" s="11"/>
      <c r="DQ1586" s="6">
        <f>SUMIF(DR$222:DR$252,$D1586,DT$222:DT$252)</f>
        <v>0</v>
      </c>
      <c r="DR1586" s="9"/>
      <c r="DS1586" s="10"/>
      <c r="DT1586" s="11"/>
      <c r="DU1586" s="6">
        <f>SUMIF(DV$222:DV$252,$D1586,DX$222:DX$252)</f>
        <v>0</v>
      </c>
      <c r="DV1586" s="9"/>
      <c r="DW1586" s="10"/>
      <c r="DX1586" s="11"/>
      <c r="DY1586" s="6">
        <f>SUMIF(DZ$222:DZ$252,$D1586,EB$222:EB$252)</f>
        <v>0</v>
      </c>
      <c r="DZ1586" s="9"/>
      <c r="EA1586" s="10"/>
      <c r="EB1586" s="11"/>
      <c r="EC1586" s="6">
        <f>SUMIF(ED$222:ED$252,$D1586,EF$222:EF$252)</f>
        <v>0</v>
      </c>
      <c r="ED1586" s="9"/>
      <c r="EE1586" s="10"/>
      <c r="EF1586" s="11"/>
      <c r="EG1586" s="6">
        <f>SUMIF(EH$222:EH$252,$D1586,EJ$222:EJ$252)</f>
        <v>0</v>
      </c>
      <c r="EH1586" s="9"/>
      <c r="EI1586" s="10"/>
      <c r="EJ1586" s="11"/>
      <c r="EK1586" s="6">
        <f>SUMIF(EL$222:EL$252,$D1586,EN$222:EN$252)</f>
        <v>0</v>
      </c>
      <c r="EL1586" s="9"/>
      <c r="EM1586" s="10"/>
      <c r="EN1586" s="11"/>
      <c r="EO1586" s="6">
        <f>SUMIF(EP$222:EP$252,$D1586,ER$222:ER$252)</f>
        <v>0</v>
      </c>
      <c r="EP1586" s="9"/>
      <c r="EQ1586" s="10"/>
      <c r="ER1586" s="11"/>
      <c r="ES1586" s="6">
        <f>SUMIF(ET$222:ET$252,$D1586,EV$222:EV$252)</f>
        <v>0</v>
      </c>
      <c r="ET1586" s="9"/>
      <c r="EU1586" s="10"/>
      <c r="EV1586" s="11"/>
      <c r="EW1586" s="6">
        <f>SUMIF(EX$222:EX$252,$D1586,EZ$222:EZ$252)</f>
        <v>0</v>
      </c>
      <c r="EX1586" s="9"/>
      <c r="EY1586" s="10"/>
      <c r="EZ1586" s="11"/>
      <c r="FA1586" s="6">
        <f>SUMIF(FB$222:FB$252,$D1586,FD$222:FD$252)</f>
        <v>0</v>
      </c>
      <c r="FB1586" s="9"/>
      <c r="FC1586" s="10"/>
      <c r="FD1586" s="11"/>
      <c r="FE1586" s="6">
        <f>SUMIF(FF$222:FF$252,$D1586,FH$222:FH$252)</f>
        <v>0</v>
      </c>
      <c r="FF1586" s="9"/>
      <c r="FG1586" s="10"/>
      <c r="FH1586" s="11"/>
      <c r="FI1586" s="6">
        <f>SUMIF(FJ$222:FJ$252,$D1586,FL$222:FL$252)</f>
        <v>0</v>
      </c>
      <c r="FJ1586" s="9"/>
      <c r="FK1586" s="10"/>
      <c r="FL1586" s="11"/>
      <c r="FM1586" s="6">
        <f>SUMIF(FN$222:FN$252,$D1586,FP$222:FP$252)</f>
        <v>0</v>
      </c>
      <c r="FN1586" s="9"/>
      <c r="FO1586" s="10"/>
      <c r="FP1586" s="11"/>
      <c r="FQ1586" s="6">
        <f>SUMIF(FR$222:FR$252,$D1586,FT$222:FT$252)</f>
        <v>0</v>
      </c>
      <c r="FR1586" s="9"/>
      <c r="FS1586" s="10"/>
      <c r="FT1586" s="11"/>
      <c r="FU1586" s="6">
        <f>SUMIF(FV$222:FV$252,$D1586,FX$222:FX$252)</f>
        <v>0</v>
      </c>
      <c r="FV1586" s="9"/>
      <c r="FW1586" s="10"/>
      <c r="FX1586" s="11"/>
      <c r="FY1586" s="6">
        <f>SUMIF(FZ$222:FZ$252,$D1586,GB$222:GB$252)</f>
        <v>0</v>
      </c>
      <c r="FZ1586" s="9"/>
      <c r="GA1586" s="10"/>
      <c r="GB1586" s="11"/>
      <c r="GC1586" s="6">
        <f>SUMIF(GD$222:GD$252,$D1586,GF$222:GF$252)</f>
        <v>0</v>
      </c>
      <c r="GD1586" s="9"/>
      <c r="GE1586" s="10"/>
      <c r="GF1586" s="11"/>
      <c r="GG1586" s="6">
        <f>SUMIF(GH$222:GH$252,$D1586,GJ$222:GJ$252)</f>
        <v>0</v>
      </c>
      <c r="GH1586" s="9"/>
      <c r="GI1586" s="10"/>
      <c r="GJ1586" s="11"/>
      <c r="GK1586" s="6">
        <f>SUMIF(GL$222:GL$252,$D1586,GN$222:GN$252)</f>
        <v>0</v>
      </c>
      <c r="GL1586" s="9"/>
      <c r="GM1586" s="10"/>
      <c r="GN1586" s="11"/>
      <c r="GO1586" s="6">
        <f>SUMIF(GP$222:GP$252,$D1586,GR$222:GR$252)</f>
        <v>0</v>
      </c>
      <c r="GP1586" s="9"/>
      <c r="GQ1586" s="10"/>
      <c r="GR1586" s="11"/>
      <c r="GS1586" s="6">
        <f>SUMIF(GT$222:GT$252,$D1586,GV$222:GV$252)</f>
        <v>0</v>
      </c>
      <c r="GT1586" s="9"/>
      <c r="GU1586" s="10"/>
      <c r="GV1586" s="20"/>
      <c r="GW1586" s="19">
        <f t="shared" si="37"/>
        <v>0</v>
      </c>
      <c r="GX1586" s="472"/>
      <c r="GY1586" s="473"/>
    </row>
    <row r="1587" spans="1:207" ht="30">
      <c r="A1587" s="210" t="s">
        <v>83</v>
      </c>
      <c r="B1587" s="475"/>
      <c r="C1587" s="144" t="s">
        <v>454</v>
      </c>
      <c r="D1587" s="237" t="s">
        <v>450</v>
      </c>
      <c r="E1587" s="206">
        <f>SUMIF(F$253:F$283,$D1587,H$253:H$283)</f>
        <v>0</v>
      </c>
      <c r="F1587" s="9"/>
      <c r="G1587" s="10"/>
      <c r="H1587" s="11"/>
      <c r="I1587" s="6">
        <f>SUMIF(J$253:J$283,$D1587,L$253:L$283)</f>
        <v>0</v>
      </c>
      <c r="J1587" s="9"/>
      <c r="K1587" s="10"/>
      <c r="L1587" s="11"/>
      <c r="M1587" s="6">
        <f>SUMIF(N$253:N$283,$D1587,P$253:P$283)</f>
        <v>0</v>
      </c>
      <c r="N1587" s="9"/>
      <c r="O1587" s="10"/>
      <c r="P1587" s="11"/>
      <c r="Q1587" s="6">
        <f>SUMIF(R$253:R$283,$D1587,T$253:T$283)</f>
        <v>0</v>
      </c>
      <c r="R1587" s="9"/>
      <c r="S1587" s="10"/>
      <c r="T1587" s="11"/>
      <c r="U1587" s="6">
        <f>SUMIF(V$253:V$283,$D1587,X$253:X$283)</f>
        <v>0</v>
      </c>
      <c r="V1587" s="9"/>
      <c r="W1587" s="10"/>
      <c r="X1587" s="11"/>
      <c r="Y1587" s="6">
        <f>SUMIF(Z$253:Z$283,$D1587,AB$253:AB$283)</f>
        <v>0</v>
      </c>
      <c r="Z1587" s="9"/>
      <c r="AA1587" s="10"/>
      <c r="AB1587" s="11"/>
      <c r="AC1587" s="6">
        <f>SUMIF(AD$253:AD$283,$D1587,AF$253:AF$283)</f>
        <v>0</v>
      </c>
      <c r="AD1587" s="9"/>
      <c r="AE1587" s="10"/>
      <c r="AF1587" s="11"/>
      <c r="AG1587" s="6">
        <f>SUMIF(AH$253:AH$283,$D1587,AJ$253:AJ$283)</f>
        <v>0</v>
      </c>
      <c r="AH1587" s="9"/>
      <c r="AI1587" s="10"/>
      <c r="AJ1587" s="11"/>
      <c r="AK1587" s="6">
        <f>SUMIF(AL$253:AL$283,$D1587,AN$253:AN$283)</f>
        <v>0</v>
      </c>
      <c r="AL1587" s="9"/>
      <c r="AM1587" s="10"/>
      <c r="AN1587" s="11"/>
      <c r="AO1587" s="6">
        <f>SUMIF(AP$253:AP$283,$D1587,AR$253:AR$283)</f>
        <v>0</v>
      </c>
      <c r="AP1587" s="9"/>
      <c r="AQ1587" s="10"/>
      <c r="AR1587" s="11"/>
      <c r="AS1587" s="6">
        <f>SUMIF(AT$253:AT$283,$D1587,AV$253:AV$283)</f>
        <v>0</v>
      </c>
      <c r="AT1587" s="9"/>
      <c r="AU1587" s="10"/>
      <c r="AV1587" s="11"/>
      <c r="AW1587" s="6">
        <f>SUMIF(AX$253:AX$283,$D1587,AZ$253:AZ$283)</f>
        <v>0</v>
      </c>
      <c r="AX1587" s="9"/>
      <c r="AY1587" s="10"/>
      <c r="AZ1587" s="11"/>
      <c r="BA1587" s="6">
        <f>SUMIF(BB$253:BB$283,$D1587,BD$253:BD$283)</f>
        <v>0</v>
      </c>
      <c r="BB1587" s="9"/>
      <c r="BC1587" s="10"/>
      <c r="BD1587" s="11"/>
      <c r="BE1587" s="6">
        <f>SUMIF(BF$253:BF$283,$D1587,BH$253:BH$283)</f>
        <v>0</v>
      </c>
      <c r="BF1587" s="9"/>
      <c r="BG1587" s="10"/>
      <c r="BH1587" s="11"/>
      <c r="BI1587" s="6">
        <f>SUMIF(BJ$253:BJ$283,$D1587,BL$253:BL$283)</f>
        <v>0</v>
      </c>
      <c r="BJ1587" s="9"/>
      <c r="BK1587" s="10"/>
      <c r="BL1587" s="11"/>
      <c r="BM1587" s="6">
        <f>SUMIF(BN$253:BN$283,$D1587,BP$253:BP$283)</f>
        <v>0</v>
      </c>
      <c r="BN1587" s="9"/>
      <c r="BO1587" s="10"/>
      <c r="BP1587" s="11"/>
      <c r="BQ1587" s="6">
        <f>SUMIF(BR$253:BR$283,$D1587,BT$253:BT$283)</f>
        <v>0</v>
      </c>
      <c r="BR1587" s="9"/>
      <c r="BS1587" s="10"/>
      <c r="BT1587" s="11"/>
      <c r="BU1587" s="6">
        <f>SUMIF(BV$253:BV$283,$D1587,BX$253:BX$283)</f>
        <v>0</v>
      </c>
      <c r="BV1587" s="9"/>
      <c r="BW1587" s="10"/>
      <c r="BX1587" s="11"/>
      <c r="BY1587" s="6">
        <f>SUMIF(BZ$253:BZ$283,$D1587,CB$253:CB$283)</f>
        <v>0</v>
      </c>
      <c r="BZ1587" s="9"/>
      <c r="CA1587" s="10"/>
      <c r="CB1587" s="11"/>
      <c r="CC1587" s="6">
        <f>SUMIF(CD$253:CD$283,$D1587,CF$253:CF$283)</f>
        <v>0</v>
      </c>
      <c r="CD1587" s="9"/>
      <c r="CE1587" s="10"/>
      <c r="CF1587" s="11"/>
      <c r="CG1587" s="6">
        <f>SUMIF(CH$253:CH$283,$D1587,CJ$253:CJ$283)</f>
        <v>0</v>
      </c>
      <c r="CH1587" s="9"/>
      <c r="CI1587" s="10"/>
      <c r="CJ1587" s="11"/>
      <c r="CK1587" s="6">
        <f>SUMIF(CL$253:CL$283,$D1587,CN$253:CN$283)</f>
        <v>0</v>
      </c>
      <c r="CL1587" s="9"/>
      <c r="CM1587" s="10"/>
      <c r="CN1587" s="11"/>
      <c r="CO1587" s="6">
        <f>SUMIF(CP$253:CP$283,$D1587,CR$253:CR$283)</f>
        <v>0</v>
      </c>
      <c r="CP1587" s="9"/>
      <c r="CQ1587" s="10"/>
      <c r="CR1587" s="11"/>
      <c r="CS1587" s="6">
        <f>SUMIF(CT$253:CT$283,$D1587,CV$253:CV$283)</f>
        <v>0</v>
      </c>
      <c r="CT1587" s="9"/>
      <c r="CU1587" s="10"/>
      <c r="CV1587" s="11"/>
      <c r="CW1587" s="6">
        <f>SUMIF(CX$253:CX$283,$D1587,CZ$253:CZ$283)</f>
        <v>0</v>
      </c>
      <c r="CX1587" s="9"/>
      <c r="CY1587" s="10"/>
      <c r="CZ1587" s="11"/>
      <c r="DA1587" s="6">
        <f>SUMIF(DB$253:DB$283,$D1587,DD$253:DD$283)</f>
        <v>0</v>
      </c>
      <c r="DB1587" s="9"/>
      <c r="DC1587" s="10"/>
      <c r="DD1587" s="11"/>
      <c r="DE1587" s="6">
        <f>SUMIF(DF$253:DF$283,$D1587,DH$253:DH$283)</f>
        <v>0</v>
      </c>
      <c r="DF1587" s="9"/>
      <c r="DG1587" s="10"/>
      <c r="DH1587" s="11"/>
      <c r="DI1587" s="6">
        <f>SUMIF(DJ$253:DJ$283,$D1587,DL$253:DL$283)</f>
        <v>0</v>
      </c>
      <c r="DJ1587" s="9"/>
      <c r="DK1587" s="10"/>
      <c r="DL1587" s="11"/>
      <c r="DM1587" s="6">
        <f>SUMIF(DN$253:DN$283,$D1587,DP$253:DP$283)</f>
        <v>0</v>
      </c>
      <c r="DN1587" s="9"/>
      <c r="DO1587" s="10"/>
      <c r="DP1587" s="11"/>
      <c r="DQ1587" s="6">
        <f>SUMIF(DR$253:DR$283,$D1587,DT$253:DT$283)</f>
        <v>0</v>
      </c>
      <c r="DR1587" s="9"/>
      <c r="DS1587" s="10"/>
      <c r="DT1587" s="11"/>
      <c r="DU1587" s="6">
        <f>SUMIF(DV$253:DV$283,$D1587,DX$253:DX$283)</f>
        <v>0</v>
      </c>
      <c r="DV1587" s="9"/>
      <c r="DW1587" s="10"/>
      <c r="DX1587" s="11"/>
      <c r="DY1587" s="6">
        <f>SUMIF(DZ$253:DZ$283,$D1587,EB$253:EB$283)</f>
        <v>0</v>
      </c>
      <c r="DZ1587" s="9"/>
      <c r="EA1587" s="10"/>
      <c r="EB1587" s="11"/>
      <c r="EC1587" s="6">
        <f>SUMIF(ED$253:ED$283,$D1587,EF$253:EF$283)</f>
        <v>0</v>
      </c>
      <c r="ED1587" s="9"/>
      <c r="EE1587" s="10"/>
      <c r="EF1587" s="11"/>
      <c r="EG1587" s="6">
        <f>SUMIF(EH$253:EH$283,$D1587,EJ$253:EJ$283)</f>
        <v>0</v>
      </c>
      <c r="EH1587" s="9"/>
      <c r="EI1587" s="10"/>
      <c r="EJ1587" s="11"/>
      <c r="EK1587" s="6">
        <f>SUMIF(EL$253:EL$283,$D1587,EN$253:EN$283)</f>
        <v>0</v>
      </c>
      <c r="EL1587" s="9"/>
      <c r="EM1587" s="10"/>
      <c r="EN1587" s="11"/>
      <c r="EO1587" s="6">
        <f>SUMIF(EP$253:EP$283,$D1587,ER$253:ER$283)</f>
        <v>0</v>
      </c>
      <c r="EP1587" s="9"/>
      <c r="EQ1587" s="10"/>
      <c r="ER1587" s="11"/>
      <c r="ES1587" s="6">
        <f>SUMIF(ET$253:ET$283,$D1587,EV$253:EV$283)</f>
        <v>0</v>
      </c>
      <c r="ET1587" s="9"/>
      <c r="EU1587" s="10"/>
      <c r="EV1587" s="11"/>
      <c r="EW1587" s="6">
        <f>SUMIF(EX$253:EX$283,$D1587,EZ$253:EZ$283)</f>
        <v>0</v>
      </c>
      <c r="EX1587" s="9"/>
      <c r="EY1587" s="10"/>
      <c r="EZ1587" s="11"/>
      <c r="FA1587" s="6">
        <f>SUMIF(FB$253:FB$283,$D1587,FD$253:FD$283)</f>
        <v>0</v>
      </c>
      <c r="FB1587" s="9"/>
      <c r="FC1587" s="10"/>
      <c r="FD1587" s="11"/>
      <c r="FE1587" s="6">
        <f>SUMIF(FF$253:FF$283,$D1587,FH$253:FH$283)</f>
        <v>0</v>
      </c>
      <c r="FF1587" s="9"/>
      <c r="FG1587" s="10"/>
      <c r="FH1587" s="11"/>
      <c r="FI1587" s="6">
        <f>SUMIF(FJ$253:FJ$283,$D1587,FL$253:FL$283)</f>
        <v>0</v>
      </c>
      <c r="FJ1587" s="9"/>
      <c r="FK1587" s="10"/>
      <c r="FL1587" s="11"/>
      <c r="FM1587" s="6">
        <f>SUMIF(FN$253:FN$283,$D1587,FP$253:FP$283)</f>
        <v>0</v>
      </c>
      <c r="FN1587" s="9"/>
      <c r="FO1587" s="10"/>
      <c r="FP1587" s="11"/>
      <c r="FQ1587" s="6">
        <f>SUMIF(FR$253:FR$283,$D1587,FT$253:FT$283)</f>
        <v>0</v>
      </c>
      <c r="FR1587" s="9"/>
      <c r="FS1587" s="10"/>
      <c r="FT1587" s="11"/>
      <c r="FU1587" s="6">
        <f>SUMIF(FV$253:FV$283,$D1587,FX$253:FX$283)</f>
        <v>0</v>
      </c>
      <c r="FV1587" s="9"/>
      <c r="FW1587" s="10"/>
      <c r="FX1587" s="11"/>
      <c r="FY1587" s="6">
        <f>SUMIF(FZ$253:FZ$283,$D1587,GB$253:GB$283)</f>
        <v>0</v>
      </c>
      <c r="FZ1587" s="9"/>
      <c r="GA1587" s="10"/>
      <c r="GB1587" s="11"/>
      <c r="GC1587" s="6">
        <f>SUMIF(GD$253:GD$283,$D1587,GF$253:GF$283)</f>
        <v>0</v>
      </c>
      <c r="GD1587" s="9"/>
      <c r="GE1587" s="10"/>
      <c r="GF1587" s="11"/>
      <c r="GG1587" s="6">
        <f>SUMIF(GH$253:GH$283,$D1587,GJ$253:GJ$283)</f>
        <v>0</v>
      </c>
      <c r="GH1587" s="9"/>
      <c r="GI1587" s="10"/>
      <c r="GJ1587" s="11"/>
      <c r="GK1587" s="6">
        <f>SUMIF(GL$253:GL$283,$D1587,GN$253:GN$283)</f>
        <v>0</v>
      </c>
      <c r="GL1587" s="9"/>
      <c r="GM1587" s="10"/>
      <c r="GN1587" s="11"/>
      <c r="GO1587" s="6">
        <f>SUMIF(GP$253:GP$283,$D1587,GR$253:GR$283)</f>
        <v>0</v>
      </c>
      <c r="GP1587" s="9"/>
      <c r="GQ1587" s="10"/>
      <c r="GR1587" s="11"/>
      <c r="GS1587" s="6">
        <f>SUMIF(GT$253:GT$283,$D1587,GV$253:GV$283)</f>
        <v>0</v>
      </c>
      <c r="GT1587" s="9"/>
      <c r="GU1587" s="10"/>
      <c r="GV1587" s="20"/>
      <c r="GW1587" s="19">
        <f t="shared" si="37"/>
        <v>0</v>
      </c>
      <c r="GX1587" s="472"/>
      <c r="GY1587" s="473"/>
    </row>
    <row r="1588" spans="1:207" ht="30">
      <c r="A1588" s="210" t="s">
        <v>84</v>
      </c>
      <c r="B1588" s="475"/>
      <c r="C1588" s="144" t="s">
        <v>454</v>
      </c>
      <c r="D1588" s="237" t="s">
        <v>450</v>
      </c>
      <c r="E1588" s="206">
        <f>SUMIF(F$284:F$314,$D1588,H$284:H$314)</f>
        <v>0</v>
      </c>
      <c r="F1588" s="9"/>
      <c r="G1588" s="10"/>
      <c r="H1588" s="11"/>
      <c r="I1588" s="6">
        <f>SUMIF(J$284:J$314,$D1588,L$284:L$314)</f>
        <v>0</v>
      </c>
      <c r="J1588" s="9"/>
      <c r="K1588" s="10"/>
      <c r="L1588" s="11"/>
      <c r="M1588" s="6">
        <f>SUMIF(N$284:N$314,$D1588,P$284:P$314)</f>
        <v>0</v>
      </c>
      <c r="N1588" s="9"/>
      <c r="O1588" s="10"/>
      <c r="P1588" s="11"/>
      <c r="Q1588" s="6">
        <f>SUMIF(R$284:R$314,$D1588,T$284:T$314)</f>
        <v>0</v>
      </c>
      <c r="R1588" s="9"/>
      <c r="S1588" s="10"/>
      <c r="T1588" s="11"/>
      <c r="U1588" s="6">
        <f>SUMIF(V$284:V$314,$D1588,X$284:X$314)</f>
        <v>0</v>
      </c>
      <c r="V1588" s="9"/>
      <c r="W1588" s="10"/>
      <c r="X1588" s="11"/>
      <c r="Y1588" s="6">
        <f>SUMIF(Z$284:Z$314,$D1588,AB$284:AB$314)</f>
        <v>0</v>
      </c>
      <c r="Z1588" s="9"/>
      <c r="AA1588" s="10"/>
      <c r="AB1588" s="11"/>
      <c r="AC1588" s="6">
        <f>SUMIF(AD$284:AD$314,$D1588,AF$284:AF$314)</f>
        <v>0</v>
      </c>
      <c r="AD1588" s="9"/>
      <c r="AE1588" s="10"/>
      <c r="AF1588" s="11"/>
      <c r="AG1588" s="6">
        <f>SUMIF(AH$284:AH$314,$D1588,AJ$284:AJ$314)</f>
        <v>0</v>
      </c>
      <c r="AH1588" s="9"/>
      <c r="AI1588" s="10"/>
      <c r="AJ1588" s="11"/>
      <c r="AK1588" s="6">
        <f>SUMIF(AL$284:AL$314,$D1588,AN$284:AN$314)</f>
        <v>0</v>
      </c>
      <c r="AL1588" s="9"/>
      <c r="AM1588" s="10"/>
      <c r="AN1588" s="11"/>
      <c r="AO1588" s="6">
        <f>SUMIF(AP$284:AP$314,$D1588,AR$284:AR$314)</f>
        <v>0</v>
      </c>
      <c r="AP1588" s="9"/>
      <c r="AQ1588" s="10"/>
      <c r="AR1588" s="11"/>
      <c r="AS1588" s="6">
        <f>SUMIF(AT$284:AT$314,$D1588,AV$284:AV$314)</f>
        <v>0</v>
      </c>
      <c r="AT1588" s="9"/>
      <c r="AU1588" s="10"/>
      <c r="AV1588" s="11"/>
      <c r="AW1588" s="6">
        <f>SUMIF(AX$284:AX$314,$D1588,AZ$284:AZ$314)</f>
        <v>0</v>
      </c>
      <c r="AX1588" s="9"/>
      <c r="AY1588" s="10"/>
      <c r="AZ1588" s="11"/>
      <c r="BA1588" s="6">
        <f>SUMIF(BB$284:BB$314,$D1588,BD$284:BD$314)</f>
        <v>0</v>
      </c>
      <c r="BB1588" s="9"/>
      <c r="BC1588" s="10"/>
      <c r="BD1588" s="11"/>
      <c r="BE1588" s="6">
        <f>SUMIF(BF$284:BF$314,$D1588,BH$284:BH$314)</f>
        <v>0</v>
      </c>
      <c r="BF1588" s="9"/>
      <c r="BG1588" s="10"/>
      <c r="BH1588" s="11"/>
      <c r="BI1588" s="6">
        <f>SUMIF(BJ$284:BJ$314,$D1588,BL$284:BL$314)</f>
        <v>0</v>
      </c>
      <c r="BJ1588" s="9"/>
      <c r="BK1588" s="10"/>
      <c r="BL1588" s="11"/>
      <c r="BM1588" s="6">
        <f>SUMIF(BN$284:BN$314,$D1588,BP$284:BP$314)</f>
        <v>0</v>
      </c>
      <c r="BN1588" s="9"/>
      <c r="BO1588" s="10"/>
      <c r="BP1588" s="11"/>
      <c r="BQ1588" s="6">
        <f>SUMIF(BR$284:BR$314,$D1588,BT$284:BT$314)</f>
        <v>0</v>
      </c>
      <c r="BR1588" s="9"/>
      <c r="BS1588" s="10"/>
      <c r="BT1588" s="11"/>
      <c r="BU1588" s="6">
        <f>SUMIF(BV$284:BV$314,$D1588,BX$284:BX$314)</f>
        <v>0</v>
      </c>
      <c r="BV1588" s="9"/>
      <c r="BW1588" s="10"/>
      <c r="BX1588" s="11"/>
      <c r="BY1588" s="6">
        <f>SUMIF(BZ$284:BZ$314,$D1588,CB$284:CB$314)</f>
        <v>0</v>
      </c>
      <c r="BZ1588" s="9"/>
      <c r="CA1588" s="10"/>
      <c r="CB1588" s="11"/>
      <c r="CC1588" s="6">
        <f>SUMIF(CD$284:CD$314,$D1588,CF$284:CF$314)</f>
        <v>0</v>
      </c>
      <c r="CD1588" s="9"/>
      <c r="CE1588" s="10"/>
      <c r="CF1588" s="11"/>
      <c r="CG1588" s="6">
        <f>SUMIF(CH$284:CH$314,$D1588,CJ$284:CJ$314)</f>
        <v>0</v>
      </c>
      <c r="CH1588" s="9"/>
      <c r="CI1588" s="10"/>
      <c r="CJ1588" s="11"/>
      <c r="CK1588" s="6">
        <f>SUMIF(CL$284:CL$314,$D1588,CN$284:CN$314)</f>
        <v>0</v>
      </c>
      <c r="CL1588" s="9"/>
      <c r="CM1588" s="10"/>
      <c r="CN1588" s="11"/>
      <c r="CO1588" s="6">
        <f>SUMIF(CP$284:CP$314,$D1588,CR$284:CR$314)</f>
        <v>0</v>
      </c>
      <c r="CP1588" s="9"/>
      <c r="CQ1588" s="10"/>
      <c r="CR1588" s="11"/>
      <c r="CS1588" s="6">
        <f>SUMIF(CT$284:CT$314,$D1588,CV$284:CV$314)</f>
        <v>0</v>
      </c>
      <c r="CT1588" s="9"/>
      <c r="CU1588" s="10"/>
      <c r="CV1588" s="11"/>
      <c r="CW1588" s="6">
        <f>SUMIF(CX$284:CX$314,$D1588,CZ$284:CZ$314)</f>
        <v>0</v>
      </c>
      <c r="CX1588" s="9"/>
      <c r="CY1588" s="10"/>
      <c r="CZ1588" s="11"/>
      <c r="DA1588" s="6">
        <f>SUMIF(DB$284:DB$314,$D1588,DD$284:DD$314)</f>
        <v>0</v>
      </c>
      <c r="DB1588" s="9"/>
      <c r="DC1588" s="10"/>
      <c r="DD1588" s="11"/>
      <c r="DE1588" s="6">
        <f>SUMIF(DF$284:DF$314,$D1588,DH$284:DH$314)</f>
        <v>0</v>
      </c>
      <c r="DF1588" s="9"/>
      <c r="DG1588" s="10"/>
      <c r="DH1588" s="11"/>
      <c r="DI1588" s="6">
        <f>SUMIF(DJ$284:DJ$314,$D1588,DL$284:DL$314)</f>
        <v>0</v>
      </c>
      <c r="DJ1588" s="9"/>
      <c r="DK1588" s="10"/>
      <c r="DL1588" s="11"/>
      <c r="DM1588" s="6">
        <f>SUMIF(DN$284:DN$314,$D1588,DP$284:DP$314)</f>
        <v>0</v>
      </c>
      <c r="DN1588" s="9"/>
      <c r="DO1588" s="10"/>
      <c r="DP1588" s="11"/>
      <c r="DQ1588" s="6">
        <f>SUMIF(DR$284:DR$314,$D1588,DT$284:DT$314)</f>
        <v>0</v>
      </c>
      <c r="DR1588" s="9"/>
      <c r="DS1588" s="10"/>
      <c r="DT1588" s="11"/>
      <c r="DU1588" s="6">
        <f>SUMIF(DV$284:DV$314,$D1588,DX$284:DX$314)</f>
        <v>0</v>
      </c>
      <c r="DV1588" s="9"/>
      <c r="DW1588" s="10"/>
      <c r="DX1588" s="11"/>
      <c r="DY1588" s="6">
        <f>SUMIF(DZ$284:DZ$314,$D1588,EB$284:EB$314)</f>
        <v>0</v>
      </c>
      <c r="DZ1588" s="9"/>
      <c r="EA1588" s="10"/>
      <c r="EB1588" s="11"/>
      <c r="EC1588" s="6">
        <f>SUMIF(ED$284:ED$314,$D1588,EF$284:EF$314)</f>
        <v>0</v>
      </c>
      <c r="ED1588" s="9"/>
      <c r="EE1588" s="10"/>
      <c r="EF1588" s="11"/>
      <c r="EG1588" s="6">
        <f>SUMIF(EH$284:EH$314,$D1588,EJ$284:EJ$314)</f>
        <v>0</v>
      </c>
      <c r="EH1588" s="9"/>
      <c r="EI1588" s="10"/>
      <c r="EJ1588" s="11"/>
      <c r="EK1588" s="6">
        <f>SUMIF(EL$284:EL$314,$D1588,EN$284:EN$314)</f>
        <v>0</v>
      </c>
      <c r="EL1588" s="9"/>
      <c r="EM1588" s="10"/>
      <c r="EN1588" s="11"/>
      <c r="EO1588" s="6">
        <f>SUMIF(EP$284:EP$314,$D1588,ER$284:ER$314)</f>
        <v>0</v>
      </c>
      <c r="EP1588" s="9"/>
      <c r="EQ1588" s="10"/>
      <c r="ER1588" s="11"/>
      <c r="ES1588" s="6">
        <f>SUMIF(ET$284:ET$314,$D1588,EV$284:EV$314)</f>
        <v>0</v>
      </c>
      <c r="ET1588" s="9"/>
      <c r="EU1588" s="10"/>
      <c r="EV1588" s="11"/>
      <c r="EW1588" s="6">
        <f>SUMIF(EX$284:EX$314,$D1588,EZ$284:EZ$314)</f>
        <v>0</v>
      </c>
      <c r="EX1588" s="9"/>
      <c r="EY1588" s="10"/>
      <c r="EZ1588" s="11"/>
      <c r="FA1588" s="6">
        <f>SUMIF(FB$284:FB$314,$D1588,FD$284:FD$314)</f>
        <v>0</v>
      </c>
      <c r="FB1588" s="9"/>
      <c r="FC1588" s="10"/>
      <c r="FD1588" s="11"/>
      <c r="FE1588" s="6">
        <f>SUMIF(FF$284:FF$314,$D1588,FH$284:FH$314)</f>
        <v>0</v>
      </c>
      <c r="FF1588" s="9"/>
      <c r="FG1588" s="10"/>
      <c r="FH1588" s="11"/>
      <c r="FI1588" s="6">
        <f>SUMIF(FJ$284:FJ$314,$D1588,FL$284:FL$314)</f>
        <v>0</v>
      </c>
      <c r="FJ1588" s="9"/>
      <c r="FK1588" s="10"/>
      <c r="FL1588" s="11"/>
      <c r="FM1588" s="6">
        <f>SUMIF(FN$284:FN$314,$D1588,FP$284:FP$314)</f>
        <v>0</v>
      </c>
      <c r="FN1588" s="9"/>
      <c r="FO1588" s="10"/>
      <c r="FP1588" s="11"/>
      <c r="FQ1588" s="6">
        <f>SUMIF(FR$284:FR$314,$D1588,FT$284:FT$314)</f>
        <v>0</v>
      </c>
      <c r="FR1588" s="9"/>
      <c r="FS1588" s="10"/>
      <c r="FT1588" s="11"/>
      <c r="FU1588" s="6">
        <f>SUMIF(FV$284:FV$314,$D1588,FX$284:FX$314)</f>
        <v>0</v>
      </c>
      <c r="FV1588" s="9"/>
      <c r="FW1588" s="10"/>
      <c r="FX1588" s="11"/>
      <c r="FY1588" s="6">
        <f>SUMIF(FZ$284:FZ$314,$D1588,GB$284:GB$314)</f>
        <v>0</v>
      </c>
      <c r="FZ1588" s="9"/>
      <c r="GA1588" s="10"/>
      <c r="GB1588" s="11"/>
      <c r="GC1588" s="6">
        <f>SUMIF(GD$284:GD$314,$D1588,GF$284:GF$314)</f>
        <v>0</v>
      </c>
      <c r="GD1588" s="9"/>
      <c r="GE1588" s="10"/>
      <c r="GF1588" s="11"/>
      <c r="GG1588" s="6">
        <f>SUMIF(GH$284:GH$314,$D1588,GJ$284:GJ$314)</f>
        <v>0</v>
      </c>
      <c r="GH1588" s="9"/>
      <c r="GI1588" s="10"/>
      <c r="GJ1588" s="11"/>
      <c r="GK1588" s="6">
        <f>SUMIF(GL$284:GL$314,$D1588,GN$284:GN$314)</f>
        <v>0</v>
      </c>
      <c r="GL1588" s="9"/>
      <c r="GM1588" s="10"/>
      <c r="GN1588" s="11"/>
      <c r="GO1588" s="6">
        <f>SUMIF(GP$284:GP$314,$D1588,GR$284:GR$314)</f>
        <v>0</v>
      </c>
      <c r="GP1588" s="9"/>
      <c r="GQ1588" s="10"/>
      <c r="GR1588" s="11"/>
      <c r="GS1588" s="6">
        <f>SUMIF(GT$284:GT$314,$D1588,GV$284:GV$314)</f>
        <v>0</v>
      </c>
      <c r="GT1588" s="9"/>
      <c r="GU1588" s="10"/>
      <c r="GV1588" s="20"/>
      <c r="GW1588" s="19">
        <f t="shared" si="37"/>
        <v>0</v>
      </c>
      <c r="GX1588" s="472"/>
      <c r="GY1588" s="473"/>
    </row>
    <row r="1589" spans="1:207" ht="30">
      <c r="A1589" s="215" t="s">
        <v>85</v>
      </c>
      <c r="B1589" s="475"/>
      <c r="C1589" s="144" t="s">
        <v>454</v>
      </c>
      <c r="D1589" s="237" t="s">
        <v>450</v>
      </c>
      <c r="E1589" s="207">
        <f>SUMIF(F$315:F$345,$D1589,H$315:H$345)</f>
        <v>0</v>
      </c>
      <c r="F1589" s="12"/>
      <c r="G1589" s="13"/>
      <c r="H1589" s="14"/>
      <c r="I1589" s="6">
        <f>SUMIF(J$315:J$345,$D1589,L$315:L$345)</f>
        <v>0</v>
      </c>
      <c r="J1589" s="12"/>
      <c r="K1589" s="13"/>
      <c r="L1589" s="14"/>
      <c r="M1589" s="7">
        <f>SUMIF(N$315:N$345,$D1589,P$315:P$345)</f>
        <v>0</v>
      </c>
      <c r="N1589" s="12"/>
      <c r="O1589" s="13"/>
      <c r="P1589" s="14"/>
      <c r="Q1589" s="6">
        <f>SUMIF(R$315:R$345,$D1589,T$315:T$345)</f>
        <v>0</v>
      </c>
      <c r="R1589" s="12"/>
      <c r="S1589" s="13"/>
      <c r="T1589" s="14"/>
      <c r="U1589" s="7">
        <f>SUMIF(V$315:V$345,$D1589,X$315:X$345)</f>
        <v>0</v>
      </c>
      <c r="V1589" s="12"/>
      <c r="W1589" s="13"/>
      <c r="X1589" s="14"/>
      <c r="Y1589" s="6">
        <f>SUMIF(Z$315:Z$345,$D1589,AB$315:AB$345)</f>
        <v>0</v>
      </c>
      <c r="Z1589" s="12"/>
      <c r="AA1589" s="13"/>
      <c r="AB1589" s="14"/>
      <c r="AC1589" s="7">
        <f>SUMIF(AD$315:AD$345,$D1589,AF$315:AF$345)</f>
        <v>0</v>
      </c>
      <c r="AD1589" s="12"/>
      <c r="AE1589" s="13"/>
      <c r="AF1589" s="14"/>
      <c r="AG1589" s="7">
        <f>SUMIF(AH$315:AH$345,$D1589,AJ$315:AJ$345)</f>
        <v>0</v>
      </c>
      <c r="AH1589" s="12"/>
      <c r="AI1589" s="13"/>
      <c r="AJ1589" s="14"/>
      <c r="AK1589" s="7">
        <f>SUMIF(AL$315:AL$345,$D1589,AN$315:AN$345)</f>
        <v>0</v>
      </c>
      <c r="AL1589" s="12"/>
      <c r="AM1589" s="13"/>
      <c r="AN1589" s="14"/>
      <c r="AO1589" s="7">
        <f>SUMIF(AP$315:AP$345,$D1589,AR$315:AR$345)</f>
        <v>0</v>
      </c>
      <c r="AP1589" s="12"/>
      <c r="AQ1589" s="13"/>
      <c r="AR1589" s="14"/>
      <c r="AS1589" s="7">
        <f>SUMIF(AT$315:AT$345,$D1589,AV$315:AV$345)</f>
        <v>0</v>
      </c>
      <c r="AT1589" s="12"/>
      <c r="AU1589" s="13"/>
      <c r="AV1589" s="14"/>
      <c r="AW1589" s="7">
        <f>SUMIF(AX$315:AX$345,$D1589,AZ$315:AZ$345)</f>
        <v>0</v>
      </c>
      <c r="AX1589" s="12"/>
      <c r="AY1589" s="13"/>
      <c r="AZ1589" s="14"/>
      <c r="BA1589" s="7">
        <f>SUMIF(BB$315:BB$345,$D1589,BD$315:BD$345)</f>
        <v>0</v>
      </c>
      <c r="BB1589" s="12"/>
      <c r="BC1589" s="13"/>
      <c r="BD1589" s="14"/>
      <c r="BE1589" s="7">
        <f>SUMIF(BF$315:BF$345,$D1589,BH$315:BH$345)</f>
        <v>0</v>
      </c>
      <c r="BF1589" s="12"/>
      <c r="BG1589" s="13"/>
      <c r="BH1589" s="14"/>
      <c r="BI1589" s="7">
        <f>SUMIF(BJ$315:BJ$345,$D1589,BL$315:BL$345)</f>
        <v>0</v>
      </c>
      <c r="BJ1589" s="12"/>
      <c r="BK1589" s="13"/>
      <c r="BL1589" s="14"/>
      <c r="BM1589" s="7">
        <f>SUMIF(BN$315:BN$345,$D1589,BP$315:BP$345)</f>
        <v>0</v>
      </c>
      <c r="BN1589" s="12"/>
      <c r="BO1589" s="13"/>
      <c r="BP1589" s="14"/>
      <c r="BQ1589" s="7">
        <f>SUMIF(BR$315:BR$345,$D1589,BT$315:BT$345)</f>
        <v>0</v>
      </c>
      <c r="BR1589" s="12"/>
      <c r="BS1589" s="13"/>
      <c r="BT1589" s="14"/>
      <c r="BU1589" s="7">
        <f>SUMIF(BV$315:BV$345,$D1589,BX$315:BX$345)</f>
        <v>0</v>
      </c>
      <c r="BV1589" s="12"/>
      <c r="BW1589" s="13"/>
      <c r="BX1589" s="14"/>
      <c r="BY1589" s="7">
        <f>SUMIF(BZ$315:BZ$345,$D1589,CB$315:CB$345)</f>
        <v>0</v>
      </c>
      <c r="BZ1589" s="12"/>
      <c r="CA1589" s="13"/>
      <c r="CB1589" s="14"/>
      <c r="CC1589" s="7">
        <f>SUMIF(CD$315:CD$345,$D1589,CF$315:CF$345)</f>
        <v>0</v>
      </c>
      <c r="CD1589" s="12"/>
      <c r="CE1589" s="13"/>
      <c r="CF1589" s="14"/>
      <c r="CG1589" s="7">
        <f>SUMIF(CH$315:CH$345,$D1589,CJ$315:CJ$345)</f>
        <v>0</v>
      </c>
      <c r="CH1589" s="12"/>
      <c r="CI1589" s="13"/>
      <c r="CJ1589" s="14"/>
      <c r="CK1589" s="7">
        <f>SUMIF(CL$315:CL$345,$D1589,CN$315:CN$345)</f>
        <v>0</v>
      </c>
      <c r="CL1589" s="12"/>
      <c r="CM1589" s="13"/>
      <c r="CN1589" s="14"/>
      <c r="CO1589" s="7">
        <f>SUMIF(CP$315:CP$345,$D1589,CR$315:CR$345)</f>
        <v>0</v>
      </c>
      <c r="CP1589" s="12"/>
      <c r="CQ1589" s="13"/>
      <c r="CR1589" s="14"/>
      <c r="CS1589" s="7">
        <f>SUMIF(CT$315:CT$345,$D1589,CV$315:CV$345)</f>
        <v>0</v>
      </c>
      <c r="CT1589" s="12"/>
      <c r="CU1589" s="13"/>
      <c r="CV1589" s="14"/>
      <c r="CW1589" s="7">
        <f>SUMIF(CX$315:CX$345,$D1589,CZ$315:CZ$345)</f>
        <v>0</v>
      </c>
      <c r="CX1589" s="12"/>
      <c r="CY1589" s="13"/>
      <c r="CZ1589" s="14"/>
      <c r="DA1589" s="7">
        <f>SUMIF(DB$315:DB$345,$D1589,DD$315:DD$345)</f>
        <v>0</v>
      </c>
      <c r="DB1589" s="12"/>
      <c r="DC1589" s="13"/>
      <c r="DD1589" s="14"/>
      <c r="DE1589" s="7">
        <f>SUMIF(DF$315:DF$345,$D1589,DH$315:DH$345)</f>
        <v>0</v>
      </c>
      <c r="DF1589" s="12"/>
      <c r="DG1589" s="13"/>
      <c r="DH1589" s="14"/>
      <c r="DI1589" s="7">
        <f>SUMIF(DJ$315:DJ$345,$D1589,DL$315:DL$345)</f>
        <v>0</v>
      </c>
      <c r="DJ1589" s="12"/>
      <c r="DK1589" s="13"/>
      <c r="DL1589" s="14"/>
      <c r="DM1589" s="7">
        <f>SUMIF(DN$315:DN$345,$D1589,DP$315:DP$345)</f>
        <v>0</v>
      </c>
      <c r="DN1589" s="12"/>
      <c r="DO1589" s="13"/>
      <c r="DP1589" s="14"/>
      <c r="DQ1589" s="7">
        <f>SUMIF(DR$315:DR$345,$D1589,DT$315:DT$345)</f>
        <v>0</v>
      </c>
      <c r="DR1589" s="12"/>
      <c r="DS1589" s="13"/>
      <c r="DT1589" s="14"/>
      <c r="DU1589" s="7">
        <f>SUMIF(DV$315:DV$345,$D1589,DX$315:DX$345)</f>
        <v>0</v>
      </c>
      <c r="DV1589" s="12"/>
      <c r="DW1589" s="13"/>
      <c r="DX1589" s="14"/>
      <c r="DY1589" s="7">
        <f>SUMIF(DZ$315:DZ$345,$D1589,EB$315:EB$345)</f>
        <v>0</v>
      </c>
      <c r="DZ1589" s="12"/>
      <c r="EA1589" s="13"/>
      <c r="EB1589" s="14"/>
      <c r="EC1589" s="7">
        <f>SUMIF(ED$315:ED$345,$D1589,EF$315:EF$345)</f>
        <v>0</v>
      </c>
      <c r="ED1589" s="12"/>
      <c r="EE1589" s="13"/>
      <c r="EF1589" s="14"/>
      <c r="EG1589" s="7">
        <f>SUMIF(EH$315:EH$345,$D1589,EJ$315:EJ$345)</f>
        <v>0</v>
      </c>
      <c r="EH1589" s="12"/>
      <c r="EI1589" s="13"/>
      <c r="EJ1589" s="14"/>
      <c r="EK1589" s="7">
        <f>SUMIF(EL$315:EL$345,$D1589,EN$315:EN$345)</f>
        <v>0</v>
      </c>
      <c r="EL1589" s="12"/>
      <c r="EM1589" s="13"/>
      <c r="EN1589" s="14"/>
      <c r="EO1589" s="7">
        <f>SUMIF(EP$315:EP$345,$D1589,ER$315:ER$345)</f>
        <v>0</v>
      </c>
      <c r="EP1589" s="12"/>
      <c r="EQ1589" s="13"/>
      <c r="ER1589" s="14"/>
      <c r="ES1589" s="7">
        <f>SUMIF(ET$315:ET$345,$D1589,EV$315:EV$345)</f>
        <v>0</v>
      </c>
      <c r="ET1589" s="12"/>
      <c r="EU1589" s="13"/>
      <c r="EV1589" s="14"/>
      <c r="EW1589" s="7">
        <f>SUMIF(EX$315:EX$345,$D1589,EZ$315:EZ$345)</f>
        <v>0</v>
      </c>
      <c r="EX1589" s="12"/>
      <c r="EY1589" s="13"/>
      <c r="EZ1589" s="14"/>
      <c r="FA1589" s="7">
        <f>SUMIF(FB$315:FB$345,$D1589,FD$315:FD$345)</f>
        <v>0</v>
      </c>
      <c r="FB1589" s="12"/>
      <c r="FC1589" s="13"/>
      <c r="FD1589" s="14"/>
      <c r="FE1589" s="7">
        <f>SUMIF(FF$315:FF$345,$D1589,FH$315:FH$345)</f>
        <v>0</v>
      </c>
      <c r="FF1589" s="12"/>
      <c r="FG1589" s="13"/>
      <c r="FH1589" s="14"/>
      <c r="FI1589" s="7">
        <f>SUMIF(FJ$315:FJ$345,$D1589,FL$315:FL$345)</f>
        <v>0</v>
      </c>
      <c r="FJ1589" s="12"/>
      <c r="FK1589" s="13"/>
      <c r="FL1589" s="14"/>
      <c r="FM1589" s="7">
        <f>SUMIF(FN$315:FN$345,$D1589,FP$315:FP$345)</f>
        <v>0</v>
      </c>
      <c r="FN1589" s="12"/>
      <c r="FO1589" s="13"/>
      <c r="FP1589" s="14"/>
      <c r="FQ1589" s="7">
        <f>SUMIF(FR$315:FR$345,$D1589,FT$315:FT$345)</f>
        <v>0</v>
      </c>
      <c r="FR1589" s="12"/>
      <c r="FS1589" s="13"/>
      <c r="FT1589" s="14"/>
      <c r="FU1589" s="7">
        <f>SUMIF(FV$315:FV$345,$D1589,FX$315:FX$345)</f>
        <v>0</v>
      </c>
      <c r="FV1589" s="12"/>
      <c r="FW1589" s="13"/>
      <c r="FX1589" s="14"/>
      <c r="FY1589" s="7">
        <f>SUMIF(FZ$315:FZ$345,$D1589,GB$315:GB$345)</f>
        <v>0</v>
      </c>
      <c r="FZ1589" s="12"/>
      <c r="GA1589" s="13"/>
      <c r="GB1589" s="14"/>
      <c r="GC1589" s="7">
        <f>SUMIF(GD$315:GD$345,$D1589,GF$315:GF$345)</f>
        <v>0</v>
      </c>
      <c r="GD1589" s="12"/>
      <c r="GE1589" s="13"/>
      <c r="GF1589" s="14"/>
      <c r="GG1589" s="7">
        <f>SUMIF(GH$315:GH$345,$D1589,GJ$315:GJ$345)</f>
        <v>0</v>
      </c>
      <c r="GH1589" s="12"/>
      <c r="GI1589" s="13"/>
      <c r="GJ1589" s="14"/>
      <c r="GK1589" s="7">
        <f>SUMIF(GL$315:GL$345,$D1589,GN$315:GN$345)</f>
        <v>0</v>
      </c>
      <c r="GL1589" s="12"/>
      <c r="GM1589" s="13"/>
      <c r="GN1589" s="14"/>
      <c r="GO1589" s="7">
        <f>SUMIF(GP$315:GP$345,$D1589,GR$315:GR$345)</f>
        <v>0</v>
      </c>
      <c r="GP1589" s="12"/>
      <c r="GQ1589" s="13"/>
      <c r="GR1589" s="14"/>
      <c r="GS1589" s="7">
        <f>SUMIF(GT$315:GT$345,$D1589,GV$315:GV$345)</f>
        <v>0</v>
      </c>
      <c r="GT1589" s="12"/>
      <c r="GU1589" s="13"/>
      <c r="GV1589" s="21"/>
      <c r="GW1589" s="19">
        <f t="shared" si="37"/>
        <v>0</v>
      </c>
      <c r="GX1589" s="472"/>
      <c r="GY1589" s="473"/>
    </row>
    <row r="1590" spans="1:207" ht="30.75" thickBot="1">
      <c r="A1590" s="212" t="s">
        <v>86</v>
      </c>
      <c r="B1590" s="476"/>
      <c r="C1590" s="329" t="s">
        <v>454</v>
      </c>
      <c r="D1590" s="239" t="s">
        <v>450</v>
      </c>
      <c r="E1590" s="206">
        <f>SUMIF(F$346:F$376,$D1590,H$346:H$376)</f>
        <v>0</v>
      </c>
      <c r="F1590" s="15"/>
      <c r="G1590" s="16"/>
      <c r="H1590" s="16"/>
      <c r="I1590" s="6">
        <f>SUMIF(J$346:J$376,$D1590,L$346:L$376)</f>
        <v>0</v>
      </c>
      <c r="J1590" s="15"/>
      <c r="K1590" s="16"/>
      <c r="L1590" s="16"/>
      <c r="M1590" s="8">
        <f>SUMIF(N$346:N$376,$D1590,P$346:P$376)</f>
        <v>0</v>
      </c>
      <c r="N1590" s="15"/>
      <c r="O1590" s="16"/>
      <c r="P1590" s="16"/>
      <c r="Q1590" s="6">
        <f>SUMIF(R$346:R$376,$D1590,T$346:T$376)</f>
        <v>0</v>
      </c>
      <c r="R1590" s="15"/>
      <c r="S1590" s="16"/>
      <c r="T1590" s="16"/>
      <c r="U1590" s="8">
        <f>SUMIF(V$346:V$376,$D1590,X$346:X$376)</f>
        <v>0</v>
      </c>
      <c r="V1590" s="15"/>
      <c r="W1590" s="16"/>
      <c r="X1590" s="16"/>
      <c r="Y1590" s="6">
        <f>SUMIF(Z$346:Z$376,$D1590,AB$346:AB$376)</f>
        <v>0</v>
      </c>
      <c r="Z1590" s="15"/>
      <c r="AA1590" s="16"/>
      <c r="AB1590" s="16"/>
      <c r="AC1590" s="8">
        <f>SUMIF(AD$346:AD$376,$D1590,AF$346:AF$376)</f>
        <v>0</v>
      </c>
      <c r="AD1590" s="15"/>
      <c r="AE1590" s="16"/>
      <c r="AF1590" s="16"/>
      <c r="AG1590" s="8">
        <f>SUMIF(AH$346:AH$376,$D1590,AJ$346:AJ$376)</f>
        <v>0</v>
      </c>
      <c r="AH1590" s="15"/>
      <c r="AI1590" s="16"/>
      <c r="AJ1590" s="16"/>
      <c r="AK1590" s="8">
        <f>SUMIF(AL$346:AL$376,$D1590,AN$346:AN$376)</f>
        <v>0</v>
      </c>
      <c r="AL1590" s="15"/>
      <c r="AM1590" s="16"/>
      <c r="AN1590" s="16"/>
      <c r="AO1590" s="8">
        <f>SUMIF(AP$346:AP$376,$D1590,AR$346:AR$376)</f>
        <v>0</v>
      </c>
      <c r="AP1590" s="15"/>
      <c r="AQ1590" s="16"/>
      <c r="AR1590" s="16"/>
      <c r="AS1590" s="8">
        <f>SUMIF(AT$346:AT$376,$D1590,AV$346:AV$376)</f>
        <v>0</v>
      </c>
      <c r="AT1590" s="15"/>
      <c r="AU1590" s="16"/>
      <c r="AV1590" s="16"/>
      <c r="AW1590" s="8">
        <f>SUMIF(AX$346:AX$376,$D1590,AZ$346:AZ$376)</f>
        <v>0</v>
      </c>
      <c r="AX1590" s="15"/>
      <c r="AY1590" s="16"/>
      <c r="AZ1590" s="16"/>
      <c r="BA1590" s="8">
        <f>SUMIF(BB$346:BB$376,$D1590,BD$346:BD$376)</f>
        <v>0</v>
      </c>
      <c r="BB1590" s="15"/>
      <c r="BC1590" s="16"/>
      <c r="BD1590" s="16"/>
      <c r="BE1590" s="8">
        <f>SUMIF(BF$346:BF$376,$D1590,BH$346:BH$376)</f>
        <v>0</v>
      </c>
      <c r="BF1590" s="15"/>
      <c r="BG1590" s="16"/>
      <c r="BH1590" s="16"/>
      <c r="BI1590" s="8">
        <f>SUMIF(BJ$346:BJ$376,$D1590,BL$346:BL$376)</f>
        <v>0</v>
      </c>
      <c r="BJ1590" s="15"/>
      <c r="BK1590" s="16"/>
      <c r="BL1590" s="16"/>
      <c r="BM1590" s="8">
        <f>SUMIF(BN$346:BN$376,$D1590,BP$346:BP$376)</f>
        <v>0</v>
      </c>
      <c r="BN1590" s="15"/>
      <c r="BO1590" s="16"/>
      <c r="BP1590" s="16"/>
      <c r="BQ1590" s="8">
        <f>SUMIF(BR$346:BR$376,$D1590,BT$346:BT$376)</f>
        <v>0</v>
      </c>
      <c r="BR1590" s="15"/>
      <c r="BS1590" s="16"/>
      <c r="BT1590" s="16"/>
      <c r="BU1590" s="8">
        <f>SUMIF(BV$346:BV$376,$D1590,BX$346:BX$376)</f>
        <v>0</v>
      </c>
      <c r="BV1590" s="15"/>
      <c r="BW1590" s="16"/>
      <c r="BX1590" s="16"/>
      <c r="BY1590" s="8">
        <f>SUMIF(BZ$346:BZ$376,$D1590,CB$346:CB$376)</f>
        <v>0</v>
      </c>
      <c r="BZ1590" s="15"/>
      <c r="CA1590" s="16"/>
      <c r="CB1590" s="16"/>
      <c r="CC1590" s="8">
        <f>SUMIF(CD$346:CD$376,$D1590,CF$346:CF$376)</f>
        <v>0</v>
      </c>
      <c r="CD1590" s="15"/>
      <c r="CE1590" s="16"/>
      <c r="CF1590" s="16"/>
      <c r="CG1590" s="8">
        <f>SUMIF(CH$346:CH$376,$D1590,CJ$346:CJ$376)</f>
        <v>0</v>
      </c>
      <c r="CH1590" s="15"/>
      <c r="CI1590" s="16"/>
      <c r="CJ1590" s="16"/>
      <c r="CK1590" s="8">
        <f>SUMIF(CL$346:CL$376,$D1590,CN$346:CN$376)</f>
        <v>0</v>
      </c>
      <c r="CL1590" s="15"/>
      <c r="CM1590" s="16"/>
      <c r="CN1590" s="16"/>
      <c r="CO1590" s="8">
        <f>SUMIF(CP$346:CP$376,$D1590,CR$346:CR$376)</f>
        <v>0</v>
      </c>
      <c r="CP1590" s="15"/>
      <c r="CQ1590" s="16"/>
      <c r="CR1590" s="16"/>
      <c r="CS1590" s="8">
        <f>SUMIF(CT$346:CT$376,$D1590,CV$346:CV$376)</f>
        <v>0</v>
      </c>
      <c r="CT1590" s="15"/>
      <c r="CU1590" s="16"/>
      <c r="CV1590" s="16"/>
      <c r="CW1590" s="8">
        <f>SUMIF(CX$346:CX$376,$D1590,CZ$346:CZ$376)</f>
        <v>0</v>
      </c>
      <c r="CX1590" s="15"/>
      <c r="CY1590" s="16"/>
      <c r="CZ1590" s="16"/>
      <c r="DA1590" s="8">
        <f>SUMIF(DB$346:DB$376,$D1590,DD$346:DD$376)</f>
        <v>0</v>
      </c>
      <c r="DB1590" s="15"/>
      <c r="DC1590" s="16"/>
      <c r="DD1590" s="16"/>
      <c r="DE1590" s="8">
        <f>SUMIF(DF$346:DF$376,$D1590,DH$346:DH$376)</f>
        <v>0</v>
      </c>
      <c r="DF1590" s="15"/>
      <c r="DG1590" s="16"/>
      <c r="DH1590" s="16"/>
      <c r="DI1590" s="8">
        <f>SUMIF(DJ$346:DJ$376,$D1590,DL$346:DL$376)</f>
        <v>0</v>
      </c>
      <c r="DJ1590" s="15"/>
      <c r="DK1590" s="16"/>
      <c r="DL1590" s="16"/>
      <c r="DM1590" s="8">
        <f>SUMIF(DN$346:DN$376,$D1590,DP$346:DP$376)</f>
        <v>0</v>
      </c>
      <c r="DN1590" s="15"/>
      <c r="DO1590" s="16"/>
      <c r="DP1590" s="16"/>
      <c r="DQ1590" s="8">
        <f>SUMIF(DR$346:DR$376,$D1590,DT$346:DT$376)</f>
        <v>0</v>
      </c>
      <c r="DR1590" s="15"/>
      <c r="DS1590" s="16"/>
      <c r="DT1590" s="16"/>
      <c r="DU1590" s="8">
        <f>SUMIF(DV$346:DV$376,$D1590,DX$346:DX$376)</f>
        <v>0</v>
      </c>
      <c r="DV1590" s="15"/>
      <c r="DW1590" s="16"/>
      <c r="DX1590" s="16"/>
      <c r="DY1590" s="8">
        <f>SUMIF(DZ$346:DZ$376,$D1590,EB$346:EB$376)</f>
        <v>0</v>
      </c>
      <c r="DZ1590" s="15"/>
      <c r="EA1590" s="16"/>
      <c r="EB1590" s="16"/>
      <c r="EC1590" s="8">
        <f>SUMIF(ED$346:ED$376,$D1590,EF$346:EF$376)</f>
        <v>0</v>
      </c>
      <c r="ED1590" s="15"/>
      <c r="EE1590" s="16"/>
      <c r="EF1590" s="16"/>
      <c r="EG1590" s="8">
        <f>SUMIF(EH$346:EH$376,$D1590,EJ$346:EJ$376)</f>
        <v>0</v>
      </c>
      <c r="EH1590" s="15"/>
      <c r="EI1590" s="16"/>
      <c r="EJ1590" s="16"/>
      <c r="EK1590" s="8">
        <f>SUMIF(EL$346:EL$376,$D1590,EN$346:EN$376)</f>
        <v>0</v>
      </c>
      <c r="EL1590" s="15"/>
      <c r="EM1590" s="16"/>
      <c r="EN1590" s="16"/>
      <c r="EO1590" s="8">
        <f>SUMIF(EP$346:EP$376,$D1590,ER$346:ER$376)</f>
        <v>0</v>
      </c>
      <c r="EP1590" s="15"/>
      <c r="EQ1590" s="16"/>
      <c r="ER1590" s="16"/>
      <c r="ES1590" s="8">
        <f>SUMIF(ET$346:ET$376,$D1590,EV$346:EV$376)</f>
        <v>0</v>
      </c>
      <c r="ET1590" s="15"/>
      <c r="EU1590" s="16"/>
      <c r="EV1590" s="16"/>
      <c r="EW1590" s="8">
        <f>SUMIF(EX$346:EX$376,$D1590,EZ$346:EZ$376)</f>
        <v>0</v>
      </c>
      <c r="EX1590" s="15"/>
      <c r="EY1590" s="16"/>
      <c r="EZ1590" s="16"/>
      <c r="FA1590" s="8">
        <f>SUMIF(FB$346:FB$376,$D1590,FD$346:FD$376)</f>
        <v>0</v>
      </c>
      <c r="FB1590" s="15"/>
      <c r="FC1590" s="16"/>
      <c r="FD1590" s="16"/>
      <c r="FE1590" s="8">
        <f>SUMIF(FF$346:FF$376,$D1590,FH$346:FH$376)</f>
        <v>0</v>
      </c>
      <c r="FF1590" s="15"/>
      <c r="FG1590" s="16"/>
      <c r="FH1590" s="16"/>
      <c r="FI1590" s="8">
        <f>SUMIF(FJ$346:FJ$376,$D1590,FL$346:FL$376)</f>
        <v>0</v>
      </c>
      <c r="FJ1590" s="15"/>
      <c r="FK1590" s="16"/>
      <c r="FL1590" s="16"/>
      <c r="FM1590" s="8">
        <f>SUMIF(FN$346:FN$376,$D1590,FP$346:FP$376)</f>
        <v>0</v>
      </c>
      <c r="FN1590" s="15"/>
      <c r="FO1590" s="16"/>
      <c r="FP1590" s="16"/>
      <c r="FQ1590" s="8">
        <f>SUMIF(FR$346:FR$376,$D1590,FT$346:FT$376)</f>
        <v>0</v>
      </c>
      <c r="FR1590" s="15"/>
      <c r="FS1590" s="16"/>
      <c r="FT1590" s="16"/>
      <c r="FU1590" s="8">
        <f>SUMIF(FV$346:FV$376,$D1590,FX$346:FX$376)</f>
        <v>0</v>
      </c>
      <c r="FV1590" s="15"/>
      <c r="FW1590" s="16"/>
      <c r="FX1590" s="16"/>
      <c r="FY1590" s="8">
        <f>SUMIF(FZ$346:FZ$376,$D1590,GB$346:GB$376)</f>
        <v>0</v>
      </c>
      <c r="FZ1590" s="15"/>
      <c r="GA1590" s="16"/>
      <c r="GB1590" s="16"/>
      <c r="GC1590" s="8">
        <f>SUMIF(GD$346:GD$376,$D1590,GF$346:GF$376)</f>
        <v>0</v>
      </c>
      <c r="GD1590" s="15"/>
      <c r="GE1590" s="16"/>
      <c r="GF1590" s="16"/>
      <c r="GG1590" s="8">
        <f>SUMIF(GH$346:GH$376,$D1590,GJ$346:GJ$376)</f>
        <v>0</v>
      </c>
      <c r="GH1590" s="15"/>
      <c r="GI1590" s="16"/>
      <c r="GJ1590" s="16"/>
      <c r="GK1590" s="8">
        <f>SUMIF(GL$346:GL$376,$D1590,GN$346:GN$376)</f>
        <v>0</v>
      </c>
      <c r="GL1590" s="15"/>
      <c r="GM1590" s="16"/>
      <c r="GN1590" s="16"/>
      <c r="GO1590" s="8">
        <f>SUMIF(GP$346:GP$376,$D1590,GR$346:GR$376)</f>
        <v>0</v>
      </c>
      <c r="GP1590" s="15"/>
      <c r="GQ1590" s="16"/>
      <c r="GR1590" s="16"/>
      <c r="GS1590" s="8">
        <f>SUMIF(GT$346:GT$376,$D1590,GV$346:GV$376)</f>
        <v>0</v>
      </c>
      <c r="GT1590" s="15"/>
      <c r="GU1590" s="16"/>
      <c r="GV1590" s="22"/>
      <c r="GW1590" s="19">
        <f t="shared" si="37"/>
        <v>0</v>
      </c>
      <c r="GX1590" s="472"/>
      <c r="GY1590" s="473"/>
    </row>
    <row r="1591" spans="1:207" ht="30">
      <c r="A1591" s="208" t="s">
        <v>75</v>
      </c>
      <c r="B1591" s="474" t="s">
        <v>513</v>
      </c>
      <c r="C1591" s="330" t="s">
        <v>453</v>
      </c>
      <c r="D1591" s="235" t="s">
        <v>452</v>
      </c>
      <c r="E1591" s="206">
        <f>SUMIF(F$5:F$35,$D1591,H$5:H$35)</f>
        <v>0</v>
      </c>
      <c r="F1591" s="9"/>
      <c r="G1591" s="10"/>
      <c r="H1591" s="11"/>
      <c r="I1591" s="6">
        <f>SUMIF(J$5:J$35,$D1591,L$5:L$35)</f>
        <v>0</v>
      </c>
      <c r="J1591" s="9"/>
      <c r="K1591" s="10"/>
      <c r="L1591" s="11"/>
      <c r="M1591" s="6">
        <f>SUMIF(N$5:N$35,$D1591,P$5:P$35)</f>
        <v>0</v>
      </c>
      <c r="N1591" s="9"/>
      <c r="O1591" s="10"/>
      <c r="P1591" s="11"/>
      <c r="Q1591" s="6">
        <f>SUMIF(R$5:R$35,$D1591,T$5:T$35)</f>
        <v>0</v>
      </c>
      <c r="R1591" s="9"/>
      <c r="S1591" s="10"/>
      <c r="T1591" s="11"/>
      <c r="U1591" s="6">
        <f>SUMIF(V$5:V$35,$D1591,X$5:X$35)</f>
        <v>0</v>
      </c>
      <c r="V1591" s="9"/>
      <c r="W1591" s="10"/>
      <c r="X1591" s="11"/>
      <c r="Y1591" s="6">
        <f>SUMIF(Z$5:Z$35,$D1591,AB$5:AB$35)</f>
        <v>0</v>
      </c>
      <c r="Z1591" s="9"/>
      <c r="AA1591" s="10"/>
      <c r="AB1591" s="11"/>
      <c r="AC1591" s="6">
        <f>SUMIF(AD$5:AD$35,$D1591,AF$5:AF$35)</f>
        <v>0</v>
      </c>
      <c r="AD1591" s="9"/>
      <c r="AE1591" s="10"/>
      <c r="AF1591" s="11"/>
      <c r="AG1591" s="6">
        <f>SUMIF(AH$5:AH$35,$D1591,AJ$5:AJ$35)</f>
        <v>0</v>
      </c>
      <c r="AH1591" s="9"/>
      <c r="AI1591" s="10"/>
      <c r="AJ1591" s="11"/>
      <c r="AK1591" s="6">
        <f>SUMIF(AL$5:AL$35,$D1591,AN$5:AN$35)</f>
        <v>0</v>
      </c>
      <c r="AL1591" s="9"/>
      <c r="AM1591" s="10"/>
      <c r="AN1591" s="11"/>
      <c r="AO1591" s="6">
        <f>SUMIF(AP$5:AP$35,$D1591,AR$5:AR$35)</f>
        <v>0</v>
      </c>
      <c r="AP1591" s="9"/>
      <c r="AQ1591" s="10"/>
      <c r="AR1591" s="11"/>
      <c r="AS1591" s="6">
        <f>SUMIF(AT$5:AT$35,$D1591,AV$5:AV$35)</f>
        <v>0</v>
      </c>
      <c r="AT1591" s="9"/>
      <c r="AU1591" s="10"/>
      <c r="AV1591" s="11"/>
      <c r="AW1591" s="6">
        <f>SUMIF(AX$5:AX$35,$D1591,AZ$5:AZ$35)</f>
        <v>0</v>
      </c>
      <c r="AX1591" s="9"/>
      <c r="AY1591" s="10"/>
      <c r="AZ1591" s="11"/>
      <c r="BA1591" s="6">
        <f>SUMIF(BB$5:BB$35,$D1591,BD$5:BD$35)</f>
        <v>0</v>
      </c>
      <c r="BB1591" s="9"/>
      <c r="BC1591" s="10"/>
      <c r="BD1591" s="11"/>
      <c r="BE1591" s="6">
        <f>SUMIF(BF$5:BF$35,$D1591,BH$5:BH$35)</f>
        <v>0</v>
      </c>
      <c r="BF1591" s="9"/>
      <c r="BG1591" s="10"/>
      <c r="BH1591" s="11"/>
      <c r="BI1591" s="6">
        <f>SUMIF(BJ$5:BJ$35,$D1591,BL$5:BL$35)</f>
        <v>0</v>
      </c>
      <c r="BJ1591" s="9"/>
      <c r="BK1591" s="10"/>
      <c r="BL1591" s="11"/>
      <c r="BM1591" s="6">
        <f>SUMIF(BN$5:BN$35,$D1591,BP$5:BP$35)</f>
        <v>0</v>
      </c>
      <c r="BN1591" s="9"/>
      <c r="BO1591" s="10"/>
      <c r="BP1591" s="11"/>
      <c r="BQ1591" s="6">
        <f>SUMIF(BR$5:BR$35,$D1591,BT$5:BT$35)</f>
        <v>0</v>
      </c>
      <c r="BR1591" s="9"/>
      <c r="BS1591" s="10"/>
      <c r="BT1591" s="11"/>
      <c r="BU1591" s="6">
        <f>SUMIF(BV$5:BV$35,$D1591,BX$5:BX$35)</f>
        <v>0</v>
      </c>
      <c r="BV1591" s="9"/>
      <c r="BW1591" s="10"/>
      <c r="BX1591" s="11"/>
      <c r="BY1591" s="6">
        <f>SUMIF(BZ$5:BZ$35,$D1591,CB$5:CB$35)</f>
        <v>0</v>
      </c>
      <c r="BZ1591" s="9"/>
      <c r="CA1591" s="10"/>
      <c r="CB1591" s="11"/>
      <c r="CC1591" s="6">
        <f>SUMIF(CD$5:CD$35,$D1591,CF$5:CF$35)</f>
        <v>0</v>
      </c>
      <c r="CD1591" s="9"/>
      <c r="CE1591" s="10"/>
      <c r="CF1591" s="11"/>
      <c r="CG1591" s="6">
        <f>SUMIF(CH$5:CH$35,$D1591,CJ$5:CJ$35)</f>
        <v>0</v>
      </c>
      <c r="CH1591" s="9"/>
      <c r="CI1591" s="10"/>
      <c r="CJ1591" s="11"/>
      <c r="CK1591" s="6">
        <f>SUMIF(CL$5:CL$35,$D1591,CN$5:CN$35)</f>
        <v>0</v>
      </c>
      <c r="CL1591" s="9"/>
      <c r="CM1591" s="10"/>
      <c r="CN1591" s="11"/>
      <c r="CO1591" s="6">
        <f>SUMIF(CP$5:CP$35,$D1591,CR$5:CR$35)</f>
        <v>0</v>
      </c>
      <c r="CP1591" s="9"/>
      <c r="CQ1591" s="10"/>
      <c r="CR1591" s="11"/>
      <c r="CS1591" s="6">
        <f>SUMIF(CT$5:CT$35,$D1591,CV$5:CV$35)</f>
        <v>0</v>
      </c>
      <c r="CT1591" s="9"/>
      <c r="CU1591" s="10"/>
      <c r="CV1591" s="11"/>
      <c r="CW1591" s="6">
        <f>SUMIF(CX$5:CX$35,$D1591,CZ$5:CZ$35)</f>
        <v>0</v>
      </c>
      <c r="CX1591" s="9"/>
      <c r="CY1591" s="10"/>
      <c r="CZ1591" s="11"/>
      <c r="DA1591" s="6">
        <f>SUMIF(DB$5:DB$35,$D1591,DD$5:DD$35)</f>
        <v>0</v>
      </c>
      <c r="DB1591" s="9"/>
      <c r="DC1591" s="10"/>
      <c r="DD1591" s="11"/>
      <c r="DE1591" s="6">
        <f>SUMIF(DF$5:DF$35,$D1591,DH$5:DH$35)</f>
        <v>0</v>
      </c>
      <c r="DF1591" s="9"/>
      <c r="DG1591" s="10"/>
      <c r="DH1591" s="11"/>
      <c r="DI1591" s="6">
        <f>SUMIF(DJ$5:DJ$35,$D1591,DL$5:DL$35)</f>
        <v>0</v>
      </c>
      <c r="DJ1591" s="9"/>
      <c r="DK1591" s="10"/>
      <c r="DL1591" s="11"/>
      <c r="DM1591" s="6">
        <f>SUMIF(DN$5:DN$35,$D1591,DP$5:DP$35)</f>
        <v>0</v>
      </c>
      <c r="DN1591" s="9"/>
      <c r="DO1591" s="10"/>
      <c r="DP1591" s="11"/>
      <c r="DQ1591" s="6">
        <f>SUMIF(DR$5:DR$35,$D1591,DT$5:DT$35)</f>
        <v>0</v>
      </c>
      <c r="DR1591" s="9"/>
      <c r="DS1591" s="10"/>
      <c r="DT1591" s="11"/>
      <c r="DU1591" s="6">
        <f>SUMIF(DV$5:DV$35,$D1591,DX$5:DX$35)</f>
        <v>0</v>
      </c>
      <c r="DV1591" s="9"/>
      <c r="DW1591" s="10"/>
      <c r="DX1591" s="11"/>
      <c r="DY1591" s="6">
        <f>SUMIF(DZ$5:DZ$35,$D1591,EB$5:EB$35)</f>
        <v>0</v>
      </c>
      <c r="DZ1591" s="9"/>
      <c r="EA1591" s="10"/>
      <c r="EB1591" s="11"/>
      <c r="EC1591" s="6">
        <f>SUMIF(ED$5:ED$35,$D1591,EF$5:EF$35)</f>
        <v>0</v>
      </c>
      <c r="ED1591" s="9"/>
      <c r="EE1591" s="10"/>
      <c r="EF1591" s="11"/>
      <c r="EG1591" s="6">
        <f>SUMIF(EH$5:EH$35,$D1591,EJ$5:EJ$35)</f>
        <v>0</v>
      </c>
      <c r="EH1591" s="9"/>
      <c r="EI1591" s="10"/>
      <c r="EJ1591" s="11"/>
      <c r="EK1591" s="6">
        <f>SUMIF(EL$5:EL$35,$D1591,EN$5:EN$35)</f>
        <v>0</v>
      </c>
      <c r="EL1591" s="9"/>
      <c r="EM1591" s="10"/>
      <c r="EN1591" s="11"/>
      <c r="EO1591" s="6">
        <f>SUMIF(EP$5:EP$35,$D1591,ER$5:ER$35)</f>
        <v>0</v>
      </c>
      <c r="EP1591" s="9"/>
      <c r="EQ1591" s="10"/>
      <c r="ER1591" s="11"/>
      <c r="ES1591" s="6">
        <f>SUMIF(ET$5:ET$35,$D1591,EV$5:EV$35)</f>
        <v>0</v>
      </c>
      <c r="ET1591" s="9"/>
      <c r="EU1591" s="10"/>
      <c r="EV1591" s="11"/>
      <c r="EW1591" s="6">
        <f>SUMIF(EX$5:EX$35,$D1591,EZ$5:EZ$35)</f>
        <v>0</v>
      </c>
      <c r="EX1591" s="9"/>
      <c r="EY1591" s="10"/>
      <c r="EZ1591" s="11"/>
      <c r="FA1591" s="6">
        <f>SUMIF(FB$5:FB$35,$D1591,FD$5:FD$35)</f>
        <v>0</v>
      </c>
      <c r="FB1591" s="9"/>
      <c r="FC1591" s="10"/>
      <c r="FD1591" s="11"/>
      <c r="FE1591" s="6">
        <f>SUMIF(FF$5:FF$35,$D1591,FH$5:FH$35)</f>
        <v>0</v>
      </c>
      <c r="FF1591" s="9"/>
      <c r="FG1591" s="10"/>
      <c r="FH1591" s="11"/>
      <c r="FI1591" s="6">
        <f>SUMIF(FJ$5:FJ$35,$D1591,FL$5:FL$35)</f>
        <v>0</v>
      </c>
      <c r="FJ1591" s="9"/>
      <c r="FK1591" s="10"/>
      <c r="FL1591" s="11"/>
      <c r="FM1591" s="6">
        <f>SUMIF(FN$5:FN$35,$D1591,FP$5:FP$35)</f>
        <v>0</v>
      </c>
      <c r="FN1591" s="9"/>
      <c r="FO1591" s="10"/>
      <c r="FP1591" s="11"/>
      <c r="FQ1591" s="6">
        <f>SUMIF(FR$5:FR$35,$D1591,FT$5:FT$35)</f>
        <v>0</v>
      </c>
      <c r="FR1591" s="9"/>
      <c r="FS1591" s="10"/>
      <c r="FT1591" s="11"/>
      <c r="FU1591" s="6">
        <f>SUMIF(FV$5:FV$35,$D1591,FX$5:FX$35)</f>
        <v>0</v>
      </c>
      <c r="FV1591" s="9"/>
      <c r="FW1591" s="10"/>
      <c r="FX1591" s="11"/>
      <c r="FY1591" s="6">
        <f>SUMIF(FZ$5:FZ$35,$D1591,GB$5:GB$35)</f>
        <v>0</v>
      </c>
      <c r="FZ1591" s="9"/>
      <c r="GA1591" s="10"/>
      <c r="GB1591" s="11"/>
      <c r="GC1591" s="6">
        <f>SUMIF(GD$5:GD$35,$D1591,GF$5:GF$35)</f>
        <v>0</v>
      </c>
      <c r="GD1591" s="9"/>
      <c r="GE1591" s="10"/>
      <c r="GF1591" s="11"/>
      <c r="GG1591" s="6">
        <f>SUMIF(GH$5:GH$35,$D1591,GJ$5:GJ$35)</f>
        <v>0</v>
      </c>
      <c r="GH1591" s="9"/>
      <c r="GI1591" s="10"/>
      <c r="GJ1591" s="11"/>
      <c r="GK1591" s="6">
        <f>SUMIF(GL$5:GL$35,$D1591,GN$5:GN$35)</f>
        <v>0</v>
      </c>
      <c r="GL1591" s="9"/>
      <c r="GM1591" s="10"/>
      <c r="GN1591" s="11"/>
      <c r="GO1591" s="6">
        <f>SUMIF(GP$5:GP$35,$D1591,GR$5:GR$35)</f>
        <v>0</v>
      </c>
      <c r="GP1591" s="9"/>
      <c r="GQ1591" s="10"/>
      <c r="GR1591" s="11"/>
      <c r="GS1591" s="6">
        <f>SUMIF(GT$5:GT$35,$D1591,GV$5:GV$35)</f>
        <v>0</v>
      </c>
      <c r="GT1591" s="9"/>
      <c r="GU1591" s="10"/>
      <c r="GV1591" s="20"/>
      <c r="GW1591" s="19">
        <f t="shared" si="37"/>
        <v>0</v>
      </c>
      <c r="GX1591" s="472">
        <f>SUM(GW1591:GW1602)</f>
        <v>0</v>
      </c>
      <c r="GY1591" s="473" t="str">
        <f>D1591</f>
        <v>TS15435/000</v>
      </c>
    </row>
    <row r="1592" spans="1:207" ht="30">
      <c r="A1592" s="210" t="s">
        <v>76</v>
      </c>
      <c r="B1592" s="475"/>
      <c r="C1592" s="327" t="s">
        <v>453</v>
      </c>
      <c r="D1592" s="237" t="s">
        <v>452</v>
      </c>
      <c r="E1592" s="206">
        <f>SUMIF(F$36:F$66,$D1592,H$36:H$66)</f>
        <v>0</v>
      </c>
      <c r="F1592" s="9"/>
      <c r="G1592" s="10"/>
      <c r="H1592" s="11"/>
      <c r="I1592" s="6">
        <f>SUMIF(J$36:J$66,$D1592,L$36:L$66)</f>
        <v>0</v>
      </c>
      <c r="J1592" s="9"/>
      <c r="K1592" s="10"/>
      <c r="L1592" s="11"/>
      <c r="M1592" s="6">
        <f>SUMIF(N$36:N$66,$D1592,P$36:P$66)</f>
        <v>0</v>
      </c>
      <c r="N1592" s="9"/>
      <c r="O1592" s="10"/>
      <c r="P1592" s="11"/>
      <c r="Q1592" s="6">
        <f>SUMIF(R$36:R$66,$D1592,T$36:T$66)</f>
        <v>0</v>
      </c>
      <c r="R1592" s="9"/>
      <c r="S1592" s="10"/>
      <c r="T1592" s="11"/>
      <c r="U1592" s="6">
        <f>SUMIF(V$36:V$66,$D1592,X$36:X$66)</f>
        <v>0</v>
      </c>
      <c r="V1592" s="9"/>
      <c r="W1592" s="10"/>
      <c r="X1592" s="11"/>
      <c r="Y1592" s="6">
        <f>SUMIF(Z$36:Z$66,$D1592,AB$36:AB$66)</f>
        <v>0</v>
      </c>
      <c r="Z1592" s="9"/>
      <c r="AA1592" s="10"/>
      <c r="AB1592" s="11"/>
      <c r="AC1592" s="6">
        <f>SUMIF(AD$36:AD$66,$D1592,AF$36:AF$66)</f>
        <v>0</v>
      </c>
      <c r="AD1592" s="9"/>
      <c r="AE1592" s="10"/>
      <c r="AF1592" s="11"/>
      <c r="AG1592" s="6">
        <f>SUMIF(AH$36:AH$66,$D1592,AJ$36:AJ$66)</f>
        <v>0</v>
      </c>
      <c r="AH1592" s="9"/>
      <c r="AI1592" s="10"/>
      <c r="AJ1592" s="11"/>
      <c r="AK1592" s="6">
        <f>SUMIF(AL$36:AL$66,$D1592,AN$36:AN$66)</f>
        <v>0</v>
      </c>
      <c r="AL1592" s="9"/>
      <c r="AM1592" s="10"/>
      <c r="AN1592" s="11"/>
      <c r="AO1592" s="6">
        <f>SUMIF(AP$36:AP$66,$D1592,AR$36:AR$66)</f>
        <v>0</v>
      </c>
      <c r="AP1592" s="9"/>
      <c r="AQ1592" s="10"/>
      <c r="AR1592" s="11"/>
      <c r="AS1592" s="6">
        <f>SUMIF(AT$36:AT$66,$D1592,AV$36:AV$66)</f>
        <v>0</v>
      </c>
      <c r="AT1592" s="9"/>
      <c r="AU1592" s="10"/>
      <c r="AV1592" s="11"/>
      <c r="AW1592" s="6">
        <f>SUMIF(AX$36:AX$66,$D1592,AZ$36:AZ$66)</f>
        <v>0</v>
      </c>
      <c r="AX1592" s="9"/>
      <c r="AY1592" s="10"/>
      <c r="AZ1592" s="11"/>
      <c r="BA1592" s="6">
        <f>SUMIF(BB$36:BB$66,$D1592,BD$36:BD$66)</f>
        <v>0</v>
      </c>
      <c r="BB1592" s="9"/>
      <c r="BC1592" s="10"/>
      <c r="BD1592" s="11"/>
      <c r="BE1592" s="6">
        <f>SUMIF(BF$36:BF$66,$D1592,BH$36:BH$66)</f>
        <v>0</v>
      </c>
      <c r="BF1592" s="9"/>
      <c r="BG1592" s="10"/>
      <c r="BH1592" s="11"/>
      <c r="BI1592" s="6">
        <f>SUMIF(BJ$36:BJ$66,$D1592,BL$36:BL$66)</f>
        <v>0</v>
      </c>
      <c r="BJ1592" s="9"/>
      <c r="BK1592" s="10"/>
      <c r="BL1592" s="11"/>
      <c r="BM1592" s="6">
        <f>SUMIF(BN$36:BN$66,$D1592,BP$36:BP$66)</f>
        <v>0</v>
      </c>
      <c r="BN1592" s="9"/>
      <c r="BO1592" s="10"/>
      <c r="BP1592" s="11"/>
      <c r="BQ1592" s="6">
        <f>SUMIF(BR$36:BR$66,$D1592,BT$36:BT$66)</f>
        <v>0</v>
      </c>
      <c r="BR1592" s="9"/>
      <c r="BS1592" s="10"/>
      <c r="BT1592" s="11"/>
      <c r="BU1592" s="6">
        <f>SUMIF(BV$36:BV$66,$D1592,BX$36:BX$66)</f>
        <v>0</v>
      </c>
      <c r="BV1592" s="9"/>
      <c r="BW1592" s="10"/>
      <c r="BX1592" s="11"/>
      <c r="BY1592" s="6">
        <f>SUMIF(BZ$36:BZ$66,$D1592,CB$36:CB$66)</f>
        <v>0</v>
      </c>
      <c r="BZ1592" s="9"/>
      <c r="CA1592" s="10"/>
      <c r="CB1592" s="11"/>
      <c r="CC1592" s="6">
        <f>SUMIF(CD$36:CD$66,$D1592,CF$36:CF$66)</f>
        <v>0</v>
      </c>
      <c r="CD1592" s="9"/>
      <c r="CE1592" s="10"/>
      <c r="CF1592" s="11"/>
      <c r="CG1592" s="6">
        <f>SUMIF(CH$36:CH$66,$D1592,CJ$36:CJ$66)</f>
        <v>0</v>
      </c>
      <c r="CH1592" s="9"/>
      <c r="CI1592" s="10"/>
      <c r="CJ1592" s="11"/>
      <c r="CK1592" s="6">
        <f>SUMIF(CL$36:CL$66,$D1592,CN$36:CN$66)</f>
        <v>0</v>
      </c>
      <c r="CL1592" s="9"/>
      <c r="CM1592" s="10"/>
      <c r="CN1592" s="11"/>
      <c r="CO1592" s="6">
        <f>SUMIF(CP$36:CP$66,$D1592,CR$36:CR$66)</f>
        <v>0</v>
      </c>
      <c r="CP1592" s="9"/>
      <c r="CQ1592" s="10"/>
      <c r="CR1592" s="11"/>
      <c r="CS1592" s="6">
        <f>SUMIF(CT$36:CT$66,$D1592,CV$36:CV$66)</f>
        <v>0</v>
      </c>
      <c r="CT1592" s="9"/>
      <c r="CU1592" s="10"/>
      <c r="CV1592" s="11"/>
      <c r="CW1592" s="6">
        <f>SUMIF(CX$36:CX$66,$D1592,CZ$36:CZ$66)</f>
        <v>0</v>
      </c>
      <c r="CX1592" s="9"/>
      <c r="CY1592" s="10"/>
      <c r="CZ1592" s="11"/>
      <c r="DA1592" s="6">
        <f>SUMIF(DB$36:DB$66,$D1592,DD$36:DD$66)</f>
        <v>0</v>
      </c>
      <c r="DB1592" s="9"/>
      <c r="DC1592" s="10"/>
      <c r="DD1592" s="11"/>
      <c r="DE1592" s="6">
        <f>SUMIF(DF$36:DF$66,$D1592,DH$36:DH$66)</f>
        <v>0</v>
      </c>
      <c r="DF1592" s="9"/>
      <c r="DG1592" s="10"/>
      <c r="DH1592" s="11"/>
      <c r="DI1592" s="6">
        <f>SUMIF(DJ$36:DJ$66,$D1592,DL$36:DL$66)</f>
        <v>0</v>
      </c>
      <c r="DJ1592" s="9"/>
      <c r="DK1592" s="10"/>
      <c r="DL1592" s="11"/>
      <c r="DM1592" s="6">
        <f>SUMIF(DN$36:DN$66,$D1592,DP$36:DP$66)</f>
        <v>0</v>
      </c>
      <c r="DN1592" s="9"/>
      <c r="DO1592" s="10"/>
      <c r="DP1592" s="11"/>
      <c r="DQ1592" s="6">
        <f>SUMIF(DR$36:DR$66,$D1592,DT$36:DT$66)</f>
        <v>0</v>
      </c>
      <c r="DR1592" s="9"/>
      <c r="DS1592" s="10"/>
      <c r="DT1592" s="11"/>
      <c r="DU1592" s="6">
        <f>SUMIF(DV$36:DV$66,$D1592,DX$36:DX$66)</f>
        <v>0</v>
      </c>
      <c r="DV1592" s="9"/>
      <c r="DW1592" s="10"/>
      <c r="DX1592" s="11"/>
      <c r="DY1592" s="6">
        <f>SUMIF(DZ$36:DZ$66,$D1592,EB$36:EB$66)</f>
        <v>0</v>
      </c>
      <c r="DZ1592" s="9"/>
      <c r="EA1592" s="10"/>
      <c r="EB1592" s="11"/>
      <c r="EC1592" s="6">
        <f>SUMIF(ED$36:ED$66,$D1592,EF$36:EF$66)</f>
        <v>0</v>
      </c>
      <c r="ED1592" s="9"/>
      <c r="EE1592" s="10"/>
      <c r="EF1592" s="11"/>
      <c r="EG1592" s="6">
        <f>SUMIF(EH$36:EH$66,$D1592,EJ$36:EJ$66)</f>
        <v>0</v>
      </c>
      <c r="EH1592" s="9"/>
      <c r="EI1592" s="10"/>
      <c r="EJ1592" s="11"/>
      <c r="EK1592" s="6">
        <f>SUMIF(EL$36:EL$66,$D1592,EN$36:EN$66)</f>
        <v>0</v>
      </c>
      <c r="EL1592" s="9"/>
      <c r="EM1592" s="10"/>
      <c r="EN1592" s="11"/>
      <c r="EO1592" s="6">
        <f>SUMIF(EP$36:EP$66,$D1592,ER$36:ER$66)</f>
        <v>0</v>
      </c>
      <c r="EP1592" s="9"/>
      <c r="EQ1592" s="10"/>
      <c r="ER1592" s="11"/>
      <c r="ES1592" s="6">
        <f>SUMIF(ET$36:ET$66,$D1592,EV$36:EV$66)</f>
        <v>0</v>
      </c>
      <c r="ET1592" s="9"/>
      <c r="EU1592" s="10"/>
      <c r="EV1592" s="11"/>
      <c r="EW1592" s="6">
        <f>SUMIF(EX$36:EX$66,$D1592,EZ$36:EZ$66)</f>
        <v>0</v>
      </c>
      <c r="EX1592" s="9"/>
      <c r="EY1592" s="10"/>
      <c r="EZ1592" s="11"/>
      <c r="FA1592" s="6">
        <f>SUMIF(FB$36:FB$66,$D1592,FD$36:FD$66)</f>
        <v>0</v>
      </c>
      <c r="FB1592" s="9"/>
      <c r="FC1592" s="10"/>
      <c r="FD1592" s="11"/>
      <c r="FE1592" s="6">
        <f>SUMIF(FF$36:FF$66,$D1592,FH$36:FH$66)</f>
        <v>0</v>
      </c>
      <c r="FF1592" s="9"/>
      <c r="FG1592" s="10"/>
      <c r="FH1592" s="11"/>
      <c r="FI1592" s="6">
        <f>SUMIF(FJ$36:FJ$66,$D1592,FL$36:FL$66)</f>
        <v>0</v>
      </c>
      <c r="FJ1592" s="9"/>
      <c r="FK1592" s="10"/>
      <c r="FL1592" s="11"/>
      <c r="FM1592" s="6">
        <f>SUMIF(FN$36:FN$66,$D1592,FP$36:FP$66)</f>
        <v>0</v>
      </c>
      <c r="FN1592" s="9"/>
      <c r="FO1592" s="10"/>
      <c r="FP1592" s="11"/>
      <c r="FQ1592" s="6">
        <f>SUMIF(FR$36:FR$66,$D1592,FT$36:FT$66)</f>
        <v>0</v>
      </c>
      <c r="FR1592" s="9"/>
      <c r="FS1592" s="10"/>
      <c r="FT1592" s="11"/>
      <c r="FU1592" s="6">
        <f>SUMIF(FV$36:FV$66,$D1592,FX$36:FX$66)</f>
        <v>0</v>
      </c>
      <c r="FV1592" s="9"/>
      <c r="FW1592" s="10"/>
      <c r="FX1592" s="11"/>
      <c r="FY1592" s="6">
        <f>SUMIF(FZ$36:FZ$66,$D1592,GB$36:GB$66)</f>
        <v>0</v>
      </c>
      <c r="FZ1592" s="9"/>
      <c r="GA1592" s="10"/>
      <c r="GB1592" s="11"/>
      <c r="GC1592" s="6">
        <f>SUMIF(GD$36:GD$66,$D1592,GF$36:GF$66)</f>
        <v>0</v>
      </c>
      <c r="GD1592" s="9"/>
      <c r="GE1592" s="10"/>
      <c r="GF1592" s="11"/>
      <c r="GG1592" s="6">
        <f>SUMIF(GH$36:GH$66,$D1592,GJ$36:GJ$66)</f>
        <v>0</v>
      </c>
      <c r="GH1592" s="9"/>
      <c r="GI1592" s="10"/>
      <c r="GJ1592" s="11"/>
      <c r="GK1592" s="6">
        <f>SUMIF(GL$36:GL$66,$D1592,GN$36:GN$66)</f>
        <v>0</v>
      </c>
      <c r="GL1592" s="9"/>
      <c r="GM1592" s="10"/>
      <c r="GN1592" s="11"/>
      <c r="GO1592" s="6">
        <f>SUMIF(GP$36:GP$66,$D1592,GR$36:GR$66)</f>
        <v>0</v>
      </c>
      <c r="GP1592" s="9"/>
      <c r="GQ1592" s="10"/>
      <c r="GR1592" s="11"/>
      <c r="GS1592" s="6">
        <f>SUMIF(GT$36:GT$66,$D1592,GV$36:GV$66)</f>
        <v>0</v>
      </c>
      <c r="GT1592" s="9"/>
      <c r="GU1592" s="10"/>
      <c r="GV1592" s="20"/>
      <c r="GW1592" s="19">
        <f t="shared" si="37"/>
        <v>0</v>
      </c>
      <c r="GX1592" s="472"/>
      <c r="GY1592" s="473"/>
    </row>
    <row r="1593" spans="1:207" ht="30">
      <c r="A1593" s="210" t="s">
        <v>77</v>
      </c>
      <c r="B1593" s="475"/>
      <c r="C1593" s="327" t="s">
        <v>453</v>
      </c>
      <c r="D1593" s="237" t="s">
        <v>452</v>
      </c>
      <c r="E1593" s="206">
        <f>SUMIF(F$67:F$97,$D1593,H$67:H$97)</f>
        <v>0</v>
      </c>
      <c r="F1593" s="9"/>
      <c r="G1593" s="10"/>
      <c r="H1593" s="11"/>
      <c r="I1593" s="6">
        <f>SUMIF(J$67:J$97,$D1593,L$67:L$97)</f>
        <v>0</v>
      </c>
      <c r="J1593" s="9"/>
      <c r="K1593" s="10"/>
      <c r="L1593" s="11"/>
      <c r="M1593" s="6">
        <f>SUMIF(N$67:N$97,$D1593,P$67:P$97)</f>
        <v>0</v>
      </c>
      <c r="N1593" s="9"/>
      <c r="O1593" s="10"/>
      <c r="P1593" s="11"/>
      <c r="Q1593" s="6">
        <f>SUMIF(R$67:R$97,$D1593,T$67:T$97)</f>
        <v>0</v>
      </c>
      <c r="R1593" s="9"/>
      <c r="S1593" s="10"/>
      <c r="T1593" s="11"/>
      <c r="U1593" s="6">
        <f>SUMIF(V$67:V$97,$D1593,X$67:X$97)</f>
        <v>0</v>
      </c>
      <c r="V1593" s="9"/>
      <c r="W1593" s="10"/>
      <c r="X1593" s="11"/>
      <c r="Y1593" s="6">
        <f>SUMIF(Z$67:Z$97,$D1593,AB$67:AB$97)</f>
        <v>0</v>
      </c>
      <c r="Z1593" s="9"/>
      <c r="AA1593" s="10"/>
      <c r="AB1593" s="11"/>
      <c r="AC1593" s="6">
        <f>SUMIF(AD$67:AD$97,$D1593,AF$67:AF$97)</f>
        <v>0</v>
      </c>
      <c r="AD1593" s="9"/>
      <c r="AE1593" s="10"/>
      <c r="AF1593" s="11"/>
      <c r="AG1593" s="6">
        <f>SUMIF(AH$67:AH$97,$D1593,AJ$67:AJ$97)</f>
        <v>0</v>
      </c>
      <c r="AH1593" s="9"/>
      <c r="AI1593" s="10"/>
      <c r="AJ1593" s="11"/>
      <c r="AK1593" s="6">
        <f>SUMIF(AL$67:AL$97,$D1593,AN$67:AN$97)</f>
        <v>0</v>
      </c>
      <c r="AL1593" s="9"/>
      <c r="AM1593" s="10"/>
      <c r="AN1593" s="11"/>
      <c r="AO1593" s="6">
        <f>SUMIF(AP$67:AP$97,$D1593,AR$67:AR$97)</f>
        <v>0</v>
      </c>
      <c r="AP1593" s="9"/>
      <c r="AQ1593" s="10"/>
      <c r="AR1593" s="11"/>
      <c r="AS1593" s="6">
        <f>SUMIF(AT$67:AT$97,$D1593,AV$67:AV$97)</f>
        <v>0</v>
      </c>
      <c r="AT1593" s="9"/>
      <c r="AU1593" s="10"/>
      <c r="AV1593" s="11"/>
      <c r="AW1593" s="6">
        <f>SUMIF(AX$67:AX$97,$D1593,AZ$67:AZ$97)</f>
        <v>0</v>
      </c>
      <c r="AX1593" s="9"/>
      <c r="AY1593" s="10"/>
      <c r="AZ1593" s="11"/>
      <c r="BA1593" s="6">
        <f>SUMIF(BB$67:BB$97,$D1593,BD$67:BD$97)</f>
        <v>0</v>
      </c>
      <c r="BB1593" s="9"/>
      <c r="BC1593" s="10"/>
      <c r="BD1593" s="11"/>
      <c r="BE1593" s="6">
        <f>SUMIF(BF$67:BF$97,$D1593,BH$67:BH$97)</f>
        <v>0</v>
      </c>
      <c r="BF1593" s="9"/>
      <c r="BG1593" s="10"/>
      <c r="BH1593" s="11"/>
      <c r="BI1593" s="6">
        <f>SUMIF(BJ$67:BJ$97,$D1593,BL$67:BL$97)</f>
        <v>0</v>
      </c>
      <c r="BJ1593" s="9"/>
      <c r="BK1593" s="10"/>
      <c r="BL1593" s="11"/>
      <c r="BM1593" s="6">
        <f>SUMIF(BN$67:BN$97,$D1593,BP$67:BP$97)</f>
        <v>0</v>
      </c>
      <c r="BN1593" s="9"/>
      <c r="BO1593" s="10"/>
      <c r="BP1593" s="11"/>
      <c r="BQ1593" s="6">
        <f>SUMIF(BR$67:BR$97,$D1593,BT$67:BT$97)</f>
        <v>0</v>
      </c>
      <c r="BR1593" s="9"/>
      <c r="BS1593" s="10"/>
      <c r="BT1593" s="11"/>
      <c r="BU1593" s="6">
        <f>SUMIF(BV$67:BV$97,$D1593,BX$67:BX$97)</f>
        <v>0</v>
      </c>
      <c r="BV1593" s="9"/>
      <c r="BW1593" s="10"/>
      <c r="BX1593" s="11"/>
      <c r="BY1593" s="6">
        <f>SUMIF(BZ$67:BZ$97,$D1593,CB$67:CB$97)</f>
        <v>0</v>
      </c>
      <c r="BZ1593" s="9"/>
      <c r="CA1593" s="10"/>
      <c r="CB1593" s="11"/>
      <c r="CC1593" s="6">
        <f>SUMIF(CD$67:CD$97,$D1593,CF$67:CF$97)</f>
        <v>0</v>
      </c>
      <c r="CD1593" s="9"/>
      <c r="CE1593" s="10"/>
      <c r="CF1593" s="11"/>
      <c r="CG1593" s="6">
        <f>SUMIF(CH$67:CH$97,$D1593,CJ$67:CJ$97)</f>
        <v>0</v>
      </c>
      <c r="CH1593" s="9"/>
      <c r="CI1593" s="10"/>
      <c r="CJ1593" s="11"/>
      <c r="CK1593" s="6">
        <f>SUMIF(CL$67:CL$97,$D1593,CN$67:CN$97)</f>
        <v>0</v>
      </c>
      <c r="CL1593" s="9"/>
      <c r="CM1593" s="10"/>
      <c r="CN1593" s="11"/>
      <c r="CO1593" s="6">
        <f>SUMIF(CP$67:CP$97,$D1593,CR$67:CR$97)</f>
        <v>0</v>
      </c>
      <c r="CP1593" s="9"/>
      <c r="CQ1593" s="10"/>
      <c r="CR1593" s="11"/>
      <c r="CS1593" s="6">
        <f>SUMIF(CT$67:CT$97,$D1593,CV$67:CV$97)</f>
        <v>0</v>
      </c>
      <c r="CT1593" s="9"/>
      <c r="CU1593" s="10"/>
      <c r="CV1593" s="11"/>
      <c r="CW1593" s="6">
        <f>SUMIF(CX$67:CX$97,$D1593,CZ$67:CZ$97)</f>
        <v>0</v>
      </c>
      <c r="CX1593" s="9"/>
      <c r="CY1593" s="10"/>
      <c r="CZ1593" s="11"/>
      <c r="DA1593" s="6">
        <f>SUMIF(DB$67:DB$97,$D1593,DD$67:DD$97)</f>
        <v>0</v>
      </c>
      <c r="DB1593" s="9"/>
      <c r="DC1593" s="10"/>
      <c r="DD1593" s="11"/>
      <c r="DE1593" s="6">
        <f>SUMIF(DF$67:DF$97,$D1593,DH$67:DH$97)</f>
        <v>0</v>
      </c>
      <c r="DF1593" s="9"/>
      <c r="DG1593" s="10"/>
      <c r="DH1593" s="11"/>
      <c r="DI1593" s="6">
        <f>SUMIF(DJ$67:DJ$97,$D1593,DL$67:DL$97)</f>
        <v>0</v>
      </c>
      <c r="DJ1593" s="9"/>
      <c r="DK1593" s="10"/>
      <c r="DL1593" s="11"/>
      <c r="DM1593" s="6">
        <f>SUMIF(DN$67:DN$97,$D1593,DP$67:DP$97)</f>
        <v>0</v>
      </c>
      <c r="DN1593" s="9"/>
      <c r="DO1593" s="10"/>
      <c r="DP1593" s="11"/>
      <c r="DQ1593" s="6">
        <f>SUMIF(DR$67:DR$97,$D1593,DT$67:DT$97)</f>
        <v>0</v>
      </c>
      <c r="DR1593" s="9"/>
      <c r="DS1593" s="10"/>
      <c r="DT1593" s="11"/>
      <c r="DU1593" s="6">
        <f>SUMIF(DV$67:DV$97,$D1593,DX$67:DX$97)</f>
        <v>0</v>
      </c>
      <c r="DV1593" s="9"/>
      <c r="DW1593" s="10"/>
      <c r="DX1593" s="11"/>
      <c r="DY1593" s="6">
        <f>SUMIF(DZ$67:DZ$97,$D1593,EB$67:EB$97)</f>
        <v>0</v>
      </c>
      <c r="DZ1593" s="9"/>
      <c r="EA1593" s="10"/>
      <c r="EB1593" s="11"/>
      <c r="EC1593" s="6">
        <f>SUMIF(ED$67:ED$97,$D1593,EF$67:EF$97)</f>
        <v>0</v>
      </c>
      <c r="ED1593" s="9"/>
      <c r="EE1593" s="10"/>
      <c r="EF1593" s="11"/>
      <c r="EG1593" s="6">
        <f>SUMIF(EH$67:EH$97,$D1593,EJ$67:EJ$97)</f>
        <v>0</v>
      </c>
      <c r="EH1593" s="9"/>
      <c r="EI1593" s="10"/>
      <c r="EJ1593" s="11"/>
      <c r="EK1593" s="6">
        <f>SUMIF(EL$67:EL$97,$D1593,EN$67:EN$97)</f>
        <v>0</v>
      </c>
      <c r="EL1593" s="9"/>
      <c r="EM1593" s="10"/>
      <c r="EN1593" s="11"/>
      <c r="EO1593" s="6">
        <f>SUMIF(EP$67:EP$97,$D1593,ER$67:ER$97)</f>
        <v>0</v>
      </c>
      <c r="EP1593" s="9"/>
      <c r="EQ1593" s="10"/>
      <c r="ER1593" s="11"/>
      <c r="ES1593" s="6">
        <f>SUMIF(ET$67:ET$97,$D1593,EV$67:EV$97)</f>
        <v>0</v>
      </c>
      <c r="ET1593" s="9"/>
      <c r="EU1593" s="10"/>
      <c r="EV1593" s="11"/>
      <c r="EW1593" s="6">
        <f>SUMIF(EX$67:EX$97,$D1593,EZ$67:EZ$97)</f>
        <v>0</v>
      </c>
      <c r="EX1593" s="9"/>
      <c r="EY1593" s="10"/>
      <c r="EZ1593" s="11"/>
      <c r="FA1593" s="6">
        <f>SUMIF(FB$67:FB$97,$D1593,FD$67:FD$97)</f>
        <v>0</v>
      </c>
      <c r="FB1593" s="9"/>
      <c r="FC1593" s="10"/>
      <c r="FD1593" s="11"/>
      <c r="FE1593" s="6">
        <f>SUMIF(FF$67:FF$97,$D1593,FH$67:FH$97)</f>
        <v>0</v>
      </c>
      <c r="FF1593" s="9"/>
      <c r="FG1593" s="10"/>
      <c r="FH1593" s="11"/>
      <c r="FI1593" s="6">
        <f>SUMIF(FJ$67:FJ$97,$D1593,FL$67:FL$97)</f>
        <v>0</v>
      </c>
      <c r="FJ1593" s="9"/>
      <c r="FK1593" s="10"/>
      <c r="FL1593" s="11"/>
      <c r="FM1593" s="6">
        <f>SUMIF(FN$67:FN$97,$D1593,FP$67:FP$97)</f>
        <v>0</v>
      </c>
      <c r="FN1593" s="9"/>
      <c r="FO1593" s="10"/>
      <c r="FP1593" s="11"/>
      <c r="FQ1593" s="6">
        <f>SUMIF(FR$67:FR$97,$D1593,FT$67:FT$97)</f>
        <v>0</v>
      </c>
      <c r="FR1593" s="9"/>
      <c r="FS1593" s="10"/>
      <c r="FT1593" s="11"/>
      <c r="FU1593" s="6">
        <f>SUMIF(FV$67:FV$97,$D1593,FX$67:FX$97)</f>
        <v>0</v>
      </c>
      <c r="FV1593" s="9"/>
      <c r="FW1593" s="10"/>
      <c r="FX1593" s="11"/>
      <c r="FY1593" s="6">
        <f>SUMIF(FZ$67:FZ$97,$D1593,GB$67:GB$97)</f>
        <v>0</v>
      </c>
      <c r="FZ1593" s="9"/>
      <c r="GA1593" s="10"/>
      <c r="GB1593" s="11"/>
      <c r="GC1593" s="6">
        <f>SUMIF(GD$67:GD$97,$D1593,GF$67:GF$97)</f>
        <v>0</v>
      </c>
      <c r="GD1593" s="9"/>
      <c r="GE1593" s="10"/>
      <c r="GF1593" s="11"/>
      <c r="GG1593" s="6">
        <f>SUMIF(GH$67:GH$97,$D1593,GJ$67:GJ$97)</f>
        <v>0</v>
      </c>
      <c r="GH1593" s="9"/>
      <c r="GI1593" s="10"/>
      <c r="GJ1593" s="11"/>
      <c r="GK1593" s="6">
        <f>SUMIF(GL$67:GL$97,$D1593,GN$67:GN$97)</f>
        <v>0</v>
      </c>
      <c r="GL1593" s="9"/>
      <c r="GM1593" s="10"/>
      <c r="GN1593" s="11"/>
      <c r="GO1593" s="6">
        <f>SUMIF(GP$67:GP$97,$D1593,GR$67:GR$97)</f>
        <v>0</v>
      </c>
      <c r="GP1593" s="9"/>
      <c r="GQ1593" s="10"/>
      <c r="GR1593" s="11"/>
      <c r="GS1593" s="6">
        <f>SUMIF(GT$67:GT$97,$D1593,GV$67:GV$97)</f>
        <v>0</v>
      </c>
      <c r="GT1593" s="9"/>
      <c r="GU1593" s="10"/>
      <c r="GV1593" s="20"/>
      <c r="GW1593" s="19">
        <f t="shared" si="37"/>
        <v>0</v>
      </c>
      <c r="GX1593" s="472"/>
      <c r="GY1593" s="473"/>
    </row>
    <row r="1594" spans="1:207" ht="30">
      <c r="A1594" s="210" t="s">
        <v>78</v>
      </c>
      <c r="B1594" s="475"/>
      <c r="C1594" s="327" t="s">
        <v>453</v>
      </c>
      <c r="D1594" s="237" t="s">
        <v>452</v>
      </c>
      <c r="E1594" s="206">
        <f>SUMIF(F$98:F$128,$D1594,H$98:H$128)</f>
        <v>0</v>
      </c>
      <c r="F1594" s="9"/>
      <c r="G1594" s="10"/>
      <c r="H1594" s="11"/>
      <c r="I1594" s="6">
        <f>SUMIF(J$98:J$128,$D1594,L$98:L$128)</f>
        <v>0</v>
      </c>
      <c r="J1594" s="9"/>
      <c r="K1594" s="10"/>
      <c r="L1594" s="11"/>
      <c r="M1594" s="6">
        <f>SUMIF(N$98:N$128,$D1594,P$98:P$128)</f>
        <v>0</v>
      </c>
      <c r="N1594" s="9"/>
      <c r="O1594" s="10"/>
      <c r="P1594" s="11"/>
      <c r="Q1594" s="6">
        <f>SUMIF(R$98:R$128,$D1594,T$98:T$128)</f>
        <v>0</v>
      </c>
      <c r="R1594" s="9"/>
      <c r="S1594" s="10"/>
      <c r="T1594" s="11"/>
      <c r="U1594" s="6">
        <f>SUMIF(V$98:V$128,$D1594,X$98:X$128)</f>
        <v>0</v>
      </c>
      <c r="V1594" s="9"/>
      <c r="W1594" s="10"/>
      <c r="X1594" s="11"/>
      <c r="Y1594" s="6">
        <f>SUMIF(Z$98:Z$128,$D1594,AB$98:AB$128)</f>
        <v>0</v>
      </c>
      <c r="Z1594" s="9"/>
      <c r="AA1594" s="10"/>
      <c r="AB1594" s="11"/>
      <c r="AC1594" s="6">
        <f>SUMIF(AD$98:AD$128,$D1594,AF$98:AF$128)</f>
        <v>0</v>
      </c>
      <c r="AD1594" s="9"/>
      <c r="AE1594" s="10"/>
      <c r="AF1594" s="11"/>
      <c r="AG1594" s="6">
        <f>SUMIF(AH$98:AH$128,$D1594,AJ$98:AJ$128)</f>
        <v>0</v>
      </c>
      <c r="AH1594" s="9"/>
      <c r="AI1594" s="10"/>
      <c r="AJ1594" s="11"/>
      <c r="AK1594" s="6">
        <f>SUMIF(AL$98:AL$128,$D1594,AN$98:AN$128)</f>
        <v>0</v>
      </c>
      <c r="AL1594" s="9"/>
      <c r="AM1594" s="10"/>
      <c r="AN1594" s="11"/>
      <c r="AO1594" s="6">
        <f>SUMIF(AP$98:AP$128,$D1594,AR$98:AR$128)</f>
        <v>0</v>
      </c>
      <c r="AP1594" s="9"/>
      <c r="AQ1594" s="10"/>
      <c r="AR1594" s="11"/>
      <c r="AS1594" s="6">
        <f>SUMIF(AT$98:AT$128,$D1594,AV$98:AV$128)</f>
        <v>0</v>
      </c>
      <c r="AT1594" s="9"/>
      <c r="AU1594" s="10"/>
      <c r="AV1594" s="11"/>
      <c r="AW1594" s="6">
        <f>SUMIF(AX$98:AX$128,$D1594,AZ$98:AZ$128)</f>
        <v>0</v>
      </c>
      <c r="AX1594" s="9"/>
      <c r="AY1594" s="10"/>
      <c r="AZ1594" s="11"/>
      <c r="BA1594" s="6">
        <f>SUMIF(BB$98:BB$128,$D1594,BD$98:BD$128)</f>
        <v>0</v>
      </c>
      <c r="BB1594" s="9"/>
      <c r="BC1594" s="10"/>
      <c r="BD1594" s="11"/>
      <c r="BE1594" s="6">
        <f>SUMIF(BF$98:BF$128,$D1594,BH$98:BH$128)</f>
        <v>0</v>
      </c>
      <c r="BF1594" s="9"/>
      <c r="BG1594" s="10"/>
      <c r="BH1594" s="11"/>
      <c r="BI1594" s="6">
        <f>SUMIF(BJ$98:BJ$128,$D1594,BL$98:BL$128)</f>
        <v>0</v>
      </c>
      <c r="BJ1594" s="9"/>
      <c r="BK1594" s="10"/>
      <c r="BL1594" s="11"/>
      <c r="BM1594" s="6">
        <f>SUMIF(BN$98:BN$128,$D1594,BP$98:BP$128)</f>
        <v>0</v>
      </c>
      <c r="BN1594" s="9"/>
      <c r="BO1594" s="10"/>
      <c r="BP1594" s="11"/>
      <c r="BQ1594" s="6">
        <f>SUMIF(BR$98:BR$128,$D1594,BT$98:BT$128)</f>
        <v>0</v>
      </c>
      <c r="BR1594" s="9"/>
      <c r="BS1594" s="10"/>
      <c r="BT1594" s="11"/>
      <c r="BU1594" s="6">
        <f>SUMIF(BV$98:BV$128,$D1594,BX$98:BX$128)</f>
        <v>0</v>
      </c>
      <c r="BV1594" s="9"/>
      <c r="BW1594" s="10"/>
      <c r="BX1594" s="11"/>
      <c r="BY1594" s="6">
        <f>SUMIF(BZ$98:BZ$128,$D1594,CB$98:CB$128)</f>
        <v>0</v>
      </c>
      <c r="BZ1594" s="9"/>
      <c r="CA1594" s="10"/>
      <c r="CB1594" s="11"/>
      <c r="CC1594" s="6">
        <f>SUMIF(CD$98:CD$128,$D1594,CF$98:CF$128)</f>
        <v>0</v>
      </c>
      <c r="CD1594" s="9"/>
      <c r="CE1594" s="10"/>
      <c r="CF1594" s="11"/>
      <c r="CG1594" s="6">
        <f>SUMIF(CH$98:CH$128,$D1594,CJ$98:CJ$128)</f>
        <v>0</v>
      </c>
      <c r="CH1594" s="9"/>
      <c r="CI1594" s="10"/>
      <c r="CJ1594" s="11"/>
      <c r="CK1594" s="6">
        <f>SUMIF(CL$98:CL$128,$D1594,CN$98:CN$128)</f>
        <v>0</v>
      </c>
      <c r="CL1594" s="9"/>
      <c r="CM1594" s="10"/>
      <c r="CN1594" s="11"/>
      <c r="CO1594" s="6">
        <f>SUMIF(CP$98:CP$128,$D1594,CR$98:CR$128)</f>
        <v>0</v>
      </c>
      <c r="CP1594" s="9"/>
      <c r="CQ1594" s="10"/>
      <c r="CR1594" s="11"/>
      <c r="CS1594" s="6">
        <f>SUMIF(CT$98:CT$128,$D1594,CV$98:CV$128)</f>
        <v>0</v>
      </c>
      <c r="CT1594" s="9"/>
      <c r="CU1594" s="10"/>
      <c r="CV1594" s="11"/>
      <c r="CW1594" s="6">
        <f>SUMIF(CX$98:CX$128,$D1594,CZ$98:CZ$128)</f>
        <v>0</v>
      </c>
      <c r="CX1594" s="9"/>
      <c r="CY1594" s="10"/>
      <c r="CZ1594" s="11"/>
      <c r="DA1594" s="6">
        <f>SUMIF(DB$98:DB$128,$D1594,DD$98:DD$128)</f>
        <v>0</v>
      </c>
      <c r="DB1594" s="9"/>
      <c r="DC1594" s="10"/>
      <c r="DD1594" s="11"/>
      <c r="DE1594" s="6">
        <f>SUMIF(DF$98:DF$128,$D1594,DH$98:DH$128)</f>
        <v>0</v>
      </c>
      <c r="DF1594" s="9"/>
      <c r="DG1594" s="10"/>
      <c r="DH1594" s="11"/>
      <c r="DI1594" s="6">
        <f>SUMIF(DJ$98:DJ$128,$D1594,DL$98:DL$128)</f>
        <v>0</v>
      </c>
      <c r="DJ1594" s="9"/>
      <c r="DK1594" s="10"/>
      <c r="DL1594" s="11"/>
      <c r="DM1594" s="6">
        <f>SUMIF(DN$98:DN$128,$D1594,DP$98:DP$128)</f>
        <v>0</v>
      </c>
      <c r="DN1594" s="9"/>
      <c r="DO1594" s="10"/>
      <c r="DP1594" s="11"/>
      <c r="DQ1594" s="6">
        <f>SUMIF(DR$98:DR$128,$D1594,DT$98:DT$128)</f>
        <v>0</v>
      </c>
      <c r="DR1594" s="9"/>
      <c r="DS1594" s="10"/>
      <c r="DT1594" s="11"/>
      <c r="DU1594" s="6">
        <f>SUMIF(DV$98:DV$128,$D1594,DX$98:DX$128)</f>
        <v>0</v>
      </c>
      <c r="DV1594" s="9"/>
      <c r="DW1594" s="10"/>
      <c r="DX1594" s="11"/>
      <c r="DY1594" s="6">
        <f>SUMIF(DZ$98:DZ$128,$D1594,EB$98:EB$128)</f>
        <v>0</v>
      </c>
      <c r="DZ1594" s="9"/>
      <c r="EA1594" s="10"/>
      <c r="EB1594" s="11"/>
      <c r="EC1594" s="6">
        <f>SUMIF(ED$98:ED$128,$D1594,EF$98:EF$128)</f>
        <v>0</v>
      </c>
      <c r="ED1594" s="9"/>
      <c r="EE1594" s="10"/>
      <c r="EF1594" s="11"/>
      <c r="EG1594" s="6">
        <f>SUMIF(EH$98:EH$128,$D1594,EJ$98:EJ$128)</f>
        <v>0</v>
      </c>
      <c r="EH1594" s="9"/>
      <c r="EI1594" s="10"/>
      <c r="EJ1594" s="11"/>
      <c r="EK1594" s="6">
        <f>SUMIF(EL$98:EL$128,$D1594,EN$98:EN$128)</f>
        <v>0</v>
      </c>
      <c r="EL1594" s="9"/>
      <c r="EM1594" s="10"/>
      <c r="EN1594" s="11"/>
      <c r="EO1594" s="6">
        <f>SUMIF(EP$98:EP$128,$D1594,ER$98:ER$128)</f>
        <v>0</v>
      </c>
      <c r="EP1594" s="9"/>
      <c r="EQ1594" s="10"/>
      <c r="ER1594" s="11"/>
      <c r="ES1594" s="6">
        <f>SUMIF(ET$98:ET$128,$D1594,EV$98:EV$128)</f>
        <v>0</v>
      </c>
      <c r="ET1594" s="9"/>
      <c r="EU1594" s="10"/>
      <c r="EV1594" s="11"/>
      <c r="EW1594" s="6">
        <f>SUMIF(EX$98:EX$128,$D1594,EZ$98:EZ$128)</f>
        <v>0</v>
      </c>
      <c r="EX1594" s="9"/>
      <c r="EY1594" s="10"/>
      <c r="EZ1594" s="11"/>
      <c r="FA1594" s="6">
        <f>SUMIF(FB$98:FB$128,$D1594,FD$98:FD$128)</f>
        <v>0</v>
      </c>
      <c r="FB1594" s="9"/>
      <c r="FC1594" s="10"/>
      <c r="FD1594" s="11"/>
      <c r="FE1594" s="6">
        <f>SUMIF(FF$98:FF$128,$D1594,FH$98:FH$128)</f>
        <v>0</v>
      </c>
      <c r="FF1594" s="9"/>
      <c r="FG1594" s="10"/>
      <c r="FH1594" s="11"/>
      <c r="FI1594" s="6">
        <f>SUMIF(FJ$98:FJ$128,$D1594,FL$98:FL$128)</f>
        <v>0</v>
      </c>
      <c r="FJ1594" s="9"/>
      <c r="FK1594" s="10"/>
      <c r="FL1594" s="11"/>
      <c r="FM1594" s="6">
        <f>SUMIF(FN$98:FN$128,$D1594,FP$98:FP$128)</f>
        <v>0</v>
      </c>
      <c r="FN1594" s="9"/>
      <c r="FO1594" s="10"/>
      <c r="FP1594" s="11"/>
      <c r="FQ1594" s="6">
        <f>SUMIF(FR$98:FR$128,$D1594,FT$98:FT$128)</f>
        <v>0</v>
      </c>
      <c r="FR1594" s="9"/>
      <c r="FS1594" s="10"/>
      <c r="FT1594" s="11"/>
      <c r="FU1594" s="6">
        <f>SUMIF(FV$98:FV$128,$D1594,FX$98:FX$128)</f>
        <v>0</v>
      </c>
      <c r="FV1594" s="9"/>
      <c r="FW1594" s="10"/>
      <c r="FX1594" s="11"/>
      <c r="FY1594" s="6">
        <f>SUMIF(FZ$98:FZ$128,$D1594,GB$98:GB$128)</f>
        <v>0</v>
      </c>
      <c r="FZ1594" s="9"/>
      <c r="GA1594" s="10"/>
      <c r="GB1594" s="11"/>
      <c r="GC1594" s="6">
        <f>SUMIF(GD$98:GD$128,$D1594,GF$98:GF$128)</f>
        <v>0</v>
      </c>
      <c r="GD1594" s="9"/>
      <c r="GE1594" s="10"/>
      <c r="GF1594" s="11"/>
      <c r="GG1594" s="6">
        <f>SUMIF(GH$98:GH$128,$D1594,GJ$98:GJ$128)</f>
        <v>0</v>
      </c>
      <c r="GH1594" s="9"/>
      <c r="GI1594" s="10"/>
      <c r="GJ1594" s="11"/>
      <c r="GK1594" s="6">
        <f>SUMIF(GL$98:GL$128,$D1594,GN$98:GN$128)</f>
        <v>0</v>
      </c>
      <c r="GL1594" s="9"/>
      <c r="GM1594" s="10"/>
      <c r="GN1594" s="11"/>
      <c r="GO1594" s="6">
        <f>SUMIF(GP$98:GP$128,$D1594,GR$98:GR$128)</f>
        <v>0</v>
      </c>
      <c r="GP1594" s="9"/>
      <c r="GQ1594" s="10"/>
      <c r="GR1594" s="11"/>
      <c r="GS1594" s="6">
        <f>SUMIF(GT$98:GT$128,$D1594,GV$98:GV$128)</f>
        <v>0</v>
      </c>
      <c r="GT1594" s="9"/>
      <c r="GU1594" s="10"/>
      <c r="GV1594" s="20"/>
      <c r="GW1594" s="19">
        <f t="shared" si="37"/>
        <v>0</v>
      </c>
      <c r="GX1594" s="472"/>
      <c r="GY1594" s="473"/>
    </row>
    <row r="1595" spans="1:207" ht="30">
      <c r="A1595" s="210" t="s">
        <v>79</v>
      </c>
      <c r="B1595" s="475"/>
      <c r="C1595" s="327" t="s">
        <v>453</v>
      </c>
      <c r="D1595" s="237" t="s">
        <v>452</v>
      </c>
      <c r="E1595" s="206">
        <f>SUMIF(F$129:F$159,$D1595,H$129:H$159)</f>
        <v>0</v>
      </c>
      <c r="F1595" s="9"/>
      <c r="G1595" s="10"/>
      <c r="H1595" s="11"/>
      <c r="I1595" s="6">
        <f>SUMIF(J$129:J$159,$D1595,L$129:L$159)</f>
        <v>0</v>
      </c>
      <c r="J1595" s="9"/>
      <c r="K1595" s="10"/>
      <c r="L1595" s="11"/>
      <c r="M1595" s="6">
        <f>SUMIF(N$129:N$159,$D1595,P$129:P$159)</f>
        <v>0</v>
      </c>
      <c r="N1595" s="9"/>
      <c r="O1595" s="10"/>
      <c r="P1595" s="11"/>
      <c r="Q1595" s="6">
        <f>SUMIF(R$129:R$159,$D1595,T$129:T$159)</f>
        <v>0</v>
      </c>
      <c r="R1595" s="9"/>
      <c r="S1595" s="10"/>
      <c r="T1595" s="11"/>
      <c r="U1595" s="6">
        <f>SUMIF(V$129:V$159,$D1595,X$129:X$159)</f>
        <v>0</v>
      </c>
      <c r="V1595" s="9"/>
      <c r="W1595" s="10"/>
      <c r="X1595" s="11"/>
      <c r="Y1595" s="6">
        <f>SUMIF(Z$129:Z$159,$D1595,AB$129:AB$159)</f>
        <v>0</v>
      </c>
      <c r="Z1595" s="9"/>
      <c r="AA1595" s="10"/>
      <c r="AB1595" s="11"/>
      <c r="AC1595" s="6">
        <f>SUMIF(AD$129:AD$159,$D1595,AF$129:AF$159)</f>
        <v>0</v>
      </c>
      <c r="AD1595" s="9"/>
      <c r="AE1595" s="10"/>
      <c r="AF1595" s="11"/>
      <c r="AG1595" s="6">
        <f>SUMIF(AH$129:AH$159,$D1595,AJ$129:AJ$159)</f>
        <v>0</v>
      </c>
      <c r="AH1595" s="9"/>
      <c r="AI1595" s="10"/>
      <c r="AJ1595" s="11"/>
      <c r="AK1595" s="6">
        <f>SUMIF(AL$129:AL$159,$D1595,AN$129:AN$159)</f>
        <v>0</v>
      </c>
      <c r="AL1595" s="9"/>
      <c r="AM1595" s="10"/>
      <c r="AN1595" s="11"/>
      <c r="AO1595" s="6">
        <f>SUMIF(AP$129:AP$159,$D1595,AR$129:AR$159)</f>
        <v>0</v>
      </c>
      <c r="AP1595" s="9"/>
      <c r="AQ1595" s="10"/>
      <c r="AR1595" s="11"/>
      <c r="AS1595" s="6">
        <f>SUMIF(AT$129:AT$159,$D1595,AV$129:AV$159)</f>
        <v>0</v>
      </c>
      <c r="AT1595" s="9"/>
      <c r="AU1595" s="10"/>
      <c r="AV1595" s="11"/>
      <c r="AW1595" s="6">
        <f>SUMIF(AX$129:AX$159,$D1595,AZ$129:AZ$159)</f>
        <v>0</v>
      </c>
      <c r="AX1595" s="9"/>
      <c r="AY1595" s="10"/>
      <c r="AZ1595" s="11"/>
      <c r="BA1595" s="6">
        <f>SUMIF(BB$129:BB$159,$D1595,BD$129:BD$159)</f>
        <v>0</v>
      </c>
      <c r="BB1595" s="9"/>
      <c r="BC1595" s="10"/>
      <c r="BD1595" s="11"/>
      <c r="BE1595" s="6">
        <f>SUMIF(BF$129:BF$159,$D1595,BH$129:BH$159)</f>
        <v>0</v>
      </c>
      <c r="BF1595" s="9"/>
      <c r="BG1595" s="10"/>
      <c r="BH1595" s="11"/>
      <c r="BI1595" s="6">
        <f>SUMIF(BJ$129:BJ$159,$D1595,BL$129:BL$159)</f>
        <v>0</v>
      </c>
      <c r="BJ1595" s="9"/>
      <c r="BK1595" s="10"/>
      <c r="BL1595" s="11"/>
      <c r="BM1595" s="6">
        <f>SUMIF(BN$129:BN$159,$D1595,BP$129:BP$159)</f>
        <v>0</v>
      </c>
      <c r="BN1595" s="9"/>
      <c r="BO1595" s="10"/>
      <c r="BP1595" s="11"/>
      <c r="BQ1595" s="6">
        <f>SUMIF(BR$129:BR$159,$D1595,BT$129:BT$159)</f>
        <v>0</v>
      </c>
      <c r="BR1595" s="9"/>
      <c r="BS1595" s="10"/>
      <c r="BT1595" s="11"/>
      <c r="BU1595" s="6">
        <f>SUMIF(BV$129:BV$159,$D1595,BX$129:BX$159)</f>
        <v>0</v>
      </c>
      <c r="BV1595" s="9"/>
      <c r="BW1595" s="10"/>
      <c r="BX1595" s="11"/>
      <c r="BY1595" s="6">
        <f>SUMIF(BZ$129:BZ$159,$D1595,CB$129:CB$159)</f>
        <v>0</v>
      </c>
      <c r="BZ1595" s="9"/>
      <c r="CA1595" s="10"/>
      <c r="CB1595" s="11"/>
      <c r="CC1595" s="6">
        <f>SUMIF(CD$129:CD$159,$D1595,CF$129:CF$159)</f>
        <v>0</v>
      </c>
      <c r="CD1595" s="9"/>
      <c r="CE1595" s="10"/>
      <c r="CF1595" s="11"/>
      <c r="CG1595" s="6">
        <f>SUMIF(CH$129:CH$159,$D1595,CJ$129:CJ$159)</f>
        <v>0</v>
      </c>
      <c r="CH1595" s="9"/>
      <c r="CI1595" s="10"/>
      <c r="CJ1595" s="11"/>
      <c r="CK1595" s="6">
        <f>SUMIF(CL$129:CL$159,$D1595,CN$129:CN$159)</f>
        <v>0</v>
      </c>
      <c r="CL1595" s="9"/>
      <c r="CM1595" s="10"/>
      <c r="CN1595" s="11"/>
      <c r="CO1595" s="6">
        <f>SUMIF(CP$129:CP$159,$D1595,CR$129:CR$159)</f>
        <v>0</v>
      </c>
      <c r="CP1595" s="9"/>
      <c r="CQ1595" s="10"/>
      <c r="CR1595" s="11"/>
      <c r="CS1595" s="6">
        <f>SUMIF(CT$129:CT$159,$D1595,CV$129:CV$159)</f>
        <v>0</v>
      </c>
      <c r="CT1595" s="9"/>
      <c r="CU1595" s="10"/>
      <c r="CV1595" s="11"/>
      <c r="CW1595" s="6">
        <f>SUMIF(CX$129:CX$159,$D1595,CZ$129:CZ$159)</f>
        <v>0</v>
      </c>
      <c r="CX1595" s="9"/>
      <c r="CY1595" s="10"/>
      <c r="CZ1595" s="11"/>
      <c r="DA1595" s="6">
        <f>SUMIF(DB$129:DB$159,$D1595,DD$129:DD$159)</f>
        <v>0</v>
      </c>
      <c r="DB1595" s="9"/>
      <c r="DC1595" s="10"/>
      <c r="DD1595" s="11"/>
      <c r="DE1595" s="6">
        <f>SUMIF(DF$129:DF$159,$D1595,DH$129:DH$159)</f>
        <v>0</v>
      </c>
      <c r="DF1595" s="9"/>
      <c r="DG1595" s="10"/>
      <c r="DH1595" s="11"/>
      <c r="DI1595" s="6">
        <f>SUMIF(DJ$129:DJ$159,$D1595,DL$129:DL$159)</f>
        <v>0</v>
      </c>
      <c r="DJ1595" s="9"/>
      <c r="DK1595" s="10"/>
      <c r="DL1595" s="11"/>
      <c r="DM1595" s="6">
        <f>SUMIF(DN$129:DN$159,$D1595,DP$129:DP$159)</f>
        <v>0</v>
      </c>
      <c r="DN1595" s="9"/>
      <c r="DO1595" s="10"/>
      <c r="DP1595" s="11"/>
      <c r="DQ1595" s="6">
        <f>SUMIF(DR$129:DR$159,$D1595,DT$129:DT$159)</f>
        <v>0</v>
      </c>
      <c r="DR1595" s="9"/>
      <c r="DS1595" s="10"/>
      <c r="DT1595" s="11"/>
      <c r="DU1595" s="6">
        <f>SUMIF(DV$129:DV$159,$D1595,DX$129:DX$159)</f>
        <v>0</v>
      </c>
      <c r="DV1595" s="9"/>
      <c r="DW1595" s="10"/>
      <c r="DX1595" s="11"/>
      <c r="DY1595" s="6">
        <f>SUMIF(DZ$129:DZ$159,$D1595,EB$129:EB$159)</f>
        <v>0</v>
      </c>
      <c r="DZ1595" s="9"/>
      <c r="EA1595" s="10"/>
      <c r="EB1595" s="11"/>
      <c r="EC1595" s="6">
        <f>SUMIF(ED$129:ED$159,$D1595,EF$129:EF$159)</f>
        <v>0</v>
      </c>
      <c r="ED1595" s="9"/>
      <c r="EE1595" s="10"/>
      <c r="EF1595" s="11"/>
      <c r="EG1595" s="6">
        <f>SUMIF(EH$129:EH$159,$D1595,EJ$129:EJ$159)</f>
        <v>0</v>
      </c>
      <c r="EH1595" s="9"/>
      <c r="EI1595" s="10"/>
      <c r="EJ1595" s="11"/>
      <c r="EK1595" s="6">
        <f>SUMIF(EL$129:EL$159,$D1595,EN$129:EN$159)</f>
        <v>0</v>
      </c>
      <c r="EL1595" s="9"/>
      <c r="EM1595" s="10"/>
      <c r="EN1595" s="11"/>
      <c r="EO1595" s="6">
        <f>SUMIF(EP$129:EP$159,$D1595,ER$129:ER$159)</f>
        <v>0</v>
      </c>
      <c r="EP1595" s="9"/>
      <c r="EQ1595" s="10"/>
      <c r="ER1595" s="11"/>
      <c r="ES1595" s="6">
        <f>SUMIF(ET$129:ET$159,$D1595,EV$129:EV$159)</f>
        <v>0</v>
      </c>
      <c r="ET1595" s="9"/>
      <c r="EU1595" s="10"/>
      <c r="EV1595" s="11"/>
      <c r="EW1595" s="6">
        <f>SUMIF(EX$129:EX$159,$D1595,EZ$129:EZ$159)</f>
        <v>0</v>
      </c>
      <c r="EX1595" s="9"/>
      <c r="EY1595" s="10"/>
      <c r="EZ1595" s="11"/>
      <c r="FA1595" s="6">
        <f>SUMIF(FB$129:FB$159,$D1595,FD$129:FD$159)</f>
        <v>0</v>
      </c>
      <c r="FB1595" s="9"/>
      <c r="FC1595" s="10"/>
      <c r="FD1595" s="11"/>
      <c r="FE1595" s="6">
        <f>SUMIF(FF$129:FF$159,$D1595,FH$129:FH$159)</f>
        <v>0</v>
      </c>
      <c r="FF1595" s="9"/>
      <c r="FG1595" s="10"/>
      <c r="FH1595" s="11"/>
      <c r="FI1595" s="6">
        <f>SUMIF(FJ$129:FJ$159,$D1595,FL$129:FL$159)</f>
        <v>0</v>
      </c>
      <c r="FJ1595" s="9"/>
      <c r="FK1595" s="10"/>
      <c r="FL1595" s="11"/>
      <c r="FM1595" s="6">
        <f>SUMIF(FN$129:FN$159,$D1595,FP$129:FP$159)</f>
        <v>0</v>
      </c>
      <c r="FN1595" s="9"/>
      <c r="FO1595" s="10"/>
      <c r="FP1595" s="11"/>
      <c r="FQ1595" s="6">
        <f>SUMIF(FR$129:FR$159,$D1595,FT$129:FT$159)</f>
        <v>0</v>
      </c>
      <c r="FR1595" s="9"/>
      <c r="FS1595" s="10"/>
      <c r="FT1595" s="11"/>
      <c r="FU1595" s="6">
        <f>SUMIF(FV$129:FV$159,$D1595,FX$129:FX$159)</f>
        <v>0</v>
      </c>
      <c r="FV1595" s="9"/>
      <c r="FW1595" s="10"/>
      <c r="FX1595" s="11"/>
      <c r="FY1595" s="6">
        <f>SUMIF(FZ$129:FZ$159,$D1595,GB$129:GB$159)</f>
        <v>0</v>
      </c>
      <c r="FZ1595" s="9"/>
      <c r="GA1595" s="10"/>
      <c r="GB1595" s="11"/>
      <c r="GC1595" s="6">
        <f>SUMIF(GD$129:GD$159,$D1595,GF$129:GF$159)</f>
        <v>0</v>
      </c>
      <c r="GD1595" s="9"/>
      <c r="GE1595" s="10"/>
      <c r="GF1595" s="11"/>
      <c r="GG1595" s="6">
        <f>SUMIF(GH$129:GH$159,$D1595,GJ$129:GJ$159)</f>
        <v>0</v>
      </c>
      <c r="GH1595" s="9"/>
      <c r="GI1595" s="10"/>
      <c r="GJ1595" s="11"/>
      <c r="GK1595" s="6">
        <f>SUMIF(GL$129:GL$159,$D1595,GN$129:GN$159)</f>
        <v>0</v>
      </c>
      <c r="GL1595" s="9"/>
      <c r="GM1595" s="10"/>
      <c r="GN1595" s="11"/>
      <c r="GO1595" s="6">
        <f>SUMIF(GP$129:GP$159,$D1595,GR$129:GR$159)</f>
        <v>0</v>
      </c>
      <c r="GP1595" s="9"/>
      <c r="GQ1595" s="10"/>
      <c r="GR1595" s="11"/>
      <c r="GS1595" s="6">
        <f>SUMIF(GT$129:GT$159,$D1595,GV$129:GV$159)</f>
        <v>0</v>
      </c>
      <c r="GT1595" s="9"/>
      <c r="GU1595" s="10"/>
      <c r="GV1595" s="20"/>
      <c r="GW1595" s="19">
        <f t="shared" si="37"/>
        <v>0</v>
      </c>
      <c r="GX1595" s="472"/>
      <c r="GY1595" s="473"/>
    </row>
    <row r="1596" spans="1:207" ht="30">
      <c r="A1596" s="210" t="s">
        <v>80</v>
      </c>
      <c r="B1596" s="475"/>
      <c r="C1596" s="327" t="s">
        <v>453</v>
      </c>
      <c r="D1596" s="237" t="s">
        <v>452</v>
      </c>
      <c r="E1596" s="206">
        <f>SUMIF(F$160:F$190,$D1596,H$160:H$190)</f>
        <v>0</v>
      </c>
      <c r="F1596" s="9"/>
      <c r="G1596" s="10"/>
      <c r="H1596" s="11"/>
      <c r="I1596" s="6">
        <f>SUMIF(J$160:J$190,$D1596,L$160:L$190)</f>
        <v>0</v>
      </c>
      <c r="J1596" s="9"/>
      <c r="K1596" s="10"/>
      <c r="L1596" s="11"/>
      <c r="M1596" s="6">
        <f>SUMIF(N$160:N$190,$D1596,P$160:P$190)</f>
        <v>0</v>
      </c>
      <c r="N1596" s="9"/>
      <c r="O1596" s="10"/>
      <c r="P1596" s="11"/>
      <c r="Q1596" s="6">
        <f>SUMIF(R$160:R$190,$D1596,T$160:T$190)</f>
        <v>0</v>
      </c>
      <c r="R1596" s="9"/>
      <c r="S1596" s="10"/>
      <c r="T1596" s="11"/>
      <c r="U1596" s="6">
        <f>SUMIF(V$160:V$190,$D1596,X$160:X$190)</f>
        <v>0</v>
      </c>
      <c r="V1596" s="9"/>
      <c r="W1596" s="10"/>
      <c r="X1596" s="11"/>
      <c r="Y1596" s="6">
        <f>SUMIF(Z$160:Z$190,$D1596,AB$160:AB$190)</f>
        <v>0</v>
      </c>
      <c r="Z1596" s="9"/>
      <c r="AA1596" s="10"/>
      <c r="AB1596" s="11"/>
      <c r="AC1596" s="6">
        <f>SUMIF(AD$160:AD$190,$D1596,AF$160:AF$190)</f>
        <v>0</v>
      </c>
      <c r="AD1596" s="9"/>
      <c r="AE1596" s="10"/>
      <c r="AF1596" s="11"/>
      <c r="AG1596" s="6">
        <f>SUMIF(AH$160:AH$190,$D1596,AJ$160:AJ$190)</f>
        <v>0</v>
      </c>
      <c r="AH1596" s="9"/>
      <c r="AI1596" s="10"/>
      <c r="AJ1596" s="11"/>
      <c r="AK1596" s="6">
        <f>SUMIF(AL$160:AL$190,$D1596,AN$160:AN$190)</f>
        <v>0</v>
      </c>
      <c r="AL1596" s="9"/>
      <c r="AM1596" s="10"/>
      <c r="AN1596" s="11"/>
      <c r="AO1596" s="6">
        <f>SUMIF(AP$160:AP$190,$D1596,AR$160:AR$190)</f>
        <v>0</v>
      </c>
      <c r="AP1596" s="9"/>
      <c r="AQ1596" s="10"/>
      <c r="AR1596" s="11"/>
      <c r="AS1596" s="6">
        <f>SUMIF(AT$160:AT$190,$D1596,AV$160:AV$190)</f>
        <v>0</v>
      </c>
      <c r="AT1596" s="9"/>
      <c r="AU1596" s="10"/>
      <c r="AV1596" s="11"/>
      <c r="AW1596" s="6">
        <f>SUMIF(AX$160:AX$190,$D1596,AZ$160:AZ$190)</f>
        <v>0</v>
      </c>
      <c r="AX1596" s="9"/>
      <c r="AY1596" s="10"/>
      <c r="AZ1596" s="11"/>
      <c r="BA1596" s="6">
        <f>SUMIF(BB$160:BB$190,$D1596,BD$160:BD$190)</f>
        <v>0</v>
      </c>
      <c r="BB1596" s="9"/>
      <c r="BC1596" s="10"/>
      <c r="BD1596" s="11"/>
      <c r="BE1596" s="6">
        <f>SUMIF(BF$160:BF$190,$D1596,BH$160:BH$190)</f>
        <v>0</v>
      </c>
      <c r="BF1596" s="9"/>
      <c r="BG1596" s="10"/>
      <c r="BH1596" s="11"/>
      <c r="BI1596" s="6">
        <f>SUMIF(BJ$160:BJ$190,$D1596,BL$160:BL$190)</f>
        <v>0</v>
      </c>
      <c r="BJ1596" s="9"/>
      <c r="BK1596" s="10"/>
      <c r="BL1596" s="11"/>
      <c r="BM1596" s="6">
        <f>SUMIF(BN$160:BN$190,$D1596,BP$160:BP$190)</f>
        <v>0</v>
      </c>
      <c r="BN1596" s="9"/>
      <c r="BO1596" s="10"/>
      <c r="BP1596" s="11"/>
      <c r="BQ1596" s="6">
        <f>SUMIF(BR$160:BR$190,$D1596,BT$160:BT$190)</f>
        <v>0</v>
      </c>
      <c r="BR1596" s="9"/>
      <c r="BS1596" s="10"/>
      <c r="BT1596" s="11"/>
      <c r="BU1596" s="6">
        <f>SUMIF(BV$160:BV$190,$D1596,BX$160:BX$190)</f>
        <v>0</v>
      </c>
      <c r="BV1596" s="9"/>
      <c r="BW1596" s="10"/>
      <c r="BX1596" s="11"/>
      <c r="BY1596" s="6">
        <f>SUMIF(BZ$160:BZ$190,$D1596,CB$160:CB$190)</f>
        <v>0</v>
      </c>
      <c r="BZ1596" s="9"/>
      <c r="CA1596" s="10"/>
      <c r="CB1596" s="11"/>
      <c r="CC1596" s="6">
        <f>SUMIF(CD$160:CD$190,$D1596,CF$160:CF$190)</f>
        <v>0</v>
      </c>
      <c r="CD1596" s="9"/>
      <c r="CE1596" s="10"/>
      <c r="CF1596" s="11"/>
      <c r="CG1596" s="6">
        <f>SUMIF(CH$160:CH$190,$D1596,CJ$160:CJ$190)</f>
        <v>0</v>
      </c>
      <c r="CH1596" s="9"/>
      <c r="CI1596" s="10"/>
      <c r="CJ1596" s="11"/>
      <c r="CK1596" s="6">
        <f>SUMIF(CL$160:CL$190,$D1596,CN$160:CN$190)</f>
        <v>0</v>
      </c>
      <c r="CL1596" s="9"/>
      <c r="CM1596" s="10"/>
      <c r="CN1596" s="11"/>
      <c r="CO1596" s="6">
        <f>SUMIF(CP$160:CP$190,$D1596,CR$160:CR$190)</f>
        <v>0</v>
      </c>
      <c r="CP1596" s="9"/>
      <c r="CQ1596" s="10"/>
      <c r="CR1596" s="11"/>
      <c r="CS1596" s="6">
        <f>SUMIF(CT$160:CT$190,$D1596,CV$160:CV$190)</f>
        <v>0</v>
      </c>
      <c r="CT1596" s="9"/>
      <c r="CU1596" s="10"/>
      <c r="CV1596" s="11"/>
      <c r="CW1596" s="6">
        <f>SUMIF(CX$160:CX$190,$D1596,CZ$160:CZ$190)</f>
        <v>0</v>
      </c>
      <c r="CX1596" s="9"/>
      <c r="CY1596" s="10"/>
      <c r="CZ1596" s="11"/>
      <c r="DA1596" s="6">
        <f>SUMIF(DB$160:DB$190,$D1596,DD$160:DD$190)</f>
        <v>0</v>
      </c>
      <c r="DB1596" s="9"/>
      <c r="DC1596" s="10"/>
      <c r="DD1596" s="11"/>
      <c r="DE1596" s="6">
        <f>SUMIF(DF$160:DF$190,$D1596,DH$160:DH$190)</f>
        <v>0</v>
      </c>
      <c r="DF1596" s="9"/>
      <c r="DG1596" s="10"/>
      <c r="DH1596" s="11"/>
      <c r="DI1596" s="6">
        <f>SUMIF(DJ$160:DJ$190,$D1596,DL$160:DL$190)</f>
        <v>0</v>
      </c>
      <c r="DJ1596" s="9"/>
      <c r="DK1596" s="10"/>
      <c r="DL1596" s="11"/>
      <c r="DM1596" s="6">
        <f>SUMIF(DN$160:DN$190,$D1596,DP$160:DP$190)</f>
        <v>0</v>
      </c>
      <c r="DN1596" s="9"/>
      <c r="DO1596" s="10"/>
      <c r="DP1596" s="11"/>
      <c r="DQ1596" s="6">
        <f>SUMIF(DR$160:DR$190,$D1596,DT$160:DT$190)</f>
        <v>0</v>
      </c>
      <c r="DR1596" s="9"/>
      <c r="DS1596" s="10"/>
      <c r="DT1596" s="11"/>
      <c r="DU1596" s="6">
        <f>SUMIF(DV$160:DV$190,$D1596,DX$160:DX$190)</f>
        <v>0</v>
      </c>
      <c r="DV1596" s="9"/>
      <c r="DW1596" s="10"/>
      <c r="DX1596" s="11"/>
      <c r="DY1596" s="6">
        <f>SUMIF(DZ$160:DZ$190,$D1596,EB$160:EB$190)</f>
        <v>0</v>
      </c>
      <c r="DZ1596" s="9"/>
      <c r="EA1596" s="10"/>
      <c r="EB1596" s="11"/>
      <c r="EC1596" s="6">
        <f>SUMIF(ED$160:ED$190,$D1596,EF$160:EF$190)</f>
        <v>0</v>
      </c>
      <c r="ED1596" s="9"/>
      <c r="EE1596" s="10"/>
      <c r="EF1596" s="11"/>
      <c r="EG1596" s="6">
        <f>SUMIF(EH$160:EH$190,$D1596,EJ$160:EJ$190)</f>
        <v>0</v>
      </c>
      <c r="EH1596" s="9"/>
      <c r="EI1596" s="10"/>
      <c r="EJ1596" s="11"/>
      <c r="EK1596" s="6">
        <f>SUMIF(EL$160:EL$190,$D1596,EN$160:EN$190)</f>
        <v>0</v>
      </c>
      <c r="EL1596" s="9"/>
      <c r="EM1596" s="10"/>
      <c r="EN1596" s="11"/>
      <c r="EO1596" s="6">
        <f>SUMIF(EP$160:EP$190,$D1596,ER$160:ER$190)</f>
        <v>0</v>
      </c>
      <c r="EP1596" s="9"/>
      <c r="EQ1596" s="10"/>
      <c r="ER1596" s="11"/>
      <c r="ES1596" s="6">
        <f>SUMIF(ET$160:ET$190,$D1596,EV$160:EV$190)</f>
        <v>0</v>
      </c>
      <c r="ET1596" s="9"/>
      <c r="EU1596" s="10"/>
      <c r="EV1596" s="11"/>
      <c r="EW1596" s="6">
        <f>SUMIF(EX$160:EX$190,$D1596,EZ$160:EZ$190)</f>
        <v>0</v>
      </c>
      <c r="EX1596" s="9"/>
      <c r="EY1596" s="10"/>
      <c r="EZ1596" s="11"/>
      <c r="FA1596" s="6">
        <f>SUMIF(FB$160:FB$190,$D1596,FD$160:FD$190)</f>
        <v>0</v>
      </c>
      <c r="FB1596" s="9"/>
      <c r="FC1596" s="10"/>
      <c r="FD1596" s="11"/>
      <c r="FE1596" s="6">
        <f>SUMIF(FF$160:FF$190,$D1596,FH$160:FH$190)</f>
        <v>0</v>
      </c>
      <c r="FF1596" s="9"/>
      <c r="FG1596" s="10"/>
      <c r="FH1596" s="11"/>
      <c r="FI1596" s="6">
        <f>SUMIF(FJ$160:FJ$190,$D1596,FL$160:FL$190)</f>
        <v>0</v>
      </c>
      <c r="FJ1596" s="9"/>
      <c r="FK1596" s="10"/>
      <c r="FL1596" s="11"/>
      <c r="FM1596" s="6">
        <f>SUMIF(FN$160:FN$190,$D1596,FP$160:FP$190)</f>
        <v>0</v>
      </c>
      <c r="FN1596" s="9"/>
      <c r="FO1596" s="10"/>
      <c r="FP1596" s="11"/>
      <c r="FQ1596" s="6">
        <f>SUMIF(FR$160:FR$190,$D1596,FT$160:FT$190)</f>
        <v>0</v>
      </c>
      <c r="FR1596" s="9"/>
      <c r="FS1596" s="10"/>
      <c r="FT1596" s="11"/>
      <c r="FU1596" s="6">
        <f>SUMIF(FV$160:FV$190,$D1596,FX$160:FX$190)</f>
        <v>0</v>
      </c>
      <c r="FV1596" s="9"/>
      <c r="FW1596" s="10"/>
      <c r="FX1596" s="11"/>
      <c r="FY1596" s="6">
        <f>SUMIF(FZ$160:FZ$190,$D1596,GB$160:GB$190)</f>
        <v>0</v>
      </c>
      <c r="FZ1596" s="9"/>
      <c r="GA1596" s="10"/>
      <c r="GB1596" s="11"/>
      <c r="GC1596" s="6">
        <f>SUMIF(GD$160:GD$190,$D1596,GF$160:GF$190)</f>
        <v>0</v>
      </c>
      <c r="GD1596" s="9"/>
      <c r="GE1596" s="10"/>
      <c r="GF1596" s="11"/>
      <c r="GG1596" s="6">
        <f>SUMIF(GH$160:GH$190,$D1596,GJ$160:GJ$190)</f>
        <v>0</v>
      </c>
      <c r="GH1596" s="9"/>
      <c r="GI1596" s="10"/>
      <c r="GJ1596" s="11"/>
      <c r="GK1596" s="6">
        <f>SUMIF(GL$160:GL$190,$D1596,GN$160:GN$190)</f>
        <v>0</v>
      </c>
      <c r="GL1596" s="9"/>
      <c r="GM1596" s="10"/>
      <c r="GN1596" s="11"/>
      <c r="GO1596" s="6">
        <f>SUMIF(GP$160:GP$190,$D1596,GR$160:GR$190)</f>
        <v>0</v>
      </c>
      <c r="GP1596" s="9"/>
      <c r="GQ1596" s="10"/>
      <c r="GR1596" s="11"/>
      <c r="GS1596" s="6">
        <f>SUMIF(GT$160:GT$190,$D1596,GV$160:GV$190)</f>
        <v>0</v>
      </c>
      <c r="GT1596" s="9"/>
      <c r="GU1596" s="10"/>
      <c r="GV1596" s="20"/>
      <c r="GW1596" s="19">
        <f t="shared" si="37"/>
        <v>0</v>
      </c>
      <c r="GX1596" s="472"/>
      <c r="GY1596" s="473"/>
    </row>
    <row r="1597" spans="1:207" ht="30">
      <c r="A1597" s="210" t="s">
        <v>81</v>
      </c>
      <c r="B1597" s="475"/>
      <c r="C1597" s="327" t="s">
        <v>453</v>
      </c>
      <c r="D1597" s="237" t="s">
        <v>452</v>
      </c>
      <c r="E1597" s="206">
        <f>SUMIF(F$191:F$221,$D1597,H$191:H$221)</f>
        <v>0</v>
      </c>
      <c r="F1597" s="9"/>
      <c r="G1597" s="10"/>
      <c r="H1597" s="11"/>
      <c r="I1597" s="6">
        <f>SUMIF(J$191:J$221,$D1597,L$191:L$221)</f>
        <v>0</v>
      </c>
      <c r="J1597" s="9"/>
      <c r="K1597" s="10"/>
      <c r="L1597" s="11"/>
      <c r="M1597" s="6">
        <f>SUMIF(N$191:N$221,$D1597,P$191:P$221)</f>
        <v>0</v>
      </c>
      <c r="N1597" s="9"/>
      <c r="O1597" s="10"/>
      <c r="P1597" s="11"/>
      <c r="Q1597" s="6">
        <f>SUMIF(R$191:R$221,$D1597,T$191:T$221)</f>
        <v>0</v>
      </c>
      <c r="R1597" s="9"/>
      <c r="S1597" s="10"/>
      <c r="T1597" s="11"/>
      <c r="U1597" s="6">
        <f>SUMIF(V$191:V$221,$D1597,X$191:X$221)</f>
        <v>0</v>
      </c>
      <c r="V1597" s="9"/>
      <c r="W1597" s="10"/>
      <c r="X1597" s="11"/>
      <c r="Y1597" s="6">
        <f>SUMIF(Z$191:Z$221,$D1597,AB$191:AB$221)</f>
        <v>0</v>
      </c>
      <c r="Z1597" s="9"/>
      <c r="AA1597" s="10"/>
      <c r="AB1597" s="11"/>
      <c r="AC1597" s="6">
        <f>SUMIF(AD$191:AD$221,$D1597,AF$191:AF$221)</f>
        <v>0</v>
      </c>
      <c r="AD1597" s="9"/>
      <c r="AE1597" s="10"/>
      <c r="AF1597" s="11"/>
      <c r="AG1597" s="6">
        <f>SUMIF(AH$191:AH$221,$D1597,AJ$191:AJ$221)</f>
        <v>0</v>
      </c>
      <c r="AH1597" s="9"/>
      <c r="AI1597" s="10"/>
      <c r="AJ1597" s="11"/>
      <c r="AK1597" s="6">
        <f>SUMIF(AL$191:AL$221,$D1597,AN$191:AN$221)</f>
        <v>0</v>
      </c>
      <c r="AL1597" s="9"/>
      <c r="AM1597" s="10"/>
      <c r="AN1597" s="11"/>
      <c r="AO1597" s="6">
        <f>SUMIF(AP$191:AP$221,$D1597,AR$191:AR$221)</f>
        <v>0</v>
      </c>
      <c r="AP1597" s="9"/>
      <c r="AQ1597" s="10"/>
      <c r="AR1597" s="11"/>
      <c r="AS1597" s="6">
        <f>SUMIF(AT$191:AT$221,$D1597,AV$191:AV$221)</f>
        <v>0</v>
      </c>
      <c r="AT1597" s="9"/>
      <c r="AU1597" s="10"/>
      <c r="AV1597" s="11"/>
      <c r="AW1597" s="6">
        <f>SUMIF(AX$191:AX$221,$D1597,AZ$191:AZ$221)</f>
        <v>0</v>
      </c>
      <c r="AX1597" s="9"/>
      <c r="AY1597" s="10"/>
      <c r="AZ1597" s="11"/>
      <c r="BA1597" s="6">
        <f>SUMIF(BB$191:BB$221,$D1597,BD$191:BD$221)</f>
        <v>0</v>
      </c>
      <c r="BB1597" s="9"/>
      <c r="BC1597" s="10"/>
      <c r="BD1597" s="11"/>
      <c r="BE1597" s="6">
        <f>SUMIF(BF$191:BF$221,$D1597,BH$191:BH$221)</f>
        <v>0</v>
      </c>
      <c r="BF1597" s="9"/>
      <c r="BG1597" s="10"/>
      <c r="BH1597" s="11"/>
      <c r="BI1597" s="6">
        <f>SUMIF(BJ$191:BJ$221,$D1597,BL$191:BL$221)</f>
        <v>0</v>
      </c>
      <c r="BJ1597" s="9"/>
      <c r="BK1597" s="10"/>
      <c r="BL1597" s="11"/>
      <c r="BM1597" s="6">
        <f>SUMIF(BN$191:BN$221,$D1597,BP$191:BP$221)</f>
        <v>0</v>
      </c>
      <c r="BN1597" s="9"/>
      <c r="BO1597" s="10"/>
      <c r="BP1597" s="11"/>
      <c r="BQ1597" s="6">
        <f>SUMIF(BR$191:BR$221,$D1597,BT$191:BT$221)</f>
        <v>0</v>
      </c>
      <c r="BR1597" s="9"/>
      <c r="BS1597" s="10"/>
      <c r="BT1597" s="11"/>
      <c r="BU1597" s="6">
        <f>SUMIF(BV$191:BV$221,$D1597,BX$191:BX$221)</f>
        <v>0</v>
      </c>
      <c r="BV1597" s="9"/>
      <c r="BW1597" s="10"/>
      <c r="BX1597" s="11"/>
      <c r="BY1597" s="6">
        <f>SUMIF(BZ$191:BZ$221,$D1597,CB$191:CB$221)</f>
        <v>0</v>
      </c>
      <c r="BZ1597" s="9"/>
      <c r="CA1597" s="10"/>
      <c r="CB1597" s="11"/>
      <c r="CC1597" s="6">
        <f>SUMIF(CD$191:CD$221,$D1597,CF$191:CF$221)</f>
        <v>0</v>
      </c>
      <c r="CD1597" s="9"/>
      <c r="CE1597" s="10"/>
      <c r="CF1597" s="11"/>
      <c r="CG1597" s="6">
        <f>SUMIF(CH$191:CH$221,$D1597,CJ$191:CJ$221)</f>
        <v>0</v>
      </c>
      <c r="CH1597" s="9"/>
      <c r="CI1597" s="10"/>
      <c r="CJ1597" s="11"/>
      <c r="CK1597" s="6">
        <f>SUMIF(CL$191:CL$221,$D1597,CN$191:CN$221)</f>
        <v>0</v>
      </c>
      <c r="CL1597" s="9"/>
      <c r="CM1597" s="10"/>
      <c r="CN1597" s="11"/>
      <c r="CO1597" s="6">
        <f>SUMIF(CP$191:CP$221,$D1597,CR$191:CR$221)</f>
        <v>0</v>
      </c>
      <c r="CP1597" s="9"/>
      <c r="CQ1597" s="10"/>
      <c r="CR1597" s="11"/>
      <c r="CS1597" s="6">
        <f>SUMIF(CT$191:CT$221,$D1597,CV$191:CV$221)</f>
        <v>0</v>
      </c>
      <c r="CT1597" s="9"/>
      <c r="CU1597" s="10"/>
      <c r="CV1597" s="11"/>
      <c r="CW1597" s="6">
        <f>SUMIF(CX$191:CX$221,$D1597,CZ$191:CZ$221)</f>
        <v>0</v>
      </c>
      <c r="CX1597" s="9"/>
      <c r="CY1597" s="10"/>
      <c r="CZ1597" s="11"/>
      <c r="DA1597" s="6">
        <f>SUMIF(DB$191:DB$221,$D1597,DD$191:DD$221)</f>
        <v>0</v>
      </c>
      <c r="DB1597" s="9"/>
      <c r="DC1597" s="10"/>
      <c r="DD1597" s="11"/>
      <c r="DE1597" s="6">
        <f>SUMIF(DF$191:DF$221,$D1597,DH$191:DH$221)</f>
        <v>0</v>
      </c>
      <c r="DF1597" s="9"/>
      <c r="DG1597" s="10"/>
      <c r="DH1597" s="11"/>
      <c r="DI1597" s="6">
        <f>SUMIF(DJ$191:DJ$221,$D1597,DL$191:DL$221)</f>
        <v>0</v>
      </c>
      <c r="DJ1597" s="9"/>
      <c r="DK1597" s="10"/>
      <c r="DL1597" s="11"/>
      <c r="DM1597" s="6">
        <f>SUMIF(DN$191:DN$221,$D1597,DP$191:DP$221)</f>
        <v>0</v>
      </c>
      <c r="DN1597" s="9"/>
      <c r="DO1597" s="10"/>
      <c r="DP1597" s="11"/>
      <c r="DQ1597" s="6">
        <f>SUMIF(DR$191:DR$221,$D1597,DT$191:DT$221)</f>
        <v>0</v>
      </c>
      <c r="DR1597" s="9"/>
      <c r="DS1597" s="10"/>
      <c r="DT1597" s="11"/>
      <c r="DU1597" s="6">
        <f>SUMIF(DV$191:DV$221,$D1597,DX$191:DX$221)</f>
        <v>0</v>
      </c>
      <c r="DV1597" s="9"/>
      <c r="DW1597" s="10"/>
      <c r="DX1597" s="11"/>
      <c r="DY1597" s="6">
        <f>SUMIF(DZ$191:DZ$221,$D1597,EB$191:EB$221)</f>
        <v>0</v>
      </c>
      <c r="DZ1597" s="9"/>
      <c r="EA1597" s="10"/>
      <c r="EB1597" s="11"/>
      <c r="EC1597" s="6">
        <f>SUMIF(ED$191:ED$221,$D1597,EF$191:EF$221)</f>
        <v>0</v>
      </c>
      <c r="ED1597" s="9"/>
      <c r="EE1597" s="10"/>
      <c r="EF1597" s="11"/>
      <c r="EG1597" s="6">
        <f>SUMIF(EH$191:EH$221,$D1597,EJ$191:EJ$221)</f>
        <v>0</v>
      </c>
      <c r="EH1597" s="9"/>
      <c r="EI1597" s="10"/>
      <c r="EJ1597" s="11"/>
      <c r="EK1597" s="6">
        <f>SUMIF(EL$191:EL$221,$D1597,EN$191:EN$221)</f>
        <v>0</v>
      </c>
      <c r="EL1597" s="9"/>
      <c r="EM1597" s="10"/>
      <c r="EN1597" s="11"/>
      <c r="EO1597" s="6">
        <f>SUMIF(EP$191:EP$221,$D1597,ER$191:ER$221)</f>
        <v>0</v>
      </c>
      <c r="EP1597" s="9"/>
      <c r="EQ1597" s="10"/>
      <c r="ER1597" s="11"/>
      <c r="ES1597" s="6">
        <f>SUMIF(ET$191:ET$221,$D1597,EV$191:EV$221)</f>
        <v>0</v>
      </c>
      <c r="ET1597" s="9"/>
      <c r="EU1597" s="10"/>
      <c r="EV1597" s="11"/>
      <c r="EW1597" s="6">
        <f>SUMIF(EX$191:EX$221,$D1597,EZ$191:EZ$221)</f>
        <v>0</v>
      </c>
      <c r="EX1597" s="9"/>
      <c r="EY1597" s="10"/>
      <c r="EZ1597" s="11"/>
      <c r="FA1597" s="6">
        <f>SUMIF(FB$191:FB$221,$D1597,FD$191:FD$221)</f>
        <v>0</v>
      </c>
      <c r="FB1597" s="9"/>
      <c r="FC1597" s="10"/>
      <c r="FD1597" s="11"/>
      <c r="FE1597" s="6">
        <f>SUMIF(FF$191:FF$221,$D1597,FH$191:FH$221)</f>
        <v>0</v>
      </c>
      <c r="FF1597" s="9"/>
      <c r="FG1597" s="10"/>
      <c r="FH1597" s="11"/>
      <c r="FI1597" s="6">
        <f>SUMIF(FJ$191:FJ$221,$D1597,FL$191:FL$221)</f>
        <v>0</v>
      </c>
      <c r="FJ1597" s="9"/>
      <c r="FK1597" s="10"/>
      <c r="FL1597" s="11"/>
      <c r="FM1597" s="6">
        <f>SUMIF(FN$191:FN$221,$D1597,FP$191:FP$221)</f>
        <v>0</v>
      </c>
      <c r="FN1597" s="9"/>
      <c r="FO1597" s="10"/>
      <c r="FP1597" s="11"/>
      <c r="FQ1597" s="6">
        <f>SUMIF(FR$191:FR$221,$D1597,FT$191:FT$221)</f>
        <v>0</v>
      </c>
      <c r="FR1597" s="9"/>
      <c r="FS1597" s="10"/>
      <c r="FT1597" s="11"/>
      <c r="FU1597" s="6">
        <f>SUMIF(FV$191:FV$221,$D1597,FX$191:FX$221)</f>
        <v>0</v>
      </c>
      <c r="FV1597" s="9"/>
      <c r="FW1597" s="10"/>
      <c r="FX1597" s="11"/>
      <c r="FY1597" s="6">
        <f>SUMIF(FZ$191:FZ$221,$D1597,GB$191:GB$221)</f>
        <v>0</v>
      </c>
      <c r="FZ1597" s="9"/>
      <c r="GA1597" s="10"/>
      <c r="GB1597" s="11"/>
      <c r="GC1597" s="6">
        <f>SUMIF(GD$191:GD$221,$D1597,GF$191:GF$221)</f>
        <v>0</v>
      </c>
      <c r="GD1597" s="9"/>
      <c r="GE1597" s="10"/>
      <c r="GF1597" s="11"/>
      <c r="GG1597" s="6">
        <f>SUMIF(GH$191:GH$221,$D1597,GJ$191:GJ$221)</f>
        <v>0</v>
      </c>
      <c r="GH1597" s="9"/>
      <c r="GI1597" s="10"/>
      <c r="GJ1597" s="11"/>
      <c r="GK1597" s="6">
        <f>SUMIF(GL$191:GL$221,$D1597,GN$191:GN$221)</f>
        <v>0</v>
      </c>
      <c r="GL1597" s="9"/>
      <c r="GM1597" s="10"/>
      <c r="GN1597" s="11"/>
      <c r="GO1597" s="6">
        <f>SUMIF(GP$191:GP$221,$D1597,GR$191:GR$221)</f>
        <v>0</v>
      </c>
      <c r="GP1597" s="9"/>
      <c r="GQ1597" s="10"/>
      <c r="GR1597" s="11"/>
      <c r="GS1597" s="6">
        <f>SUMIF(GT$191:GT$221,$D1597,GV$191:GV$221)</f>
        <v>0</v>
      </c>
      <c r="GT1597" s="9"/>
      <c r="GU1597" s="10"/>
      <c r="GV1597" s="20"/>
      <c r="GW1597" s="19">
        <f t="shared" si="37"/>
        <v>0</v>
      </c>
      <c r="GX1597" s="472"/>
      <c r="GY1597" s="473"/>
    </row>
    <row r="1598" spans="1:207" ht="30">
      <c r="A1598" s="210" t="s">
        <v>82</v>
      </c>
      <c r="B1598" s="475"/>
      <c r="C1598" s="327" t="s">
        <v>453</v>
      </c>
      <c r="D1598" s="237" t="s">
        <v>452</v>
      </c>
      <c r="E1598" s="206">
        <f>SUMIF(F$222:F$252,$D1598,H$222:H$252)</f>
        <v>0</v>
      </c>
      <c r="F1598" s="9"/>
      <c r="G1598" s="10"/>
      <c r="H1598" s="11"/>
      <c r="I1598" s="6">
        <f>SUMIF(J$222:J$252,$D1598,L$222:L$252)</f>
        <v>0</v>
      </c>
      <c r="J1598" s="9"/>
      <c r="K1598" s="10"/>
      <c r="L1598" s="11"/>
      <c r="M1598" s="6">
        <f>SUMIF(N$222:N$252,$D1598,P$222:P$252)</f>
        <v>0</v>
      </c>
      <c r="N1598" s="9"/>
      <c r="O1598" s="10"/>
      <c r="P1598" s="11"/>
      <c r="Q1598" s="6">
        <f>SUMIF(R$222:R$252,$D1598,T$222:T$252)</f>
        <v>0</v>
      </c>
      <c r="R1598" s="9"/>
      <c r="S1598" s="10"/>
      <c r="T1598" s="11"/>
      <c r="U1598" s="6">
        <f>SUMIF(V$222:V$252,$D1598,X$222:X$252)</f>
        <v>0</v>
      </c>
      <c r="V1598" s="9"/>
      <c r="W1598" s="10"/>
      <c r="X1598" s="11"/>
      <c r="Y1598" s="6">
        <f>SUMIF(Z$222:Z$252,$D1598,AB$222:AB$252)</f>
        <v>0</v>
      </c>
      <c r="Z1598" s="9"/>
      <c r="AA1598" s="10"/>
      <c r="AB1598" s="11"/>
      <c r="AC1598" s="6">
        <f>SUMIF(AD$222:AD$252,$D1598,AF$222:AF$252)</f>
        <v>0</v>
      </c>
      <c r="AD1598" s="9"/>
      <c r="AE1598" s="10"/>
      <c r="AF1598" s="11"/>
      <c r="AG1598" s="6">
        <f>SUMIF(AH$222:AH$252,$D1598,AJ$222:AJ$252)</f>
        <v>0</v>
      </c>
      <c r="AH1598" s="9"/>
      <c r="AI1598" s="10"/>
      <c r="AJ1598" s="11"/>
      <c r="AK1598" s="6">
        <f>SUMIF(AL$222:AL$252,$D1598,AN$222:AN$252)</f>
        <v>0</v>
      </c>
      <c r="AL1598" s="9"/>
      <c r="AM1598" s="10"/>
      <c r="AN1598" s="11"/>
      <c r="AO1598" s="6">
        <f>SUMIF(AP$222:AP$252,$D1598,AR$222:AR$252)</f>
        <v>0</v>
      </c>
      <c r="AP1598" s="9"/>
      <c r="AQ1598" s="10"/>
      <c r="AR1598" s="11"/>
      <c r="AS1598" s="6">
        <f>SUMIF(AT$222:AT$252,$D1598,AV$222:AV$252)</f>
        <v>0</v>
      </c>
      <c r="AT1598" s="9"/>
      <c r="AU1598" s="10"/>
      <c r="AV1598" s="11"/>
      <c r="AW1598" s="6">
        <f>SUMIF(AX$222:AX$252,$D1598,AZ$222:AZ$252)</f>
        <v>0</v>
      </c>
      <c r="AX1598" s="9"/>
      <c r="AY1598" s="10"/>
      <c r="AZ1598" s="11"/>
      <c r="BA1598" s="6">
        <f>SUMIF(BB$222:BB$252,$D1598,BD$222:BD$252)</f>
        <v>0</v>
      </c>
      <c r="BB1598" s="9"/>
      <c r="BC1598" s="10"/>
      <c r="BD1598" s="11"/>
      <c r="BE1598" s="6">
        <f>SUMIF(BF$222:BF$252,$D1598,BH$222:BH$252)</f>
        <v>0</v>
      </c>
      <c r="BF1598" s="9"/>
      <c r="BG1598" s="10"/>
      <c r="BH1598" s="11"/>
      <c r="BI1598" s="6">
        <f>SUMIF(BJ$222:BJ$252,$D1598,BL$222:BL$252)</f>
        <v>0</v>
      </c>
      <c r="BJ1598" s="9"/>
      <c r="BK1598" s="10"/>
      <c r="BL1598" s="11"/>
      <c r="BM1598" s="6">
        <f>SUMIF(BN$222:BN$252,$D1598,BP$222:BP$252)</f>
        <v>0</v>
      </c>
      <c r="BN1598" s="9"/>
      <c r="BO1598" s="10"/>
      <c r="BP1598" s="11"/>
      <c r="BQ1598" s="6">
        <f>SUMIF(BR$222:BR$252,$D1598,BT$222:BT$252)</f>
        <v>0</v>
      </c>
      <c r="BR1598" s="9"/>
      <c r="BS1598" s="10"/>
      <c r="BT1598" s="11"/>
      <c r="BU1598" s="6">
        <f>SUMIF(BV$222:BV$252,$D1598,BX$222:BX$252)</f>
        <v>0</v>
      </c>
      <c r="BV1598" s="9"/>
      <c r="BW1598" s="10"/>
      <c r="BX1598" s="11"/>
      <c r="BY1598" s="6">
        <f>SUMIF(BZ$222:BZ$252,$D1598,CB$222:CB$252)</f>
        <v>0</v>
      </c>
      <c r="BZ1598" s="9"/>
      <c r="CA1598" s="10"/>
      <c r="CB1598" s="11"/>
      <c r="CC1598" s="6">
        <f>SUMIF(CD$222:CD$252,$D1598,CF$222:CF$252)</f>
        <v>0</v>
      </c>
      <c r="CD1598" s="9"/>
      <c r="CE1598" s="10"/>
      <c r="CF1598" s="11"/>
      <c r="CG1598" s="6">
        <f>SUMIF(CH$222:CH$252,$D1598,CJ$222:CJ$252)</f>
        <v>0</v>
      </c>
      <c r="CH1598" s="9"/>
      <c r="CI1598" s="10"/>
      <c r="CJ1598" s="11"/>
      <c r="CK1598" s="6">
        <f>SUMIF(CL$222:CL$252,$D1598,CN$222:CN$252)</f>
        <v>0</v>
      </c>
      <c r="CL1598" s="9"/>
      <c r="CM1598" s="10"/>
      <c r="CN1598" s="11"/>
      <c r="CO1598" s="6">
        <f>SUMIF(CP$222:CP$252,$D1598,CR$222:CR$252)</f>
        <v>0</v>
      </c>
      <c r="CP1598" s="9"/>
      <c r="CQ1598" s="10"/>
      <c r="CR1598" s="11"/>
      <c r="CS1598" s="6">
        <f>SUMIF(CT$222:CT$252,$D1598,CV$222:CV$252)</f>
        <v>0</v>
      </c>
      <c r="CT1598" s="9"/>
      <c r="CU1598" s="10"/>
      <c r="CV1598" s="11"/>
      <c r="CW1598" s="6">
        <f>SUMIF(CX$222:CX$252,$D1598,CZ$222:CZ$252)</f>
        <v>0</v>
      </c>
      <c r="CX1598" s="9"/>
      <c r="CY1598" s="10"/>
      <c r="CZ1598" s="11"/>
      <c r="DA1598" s="6">
        <f>SUMIF(DB$222:DB$252,$D1598,DD$222:DD$252)</f>
        <v>0</v>
      </c>
      <c r="DB1598" s="9"/>
      <c r="DC1598" s="10"/>
      <c r="DD1598" s="11"/>
      <c r="DE1598" s="6">
        <f>SUMIF(DF$222:DF$252,$D1598,DH$222:DH$252)</f>
        <v>0</v>
      </c>
      <c r="DF1598" s="9"/>
      <c r="DG1598" s="10"/>
      <c r="DH1598" s="11"/>
      <c r="DI1598" s="6">
        <f>SUMIF(DJ$222:DJ$252,$D1598,DL$222:DL$252)</f>
        <v>0</v>
      </c>
      <c r="DJ1598" s="9"/>
      <c r="DK1598" s="10"/>
      <c r="DL1598" s="11"/>
      <c r="DM1598" s="6">
        <f>SUMIF(DN$222:DN$252,$D1598,DP$222:DP$252)</f>
        <v>0</v>
      </c>
      <c r="DN1598" s="9"/>
      <c r="DO1598" s="10"/>
      <c r="DP1598" s="11"/>
      <c r="DQ1598" s="6">
        <f>SUMIF(DR$222:DR$252,$D1598,DT$222:DT$252)</f>
        <v>0</v>
      </c>
      <c r="DR1598" s="9"/>
      <c r="DS1598" s="10"/>
      <c r="DT1598" s="11"/>
      <c r="DU1598" s="6">
        <f>SUMIF(DV$222:DV$252,$D1598,DX$222:DX$252)</f>
        <v>0</v>
      </c>
      <c r="DV1598" s="9"/>
      <c r="DW1598" s="10"/>
      <c r="DX1598" s="11"/>
      <c r="DY1598" s="6">
        <f>SUMIF(DZ$222:DZ$252,$D1598,EB$222:EB$252)</f>
        <v>0</v>
      </c>
      <c r="DZ1598" s="9"/>
      <c r="EA1598" s="10"/>
      <c r="EB1598" s="11"/>
      <c r="EC1598" s="6">
        <f>SUMIF(ED$222:ED$252,$D1598,EF$222:EF$252)</f>
        <v>0</v>
      </c>
      <c r="ED1598" s="9"/>
      <c r="EE1598" s="10"/>
      <c r="EF1598" s="11"/>
      <c r="EG1598" s="6">
        <f>SUMIF(EH$222:EH$252,$D1598,EJ$222:EJ$252)</f>
        <v>0</v>
      </c>
      <c r="EH1598" s="9"/>
      <c r="EI1598" s="10"/>
      <c r="EJ1598" s="11"/>
      <c r="EK1598" s="6">
        <f>SUMIF(EL$222:EL$252,$D1598,EN$222:EN$252)</f>
        <v>0</v>
      </c>
      <c r="EL1598" s="9"/>
      <c r="EM1598" s="10"/>
      <c r="EN1598" s="11"/>
      <c r="EO1598" s="6">
        <f>SUMIF(EP$222:EP$252,$D1598,ER$222:ER$252)</f>
        <v>0</v>
      </c>
      <c r="EP1598" s="9"/>
      <c r="EQ1598" s="10"/>
      <c r="ER1598" s="11"/>
      <c r="ES1598" s="6">
        <f>SUMIF(ET$222:ET$252,$D1598,EV$222:EV$252)</f>
        <v>0</v>
      </c>
      <c r="ET1598" s="9"/>
      <c r="EU1598" s="10"/>
      <c r="EV1598" s="11"/>
      <c r="EW1598" s="6">
        <f>SUMIF(EX$222:EX$252,$D1598,EZ$222:EZ$252)</f>
        <v>0</v>
      </c>
      <c r="EX1598" s="9"/>
      <c r="EY1598" s="10"/>
      <c r="EZ1598" s="11"/>
      <c r="FA1598" s="6">
        <f>SUMIF(FB$222:FB$252,$D1598,FD$222:FD$252)</f>
        <v>0</v>
      </c>
      <c r="FB1598" s="9"/>
      <c r="FC1598" s="10"/>
      <c r="FD1598" s="11"/>
      <c r="FE1598" s="6">
        <f>SUMIF(FF$222:FF$252,$D1598,FH$222:FH$252)</f>
        <v>0</v>
      </c>
      <c r="FF1598" s="9"/>
      <c r="FG1598" s="10"/>
      <c r="FH1598" s="11"/>
      <c r="FI1598" s="6">
        <f>SUMIF(FJ$222:FJ$252,$D1598,FL$222:FL$252)</f>
        <v>0</v>
      </c>
      <c r="FJ1598" s="9"/>
      <c r="FK1598" s="10"/>
      <c r="FL1598" s="11"/>
      <c r="FM1598" s="6">
        <f>SUMIF(FN$222:FN$252,$D1598,FP$222:FP$252)</f>
        <v>0</v>
      </c>
      <c r="FN1598" s="9"/>
      <c r="FO1598" s="10"/>
      <c r="FP1598" s="11"/>
      <c r="FQ1598" s="6">
        <f>SUMIF(FR$222:FR$252,$D1598,FT$222:FT$252)</f>
        <v>0</v>
      </c>
      <c r="FR1598" s="9"/>
      <c r="FS1598" s="10"/>
      <c r="FT1598" s="11"/>
      <c r="FU1598" s="6">
        <f>SUMIF(FV$222:FV$252,$D1598,FX$222:FX$252)</f>
        <v>0</v>
      </c>
      <c r="FV1598" s="9"/>
      <c r="FW1598" s="10"/>
      <c r="FX1598" s="11"/>
      <c r="FY1598" s="6">
        <f>SUMIF(FZ$222:FZ$252,$D1598,GB$222:GB$252)</f>
        <v>0</v>
      </c>
      <c r="FZ1598" s="9"/>
      <c r="GA1598" s="10"/>
      <c r="GB1598" s="11"/>
      <c r="GC1598" s="6">
        <f>SUMIF(GD$222:GD$252,$D1598,GF$222:GF$252)</f>
        <v>0</v>
      </c>
      <c r="GD1598" s="9"/>
      <c r="GE1598" s="10"/>
      <c r="GF1598" s="11"/>
      <c r="GG1598" s="6">
        <f>SUMIF(GH$222:GH$252,$D1598,GJ$222:GJ$252)</f>
        <v>0</v>
      </c>
      <c r="GH1598" s="9"/>
      <c r="GI1598" s="10"/>
      <c r="GJ1598" s="11"/>
      <c r="GK1598" s="6">
        <f>SUMIF(GL$222:GL$252,$D1598,GN$222:GN$252)</f>
        <v>0</v>
      </c>
      <c r="GL1598" s="9"/>
      <c r="GM1598" s="10"/>
      <c r="GN1598" s="11"/>
      <c r="GO1598" s="6">
        <f>SUMIF(GP$222:GP$252,$D1598,GR$222:GR$252)</f>
        <v>0</v>
      </c>
      <c r="GP1598" s="9"/>
      <c r="GQ1598" s="10"/>
      <c r="GR1598" s="11"/>
      <c r="GS1598" s="6">
        <f>SUMIF(GT$222:GT$252,$D1598,GV$222:GV$252)</f>
        <v>0</v>
      </c>
      <c r="GT1598" s="9"/>
      <c r="GU1598" s="10"/>
      <c r="GV1598" s="20"/>
      <c r="GW1598" s="19">
        <f t="shared" si="37"/>
        <v>0</v>
      </c>
      <c r="GX1598" s="472"/>
      <c r="GY1598" s="473"/>
    </row>
    <row r="1599" spans="1:207" ht="30">
      <c r="A1599" s="210" t="s">
        <v>83</v>
      </c>
      <c r="B1599" s="475"/>
      <c r="C1599" s="327" t="s">
        <v>453</v>
      </c>
      <c r="D1599" s="237" t="s">
        <v>452</v>
      </c>
      <c r="E1599" s="206">
        <f>SUMIF(F$253:F$283,$D1599,H$253:H$283)</f>
        <v>0</v>
      </c>
      <c r="F1599" s="9"/>
      <c r="G1599" s="10"/>
      <c r="H1599" s="11"/>
      <c r="I1599" s="6">
        <f>SUMIF(J$253:J$283,$D1599,L$253:L$283)</f>
        <v>0</v>
      </c>
      <c r="J1599" s="9"/>
      <c r="K1599" s="10"/>
      <c r="L1599" s="11"/>
      <c r="M1599" s="6">
        <f>SUMIF(N$253:N$283,$D1599,P$253:P$283)</f>
        <v>0</v>
      </c>
      <c r="N1599" s="9"/>
      <c r="O1599" s="10"/>
      <c r="P1599" s="11"/>
      <c r="Q1599" s="6">
        <f>SUMIF(R$253:R$283,$D1599,T$253:T$283)</f>
        <v>0</v>
      </c>
      <c r="R1599" s="9"/>
      <c r="S1599" s="10"/>
      <c r="T1599" s="11"/>
      <c r="U1599" s="6">
        <f>SUMIF(V$253:V$283,$D1599,X$253:X$283)</f>
        <v>0</v>
      </c>
      <c r="V1599" s="9"/>
      <c r="W1599" s="10"/>
      <c r="X1599" s="11"/>
      <c r="Y1599" s="6">
        <f>SUMIF(Z$253:Z$283,$D1599,AB$253:AB$283)</f>
        <v>0</v>
      </c>
      <c r="Z1599" s="9"/>
      <c r="AA1599" s="10"/>
      <c r="AB1599" s="11"/>
      <c r="AC1599" s="6">
        <f>SUMIF(AD$253:AD$283,$D1599,AF$253:AF$283)</f>
        <v>0</v>
      </c>
      <c r="AD1599" s="9"/>
      <c r="AE1599" s="10"/>
      <c r="AF1599" s="11"/>
      <c r="AG1599" s="6">
        <f>SUMIF(AH$253:AH$283,$D1599,AJ$253:AJ$283)</f>
        <v>0</v>
      </c>
      <c r="AH1599" s="9"/>
      <c r="AI1599" s="10"/>
      <c r="AJ1599" s="11"/>
      <c r="AK1599" s="6">
        <f>SUMIF(AL$253:AL$283,$D1599,AN$253:AN$283)</f>
        <v>0</v>
      </c>
      <c r="AL1599" s="9"/>
      <c r="AM1599" s="10"/>
      <c r="AN1599" s="11"/>
      <c r="AO1599" s="6">
        <f>SUMIF(AP$253:AP$283,$D1599,AR$253:AR$283)</f>
        <v>0</v>
      </c>
      <c r="AP1599" s="9"/>
      <c r="AQ1599" s="10"/>
      <c r="AR1599" s="11"/>
      <c r="AS1599" s="6">
        <f>SUMIF(AT$253:AT$283,$D1599,AV$253:AV$283)</f>
        <v>0</v>
      </c>
      <c r="AT1599" s="9"/>
      <c r="AU1599" s="10"/>
      <c r="AV1599" s="11"/>
      <c r="AW1599" s="6">
        <f>SUMIF(AX$253:AX$283,$D1599,AZ$253:AZ$283)</f>
        <v>0</v>
      </c>
      <c r="AX1599" s="9"/>
      <c r="AY1599" s="10"/>
      <c r="AZ1599" s="11"/>
      <c r="BA1599" s="6">
        <f>SUMIF(BB$253:BB$283,$D1599,BD$253:BD$283)</f>
        <v>0</v>
      </c>
      <c r="BB1599" s="9"/>
      <c r="BC1599" s="10"/>
      <c r="BD1599" s="11"/>
      <c r="BE1599" s="6">
        <f>SUMIF(BF$253:BF$283,$D1599,BH$253:BH$283)</f>
        <v>0</v>
      </c>
      <c r="BF1599" s="9"/>
      <c r="BG1599" s="10"/>
      <c r="BH1599" s="11"/>
      <c r="BI1599" s="6">
        <f>SUMIF(BJ$253:BJ$283,$D1599,BL$253:BL$283)</f>
        <v>0</v>
      </c>
      <c r="BJ1599" s="9"/>
      <c r="BK1599" s="10"/>
      <c r="BL1599" s="11"/>
      <c r="BM1599" s="6">
        <f>SUMIF(BN$253:BN$283,$D1599,BP$253:BP$283)</f>
        <v>0</v>
      </c>
      <c r="BN1599" s="9"/>
      <c r="BO1599" s="10"/>
      <c r="BP1599" s="11"/>
      <c r="BQ1599" s="6">
        <f>SUMIF(BR$253:BR$283,$D1599,BT$253:BT$283)</f>
        <v>0</v>
      </c>
      <c r="BR1599" s="9"/>
      <c r="BS1599" s="10"/>
      <c r="BT1599" s="11"/>
      <c r="BU1599" s="6">
        <f>SUMIF(BV$253:BV$283,$D1599,BX$253:BX$283)</f>
        <v>0</v>
      </c>
      <c r="BV1599" s="9"/>
      <c r="BW1599" s="10"/>
      <c r="BX1599" s="11"/>
      <c r="BY1599" s="6">
        <f>SUMIF(BZ$253:BZ$283,$D1599,CB$253:CB$283)</f>
        <v>0</v>
      </c>
      <c r="BZ1599" s="9"/>
      <c r="CA1599" s="10"/>
      <c r="CB1599" s="11"/>
      <c r="CC1599" s="6">
        <f>SUMIF(CD$253:CD$283,$D1599,CF$253:CF$283)</f>
        <v>0</v>
      </c>
      <c r="CD1599" s="9"/>
      <c r="CE1599" s="10"/>
      <c r="CF1599" s="11"/>
      <c r="CG1599" s="6">
        <f>SUMIF(CH$253:CH$283,$D1599,CJ$253:CJ$283)</f>
        <v>0</v>
      </c>
      <c r="CH1599" s="9"/>
      <c r="CI1599" s="10"/>
      <c r="CJ1599" s="11"/>
      <c r="CK1599" s="6">
        <f>SUMIF(CL$253:CL$283,$D1599,CN$253:CN$283)</f>
        <v>0</v>
      </c>
      <c r="CL1599" s="9"/>
      <c r="CM1599" s="10"/>
      <c r="CN1599" s="11"/>
      <c r="CO1599" s="6">
        <f>SUMIF(CP$253:CP$283,$D1599,CR$253:CR$283)</f>
        <v>0</v>
      </c>
      <c r="CP1599" s="9"/>
      <c r="CQ1599" s="10"/>
      <c r="CR1599" s="11"/>
      <c r="CS1599" s="6">
        <f>SUMIF(CT$253:CT$283,$D1599,CV$253:CV$283)</f>
        <v>0</v>
      </c>
      <c r="CT1599" s="9"/>
      <c r="CU1599" s="10"/>
      <c r="CV1599" s="11"/>
      <c r="CW1599" s="6">
        <f>SUMIF(CX$253:CX$283,$D1599,CZ$253:CZ$283)</f>
        <v>0</v>
      </c>
      <c r="CX1599" s="9"/>
      <c r="CY1599" s="10"/>
      <c r="CZ1599" s="11"/>
      <c r="DA1599" s="6">
        <f>SUMIF(DB$253:DB$283,$D1599,DD$253:DD$283)</f>
        <v>0</v>
      </c>
      <c r="DB1599" s="9"/>
      <c r="DC1599" s="10"/>
      <c r="DD1599" s="11"/>
      <c r="DE1599" s="6">
        <f>SUMIF(DF$253:DF$283,$D1599,DH$253:DH$283)</f>
        <v>0</v>
      </c>
      <c r="DF1599" s="9"/>
      <c r="DG1599" s="10"/>
      <c r="DH1599" s="11"/>
      <c r="DI1599" s="6">
        <f>SUMIF(DJ$253:DJ$283,$D1599,DL$253:DL$283)</f>
        <v>0</v>
      </c>
      <c r="DJ1599" s="9"/>
      <c r="DK1599" s="10"/>
      <c r="DL1599" s="11"/>
      <c r="DM1599" s="6">
        <f>SUMIF(DN$253:DN$283,$D1599,DP$253:DP$283)</f>
        <v>0</v>
      </c>
      <c r="DN1599" s="9"/>
      <c r="DO1599" s="10"/>
      <c r="DP1599" s="11"/>
      <c r="DQ1599" s="6">
        <f>SUMIF(DR$253:DR$283,$D1599,DT$253:DT$283)</f>
        <v>0</v>
      </c>
      <c r="DR1599" s="9"/>
      <c r="DS1599" s="10"/>
      <c r="DT1599" s="11"/>
      <c r="DU1599" s="6">
        <f>SUMIF(DV$253:DV$283,$D1599,DX$253:DX$283)</f>
        <v>0</v>
      </c>
      <c r="DV1599" s="9"/>
      <c r="DW1599" s="10"/>
      <c r="DX1599" s="11"/>
      <c r="DY1599" s="6">
        <f>SUMIF(DZ$253:DZ$283,$D1599,EB$253:EB$283)</f>
        <v>0</v>
      </c>
      <c r="DZ1599" s="9"/>
      <c r="EA1599" s="10"/>
      <c r="EB1599" s="11"/>
      <c r="EC1599" s="6">
        <f>SUMIF(ED$253:ED$283,$D1599,EF$253:EF$283)</f>
        <v>0</v>
      </c>
      <c r="ED1599" s="9"/>
      <c r="EE1599" s="10"/>
      <c r="EF1599" s="11"/>
      <c r="EG1599" s="6">
        <f>SUMIF(EH$253:EH$283,$D1599,EJ$253:EJ$283)</f>
        <v>0</v>
      </c>
      <c r="EH1599" s="9"/>
      <c r="EI1599" s="10"/>
      <c r="EJ1599" s="11"/>
      <c r="EK1599" s="6">
        <f>SUMIF(EL$253:EL$283,$D1599,EN$253:EN$283)</f>
        <v>0</v>
      </c>
      <c r="EL1599" s="9"/>
      <c r="EM1599" s="10"/>
      <c r="EN1599" s="11"/>
      <c r="EO1599" s="6">
        <f>SUMIF(EP$253:EP$283,$D1599,ER$253:ER$283)</f>
        <v>0</v>
      </c>
      <c r="EP1599" s="9"/>
      <c r="EQ1599" s="10"/>
      <c r="ER1599" s="11"/>
      <c r="ES1599" s="6">
        <f>SUMIF(ET$253:ET$283,$D1599,EV$253:EV$283)</f>
        <v>0</v>
      </c>
      <c r="ET1599" s="9"/>
      <c r="EU1599" s="10"/>
      <c r="EV1599" s="11"/>
      <c r="EW1599" s="6">
        <f>SUMIF(EX$253:EX$283,$D1599,EZ$253:EZ$283)</f>
        <v>0</v>
      </c>
      <c r="EX1599" s="9"/>
      <c r="EY1599" s="10"/>
      <c r="EZ1599" s="11"/>
      <c r="FA1599" s="6">
        <f>SUMIF(FB$253:FB$283,$D1599,FD$253:FD$283)</f>
        <v>0</v>
      </c>
      <c r="FB1599" s="9"/>
      <c r="FC1599" s="10"/>
      <c r="FD1599" s="11"/>
      <c r="FE1599" s="6">
        <f>SUMIF(FF$253:FF$283,$D1599,FH$253:FH$283)</f>
        <v>0</v>
      </c>
      <c r="FF1599" s="9"/>
      <c r="FG1599" s="10"/>
      <c r="FH1599" s="11"/>
      <c r="FI1599" s="6">
        <f>SUMIF(FJ$253:FJ$283,$D1599,FL$253:FL$283)</f>
        <v>0</v>
      </c>
      <c r="FJ1599" s="9"/>
      <c r="FK1599" s="10"/>
      <c r="FL1599" s="11"/>
      <c r="FM1599" s="6">
        <f>SUMIF(FN$253:FN$283,$D1599,FP$253:FP$283)</f>
        <v>0</v>
      </c>
      <c r="FN1599" s="9"/>
      <c r="FO1599" s="10"/>
      <c r="FP1599" s="11"/>
      <c r="FQ1599" s="6">
        <f>SUMIF(FR$253:FR$283,$D1599,FT$253:FT$283)</f>
        <v>0</v>
      </c>
      <c r="FR1599" s="9"/>
      <c r="FS1599" s="10"/>
      <c r="FT1599" s="11"/>
      <c r="FU1599" s="6">
        <f>SUMIF(FV$253:FV$283,$D1599,FX$253:FX$283)</f>
        <v>0</v>
      </c>
      <c r="FV1599" s="9"/>
      <c r="FW1599" s="10"/>
      <c r="FX1599" s="11"/>
      <c r="FY1599" s="6">
        <f>SUMIF(FZ$253:FZ$283,$D1599,GB$253:GB$283)</f>
        <v>0</v>
      </c>
      <c r="FZ1599" s="9"/>
      <c r="GA1599" s="10"/>
      <c r="GB1599" s="11"/>
      <c r="GC1599" s="6">
        <f>SUMIF(GD$253:GD$283,$D1599,GF$253:GF$283)</f>
        <v>0</v>
      </c>
      <c r="GD1599" s="9"/>
      <c r="GE1599" s="10"/>
      <c r="GF1599" s="11"/>
      <c r="GG1599" s="6">
        <f>SUMIF(GH$253:GH$283,$D1599,GJ$253:GJ$283)</f>
        <v>0</v>
      </c>
      <c r="GH1599" s="9"/>
      <c r="GI1599" s="10"/>
      <c r="GJ1599" s="11"/>
      <c r="GK1599" s="6">
        <f>SUMIF(GL$253:GL$283,$D1599,GN$253:GN$283)</f>
        <v>0</v>
      </c>
      <c r="GL1599" s="9"/>
      <c r="GM1599" s="10"/>
      <c r="GN1599" s="11"/>
      <c r="GO1599" s="6">
        <f>SUMIF(GP$253:GP$283,$D1599,GR$253:GR$283)</f>
        <v>0</v>
      </c>
      <c r="GP1599" s="9"/>
      <c r="GQ1599" s="10"/>
      <c r="GR1599" s="11"/>
      <c r="GS1599" s="6">
        <f>SUMIF(GT$253:GT$283,$D1599,GV$253:GV$283)</f>
        <v>0</v>
      </c>
      <c r="GT1599" s="9"/>
      <c r="GU1599" s="10"/>
      <c r="GV1599" s="20"/>
      <c r="GW1599" s="19">
        <f t="shared" si="37"/>
        <v>0</v>
      </c>
      <c r="GX1599" s="472"/>
      <c r="GY1599" s="473"/>
    </row>
    <row r="1600" spans="1:207" ht="30">
      <c r="A1600" s="210" t="s">
        <v>84</v>
      </c>
      <c r="B1600" s="475"/>
      <c r="C1600" s="327" t="s">
        <v>453</v>
      </c>
      <c r="D1600" s="237" t="s">
        <v>452</v>
      </c>
      <c r="E1600" s="206">
        <f>SUMIF(F$284:F$314,$D1600,H$284:H$314)</f>
        <v>0</v>
      </c>
      <c r="F1600" s="9"/>
      <c r="G1600" s="10"/>
      <c r="H1600" s="11"/>
      <c r="I1600" s="6">
        <f>SUMIF(J$284:J$314,$D1600,L$284:L$314)</f>
        <v>0</v>
      </c>
      <c r="J1600" s="9"/>
      <c r="K1600" s="10"/>
      <c r="L1600" s="11"/>
      <c r="M1600" s="6">
        <f>SUMIF(N$284:N$314,$D1600,P$284:P$314)</f>
        <v>0</v>
      </c>
      <c r="N1600" s="9"/>
      <c r="O1600" s="10"/>
      <c r="P1600" s="11"/>
      <c r="Q1600" s="6">
        <f>SUMIF(R$284:R$314,$D1600,T$284:T$314)</f>
        <v>0</v>
      </c>
      <c r="R1600" s="9"/>
      <c r="S1600" s="10"/>
      <c r="T1600" s="11"/>
      <c r="U1600" s="6">
        <f>SUMIF(V$284:V$314,$D1600,X$284:X$314)</f>
        <v>0</v>
      </c>
      <c r="V1600" s="9"/>
      <c r="W1600" s="10"/>
      <c r="X1600" s="11"/>
      <c r="Y1600" s="6">
        <f>SUMIF(Z$284:Z$314,$D1600,AB$284:AB$314)</f>
        <v>0</v>
      </c>
      <c r="Z1600" s="9"/>
      <c r="AA1600" s="10"/>
      <c r="AB1600" s="11"/>
      <c r="AC1600" s="6">
        <f>SUMIF(AD$284:AD$314,$D1600,AF$284:AF$314)</f>
        <v>0</v>
      </c>
      <c r="AD1600" s="9"/>
      <c r="AE1600" s="10"/>
      <c r="AF1600" s="11"/>
      <c r="AG1600" s="6">
        <f>SUMIF(AH$284:AH$314,$D1600,AJ$284:AJ$314)</f>
        <v>0</v>
      </c>
      <c r="AH1600" s="9"/>
      <c r="AI1600" s="10"/>
      <c r="AJ1600" s="11"/>
      <c r="AK1600" s="6">
        <f>SUMIF(AL$284:AL$314,$D1600,AN$284:AN$314)</f>
        <v>0</v>
      </c>
      <c r="AL1600" s="9"/>
      <c r="AM1600" s="10"/>
      <c r="AN1600" s="11"/>
      <c r="AO1600" s="6">
        <f>SUMIF(AP$284:AP$314,$D1600,AR$284:AR$314)</f>
        <v>0</v>
      </c>
      <c r="AP1600" s="9"/>
      <c r="AQ1600" s="10"/>
      <c r="AR1600" s="11"/>
      <c r="AS1600" s="6">
        <f>SUMIF(AT$284:AT$314,$D1600,AV$284:AV$314)</f>
        <v>0</v>
      </c>
      <c r="AT1600" s="9"/>
      <c r="AU1600" s="10"/>
      <c r="AV1600" s="11"/>
      <c r="AW1600" s="6">
        <f>SUMIF(AX$284:AX$314,$D1600,AZ$284:AZ$314)</f>
        <v>0</v>
      </c>
      <c r="AX1600" s="9"/>
      <c r="AY1600" s="10"/>
      <c r="AZ1600" s="11"/>
      <c r="BA1600" s="6">
        <f>SUMIF(BB$284:BB$314,$D1600,BD$284:BD$314)</f>
        <v>0</v>
      </c>
      <c r="BB1600" s="9"/>
      <c r="BC1600" s="10"/>
      <c r="BD1600" s="11"/>
      <c r="BE1600" s="6">
        <f>SUMIF(BF$284:BF$314,$D1600,BH$284:BH$314)</f>
        <v>0</v>
      </c>
      <c r="BF1600" s="9"/>
      <c r="BG1600" s="10"/>
      <c r="BH1600" s="11"/>
      <c r="BI1600" s="6">
        <f>SUMIF(BJ$284:BJ$314,$D1600,BL$284:BL$314)</f>
        <v>0</v>
      </c>
      <c r="BJ1600" s="9"/>
      <c r="BK1600" s="10"/>
      <c r="BL1600" s="11"/>
      <c r="BM1600" s="6">
        <f>SUMIF(BN$284:BN$314,$D1600,BP$284:BP$314)</f>
        <v>0</v>
      </c>
      <c r="BN1600" s="9"/>
      <c r="BO1600" s="10"/>
      <c r="BP1600" s="11"/>
      <c r="BQ1600" s="6">
        <f>SUMIF(BR$284:BR$314,$D1600,BT$284:BT$314)</f>
        <v>0</v>
      </c>
      <c r="BR1600" s="9"/>
      <c r="BS1600" s="10"/>
      <c r="BT1600" s="11"/>
      <c r="BU1600" s="6">
        <f>SUMIF(BV$284:BV$314,$D1600,BX$284:BX$314)</f>
        <v>0</v>
      </c>
      <c r="BV1600" s="9"/>
      <c r="BW1600" s="10"/>
      <c r="BX1600" s="11"/>
      <c r="BY1600" s="6">
        <f>SUMIF(BZ$284:BZ$314,$D1600,CB$284:CB$314)</f>
        <v>0</v>
      </c>
      <c r="BZ1600" s="9"/>
      <c r="CA1600" s="10"/>
      <c r="CB1600" s="11"/>
      <c r="CC1600" s="6">
        <f>SUMIF(CD$284:CD$314,$D1600,CF$284:CF$314)</f>
        <v>0</v>
      </c>
      <c r="CD1600" s="9"/>
      <c r="CE1600" s="10"/>
      <c r="CF1600" s="11"/>
      <c r="CG1600" s="6">
        <f>SUMIF(CH$284:CH$314,$D1600,CJ$284:CJ$314)</f>
        <v>0</v>
      </c>
      <c r="CH1600" s="9"/>
      <c r="CI1600" s="10"/>
      <c r="CJ1600" s="11"/>
      <c r="CK1600" s="6">
        <f>SUMIF(CL$284:CL$314,$D1600,CN$284:CN$314)</f>
        <v>0</v>
      </c>
      <c r="CL1600" s="9"/>
      <c r="CM1600" s="10"/>
      <c r="CN1600" s="11"/>
      <c r="CO1600" s="6">
        <f>SUMIF(CP$284:CP$314,$D1600,CR$284:CR$314)</f>
        <v>0</v>
      </c>
      <c r="CP1600" s="9"/>
      <c r="CQ1600" s="10"/>
      <c r="CR1600" s="11"/>
      <c r="CS1600" s="6">
        <f>SUMIF(CT$284:CT$314,$D1600,CV$284:CV$314)</f>
        <v>0</v>
      </c>
      <c r="CT1600" s="9"/>
      <c r="CU1600" s="10"/>
      <c r="CV1600" s="11"/>
      <c r="CW1600" s="6">
        <f>SUMIF(CX$284:CX$314,$D1600,CZ$284:CZ$314)</f>
        <v>0</v>
      </c>
      <c r="CX1600" s="9"/>
      <c r="CY1600" s="10"/>
      <c r="CZ1600" s="11"/>
      <c r="DA1600" s="6">
        <f>SUMIF(DB$284:DB$314,$D1600,DD$284:DD$314)</f>
        <v>0</v>
      </c>
      <c r="DB1600" s="9"/>
      <c r="DC1600" s="10"/>
      <c r="DD1600" s="11"/>
      <c r="DE1600" s="6">
        <f>SUMIF(DF$284:DF$314,$D1600,DH$284:DH$314)</f>
        <v>0</v>
      </c>
      <c r="DF1600" s="9"/>
      <c r="DG1600" s="10"/>
      <c r="DH1600" s="11"/>
      <c r="DI1600" s="6">
        <f>SUMIF(DJ$284:DJ$314,$D1600,DL$284:DL$314)</f>
        <v>0</v>
      </c>
      <c r="DJ1600" s="9"/>
      <c r="DK1600" s="10"/>
      <c r="DL1600" s="11"/>
      <c r="DM1600" s="6">
        <f>SUMIF(DN$284:DN$314,$D1600,DP$284:DP$314)</f>
        <v>0</v>
      </c>
      <c r="DN1600" s="9"/>
      <c r="DO1600" s="10"/>
      <c r="DP1600" s="11"/>
      <c r="DQ1600" s="6">
        <f>SUMIF(DR$284:DR$314,$D1600,DT$284:DT$314)</f>
        <v>0</v>
      </c>
      <c r="DR1600" s="9"/>
      <c r="DS1600" s="10"/>
      <c r="DT1600" s="11"/>
      <c r="DU1600" s="6">
        <f>SUMIF(DV$284:DV$314,$D1600,DX$284:DX$314)</f>
        <v>0</v>
      </c>
      <c r="DV1600" s="9"/>
      <c r="DW1600" s="10"/>
      <c r="DX1600" s="11"/>
      <c r="DY1600" s="6">
        <f>SUMIF(DZ$284:DZ$314,$D1600,EB$284:EB$314)</f>
        <v>0</v>
      </c>
      <c r="DZ1600" s="9"/>
      <c r="EA1600" s="10"/>
      <c r="EB1600" s="11"/>
      <c r="EC1600" s="6">
        <f>SUMIF(ED$284:ED$314,$D1600,EF$284:EF$314)</f>
        <v>0</v>
      </c>
      <c r="ED1600" s="9"/>
      <c r="EE1600" s="10"/>
      <c r="EF1600" s="11"/>
      <c r="EG1600" s="6">
        <f>SUMIF(EH$284:EH$314,$D1600,EJ$284:EJ$314)</f>
        <v>0</v>
      </c>
      <c r="EH1600" s="9"/>
      <c r="EI1600" s="10"/>
      <c r="EJ1600" s="11"/>
      <c r="EK1600" s="6">
        <f>SUMIF(EL$284:EL$314,$D1600,EN$284:EN$314)</f>
        <v>0</v>
      </c>
      <c r="EL1600" s="9"/>
      <c r="EM1600" s="10"/>
      <c r="EN1600" s="11"/>
      <c r="EO1600" s="6">
        <f>SUMIF(EP$284:EP$314,$D1600,ER$284:ER$314)</f>
        <v>0</v>
      </c>
      <c r="EP1600" s="9"/>
      <c r="EQ1600" s="10"/>
      <c r="ER1600" s="11"/>
      <c r="ES1600" s="6">
        <f>SUMIF(ET$284:ET$314,$D1600,EV$284:EV$314)</f>
        <v>0</v>
      </c>
      <c r="ET1600" s="9"/>
      <c r="EU1600" s="10"/>
      <c r="EV1600" s="11"/>
      <c r="EW1600" s="6">
        <f>SUMIF(EX$284:EX$314,$D1600,EZ$284:EZ$314)</f>
        <v>0</v>
      </c>
      <c r="EX1600" s="9"/>
      <c r="EY1600" s="10"/>
      <c r="EZ1600" s="11"/>
      <c r="FA1600" s="6">
        <f>SUMIF(FB$284:FB$314,$D1600,FD$284:FD$314)</f>
        <v>0</v>
      </c>
      <c r="FB1600" s="9"/>
      <c r="FC1600" s="10"/>
      <c r="FD1600" s="11"/>
      <c r="FE1600" s="6">
        <f>SUMIF(FF$284:FF$314,$D1600,FH$284:FH$314)</f>
        <v>0</v>
      </c>
      <c r="FF1600" s="9"/>
      <c r="FG1600" s="10"/>
      <c r="FH1600" s="11"/>
      <c r="FI1600" s="6">
        <f>SUMIF(FJ$284:FJ$314,$D1600,FL$284:FL$314)</f>
        <v>0</v>
      </c>
      <c r="FJ1600" s="9"/>
      <c r="FK1600" s="10"/>
      <c r="FL1600" s="11"/>
      <c r="FM1600" s="6">
        <f>SUMIF(FN$284:FN$314,$D1600,FP$284:FP$314)</f>
        <v>0</v>
      </c>
      <c r="FN1600" s="9"/>
      <c r="FO1600" s="10"/>
      <c r="FP1600" s="11"/>
      <c r="FQ1600" s="6">
        <f>SUMIF(FR$284:FR$314,$D1600,FT$284:FT$314)</f>
        <v>0</v>
      </c>
      <c r="FR1600" s="9"/>
      <c r="FS1600" s="10"/>
      <c r="FT1600" s="11"/>
      <c r="FU1600" s="6">
        <f>SUMIF(FV$284:FV$314,$D1600,FX$284:FX$314)</f>
        <v>0</v>
      </c>
      <c r="FV1600" s="9"/>
      <c r="FW1600" s="10"/>
      <c r="FX1600" s="11"/>
      <c r="FY1600" s="6">
        <f>SUMIF(FZ$284:FZ$314,$D1600,GB$284:GB$314)</f>
        <v>0</v>
      </c>
      <c r="FZ1600" s="9"/>
      <c r="GA1600" s="10"/>
      <c r="GB1600" s="11"/>
      <c r="GC1600" s="6">
        <f>SUMIF(GD$284:GD$314,$D1600,GF$284:GF$314)</f>
        <v>0</v>
      </c>
      <c r="GD1600" s="9"/>
      <c r="GE1600" s="10"/>
      <c r="GF1600" s="11"/>
      <c r="GG1600" s="6">
        <f>SUMIF(GH$284:GH$314,$D1600,GJ$284:GJ$314)</f>
        <v>0</v>
      </c>
      <c r="GH1600" s="9"/>
      <c r="GI1600" s="10"/>
      <c r="GJ1600" s="11"/>
      <c r="GK1600" s="6">
        <f>SUMIF(GL$284:GL$314,$D1600,GN$284:GN$314)</f>
        <v>0</v>
      </c>
      <c r="GL1600" s="9"/>
      <c r="GM1600" s="10"/>
      <c r="GN1600" s="11"/>
      <c r="GO1600" s="6">
        <f>SUMIF(GP$284:GP$314,$D1600,GR$284:GR$314)</f>
        <v>0</v>
      </c>
      <c r="GP1600" s="9"/>
      <c r="GQ1600" s="10"/>
      <c r="GR1600" s="11"/>
      <c r="GS1600" s="6">
        <f>SUMIF(GT$284:GT$314,$D1600,GV$284:GV$314)</f>
        <v>0</v>
      </c>
      <c r="GT1600" s="9"/>
      <c r="GU1600" s="10"/>
      <c r="GV1600" s="20"/>
      <c r="GW1600" s="19">
        <f t="shared" si="37"/>
        <v>0</v>
      </c>
      <c r="GX1600" s="472"/>
      <c r="GY1600" s="473"/>
    </row>
    <row r="1601" spans="1:207" ht="30">
      <c r="A1601" s="210" t="s">
        <v>85</v>
      </c>
      <c r="B1601" s="475"/>
      <c r="C1601" s="327" t="s">
        <v>453</v>
      </c>
      <c r="D1601" s="237" t="s">
        <v>452</v>
      </c>
      <c r="E1601" s="207">
        <f>SUMIF(F$315:F$345,$D1601,H$315:H$345)</f>
        <v>0</v>
      </c>
      <c r="F1601" s="12"/>
      <c r="G1601" s="13"/>
      <c r="H1601" s="14"/>
      <c r="I1601" s="6">
        <f>SUMIF(J$315:J$345,$D1601,L$315:L$345)</f>
        <v>0</v>
      </c>
      <c r="J1601" s="12"/>
      <c r="K1601" s="13"/>
      <c r="L1601" s="14"/>
      <c r="M1601" s="7">
        <f>SUMIF(N$315:N$345,$D1601,P$315:P$345)</f>
        <v>0</v>
      </c>
      <c r="N1601" s="12"/>
      <c r="O1601" s="13"/>
      <c r="P1601" s="14"/>
      <c r="Q1601" s="6">
        <f>SUMIF(R$315:R$345,$D1601,T$315:T$345)</f>
        <v>0</v>
      </c>
      <c r="R1601" s="12"/>
      <c r="S1601" s="13"/>
      <c r="T1601" s="14"/>
      <c r="U1601" s="7">
        <f>SUMIF(V$315:V$345,$D1601,X$315:X$345)</f>
        <v>0</v>
      </c>
      <c r="V1601" s="12"/>
      <c r="W1601" s="13"/>
      <c r="X1601" s="14"/>
      <c r="Y1601" s="6">
        <f>SUMIF(Z$315:Z$345,$D1601,AB$315:AB$345)</f>
        <v>0</v>
      </c>
      <c r="Z1601" s="12"/>
      <c r="AA1601" s="13"/>
      <c r="AB1601" s="14"/>
      <c r="AC1601" s="7">
        <f>SUMIF(AD$315:AD$345,$D1601,AF$315:AF$345)</f>
        <v>0</v>
      </c>
      <c r="AD1601" s="12"/>
      <c r="AE1601" s="13"/>
      <c r="AF1601" s="14"/>
      <c r="AG1601" s="7">
        <f>SUMIF(AH$315:AH$345,$D1601,AJ$315:AJ$345)</f>
        <v>0</v>
      </c>
      <c r="AH1601" s="12"/>
      <c r="AI1601" s="13"/>
      <c r="AJ1601" s="14"/>
      <c r="AK1601" s="7">
        <f>SUMIF(AL$315:AL$345,$D1601,AN$315:AN$345)</f>
        <v>0</v>
      </c>
      <c r="AL1601" s="12"/>
      <c r="AM1601" s="13"/>
      <c r="AN1601" s="14"/>
      <c r="AO1601" s="7">
        <f>SUMIF(AP$315:AP$345,$D1601,AR$315:AR$345)</f>
        <v>0</v>
      </c>
      <c r="AP1601" s="12"/>
      <c r="AQ1601" s="13"/>
      <c r="AR1601" s="14"/>
      <c r="AS1601" s="7">
        <f>SUMIF(AT$315:AT$345,$D1601,AV$315:AV$345)</f>
        <v>0</v>
      </c>
      <c r="AT1601" s="12"/>
      <c r="AU1601" s="13"/>
      <c r="AV1601" s="14"/>
      <c r="AW1601" s="7">
        <f>SUMIF(AX$315:AX$345,$D1601,AZ$315:AZ$345)</f>
        <v>0</v>
      </c>
      <c r="AX1601" s="12"/>
      <c r="AY1601" s="13"/>
      <c r="AZ1601" s="14"/>
      <c r="BA1601" s="7">
        <f>SUMIF(BB$315:BB$345,$D1601,BD$315:BD$345)</f>
        <v>0</v>
      </c>
      <c r="BB1601" s="12"/>
      <c r="BC1601" s="13"/>
      <c r="BD1601" s="14"/>
      <c r="BE1601" s="7">
        <f>SUMIF(BF$315:BF$345,$D1601,BH$315:BH$345)</f>
        <v>0</v>
      </c>
      <c r="BF1601" s="12"/>
      <c r="BG1601" s="13"/>
      <c r="BH1601" s="14"/>
      <c r="BI1601" s="7">
        <f>SUMIF(BJ$315:BJ$345,$D1601,BL$315:BL$345)</f>
        <v>0</v>
      </c>
      <c r="BJ1601" s="12"/>
      <c r="BK1601" s="13"/>
      <c r="BL1601" s="14"/>
      <c r="BM1601" s="7">
        <f>SUMIF(BN$315:BN$345,$D1601,BP$315:BP$345)</f>
        <v>0</v>
      </c>
      <c r="BN1601" s="12"/>
      <c r="BO1601" s="13"/>
      <c r="BP1601" s="14"/>
      <c r="BQ1601" s="7">
        <f>SUMIF(BR$315:BR$345,$D1601,BT$315:BT$345)</f>
        <v>0</v>
      </c>
      <c r="BR1601" s="12"/>
      <c r="BS1601" s="13"/>
      <c r="BT1601" s="14"/>
      <c r="BU1601" s="7">
        <f>SUMIF(BV$315:BV$345,$D1601,BX$315:BX$345)</f>
        <v>0</v>
      </c>
      <c r="BV1601" s="12"/>
      <c r="BW1601" s="13"/>
      <c r="BX1601" s="14"/>
      <c r="BY1601" s="7">
        <f>SUMIF(BZ$315:BZ$345,$D1601,CB$315:CB$345)</f>
        <v>0</v>
      </c>
      <c r="BZ1601" s="12"/>
      <c r="CA1601" s="13"/>
      <c r="CB1601" s="14"/>
      <c r="CC1601" s="7">
        <f>SUMIF(CD$315:CD$345,$D1601,CF$315:CF$345)</f>
        <v>0</v>
      </c>
      <c r="CD1601" s="12"/>
      <c r="CE1601" s="13"/>
      <c r="CF1601" s="14"/>
      <c r="CG1601" s="7">
        <f>SUMIF(CH$315:CH$345,$D1601,CJ$315:CJ$345)</f>
        <v>0</v>
      </c>
      <c r="CH1601" s="12"/>
      <c r="CI1601" s="13"/>
      <c r="CJ1601" s="14"/>
      <c r="CK1601" s="7">
        <f>SUMIF(CL$315:CL$345,$D1601,CN$315:CN$345)</f>
        <v>0</v>
      </c>
      <c r="CL1601" s="12"/>
      <c r="CM1601" s="13"/>
      <c r="CN1601" s="14"/>
      <c r="CO1601" s="7">
        <f>SUMIF(CP$315:CP$345,$D1601,CR$315:CR$345)</f>
        <v>0</v>
      </c>
      <c r="CP1601" s="12"/>
      <c r="CQ1601" s="13"/>
      <c r="CR1601" s="14"/>
      <c r="CS1601" s="7">
        <f>SUMIF(CT$315:CT$345,$D1601,CV$315:CV$345)</f>
        <v>0</v>
      </c>
      <c r="CT1601" s="12"/>
      <c r="CU1601" s="13"/>
      <c r="CV1601" s="14"/>
      <c r="CW1601" s="7">
        <f>SUMIF(CX$315:CX$345,$D1601,CZ$315:CZ$345)</f>
        <v>0</v>
      </c>
      <c r="CX1601" s="12"/>
      <c r="CY1601" s="13"/>
      <c r="CZ1601" s="14"/>
      <c r="DA1601" s="7">
        <f>SUMIF(DB$315:DB$345,$D1601,DD$315:DD$345)</f>
        <v>0</v>
      </c>
      <c r="DB1601" s="12"/>
      <c r="DC1601" s="13"/>
      <c r="DD1601" s="14"/>
      <c r="DE1601" s="7">
        <f>SUMIF(DF$315:DF$345,$D1601,DH$315:DH$345)</f>
        <v>0</v>
      </c>
      <c r="DF1601" s="12"/>
      <c r="DG1601" s="13"/>
      <c r="DH1601" s="14"/>
      <c r="DI1601" s="7">
        <f>SUMIF(DJ$315:DJ$345,$D1601,DL$315:DL$345)</f>
        <v>0</v>
      </c>
      <c r="DJ1601" s="12"/>
      <c r="DK1601" s="13"/>
      <c r="DL1601" s="14"/>
      <c r="DM1601" s="7">
        <f>SUMIF(DN$315:DN$345,$D1601,DP$315:DP$345)</f>
        <v>0</v>
      </c>
      <c r="DN1601" s="12"/>
      <c r="DO1601" s="13"/>
      <c r="DP1601" s="14"/>
      <c r="DQ1601" s="7">
        <f>SUMIF(DR$315:DR$345,$D1601,DT$315:DT$345)</f>
        <v>0</v>
      </c>
      <c r="DR1601" s="12"/>
      <c r="DS1601" s="13"/>
      <c r="DT1601" s="14"/>
      <c r="DU1601" s="7">
        <f>SUMIF(DV$315:DV$345,$D1601,DX$315:DX$345)</f>
        <v>0</v>
      </c>
      <c r="DV1601" s="12"/>
      <c r="DW1601" s="13"/>
      <c r="DX1601" s="14"/>
      <c r="DY1601" s="7">
        <f>SUMIF(DZ$315:DZ$345,$D1601,EB$315:EB$345)</f>
        <v>0</v>
      </c>
      <c r="DZ1601" s="12"/>
      <c r="EA1601" s="13"/>
      <c r="EB1601" s="14"/>
      <c r="EC1601" s="7">
        <f>SUMIF(ED$315:ED$345,$D1601,EF$315:EF$345)</f>
        <v>0</v>
      </c>
      <c r="ED1601" s="12"/>
      <c r="EE1601" s="13"/>
      <c r="EF1601" s="14"/>
      <c r="EG1601" s="7">
        <f>SUMIF(EH$315:EH$345,$D1601,EJ$315:EJ$345)</f>
        <v>0</v>
      </c>
      <c r="EH1601" s="12"/>
      <c r="EI1601" s="13"/>
      <c r="EJ1601" s="14"/>
      <c r="EK1601" s="7">
        <f>SUMIF(EL$315:EL$345,$D1601,EN$315:EN$345)</f>
        <v>0</v>
      </c>
      <c r="EL1601" s="12"/>
      <c r="EM1601" s="13"/>
      <c r="EN1601" s="14"/>
      <c r="EO1601" s="7">
        <f>SUMIF(EP$315:EP$345,$D1601,ER$315:ER$345)</f>
        <v>0</v>
      </c>
      <c r="EP1601" s="12"/>
      <c r="EQ1601" s="13"/>
      <c r="ER1601" s="14"/>
      <c r="ES1601" s="7">
        <f>SUMIF(ET$315:ET$345,$D1601,EV$315:EV$345)</f>
        <v>0</v>
      </c>
      <c r="ET1601" s="12"/>
      <c r="EU1601" s="13"/>
      <c r="EV1601" s="14"/>
      <c r="EW1601" s="7">
        <f>SUMIF(EX$315:EX$345,$D1601,EZ$315:EZ$345)</f>
        <v>0</v>
      </c>
      <c r="EX1601" s="12"/>
      <c r="EY1601" s="13"/>
      <c r="EZ1601" s="14"/>
      <c r="FA1601" s="7">
        <f>SUMIF(FB$315:FB$345,$D1601,FD$315:FD$345)</f>
        <v>0</v>
      </c>
      <c r="FB1601" s="12"/>
      <c r="FC1601" s="13"/>
      <c r="FD1601" s="14"/>
      <c r="FE1601" s="7">
        <f>SUMIF(FF$315:FF$345,$D1601,FH$315:FH$345)</f>
        <v>0</v>
      </c>
      <c r="FF1601" s="12"/>
      <c r="FG1601" s="13"/>
      <c r="FH1601" s="14"/>
      <c r="FI1601" s="7">
        <f>SUMIF(FJ$315:FJ$345,$D1601,FL$315:FL$345)</f>
        <v>0</v>
      </c>
      <c r="FJ1601" s="12"/>
      <c r="FK1601" s="13"/>
      <c r="FL1601" s="14"/>
      <c r="FM1601" s="7">
        <f>SUMIF(FN$315:FN$345,$D1601,FP$315:FP$345)</f>
        <v>0</v>
      </c>
      <c r="FN1601" s="12"/>
      <c r="FO1601" s="13"/>
      <c r="FP1601" s="14"/>
      <c r="FQ1601" s="7">
        <f>SUMIF(FR$315:FR$345,$D1601,FT$315:FT$345)</f>
        <v>0</v>
      </c>
      <c r="FR1601" s="12"/>
      <c r="FS1601" s="13"/>
      <c r="FT1601" s="14"/>
      <c r="FU1601" s="7">
        <f>SUMIF(FV$315:FV$345,$D1601,FX$315:FX$345)</f>
        <v>0</v>
      </c>
      <c r="FV1601" s="12"/>
      <c r="FW1601" s="13"/>
      <c r="FX1601" s="14"/>
      <c r="FY1601" s="7">
        <f>SUMIF(FZ$315:FZ$345,$D1601,GB$315:GB$345)</f>
        <v>0</v>
      </c>
      <c r="FZ1601" s="12"/>
      <c r="GA1601" s="13"/>
      <c r="GB1601" s="14"/>
      <c r="GC1601" s="7">
        <f>SUMIF(GD$315:GD$345,$D1601,GF$315:GF$345)</f>
        <v>0</v>
      </c>
      <c r="GD1601" s="12"/>
      <c r="GE1601" s="13"/>
      <c r="GF1601" s="14"/>
      <c r="GG1601" s="7">
        <f>SUMIF(GH$315:GH$345,$D1601,GJ$315:GJ$345)</f>
        <v>0</v>
      </c>
      <c r="GH1601" s="12"/>
      <c r="GI1601" s="13"/>
      <c r="GJ1601" s="14"/>
      <c r="GK1601" s="7">
        <f>SUMIF(GL$315:GL$345,$D1601,GN$315:GN$345)</f>
        <v>0</v>
      </c>
      <c r="GL1601" s="12"/>
      <c r="GM1601" s="13"/>
      <c r="GN1601" s="14"/>
      <c r="GO1601" s="7">
        <f>SUMIF(GP$315:GP$345,$D1601,GR$315:GR$345)</f>
        <v>0</v>
      </c>
      <c r="GP1601" s="12"/>
      <c r="GQ1601" s="13"/>
      <c r="GR1601" s="14"/>
      <c r="GS1601" s="7">
        <f>SUMIF(GT$315:GT$345,$D1601,GV$315:GV$345)</f>
        <v>0</v>
      </c>
      <c r="GT1601" s="12"/>
      <c r="GU1601" s="13"/>
      <c r="GV1601" s="21"/>
      <c r="GW1601" s="19">
        <f t="shared" si="37"/>
        <v>0</v>
      </c>
      <c r="GX1601" s="472"/>
      <c r="GY1601" s="473"/>
    </row>
    <row r="1602" spans="1:207" ht="30.75" thickBot="1">
      <c r="A1602" s="212" t="s">
        <v>86</v>
      </c>
      <c r="B1602" s="476"/>
      <c r="C1602" s="331" t="s">
        <v>453</v>
      </c>
      <c r="D1602" s="239" t="s">
        <v>452</v>
      </c>
      <c r="E1602" s="206">
        <f>SUMIF(F$346:F$376,$D1602,H$346:H$376)</f>
        <v>0</v>
      </c>
      <c r="F1602" s="15"/>
      <c r="G1602" s="16"/>
      <c r="H1602" s="16"/>
      <c r="I1602" s="6">
        <f>SUMIF(J$346:J$376,$D1602,L$346:L$376)</f>
        <v>0</v>
      </c>
      <c r="J1602" s="15"/>
      <c r="K1602" s="16"/>
      <c r="L1602" s="16"/>
      <c r="M1602" s="8">
        <f>SUMIF(N$346:N$376,$D1602,P$346:P$376)</f>
        <v>0</v>
      </c>
      <c r="N1602" s="15"/>
      <c r="O1602" s="16"/>
      <c r="P1602" s="16"/>
      <c r="Q1602" s="6">
        <f>SUMIF(R$346:R$376,$D1602,T$346:T$376)</f>
        <v>0</v>
      </c>
      <c r="R1602" s="15"/>
      <c r="S1602" s="16"/>
      <c r="T1602" s="16"/>
      <c r="U1602" s="8">
        <f>SUMIF(V$346:V$376,$D1602,X$346:X$376)</f>
        <v>0</v>
      </c>
      <c r="V1602" s="15"/>
      <c r="W1602" s="16"/>
      <c r="X1602" s="16"/>
      <c r="Y1602" s="6">
        <f>SUMIF(Z$346:Z$376,$D1602,AB$346:AB$376)</f>
        <v>0</v>
      </c>
      <c r="Z1602" s="15"/>
      <c r="AA1602" s="16"/>
      <c r="AB1602" s="16"/>
      <c r="AC1602" s="8">
        <f>SUMIF(AD$346:AD$376,$D1602,AF$346:AF$376)</f>
        <v>0</v>
      </c>
      <c r="AD1602" s="15"/>
      <c r="AE1602" s="16"/>
      <c r="AF1602" s="16"/>
      <c r="AG1602" s="8">
        <f>SUMIF(AH$346:AH$376,$D1602,AJ$346:AJ$376)</f>
        <v>0</v>
      </c>
      <c r="AH1602" s="15"/>
      <c r="AI1602" s="16"/>
      <c r="AJ1602" s="16"/>
      <c r="AK1602" s="8">
        <f>SUMIF(AL$346:AL$376,$D1602,AN$346:AN$376)</f>
        <v>0</v>
      </c>
      <c r="AL1602" s="15"/>
      <c r="AM1602" s="16"/>
      <c r="AN1602" s="16"/>
      <c r="AO1602" s="8">
        <f>SUMIF(AP$346:AP$376,$D1602,AR$346:AR$376)</f>
        <v>0</v>
      </c>
      <c r="AP1602" s="15"/>
      <c r="AQ1602" s="16"/>
      <c r="AR1602" s="16"/>
      <c r="AS1602" s="8">
        <f>SUMIF(AT$346:AT$376,$D1602,AV$346:AV$376)</f>
        <v>0</v>
      </c>
      <c r="AT1602" s="15"/>
      <c r="AU1602" s="16"/>
      <c r="AV1602" s="16"/>
      <c r="AW1602" s="8">
        <f>SUMIF(AX$346:AX$376,$D1602,AZ$346:AZ$376)</f>
        <v>0</v>
      </c>
      <c r="AX1602" s="15"/>
      <c r="AY1602" s="16"/>
      <c r="AZ1602" s="16"/>
      <c r="BA1602" s="8">
        <f>SUMIF(BB$346:BB$376,$D1602,BD$346:BD$376)</f>
        <v>0</v>
      </c>
      <c r="BB1602" s="15"/>
      <c r="BC1602" s="16"/>
      <c r="BD1602" s="16"/>
      <c r="BE1602" s="8">
        <f>SUMIF(BF$346:BF$376,$D1602,BH$346:BH$376)</f>
        <v>0</v>
      </c>
      <c r="BF1602" s="15"/>
      <c r="BG1602" s="16"/>
      <c r="BH1602" s="16"/>
      <c r="BI1602" s="8">
        <f>SUMIF(BJ$346:BJ$376,$D1602,BL$346:BL$376)</f>
        <v>0</v>
      </c>
      <c r="BJ1602" s="15"/>
      <c r="BK1602" s="16"/>
      <c r="BL1602" s="16"/>
      <c r="BM1602" s="8">
        <f>SUMIF(BN$346:BN$376,$D1602,BP$346:BP$376)</f>
        <v>0</v>
      </c>
      <c r="BN1602" s="15"/>
      <c r="BO1602" s="16"/>
      <c r="BP1602" s="16"/>
      <c r="BQ1602" s="8">
        <f>SUMIF(BR$346:BR$376,$D1602,BT$346:BT$376)</f>
        <v>0</v>
      </c>
      <c r="BR1602" s="15"/>
      <c r="BS1602" s="16"/>
      <c r="BT1602" s="16"/>
      <c r="BU1602" s="8">
        <f>SUMIF(BV$346:BV$376,$D1602,BX$346:BX$376)</f>
        <v>0</v>
      </c>
      <c r="BV1602" s="15"/>
      <c r="BW1602" s="16"/>
      <c r="BX1602" s="16"/>
      <c r="BY1602" s="8">
        <f>SUMIF(BZ$346:BZ$376,$D1602,CB$346:CB$376)</f>
        <v>0</v>
      </c>
      <c r="BZ1602" s="15"/>
      <c r="CA1602" s="16"/>
      <c r="CB1602" s="16"/>
      <c r="CC1602" s="8">
        <f>SUMIF(CD$346:CD$376,$D1602,CF$346:CF$376)</f>
        <v>0</v>
      </c>
      <c r="CD1602" s="15"/>
      <c r="CE1602" s="16"/>
      <c r="CF1602" s="16"/>
      <c r="CG1602" s="8">
        <f>SUMIF(CH$346:CH$376,$D1602,CJ$346:CJ$376)</f>
        <v>0</v>
      </c>
      <c r="CH1602" s="15"/>
      <c r="CI1602" s="16"/>
      <c r="CJ1602" s="16"/>
      <c r="CK1602" s="8">
        <f>SUMIF(CL$346:CL$376,$D1602,CN$346:CN$376)</f>
        <v>0</v>
      </c>
      <c r="CL1602" s="15"/>
      <c r="CM1602" s="16"/>
      <c r="CN1602" s="16"/>
      <c r="CO1602" s="8">
        <f>SUMIF(CP$346:CP$376,$D1602,CR$346:CR$376)</f>
        <v>0</v>
      </c>
      <c r="CP1602" s="15"/>
      <c r="CQ1602" s="16"/>
      <c r="CR1602" s="16"/>
      <c r="CS1602" s="8">
        <f>SUMIF(CT$346:CT$376,$D1602,CV$346:CV$376)</f>
        <v>0</v>
      </c>
      <c r="CT1602" s="15"/>
      <c r="CU1602" s="16"/>
      <c r="CV1602" s="16"/>
      <c r="CW1602" s="8">
        <f>SUMIF(CX$346:CX$376,$D1602,CZ$346:CZ$376)</f>
        <v>0</v>
      </c>
      <c r="CX1602" s="15"/>
      <c r="CY1602" s="16"/>
      <c r="CZ1602" s="16"/>
      <c r="DA1602" s="8">
        <f>SUMIF(DB$346:DB$376,$D1602,DD$346:DD$376)</f>
        <v>0</v>
      </c>
      <c r="DB1602" s="15"/>
      <c r="DC1602" s="16"/>
      <c r="DD1602" s="16"/>
      <c r="DE1602" s="8">
        <f>SUMIF(DF$346:DF$376,$D1602,DH$346:DH$376)</f>
        <v>0</v>
      </c>
      <c r="DF1602" s="15"/>
      <c r="DG1602" s="16"/>
      <c r="DH1602" s="16"/>
      <c r="DI1602" s="8">
        <f>SUMIF(DJ$346:DJ$376,$D1602,DL$346:DL$376)</f>
        <v>0</v>
      </c>
      <c r="DJ1602" s="15"/>
      <c r="DK1602" s="16"/>
      <c r="DL1602" s="16"/>
      <c r="DM1602" s="8">
        <f>SUMIF(DN$346:DN$376,$D1602,DP$346:DP$376)</f>
        <v>0</v>
      </c>
      <c r="DN1602" s="15"/>
      <c r="DO1602" s="16"/>
      <c r="DP1602" s="16"/>
      <c r="DQ1602" s="8">
        <f>SUMIF(DR$346:DR$376,$D1602,DT$346:DT$376)</f>
        <v>0</v>
      </c>
      <c r="DR1602" s="15"/>
      <c r="DS1602" s="16"/>
      <c r="DT1602" s="16"/>
      <c r="DU1602" s="8">
        <f>SUMIF(DV$346:DV$376,$D1602,DX$346:DX$376)</f>
        <v>0</v>
      </c>
      <c r="DV1602" s="15"/>
      <c r="DW1602" s="16"/>
      <c r="DX1602" s="16"/>
      <c r="DY1602" s="8">
        <f>SUMIF(DZ$346:DZ$376,$D1602,EB$346:EB$376)</f>
        <v>0</v>
      </c>
      <c r="DZ1602" s="15"/>
      <c r="EA1602" s="16"/>
      <c r="EB1602" s="16"/>
      <c r="EC1602" s="8">
        <f>SUMIF(ED$346:ED$376,$D1602,EF$346:EF$376)</f>
        <v>0</v>
      </c>
      <c r="ED1602" s="15"/>
      <c r="EE1602" s="16"/>
      <c r="EF1602" s="16"/>
      <c r="EG1602" s="8">
        <f>SUMIF(EH$346:EH$376,$D1602,EJ$346:EJ$376)</f>
        <v>0</v>
      </c>
      <c r="EH1602" s="15"/>
      <c r="EI1602" s="16"/>
      <c r="EJ1602" s="16"/>
      <c r="EK1602" s="8">
        <f>SUMIF(EL$346:EL$376,$D1602,EN$346:EN$376)</f>
        <v>0</v>
      </c>
      <c r="EL1602" s="15"/>
      <c r="EM1602" s="16"/>
      <c r="EN1602" s="16"/>
      <c r="EO1602" s="8">
        <f>SUMIF(EP$346:EP$376,$D1602,ER$346:ER$376)</f>
        <v>0</v>
      </c>
      <c r="EP1602" s="15"/>
      <c r="EQ1602" s="16"/>
      <c r="ER1602" s="16"/>
      <c r="ES1602" s="8">
        <f>SUMIF(ET$346:ET$376,$D1602,EV$346:EV$376)</f>
        <v>0</v>
      </c>
      <c r="ET1602" s="15"/>
      <c r="EU1602" s="16"/>
      <c r="EV1602" s="16"/>
      <c r="EW1602" s="8">
        <f>SUMIF(EX$346:EX$376,$D1602,EZ$346:EZ$376)</f>
        <v>0</v>
      </c>
      <c r="EX1602" s="15"/>
      <c r="EY1602" s="16"/>
      <c r="EZ1602" s="16"/>
      <c r="FA1602" s="8">
        <f>SUMIF(FB$346:FB$376,$D1602,FD$346:FD$376)</f>
        <v>0</v>
      </c>
      <c r="FB1602" s="15"/>
      <c r="FC1602" s="16"/>
      <c r="FD1602" s="16"/>
      <c r="FE1602" s="8">
        <f>SUMIF(FF$346:FF$376,$D1602,FH$346:FH$376)</f>
        <v>0</v>
      </c>
      <c r="FF1602" s="15"/>
      <c r="FG1602" s="16"/>
      <c r="FH1602" s="16"/>
      <c r="FI1602" s="8">
        <f>SUMIF(FJ$346:FJ$376,$D1602,FL$346:FL$376)</f>
        <v>0</v>
      </c>
      <c r="FJ1602" s="15"/>
      <c r="FK1602" s="16"/>
      <c r="FL1602" s="16"/>
      <c r="FM1602" s="8">
        <f>SUMIF(FN$346:FN$376,$D1602,FP$346:FP$376)</f>
        <v>0</v>
      </c>
      <c r="FN1602" s="15"/>
      <c r="FO1602" s="16"/>
      <c r="FP1602" s="16"/>
      <c r="FQ1602" s="8">
        <f>SUMIF(FR$346:FR$376,$D1602,FT$346:FT$376)</f>
        <v>0</v>
      </c>
      <c r="FR1602" s="15"/>
      <c r="FS1602" s="16"/>
      <c r="FT1602" s="16"/>
      <c r="FU1602" s="8">
        <f>SUMIF(FV$346:FV$376,$D1602,FX$346:FX$376)</f>
        <v>0</v>
      </c>
      <c r="FV1602" s="15"/>
      <c r="FW1602" s="16"/>
      <c r="FX1602" s="16"/>
      <c r="FY1602" s="8">
        <f>SUMIF(FZ$346:FZ$376,$D1602,GB$346:GB$376)</f>
        <v>0</v>
      </c>
      <c r="FZ1602" s="15"/>
      <c r="GA1602" s="16"/>
      <c r="GB1602" s="16"/>
      <c r="GC1602" s="8">
        <f>SUMIF(GD$346:GD$376,$D1602,GF$346:GF$376)</f>
        <v>0</v>
      </c>
      <c r="GD1602" s="15"/>
      <c r="GE1602" s="16"/>
      <c r="GF1602" s="16"/>
      <c r="GG1602" s="8">
        <f>SUMIF(GH$346:GH$376,$D1602,GJ$346:GJ$376)</f>
        <v>0</v>
      </c>
      <c r="GH1602" s="15"/>
      <c r="GI1602" s="16"/>
      <c r="GJ1602" s="16"/>
      <c r="GK1602" s="8">
        <f>SUMIF(GL$346:GL$376,$D1602,GN$346:GN$376)</f>
        <v>0</v>
      </c>
      <c r="GL1602" s="15"/>
      <c r="GM1602" s="16"/>
      <c r="GN1602" s="16"/>
      <c r="GO1602" s="8">
        <f>SUMIF(GP$346:GP$376,$D1602,GR$346:GR$376)</f>
        <v>0</v>
      </c>
      <c r="GP1602" s="15"/>
      <c r="GQ1602" s="16"/>
      <c r="GR1602" s="16"/>
      <c r="GS1602" s="8">
        <f>SUMIF(GT$346:GT$376,$D1602,GV$346:GV$376)</f>
        <v>0</v>
      </c>
      <c r="GT1602" s="15"/>
      <c r="GU1602" s="16"/>
      <c r="GV1602" s="22"/>
      <c r="GW1602" s="19">
        <f t="shared" si="37"/>
        <v>0</v>
      </c>
      <c r="GX1602" s="472"/>
      <c r="GY1602" s="473"/>
    </row>
    <row r="1603" spans="1:207" ht="30">
      <c r="A1603" s="208" t="s">
        <v>75</v>
      </c>
      <c r="B1603" s="474" t="s">
        <v>514</v>
      </c>
      <c r="C1603" s="328" t="s">
        <v>454</v>
      </c>
      <c r="D1603" s="235" t="s">
        <v>450</v>
      </c>
      <c r="E1603" s="206">
        <f>SUMIF(F$5:F$35,$D1603,H$5:H$35)</f>
        <v>0</v>
      </c>
      <c r="F1603" s="9"/>
      <c r="G1603" s="10"/>
      <c r="H1603" s="11"/>
      <c r="I1603" s="6">
        <f>SUMIF(J$5:J$35,$D1603,L$5:L$35)</f>
        <v>0</v>
      </c>
      <c r="J1603" s="9"/>
      <c r="K1603" s="10"/>
      <c r="L1603" s="11"/>
      <c r="M1603" s="6">
        <f>SUMIF(N$5:N$35,$D1603,P$5:P$35)</f>
        <v>0</v>
      </c>
      <c r="N1603" s="9"/>
      <c r="O1603" s="10"/>
      <c r="P1603" s="11"/>
      <c r="Q1603" s="6">
        <f>SUMIF(R$5:R$35,$D1603,T$5:T$35)</f>
        <v>0</v>
      </c>
      <c r="R1603" s="9"/>
      <c r="S1603" s="10"/>
      <c r="T1603" s="11"/>
      <c r="U1603" s="6">
        <f>SUMIF(V$5:V$35,$D1603,X$5:X$35)</f>
        <v>0</v>
      </c>
      <c r="V1603" s="9"/>
      <c r="W1603" s="10"/>
      <c r="X1603" s="11"/>
      <c r="Y1603" s="6">
        <f>SUMIF(Z$5:Z$35,$D1603,AB$5:AB$35)</f>
        <v>0</v>
      </c>
      <c r="Z1603" s="9"/>
      <c r="AA1603" s="10"/>
      <c r="AB1603" s="11"/>
      <c r="AC1603" s="6">
        <f>SUMIF(AD$5:AD$35,$D1603,AF$5:AF$35)</f>
        <v>0</v>
      </c>
      <c r="AD1603" s="9"/>
      <c r="AE1603" s="10"/>
      <c r="AF1603" s="11"/>
      <c r="AG1603" s="6">
        <f>SUMIF(AH$5:AH$35,$D1603,AJ$5:AJ$35)</f>
        <v>0</v>
      </c>
      <c r="AH1603" s="9"/>
      <c r="AI1603" s="10"/>
      <c r="AJ1603" s="11"/>
      <c r="AK1603" s="6">
        <f>SUMIF(AL$5:AL$35,$D1603,AN$5:AN$35)</f>
        <v>0</v>
      </c>
      <c r="AL1603" s="9"/>
      <c r="AM1603" s="10"/>
      <c r="AN1603" s="11"/>
      <c r="AO1603" s="6">
        <f>SUMIF(AP$5:AP$35,$D1603,AR$5:AR$35)</f>
        <v>0</v>
      </c>
      <c r="AP1603" s="9"/>
      <c r="AQ1603" s="10"/>
      <c r="AR1603" s="11"/>
      <c r="AS1603" s="6">
        <f>SUMIF(AT$5:AT$35,$D1603,AV$5:AV$35)</f>
        <v>0</v>
      </c>
      <c r="AT1603" s="9"/>
      <c r="AU1603" s="10"/>
      <c r="AV1603" s="11"/>
      <c r="AW1603" s="6">
        <f>SUMIF(AX$5:AX$35,$D1603,AZ$5:AZ$35)</f>
        <v>0</v>
      </c>
      <c r="AX1603" s="9"/>
      <c r="AY1603" s="10"/>
      <c r="AZ1603" s="11"/>
      <c r="BA1603" s="6">
        <f>SUMIF(BB$5:BB$35,$D1603,BD$5:BD$35)</f>
        <v>0</v>
      </c>
      <c r="BB1603" s="9"/>
      <c r="BC1603" s="10"/>
      <c r="BD1603" s="11"/>
      <c r="BE1603" s="6">
        <f>SUMIF(BF$5:BF$35,$D1603,BH$5:BH$35)</f>
        <v>0</v>
      </c>
      <c r="BF1603" s="9"/>
      <c r="BG1603" s="10"/>
      <c r="BH1603" s="11"/>
      <c r="BI1603" s="6">
        <f>SUMIF(BJ$5:BJ$35,$D1603,BL$5:BL$35)</f>
        <v>0</v>
      </c>
      <c r="BJ1603" s="9"/>
      <c r="BK1603" s="10"/>
      <c r="BL1603" s="11"/>
      <c r="BM1603" s="6">
        <f>SUMIF(BN$5:BN$35,$D1603,BP$5:BP$35)</f>
        <v>0</v>
      </c>
      <c r="BN1603" s="9"/>
      <c r="BO1603" s="10"/>
      <c r="BP1603" s="11"/>
      <c r="BQ1603" s="6">
        <f>SUMIF(BR$5:BR$35,$D1603,BT$5:BT$35)</f>
        <v>0</v>
      </c>
      <c r="BR1603" s="9"/>
      <c r="BS1603" s="10"/>
      <c r="BT1603" s="11"/>
      <c r="BU1603" s="6">
        <f>SUMIF(BV$5:BV$35,$D1603,BX$5:BX$35)</f>
        <v>0</v>
      </c>
      <c r="BV1603" s="9"/>
      <c r="BW1603" s="10"/>
      <c r="BX1603" s="11"/>
      <c r="BY1603" s="6">
        <f>SUMIF(BZ$5:BZ$35,$D1603,CB$5:CB$35)</f>
        <v>0</v>
      </c>
      <c r="BZ1603" s="9"/>
      <c r="CA1603" s="10"/>
      <c r="CB1603" s="11"/>
      <c r="CC1603" s="6">
        <f>SUMIF(CD$5:CD$35,$D1603,CF$5:CF$35)</f>
        <v>0</v>
      </c>
      <c r="CD1603" s="9"/>
      <c r="CE1603" s="10"/>
      <c r="CF1603" s="11"/>
      <c r="CG1603" s="6">
        <f>SUMIF(CH$5:CH$35,$D1603,CJ$5:CJ$35)</f>
        <v>0</v>
      </c>
      <c r="CH1603" s="9"/>
      <c r="CI1603" s="10"/>
      <c r="CJ1603" s="11"/>
      <c r="CK1603" s="6">
        <f>SUMIF(CL$5:CL$35,$D1603,CN$5:CN$35)</f>
        <v>0</v>
      </c>
      <c r="CL1603" s="9"/>
      <c r="CM1603" s="10"/>
      <c r="CN1603" s="11"/>
      <c r="CO1603" s="6">
        <f>SUMIF(CP$5:CP$35,$D1603,CR$5:CR$35)</f>
        <v>0</v>
      </c>
      <c r="CP1603" s="9"/>
      <c r="CQ1603" s="10"/>
      <c r="CR1603" s="11"/>
      <c r="CS1603" s="6">
        <f>SUMIF(CT$5:CT$35,$D1603,CV$5:CV$35)</f>
        <v>0</v>
      </c>
      <c r="CT1603" s="9"/>
      <c r="CU1603" s="10"/>
      <c r="CV1603" s="11"/>
      <c r="CW1603" s="6">
        <f>SUMIF(CX$5:CX$35,$D1603,CZ$5:CZ$35)</f>
        <v>0</v>
      </c>
      <c r="CX1603" s="9"/>
      <c r="CY1603" s="10"/>
      <c r="CZ1603" s="11"/>
      <c r="DA1603" s="6">
        <f>SUMIF(DB$5:DB$35,$D1603,DD$5:DD$35)</f>
        <v>0</v>
      </c>
      <c r="DB1603" s="9"/>
      <c r="DC1603" s="10"/>
      <c r="DD1603" s="11"/>
      <c r="DE1603" s="6">
        <f>SUMIF(DF$5:DF$35,$D1603,DH$5:DH$35)</f>
        <v>0</v>
      </c>
      <c r="DF1603" s="9"/>
      <c r="DG1603" s="10"/>
      <c r="DH1603" s="11"/>
      <c r="DI1603" s="6">
        <f>SUMIF(DJ$5:DJ$35,$D1603,DL$5:DL$35)</f>
        <v>0</v>
      </c>
      <c r="DJ1603" s="9"/>
      <c r="DK1603" s="10"/>
      <c r="DL1603" s="11"/>
      <c r="DM1603" s="6">
        <f>SUMIF(DN$5:DN$35,$D1603,DP$5:DP$35)</f>
        <v>0</v>
      </c>
      <c r="DN1603" s="9"/>
      <c r="DO1603" s="10"/>
      <c r="DP1603" s="11"/>
      <c r="DQ1603" s="6">
        <f>SUMIF(DR$5:DR$35,$D1603,DT$5:DT$35)</f>
        <v>0</v>
      </c>
      <c r="DR1603" s="9"/>
      <c r="DS1603" s="10"/>
      <c r="DT1603" s="11"/>
      <c r="DU1603" s="6">
        <f>SUMIF(DV$5:DV$35,$D1603,DX$5:DX$35)</f>
        <v>0</v>
      </c>
      <c r="DV1603" s="9"/>
      <c r="DW1603" s="10"/>
      <c r="DX1603" s="11"/>
      <c r="DY1603" s="6">
        <f>SUMIF(DZ$5:DZ$35,$D1603,EB$5:EB$35)</f>
        <v>0</v>
      </c>
      <c r="DZ1603" s="9"/>
      <c r="EA1603" s="10"/>
      <c r="EB1603" s="11"/>
      <c r="EC1603" s="6">
        <f>SUMIF(ED$5:ED$35,$D1603,EF$5:EF$35)</f>
        <v>0</v>
      </c>
      <c r="ED1603" s="9"/>
      <c r="EE1603" s="10"/>
      <c r="EF1603" s="11"/>
      <c r="EG1603" s="6">
        <f>SUMIF(EH$5:EH$35,$D1603,EJ$5:EJ$35)</f>
        <v>0</v>
      </c>
      <c r="EH1603" s="9"/>
      <c r="EI1603" s="10"/>
      <c r="EJ1603" s="11"/>
      <c r="EK1603" s="6">
        <f>SUMIF(EL$5:EL$35,$D1603,EN$5:EN$35)</f>
        <v>0</v>
      </c>
      <c r="EL1603" s="9"/>
      <c r="EM1603" s="10"/>
      <c r="EN1603" s="11"/>
      <c r="EO1603" s="6">
        <f>SUMIF(EP$5:EP$35,$D1603,ER$5:ER$35)</f>
        <v>0</v>
      </c>
      <c r="EP1603" s="9"/>
      <c r="EQ1603" s="10"/>
      <c r="ER1603" s="11"/>
      <c r="ES1603" s="6">
        <f>SUMIF(ET$5:ET$35,$D1603,EV$5:EV$35)</f>
        <v>0</v>
      </c>
      <c r="ET1603" s="9"/>
      <c r="EU1603" s="10"/>
      <c r="EV1603" s="11"/>
      <c r="EW1603" s="6">
        <f>SUMIF(EX$5:EX$35,$D1603,EZ$5:EZ$35)</f>
        <v>0</v>
      </c>
      <c r="EX1603" s="9"/>
      <c r="EY1603" s="10"/>
      <c r="EZ1603" s="11"/>
      <c r="FA1603" s="6">
        <f>SUMIF(FB$5:FB$35,$D1603,FD$5:FD$35)</f>
        <v>0</v>
      </c>
      <c r="FB1603" s="9"/>
      <c r="FC1603" s="10"/>
      <c r="FD1603" s="11"/>
      <c r="FE1603" s="6">
        <f>SUMIF(FF$5:FF$35,$D1603,FH$5:FH$35)</f>
        <v>0</v>
      </c>
      <c r="FF1603" s="9"/>
      <c r="FG1603" s="10"/>
      <c r="FH1603" s="11"/>
      <c r="FI1603" s="6">
        <f>SUMIF(FJ$5:FJ$35,$D1603,FL$5:FL$35)</f>
        <v>0</v>
      </c>
      <c r="FJ1603" s="9"/>
      <c r="FK1603" s="10"/>
      <c r="FL1603" s="11"/>
      <c r="FM1603" s="6">
        <f>SUMIF(FN$5:FN$35,$D1603,FP$5:FP$35)</f>
        <v>0</v>
      </c>
      <c r="FN1603" s="9"/>
      <c r="FO1603" s="10"/>
      <c r="FP1603" s="11"/>
      <c r="FQ1603" s="6">
        <f>SUMIF(FR$5:FR$35,$D1603,FT$5:FT$35)</f>
        <v>0</v>
      </c>
      <c r="FR1603" s="9"/>
      <c r="FS1603" s="10"/>
      <c r="FT1603" s="11"/>
      <c r="FU1603" s="6">
        <f>SUMIF(FV$5:FV$35,$D1603,FX$5:FX$35)</f>
        <v>0</v>
      </c>
      <c r="FV1603" s="9"/>
      <c r="FW1603" s="10"/>
      <c r="FX1603" s="11"/>
      <c r="FY1603" s="6">
        <f>SUMIF(FZ$5:FZ$35,$D1603,GB$5:GB$35)</f>
        <v>0</v>
      </c>
      <c r="FZ1603" s="9"/>
      <c r="GA1603" s="10"/>
      <c r="GB1603" s="11"/>
      <c r="GC1603" s="6">
        <f>SUMIF(GD$5:GD$35,$D1603,GF$5:GF$35)</f>
        <v>0</v>
      </c>
      <c r="GD1603" s="9"/>
      <c r="GE1603" s="10"/>
      <c r="GF1603" s="11"/>
      <c r="GG1603" s="6">
        <f>SUMIF(GH$5:GH$35,$D1603,GJ$5:GJ$35)</f>
        <v>0</v>
      </c>
      <c r="GH1603" s="9"/>
      <c r="GI1603" s="10"/>
      <c r="GJ1603" s="11"/>
      <c r="GK1603" s="6">
        <f>SUMIF(GL$5:GL$35,$D1603,GN$5:GN$35)</f>
        <v>0</v>
      </c>
      <c r="GL1603" s="9"/>
      <c r="GM1603" s="10"/>
      <c r="GN1603" s="11"/>
      <c r="GO1603" s="6">
        <f>SUMIF(GP$5:GP$35,$D1603,GR$5:GR$35)</f>
        <v>0</v>
      </c>
      <c r="GP1603" s="9"/>
      <c r="GQ1603" s="10"/>
      <c r="GR1603" s="11"/>
      <c r="GS1603" s="6">
        <f>SUMIF(GT$5:GT$35,$D1603,GV$5:GV$35)</f>
        <v>0</v>
      </c>
      <c r="GT1603" s="9"/>
      <c r="GU1603" s="10"/>
      <c r="GV1603" s="20"/>
      <c r="GW1603" s="19">
        <f t="shared" si="37"/>
        <v>0</v>
      </c>
      <c r="GX1603" s="472">
        <f>SUM(GW1603:GW1614)</f>
        <v>0</v>
      </c>
      <c r="GY1603" s="473" t="str">
        <f>D1603</f>
        <v>TS15435/000rg</v>
      </c>
    </row>
    <row r="1604" spans="1:207" ht="30">
      <c r="A1604" s="210" t="s">
        <v>76</v>
      </c>
      <c r="B1604" s="475"/>
      <c r="C1604" s="144" t="s">
        <v>454</v>
      </c>
      <c r="D1604" s="237" t="s">
        <v>450</v>
      </c>
      <c r="E1604" s="206">
        <f>SUMIF(F$36:F$66,$D1604,H$36:H$66)</f>
        <v>0</v>
      </c>
      <c r="F1604" s="9"/>
      <c r="G1604" s="10"/>
      <c r="H1604" s="11"/>
      <c r="I1604" s="6">
        <f>SUMIF(J$36:J$66,$D1604,L$36:L$66)</f>
        <v>0</v>
      </c>
      <c r="J1604" s="9"/>
      <c r="K1604" s="10"/>
      <c r="L1604" s="11"/>
      <c r="M1604" s="6">
        <f>SUMIF(N$36:N$66,$D1604,P$36:P$66)</f>
        <v>0</v>
      </c>
      <c r="N1604" s="9"/>
      <c r="O1604" s="10"/>
      <c r="P1604" s="11"/>
      <c r="Q1604" s="6">
        <f>SUMIF(R$36:R$66,$D1604,T$36:T$66)</f>
        <v>0</v>
      </c>
      <c r="R1604" s="9"/>
      <c r="S1604" s="10"/>
      <c r="T1604" s="11"/>
      <c r="U1604" s="6">
        <f>SUMIF(V$36:V$66,$D1604,X$36:X$66)</f>
        <v>0</v>
      </c>
      <c r="V1604" s="9"/>
      <c r="W1604" s="10"/>
      <c r="X1604" s="11"/>
      <c r="Y1604" s="6">
        <f>SUMIF(Z$36:Z$66,$D1604,AB$36:AB$66)</f>
        <v>0</v>
      </c>
      <c r="Z1604" s="9"/>
      <c r="AA1604" s="10"/>
      <c r="AB1604" s="11"/>
      <c r="AC1604" s="6">
        <f>SUMIF(AD$36:AD$66,$D1604,AF$36:AF$66)</f>
        <v>0</v>
      </c>
      <c r="AD1604" s="9"/>
      <c r="AE1604" s="10"/>
      <c r="AF1604" s="11"/>
      <c r="AG1604" s="6">
        <f>SUMIF(AH$36:AH$66,$D1604,AJ$36:AJ$66)</f>
        <v>0</v>
      </c>
      <c r="AH1604" s="9"/>
      <c r="AI1604" s="10"/>
      <c r="AJ1604" s="11"/>
      <c r="AK1604" s="6">
        <f>SUMIF(AL$36:AL$66,$D1604,AN$36:AN$66)</f>
        <v>0</v>
      </c>
      <c r="AL1604" s="9"/>
      <c r="AM1604" s="10"/>
      <c r="AN1604" s="11"/>
      <c r="AO1604" s="6">
        <f>SUMIF(AP$36:AP$66,$D1604,AR$36:AR$66)</f>
        <v>0</v>
      </c>
      <c r="AP1604" s="9"/>
      <c r="AQ1604" s="10"/>
      <c r="AR1604" s="11"/>
      <c r="AS1604" s="6">
        <f>SUMIF(AT$36:AT$66,$D1604,AV$36:AV$66)</f>
        <v>0</v>
      </c>
      <c r="AT1604" s="9"/>
      <c r="AU1604" s="10"/>
      <c r="AV1604" s="11"/>
      <c r="AW1604" s="6">
        <f>SUMIF(AX$36:AX$66,$D1604,AZ$36:AZ$66)</f>
        <v>0</v>
      </c>
      <c r="AX1604" s="9"/>
      <c r="AY1604" s="10"/>
      <c r="AZ1604" s="11"/>
      <c r="BA1604" s="6">
        <f>SUMIF(BB$36:BB$66,$D1604,BD$36:BD$66)</f>
        <v>0</v>
      </c>
      <c r="BB1604" s="9"/>
      <c r="BC1604" s="10"/>
      <c r="BD1604" s="11"/>
      <c r="BE1604" s="6">
        <f>SUMIF(BF$36:BF$66,$D1604,BH$36:BH$66)</f>
        <v>0</v>
      </c>
      <c r="BF1604" s="9"/>
      <c r="BG1604" s="10"/>
      <c r="BH1604" s="11"/>
      <c r="BI1604" s="6">
        <f>SUMIF(BJ$36:BJ$66,$D1604,BL$36:BL$66)</f>
        <v>0</v>
      </c>
      <c r="BJ1604" s="9"/>
      <c r="BK1604" s="10"/>
      <c r="BL1604" s="11"/>
      <c r="BM1604" s="6">
        <f>SUMIF(BN$36:BN$66,$D1604,BP$36:BP$66)</f>
        <v>0</v>
      </c>
      <c r="BN1604" s="9"/>
      <c r="BO1604" s="10"/>
      <c r="BP1604" s="11"/>
      <c r="BQ1604" s="6">
        <f>SUMIF(BR$36:BR$66,$D1604,BT$36:BT$66)</f>
        <v>0</v>
      </c>
      <c r="BR1604" s="9"/>
      <c r="BS1604" s="10"/>
      <c r="BT1604" s="11"/>
      <c r="BU1604" s="6">
        <f>SUMIF(BV$36:BV$66,$D1604,BX$36:BX$66)</f>
        <v>0</v>
      </c>
      <c r="BV1604" s="9"/>
      <c r="BW1604" s="10"/>
      <c r="BX1604" s="11"/>
      <c r="BY1604" s="6">
        <f>SUMIF(BZ$36:BZ$66,$D1604,CB$36:CB$66)</f>
        <v>0</v>
      </c>
      <c r="BZ1604" s="9"/>
      <c r="CA1604" s="10"/>
      <c r="CB1604" s="11"/>
      <c r="CC1604" s="6">
        <f>SUMIF(CD$36:CD$66,$D1604,CF$36:CF$66)</f>
        <v>0</v>
      </c>
      <c r="CD1604" s="9"/>
      <c r="CE1604" s="10"/>
      <c r="CF1604" s="11"/>
      <c r="CG1604" s="6">
        <f>SUMIF(CH$36:CH$66,$D1604,CJ$36:CJ$66)</f>
        <v>0</v>
      </c>
      <c r="CH1604" s="9"/>
      <c r="CI1604" s="10"/>
      <c r="CJ1604" s="11"/>
      <c r="CK1604" s="6">
        <f>SUMIF(CL$36:CL$66,$D1604,CN$36:CN$66)</f>
        <v>0</v>
      </c>
      <c r="CL1604" s="9"/>
      <c r="CM1604" s="10"/>
      <c r="CN1604" s="11"/>
      <c r="CO1604" s="6">
        <f>SUMIF(CP$36:CP$66,$D1604,CR$36:CR$66)</f>
        <v>0</v>
      </c>
      <c r="CP1604" s="9"/>
      <c r="CQ1604" s="10"/>
      <c r="CR1604" s="11"/>
      <c r="CS1604" s="6">
        <f>SUMIF(CT$36:CT$66,$D1604,CV$36:CV$66)</f>
        <v>0</v>
      </c>
      <c r="CT1604" s="9"/>
      <c r="CU1604" s="10"/>
      <c r="CV1604" s="11"/>
      <c r="CW1604" s="6">
        <f>SUMIF(CX$36:CX$66,$D1604,CZ$36:CZ$66)</f>
        <v>0</v>
      </c>
      <c r="CX1604" s="9"/>
      <c r="CY1604" s="10"/>
      <c r="CZ1604" s="11"/>
      <c r="DA1604" s="6">
        <f>SUMIF(DB$36:DB$66,$D1604,DD$36:DD$66)</f>
        <v>0</v>
      </c>
      <c r="DB1604" s="9"/>
      <c r="DC1604" s="10"/>
      <c r="DD1604" s="11"/>
      <c r="DE1604" s="6">
        <f>SUMIF(DF$36:DF$66,$D1604,DH$36:DH$66)</f>
        <v>0</v>
      </c>
      <c r="DF1604" s="9"/>
      <c r="DG1604" s="10"/>
      <c r="DH1604" s="11"/>
      <c r="DI1604" s="6">
        <f>SUMIF(DJ$36:DJ$66,$D1604,DL$36:DL$66)</f>
        <v>0</v>
      </c>
      <c r="DJ1604" s="9"/>
      <c r="DK1604" s="10"/>
      <c r="DL1604" s="11"/>
      <c r="DM1604" s="6">
        <f>SUMIF(DN$36:DN$66,$D1604,DP$36:DP$66)</f>
        <v>0</v>
      </c>
      <c r="DN1604" s="9"/>
      <c r="DO1604" s="10"/>
      <c r="DP1604" s="11"/>
      <c r="DQ1604" s="6">
        <f>SUMIF(DR$36:DR$66,$D1604,DT$36:DT$66)</f>
        <v>0</v>
      </c>
      <c r="DR1604" s="9"/>
      <c r="DS1604" s="10"/>
      <c r="DT1604" s="11"/>
      <c r="DU1604" s="6">
        <f>SUMIF(DV$36:DV$66,$D1604,DX$36:DX$66)</f>
        <v>0</v>
      </c>
      <c r="DV1604" s="9"/>
      <c r="DW1604" s="10"/>
      <c r="DX1604" s="11"/>
      <c r="DY1604" s="6">
        <f>SUMIF(DZ$36:DZ$66,$D1604,EB$36:EB$66)</f>
        <v>0</v>
      </c>
      <c r="DZ1604" s="9"/>
      <c r="EA1604" s="10"/>
      <c r="EB1604" s="11"/>
      <c r="EC1604" s="6">
        <f>SUMIF(ED$36:ED$66,$D1604,EF$36:EF$66)</f>
        <v>0</v>
      </c>
      <c r="ED1604" s="9"/>
      <c r="EE1604" s="10"/>
      <c r="EF1604" s="11"/>
      <c r="EG1604" s="6">
        <f>SUMIF(EH$36:EH$66,$D1604,EJ$36:EJ$66)</f>
        <v>0</v>
      </c>
      <c r="EH1604" s="9"/>
      <c r="EI1604" s="10"/>
      <c r="EJ1604" s="11"/>
      <c r="EK1604" s="6">
        <f>SUMIF(EL$36:EL$66,$D1604,EN$36:EN$66)</f>
        <v>0</v>
      </c>
      <c r="EL1604" s="9"/>
      <c r="EM1604" s="10"/>
      <c r="EN1604" s="11"/>
      <c r="EO1604" s="6">
        <f>SUMIF(EP$36:EP$66,$D1604,ER$36:ER$66)</f>
        <v>0</v>
      </c>
      <c r="EP1604" s="9"/>
      <c r="EQ1604" s="10"/>
      <c r="ER1604" s="11"/>
      <c r="ES1604" s="6">
        <f>SUMIF(ET$36:ET$66,$D1604,EV$36:EV$66)</f>
        <v>0</v>
      </c>
      <c r="ET1604" s="9"/>
      <c r="EU1604" s="10"/>
      <c r="EV1604" s="11"/>
      <c r="EW1604" s="6">
        <f>SUMIF(EX$36:EX$66,$D1604,EZ$36:EZ$66)</f>
        <v>0</v>
      </c>
      <c r="EX1604" s="9"/>
      <c r="EY1604" s="10"/>
      <c r="EZ1604" s="11"/>
      <c r="FA1604" s="6">
        <f>SUMIF(FB$36:FB$66,$D1604,FD$36:FD$66)</f>
        <v>0</v>
      </c>
      <c r="FB1604" s="9"/>
      <c r="FC1604" s="10"/>
      <c r="FD1604" s="11"/>
      <c r="FE1604" s="6">
        <f>SUMIF(FF$36:FF$66,$D1604,FH$36:FH$66)</f>
        <v>0</v>
      </c>
      <c r="FF1604" s="9"/>
      <c r="FG1604" s="10"/>
      <c r="FH1604" s="11"/>
      <c r="FI1604" s="6">
        <f>SUMIF(FJ$36:FJ$66,$D1604,FL$36:FL$66)</f>
        <v>0</v>
      </c>
      <c r="FJ1604" s="9"/>
      <c r="FK1604" s="10"/>
      <c r="FL1604" s="11"/>
      <c r="FM1604" s="6">
        <f>SUMIF(FN$36:FN$66,$D1604,FP$36:FP$66)</f>
        <v>0</v>
      </c>
      <c r="FN1604" s="9"/>
      <c r="FO1604" s="10"/>
      <c r="FP1604" s="11"/>
      <c r="FQ1604" s="6">
        <f>SUMIF(FR$36:FR$66,$D1604,FT$36:FT$66)</f>
        <v>0</v>
      </c>
      <c r="FR1604" s="9"/>
      <c r="FS1604" s="10"/>
      <c r="FT1604" s="11"/>
      <c r="FU1604" s="6">
        <f>SUMIF(FV$36:FV$66,$D1604,FX$36:FX$66)</f>
        <v>0</v>
      </c>
      <c r="FV1604" s="9"/>
      <c r="FW1604" s="10"/>
      <c r="FX1604" s="11"/>
      <c r="FY1604" s="6">
        <f>SUMIF(FZ$36:FZ$66,$D1604,GB$36:GB$66)</f>
        <v>0</v>
      </c>
      <c r="FZ1604" s="9"/>
      <c r="GA1604" s="10"/>
      <c r="GB1604" s="11"/>
      <c r="GC1604" s="6">
        <f>SUMIF(GD$36:GD$66,$D1604,GF$36:GF$66)</f>
        <v>0</v>
      </c>
      <c r="GD1604" s="9"/>
      <c r="GE1604" s="10"/>
      <c r="GF1604" s="11"/>
      <c r="GG1604" s="6">
        <f>SUMIF(GH$36:GH$66,$D1604,GJ$36:GJ$66)</f>
        <v>0</v>
      </c>
      <c r="GH1604" s="9"/>
      <c r="GI1604" s="10"/>
      <c r="GJ1604" s="11"/>
      <c r="GK1604" s="6">
        <f>SUMIF(GL$36:GL$66,$D1604,GN$36:GN$66)</f>
        <v>0</v>
      </c>
      <c r="GL1604" s="9"/>
      <c r="GM1604" s="10"/>
      <c r="GN1604" s="11"/>
      <c r="GO1604" s="6">
        <f>SUMIF(GP$36:GP$66,$D1604,GR$36:GR$66)</f>
        <v>0</v>
      </c>
      <c r="GP1604" s="9"/>
      <c r="GQ1604" s="10"/>
      <c r="GR1604" s="11"/>
      <c r="GS1604" s="6">
        <f>SUMIF(GT$36:GT$66,$D1604,GV$36:GV$66)</f>
        <v>0</v>
      </c>
      <c r="GT1604" s="9"/>
      <c r="GU1604" s="10"/>
      <c r="GV1604" s="20"/>
      <c r="GW1604" s="19">
        <f t="shared" si="37"/>
        <v>0</v>
      </c>
      <c r="GX1604" s="472"/>
      <c r="GY1604" s="473"/>
    </row>
    <row r="1605" spans="1:207" ht="30">
      <c r="A1605" s="210" t="s">
        <v>77</v>
      </c>
      <c r="B1605" s="475"/>
      <c r="C1605" s="144" t="s">
        <v>454</v>
      </c>
      <c r="D1605" s="237" t="s">
        <v>450</v>
      </c>
      <c r="E1605" s="206">
        <f>SUMIF(F$67:F$97,$D1605,H$67:H$97)</f>
        <v>0</v>
      </c>
      <c r="F1605" s="9"/>
      <c r="G1605" s="10"/>
      <c r="H1605" s="11"/>
      <c r="I1605" s="6">
        <f>SUMIF(J$67:J$97,$D1605,L$67:L$97)</f>
        <v>0</v>
      </c>
      <c r="J1605" s="9"/>
      <c r="K1605" s="10"/>
      <c r="L1605" s="11"/>
      <c r="M1605" s="6">
        <f>SUMIF(N$67:N$97,$D1605,P$67:P$97)</f>
        <v>0</v>
      </c>
      <c r="N1605" s="9"/>
      <c r="O1605" s="10"/>
      <c r="P1605" s="11"/>
      <c r="Q1605" s="6">
        <f>SUMIF(R$67:R$97,$D1605,T$67:T$97)</f>
        <v>0</v>
      </c>
      <c r="R1605" s="9"/>
      <c r="S1605" s="10"/>
      <c r="T1605" s="11"/>
      <c r="U1605" s="6">
        <f>SUMIF(V$67:V$97,$D1605,X$67:X$97)</f>
        <v>0</v>
      </c>
      <c r="V1605" s="9"/>
      <c r="W1605" s="10"/>
      <c r="X1605" s="11"/>
      <c r="Y1605" s="6">
        <f>SUMIF(Z$67:Z$97,$D1605,AB$67:AB$97)</f>
        <v>0</v>
      </c>
      <c r="Z1605" s="9"/>
      <c r="AA1605" s="10"/>
      <c r="AB1605" s="11"/>
      <c r="AC1605" s="6">
        <f>SUMIF(AD$67:AD$97,$D1605,AF$67:AF$97)</f>
        <v>0</v>
      </c>
      <c r="AD1605" s="9"/>
      <c r="AE1605" s="10"/>
      <c r="AF1605" s="11"/>
      <c r="AG1605" s="6">
        <f>SUMIF(AH$67:AH$97,$D1605,AJ$67:AJ$97)</f>
        <v>0</v>
      </c>
      <c r="AH1605" s="9"/>
      <c r="AI1605" s="10"/>
      <c r="AJ1605" s="11"/>
      <c r="AK1605" s="6">
        <f>SUMIF(AL$67:AL$97,$D1605,AN$67:AN$97)</f>
        <v>0</v>
      </c>
      <c r="AL1605" s="9"/>
      <c r="AM1605" s="10"/>
      <c r="AN1605" s="11"/>
      <c r="AO1605" s="6">
        <f>SUMIF(AP$67:AP$97,$D1605,AR$67:AR$97)</f>
        <v>0</v>
      </c>
      <c r="AP1605" s="9"/>
      <c r="AQ1605" s="10"/>
      <c r="AR1605" s="11"/>
      <c r="AS1605" s="6">
        <f>SUMIF(AT$67:AT$97,$D1605,AV$67:AV$97)</f>
        <v>0</v>
      </c>
      <c r="AT1605" s="9"/>
      <c r="AU1605" s="10"/>
      <c r="AV1605" s="11"/>
      <c r="AW1605" s="6">
        <f>SUMIF(AX$67:AX$97,$D1605,AZ$67:AZ$97)</f>
        <v>0</v>
      </c>
      <c r="AX1605" s="9"/>
      <c r="AY1605" s="10"/>
      <c r="AZ1605" s="11"/>
      <c r="BA1605" s="6">
        <f>SUMIF(BB$67:BB$97,$D1605,BD$67:BD$97)</f>
        <v>0</v>
      </c>
      <c r="BB1605" s="9"/>
      <c r="BC1605" s="10"/>
      <c r="BD1605" s="11"/>
      <c r="BE1605" s="6">
        <f>SUMIF(BF$67:BF$97,$D1605,BH$67:BH$97)</f>
        <v>0</v>
      </c>
      <c r="BF1605" s="9"/>
      <c r="BG1605" s="10"/>
      <c r="BH1605" s="11"/>
      <c r="BI1605" s="6">
        <f>SUMIF(BJ$67:BJ$97,$D1605,BL$67:BL$97)</f>
        <v>0</v>
      </c>
      <c r="BJ1605" s="9"/>
      <c r="BK1605" s="10"/>
      <c r="BL1605" s="11"/>
      <c r="BM1605" s="6">
        <f>SUMIF(BN$67:BN$97,$D1605,BP$67:BP$97)</f>
        <v>0</v>
      </c>
      <c r="BN1605" s="9"/>
      <c r="BO1605" s="10"/>
      <c r="BP1605" s="11"/>
      <c r="BQ1605" s="6">
        <f>SUMIF(BR$67:BR$97,$D1605,BT$67:BT$97)</f>
        <v>0</v>
      </c>
      <c r="BR1605" s="9"/>
      <c r="BS1605" s="10"/>
      <c r="BT1605" s="11"/>
      <c r="BU1605" s="6">
        <f>SUMIF(BV$67:BV$97,$D1605,BX$67:BX$97)</f>
        <v>0</v>
      </c>
      <c r="BV1605" s="9"/>
      <c r="BW1605" s="10"/>
      <c r="BX1605" s="11"/>
      <c r="BY1605" s="6">
        <f>SUMIF(BZ$67:BZ$97,$D1605,CB$67:CB$97)</f>
        <v>0</v>
      </c>
      <c r="BZ1605" s="9"/>
      <c r="CA1605" s="10"/>
      <c r="CB1605" s="11"/>
      <c r="CC1605" s="6">
        <f>SUMIF(CD$67:CD$97,$D1605,CF$67:CF$97)</f>
        <v>0</v>
      </c>
      <c r="CD1605" s="9"/>
      <c r="CE1605" s="10"/>
      <c r="CF1605" s="11"/>
      <c r="CG1605" s="6">
        <f>SUMIF(CH$67:CH$97,$D1605,CJ$67:CJ$97)</f>
        <v>0</v>
      </c>
      <c r="CH1605" s="9"/>
      <c r="CI1605" s="10"/>
      <c r="CJ1605" s="11"/>
      <c r="CK1605" s="6">
        <f>SUMIF(CL$67:CL$97,$D1605,CN$67:CN$97)</f>
        <v>0</v>
      </c>
      <c r="CL1605" s="9"/>
      <c r="CM1605" s="10"/>
      <c r="CN1605" s="11"/>
      <c r="CO1605" s="6">
        <f>SUMIF(CP$67:CP$97,$D1605,CR$67:CR$97)</f>
        <v>0</v>
      </c>
      <c r="CP1605" s="9"/>
      <c r="CQ1605" s="10"/>
      <c r="CR1605" s="11"/>
      <c r="CS1605" s="6">
        <f>SUMIF(CT$67:CT$97,$D1605,CV$67:CV$97)</f>
        <v>0</v>
      </c>
      <c r="CT1605" s="9"/>
      <c r="CU1605" s="10"/>
      <c r="CV1605" s="11"/>
      <c r="CW1605" s="6">
        <f>SUMIF(CX$67:CX$97,$D1605,CZ$67:CZ$97)</f>
        <v>0</v>
      </c>
      <c r="CX1605" s="9"/>
      <c r="CY1605" s="10"/>
      <c r="CZ1605" s="11"/>
      <c r="DA1605" s="6">
        <f>SUMIF(DB$67:DB$97,$D1605,DD$67:DD$97)</f>
        <v>0</v>
      </c>
      <c r="DB1605" s="9"/>
      <c r="DC1605" s="10"/>
      <c r="DD1605" s="11"/>
      <c r="DE1605" s="6">
        <f>SUMIF(DF$67:DF$97,$D1605,DH$67:DH$97)</f>
        <v>0</v>
      </c>
      <c r="DF1605" s="9"/>
      <c r="DG1605" s="10"/>
      <c r="DH1605" s="11"/>
      <c r="DI1605" s="6">
        <f>SUMIF(DJ$67:DJ$97,$D1605,DL$67:DL$97)</f>
        <v>0</v>
      </c>
      <c r="DJ1605" s="9"/>
      <c r="DK1605" s="10"/>
      <c r="DL1605" s="11"/>
      <c r="DM1605" s="6">
        <f>SUMIF(DN$67:DN$97,$D1605,DP$67:DP$97)</f>
        <v>0</v>
      </c>
      <c r="DN1605" s="9"/>
      <c r="DO1605" s="10"/>
      <c r="DP1605" s="11"/>
      <c r="DQ1605" s="6">
        <f>SUMIF(DR$67:DR$97,$D1605,DT$67:DT$97)</f>
        <v>0</v>
      </c>
      <c r="DR1605" s="9"/>
      <c r="DS1605" s="10"/>
      <c r="DT1605" s="11"/>
      <c r="DU1605" s="6">
        <f>SUMIF(DV$67:DV$97,$D1605,DX$67:DX$97)</f>
        <v>0</v>
      </c>
      <c r="DV1605" s="9"/>
      <c r="DW1605" s="10"/>
      <c r="DX1605" s="11"/>
      <c r="DY1605" s="6">
        <f>SUMIF(DZ$67:DZ$97,$D1605,EB$67:EB$97)</f>
        <v>0</v>
      </c>
      <c r="DZ1605" s="9"/>
      <c r="EA1605" s="10"/>
      <c r="EB1605" s="11"/>
      <c r="EC1605" s="6">
        <f>SUMIF(ED$67:ED$97,$D1605,EF$67:EF$97)</f>
        <v>0</v>
      </c>
      <c r="ED1605" s="9"/>
      <c r="EE1605" s="10"/>
      <c r="EF1605" s="11"/>
      <c r="EG1605" s="6">
        <f>SUMIF(EH$67:EH$97,$D1605,EJ$67:EJ$97)</f>
        <v>0</v>
      </c>
      <c r="EH1605" s="9"/>
      <c r="EI1605" s="10"/>
      <c r="EJ1605" s="11"/>
      <c r="EK1605" s="6">
        <f>SUMIF(EL$67:EL$97,$D1605,EN$67:EN$97)</f>
        <v>0</v>
      </c>
      <c r="EL1605" s="9"/>
      <c r="EM1605" s="10"/>
      <c r="EN1605" s="11"/>
      <c r="EO1605" s="6">
        <f>SUMIF(EP$67:EP$97,$D1605,ER$67:ER$97)</f>
        <v>0</v>
      </c>
      <c r="EP1605" s="9"/>
      <c r="EQ1605" s="10"/>
      <c r="ER1605" s="11"/>
      <c r="ES1605" s="6">
        <f>SUMIF(ET$67:ET$97,$D1605,EV$67:EV$97)</f>
        <v>0</v>
      </c>
      <c r="ET1605" s="9"/>
      <c r="EU1605" s="10"/>
      <c r="EV1605" s="11"/>
      <c r="EW1605" s="6">
        <f>SUMIF(EX$67:EX$97,$D1605,EZ$67:EZ$97)</f>
        <v>0</v>
      </c>
      <c r="EX1605" s="9"/>
      <c r="EY1605" s="10"/>
      <c r="EZ1605" s="11"/>
      <c r="FA1605" s="6">
        <f>SUMIF(FB$67:FB$97,$D1605,FD$67:FD$97)</f>
        <v>0</v>
      </c>
      <c r="FB1605" s="9"/>
      <c r="FC1605" s="10"/>
      <c r="FD1605" s="11"/>
      <c r="FE1605" s="6">
        <f>SUMIF(FF$67:FF$97,$D1605,FH$67:FH$97)</f>
        <v>0</v>
      </c>
      <c r="FF1605" s="9"/>
      <c r="FG1605" s="10"/>
      <c r="FH1605" s="11"/>
      <c r="FI1605" s="6">
        <f>SUMIF(FJ$67:FJ$97,$D1605,FL$67:FL$97)</f>
        <v>0</v>
      </c>
      <c r="FJ1605" s="9"/>
      <c r="FK1605" s="10"/>
      <c r="FL1605" s="11"/>
      <c r="FM1605" s="6">
        <f>SUMIF(FN$67:FN$97,$D1605,FP$67:FP$97)</f>
        <v>0</v>
      </c>
      <c r="FN1605" s="9"/>
      <c r="FO1605" s="10"/>
      <c r="FP1605" s="11"/>
      <c r="FQ1605" s="6">
        <f>SUMIF(FR$67:FR$97,$D1605,FT$67:FT$97)</f>
        <v>0</v>
      </c>
      <c r="FR1605" s="9"/>
      <c r="FS1605" s="10"/>
      <c r="FT1605" s="11"/>
      <c r="FU1605" s="6">
        <f>SUMIF(FV$67:FV$97,$D1605,FX$67:FX$97)</f>
        <v>0</v>
      </c>
      <c r="FV1605" s="9"/>
      <c r="FW1605" s="10"/>
      <c r="FX1605" s="11"/>
      <c r="FY1605" s="6">
        <f>SUMIF(FZ$67:FZ$97,$D1605,GB$67:GB$97)</f>
        <v>0</v>
      </c>
      <c r="FZ1605" s="9"/>
      <c r="GA1605" s="10"/>
      <c r="GB1605" s="11"/>
      <c r="GC1605" s="6">
        <f>SUMIF(GD$67:GD$97,$D1605,GF$67:GF$97)</f>
        <v>0</v>
      </c>
      <c r="GD1605" s="9"/>
      <c r="GE1605" s="10"/>
      <c r="GF1605" s="11"/>
      <c r="GG1605" s="6">
        <f>SUMIF(GH$67:GH$97,$D1605,GJ$67:GJ$97)</f>
        <v>0</v>
      </c>
      <c r="GH1605" s="9"/>
      <c r="GI1605" s="10"/>
      <c r="GJ1605" s="11"/>
      <c r="GK1605" s="6">
        <f>SUMIF(GL$67:GL$97,$D1605,GN$67:GN$97)</f>
        <v>0</v>
      </c>
      <c r="GL1605" s="9"/>
      <c r="GM1605" s="10"/>
      <c r="GN1605" s="11"/>
      <c r="GO1605" s="6">
        <f>SUMIF(GP$67:GP$97,$D1605,GR$67:GR$97)</f>
        <v>0</v>
      </c>
      <c r="GP1605" s="9"/>
      <c r="GQ1605" s="10"/>
      <c r="GR1605" s="11"/>
      <c r="GS1605" s="6">
        <f>SUMIF(GT$67:GT$97,$D1605,GV$67:GV$97)</f>
        <v>0</v>
      </c>
      <c r="GT1605" s="9"/>
      <c r="GU1605" s="10"/>
      <c r="GV1605" s="20"/>
      <c r="GW1605" s="19">
        <f t="shared" si="37"/>
        <v>0</v>
      </c>
      <c r="GX1605" s="472"/>
      <c r="GY1605" s="473"/>
    </row>
    <row r="1606" spans="1:207" ht="30">
      <c r="A1606" s="210" t="s">
        <v>78</v>
      </c>
      <c r="B1606" s="475"/>
      <c r="C1606" s="144" t="s">
        <v>454</v>
      </c>
      <c r="D1606" s="237" t="s">
        <v>450</v>
      </c>
      <c r="E1606" s="206">
        <f>SUMIF(F$98:F$128,$D1606,H$98:H$128)</f>
        <v>0</v>
      </c>
      <c r="F1606" s="9"/>
      <c r="G1606" s="10"/>
      <c r="H1606" s="11"/>
      <c r="I1606" s="6">
        <f>SUMIF(J$98:J$128,$D1606,L$98:L$128)</f>
        <v>0</v>
      </c>
      <c r="J1606" s="9"/>
      <c r="K1606" s="10"/>
      <c r="L1606" s="11"/>
      <c r="M1606" s="6">
        <f>SUMIF(N$98:N$128,$D1606,P$98:P$128)</f>
        <v>0</v>
      </c>
      <c r="N1606" s="9"/>
      <c r="O1606" s="10"/>
      <c r="P1606" s="11"/>
      <c r="Q1606" s="6">
        <f>SUMIF(R$98:R$128,$D1606,T$98:T$128)</f>
        <v>0</v>
      </c>
      <c r="R1606" s="9"/>
      <c r="S1606" s="10"/>
      <c r="T1606" s="11"/>
      <c r="U1606" s="6">
        <f>SUMIF(V$98:V$128,$D1606,X$98:X$128)</f>
        <v>0</v>
      </c>
      <c r="V1606" s="9"/>
      <c r="W1606" s="10"/>
      <c r="X1606" s="11"/>
      <c r="Y1606" s="6">
        <f>SUMIF(Z$98:Z$128,$D1606,AB$98:AB$128)</f>
        <v>0</v>
      </c>
      <c r="Z1606" s="9"/>
      <c r="AA1606" s="10"/>
      <c r="AB1606" s="11"/>
      <c r="AC1606" s="6">
        <f>SUMIF(AD$98:AD$128,$D1606,AF$98:AF$128)</f>
        <v>0</v>
      </c>
      <c r="AD1606" s="9"/>
      <c r="AE1606" s="10"/>
      <c r="AF1606" s="11"/>
      <c r="AG1606" s="6">
        <f>SUMIF(AH$98:AH$128,$D1606,AJ$98:AJ$128)</f>
        <v>0</v>
      </c>
      <c r="AH1606" s="9"/>
      <c r="AI1606" s="10"/>
      <c r="AJ1606" s="11"/>
      <c r="AK1606" s="6">
        <f>SUMIF(AL$98:AL$128,$D1606,AN$98:AN$128)</f>
        <v>0</v>
      </c>
      <c r="AL1606" s="9"/>
      <c r="AM1606" s="10"/>
      <c r="AN1606" s="11"/>
      <c r="AO1606" s="6">
        <f>SUMIF(AP$98:AP$128,$D1606,AR$98:AR$128)</f>
        <v>0</v>
      </c>
      <c r="AP1606" s="9"/>
      <c r="AQ1606" s="10"/>
      <c r="AR1606" s="11"/>
      <c r="AS1606" s="6">
        <f>SUMIF(AT$98:AT$128,$D1606,AV$98:AV$128)</f>
        <v>0</v>
      </c>
      <c r="AT1606" s="9"/>
      <c r="AU1606" s="10"/>
      <c r="AV1606" s="11"/>
      <c r="AW1606" s="6">
        <f>SUMIF(AX$98:AX$128,$D1606,AZ$98:AZ$128)</f>
        <v>0</v>
      </c>
      <c r="AX1606" s="9"/>
      <c r="AY1606" s="10"/>
      <c r="AZ1606" s="11"/>
      <c r="BA1606" s="6">
        <f>SUMIF(BB$98:BB$128,$D1606,BD$98:BD$128)</f>
        <v>0</v>
      </c>
      <c r="BB1606" s="9"/>
      <c r="BC1606" s="10"/>
      <c r="BD1606" s="11"/>
      <c r="BE1606" s="6">
        <f>SUMIF(BF$98:BF$128,$D1606,BH$98:BH$128)</f>
        <v>0</v>
      </c>
      <c r="BF1606" s="9"/>
      <c r="BG1606" s="10"/>
      <c r="BH1606" s="11"/>
      <c r="BI1606" s="6">
        <f>SUMIF(BJ$98:BJ$128,$D1606,BL$98:BL$128)</f>
        <v>0</v>
      </c>
      <c r="BJ1606" s="9"/>
      <c r="BK1606" s="10"/>
      <c r="BL1606" s="11"/>
      <c r="BM1606" s="6">
        <f>SUMIF(BN$98:BN$128,$D1606,BP$98:BP$128)</f>
        <v>0</v>
      </c>
      <c r="BN1606" s="9"/>
      <c r="BO1606" s="10"/>
      <c r="BP1606" s="11"/>
      <c r="BQ1606" s="6">
        <f>SUMIF(BR$98:BR$128,$D1606,BT$98:BT$128)</f>
        <v>0</v>
      </c>
      <c r="BR1606" s="9"/>
      <c r="BS1606" s="10"/>
      <c r="BT1606" s="11"/>
      <c r="BU1606" s="6">
        <f>SUMIF(BV$98:BV$128,$D1606,BX$98:BX$128)</f>
        <v>0</v>
      </c>
      <c r="BV1606" s="9"/>
      <c r="BW1606" s="10"/>
      <c r="BX1606" s="11"/>
      <c r="BY1606" s="6">
        <f>SUMIF(BZ$98:BZ$128,$D1606,CB$98:CB$128)</f>
        <v>0</v>
      </c>
      <c r="BZ1606" s="9"/>
      <c r="CA1606" s="10"/>
      <c r="CB1606" s="11"/>
      <c r="CC1606" s="6">
        <f>SUMIF(CD$98:CD$128,$D1606,CF$98:CF$128)</f>
        <v>0</v>
      </c>
      <c r="CD1606" s="9"/>
      <c r="CE1606" s="10"/>
      <c r="CF1606" s="11"/>
      <c r="CG1606" s="6">
        <f>SUMIF(CH$98:CH$128,$D1606,CJ$98:CJ$128)</f>
        <v>0</v>
      </c>
      <c r="CH1606" s="9"/>
      <c r="CI1606" s="10"/>
      <c r="CJ1606" s="11"/>
      <c r="CK1606" s="6">
        <f>SUMIF(CL$98:CL$128,$D1606,CN$98:CN$128)</f>
        <v>0</v>
      </c>
      <c r="CL1606" s="9"/>
      <c r="CM1606" s="10"/>
      <c r="CN1606" s="11"/>
      <c r="CO1606" s="6">
        <f>SUMIF(CP$98:CP$128,$D1606,CR$98:CR$128)</f>
        <v>0</v>
      </c>
      <c r="CP1606" s="9"/>
      <c r="CQ1606" s="10"/>
      <c r="CR1606" s="11"/>
      <c r="CS1606" s="6">
        <f>SUMIF(CT$98:CT$128,$D1606,CV$98:CV$128)</f>
        <v>0</v>
      </c>
      <c r="CT1606" s="9"/>
      <c r="CU1606" s="10"/>
      <c r="CV1606" s="11"/>
      <c r="CW1606" s="6">
        <f>SUMIF(CX$98:CX$128,$D1606,CZ$98:CZ$128)</f>
        <v>0</v>
      </c>
      <c r="CX1606" s="9"/>
      <c r="CY1606" s="10"/>
      <c r="CZ1606" s="11"/>
      <c r="DA1606" s="6">
        <f>SUMIF(DB$98:DB$128,$D1606,DD$98:DD$128)</f>
        <v>0</v>
      </c>
      <c r="DB1606" s="9"/>
      <c r="DC1606" s="10"/>
      <c r="DD1606" s="11"/>
      <c r="DE1606" s="6">
        <f>SUMIF(DF$98:DF$128,$D1606,DH$98:DH$128)</f>
        <v>0</v>
      </c>
      <c r="DF1606" s="9"/>
      <c r="DG1606" s="10"/>
      <c r="DH1606" s="11"/>
      <c r="DI1606" s="6">
        <f>SUMIF(DJ$98:DJ$128,$D1606,DL$98:DL$128)</f>
        <v>0</v>
      </c>
      <c r="DJ1606" s="9"/>
      <c r="DK1606" s="10"/>
      <c r="DL1606" s="11"/>
      <c r="DM1606" s="6">
        <f>SUMIF(DN$98:DN$128,$D1606,DP$98:DP$128)</f>
        <v>0</v>
      </c>
      <c r="DN1606" s="9"/>
      <c r="DO1606" s="10"/>
      <c r="DP1606" s="11"/>
      <c r="DQ1606" s="6">
        <f>SUMIF(DR$98:DR$128,$D1606,DT$98:DT$128)</f>
        <v>0</v>
      </c>
      <c r="DR1606" s="9"/>
      <c r="DS1606" s="10"/>
      <c r="DT1606" s="11"/>
      <c r="DU1606" s="6">
        <f>SUMIF(DV$98:DV$128,$D1606,DX$98:DX$128)</f>
        <v>0</v>
      </c>
      <c r="DV1606" s="9"/>
      <c r="DW1606" s="10"/>
      <c r="DX1606" s="11"/>
      <c r="DY1606" s="6">
        <f>SUMIF(DZ$98:DZ$128,$D1606,EB$98:EB$128)</f>
        <v>0</v>
      </c>
      <c r="DZ1606" s="9"/>
      <c r="EA1606" s="10"/>
      <c r="EB1606" s="11"/>
      <c r="EC1606" s="6">
        <f>SUMIF(ED$98:ED$128,$D1606,EF$98:EF$128)</f>
        <v>0</v>
      </c>
      <c r="ED1606" s="9"/>
      <c r="EE1606" s="10"/>
      <c r="EF1606" s="11"/>
      <c r="EG1606" s="6">
        <f>SUMIF(EH$98:EH$128,$D1606,EJ$98:EJ$128)</f>
        <v>0</v>
      </c>
      <c r="EH1606" s="9"/>
      <c r="EI1606" s="10"/>
      <c r="EJ1606" s="11"/>
      <c r="EK1606" s="6">
        <f>SUMIF(EL$98:EL$128,$D1606,EN$98:EN$128)</f>
        <v>0</v>
      </c>
      <c r="EL1606" s="9"/>
      <c r="EM1606" s="10"/>
      <c r="EN1606" s="11"/>
      <c r="EO1606" s="6">
        <f>SUMIF(EP$98:EP$128,$D1606,ER$98:ER$128)</f>
        <v>0</v>
      </c>
      <c r="EP1606" s="9"/>
      <c r="EQ1606" s="10"/>
      <c r="ER1606" s="11"/>
      <c r="ES1606" s="6">
        <f>SUMIF(ET$98:ET$128,$D1606,EV$98:EV$128)</f>
        <v>0</v>
      </c>
      <c r="ET1606" s="9"/>
      <c r="EU1606" s="10"/>
      <c r="EV1606" s="11"/>
      <c r="EW1606" s="6">
        <f>SUMIF(EX$98:EX$128,$D1606,EZ$98:EZ$128)</f>
        <v>0</v>
      </c>
      <c r="EX1606" s="9"/>
      <c r="EY1606" s="10"/>
      <c r="EZ1606" s="11"/>
      <c r="FA1606" s="6">
        <f>SUMIF(FB$98:FB$128,$D1606,FD$98:FD$128)</f>
        <v>0</v>
      </c>
      <c r="FB1606" s="9"/>
      <c r="FC1606" s="10"/>
      <c r="FD1606" s="11"/>
      <c r="FE1606" s="6">
        <f>SUMIF(FF$98:FF$128,$D1606,FH$98:FH$128)</f>
        <v>0</v>
      </c>
      <c r="FF1606" s="9"/>
      <c r="FG1606" s="10"/>
      <c r="FH1606" s="11"/>
      <c r="FI1606" s="6">
        <f>SUMIF(FJ$98:FJ$128,$D1606,FL$98:FL$128)</f>
        <v>0</v>
      </c>
      <c r="FJ1606" s="9"/>
      <c r="FK1606" s="10"/>
      <c r="FL1606" s="11"/>
      <c r="FM1606" s="6">
        <f>SUMIF(FN$98:FN$128,$D1606,FP$98:FP$128)</f>
        <v>0</v>
      </c>
      <c r="FN1606" s="9"/>
      <c r="FO1606" s="10"/>
      <c r="FP1606" s="11"/>
      <c r="FQ1606" s="6">
        <f>SUMIF(FR$98:FR$128,$D1606,FT$98:FT$128)</f>
        <v>0</v>
      </c>
      <c r="FR1606" s="9"/>
      <c r="FS1606" s="10"/>
      <c r="FT1606" s="11"/>
      <c r="FU1606" s="6">
        <f>SUMIF(FV$98:FV$128,$D1606,FX$98:FX$128)</f>
        <v>0</v>
      </c>
      <c r="FV1606" s="9"/>
      <c r="FW1606" s="10"/>
      <c r="FX1606" s="11"/>
      <c r="FY1606" s="6">
        <f>SUMIF(FZ$98:FZ$128,$D1606,GB$98:GB$128)</f>
        <v>0</v>
      </c>
      <c r="FZ1606" s="9"/>
      <c r="GA1606" s="10"/>
      <c r="GB1606" s="11"/>
      <c r="GC1606" s="6">
        <f>SUMIF(GD$98:GD$128,$D1606,GF$98:GF$128)</f>
        <v>0</v>
      </c>
      <c r="GD1606" s="9"/>
      <c r="GE1606" s="10"/>
      <c r="GF1606" s="11"/>
      <c r="GG1606" s="6">
        <f>SUMIF(GH$98:GH$128,$D1606,GJ$98:GJ$128)</f>
        <v>0</v>
      </c>
      <c r="GH1606" s="9"/>
      <c r="GI1606" s="10"/>
      <c r="GJ1606" s="11"/>
      <c r="GK1606" s="6">
        <f>SUMIF(GL$98:GL$128,$D1606,GN$98:GN$128)</f>
        <v>0</v>
      </c>
      <c r="GL1606" s="9"/>
      <c r="GM1606" s="10"/>
      <c r="GN1606" s="11"/>
      <c r="GO1606" s="6">
        <f>SUMIF(GP$98:GP$128,$D1606,GR$98:GR$128)</f>
        <v>0</v>
      </c>
      <c r="GP1606" s="9"/>
      <c r="GQ1606" s="10"/>
      <c r="GR1606" s="11"/>
      <c r="GS1606" s="6">
        <f>SUMIF(GT$98:GT$128,$D1606,GV$98:GV$128)</f>
        <v>0</v>
      </c>
      <c r="GT1606" s="9"/>
      <c r="GU1606" s="10"/>
      <c r="GV1606" s="20"/>
      <c r="GW1606" s="19">
        <f t="shared" si="37"/>
        <v>0</v>
      </c>
      <c r="GX1606" s="472"/>
      <c r="GY1606" s="473"/>
    </row>
    <row r="1607" spans="1:207" ht="30">
      <c r="A1607" s="210" t="s">
        <v>79</v>
      </c>
      <c r="B1607" s="475"/>
      <c r="C1607" s="144" t="s">
        <v>454</v>
      </c>
      <c r="D1607" s="237" t="s">
        <v>450</v>
      </c>
      <c r="E1607" s="206">
        <f>SUMIF(F$129:F$159,$D1607,H$129:H$159)</f>
        <v>0</v>
      </c>
      <c r="F1607" s="9"/>
      <c r="G1607" s="10"/>
      <c r="H1607" s="11"/>
      <c r="I1607" s="6">
        <f>SUMIF(J$129:J$159,$D1607,L$129:L$159)</f>
        <v>0</v>
      </c>
      <c r="J1607" s="9"/>
      <c r="K1607" s="10"/>
      <c r="L1607" s="11"/>
      <c r="M1607" s="6">
        <f>SUMIF(N$129:N$159,$D1607,P$129:P$159)</f>
        <v>0</v>
      </c>
      <c r="N1607" s="9"/>
      <c r="O1607" s="10"/>
      <c r="P1607" s="11"/>
      <c r="Q1607" s="6">
        <f>SUMIF(R$129:R$159,$D1607,T$129:T$159)</f>
        <v>0</v>
      </c>
      <c r="R1607" s="9"/>
      <c r="S1607" s="10"/>
      <c r="T1607" s="11"/>
      <c r="U1607" s="6">
        <f>SUMIF(V$129:V$159,$D1607,X$129:X$159)</f>
        <v>0</v>
      </c>
      <c r="V1607" s="9"/>
      <c r="W1607" s="10"/>
      <c r="X1607" s="11"/>
      <c r="Y1607" s="6">
        <f>SUMIF(Z$129:Z$159,$D1607,AB$129:AB$159)</f>
        <v>0</v>
      </c>
      <c r="Z1607" s="9"/>
      <c r="AA1607" s="10"/>
      <c r="AB1607" s="11"/>
      <c r="AC1607" s="6">
        <f>SUMIF(AD$129:AD$159,$D1607,AF$129:AF$159)</f>
        <v>0</v>
      </c>
      <c r="AD1607" s="9"/>
      <c r="AE1607" s="10"/>
      <c r="AF1607" s="11"/>
      <c r="AG1607" s="6">
        <f>SUMIF(AH$129:AH$159,$D1607,AJ$129:AJ$159)</f>
        <v>0</v>
      </c>
      <c r="AH1607" s="9"/>
      <c r="AI1607" s="10"/>
      <c r="AJ1607" s="11"/>
      <c r="AK1607" s="6">
        <f>SUMIF(AL$129:AL$159,$D1607,AN$129:AN$159)</f>
        <v>0</v>
      </c>
      <c r="AL1607" s="9"/>
      <c r="AM1607" s="10"/>
      <c r="AN1607" s="11"/>
      <c r="AO1607" s="6">
        <f>SUMIF(AP$129:AP$159,$D1607,AR$129:AR$159)</f>
        <v>0</v>
      </c>
      <c r="AP1607" s="9"/>
      <c r="AQ1607" s="10"/>
      <c r="AR1607" s="11"/>
      <c r="AS1607" s="6">
        <f>SUMIF(AT$129:AT$159,$D1607,AV$129:AV$159)</f>
        <v>0</v>
      </c>
      <c r="AT1607" s="9"/>
      <c r="AU1607" s="10"/>
      <c r="AV1607" s="11"/>
      <c r="AW1607" s="6">
        <f>SUMIF(AX$129:AX$159,$D1607,AZ$129:AZ$159)</f>
        <v>0</v>
      </c>
      <c r="AX1607" s="9"/>
      <c r="AY1607" s="10"/>
      <c r="AZ1607" s="11"/>
      <c r="BA1607" s="6">
        <f>SUMIF(BB$129:BB$159,$D1607,BD$129:BD$159)</f>
        <v>0</v>
      </c>
      <c r="BB1607" s="9"/>
      <c r="BC1607" s="10"/>
      <c r="BD1607" s="11"/>
      <c r="BE1607" s="6">
        <f>SUMIF(BF$129:BF$159,$D1607,BH$129:BH$159)</f>
        <v>0</v>
      </c>
      <c r="BF1607" s="9"/>
      <c r="BG1607" s="10"/>
      <c r="BH1607" s="11"/>
      <c r="BI1607" s="6">
        <f>SUMIF(BJ$129:BJ$159,$D1607,BL$129:BL$159)</f>
        <v>0</v>
      </c>
      <c r="BJ1607" s="9"/>
      <c r="BK1607" s="10"/>
      <c r="BL1607" s="11"/>
      <c r="BM1607" s="6">
        <f>SUMIF(BN$129:BN$159,$D1607,BP$129:BP$159)</f>
        <v>0</v>
      </c>
      <c r="BN1607" s="9"/>
      <c r="BO1607" s="10"/>
      <c r="BP1607" s="11"/>
      <c r="BQ1607" s="6">
        <f>SUMIF(BR$129:BR$159,$D1607,BT$129:BT$159)</f>
        <v>0</v>
      </c>
      <c r="BR1607" s="9"/>
      <c r="BS1607" s="10"/>
      <c r="BT1607" s="11"/>
      <c r="BU1607" s="6">
        <f>SUMIF(BV$129:BV$159,$D1607,BX$129:BX$159)</f>
        <v>0</v>
      </c>
      <c r="BV1607" s="9"/>
      <c r="BW1607" s="10"/>
      <c r="BX1607" s="11"/>
      <c r="BY1607" s="6">
        <f>SUMIF(BZ$129:BZ$159,$D1607,CB$129:CB$159)</f>
        <v>0</v>
      </c>
      <c r="BZ1607" s="9"/>
      <c r="CA1607" s="10"/>
      <c r="CB1607" s="11"/>
      <c r="CC1607" s="6">
        <f>SUMIF(CD$129:CD$159,$D1607,CF$129:CF$159)</f>
        <v>0</v>
      </c>
      <c r="CD1607" s="9"/>
      <c r="CE1607" s="10"/>
      <c r="CF1607" s="11"/>
      <c r="CG1607" s="6">
        <f>SUMIF(CH$129:CH$159,$D1607,CJ$129:CJ$159)</f>
        <v>0</v>
      </c>
      <c r="CH1607" s="9"/>
      <c r="CI1607" s="10"/>
      <c r="CJ1607" s="11"/>
      <c r="CK1607" s="6">
        <f>SUMIF(CL$129:CL$159,$D1607,CN$129:CN$159)</f>
        <v>0</v>
      </c>
      <c r="CL1607" s="9"/>
      <c r="CM1607" s="10"/>
      <c r="CN1607" s="11"/>
      <c r="CO1607" s="6">
        <f>SUMIF(CP$129:CP$159,$D1607,CR$129:CR$159)</f>
        <v>0</v>
      </c>
      <c r="CP1607" s="9"/>
      <c r="CQ1607" s="10"/>
      <c r="CR1607" s="11"/>
      <c r="CS1607" s="6">
        <f>SUMIF(CT$129:CT$159,$D1607,CV$129:CV$159)</f>
        <v>0</v>
      </c>
      <c r="CT1607" s="9"/>
      <c r="CU1607" s="10"/>
      <c r="CV1607" s="11"/>
      <c r="CW1607" s="6">
        <f>SUMIF(CX$129:CX$159,$D1607,CZ$129:CZ$159)</f>
        <v>0</v>
      </c>
      <c r="CX1607" s="9"/>
      <c r="CY1607" s="10"/>
      <c r="CZ1607" s="11"/>
      <c r="DA1607" s="6">
        <f>SUMIF(DB$129:DB$159,$D1607,DD$129:DD$159)</f>
        <v>0</v>
      </c>
      <c r="DB1607" s="9"/>
      <c r="DC1607" s="10"/>
      <c r="DD1607" s="11"/>
      <c r="DE1607" s="6">
        <f>SUMIF(DF$129:DF$159,$D1607,DH$129:DH$159)</f>
        <v>0</v>
      </c>
      <c r="DF1607" s="9"/>
      <c r="DG1607" s="10"/>
      <c r="DH1607" s="11"/>
      <c r="DI1607" s="6">
        <f>SUMIF(DJ$129:DJ$159,$D1607,DL$129:DL$159)</f>
        <v>0</v>
      </c>
      <c r="DJ1607" s="9"/>
      <c r="DK1607" s="10"/>
      <c r="DL1607" s="11"/>
      <c r="DM1607" s="6">
        <f>SUMIF(DN$129:DN$159,$D1607,DP$129:DP$159)</f>
        <v>0</v>
      </c>
      <c r="DN1607" s="9"/>
      <c r="DO1607" s="10"/>
      <c r="DP1607" s="11"/>
      <c r="DQ1607" s="6">
        <f>SUMIF(DR$129:DR$159,$D1607,DT$129:DT$159)</f>
        <v>0</v>
      </c>
      <c r="DR1607" s="9"/>
      <c r="DS1607" s="10"/>
      <c r="DT1607" s="11"/>
      <c r="DU1607" s="6">
        <f>SUMIF(DV$129:DV$159,$D1607,DX$129:DX$159)</f>
        <v>0</v>
      </c>
      <c r="DV1607" s="9"/>
      <c r="DW1607" s="10"/>
      <c r="DX1607" s="11"/>
      <c r="DY1607" s="6">
        <f>SUMIF(DZ$129:DZ$159,$D1607,EB$129:EB$159)</f>
        <v>0</v>
      </c>
      <c r="DZ1607" s="9"/>
      <c r="EA1607" s="10"/>
      <c r="EB1607" s="11"/>
      <c r="EC1607" s="6">
        <f>SUMIF(ED$129:ED$159,$D1607,EF$129:EF$159)</f>
        <v>0</v>
      </c>
      <c r="ED1607" s="9"/>
      <c r="EE1607" s="10"/>
      <c r="EF1607" s="11"/>
      <c r="EG1607" s="6">
        <f>SUMIF(EH$129:EH$159,$D1607,EJ$129:EJ$159)</f>
        <v>0</v>
      </c>
      <c r="EH1607" s="9"/>
      <c r="EI1607" s="10"/>
      <c r="EJ1607" s="11"/>
      <c r="EK1607" s="6">
        <f>SUMIF(EL$129:EL$159,$D1607,EN$129:EN$159)</f>
        <v>0</v>
      </c>
      <c r="EL1607" s="9"/>
      <c r="EM1607" s="10"/>
      <c r="EN1607" s="11"/>
      <c r="EO1607" s="6">
        <f>SUMIF(EP$129:EP$159,$D1607,ER$129:ER$159)</f>
        <v>0</v>
      </c>
      <c r="EP1607" s="9"/>
      <c r="EQ1607" s="10"/>
      <c r="ER1607" s="11"/>
      <c r="ES1607" s="6">
        <f>SUMIF(ET$129:ET$159,$D1607,EV$129:EV$159)</f>
        <v>0</v>
      </c>
      <c r="ET1607" s="9"/>
      <c r="EU1607" s="10"/>
      <c r="EV1607" s="11"/>
      <c r="EW1607" s="6">
        <f>SUMIF(EX$129:EX$159,$D1607,EZ$129:EZ$159)</f>
        <v>0</v>
      </c>
      <c r="EX1607" s="9"/>
      <c r="EY1607" s="10"/>
      <c r="EZ1607" s="11"/>
      <c r="FA1607" s="6">
        <f>SUMIF(FB$129:FB$159,$D1607,FD$129:FD$159)</f>
        <v>0</v>
      </c>
      <c r="FB1607" s="9"/>
      <c r="FC1607" s="10"/>
      <c r="FD1607" s="11"/>
      <c r="FE1607" s="6">
        <f>SUMIF(FF$129:FF$159,$D1607,FH$129:FH$159)</f>
        <v>0</v>
      </c>
      <c r="FF1607" s="9"/>
      <c r="FG1607" s="10"/>
      <c r="FH1607" s="11"/>
      <c r="FI1607" s="6">
        <f>SUMIF(FJ$129:FJ$159,$D1607,FL$129:FL$159)</f>
        <v>0</v>
      </c>
      <c r="FJ1607" s="9"/>
      <c r="FK1607" s="10"/>
      <c r="FL1607" s="11"/>
      <c r="FM1607" s="6">
        <f>SUMIF(FN$129:FN$159,$D1607,FP$129:FP$159)</f>
        <v>0</v>
      </c>
      <c r="FN1607" s="9"/>
      <c r="FO1607" s="10"/>
      <c r="FP1607" s="11"/>
      <c r="FQ1607" s="6">
        <f>SUMIF(FR$129:FR$159,$D1607,FT$129:FT$159)</f>
        <v>0</v>
      </c>
      <c r="FR1607" s="9"/>
      <c r="FS1607" s="10"/>
      <c r="FT1607" s="11"/>
      <c r="FU1607" s="6">
        <f>SUMIF(FV$129:FV$159,$D1607,FX$129:FX$159)</f>
        <v>0</v>
      </c>
      <c r="FV1607" s="9"/>
      <c r="FW1607" s="10"/>
      <c r="FX1607" s="11"/>
      <c r="FY1607" s="6">
        <f>SUMIF(FZ$129:FZ$159,$D1607,GB$129:GB$159)</f>
        <v>0</v>
      </c>
      <c r="FZ1607" s="9"/>
      <c r="GA1607" s="10"/>
      <c r="GB1607" s="11"/>
      <c r="GC1607" s="6">
        <f>SUMIF(GD$129:GD$159,$D1607,GF$129:GF$159)</f>
        <v>0</v>
      </c>
      <c r="GD1607" s="9"/>
      <c r="GE1607" s="10"/>
      <c r="GF1607" s="11"/>
      <c r="GG1607" s="6">
        <f>SUMIF(GH$129:GH$159,$D1607,GJ$129:GJ$159)</f>
        <v>0</v>
      </c>
      <c r="GH1607" s="9"/>
      <c r="GI1607" s="10"/>
      <c r="GJ1607" s="11"/>
      <c r="GK1607" s="6">
        <f>SUMIF(GL$129:GL$159,$D1607,GN$129:GN$159)</f>
        <v>0</v>
      </c>
      <c r="GL1607" s="9"/>
      <c r="GM1607" s="10"/>
      <c r="GN1607" s="11"/>
      <c r="GO1607" s="6">
        <f>SUMIF(GP$129:GP$159,$D1607,GR$129:GR$159)</f>
        <v>0</v>
      </c>
      <c r="GP1607" s="9"/>
      <c r="GQ1607" s="10"/>
      <c r="GR1607" s="11"/>
      <c r="GS1607" s="6">
        <f>SUMIF(GT$129:GT$159,$D1607,GV$129:GV$159)</f>
        <v>0</v>
      </c>
      <c r="GT1607" s="9"/>
      <c r="GU1607" s="10"/>
      <c r="GV1607" s="20"/>
      <c r="GW1607" s="19">
        <f t="shared" si="37"/>
        <v>0</v>
      </c>
      <c r="GX1607" s="472"/>
      <c r="GY1607" s="473"/>
    </row>
    <row r="1608" spans="1:207" ht="30">
      <c r="A1608" s="210" t="s">
        <v>80</v>
      </c>
      <c r="B1608" s="475"/>
      <c r="C1608" s="144" t="s">
        <v>454</v>
      </c>
      <c r="D1608" s="237" t="s">
        <v>450</v>
      </c>
      <c r="E1608" s="206">
        <f>SUMIF(F$160:F$190,$D1608,H$160:H$190)</f>
        <v>0</v>
      </c>
      <c r="F1608" s="9"/>
      <c r="G1608" s="10"/>
      <c r="H1608" s="11"/>
      <c r="I1608" s="6">
        <f>SUMIF(J$160:J$190,$D1608,L$160:L$190)</f>
        <v>0</v>
      </c>
      <c r="J1608" s="9"/>
      <c r="K1608" s="10"/>
      <c r="L1608" s="11"/>
      <c r="M1608" s="6">
        <f>SUMIF(N$160:N$190,$D1608,P$160:P$190)</f>
        <v>0</v>
      </c>
      <c r="N1608" s="9"/>
      <c r="O1608" s="10"/>
      <c r="P1608" s="11"/>
      <c r="Q1608" s="6">
        <f>SUMIF(R$160:R$190,$D1608,T$160:T$190)</f>
        <v>0</v>
      </c>
      <c r="R1608" s="9"/>
      <c r="S1608" s="10"/>
      <c r="T1608" s="11"/>
      <c r="U1608" s="6">
        <f>SUMIF(V$160:V$190,$D1608,X$160:X$190)</f>
        <v>0</v>
      </c>
      <c r="V1608" s="9"/>
      <c r="W1608" s="10"/>
      <c r="X1608" s="11"/>
      <c r="Y1608" s="6">
        <f>SUMIF(Z$160:Z$190,$D1608,AB$160:AB$190)</f>
        <v>0</v>
      </c>
      <c r="Z1608" s="9"/>
      <c r="AA1608" s="10"/>
      <c r="AB1608" s="11"/>
      <c r="AC1608" s="6">
        <f>SUMIF(AD$160:AD$190,$D1608,AF$160:AF$190)</f>
        <v>0</v>
      </c>
      <c r="AD1608" s="9"/>
      <c r="AE1608" s="10"/>
      <c r="AF1608" s="11"/>
      <c r="AG1608" s="6">
        <f>SUMIF(AH$160:AH$190,$D1608,AJ$160:AJ$190)</f>
        <v>0</v>
      </c>
      <c r="AH1608" s="9"/>
      <c r="AI1608" s="10"/>
      <c r="AJ1608" s="11"/>
      <c r="AK1608" s="6">
        <f>SUMIF(AL$160:AL$190,$D1608,AN$160:AN$190)</f>
        <v>0</v>
      </c>
      <c r="AL1608" s="9"/>
      <c r="AM1608" s="10"/>
      <c r="AN1608" s="11"/>
      <c r="AO1608" s="6">
        <f>SUMIF(AP$160:AP$190,$D1608,AR$160:AR$190)</f>
        <v>0</v>
      </c>
      <c r="AP1608" s="9"/>
      <c r="AQ1608" s="10"/>
      <c r="AR1608" s="11"/>
      <c r="AS1608" s="6">
        <f>SUMIF(AT$160:AT$190,$D1608,AV$160:AV$190)</f>
        <v>0</v>
      </c>
      <c r="AT1608" s="9"/>
      <c r="AU1608" s="10"/>
      <c r="AV1608" s="11"/>
      <c r="AW1608" s="6">
        <f>SUMIF(AX$160:AX$190,$D1608,AZ$160:AZ$190)</f>
        <v>0</v>
      </c>
      <c r="AX1608" s="9"/>
      <c r="AY1608" s="10"/>
      <c r="AZ1608" s="11"/>
      <c r="BA1608" s="6">
        <f>SUMIF(BB$160:BB$190,$D1608,BD$160:BD$190)</f>
        <v>0</v>
      </c>
      <c r="BB1608" s="9"/>
      <c r="BC1608" s="10"/>
      <c r="BD1608" s="11"/>
      <c r="BE1608" s="6">
        <f>SUMIF(BF$160:BF$190,$D1608,BH$160:BH$190)</f>
        <v>0</v>
      </c>
      <c r="BF1608" s="9"/>
      <c r="BG1608" s="10"/>
      <c r="BH1608" s="11"/>
      <c r="BI1608" s="6">
        <f>SUMIF(BJ$160:BJ$190,$D1608,BL$160:BL$190)</f>
        <v>0</v>
      </c>
      <c r="BJ1608" s="9"/>
      <c r="BK1608" s="10"/>
      <c r="BL1608" s="11"/>
      <c r="BM1608" s="6">
        <f>SUMIF(BN$160:BN$190,$D1608,BP$160:BP$190)</f>
        <v>0</v>
      </c>
      <c r="BN1608" s="9"/>
      <c r="BO1608" s="10"/>
      <c r="BP1608" s="11"/>
      <c r="BQ1608" s="6">
        <f>SUMIF(BR$160:BR$190,$D1608,BT$160:BT$190)</f>
        <v>0</v>
      </c>
      <c r="BR1608" s="9"/>
      <c r="BS1608" s="10"/>
      <c r="BT1608" s="11"/>
      <c r="BU1608" s="6">
        <f>SUMIF(BV$160:BV$190,$D1608,BX$160:BX$190)</f>
        <v>0</v>
      </c>
      <c r="BV1608" s="9"/>
      <c r="BW1608" s="10"/>
      <c r="BX1608" s="11"/>
      <c r="BY1608" s="6">
        <f>SUMIF(BZ$160:BZ$190,$D1608,CB$160:CB$190)</f>
        <v>0</v>
      </c>
      <c r="BZ1608" s="9"/>
      <c r="CA1608" s="10"/>
      <c r="CB1608" s="11"/>
      <c r="CC1608" s="6">
        <f>SUMIF(CD$160:CD$190,$D1608,CF$160:CF$190)</f>
        <v>0</v>
      </c>
      <c r="CD1608" s="9"/>
      <c r="CE1608" s="10"/>
      <c r="CF1608" s="11"/>
      <c r="CG1608" s="6">
        <f>SUMIF(CH$160:CH$190,$D1608,CJ$160:CJ$190)</f>
        <v>0</v>
      </c>
      <c r="CH1608" s="9"/>
      <c r="CI1608" s="10"/>
      <c r="CJ1608" s="11"/>
      <c r="CK1608" s="6">
        <f>SUMIF(CL$160:CL$190,$D1608,CN$160:CN$190)</f>
        <v>0</v>
      </c>
      <c r="CL1608" s="9"/>
      <c r="CM1608" s="10"/>
      <c r="CN1608" s="11"/>
      <c r="CO1608" s="6">
        <f>SUMIF(CP$160:CP$190,$D1608,CR$160:CR$190)</f>
        <v>0</v>
      </c>
      <c r="CP1608" s="9"/>
      <c r="CQ1608" s="10"/>
      <c r="CR1608" s="11"/>
      <c r="CS1608" s="6">
        <f>SUMIF(CT$160:CT$190,$D1608,CV$160:CV$190)</f>
        <v>0</v>
      </c>
      <c r="CT1608" s="9"/>
      <c r="CU1608" s="10"/>
      <c r="CV1608" s="11"/>
      <c r="CW1608" s="6">
        <f>SUMIF(CX$160:CX$190,$D1608,CZ$160:CZ$190)</f>
        <v>0</v>
      </c>
      <c r="CX1608" s="9"/>
      <c r="CY1608" s="10"/>
      <c r="CZ1608" s="11"/>
      <c r="DA1608" s="6">
        <f>SUMIF(DB$160:DB$190,$D1608,DD$160:DD$190)</f>
        <v>0</v>
      </c>
      <c r="DB1608" s="9"/>
      <c r="DC1608" s="10"/>
      <c r="DD1608" s="11"/>
      <c r="DE1608" s="6">
        <f>SUMIF(DF$160:DF$190,$D1608,DH$160:DH$190)</f>
        <v>0</v>
      </c>
      <c r="DF1608" s="9"/>
      <c r="DG1608" s="10"/>
      <c r="DH1608" s="11"/>
      <c r="DI1608" s="6">
        <f>SUMIF(DJ$160:DJ$190,$D1608,DL$160:DL$190)</f>
        <v>0</v>
      </c>
      <c r="DJ1608" s="9"/>
      <c r="DK1608" s="10"/>
      <c r="DL1608" s="11"/>
      <c r="DM1608" s="6">
        <f>SUMIF(DN$160:DN$190,$D1608,DP$160:DP$190)</f>
        <v>0</v>
      </c>
      <c r="DN1608" s="9"/>
      <c r="DO1608" s="10"/>
      <c r="DP1608" s="11"/>
      <c r="DQ1608" s="6">
        <f>SUMIF(DR$160:DR$190,$D1608,DT$160:DT$190)</f>
        <v>0</v>
      </c>
      <c r="DR1608" s="9"/>
      <c r="DS1608" s="10"/>
      <c r="DT1608" s="11"/>
      <c r="DU1608" s="6">
        <f>SUMIF(DV$160:DV$190,$D1608,DX$160:DX$190)</f>
        <v>0</v>
      </c>
      <c r="DV1608" s="9"/>
      <c r="DW1608" s="10"/>
      <c r="DX1608" s="11"/>
      <c r="DY1608" s="6">
        <f>SUMIF(DZ$160:DZ$190,$D1608,EB$160:EB$190)</f>
        <v>0</v>
      </c>
      <c r="DZ1608" s="9"/>
      <c r="EA1608" s="10"/>
      <c r="EB1608" s="11"/>
      <c r="EC1608" s="6">
        <f>SUMIF(ED$160:ED$190,$D1608,EF$160:EF$190)</f>
        <v>0</v>
      </c>
      <c r="ED1608" s="9"/>
      <c r="EE1608" s="10"/>
      <c r="EF1608" s="11"/>
      <c r="EG1608" s="6">
        <f>SUMIF(EH$160:EH$190,$D1608,EJ$160:EJ$190)</f>
        <v>0</v>
      </c>
      <c r="EH1608" s="9"/>
      <c r="EI1608" s="10"/>
      <c r="EJ1608" s="11"/>
      <c r="EK1608" s="6">
        <f>SUMIF(EL$160:EL$190,$D1608,EN$160:EN$190)</f>
        <v>0</v>
      </c>
      <c r="EL1608" s="9"/>
      <c r="EM1608" s="10"/>
      <c r="EN1608" s="11"/>
      <c r="EO1608" s="6">
        <f>SUMIF(EP$160:EP$190,$D1608,ER$160:ER$190)</f>
        <v>0</v>
      </c>
      <c r="EP1608" s="9"/>
      <c r="EQ1608" s="10"/>
      <c r="ER1608" s="11"/>
      <c r="ES1608" s="6">
        <f>SUMIF(ET$160:ET$190,$D1608,EV$160:EV$190)</f>
        <v>0</v>
      </c>
      <c r="ET1608" s="9"/>
      <c r="EU1608" s="10"/>
      <c r="EV1608" s="11"/>
      <c r="EW1608" s="6">
        <f>SUMIF(EX$160:EX$190,$D1608,EZ$160:EZ$190)</f>
        <v>0</v>
      </c>
      <c r="EX1608" s="9"/>
      <c r="EY1608" s="10"/>
      <c r="EZ1608" s="11"/>
      <c r="FA1608" s="6">
        <f>SUMIF(FB$160:FB$190,$D1608,FD$160:FD$190)</f>
        <v>0</v>
      </c>
      <c r="FB1608" s="9"/>
      <c r="FC1608" s="10"/>
      <c r="FD1608" s="11"/>
      <c r="FE1608" s="6">
        <f>SUMIF(FF$160:FF$190,$D1608,FH$160:FH$190)</f>
        <v>0</v>
      </c>
      <c r="FF1608" s="9"/>
      <c r="FG1608" s="10"/>
      <c r="FH1608" s="11"/>
      <c r="FI1608" s="6">
        <f>SUMIF(FJ$160:FJ$190,$D1608,FL$160:FL$190)</f>
        <v>0</v>
      </c>
      <c r="FJ1608" s="9"/>
      <c r="FK1608" s="10"/>
      <c r="FL1608" s="11"/>
      <c r="FM1608" s="6">
        <f>SUMIF(FN$160:FN$190,$D1608,FP$160:FP$190)</f>
        <v>0</v>
      </c>
      <c r="FN1608" s="9"/>
      <c r="FO1608" s="10"/>
      <c r="FP1608" s="11"/>
      <c r="FQ1608" s="6">
        <f>SUMIF(FR$160:FR$190,$D1608,FT$160:FT$190)</f>
        <v>0</v>
      </c>
      <c r="FR1608" s="9"/>
      <c r="FS1608" s="10"/>
      <c r="FT1608" s="11"/>
      <c r="FU1608" s="6">
        <f>SUMIF(FV$160:FV$190,$D1608,FX$160:FX$190)</f>
        <v>0</v>
      </c>
      <c r="FV1608" s="9"/>
      <c r="FW1608" s="10"/>
      <c r="FX1608" s="11"/>
      <c r="FY1608" s="6">
        <f>SUMIF(FZ$160:FZ$190,$D1608,GB$160:GB$190)</f>
        <v>0</v>
      </c>
      <c r="FZ1608" s="9"/>
      <c r="GA1608" s="10"/>
      <c r="GB1608" s="11"/>
      <c r="GC1608" s="6">
        <f>SUMIF(GD$160:GD$190,$D1608,GF$160:GF$190)</f>
        <v>0</v>
      </c>
      <c r="GD1608" s="9"/>
      <c r="GE1608" s="10"/>
      <c r="GF1608" s="11"/>
      <c r="GG1608" s="6">
        <f>SUMIF(GH$160:GH$190,$D1608,GJ$160:GJ$190)</f>
        <v>0</v>
      </c>
      <c r="GH1608" s="9"/>
      <c r="GI1608" s="10"/>
      <c r="GJ1608" s="11"/>
      <c r="GK1608" s="6">
        <f>SUMIF(GL$160:GL$190,$D1608,GN$160:GN$190)</f>
        <v>0</v>
      </c>
      <c r="GL1608" s="9"/>
      <c r="GM1608" s="10"/>
      <c r="GN1608" s="11"/>
      <c r="GO1608" s="6">
        <f>SUMIF(GP$160:GP$190,$D1608,GR$160:GR$190)</f>
        <v>0</v>
      </c>
      <c r="GP1608" s="9"/>
      <c r="GQ1608" s="10"/>
      <c r="GR1608" s="11"/>
      <c r="GS1608" s="6">
        <f>SUMIF(GT$160:GT$190,$D1608,GV$160:GV$190)</f>
        <v>0</v>
      </c>
      <c r="GT1608" s="9"/>
      <c r="GU1608" s="10"/>
      <c r="GV1608" s="20"/>
      <c r="GW1608" s="19">
        <f t="shared" si="37"/>
        <v>0</v>
      </c>
      <c r="GX1608" s="472"/>
      <c r="GY1608" s="473"/>
    </row>
    <row r="1609" spans="1:207" ht="30">
      <c r="A1609" s="210" t="s">
        <v>81</v>
      </c>
      <c r="B1609" s="475"/>
      <c r="C1609" s="144" t="s">
        <v>454</v>
      </c>
      <c r="D1609" s="237" t="s">
        <v>450</v>
      </c>
      <c r="E1609" s="206">
        <f>SUMIF(F$191:F$221,$D1609,H$191:H$221)</f>
        <v>0</v>
      </c>
      <c r="F1609" s="9"/>
      <c r="G1609" s="10"/>
      <c r="H1609" s="11"/>
      <c r="I1609" s="6">
        <f>SUMIF(J$191:J$221,$D1609,L$191:L$221)</f>
        <v>0</v>
      </c>
      <c r="J1609" s="9"/>
      <c r="K1609" s="10"/>
      <c r="L1609" s="11"/>
      <c r="M1609" s="6">
        <f>SUMIF(N$191:N$221,$D1609,P$191:P$221)</f>
        <v>0</v>
      </c>
      <c r="N1609" s="9"/>
      <c r="O1609" s="10"/>
      <c r="P1609" s="11"/>
      <c r="Q1609" s="6">
        <f>SUMIF(R$191:R$221,$D1609,T$191:T$221)</f>
        <v>0</v>
      </c>
      <c r="R1609" s="9"/>
      <c r="S1609" s="10"/>
      <c r="T1609" s="11"/>
      <c r="U1609" s="6">
        <f>SUMIF(V$191:V$221,$D1609,X$191:X$221)</f>
        <v>0</v>
      </c>
      <c r="V1609" s="9"/>
      <c r="W1609" s="10"/>
      <c r="X1609" s="11"/>
      <c r="Y1609" s="6">
        <f>SUMIF(Z$191:Z$221,$D1609,AB$191:AB$221)</f>
        <v>0</v>
      </c>
      <c r="Z1609" s="9"/>
      <c r="AA1609" s="10"/>
      <c r="AB1609" s="11"/>
      <c r="AC1609" s="6">
        <f>SUMIF(AD$191:AD$221,$D1608,AF$191:AF$221)</f>
        <v>0</v>
      </c>
      <c r="AD1609" s="9"/>
      <c r="AE1609" s="10"/>
      <c r="AF1609" s="11"/>
      <c r="AG1609" s="6">
        <f>SUMIF(AH$191:AH$221,$D1609,AJ$191:AJ$221)</f>
        <v>0</v>
      </c>
      <c r="AH1609" s="9"/>
      <c r="AI1609" s="10"/>
      <c r="AJ1609" s="11"/>
      <c r="AK1609" s="6">
        <f>SUMIF(AL$191:AL$221,$D1609,AN$191:AN$221)</f>
        <v>0</v>
      </c>
      <c r="AL1609" s="9"/>
      <c r="AM1609" s="10"/>
      <c r="AN1609" s="11"/>
      <c r="AO1609" s="6">
        <f>SUMIF(AP$191:AP$221,$D1609,AR$191:AR$221)</f>
        <v>0</v>
      </c>
      <c r="AP1609" s="9"/>
      <c r="AQ1609" s="10"/>
      <c r="AR1609" s="11"/>
      <c r="AS1609" s="6">
        <f>SUMIF(AT$191:AT$221,$D1609,AV$191:AV$221)</f>
        <v>0</v>
      </c>
      <c r="AT1609" s="9"/>
      <c r="AU1609" s="10"/>
      <c r="AV1609" s="11"/>
      <c r="AW1609" s="6">
        <f>SUMIF(AX$191:AX$221,$D1609,AZ$191:AZ$221)</f>
        <v>0</v>
      </c>
      <c r="AX1609" s="9"/>
      <c r="AY1609" s="10"/>
      <c r="AZ1609" s="11"/>
      <c r="BA1609" s="6">
        <f>SUMIF(BB$191:BB$221,$D1609,BD$191:BD$221)</f>
        <v>0</v>
      </c>
      <c r="BB1609" s="9"/>
      <c r="BC1609" s="10"/>
      <c r="BD1609" s="11"/>
      <c r="BE1609" s="6">
        <f>SUMIF(BF$191:BF$221,$D1609,BH$191:BH$221)</f>
        <v>0</v>
      </c>
      <c r="BF1609" s="9"/>
      <c r="BG1609" s="10"/>
      <c r="BH1609" s="11"/>
      <c r="BI1609" s="6">
        <f>SUMIF(BJ$191:BJ$221,$D1609,BL$191:BL$221)</f>
        <v>0</v>
      </c>
      <c r="BJ1609" s="9"/>
      <c r="BK1609" s="10"/>
      <c r="BL1609" s="11"/>
      <c r="BM1609" s="6">
        <f>SUMIF(BN$191:BN$221,$D1609,BP$191:BP$221)</f>
        <v>0</v>
      </c>
      <c r="BN1609" s="9"/>
      <c r="BO1609" s="10"/>
      <c r="BP1609" s="11"/>
      <c r="BQ1609" s="6">
        <f>SUMIF(BR$191:BR$221,$D1609,BT$191:BT$221)</f>
        <v>0</v>
      </c>
      <c r="BR1609" s="9"/>
      <c r="BS1609" s="10"/>
      <c r="BT1609" s="11"/>
      <c r="BU1609" s="6">
        <f>SUMIF(BV$191:BV$221,$D1609,BX$191:BX$221)</f>
        <v>0</v>
      </c>
      <c r="BV1609" s="9"/>
      <c r="BW1609" s="10"/>
      <c r="BX1609" s="11"/>
      <c r="BY1609" s="6">
        <f>SUMIF(BZ$191:BZ$221,$D1609,CB$191:CB$221)</f>
        <v>0</v>
      </c>
      <c r="BZ1609" s="9"/>
      <c r="CA1609" s="10"/>
      <c r="CB1609" s="11"/>
      <c r="CC1609" s="6">
        <f>SUMIF(CD$191:CD$221,$D1609,CF$191:CF$221)</f>
        <v>0</v>
      </c>
      <c r="CD1609" s="9"/>
      <c r="CE1609" s="10"/>
      <c r="CF1609" s="11"/>
      <c r="CG1609" s="6">
        <f>SUMIF(CH$191:CH$221,$D1609,CJ$191:CJ$221)</f>
        <v>0</v>
      </c>
      <c r="CH1609" s="9"/>
      <c r="CI1609" s="10"/>
      <c r="CJ1609" s="11"/>
      <c r="CK1609" s="6">
        <f>SUMIF(CL$191:CL$221,$D1609,CN$191:CN$221)</f>
        <v>0</v>
      </c>
      <c r="CL1609" s="9"/>
      <c r="CM1609" s="10"/>
      <c r="CN1609" s="11"/>
      <c r="CO1609" s="6">
        <f>SUMIF(CP$191:CP$221,$D1609,CR$191:CR$221)</f>
        <v>0</v>
      </c>
      <c r="CP1609" s="9"/>
      <c r="CQ1609" s="10"/>
      <c r="CR1609" s="11"/>
      <c r="CS1609" s="6">
        <f>SUMIF(CT$191:CT$221,$D1609,CV$191:CV$221)</f>
        <v>0</v>
      </c>
      <c r="CT1609" s="9"/>
      <c r="CU1609" s="10"/>
      <c r="CV1609" s="11"/>
      <c r="CW1609" s="6">
        <f>SUMIF(CX$191:CX$221,$D1609,CZ$191:CZ$221)</f>
        <v>0</v>
      </c>
      <c r="CX1609" s="9"/>
      <c r="CY1609" s="10"/>
      <c r="CZ1609" s="11"/>
      <c r="DA1609" s="6">
        <f>SUMIF(DB$191:DB$221,$D1609,DD$191:DD$221)</f>
        <v>0</v>
      </c>
      <c r="DB1609" s="9"/>
      <c r="DC1609" s="10"/>
      <c r="DD1609" s="11"/>
      <c r="DE1609" s="6">
        <f>SUMIF(DF$191:DF$221,$D1609,DH$191:DH$221)</f>
        <v>0</v>
      </c>
      <c r="DF1609" s="9"/>
      <c r="DG1609" s="10"/>
      <c r="DH1609" s="11"/>
      <c r="DI1609" s="6">
        <f>SUMIF(DJ$191:DJ$221,$D1609,DL$191:DL$221)</f>
        <v>0</v>
      </c>
      <c r="DJ1609" s="9"/>
      <c r="DK1609" s="10"/>
      <c r="DL1609" s="11"/>
      <c r="DM1609" s="6">
        <f>SUMIF(DN$191:DN$221,$D1609,DP$191:DP$221)</f>
        <v>0</v>
      </c>
      <c r="DN1609" s="9"/>
      <c r="DO1609" s="10"/>
      <c r="DP1609" s="11"/>
      <c r="DQ1609" s="6">
        <f>SUMIF(DR$191:DR$221,$D1609,DT$191:DT$221)</f>
        <v>0</v>
      </c>
      <c r="DR1609" s="9"/>
      <c r="DS1609" s="10"/>
      <c r="DT1609" s="11"/>
      <c r="DU1609" s="6">
        <f>SUMIF(DV$191:DV$221,$D1609,DX$191:DX$221)</f>
        <v>0</v>
      </c>
      <c r="DV1609" s="9"/>
      <c r="DW1609" s="10"/>
      <c r="DX1609" s="11"/>
      <c r="DY1609" s="6">
        <f>SUMIF(DZ$191:DZ$221,$D1609,EB$191:EB$221)</f>
        <v>0</v>
      </c>
      <c r="DZ1609" s="9"/>
      <c r="EA1609" s="10"/>
      <c r="EB1609" s="11"/>
      <c r="EC1609" s="6">
        <f>SUMIF(ED$191:ED$221,$D1609,EF$191:EF$221)</f>
        <v>0</v>
      </c>
      <c r="ED1609" s="9"/>
      <c r="EE1609" s="10"/>
      <c r="EF1609" s="11"/>
      <c r="EG1609" s="6">
        <f>SUMIF(EH$191:EH$221,$D1609,EJ$191:EJ$221)</f>
        <v>0</v>
      </c>
      <c r="EH1609" s="9"/>
      <c r="EI1609" s="10"/>
      <c r="EJ1609" s="11"/>
      <c r="EK1609" s="6">
        <f>SUMIF(EL$191:EL$221,$D1609,EN$191:EN$221)</f>
        <v>0</v>
      </c>
      <c r="EL1609" s="9"/>
      <c r="EM1609" s="10"/>
      <c r="EN1609" s="11"/>
      <c r="EO1609" s="6">
        <f>SUMIF(EP$191:EP$221,$D1609,ER$191:ER$221)</f>
        <v>0</v>
      </c>
      <c r="EP1609" s="9"/>
      <c r="EQ1609" s="10"/>
      <c r="ER1609" s="11"/>
      <c r="ES1609" s="6">
        <f>SUMIF(ET$191:ET$221,$D1609,EV$191:EV$221)</f>
        <v>0</v>
      </c>
      <c r="ET1609" s="9"/>
      <c r="EU1609" s="10"/>
      <c r="EV1609" s="11"/>
      <c r="EW1609" s="6">
        <f>SUMIF(EX$191:EX$221,$D1609,EZ$191:EZ$221)</f>
        <v>0</v>
      </c>
      <c r="EX1609" s="9"/>
      <c r="EY1609" s="10"/>
      <c r="EZ1609" s="11"/>
      <c r="FA1609" s="6">
        <f>SUMIF(FB$191:FB$221,$D1609,FD$191:FD$221)</f>
        <v>0</v>
      </c>
      <c r="FB1609" s="9"/>
      <c r="FC1609" s="10"/>
      <c r="FD1609" s="11"/>
      <c r="FE1609" s="6">
        <f>SUMIF(FF$191:FF$221,$D1609,FH$191:FH$221)</f>
        <v>0</v>
      </c>
      <c r="FF1609" s="9"/>
      <c r="FG1609" s="10"/>
      <c r="FH1609" s="11"/>
      <c r="FI1609" s="6">
        <f>SUMIF(FJ$191:FJ$221,$D1609,FL$191:FL$221)</f>
        <v>0</v>
      </c>
      <c r="FJ1609" s="9"/>
      <c r="FK1609" s="10"/>
      <c r="FL1609" s="11"/>
      <c r="FM1609" s="6">
        <f>SUMIF(FN$191:FN$221,$D1609,FP$191:FP$221)</f>
        <v>0</v>
      </c>
      <c r="FN1609" s="9"/>
      <c r="FO1609" s="10"/>
      <c r="FP1609" s="11"/>
      <c r="FQ1609" s="6">
        <f>SUMIF(FR$191:FR$221,$D1609,FT$191:FT$221)</f>
        <v>0</v>
      </c>
      <c r="FR1609" s="9"/>
      <c r="FS1609" s="10"/>
      <c r="FT1609" s="11"/>
      <c r="FU1609" s="6">
        <f>SUMIF(FV$191:FV$221,$D1609,FX$191:FX$221)</f>
        <v>0</v>
      </c>
      <c r="FV1609" s="9"/>
      <c r="FW1609" s="10"/>
      <c r="FX1609" s="11"/>
      <c r="FY1609" s="6">
        <f>SUMIF(FZ$191:FZ$221,$D1609,GB$191:GB$221)</f>
        <v>0</v>
      </c>
      <c r="FZ1609" s="9"/>
      <c r="GA1609" s="10"/>
      <c r="GB1609" s="11"/>
      <c r="GC1609" s="6">
        <f>SUMIF(GD$191:GD$221,$D1609,GF$191:GF$221)</f>
        <v>0</v>
      </c>
      <c r="GD1609" s="9"/>
      <c r="GE1609" s="10"/>
      <c r="GF1609" s="11"/>
      <c r="GG1609" s="6">
        <f>SUMIF(GH$191:GH$221,$D1609,GJ$191:GJ$221)</f>
        <v>0</v>
      </c>
      <c r="GH1609" s="9"/>
      <c r="GI1609" s="10"/>
      <c r="GJ1609" s="11"/>
      <c r="GK1609" s="6">
        <f>SUMIF(GL$191:GL$221,$D1609,GN$191:GN$221)</f>
        <v>0</v>
      </c>
      <c r="GL1609" s="9"/>
      <c r="GM1609" s="10"/>
      <c r="GN1609" s="11"/>
      <c r="GO1609" s="6">
        <f>SUMIF(GP$191:GP$221,$D1609,GR$191:GR$221)</f>
        <v>0</v>
      </c>
      <c r="GP1609" s="9"/>
      <c r="GQ1609" s="10"/>
      <c r="GR1609" s="11"/>
      <c r="GS1609" s="6">
        <f>SUMIF(GT$191:GT$221,$D1609,GV$191:GV$221)</f>
        <v>0</v>
      </c>
      <c r="GT1609" s="9"/>
      <c r="GU1609" s="10"/>
      <c r="GV1609" s="20"/>
      <c r="GW1609" s="19">
        <f t="shared" si="37"/>
        <v>0</v>
      </c>
      <c r="GX1609" s="472"/>
      <c r="GY1609" s="473"/>
    </row>
    <row r="1610" spans="1:207" ht="30">
      <c r="A1610" s="210" t="s">
        <v>82</v>
      </c>
      <c r="B1610" s="475"/>
      <c r="C1610" s="144" t="s">
        <v>454</v>
      </c>
      <c r="D1610" s="237" t="s">
        <v>450</v>
      </c>
      <c r="E1610" s="206">
        <f>SUMIF(F$222:F$252,$D1610,H$222:H$252)</f>
        <v>0</v>
      </c>
      <c r="F1610" s="9"/>
      <c r="G1610" s="10"/>
      <c r="H1610" s="11"/>
      <c r="I1610" s="6">
        <f>SUMIF(J$222:J$252,$D1610,L$222:L$252)</f>
        <v>0</v>
      </c>
      <c r="J1610" s="9"/>
      <c r="K1610" s="10"/>
      <c r="L1610" s="11"/>
      <c r="M1610" s="6">
        <f>SUMIF(N$222:N$252,$D1610,P$222:P$252)</f>
        <v>0</v>
      </c>
      <c r="N1610" s="9"/>
      <c r="O1610" s="10"/>
      <c r="P1610" s="11"/>
      <c r="Q1610" s="6">
        <f>SUMIF(R$222:R$252,$D1610,T$222:T$252)</f>
        <v>0</v>
      </c>
      <c r="R1610" s="9"/>
      <c r="S1610" s="10"/>
      <c r="T1610" s="11"/>
      <c r="U1610" s="6">
        <f>SUMIF(V$222:V$252,$D1610,X$222:X$252)</f>
        <v>0</v>
      </c>
      <c r="V1610" s="9"/>
      <c r="W1610" s="10"/>
      <c r="X1610" s="11"/>
      <c r="Y1610" s="6">
        <f>SUMIF(Z$222:Z$252,$D1610,AB$222:AB$252)</f>
        <v>0</v>
      </c>
      <c r="Z1610" s="9"/>
      <c r="AA1610" s="10"/>
      <c r="AB1610" s="11"/>
      <c r="AC1610" s="6">
        <f>SUMIF(AD$222:AD$252,$D1610,AF$222:AF$252)</f>
        <v>0</v>
      </c>
      <c r="AD1610" s="9"/>
      <c r="AE1610" s="10"/>
      <c r="AF1610" s="11"/>
      <c r="AG1610" s="6">
        <f>SUMIF(AH$222:AH$252,$D1610,AJ$222:AJ$252)</f>
        <v>0</v>
      </c>
      <c r="AH1610" s="9"/>
      <c r="AI1610" s="10"/>
      <c r="AJ1610" s="11"/>
      <c r="AK1610" s="6">
        <f>SUMIF(AL$222:AL$252,$D1610,AN$222:AN$252)</f>
        <v>0</v>
      </c>
      <c r="AL1610" s="9"/>
      <c r="AM1610" s="10"/>
      <c r="AN1610" s="11"/>
      <c r="AO1610" s="6">
        <f>SUMIF(AP$222:AP$252,$D1610,AR$222:AR$252)</f>
        <v>0</v>
      </c>
      <c r="AP1610" s="9"/>
      <c r="AQ1610" s="10"/>
      <c r="AR1610" s="11"/>
      <c r="AS1610" s="6">
        <f>SUMIF(AT$222:AT$252,$D1610,AV$222:AV$252)</f>
        <v>0</v>
      </c>
      <c r="AT1610" s="9"/>
      <c r="AU1610" s="10"/>
      <c r="AV1610" s="11"/>
      <c r="AW1610" s="6">
        <f>SUMIF(AX$222:AX$252,$D1610,AZ$222:AZ$252)</f>
        <v>0</v>
      </c>
      <c r="AX1610" s="9"/>
      <c r="AY1610" s="10"/>
      <c r="AZ1610" s="11"/>
      <c r="BA1610" s="6">
        <f>SUMIF(BB$222:BB$252,$D1610,BD$222:BD$252)</f>
        <v>0</v>
      </c>
      <c r="BB1610" s="9"/>
      <c r="BC1610" s="10"/>
      <c r="BD1610" s="11"/>
      <c r="BE1610" s="6">
        <f>SUMIF(BF$222:BF$252,$D1610,BH$222:BH$252)</f>
        <v>0</v>
      </c>
      <c r="BF1610" s="9"/>
      <c r="BG1610" s="10"/>
      <c r="BH1610" s="11"/>
      <c r="BI1610" s="6">
        <f>SUMIF(BJ$222:BJ$252,$D1610,BL$222:BL$252)</f>
        <v>0</v>
      </c>
      <c r="BJ1610" s="9"/>
      <c r="BK1610" s="10"/>
      <c r="BL1610" s="11"/>
      <c r="BM1610" s="6">
        <f>SUMIF(BN$222:BN$252,$D1610,BP$222:BP$252)</f>
        <v>0</v>
      </c>
      <c r="BN1610" s="9"/>
      <c r="BO1610" s="10"/>
      <c r="BP1610" s="11"/>
      <c r="BQ1610" s="6">
        <f>SUMIF(BR$222:BR$252,$D1610,BT$222:BT$252)</f>
        <v>0</v>
      </c>
      <c r="BR1610" s="9"/>
      <c r="BS1610" s="10"/>
      <c r="BT1610" s="11"/>
      <c r="BU1610" s="6">
        <f>SUMIF(BV$222:BV$252,$D1610,BX$222:BX$252)</f>
        <v>0</v>
      </c>
      <c r="BV1610" s="9"/>
      <c r="BW1610" s="10"/>
      <c r="BX1610" s="11"/>
      <c r="BY1610" s="6">
        <f>SUMIF(BZ$222:BZ$252,$D1610,CB$222:CB$252)</f>
        <v>0</v>
      </c>
      <c r="BZ1610" s="9"/>
      <c r="CA1610" s="10"/>
      <c r="CB1610" s="11"/>
      <c r="CC1610" s="6">
        <f>SUMIF(CD$222:CD$252,$D1610,CF$222:CF$252)</f>
        <v>0</v>
      </c>
      <c r="CD1610" s="9"/>
      <c r="CE1610" s="10"/>
      <c r="CF1610" s="11"/>
      <c r="CG1610" s="6">
        <f>SUMIF(CH$222:CH$252,$D1610,CJ$222:CJ$252)</f>
        <v>0</v>
      </c>
      <c r="CH1610" s="9"/>
      <c r="CI1610" s="10"/>
      <c r="CJ1610" s="11"/>
      <c r="CK1610" s="6">
        <f>SUMIF(CL$222:CL$252,$D1610,CN$222:CN$252)</f>
        <v>0</v>
      </c>
      <c r="CL1610" s="9"/>
      <c r="CM1610" s="10"/>
      <c r="CN1610" s="11"/>
      <c r="CO1610" s="6">
        <f>SUMIF(CP$222:CP$252,$D1610,CR$222:CR$252)</f>
        <v>0</v>
      </c>
      <c r="CP1610" s="9"/>
      <c r="CQ1610" s="10"/>
      <c r="CR1610" s="11"/>
      <c r="CS1610" s="6">
        <f>SUMIF(CT$222:CT$252,$D1610,CV$222:CV$252)</f>
        <v>0</v>
      </c>
      <c r="CT1610" s="9"/>
      <c r="CU1610" s="10"/>
      <c r="CV1610" s="11"/>
      <c r="CW1610" s="6">
        <f>SUMIF(CX$222:CX$252,$D1610,CZ$222:CZ$252)</f>
        <v>0</v>
      </c>
      <c r="CX1610" s="9"/>
      <c r="CY1610" s="10"/>
      <c r="CZ1610" s="11"/>
      <c r="DA1610" s="6">
        <f>SUMIF(DB$222:DB$252,$D1610,DD$222:DD$252)</f>
        <v>0</v>
      </c>
      <c r="DB1610" s="9"/>
      <c r="DC1610" s="10"/>
      <c r="DD1610" s="11"/>
      <c r="DE1610" s="6">
        <f>SUMIF(DF$222:DF$252,$D1610,DH$222:DH$252)</f>
        <v>0</v>
      </c>
      <c r="DF1610" s="9"/>
      <c r="DG1610" s="10"/>
      <c r="DH1610" s="11"/>
      <c r="DI1610" s="6">
        <f>SUMIF(DJ$222:DJ$252,$D1610,DL$222:DL$252)</f>
        <v>0</v>
      </c>
      <c r="DJ1610" s="9"/>
      <c r="DK1610" s="10"/>
      <c r="DL1610" s="11"/>
      <c r="DM1610" s="6">
        <f>SUMIF(DN$222:DN$252,$D1610,DP$222:DP$252)</f>
        <v>0</v>
      </c>
      <c r="DN1610" s="9"/>
      <c r="DO1610" s="10"/>
      <c r="DP1610" s="11"/>
      <c r="DQ1610" s="6">
        <f>SUMIF(DR$222:DR$252,$D1610,DT$222:DT$252)</f>
        <v>0</v>
      </c>
      <c r="DR1610" s="9"/>
      <c r="DS1610" s="10"/>
      <c r="DT1610" s="11"/>
      <c r="DU1610" s="6">
        <f>SUMIF(DV$222:DV$252,$D1610,DX$222:DX$252)</f>
        <v>0</v>
      </c>
      <c r="DV1610" s="9"/>
      <c r="DW1610" s="10"/>
      <c r="DX1610" s="11"/>
      <c r="DY1610" s="6">
        <f>SUMIF(DZ$222:DZ$252,$D1610,EB$222:EB$252)</f>
        <v>0</v>
      </c>
      <c r="DZ1610" s="9"/>
      <c r="EA1610" s="10"/>
      <c r="EB1610" s="11"/>
      <c r="EC1610" s="6">
        <f>SUMIF(ED$222:ED$252,$D1610,EF$222:EF$252)</f>
        <v>0</v>
      </c>
      <c r="ED1610" s="9"/>
      <c r="EE1610" s="10"/>
      <c r="EF1610" s="11"/>
      <c r="EG1610" s="6">
        <f>SUMIF(EH$222:EH$252,$D1610,EJ$222:EJ$252)</f>
        <v>0</v>
      </c>
      <c r="EH1610" s="9"/>
      <c r="EI1610" s="10"/>
      <c r="EJ1610" s="11"/>
      <c r="EK1610" s="6">
        <f>SUMIF(EL$222:EL$252,$D1610,EN$222:EN$252)</f>
        <v>0</v>
      </c>
      <c r="EL1610" s="9"/>
      <c r="EM1610" s="10"/>
      <c r="EN1610" s="11"/>
      <c r="EO1610" s="6">
        <f>SUMIF(EP$222:EP$252,$D1610,ER$222:ER$252)</f>
        <v>0</v>
      </c>
      <c r="EP1610" s="9"/>
      <c r="EQ1610" s="10"/>
      <c r="ER1610" s="11"/>
      <c r="ES1610" s="6">
        <f>SUMIF(ET$222:ET$252,$D1610,EV$222:EV$252)</f>
        <v>0</v>
      </c>
      <c r="ET1610" s="9"/>
      <c r="EU1610" s="10"/>
      <c r="EV1610" s="11"/>
      <c r="EW1610" s="6">
        <f>SUMIF(EX$222:EX$252,$D1610,EZ$222:EZ$252)</f>
        <v>0</v>
      </c>
      <c r="EX1610" s="9"/>
      <c r="EY1610" s="10"/>
      <c r="EZ1610" s="11"/>
      <c r="FA1610" s="6">
        <f>SUMIF(FB$222:FB$252,$D1610,FD$222:FD$252)</f>
        <v>0</v>
      </c>
      <c r="FB1610" s="9"/>
      <c r="FC1610" s="10"/>
      <c r="FD1610" s="11"/>
      <c r="FE1610" s="6">
        <f>SUMIF(FF$222:FF$252,$D1610,FH$222:FH$252)</f>
        <v>0</v>
      </c>
      <c r="FF1610" s="9"/>
      <c r="FG1610" s="10"/>
      <c r="FH1610" s="11"/>
      <c r="FI1610" s="6">
        <f>SUMIF(FJ$222:FJ$252,$D1610,FL$222:FL$252)</f>
        <v>0</v>
      </c>
      <c r="FJ1610" s="9"/>
      <c r="FK1610" s="10"/>
      <c r="FL1610" s="11"/>
      <c r="FM1610" s="6">
        <f>SUMIF(FN$222:FN$252,$D1610,FP$222:FP$252)</f>
        <v>0</v>
      </c>
      <c r="FN1610" s="9"/>
      <c r="FO1610" s="10"/>
      <c r="FP1610" s="11"/>
      <c r="FQ1610" s="6">
        <f>SUMIF(FR$222:FR$252,$D1610,FT$222:FT$252)</f>
        <v>0</v>
      </c>
      <c r="FR1610" s="9"/>
      <c r="FS1610" s="10"/>
      <c r="FT1610" s="11"/>
      <c r="FU1610" s="6">
        <f>SUMIF(FV$222:FV$252,$D1610,FX$222:FX$252)</f>
        <v>0</v>
      </c>
      <c r="FV1610" s="9"/>
      <c r="FW1610" s="10"/>
      <c r="FX1610" s="11"/>
      <c r="FY1610" s="6">
        <f>SUMIF(FZ$222:FZ$252,$D1610,GB$222:GB$252)</f>
        <v>0</v>
      </c>
      <c r="FZ1610" s="9"/>
      <c r="GA1610" s="10"/>
      <c r="GB1610" s="11"/>
      <c r="GC1610" s="6">
        <f>SUMIF(GD$222:GD$252,$D1610,GF$222:GF$252)</f>
        <v>0</v>
      </c>
      <c r="GD1610" s="9"/>
      <c r="GE1610" s="10"/>
      <c r="GF1610" s="11"/>
      <c r="GG1610" s="6">
        <f>SUMIF(GH$222:GH$252,$D1610,GJ$222:GJ$252)</f>
        <v>0</v>
      </c>
      <c r="GH1610" s="9"/>
      <c r="GI1610" s="10"/>
      <c r="GJ1610" s="11"/>
      <c r="GK1610" s="6">
        <f>SUMIF(GL$222:GL$252,$D1610,GN$222:GN$252)</f>
        <v>0</v>
      </c>
      <c r="GL1610" s="9"/>
      <c r="GM1610" s="10"/>
      <c r="GN1610" s="11"/>
      <c r="GO1610" s="6">
        <f>SUMIF(GP$222:GP$252,$D1610,GR$222:GR$252)</f>
        <v>0</v>
      </c>
      <c r="GP1610" s="9"/>
      <c r="GQ1610" s="10"/>
      <c r="GR1610" s="11"/>
      <c r="GS1610" s="6">
        <f>SUMIF(GT$222:GT$252,$D1610,GV$222:GV$252)</f>
        <v>0</v>
      </c>
      <c r="GT1610" s="9"/>
      <c r="GU1610" s="10"/>
      <c r="GV1610" s="20"/>
      <c r="GW1610" s="19">
        <f t="shared" si="37"/>
        <v>0</v>
      </c>
      <c r="GX1610" s="472"/>
      <c r="GY1610" s="473"/>
    </row>
    <row r="1611" spans="1:207" ht="30">
      <c r="A1611" s="210" t="s">
        <v>83</v>
      </c>
      <c r="B1611" s="475"/>
      <c r="C1611" s="144" t="s">
        <v>454</v>
      </c>
      <c r="D1611" s="237" t="s">
        <v>450</v>
      </c>
      <c r="E1611" s="206">
        <f>SUMIF(F$253:F$283,$D1611,H$253:H$283)</f>
        <v>0</v>
      </c>
      <c r="F1611" s="9"/>
      <c r="G1611" s="10"/>
      <c r="H1611" s="11"/>
      <c r="I1611" s="6">
        <f>SUMIF(J$253:J$283,$D1611,L$253:L$283)</f>
        <v>0</v>
      </c>
      <c r="J1611" s="9"/>
      <c r="K1611" s="10"/>
      <c r="L1611" s="11"/>
      <c r="M1611" s="6">
        <f>SUMIF(N$253:N$283,$D1611,P$253:P$283)</f>
        <v>0</v>
      </c>
      <c r="N1611" s="9"/>
      <c r="O1611" s="10"/>
      <c r="P1611" s="11"/>
      <c r="Q1611" s="6">
        <f>SUMIF(R$253:R$283,$D1611,T$253:T$283)</f>
        <v>0</v>
      </c>
      <c r="R1611" s="9"/>
      <c r="S1611" s="10"/>
      <c r="T1611" s="11"/>
      <c r="U1611" s="6">
        <f>SUMIF(V$253:V$283,$D1611,X$253:X$283)</f>
        <v>0</v>
      </c>
      <c r="V1611" s="9"/>
      <c r="W1611" s="10"/>
      <c r="X1611" s="11"/>
      <c r="Y1611" s="6">
        <f>SUMIF(Z$253:Z$283,$D1611,AB$253:AB$283)</f>
        <v>0</v>
      </c>
      <c r="Z1611" s="9"/>
      <c r="AA1611" s="10"/>
      <c r="AB1611" s="11"/>
      <c r="AC1611" s="6">
        <f>SUMIF(AD$253:AD$283,$D1611,AF$253:AF$283)</f>
        <v>0</v>
      </c>
      <c r="AD1611" s="9"/>
      <c r="AE1611" s="10"/>
      <c r="AF1611" s="11"/>
      <c r="AG1611" s="6">
        <f>SUMIF(AH$253:AH$283,$D1611,AJ$253:AJ$283)</f>
        <v>0</v>
      </c>
      <c r="AH1611" s="9"/>
      <c r="AI1611" s="10"/>
      <c r="AJ1611" s="11"/>
      <c r="AK1611" s="6">
        <f>SUMIF(AL$253:AL$283,$D1611,AN$253:AN$283)</f>
        <v>0</v>
      </c>
      <c r="AL1611" s="9"/>
      <c r="AM1611" s="10"/>
      <c r="AN1611" s="11"/>
      <c r="AO1611" s="6">
        <f>SUMIF(AP$253:AP$283,$D1611,AR$253:AR$283)</f>
        <v>0</v>
      </c>
      <c r="AP1611" s="9"/>
      <c r="AQ1611" s="10"/>
      <c r="AR1611" s="11"/>
      <c r="AS1611" s="6">
        <f>SUMIF(AT$253:AT$283,$D1611,AV$253:AV$283)</f>
        <v>0</v>
      </c>
      <c r="AT1611" s="9"/>
      <c r="AU1611" s="10"/>
      <c r="AV1611" s="11"/>
      <c r="AW1611" s="6">
        <f>SUMIF(AX$253:AX$283,$D1611,AZ$253:AZ$283)</f>
        <v>0</v>
      </c>
      <c r="AX1611" s="9"/>
      <c r="AY1611" s="10"/>
      <c r="AZ1611" s="11"/>
      <c r="BA1611" s="6">
        <f>SUMIF(BB$253:BB$283,$D1611,BD$253:BD$283)</f>
        <v>0</v>
      </c>
      <c r="BB1611" s="9"/>
      <c r="BC1611" s="10"/>
      <c r="BD1611" s="11"/>
      <c r="BE1611" s="6">
        <f>SUMIF(BF$253:BF$283,$D1611,BH$253:BH$283)</f>
        <v>0</v>
      </c>
      <c r="BF1611" s="9"/>
      <c r="BG1611" s="10"/>
      <c r="BH1611" s="11"/>
      <c r="BI1611" s="6">
        <f>SUMIF(BJ$253:BJ$283,$D1611,BL$253:BL$283)</f>
        <v>0</v>
      </c>
      <c r="BJ1611" s="9"/>
      <c r="BK1611" s="10"/>
      <c r="BL1611" s="11"/>
      <c r="BM1611" s="6">
        <f>SUMIF(BN$253:BN$283,$D1611,BP$253:BP$283)</f>
        <v>0</v>
      </c>
      <c r="BN1611" s="9"/>
      <c r="BO1611" s="10"/>
      <c r="BP1611" s="11"/>
      <c r="BQ1611" s="6">
        <f>SUMIF(BR$253:BR$283,$D1611,BT$253:BT$283)</f>
        <v>0</v>
      </c>
      <c r="BR1611" s="9"/>
      <c r="BS1611" s="10"/>
      <c r="BT1611" s="11"/>
      <c r="BU1611" s="6">
        <f>SUMIF(BV$253:BV$283,$D1611,BX$253:BX$283)</f>
        <v>0</v>
      </c>
      <c r="BV1611" s="9"/>
      <c r="BW1611" s="10"/>
      <c r="BX1611" s="11"/>
      <c r="BY1611" s="6">
        <f>SUMIF(BZ$253:BZ$283,$D1611,CB$253:CB$283)</f>
        <v>0</v>
      </c>
      <c r="BZ1611" s="9"/>
      <c r="CA1611" s="10"/>
      <c r="CB1611" s="11"/>
      <c r="CC1611" s="6">
        <f>SUMIF(CD$253:CD$283,$D1611,CF$253:CF$283)</f>
        <v>0</v>
      </c>
      <c r="CD1611" s="9"/>
      <c r="CE1611" s="10"/>
      <c r="CF1611" s="11"/>
      <c r="CG1611" s="6">
        <f>SUMIF(CH$253:CH$283,$D1611,CJ$253:CJ$283)</f>
        <v>0</v>
      </c>
      <c r="CH1611" s="9"/>
      <c r="CI1611" s="10"/>
      <c r="CJ1611" s="11"/>
      <c r="CK1611" s="6">
        <f>SUMIF(CL$253:CL$283,$D1611,CN$253:CN$283)</f>
        <v>0</v>
      </c>
      <c r="CL1611" s="9"/>
      <c r="CM1611" s="10"/>
      <c r="CN1611" s="11"/>
      <c r="CO1611" s="6">
        <f>SUMIF(CP$253:CP$283,$D1611,CR$253:CR$283)</f>
        <v>0</v>
      </c>
      <c r="CP1611" s="9"/>
      <c r="CQ1611" s="10"/>
      <c r="CR1611" s="11"/>
      <c r="CS1611" s="6">
        <f>SUMIF(CT$253:CT$283,$D1611,CV$253:CV$283)</f>
        <v>0</v>
      </c>
      <c r="CT1611" s="9"/>
      <c r="CU1611" s="10"/>
      <c r="CV1611" s="11"/>
      <c r="CW1611" s="6">
        <f>SUMIF(CX$253:CX$283,$D1611,CZ$253:CZ$283)</f>
        <v>0</v>
      </c>
      <c r="CX1611" s="9"/>
      <c r="CY1611" s="10"/>
      <c r="CZ1611" s="11"/>
      <c r="DA1611" s="6">
        <f>SUMIF(DB$253:DB$283,$D1611,DD$253:DD$283)</f>
        <v>0</v>
      </c>
      <c r="DB1611" s="9"/>
      <c r="DC1611" s="10"/>
      <c r="DD1611" s="11"/>
      <c r="DE1611" s="6">
        <f>SUMIF(DF$253:DF$283,$D1611,DH$253:DH$283)</f>
        <v>0</v>
      </c>
      <c r="DF1611" s="9"/>
      <c r="DG1611" s="10"/>
      <c r="DH1611" s="11"/>
      <c r="DI1611" s="6">
        <f>SUMIF(DJ$253:DJ$283,$D1611,DL$253:DL$283)</f>
        <v>0</v>
      </c>
      <c r="DJ1611" s="9"/>
      <c r="DK1611" s="10"/>
      <c r="DL1611" s="11"/>
      <c r="DM1611" s="6">
        <f>SUMIF(DN$253:DN$283,$D1611,DP$253:DP$283)</f>
        <v>0</v>
      </c>
      <c r="DN1611" s="9"/>
      <c r="DO1611" s="10"/>
      <c r="DP1611" s="11"/>
      <c r="DQ1611" s="6">
        <f>SUMIF(DR$253:DR$283,$D1611,DT$253:DT$283)</f>
        <v>0</v>
      </c>
      <c r="DR1611" s="9"/>
      <c r="DS1611" s="10"/>
      <c r="DT1611" s="11"/>
      <c r="DU1611" s="6">
        <f>SUMIF(DV$253:DV$283,$D1611,DX$253:DX$283)</f>
        <v>0</v>
      </c>
      <c r="DV1611" s="9"/>
      <c r="DW1611" s="10"/>
      <c r="DX1611" s="11"/>
      <c r="DY1611" s="6">
        <f>SUMIF(DZ$253:DZ$283,$D1611,EB$253:EB$283)</f>
        <v>0</v>
      </c>
      <c r="DZ1611" s="9"/>
      <c r="EA1611" s="10"/>
      <c r="EB1611" s="11"/>
      <c r="EC1611" s="6">
        <f>SUMIF(ED$253:ED$283,$D1611,EF$253:EF$283)</f>
        <v>0</v>
      </c>
      <c r="ED1611" s="9"/>
      <c r="EE1611" s="10"/>
      <c r="EF1611" s="11"/>
      <c r="EG1611" s="6">
        <f>SUMIF(EH$253:EH$283,$D1611,EJ$253:EJ$283)</f>
        <v>0</v>
      </c>
      <c r="EH1611" s="9"/>
      <c r="EI1611" s="10"/>
      <c r="EJ1611" s="11"/>
      <c r="EK1611" s="6">
        <f>SUMIF(EL$253:EL$283,$D1611,EN$253:EN$283)</f>
        <v>0</v>
      </c>
      <c r="EL1611" s="9"/>
      <c r="EM1611" s="10"/>
      <c r="EN1611" s="11"/>
      <c r="EO1611" s="6">
        <f>SUMIF(EP$253:EP$283,$D1611,ER$253:ER$283)</f>
        <v>0</v>
      </c>
      <c r="EP1611" s="9"/>
      <c r="EQ1611" s="10"/>
      <c r="ER1611" s="11"/>
      <c r="ES1611" s="6">
        <f>SUMIF(ET$253:ET$283,$D1611,EV$253:EV$283)</f>
        <v>0</v>
      </c>
      <c r="ET1611" s="9"/>
      <c r="EU1611" s="10"/>
      <c r="EV1611" s="11"/>
      <c r="EW1611" s="6">
        <f>SUMIF(EX$253:EX$283,$D1611,EZ$253:EZ$283)</f>
        <v>0</v>
      </c>
      <c r="EX1611" s="9"/>
      <c r="EY1611" s="10"/>
      <c r="EZ1611" s="11"/>
      <c r="FA1611" s="6">
        <f>SUMIF(FB$253:FB$283,$D1611,FD$253:FD$283)</f>
        <v>0</v>
      </c>
      <c r="FB1611" s="9"/>
      <c r="FC1611" s="10"/>
      <c r="FD1611" s="11"/>
      <c r="FE1611" s="6">
        <f>SUMIF(FF$253:FF$283,$D1611,FH$253:FH$283)</f>
        <v>0</v>
      </c>
      <c r="FF1611" s="9"/>
      <c r="FG1611" s="10"/>
      <c r="FH1611" s="11"/>
      <c r="FI1611" s="6">
        <f>SUMIF(FJ$253:FJ$283,$D1611,FL$253:FL$283)</f>
        <v>0</v>
      </c>
      <c r="FJ1611" s="9"/>
      <c r="FK1611" s="10"/>
      <c r="FL1611" s="11"/>
      <c r="FM1611" s="6">
        <f>SUMIF(FN$253:FN$283,$D1611,FP$253:FP$283)</f>
        <v>0</v>
      </c>
      <c r="FN1611" s="9"/>
      <c r="FO1611" s="10"/>
      <c r="FP1611" s="11"/>
      <c r="FQ1611" s="6">
        <f>SUMIF(FR$253:FR$283,$D1611,FT$253:FT$283)</f>
        <v>0</v>
      </c>
      <c r="FR1611" s="9"/>
      <c r="FS1611" s="10"/>
      <c r="FT1611" s="11"/>
      <c r="FU1611" s="6">
        <f>SUMIF(FV$253:FV$283,$D1611,FX$253:FX$283)</f>
        <v>0</v>
      </c>
      <c r="FV1611" s="9"/>
      <c r="FW1611" s="10"/>
      <c r="FX1611" s="11"/>
      <c r="FY1611" s="6">
        <f>SUMIF(FZ$253:FZ$283,$D1611,GB$253:GB$283)</f>
        <v>0</v>
      </c>
      <c r="FZ1611" s="9"/>
      <c r="GA1611" s="10"/>
      <c r="GB1611" s="11"/>
      <c r="GC1611" s="6">
        <f>SUMIF(GD$253:GD$283,$D1611,GF$253:GF$283)</f>
        <v>0</v>
      </c>
      <c r="GD1611" s="9"/>
      <c r="GE1611" s="10"/>
      <c r="GF1611" s="11"/>
      <c r="GG1611" s="6">
        <f>SUMIF(GH$253:GH$283,$D1611,GJ$253:GJ$283)</f>
        <v>0</v>
      </c>
      <c r="GH1611" s="9"/>
      <c r="GI1611" s="10"/>
      <c r="GJ1611" s="11"/>
      <c r="GK1611" s="6">
        <f>SUMIF(GL$253:GL$283,$D1611,GN$253:GN$283)</f>
        <v>0</v>
      </c>
      <c r="GL1611" s="9"/>
      <c r="GM1611" s="10"/>
      <c r="GN1611" s="11"/>
      <c r="GO1611" s="6">
        <f>SUMIF(GP$253:GP$283,$D1611,GR$253:GR$283)</f>
        <v>0</v>
      </c>
      <c r="GP1611" s="9"/>
      <c r="GQ1611" s="10"/>
      <c r="GR1611" s="11"/>
      <c r="GS1611" s="6">
        <f>SUMIF(GT$253:GT$283,$D1611,GV$253:GV$283)</f>
        <v>0</v>
      </c>
      <c r="GT1611" s="9"/>
      <c r="GU1611" s="10"/>
      <c r="GV1611" s="20"/>
      <c r="GW1611" s="19">
        <f t="shared" ref="GW1611:GW1674" si="38">SUM(E1611:GV1611)</f>
        <v>0</v>
      </c>
      <c r="GX1611" s="472"/>
      <c r="GY1611" s="473"/>
    </row>
    <row r="1612" spans="1:207" ht="30">
      <c r="A1612" s="210" t="s">
        <v>84</v>
      </c>
      <c r="B1612" s="475"/>
      <c r="C1612" s="144" t="s">
        <v>454</v>
      </c>
      <c r="D1612" s="237" t="s">
        <v>450</v>
      </c>
      <c r="E1612" s="206">
        <f>SUMIF(F$284:F$314,$D1612,H$284:H$314)</f>
        <v>0</v>
      </c>
      <c r="F1612" s="9"/>
      <c r="G1612" s="10"/>
      <c r="H1612" s="11"/>
      <c r="I1612" s="6">
        <f>SUMIF(J$284:J$314,$D1612,L$284:L$314)</f>
        <v>0</v>
      </c>
      <c r="J1612" s="9"/>
      <c r="K1612" s="10"/>
      <c r="L1612" s="11"/>
      <c r="M1612" s="6">
        <f>SUMIF(N$284:N$314,$D1612,P$284:P$314)</f>
        <v>0</v>
      </c>
      <c r="N1612" s="9"/>
      <c r="O1612" s="10"/>
      <c r="P1612" s="11"/>
      <c r="Q1612" s="6">
        <f>SUMIF(R$284:R$314,$D1612,T$284:T$314)</f>
        <v>0</v>
      </c>
      <c r="R1612" s="9"/>
      <c r="S1612" s="10"/>
      <c r="T1612" s="11"/>
      <c r="U1612" s="6">
        <f>SUMIF(V$284:V$314,$D1612,X$284:X$314)</f>
        <v>0</v>
      </c>
      <c r="V1612" s="9"/>
      <c r="W1612" s="10"/>
      <c r="X1612" s="11"/>
      <c r="Y1612" s="6">
        <f>SUMIF(Z$284:Z$314,$D1612,AB$284:AB$314)</f>
        <v>0</v>
      </c>
      <c r="Z1612" s="9"/>
      <c r="AA1612" s="10"/>
      <c r="AB1612" s="11"/>
      <c r="AC1612" s="6">
        <f>SUMIF(AD$284:AD$314,$D1612,AF$284:AF$314)</f>
        <v>0</v>
      </c>
      <c r="AD1612" s="9"/>
      <c r="AE1612" s="10"/>
      <c r="AF1612" s="11"/>
      <c r="AG1612" s="6">
        <f>SUMIF(AH$284:AH$314,$D1612,AJ$284:AJ$314)</f>
        <v>0</v>
      </c>
      <c r="AH1612" s="9"/>
      <c r="AI1612" s="10"/>
      <c r="AJ1612" s="11"/>
      <c r="AK1612" s="6">
        <f>SUMIF(AL$284:AL$314,$D1612,AN$284:AN$314)</f>
        <v>0</v>
      </c>
      <c r="AL1612" s="9"/>
      <c r="AM1612" s="10"/>
      <c r="AN1612" s="11"/>
      <c r="AO1612" s="6">
        <f>SUMIF(AP$284:AP$314,$D1612,AR$284:AR$314)</f>
        <v>0</v>
      </c>
      <c r="AP1612" s="9"/>
      <c r="AQ1612" s="10"/>
      <c r="AR1612" s="11"/>
      <c r="AS1612" s="6">
        <f>SUMIF(AT$284:AT$314,$D1612,AV$284:AV$314)</f>
        <v>0</v>
      </c>
      <c r="AT1612" s="9"/>
      <c r="AU1612" s="10"/>
      <c r="AV1612" s="11"/>
      <c r="AW1612" s="6">
        <f>SUMIF(AX$284:AX$314,$D1612,AZ$284:AZ$314)</f>
        <v>0</v>
      </c>
      <c r="AX1612" s="9"/>
      <c r="AY1612" s="10"/>
      <c r="AZ1612" s="11"/>
      <c r="BA1612" s="6">
        <f>SUMIF(BB$284:BB$314,$D1612,BD$284:BD$314)</f>
        <v>0</v>
      </c>
      <c r="BB1612" s="9"/>
      <c r="BC1612" s="10"/>
      <c r="BD1612" s="11"/>
      <c r="BE1612" s="6">
        <f>SUMIF(BF$284:BF$314,$D1612,BH$284:BH$314)</f>
        <v>0</v>
      </c>
      <c r="BF1612" s="9"/>
      <c r="BG1612" s="10"/>
      <c r="BH1612" s="11"/>
      <c r="BI1612" s="6">
        <f>SUMIF(BJ$284:BJ$314,$D1612,BL$284:BL$314)</f>
        <v>0</v>
      </c>
      <c r="BJ1612" s="9"/>
      <c r="BK1612" s="10"/>
      <c r="BL1612" s="11"/>
      <c r="BM1612" s="6">
        <f>SUMIF(BN$284:BN$314,$D1612,BP$284:BP$314)</f>
        <v>0</v>
      </c>
      <c r="BN1612" s="9"/>
      <c r="BO1612" s="10"/>
      <c r="BP1612" s="11"/>
      <c r="BQ1612" s="6">
        <f>SUMIF(BR$284:BR$314,$D1612,BT$284:BT$314)</f>
        <v>0</v>
      </c>
      <c r="BR1612" s="9"/>
      <c r="BS1612" s="10"/>
      <c r="BT1612" s="11"/>
      <c r="BU1612" s="6">
        <f>SUMIF(BV$284:BV$314,$D1612,BX$284:BX$314)</f>
        <v>0</v>
      </c>
      <c r="BV1612" s="9"/>
      <c r="BW1612" s="10"/>
      <c r="BX1612" s="11"/>
      <c r="BY1612" s="6">
        <f>SUMIF(BZ$284:BZ$314,$D1612,CB$284:CB$314)</f>
        <v>0</v>
      </c>
      <c r="BZ1612" s="9"/>
      <c r="CA1612" s="10"/>
      <c r="CB1612" s="11"/>
      <c r="CC1612" s="6">
        <f>SUMIF(CD$284:CD$314,$D1612,CF$284:CF$314)</f>
        <v>0</v>
      </c>
      <c r="CD1612" s="9"/>
      <c r="CE1612" s="10"/>
      <c r="CF1612" s="11"/>
      <c r="CG1612" s="6">
        <f>SUMIF(CH$284:CH$314,$D1612,CJ$284:CJ$314)</f>
        <v>0</v>
      </c>
      <c r="CH1612" s="9"/>
      <c r="CI1612" s="10"/>
      <c r="CJ1612" s="11"/>
      <c r="CK1612" s="6">
        <f>SUMIF(CL$284:CL$314,$D1612,CN$284:CN$314)</f>
        <v>0</v>
      </c>
      <c r="CL1612" s="9"/>
      <c r="CM1612" s="10"/>
      <c r="CN1612" s="11"/>
      <c r="CO1612" s="6">
        <f>SUMIF(CP$284:CP$314,$D1612,CR$284:CR$314)</f>
        <v>0</v>
      </c>
      <c r="CP1612" s="9"/>
      <c r="CQ1612" s="10"/>
      <c r="CR1612" s="11"/>
      <c r="CS1612" s="6">
        <f>SUMIF(CT$284:CT$314,$D1612,CV$284:CV$314)</f>
        <v>0</v>
      </c>
      <c r="CT1612" s="9"/>
      <c r="CU1612" s="10"/>
      <c r="CV1612" s="11"/>
      <c r="CW1612" s="6">
        <f>SUMIF(CX$284:CX$314,$D1612,CZ$284:CZ$314)</f>
        <v>0</v>
      </c>
      <c r="CX1612" s="9"/>
      <c r="CY1612" s="10"/>
      <c r="CZ1612" s="11"/>
      <c r="DA1612" s="6">
        <f>SUMIF(DB$284:DB$314,$D1612,DD$284:DD$314)</f>
        <v>0</v>
      </c>
      <c r="DB1612" s="9"/>
      <c r="DC1612" s="10"/>
      <c r="DD1612" s="11"/>
      <c r="DE1612" s="6">
        <f>SUMIF(DF$284:DF$314,$D1612,DH$284:DH$314)</f>
        <v>0</v>
      </c>
      <c r="DF1612" s="9"/>
      <c r="DG1612" s="10"/>
      <c r="DH1612" s="11"/>
      <c r="DI1612" s="6">
        <f>SUMIF(DJ$284:DJ$314,$D1612,DL$284:DL$314)</f>
        <v>0</v>
      </c>
      <c r="DJ1612" s="9"/>
      <c r="DK1612" s="10"/>
      <c r="DL1612" s="11"/>
      <c r="DM1612" s="6">
        <f>SUMIF(DN$284:DN$314,$D1612,DP$284:DP$314)</f>
        <v>0</v>
      </c>
      <c r="DN1612" s="9"/>
      <c r="DO1612" s="10"/>
      <c r="DP1612" s="11"/>
      <c r="DQ1612" s="6">
        <f>SUMIF(DR$284:DR$314,$D1612,DT$284:DT$314)</f>
        <v>0</v>
      </c>
      <c r="DR1612" s="9"/>
      <c r="DS1612" s="10"/>
      <c r="DT1612" s="11"/>
      <c r="DU1612" s="6">
        <f>SUMIF(DV$284:DV$314,$D1612,DX$284:DX$314)</f>
        <v>0</v>
      </c>
      <c r="DV1612" s="9"/>
      <c r="DW1612" s="10"/>
      <c r="DX1612" s="11"/>
      <c r="DY1612" s="6">
        <f>SUMIF(DZ$284:DZ$314,$D1612,EB$284:EB$314)</f>
        <v>0</v>
      </c>
      <c r="DZ1612" s="9"/>
      <c r="EA1612" s="10"/>
      <c r="EB1612" s="11"/>
      <c r="EC1612" s="6">
        <f>SUMIF(ED$284:ED$314,$D1612,EF$284:EF$314)</f>
        <v>0</v>
      </c>
      <c r="ED1612" s="9"/>
      <c r="EE1612" s="10"/>
      <c r="EF1612" s="11"/>
      <c r="EG1612" s="6">
        <f>SUMIF(EH$284:EH$314,$D1612,EJ$284:EJ$314)</f>
        <v>0</v>
      </c>
      <c r="EH1612" s="9"/>
      <c r="EI1612" s="10"/>
      <c r="EJ1612" s="11"/>
      <c r="EK1612" s="6">
        <f>SUMIF(EL$284:EL$314,$D1612,EN$284:EN$314)</f>
        <v>0</v>
      </c>
      <c r="EL1612" s="9"/>
      <c r="EM1612" s="10"/>
      <c r="EN1612" s="11"/>
      <c r="EO1612" s="6">
        <f>SUMIF(EP$284:EP$314,$D1612,ER$284:ER$314)</f>
        <v>0</v>
      </c>
      <c r="EP1612" s="9"/>
      <c r="EQ1612" s="10"/>
      <c r="ER1612" s="11"/>
      <c r="ES1612" s="6">
        <f>SUMIF(ET$284:ET$314,$D1612,EV$284:EV$314)</f>
        <v>0</v>
      </c>
      <c r="ET1612" s="9"/>
      <c r="EU1612" s="10"/>
      <c r="EV1612" s="11"/>
      <c r="EW1612" s="6">
        <f>SUMIF(EX$284:EX$314,$D1612,EZ$284:EZ$314)</f>
        <v>0</v>
      </c>
      <c r="EX1612" s="9"/>
      <c r="EY1612" s="10"/>
      <c r="EZ1612" s="11"/>
      <c r="FA1612" s="6">
        <f>SUMIF(FB$284:FB$314,$D1612,FD$284:FD$314)</f>
        <v>0</v>
      </c>
      <c r="FB1612" s="9"/>
      <c r="FC1612" s="10"/>
      <c r="FD1612" s="11"/>
      <c r="FE1612" s="6">
        <f>SUMIF(FF$284:FF$314,$D1612,FH$284:FH$314)</f>
        <v>0</v>
      </c>
      <c r="FF1612" s="9"/>
      <c r="FG1612" s="10"/>
      <c r="FH1612" s="11"/>
      <c r="FI1612" s="6">
        <f>SUMIF(FJ$284:FJ$314,$D1612,FL$284:FL$314)</f>
        <v>0</v>
      </c>
      <c r="FJ1612" s="9"/>
      <c r="FK1612" s="10"/>
      <c r="FL1612" s="11"/>
      <c r="FM1612" s="6">
        <f>SUMIF(FN$284:FN$314,$D1612,FP$284:FP$314)</f>
        <v>0</v>
      </c>
      <c r="FN1612" s="9"/>
      <c r="FO1612" s="10"/>
      <c r="FP1612" s="11"/>
      <c r="FQ1612" s="6">
        <f>SUMIF(FR$284:FR$314,$D1612,FT$284:FT$314)</f>
        <v>0</v>
      </c>
      <c r="FR1612" s="9"/>
      <c r="FS1612" s="10"/>
      <c r="FT1612" s="11"/>
      <c r="FU1612" s="6">
        <f>SUMIF(FV$284:FV$314,$D1612,FX$284:FX$314)</f>
        <v>0</v>
      </c>
      <c r="FV1612" s="9"/>
      <c r="FW1612" s="10"/>
      <c r="FX1612" s="11"/>
      <c r="FY1612" s="6">
        <f>SUMIF(FZ$284:FZ$314,$D1612,GB$284:GB$314)</f>
        <v>0</v>
      </c>
      <c r="FZ1612" s="9"/>
      <c r="GA1612" s="10"/>
      <c r="GB1612" s="11"/>
      <c r="GC1612" s="6">
        <f>SUMIF(GD$284:GD$314,$D1612,GF$284:GF$314)</f>
        <v>0</v>
      </c>
      <c r="GD1612" s="9"/>
      <c r="GE1612" s="10"/>
      <c r="GF1612" s="11"/>
      <c r="GG1612" s="6">
        <f>SUMIF(GH$284:GH$314,$D1612,GJ$284:GJ$314)</f>
        <v>0</v>
      </c>
      <c r="GH1612" s="9"/>
      <c r="GI1612" s="10"/>
      <c r="GJ1612" s="11"/>
      <c r="GK1612" s="6">
        <f>SUMIF(GL$284:GL$314,$D1612,GN$284:GN$314)</f>
        <v>0</v>
      </c>
      <c r="GL1612" s="9"/>
      <c r="GM1612" s="10"/>
      <c r="GN1612" s="11"/>
      <c r="GO1612" s="6">
        <f>SUMIF(GP$284:GP$314,$D1612,GR$284:GR$314)</f>
        <v>0</v>
      </c>
      <c r="GP1612" s="9"/>
      <c r="GQ1612" s="10"/>
      <c r="GR1612" s="11"/>
      <c r="GS1612" s="6">
        <f>SUMIF(GT$284:GT$314,$D1612,GV$284:GV$314)</f>
        <v>0</v>
      </c>
      <c r="GT1612" s="9"/>
      <c r="GU1612" s="10"/>
      <c r="GV1612" s="20"/>
      <c r="GW1612" s="19">
        <f t="shared" si="38"/>
        <v>0</v>
      </c>
      <c r="GX1612" s="472"/>
      <c r="GY1612" s="473"/>
    </row>
    <row r="1613" spans="1:207" ht="30">
      <c r="A1613" s="210" t="s">
        <v>85</v>
      </c>
      <c r="B1613" s="475"/>
      <c r="C1613" s="144" t="s">
        <v>454</v>
      </c>
      <c r="D1613" s="237" t="s">
        <v>450</v>
      </c>
      <c r="E1613" s="207">
        <f>SUMIF(F$315:F$345,$D1613,H$315:H$345)</f>
        <v>0</v>
      </c>
      <c r="F1613" s="12"/>
      <c r="G1613" s="13"/>
      <c r="H1613" s="14"/>
      <c r="I1613" s="6">
        <f>SUMIF(J$315:J$345,$D1613,L$315:L$345)</f>
        <v>0</v>
      </c>
      <c r="J1613" s="12"/>
      <c r="K1613" s="13"/>
      <c r="L1613" s="14"/>
      <c r="M1613" s="7">
        <f>SUMIF(N$315:N$345,$D1613,P$315:P$345)</f>
        <v>0</v>
      </c>
      <c r="N1613" s="12"/>
      <c r="O1613" s="13"/>
      <c r="P1613" s="14"/>
      <c r="Q1613" s="6">
        <f>SUMIF(R$315:R$345,$D1613,T$315:T$345)</f>
        <v>0</v>
      </c>
      <c r="R1613" s="12"/>
      <c r="S1613" s="13"/>
      <c r="T1613" s="14"/>
      <c r="U1613" s="7">
        <f>SUMIF(V$315:V$345,$D1613,X$315:X$345)</f>
        <v>0</v>
      </c>
      <c r="V1613" s="12"/>
      <c r="W1613" s="13"/>
      <c r="X1613" s="14"/>
      <c r="Y1613" s="6">
        <f>SUMIF(Z$315:Z$345,$D1613,AB$315:AB$345)</f>
        <v>0</v>
      </c>
      <c r="Z1613" s="12"/>
      <c r="AA1613" s="13"/>
      <c r="AB1613" s="14"/>
      <c r="AC1613" s="7">
        <f>SUMIF(AD$315:AD$345,$D1613,AF$315:AF$345)</f>
        <v>0</v>
      </c>
      <c r="AD1613" s="12"/>
      <c r="AE1613" s="13"/>
      <c r="AF1613" s="14"/>
      <c r="AG1613" s="7">
        <f>SUMIF(AH$315:AH$345,$D1613,AJ$315:AJ$345)</f>
        <v>0</v>
      </c>
      <c r="AH1613" s="12"/>
      <c r="AI1613" s="13"/>
      <c r="AJ1613" s="14"/>
      <c r="AK1613" s="7">
        <f>SUMIF(AL$315:AL$345,$D1613,AN$315:AN$345)</f>
        <v>0</v>
      </c>
      <c r="AL1613" s="12"/>
      <c r="AM1613" s="13"/>
      <c r="AN1613" s="14"/>
      <c r="AO1613" s="7">
        <f>SUMIF(AP$315:AP$345,$D1613,AR$315:AR$345)</f>
        <v>0</v>
      </c>
      <c r="AP1613" s="12"/>
      <c r="AQ1613" s="13"/>
      <c r="AR1613" s="14"/>
      <c r="AS1613" s="7">
        <f>SUMIF(AT$315:AT$345,$D1613,AV$315:AV$345)</f>
        <v>0</v>
      </c>
      <c r="AT1613" s="12"/>
      <c r="AU1613" s="13"/>
      <c r="AV1613" s="14"/>
      <c r="AW1613" s="7">
        <f>SUMIF(AX$315:AX$345,$D1613,AZ$315:AZ$345)</f>
        <v>0</v>
      </c>
      <c r="AX1613" s="12"/>
      <c r="AY1613" s="13"/>
      <c r="AZ1613" s="14"/>
      <c r="BA1613" s="7">
        <f>SUMIF(BB$315:BB$345,$D1613,BD$315:BD$345)</f>
        <v>0</v>
      </c>
      <c r="BB1613" s="12"/>
      <c r="BC1613" s="13"/>
      <c r="BD1613" s="14"/>
      <c r="BE1613" s="7">
        <f>SUMIF(BF$315:BF$345,$D1613,BH$315:BH$345)</f>
        <v>0</v>
      </c>
      <c r="BF1613" s="12"/>
      <c r="BG1613" s="13"/>
      <c r="BH1613" s="14"/>
      <c r="BI1613" s="7">
        <f>SUMIF(BJ$315:BJ$345,$D1613,BL$315:BL$345)</f>
        <v>0</v>
      </c>
      <c r="BJ1613" s="12"/>
      <c r="BK1613" s="13"/>
      <c r="BL1613" s="14"/>
      <c r="BM1613" s="7">
        <f>SUMIF(BN$315:BN$345,$D1613,BP$315:BP$345)</f>
        <v>0</v>
      </c>
      <c r="BN1613" s="12"/>
      <c r="BO1613" s="13"/>
      <c r="BP1613" s="14"/>
      <c r="BQ1613" s="7">
        <f>SUMIF(BR$315:BR$345,$D1613,BT$315:BT$345)</f>
        <v>0</v>
      </c>
      <c r="BR1613" s="12"/>
      <c r="BS1613" s="13"/>
      <c r="BT1613" s="14"/>
      <c r="BU1613" s="7">
        <f>SUMIF(BV$315:BV$345,$D1613,BX$315:BX$345)</f>
        <v>0</v>
      </c>
      <c r="BV1613" s="12"/>
      <c r="BW1613" s="13"/>
      <c r="BX1613" s="14"/>
      <c r="BY1613" s="7">
        <f>SUMIF(BZ$315:BZ$345,$D1613,CB$315:CB$345)</f>
        <v>0</v>
      </c>
      <c r="BZ1613" s="12"/>
      <c r="CA1613" s="13"/>
      <c r="CB1613" s="14"/>
      <c r="CC1613" s="7">
        <f>SUMIF(CD$315:CD$345,$D1613,CF$315:CF$345)</f>
        <v>0</v>
      </c>
      <c r="CD1613" s="12"/>
      <c r="CE1613" s="13"/>
      <c r="CF1613" s="14"/>
      <c r="CG1613" s="7">
        <f>SUMIF(CH$315:CH$345,$D1613,CJ$315:CJ$345)</f>
        <v>0</v>
      </c>
      <c r="CH1613" s="12"/>
      <c r="CI1613" s="13"/>
      <c r="CJ1613" s="14"/>
      <c r="CK1613" s="7">
        <f>SUMIF(CL$315:CL$345,$D1613,CN$315:CN$345)</f>
        <v>0</v>
      </c>
      <c r="CL1613" s="12"/>
      <c r="CM1613" s="13"/>
      <c r="CN1613" s="14"/>
      <c r="CO1613" s="7">
        <f>SUMIF(CP$315:CP$345,$D1613,CR$315:CR$345)</f>
        <v>0</v>
      </c>
      <c r="CP1613" s="12"/>
      <c r="CQ1613" s="13"/>
      <c r="CR1613" s="14"/>
      <c r="CS1613" s="7">
        <f>SUMIF(CT$315:CT$345,$D1613,CV$315:CV$345)</f>
        <v>0</v>
      </c>
      <c r="CT1613" s="12"/>
      <c r="CU1613" s="13"/>
      <c r="CV1613" s="14"/>
      <c r="CW1613" s="7">
        <f>SUMIF(CX$315:CX$345,$D1613,CZ$315:CZ$345)</f>
        <v>0</v>
      </c>
      <c r="CX1613" s="12"/>
      <c r="CY1613" s="13"/>
      <c r="CZ1613" s="14"/>
      <c r="DA1613" s="7">
        <f>SUMIF(DB$315:DB$345,$D1613,DD$315:DD$345)</f>
        <v>0</v>
      </c>
      <c r="DB1613" s="12"/>
      <c r="DC1613" s="13"/>
      <c r="DD1613" s="14"/>
      <c r="DE1613" s="7">
        <f>SUMIF(DF$315:DF$345,$D1613,DH$315:DH$345)</f>
        <v>0</v>
      </c>
      <c r="DF1613" s="12"/>
      <c r="DG1613" s="13"/>
      <c r="DH1613" s="14"/>
      <c r="DI1613" s="7">
        <f>SUMIF(DJ$315:DJ$345,$D1613,DL$315:DL$345)</f>
        <v>0</v>
      </c>
      <c r="DJ1613" s="12"/>
      <c r="DK1613" s="13"/>
      <c r="DL1613" s="14"/>
      <c r="DM1613" s="7">
        <f>SUMIF(DN$315:DN$345,$D1613,DP$315:DP$345)</f>
        <v>0</v>
      </c>
      <c r="DN1613" s="12"/>
      <c r="DO1613" s="13"/>
      <c r="DP1613" s="14"/>
      <c r="DQ1613" s="7">
        <f>SUMIF(DR$315:DR$345,$D1613,DT$315:DT$345)</f>
        <v>0</v>
      </c>
      <c r="DR1613" s="12"/>
      <c r="DS1613" s="13"/>
      <c r="DT1613" s="14"/>
      <c r="DU1613" s="7">
        <f>SUMIF(DV$315:DV$345,$D1613,DX$315:DX$345)</f>
        <v>0</v>
      </c>
      <c r="DV1613" s="12"/>
      <c r="DW1613" s="13"/>
      <c r="DX1613" s="14"/>
      <c r="DY1613" s="7">
        <f>SUMIF(DZ$315:DZ$345,$D1613,EB$315:EB$345)</f>
        <v>0</v>
      </c>
      <c r="DZ1613" s="12"/>
      <c r="EA1613" s="13"/>
      <c r="EB1613" s="14"/>
      <c r="EC1613" s="7">
        <f>SUMIF(ED$315:ED$345,$D1613,EF$315:EF$345)</f>
        <v>0</v>
      </c>
      <c r="ED1613" s="12"/>
      <c r="EE1613" s="13"/>
      <c r="EF1613" s="14"/>
      <c r="EG1613" s="7">
        <f>SUMIF(EH$315:EH$345,$D1613,EJ$315:EJ$345)</f>
        <v>0</v>
      </c>
      <c r="EH1613" s="12"/>
      <c r="EI1613" s="13"/>
      <c r="EJ1613" s="14"/>
      <c r="EK1613" s="7">
        <f>SUMIF(EL$315:EL$345,$D1613,EN$315:EN$345)</f>
        <v>0</v>
      </c>
      <c r="EL1613" s="12"/>
      <c r="EM1613" s="13"/>
      <c r="EN1613" s="14"/>
      <c r="EO1613" s="7">
        <f>SUMIF(EP$315:EP$345,$D1613,ER$315:ER$345)</f>
        <v>0</v>
      </c>
      <c r="EP1613" s="12"/>
      <c r="EQ1613" s="13"/>
      <c r="ER1613" s="14"/>
      <c r="ES1613" s="7">
        <f>SUMIF(ET$315:ET$345,$D1613,EV$315:EV$345)</f>
        <v>0</v>
      </c>
      <c r="ET1613" s="12"/>
      <c r="EU1613" s="13"/>
      <c r="EV1613" s="14"/>
      <c r="EW1613" s="7">
        <f>SUMIF(EX$315:EX$345,$D1613,EZ$315:EZ$345)</f>
        <v>0</v>
      </c>
      <c r="EX1613" s="12"/>
      <c r="EY1613" s="13"/>
      <c r="EZ1613" s="14"/>
      <c r="FA1613" s="7">
        <f>SUMIF(FB$315:FB$345,$D1613,FD$315:FD$345)</f>
        <v>0</v>
      </c>
      <c r="FB1613" s="12"/>
      <c r="FC1613" s="13"/>
      <c r="FD1613" s="14"/>
      <c r="FE1613" s="7">
        <f>SUMIF(FF$315:FF$345,$D1613,FH$315:FH$345)</f>
        <v>0</v>
      </c>
      <c r="FF1613" s="12"/>
      <c r="FG1613" s="13"/>
      <c r="FH1613" s="14"/>
      <c r="FI1613" s="7">
        <f>SUMIF(FJ$315:FJ$345,$D1613,FL$315:FL$345)</f>
        <v>0</v>
      </c>
      <c r="FJ1613" s="12"/>
      <c r="FK1613" s="13"/>
      <c r="FL1613" s="14"/>
      <c r="FM1613" s="7">
        <f>SUMIF(FN$315:FN$345,$D1613,FP$315:FP$345)</f>
        <v>0</v>
      </c>
      <c r="FN1613" s="12"/>
      <c r="FO1613" s="13"/>
      <c r="FP1613" s="14"/>
      <c r="FQ1613" s="7">
        <f>SUMIF(FR$315:FR$345,$D1613,FT$315:FT$345)</f>
        <v>0</v>
      </c>
      <c r="FR1613" s="12"/>
      <c r="FS1613" s="13"/>
      <c r="FT1613" s="14"/>
      <c r="FU1613" s="7">
        <f>SUMIF(FV$315:FV$345,$D1613,FX$315:FX$345)</f>
        <v>0</v>
      </c>
      <c r="FV1613" s="12"/>
      <c r="FW1613" s="13"/>
      <c r="FX1613" s="14"/>
      <c r="FY1613" s="7">
        <f>SUMIF(FZ$315:FZ$345,$D1613,GB$315:GB$345)</f>
        <v>0</v>
      </c>
      <c r="FZ1613" s="12"/>
      <c r="GA1613" s="13"/>
      <c r="GB1613" s="14"/>
      <c r="GC1613" s="7">
        <f>SUMIF(GD$315:GD$345,$D1613,GF$315:GF$345)</f>
        <v>0</v>
      </c>
      <c r="GD1613" s="12"/>
      <c r="GE1613" s="13"/>
      <c r="GF1613" s="14"/>
      <c r="GG1613" s="7">
        <f>SUMIF(GH$315:GH$345,$D1613,GJ$315:GJ$345)</f>
        <v>0</v>
      </c>
      <c r="GH1613" s="12"/>
      <c r="GI1613" s="13"/>
      <c r="GJ1613" s="14"/>
      <c r="GK1613" s="7">
        <f>SUMIF(GL$315:GL$345,$D1613,GN$315:GN$345)</f>
        <v>0</v>
      </c>
      <c r="GL1613" s="12"/>
      <c r="GM1613" s="13"/>
      <c r="GN1613" s="14"/>
      <c r="GO1613" s="7">
        <f>SUMIF(GP$315:GP$345,$D1613,GR$315:GR$345)</f>
        <v>0</v>
      </c>
      <c r="GP1613" s="12"/>
      <c r="GQ1613" s="13"/>
      <c r="GR1613" s="14"/>
      <c r="GS1613" s="7">
        <f>SUMIF(GT$315:GT$345,$D1613,GV$315:GV$345)</f>
        <v>0</v>
      </c>
      <c r="GT1613" s="12"/>
      <c r="GU1613" s="13"/>
      <c r="GV1613" s="21"/>
      <c r="GW1613" s="19">
        <f t="shared" si="38"/>
        <v>0</v>
      </c>
      <c r="GX1613" s="472"/>
      <c r="GY1613" s="473"/>
    </row>
    <row r="1614" spans="1:207" ht="30.75" thickBot="1">
      <c r="A1614" s="212" t="s">
        <v>86</v>
      </c>
      <c r="B1614" s="476"/>
      <c r="C1614" s="329" t="s">
        <v>454</v>
      </c>
      <c r="D1614" s="239" t="s">
        <v>450</v>
      </c>
      <c r="E1614" s="206">
        <f>SUMIF(F$346:F$376,$D1614,H$346:H$376)</f>
        <v>0</v>
      </c>
      <c r="F1614" s="15"/>
      <c r="G1614" s="16"/>
      <c r="H1614" s="16"/>
      <c r="I1614" s="6">
        <f>SUMIF(J$346:J$376,$D1614,L$346:L$376)</f>
        <v>0</v>
      </c>
      <c r="J1614" s="15"/>
      <c r="K1614" s="16"/>
      <c r="L1614" s="16"/>
      <c r="M1614" s="8">
        <f>SUMIF(N$346:N$376,$D1614,P$346:P$376)</f>
        <v>0</v>
      </c>
      <c r="N1614" s="15"/>
      <c r="O1614" s="16"/>
      <c r="P1614" s="16"/>
      <c r="Q1614" s="6">
        <f>SUMIF(R$346:R$376,$D1614,T$346:T$376)</f>
        <v>0</v>
      </c>
      <c r="R1614" s="15"/>
      <c r="S1614" s="16"/>
      <c r="T1614" s="16"/>
      <c r="U1614" s="8">
        <f>SUMIF(V$346:V$376,$D1614,X$346:X$376)</f>
        <v>0</v>
      </c>
      <c r="V1614" s="15"/>
      <c r="W1614" s="16"/>
      <c r="X1614" s="16"/>
      <c r="Y1614" s="6">
        <f>SUMIF(Z$346:Z$376,$D1614,AB$346:AB$376)</f>
        <v>0</v>
      </c>
      <c r="Z1614" s="15"/>
      <c r="AA1614" s="16"/>
      <c r="AB1614" s="16"/>
      <c r="AC1614" s="8">
        <f>SUMIF(AD$346:AD$376,$D1614,AF$346:AF$376)</f>
        <v>0</v>
      </c>
      <c r="AD1614" s="15"/>
      <c r="AE1614" s="16"/>
      <c r="AF1614" s="16"/>
      <c r="AG1614" s="8">
        <f>SUMIF(AH$346:AH$376,$D1614,AJ$346:AJ$376)</f>
        <v>0</v>
      </c>
      <c r="AH1614" s="15"/>
      <c r="AI1614" s="16"/>
      <c r="AJ1614" s="16"/>
      <c r="AK1614" s="8">
        <f>SUMIF(AL$346:AL$376,$D1614,AN$346:AN$376)</f>
        <v>0</v>
      </c>
      <c r="AL1614" s="15"/>
      <c r="AM1614" s="16"/>
      <c r="AN1614" s="16"/>
      <c r="AO1614" s="8">
        <f>SUMIF(AP$346:AP$376,$D1614,AR$346:AR$376)</f>
        <v>0</v>
      </c>
      <c r="AP1614" s="15"/>
      <c r="AQ1614" s="16"/>
      <c r="AR1614" s="16"/>
      <c r="AS1614" s="8">
        <f>SUMIF(AT$346:AT$376,$D1614,AV$346:AV$376)</f>
        <v>0</v>
      </c>
      <c r="AT1614" s="15"/>
      <c r="AU1614" s="16"/>
      <c r="AV1614" s="16"/>
      <c r="AW1614" s="8">
        <f>SUMIF(AX$346:AX$376,$D1614,AZ$346:AZ$376)</f>
        <v>0</v>
      </c>
      <c r="AX1614" s="15"/>
      <c r="AY1614" s="16"/>
      <c r="AZ1614" s="16"/>
      <c r="BA1614" s="8">
        <f>SUMIF(BB$346:BB$376,$D1614,BD$346:BD$376)</f>
        <v>0</v>
      </c>
      <c r="BB1614" s="15"/>
      <c r="BC1614" s="16"/>
      <c r="BD1614" s="16"/>
      <c r="BE1614" s="8">
        <f>SUMIF(BF$346:BF$376,$D1614,BH$346:BH$376)</f>
        <v>0</v>
      </c>
      <c r="BF1614" s="15"/>
      <c r="BG1614" s="16"/>
      <c r="BH1614" s="16"/>
      <c r="BI1614" s="8">
        <f>SUMIF(BJ$346:BJ$376,$D1614,BL$346:BL$376)</f>
        <v>0</v>
      </c>
      <c r="BJ1614" s="15"/>
      <c r="BK1614" s="16"/>
      <c r="BL1614" s="16"/>
      <c r="BM1614" s="8">
        <f>SUMIF(BN$346:BN$376,$D1614,BP$346:BP$376)</f>
        <v>0</v>
      </c>
      <c r="BN1614" s="15"/>
      <c r="BO1614" s="16"/>
      <c r="BP1614" s="16"/>
      <c r="BQ1614" s="8">
        <f>SUMIF(BR$346:BR$376,$D1614,BT$346:BT$376)</f>
        <v>0</v>
      </c>
      <c r="BR1614" s="15"/>
      <c r="BS1614" s="16"/>
      <c r="BT1614" s="16"/>
      <c r="BU1614" s="8">
        <f>SUMIF(BV$346:BV$376,$D1614,BX$346:BX$376)</f>
        <v>0</v>
      </c>
      <c r="BV1614" s="15"/>
      <c r="BW1614" s="16"/>
      <c r="BX1614" s="16"/>
      <c r="BY1614" s="8">
        <f>SUMIF(BZ$346:BZ$376,$D1614,CB$346:CB$376)</f>
        <v>0</v>
      </c>
      <c r="BZ1614" s="15"/>
      <c r="CA1614" s="16"/>
      <c r="CB1614" s="16"/>
      <c r="CC1614" s="8">
        <f>SUMIF(CD$346:CD$376,$D1614,CF$346:CF$376)</f>
        <v>0</v>
      </c>
      <c r="CD1614" s="15"/>
      <c r="CE1614" s="16"/>
      <c r="CF1614" s="16"/>
      <c r="CG1614" s="8">
        <f>SUMIF(CH$346:CH$376,$D1614,CJ$346:CJ$376)</f>
        <v>0</v>
      </c>
      <c r="CH1614" s="15"/>
      <c r="CI1614" s="16"/>
      <c r="CJ1614" s="16"/>
      <c r="CK1614" s="8">
        <f>SUMIF(CL$346:CL$376,$D1614,CN$346:CN$376)</f>
        <v>0</v>
      </c>
      <c r="CL1614" s="15"/>
      <c r="CM1614" s="16"/>
      <c r="CN1614" s="16"/>
      <c r="CO1614" s="8">
        <f>SUMIF(CP$346:CP$376,$D1614,CR$346:CR$376)</f>
        <v>0</v>
      </c>
      <c r="CP1614" s="15"/>
      <c r="CQ1614" s="16"/>
      <c r="CR1614" s="16"/>
      <c r="CS1614" s="8">
        <f>SUMIF(CT$346:CT$376,$D1614,CV$346:CV$376)</f>
        <v>0</v>
      </c>
      <c r="CT1614" s="15"/>
      <c r="CU1614" s="16"/>
      <c r="CV1614" s="16"/>
      <c r="CW1614" s="8">
        <f>SUMIF(CX$346:CX$376,$D1614,CZ$346:CZ$376)</f>
        <v>0</v>
      </c>
      <c r="CX1614" s="15"/>
      <c r="CY1614" s="16"/>
      <c r="CZ1614" s="16"/>
      <c r="DA1614" s="8">
        <f>SUMIF(DB$346:DB$376,$D1614,DD$346:DD$376)</f>
        <v>0</v>
      </c>
      <c r="DB1614" s="15"/>
      <c r="DC1614" s="16"/>
      <c r="DD1614" s="16"/>
      <c r="DE1614" s="8">
        <f>SUMIF(DF$346:DF$376,$D1614,DH$346:DH$376)</f>
        <v>0</v>
      </c>
      <c r="DF1614" s="15"/>
      <c r="DG1614" s="16"/>
      <c r="DH1614" s="16"/>
      <c r="DI1614" s="8">
        <f>SUMIF(DJ$346:DJ$376,$D1614,DL$346:DL$376)</f>
        <v>0</v>
      </c>
      <c r="DJ1614" s="15"/>
      <c r="DK1614" s="16"/>
      <c r="DL1614" s="16"/>
      <c r="DM1614" s="8">
        <f>SUMIF(DN$346:DN$376,$D1614,DP$346:DP$376)</f>
        <v>0</v>
      </c>
      <c r="DN1614" s="15"/>
      <c r="DO1614" s="16"/>
      <c r="DP1614" s="16"/>
      <c r="DQ1614" s="8">
        <f>SUMIF(DR$346:DR$376,$D1614,DT$346:DT$376)</f>
        <v>0</v>
      </c>
      <c r="DR1614" s="15"/>
      <c r="DS1614" s="16"/>
      <c r="DT1614" s="16"/>
      <c r="DU1614" s="8">
        <f>SUMIF(DV$346:DV$376,$D1614,DX$346:DX$376)</f>
        <v>0</v>
      </c>
      <c r="DV1614" s="15"/>
      <c r="DW1614" s="16"/>
      <c r="DX1614" s="16"/>
      <c r="DY1614" s="8">
        <f>SUMIF(DZ$346:DZ$376,$D1614,EB$346:EB$376)</f>
        <v>0</v>
      </c>
      <c r="DZ1614" s="15"/>
      <c r="EA1614" s="16"/>
      <c r="EB1614" s="16"/>
      <c r="EC1614" s="8">
        <f>SUMIF(ED$346:ED$376,$D1614,EF$346:EF$376)</f>
        <v>0</v>
      </c>
      <c r="ED1614" s="15"/>
      <c r="EE1614" s="16"/>
      <c r="EF1614" s="16"/>
      <c r="EG1614" s="8">
        <f>SUMIF(EH$346:EH$376,$D1614,EJ$346:EJ$376)</f>
        <v>0</v>
      </c>
      <c r="EH1614" s="15"/>
      <c r="EI1614" s="16"/>
      <c r="EJ1614" s="16"/>
      <c r="EK1614" s="8">
        <f>SUMIF(EL$346:EL$376,$D1614,EN$346:EN$376)</f>
        <v>0</v>
      </c>
      <c r="EL1614" s="15"/>
      <c r="EM1614" s="16"/>
      <c r="EN1614" s="16"/>
      <c r="EO1614" s="8">
        <f>SUMIF(EP$346:EP$376,$D1614,ER$346:ER$376)</f>
        <v>0</v>
      </c>
      <c r="EP1614" s="15"/>
      <c r="EQ1614" s="16"/>
      <c r="ER1614" s="16"/>
      <c r="ES1614" s="8">
        <f>SUMIF(ET$346:ET$376,$D1614,EV$346:EV$376)</f>
        <v>0</v>
      </c>
      <c r="ET1614" s="15"/>
      <c r="EU1614" s="16"/>
      <c r="EV1614" s="16"/>
      <c r="EW1614" s="8">
        <f>SUMIF(EX$346:EX$376,$D1614,EZ$346:EZ$376)</f>
        <v>0</v>
      </c>
      <c r="EX1614" s="15"/>
      <c r="EY1614" s="16"/>
      <c r="EZ1614" s="16"/>
      <c r="FA1614" s="8">
        <f>SUMIF(FB$346:FB$376,$D1614,FD$346:FD$376)</f>
        <v>0</v>
      </c>
      <c r="FB1614" s="15"/>
      <c r="FC1614" s="16"/>
      <c r="FD1614" s="16"/>
      <c r="FE1614" s="8">
        <f>SUMIF(FF$346:FF$376,$D1614,FH$346:FH$376)</f>
        <v>0</v>
      </c>
      <c r="FF1614" s="15"/>
      <c r="FG1614" s="16"/>
      <c r="FH1614" s="16"/>
      <c r="FI1614" s="8">
        <f>SUMIF(FJ$346:FJ$376,$D1614,FL$346:FL$376)</f>
        <v>0</v>
      </c>
      <c r="FJ1614" s="15"/>
      <c r="FK1614" s="16"/>
      <c r="FL1614" s="16"/>
      <c r="FM1614" s="8">
        <f>SUMIF(FN$346:FN$376,$D1614,FP$346:FP$376)</f>
        <v>0</v>
      </c>
      <c r="FN1614" s="15"/>
      <c r="FO1614" s="16"/>
      <c r="FP1614" s="16"/>
      <c r="FQ1614" s="8">
        <f>SUMIF(FR$346:FR$376,$D1614,FT$346:FT$376)</f>
        <v>0</v>
      </c>
      <c r="FR1614" s="15"/>
      <c r="FS1614" s="16"/>
      <c r="FT1614" s="16"/>
      <c r="FU1614" s="8">
        <f>SUMIF(FV$346:FV$376,$D1614,FX$346:FX$376)</f>
        <v>0</v>
      </c>
      <c r="FV1614" s="15"/>
      <c r="FW1614" s="16"/>
      <c r="FX1614" s="16"/>
      <c r="FY1614" s="8">
        <f>SUMIF(FZ$346:FZ$376,$D1614,GB$346:GB$376)</f>
        <v>0</v>
      </c>
      <c r="FZ1614" s="15"/>
      <c r="GA1614" s="16"/>
      <c r="GB1614" s="16"/>
      <c r="GC1614" s="8">
        <f>SUMIF(GD$346:GD$376,$D1614,GF$346:GF$376)</f>
        <v>0</v>
      </c>
      <c r="GD1614" s="15"/>
      <c r="GE1614" s="16"/>
      <c r="GF1614" s="16"/>
      <c r="GG1614" s="8">
        <f>SUMIF(GH$346:GH$376,$D1614,GJ$346:GJ$376)</f>
        <v>0</v>
      </c>
      <c r="GH1614" s="15"/>
      <c r="GI1614" s="16"/>
      <c r="GJ1614" s="16"/>
      <c r="GK1614" s="8">
        <f>SUMIF(GL$346:GL$376,$D1614,GN$346:GN$376)</f>
        <v>0</v>
      </c>
      <c r="GL1614" s="15"/>
      <c r="GM1614" s="16"/>
      <c r="GN1614" s="16"/>
      <c r="GO1614" s="8">
        <f>SUMIF(GP$346:GP$376,$D1614,GR$346:GR$376)</f>
        <v>0</v>
      </c>
      <c r="GP1614" s="15"/>
      <c r="GQ1614" s="16"/>
      <c r="GR1614" s="16"/>
      <c r="GS1614" s="8">
        <f>SUMIF(GT$346:GT$376,$D1614,GV$346:GV$376)</f>
        <v>0</v>
      </c>
      <c r="GT1614" s="15"/>
      <c r="GU1614" s="16"/>
      <c r="GV1614" s="22"/>
      <c r="GW1614" s="19">
        <f t="shared" si="38"/>
        <v>0</v>
      </c>
      <c r="GX1614" s="472"/>
      <c r="GY1614" s="473"/>
    </row>
    <row r="1615" spans="1:207" ht="30">
      <c r="A1615" s="208" t="s">
        <v>75</v>
      </c>
      <c r="B1615" s="474" t="s">
        <v>515</v>
      </c>
      <c r="C1615" s="330" t="s">
        <v>453</v>
      </c>
      <c r="D1615" s="235" t="s">
        <v>452</v>
      </c>
      <c r="E1615" s="206">
        <f>SUMIF(F$5:F$35,$D1615,H$5:H$35)</f>
        <v>0</v>
      </c>
      <c r="F1615" s="9"/>
      <c r="G1615" s="10"/>
      <c r="H1615" s="11"/>
      <c r="I1615" s="6">
        <f>SUMIF(J$5:J$35,$D1615,L$5:L$35)</f>
        <v>0</v>
      </c>
      <c r="J1615" s="9"/>
      <c r="K1615" s="10"/>
      <c r="L1615" s="11"/>
      <c r="M1615" s="6">
        <f>SUMIF(N$5:N$35,$D1615,P$5:P$35)</f>
        <v>0</v>
      </c>
      <c r="N1615" s="9"/>
      <c r="O1615" s="10"/>
      <c r="P1615" s="11"/>
      <c r="Q1615" s="6">
        <f>SUMIF(R$5:R$35,$D1615,T$5:T$35)</f>
        <v>0</v>
      </c>
      <c r="R1615" s="9"/>
      <c r="S1615" s="10"/>
      <c r="T1615" s="11"/>
      <c r="U1615" s="6">
        <f>SUMIF(V$5:V$35,$D1615,X$5:X$35)</f>
        <v>0</v>
      </c>
      <c r="V1615" s="9"/>
      <c r="W1615" s="10"/>
      <c r="X1615" s="11"/>
      <c r="Y1615" s="6">
        <f>SUMIF(Z$5:Z$35,$D1615,AB$5:AB$35)</f>
        <v>0</v>
      </c>
      <c r="Z1615" s="9"/>
      <c r="AA1615" s="10"/>
      <c r="AB1615" s="11"/>
      <c r="AC1615" s="6">
        <f>SUMIF(AD$5:AD$35,$D1615,AF$5:AF$35)</f>
        <v>0</v>
      </c>
      <c r="AD1615" s="9"/>
      <c r="AE1615" s="10"/>
      <c r="AF1615" s="11"/>
      <c r="AG1615" s="6">
        <f>SUMIF(AH$5:AH$35,$D1615,AJ$5:AJ$35)</f>
        <v>0</v>
      </c>
      <c r="AH1615" s="9"/>
      <c r="AI1615" s="10"/>
      <c r="AJ1615" s="11"/>
      <c r="AK1615" s="6">
        <f>SUMIF(AL$5:AL$35,$D1615,AN$5:AN$35)</f>
        <v>0</v>
      </c>
      <c r="AL1615" s="9"/>
      <c r="AM1615" s="10"/>
      <c r="AN1615" s="11"/>
      <c r="AO1615" s="6">
        <f>SUMIF(AP$5:AP$35,$D1615,AR$5:AR$35)</f>
        <v>0</v>
      </c>
      <c r="AP1615" s="9"/>
      <c r="AQ1615" s="10"/>
      <c r="AR1615" s="11"/>
      <c r="AS1615" s="6">
        <f>SUMIF(AT$5:AT$35,$D1615,AV$5:AV$35)</f>
        <v>0</v>
      </c>
      <c r="AT1615" s="9"/>
      <c r="AU1615" s="10"/>
      <c r="AV1615" s="11"/>
      <c r="AW1615" s="6">
        <f>SUMIF(AX$5:AX$35,$D1615,AZ$5:AZ$35)</f>
        <v>0</v>
      </c>
      <c r="AX1615" s="9"/>
      <c r="AY1615" s="10"/>
      <c r="AZ1615" s="11"/>
      <c r="BA1615" s="6">
        <f>SUMIF(BB$5:BB$35,$D1615,BD$5:BD$35)</f>
        <v>0</v>
      </c>
      <c r="BB1615" s="9"/>
      <c r="BC1615" s="10"/>
      <c r="BD1615" s="11"/>
      <c r="BE1615" s="6">
        <f>SUMIF(BF$5:BF$35,$D1615,BH$5:BH$35)</f>
        <v>0</v>
      </c>
      <c r="BF1615" s="9"/>
      <c r="BG1615" s="10"/>
      <c r="BH1615" s="11"/>
      <c r="BI1615" s="6">
        <f>SUMIF(BJ$5:BJ$35,$D1615,BL$5:BL$35)</f>
        <v>0</v>
      </c>
      <c r="BJ1615" s="9"/>
      <c r="BK1615" s="10"/>
      <c r="BL1615" s="11"/>
      <c r="BM1615" s="6">
        <f>SUMIF(BN$5:BN$35,$D1615,BP$5:BP$35)</f>
        <v>0</v>
      </c>
      <c r="BN1615" s="9"/>
      <c r="BO1615" s="10"/>
      <c r="BP1615" s="11"/>
      <c r="BQ1615" s="6">
        <f>SUMIF(BR$5:BR$35,$D1615,BT$5:BT$35)</f>
        <v>0</v>
      </c>
      <c r="BR1615" s="9"/>
      <c r="BS1615" s="10"/>
      <c r="BT1615" s="11"/>
      <c r="BU1615" s="6">
        <f>SUMIF(BV$5:BV$35,$D1615,BX$5:BX$35)</f>
        <v>0</v>
      </c>
      <c r="BV1615" s="9"/>
      <c r="BW1615" s="10"/>
      <c r="BX1615" s="11"/>
      <c r="BY1615" s="6">
        <f>SUMIF(BZ$5:BZ$35,$D1615,CB$5:CB$35)</f>
        <v>0</v>
      </c>
      <c r="BZ1615" s="9"/>
      <c r="CA1615" s="10"/>
      <c r="CB1615" s="11"/>
      <c r="CC1615" s="6">
        <f>SUMIF(CD$5:CD$35,$D1615,CF$5:CF$35)</f>
        <v>0</v>
      </c>
      <c r="CD1615" s="9"/>
      <c r="CE1615" s="10"/>
      <c r="CF1615" s="11"/>
      <c r="CG1615" s="6">
        <f>SUMIF(CH$5:CH$35,$D1615,CJ$5:CJ$35)</f>
        <v>0</v>
      </c>
      <c r="CH1615" s="9"/>
      <c r="CI1615" s="10"/>
      <c r="CJ1615" s="11"/>
      <c r="CK1615" s="6">
        <f>SUMIF(CL$5:CL$35,$D1615,CN$5:CN$35)</f>
        <v>0</v>
      </c>
      <c r="CL1615" s="9"/>
      <c r="CM1615" s="10"/>
      <c r="CN1615" s="11"/>
      <c r="CO1615" s="6">
        <f>SUMIF(CP$5:CP$35,$D1615,CR$5:CR$35)</f>
        <v>0</v>
      </c>
      <c r="CP1615" s="9"/>
      <c r="CQ1615" s="10"/>
      <c r="CR1615" s="11"/>
      <c r="CS1615" s="6">
        <f>SUMIF(CT$5:CT$35,$D1615,CV$5:CV$35)</f>
        <v>0</v>
      </c>
      <c r="CT1615" s="9"/>
      <c r="CU1615" s="10"/>
      <c r="CV1615" s="11"/>
      <c r="CW1615" s="6">
        <f>SUMIF(CX$5:CX$35,$D1615,CZ$5:CZ$35)</f>
        <v>0</v>
      </c>
      <c r="CX1615" s="9"/>
      <c r="CY1615" s="10"/>
      <c r="CZ1615" s="11"/>
      <c r="DA1615" s="6">
        <f>SUMIF(DB$5:DB$35,$D1615,DD$5:DD$35)</f>
        <v>0</v>
      </c>
      <c r="DB1615" s="9"/>
      <c r="DC1615" s="10"/>
      <c r="DD1615" s="11"/>
      <c r="DE1615" s="6">
        <f>SUMIF(DF$5:DF$35,$D1615,DH$5:DH$35)</f>
        <v>0</v>
      </c>
      <c r="DF1615" s="9"/>
      <c r="DG1615" s="10"/>
      <c r="DH1615" s="11"/>
      <c r="DI1615" s="6">
        <f>SUMIF(DJ$5:DJ$35,$D1615,DL$5:DL$35)</f>
        <v>0</v>
      </c>
      <c r="DJ1615" s="9"/>
      <c r="DK1615" s="10"/>
      <c r="DL1615" s="11"/>
      <c r="DM1615" s="6">
        <f>SUMIF(DN$5:DN$35,$D1615,DP$5:DP$35)</f>
        <v>0</v>
      </c>
      <c r="DN1615" s="9"/>
      <c r="DO1615" s="10"/>
      <c r="DP1615" s="11"/>
      <c r="DQ1615" s="6">
        <f>SUMIF(DR$5:DR$35,$D1615,DT$5:DT$35)</f>
        <v>0</v>
      </c>
      <c r="DR1615" s="9"/>
      <c r="DS1615" s="10"/>
      <c r="DT1615" s="11"/>
      <c r="DU1615" s="6">
        <f>SUMIF(DV$5:DV$35,$D1615,DX$5:DX$35)</f>
        <v>0</v>
      </c>
      <c r="DV1615" s="9"/>
      <c r="DW1615" s="10"/>
      <c r="DX1615" s="11"/>
      <c r="DY1615" s="6">
        <f>SUMIF(DZ$5:DZ$35,$D1615,EB$5:EB$35)</f>
        <v>0</v>
      </c>
      <c r="DZ1615" s="9"/>
      <c r="EA1615" s="10"/>
      <c r="EB1615" s="11"/>
      <c r="EC1615" s="6">
        <f>SUMIF(ED$5:ED$35,$D1615,EF$5:EF$35)</f>
        <v>0</v>
      </c>
      <c r="ED1615" s="9"/>
      <c r="EE1615" s="10"/>
      <c r="EF1615" s="11"/>
      <c r="EG1615" s="6">
        <f>SUMIF(EH$5:EH$35,$D1615,EJ$5:EJ$35)</f>
        <v>0</v>
      </c>
      <c r="EH1615" s="9"/>
      <c r="EI1615" s="10"/>
      <c r="EJ1615" s="11"/>
      <c r="EK1615" s="6">
        <f>SUMIF(EL$5:EL$35,$D1615,EN$5:EN$35)</f>
        <v>0</v>
      </c>
      <c r="EL1615" s="9"/>
      <c r="EM1615" s="10"/>
      <c r="EN1615" s="11"/>
      <c r="EO1615" s="6">
        <f>SUMIF(EP$5:EP$35,$D1615,ER$5:ER$35)</f>
        <v>0</v>
      </c>
      <c r="EP1615" s="9"/>
      <c r="EQ1615" s="10"/>
      <c r="ER1615" s="11"/>
      <c r="ES1615" s="6">
        <f>SUMIF(ET$5:ET$35,$D1615,EV$5:EV$35)</f>
        <v>0</v>
      </c>
      <c r="ET1615" s="9"/>
      <c r="EU1615" s="10"/>
      <c r="EV1615" s="11"/>
      <c r="EW1615" s="6">
        <f>SUMIF(EX$5:EX$35,$D1615,EZ$5:EZ$35)</f>
        <v>0</v>
      </c>
      <c r="EX1615" s="9"/>
      <c r="EY1615" s="10"/>
      <c r="EZ1615" s="11"/>
      <c r="FA1615" s="6">
        <f>SUMIF(FB$5:FB$35,$D1615,FD$5:FD$35)</f>
        <v>0</v>
      </c>
      <c r="FB1615" s="9"/>
      <c r="FC1615" s="10"/>
      <c r="FD1615" s="11"/>
      <c r="FE1615" s="6">
        <f>SUMIF(FF$5:FF$35,$D1615,FH$5:FH$35)</f>
        <v>0</v>
      </c>
      <c r="FF1615" s="9"/>
      <c r="FG1615" s="10"/>
      <c r="FH1615" s="11"/>
      <c r="FI1615" s="6">
        <f>SUMIF(FJ$5:FJ$35,$D1615,FL$5:FL$35)</f>
        <v>0</v>
      </c>
      <c r="FJ1615" s="9"/>
      <c r="FK1615" s="10"/>
      <c r="FL1615" s="11"/>
      <c r="FM1615" s="6">
        <f>SUMIF(FN$5:FN$35,$D1615,FP$5:FP$35)</f>
        <v>0</v>
      </c>
      <c r="FN1615" s="9"/>
      <c r="FO1615" s="10"/>
      <c r="FP1615" s="11"/>
      <c r="FQ1615" s="6">
        <f>SUMIF(FR$5:FR$35,$D1615,FT$5:FT$35)</f>
        <v>0</v>
      </c>
      <c r="FR1615" s="9"/>
      <c r="FS1615" s="10"/>
      <c r="FT1615" s="11"/>
      <c r="FU1615" s="6">
        <f>SUMIF(FV$5:FV$35,$D1615,FX$5:FX$35)</f>
        <v>0</v>
      </c>
      <c r="FV1615" s="9"/>
      <c r="FW1615" s="10"/>
      <c r="FX1615" s="11"/>
      <c r="FY1615" s="6">
        <f>SUMIF(FZ$5:FZ$35,$D1615,GB$5:GB$35)</f>
        <v>0</v>
      </c>
      <c r="FZ1615" s="9"/>
      <c r="GA1615" s="10"/>
      <c r="GB1615" s="11"/>
      <c r="GC1615" s="6">
        <f>SUMIF(GD$5:GD$35,$D1615,GF$5:GF$35)</f>
        <v>0</v>
      </c>
      <c r="GD1615" s="9"/>
      <c r="GE1615" s="10"/>
      <c r="GF1615" s="11"/>
      <c r="GG1615" s="6">
        <f>SUMIF(GH$5:GH$35,$D1615,GJ$5:GJ$35)</f>
        <v>0</v>
      </c>
      <c r="GH1615" s="9"/>
      <c r="GI1615" s="10"/>
      <c r="GJ1615" s="11"/>
      <c r="GK1615" s="6">
        <f>SUMIF(GL$5:GL$35,$D1615,GN$5:GN$35)</f>
        <v>0</v>
      </c>
      <c r="GL1615" s="9"/>
      <c r="GM1615" s="10"/>
      <c r="GN1615" s="11"/>
      <c r="GO1615" s="6">
        <f>SUMIF(GP$5:GP$35,$D1615,GR$5:GR$35)</f>
        <v>0</v>
      </c>
      <c r="GP1615" s="9"/>
      <c r="GQ1615" s="10"/>
      <c r="GR1615" s="11"/>
      <c r="GS1615" s="6">
        <f>SUMIF(GT$5:GT$35,$D1615,GV$5:GV$35)</f>
        <v>0</v>
      </c>
      <c r="GT1615" s="9"/>
      <c r="GU1615" s="10"/>
      <c r="GV1615" s="20"/>
      <c r="GW1615" s="19">
        <f t="shared" si="38"/>
        <v>0</v>
      </c>
      <c r="GX1615" s="472">
        <f>SUM(GW1615:GW1626)</f>
        <v>0</v>
      </c>
      <c r="GY1615" s="473" t="str">
        <f>D1615</f>
        <v>TS15435/000</v>
      </c>
    </row>
    <row r="1616" spans="1:207" ht="30">
      <c r="A1616" s="210" t="s">
        <v>76</v>
      </c>
      <c r="B1616" s="475"/>
      <c r="C1616" s="327" t="s">
        <v>453</v>
      </c>
      <c r="D1616" s="237" t="s">
        <v>452</v>
      </c>
      <c r="E1616" s="206">
        <f>SUMIF(F$36:F$66,$D1616,H$36:H$66)</f>
        <v>0</v>
      </c>
      <c r="F1616" s="9"/>
      <c r="G1616" s="10"/>
      <c r="H1616" s="11"/>
      <c r="I1616" s="6">
        <f>SUMIF(J$36:J$66,$D1616,L$36:L$66)</f>
        <v>0</v>
      </c>
      <c r="J1616" s="9"/>
      <c r="K1616" s="10"/>
      <c r="L1616" s="11"/>
      <c r="M1616" s="6">
        <f>SUMIF(N$36:N$66,$D1616,P$36:P$66)</f>
        <v>0</v>
      </c>
      <c r="N1616" s="9"/>
      <c r="O1616" s="10"/>
      <c r="P1616" s="11"/>
      <c r="Q1616" s="6">
        <f>SUMIF(R$36:R$66,$D1616,T$36:T$66)</f>
        <v>0</v>
      </c>
      <c r="R1616" s="9"/>
      <c r="S1616" s="10"/>
      <c r="T1616" s="11"/>
      <c r="U1616" s="6">
        <f>SUMIF(V$36:V$66,$D1616,X$36:X$66)</f>
        <v>0</v>
      </c>
      <c r="V1616" s="9"/>
      <c r="W1616" s="10"/>
      <c r="X1616" s="11"/>
      <c r="Y1616" s="6">
        <f>SUMIF(Z$36:Z$66,$D1616,AB$36:AB$66)</f>
        <v>0</v>
      </c>
      <c r="Z1616" s="9"/>
      <c r="AA1616" s="10"/>
      <c r="AB1616" s="11"/>
      <c r="AC1616" s="6">
        <f>SUMIF(AD$36:AD$66,$D1616,AF$36:AF$66)</f>
        <v>0</v>
      </c>
      <c r="AD1616" s="9"/>
      <c r="AE1616" s="10"/>
      <c r="AF1616" s="11"/>
      <c r="AG1616" s="6">
        <f>SUMIF(AH$36:AH$66,$D1616,AJ$36:AJ$66)</f>
        <v>0</v>
      </c>
      <c r="AH1616" s="9"/>
      <c r="AI1616" s="10"/>
      <c r="AJ1616" s="11"/>
      <c r="AK1616" s="6">
        <f>SUMIF(AL$36:AL$66,$D1616,AN$36:AN$66)</f>
        <v>0</v>
      </c>
      <c r="AL1616" s="9"/>
      <c r="AM1616" s="10"/>
      <c r="AN1616" s="11"/>
      <c r="AO1616" s="6">
        <f>SUMIF(AP$36:AP$66,$D1616,AR$36:AR$66)</f>
        <v>0</v>
      </c>
      <c r="AP1616" s="9"/>
      <c r="AQ1616" s="10"/>
      <c r="AR1616" s="11"/>
      <c r="AS1616" s="6">
        <f>SUMIF(AT$36:AT$66,$D1616,AV$36:AV$66)</f>
        <v>0</v>
      </c>
      <c r="AT1616" s="9"/>
      <c r="AU1616" s="10"/>
      <c r="AV1616" s="11"/>
      <c r="AW1616" s="6">
        <f>SUMIF(AX$36:AX$66,$D1616,AZ$36:AZ$66)</f>
        <v>0</v>
      </c>
      <c r="AX1616" s="9"/>
      <c r="AY1616" s="10"/>
      <c r="AZ1616" s="11"/>
      <c r="BA1616" s="6">
        <f>SUMIF(BB$36:BB$66,$D1616,BD$36:BD$66)</f>
        <v>0</v>
      </c>
      <c r="BB1616" s="9"/>
      <c r="BC1616" s="10"/>
      <c r="BD1616" s="11"/>
      <c r="BE1616" s="6">
        <f>SUMIF(BF$36:BF$66,$D1616,BH$36:BH$66)</f>
        <v>0</v>
      </c>
      <c r="BF1616" s="9"/>
      <c r="BG1616" s="10"/>
      <c r="BH1616" s="11"/>
      <c r="BI1616" s="6">
        <f>SUMIF(BJ$36:BJ$66,$D1616,BL$36:BL$66)</f>
        <v>0</v>
      </c>
      <c r="BJ1616" s="9"/>
      <c r="BK1616" s="10"/>
      <c r="BL1616" s="11"/>
      <c r="BM1616" s="6">
        <f>SUMIF(BN$36:BN$66,$D1616,BP$36:BP$66)</f>
        <v>0</v>
      </c>
      <c r="BN1616" s="9"/>
      <c r="BO1616" s="10"/>
      <c r="BP1616" s="11"/>
      <c r="BQ1616" s="6">
        <f>SUMIF(BR$36:BR$66,$D1616,BT$36:BT$66)</f>
        <v>0</v>
      </c>
      <c r="BR1616" s="9"/>
      <c r="BS1616" s="10"/>
      <c r="BT1616" s="11"/>
      <c r="BU1616" s="6">
        <f>SUMIF(BV$36:BV$66,$D1616,BX$36:BX$66)</f>
        <v>0</v>
      </c>
      <c r="BV1616" s="9"/>
      <c r="BW1616" s="10"/>
      <c r="BX1616" s="11"/>
      <c r="BY1616" s="6">
        <f>SUMIF(BZ$36:BZ$66,$D1616,CB$36:CB$66)</f>
        <v>0</v>
      </c>
      <c r="BZ1616" s="9"/>
      <c r="CA1616" s="10"/>
      <c r="CB1616" s="11"/>
      <c r="CC1616" s="6">
        <f>SUMIF(CD$36:CD$66,$D1616,CF$36:CF$66)</f>
        <v>0</v>
      </c>
      <c r="CD1616" s="9"/>
      <c r="CE1616" s="10"/>
      <c r="CF1616" s="11"/>
      <c r="CG1616" s="6">
        <f>SUMIF(CH$36:CH$66,$D1616,CJ$36:CJ$66)</f>
        <v>0</v>
      </c>
      <c r="CH1616" s="9"/>
      <c r="CI1616" s="10"/>
      <c r="CJ1616" s="11"/>
      <c r="CK1616" s="6">
        <f>SUMIF(CL$36:CL$66,$D1616,CN$36:CN$66)</f>
        <v>0</v>
      </c>
      <c r="CL1616" s="9"/>
      <c r="CM1616" s="10"/>
      <c r="CN1616" s="11"/>
      <c r="CO1616" s="6">
        <f>SUMIF(CP$36:CP$66,$D1616,CR$36:CR$66)</f>
        <v>0</v>
      </c>
      <c r="CP1616" s="9"/>
      <c r="CQ1616" s="10"/>
      <c r="CR1616" s="11"/>
      <c r="CS1616" s="6">
        <f>SUMIF(CT$36:CT$66,$D1616,CV$36:CV$66)</f>
        <v>0</v>
      </c>
      <c r="CT1616" s="9"/>
      <c r="CU1616" s="10"/>
      <c r="CV1616" s="11"/>
      <c r="CW1616" s="6">
        <f>SUMIF(CX$36:CX$66,$D1616,CZ$36:CZ$66)</f>
        <v>0</v>
      </c>
      <c r="CX1616" s="9"/>
      <c r="CY1616" s="10"/>
      <c r="CZ1616" s="11"/>
      <c r="DA1616" s="6">
        <f>SUMIF(DB$36:DB$66,$D1616,DD$36:DD$66)</f>
        <v>0</v>
      </c>
      <c r="DB1616" s="9"/>
      <c r="DC1616" s="10"/>
      <c r="DD1616" s="11"/>
      <c r="DE1616" s="6">
        <f>SUMIF(DF$36:DF$66,$D1616,DH$36:DH$66)</f>
        <v>0</v>
      </c>
      <c r="DF1616" s="9"/>
      <c r="DG1616" s="10"/>
      <c r="DH1616" s="11"/>
      <c r="DI1616" s="6">
        <f>SUMIF(DJ$36:DJ$66,$D1616,DL$36:DL$66)</f>
        <v>0</v>
      </c>
      <c r="DJ1616" s="9"/>
      <c r="DK1616" s="10"/>
      <c r="DL1616" s="11"/>
      <c r="DM1616" s="6">
        <f>SUMIF(DN$36:DN$66,$D1616,DP$36:DP$66)</f>
        <v>0</v>
      </c>
      <c r="DN1616" s="9"/>
      <c r="DO1616" s="10"/>
      <c r="DP1616" s="11"/>
      <c r="DQ1616" s="6">
        <f>SUMIF(DR$36:DR$66,$D1616,DT$36:DT$66)</f>
        <v>0</v>
      </c>
      <c r="DR1616" s="9"/>
      <c r="DS1616" s="10"/>
      <c r="DT1616" s="11"/>
      <c r="DU1616" s="6">
        <f>SUMIF(DV$36:DV$66,$D1616,DX$36:DX$66)</f>
        <v>0</v>
      </c>
      <c r="DV1616" s="9"/>
      <c r="DW1616" s="10"/>
      <c r="DX1616" s="11"/>
      <c r="DY1616" s="6">
        <f>SUMIF(DZ$36:DZ$66,$D1616,EB$36:EB$66)</f>
        <v>0</v>
      </c>
      <c r="DZ1616" s="9"/>
      <c r="EA1616" s="10"/>
      <c r="EB1616" s="11"/>
      <c r="EC1616" s="6">
        <f>SUMIF(ED$36:ED$66,$D1616,EF$36:EF$66)</f>
        <v>0</v>
      </c>
      <c r="ED1616" s="9"/>
      <c r="EE1616" s="10"/>
      <c r="EF1616" s="11"/>
      <c r="EG1616" s="6">
        <f>SUMIF(EH$36:EH$66,$D1616,EJ$36:EJ$66)</f>
        <v>0</v>
      </c>
      <c r="EH1616" s="9"/>
      <c r="EI1616" s="10"/>
      <c r="EJ1616" s="11"/>
      <c r="EK1616" s="6">
        <f>SUMIF(EL$36:EL$66,$D1616,EN$36:EN$66)</f>
        <v>0</v>
      </c>
      <c r="EL1616" s="9"/>
      <c r="EM1616" s="10"/>
      <c r="EN1616" s="11"/>
      <c r="EO1616" s="6">
        <f>SUMIF(EP$36:EP$66,$D1616,ER$36:ER$66)</f>
        <v>0</v>
      </c>
      <c r="EP1616" s="9"/>
      <c r="EQ1616" s="10"/>
      <c r="ER1616" s="11"/>
      <c r="ES1616" s="6">
        <f>SUMIF(ET$36:ET$66,$D1616,EV$36:EV$66)</f>
        <v>0</v>
      </c>
      <c r="ET1616" s="9"/>
      <c r="EU1616" s="10"/>
      <c r="EV1616" s="11"/>
      <c r="EW1616" s="6">
        <f>SUMIF(EX$36:EX$66,$D1616,EZ$36:EZ$66)</f>
        <v>0</v>
      </c>
      <c r="EX1616" s="9"/>
      <c r="EY1616" s="10"/>
      <c r="EZ1616" s="11"/>
      <c r="FA1616" s="6">
        <f>SUMIF(FB$36:FB$66,$D1616,FD$36:FD$66)</f>
        <v>0</v>
      </c>
      <c r="FB1616" s="9"/>
      <c r="FC1616" s="10"/>
      <c r="FD1616" s="11"/>
      <c r="FE1616" s="6">
        <f>SUMIF(FF$36:FF$66,$D1616,FH$36:FH$66)</f>
        <v>0</v>
      </c>
      <c r="FF1616" s="9"/>
      <c r="FG1616" s="10"/>
      <c r="FH1616" s="11"/>
      <c r="FI1616" s="6">
        <f>SUMIF(FJ$36:FJ$66,$D1616,FL$36:FL$66)</f>
        <v>0</v>
      </c>
      <c r="FJ1616" s="9"/>
      <c r="FK1616" s="10"/>
      <c r="FL1616" s="11"/>
      <c r="FM1616" s="6">
        <f>SUMIF(FN$36:FN$66,$D1616,FP$36:FP$66)</f>
        <v>0</v>
      </c>
      <c r="FN1616" s="9"/>
      <c r="FO1616" s="10"/>
      <c r="FP1616" s="11"/>
      <c r="FQ1616" s="6">
        <f>SUMIF(FR$36:FR$66,$D1616,FT$36:FT$66)</f>
        <v>0</v>
      </c>
      <c r="FR1616" s="9"/>
      <c r="FS1616" s="10"/>
      <c r="FT1616" s="11"/>
      <c r="FU1616" s="6">
        <f>SUMIF(FV$36:FV$66,$D1616,FX$36:FX$66)</f>
        <v>0</v>
      </c>
      <c r="FV1616" s="9"/>
      <c r="FW1616" s="10"/>
      <c r="FX1616" s="11"/>
      <c r="FY1616" s="6">
        <f>SUMIF(FZ$36:FZ$66,$D1616,GB$36:GB$66)</f>
        <v>0</v>
      </c>
      <c r="FZ1616" s="9"/>
      <c r="GA1616" s="10"/>
      <c r="GB1616" s="11"/>
      <c r="GC1616" s="6">
        <f>SUMIF(GD$36:GD$66,$D1616,GF$36:GF$66)</f>
        <v>0</v>
      </c>
      <c r="GD1616" s="9"/>
      <c r="GE1616" s="10"/>
      <c r="GF1616" s="11"/>
      <c r="GG1616" s="6">
        <f>SUMIF(GH$36:GH$66,$D1616,GJ$36:GJ$66)</f>
        <v>0</v>
      </c>
      <c r="GH1616" s="9"/>
      <c r="GI1616" s="10"/>
      <c r="GJ1616" s="11"/>
      <c r="GK1616" s="6">
        <f>SUMIF(GL$36:GL$66,$D1616,GN$36:GN$66)</f>
        <v>0</v>
      </c>
      <c r="GL1616" s="9"/>
      <c r="GM1616" s="10"/>
      <c r="GN1616" s="11"/>
      <c r="GO1616" s="6">
        <f>SUMIF(GP$36:GP$66,$D1616,GR$36:GR$66)</f>
        <v>0</v>
      </c>
      <c r="GP1616" s="9"/>
      <c r="GQ1616" s="10"/>
      <c r="GR1616" s="11"/>
      <c r="GS1616" s="6">
        <f>SUMIF(GT$36:GT$66,$D1616,GV$36:GV$66)</f>
        <v>0</v>
      </c>
      <c r="GT1616" s="9"/>
      <c r="GU1616" s="10"/>
      <c r="GV1616" s="20"/>
      <c r="GW1616" s="19">
        <f t="shared" si="38"/>
        <v>0</v>
      </c>
      <c r="GX1616" s="472"/>
      <c r="GY1616" s="473"/>
    </row>
    <row r="1617" spans="1:207" ht="30">
      <c r="A1617" s="210" t="s">
        <v>77</v>
      </c>
      <c r="B1617" s="475"/>
      <c r="C1617" s="327" t="s">
        <v>453</v>
      </c>
      <c r="D1617" s="237" t="s">
        <v>452</v>
      </c>
      <c r="E1617" s="206">
        <f>SUMIF(F$67:F$97,$D1617,H$67:H$97)</f>
        <v>0</v>
      </c>
      <c r="F1617" s="9"/>
      <c r="G1617" s="10"/>
      <c r="H1617" s="11"/>
      <c r="I1617" s="6">
        <f>SUMIF(J$67:J$97,$D1617,L$67:L$97)</f>
        <v>0</v>
      </c>
      <c r="J1617" s="9"/>
      <c r="K1617" s="10"/>
      <c r="L1617" s="11"/>
      <c r="M1617" s="6">
        <f>SUMIF(N$67:N$97,$D1617,P$67:P$97)</f>
        <v>0</v>
      </c>
      <c r="N1617" s="9"/>
      <c r="O1617" s="10"/>
      <c r="P1617" s="11"/>
      <c r="Q1617" s="6">
        <f>SUMIF(R$67:R$97,$D1617,T$67:T$97)</f>
        <v>0</v>
      </c>
      <c r="R1617" s="9"/>
      <c r="S1617" s="10"/>
      <c r="T1617" s="11"/>
      <c r="U1617" s="6">
        <f>SUMIF(V$67:V$97,$D1617,X$67:X$97)</f>
        <v>0</v>
      </c>
      <c r="V1617" s="9"/>
      <c r="W1617" s="10"/>
      <c r="X1617" s="11"/>
      <c r="Y1617" s="6">
        <f>SUMIF(Z$67:Z$97,$D1617,AB$67:AB$97)</f>
        <v>0</v>
      </c>
      <c r="Z1617" s="9"/>
      <c r="AA1617" s="10"/>
      <c r="AB1617" s="11"/>
      <c r="AC1617" s="6">
        <f>SUMIF(AD$67:AD$97,$D1617,AF$67:AF$97)</f>
        <v>0</v>
      </c>
      <c r="AD1617" s="9"/>
      <c r="AE1617" s="10"/>
      <c r="AF1617" s="11"/>
      <c r="AG1617" s="6">
        <f>SUMIF(AH$67:AH$97,$D1617,AJ$67:AJ$97)</f>
        <v>0</v>
      </c>
      <c r="AH1617" s="9"/>
      <c r="AI1617" s="10"/>
      <c r="AJ1617" s="11"/>
      <c r="AK1617" s="6">
        <f>SUMIF(AL$67:AL$97,$D1617,AN$67:AN$97)</f>
        <v>0</v>
      </c>
      <c r="AL1617" s="9"/>
      <c r="AM1617" s="10"/>
      <c r="AN1617" s="11"/>
      <c r="AO1617" s="6">
        <f>SUMIF(AP$67:AP$97,$D1617,AR$67:AR$97)</f>
        <v>0</v>
      </c>
      <c r="AP1617" s="9"/>
      <c r="AQ1617" s="10"/>
      <c r="AR1617" s="11"/>
      <c r="AS1617" s="6">
        <f>SUMIF(AT$67:AT$97,$D1617,AV$67:AV$97)</f>
        <v>0</v>
      </c>
      <c r="AT1617" s="9"/>
      <c r="AU1617" s="10"/>
      <c r="AV1617" s="11"/>
      <c r="AW1617" s="6">
        <f>SUMIF(AX$67:AX$97,$D1617,AZ$67:AZ$97)</f>
        <v>0</v>
      </c>
      <c r="AX1617" s="9"/>
      <c r="AY1617" s="10"/>
      <c r="AZ1617" s="11"/>
      <c r="BA1617" s="6">
        <f>SUMIF(BB$67:BB$97,$D1617,BD$67:BD$97)</f>
        <v>0</v>
      </c>
      <c r="BB1617" s="9"/>
      <c r="BC1617" s="10"/>
      <c r="BD1617" s="11"/>
      <c r="BE1617" s="6">
        <f>SUMIF(BF$67:BF$97,$D1617,BH$67:BH$97)</f>
        <v>0</v>
      </c>
      <c r="BF1617" s="9"/>
      <c r="BG1617" s="10"/>
      <c r="BH1617" s="11"/>
      <c r="BI1617" s="6">
        <f>SUMIF(BJ$67:BJ$97,$D1617,BL$67:BL$97)</f>
        <v>0</v>
      </c>
      <c r="BJ1617" s="9"/>
      <c r="BK1617" s="10"/>
      <c r="BL1617" s="11"/>
      <c r="BM1617" s="6">
        <f>SUMIF(BN$67:BN$97,$D1617,BP$67:BP$97)</f>
        <v>0</v>
      </c>
      <c r="BN1617" s="9"/>
      <c r="BO1617" s="10"/>
      <c r="BP1617" s="11"/>
      <c r="BQ1617" s="6">
        <f>SUMIF(BR$67:BR$97,$D1617,BT$67:BT$97)</f>
        <v>0</v>
      </c>
      <c r="BR1617" s="9"/>
      <c r="BS1617" s="10"/>
      <c r="BT1617" s="11"/>
      <c r="BU1617" s="6">
        <f>SUMIF(BV$67:BV$97,$D1617,BX$67:BX$97)</f>
        <v>0</v>
      </c>
      <c r="BV1617" s="9"/>
      <c r="BW1617" s="10"/>
      <c r="BX1617" s="11"/>
      <c r="BY1617" s="6">
        <f>SUMIF(BZ$67:BZ$97,$D1617,CB$67:CB$97)</f>
        <v>0</v>
      </c>
      <c r="BZ1617" s="9"/>
      <c r="CA1617" s="10"/>
      <c r="CB1617" s="11"/>
      <c r="CC1617" s="6">
        <f>SUMIF(CD$67:CD$97,$D1617,CF$67:CF$97)</f>
        <v>0</v>
      </c>
      <c r="CD1617" s="9"/>
      <c r="CE1617" s="10"/>
      <c r="CF1617" s="11"/>
      <c r="CG1617" s="6">
        <f>SUMIF(CH$67:CH$97,$D1617,CJ$67:CJ$97)</f>
        <v>0</v>
      </c>
      <c r="CH1617" s="9"/>
      <c r="CI1617" s="10"/>
      <c r="CJ1617" s="11"/>
      <c r="CK1617" s="6">
        <f>SUMIF(CL$67:CL$97,$D1617,CN$67:CN$97)</f>
        <v>0</v>
      </c>
      <c r="CL1617" s="9"/>
      <c r="CM1617" s="10"/>
      <c r="CN1617" s="11"/>
      <c r="CO1617" s="6">
        <f>SUMIF(CP$67:CP$97,$D1617,CR$67:CR$97)</f>
        <v>0</v>
      </c>
      <c r="CP1617" s="9"/>
      <c r="CQ1617" s="10"/>
      <c r="CR1617" s="11"/>
      <c r="CS1617" s="6">
        <f>SUMIF(CT$67:CT$97,$D1617,CV$67:CV$97)</f>
        <v>0</v>
      </c>
      <c r="CT1617" s="9"/>
      <c r="CU1617" s="10"/>
      <c r="CV1617" s="11"/>
      <c r="CW1617" s="6">
        <f>SUMIF(CX$67:CX$97,$D1617,CZ$67:CZ$97)</f>
        <v>0</v>
      </c>
      <c r="CX1617" s="9"/>
      <c r="CY1617" s="10"/>
      <c r="CZ1617" s="11"/>
      <c r="DA1617" s="6">
        <f>SUMIF(DB$67:DB$97,$D1617,DD$67:DD$97)</f>
        <v>0</v>
      </c>
      <c r="DB1617" s="9"/>
      <c r="DC1617" s="10"/>
      <c r="DD1617" s="11"/>
      <c r="DE1617" s="6">
        <f>SUMIF(DF$67:DF$97,$D1617,DH$67:DH$97)</f>
        <v>0</v>
      </c>
      <c r="DF1617" s="9"/>
      <c r="DG1617" s="10"/>
      <c r="DH1617" s="11"/>
      <c r="DI1617" s="6">
        <f>SUMIF(DJ$67:DJ$97,$D1617,DL$67:DL$97)</f>
        <v>0</v>
      </c>
      <c r="DJ1617" s="9"/>
      <c r="DK1617" s="10"/>
      <c r="DL1617" s="11"/>
      <c r="DM1617" s="6">
        <f>SUMIF(DN$67:DN$97,$D1617,DP$67:DP$97)</f>
        <v>0</v>
      </c>
      <c r="DN1617" s="9"/>
      <c r="DO1617" s="10"/>
      <c r="DP1617" s="11"/>
      <c r="DQ1617" s="6">
        <f>SUMIF(DR$67:DR$97,$D1617,DT$67:DT$97)</f>
        <v>0</v>
      </c>
      <c r="DR1617" s="9"/>
      <c r="DS1617" s="10"/>
      <c r="DT1617" s="11"/>
      <c r="DU1617" s="6">
        <f>SUMIF(DV$67:DV$97,$D1617,DX$67:DX$97)</f>
        <v>0</v>
      </c>
      <c r="DV1617" s="9"/>
      <c r="DW1617" s="10"/>
      <c r="DX1617" s="11"/>
      <c r="DY1617" s="6">
        <f>SUMIF(DZ$67:DZ$97,$D1617,EB$67:EB$97)</f>
        <v>0</v>
      </c>
      <c r="DZ1617" s="9"/>
      <c r="EA1617" s="10"/>
      <c r="EB1617" s="11"/>
      <c r="EC1617" s="6">
        <f>SUMIF(ED$67:ED$97,$D1617,EF$67:EF$97)</f>
        <v>0</v>
      </c>
      <c r="ED1617" s="9"/>
      <c r="EE1617" s="10"/>
      <c r="EF1617" s="11"/>
      <c r="EG1617" s="6">
        <f>SUMIF(EH$67:EH$97,$D1617,EJ$67:EJ$97)</f>
        <v>0</v>
      </c>
      <c r="EH1617" s="9"/>
      <c r="EI1617" s="10"/>
      <c r="EJ1617" s="11"/>
      <c r="EK1617" s="6">
        <f>SUMIF(EL$67:EL$97,$D1617,EN$67:EN$97)</f>
        <v>0</v>
      </c>
      <c r="EL1617" s="9"/>
      <c r="EM1617" s="10"/>
      <c r="EN1617" s="11"/>
      <c r="EO1617" s="6">
        <f>SUMIF(EP$67:EP$97,$D1617,ER$67:ER$97)</f>
        <v>0</v>
      </c>
      <c r="EP1617" s="9"/>
      <c r="EQ1617" s="10"/>
      <c r="ER1617" s="11"/>
      <c r="ES1617" s="6">
        <f>SUMIF(ET$67:ET$97,$D1617,EV$67:EV$97)</f>
        <v>0</v>
      </c>
      <c r="ET1617" s="9"/>
      <c r="EU1617" s="10"/>
      <c r="EV1617" s="11"/>
      <c r="EW1617" s="6">
        <f>SUMIF(EX$67:EX$97,$D1617,EZ$67:EZ$97)</f>
        <v>0</v>
      </c>
      <c r="EX1617" s="9"/>
      <c r="EY1617" s="10"/>
      <c r="EZ1617" s="11"/>
      <c r="FA1617" s="6">
        <f>SUMIF(FB$67:FB$97,$D1617,FD$67:FD$97)</f>
        <v>0</v>
      </c>
      <c r="FB1617" s="9"/>
      <c r="FC1617" s="10"/>
      <c r="FD1617" s="11"/>
      <c r="FE1617" s="6">
        <f>SUMIF(FF$67:FF$97,$D1617,FH$67:FH$97)</f>
        <v>0</v>
      </c>
      <c r="FF1617" s="9"/>
      <c r="FG1617" s="10"/>
      <c r="FH1617" s="11"/>
      <c r="FI1617" s="6">
        <f>SUMIF(FJ$67:FJ$97,$D1617,FL$67:FL$97)</f>
        <v>0</v>
      </c>
      <c r="FJ1617" s="9"/>
      <c r="FK1617" s="10"/>
      <c r="FL1617" s="11"/>
      <c r="FM1617" s="6">
        <f>SUMIF(FN$67:FN$97,$D1617,FP$67:FP$97)</f>
        <v>0</v>
      </c>
      <c r="FN1617" s="9"/>
      <c r="FO1617" s="10"/>
      <c r="FP1617" s="11"/>
      <c r="FQ1617" s="6">
        <f>SUMIF(FR$67:FR$97,$D1617,FT$67:FT$97)</f>
        <v>0</v>
      </c>
      <c r="FR1617" s="9"/>
      <c r="FS1617" s="10"/>
      <c r="FT1617" s="11"/>
      <c r="FU1617" s="6">
        <f>SUMIF(FV$67:FV$97,$D1617,FX$67:FX$97)</f>
        <v>0</v>
      </c>
      <c r="FV1617" s="9"/>
      <c r="FW1617" s="10"/>
      <c r="FX1617" s="11"/>
      <c r="FY1617" s="6">
        <f>SUMIF(FZ$67:FZ$97,$D1617,GB$67:GB$97)</f>
        <v>0</v>
      </c>
      <c r="FZ1617" s="9"/>
      <c r="GA1617" s="10"/>
      <c r="GB1617" s="11"/>
      <c r="GC1617" s="6">
        <f>SUMIF(GD$67:GD$97,$D1617,GF$67:GF$97)</f>
        <v>0</v>
      </c>
      <c r="GD1617" s="9"/>
      <c r="GE1617" s="10"/>
      <c r="GF1617" s="11"/>
      <c r="GG1617" s="6">
        <f>SUMIF(GH$67:GH$97,$D1617,GJ$67:GJ$97)</f>
        <v>0</v>
      </c>
      <c r="GH1617" s="9"/>
      <c r="GI1617" s="10"/>
      <c r="GJ1617" s="11"/>
      <c r="GK1617" s="6">
        <f>SUMIF(GL$67:GL$97,$D1617,GN$67:GN$97)</f>
        <v>0</v>
      </c>
      <c r="GL1617" s="9"/>
      <c r="GM1617" s="10"/>
      <c r="GN1617" s="11"/>
      <c r="GO1617" s="6">
        <f>SUMIF(GP$67:GP$97,$D1617,GR$67:GR$97)</f>
        <v>0</v>
      </c>
      <c r="GP1617" s="9"/>
      <c r="GQ1617" s="10"/>
      <c r="GR1617" s="11"/>
      <c r="GS1617" s="6">
        <f>SUMIF(GT$67:GT$97,$D1617,GV$67:GV$97)</f>
        <v>0</v>
      </c>
      <c r="GT1617" s="9"/>
      <c r="GU1617" s="10"/>
      <c r="GV1617" s="20"/>
      <c r="GW1617" s="19">
        <f t="shared" si="38"/>
        <v>0</v>
      </c>
      <c r="GX1617" s="472"/>
      <c r="GY1617" s="473"/>
    </row>
    <row r="1618" spans="1:207" ht="30">
      <c r="A1618" s="210" t="s">
        <v>78</v>
      </c>
      <c r="B1618" s="475"/>
      <c r="C1618" s="327" t="s">
        <v>453</v>
      </c>
      <c r="D1618" s="237" t="s">
        <v>452</v>
      </c>
      <c r="E1618" s="206">
        <f>SUMIF(F$98:F$128,$D1618,H$98:H$128)</f>
        <v>0</v>
      </c>
      <c r="F1618" s="9"/>
      <c r="G1618" s="10"/>
      <c r="H1618" s="11"/>
      <c r="I1618" s="6">
        <f>SUMIF(J$98:J$128,$D1618,L$98:L$128)</f>
        <v>0</v>
      </c>
      <c r="J1618" s="9"/>
      <c r="K1618" s="10"/>
      <c r="L1618" s="11"/>
      <c r="M1618" s="6">
        <f>SUMIF(N$98:N$128,$D1618,P$98:P$128)</f>
        <v>0</v>
      </c>
      <c r="N1618" s="9"/>
      <c r="O1618" s="10"/>
      <c r="P1618" s="11"/>
      <c r="Q1618" s="6">
        <f>SUMIF(R$98:R$128,$D1618,T$98:T$128)</f>
        <v>0</v>
      </c>
      <c r="R1618" s="9"/>
      <c r="S1618" s="10"/>
      <c r="T1618" s="11"/>
      <c r="U1618" s="6">
        <f>SUMIF(V$98:V$128,$D1618,X$98:X$128)</f>
        <v>0</v>
      </c>
      <c r="V1618" s="9"/>
      <c r="W1618" s="10"/>
      <c r="X1618" s="11"/>
      <c r="Y1618" s="6">
        <f>SUMIF(Z$98:Z$128,$D1618,AB$98:AB$128)</f>
        <v>0</v>
      </c>
      <c r="Z1618" s="9"/>
      <c r="AA1618" s="10"/>
      <c r="AB1618" s="11"/>
      <c r="AC1618" s="6">
        <f>SUMIF(AD$98:AD$128,$D1618,AF$98:AF$128)</f>
        <v>0</v>
      </c>
      <c r="AD1618" s="9"/>
      <c r="AE1618" s="10"/>
      <c r="AF1618" s="11"/>
      <c r="AG1618" s="6">
        <f>SUMIF(AH$98:AH$128,$D1618,AJ$98:AJ$128)</f>
        <v>0</v>
      </c>
      <c r="AH1618" s="9"/>
      <c r="AI1618" s="10"/>
      <c r="AJ1618" s="11"/>
      <c r="AK1618" s="6">
        <f>SUMIF(AL$98:AL$128,$D1618,AN$98:AN$128)</f>
        <v>0</v>
      </c>
      <c r="AL1618" s="9"/>
      <c r="AM1618" s="10"/>
      <c r="AN1618" s="11"/>
      <c r="AO1618" s="6">
        <f>SUMIF(AP$98:AP$128,$D1618,AR$98:AR$128)</f>
        <v>0</v>
      </c>
      <c r="AP1618" s="9"/>
      <c r="AQ1618" s="10"/>
      <c r="AR1618" s="11"/>
      <c r="AS1618" s="6">
        <f>SUMIF(AT$98:AT$128,$D1618,AV$98:AV$128)</f>
        <v>0</v>
      </c>
      <c r="AT1618" s="9"/>
      <c r="AU1618" s="10"/>
      <c r="AV1618" s="11"/>
      <c r="AW1618" s="6">
        <f>SUMIF(AX$98:AX$128,$D1618,AZ$98:AZ$128)</f>
        <v>0</v>
      </c>
      <c r="AX1618" s="9"/>
      <c r="AY1618" s="10"/>
      <c r="AZ1618" s="11"/>
      <c r="BA1618" s="6">
        <f>SUMIF(BB$98:BB$128,$D1618,BD$98:BD$128)</f>
        <v>0</v>
      </c>
      <c r="BB1618" s="9"/>
      <c r="BC1618" s="10"/>
      <c r="BD1618" s="11"/>
      <c r="BE1618" s="6">
        <f>SUMIF(BF$98:BF$128,$D1618,BH$98:BH$128)</f>
        <v>0</v>
      </c>
      <c r="BF1618" s="9"/>
      <c r="BG1618" s="10"/>
      <c r="BH1618" s="11"/>
      <c r="BI1618" s="6">
        <f>SUMIF(BJ$98:BJ$128,$D1618,BL$98:BL$128)</f>
        <v>0</v>
      </c>
      <c r="BJ1618" s="9"/>
      <c r="BK1618" s="10"/>
      <c r="BL1618" s="11"/>
      <c r="BM1618" s="6">
        <f>SUMIF(BN$98:BN$128,$D1618,BP$98:BP$128)</f>
        <v>0</v>
      </c>
      <c r="BN1618" s="9"/>
      <c r="BO1618" s="10"/>
      <c r="BP1618" s="11"/>
      <c r="BQ1618" s="6">
        <f>SUMIF(BR$98:BR$128,$D1618,BT$98:BT$128)</f>
        <v>0</v>
      </c>
      <c r="BR1618" s="9"/>
      <c r="BS1618" s="10"/>
      <c r="BT1618" s="11"/>
      <c r="BU1618" s="6">
        <f>SUMIF(BV$98:BV$128,$D1618,BX$98:BX$128)</f>
        <v>0</v>
      </c>
      <c r="BV1618" s="9"/>
      <c r="BW1618" s="10"/>
      <c r="BX1618" s="11"/>
      <c r="BY1618" s="6">
        <f>SUMIF(BZ$98:BZ$128,$D1618,CB$98:CB$128)</f>
        <v>0</v>
      </c>
      <c r="BZ1618" s="9"/>
      <c r="CA1618" s="10"/>
      <c r="CB1618" s="11"/>
      <c r="CC1618" s="6">
        <f>SUMIF(CD$98:CD$128,$D1618,CF$98:CF$128)</f>
        <v>0</v>
      </c>
      <c r="CD1618" s="9"/>
      <c r="CE1618" s="10"/>
      <c r="CF1618" s="11"/>
      <c r="CG1618" s="6">
        <f>SUMIF(CH$98:CH$128,$D1618,CJ$98:CJ$128)</f>
        <v>0</v>
      </c>
      <c r="CH1618" s="9"/>
      <c r="CI1618" s="10"/>
      <c r="CJ1618" s="11"/>
      <c r="CK1618" s="6">
        <f>SUMIF(CL$98:CL$128,$D1618,CN$98:CN$128)</f>
        <v>0</v>
      </c>
      <c r="CL1618" s="9"/>
      <c r="CM1618" s="10"/>
      <c r="CN1618" s="11"/>
      <c r="CO1618" s="6">
        <f>SUMIF(CP$98:CP$128,$D1618,CR$98:CR$128)</f>
        <v>0</v>
      </c>
      <c r="CP1618" s="9"/>
      <c r="CQ1618" s="10"/>
      <c r="CR1618" s="11"/>
      <c r="CS1618" s="6">
        <f>SUMIF(CT$98:CT$128,$D1618,CV$98:CV$128)</f>
        <v>0</v>
      </c>
      <c r="CT1618" s="9"/>
      <c r="CU1618" s="10"/>
      <c r="CV1618" s="11"/>
      <c r="CW1618" s="6">
        <f>SUMIF(CX$98:CX$128,$D1618,CZ$98:CZ$128)</f>
        <v>0</v>
      </c>
      <c r="CX1618" s="9"/>
      <c r="CY1618" s="10"/>
      <c r="CZ1618" s="11"/>
      <c r="DA1618" s="6">
        <f>SUMIF(DB$98:DB$128,$D1618,DD$98:DD$128)</f>
        <v>0</v>
      </c>
      <c r="DB1618" s="9"/>
      <c r="DC1618" s="10"/>
      <c r="DD1618" s="11"/>
      <c r="DE1618" s="6">
        <f>SUMIF(DF$98:DF$128,$D1618,DH$98:DH$128)</f>
        <v>0</v>
      </c>
      <c r="DF1618" s="9"/>
      <c r="DG1618" s="10"/>
      <c r="DH1618" s="11"/>
      <c r="DI1618" s="6">
        <f>SUMIF(DJ$98:DJ$128,$D1618,DL$98:DL$128)</f>
        <v>0</v>
      </c>
      <c r="DJ1618" s="9"/>
      <c r="DK1618" s="10"/>
      <c r="DL1618" s="11"/>
      <c r="DM1618" s="6">
        <f>SUMIF(DN$98:DN$128,$D1618,DP$98:DP$128)</f>
        <v>0</v>
      </c>
      <c r="DN1618" s="9"/>
      <c r="DO1618" s="10"/>
      <c r="DP1618" s="11"/>
      <c r="DQ1618" s="6">
        <f>SUMIF(DR$98:DR$128,$D1618,DT$98:DT$128)</f>
        <v>0</v>
      </c>
      <c r="DR1618" s="9"/>
      <c r="DS1618" s="10"/>
      <c r="DT1618" s="11"/>
      <c r="DU1618" s="6">
        <f>SUMIF(DV$98:DV$128,$D1618,DX$98:DX$128)</f>
        <v>0</v>
      </c>
      <c r="DV1618" s="9"/>
      <c r="DW1618" s="10"/>
      <c r="DX1618" s="11"/>
      <c r="DY1618" s="6">
        <f>SUMIF(DZ$98:DZ$128,$D1618,EB$98:EB$128)</f>
        <v>0</v>
      </c>
      <c r="DZ1618" s="9"/>
      <c r="EA1618" s="10"/>
      <c r="EB1618" s="11"/>
      <c r="EC1618" s="6">
        <f>SUMIF(ED$98:ED$128,$D1618,EF$98:EF$128)</f>
        <v>0</v>
      </c>
      <c r="ED1618" s="9"/>
      <c r="EE1618" s="10"/>
      <c r="EF1618" s="11"/>
      <c r="EG1618" s="6">
        <f>SUMIF(EH$98:EH$128,$D1618,EJ$98:EJ$128)</f>
        <v>0</v>
      </c>
      <c r="EH1618" s="9"/>
      <c r="EI1618" s="10"/>
      <c r="EJ1618" s="11"/>
      <c r="EK1618" s="6">
        <f>SUMIF(EL$98:EL$128,$D1618,EN$98:EN$128)</f>
        <v>0</v>
      </c>
      <c r="EL1618" s="9"/>
      <c r="EM1618" s="10"/>
      <c r="EN1618" s="11"/>
      <c r="EO1618" s="6">
        <f>SUMIF(EP$98:EP$128,$D1618,ER$98:ER$128)</f>
        <v>0</v>
      </c>
      <c r="EP1618" s="9"/>
      <c r="EQ1618" s="10"/>
      <c r="ER1618" s="11"/>
      <c r="ES1618" s="6">
        <f>SUMIF(ET$98:ET$128,$D1618,EV$98:EV$128)</f>
        <v>0</v>
      </c>
      <c r="ET1618" s="9"/>
      <c r="EU1618" s="10"/>
      <c r="EV1618" s="11"/>
      <c r="EW1618" s="6">
        <f>SUMIF(EX$98:EX$128,$D1618,EZ$98:EZ$128)</f>
        <v>0</v>
      </c>
      <c r="EX1618" s="9"/>
      <c r="EY1618" s="10"/>
      <c r="EZ1618" s="11"/>
      <c r="FA1618" s="6">
        <f>SUMIF(FB$98:FB$128,$D1618,FD$98:FD$128)</f>
        <v>0</v>
      </c>
      <c r="FB1618" s="9"/>
      <c r="FC1618" s="10"/>
      <c r="FD1618" s="11"/>
      <c r="FE1618" s="6">
        <f>SUMIF(FF$98:FF$128,$D1618,FH$98:FH$128)</f>
        <v>0</v>
      </c>
      <c r="FF1618" s="9"/>
      <c r="FG1618" s="10"/>
      <c r="FH1618" s="11"/>
      <c r="FI1618" s="6">
        <f>SUMIF(FJ$98:FJ$128,$D1618,FL$98:FL$128)</f>
        <v>0</v>
      </c>
      <c r="FJ1618" s="9"/>
      <c r="FK1618" s="10"/>
      <c r="FL1618" s="11"/>
      <c r="FM1618" s="6">
        <f>SUMIF(FN$98:FN$128,$D1618,FP$98:FP$128)</f>
        <v>0</v>
      </c>
      <c r="FN1618" s="9"/>
      <c r="FO1618" s="10"/>
      <c r="FP1618" s="11"/>
      <c r="FQ1618" s="6">
        <f>SUMIF(FR$98:FR$128,$D1618,FT$98:FT$128)</f>
        <v>0</v>
      </c>
      <c r="FR1618" s="9"/>
      <c r="FS1618" s="10"/>
      <c r="FT1618" s="11"/>
      <c r="FU1618" s="6">
        <f>SUMIF(FV$98:FV$128,$D1618,FX$98:FX$128)</f>
        <v>0</v>
      </c>
      <c r="FV1618" s="9"/>
      <c r="FW1618" s="10"/>
      <c r="FX1618" s="11"/>
      <c r="FY1618" s="6">
        <f>SUMIF(FZ$98:FZ$128,$D1618,GB$98:GB$128)</f>
        <v>0</v>
      </c>
      <c r="FZ1618" s="9"/>
      <c r="GA1618" s="10"/>
      <c r="GB1618" s="11"/>
      <c r="GC1618" s="6">
        <f>SUMIF(GD$98:GD$128,$D1618,GF$98:GF$128)</f>
        <v>0</v>
      </c>
      <c r="GD1618" s="9"/>
      <c r="GE1618" s="10"/>
      <c r="GF1618" s="11"/>
      <c r="GG1618" s="6">
        <f>SUMIF(GH$98:GH$128,$D1618,GJ$98:GJ$128)</f>
        <v>0</v>
      </c>
      <c r="GH1618" s="9"/>
      <c r="GI1618" s="10"/>
      <c r="GJ1618" s="11"/>
      <c r="GK1618" s="6">
        <f>SUMIF(GL$98:GL$128,$D1618,GN$98:GN$128)</f>
        <v>0</v>
      </c>
      <c r="GL1618" s="9"/>
      <c r="GM1618" s="10"/>
      <c r="GN1618" s="11"/>
      <c r="GO1618" s="6">
        <f>SUMIF(GP$98:GP$128,$D1618,GR$98:GR$128)</f>
        <v>0</v>
      </c>
      <c r="GP1618" s="9"/>
      <c r="GQ1618" s="10"/>
      <c r="GR1618" s="11"/>
      <c r="GS1618" s="6">
        <f>SUMIF(GT$98:GT$128,$D1618,GV$98:GV$128)</f>
        <v>0</v>
      </c>
      <c r="GT1618" s="9"/>
      <c r="GU1618" s="10"/>
      <c r="GV1618" s="20"/>
      <c r="GW1618" s="19">
        <f t="shared" si="38"/>
        <v>0</v>
      </c>
      <c r="GX1618" s="472"/>
      <c r="GY1618" s="473"/>
    </row>
    <row r="1619" spans="1:207" ht="30">
      <c r="A1619" s="210" t="s">
        <v>79</v>
      </c>
      <c r="B1619" s="475"/>
      <c r="C1619" s="327" t="s">
        <v>453</v>
      </c>
      <c r="D1619" s="237" t="s">
        <v>452</v>
      </c>
      <c r="E1619" s="206">
        <f>SUMIF(F$129:F$159,$D1619,H$129:H$159)</f>
        <v>0</v>
      </c>
      <c r="F1619" s="9"/>
      <c r="G1619" s="10"/>
      <c r="H1619" s="11"/>
      <c r="I1619" s="6">
        <f>SUMIF(J$129:J$159,$D1619,L$129:L$159)</f>
        <v>0</v>
      </c>
      <c r="J1619" s="9"/>
      <c r="K1619" s="10"/>
      <c r="L1619" s="11"/>
      <c r="M1619" s="6">
        <f>SUMIF(N$129:N$159,$D1619,P$129:P$159)</f>
        <v>0</v>
      </c>
      <c r="N1619" s="9"/>
      <c r="O1619" s="10"/>
      <c r="P1619" s="11"/>
      <c r="Q1619" s="6">
        <f>SUMIF(R$129:R$159,$D1619,T$129:T$159)</f>
        <v>0</v>
      </c>
      <c r="R1619" s="9"/>
      <c r="S1619" s="10"/>
      <c r="T1619" s="11"/>
      <c r="U1619" s="6">
        <f>SUMIF(V$129:V$159,$D1619,X$129:X$159)</f>
        <v>0</v>
      </c>
      <c r="V1619" s="9"/>
      <c r="W1619" s="10"/>
      <c r="X1619" s="11"/>
      <c r="Y1619" s="6">
        <f>SUMIF(Z$129:Z$159,$D1619,AB$129:AB$159)</f>
        <v>0</v>
      </c>
      <c r="Z1619" s="9"/>
      <c r="AA1619" s="10"/>
      <c r="AB1619" s="11"/>
      <c r="AC1619" s="6">
        <f>SUMIF(AD$129:AD$159,$D1619,AF$129:AF$159)</f>
        <v>0</v>
      </c>
      <c r="AD1619" s="9"/>
      <c r="AE1619" s="10"/>
      <c r="AF1619" s="11"/>
      <c r="AG1619" s="6">
        <f>SUMIF(AH$129:AH$159,$D1619,AJ$129:AJ$159)</f>
        <v>0</v>
      </c>
      <c r="AH1619" s="9"/>
      <c r="AI1619" s="10"/>
      <c r="AJ1619" s="11"/>
      <c r="AK1619" s="6">
        <f>SUMIF(AL$129:AL$159,$D1619,AN$129:AN$159)</f>
        <v>0</v>
      </c>
      <c r="AL1619" s="9"/>
      <c r="AM1619" s="10"/>
      <c r="AN1619" s="11"/>
      <c r="AO1619" s="6">
        <f>SUMIF(AP$129:AP$159,$D1619,AR$129:AR$159)</f>
        <v>0</v>
      </c>
      <c r="AP1619" s="9"/>
      <c r="AQ1619" s="10"/>
      <c r="AR1619" s="11"/>
      <c r="AS1619" s="6">
        <f>SUMIF(AT$129:AT$159,$D1619,AV$129:AV$159)</f>
        <v>0</v>
      </c>
      <c r="AT1619" s="9"/>
      <c r="AU1619" s="10"/>
      <c r="AV1619" s="11"/>
      <c r="AW1619" s="6">
        <f>SUMIF(AX$129:AX$159,$D1619,AZ$129:AZ$159)</f>
        <v>0</v>
      </c>
      <c r="AX1619" s="9"/>
      <c r="AY1619" s="10"/>
      <c r="AZ1619" s="11"/>
      <c r="BA1619" s="6">
        <f>SUMIF(BB$129:BB$159,$D1619,BD$129:BD$159)</f>
        <v>0</v>
      </c>
      <c r="BB1619" s="9"/>
      <c r="BC1619" s="10"/>
      <c r="BD1619" s="11"/>
      <c r="BE1619" s="6">
        <f>SUMIF(BF$129:BF$159,$D1619,BH$129:BH$159)</f>
        <v>0</v>
      </c>
      <c r="BF1619" s="9"/>
      <c r="BG1619" s="10"/>
      <c r="BH1619" s="11"/>
      <c r="BI1619" s="6">
        <f>SUMIF(BJ$129:BJ$159,$D1619,BL$129:BL$159)</f>
        <v>0</v>
      </c>
      <c r="BJ1619" s="9"/>
      <c r="BK1619" s="10"/>
      <c r="BL1619" s="11"/>
      <c r="BM1619" s="6">
        <f>SUMIF(BN$129:BN$159,$D1619,BP$129:BP$159)</f>
        <v>0</v>
      </c>
      <c r="BN1619" s="9"/>
      <c r="BO1619" s="10"/>
      <c r="BP1619" s="11"/>
      <c r="BQ1619" s="6">
        <f>SUMIF(BR$129:BR$159,$D1619,BT$129:BT$159)</f>
        <v>0</v>
      </c>
      <c r="BR1619" s="9"/>
      <c r="BS1619" s="10"/>
      <c r="BT1619" s="11"/>
      <c r="BU1619" s="6">
        <f>SUMIF(BV$129:BV$159,$D1619,BX$129:BX$159)</f>
        <v>0</v>
      </c>
      <c r="BV1619" s="9"/>
      <c r="BW1619" s="10"/>
      <c r="BX1619" s="11"/>
      <c r="BY1619" s="6">
        <f>SUMIF(BZ$129:BZ$159,$D1619,CB$129:CB$159)</f>
        <v>0</v>
      </c>
      <c r="BZ1619" s="9"/>
      <c r="CA1619" s="10"/>
      <c r="CB1619" s="11"/>
      <c r="CC1619" s="6">
        <f>SUMIF(CD$129:CD$159,$D1619,CF$129:CF$159)</f>
        <v>0</v>
      </c>
      <c r="CD1619" s="9"/>
      <c r="CE1619" s="10"/>
      <c r="CF1619" s="11"/>
      <c r="CG1619" s="6">
        <f>SUMIF(CH$129:CH$159,$D1619,CJ$129:CJ$159)</f>
        <v>0</v>
      </c>
      <c r="CH1619" s="9"/>
      <c r="CI1619" s="10"/>
      <c r="CJ1619" s="11"/>
      <c r="CK1619" s="6">
        <f>SUMIF(CL$129:CL$159,$D1619,CN$129:CN$159)</f>
        <v>0</v>
      </c>
      <c r="CL1619" s="9"/>
      <c r="CM1619" s="10"/>
      <c r="CN1619" s="11"/>
      <c r="CO1619" s="6">
        <f>SUMIF(CP$129:CP$159,$D1619,CR$129:CR$159)</f>
        <v>0</v>
      </c>
      <c r="CP1619" s="9"/>
      <c r="CQ1619" s="10"/>
      <c r="CR1619" s="11"/>
      <c r="CS1619" s="6">
        <f>SUMIF(CT$129:CT$159,$D1619,CV$129:CV$159)</f>
        <v>0</v>
      </c>
      <c r="CT1619" s="9"/>
      <c r="CU1619" s="10"/>
      <c r="CV1619" s="11"/>
      <c r="CW1619" s="6">
        <f>SUMIF(CX$129:CX$159,$D1619,CZ$129:CZ$159)</f>
        <v>0</v>
      </c>
      <c r="CX1619" s="9"/>
      <c r="CY1619" s="10"/>
      <c r="CZ1619" s="11"/>
      <c r="DA1619" s="6">
        <f>SUMIF(DB$129:DB$159,$D1619,DD$129:DD$159)</f>
        <v>0</v>
      </c>
      <c r="DB1619" s="9"/>
      <c r="DC1619" s="10"/>
      <c r="DD1619" s="11"/>
      <c r="DE1619" s="6">
        <f>SUMIF(DF$129:DF$159,$D1619,DH$129:DH$159)</f>
        <v>0</v>
      </c>
      <c r="DF1619" s="9"/>
      <c r="DG1619" s="10"/>
      <c r="DH1619" s="11"/>
      <c r="DI1619" s="6">
        <f>SUMIF(DJ$129:DJ$159,$D1619,DL$129:DL$159)</f>
        <v>0</v>
      </c>
      <c r="DJ1619" s="9"/>
      <c r="DK1619" s="10"/>
      <c r="DL1619" s="11"/>
      <c r="DM1619" s="6">
        <f>SUMIF(DN$129:DN$159,$D1619,DP$129:DP$159)</f>
        <v>0</v>
      </c>
      <c r="DN1619" s="9"/>
      <c r="DO1619" s="10"/>
      <c r="DP1619" s="11"/>
      <c r="DQ1619" s="6">
        <f>SUMIF(DR$129:DR$159,$D1619,DT$129:DT$159)</f>
        <v>0</v>
      </c>
      <c r="DR1619" s="9"/>
      <c r="DS1619" s="10"/>
      <c r="DT1619" s="11"/>
      <c r="DU1619" s="6">
        <f>SUMIF(DV$129:DV$159,$D1619,DX$129:DX$159)</f>
        <v>0</v>
      </c>
      <c r="DV1619" s="9"/>
      <c r="DW1619" s="10"/>
      <c r="DX1619" s="11"/>
      <c r="DY1619" s="6">
        <f>SUMIF(DZ$129:DZ$159,$D1619,EB$129:EB$159)</f>
        <v>0</v>
      </c>
      <c r="DZ1619" s="9"/>
      <c r="EA1619" s="10"/>
      <c r="EB1619" s="11"/>
      <c r="EC1619" s="6">
        <f>SUMIF(ED$129:ED$159,$D1619,EF$129:EF$159)</f>
        <v>0</v>
      </c>
      <c r="ED1619" s="9"/>
      <c r="EE1619" s="10"/>
      <c r="EF1619" s="11"/>
      <c r="EG1619" s="6">
        <f>SUMIF(EH$129:EH$159,$D1619,EJ$129:EJ$159)</f>
        <v>0</v>
      </c>
      <c r="EH1619" s="9"/>
      <c r="EI1619" s="10"/>
      <c r="EJ1619" s="11"/>
      <c r="EK1619" s="6">
        <f>SUMIF(EL$129:EL$159,$D1619,EN$129:EN$159)</f>
        <v>0</v>
      </c>
      <c r="EL1619" s="9"/>
      <c r="EM1619" s="10"/>
      <c r="EN1619" s="11"/>
      <c r="EO1619" s="6">
        <f>SUMIF(EP$129:EP$159,$D1619,ER$129:ER$159)</f>
        <v>0</v>
      </c>
      <c r="EP1619" s="9"/>
      <c r="EQ1619" s="10"/>
      <c r="ER1619" s="11"/>
      <c r="ES1619" s="6">
        <f>SUMIF(ET$129:ET$159,$D1619,EV$129:EV$159)</f>
        <v>0</v>
      </c>
      <c r="ET1619" s="9"/>
      <c r="EU1619" s="10"/>
      <c r="EV1619" s="11"/>
      <c r="EW1619" s="6">
        <f>SUMIF(EX$129:EX$159,$D1619,EZ$129:EZ$159)</f>
        <v>0</v>
      </c>
      <c r="EX1619" s="9"/>
      <c r="EY1619" s="10"/>
      <c r="EZ1619" s="11"/>
      <c r="FA1619" s="6">
        <f>SUMIF(FB$129:FB$159,$D1619,FD$129:FD$159)</f>
        <v>0</v>
      </c>
      <c r="FB1619" s="9"/>
      <c r="FC1619" s="10"/>
      <c r="FD1619" s="11"/>
      <c r="FE1619" s="6">
        <f>SUMIF(FF$129:FF$159,$D1619,FH$129:FH$159)</f>
        <v>0</v>
      </c>
      <c r="FF1619" s="9"/>
      <c r="FG1619" s="10"/>
      <c r="FH1619" s="11"/>
      <c r="FI1619" s="6">
        <f>SUMIF(FJ$129:FJ$159,$D1619,FL$129:FL$159)</f>
        <v>0</v>
      </c>
      <c r="FJ1619" s="9"/>
      <c r="FK1619" s="10"/>
      <c r="FL1619" s="11"/>
      <c r="FM1619" s="6">
        <f>SUMIF(FN$129:FN$159,$D1619,FP$129:FP$159)</f>
        <v>0</v>
      </c>
      <c r="FN1619" s="9"/>
      <c r="FO1619" s="10"/>
      <c r="FP1619" s="11"/>
      <c r="FQ1619" s="6">
        <f>SUMIF(FR$129:FR$159,$D1619,FT$129:FT$159)</f>
        <v>0</v>
      </c>
      <c r="FR1619" s="9"/>
      <c r="FS1619" s="10"/>
      <c r="FT1619" s="11"/>
      <c r="FU1619" s="6">
        <f>SUMIF(FV$129:FV$159,$D1619,FX$129:FX$159)</f>
        <v>0</v>
      </c>
      <c r="FV1619" s="9"/>
      <c r="FW1619" s="10"/>
      <c r="FX1619" s="11"/>
      <c r="FY1619" s="6">
        <f>SUMIF(FZ$129:FZ$159,$D1619,GB$129:GB$159)</f>
        <v>0</v>
      </c>
      <c r="FZ1619" s="9"/>
      <c r="GA1619" s="10"/>
      <c r="GB1619" s="11"/>
      <c r="GC1619" s="6">
        <f>SUMIF(GD$129:GD$159,$D1619,GF$129:GF$159)</f>
        <v>0</v>
      </c>
      <c r="GD1619" s="9"/>
      <c r="GE1619" s="10"/>
      <c r="GF1619" s="11"/>
      <c r="GG1619" s="6">
        <f>SUMIF(GH$129:GH$159,$D1619,GJ$129:GJ$159)</f>
        <v>0</v>
      </c>
      <c r="GH1619" s="9"/>
      <c r="GI1619" s="10"/>
      <c r="GJ1619" s="11"/>
      <c r="GK1619" s="6">
        <f>SUMIF(GL$129:GL$159,$D1619,GN$129:GN$159)</f>
        <v>0</v>
      </c>
      <c r="GL1619" s="9"/>
      <c r="GM1619" s="10"/>
      <c r="GN1619" s="11"/>
      <c r="GO1619" s="6">
        <f>SUMIF(GP$129:GP$159,$D1619,GR$129:GR$159)</f>
        <v>0</v>
      </c>
      <c r="GP1619" s="9"/>
      <c r="GQ1619" s="10"/>
      <c r="GR1619" s="11"/>
      <c r="GS1619" s="6">
        <f>SUMIF(GT$129:GT$159,$D1619,GV$129:GV$159)</f>
        <v>0</v>
      </c>
      <c r="GT1619" s="9"/>
      <c r="GU1619" s="10"/>
      <c r="GV1619" s="20"/>
      <c r="GW1619" s="19">
        <f t="shared" si="38"/>
        <v>0</v>
      </c>
      <c r="GX1619" s="472"/>
      <c r="GY1619" s="473"/>
    </row>
    <row r="1620" spans="1:207" ht="30">
      <c r="A1620" s="210" t="s">
        <v>80</v>
      </c>
      <c r="B1620" s="475"/>
      <c r="C1620" s="327" t="s">
        <v>453</v>
      </c>
      <c r="D1620" s="237" t="s">
        <v>452</v>
      </c>
      <c r="E1620" s="206">
        <f>SUMIF(F$160:F$190,$D1620,H$160:H$190)</f>
        <v>0</v>
      </c>
      <c r="F1620" s="9"/>
      <c r="G1620" s="10"/>
      <c r="H1620" s="11"/>
      <c r="I1620" s="6">
        <f>SUMIF(J$160:J$190,$D1620,L$160:L$190)</f>
        <v>0</v>
      </c>
      <c r="J1620" s="9"/>
      <c r="K1620" s="10"/>
      <c r="L1620" s="11"/>
      <c r="M1620" s="6">
        <f>SUMIF(N$160:N$190,$D1620,P$160:P$190)</f>
        <v>0</v>
      </c>
      <c r="N1620" s="9"/>
      <c r="O1620" s="10"/>
      <c r="P1620" s="11"/>
      <c r="Q1620" s="6">
        <f>SUMIF(R$160:R$190,$D1620,T$160:T$190)</f>
        <v>0</v>
      </c>
      <c r="R1620" s="9"/>
      <c r="S1620" s="10"/>
      <c r="T1620" s="11"/>
      <c r="U1620" s="6">
        <f>SUMIF(V$160:V$190,$D1620,X$160:X$190)</f>
        <v>0</v>
      </c>
      <c r="V1620" s="9"/>
      <c r="W1620" s="10"/>
      <c r="X1620" s="11"/>
      <c r="Y1620" s="6">
        <f>SUMIF(Z$160:Z$190,$D1620,AB$160:AB$190)</f>
        <v>0</v>
      </c>
      <c r="Z1620" s="9"/>
      <c r="AA1620" s="10"/>
      <c r="AB1620" s="11"/>
      <c r="AC1620" s="6">
        <f>SUMIF(AD$160:AD$190,$D1620,AF$160:AF$190)</f>
        <v>0</v>
      </c>
      <c r="AD1620" s="9"/>
      <c r="AE1620" s="10"/>
      <c r="AF1620" s="11"/>
      <c r="AG1620" s="6">
        <f>SUMIF(AH$160:AH$190,$D1620,AJ$160:AJ$190)</f>
        <v>0</v>
      </c>
      <c r="AH1620" s="9"/>
      <c r="AI1620" s="10"/>
      <c r="AJ1620" s="11"/>
      <c r="AK1620" s="6">
        <f>SUMIF(AL$160:AL$190,$D1620,AN$160:AN$190)</f>
        <v>0</v>
      </c>
      <c r="AL1620" s="9"/>
      <c r="AM1620" s="10"/>
      <c r="AN1620" s="11"/>
      <c r="AO1620" s="6">
        <f>SUMIF(AP$160:AP$190,$D1620,AR$160:AR$190)</f>
        <v>0</v>
      </c>
      <c r="AP1620" s="9"/>
      <c r="AQ1620" s="10"/>
      <c r="AR1620" s="11"/>
      <c r="AS1620" s="6">
        <f>SUMIF(AT$160:AT$190,$D1620,AV$160:AV$190)</f>
        <v>0</v>
      </c>
      <c r="AT1620" s="9"/>
      <c r="AU1620" s="10"/>
      <c r="AV1620" s="11"/>
      <c r="AW1620" s="6">
        <f>SUMIF(AX$160:AX$190,$D1620,AZ$160:AZ$190)</f>
        <v>0</v>
      </c>
      <c r="AX1620" s="9"/>
      <c r="AY1620" s="10"/>
      <c r="AZ1620" s="11"/>
      <c r="BA1620" s="6">
        <f>SUMIF(BB$160:BB$190,$D1620,BD$160:BD$190)</f>
        <v>0</v>
      </c>
      <c r="BB1620" s="9"/>
      <c r="BC1620" s="10"/>
      <c r="BD1620" s="11"/>
      <c r="BE1620" s="6">
        <f>SUMIF(BF$160:BF$190,$D1620,BH$160:BH$190)</f>
        <v>0</v>
      </c>
      <c r="BF1620" s="9"/>
      <c r="BG1620" s="10"/>
      <c r="BH1620" s="11"/>
      <c r="BI1620" s="6">
        <f>SUMIF(BJ$160:BJ$190,$D1620,BL$160:BL$190)</f>
        <v>0</v>
      </c>
      <c r="BJ1620" s="9"/>
      <c r="BK1620" s="10"/>
      <c r="BL1620" s="11"/>
      <c r="BM1620" s="6">
        <f>SUMIF(BN$160:BN$190,$D1620,BP$160:BP$190)</f>
        <v>0</v>
      </c>
      <c r="BN1620" s="9"/>
      <c r="BO1620" s="10"/>
      <c r="BP1620" s="11"/>
      <c r="BQ1620" s="6">
        <f>SUMIF(BR$160:BR$190,$D1620,BT$160:BT$190)</f>
        <v>0</v>
      </c>
      <c r="BR1620" s="9"/>
      <c r="BS1620" s="10"/>
      <c r="BT1620" s="11"/>
      <c r="BU1620" s="6">
        <f>SUMIF(BV$160:BV$190,$D1620,BX$160:BX$190)</f>
        <v>0</v>
      </c>
      <c r="BV1620" s="9"/>
      <c r="BW1620" s="10"/>
      <c r="BX1620" s="11"/>
      <c r="BY1620" s="6">
        <f>SUMIF(BZ$160:BZ$190,$D1620,CB$160:CB$190)</f>
        <v>0</v>
      </c>
      <c r="BZ1620" s="9"/>
      <c r="CA1620" s="10"/>
      <c r="CB1620" s="11"/>
      <c r="CC1620" s="6">
        <f>SUMIF(CD$160:CD$190,$D1620,CF$160:CF$190)</f>
        <v>0</v>
      </c>
      <c r="CD1620" s="9"/>
      <c r="CE1620" s="10"/>
      <c r="CF1620" s="11"/>
      <c r="CG1620" s="6">
        <f>SUMIF(CH$160:CH$190,$D1620,CJ$160:CJ$190)</f>
        <v>0</v>
      </c>
      <c r="CH1620" s="9"/>
      <c r="CI1620" s="10"/>
      <c r="CJ1620" s="11"/>
      <c r="CK1620" s="6">
        <f>SUMIF(CL$160:CL$190,$D1620,CN$160:CN$190)</f>
        <v>0</v>
      </c>
      <c r="CL1620" s="9"/>
      <c r="CM1620" s="10"/>
      <c r="CN1620" s="11"/>
      <c r="CO1620" s="6">
        <f>SUMIF(CP$160:CP$190,$D1620,CR$160:CR$190)</f>
        <v>0</v>
      </c>
      <c r="CP1620" s="9"/>
      <c r="CQ1620" s="10"/>
      <c r="CR1620" s="11"/>
      <c r="CS1620" s="6">
        <f>SUMIF(CT$160:CT$190,$D1620,CV$160:CV$190)</f>
        <v>0</v>
      </c>
      <c r="CT1620" s="9"/>
      <c r="CU1620" s="10"/>
      <c r="CV1620" s="11"/>
      <c r="CW1620" s="6">
        <f>SUMIF(CX$160:CX$190,$D1620,CZ$160:CZ$190)</f>
        <v>0</v>
      </c>
      <c r="CX1620" s="9"/>
      <c r="CY1620" s="10"/>
      <c r="CZ1620" s="11"/>
      <c r="DA1620" s="6">
        <f>SUMIF(DB$160:DB$190,$D1620,DD$160:DD$190)</f>
        <v>0</v>
      </c>
      <c r="DB1620" s="9"/>
      <c r="DC1620" s="10"/>
      <c r="DD1620" s="11"/>
      <c r="DE1620" s="6">
        <f>SUMIF(DF$160:DF$190,$D1620,DH$160:DH$190)</f>
        <v>0</v>
      </c>
      <c r="DF1620" s="9"/>
      <c r="DG1620" s="10"/>
      <c r="DH1620" s="11"/>
      <c r="DI1620" s="6">
        <f>SUMIF(DJ$160:DJ$190,$D1620,DL$160:DL$190)</f>
        <v>0</v>
      </c>
      <c r="DJ1620" s="9"/>
      <c r="DK1620" s="10"/>
      <c r="DL1620" s="11"/>
      <c r="DM1620" s="6">
        <f>SUMIF(DN$160:DN$190,$D1620,DP$160:DP$190)</f>
        <v>0</v>
      </c>
      <c r="DN1620" s="9"/>
      <c r="DO1620" s="10"/>
      <c r="DP1620" s="11"/>
      <c r="DQ1620" s="6">
        <f>SUMIF(DR$160:DR$190,$D1620,DT$160:DT$190)</f>
        <v>0</v>
      </c>
      <c r="DR1620" s="9"/>
      <c r="DS1620" s="10"/>
      <c r="DT1620" s="11"/>
      <c r="DU1620" s="6">
        <f>SUMIF(DV$160:DV$190,$D1620,DX$160:DX$190)</f>
        <v>0</v>
      </c>
      <c r="DV1620" s="9"/>
      <c r="DW1620" s="10"/>
      <c r="DX1620" s="11"/>
      <c r="DY1620" s="6">
        <f>SUMIF(DZ$160:DZ$190,$D1620,EB$160:EB$190)</f>
        <v>0</v>
      </c>
      <c r="DZ1620" s="9"/>
      <c r="EA1620" s="10"/>
      <c r="EB1620" s="11"/>
      <c r="EC1620" s="6">
        <f>SUMIF(ED$160:ED$190,$D1620,EF$160:EF$190)</f>
        <v>0</v>
      </c>
      <c r="ED1620" s="9"/>
      <c r="EE1620" s="10"/>
      <c r="EF1620" s="11"/>
      <c r="EG1620" s="6">
        <f>SUMIF(EH$160:EH$190,$D1620,EJ$160:EJ$190)</f>
        <v>0</v>
      </c>
      <c r="EH1620" s="9"/>
      <c r="EI1620" s="10"/>
      <c r="EJ1620" s="11"/>
      <c r="EK1620" s="6">
        <f>SUMIF(EL$160:EL$190,$D1620,EN$160:EN$190)</f>
        <v>0</v>
      </c>
      <c r="EL1620" s="9"/>
      <c r="EM1620" s="10"/>
      <c r="EN1620" s="11"/>
      <c r="EO1620" s="6">
        <f>SUMIF(EP$160:EP$190,$D1620,ER$160:ER$190)</f>
        <v>0</v>
      </c>
      <c r="EP1620" s="9"/>
      <c r="EQ1620" s="10"/>
      <c r="ER1620" s="11"/>
      <c r="ES1620" s="6">
        <f>SUMIF(ET$160:ET$190,$D1620,EV$160:EV$190)</f>
        <v>0</v>
      </c>
      <c r="ET1620" s="9"/>
      <c r="EU1620" s="10"/>
      <c r="EV1620" s="11"/>
      <c r="EW1620" s="6">
        <f>SUMIF(EX$160:EX$190,$D1620,EZ$160:EZ$190)</f>
        <v>0</v>
      </c>
      <c r="EX1620" s="9"/>
      <c r="EY1620" s="10"/>
      <c r="EZ1620" s="11"/>
      <c r="FA1620" s="6">
        <f>SUMIF(FB$160:FB$190,$D1620,FD$160:FD$190)</f>
        <v>0</v>
      </c>
      <c r="FB1620" s="9"/>
      <c r="FC1620" s="10"/>
      <c r="FD1620" s="11"/>
      <c r="FE1620" s="6">
        <f>SUMIF(FF$160:FF$190,$D1620,FH$160:FH$190)</f>
        <v>0</v>
      </c>
      <c r="FF1620" s="9"/>
      <c r="FG1620" s="10"/>
      <c r="FH1620" s="11"/>
      <c r="FI1620" s="6">
        <f>SUMIF(FJ$160:FJ$190,$D1620,FL$160:FL$190)</f>
        <v>0</v>
      </c>
      <c r="FJ1620" s="9"/>
      <c r="FK1620" s="10"/>
      <c r="FL1620" s="11"/>
      <c r="FM1620" s="6">
        <f>SUMIF(FN$160:FN$190,$D1620,FP$160:FP$190)</f>
        <v>0</v>
      </c>
      <c r="FN1620" s="9"/>
      <c r="FO1620" s="10"/>
      <c r="FP1620" s="11"/>
      <c r="FQ1620" s="6">
        <f>SUMIF(FR$160:FR$190,$D1620,FT$160:FT$190)</f>
        <v>0</v>
      </c>
      <c r="FR1620" s="9"/>
      <c r="FS1620" s="10"/>
      <c r="FT1620" s="11"/>
      <c r="FU1620" s="6">
        <f>SUMIF(FV$160:FV$190,$D1620,FX$160:FX$190)</f>
        <v>0</v>
      </c>
      <c r="FV1620" s="9"/>
      <c r="FW1620" s="10"/>
      <c r="FX1620" s="11"/>
      <c r="FY1620" s="6">
        <f>SUMIF(FZ$160:FZ$190,$D1620,GB$160:GB$190)</f>
        <v>0</v>
      </c>
      <c r="FZ1620" s="9"/>
      <c r="GA1620" s="10"/>
      <c r="GB1620" s="11"/>
      <c r="GC1620" s="6">
        <f>SUMIF(GD$160:GD$190,$D1620,GF$160:GF$190)</f>
        <v>0</v>
      </c>
      <c r="GD1620" s="9"/>
      <c r="GE1620" s="10"/>
      <c r="GF1620" s="11"/>
      <c r="GG1620" s="6">
        <f>SUMIF(GH$160:GH$190,$D1620,GJ$160:GJ$190)</f>
        <v>0</v>
      </c>
      <c r="GH1620" s="9"/>
      <c r="GI1620" s="10"/>
      <c r="GJ1620" s="11"/>
      <c r="GK1620" s="6">
        <f>SUMIF(GL$160:GL$190,$D1620,GN$160:GN$190)</f>
        <v>0</v>
      </c>
      <c r="GL1620" s="9"/>
      <c r="GM1620" s="10"/>
      <c r="GN1620" s="11"/>
      <c r="GO1620" s="6">
        <f>SUMIF(GP$160:GP$190,$D1620,GR$160:GR$190)</f>
        <v>0</v>
      </c>
      <c r="GP1620" s="9"/>
      <c r="GQ1620" s="10"/>
      <c r="GR1620" s="11"/>
      <c r="GS1620" s="6">
        <f>SUMIF(GT$160:GT$190,$D1620,GV$160:GV$190)</f>
        <v>0</v>
      </c>
      <c r="GT1620" s="9"/>
      <c r="GU1620" s="10"/>
      <c r="GV1620" s="20"/>
      <c r="GW1620" s="19">
        <f t="shared" si="38"/>
        <v>0</v>
      </c>
      <c r="GX1620" s="472"/>
      <c r="GY1620" s="473"/>
    </row>
    <row r="1621" spans="1:207" ht="30">
      <c r="A1621" s="210" t="s">
        <v>81</v>
      </c>
      <c r="B1621" s="475"/>
      <c r="C1621" s="327" t="s">
        <v>453</v>
      </c>
      <c r="D1621" s="237" t="s">
        <v>452</v>
      </c>
      <c r="E1621" s="206">
        <f>SUMIF(F$191:F$221,$D1621,H$191:H$221)</f>
        <v>0</v>
      </c>
      <c r="F1621" s="9"/>
      <c r="G1621" s="10"/>
      <c r="H1621" s="11"/>
      <c r="I1621" s="6">
        <f>SUMIF(J$191:J$221,$D1621,L$191:L$221)</f>
        <v>0</v>
      </c>
      <c r="J1621" s="9"/>
      <c r="K1621" s="10"/>
      <c r="L1621" s="11"/>
      <c r="M1621" s="6">
        <f>SUMIF(N$191:N$221,$D1621,P$191:P$221)</f>
        <v>0</v>
      </c>
      <c r="N1621" s="9"/>
      <c r="O1621" s="10"/>
      <c r="P1621" s="11"/>
      <c r="Q1621" s="6">
        <f>SUMIF(R$191:R$221,$D1621,T$191:T$221)</f>
        <v>0</v>
      </c>
      <c r="R1621" s="9"/>
      <c r="S1621" s="10"/>
      <c r="T1621" s="11"/>
      <c r="U1621" s="6">
        <f>SUMIF(V$191:V$221,$D1621,X$191:X$221)</f>
        <v>0</v>
      </c>
      <c r="V1621" s="9"/>
      <c r="W1621" s="10"/>
      <c r="X1621" s="11"/>
      <c r="Y1621" s="6">
        <f>SUMIF(Z$191:Z$221,$D1621,AB$191:AB$221)</f>
        <v>0</v>
      </c>
      <c r="Z1621" s="9"/>
      <c r="AA1621" s="10"/>
      <c r="AB1621" s="11"/>
      <c r="AC1621" s="6">
        <f>SUMIF(AD$191:AD$221,$D1621,AF$191:AF$221)</f>
        <v>0</v>
      </c>
      <c r="AD1621" s="9"/>
      <c r="AE1621" s="10"/>
      <c r="AF1621" s="11"/>
      <c r="AG1621" s="6">
        <f>SUMIF(AH$191:AH$221,$D1621,AJ$191:AJ$221)</f>
        <v>0</v>
      </c>
      <c r="AH1621" s="9"/>
      <c r="AI1621" s="10"/>
      <c r="AJ1621" s="11"/>
      <c r="AK1621" s="6">
        <f>SUMIF(AL$191:AL$221,$D1621,AN$191:AN$221)</f>
        <v>0</v>
      </c>
      <c r="AL1621" s="9"/>
      <c r="AM1621" s="10"/>
      <c r="AN1621" s="11"/>
      <c r="AO1621" s="6">
        <f>SUMIF(AP$191:AP$221,$D1621,AR$191:AR$221)</f>
        <v>0</v>
      </c>
      <c r="AP1621" s="9"/>
      <c r="AQ1621" s="10"/>
      <c r="AR1621" s="11"/>
      <c r="AS1621" s="6">
        <f>SUMIF(AT$191:AT$221,$D1621,AV$191:AV$221)</f>
        <v>0</v>
      </c>
      <c r="AT1621" s="9"/>
      <c r="AU1621" s="10"/>
      <c r="AV1621" s="11"/>
      <c r="AW1621" s="6">
        <f>SUMIF(AX$191:AX$221,$D1621,AZ$191:AZ$221)</f>
        <v>0</v>
      </c>
      <c r="AX1621" s="9"/>
      <c r="AY1621" s="10"/>
      <c r="AZ1621" s="11"/>
      <c r="BA1621" s="6">
        <f>SUMIF(BB$191:BB$221,$D1621,BD$191:BD$221)</f>
        <v>0</v>
      </c>
      <c r="BB1621" s="9"/>
      <c r="BC1621" s="10"/>
      <c r="BD1621" s="11"/>
      <c r="BE1621" s="6">
        <f>SUMIF(BF$191:BF$221,$D1621,BH$191:BH$221)</f>
        <v>0</v>
      </c>
      <c r="BF1621" s="9"/>
      <c r="BG1621" s="10"/>
      <c r="BH1621" s="11"/>
      <c r="BI1621" s="6">
        <f>SUMIF(BJ$191:BJ$221,$D1621,BL$191:BL$221)</f>
        <v>0</v>
      </c>
      <c r="BJ1621" s="9"/>
      <c r="BK1621" s="10"/>
      <c r="BL1621" s="11"/>
      <c r="BM1621" s="6">
        <f>SUMIF(BN$191:BN$221,$D1621,BP$191:BP$221)</f>
        <v>0</v>
      </c>
      <c r="BN1621" s="9"/>
      <c r="BO1621" s="10"/>
      <c r="BP1621" s="11"/>
      <c r="BQ1621" s="6">
        <f>SUMIF(BR$191:BR$221,$D1621,BT$191:BT$221)</f>
        <v>0</v>
      </c>
      <c r="BR1621" s="9"/>
      <c r="BS1621" s="10"/>
      <c r="BT1621" s="11"/>
      <c r="BU1621" s="6">
        <f>SUMIF(BV$191:BV$221,$D1621,BX$191:BX$221)</f>
        <v>0</v>
      </c>
      <c r="BV1621" s="9"/>
      <c r="BW1621" s="10"/>
      <c r="BX1621" s="11"/>
      <c r="BY1621" s="6">
        <f>SUMIF(BZ$191:BZ$221,$D1621,CB$191:CB$221)</f>
        <v>0</v>
      </c>
      <c r="BZ1621" s="9"/>
      <c r="CA1621" s="10"/>
      <c r="CB1621" s="11"/>
      <c r="CC1621" s="6">
        <f>SUMIF(CD$191:CD$221,$D1621,CF$191:CF$221)</f>
        <v>0</v>
      </c>
      <c r="CD1621" s="9"/>
      <c r="CE1621" s="10"/>
      <c r="CF1621" s="11"/>
      <c r="CG1621" s="6">
        <f>SUMIF(CH$191:CH$221,$D1621,CJ$191:CJ$221)</f>
        <v>0</v>
      </c>
      <c r="CH1621" s="9"/>
      <c r="CI1621" s="10"/>
      <c r="CJ1621" s="11"/>
      <c r="CK1621" s="6">
        <f>SUMIF(CL$191:CL$221,$D1621,CN$191:CN$221)</f>
        <v>0</v>
      </c>
      <c r="CL1621" s="9"/>
      <c r="CM1621" s="10"/>
      <c r="CN1621" s="11"/>
      <c r="CO1621" s="6">
        <f>SUMIF(CP$191:CP$221,$D1621,CR$191:CR$221)</f>
        <v>0</v>
      </c>
      <c r="CP1621" s="9"/>
      <c r="CQ1621" s="10"/>
      <c r="CR1621" s="11"/>
      <c r="CS1621" s="6">
        <f>SUMIF(CT$191:CT$221,$D1621,CV$191:CV$221)</f>
        <v>0</v>
      </c>
      <c r="CT1621" s="9"/>
      <c r="CU1621" s="10"/>
      <c r="CV1621" s="11"/>
      <c r="CW1621" s="6">
        <f>SUMIF(CX$191:CX$221,$D1621,CZ$191:CZ$221)</f>
        <v>0</v>
      </c>
      <c r="CX1621" s="9"/>
      <c r="CY1621" s="10"/>
      <c r="CZ1621" s="11"/>
      <c r="DA1621" s="6">
        <f>SUMIF(DB$191:DB$221,$D1621,DD$191:DD$221)</f>
        <v>0</v>
      </c>
      <c r="DB1621" s="9"/>
      <c r="DC1621" s="10"/>
      <c r="DD1621" s="11"/>
      <c r="DE1621" s="6">
        <f>SUMIF(DF$191:DF$221,$D1621,DH$191:DH$221)</f>
        <v>0</v>
      </c>
      <c r="DF1621" s="9"/>
      <c r="DG1621" s="10"/>
      <c r="DH1621" s="11"/>
      <c r="DI1621" s="6">
        <f>SUMIF(DJ$191:DJ$221,$D1621,DL$191:DL$221)</f>
        <v>0</v>
      </c>
      <c r="DJ1621" s="9"/>
      <c r="DK1621" s="10"/>
      <c r="DL1621" s="11"/>
      <c r="DM1621" s="6">
        <f>SUMIF(DN$191:DN$221,$D1621,DP$191:DP$221)</f>
        <v>0</v>
      </c>
      <c r="DN1621" s="9"/>
      <c r="DO1621" s="10"/>
      <c r="DP1621" s="11"/>
      <c r="DQ1621" s="6">
        <f>SUMIF(DR$191:DR$221,$D1621,DT$191:DT$221)</f>
        <v>0</v>
      </c>
      <c r="DR1621" s="9"/>
      <c r="DS1621" s="10"/>
      <c r="DT1621" s="11"/>
      <c r="DU1621" s="6">
        <f>SUMIF(DV$191:DV$221,$D1621,DX$191:DX$221)</f>
        <v>0</v>
      </c>
      <c r="DV1621" s="9"/>
      <c r="DW1621" s="10"/>
      <c r="DX1621" s="11"/>
      <c r="DY1621" s="6">
        <f>SUMIF(DZ$191:DZ$221,$D1621,EB$191:EB$221)</f>
        <v>0</v>
      </c>
      <c r="DZ1621" s="9"/>
      <c r="EA1621" s="10"/>
      <c r="EB1621" s="11"/>
      <c r="EC1621" s="6">
        <f>SUMIF(ED$191:ED$221,$D1621,EF$191:EF$221)</f>
        <v>0</v>
      </c>
      <c r="ED1621" s="9"/>
      <c r="EE1621" s="10"/>
      <c r="EF1621" s="11"/>
      <c r="EG1621" s="6">
        <f>SUMIF(EH$191:EH$221,$D1621,EJ$191:EJ$221)</f>
        <v>0</v>
      </c>
      <c r="EH1621" s="9"/>
      <c r="EI1621" s="10"/>
      <c r="EJ1621" s="11"/>
      <c r="EK1621" s="6">
        <f>SUMIF(EL$191:EL$221,$D1621,EN$191:EN$221)</f>
        <v>0</v>
      </c>
      <c r="EL1621" s="9"/>
      <c r="EM1621" s="10"/>
      <c r="EN1621" s="11"/>
      <c r="EO1621" s="6">
        <f>SUMIF(EP$191:EP$221,$D1621,ER$191:ER$221)</f>
        <v>0</v>
      </c>
      <c r="EP1621" s="9"/>
      <c r="EQ1621" s="10"/>
      <c r="ER1621" s="11"/>
      <c r="ES1621" s="6">
        <f>SUMIF(ET$191:ET$221,$D1621,EV$191:EV$221)</f>
        <v>0</v>
      </c>
      <c r="ET1621" s="9"/>
      <c r="EU1621" s="10"/>
      <c r="EV1621" s="11"/>
      <c r="EW1621" s="6">
        <f>SUMIF(EX$191:EX$221,$D1621,EZ$191:EZ$221)</f>
        <v>0</v>
      </c>
      <c r="EX1621" s="9"/>
      <c r="EY1621" s="10"/>
      <c r="EZ1621" s="11"/>
      <c r="FA1621" s="6">
        <f>SUMIF(FB$191:FB$221,$D1621,FD$191:FD$221)</f>
        <v>0</v>
      </c>
      <c r="FB1621" s="9"/>
      <c r="FC1621" s="10"/>
      <c r="FD1621" s="11"/>
      <c r="FE1621" s="6">
        <f>SUMIF(FF$191:FF$221,$D1621,FH$191:FH$221)</f>
        <v>0</v>
      </c>
      <c r="FF1621" s="9"/>
      <c r="FG1621" s="10"/>
      <c r="FH1621" s="11"/>
      <c r="FI1621" s="6">
        <f>SUMIF(FJ$191:FJ$221,$D1621,FL$191:FL$221)</f>
        <v>0</v>
      </c>
      <c r="FJ1621" s="9"/>
      <c r="FK1621" s="10"/>
      <c r="FL1621" s="11"/>
      <c r="FM1621" s="6">
        <f>SUMIF(FN$191:FN$221,$D1621,FP$191:FP$221)</f>
        <v>0</v>
      </c>
      <c r="FN1621" s="9"/>
      <c r="FO1621" s="10"/>
      <c r="FP1621" s="11"/>
      <c r="FQ1621" s="6">
        <f>SUMIF(FR$191:FR$221,$D1621,FT$191:FT$221)</f>
        <v>0</v>
      </c>
      <c r="FR1621" s="9"/>
      <c r="FS1621" s="10"/>
      <c r="FT1621" s="11"/>
      <c r="FU1621" s="6">
        <f>SUMIF(FV$191:FV$221,$D1621,FX$191:FX$221)</f>
        <v>0</v>
      </c>
      <c r="FV1621" s="9"/>
      <c r="FW1621" s="10"/>
      <c r="FX1621" s="11"/>
      <c r="FY1621" s="6">
        <f>SUMIF(FZ$191:FZ$221,$D1621,GB$191:GB$221)</f>
        <v>0</v>
      </c>
      <c r="FZ1621" s="9"/>
      <c r="GA1621" s="10"/>
      <c r="GB1621" s="11"/>
      <c r="GC1621" s="6">
        <f>SUMIF(GD$191:GD$221,$D1621,GF$191:GF$221)</f>
        <v>0</v>
      </c>
      <c r="GD1621" s="9"/>
      <c r="GE1621" s="10"/>
      <c r="GF1621" s="11"/>
      <c r="GG1621" s="6">
        <f>SUMIF(GH$191:GH$221,$D1621,GJ$191:GJ$221)</f>
        <v>0</v>
      </c>
      <c r="GH1621" s="9"/>
      <c r="GI1621" s="10"/>
      <c r="GJ1621" s="11"/>
      <c r="GK1621" s="6">
        <f>SUMIF(GL$191:GL$221,$D1621,GN$191:GN$221)</f>
        <v>0</v>
      </c>
      <c r="GL1621" s="9"/>
      <c r="GM1621" s="10"/>
      <c r="GN1621" s="11"/>
      <c r="GO1621" s="6">
        <f>SUMIF(GP$191:GP$221,$D1621,GR$191:GR$221)</f>
        <v>0</v>
      </c>
      <c r="GP1621" s="9"/>
      <c r="GQ1621" s="10"/>
      <c r="GR1621" s="11"/>
      <c r="GS1621" s="6">
        <f>SUMIF(GT$191:GT$221,$D1621,GV$191:GV$221)</f>
        <v>0</v>
      </c>
      <c r="GT1621" s="9"/>
      <c r="GU1621" s="10"/>
      <c r="GV1621" s="20"/>
      <c r="GW1621" s="19">
        <f t="shared" si="38"/>
        <v>0</v>
      </c>
      <c r="GX1621" s="472"/>
      <c r="GY1621" s="473"/>
    </row>
    <row r="1622" spans="1:207" ht="30">
      <c r="A1622" s="210" t="s">
        <v>82</v>
      </c>
      <c r="B1622" s="475"/>
      <c r="C1622" s="327" t="s">
        <v>453</v>
      </c>
      <c r="D1622" s="237" t="s">
        <v>452</v>
      </c>
      <c r="E1622" s="206">
        <f>SUMIF(F$222:F$252,$D1622,H$222:H$252)</f>
        <v>0</v>
      </c>
      <c r="F1622" s="9"/>
      <c r="G1622" s="10"/>
      <c r="H1622" s="11"/>
      <c r="I1622" s="6">
        <f>SUMIF(J$222:J$252,$D1622,L$222:L$252)</f>
        <v>0</v>
      </c>
      <c r="J1622" s="9"/>
      <c r="K1622" s="10"/>
      <c r="L1622" s="11"/>
      <c r="M1622" s="6">
        <f>SUMIF(N$222:N$252,$D1622,P$222:P$252)</f>
        <v>0</v>
      </c>
      <c r="N1622" s="9"/>
      <c r="O1622" s="10"/>
      <c r="P1622" s="11"/>
      <c r="Q1622" s="6">
        <f>SUMIF(R$222:R$252,$D1622,T$222:T$252)</f>
        <v>0</v>
      </c>
      <c r="R1622" s="9"/>
      <c r="S1622" s="10"/>
      <c r="T1622" s="11"/>
      <c r="U1622" s="6">
        <f>SUMIF(V$222:V$252,$D1622,X$222:X$252)</f>
        <v>0</v>
      </c>
      <c r="V1622" s="9"/>
      <c r="W1622" s="10"/>
      <c r="X1622" s="11"/>
      <c r="Y1622" s="6">
        <f>SUMIF(Z$222:Z$252,$D1622,AB$222:AB$252)</f>
        <v>0</v>
      </c>
      <c r="Z1622" s="9"/>
      <c r="AA1622" s="10"/>
      <c r="AB1622" s="11"/>
      <c r="AC1622" s="6">
        <f>SUMIF(AD$222:AD$252,$D1622,AF$222:AF$252)</f>
        <v>0</v>
      </c>
      <c r="AD1622" s="9"/>
      <c r="AE1622" s="10"/>
      <c r="AF1622" s="11"/>
      <c r="AG1622" s="6">
        <f>SUMIF(AH$222:AH$252,$D1622,AJ$222:AJ$252)</f>
        <v>0</v>
      </c>
      <c r="AH1622" s="9"/>
      <c r="AI1622" s="10"/>
      <c r="AJ1622" s="11"/>
      <c r="AK1622" s="6">
        <f>SUMIF(AL$222:AL$252,$D1622,AN$222:AN$252)</f>
        <v>0</v>
      </c>
      <c r="AL1622" s="9"/>
      <c r="AM1622" s="10"/>
      <c r="AN1622" s="11"/>
      <c r="AO1622" s="6">
        <f>SUMIF(AP$222:AP$252,$D1622,AR$222:AR$252)</f>
        <v>0</v>
      </c>
      <c r="AP1622" s="9"/>
      <c r="AQ1622" s="10"/>
      <c r="AR1622" s="11"/>
      <c r="AS1622" s="6">
        <f>SUMIF(AT$222:AT$252,$D1622,AV$222:AV$252)</f>
        <v>0</v>
      </c>
      <c r="AT1622" s="9"/>
      <c r="AU1622" s="10"/>
      <c r="AV1622" s="11"/>
      <c r="AW1622" s="6">
        <f>SUMIF(AX$222:AX$252,$D1622,AZ$222:AZ$252)</f>
        <v>0</v>
      </c>
      <c r="AX1622" s="9"/>
      <c r="AY1622" s="10"/>
      <c r="AZ1622" s="11"/>
      <c r="BA1622" s="6">
        <f>SUMIF(BB$222:BB$252,$D1622,BD$222:BD$252)</f>
        <v>0</v>
      </c>
      <c r="BB1622" s="9"/>
      <c r="BC1622" s="10"/>
      <c r="BD1622" s="11"/>
      <c r="BE1622" s="6">
        <f>SUMIF(BF$222:BF$252,$D1622,BH$222:BH$252)</f>
        <v>0</v>
      </c>
      <c r="BF1622" s="9"/>
      <c r="BG1622" s="10"/>
      <c r="BH1622" s="11"/>
      <c r="BI1622" s="6">
        <f>SUMIF(BJ$222:BJ$252,$D1622,BL$222:BL$252)</f>
        <v>0</v>
      </c>
      <c r="BJ1622" s="9"/>
      <c r="BK1622" s="10"/>
      <c r="BL1622" s="11"/>
      <c r="BM1622" s="6">
        <f>SUMIF(BN$222:BN$252,$D1622,BP$222:BP$252)</f>
        <v>0</v>
      </c>
      <c r="BN1622" s="9"/>
      <c r="BO1622" s="10"/>
      <c r="BP1622" s="11"/>
      <c r="BQ1622" s="6">
        <f>SUMIF(BR$222:BR$252,$D1622,BT$222:BT$252)</f>
        <v>0</v>
      </c>
      <c r="BR1622" s="9"/>
      <c r="BS1622" s="10"/>
      <c r="BT1622" s="11"/>
      <c r="BU1622" s="6">
        <f>SUMIF(BV$222:BV$252,$D1622,BX$222:BX$252)</f>
        <v>0</v>
      </c>
      <c r="BV1622" s="9"/>
      <c r="BW1622" s="10"/>
      <c r="BX1622" s="11"/>
      <c r="BY1622" s="6">
        <f>SUMIF(BZ$222:BZ$252,$D1622,CB$222:CB$252)</f>
        <v>0</v>
      </c>
      <c r="BZ1622" s="9"/>
      <c r="CA1622" s="10"/>
      <c r="CB1622" s="11"/>
      <c r="CC1622" s="6">
        <f>SUMIF(CD$222:CD$252,$D1622,CF$222:CF$252)</f>
        <v>0</v>
      </c>
      <c r="CD1622" s="9"/>
      <c r="CE1622" s="10"/>
      <c r="CF1622" s="11"/>
      <c r="CG1622" s="6">
        <f>SUMIF(CH$222:CH$252,$D1622,CJ$222:CJ$252)</f>
        <v>0</v>
      </c>
      <c r="CH1622" s="9"/>
      <c r="CI1622" s="10"/>
      <c r="CJ1622" s="11"/>
      <c r="CK1622" s="6">
        <f>SUMIF(CL$222:CL$252,$D1622,CN$222:CN$252)</f>
        <v>0</v>
      </c>
      <c r="CL1622" s="9"/>
      <c r="CM1622" s="10"/>
      <c r="CN1622" s="11"/>
      <c r="CO1622" s="6">
        <f>SUMIF(CP$222:CP$252,$D1622,CR$222:CR$252)</f>
        <v>0</v>
      </c>
      <c r="CP1622" s="9"/>
      <c r="CQ1622" s="10"/>
      <c r="CR1622" s="11"/>
      <c r="CS1622" s="6">
        <f>SUMIF(CT$222:CT$252,$D1622,CV$222:CV$252)</f>
        <v>0</v>
      </c>
      <c r="CT1622" s="9"/>
      <c r="CU1622" s="10"/>
      <c r="CV1622" s="11"/>
      <c r="CW1622" s="6">
        <f>SUMIF(CX$222:CX$252,$D1622,CZ$222:CZ$252)</f>
        <v>0</v>
      </c>
      <c r="CX1622" s="9"/>
      <c r="CY1622" s="10"/>
      <c r="CZ1622" s="11"/>
      <c r="DA1622" s="6">
        <f>SUMIF(DB$222:DB$252,$D1622,DD$222:DD$252)</f>
        <v>0</v>
      </c>
      <c r="DB1622" s="9"/>
      <c r="DC1622" s="10"/>
      <c r="DD1622" s="11"/>
      <c r="DE1622" s="6">
        <f>SUMIF(DF$222:DF$252,$D1622,DH$222:DH$252)</f>
        <v>0</v>
      </c>
      <c r="DF1622" s="9"/>
      <c r="DG1622" s="10"/>
      <c r="DH1622" s="11"/>
      <c r="DI1622" s="6">
        <f>SUMIF(DJ$222:DJ$252,$D1622,DL$222:DL$252)</f>
        <v>0</v>
      </c>
      <c r="DJ1622" s="9"/>
      <c r="DK1622" s="10"/>
      <c r="DL1622" s="11"/>
      <c r="DM1622" s="6">
        <f>SUMIF(DN$222:DN$252,$D1622,DP$222:DP$252)</f>
        <v>0</v>
      </c>
      <c r="DN1622" s="9"/>
      <c r="DO1622" s="10"/>
      <c r="DP1622" s="11"/>
      <c r="DQ1622" s="6">
        <f>SUMIF(DR$222:DR$252,$D1622,DT$222:DT$252)</f>
        <v>0</v>
      </c>
      <c r="DR1622" s="9"/>
      <c r="DS1622" s="10"/>
      <c r="DT1622" s="11"/>
      <c r="DU1622" s="6">
        <f>SUMIF(DV$222:DV$252,$D1622,DX$222:DX$252)</f>
        <v>0</v>
      </c>
      <c r="DV1622" s="9"/>
      <c r="DW1622" s="10"/>
      <c r="DX1622" s="11"/>
      <c r="DY1622" s="6">
        <f>SUMIF(DZ$222:DZ$252,$D1622,EB$222:EB$252)</f>
        <v>0</v>
      </c>
      <c r="DZ1622" s="9"/>
      <c r="EA1622" s="10"/>
      <c r="EB1622" s="11"/>
      <c r="EC1622" s="6">
        <f>SUMIF(ED$222:ED$252,$D1622,EF$222:EF$252)</f>
        <v>0</v>
      </c>
      <c r="ED1622" s="9"/>
      <c r="EE1622" s="10"/>
      <c r="EF1622" s="11"/>
      <c r="EG1622" s="6">
        <f>SUMIF(EH$222:EH$252,$D1622,EJ$222:EJ$252)</f>
        <v>0</v>
      </c>
      <c r="EH1622" s="9"/>
      <c r="EI1622" s="10"/>
      <c r="EJ1622" s="11"/>
      <c r="EK1622" s="6">
        <f>SUMIF(EL$222:EL$252,$D1622,EN$222:EN$252)</f>
        <v>0</v>
      </c>
      <c r="EL1622" s="9"/>
      <c r="EM1622" s="10"/>
      <c r="EN1622" s="11"/>
      <c r="EO1622" s="6">
        <f>SUMIF(EP$222:EP$252,$D1622,ER$222:ER$252)</f>
        <v>0</v>
      </c>
      <c r="EP1622" s="9"/>
      <c r="EQ1622" s="10"/>
      <c r="ER1622" s="11"/>
      <c r="ES1622" s="6">
        <f>SUMIF(ET$222:ET$252,$D1622,EV$222:EV$252)</f>
        <v>0</v>
      </c>
      <c r="ET1622" s="9"/>
      <c r="EU1622" s="10"/>
      <c r="EV1622" s="11"/>
      <c r="EW1622" s="6">
        <f>SUMIF(EX$222:EX$252,$D1622,EZ$222:EZ$252)</f>
        <v>0</v>
      </c>
      <c r="EX1622" s="9"/>
      <c r="EY1622" s="10"/>
      <c r="EZ1622" s="11"/>
      <c r="FA1622" s="6">
        <f>SUMIF(FB$222:FB$252,$D1622,FD$222:FD$252)</f>
        <v>0</v>
      </c>
      <c r="FB1622" s="9"/>
      <c r="FC1622" s="10"/>
      <c r="FD1622" s="11"/>
      <c r="FE1622" s="6">
        <f>SUMIF(FF$222:FF$252,$D1622,FH$222:FH$252)</f>
        <v>0</v>
      </c>
      <c r="FF1622" s="9"/>
      <c r="FG1622" s="10"/>
      <c r="FH1622" s="11"/>
      <c r="FI1622" s="6">
        <f>SUMIF(FJ$222:FJ$252,$D1622,FL$222:FL$252)</f>
        <v>0</v>
      </c>
      <c r="FJ1622" s="9"/>
      <c r="FK1622" s="10"/>
      <c r="FL1622" s="11"/>
      <c r="FM1622" s="6">
        <f>SUMIF(FN$222:FN$252,$D1622,FP$222:FP$252)</f>
        <v>0</v>
      </c>
      <c r="FN1622" s="9"/>
      <c r="FO1622" s="10"/>
      <c r="FP1622" s="11"/>
      <c r="FQ1622" s="6">
        <f>SUMIF(FR$222:FR$252,$D1622,FT$222:FT$252)</f>
        <v>0</v>
      </c>
      <c r="FR1622" s="9"/>
      <c r="FS1622" s="10"/>
      <c r="FT1622" s="11"/>
      <c r="FU1622" s="6">
        <f>SUMIF(FV$222:FV$252,$D1622,FX$222:FX$252)</f>
        <v>0</v>
      </c>
      <c r="FV1622" s="9"/>
      <c r="FW1622" s="10"/>
      <c r="FX1622" s="11"/>
      <c r="FY1622" s="6">
        <f>SUMIF(FZ$222:FZ$252,$D1622,GB$222:GB$252)</f>
        <v>0</v>
      </c>
      <c r="FZ1622" s="9"/>
      <c r="GA1622" s="10"/>
      <c r="GB1622" s="11"/>
      <c r="GC1622" s="6">
        <f>SUMIF(GD$222:GD$252,$D1622,GF$222:GF$252)</f>
        <v>0</v>
      </c>
      <c r="GD1622" s="9"/>
      <c r="GE1622" s="10"/>
      <c r="GF1622" s="11"/>
      <c r="GG1622" s="6">
        <f>SUMIF(GH$222:GH$252,$D1622,GJ$222:GJ$252)</f>
        <v>0</v>
      </c>
      <c r="GH1622" s="9"/>
      <c r="GI1622" s="10"/>
      <c r="GJ1622" s="11"/>
      <c r="GK1622" s="6">
        <f>SUMIF(GL$222:GL$252,$D1622,GN$222:GN$252)</f>
        <v>0</v>
      </c>
      <c r="GL1622" s="9"/>
      <c r="GM1622" s="10"/>
      <c r="GN1622" s="11"/>
      <c r="GO1622" s="6">
        <f>SUMIF(GP$222:GP$252,$D1622,GR$222:GR$252)</f>
        <v>0</v>
      </c>
      <c r="GP1622" s="9"/>
      <c r="GQ1622" s="10"/>
      <c r="GR1622" s="11"/>
      <c r="GS1622" s="6">
        <f>SUMIF(GT$222:GT$252,$D1622,GV$222:GV$252)</f>
        <v>0</v>
      </c>
      <c r="GT1622" s="9"/>
      <c r="GU1622" s="10"/>
      <c r="GV1622" s="20"/>
      <c r="GW1622" s="19">
        <f t="shared" si="38"/>
        <v>0</v>
      </c>
      <c r="GX1622" s="472"/>
      <c r="GY1622" s="473"/>
    </row>
    <row r="1623" spans="1:207" ht="30">
      <c r="A1623" s="210" t="s">
        <v>83</v>
      </c>
      <c r="B1623" s="475"/>
      <c r="C1623" s="327" t="s">
        <v>453</v>
      </c>
      <c r="D1623" s="237" t="s">
        <v>452</v>
      </c>
      <c r="E1623" s="206">
        <f>SUMIF(F$253:F$283,$D1623,H$253:H$283)</f>
        <v>0</v>
      </c>
      <c r="F1623" s="9"/>
      <c r="G1623" s="10"/>
      <c r="H1623" s="11"/>
      <c r="I1623" s="6">
        <f>SUMIF(J$253:J$283,$D1623,L$253:L$283)</f>
        <v>0</v>
      </c>
      <c r="J1623" s="9"/>
      <c r="K1623" s="10"/>
      <c r="L1623" s="11"/>
      <c r="M1623" s="6">
        <f>SUMIF(N$253:N$283,$D1623,P$253:P$283)</f>
        <v>0</v>
      </c>
      <c r="N1623" s="9"/>
      <c r="O1623" s="10"/>
      <c r="P1623" s="11"/>
      <c r="Q1623" s="6">
        <f>SUMIF(R$253:R$283,$D1623,T$253:T$283)</f>
        <v>0</v>
      </c>
      <c r="R1623" s="9"/>
      <c r="S1623" s="10"/>
      <c r="T1623" s="11"/>
      <c r="U1623" s="6">
        <f>SUMIF(V$253:V$283,$D1623,X$253:X$283)</f>
        <v>0</v>
      </c>
      <c r="V1623" s="9"/>
      <c r="W1623" s="10"/>
      <c r="X1623" s="11"/>
      <c r="Y1623" s="6">
        <f>SUMIF(Z$253:Z$283,$D1623,AB$253:AB$283)</f>
        <v>0</v>
      </c>
      <c r="Z1623" s="9"/>
      <c r="AA1623" s="10"/>
      <c r="AB1623" s="11"/>
      <c r="AC1623" s="6">
        <f>SUMIF(AD$253:AD$283,$D1623,AF$253:AF$283)</f>
        <v>0</v>
      </c>
      <c r="AD1623" s="9"/>
      <c r="AE1623" s="10"/>
      <c r="AF1623" s="11"/>
      <c r="AG1623" s="6">
        <f>SUMIF(AH$253:AH$283,$D1623,AJ$253:AJ$283)</f>
        <v>0</v>
      </c>
      <c r="AH1623" s="9"/>
      <c r="AI1623" s="10"/>
      <c r="AJ1623" s="11"/>
      <c r="AK1623" s="6">
        <f>SUMIF(AL$253:AL$283,$D1623,AN$253:AN$283)</f>
        <v>0</v>
      </c>
      <c r="AL1623" s="9"/>
      <c r="AM1623" s="10"/>
      <c r="AN1623" s="11"/>
      <c r="AO1623" s="6">
        <f>SUMIF(AP$253:AP$283,$D1623,AR$253:AR$283)</f>
        <v>0</v>
      </c>
      <c r="AP1623" s="9"/>
      <c r="AQ1623" s="10"/>
      <c r="AR1623" s="11"/>
      <c r="AS1623" s="6">
        <f>SUMIF(AT$253:AT$283,$D1623,AV$253:AV$283)</f>
        <v>0</v>
      </c>
      <c r="AT1623" s="9"/>
      <c r="AU1623" s="10"/>
      <c r="AV1623" s="11"/>
      <c r="AW1623" s="6">
        <f>SUMIF(AX$253:AX$283,$D1623,AZ$253:AZ$283)</f>
        <v>0</v>
      </c>
      <c r="AX1623" s="9"/>
      <c r="AY1623" s="10"/>
      <c r="AZ1623" s="11"/>
      <c r="BA1623" s="6">
        <f>SUMIF(BB$253:BB$283,$D1623,BD$253:BD$283)</f>
        <v>0</v>
      </c>
      <c r="BB1623" s="9"/>
      <c r="BC1623" s="10"/>
      <c r="BD1623" s="11"/>
      <c r="BE1623" s="6">
        <f>SUMIF(BF$253:BF$283,$D1623,BH$253:BH$283)</f>
        <v>0</v>
      </c>
      <c r="BF1623" s="9"/>
      <c r="BG1623" s="10"/>
      <c r="BH1623" s="11"/>
      <c r="BI1623" s="6">
        <f>SUMIF(BJ$253:BJ$283,$D1623,BL$253:BL$283)</f>
        <v>0</v>
      </c>
      <c r="BJ1623" s="9"/>
      <c r="BK1623" s="10"/>
      <c r="BL1623" s="11"/>
      <c r="BM1623" s="6">
        <f>SUMIF(BN$253:BN$283,$D1623,BP$253:BP$283)</f>
        <v>0</v>
      </c>
      <c r="BN1623" s="9"/>
      <c r="BO1623" s="10"/>
      <c r="BP1623" s="11"/>
      <c r="BQ1623" s="6">
        <f>SUMIF(BR$253:BR$283,$D1623,BT$253:BT$283)</f>
        <v>0</v>
      </c>
      <c r="BR1623" s="9"/>
      <c r="BS1623" s="10"/>
      <c r="BT1623" s="11"/>
      <c r="BU1623" s="6">
        <f>SUMIF(BV$253:BV$283,$D1623,BX$253:BX$283)</f>
        <v>0</v>
      </c>
      <c r="BV1623" s="9"/>
      <c r="BW1623" s="10"/>
      <c r="BX1623" s="11"/>
      <c r="BY1623" s="6">
        <f>SUMIF(BZ$253:BZ$283,$D1623,CB$253:CB$283)</f>
        <v>0</v>
      </c>
      <c r="BZ1623" s="9"/>
      <c r="CA1623" s="10"/>
      <c r="CB1623" s="11"/>
      <c r="CC1623" s="6">
        <f>SUMIF(CD$253:CD$283,$D1623,CF$253:CF$283)</f>
        <v>0</v>
      </c>
      <c r="CD1623" s="9"/>
      <c r="CE1623" s="10"/>
      <c r="CF1623" s="11"/>
      <c r="CG1623" s="6">
        <f>SUMIF(CH$253:CH$283,$D1623,CJ$253:CJ$283)</f>
        <v>0</v>
      </c>
      <c r="CH1623" s="9"/>
      <c r="CI1623" s="10"/>
      <c r="CJ1623" s="11"/>
      <c r="CK1623" s="6">
        <f>SUMIF(CL$253:CL$283,$D1623,CN$253:CN$283)</f>
        <v>0</v>
      </c>
      <c r="CL1623" s="9"/>
      <c r="CM1623" s="10"/>
      <c r="CN1623" s="11"/>
      <c r="CO1623" s="6">
        <f>SUMIF(CP$253:CP$283,$D1623,CR$253:CR$283)</f>
        <v>0</v>
      </c>
      <c r="CP1623" s="9"/>
      <c r="CQ1623" s="10"/>
      <c r="CR1623" s="11"/>
      <c r="CS1623" s="6">
        <f>SUMIF(CT$253:CT$283,$D1623,CV$253:CV$283)</f>
        <v>0</v>
      </c>
      <c r="CT1623" s="9"/>
      <c r="CU1623" s="10"/>
      <c r="CV1623" s="11"/>
      <c r="CW1623" s="6">
        <f>SUMIF(CX$253:CX$283,$D1623,CZ$253:CZ$283)</f>
        <v>0</v>
      </c>
      <c r="CX1623" s="9"/>
      <c r="CY1623" s="10"/>
      <c r="CZ1623" s="11"/>
      <c r="DA1623" s="6">
        <f>SUMIF(DB$253:DB$283,$D1623,DD$253:DD$283)</f>
        <v>0</v>
      </c>
      <c r="DB1623" s="9"/>
      <c r="DC1623" s="10"/>
      <c r="DD1623" s="11"/>
      <c r="DE1623" s="6">
        <f>SUMIF(DF$253:DF$283,$D1623,DH$253:DH$283)</f>
        <v>0</v>
      </c>
      <c r="DF1623" s="9"/>
      <c r="DG1623" s="10"/>
      <c r="DH1623" s="11"/>
      <c r="DI1623" s="6">
        <f>SUMIF(DJ$253:DJ$283,$D1623,DL$253:DL$283)</f>
        <v>0</v>
      </c>
      <c r="DJ1623" s="9"/>
      <c r="DK1623" s="10"/>
      <c r="DL1623" s="11"/>
      <c r="DM1623" s="6">
        <f>SUMIF(DN$253:DN$283,$D1623,DP$253:DP$283)</f>
        <v>0</v>
      </c>
      <c r="DN1623" s="9"/>
      <c r="DO1623" s="10"/>
      <c r="DP1623" s="11"/>
      <c r="DQ1623" s="6">
        <f>SUMIF(DR$253:DR$283,$D1623,DT$253:DT$283)</f>
        <v>0</v>
      </c>
      <c r="DR1623" s="9"/>
      <c r="DS1623" s="10"/>
      <c r="DT1623" s="11"/>
      <c r="DU1623" s="6">
        <f>SUMIF(DV$253:DV$283,$D1623,DX$253:DX$283)</f>
        <v>0</v>
      </c>
      <c r="DV1623" s="9"/>
      <c r="DW1623" s="10"/>
      <c r="DX1623" s="11"/>
      <c r="DY1623" s="6">
        <f>SUMIF(DZ$253:DZ$283,$D1623,EB$253:EB$283)</f>
        <v>0</v>
      </c>
      <c r="DZ1623" s="9"/>
      <c r="EA1623" s="10"/>
      <c r="EB1623" s="11"/>
      <c r="EC1623" s="6">
        <f>SUMIF(ED$253:ED$283,$D1623,EF$253:EF$283)</f>
        <v>0</v>
      </c>
      <c r="ED1623" s="9"/>
      <c r="EE1623" s="10"/>
      <c r="EF1623" s="11"/>
      <c r="EG1623" s="6">
        <f>SUMIF(EH$253:EH$283,$D1623,EJ$253:EJ$283)</f>
        <v>0</v>
      </c>
      <c r="EH1623" s="9"/>
      <c r="EI1623" s="10"/>
      <c r="EJ1623" s="11"/>
      <c r="EK1623" s="6">
        <f>SUMIF(EL$253:EL$283,$D1623,EN$253:EN$283)</f>
        <v>0</v>
      </c>
      <c r="EL1623" s="9"/>
      <c r="EM1623" s="10"/>
      <c r="EN1623" s="11"/>
      <c r="EO1623" s="6">
        <f>SUMIF(EP$253:EP$283,$D1623,ER$253:ER$283)</f>
        <v>0</v>
      </c>
      <c r="EP1623" s="9"/>
      <c r="EQ1623" s="10"/>
      <c r="ER1623" s="11"/>
      <c r="ES1623" s="6">
        <f>SUMIF(ET$253:ET$283,$D1623,EV$253:EV$283)</f>
        <v>0</v>
      </c>
      <c r="ET1623" s="9"/>
      <c r="EU1623" s="10"/>
      <c r="EV1623" s="11"/>
      <c r="EW1623" s="6">
        <f>SUMIF(EX$253:EX$283,$D1623,EZ$253:EZ$283)</f>
        <v>0</v>
      </c>
      <c r="EX1623" s="9"/>
      <c r="EY1623" s="10"/>
      <c r="EZ1623" s="11"/>
      <c r="FA1623" s="6">
        <f>SUMIF(FB$253:FB$283,$D1623,FD$253:FD$283)</f>
        <v>0</v>
      </c>
      <c r="FB1623" s="9"/>
      <c r="FC1623" s="10"/>
      <c r="FD1623" s="11"/>
      <c r="FE1623" s="6">
        <f>SUMIF(FF$253:FF$283,$D1623,FH$253:FH$283)</f>
        <v>0</v>
      </c>
      <c r="FF1623" s="9"/>
      <c r="FG1623" s="10"/>
      <c r="FH1623" s="11"/>
      <c r="FI1623" s="6">
        <f>SUMIF(FJ$253:FJ$283,$D1623,FL$253:FL$283)</f>
        <v>0</v>
      </c>
      <c r="FJ1623" s="9"/>
      <c r="FK1623" s="10"/>
      <c r="FL1623" s="11"/>
      <c r="FM1623" s="6">
        <f>SUMIF(FN$253:FN$283,$D1623,FP$253:FP$283)</f>
        <v>0</v>
      </c>
      <c r="FN1623" s="9"/>
      <c r="FO1623" s="10"/>
      <c r="FP1623" s="11"/>
      <c r="FQ1623" s="6">
        <f>SUMIF(FR$253:FR$283,$D1623,FT$253:FT$283)</f>
        <v>0</v>
      </c>
      <c r="FR1623" s="9"/>
      <c r="FS1623" s="10"/>
      <c r="FT1623" s="11"/>
      <c r="FU1623" s="6">
        <f>SUMIF(FV$253:FV$283,$D1623,FX$253:FX$283)</f>
        <v>0</v>
      </c>
      <c r="FV1623" s="9"/>
      <c r="FW1623" s="10"/>
      <c r="FX1623" s="11"/>
      <c r="FY1623" s="6">
        <f>SUMIF(FZ$253:FZ$283,$D1623,GB$253:GB$283)</f>
        <v>0</v>
      </c>
      <c r="FZ1623" s="9"/>
      <c r="GA1623" s="10"/>
      <c r="GB1623" s="11"/>
      <c r="GC1623" s="6">
        <f>SUMIF(GD$253:GD$283,$D1623,GF$253:GF$283)</f>
        <v>0</v>
      </c>
      <c r="GD1623" s="9"/>
      <c r="GE1623" s="10"/>
      <c r="GF1623" s="11"/>
      <c r="GG1623" s="6">
        <f>SUMIF(GH$253:GH$283,$D1623,GJ$253:GJ$283)</f>
        <v>0</v>
      </c>
      <c r="GH1623" s="9"/>
      <c r="GI1623" s="10"/>
      <c r="GJ1623" s="11"/>
      <c r="GK1623" s="6">
        <f>SUMIF(GL$253:GL$283,$D1623,GN$253:GN$283)</f>
        <v>0</v>
      </c>
      <c r="GL1623" s="9"/>
      <c r="GM1623" s="10"/>
      <c r="GN1623" s="11"/>
      <c r="GO1623" s="6">
        <f>SUMIF(GP$253:GP$283,$D1623,GR$253:GR$283)</f>
        <v>0</v>
      </c>
      <c r="GP1623" s="9"/>
      <c r="GQ1623" s="10"/>
      <c r="GR1623" s="11"/>
      <c r="GS1623" s="6">
        <f>SUMIF(GT$253:GT$283,$D1623,GV$253:GV$283)</f>
        <v>0</v>
      </c>
      <c r="GT1623" s="9"/>
      <c r="GU1623" s="10"/>
      <c r="GV1623" s="20"/>
      <c r="GW1623" s="19">
        <f t="shared" si="38"/>
        <v>0</v>
      </c>
      <c r="GX1623" s="472"/>
      <c r="GY1623" s="473"/>
    </row>
    <row r="1624" spans="1:207" ht="30">
      <c r="A1624" s="210" t="s">
        <v>84</v>
      </c>
      <c r="B1624" s="475"/>
      <c r="C1624" s="327" t="s">
        <v>453</v>
      </c>
      <c r="D1624" s="237" t="s">
        <v>452</v>
      </c>
      <c r="E1624" s="206">
        <f>SUMIF(F$284:F$314,$D1624,H$284:H$314)</f>
        <v>0</v>
      </c>
      <c r="F1624" s="9"/>
      <c r="G1624" s="10"/>
      <c r="H1624" s="11"/>
      <c r="I1624" s="6">
        <f>SUMIF(J$284:J$314,$D1624,L$284:L$314)</f>
        <v>0</v>
      </c>
      <c r="J1624" s="9"/>
      <c r="K1624" s="10"/>
      <c r="L1624" s="11"/>
      <c r="M1624" s="6">
        <f>SUMIF(N$284:N$314,$D1624,P$284:P$314)</f>
        <v>0</v>
      </c>
      <c r="N1624" s="9"/>
      <c r="O1624" s="10"/>
      <c r="P1624" s="11"/>
      <c r="Q1624" s="6">
        <f>SUMIF(R$284:R$314,$D1624,T$284:T$314)</f>
        <v>0</v>
      </c>
      <c r="R1624" s="9"/>
      <c r="S1624" s="10"/>
      <c r="T1624" s="11"/>
      <c r="U1624" s="6">
        <f>SUMIF(V$284:V$314,$D1624,X$284:X$314)</f>
        <v>0</v>
      </c>
      <c r="V1624" s="9"/>
      <c r="W1624" s="10"/>
      <c r="X1624" s="11"/>
      <c r="Y1624" s="6">
        <f>SUMIF(Z$284:Z$314,$D1624,AB$284:AB$314)</f>
        <v>0</v>
      </c>
      <c r="Z1624" s="9"/>
      <c r="AA1624" s="10"/>
      <c r="AB1624" s="11"/>
      <c r="AC1624" s="6">
        <f>SUMIF(AD$284:AD$314,$D1624,AF$284:AF$314)</f>
        <v>0</v>
      </c>
      <c r="AD1624" s="9"/>
      <c r="AE1624" s="10"/>
      <c r="AF1624" s="11"/>
      <c r="AG1624" s="6">
        <f>SUMIF(AH$284:AH$314,$D1624,AJ$284:AJ$314)</f>
        <v>0</v>
      </c>
      <c r="AH1624" s="9"/>
      <c r="AI1624" s="10"/>
      <c r="AJ1624" s="11"/>
      <c r="AK1624" s="6">
        <f>SUMIF(AL$284:AL$314,$D1624,AN$284:AN$314)</f>
        <v>0</v>
      </c>
      <c r="AL1624" s="9"/>
      <c r="AM1624" s="10"/>
      <c r="AN1624" s="11"/>
      <c r="AO1624" s="6">
        <f>SUMIF(AP$284:AP$314,$D1624,AR$284:AR$314)</f>
        <v>0</v>
      </c>
      <c r="AP1624" s="9"/>
      <c r="AQ1624" s="10"/>
      <c r="AR1624" s="11"/>
      <c r="AS1624" s="6">
        <f>SUMIF(AT$284:AT$314,$D1624,AV$284:AV$314)</f>
        <v>0</v>
      </c>
      <c r="AT1624" s="9"/>
      <c r="AU1624" s="10"/>
      <c r="AV1624" s="11"/>
      <c r="AW1624" s="6">
        <f>SUMIF(AX$284:AX$314,$D1624,AZ$284:AZ$314)</f>
        <v>0</v>
      </c>
      <c r="AX1624" s="9"/>
      <c r="AY1624" s="10"/>
      <c r="AZ1624" s="11"/>
      <c r="BA1624" s="6">
        <f>SUMIF(BB$284:BB$314,$D1624,BD$284:BD$314)</f>
        <v>0</v>
      </c>
      <c r="BB1624" s="9"/>
      <c r="BC1624" s="10"/>
      <c r="BD1624" s="11"/>
      <c r="BE1624" s="6">
        <f>SUMIF(BF$284:BF$314,$D1624,BH$284:BH$314)</f>
        <v>0</v>
      </c>
      <c r="BF1624" s="9"/>
      <c r="BG1624" s="10"/>
      <c r="BH1624" s="11"/>
      <c r="BI1624" s="6">
        <f>SUMIF(BJ$284:BJ$314,$D1624,BL$284:BL$314)</f>
        <v>0</v>
      </c>
      <c r="BJ1624" s="9"/>
      <c r="BK1624" s="10"/>
      <c r="BL1624" s="11"/>
      <c r="BM1624" s="6">
        <f>SUMIF(BN$284:BN$314,$D1624,BP$284:BP$314)</f>
        <v>0</v>
      </c>
      <c r="BN1624" s="9"/>
      <c r="BO1624" s="10"/>
      <c r="BP1624" s="11"/>
      <c r="BQ1624" s="6">
        <f>SUMIF(BR$284:BR$314,$D1624,BT$284:BT$314)</f>
        <v>0</v>
      </c>
      <c r="BR1624" s="9"/>
      <c r="BS1624" s="10"/>
      <c r="BT1624" s="11"/>
      <c r="BU1624" s="6">
        <f>SUMIF(BV$284:BV$314,$D1624,BX$284:BX$314)</f>
        <v>0</v>
      </c>
      <c r="BV1624" s="9"/>
      <c r="BW1624" s="10"/>
      <c r="BX1624" s="11"/>
      <c r="BY1624" s="6">
        <f>SUMIF(BZ$284:BZ$314,$D1624,CB$284:CB$314)</f>
        <v>0</v>
      </c>
      <c r="BZ1624" s="9"/>
      <c r="CA1624" s="10"/>
      <c r="CB1624" s="11"/>
      <c r="CC1624" s="6">
        <f>SUMIF(CD$284:CD$314,$D1624,CF$284:CF$314)</f>
        <v>0</v>
      </c>
      <c r="CD1624" s="9"/>
      <c r="CE1624" s="10"/>
      <c r="CF1624" s="11"/>
      <c r="CG1624" s="6">
        <f>SUMIF(CH$284:CH$314,$D1624,CJ$284:CJ$314)</f>
        <v>0</v>
      </c>
      <c r="CH1624" s="9"/>
      <c r="CI1624" s="10"/>
      <c r="CJ1624" s="11"/>
      <c r="CK1624" s="6">
        <f>SUMIF(CL$284:CL$314,$D1624,CN$284:CN$314)</f>
        <v>0</v>
      </c>
      <c r="CL1624" s="9"/>
      <c r="CM1624" s="10"/>
      <c r="CN1624" s="11"/>
      <c r="CO1624" s="6">
        <f>SUMIF(CP$284:CP$314,$D1624,CR$284:CR$314)</f>
        <v>0</v>
      </c>
      <c r="CP1624" s="9"/>
      <c r="CQ1624" s="10"/>
      <c r="CR1624" s="11"/>
      <c r="CS1624" s="6">
        <f>SUMIF(CT$284:CT$314,$D1624,CV$284:CV$314)</f>
        <v>0</v>
      </c>
      <c r="CT1624" s="9"/>
      <c r="CU1624" s="10"/>
      <c r="CV1624" s="11"/>
      <c r="CW1624" s="6">
        <f>SUMIF(CX$284:CX$314,$D1624,CZ$284:CZ$314)</f>
        <v>0</v>
      </c>
      <c r="CX1624" s="9"/>
      <c r="CY1624" s="10"/>
      <c r="CZ1624" s="11"/>
      <c r="DA1624" s="6">
        <f>SUMIF(DB$284:DB$314,$D1624,DD$284:DD$314)</f>
        <v>0</v>
      </c>
      <c r="DB1624" s="9"/>
      <c r="DC1624" s="10"/>
      <c r="DD1624" s="11"/>
      <c r="DE1624" s="6">
        <f>SUMIF(DF$284:DF$314,$D1624,DH$284:DH$314)</f>
        <v>0</v>
      </c>
      <c r="DF1624" s="9"/>
      <c r="DG1624" s="10"/>
      <c r="DH1624" s="11"/>
      <c r="DI1624" s="6">
        <f>SUMIF(DJ$284:DJ$314,$D1624,DL$284:DL$314)</f>
        <v>0</v>
      </c>
      <c r="DJ1624" s="9"/>
      <c r="DK1624" s="10"/>
      <c r="DL1624" s="11"/>
      <c r="DM1624" s="6">
        <f>SUMIF(DN$284:DN$314,$D1624,DP$284:DP$314)</f>
        <v>0</v>
      </c>
      <c r="DN1624" s="9"/>
      <c r="DO1624" s="10"/>
      <c r="DP1624" s="11"/>
      <c r="DQ1624" s="6">
        <f>SUMIF(DR$284:DR$314,$D1624,DT$284:DT$314)</f>
        <v>0</v>
      </c>
      <c r="DR1624" s="9"/>
      <c r="DS1624" s="10"/>
      <c r="DT1624" s="11"/>
      <c r="DU1624" s="6">
        <f>SUMIF(DV$284:DV$314,$D1624,DX$284:DX$314)</f>
        <v>0</v>
      </c>
      <c r="DV1624" s="9"/>
      <c r="DW1624" s="10"/>
      <c r="DX1624" s="11"/>
      <c r="DY1624" s="6">
        <f>SUMIF(DZ$284:DZ$314,$D1624,EB$284:EB$314)</f>
        <v>0</v>
      </c>
      <c r="DZ1624" s="9"/>
      <c r="EA1624" s="10"/>
      <c r="EB1624" s="11"/>
      <c r="EC1624" s="6">
        <f>SUMIF(ED$284:ED$314,$D1624,EF$284:EF$314)</f>
        <v>0</v>
      </c>
      <c r="ED1624" s="9"/>
      <c r="EE1624" s="10"/>
      <c r="EF1624" s="11"/>
      <c r="EG1624" s="6">
        <f>SUMIF(EH$284:EH$314,$D1624,EJ$284:EJ$314)</f>
        <v>0</v>
      </c>
      <c r="EH1624" s="9"/>
      <c r="EI1624" s="10"/>
      <c r="EJ1624" s="11"/>
      <c r="EK1624" s="6">
        <f>SUMIF(EL$284:EL$314,$D1624,EN$284:EN$314)</f>
        <v>0</v>
      </c>
      <c r="EL1624" s="9"/>
      <c r="EM1624" s="10"/>
      <c r="EN1624" s="11"/>
      <c r="EO1624" s="6">
        <f>SUMIF(EP$284:EP$314,$D1624,ER$284:ER$314)</f>
        <v>0</v>
      </c>
      <c r="EP1624" s="9"/>
      <c r="EQ1624" s="10"/>
      <c r="ER1624" s="11"/>
      <c r="ES1624" s="6">
        <f>SUMIF(ET$284:ET$314,$D1624,EV$284:EV$314)</f>
        <v>0</v>
      </c>
      <c r="ET1624" s="9"/>
      <c r="EU1624" s="10"/>
      <c r="EV1624" s="11"/>
      <c r="EW1624" s="6">
        <f>SUMIF(EX$284:EX$314,$D1624,EZ$284:EZ$314)</f>
        <v>0</v>
      </c>
      <c r="EX1624" s="9"/>
      <c r="EY1624" s="10"/>
      <c r="EZ1624" s="11"/>
      <c r="FA1624" s="6">
        <f>SUMIF(FB$284:FB$314,$D1624,FD$284:FD$314)</f>
        <v>0</v>
      </c>
      <c r="FB1624" s="9"/>
      <c r="FC1624" s="10"/>
      <c r="FD1624" s="11"/>
      <c r="FE1624" s="6">
        <f>SUMIF(FF$284:FF$314,$D1624,FH$284:FH$314)</f>
        <v>0</v>
      </c>
      <c r="FF1624" s="9"/>
      <c r="FG1624" s="10"/>
      <c r="FH1624" s="11"/>
      <c r="FI1624" s="6">
        <f>SUMIF(FJ$284:FJ$314,$D1624,FL$284:FL$314)</f>
        <v>0</v>
      </c>
      <c r="FJ1624" s="9"/>
      <c r="FK1624" s="10"/>
      <c r="FL1624" s="11"/>
      <c r="FM1624" s="6">
        <f>SUMIF(FN$284:FN$314,$D1624,FP$284:FP$314)</f>
        <v>0</v>
      </c>
      <c r="FN1624" s="9"/>
      <c r="FO1624" s="10"/>
      <c r="FP1624" s="11"/>
      <c r="FQ1624" s="6">
        <f>SUMIF(FR$284:FR$314,$D1624,FT$284:FT$314)</f>
        <v>0</v>
      </c>
      <c r="FR1624" s="9"/>
      <c r="FS1624" s="10"/>
      <c r="FT1624" s="11"/>
      <c r="FU1624" s="6">
        <f>SUMIF(FV$284:FV$314,$D1624,FX$284:FX$314)</f>
        <v>0</v>
      </c>
      <c r="FV1624" s="9"/>
      <c r="FW1624" s="10"/>
      <c r="FX1624" s="11"/>
      <c r="FY1624" s="6">
        <f>SUMIF(FZ$284:FZ$314,$D1624,GB$284:GB$314)</f>
        <v>0</v>
      </c>
      <c r="FZ1624" s="9"/>
      <c r="GA1624" s="10"/>
      <c r="GB1624" s="11"/>
      <c r="GC1624" s="6">
        <f>SUMIF(GD$284:GD$314,$D1624,GF$284:GF$314)</f>
        <v>0</v>
      </c>
      <c r="GD1624" s="9"/>
      <c r="GE1624" s="10"/>
      <c r="GF1624" s="11"/>
      <c r="GG1624" s="6">
        <f>SUMIF(GH$284:GH$314,$D1624,GJ$284:GJ$314)</f>
        <v>0</v>
      </c>
      <c r="GH1624" s="9"/>
      <c r="GI1624" s="10"/>
      <c r="GJ1624" s="11"/>
      <c r="GK1624" s="6">
        <f>SUMIF(GL$284:GL$314,$D1624,GN$284:GN$314)</f>
        <v>0</v>
      </c>
      <c r="GL1624" s="9"/>
      <c r="GM1624" s="10"/>
      <c r="GN1624" s="11"/>
      <c r="GO1624" s="6">
        <f>SUMIF(GP$284:GP$314,$D1624,GR$284:GR$314)</f>
        <v>0</v>
      </c>
      <c r="GP1624" s="9"/>
      <c r="GQ1624" s="10"/>
      <c r="GR1624" s="11"/>
      <c r="GS1624" s="6">
        <f>SUMIF(GT$284:GT$314,$D1624,GV$284:GV$314)</f>
        <v>0</v>
      </c>
      <c r="GT1624" s="9"/>
      <c r="GU1624" s="10"/>
      <c r="GV1624" s="20"/>
      <c r="GW1624" s="19">
        <f t="shared" si="38"/>
        <v>0</v>
      </c>
      <c r="GX1624" s="472"/>
      <c r="GY1624" s="473"/>
    </row>
    <row r="1625" spans="1:207" ht="30">
      <c r="A1625" s="210" t="s">
        <v>85</v>
      </c>
      <c r="B1625" s="475"/>
      <c r="C1625" s="327" t="s">
        <v>453</v>
      </c>
      <c r="D1625" s="237" t="s">
        <v>452</v>
      </c>
      <c r="E1625" s="207">
        <f>SUMIF(F$315:F$345,$D1625,H$315:H$345)</f>
        <v>0</v>
      </c>
      <c r="F1625" s="12"/>
      <c r="G1625" s="13"/>
      <c r="H1625" s="14"/>
      <c r="I1625" s="6">
        <f>SUMIF(J$315:J$345,$D1625,L$315:L$345)</f>
        <v>0</v>
      </c>
      <c r="J1625" s="12"/>
      <c r="K1625" s="13"/>
      <c r="L1625" s="14"/>
      <c r="M1625" s="7">
        <f>SUMIF(N$315:N$345,$D1625,P$315:P$345)</f>
        <v>0</v>
      </c>
      <c r="N1625" s="12"/>
      <c r="O1625" s="13"/>
      <c r="P1625" s="14"/>
      <c r="Q1625" s="6">
        <f>SUMIF(R$315:R$345,$D1625,T$315:T$345)</f>
        <v>0</v>
      </c>
      <c r="R1625" s="12"/>
      <c r="S1625" s="13"/>
      <c r="T1625" s="14"/>
      <c r="U1625" s="7">
        <f>SUMIF(V$315:V$345,$D1625,X$315:X$345)</f>
        <v>0</v>
      </c>
      <c r="V1625" s="12"/>
      <c r="W1625" s="13"/>
      <c r="X1625" s="14"/>
      <c r="Y1625" s="6">
        <f>SUMIF(Z$315:Z$345,$D1625,AB$315:AB$345)</f>
        <v>0</v>
      </c>
      <c r="Z1625" s="12"/>
      <c r="AA1625" s="13"/>
      <c r="AB1625" s="14"/>
      <c r="AC1625" s="7">
        <f>SUMIF(AD$315:AD$345,$D1624,AF$315:AF$345)</f>
        <v>0</v>
      </c>
      <c r="AD1625" s="12"/>
      <c r="AE1625" s="13"/>
      <c r="AF1625" s="14"/>
      <c r="AG1625" s="7">
        <f>SUMIF(AH$315:AH$345,$D1625,AJ$315:AJ$345)</f>
        <v>0</v>
      </c>
      <c r="AH1625" s="12"/>
      <c r="AI1625" s="13"/>
      <c r="AJ1625" s="14"/>
      <c r="AK1625" s="7">
        <f>SUMIF(AL$315:AL$345,$D1625,AN$315:AN$345)</f>
        <v>0</v>
      </c>
      <c r="AL1625" s="12"/>
      <c r="AM1625" s="13"/>
      <c r="AN1625" s="14"/>
      <c r="AO1625" s="7">
        <f>SUMIF(AP$315:AP$345,$D1625,AR$315:AR$345)</f>
        <v>0</v>
      </c>
      <c r="AP1625" s="12"/>
      <c r="AQ1625" s="13"/>
      <c r="AR1625" s="14"/>
      <c r="AS1625" s="7">
        <f>SUMIF(AT$315:AT$345,$D1625,AV$315:AV$345)</f>
        <v>0</v>
      </c>
      <c r="AT1625" s="12"/>
      <c r="AU1625" s="13"/>
      <c r="AV1625" s="14"/>
      <c r="AW1625" s="7">
        <f>SUMIF(AX$315:AX$345,$D1625,AZ$315:AZ$345)</f>
        <v>0</v>
      </c>
      <c r="AX1625" s="12"/>
      <c r="AY1625" s="13"/>
      <c r="AZ1625" s="14"/>
      <c r="BA1625" s="7">
        <f>SUMIF(BB$315:BB$345,$D1625,BD$315:BD$345)</f>
        <v>0</v>
      </c>
      <c r="BB1625" s="12"/>
      <c r="BC1625" s="13"/>
      <c r="BD1625" s="14"/>
      <c r="BE1625" s="7">
        <f>SUMIF(BF$315:BF$345,$D1625,BH$315:BH$345)</f>
        <v>0</v>
      </c>
      <c r="BF1625" s="12"/>
      <c r="BG1625" s="13"/>
      <c r="BH1625" s="14"/>
      <c r="BI1625" s="7">
        <f>SUMIF(BJ$315:BJ$345,$D1625,BL$315:BL$345)</f>
        <v>0</v>
      </c>
      <c r="BJ1625" s="12"/>
      <c r="BK1625" s="13"/>
      <c r="BL1625" s="14"/>
      <c r="BM1625" s="7">
        <f>SUMIF(BN$315:BN$345,$D1625,BP$315:BP$345)</f>
        <v>0</v>
      </c>
      <c r="BN1625" s="12"/>
      <c r="BO1625" s="13"/>
      <c r="BP1625" s="14"/>
      <c r="BQ1625" s="7">
        <f>SUMIF(BR$315:BR$345,$D1625,BT$315:BT$345)</f>
        <v>0</v>
      </c>
      <c r="BR1625" s="12"/>
      <c r="BS1625" s="13"/>
      <c r="BT1625" s="14"/>
      <c r="BU1625" s="7">
        <f>SUMIF(BV$315:BV$345,$D1625,BX$315:BX$345)</f>
        <v>0</v>
      </c>
      <c r="BV1625" s="12"/>
      <c r="BW1625" s="13"/>
      <c r="BX1625" s="14"/>
      <c r="BY1625" s="7">
        <f>SUMIF(BZ$315:BZ$345,$D1625,CB$315:CB$345)</f>
        <v>0</v>
      </c>
      <c r="BZ1625" s="12"/>
      <c r="CA1625" s="13"/>
      <c r="CB1625" s="14"/>
      <c r="CC1625" s="7">
        <f>SUMIF(CD$315:CD$345,$D1625,CF$315:CF$345)</f>
        <v>0</v>
      </c>
      <c r="CD1625" s="12"/>
      <c r="CE1625" s="13"/>
      <c r="CF1625" s="14"/>
      <c r="CG1625" s="7">
        <f>SUMIF(CH$315:CH$345,$D1625,CJ$315:CJ$345)</f>
        <v>0</v>
      </c>
      <c r="CH1625" s="12"/>
      <c r="CI1625" s="13"/>
      <c r="CJ1625" s="14"/>
      <c r="CK1625" s="7">
        <f>SUMIF(CL$315:CL$345,$D1625,CN$315:CN$345)</f>
        <v>0</v>
      </c>
      <c r="CL1625" s="12"/>
      <c r="CM1625" s="13"/>
      <c r="CN1625" s="14"/>
      <c r="CO1625" s="7">
        <f>SUMIF(CP$315:CP$345,$D1625,CR$315:CR$345)</f>
        <v>0</v>
      </c>
      <c r="CP1625" s="12"/>
      <c r="CQ1625" s="13"/>
      <c r="CR1625" s="14"/>
      <c r="CS1625" s="7">
        <f>SUMIF(CT$315:CT$345,$D1625,CV$315:CV$345)</f>
        <v>0</v>
      </c>
      <c r="CT1625" s="12"/>
      <c r="CU1625" s="13"/>
      <c r="CV1625" s="14"/>
      <c r="CW1625" s="7">
        <f>SUMIF(CX$315:CX$345,$D1625,CZ$315:CZ$345)</f>
        <v>0</v>
      </c>
      <c r="CX1625" s="12"/>
      <c r="CY1625" s="13"/>
      <c r="CZ1625" s="14"/>
      <c r="DA1625" s="7">
        <f>SUMIF(DB$315:DB$345,$D1625,DD$315:DD$345)</f>
        <v>0</v>
      </c>
      <c r="DB1625" s="12"/>
      <c r="DC1625" s="13"/>
      <c r="DD1625" s="14"/>
      <c r="DE1625" s="7">
        <f>SUMIF(DF$315:DF$345,$D1625,DH$315:DH$345)</f>
        <v>0</v>
      </c>
      <c r="DF1625" s="12"/>
      <c r="DG1625" s="13"/>
      <c r="DH1625" s="14"/>
      <c r="DI1625" s="7">
        <f>SUMIF(DJ$315:DJ$345,$D1625,DL$315:DL$345)</f>
        <v>0</v>
      </c>
      <c r="DJ1625" s="12"/>
      <c r="DK1625" s="13"/>
      <c r="DL1625" s="14"/>
      <c r="DM1625" s="7">
        <f>SUMIF(DN$315:DN$345,$D1625,DP$315:DP$345)</f>
        <v>0</v>
      </c>
      <c r="DN1625" s="12"/>
      <c r="DO1625" s="13"/>
      <c r="DP1625" s="14"/>
      <c r="DQ1625" s="7">
        <f>SUMIF(DR$315:DR$345,$D1625,DT$315:DT$345)</f>
        <v>0</v>
      </c>
      <c r="DR1625" s="12"/>
      <c r="DS1625" s="13"/>
      <c r="DT1625" s="14"/>
      <c r="DU1625" s="7">
        <f>SUMIF(DV$315:DV$345,$D1625,DX$315:DX$345)</f>
        <v>0</v>
      </c>
      <c r="DV1625" s="12"/>
      <c r="DW1625" s="13"/>
      <c r="DX1625" s="14"/>
      <c r="DY1625" s="7">
        <f>SUMIF(DZ$315:DZ$345,$D1625,EB$315:EB$345)</f>
        <v>0</v>
      </c>
      <c r="DZ1625" s="12"/>
      <c r="EA1625" s="13"/>
      <c r="EB1625" s="14"/>
      <c r="EC1625" s="7">
        <f>SUMIF(ED$315:ED$345,$D1625,EF$315:EF$345)</f>
        <v>0</v>
      </c>
      <c r="ED1625" s="12"/>
      <c r="EE1625" s="13"/>
      <c r="EF1625" s="14"/>
      <c r="EG1625" s="7">
        <f>SUMIF(EH$315:EH$345,$D1625,EJ$315:EJ$345)</f>
        <v>0</v>
      </c>
      <c r="EH1625" s="12"/>
      <c r="EI1625" s="13"/>
      <c r="EJ1625" s="14"/>
      <c r="EK1625" s="7">
        <f>SUMIF(EL$315:EL$345,$D1625,EN$315:EN$345)</f>
        <v>0</v>
      </c>
      <c r="EL1625" s="12"/>
      <c r="EM1625" s="13"/>
      <c r="EN1625" s="14"/>
      <c r="EO1625" s="7">
        <f>SUMIF(EP$315:EP$345,$D1625,ER$315:ER$345)</f>
        <v>0</v>
      </c>
      <c r="EP1625" s="12"/>
      <c r="EQ1625" s="13"/>
      <c r="ER1625" s="14"/>
      <c r="ES1625" s="7">
        <f>SUMIF(ET$315:ET$345,$D1625,EV$315:EV$345)</f>
        <v>0</v>
      </c>
      <c r="ET1625" s="12"/>
      <c r="EU1625" s="13"/>
      <c r="EV1625" s="14"/>
      <c r="EW1625" s="7">
        <f>SUMIF(EX$315:EX$345,$D1625,EZ$315:EZ$345)</f>
        <v>0</v>
      </c>
      <c r="EX1625" s="12"/>
      <c r="EY1625" s="13"/>
      <c r="EZ1625" s="14"/>
      <c r="FA1625" s="7">
        <f>SUMIF(FB$315:FB$345,$D1625,FD$315:FD$345)</f>
        <v>0</v>
      </c>
      <c r="FB1625" s="12"/>
      <c r="FC1625" s="13"/>
      <c r="FD1625" s="14"/>
      <c r="FE1625" s="7">
        <f>SUMIF(FF$315:FF$345,$D1625,FH$315:FH$345)</f>
        <v>0</v>
      </c>
      <c r="FF1625" s="12"/>
      <c r="FG1625" s="13"/>
      <c r="FH1625" s="14"/>
      <c r="FI1625" s="7">
        <f>SUMIF(FJ$315:FJ$345,$D1625,FL$315:FL$345)</f>
        <v>0</v>
      </c>
      <c r="FJ1625" s="12"/>
      <c r="FK1625" s="13"/>
      <c r="FL1625" s="14"/>
      <c r="FM1625" s="7">
        <f>SUMIF(FN$315:FN$345,$D1625,FP$315:FP$345)</f>
        <v>0</v>
      </c>
      <c r="FN1625" s="12"/>
      <c r="FO1625" s="13"/>
      <c r="FP1625" s="14"/>
      <c r="FQ1625" s="7">
        <f>SUMIF(FR$315:FR$345,$D1625,FT$315:FT$345)</f>
        <v>0</v>
      </c>
      <c r="FR1625" s="12"/>
      <c r="FS1625" s="13"/>
      <c r="FT1625" s="14"/>
      <c r="FU1625" s="7">
        <f>SUMIF(FV$315:FV$345,$D1625,FX$315:FX$345)</f>
        <v>0</v>
      </c>
      <c r="FV1625" s="12"/>
      <c r="FW1625" s="13"/>
      <c r="FX1625" s="14"/>
      <c r="FY1625" s="7">
        <f>SUMIF(FZ$315:FZ$345,$D1625,GB$315:GB$345)</f>
        <v>0</v>
      </c>
      <c r="FZ1625" s="12"/>
      <c r="GA1625" s="13"/>
      <c r="GB1625" s="14"/>
      <c r="GC1625" s="7">
        <f>SUMIF(GD$315:GD$345,$D1625,GF$315:GF$345)</f>
        <v>0</v>
      </c>
      <c r="GD1625" s="12"/>
      <c r="GE1625" s="13"/>
      <c r="GF1625" s="14"/>
      <c r="GG1625" s="7">
        <f>SUMIF(GH$315:GH$345,$D1625,GJ$315:GJ$345)</f>
        <v>0</v>
      </c>
      <c r="GH1625" s="12"/>
      <c r="GI1625" s="13"/>
      <c r="GJ1625" s="14"/>
      <c r="GK1625" s="7">
        <f>SUMIF(GL$315:GL$345,$D1625,GN$315:GN$345)</f>
        <v>0</v>
      </c>
      <c r="GL1625" s="12"/>
      <c r="GM1625" s="13"/>
      <c r="GN1625" s="14"/>
      <c r="GO1625" s="7">
        <f>SUMIF(GP$315:GP$345,$D1625,GR$315:GR$345)</f>
        <v>0</v>
      </c>
      <c r="GP1625" s="12"/>
      <c r="GQ1625" s="13"/>
      <c r="GR1625" s="14"/>
      <c r="GS1625" s="7">
        <f>SUMIF(GT$315:GT$345,$D1625,GV$315:GV$345)</f>
        <v>0</v>
      </c>
      <c r="GT1625" s="12"/>
      <c r="GU1625" s="13"/>
      <c r="GV1625" s="21"/>
      <c r="GW1625" s="19">
        <f t="shared" si="38"/>
        <v>0</v>
      </c>
      <c r="GX1625" s="472"/>
      <c r="GY1625" s="473"/>
    </row>
    <row r="1626" spans="1:207" ht="30.75" thickBot="1">
      <c r="A1626" s="212" t="s">
        <v>86</v>
      </c>
      <c r="B1626" s="476"/>
      <c r="C1626" s="331" t="s">
        <v>453</v>
      </c>
      <c r="D1626" s="239" t="s">
        <v>452</v>
      </c>
      <c r="E1626" s="206">
        <f>SUMIF(F$346:F$376,$D1626,H$346:H$376)</f>
        <v>0</v>
      </c>
      <c r="F1626" s="15"/>
      <c r="G1626" s="16"/>
      <c r="H1626" s="16"/>
      <c r="I1626" s="6">
        <f>SUMIF(J$346:J$376,$D1626,L$346:L$376)</f>
        <v>0</v>
      </c>
      <c r="J1626" s="15"/>
      <c r="K1626" s="16"/>
      <c r="L1626" s="16"/>
      <c r="M1626" s="8">
        <f>SUMIF(N$346:N$376,$D1626,P$346:P$376)</f>
        <v>0</v>
      </c>
      <c r="N1626" s="15"/>
      <c r="O1626" s="16"/>
      <c r="P1626" s="16"/>
      <c r="Q1626" s="6">
        <f>SUMIF(R$346:R$376,$D1626,T$346:T$376)</f>
        <v>0</v>
      </c>
      <c r="R1626" s="15"/>
      <c r="S1626" s="16"/>
      <c r="T1626" s="16"/>
      <c r="U1626" s="8">
        <f>SUMIF(V$346:V$376,$D1626,X$346:X$376)</f>
        <v>0</v>
      </c>
      <c r="V1626" s="15"/>
      <c r="W1626" s="16"/>
      <c r="X1626" s="16"/>
      <c r="Y1626" s="6">
        <f>SUMIF(Z$346:Z$376,$D1626,AB$346:AB$376)</f>
        <v>0</v>
      </c>
      <c r="Z1626" s="15"/>
      <c r="AA1626" s="16"/>
      <c r="AB1626" s="16"/>
      <c r="AC1626" s="8">
        <f>SUMIF(AD$346:AD$376,$D1626,AF$346:AF$376)</f>
        <v>0</v>
      </c>
      <c r="AD1626" s="15"/>
      <c r="AE1626" s="16"/>
      <c r="AF1626" s="16"/>
      <c r="AG1626" s="8">
        <f>SUMIF(AH$346:AH$376,$D1626,AJ$346:AJ$376)</f>
        <v>0</v>
      </c>
      <c r="AH1626" s="15"/>
      <c r="AI1626" s="16"/>
      <c r="AJ1626" s="16"/>
      <c r="AK1626" s="8">
        <f>SUMIF(AL$346:AL$376,$D1626,AN$346:AN$376)</f>
        <v>0</v>
      </c>
      <c r="AL1626" s="15"/>
      <c r="AM1626" s="16"/>
      <c r="AN1626" s="16"/>
      <c r="AO1626" s="8">
        <f>SUMIF(AP$346:AP$376,$D1626,AR$346:AR$376)</f>
        <v>0</v>
      </c>
      <c r="AP1626" s="15"/>
      <c r="AQ1626" s="16"/>
      <c r="AR1626" s="16"/>
      <c r="AS1626" s="8">
        <f>SUMIF(AT$346:AT$376,$D1626,AV$346:AV$376)</f>
        <v>0</v>
      </c>
      <c r="AT1626" s="15"/>
      <c r="AU1626" s="16"/>
      <c r="AV1626" s="16"/>
      <c r="AW1626" s="8">
        <f>SUMIF(AX$346:AX$376,$D1626,AZ$346:AZ$376)</f>
        <v>0</v>
      </c>
      <c r="AX1626" s="15"/>
      <c r="AY1626" s="16"/>
      <c r="AZ1626" s="16"/>
      <c r="BA1626" s="8">
        <f>SUMIF(BB$346:BB$376,$D1626,BD$346:BD$376)</f>
        <v>0</v>
      </c>
      <c r="BB1626" s="15"/>
      <c r="BC1626" s="16"/>
      <c r="BD1626" s="16"/>
      <c r="BE1626" s="8">
        <f>SUMIF(BF$346:BF$376,$D1626,BH$346:BH$376)</f>
        <v>0</v>
      </c>
      <c r="BF1626" s="15"/>
      <c r="BG1626" s="16"/>
      <c r="BH1626" s="16"/>
      <c r="BI1626" s="8">
        <f>SUMIF(BJ$346:BJ$376,$D1626,BL$346:BL$376)</f>
        <v>0</v>
      </c>
      <c r="BJ1626" s="15"/>
      <c r="BK1626" s="16"/>
      <c r="BL1626" s="16"/>
      <c r="BM1626" s="8">
        <f>SUMIF(BN$346:BN$376,$D1626,BP$346:BP$376)</f>
        <v>0</v>
      </c>
      <c r="BN1626" s="15"/>
      <c r="BO1626" s="16"/>
      <c r="BP1626" s="16"/>
      <c r="BQ1626" s="8">
        <f>SUMIF(BR$346:BR$376,$D1626,BT$346:BT$376)</f>
        <v>0</v>
      </c>
      <c r="BR1626" s="15"/>
      <c r="BS1626" s="16"/>
      <c r="BT1626" s="16"/>
      <c r="BU1626" s="8">
        <f>SUMIF(BV$346:BV$376,$D1626,BX$346:BX$376)</f>
        <v>0</v>
      </c>
      <c r="BV1626" s="15"/>
      <c r="BW1626" s="16"/>
      <c r="BX1626" s="16"/>
      <c r="BY1626" s="8">
        <f>SUMIF(BZ$346:BZ$376,$D1626,CB$346:CB$376)</f>
        <v>0</v>
      </c>
      <c r="BZ1626" s="15"/>
      <c r="CA1626" s="16"/>
      <c r="CB1626" s="16"/>
      <c r="CC1626" s="8">
        <f>SUMIF(CD$346:CD$376,$D1626,CF$346:CF$376)</f>
        <v>0</v>
      </c>
      <c r="CD1626" s="15"/>
      <c r="CE1626" s="16"/>
      <c r="CF1626" s="16"/>
      <c r="CG1626" s="8">
        <f>SUMIF(CH$346:CH$376,$D1626,CJ$346:CJ$376)</f>
        <v>0</v>
      </c>
      <c r="CH1626" s="15"/>
      <c r="CI1626" s="16"/>
      <c r="CJ1626" s="16"/>
      <c r="CK1626" s="8">
        <f>SUMIF(CL$346:CL$376,$D1626,CN$346:CN$376)</f>
        <v>0</v>
      </c>
      <c r="CL1626" s="15"/>
      <c r="CM1626" s="16"/>
      <c r="CN1626" s="16"/>
      <c r="CO1626" s="8">
        <f>SUMIF(CP$346:CP$376,$D1626,CR$346:CR$376)</f>
        <v>0</v>
      </c>
      <c r="CP1626" s="15"/>
      <c r="CQ1626" s="16"/>
      <c r="CR1626" s="16"/>
      <c r="CS1626" s="8">
        <f>SUMIF(CT$346:CT$376,$D1626,CV$346:CV$376)</f>
        <v>0</v>
      </c>
      <c r="CT1626" s="15"/>
      <c r="CU1626" s="16"/>
      <c r="CV1626" s="16"/>
      <c r="CW1626" s="8">
        <f>SUMIF(CX$346:CX$376,$D1626,CZ$346:CZ$376)</f>
        <v>0</v>
      </c>
      <c r="CX1626" s="15"/>
      <c r="CY1626" s="16"/>
      <c r="CZ1626" s="16"/>
      <c r="DA1626" s="8">
        <f>SUMIF(DB$346:DB$376,$D1626,DD$346:DD$376)</f>
        <v>0</v>
      </c>
      <c r="DB1626" s="15"/>
      <c r="DC1626" s="16"/>
      <c r="DD1626" s="16"/>
      <c r="DE1626" s="8">
        <f>SUMIF(DF$346:DF$376,$D1626,DH$346:DH$376)</f>
        <v>0</v>
      </c>
      <c r="DF1626" s="15"/>
      <c r="DG1626" s="16"/>
      <c r="DH1626" s="16"/>
      <c r="DI1626" s="8">
        <f>SUMIF(DJ$346:DJ$376,$D1626,DL$346:DL$376)</f>
        <v>0</v>
      </c>
      <c r="DJ1626" s="15"/>
      <c r="DK1626" s="16"/>
      <c r="DL1626" s="16"/>
      <c r="DM1626" s="8">
        <f>SUMIF(DN$346:DN$376,$D1626,DP$346:DP$376)</f>
        <v>0</v>
      </c>
      <c r="DN1626" s="15"/>
      <c r="DO1626" s="16"/>
      <c r="DP1626" s="16"/>
      <c r="DQ1626" s="8">
        <f>SUMIF(DR$346:DR$376,$D1626,DT$346:DT$376)</f>
        <v>0</v>
      </c>
      <c r="DR1626" s="15"/>
      <c r="DS1626" s="16"/>
      <c r="DT1626" s="16"/>
      <c r="DU1626" s="8">
        <f>SUMIF(DV$346:DV$376,$D1626,DX$346:DX$376)</f>
        <v>0</v>
      </c>
      <c r="DV1626" s="15"/>
      <c r="DW1626" s="16"/>
      <c r="DX1626" s="16"/>
      <c r="DY1626" s="8">
        <f>SUMIF(DZ$346:DZ$376,$D1626,EB$346:EB$376)</f>
        <v>0</v>
      </c>
      <c r="DZ1626" s="15"/>
      <c r="EA1626" s="16"/>
      <c r="EB1626" s="16"/>
      <c r="EC1626" s="8">
        <f>SUMIF(ED$346:ED$376,$D1626,EF$346:EF$376)</f>
        <v>0</v>
      </c>
      <c r="ED1626" s="15"/>
      <c r="EE1626" s="16"/>
      <c r="EF1626" s="16"/>
      <c r="EG1626" s="8">
        <f>SUMIF(EH$346:EH$376,$D1626,EJ$346:EJ$376)</f>
        <v>0</v>
      </c>
      <c r="EH1626" s="15"/>
      <c r="EI1626" s="16"/>
      <c r="EJ1626" s="16"/>
      <c r="EK1626" s="8">
        <f>SUMIF(EL$346:EL$376,$D1626,EN$346:EN$376)</f>
        <v>0</v>
      </c>
      <c r="EL1626" s="15"/>
      <c r="EM1626" s="16"/>
      <c r="EN1626" s="16"/>
      <c r="EO1626" s="8">
        <f>SUMIF(EP$346:EP$376,$D1626,ER$346:ER$376)</f>
        <v>0</v>
      </c>
      <c r="EP1626" s="15"/>
      <c r="EQ1626" s="16"/>
      <c r="ER1626" s="16"/>
      <c r="ES1626" s="8">
        <f>SUMIF(ET$346:ET$376,$D1626,EV$346:EV$376)</f>
        <v>0</v>
      </c>
      <c r="ET1626" s="15"/>
      <c r="EU1626" s="16"/>
      <c r="EV1626" s="16"/>
      <c r="EW1626" s="8">
        <f>SUMIF(EX$346:EX$376,$D1626,EZ$346:EZ$376)</f>
        <v>0</v>
      </c>
      <c r="EX1626" s="15"/>
      <c r="EY1626" s="16"/>
      <c r="EZ1626" s="16"/>
      <c r="FA1626" s="8">
        <f>SUMIF(FB$346:FB$376,$D1626,FD$346:FD$376)</f>
        <v>0</v>
      </c>
      <c r="FB1626" s="15"/>
      <c r="FC1626" s="16"/>
      <c r="FD1626" s="16"/>
      <c r="FE1626" s="8">
        <f>SUMIF(FF$346:FF$376,$D1626,FH$346:FH$376)</f>
        <v>0</v>
      </c>
      <c r="FF1626" s="15"/>
      <c r="FG1626" s="16"/>
      <c r="FH1626" s="16"/>
      <c r="FI1626" s="8">
        <f>SUMIF(FJ$346:FJ$376,$D1626,FL$346:FL$376)</f>
        <v>0</v>
      </c>
      <c r="FJ1626" s="15"/>
      <c r="FK1626" s="16"/>
      <c r="FL1626" s="16"/>
      <c r="FM1626" s="8">
        <f>SUMIF(FN$346:FN$376,$D1626,FP$346:FP$376)</f>
        <v>0</v>
      </c>
      <c r="FN1626" s="15"/>
      <c r="FO1626" s="16"/>
      <c r="FP1626" s="16"/>
      <c r="FQ1626" s="8">
        <f>SUMIF(FR$346:FR$376,$D1626,FT$346:FT$376)</f>
        <v>0</v>
      </c>
      <c r="FR1626" s="15"/>
      <c r="FS1626" s="16"/>
      <c r="FT1626" s="16"/>
      <c r="FU1626" s="8">
        <f>SUMIF(FV$346:FV$376,$D1626,FX$346:FX$376)</f>
        <v>0</v>
      </c>
      <c r="FV1626" s="15"/>
      <c r="FW1626" s="16"/>
      <c r="FX1626" s="16"/>
      <c r="FY1626" s="8">
        <f>SUMIF(FZ$346:FZ$376,$D1626,GB$346:GB$376)</f>
        <v>0</v>
      </c>
      <c r="FZ1626" s="15"/>
      <c r="GA1626" s="16"/>
      <c r="GB1626" s="16"/>
      <c r="GC1626" s="8">
        <f>SUMIF(GD$346:GD$376,$D1626,GF$346:GF$376)</f>
        <v>0</v>
      </c>
      <c r="GD1626" s="15"/>
      <c r="GE1626" s="16"/>
      <c r="GF1626" s="16"/>
      <c r="GG1626" s="8">
        <f>SUMIF(GH$346:GH$376,$D1626,GJ$346:GJ$376)</f>
        <v>0</v>
      </c>
      <c r="GH1626" s="15"/>
      <c r="GI1626" s="16"/>
      <c r="GJ1626" s="16"/>
      <c r="GK1626" s="8">
        <f>SUMIF(GL$346:GL$376,$D1626,GN$346:GN$376)</f>
        <v>0</v>
      </c>
      <c r="GL1626" s="15"/>
      <c r="GM1626" s="16"/>
      <c r="GN1626" s="16"/>
      <c r="GO1626" s="8">
        <f>SUMIF(GP$346:GP$376,$D1626,GR$346:GR$376)</f>
        <v>0</v>
      </c>
      <c r="GP1626" s="15"/>
      <c r="GQ1626" s="16"/>
      <c r="GR1626" s="16"/>
      <c r="GS1626" s="8">
        <f>SUMIF(GT$346:GT$376,$D1626,GV$346:GV$376)</f>
        <v>0</v>
      </c>
      <c r="GT1626" s="15"/>
      <c r="GU1626" s="16"/>
      <c r="GV1626" s="22"/>
      <c r="GW1626" s="19">
        <f t="shared" si="38"/>
        <v>0</v>
      </c>
      <c r="GX1626" s="472"/>
      <c r="GY1626" s="473"/>
    </row>
    <row r="1627" spans="1:207" ht="30">
      <c r="A1627" s="208" t="s">
        <v>75</v>
      </c>
      <c r="B1627" s="474" t="s">
        <v>516</v>
      </c>
      <c r="C1627" s="328" t="s">
        <v>454</v>
      </c>
      <c r="D1627" s="235" t="s">
        <v>450</v>
      </c>
      <c r="E1627" s="206">
        <f>SUMIF(F$5:F$35,$D1627,H$5:H$35)</f>
        <v>0</v>
      </c>
      <c r="F1627" s="9"/>
      <c r="G1627" s="10"/>
      <c r="H1627" s="11"/>
      <c r="I1627" s="6">
        <f>SUMIF(J$5:J$35,$D1627,L$5:L$35)</f>
        <v>0</v>
      </c>
      <c r="J1627" s="9"/>
      <c r="K1627" s="10"/>
      <c r="L1627" s="11"/>
      <c r="M1627" s="6">
        <f>SUMIF(N$5:N$35,$D1627,P$5:P$35)</f>
        <v>0</v>
      </c>
      <c r="N1627" s="9"/>
      <c r="O1627" s="10"/>
      <c r="P1627" s="11"/>
      <c r="Q1627" s="6">
        <f>SUMIF(R$5:R$35,$D1627,T$5:T$35)</f>
        <v>0</v>
      </c>
      <c r="R1627" s="9"/>
      <c r="S1627" s="10"/>
      <c r="T1627" s="11"/>
      <c r="U1627" s="6">
        <f>SUMIF(V$5:V$35,$D1627,X$5:X$35)</f>
        <v>0</v>
      </c>
      <c r="V1627" s="9"/>
      <c r="W1627" s="10"/>
      <c r="X1627" s="11"/>
      <c r="Y1627" s="6">
        <f>SUMIF(Z$5:Z$35,$D1627,AB$5:AB$35)</f>
        <v>0</v>
      </c>
      <c r="Z1627" s="9"/>
      <c r="AA1627" s="10"/>
      <c r="AB1627" s="11"/>
      <c r="AC1627" s="6">
        <f>SUMIF(AD$5:AD$35,$D1627,AF$5:AF$35)</f>
        <v>0</v>
      </c>
      <c r="AD1627" s="9"/>
      <c r="AE1627" s="10"/>
      <c r="AF1627" s="11"/>
      <c r="AG1627" s="6">
        <f>SUMIF(AH$5:AH$35,$D1627,AJ$5:AJ$35)</f>
        <v>0</v>
      </c>
      <c r="AH1627" s="9"/>
      <c r="AI1627" s="10"/>
      <c r="AJ1627" s="11"/>
      <c r="AK1627" s="6">
        <f>SUMIF(AL$5:AL$35,$D1627,AN$5:AN$35)</f>
        <v>0</v>
      </c>
      <c r="AL1627" s="9"/>
      <c r="AM1627" s="10"/>
      <c r="AN1627" s="11"/>
      <c r="AO1627" s="6">
        <f>SUMIF(AP$5:AP$35,$D1627,AR$5:AR$35)</f>
        <v>0</v>
      </c>
      <c r="AP1627" s="9"/>
      <c r="AQ1627" s="10"/>
      <c r="AR1627" s="11"/>
      <c r="AS1627" s="6">
        <f>SUMIF(AT$5:AT$35,$D1627,AV$5:AV$35)</f>
        <v>0</v>
      </c>
      <c r="AT1627" s="9"/>
      <c r="AU1627" s="10"/>
      <c r="AV1627" s="11"/>
      <c r="AW1627" s="6">
        <f>SUMIF(AX$5:AX$35,$D1627,AZ$5:AZ$35)</f>
        <v>0</v>
      </c>
      <c r="AX1627" s="9"/>
      <c r="AY1627" s="10"/>
      <c r="AZ1627" s="11"/>
      <c r="BA1627" s="6">
        <f>SUMIF(BB$5:BB$35,$D1627,BD$5:BD$35)</f>
        <v>0</v>
      </c>
      <c r="BB1627" s="9"/>
      <c r="BC1627" s="10"/>
      <c r="BD1627" s="11"/>
      <c r="BE1627" s="6">
        <f>SUMIF(BF$5:BF$35,$D1627,BH$5:BH$35)</f>
        <v>0</v>
      </c>
      <c r="BF1627" s="9"/>
      <c r="BG1627" s="10"/>
      <c r="BH1627" s="11"/>
      <c r="BI1627" s="6">
        <f>SUMIF(BJ$5:BJ$35,$D1627,BL$5:BL$35)</f>
        <v>0</v>
      </c>
      <c r="BJ1627" s="9"/>
      <c r="BK1627" s="10"/>
      <c r="BL1627" s="11"/>
      <c r="BM1627" s="6">
        <f>SUMIF(BN$5:BN$35,$D1627,BP$5:BP$35)</f>
        <v>0</v>
      </c>
      <c r="BN1627" s="9"/>
      <c r="BO1627" s="10"/>
      <c r="BP1627" s="11"/>
      <c r="BQ1627" s="6">
        <f>SUMIF(BR$5:BR$35,$D1627,BT$5:BT$35)</f>
        <v>0</v>
      </c>
      <c r="BR1627" s="9"/>
      <c r="BS1627" s="10"/>
      <c r="BT1627" s="11"/>
      <c r="BU1627" s="6">
        <f>SUMIF(BV$5:BV$35,$D1627,BX$5:BX$35)</f>
        <v>0</v>
      </c>
      <c r="BV1627" s="9"/>
      <c r="BW1627" s="10"/>
      <c r="BX1627" s="11"/>
      <c r="BY1627" s="6">
        <f>SUMIF(BZ$5:BZ$35,$D1627,CB$5:CB$35)</f>
        <v>0</v>
      </c>
      <c r="BZ1627" s="9"/>
      <c r="CA1627" s="10"/>
      <c r="CB1627" s="11"/>
      <c r="CC1627" s="6">
        <f>SUMIF(CD$5:CD$35,$D1627,CF$5:CF$35)</f>
        <v>0</v>
      </c>
      <c r="CD1627" s="9"/>
      <c r="CE1627" s="10"/>
      <c r="CF1627" s="11"/>
      <c r="CG1627" s="6">
        <f>SUMIF(CH$5:CH$35,$D1627,CJ$5:CJ$35)</f>
        <v>0</v>
      </c>
      <c r="CH1627" s="9"/>
      <c r="CI1627" s="10"/>
      <c r="CJ1627" s="11"/>
      <c r="CK1627" s="6">
        <f>SUMIF(CL$5:CL$35,$D1627,CN$5:CN$35)</f>
        <v>0</v>
      </c>
      <c r="CL1627" s="9"/>
      <c r="CM1627" s="10"/>
      <c r="CN1627" s="11"/>
      <c r="CO1627" s="6">
        <f>SUMIF(CP$5:CP$35,$D1627,CR$5:CR$35)</f>
        <v>0</v>
      </c>
      <c r="CP1627" s="9"/>
      <c r="CQ1627" s="10"/>
      <c r="CR1627" s="11"/>
      <c r="CS1627" s="6">
        <f>SUMIF(CT$5:CT$35,$D1627,CV$5:CV$35)</f>
        <v>0</v>
      </c>
      <c r="CT1627" s="9"/>
      <c r="CU1627" s="10"/>
      <c r="CV1627" s="11"/>
      <c r="CW1627" s="6">
        <f>SUMIF(CX$5:CX$35,$D1627,CZ$5:CZ$35)</f>
        <v>0</v>
      </c>
      <c r="CX1627" s="9"/>
      <c r="CY1627" s="10"/>
      <c r="CZ1627" s="11"/>
      <c r="DA1627" s="6">
        <f>SUMIF(DB$5:DB$35,$D1627,DD$5:DD$35)</f>
        <v>0</v>
      </c>
      <c r="DB1627" s="9"/>
      <c r="DC1627" s="10"/>
      <c r="DD1627" s="11"/>
      <c r="DE1627" s="6">
        <f>SUMIF(DF$5:DF$35,$D1627,DH$5:DH$35)</f>
        <v>0</v>
      </c>
      <c r="DF1627" s="9"/>
      <c r="DG1627" s="10"/>
      <c r="DH1627" s="11"/>
      <c r="DI1627" s="6">
        <f>SUMIF(DJ$5:DJ$35,$D1627,DL$5:DL$35)</f>
        <v>0</v>
      </c>
      <c r="DJ1627" s="9"/>
      <c r="DK1627" s="10"/>
      <c r="DL1627" s="11"/>
      <c r="DM1627" s="6">
        <f>SUMIF(DN$5:DN$35,$D1627,DP$5:DP$35)</f>
        <v>0</v>
      </c>
      <c r="DN1627" s="9"/>
      <c r="DO1627" s="10"/>
      <c r="DP1627" s="11"/>
      <c r="DQ1627" s="6">
        <f>SUMIF(DR$5:DR$35,$D1627,DT$5:DT$35)</f>
        <v>0</v>
      </c>
      <c r="DR1627" s="9"/>
      <c r="DS1627" s="10"/>
      <c r="DT1627" s="11"/>
      <c r="DU1627" s="6">
        <f>SUMIF(DV$5:DV$35,$D1627,DX$5:DX$35)</f>
        <v>0</v>
      </c>
      <c r="DV1627" s="9"/>
      <c r="DW1627" s="10"/>
      <c r="DX1627" s="11"/>
      <c r="DY1627" s="6">
        <f>SUMIF(DZ$5:DZ$35,$D1627,EB$5:EB$35)</f>
        <v>0</v>
      </c>
      <c r="DZ1627" s="9"/>
      <c r="EA1627" s="10"/>
      <c r="EB1627" s="11"/>
      <c r="EC1627" s="6">
        <f>SUMIF(ED$5:ED$35,$D1627,EF$5:EF$35)</f>
        <v>0</v>
      </c>
      <c r="ED1627" s="9"/>
      <c r="EE1627" s="10"/>
      <c r="EF1627" s="11"/>
      <c r="EG1627" s="6">
        <f>SUMIF(EH$5:EH$35,$D1627,EJ$5:EJ$35)</f>
        <v>0</v>
      </c>
      <c r="EH1627" s="9"/>
      <c r="EI1627" s="10"/>
      <c r="EJ1627" s="11"/>
      <c r="EK1627" s="6">
        <f>SUMIF(EL$5:EL$35,$D1627,EN$5:EN$35)</f>
        <v>0</v>
      </c>
      <c r="EL1627" s="9"/>
      <c r="EM1627" s="10"/>
      <c r="EN1627" s="11"/>
      <c r="EO1627" s="6">
        <f>SUMIF(EP$5:EP$35,$D1627,ER$5:ER$35)</f>
        <v>0</v>
      </c>
      <c r="EP1627" s="9"/>
      <c r="EQ1627" s="10"/>
      <c r="ER1627" s="11"/>
      <c r="ES1627" s="6">
        <f>SUMIF(ET$5:ET$35,$D1627,EV$5:EV$35)</f>
        <v>0</v>
      </c>
      <c r="ET1627" s="9"/>
      <c r="EU1627" s="10"/>
      <c r="EV1627" s="11"/>
      <c r="EW1627" s="6">
        <f>SUMIF(EX$5:EX$35,$D1627,EZ$5:EZ$35)</f>
        <v>0</v>
      </c>
      <c r="EX1627" s="9"/>
      <c r="EY1627" s="10"/>
      <c r="EZ1627" s="11"/>
      <c r="FA1627" s="6">
        <f>SUMIF(FB$5:FB$35,$D1627,FD$5:FD$35)</f>
        <v>0</v>
      </c>
      <c r="FB1627" s="9"/>
      <c r="FC1627" s="10"/>
      <c r="FD1627" s="11"/>
      <c r="FE1627" s="6">
        <f>SUMIF(FF$5:FF$35,$D1627,FH$5:FH$35)</f>
        <v>0</v>
      </c>
      <c r="FF1627" s="9"/>
      <c r="FG1627" s="10"/>
      <c r="FH1627" s="11"/>
      <c r="FI1627" s="6">
        <f>SUMIF(FJ$5:FJ$35,$D1627,FL$5:FL$35)</f>
        <v>0</v>
      </c>
      <c r="FJ1627" s="9"/>
      <c r="FK1627" s="10"/>
      <c r="FL1627" s="11"/>
      <c r="FM1627" s="6">
        <f>SUMIF(FN$5:FN$35,$D1627,FP$5:FP$35)</f>
        <v>0</v>
      </c>
      <c r="FN1627" s="9"/>
      <c r="FO1627" s="10"/>
      <c r="FP1627" s="11"/>
      <c r="FQ1627" s="6">
        <f>SUMIF(FR$5:FR$35,$D1627,FT$5:FT$35)</f>
        <v>0</v>
      </c>
      <c r="FR1627" s="9"/>
      <c r="FS1627" s="10"/>
      <c r="FT1627" s="11"/>
      <c r="FU1627" s="6">
        <f>SUMIF(FV$5:FV$35,$D1627,FX$5:FX$35)</f>
        <v>0</v>
      </c>
      <c r="FV1627" s="9"/>
      <c r="FW1627" s="10"/>
      <c r="FX1627" s="11"/>
      <c r="FY1627" s="6">
        <f>SUMIF(FZ$5:FZ$35,$D1627,GB$5:GB$35)</f>
        <v>0</v>
      </c>
      <c r="FZ1627" s="9"/>
      <c r="GA1627" s="10"/>
      <c r="GB1627" s="11"/>
      <c r="GC1627" s="6">
        <f>SUMIF(GD$5:GD$35,$D1627,GF$5:GF$35)</f>
        <v>0</v>
      </c>
      <c r="GD1627" s="9"/>
      <c r="GE1627" s="10"/>
      <c r="GF1627" s="11"/>
      <c r="GG1627" s="6">
        <f>SUMIF(GH$5:GH$35,$D1627,GJ$5:GJ$35)</f>
        <v>0</v>
      </c>
      <c r="GH1627" s="9"/>
      <c r="GI1627" s="10"/>
      <c r="GJ1627" s="11"/>
      <c r="GK1627" s="6">
        <f>SUMIF(GL$5:GL$35,$D1627,GN$5:GN$35)</f>
        <v>0</v>
      </c>
      <c r="GL1627" s="9"/>
      <c r="GM1627" s="10"/>
      <c r="GN1627" s="11"/>
      <c r="GO1627" s="6">
        <f>SUMIF(GP$5:GP$35,$D1627,GR$5:GR$35)</f>
        <v>0</v>
      </c>
      <c r="GP1627" s="9"/>
      <c r="GQ1627" s="10"/>
      <c r="GR1627" s="11"/>
      <c r="GS1627" s="6">
        <f>SUMIF(GT$5:GT$35,$D1627,GV$5:GV$35)</f>
        <v>0</v>
      </c>
      <c r="GT1627" s="9"/>
      <c r="GU1627" s="10"/>
      <c r="GV1627" s="20"/>
      <c r="GW1627" s="19">
        <f t="shared" si="38"/>
        <v>0</v>
      </c>
      <c r="GX1627" s="472">
        <f>SUM(GW1627:GW1638)</f>
        <v>0</v>
      </c>
      <c r="GY1627" s="473" t="str">
        <f>D631</f>
        <v>TS15624/12</v>
      </c>
    </row>
    <row r="1628" spans="1:207" ht="30">
      <c r="A1628" s="210" t="s">
        <v>76</v>
      </c>
      <c r="B1628" s="475"/>
      <c r="C1628" s="144" t="s">
        <v>454</v>
      </c>
      <c r="D1628" s="237" t="s">
        <v>450</v>
      </c>
      <c r="E1628" s="206">
        <f>SUMIF(F$36:F$66,$D1628,H$36:H$66)</f>
        <v>0</v>
      </c>
      <c r="F1628" s="9"/>
      <c r="G1628" s="10"/>
      <c r="H1628" s="11"/>
      <c r="I1628" s="6">
        <f>SUMIF(J$36:J$66,$D1628,L$36:L$66)</f>
        <v>0</v>
      </c>
      <c r="J1628" s="9"/>
      <c r="K1628" s="10"/>
      <c r="L1628" s="11"/>
      <c r="M1628" s="6">
        <f>SUMIF(N$36:N$66,$D1628,P$36:P$66)</f>
        <v>0</v>
      </c>
      <c r="N1628" s="9"/>
      <c r="O1628" s="10"/>
      <c r="P1628" s="11"/>
      <c r="Q1628" s="6">
        <f>SUMIF(R$36:R$66,$D1628,T$36:T$66)</f>
        <v>0</v>
      </c>
      <c r="R1628" s="9"/>
      <c r="S1628" s="10"/>
      <c r="T1628" s="11"/>
      <c r="U1628" s="6">
        <f>SUMIF(V$36:V$66,$D1628,X$36:X$66)</f>
        <v>0</v>
      </c>
      <c r="V1628" s="9"/>
      <c r="W1628" s="10"/>
      <c r="X1628" s="11"/>
      <c r="Y1628" s="6">
        <f>SUMIF(Z$36:Z$66,$D1628,AB$36:AB$66)</f>
        <v>0</v>
      </c>
      <c r="Z1628" s="9"/>
      <c r="AA1628" s="10"/>
      <c r="AB1628" s="11"/>
      <c r="AC1628" s="6">
        <f>SUMIF(AD$36:AD$66,$D1628,AF$36:AF$66)</f>
        <v>0</v>
      </c>
      <c r="AD1628" s="9"/>
      <c r="AE1628" s="10"/>
      <c r="AF1628" s="11"/>
      <c r="AG1628" s="6">
        <f>SUMIF(AH$36:AH$66,$D1628,AJ$36:AJ$66)</f>
        <v>0</v>
      </c>
      <c r="AH1628" s="9"/>
      <c r="AI1628" s="10"/>
      <c r="AJ1628" s="11"/>
      <c r="AK1628" s="6">
        <f>SUMIF(AL$36:AL$66,$D1628,AN$36:AN$66)</f>
        <v>0</v>
      </c>
      <c r="AL1628" s="9"/>
      <c r="AM1628" s="10"/>
      <c r="AN1628" s="11"/>
      <c r="AO1628" s="6">
        <f>SUMIF(AP$36:AP$66,$D1628,AR$36:AR$66)</f>
        <v>0</v>
      </c>
      <c r="AP1628" s="9"/>
      <c r="AQ1628" s="10"/>
      <c r="AR1628" s="11"/>
      <c r="AS1628" s="6">
        <f>SUMIF(AT$36:AT$66,$D1628,AV$36:AV$66)</f>
        <v>0</v>
      </c>
      <c r="AT1628" s="9"/>
      <c r="AU1628" s="10"/>
      <c r="AV1628" s="11"/>
      <c r="AW1628" s="6">
        <f>SUMIF(AX$36:AX$66,$D1628,AZ$36:AZ$66)</f>
        <v>0</v>
      </c>
      <c r="AX1628" s="9"/>
      <c r="AY1628" s="10"/>
      <c r="AZ1628" s="11"/>
      <c r="BA1628" s="6">
        <f>SUMIF(BB$36:BB$66,$D1628,BD$36:BD$66)</f>
        <v>0</v>
      </c>
      <c r="BB1628" s="9"/>
      <c r="BC1628" s="10"/>
      <c r="BD1628" s="11"/>
      <c r="BE1628" s="6">
        <f>SUMIF(BF$36:BF$66,$D1628,BH$36:BH$66)</f>
        <v>0</v>
      </c>
      <c r="BF1628" s="9"/>
      <c r="BG1628" s="10"/>
      <c r="BH1628" s="11"/>
      <c r="BI1628" s="6">
        <f>SUMIF(BJ$36:BJ$66,$D1628,BL$36:BL$66)</f>
        <v>0</v>
      </c>
      <c r="BJ1628" s="9"/>
      <c r="BK1628" s="10"/>
      <c r="BL1628" s="11"/>
      <c r="BM1628" s="6">
        <f>SUMIF(BN$36:BN$66,$D1628,BP$36:BP$66)</f>
        <v>0</v>
      </c>
      <c r="BN1628" s="9"/>
      <c r="BO1628" s="10"/>
      <c r="BP1628" s="11"/>
      <c r="BQ1628" s="6">
        <f>SUMIF(BR$36:BR$66,$D1628,BT$36:BT$66)</f>
        <v>0</v>
      </c>
      <c r="BR1628" s="9"/>
      <c r="BS1628" s="10"/>
      <c r="BT1628" s="11"/>
      <c r="BU1628" s="6">
        <f>SUMIF(BV$36:BV$66,$D1628,BX$36:BX$66)</f>
        <v>0</v>
      </c>
      <c r="BV1628" s="9"/>
      <c r="BW1628" s="10"/>
      <c r="BX1628" s="11"/>
      <c r="BY1628" s="6">
        <f>SUMIF(BZ$36:BZ$66,$D1628,CB$36:CB$66)</f>
        <v>0</v>
      </c>
      <c r="BZ1628" s="9"/>
      <c r="CA1628" s="10"/>
      <c r="CB1628" s="11"/>
      <c r="CC1628" s="6">
        <f>SUMIF(CD$36:CD$66,$D1628,CF$36:CF$66)</f>
        <v>0</v>
      </c>
      <c r="CD1628" s="9"/>
      <c r="CE1628" s="10"/>
      <c r="CF1628" s="11"/>
      <c r="CG1628" s="6">
        <f>SUMIF(CH$36:CH$66,$D1628,CJ$36:CJ$66)</f>
        <v>0</v>
      </c>
      <c r="CH1628" s="9"/>
      <c r="CI1628" s="10"/>
      <c r="CJ1628" s="11"/>
      <c r="CK1628" s="6">
        <f>SUMIF(CL$36:CL$66,$D1628,CN$36:CN$66)</f>
        <v>0</v>
      </c>
      <c r="CL1628" s="9"/>
      <c r="CM1628" s="10"/>
      <c r="CN1628" s="11"/>
      <c r="CO1628" s="6">
        <f>SUMIF(CP$36:CP$66,$D1628,CR$36:CR$66)</f>
        <v>0</v>
      </c>
      <c r="CP1628" s="9"/>
      <c r="CQ1628" s="10"/>
      <c r="CR1628" s="11"/>
      <c r="CS1628" s="6">
        <f>SUMIF(CT$36:CT$66,$D1628,CV$36:CV$66)</f>
        <v>0</v>
      </c>
      <c r="CT1628" s="9"/>
      <c r="CU1628" s="10"/>
      <c r="CV1628" s="11"/>
      <c r="CW1628" s="6">
        <f>SUMIF(CX$36:CX$66,$D1628,CZ$36:CZ$66)</f>
        <v>0</v>
      </c>
      <c r="CX1628" s="9"/>
      <c r="CY1628" s="10"/>
      <c r="CZ1628" s="11"/>
      <c r="DA1628" s="6">
        <f>SUMIF(DB$36:DB$66,$D1628,DD$36:DD$66)</f>
        <v>0</v>
      </c>
      <c r="DB1628" s="9"/>
      <c r="DC1628" s="10"/>
      <c r="DD1628" s="11"/>
      <c r="DE1628" s="6">
        <f>SUMIF(DF$36:DF$66,$D1628,DH$36:DH$66)</f>
        <v>0</v>
      </c>
      <c r="DF1628" s="9"/>
      <c r="DG1628" s="10"/>
      <c r="DH1628" s="11"/>
      <c r="DI1628" s="6">
        <f>SUMIF(DJ$36:DJ$66,$D1628,DL$36:DL$66)</f>
        <v>0</v>
      </c>
      <c r="DJ1628" s="9"/>
      <c r="DK1628" s="10"/>
      <c r="DL1628" s="11"/>
      <c r="DM1628" s="6">
        <f>SUMIF(DN$36:DN$66,$D1628,DP$36:DP$66)</f>
        <v>0</v>
      </c>
      <c r="DN1628" s="9"/>
      <c r="DO1628" s="10"/>
      <c r="DP1628" s="11"/>
      <c r="DQ1628" s="6">
        <f>SUMIF(DR$36:DR$66,$D1628,DT$36:DT$66)</f>
        <v>0</v>
      </c>
      <c r="DR1628" s="9"/>
      <c r="DS1628" s="10"/>
      <c r="DT1628" s="11"/>
      <c r="DU1628" s="6">
        <f>SUMIF(DV$36:DV$66,$D1628,DX$36:DX$66)</f>
        <v>0</v>
      </c>
      <c r="DV1628" s="9"/>
      <c r="DW1628" s="10"/>
      <c r="DX1628" s="11"/>
      <c r="DY1628" s="6">
        <f>SUMIF(DZ$36:DZ$66,$D1628,EB$36:EB$66)</f>
        <v>0</v>
      </c>
      <c r="DZ1628" s="9"/>
      <c r="EA1628" s="10"/>
      <c r="EB1628" s="11"/>
      <c r="EC1628" s="6">
        <f>SUMIF(ED$36:ED$66,$D1628,EF$36:EF$66)</f>
        <v>0</v>
      </c>
      <c r="ED1628" s="9"/>
      <c r="EE1628" s="10"/>
      <c r="EF1628" s="11"/>
      <c r="EG1628" s="6">
        <f>SUMIF(EH$36:EH$66,$D1628,EJ$36:EJ$66)</f>
        <v>0</v>
      </c>
      <c r="EH1628" s="9"/>
      <c r="EI1628" s="10"/>
      <c r="EJ1628" s="11"/>
      <c r="EK1628" s="6">
        <f>SUMIF(EL$36:EL$66,$D1628,EN$36:EN$66)</f>
        <v>0</v>
      </c>
      <c r="EL1628" s="9"/>
      <c r="EM1628" s="10"/>
      <c r="EN1628" s="11"/>
      <c r="EO1628" s="6">
        <f>SUMIF(EP$36:EP$66,$D1628,ER$36:ER$66)</f>
        <v>0</v>
      </c>
      <c r="EP1628" s="9"/>
      <c r="EQ1628" s="10"/>
      <c r="ER1628" s="11"/>
      <c r="ES1628" s="6">
        <f>SUMIF(ET$36:ET$66,$D1628,EV$36:EV$66)</f>
        <v>0</v>
      </c>
      <c r="ET1628" s="9"/>
      <c r="EU1628" s="10"/>
      <c r="EV1628" s="11"/>
      <c r="EW1628" s="6">
        <f>SUMIF(EX$36:EX$66,$D1628,EZ$36:EZ$66)</f>
        <v>0</v>
      </c>
      <c r="EX1628" s="9"/>
      <c r="EY1628" s="10"/>
      <c r="EZ1628" s="11"/>
      <c r="FA1628" s="6">
        <f>SUMIF(FB$36:FB$66,$D1628,FD$36:FD$66)</f>
        <v>0</v>
      </c>
      <c r="FB1628" s="9"/>
      <c r="FC1628" s="10"/>
      <c r="FD1628" s="11"/>
      <c r="FE1628" s="6">
        <f>SUMIF(FF$36:FF$66,$D1628,FH$36:FH$66)</f>
        <v>0</v>
      </c>
      <c r="FF1628" s="9"/>
      <c r="FG1628" s="10"/>
      <c r="FH1628" s="11"/>
      <c r="FI1628" s="6">
        <f>SUMIF(FJ$36:FJ$66,$D1628,FL$36:FL$66)</f>
        <v>0</v>
      </c>
      <c r="FJ1628" s="9"/>
      <c r="FK1628" s="10"/>
      <c r="FL1628" s="11"/>
      <c r="FM1628" s="6">
        <f>SUMIF(FN$36:FN$66,$D1628,FP$36:FP$66)</f>
        <v>0</v>
      </c>
      <c r="FN1628" s="9"/>
      <c r="FO1628" s="10"/>
      <c r="FP1628" s="11"/>
      <c r="FQ1628" s="6">
        <f>SUMIF(FR$36:FR$66,$D1628,FT$36:FT$66)</f>
        <v>0</v>
      </c>
      <c r="FR1628" s="9"/>
      <c r="FS1628" s="10"/>
      <c r="FT1628" s="11"/>
      <c r="FU1628" s="6">
        <f>SUMIF(FV$36:FV$66,$D1628,FX$36:FX$66)</f>
        <v>0</v>
      </c>
      <c r="FV1628" s="9"/>
      <c r="FW1628" s="10"/>
      <c r="FX1628" s="11"/>
      <c r="FY1628" s="6">
        <f>SUMIF(FZ$36:FZ$66,$D1628,GB$36:GB$66)</f>
        <v>0</v>
      </c>
      <c r="FZ1628" s="9"/>
      <c r="GA1628" s="10"/>
      <c r="GB1628" s="11"/>
      <c r="GC1628" s="6">
        <f>SUMIF(GD$36:GD$66,$D1628,GF$36:GF$66)</f>
        <v>0</v>
      </c>
      <c r="GD1628" s="9"/>
      <c r="GE1628" s="10"/>
      <c r="GF1628" s="11"/>
      <c r="GG1628" s="6">
        <f>SUMIF(GH$36:GH$66,$D1628,GJ$36:GJ$66)</f>
        <v>0</v>
      </c>
      <c r="GH1628" s="9"/>
      <c r="GI1628" s="10"/>
      <c r="GJ1628" s="11"/>
      <c r="GK1628" s="6">
        <f>SUMIF(GL$36:GL$66,$D1628,GN$36:GN$66)</f>
        <v>0</v>
      </c>
      <c r="GL1628" s="9"/>
      <c r="GM1628" s="10"/>
      <c r="GN1628" s="11"/>
      <c r="GO1628" s="6">
        <f>SUMIF(GP$36:GP$66,$D1628,GR$36:GR$66)</f>
        <v>0</v>
      </c>
      <c r="GP1628" s="9"/>
      <c r="GQ1628" s="10"/>
      <c r="GR1628" s="11"/>
      <c r="GS1628" s="6">
        <f>SUMIF(GT$36:GT$66,$D1628,GV$36:GV$66)</f>
        <v>0</v>
      </c>
      <c r="GT1628" s="9"/>
      <c r="GU1628" s="10"/>
      <c r="GV1628" s="20"/>
      <c r="GW1628" s="19">
        <f t="shared" si="38"/>
        <v>0</v>
      </c>
      <c r="GX1628" s="472"/>
      <c r="GY1628" s="473"/>
    </row>
    <row r="1629" spans="1:207" ht="30">
      <c r="A1629" s="210" t="s">
        <v>77</v>
      </c>
      <c r="B1629" s="475"/>
      <c r="C1629" s="144" t="s">
        <v>454</v>
      </c>
      <c r="D1629" s="237" t="s">
        <v>450</v>
      </c>
      <c r="E1629" s="206">
        <f>SUMIF(F$67:F$97,$D1629,H$67:H$97)</f>
        <v>0</v>
      </c>
      <c r="F1629" s="9"/>
      <c r="G1629" s="10"/>
      <c r="H1629" s="11"/>
      <c r="I1629" s="6">
        <f>SUMIF(J$67:J$97,$D1629,L$67:L$97)</f>
        <v>0</v>
      </c>
      <c r="J1629" s="9"/>
      <c r="K1629" s="10"/>
      <c r="L1629" s="11"/>
      <c r="M1629" s="6">
        <f>SUMIF(N$67:N$97,$D1629,P$67:P$97)</f>
        <v>0</v>
      </c>
      <c r="N1629" s="9"/>
      <c r="O1629" s="10"/>
      <c r="P1629" s="11"/>
      <c r="Q1629" s="6">
        <f>SUMIF(R$67:R$97,$D1629,T$67:T$97)</f>
        <v>0</v>
      </c>
      <c r="R1629" s="9"/>
      <c r="S1629" s="10"/>
      <c r="T1629" s="11"/>
      <c r="U1629" s="6">
        <f>SUMIF(V$67:V$97,$D1629,X$67:X$97)</f>
        <v>0</v>
      </c>
      <c r="V1629" s="9"/>
      <c r="W1629" s="10"/>
      <c r="X1629" s="11"/>
      <c r="Y1629" s="6">
        <f>SUMIF(Z$67:Z$97,$D1629,AB$67:AB$97)</f>
        <v>0</v>
      </c>
      <c r="Z1629" s="9"/>
      <c r="AA1629" s="10"/>
      <c r="AB1629" s="11"/>
      <c r="AC1629" s="6">
        <f>SUMIF(AD$67:AD$97,$D1629,AF$67:AF$97)</f>
        <v>0</v>
      </c>
      <c r="AD1629" s="9"/>
      <c r="AE1629" s="10"/>
      <c r="AF1629" s="11"/>
      <c r="AG1629" s="6">
        <f>SUMIF(AH$67:AH$97,$D1629,AJ$67:AJ$97)</f>
        <v>0</v>
      </c>
      <c r="AH1629" s="9"/>
      <c r="AI1629" s="10"/>
      <c r="AJ1629" s="11"/>
      <c r="AK1629" s="6">
        <f>SUMIF(AL$67:AL$97,$D1629,AN$67:AN$97)</f>
        <v>0</v>
      </c>
      <c r="AL1629" s="9"/>
      <c r="AM1629" s="10"/>
      <c r="AN1629" s="11"/>
      <c r="AO1629" s="6">
        <f>SUMIF(AP$67:AP$97,$D1629,AR$67:AR$97)</f>
        <v>0</v>
      </c>
      <c r="AP1629" s="9"/>
      <c r="AQ1629" s="10"/>
      <c r="AR1629" s="11"/>
      <c r="AS1629" s="6">
        <f>SUMIF(AT$67:AT$97,$D1629,AV$67:AV$97)</f>
        <v>0</v>
      </c>
      <c r="AT1629" s="9"/>
      <c r="AU1629" s="10"/>
      <c r="AV1629" s="11"/>
      <c r="AW1629" s="6">
        <f>SUMIF(AX$67:AX$97,$D1629,AZ$67:AZ$97)</f>
        <v>0</v>
      </c>
      <c r="AX1629" s="9"/>
      <c r="AY1629" s="10"/>
      <c r="AZ1629" s="11"/>
      <c r="BA1629" s="6">
        <f>SUMIF(BB$67:BB$97,$D1629,BD$67:BD$97)</f>
        <v>0</v>
      </c>
      <c r="BB1629" s="9"/>
      <c r="BC1629" s="10"/>
      <c r="BD1629" s="11"/>
      <c r="BE1629" s="6">
        <f>SUMIF(BF$67:BF$97,$D1629,BH$67:BH$97)</f>
        <v>0</v>
      </c>
      <c r="BF1629" s="9"/>
      <c r="BG1629" s="10"/>
      <c r="BH1629" s="11"/>
      <c r="BI1629" s="6">
        <f>SUMIF(BJ$67:BJ$97,$D1629,BL$67:BL$97)</f>
        <v>0</v>
      </c>
      <c r="BJ1629" s="9"/>
      <c r="BK1629" s="10"/>
      <c r="BL1629" s="11"/>
      <c r="BM1629" s="6">
        <f>SUMIF(BN$67:BN$97,$D1629,BP$67:BP$97)</f>
        <v>0</v>
      </c>
      <c r="BN1629" s="9"/>
      <c r="BO1629" s="10"/>
      <c r="BP1629" s="11"/>
      <c r="BQ1629" s="6">
        <f>SUMIF(BR$67:BR$97,$D1629,BT$67:BT$97)</f>
        <v>0</v>
      </c>
      <c r="BR1629" s="9"/>
      <c r="BS1629" s="10"/>
      <c r="BT1629" s="11"/>
      <c r="BU1629" s="6">
        <f>SUMIF(BV$67:BV$97,$D1629,BX$67:BX$97)</f>
        <v>0</v>
      </c>
      <c r="BV1629" s="9"/>
      <c r="BW1629" s="10"/>
      <c r="BX1629" s="11"/>
      <c r="BY1629" s="6">
        <f>SUMIF(BZ$67:BZ$97,$D1629,CB$67:CB$97)</f>
        <v>0</v>
      </c>
      <c r="BZ1629" s="9"/>
      <c r="CA1629" s="10"/>
      <c r="CB1629" s="11"/>
      <c r="CC1629" s="6">
        <f>SUMIF(CD$67:CD$97,$D1629,CF$67:CF$97)</f>
        <v>0</v>
      </c>
      <c r="CD1629" s="9"/>
      <c r="CE1629" s="10"/>
      <c r="CF1629" s="11"/>
      <c r="CG1629" s="6">
        <f>SUMIF(CH$67:CH$97,$D1629,CJ$67:CJ$97)</f>
        <v>0</v>
      </c>
      <c r="CH1629" s="9"/>
      <c r="CI1629" s="10"/>
      <c r="CJ1629" s="11"/>
      <c r="CK1629" s="6">
        <f>SUMIF(CL$67:CL$97,$D1629,CN$67:CN$97)</f>
        <v>0</v>
      </c>
      <c r="CL1629" s="9"/>
      <c r="CM1629" s="10"/>
      <c r="CN1629" s="11"/>
      <c r="CO1629" s="6">
        <f>SUMIF(CP$67:CP$97,$D1629,CR$67:CR$97)</f>
        <v>0</v>
      </c>
      <c r="CP1629" s="9"/>
      <c r="CQ1629" s="10"/>
      <c r="CR1629" s="11"/>
      <c r="CS1629" s="6">
        <f>SUMIF(CT$67:CT$97,$D1629,CV$67:CV$97)</f>
        <v>0</v>
      </c>
      <c r="CT1629" s="9"/>
      <c r="CU1629" s="10"/>
      <c r="CV1629" s="11"/>
      <c r="CW1629" s="6">
        <f>SUMIF(CX$67:CX$97,$D1629,CZ$67:CZ$97)</f>
        <v>0</v>
      </c>
      <c r="CX1629" s="9"/>
      <c r="CY1629" s="10"/>
      <c r="CZ1629" s="11"/>
      <c r="DA1629" s="6">
        <f>SUMIF(DB$67:DB$97,$D1629,DD$67:DD$97)</f>
        <v>0</v>
      </c>
      <c r="DB1629" s="9"/>
      <c r="DC1629" s="10"/>
      <c r="DD1629" s="11"/>
      <c r="DE1629" s="6">
        <f>SUMIF(DF$67:DF$97,$D1629,DH$67:DH$97)</f>
        <v>0</v>
      </c>
      <c r="DF1629" s="9"/>
      <c r="DG1629" s="10"/>
      <c r="DH1629" s="11"/>
      <c r="DI1629" s="6">
        <f>SUMIF(DJ$67:DJ$97,$D1629,DL$67:DL$97)</f>
        <v>0</v>
      </c>
      <c r="DJ1629" s="9"/>
      <c r="DK1629" s="10"/>
      <c r="DL1629" s="11"/>
      <c r="DM1629" s="6">
        <f>SUMIF(DN$67:DN$97,$D1629,DP$67:DP$97)</f>
        <v>0</v>
      </c>
      <c r="DN1629" s="9"/>
      <c r="DO1629" s="10"/>
      <c r="DP1629" s="11"/>
      <c r="DQ1629" s="6">
        <f>SUMIF(DR$67:DR$97,$D1629,DT$67:DT$97)</f>
        <v>0</v>
      </c>
      <c r="DR1629" s="9"/>
      <c r="DS1629" s="10"/>
      <c r="DT1629" s="11"/>
      <c r="DU1629" s="6">
        <f>SUMIF(DV$67:DV$97,$D1629,DX$67:DX$97)</f>
        <v>0</v>
      </c>
      <c r="DV1629" s="9"/>
      <c r="DW1629" s="10"/>
      <c r="DX1629" s="11"/>
      <c r="DY1629" s="6">
        <f>SUMIF(DZ$67:DZ$97,$D1629,EB$67:EB$97)</f>
        <v>0</v>
      </c>
      <c r="DZ1629" s="9"/>
      <c r="EA1629" s="10"/>
      <c r="EB1629" s="11"/>
      <c r="EC1629" s="6">
        <f>SUMIF(ED$67:ED$97,$D1629,EF$67:EF$97)</f>
        <v>0</v>
      </c>
      <c r="ED1629" s="9"/>
      <c r="EE1629" s="10"/>
      <c r="EF1629" s="11"/>
      <c r="EG1629" s="6">
        <f>SUMIF(EH$67:EH$97,$D1629,EJ$67:EJ$97)</f>
        <v>0</v>
      </c>
      <c r="EH1629" s="9"/>
      <c r="EI1629" s="10"/>
      <c r="EJ1629" s="11"/>
      <c r="EK1629" s="6">
        <f>SUMIF(EL$67:EL$97,$D1629,EN$67:EN$97)</f>
        <v>0</v>
      </c>
      <c r="EL1629" s="9"/>
      <c r="EM1629" s="10"/>
      <c r="EN1629" s="11"/>
      <c r="EO1629" s="6">
        <f>SUMIF(EP$67:EP$97,$D1629,ER$67:ER$97)</f>
        <v>0</v>
      </c>
      <c r="EP1629" s="9"/>
      <c r="EQ1629" s="10"/>
      <c r="ER1629" s="11"/>
      <c r="ES1629" s="6">
        <f>SUMIF(ET$67:ET$97,$D1629,EV$67:EV$97)</f>
        <v>0</v>
      </c>
      <c r="ET1629" s="9"/>
      <c r="EU1629" s="10"/>
      <c r="EV1629" s="11"/>
      <c r="EW1629" s="6">
        <f>SUMIF(EX$67:EX$97,$D1629,EZ$67:EZ$97)</f>
        <v>0</v>
      </c>
      <c r="EX1629" s="9"/>
      <c r="EY1629" s="10"/>
      <c r="EZ1629" s="11"/>
      <c r="FA1629" s="6">
        <f>SUMIF(FB$67:FB$97,$D1629,FD$67:FD$97)</f>
        <v>0</v>
      </c>
      <c r="FB1629" s="9"/>
      <c r="FC1629" s="10"/>
      <c r="FD1629" s="11"/>
      <c r="FE1629" s="6">
        <f>SUMIF(FF$67:FF$97,$D1629,FH$67:FH$97)</f>
        <v>0</v>
      </c>
      <c r="FF1629" s="9"/>
      <c r="FG1629" s="10"/>
      <c r="FH1629" s="11"/>
      <c r="FI1629" s="6">
        <f>SUMIF(FJ$67:FJ$97,$D1629,FL$67:FL$97)</f>
        <v>0</v>
      </c>
      <c r="FJ1629" s="9"/>
      <c r="FK1629" s="10"/>
      <c r="FL1629" s="11"/>
      <c r="FM1629" s="6">
        <f>SUMIF(FN$67:FN$97,$D1629,FP$67:FP$97)</f>
        <v>0</v>
      </c>
      <c r="FN1629" s="9"/>
      <c r="FO1629" s="10"/>
      <c r="FP1629" s="11"/>
      <c r="FQ1629" s="6">
        <f>SUMIF(FR$67:FR$97,$D1629,FT$67:FT$97)</f>
        <v>0</v>
      </c>
      <c r="FR1629" s="9"/>
      <c r="FS1629" s="10"/>
      <c r="FT1629" s="11"/>
      <c r="FU1629" s="6">
        <f>SUMIF(FV$67:FV$97,$D1629,FX$67:FX$97)</f>
        <v>0</v>
      </c>
      <c r="FV1629" s="9"/>
      <c r="FW1629" s="10"/>
      <c r="FX1629" s="11"/>
      <c r="FY1629" s="6">
        <f>SUMIF(FZ$67:FZ$97,$D1629,GB$67:GB$97)</f>
        <v>0</v>
      </c>
      <c r="FZ1629" s="9"/>
      <c r="GA1629" s="10"/>
      <c r="GB1629" s="11"/>
      <c r="GC1629" s="6">
        <f>SUMIF(GD$67:GD$97,$D1629,GF$67:GF$97)</f>
        <v>0</v>
      </c>
      <c r="GD1629" s="9"/>
      <c r="GE1629" s="10"/>
      <c r="GF1629" s="11"/>
      <c r="GG1629" s="6">
        <f>SUMIF(GH$67:GH$97,$D1629,GJ$67:GJ$97)</f>
        <v>0</v>
      </c>
      <c r="GH1629" s="9"/>
      <c r="GI1629" s="10"/>
      <c r="GJ1629" s="11"/>
      <c r="GK1629" s="6">
        <f>SUMIF(GL$67:GL$97,$D1629,GN$67:GN$97)</f>
        <v>0</v>
      </c>
      <c r="GL1629" s="9"/>
      <c r="GM1629" s="10"/>
      <c r="GN1629" s="11"/>
      <c r="GO1629" s="6">
        <f>SUMIF(GP$67:GP$97,$D1629,GR$67:GR$97)</f>
        <v>0</v>
      </c>
      <c r="GP1629" s="9"/>
      <c r="GQ1629" s="10"/>
      <c r="GR1629" s="11"/>
      <c r="GS1629" s="6">
        <f>SUMIF(GT$67:GT$97,$D1629,GV$67:GV$97)</f>
        <v>0</v>
      </c>
      <c r="GT1629" s="9"/>
      <c r="GU1629" s="10"/>
      <c r="GV1629" s="20"/>
      <c r="GW1629" s="19">
        <f t="shared" si="38"/>
        <v>0</v>
      </c>
      <c r="GX1629" s="472"/>
      <c r="GY1629" s="473"/>
    </row>
    <row r="1630" spans="1:207" ht="30">
      <c r="A1630" s="210" t="s">
        <v>78</v>
      </c>
      <c r="B1630" s="475"/>
      <c r="C1630" s="144" t="s">
        <v>454</v>
      </c>
      <c r="D1630" s="237" t="s">
        <v>450</v>
      </c>
      <c r="E1630" s="206">
        <f>SUMIF(F$98:F$128,$D1630,H$98:H$128)</f>
        <v>0</v>
      </c>
      <c r="F1630" s="9"/>
      <c r="G1630" s="10"/>
      <c r="H1630" s="11"/>
      <c r="I1630" s="6">
        <f>SUMIF(J$98:J$128,$D1630,L$98:L$128)</f>
        <v>0</v>
      </c>
      <c r="J1630" s="9"/>
      <c r="K1630" s="10"/>
      <c r="L1630" s="11"/>
      <c r="M1630" s="6">
        <f>SUMIF(N$98:N$128,$D1630,P$98:P$128)</f>
        <v>0</v>
      </c>
      <c r="N1630" s="9"/>
      <c r="O1630" s="10"/>
      <c r="P1630" s="11"/>
      <c r="Q1630" s="6">
        <f>SUMIF(R$98:R$128,$D1630,T$98:T$128)</f>
        <v>0</v>
      </c>
      <c r="R1630" s="9"/>
      <c r="S1630" s="10"/>
      <c r="T1630" s="11"/>
      <c r="U1630" s="6">
        <f>SUMIF(V$98:V$128,$D1630,X$98:X$128)</f>
        <v>0</v>
      </c>
      <c r="V1630" s="9"/>
      <c r="W1630" s="10"/>
      <c r="X1630" s="11"/>
      <c r="Y1630" s="6">
        <f>SUMIF(Z$98:Z$128,$D1630,AB$98:AB$128)</f>
        <v>0</v>
      </c>
      <c r="Z1630" s="9"/>
      <c r="AA1630" s="10"/>
      <c r="AB1630" s="11"/>
      <c r="AC1630" s="6">
        <f>SUMIF(AD$98:AD$128,$D1630,AF$98:AF$128)</f>
        <v>0</v>
      </c>
      <c r="AD1630" s="9"/>
      <c r="AE1630" s="10"/>
      <c r="AF1630" s="11"/>
      <c r="AG1630" s="6">
        <f>SUMIF(AH$98:AH$128,$D1630,AJ$98:AJ$128)</f>
        <v>0</v>
      </c>
      <c r="AH1630" s="9"/>
      <c r="AI1630" s="10"/>
      <c r="AJ1630" s="11"/>
      <c r="AK1630" s="6">
        <f>SUMIF(AL$98:AL$128,$D1630,AN$98:AN$128)</f>
        <v>0</v>
      </c>
      <c r="AL1630" s="9"/>
      <c r="AM1630" s="10"/>
      <c r="AN1630" s="11"/>
      <c r="AO1630" s="6">
        <f>SUMIF(AP$98:AP$128,$D1630,AR$98:AR$128)</f>
        <v>0</v>
      </c>
      <c r="AP1630" s="9"/>
      <c r="AQ1630" s="10"/>
      <c r="AR1630" s="11"/>
      <c r="AS1630" s="6">
        <f>SUMIF(AT$98:AT$128,$D1630,AV$98:AV$128)</f>
        <v>0</v>
      </c>
      <c r="AT1630" s="9"/>
      <c r="AU1630" s="10"/>
      <c r="AV1630" s="11"/>
      <c r="AW1630" s="6">
        <f>SUMIF(AX$98:AX$128,$D1630,AZ$98:AZ$128)</f>
        <v>0</v>
      </c>
      <c r="AX1630" s="9"/>
      <c r="AY1630" s="10"/>
      <c r="AZ1630" s="11"/>
      <c r="BA1630" s="6">
        <f>SUMIF(BB$98:BB$128,$D1630,BD$98:BD$128)</f>
        <v>0</v>
      </c>
      <c r="BB1630" s="9"/>
      <c r="BC1630" s="10"/>
      <c r="BD1630" s="11"/>
      <c r="BE1630" s="6">
        <f>SUMIF(BF$98:BF$128,$D1630,BH$98:BH$128)</f>
        <v>0</v>
      </c>
      <c r="BF1630" s="9"/>
      <c r="BG1630" s="10"/>
      <c r="BH1630" s="11"/>
      <c r="BI1630" s="6">
        <f>SUMIF(BJ$98:BJ$128,$D1630,BL$98:BL$128)</f>
        <v>0</v>
      </c>
      <c r="BJ1630" s="9"/>
      <c r="BK1630" s="10"/>
      <c r="BL1630" s="11"/>
      <c r="BM1630" s="6">
        <f>SUMIF(BN$98:BN$128,$D1630,BP$98:BP$128)</f>
        <v>0</v>
      </c>
      <c r="BN1630" s="9"/>
      <c r="BO1630" s="10"/>
      <c r="BP1630" s="11"/>
      <c r="BQ1630" s="6">
        <f>SUMIF(BR$98:BR$128,$D1630,BT$98:BT$128)</f>
        <v>0</v>
      </c>
      <c r="BR1630" s="9"/>
      <c r="BS1630" s="10"/>
      <c r="BT1630" s="11"/>
      <c r="BU1630" s="6">
        <f>SUMIF(BV$98:BV$128,$D1630,BX$98:BX$128)</f>
        <v>0</v>
      </c>
      <c r="BV1630" s="9"/>
      <c r="BW1630" s="10"/>
      <c r="BX1630" s="11"/>
      <c r="BY1630" s="6">
        <f>SUMIF(BZ$98:BZ$128,$D1630,CB$98:CB$128)</f>
        <v>0</v>
      </c>
      <c r="BZ1630" s="9"/>
      <c r="CA1630" s="10"/>
      <c r="CB1630" s="11"/>
      <c r="CC1630" s="6">
        <f>SUMIF(CD$98:CD$128,$D1630,CF$98:CF$128)</f>
        <v>0</v>
      </c>
      <c r="CD1630" s="9"/>
      <c r="CE1630" s="10"/>
      <c r="CF1630" s="11"/>
      <c r="CG1630" s="6">
        <f>SUMIF(CH$98:CH$128,$D1630,CJ$98:CJ$128)</f>
        <v>0</v>
      </c>
      <c r="CH1630" s="9"/>
      <c r="CI1630" s="10"/>
      <c r="CJ1630" s="11"/>
      <c r="CK1630" s="6">
        <f>SUMIF(CL$98:CL$128,$D1630,CN$98:CN$128)</f>
        <v>0</v>
      </c>
      <c r="CL1630" s="9"/>
      <c r="CM1630" s="10"/>
      <c r="CN1630" s="11"/>
      <c r="CO1630" s="6">
        <f>SUMIF(CP$98:CP$128,$D1630,CR$98:CR$128)</f>
        <v>0</v>
      </c>
      <c r="CP1630" s="9"/>
      <c r="CQ1630" s="10"/>
      <c r="CR1630" s="11"/>
      <c r="CS1630" s="6">
        <f>SUMIF(CT$98:CT$128,$D1630,CV$98:CV$128)</f>
        <v>0</v>
      </c>
      <c r="CT1630" s="9"/>
      <c r="CU1630" s="10"/>
      <c r="CV1630" s="11"/>
      <c r="CW1630" s="6">
        <f>SUMIF(CX$98:CX$128,$D1630,CZ$98:CZ$128)</f>
        <v>0</v>
      </c>
      <c r="CX1630" s="9"/>
      <c r="CY1630" s="10"/>
      <c r="CZ1630" s="11"/>
      <c r="DA1630" s="6">
        <f>SUMIF(DB$98:DB$128,$D1630,DD$98:DD$128)</f>
        <v>0</v>
      </c>
      <c r="DB1630" s="9"/>
      <c r="DC1630" s="10"/>
      <c r="DD1630" s="11"/>
      <c r="DE1630" s="6">
        <f>SUMIF(DF$98:DF$128,$D1630,DH$98:DH$128)</f>
        <v>0</v>
      </c>
      <c r="DF1630" s="9"/>
      <c r="DG1630" s="10"/>
      <c r="DH1630" s="11"/>
      <c r="DI1630" s="6">
        <f>SUMIF(DJ$98:DJ$128,$D1630,DL$98:DL$128)</f>
        <v>0</v>
      </c>
      <c r="DJ1630" s="9"/>
      <c r="DK1630" s="10"/>
      <c r="DL1630" s="11"/>
      <c r="DM1630" s="6">
        <f>SUMIF(DN$98:DN$128,$D1630,DP$98:DP$128)</f>
        <v>0</v>
      </c>
      <c r="DN1630" s="9"/>
      <c r="DO1630" s="10"/>
      <c r="DP1630" s="11"/>
      <c r="DQ1630" s="6">
        <f>SUMIF(DR$98:DR$128,$D1630,DT$98:DT$128)</f>
        <v>0</v>
      </c>
      <c r="DR1630" s="9"/>
      <c r="DS1630" s="10"/>
      <c r="DT1630" s="11"/>
      <c r="DU1630" s="6">
        <f>SUMIF(DV$98:DV$128,$D1630,DX$98:DX$128)</f>
        <v>0</v>
      </c>
      <c r="DV1630" s="9"/>
      <c r="DW1630" s="10"/>
      <c r="DX1630" s="11"/>
      <c r="DY1630" s="6">
        <f>SUMIF(DZ$98:DZ$128,$D1630,EB$98:EB$128)</f>
        <v>0</v>
      </c>
      <c r="DZ1630" s="9"/>
      <c r="EA1630" s="10"/>
      <c r="EB1630" s="11"/>
      <c r="EC1630" s="6">
        <f>SUMIF(ED$98:ED$128,$D1630,EF$98:EF$128)</f>
        <v>0</v>
      </c>
      <c r="ED1630" s="9"/>
      <c r="EE1630" s="10"/>
      <c r="EF1630" s="11"/>
      <c r="EG1630" s="6">
        <f>SUMIF(EH$98:EH$128,$D1630,EJ$98:EJ$128)</f>
        <v>0</v>
      </c>
      <c r="EH1630" s="9"/>
      <c r="EI1630" s="10"/>
      <c r="EJ1630" s="11"/>
      <c r="EK1630" s="6">
        <f>SUMIF(EL$98:EL$128,$D1630,EN$98:EN$128)</f>
        <v>0</v>
      </c>
      <c r="EL1630" s="9"/>
      <c r="EM1630" s="10"/>
      <c r="EN1630" s="11"/>
      <c r="EO1630" s="6">
        <f>SUMIF(EP$98:EP$128,$D1630,ER$98:ER$128)</f>
        <v>0</v>
      </c>
      <c r="EP1630" s="9"/>
      <c r="EQ1630" s="10"/>
      <c r="ER1630" s="11"/>
      <c r="ES1630" s="6">
        <f>SUMIF(ET$98:ET$128,$D1630,EV$98:EV$128)</f>
        <v>0</v>
      </c>
      <c r="ET1630" s="9"/>
      <c r="EU1630" s="10"/>
      <c r="EV1630" s="11"/>
      <c r="EW1630" s="6">
        <f>SUMIF(EX$98:EX$128,$D1630,EZ$98:EZ$128)</f>
        <v>0</v>
      </c>
      <c r="EX1630" s="9"/>
      <c r="EY1630" s="10"/>
      <c r="EZ1630" s="11"/>
      <c r="FA1630" s="6">
        <f>SUMIF(FB$98:FB$128,$D1630,FD$98:FD$128)</f>
        <v>0</v>
      </c>
      <c r="FB1630" s="9"/>
      <c r="FC1630" s="10"/>
      <c r="FD1630" s="11"/>
      <c r="FE1630" s="6">
        <f>SUMIF(FF$98:FF$128,$D1630,FH$98:FH$128)</f>
        <v>0</v>
      </c>
      <c r="FF1630" s="9"/>
      <c r="FG1630" s="10"/>
      <c r="FH1630" s="11"/>
      <c r="FI1630" s="6">
        <f>SUMIF(FJ$98:FJ$128,$D1630,FL$98:FL$128)</f>
        <v>0</v>
      </c>
      <c r="FJ1630" s="9"/>
      <c r="FK1630" s="10"/>
      <c r="FL1630" s="11"/>
      <c r="FM1630" s="6">
        <f>SUMIF(FN$98:FN$128,$D1630,FP$98:FP$128)</f>
        <v>0</v>
      </c>
      <c r="FN1630" s="9"/>
      <c r="FO1630" s="10"/>
      <c r="FP1630" s="11"/>
      <c r="FQ1630" s="6">
        <f>SUMIF(FR$98:FR$128,$D1630,FT$98:FT$128)</f>
        <v>0</v>
      </c>
      <c r="FR1630" s="9"/>
      <c r="FS1630" s="10"/>
      <c r="FT1630" s="11"/>
      <c r="FU1630" s="6">
        <f>SUMIF(FV$98:FV$128,$D1630,FX$98:FX$128)</f>
        <v>0</v>
      </c>
      <c r="FV1630" s="9"/>
      <c r="FW1630" s="10"/>
      <c r="FX1630" s="11"/>
      <c r="FY1630" s="6">
        <f>SUMIF(FZ$98:FZ$128,$D1630,GB$98:GB$128)</f>
        <v>0</v>
      </c>
      <c r="FZ1630" s="9"/>
      <c r="GA1630" s="10"/>
      <c r="GB1630" s="11"/>
      <c r="GC1630" s="6">
        <f>SUMIF(GD$98:GD$128,$D1630,GF$98:GF$128)</f>
        <v>0</v>
      </c>
      <c r="GD1630" s="9"/>
      <c r="GE1630" s="10"/>
      <c r="GF1630" s="11"/>
      <c r="GG1630" s="6">
        <f>SUMIF(GH$98:GH$128,$D1630,GJ$98:GJ$128)</f>
        <v>0</v>
      </c>
      <c r="GH1630" s="9"/>
      <c r="GI1630" s="10"/>
      <c r="GJ1630" s="11"/>
      <c r="GK1630" s="6">
        <f>SUMIF(GL$98:GL$128,$D1630,GN$98:GN$128)</f>
        <v>0</v>
      </c>
      <c r="GL1630" s="9"/>
      <c r="GM1630" s="10"/>
      <c r="GN1630" s="11"/>
      <c r="GO1630" s="6">
        <f>SUMIF(GP$98:GP$128,$D1630,GR$98:GR$128)</f>
        <v>0</v>
      </c>
      <c r="GP1630" s="9"/>
      <c r="GQ1630" s="10"/>
      <c r="GR1630" s="11"/>
      <c r="GS1630" s="6">
        <f>SUMIF(GT$98:GT$128,$D1630,GV$98:GV$128)</f>
        <v>0</v>
      </c>
      <c r="GT1630" s="9"/>
      <c r="GU1630" s="10"/>
      <c r="GV1630" s="20"/>
      <c r="GW1630" s="19">
        <f t="shared" si="38"/>
        <v>0</v>
      </c>
      <c r="GX1630" s="472"/>
      <c r="GY1630" s="473"/>
    </row>
    <row r="1631" spans="1:207" ht="30">
      <c r="A1631" s="210" t="s">
        <v>79</v>
      </c>
      <c r="B1631" s="475"/>
      <c r="C1631" s="144" t="s">
        <v>454</v>
      </c>
      <c r="D1631" s="237" t="s">
        <v>450</v>
      </c>
      <c r="E1631" s="206">
        <f>SUMIF(F$129:F$159,$D1631,H$129:H$159)</f>
        <v>0</v>
      </c>
      <c r="F1631" s="9"/>
      <c r="G1631" s="10"/>
      <c r="H1631" s="11"/>
      <c r="I1631" s="6">
        <f>SUMIF(J$129:J$159,$D1631,L$129:L$159)</f>
        <v>0</v>
      </c>
      <c r="J1631" s="9"/>
      <c r="K1631" s="10"/>
      <c r="L1631" s="11"/>
      <c r="M1631" s="6">
        <f>SUMIF(N$129:N$159,$D1631,P$129:P$159)</f>
        <v>0</v>
      </c>
      <c r="N1631" s="9"/>
      <c r="O1631" s="10"/>
      <c r="P1631" s="11"/>
      <c r="Q1631" s="6">
        <f>SUMIF(R$129:R$159,$D1631,T$129:T$159)</f>
        <v>0</v>
      </c>
      <c r="R1631" s="9"/>
      <c r="S1631" s="10"/>
      <c r="T1631" s="11"/>
      <c r="U1631" s="6">
        <f>SUMIF(V$129:V$159,$D1631,X$129:X$159)</f>
        <v>0</v>
      </c>
      <c r="V1631" s="9"/>
      <c r="W1631" s="10"/>
      <c r="X1631" s="11"/>
      <c r="Y1631" s="6">
        <f>SUMIF(Z$129:Z$159,$D1631,AB$129:AB$159)</f>
        <v>0</v>
      </c>
      <c r="Z1631" s="9"/>
      <c r="AA1631" s="10"/>
      <c r="AB1631" s="11"/>
      <c r="AC1631" s="6">
        <f>SUMIF(AD$129:AD$159,$D1631,AF$129:AF$159)</f>
        <v>0</v>
      </c>
      <c r="AD1631" s="9"/>
      <c r="AE1631" s="10"/>
      <c r="AF1631" s="11"/>
      <c r="AG1631" s="6">
        <f>SUMIF(AH$129:AH$159,$D1631,AJ$129:AJ$159)</f>
        <v>0</v>
      </c>
      <c r="AH1631" s="9"/>
      <c r="AI1631" s="10"/>
      <c r="AJ1631" s="11"/>
      <c r="AK1631" s="6">
        <f>SUMIF(AL$129:AL$159,$D1631,AN$129:AN$159)</f>
        <v>0</v>
      </c>
      <c r="AL1631" s="9"/>
      <c r="AM1631" s="10"/>
      <c r="AN1631" s="11"/>
      <c r="AO1631" s="6">
        <f>SUMIF(AP$129:AP$159,$D1631,AR$129:AR$159)</f>
        <v>0</v>
      </c>
      <c r="AP1631" s="9"/>
      <c r="AQ1631" s="10"/>
      <c r="AR1631" s="11"/>
      <c r="AS1631" s="6">
        <f>SUMIF(AT$129:AT$159,$D1631,AV$129:AV$159)</f>
        <v>0</v>
      </c>
      <c r="AT1631" s="9"/>
      <c r="AU1631" s="10"/>
      <c r="AV1631" s="11"/>
      <c r="AW1631" s="6">
        <f>SUMIF(AX$129:AX$159,$D1631,AZ$129:AZ$159)</f>
        <v>0</v>
      </c>
      <c r="AX1631" s="9"/>
      <c r="AY1631" s="10"/>
      <c r="AZ1631" s="11"/>
      <c r="BA1631" s="6">
        <f>SUMIF(BB$129:BB$159,$D1631,BD$129:BD$159)</f>
        <v>0</v>
      </c>
      <c r="BB1631" s="9"/>
      <c r="BC1631" s="10"/>
      <c r="BD1631" s="11"/>
      <c r="BE1631" s="6">
        <f>SUMIF(BF$129:BF$159,$D1631,BH$129:BH$159)</f>
        <v>0</v>
      </c>
      <c r="BF1631" s="9"/>
      <c r="BG1631" s="10"/>
      <c r="BH1631" s="11"/>
      <c r="BI1631" s="6">
        <f>SUMIF(BJ$129:BJ$159,$D1631,BL$129:BL$159)</f>
        <v>0</v>
      </c>
      <c r="BJ1631" s="9"/>
      <c r="BK1631" s="10"/>
      <c r="BL1631" s="11"/>
      <c r="BM1631" s="6">
        <f>SUMIF(BN$129:BN$159,$D1631,BP$129:BP$159)</f>
        <v>0</v>
      </c>
      <c r="BN1631" s="9"/>
      <c r="BO1631" s="10"/>
      <c r="BP1631" s="11"/>
      <c r="BQ1631" s="6">
        <f>SUMIF(BR$129:BR$159,$D1631,BT$129:BT$159)</f>
        <v>0</v>
      </c>
      <c r="BR1631" s="9"/>
      <c r="BS1631" s="10"/>
      <c r="BT1631" s="11"/>
      <c r="BU1631" s="6">
        <f>SUMIF(BV$129:BV$159,$D1631,BX$129:BX$159)</f>
        <v>0</v>
      </c>
      <c r="BV1631" s="9"/>
      <c r="BW1631" s="10"/>
      <c r="BX1631" s="11"/>
      <c r="BY1631" s="6">
        <f>SUMIF(BZ$129:BZ$159,$D1631,CB$129:CB$159)</f>
        <v>0</v>
      </c>
      <c r="BZ1631" s="9"/>
      <c r="CA1631" s="10"/>
      <c r="CB1631" s="11"/>
      <c r="CC1631" s="6">
        <f>SUMIF(CD$129:CD$159,$D1631,CF$129:CF$159)</f>
        <v>0</v>
      </c>
      <c r="CD1631" s="9"/>
      <c r="CE1631" s="10"/>
      <c r="CF1631" s="11"/>
      <c r="CG1631" s="6">
        <f>SUMIF(CH$129:CH$159,$D1631,CJ$129:CJ$159)</f>
        <v>0</v>
      </c>
      <c r="CH1631" s="9"/>
      <c r="CI1631" s="10"/>
      <c r="CJ1631" s="11"/>
      <c r="CK1631" s="6">
        <f>SUMIF(CL$129:CL$159,$D1631,CN$129:CN$159)</f>
        <v>0</v>
      </c>
      <c r="CL1631" s="9"/>
      <c r="CM1631" s="10"/>
      <c r="CN1631" s="11"/>
      <c r="CO1631" s="6">
        <f>SUMIF(CP$129:CP$159,$D1631,CR$129:CR$159)</f>
        <v>0</v>
      </c>
      <c r="CP1631" s="9"/>
      <c r="CQ1631" s="10"/>
      <c r="CR1631" s="11"/>
      <c r="CS1631" s="6">
        <f>SUMIF(CT$129:CT$159,$D1631,CV$129:CV$159)</f>
        <v>0</v>
      </c>
      <c r="CT1631" s="9"/>
      <c r="CU1631" s="10"/>
      <c r="CV1631" s="11"/>
      <c r="CW1631" s="6">
        <f>SUMIF(CX$129:CX$159,$D1631,CZ$129:CZ$159)</f>
        <v>0</v>
      </c>
      <c r="CX1631" s="9"/>
      <c r="CY1631" s="10"/>
      <c r="CZ1631" s="11"/>
      <c r="DA1631" s="6">
        <f>SUMIF(DB$129:DB$159,$D1631,DD$129:DD$159)</f>
        <v>0</v>
      </c>
      <c r="DB1631" s="9"/>
      <c r="DC1631" s="10"/>
      <c r="DD1631" s="11"/>
      <c r="DE1631" s="6">
        <f>SUMIF(DF$129:DF$159,$D1631,DH$129:DH$159)</f>
        <v>0</v>
      </c>
      <c r="DF1631" s="9"/>
      <c r="DG1631" s="10"/>
      <c r="DH1631" s="11"/>
      <c r="DI1631" s="6">
        <f>SUMIF(DJ$129:DJ$159,$D1631,DL$129:DL$159)</f>
        <v>0</v>
      </c>
      <c r="DJ1631" s="9"/>
      <c r="DK1631" s="10"/>
      <c r="DL1631" s="11"/>
      <c r="DM1631" s="6">
        <f>SUMIF(DN$129:DN$159,$D1631,DP$129:DP$159)</f>
        <v>0</v>
      </c>
      <c r="DN1631" s="9"/>
      <c r="DO1631" s="10"/>
      <c r="DP1631" s="11"/>
      <c r="DQ1631" s="6">
        <f>SUMIF(DR$129:DR$159,$D1631,DT$129:DT$159)</f>
        <v>0</v>
      </c>
      <c r="DR1631" s="9"/>
      <c r="DS1631" s="10"/>
      <c r="DT1631" s="11"/>
      <c r="DU1631" s="6">
        <f>SUMIF(DV$129:DV$159,$D1631,DX$129:DX$159)</f>
        <v>0</v>
      </c>
      <c r="DV1631" s="9"/>
      <c r="DW1631" s="10"/>
      <c r="DX1631" s="11"/>
      <c r="DY1631" s="6">
        <f>SUMIF(DZ$129:DZ$159,$D1631,EB$129:EB$159)</f>
        <v>0</v>
      </c>
      <c r="DZ1631" s="9"/>
      <c r="EA1631" s="10"/>
      <c r="EB1631" s="11"/>
      <c r="EC1631" s="6">
        <f>SUMIF(ED$129:ED$159,$D1631,EF$129:EF$159)</f>
        <v>0</v>
      </c>
      <c r="ED1631" s="9"/>
      <c r="EE1631" s="10"/>
      <c r="EF1631" s="11"/>
      <c r="EG1631" s="6">
        <f>SUMIF(EH$129:EH$159,$D1631,EJ$129:EJ$159)</f>
        <v>0</v>
      </c>
      <c r="EH1631" s="9"/>
      <c r="EI1631" s="10"/>
      <c r="EJ1631" s="11"/>
      <c r="EK1631" s="6">
        <f>SUMIF(EL$129:EL$159,$D1631,EN$129:EN$159)</f>
        <v>0</v>
      </c>
      <c r="EL1631" s="9"/>
      <c r="EM1631" s="10"/>
      <c r="EN1631" s="11"/>
      <c r="EO1631" s="6">
        <f>SUMIF(EP$129:EP$159,$D1631,ER$129:ER$159)</f>
        <v>0</v>
      </c>
      <c r="EP1631" s="9"/>
      <c r="EQ1631" s="10"/>
      <c r="ER1631" s="11"/>
      <c r="ES1631" s="6">
        <f>SUMIF(ET$129:ET$159,$D1631,EV$129:EV$159)</f>
        <v>0</v>
      </c>
      <c r="ET1631" s="9"/>
      <c r="EU1631" s="10"/>
      <c r="EV1631" s="11"/>
      <c r="EW1631" s="6">
        <f>SUMIF(EX$129:EX$159,$D1631,EZ$129:EZ$159)</f>
        <v>0</v>
      </c>
      <c r="EX1631" s="9"/>
      <c r="EY1631" s="10"/>
      <c r="EZ1631" s="11"/>
      <c r="FA1631" s="6">
        <f>SUMIF(FB$129:FB$159,$D1631,FD$129:FD$159)</f>
        <v>0</v>
      </c>
      <c r="FB1631" s="9"/>
      <c r="FC1631" s="10"/>
      <c r="FD1631" s="11"/>
      <c r="FE1631" s="6">
        <f>SUMIF(FF$129:FF$159,$D1631,FH$129:FH$159)</f>
        <v>0</v>
      </c>
      <c r="FF1631" s="9"/>
      <c r="FG1631" s="10"/>
      <c r="FH1631" s="11"/>
      <c r="FI1631" s="6">
        <f>SUMIF(FJ$129:FJ$159,$D1631,FL$129:FL$159)</f>
        <v>0</v>
      </c>
      <c r="FJ1631" s="9"/>
      <c r="FK1631" s="10"/>
      <c r="FL1631" s="11"/>
      <c r="FM1631" s="6">
        <f>SUMIF(FN$129:FN$159,$D1631,FP$129:FP$159)</f>
        <v>0</v>
      </c>
      <c r="FN1631" s="9"/>
      <c r="FO1631" s="10"/>
      <c r="FP1631" s="11"/>
      <c r="FQ1631" s="6">
        <f>SUMIF(FR$129:FR$159,$D1631,FT$129:FT$159)</f>
        <v>0</v>
      </c>
      <c r="FR1631" s="9"/>
      <c r="FS1631" s="10"/>
      <c r="FT1631" s="11"/>
      <c r="FU1631" s="6">
        <f>SUMIF(FV$129:FV$159,$D1631,FX$129:FX$159)</f>
        <v>0</v>
      </c>
      <c r="FV1631" s="9"/>
      <c r="FW1631" s="10"/>
      <c r="FX1631" s="11"/>
      <c r="FY1631" s="6">
        <f>SUMIF(FZ$129:FZ$159,$D1631,GB$129:GB$159)</f>
        <v>0</v>
      </c>
      <c r="FZ1631" s="9"/>
      <c r="GA1631" s="10"/>
      <c r="GB1631" s="11"/>
      <c r="GC1631" s="6">
        <f>SUMIF(GD$129:GD$159,$D1631,GF$129:GF$159)</f>
        <v>0</v>
      </c>
      <c r="GD1631" s="9"/>
      <c r="GE1631" s="10"/>
      <c r="GF1631" s="11"/>
      <c r="GG1631" s="6">
        <f>SUMIF(GH$129:GH$159,$D1631,GJ$129:GJ$159)</f>
        <v>0</v>
      </c>
      <c r="GH1631" s="9"/>
      <c r="GI1631" s="10"/>
      <c r="GJ1631" s="11"/>
      <c r="GK1631" s="6">
        <f>SUMIF(GL$129:GL$159,$D1631,GN$129:GN$159)</f>
        <v>0</v>
      </c>
      <c r="GL1631" s="9"/>
      <c r="GM1631" s="10"/>
      <c r="GN1631" s="11"/>
      <c r="GO1631" s="6">
        <f>SUMIF(GP$129:GP$159,$D1631,GR$129:GR$159)</f>
        <v>0</v>
      </c>
      <c r="GP1631" s="9"/>
      <c r="GQ1631" s="10"/>
      <c r="GR1631" s="11"/>
      <c r="GS1631" s="6">
        <f>SUMIF(GT$129:GT$159,$D1631,GV$129:GV$159)</f>
        <v>0</v>
      </c>
      <c r="GT1631" s="9"/>
      <c r="GU1631" s="10"/>
      <c r="GV1631" s="20"/>
      <c r="GW1631" s="19">
        <f t="shared" si="38"/>
        <v>0</v>
      </c>
      <c r="GX1631" s="472"/>
      <c r="GY1631" s="473"/>
    </row>
    <row r="1632" spans="1:207" ht="30">
      <c r="A1632" s="210" t="s">
        <v>80</v>
      </c>
      <c r="B1632" s="475"/>
      <c r="C1632" s="144" t="s">
        <v>454</v>
      </c>
      <c r="D1632" s="237" t="s">
        <v>450</v>
      </c>
      <c r="E1632" s="206">
        <f>SUMIF(F$160:F$190,$D1632,H$160:H$190)</f>
        <v>0</v>
      </c>
      <c r="F1632" s="9"/>
      <c r="G1632" s="10"/>
      <c r="H1632" s="11"/>
      <c r="I1632" s="6">
        <f>SUMIF(J$160:J$190,$D1632,L$160:L$190)</f>
        <v>0</v>
      </c>
      <c r="J1632" s="9"/>
      <c r="K1632" s="10"/>
      <c r="L1632" s="11"/>
      <c r="M1632" s="6">
        <f>SUMIF(N$160:N$190,$D1632,P$160:P$190)</f>
        <v>0</v>
      </c>
      <c r="N1632" s="9"/>
      <c r="O1632" s="10"/>
      <c r="P1632" s="11"/>
      <c r="Q1632" s="6">
        <f>SUMIF(R$160:R$190,$D1632,T$160:T$190)</f>
        <v>0</v>
      </c>
      <c r="R1632" s="9"/>
      <c r="S1632" s="10"/>
      <c r="T1632" s="11"/>
      <c r="U1632" s="6">
        <f>SUMIF(V$160:V$190,$D1632,X$160:X$190)</f>
        <v>0</v>
      </c>
      <c r="V1632" s="9"/>
      <c r="W1632" s="10"/>
      <c r="X1632" s="11"/>
      <c r="Y1632" s="6">
        <f>SUMIF(Z$160:Z$190,$D1632,AB$160:AB$190)</f>
        <v>0</v>
      </c>
      <c r="Z1632" s="9"/>
      <c r="AA1632" s="10"/>
      <c r="AB1632" s="11"/>
      <c r="AC1632" s="6">
        <f>SUMIF(AD$160:AD$190,$D1632,AF$160:AF$190)</f>
        <v>0</v>
      </c>
      <c r="AD1632" s="9"/>
      <c r="AE1632" s="10"/>
      <c r="AF1632" s="11"/>
      <c r="AG1632" s="6">
        <f>SUMIF(AH$160:AH$190,$D1632,AJ$160:AJ$190)</f>
        <v>0</v>
      </c>
      <c r="AH1632" s="9"/>
      <c r="AI1632" s="10"/>
      <c r="AJ1632" s="11"/>
      <c r="AK1632" s="6">
        <f>SUMIF(AL$160:AL$190,$D1632,AN$160:AN$190)</f>
        <v>0</v>
      </c>
      <c r="AL1632" s="9"/>
      <c r="AM1632" s="10"/>
      <c r="AN1632" s="11"/>
      <c r="AO1632" s="6">
        <f>SUMIF(AP$160:AP$190,$D1632,AR$160:AR$190)</f>
        <v>0</v>
      </c>
      <c r="AP1632" s="9"/>
      <c r="AQ1632" s="10"/>
      <c r="AR1632" s="11"/>
      <c r="AS1632" s="6">
        <f>SUMIF(AT$160:AT$190,$D1632,AV$160:AV$190)</f>
        <v>0</v>
      </c>
      <c r="AT1632" s="9"/>
      <c r="AU1632" s="10"/>
      <c r="AV1632" s="11"/>
      <c r="AW1632" s="6">
        <f>SUMIF(AX$160:AX$190,$D1632,AZ$160:AZ$190)</f>
        <v>0</v>
      </c>
      <c r="AX1632" s="9"/>
      <c r="AY1632" s="10"/>
      <c r="AZ1632" s="11"/>
      <c r="BA1632" s="6">
        <f>SUMIF(BB$160:BB$190,$D1632,BD$160:BD$190)</f>
        <v>0</v>
      </c>
      <c r="BB1632" s="9"/>
      <c r="BC1632" s="10"/>
      <c r="BD1632" s="11"/>
      <c r="BE1632" s="6">
        <f>SUMIF(BF$160:BF$190,$D1632,BH$160:BH$190)</f>
        <v>0</v>
      </c>
      <c r="BF1632" s="9"/>
      <c r="BG1632" s="10"/>
      <c r="BH1632" s="11"/>
      <c r="BI1632" s="6">
        <f>SUMIF(BJ$160:BJ$190,$D1632,BL$160:BL$190)</f>
        <v>0</v>
      </c>
      <c r="BJ1632" s="9"/>
      <c r="BK1632" s="10"/>
      <c r="BL1632" s="11"/>
      <c r="BM1632" s="6">
        <f>SUMIF(BN$160:BN$190,$D1632,BP$160:BP$190)</f>
        <v>0</v>
      </c>
      <c r="BN1632" s="9"/>
      <c r="BO1632" s="10"/>
      <c r="BP1632" s="11"/>
      <c r="BQ1632" s="6">
        <f>SUMIF(BR$160:BR$190,$D1632,BT$160:BT$190)</f>
        <v>0</v>
      </c>
      <c r="BR1632" s="9"/>
      <c r="BS1632" s="10"/>
      <c r="BT1632" s="11"/>
      <c r="BU1632" s="6">
        <f>SUMIF(BV$160:BV$190,$D1632,BX$160:BX$190)</f>
        <v>0</v>
      </c>
      <c r="BV1632" s="9"/>
      <c r="BW1632" s="10"/>
      <c r="BX1632" s="11"/>
      <c r="BY1632" s="6">
        <f>SUMIF(BZ$160:BZ$190,$D1632,CB$160:CB$190)</f>
        <v>0</v>
      </c>
      <c r="BZ1632" s="9"/>
      <c r="CA1632" s="10"/>
      <c r="CB1632" s="11"/>
      <c r="CC1632" s="6">
        <f>SUMIF(CD$160:CD$190,$D1632,CF$160:CF$190)</f>
        <v>0</v>
      </c>
      <c r="CD1632" s="9"/>
      <c r="CE1632" s="10"/>
      <c r="CF1632" s="11"/>
      <c r="CG1632" s="6">
        <f>SUMIF(CH$160:CH$190,$D1632,CJ$160:CJ$190)</f>
        <v>0</v>
      </c>
      <c r="CH1632" s="9"/>
      <c r="CI1632" s="10"/>
      <c r="CJ1632" s="11"/>
      <c r="CK1632" s="6">
        <f>SUMIF(CL$160:CL$190,$D1632,CN$160:CN$190)</f>
        <v>0</v>
      </c>
      <c r="CL1632" s="9"/>
      <c r="CM1632" s="10"/>
      <c r="CN1632" s="11"/>
      <c r="CO1632" s="6">
        <f>SUMIF(CP$160:CP$190,$D1632,CR$160:CR$190)</f>
        <v>0</v>
      </c>
      <c r="CP1632" s="9"/>
      <c r="CQ1632" s="10"/>
      <c r="CR1632" s="11"/>
      <c r="CS1632" s="6">
        <f>SUMIF(CT$160:CT$190,$D1632,CV$160:CV$190)</f>
        <v>0</v>
      </c>
      <c r="CT1632" s="9"/>
      <c r="CU1632" s="10"/>
      <c r="CV1632" s="11"/>
      <c r="CW1632" s="6">
        <f>SUMIF(CX$160:CX$190,$D1632,CZ$160:CZ$190)</f>
        <v>0</v>
      </c>
      <c r="CX1632" s="9"/>
      <c r="CY1632" s="10"/>
      <c r="CZ1632" s="11"/>
      <c r="DA1632" s="6">
        <f>SUMIF(DB$160:DB$190,$D1632,DD$160:DD$190)</f>
        <v>0</v>
      </c>
      <c r="DB1632" s="9"/>
      <c r="DC1632" s="10"/>
      <c r="DD1632" s="11"/>
      <c r="DE1632" s="6">
        <f>SUMIF(DF$160:DF$190,$D1632,DH$160:DH$190)</f>
        <v>0</v>
      </c>
      <c r="DF1632" s="9"/>
      <c r="DG1632" s="10"/>
      <c r="DH1632" s="11"/>
      <c r="DI1632" s="6">
        <f>SUMIF(DJ$160:DJ$190,$D1632,DL$160:DL$190)</f>
        <v>0</v>
      </c>
      <c r="DJ1632" s="9"/>
      <c r="DK1632" s="10"/>
      <c r="DL1632" s="11"/>
      <c r="DM1632" s="6">
        <f>SUMIF(DN$160:DN$190,$D1632,DP$160:DP$190)</f>
        <v>0</v>
      </c>
      <c r="DN1632" s="9"/>
      <c r="DO1632" s="10"/>
      <c r="DP1632" s="11"/>
      <c r="DQ1632" s="6">
        <f>SUMIF(DR$160:DR$190,$D1632,DT$160:DT$190)</f>
        <v>0</v>
      </c>
      <c r="DR1632" s="9"/>
      <c r="DS1632" s="10"/>
      <c r="DT1632" s="11"/>
      <c r="DU1632" s="6">
        <f>SUMIF(DV$160:DV$190,$D1632,DX$160:DX$190)</f>
        <v>0</v>
      </c>
      <c r="DV1632" s="9"/>
      <c r="DW1632" s="10"/>
      <c r="DX1632" s="11"/>
      <c r="DY1632" s="6">
        <f>SUMIF(DZ$160:DZ$190,$D1632,EB$160:EB$190)</f>
        <v>0</v>
      </c>
      <c r="DZ1632" s="9"/>
      <c r="EA1632" s="10"/>
      <c r="EB1632" s="11"/>
      <c r="EC1632" s="6">
        <f>SUMIF(ED$160:ED$190,$D1632,EF$160:EF$190)</f>
        <v>0</v>
      </c>
      <c r="ED1632" s="9"/>
      <c r="EE1632" s="10"/>
      <c r="EF1632" s="11"/>
      <c r="EG1632" s="6">
        <f>SUMIF(EH$160:EH$190,$D1632,EJ$160:EJ$190)</f>
        <v>0</v>
      </c>
      <c r="EH1632" s="9"/>
      <c r="EI1632" s="10"/>
      <c r="EJ1632" s="11"/>
      <c r="EK1632" s="6">
        <f>SUMIF(EL$160:EL$190,$D1632,EN$160:EN$190)</f>
        <v>0</v>
      </c>
      <c r="EL1632" s="9"/>
      <c r="EM1632" s="10"/>
      <c r="EN1632" s="11"/>
      <c r="EO1632" s="6">
        <f>SUMIF(EP$160:EP$190,$D1632,ER$160:ER$190)</f>
        <v>0</v>
      </c>
      <c r="EP1632" s="9"/>
      <c r="EQ1632" s="10"/>
      <c r="ER1632" s="11"/>
      <c r="ES1632" s="6">
        <f>SUMIF(ET$160:ET$190,$D1632,EV$160:EV$190)</f>
        <v>0</v>
      </c>
      <c r="ET1632" s="9"/>
      <c r="EU1632" s="10"/>
      <c r="EV1632" s="11"/>
      <c r="EW1632" s="6">
        <f>SUMIF(EX$160:EX$190,$D1632,EZ$160:EZ$190)</f>
        <v>0</v>
      </c>
      <c r="EX1632" s="9"/>
      <c r="EY1632" s="10"/>
      <c r="EZ1632" s="11"/>
      <c r="FA1632" s="6">
        <f>SUMIF(FB$160:FB$190,$D1632,FD$160:FD$190)</f>
        <v>0</v>
      </c>
      <c r="FB1632" s="9"/>
      <c r="FC1632" s="10"/>
      <c r="FD1632" s="11"/>
      <c r="FE1632" s="6">
        <f>SUMIF(FF$160:FF$190,$D1632,FH$160:FH$190)</f>
        <v>0</v>
      </c>
      <c r="FF1632" s="9"/>
      <c r="FG1632" s="10"/>
      <c r="FH1632" s="11"/>
      <c r="FI1632" s="6">
        <f>SUMIF(FJ$160:FJ$190,$D1632,FL$160:FL$190)</f>
        <v>0</v>
      </c>
      <c r="FJ1632" s="9"/>
      <c r="FK1632" s="10"/>
      <c r="FL1632" s="11"/>
      <c r="FM1632" s="6">
        <f>SUMIF(FN$160:FN$190,$D1632,FP$160:FP$190)</f>
        <v>0</v>
      </c>
      <c r="FN1632" s="9"/>
      <c r="FO1632" s="10"/>
      <c r="FP1632" s="11"/>
      <c r="FQ1632" s="6">
        <f>SUMIF(FR$160:FR$190,$D1632,FT$160:FT$190)</f>
        <v>0</v>
      </c>
      <c r="FR1632" s="9"/>
      <c r="FS1632" s="10"/>
      <c r="FT1632" s="11"/>
      <c r="FU1632" s="6">
        <f>SUMIF(FV$160:FV$190,$D1632,FX$160:FX$190)</f>
        <v>0</v>
      </c>
      <c r="FV1632" s="9"/>
      <c r="FW1632" s="10"/>
      <c r="FX1632" s="11"/>
      <c r="FY1632" s="6">
        <f>SUMIF(FZ$160:FZ$190,$D1632,GB$160:GB$190)</f>
        <v>0</v>
      </c>
      <c r="FZ1632" s="9"/>
      <c r="GA1632" s="10"/>
      <c r="GB1632" s="11"/>
      <c r="GC1632" s="6">
        <f>SUMIF(GD$160:GD$190,$D1632,GF$160:GF$190)</f>
        <v>0</v>
      </c>
      <c r="GD1632" s="9"/>
      <c r="GE1632" s="10"/>
      <c r="GF1632" s="11"/>
      <c r="GG1632" s="6">
        <f>SUMIF(GH$160:GH$190,$D1632,GJ$160:GJ$190)</f>
        <v>0</v>
      </c>
      <c r="GH1632" s="9"/>
      <c r="GI1632" s="10"/>
      <c r="GJ1632" s="11"/>
      <c r="GK1632" s="6">
        <f>SUMIF(GL$160:GL$190,$D1632,GN$160:GN$190)</f>
        <v>0</v>
      </c>
      <c r="GL1632" s="9"/>
      <c r="GM1632" s="10"/>
      <c r="GN1632" s="11"/>
      <c r="GO1632" s="6">
        <f>SUMIF(GP$160:GP$190,$D1632,GR$160:GR$190)</f>
        <v>0</v>
      </c>
      <c r="GP1632" s="9"/>
      <c r="GQ1632" s="10"/>
      <c r="GR1632" s="11"/>
      <c r="GS1632" s="6">
        <f>SUMIF(GT$160:GT$190,$D1632,GV$160:GV$190)</f>
        <v>0</v>
      </c>
      <c r="GT1632" s="9"/>
      <c r="GU1632" s="10"/>
      <c r="GV1632" s="20"/>
      <c r="GW1632" s="19">
        <f t="shared" si="38"/>
        <v>0</v>
      </c>
      <c r="GX1632" s="472"/>
      <c r="GY1632" s="473"/>
    </row>
    <row r="1633" spans="1:207" ht="30">
      <c r="A1633" s="210" t="s">
        <v>81</v>
      </c>
      <c r="B1633" s="475"/>
      <c r="C1633" s="144" t="s">
        <v>454</v>
      </c>
      <c r="D1633" s="237" t="s">
        <v>450</v>
      </c>
      <c r="E1633" s="206">
        <f>SUMIF(F$191:F$221,$D1633,H$191:H$221)</f>
        <v>0</v>
      </c>
      <c r="F1633" s="9"/>
      <c r="G1633" s="10"/>
      <c r="H1633" s="11"/>
      <c r="I1633" s="6">
        <f>SUMIF(J$191:J$221,$D1633,L$191:L$221)</f>
        <v>0</v>
      </c>
      <c r="J1633" s="9"/>
      <c r="K1633" s="10"/>
      <c r="L1633" s="11"/>
      <c r="M1633" s="6">
        <f>SUMIF(N$191:N$221,$D1633,P$191:P$221)</f>
        <v>0</v>
      </c>
      <c r="N1633" s="9"/>
      <c r="O1633" s="10"/>
      <c r="P1633" s="11"/>
      <c r="Q1633" s="6">
        <f>SUMIF(R$191:R$221,$D1633,T$191:T$221)</f>
        <v>0</v>
      </c>
      <c r="R1633" s="9"/>
      <c r="S1633" s="10"/>
      <c r="T1633" s="11"/>
      <c r="U1633" s="6">
        <f>SUMIF(V$191:V$221,$D1633,X$191:X$221)</f>
        <v>0</v>
      </c>
      <c r="V1633" s="9"/>
      <c r="W1633" s="10"/>
      <c r="X1633" s="11"/>
      <c r="Y1633" s="6">
        <f>SUMIF(Z$191:Z$221,$D1633,AB$191:AB$221)</f>
        <v>0</v>
      </c>
      <c r="Z1633" s="9"/>
      <c r="AA1633" s="10"/>
      <c r="AB1633" s="11"/>
      <c r="AC1633" s="6">
        <f>SUMIF(AD$191:AD$221,$D1633,AF$191:AF$221)</f>
        <v>0</v>
      </c>
      <c r="AD1633" s="9"/>
      <c r="AE1633" s="10"/>
      <c r="AF1633" s="11"/>
      <c r="AG1633" s="6">
        <f>SUMIF(AH$191:AH$221,$D1633,AJ$191:AJ$221)</f>
        <v>0</v>
      </c>
      <c r="AH1633" s="9"/>
      <c r="AI1633" s="10"/>
      <c r="AJ1633" s="11"/>
      <c r="AK1633" s="6">
        <f>SUMIF(AL$191:AL$221,$D1633,AN$191:AN$221)</f>
        <v>0</v>
      </c>
      <c r="AL1633" s="9"/>
      <c r="AM1633" s="10"/>
      <c r="AN1633" s="11"/>
      <c r="AO1633" s="6">
        <f>SUMIF(AP$191:AP$221,$D1633,AR$191:AR$221)</f>
        <v>0</v>
      </c>
      <c r="AP1633" s="9"/>
      <c r="AQ1633" s="10"/>
      <c r="AR1633" s="11"/>
      <c r="AS1633" s="6">
        <f>SUMIF(AT$191:AT$221,$D1633,AV$191:AV$221)</f>
        <v>0</v>
      </c>
      <c r="AT1633" s="9"/>
      <c r="AU1633" s="10"/>
      <c r="AV1633" s="11"/>
      <c r="AW1633" s="6">
        <f>SUMIF(AX$191:AX$221,$D1633,AZ$191:AZ$221)</f>
        <v>0</v>
      </c>
      <c r="AX1633" s="9"/>
      <c r="AY1633" s="10"/>
      <c r="AZ1633" s="11"/>
      <c r="BA1633" s="6">
        <f>SUMIF(BB$191:BB$221,$D1633,BD$191:BD$221)</f>
        <v>0</v>
      </c>
      <c r="BB1633" s="9"/>
      <c r="BC1633" s="10"/>
      <c r="BD1633" s="11"/>
      <c r="BE1633" s="6">
        <f>SUMIF(BF$191:BF$221,$D1633,BH$191:BH$221)</f>
        <v>0</v>
      </c>
      <c r="BF1633" s="9"/>
      <c r="BG1633" s="10"/>
      <c r="BH1633" s="11"/>
      <c r="BI1633" s="6">
        <f>SUMIF(BJ$191:BJ$221,$D1633,BL$191:BL$221)</f>
        <v>0</v>
      </c>
      <c r="BJ1633" s="9"/>
      <c r="BK1633" s="10"/>
      <c r="BL1633" s="11"/>
      <c r="BM1633" s="6">
        <f>SUMIF(BN$191:BN$221,$D1633,BP$191:BP$221)</f>
        <v>0</v>
      </c>
      <c r="BN1633" s="9"/>
      <c r="BO1633" s="10"/>
      <c r="BP1633" s="11"/>
      <c r="BQ1633" s="6">
        <f>SUMIF(BR$191:BR$221,$D1633,BT$191:BT$221)</f>
        <v>0</v>
      </c>
      <c r="BR1633" s="9"/>
      <c r="BS1633" s="10"/>
      <c r="BT1633" s="11"/>
      <c r="BU1633" s="6">
        <f>SUMIF(BV$191:BV$221,$D1633,BX$191:BX$221)</f>
        <v>0</v>
      </c>
      <c r="BV1633" s="9"/>
      <c r="BW1633" s="10"/>
      <c r="BX1633" s="11"/>
      <c r="BY1633" s="6">
        <f>SUMIF(BZ$191:BZ$221,$D1633,CB$191:CB$221)</f>
        <v>0</v>
      </c>
      <c r="BZ1633" s="9"/>
      <c r="CA1633" s="10"/>
      <c r="CB1633" s="11"/>
      <c r="CC1633" s="6">
        <f>SUMIF(CD$191:CD$221,$D1633,CF$191:CF$221)</f>
        <v>0</v>
      </c>
      <c r="CD1633" s="9"/>
      <c r="CE1633" s="10"/>
      <c r="CF1633" s="11"/>
      <c r="CG1633" s="6">
        <f>SUMIF(CH$191:CH$221,$D1633,CJ$191:CJ$221)</f>
        <v>0</v>
      </c>
      <c r="CH1633" s="9"/>
      <c r="CI1633" s="10"/>
      <c r="CJ1633" s="11"/>
      <c r="CK1633" s="6">
        <f>SUMIF(CL$191:CL$221,$D1633,CN$191:CN$221)</f>
        <v>0</v>
      </c>
      <c r="CL1633" s="9"/>
      <c r="CM1633" s="10"/>
      <c r="CN1633" s="11"/>
      <c r="CO1633" s="6">
        <f>SUMIF(CP$191:CP$221,$D1633,CR$191:CR$221)</f>
        <v>0</v>
      </c>
      <c r="CP1633" s="9"/>
      <c r="CQ1633" s="10"/>
      <c r="CR1633" s="11"/>
      <c r="CS1633" s="6">
        <f>SUMIF(CT$191:CT$221,$D1633,CV$191:CV$221)</f>
        <v>0</v>
      </c>
      <c r="CT1633" s="9"/>
      <c r="CU1633" s="10"/>
      <c r="CV1633" s="11"/>
      <c r="CW1633" s="6">
        <f>SUMIF(CX$191:CX$221,$D1633,CZ$191:CZ$221)</f>
        <v>0</v>
      </c>
      <c r="CX1633" s="9"/>
      <c r="CY1633" s="10"/>
      <c r="CZ1633" s="11"/>
      <c r="DA1633" s="6">
        <f>SUMIF(DB$191:DB$221,$D1633,DD$191:DD$221)</f>
        <v>0</v>
      </c>
      <c r="DB1633" s="9"/>
      <c r="DC1633" s="10"/>
      <c r="DD1633" s="11"/>
      <c r="DE1633" s="6">
        <f>SUMIF(DF$191:DF$221,$D1633,DH$191:DH$221)</f>
        <v>0</v>
      </c>
      <c r="DF1633" s="9"/>
      <c r="DG1633" s="10"/>
      <c r="DH1633" s="11"/>
      <c r="DI1633" s="6">
        <f>SUMIF(DJ$191:DJ$221,$D1633,DL$191:DL$221)</f>
        <v>0</v>
      </c>
      <c r="DJ1633" s="9"/>
      <c r="DK1633" s="10"/>
      <c r="DL1633" s="11"/>
      <c r="DM1633" s="6">
        <f>SUMIF(DN$191:DN$221,$D1633,DP$191:DP$221)</f>
        <v>0</v>
      </c>
      <c r="DN1633" s="9"/>
      <c r="DO1633" s="10"/>
      <c r="DP1633" s="11"/>
      <c r="DQ1633" s="6">
        <f>SUMIF(DR$191:DR$221,$D1633,DT$191:DT$221)</f>
        <v>0</v>
      </c>
      <c r="DR1633" s="9"/>
      <c r="DS1633" s="10"/>
      <c r="DT1633" s="11"/>
      <c r="DU1633" s="6">
        <f>SUMIF(DV$191:DV$221,$D1633,DX$191:DX$221)</f>
        <v>0</v>
      </c>
      <c r="DV1633" s="9"/>
      <c r="DW1633" s="10"/>
      <c r="DX1633" s="11"/>
      <c r="DY1633" s="6">
        <f>SUMIF(DZ$191:DZ$221,$D1633,EB$191:EB$221)</f>
        <v>0</v>
      </c>
      <c r="DZ1633" s="9"/>
      <c r="EA1633" s="10"/>
      <c r="EB1633" s="11"/>
      <c r="EC1633" s="6">
        <f>SUMIF(ED$191:ED$221,$D1633,EF$191:EF$221)</f>
        <v>0</v>
      </c>
      <c r="ED1633" s="9"/>
      <c r="EE1633" s="10"/>
      <c r="EF1633" s="11"/>
      <c r="EG1633" s="6">
        <f>SUMIF(EH$191:EH$221,$D1633,EJ$191:EJ$221)</f>
        <v>0</v>
      </c>
      <c r="EH1633" s="9"/>
      <c r="EI1633" s="10"/>
      <c r="EJ1633" s="11"/>
      <c r="EK1633" s="6">
        <f>SUMIF(EL$191:EL$221,$D1633,EN$191:EN$221)</f>
        <v>0</v>
      </c>
      <c r="EL1633" s="9"/>
      <c r="EM1633" s="10"/>
      <c r="EN1633" s="11"/>
      <c r="EO1633" s="6">
        <f>SUMIF(EP$191:EP$221,$D1633,ER$191:ER$221)</f>
        <v>0</v>
      </c>
      <c r="EP1633" s="9"/>
      <c r="EQ1633" s="10"/>
      <c r="ER1633" s="11"/>
      <c r="ES1633" s="6">
        <f>SUMIF(ET$191:ET$221,$D1633,EV$191:EV$221)</f>
        <v>0</v>
      </c>
      <c r="ET1633" s="9"/>
      <c r="EU1633" s="10"/>
      <c r="EV1633" s="11"/>
      <c r="EW1633" s="6">
        <f>SUMIF(EX$191:EX$221,$D1633,EZ$191:EZ$221)</f>
        <v>0</v>
      </c>
      <c r="EX1633" s="9"/>
      <c r="EY1633" s="10"/>
      <c r="EZ1633" s="11"/>
      <c r="FA1633" s="6">
        <f>SUMIF(FB$191:FB$221,$D1633,FD$191:FD$221)</f>
        <v>0</v>
      </c>
      <c r="FB1633" s="9"/>
      <c r="FC1633" s="10"/>
      <c r="FD1633" s="11"/>
      <c r="FE1633" s="6">
        <f>SUMIF(FF$191:FF$221,$D1633,FH$191:FH$221)</f>
        <v>0</v>
      </c>
      <c r="FF1633" s="9"/>
      <c r="FG1633" s="10"/>
      <c r="FH1633" s="11"/>
      <c r="FI1633" s="6">
        <f>SUMIF(FJ$191:FJ$221,$D1633,FL$191:FL$221)</f>
        <v>0</v>
      </c>
      <c r="FJ1633" s="9"/>
      <c r="FK1633" s="10"/>
      <c r="FL1633" s="11"/>
      <c r="FM1633" s="6">
        <f>SUMIF(FN$191:FN$221,$D1633,FP$191:FP$221)</f>
        <v>0</v>
      </c>
      <c r="FN1633" s="9"/>
      <c r="FO1633" s="10"/>
      <c r="FP1633" s="11"/>
      <c r="FQ1633" s="6">
        <f>SUMIF(FR$191:FR$221,$D1633,FT$191:FT$221)</f>
        <v>0</v>
      </c>
      <c r="FR1633" s="9"/>
      <c r="FS1633" s="10"/>
      <c r="FT1633" s="11"/>
      <c r="FU1633" s="6">
        <f>SUMIF(FV$191:FV$221,$D1633,FX$191:FX$221)</f>
        <v>0</v>
      </c>
      <c r="FV1633" s="9"/>
      <c r="FW1633" s="10"/>
      <c r="FX1633" s="11"/>
      <c r="FY1633" s="6">
        <f>SUMIF(FZ$191:FZ$221,$D1633,GB$191:GB$221)</f>
        <v>0</v>
      </c>
      <c r="FZ1633" s="9"/>
      <c r="GA1633" s="10"/>
      <c r="GB1633" s="11"/>
      <c r="GC1633" s="6">
        <f>SUMIF(GD$191:GD$221,$D1633,GF$191:GF$221)</f>
        <v>0</v>
      </c>
      <c r="GD1633" s="9"/>
      <c r="GE1633" s="10"/>
      <c r="GF1633" s="11"/>
      <c r="GG1633" s="6">
        <f>SUMIF(GH$191:GH$221,$D1633,GJ$191:GJ$221)</f>
        <v>0</v>
      </c>
      <c r="GH1633" s="9"/>
      <c r="GI1633" s="10"/>
      <c r="GJ1633" s="11"/>
      <c r="GK1633" s="6">
        <f>SUMIF(GL$191:GL$221,$D1633,GN$191:GN$221)</f>
        <v>0</v>
      </c>
      <c r="GL1633" s="9"/>
      <c r="GM1633" s="10"/>
      <c r="GN1633" s="11"/>
      <c r="GO1633" s="6">
        <f>SUMIF(GP$191:GP$221,$D1633,GR$191:GR$221)</f>
        <v>0</v>
      </c>
      <c r="GP1633" s="9"/>
      <c r="GQ1633" s="10"/>
      <c r="GR1633" s="11"/>
      <c r="GS1633" s="6">
        <f>SUMIF(GT$191:GT$221,$D1633,GV$191:GV$221)</f>
        <v>0</v>
      </c>
      <c r="GT1633" s="9"/>
      <c r="GU1633" s="10"/>
      <c r="GV1633" s="20"/>
      <c r="GW1633" s="19">
        <f t="shared" si="38"/>
        <v>0</v>
      </c>
      <c r="GX1633" s="472"/>
      <c r="GY1633" s="473"/>
    </row>
    <row r="1634" spans="1:207" ht="30">
      <c r="A1634" s="210" t="s">
        <v>82</v>
      </c>
      <c r="B1634" s="475"/>
      <c r="C1634" s="144" t="s">
        <v>454</v>
      </c>
      <c r="D1634" s="237" t="s">
        <v>450</v>
      </c>
      <c r="E1634" s="206">
        <f>SUMIF(F$222:F$252,$D1634,H$222:H$252)</f>
        <v>0</v>
      </c>
      <c r="F1634" s="9"/>
      <c r="G1634" s="10"/>
      <c r="H1634" s="11"/>
      <c r="I1634" s="6">
        <f>SUMIF(J$222:J$252,$D1634,L$222:L$252)</f>
        <v>0</v>
      </c>
      <c r="J1634" s="9"/>
      <c r="K1634" s="10"/>
      <c r="L1634" s="11"/>
      <c r="M1634" s="6">
        <f>SUMIF(N$222:N$252,$D1634,P$222:P$252)</f>
        <v>0</v>
      </c>
      <c r="N1634" s="9"/>
      <c r="O1634" s="10"/>
      <c r="P1634" s="11"/>
      <c r="Q1634" s="6">
        <f>SUMIF(R$222:R$252,$D1634,T$222:T$252)</f>
        <v>0</v>
      </c>
      <c r="R1634" s="9"/>
      <c r="S1634" s="10"/>
      <c r="T1634" s="11"/>
      <c r="U1634" s="6">
        <f>SUMIF(V$222:V$252,$D1634,X$222:X$252)</f>
        <v>0</v>
      </c>
      <c r="V1634" s="9"/>
      <c r="W1634" s="10"/>
      <c r="X1634" s="11"/>
      <c r="Y1634" s="6">
        <f>SUMIF(Z$222:Z$252,$D1634,AB$222:AB$252)</f>
        <v>0</v>
      </c>
      <c r="Z1634" s="9"/>
      <c r="AA1634" s="10"/>
      <c r="AB1634" s="11"/>
      <c r="AC1634" s="6">
        <f>SUMIF(AD$222:AD$252,$D1634,AF$222:AF$252)</f>
        <v>0</v>
      </c>
      <c r="AD1634" s="9"/>
      <c r="AE1634" s="10"/>
      <c r="AF1634" s="11"/>
      <c r="AG1634" s="6">
        <f>SUMIF(AH$222:AH$252,$D1634,AJ$222:AJ$252)</f>
        <v>0</v>
      </c>
      <c r="AH1634" s="9"/>
      <c r="AI1634" s="10"/>
      <c r="AJ1634" s="11"/>
      <c r="AK1634" s="6">
        <f>SUMIF(AL$222:AL$252,$D1634,AN$222:AN$252)</f>
        <v>0</v>
      </c>
      <c r="AL1634" s="9"/>
      <c r="AM1634" s="10"/>
      <c r="AN1634" s="11"/>
      <c r="AO1634" s="6">
        <f>SUMIF(AP$222:AP$252,$D1634,AR$222:AR$252)</f>
        <v>0</v>
      </c>
      <c r="AP1634" s="9"/>
      <c r="AQ1634" s="10"/>
      <c r="AR1634" s="11"/>
      <c r="AS1634" s="6">
        <f>SUMIF(AT$222:AT$252,$D1634,AV$222:AV$252)</f>
        <v>0</v>
      </c>
      <c r="AT1634" s="9"/>
      <c r="AU1634" s="10"/>
      <c r="AV1634" s="11"/>
      <c r="AW1634" s="6">
        <f>SUMIF(AX$222:AX$252,$D1634,AZ$222:AZ$252)</f>
        <v>0</v>
      </c>
      <c r="AX1634" s="9"/>
      <c r="AY1634" s="10"/>
      <c r="AZ1634" s="11"/>
      <c r="BA1634" s="6">
        <f>SUMIF(BB$222:BB$252,$D1634,BD$222:BD$252)</f>
        <v>0</v>
      </c>
      <c r="BB1634" s="9"/>
      <c r="BC1634" s="10"/>
      <c r="BD1634" s="11"/>
      <c r="BE1634" s="6">
        <f>SUMIF(BF$222:BF$252,$D1634,BH$222:BH$252)</f>
        <v>0</v>
      </c>
      <c r="BF1634" s="9"/>
      <c r="BG1634" s="10"/>
      <c r="BH1634" s="11"/>
      <c r="BI1634" s="6">
        <f>SUMIF(BJ$222:BJ$252,$D1634,BL$222:BL$252)</f>
        <v>0</v>
      </c>
      <c r="BJ1634" s="9"/>
      <c r="BK1634" s="10"/>
      <c r="BL1634" s="11"/>
      <c r="BM1634" s="6">
        <f>SUMIF(BN$222:BN$252,$D1634,BP$222:BP$252)</f>
        <v>0</v>
      </c>
      <c r="BN1634" s="9"/>
      <c r="BO1634" s="10"/>
      <c r="BP1634" s="11"/>
      <c r="BQ1634" s="6">
        <f>SUMIF(BR$222:BR$252,$D1634,BT$222:BT$252)</f>
        <v>0</v>
      </c>
      <c r="BR1634" s="9"/>
      <c r="BS1634" s="10"/>
      <c r="BT1634" s="11"/>
      <c r="BU1634" s="6">
        <f>SUMIF(BV$222:BV$252,$D1634,BX$222:BX$252)</f>
        <v>0</v>
      </c>
      <c r="BV1634" s="9"/>
      <c r="BW1634" s="10"/>
      <c r="BX1634" s="11"/>
      <c r="BY1634" s="6">
        <f>SUMIF(BZ$222:BZ$252,$D1634,CB$222:CB$252)</f>
        <v>0</v>
      </c>
      <c r="BZ1634" s="9"/>
      <c r="CA1634" s="10"/>
      <c r="CB1634" s="11"/>
      <c r="CC1634" s="6">
        <f>SUMIF(CD$222:CD$252,$D1634,CF$222:CF$252)</f>
        <v>0</v>
      </c>
      <c r="CD1634" s="9"/>
      <c r="CE1634" s="10"/>
      <c r="CF1634" s="11"/>
      <c r="CG1634" s="6">
        <f>SUMIF(CH$222:CH$252,$D1634,CJ$222:CJ$252)</f>
        <v>0</v>
      </c>
      <c r="CH1634" s="9"/>
      <c r="CI1634" s="10"/>
      <c r="CJ1634" s="11"/>
      <c r="CK1634" s="6">
        <f>SUMIF(CL$222:CL$252,$D1634,CN$222:CN$252)</f>
        <v>0</v>
      </c>
      <c r="CL1634" s="9"/>
      <c r="CM1634" s="10"/>
      <c r="CN1634" s="11"/>
      <c r="CO1634" s="6">
        <f>SUMIF(CP$222:CP$252,$D1634,CR$222:CR$252)</f>
        <v>0</v>
      </c>
      <c r="CP1634" s="9"/>
      <c r="CQ1634" s="10"/>
      <c r="CR1634" s="11"/>
      <c r="CS1634" s="6">
        <f>SUMIF(CT$222:CT$252,$D1634,CV$222:CV$252)</f>
        <v>0</v>
      </c>
      <c r="CT1634" s="9"/>
      <c r="CU1634" s="10"/>
      <c r="CV1634" s="11"/>
      <c r="CW1634" s="6">
        <f>SUMIF(CX$222:CX$252,$D1634,CZ$222:CZ$252)</f>
        <v>0</v>
      </c>
      <c r="CX1634" s="9"/>
      <c r="CY1634" s="10"/>
      <c r="CZ1634" s="11"/>
      <c r="DA1634" s="6">
        <f>SUMIF(DB$222:DB$252,$D1634,DD$222:DD$252)</f>
        <v>0</v>
      </c>
      <c r="DB1634" s="9"/>
      <c r="DC1634" s="10"/>
      <c r="DD1634" s="11"/>
      <c r="DE1634" s="6">
        <f>SUMIF(DF$222:DF$252,$D1634,DH$222:DH$252)</f>
        <v>0</v>
      </c>
      <c r="DF1634" s="9"/>
      <c r="DG1634" s="10"/>
      <c r="DH1634" s="11"/>
      <c r="DI1634" s="6">
        <f>SUMIF(DJ$222:DJ$252,$D1634,DL$222:DL$252)</f>
        <v>0</v>
      </c>
      <c r="DJ1634" s="9"/>
      <c r="DK1634" s="10"/>
      <c r="DL1634" s="11"/>
      <c r="DM1634" s="6">
        <f>SUMIF(DN$222:DN$252,$D1634,DP$222:DP$252)</f>
        <v>0</v>
      </c>
      <c r="DN1634" s="9"/>
      <c r="DO1634" s="10"/>
      <c r="DP1634" s="11"/>
      <c r="DQ1634" s="6">
        <f>SUMIF(DR$222:DR$252,$D1634,DT$222:DT$252)</f>
        <v>0</v>
      </c>
      <c r="DR1634" s="9"/>
      <c r="DS1634" s="10"/>
      <c r="DT1634" s="11"/>
      <c r="DU1634" s="6">
        <f>SUMIF(DV$222:DV$252,$D1634,DX$222:DX$252)</f>
        <v>0</v>
      </c>
      <c r="DV1634" s="9"/>
      <c r="DW1634" s="10"/>
      <c r="DX1634" s="11"/>
      <c r="DY1634" s="6">
        <f>SUMIF(DZ$222:DZ$252,$D1634,EB$222:EB$252)</f>
        <v>0</v>
      </c>
      <c r="DZ1634" s="9"/>
      <c r="EA1634" s="10"/>
      <c r="EB1634" s="11"/>
      <c r="EC1634" s="6">
        <f>SUMIF(ED$222:ED$252,$D1634,EF$222:EF$252)</f>
        <v>0</v>
      </c>
      <c r="ED1634" s="9"/>
      <c r="EE1634" s="10"/>
      <c r="EF1634" s="11"/>
      <c r="EG1634" s="6">
        <f>SUMIF(EH$222:EH$252,$D1634,EJ$222:EJ$252)</f>
        <v>0</v>
      </c>
      <c r="EH1634" s="9"/>
      <c r="EI1634" s="10"/>
      <c r="EJ1634" s="11"/>
      <c r="EK1634" s="6">
        <f>SUMIF(EL$222:EL$252,$D1634,EN$222:EN$252)</f>
        <v>0</v>
      </c>
      <c r="EL1634" s="9"/>
      <c r="EM1634" s="10"/>
      <c r="EN1634" s="11"/>
      <c r="EO1634" s="6">
        <f>SUMIF(EP$222:EP$252,$D1634,ER$222:ER$252)</f>
        <v>0</v>
      </c>
      <c r="EP1634" s="9"/>
      <c r="EQ1634" s="10"/>
      <c r="ER1634" s="11"/>
      <c r="ES1634" s="6">
        <f>SUMIF(ET$222:ET$252,$D1634,EV$222:EV$252)</f>
        <v>0</v>
      </c>
      <c r="ET1634" s="9"/>
      <c r="EU1634" s="10"/>
      <c r="EV1634" s="11"/>
      <c r="EW1634" s="6">
        <f>SUMIF(EX$222:EX$252,$D1634,EZ$222:EZ$252)</f>
        <v>0</v>
      </c>
      <c r="EX1634" s="9"/>
      <c r="EY1634" s="10"/>
      <c r="EZ1634" s="11"/>
      <c r="FA1634" s="6">
        <f>SUMIF(FB$222:FB$252,$D1634,FD$222:FD$252)</f>
        <v>0</v>
      </c>
      <c r="FB1634" s="9"/>
      <c r="FC1634" s="10"/>
      <c r="FD1634" s="11"/>
      <c r="FE1634" s="6">
        <f>SUMIF(FF$222:FF$252,$D1634,FH$222:FH$252)</f>
        <v>0</v>
      </c>
      <c r="FF1634" s="9"/>
      <c r="FG1634" s="10"/>
      <c r="FH1634" s="11"/>
      <c r="FI1634" s="6">
        <f>SUMIF(FJ$222:FJ$252,$D1634,FL$222:FL$252)</f>
        <v>0</v>
      </c>
      <c r="FJ1634" s="9"/>
      <c r="FK1634" s="10"/>
      <c r="FL1634" s="11"/>
      <c r="FM1634" s="6">
        <f>SUMIF(FN$222:FN$252,$D1634,FP$222:FP$252)</f>
        <v>0</v>
      </c>
      <c r="FN1634" s="9"/>
      <c r="FO1634" s="10"/>
      <c r="FP1634" s="11"/>
      <c r="FQ1634" s="6">
        <f>SUMIF(FR$222:FR$252,$D1634,FT$222:FT$252)</f>
        <v>0</v>
      </c>
      <c r="FR1634" s="9"/>
      <c r="FS1634" s="10"/>
      <c r="FT1634" s="11"/>
      <c r="FU1634" s="6">
        <f>SUMIF(FV$222:FV$252,$D1634,FX$222:FX$252)</f>
        <v>0</v>
      </c>
      <c r="FV1634" s="9"/>
      <c r="FW1634" s="10"/>
      <c r="FX1634" s="11"/>
      <c r="FY1634" s="6">
        <f>SUMIF(FZ$222:FZ$252,$D1634,GB$222:GB$252)</f>
        <v>0</v>
      </c>
      <c r="FZ1634" s="9"/>
      <c r="GA1634" s="10"/>
      <c r="GB1634" s="11"/>
      <c r="GC1634" s="6">
        <f>SUMIF(GD$222:GD$252,$D1634,GF$222:GF$252)</f>
        <v>0</v>
      </c>
      <c r="GD1634" s="9"/>
      <c r="GE1634" s="10"/>
      <c r="GF1634" s="11"/>
      <c r="GG1634" s="6">
        <f>SUMIF(GH$222:GH$252,$D1634,GJ$222:GJ$252)</f>
        <v>0</v>
      </c>
      <c r="GH1634" s="9"/>
      <c r="GI1634" s="10"/>
      <c r="GJ1634" s="11"/>
      <c r="GK1634" s="6">
        <f>SUMIF(GL$222:GL$252,$D1634,GN$222:GN$252)</f>
        <v>0</v>
      </c>
      <c r="GL1634" s="9"/>
      <c r="GM1634" s="10"/>
      <c r="GN1634" s="11"/>
      <c r="GO1634" s="6">
        <f>SUMIF(GP$222:GP$252,$D1634,GR$222:GR$252)</f>
        <v>0</v>
      </c>
      <c r="GP1634" s="9"/>
      <c r="GQ1634" s="10"/>
      <c r="GR1634" s="11"/>
      <c r="GS1634" s="6">
        <f>SUMIF(GT$222:GT$252,$D1634,GV$222:GV$252)</f>
        <v>0</v>
      </c>
      <c r="GT1634" s="9"/>
      <c r="GU1634" s="10"/>
      <c r="GV1634" s="20"/>
      <c r="GW1634" s="19">
        <f t="shared" si="38"/>
        <v>0</v>
      </c>
      <c r="GX1634" s="472"/>
      <c r="GY1634" s="473"/>
    </row>
    <row r="1635" spans="1:207" ht="30">
      <c r="A1635" s="210" t="s">
        <v>83</v>
      </c>
      <c r="B1635" s="475"/>
      <c r="C1635" s="144" t="s">
        <v>454</v>
      </c>
      <c r="D1635" s="237" t="s">
        <v>450</v>
      </c>
      <c r="E1635" s="206">
        <f>SUMIF(F$253:F$283,$D1635,H$253:H$283)</f>
        <v>0</v>
      </c>
      <c r="F1635" s="9"/>
      <c r="G1635" s="10"/>
      <c r="H1635" s="11"/>
      <c r="I1635" s="6">
        <f>SUMIF(J$253:J$283,$D1635,L$253:L$283)</f>
        <v>0</v>
      </c>
      <c r="J1635" s="9"/>
      <c r="K1635" s="10"/>
      <c r="L1635" s="11"/>
      <c r="M1635" s="6">
        <f>SUMIF(N$253:N$283,$D1635,P$253:P$283)</f>
        <v>0</v>
      </c>
      <c r="N1635" s="9"/>
      <c r="O1635" s="10"/>
      <c r="P1635" s="11"/>
      <c r="Q1635" s="6">
        <f>SUMIF(R$253:R$283,$D1635,T$253:T$283)</f>
        <v>0</v>
      </c>
      <c r="R1635" s="9"/>
      <c r="S1635" s="10"/>
      <c r="T1635" s="11"/>
      <c r="U1635" s="6">
        <f>SUMIF(V$253:V$283,$D1635,X$253:X$283)</f>
        <v>0</v>
      </c>
      <c r="V1635" s="9"/>
      <c r="W1635" s="10"/>
      <c r="X1635" s="11"/>
      <c r="Y1635" s="6">
        <f>SUMIF(Z$253:Z$283,$D1635,AB$253:AB$283)</f>
        <v>0</v>
      </c>
      <c r="Z1635" s="9"/>
      <c r="AA1635" s="10"/>
      <c r="AB1635" s="11"/>
      <c r="AC1635" s="6">
        <f>SUMIF(AD$253:AD$283,$D1635,AF$253:AF$283)</f>
        <v>0</v>
      </c>
      <c r="AD1635" s="9"/>
      <c r="AE1635" s="10"/>
      <c r="AF1635" s="11"/>
      <c r="AG1635" s="6">
        <f>SUMIF(AH$253:AH$283,$D1635,AJ$253:AJ$283)</f>
        <v>0</v>
      </c>
      <c r="AH1635" s="9"/>
      <c r="AI1635" s="10"/>
      <c r="AJ1635" s="11"/>
      <c r="AK1635" s="6">
        <f>SUMIF(AL$253:AL$283,$D1635,AN$253:AN$283)</f>
        <v>0</v>
      </c>
      <c r="AL1635" s="9"/>
      <c r="AM1635" s="10"/>
      <c r="AN1635" s="11"/>
      <c r="AO1635" s="6">
        <f>SUMIF(AP$253:AP$283,$D1635,AR$253:AR$283)</f>
        <v>0</v>
      </c>
      <c r="AP1635" s="9"/>
      <c r="AQ1635" s="10"/>
      <c r="AR1635" s="11"/>
      <c r="AS1635" s="6">
        <f>SUMIF(AT$253:AT$283,$D1635,AV$253:AV$283)</f>
        <v>0</v>
      </c>
      <c r="AT1635" s="9"/>
      <c r="AU1635" s="10"/>
      <c r="AV1635" s="11"/>
      <c r="AW1635" s="6">
        <f>SUMIF(AX$253:AX$283,$D1635,AZ$253:AZ$283)</f>
        <v>0</v>
      </c>
      <c r="AX1635" s="9"/>
      <c r="AY1635" s="10"/>
      <c r="AZ1635" s="11"/>
      <c r="BA1635" s="6">
        <f>SUMIF(BB$253:BB$283,$D1635,BD$253:BD$283)</f>
        <v>0</v>
      </c>
      <c r="BB1635" s="9"/>
      <c r="BC1635" s="10"/>
      <c r="BD1635" s="11"/>
      <c r="BE1635" s="6">
        <f>SUMIF(BF$253:BF$283,$D1635,BH$253:BH$283)</f>
        <v>0</v>
      </c>
      <c r="BF1635" s="9"/>
      <c r="BG1635" s="10"/>
      <c r="BH1635" s="11"/>
      <c r="BI1635" s="6">
        <f>SUMIF(BJ$253:BJ$283,$D1635,BL$253:BL$283)</f>
        <v>0</v>
      </c>
      <c r="BJ1635" s="9"/>
      <c r="BK1635" s="10"/>
      <c r="BL1635" s="11"/>
      <c r="BM1635" s="6">
        <f>SUMIF(BN$253:BN$283,$D1635,BP$253:BP$283)</f>
        <v>0</v>
      </c>
      <c r="BN1635" s="9"/>
      <c r="BO1635" s="10"/>
      <c r="BP1635" s="11"/>
      <c r="BQ1635" s="6">
        <f>SUMIF(BR$253:BR$283,$D1635,BT$253:BT$283)</f>
        <v>0</v>
      </c>
      <c r="BR1635" s="9"/>
      <c r="BS1635" s="10"/>
      <c r="BT1635" s="11"/>
      <c r="BU1635" s="6">
        <f>SUMIF(BV$253:BV$283,$D1635,BX$253:BX$283)</f>
        <v>0</v>
      </c>
      <c r="BV1635" s="9"/>
      <c r="BW1635" s="10"/>
      <c r="BX1635" s="11"/>
      <c r="BY1635" s="6">
        <f>SUMIF(BZ$253:BZ$283,$D1635,CB$253:CB$283)</f>
        <v>0</v>
      </c>
      <c r="BZ1635" s="9"/>
      <c r="CA1635" s="10"/>
      <c r="CB1635" s="11"/>
      <c r="CC1635" s="6">
        <f>SUMIF(CD$253:CD$283,$D1635,CF$253:CF$283)</f>
        <v>0</v>
      </c>
      <c r="CD1635" s="9"/>
      <c r="CE1635" s="10"/>
      <c r="CF1635" s="11"/>
      <c r="CG1635" s="6">
        <f>SUMIF(CH$253:CH$283,$D1635,CJ$253:CJ$283)</f>
        <v>0</v>
      </c>
      <c r="CH1635" s="9"/>
      <c r="CI1635" s="10"/>
      <c r="CJ1635" s="11"/>
      <c r="CK1635" s="6">
        <f>SUMIF(CL$253:CL$283,$D1635,CN$253:CN$283)</f>
        <v>0</v>
      </c>
      <c r="CL1635" s="9"/>
      <c r="CM1635" s="10"/>
      <c r="CN1635" s="11"/>
      <c r="CO1635" s="6">
        <f>SUMIF(CP$253:CP$283,$D1635,CR$253:CR$283)</f>
        <v>0</v>
      </c>
      <c r="CP1635" s="9"/>
      <c r="CQ1635" s="10"/>
      <c r="CR1635" s="11"/>
      <c r="CS1635" s="6">
        <f>SUMIF(CT$253:CT$283,$D1635,CV$253:CV$283)</f>
        <v>0</v>
      </c>
      <c r="CT1635" s="9"/>
      <c r="CU1635" s="10"/>
      <c r="CV1635" s="11"/>
      <c r="CW1635" s="6">
        <f>SUMIF(CX$253:CX$283,$D1635,CZ$253:CZ$283)</f>
        <v>0</v>
      </c>
      <c r="CX1635" s="9"/>
      <c r="CY1635" s="10"/>
      <c r="CZ1635" s="11"/>
      <c r="DA1635" s="6">
        <f>SUMIF(DB$253:DB$283,$D1635,DD$253:DD$283)</f>
        <v>0</v>
      </c>
      <c r="DB1635" s="9"/>
      <c r="DC1635" s="10"/>
      <c r="DD1635" s="11"/>
      <c r="DE1635" s="6">
        <f>SUMIF(DF$253:DF$283,$D1635,DH$253:DH$283)</f>
        <v>0</v>
      </c>
      <c r="DF1635" s="9"/>
      <c r="DG1635" s="10"/>
      <c r="DH1635" s="11"/>
      <c r="DI1635" s="6">
        <f>SUMIF(DJ$253:DJ$283,$D1635,DL$253:DL$283)</f>
        <v>0</v>
      </c>
      <c r="DJ1635" s="9"/>
      <c r="DK1635" s="10"/>
      <c r="DL1635" s="11"/>
      <c r="DM1635" s="6">
        <f>SUMIF(DN$253:DN$283,$D1635,DP$253:DP$283)</f>
        <v>0</v>
      </c>
      <c r="DN1635" s="9"/>
      <c r="DO1635" s="10"/>
      <c r="DP1635" s="11"/>
      <c r="DQ1635" s="6">
        <f>SUMIF(DR$253:DR$283,$D1635,DT$253:DT$283)</f>
        <v>0</v>
      </c>
      <c r="DR1635" s="9"/>
      <c r="DS1635" s="10"/>
      <c r="DT1635" s="11"/>
      <c r="DU1635" s="6">
        <f>SUMIF(DV$253:DV$283,$D1635,DX$253:DX$283)</f>
        <v>0</v>
      </c>
      <c r="DV1635" s="9"/>
      <c r="DW1635" s="10"/>
      <c r="DX1635" s="11"/>
      <c r="DY1635" s="6">
        <f>SUMIF(DZ$253:DZ$283,$D1635,EB$253:EB$283)</f>
        <v>0</v>
      </c>
      <c r="DZ1635" s="9"/>
      <c r="EA1635" s="10"/>
      <c r="EB1635" s="11"/>
      <c r="EC1635" s="6">
        <f>SUMIF(ED$253:ED$283,$D1635,EF$253:EF$283)</f>
        <v>0</v>
      </c>
      <c r="ED1635" s="9"/>
      <c r="EE1635" s="10"/>
      <c r="EF1635" s="11"/>
      <c r="EG1635" s="6">
        <f>SUMIF(EH$253:EH$283,$D1635,EJ$253:EJ$283)</f>
        <v>0</v>
      </c>
      <c r="EH1635" s="9"/>
      <c r="EI1635" s="10"/>
      <c r="EJ1635" s="11"/>
      <c r="EK1635" s="6">
        <f>SUMIF(EL$253:EL$283,$D1635,EN$253:EN$283)</f>
        <v>0</v>
      </c>
      <c r="EL1635" s="9"/>
      <c r="EM1635" s="10"/>
      <c r="EN1635" s="11"/>
      <c r="EO1635" s="6">
        <f>SUMIF(EP$253:EP$283,$D1635,ER$253:ER$283)</f>
        <v>0</v>
      </c>
      <c r="EP1635" s="9"/>
      <c r="EQ1635" s="10"/>
      <c r="ER1635" s="11"/>
      <c r="ES1635" s="6">
        <f>SUMIF(ET$253:ET$283,$D1635,EV$253:EV$283)</f>
        <v>0</v>
      </c>
      <c r="ET1635" s="9"/>
      <c r="EU1635" s="10"/>
      <c r="EV1635" s="11"/>
      <c r="EW1635" s="6">
        <f>SUMIF(EX$253:EX$283,$D1635,EZ$253:EZ$283)</f>
        <v>0</v>
      </c>
      <c r="EX1635" s="9"/>
      <c r="EY1635" s="10"/>
      <c r="EZ1635" s="11"/>
      <c r="FA1635" s="6">
        <f>SUMIF(FB$253:FB$283,$D1635,FD$253:FD$283)</f>
        <v>0</v>
      </c>
      <c r="FB1635" s="9"/>
      <c r="FC1635" s="10"/>
      <c r="FD1635" s="11"/>
      <c r="FE1635" s="6">
        <f>SUMIF(FF$253:FF$283,$D1635,FH$253:FH$283)</f>
        <v>0</v>
      </c>
      <c r="FF1635" s="9"/>
      <c r="FG1635" s="10"/>
      <c r="FH1635" s="11"/>
      <c r="FI1635" s="6">
        <f>SUMIF(FJ$253:FJ$283,$D1635,FL$253:FL$283)</f>
        <v>0</v>
      </c>
      <c r="FJ1635" s="9"/>
      <c r="FK1635" s="10"/>
      <c r="FL1635" s="11"/>
      <c r="FM1635" s="6">
        <f>SUMIF(FN$253:FN$283,$D1635,FP$253:FP$283)</f>
        <v>0</v>
      </c>
      <c r="FN1635" s="9"/>
      <c r="FO1635" s="10"/>
      <c r="FP1635" s="11"/>
      <c r="FQ1635" s="6">
        <f>SUMIF(FR$253:FR$283,$D1635,FT$253:FT$283)</f>
        <v>0</v>
      </c>
      <c r="FR1635" s="9"/>
      <c r="FS1635" s="10"/>
      <c r="FT1635" s="11"/>
      <c r="FU1635" s="6">
        <f>SUMIF(FV$253:FV$283,$D1635,FX$253:FX$283)</f>
        <v>0</v>
      </c>
      <c r="FV1635" s="9"/>
      <c r="FW1635" s="10"/>
      <c r="FX1635" s="11"/>
      <c r="FY1635" s="6">
        <f>SUMIF(FZ$253:FZ$283,$D1635,GB$253:GB$283)</f>
        <v>0</v>
      </c>
      <c r="FZ1635" s="9"/>
      <c r="GA1635" s="10"/>
      <c r="GB1635" s="11"/>
      <c r="GC1635" s="6">
        <f>SUMIF(GD$253:GD$283,$D1635,GF$253:GF$283)</f>
        <v>0</v>
      </c>
      <c r="GD1635" s="9"/>
      <c r="GE1635" s="10"/>
      <c r="GF1635" s="11"/>
      <c r="GG1635" s="6">
        <f>SUMIF(GH$253:GH$283,$D1635,GJ$253:GJ$283)</f>
        <v>0</v>
      </c>
      <c r="GH1635" s="9"/>
      <c r="GI1635" s="10"/>
      <c r="GJ1635" s="11"/>
      <c r="GK1635" s="6">
        <f>SUMIF(GL$253:GL$283,$D1635,GN$253:GN$283)</f>
        <v>0</v>
      </c>
      <c r="GL1635" s="9"/>
      <c r="GM1635" s="10"/>
      <c r="GN1635" s="11"/>
      <c r="GO1635" s="6">
        <f>SUMIF(GP$253:GP$283,$D1635,GR$253:GR$283)</f>
        <v>0</v>
      </c>
      <c r="GP1635" s="9"/>
      <c r="GQ1635" s="10"/>
      <c r="GR1635" s="11"/>
      <c r="GS1635" s="6">
        <f>SUMIF(GT$253:GT$283,$D1635,GV$253:GV$283)</f>
        <v>0</v>
      </c>
      <c r="GT1635" s="9"/>
      <c r="GU1635" s="10"/>
      <c r="GV1635" s="20"/>
      <c r="GW1635" s="19">
        <f t="shared" si="38"/>
        <v>0</v>
      </c>
      <c r="GX1635" s="472"/>
      <c r="GY1635" s="473"/>
    </row>
    <row r="1636" spans="1:207" ht="30">
      <c r="A1636" s="210" t="s">
        <v>84</v>
      </c>
      <c r="B1636" s="475"/>
      <c r="C1636" s="144" t="s">
        <v>454</v>
      </c>
      <c r="D1636" s="237" t="s">
        <v>450</v>
      </c>
      <c r="E1636" s="206">
        <f>SUMIF(F$284:F$314,$D1636,H$284:H$314)</f>
        <v>0</v>
      </c>
      <c r="F1636" s="9"/>
      <c r="G1636" s="10"/>
      <c r="H1636" s="11"/>
      <c r="I1636" s="6">
        <f>SUMIF(J$284:J$314,$D1636,L$284:L$314)</f>
        <v>0</v>
      </c>
      <c r="J1636" s="9"/>
      <c r="K1636" s="10"/>
      <c r="L1636" s="11"/>
      <c r="M1636" s="6">
        <f>SUMIF(N$284:N$314,$D1636,P$284:P$314)</f>
        <v>0</v>
      </c>
      <c r="N1636" s="9"/>
      <c r="O1636" s="10"/>
      <c r="P1636" s="11"/>
      <c r="Q1636" s="6">
        <f>SUMIF(R$284:R$314,$D1636,T$284:T$314)</f>
        <v>0</v>
      </c>
      <c r="R1636" s="9"/>
      <c r="S1636" s="10"/>
      <c r="T1636" s="11"/>
      <c r="U1636" s="6">
        <f>SUMIF(V$284:V$314,$D1636,X$284:X$314)</f>
        <v>0</v>
      </c>
      <c r="V1636" s="9"/>
      <c r="W1636" s="10"/>
      <c r="X1636" s="11"/>
      <c r="Y1636" s="6">
        <f>SUMIF(Z$284:Z$314,$D1636,AB$284:AB$314)</f>
        <v>0</v>
      </c>
      <c r="Z1636" s="9"/>
      <c r="AA1636" s="10"/>
      <c r="AB1636" s="11"/>
      <c r="AC1636" s="6">
        <f>SUMIF(AD$284:AD$314,$D1636,AF$284:AF$314)</f>
        <v>0</v>
      </c>
      <c r="AD1636" s="9"/>
      <c r="AE1636" s="10"/>
      <c r="AF1636" s="11"/>
      <c r="AG1636" s="6">
        <f>SUMIF(AH$284:AH$314,$D1636,AJ$284:AJ$314)</f>
        <v>0</v>
      </c>
      <c r="AH1636" s="9"/>
      <c r="AI1636" s="10"/>
      <c r="AJ1636" s="11"/>
      <c r="AK1636" s="6">
        <f>SUMIF(AL$284:AL$314,$D1636,AN$284:AN$314)</f>
        <v>0</v>
      </c>
      <c r="AL1636" s="9"/>
      <c r="AM1636" s="10"/>
      <c r="AN1636" s="11"/>
      <c r="AO1636" s="6">
        <f>SUMIF(AP$284:AP$314,$D1636,AR$284:AR$314)</f>
        <v>0</v>
      </c>
      <c r="AP1636" s="9"/>
      <c r="AQ1636" s="10"/>
      <c r="AR1636" s="11"/>
      <c r="AS1636" s="6">
        <f>SUMIF(AT$284:AT$314,$D1636,AV$284:AV$314)</f>
        <v>0</v>
      </c>
      <c r="AT1636" s="9"/>
      <c r="AU1636" s="10"/>
      <c r="AV1636" s="11"/>
      <c r="AW1636" s="6">
        <f>SUMIF(AX$284:AX$314,$D1636,AZ$284:AZ$314)</f>
        <v>0</v>
      </c>
      <c r="AX1636" s="9"/>
      <c r="AY1636" s="10"/>
      <c r="AZ1636" s="11"/>
      <c r="BA1636" s="6">
        <f>SUMIF(BB$284:BB$314,$D1636,BD$284:BD$314)</f>
        <v>0</v>
      </c>
      <c r="BB1636" s="9"/>
      <c r="BC1636" s="10"/>
      <c r="BD1636" s="11"/>
      <c r="BE1636" s="6">
        <f>SUMIF(BF$284:BF$314,$D1636,BH$284:BH$314)</f>
        <v>0</v>
      </c>
      <c r="BF1636" s="9"/>
      <c r="BG1636" s="10"/>
      <c r="BH1636" s="11"/>
      <c r="BI1636" s="6">
        <f>SUMIF(BJ$284:BJ$314,$D1636,BL$284:BL$314)</f>
        <v>0</v>
      </c>
      <c r="BJ1636" s="9"/>
      <c r="BK1636" s="10"/>
      <c r="BL1636" s="11"/>
      <c r="BM1636" s="6">
        <f>SUMIF(BN$284:BN$314,$D1636,BP$284:BP$314)</f>
        <v>0</v>
      </c>
      <c r="BN1636" s="9"/>
      <c r="BO1636" s="10"/>
      <c r="BP1636" s="11"/>
      <c r="BQ1636" s="6">
        <f>SUMIF(BR$284:BR$314,$D1636,BT$284:BT$314)</f>
        <v>0</v>
      </c>
      <c r="BR1636" s="9"/>
      <c r="BS1636" s="10"/>
      <c r="BT1636" s="11"/>
      <c r="BU1636" s="6">
        <f>SUMIF(BV$284:BV$314,$D1636,BX$284:BX$314)</f>
        <v>0</v>
      </c>
      <c r="BV1636" s="9"/>
      <c r="BW1636" s="10"/>
      <c r="BX1636" s="11"/>
      <c r="BY1636" s="6">
        <f>SUMIF(BZ$284:BZ$314,$D1636,CB$284:CB$314)</f>
        <v>0</v>
      </c>
      <c r="BZ1636" s="9"/>
      <c r="CA1636" s="10"/>
      <c r="CB1636" s="11"/>
      <c r="CC1636" s="6">
        <f>SUMIF(CD$284:CD$314,$D1636,CF$284:CF$314)</f>
        <v>0</v>
      </c>
      <c r="CD1636" s="9"/>
      <c r="CE1636" s="10"/>
      <c r="CF1636" s="11"/>
      <c r="CG1636" s="6">
        <f>SUMIF(CH$284:CH$314,$D1636,CJ$284:CJ$314)</f>
        <v>0</v>
      </c>
      <c r="CH1636" s="9"/>
      <c r="CI1636" s="10"/>
      <c r="CJ1636" s="11"/>
      <c r="CK1636" s="6">
        <f>SUMIF(CL$284:CL$314,$D1636,CN$284:CN$314)</f>
        <v>0</v>
      </c>
      <c r="CL1636" s="9"/>
      <c r="CM1636" s="10"/>
      <c r="CN1636" s="11"/>
      <c r="CO1636" s="6">
        <f>SUMIF(CP$284:CP$314,$D1636,CR$284:CR$314)</f>
        <v>0</v>
      </c>
      <c r="CP1636" s="9"/>
      <c r="CQ1636" s="10"/>
      <c r="CR1636" s="11"/>
      <c r="CS1636" s="6">
        <f>SUMIF(CT$284:CT$314,$D1636,CV$284:CV$314)</f>
        <v>0</v>
      </c>
      <c r="CT1636" s="9"/>
      <c r="CU1636" s="10"/>
      <c r="CV1636" s="11"/>
      <c r="CW1636" s="6">
        <f>SUMIF(CX$284:CX$314,$D1636,CZ$284:CZ$314)</f>
        <v>0</v>
      </c>
      <c r="CX1636" s="9"/>
      <c r="CY1636" s="10"/>
      <c r="CZ1636" s="11"/>
      <c r="DA1636" s="6">
        <f>SUMIF(DB$284:DB$314,$D1636,DD$284:DD$314)</f>
        <v>0</v>
      </c>
      <c r="DB1636" s="9"/>
      <c r="DC1636" s="10"/>
      <c r="DD1636" s="11"/>
      <c r="DE1636" s="6">
        <f>SUMIF(DF$284:DF$314,$D1636,DH$284:DH$314)</f>
        <v>0</v>
      </c>
      <c r="DF1636" s="9"/>
      <c r="DG1636" s="10"/>
      <c r="DH1636" s="11"/>
      <c r="DI1636" s="6">
        <f>SUMIF(DJ$284:DJ$314,$D1636,DL$284:DL$314)</f>
        <v>0</v>
      </c>
      <c r="DJ1636" s="9"/>
      <c r="DK1636" s="10"/>
      <c r="DL1636" s="11"/>
      <c r="DM1636" s="6">
        <f>SUMIF(DN$284:DN$314,$D1636,DP$284:DP$314)</f>
        <v>0</v>
      </c>
      <c r="DN1636" s="9"/>
      <c r="DO1636" s="10"/>
      <c r="DP1636" s="11"/>
      <c r="DQ1636" s="6">
        <f>SUMIF(DR$284:DR$314,$D1636,DT$284:DT$314)</f>
        <v>0</v>
      </c>
      <c r="DR1636" s="9"/>
      <c r="DS1636" s="10"/>
      <c r="DT1636" s="11"/>
      <c r="DU1636" s="6">
        <f>SUMIF(DV$284:DV$314,$D1636,DX$284:DX$314)</f>
        <v>0</v>
      </c>
      <c r="DV1636" s="9"/>
      <c r="DW1636" s="10"/>
      <c r="DX1636" s="11"/>
      <c r="DY1636" s="6">
        <f>SUMIF(DZ$284:DZ$314,$D1636,EB$284:EB$314)</f>
        <v>0</v>
      </c>
      <c r="DZ1636" s="9"/>
      <c r="EA1636" s="10"/>
      <c r="EB1636" s="11"/>
      <c r="EC1636" s="6">
        <f>SUMIF(ED$284:ED$314,$D1636,EF$284:EF$314)</f>
        <v>0</v>
      </c>
      <c r="ED1636" s="9"/>
      <c r="EE1636" s="10"/>
      <c r="EF1636" s="11"/>
      <c r="EG1636" s="6">
        <f>SUMIF(EH$284:EH$314,$D1636,EJ$284:EJ$314)</f>
        <v>0</v>
      </c>
      <c r="EH1636" s="9"/>
      <c r="EI1636" s="10"/>
      <c r="EJ1636" s="11"/>
      <c r="EK1636" s="6">
        <f>SUMIF(EL$284:EL$314,$D1636,EN$284:EN$314)</f>
        <v>0</v>
      </c>
      <c r="EL1636" s="9"/>
      <c r="EM1636" s="10"/>
      <c r="EN1636" s="11"/>
      <c r="EO1636" s="6">
        <f>SUMIF(EP$284:EP$314,$D1636,ER$284:ER$314)</f>
        <v>0</v>
      </c>
      <c r="EP1636" s="9"/>
      <c r="EQ1636" s="10"/>
      <c r="ER1636" s="11"/>
      <c r="ES1636" s="6">
        <f>SUMIF(ET$284:ET$314,$D1636,EV$284:EV$314)</f>
        <v>0</v>
      </c>
      <c r="ET1636" s="9"/>
      <c r="EU1636" s="10"/>
      <c r="EV1636" s="11"/>
      <c r="EW1636" s="6">
        <f>SUMIF(EX$284:EX$314,$D1636,EZ$284:EZ$314)</f>
        <v>0</v>
      </c>
      <c r="EX1636" s="9"/>
      <c r="EY1636" s="10"/>
      <c r="EZ1636" s="11"/>
      <c r="FA1636" s="6">
        <f>SUMIF(FB$284:FB$314,$D1636,FD$284:FD$314)</f>
        <v>0</v>
      </c>
      <c r="FB1636" s="9"/>
      <c r="FC1636" s="10"/>
      <c r="FD1636" s="11"/>
      <c r="FE1636" s="6">
        <f>SUMIF(FF$284:FF$314,$D1636,FH$284:FH$314)</f>
        <v>0</v>
      </c>
      <c r="FF1636" s="9"/>
      <c r="FG1636" s="10"/>
      <c r="FH1636" s="11"/>
      <c r="FI1636" s="6">
        <f>SUMIF(FJ$284:FJ$314,$D1636,FL$284:FL$314)</f>
        <v>0</v>
      </c>
      <c r="FJ1636" s="9"/>
      <c r="FK1636" s="10"/>
      <c r="FL1636" s="11"/>
      <c r="FM1636" s="6">
        <f>SUMIF(FN$284:FN$314,$D1636,FP$284:FP$314)</f>
        <v>0</v>
      </c>
      <c r="FN1636" s="9"/>
      <c r="FO1636" s="10"/>
      <c r="FP1636" s="11"/>
      <c r="FQ1636" s="6">
        <f>SUMIF(FR$284:FR$314,$D1636,FT$284:FT$314)</f>
        <v>0</v>
      </c>
      <c r="FR1636" s="9"/>
      <c r="FS1636" s="10"/>
      <c r="FT1636" s="11"/>
      <c r="FU1636" s="6">
        <f>SUMIF(FV$284:FV$314,$D1636,FX$284:FX$314)</f>
        <v>0</v>
      </c>
      <c r="FV1636" s="9"/>
      <c r="FW1636" s="10"/>
      <c r="FX1636" s="11"/>
      <c r="FY1636" s="6">
        <f>SUMIF(FZ$284:FZ$314,$D1636,GB$284:GB$314)</f>
        <v>0</v>
      </c>
      <c r="FZ1636" s="9"/>
      <c r="GA1636" s="10"/>
      <c r="GB1636" s="11"/>
      <c r="GC1636" s="6">
        <f>SUMIF(GD$284:GD$314,$D1636,GF$284:GF$314)</f>
        <v>0</v>
      </c>
      <c r="GD1636" s="9"/>
      <c r="GE1636" s="10"/>
      <c r="GF1636" s="11"/>
      <c r="GG1636" s="6">
        <f>SUMIF(GH$284:GH$314,$D1636,GJ$284:GJ$314)</f>
        <v>0</v>
      </c>
      <c r="GH1636" s="9"/>
      <c r="GI1636" s="10"/>
      <c r="GJ1636" s="11"/>
      <c r="GK1636" s="6">
        <f>SUMIF(GL$284:GL$314,$D1636,GN$284:GN$314)</f>
        <v>0</v>
      </c>
      <c r="GL1636" s="9"/>
      <c r="GM1636" s="10"/>
      <c r="GN1636" s="11"/>
      <c r="GO1636" s="6">
        <f>SUMIF(GP$284:GP$314,$D1636,GR$284:GR$314)</f>
        <v>0</v>
      </c>
      <c r="GP1636" s="9"/>
      <c r="GQ1636" s="10"/>
      <c r="GR1636" s="11"/>
      <c r="GS1636" s="6">
        <f>SUMIF(GT$284:GT$314,$D1636,GV$284:GV$314)</f>
        <v>0</v>
      </c>
      <c r="GT1636" s="9"/>
      <c r="GU1636" s="10"/>
      <c r="GV1636" s="20"/>
      <c r="GW1636" s="19">
        <f t="shared" si="38"/>
        <v>0</v>
      </c>
      <c r="GX1636" s="472"/>
      <c r="GY1636" s="473"/>
    </row>
    <row r="1637" spans="1:207" ht="30">
      <c r="A1637" s="210" t="s">
        <v>85</v>
      </c>
      <c r="B1637" s="475"/>
      <c r="C1637" s="144" t="s">
        <v>454</v>
      </c>
      <c r="D1637" s="237" t="s">
        <v>450</v>
      </c>
      <c r="E1637" s="207">
        <f>SUMIF(F$315:F$345,$D1637,H$315:H$345)</f>
        <v>0</v>
      </c>
      <c r="F1637" s="12"/>
      <c r="G1637" s="13"/>
      <c r="H1637" s="14"/>
      <c r="I1637" s="7">
        <f>SUMIF(J$315:J$345,$D1637,L$315:L$345)</f>
        <v>0</v>
      </c>
      <c r="J1637" s="12"/>
      <c r="K1637" s="13"/>
      <c r="L1637" s="14"/>
      <c r="M1637" s="7">
        <f>SUMIF(N$315:N$345,$D1637,P$315:P$345)</f>
        <v>0</v>
      </c>
      <c r="N1637" s="12"/>
      <c r="O1637" s="13"/>
      <c r="P1637" s="14"/>
      <c r="Q1637" s="7">
        <f>SUMIF(R$315:R$345,$D1637,T$315:T$345)</f>
        <v>0</v>
      </c>
      <c r="R1637" s="12"/>
      <c r="S1637" s="13"/>
      <c r="T1637" s="14"/>
      <c r="U1637" s="7">
        <f>SUMIF(V$315:V$345,$D1637,X$315:X$345)</f>
        <v>0</v>
      </c>
      <c r="V1637" s="12"/>
      <c r="W1637" s="13"/>
      <c r="X1637" s="14"/>
      <c r="Y1637" s="7">
        <f>SUMIF(Z$315:Z$345,$D1637,AB$315:AB$345)</f>
        <v>0</v>
      </c>
      <c r="Z1637" s="12"/>
      <c r="AA1637" s="13"/>
      <c r="AB1637" s="14"/>
      <c r="AC1637" s="7">
        <f>SUMIF(AD$315:AD$345,$D1637,AF$315:AF$345)</f>
        <v>0</v>
      </c>
      <c r="AD1637" s="12"/>
      <c r="AE1637" s="13"/>
      <c r="AF1637" s="14"/>
      <c r="AG1637" s="7">
        <f>SUMIF(AH$315:AH$345,$D1637,AJ$315:AJ$345)</f>
        <v>0</v>
      </c>
      <c r="AH1637" s="12"/>
      <c r="AI1637" s="13"/>
      <c r="AJ1637" s="14"/>
      <c r="AK1637" s="7">
        <f>SUMIF(AL$315:AL$345,$D1637,AN$315:AN$345)</f>
        <v>0</v>
      </c>
      <c r="AL1637" s="12"/>
      <c r="AM1637" s="13"/>
      <c r="AN1637" s="14"/>
      <c r="AO1637" s="7">
        <f>SUMIF(AP$315:AP$345,$D1637,AR$315:AR$345)</f>
        <v>0</v>
      </c>
      <c r="AP1637" s="12"/>
      <c r="AQ1637" s="13"/>
      <c r="AR1637" s="14"/>
      <c r="AS1637" s="7">
        <f>SUMIF(AT$315:AT$345,$D1637,AV$315:AV$345)</f>
        <v>0</v>
      </c>
      <c r="AT1637" s="12"/>
      <c r="AU1637" s="13"/>
      <c r="AV1637" s="14"/>
      <c r="AW1637" s="7">
        <f>SUMIF(AX$315:AX$345,$D1637,AZ$315:AZ$345)</f>
        <v>0</v>
      </c>
      <c r="AX1637" s="12"/>
      <c r="AY1637" s="13"/>
      <c r="AZ1637" s="14"/>
      <c r="BA1637" s="7">
        <f>SUMIF(BB$315:BB$345,$D1637,BD$315:BD$345)</f>
        <v>0</v>
      </c>
      <c r="BB1637" s="12"/>
      <c r="BC1637" s="13"/>
      <c r="BD1637" s="14"/>
      <c r="BE1637" s="7">
        <f>SUMIF(BF$315:BF$345,$D1637,BH$315:BH$345)</f>
        <v>0</v>
      </c>
      <c r="BF1637" s="12"/>
      <c r="BG1637" s="13"/>
      <c r="BH1637" s="14"/>
      <c r="BI1637" s="7">
        <f>SUMIF(BJ$315:BJ$345,$D1637,BL$315:BL$345)</f>
        <v>0</v>
      </c>
      <c r="BJ1637" s="12"/>
      <c r="BK1637" s="13"/>
      <c r="BL1637" s="14"/>
      <c r="BM1637" s="7">
        <f>SUMIF(BN$315:BN$345,$D1637,BP$315:BP$345)</f>
        <v>0</v>
      </c>
      <c r="BN1637" s="12"/>
      <c r="BO1637" s="13"/>
      <c r="BP1637" s="14"/>
      <c r="BQ1637" s="7">
        <f>SUMIF(BR$315:BR$345,$D1637,BT$315:BT$345)</f>
        <v>0</v>
      </c>
      <c r="BR1637" s="12"/>
      <c r="BS1637" s="13"/>
      <c r="BT1637" s="14"/>
      <c r="BU1637" s="7">
        <f>SUMIF(BV$315:BV$345,$D1637,BX$315:BX$345)</f>
        <v>0</v>
      </c>
      <c r="BV1637" s="12"/>
      <c r="BW1637" s="13"/>
      <c r="BX1637" s="14"/>
      <c r="BY1637" s="7">
        <f>SUMIF(BZ$315:BZ$345,$D1637,CB$315:CB$345)</f>
        <v>0</v>
      </c>
      <c r="BZ1637" s="12"/>
      <c r="CA1637" s="13"/>
      <c r="CB1637" s="14"/>
      <c r="CC1637" s="7">
        <f>SUMIF(CD$315:CD$345,$D1637,CF$315:CF$345)</f>
        <v>0</v>
      </c>
      <c r="CD1637" s="12"/>
      <c r="CE1637" s="13"/>
      <c r="CF1637" s="14"/>
      <c r="CG1637" s="7">
        <f>SUMIF(CH$315:CH$345,$D1637,CJ$315:CJ$345)</f>
        <v>0</v>
      </c>
      <c r="CH1637" s="12"/>
      <c r="CI1637" s="13"/>
      <c r="CJ1637" s="14"/>
      <c r="CK1637" s="7">
        <f>SUMIF(CL$315:CL$345,$D1637,CN$315:CN$345)</f>
        <v>0</v>
      </c>
      <c r="CL1637" s="12"/>
      <c r="CM1637" s="13"/>
      <c r="CN1637" s="14"/>
      <c r="CO1637" s="7">
        <f>SUMIF(CP$315:CP$345,$D1637,CR$315:CR$345)</f>
        <v>0</v>
      </c>
      <c r="CP1637" s="12"/>
      <c r="CQ1637" s="13"/>
      <c r="CR1637" s="14"/>
      <c r="CS1637" s="7">
        <f>SUMIF(CT$315:CT$345,$D1637,CV$315:CV$345)</f>
        <v>0</v>
      </c>
      <c r="CT1637" s="12"/>
      <c r="CU1637" s="13"/>
      <c r="CV1637" s="14"/>
      <c r="CW1637" s="7">
        <f>SUMIF(CX$315:CX$345,$D1637,CZ$315:CZ$345)</f>
        <v>0</v>
      </c>
      <c r="CX1637" s="12"/>
      <c r="CY1637" s="13"/>
      <c r="CZ1637" s="14"/>
      <c r="DA1637" s="7">
        <f>SUMIF(DB$315:DB$345,$D1637,DD$315:DD$345)</f>
        <v>0</v>
      </c>
      <c r="DB1637" s="12"/>
      <c r="DC1637" s="13"/>
      <c r="DD1637" s="14"/>
      <c r="DE1637" s="7">
        <f>SUMIF(DF$315:DF$345,$D1637,DH$315:DH$345)</f>
        <v>0</v>
      </c>
      <c r="DF1637" s="12"/>
      <c r="DG1637" s="13"/>
      <c r="DH1637" s="14"/>
      <c r="DI1637" s="7">
        <f>SUMIF(DJ$315:DJ$345,$D1637,DL$315:DL$345)</f>
        <v>0</v>
      </c>
      <c r="DJ1637" s="12"/>
      <c r="DK1637" s="13"/>
      <c r="DL1637" s="14"/>
      <c r="DM1637" s="7">
        <f>SUMIF(DN$315:DN$345,$D1637,DP$315:DP$345)</f>
        <v>0</v>
      </c>
      <c r="DN1637" s="12"/>
      <c r="DO1637" s="13"/>
      <c r="DP1637" s="14"/>
      <c r="DQ1637" s="7">
        <f>SUMIF(DR$315:DR$345,$D1637,DT$315:DT$345)</f>
        <v>0</v>
      </c>
      <c r="DR1637" s="12"/>
      <c r="DS1637" s="13"/>
      <c r="DT1637" s="14"/>
      <c r="DU1637" s="7">
        <f>SUMIF(DV$315:DV$345,$D1637,DX$315:DX$345)</f>
        <v>0</v>
      </c>
      <c r="DV1637" s="12"/>
      <c r="DW1637" s="13"/>
      <c r="DX1637" s="14"/>
      <c r="DY1637" s="7">
        <f>SUMIF(DZ$315:DZ$345,$D1637,EB$315:EB$345)</f>
        <v>0</v>
      </c>
      <c r="DZ1637" s="12"/>
      <c r="EA1637" s="13"/>
      <c r="EB1637" s="14"/>
      <c r="EC1637" s="7">
        <f>SUMIF(ED$315:ED$345,$D1637,EF$315:EF$345)</f>
        <v>0</v>
      </c>
      <c r="ED1637" s="12"/>
      <c r="EE1637" s="13"/>
      <c r="EF1637" s="14"/>
      <c r="EG1637" s="7">
        <f>SUMIF(EH$315:EH$345,$D1637,EJ$315:EJ$345)</f>
        <v>0</v>
      </c>
      <c r="EH1637" s="12"/>
      <c r="EI1637" s="13"/>
      <c r="EJ1637" s="14"/>
      <c r="EK1637" s="7">
        <f>SUMIF(EL$315:EL$345,$D1637,EN$315:EN$345)</f>
        <v>0</v>
      </c>
      <c r="EL1637" s="12"/>
      <c r="EM1637" s="13"/>
      <c r="EN1637" s="14"/>
      <c r="EO1637" s="7">
        <f>SUMIF(EP$315:EP$345,$D1637,ER$315:ER$345)</f>
        <v>0</v>
      </c>
      <c r="EP1637" s="12"/>
      <c r="EQ1637" s="13"/>
      <c r="ER1637" s="14"/>
      <c r="ES1637" s="7">
        <f>SUMIF(ET$315:ET$345,$D1637,EV$315:EV$345)</f>
        <v>0</v>
      </c>
      <c r="ET1637" s="12"/>
      <c r="EU1637" s="13"/>
      <c r="EV1637" s="14"/>
      <c r="EW1637" s="7">
        <f>SUMIF(EX$315:EX$345,$D1637,EZ$315:EZ$345)</f>
        <v>0</v>
      </c>
      <c r="EX1637" s="12"/>
      <c r="EY1637" s="13"/>
      <c r="EZ1637" s="14"/>
      <c r="FA1637" s="7">
        <f>SUMIF(FB$315:FB$345,$D1637,FD$315:FD$345)</f>
        <v>0</v>
      </c>
      <c r="FB1637" s="12"/>
      <c r="FC1637" s="13"/>
      <c r="FD1637" s="14"/>
      <c r="FE1637" s="7">
        <f>SUMIF(FF$315:FF$345,$D1637,FH$315:FH$345)</f>
        <v>0</v>
      </c>
      <c r="FF1637" s="12"/>
      <c r="FG1637" s="13"/>
      <c r="FH1637" s="14"/>
      <c r="FI1637" s="7">
        <f>SUMIF(FJ$315:FJ$345,$D1637,FL$315:FL$345)</f>
        <v>0</v>
      </c>
      <c r="FJ1637" s="12"/>
      <c r="FK1637" s="13"/>
      <c r="FL1637" s="14"/>
      <c r="FM1637" s="7">
        <f>SUMIF(FN$315:FN$345,$D1637,FP$315:FP$345)</f>
        <v>0</v>
      </c>
      <c r="FN1637" s="12"/>
      <c r="FO1637" s="13"/>
      <c r="FP1637" s="14"/>
      <c r="FQ1637" s="7">
        <f>SUMIF(FR$315:FR$345,$D1637,FT$315:FT$345)</f>
        <v>0</v>
      </c>
      <c r="FR1637" s="12"/>
      <c r="FS1637" s="13"/>
      <c r="FT1637" s="14"/>
      <c r="FU1637" s="7">
        <f>SUMIF(FV$315:FV$345,$D1637,FX$315:FX$345)</f>
        <v>0</v>
      </c>
      <c r="FV1637" s="12"/>
      <c r="FW1637" s="13"/>
      <c r="FX1637" s="14"/>
      <c r="FY1637" s="7">
        <f>SUMIF(FZ$315:FZ$345,$D1637,GB$315:GB$345)</f>
        <v>0</v>
      </c>
      <c r="FZ1637" s="12"/>
      <c r="GA1637" s="13"/>
      <c r="GB1637" s="14"/>
      <c r="GC1637" s="7">
        <f>SUMIF(GD$315:GD$345,$D1637,GF$315:GF$345)</f>
        <v>0</v>
      </c>
      <c r="GD1637" s="12"/>
      <c r="GE1637" s="13"/>
      <c r="GF1637" s="14"/>
      <c r="GG1637" s="7">
        <f>SUMIF(GH$315:GH$345,$D1637,GJ$315:GJ$345)</f>
        <v>0</v>
      </c>
      <c r="GH1637" s="12"/>
      <c r="GI1637" s="13"/>
      <c r="GJ1637" s="14"/>
      <c r="GK1637" s="7">
        <f>SUMIF(GL$315:GL$345,$D1637,GN$315:GN$345)</f>
        <v>0</v>
      </c>
      <c r="GL1637" s="12"/>
      <c r="GM1637" s="13"/>
      <c r="GN1637" s="14"/>
      <c r="GO1637" s="7">
        <f>SUMIF(GP$315:GP$345,$D1637,GR$315:GR$345)</f>
        <v>0</v>
      </c>
      <c r="GP1637" s="12"/>
      <c r="GQ1637" s="13"/>
      <c r="GR1637" s="14"/>
      <c r="GS1637" s="7">
        <f>SUMIF(GT$315:GT$345,$D1637,GV$315:GV$345)</f>
        <v>0</v>
      </c>
      <c r="GT1637" s="12"/>
      <c r="GU1637" s="13"/>
      <c r="GV1637" s="21"/>
      <c r="GW1637" s="19">
        <f t="shared" si="38"/>
        <v>0</v>
      </c>
      <c r="GX1637" s="472"/>
      <c r="GY1637" s="473"/>
    </row>
    <row r="1638" spans="1:207" ht="30.75" thickBot="1">
      <c r="A1638" s="212" t="s">
        <v>86</v>
      </c>
      <c r="B1638" s="476"/>
      <c r="C1638" s="329" t="s">
        <v>454</v>
      </c>
      <c r="D1638" s="239" t="s">
        <v>450</v>
      </c>
      <c r="E1638" s="206">
        <f>SUMIF(F$346:F$376,$D1638,H$346:H$376)</f>
        <v>0</v>
      </c>
      <c r="F1638" s="15"/>
      <c r="G1638" s="16"/>
      <c r="H1638" s="16"/>
      <c r="I1638" s="8">
        <f>SUMIF(J$346:J$376,$D1638,L$346:L$376)</f>
        <v>0</v>
      </c>
      <c r="J1638" s="15"/>
      <c r="K1638" s="16"/>
      <c r="L1638" s="16"/>
      <c r="M1638" s="8">
        <f>SUMIF(N$346:N$376,$D1638,P$346:P$376)</f>
        <v>0</v>
      </c>
      <c r="N1638" s="15"/>
      <c r="O1638" s="16"/>
      <c r="P1638" s="16"/>
      <c r="Q1638" s="8">
        <f>SUMIF(R$346:R$376,$D1638,T$346:T$376)</f>
        <v>0</v>
      </c>
      <c r="R1638" s="15"/>
      <c r="S1638" s="16"/>
      <c r="T1638" s="16"/>
      <c r="U1638" s="8">
        <f>SUMIF(V$346:V$376,$D1638,X$346:X$376)</f>
        <v>0</v>
      </c>
      <c r="V1638" s="15"/>
      <c r="W1638" s="16"/>
      <c r="X1638" s="16"/>
      <c r="Y1638" s="8">
        <f>SUMIF(Z$346:Z$376,$D1638,AB$346:AB$376)</f>
        <v>0</v>
      </c>
      <c r="Z1638" s="15"/>
      <c r="AA1638" s="16"/>
      <c r="AB1638" s="16"/>
      <c r="AC1638" s="8">
        <f>SUMIF(AD$346:AD$376,$D1638,AF$346:AF$376)</f>
        <v>0</v>
      </c>
      <c r="AD1638" s="15"/>
      <c r="AE1638" s="16"/>
      <c r="AF1638" s="16"/>
      <c r="AG1638" s="8">
        <f>SUMIF(AH$346:AH$376,$D1638,AJ$346:AJ$376)</f>
        <v>0</v>
      </c>
      <c r="AH1638" s="15"/>
      <c r="AI1638" s="16"/>
      <c r="AJ1638" s="16"/>
      <c r="AK1638" s="8">
        <f>SUMIF(AL$346:AL$376,$D1638,AN$346:AN$376)</f>
        <v>0</v>
      </c>
      <c r="AL1638" s="15"/>
      <c r="AM1638" s="16"/>
      <c r="AN1638" s="16"/>
      <c r="AO1638" s="8">
        <f>SUMIF(AP$346:AP$376,$D1638,AR$346:AR$376)</f>
        <v>0</v>
      </c>
      <c r="AP1638" s="15"/>
      <c r="AQ1638" s="16"/>
      <c r="AR1638" s="16"/>
      <c r="AS1638" s="8">
        <f>SUMIF(AT$346:AT$376,$D1638,AV$346:AV$376)</f>
        <v>0</v>
      </c>
      <c r="AT1638" s="15"/>
      <c r="AU1638" s="16"/>
      <c r="AV1638" s="16"/>
      <c r="AW1638" s="8">
        <f>SUMIF(AX$346:AX$376,$D1638,AZ$346:AZ$376)</f>
        <v>0</v>
      </c>
      <c r="AX1638" s="15"/>
      <c r="AY1638" s="16"/>
      <c r="AZ1638" s="16"/>
      <c r="BA1638" s="8">
        <f>SUMIF(BB$346:BB$376,$D1638,BD$346:BD$376)</f>
        <v>0</v>
      </c>
      <c r="BB1638" s="15"/>
      <c r="BC1638" s="16"/>
      <c r="BD1638" s="16"/>
      <c r="BE1638" s="8">
        <f>SUMIF(BF$346:BF$376,$D1638,BH$346:BH$376)</f>
        <v>0</v>
      </c>
      <c r="BF1638" s="15"/>
      <c r="BG1638" s="16"/>
      <c r="BH1638" s="16"/>
      <c r="BI1638" s="8">
        <f>SUMIF(BJ$346:BJ$376,$D1638,BL$346:BL$376)</f>
        <v>0</v>
      </c>
      <c r="BJ1638" s="15"/>
      <c r="BK1638" s="16"/>
      <c r="BL1638" s="16"/>
      <c r="BM1638" s="8">
        <f>SUMIF(BN$346:BN$376,$D1638,BP$346:BP$376)</f>
        <v>0</v>
      </c>
      <c r="BN1638" s="15"/>
      <c r="BO1638" s="16"/>
      <c r="BP1638" s="16"/>
      <c r="BQ1638" s="8">
        <f>SUMIF(BR$346:BR$376,$D1638,BT$346:BT$376)</f>
        <v>0</v>
      </c>
      <c r="BR1638" s="15"/>
      <c r="BS1638" s="16"/>
      <c r="BT1638" s="16"/>
      <c r="BU1638" s="8">
        <f>SUMIF(BV$346:BV$376,$D1638,BX$346:BX$376)</f>
        <v>0</v>
      </c>
      <c r="BV1638" s="15"/>
      <c r="BW1638" s="16"/>
      <c r="BX1638" s="16"/>
      <c r="BY1638" s="8">
        <f>SUMIF(BZ$346:BZ$376,$D1638,CB$346:CB$376)</f>
        <v>0</v>
      </c>
      <c r="BZ1638" s="15"/>
      <c r="CA1638" s="16"/>
      <c r="CB1638" s="16"/>
      <c r="CC1638" s="8">
        <f>SUMIF(CD$346:CD$376,$D1638,CF$346:CF$376)</f>
        <v>0</v>
      </c>
      <c r="CD1638" s="15"/>
      <c r="CE1638" s="16"/>
      <c r="CF1638" s="16"/>
      <c r="CG1638" s="8">
        <f>SUMIF(CH$346:CH$376,$D1638,CJ$346:CJ$376)</f>
        <v>0</v>
      </c>
      <c r="CH1638" s="15"/>
      <c r="CI1638" s="16"/>
      <c r="CJ1638" s="16"/>
      <c r="CK1638" s="8">
        <f>SUMIF(CL$346:CL$376,$D1638,CN$346:CN$376)</f>
        <v>0</v>
      </c>
      <c r="CL1638" s="15"/>
      <c r="CM1638" s="16"/>
      <c r="CN1638" s="16"/>
      <c r="CO1638" s="8">
        <f>SUMIF(CP$346:CP$376,$D1638,CR$346:CR$376)</f>
        <v>0</v>
      </c>
      <c r="CP1638" s="15"/>
      <c r="CQ1638" s="16"/>
      <c r="CR1638" s="16"/>
      <c r="CS1638" s="8">
        <f>SUMIF(CT$346:CT$376,$D1638,CV$346:CV$376)</f>
        <v>0</v>
      </c>
      <c r="CT1638" s="15"/>
      <c r="CU1638" s="16"/>
      <c r="CV1638" s="16"/>
      <c r="CW1638" s="8">
        <f>SUMIF(CX$346:CX$376,$D1638,CZ$346:CZ$376)</f>
        <v>0</v>
      </c>
      <c r="CX1638" s="15"/>
      <c r="CY1638" s="16"/>
      <c r="CZ1638" s="16"/>
      <c r="DA1638" s="8">
        <f>SUMIF(DB$346:DB$376,$D1638,DD$346:DD$376)</f>
        <v>0</v>
      </c>
      <c r="DB1638" s="15"/>
      <c r="DC1638" s="16"/>
      <c r="DD1638" s="16"/>
      <c r="DE1638" s="8">
        <f>SUMIF(DF$346:DF$376,$D1638,DH$346:DH$376)</f>
        <v>0</v>
      </c>
      <c r="DF1638" s="15"/>
      <c r="DG1638" s="16"/>
      <c r="DH1638" s="16"/>
      <c r="DI1638" s="8">
        <f>SUMIF(DJ$346:DJ$376,$D1638,DL$346:DL$376)</f>
        <v>0</v>
      </c>
      <c r="DJ1638" s="15"/>
      <c r="DK1638" s="16"/>
      <c r="DL1638" s="16"/>
      <c r="DM1638" s="8">
        <f>SUMIF(DN$346:DN$376,$D1638,DP$346:DP$376)</f>
        <v>0</v>
      </c>
      <c r="DN1638" s="15"/>
      <c r="DO1638" s="16"/>
      <c r="DP1638" s="16"/>
      <c r="DQ1638" s="8">
        <f>SUMIF(DR$346:DR$376,$D1638,DT$346:DT$376)</f>
        <v>0</v>
      </c>
      <c r="DR1638" s="15"/>
      <c r="DS1638" s="16"/>
      <c r="DT1638" s="16"/>
      <c r="DU1638" s="8">
        <f>SUMIF(DV$346:DV$376,$D1638,DX$346:DX$376)</f>
        <v>0</v>
      </c>
      <c r="DV1638" s="15"/>
      <c r="DW1638" s="16"/>
      <c r="DX1638" s="16"/>
      <c r="DY1638" s="8">
        <f>SUMIF(DZ$346:DZ$376,$D1638,EB$346:EB$376)</f>
        <v>0</v>
      </c>
      <c r="DZ1638" s="15"/>
      <c r="EA1638" s="16"/>
      <c r="EB1638" s="16"/>
      <c r="EC1638" s="8">
        <f>SUMIF(ED$346:ED$376,$D1638,EF$346:EF$376)</f>
        <v>0</v>
      </c>
      <c r="ED1638" s="15"/>
      <c r="EE1638" s="16"/>
      <c r="EF1638" s="16"/>
      <c r="EG1638" s="8">
        <f>SUMIF(EH$346:EH$376,$D1638,EJ$346:EJ$376)</f>
        <v>0</v>
      </c>
      <c r="EH1638" s="15"/>
      <c r="EI1638" s="16"/>
      <c r="EJ1638" s="16"/>
      <c r="EK1638" s="8">
        <f>SUMIF(EL$346:EL$376,$D1638,EN$346:EN$376)</f>
        <v>0</v>
      </c>
      <c r="EL1638" s="15"/>
      <c r="EM1638" s="16"/>
      <c r="EN1638" s="16"/>
      <c r="EO1638" s="8">
        <f>SUMIF(EP$346:EP$376,$D1638,ER$346:ER$376)</f>
        <v>0</v>
      </c>
      <c r="EP1638" s="15"/>
      <c r="EQ1638" s="16"/>
      <c r="ER1638" s="16"/>
      <c r="ES1638" s="8">
        <f>SUMIF(ET$346:ET$376,$D1638,EV$346:EV$376)</f>
        <v>0</v>
      </c>
      <c r="ET1638" s="15"/>
      <c r="EU1638" s="16"/>
      <c r="EV1638" s="16"/>
      <c r="EW1638" s="8">
        <f>SUMIF(EX$346:EX$376,$D1638,EZ$346:EZ$376)</f>
        <v>0</v>
      </c>
      <c r="EX1638" s="15"/>
      <c r="EY1638" s="16"/>
      <c r="EZ1638" s="16"/>
      <c r="FA1638" s="8">
        <f>SUMIF(FB$346:FB$376,$D1638,FD$346:FD$376)</f>
        <v>0</v>
      </c>
      <c r="FB1638" s="15"/>
      <c r="FC1638" s="16"/>
      <c r="FD1638" s="16"/>
      <c r="FE1638" s="8">
        <f>SUMIF(FF$346:FF$376,$D1638,FH$346:FH$376)</f>
        <v>0</v>
      </c>
      <c r="FF1638" s="15"/>
      <c r="FG1638" s="16"/>
      <c r="FH1638" s="16"/>
      <c r="FI1638" s="8">
        <f>SUMIF(FJ$346:FJ$376,$D1638,FL$346:FL$376)</f>
        <v>0</v>
      </c>
      <c r="FJ1638" s="15"/>
      <c r="FK1638" s="16"/>
      <c r="FL1638" s="16"/>
      <c r="FM1638" s="8">
        <f>SUMIF(FN$346:FN$376,$D1638,FP$346:FP$376)</f>
        <v>0</v>
      </c>
      <c r="FN1638" s="15"/>
      <c r="FO1638" s="16"/>
      <c r="FP1638" s="16"/>
      <c r="FQ1638" s="8">
        <f>SUMIF(FR$346:FR$376,$D1638,FT$346:FT$376)</f>
        <v>0</v>
      </c>
      <c r="FR1638" s="15"/>
      <c r="FS1638" s="16"/>
      <c r="FT1638" s="16"/>
      <c r="FU1638" s="8">
        <f>SUMIF(FV$346:FV$376,$D1638,FX$346:FX$376)</f>
        <v>0</v>
      </c>
      <c r="FV1638" s="15"/>
      <c r="FW1638" s="16"/>
      <c r="FX1638" s="16"/>
      <c r="FY1638" s="8">
        <f>SUMIF(FZ$346:FZ$376,$D1638,GB$346:GB$376)</f>
        <v>0</v>
      </c>
      <c r="FZ1638" s="15"/>
      <c r="GA1638" s="16"/>
      <c r="GB1638" s="16"/>
      <c r="GC1638" s="8">
        <f>SUMIF(GD$346:GD$376,$D1638,GF$346:GF$376)</f>
        <v>0</v>
      </c>
      <c r="GD1638" s="15"/>
      <c r="GE1638" s="16"/>
      <c r="GF1638" s="16"/>
      <c r="GG1638" s="8">
        <f>SUMIF(GH$346:GH$376,$D1638,GJ$346:GJ$376)</f>
        <v>0</v>
      </c>
      <c r="GH1638" s="15"/>
      <c r="GI1638" s="16"/>
      <c r="GJ1638" s="16"/>
      <c r="GK1638" s="8">
        <f>SUMIF(GL$346:GL$376,$D1638,GN$346:GN$376)</f>
        <v>0</v>
      </c>
      <c r="GL1638" s="15"/>
      <c r="GM1638" s="16"/>
      <c r="GN1638" s="16"/>
      <c r="GO1638" s="8">
        <f>SUMIF(GP$346:GP$376,$D1638,GR$346:GR$376)</f>
        <v>0</v>
      </c>
      <c r="GP1638" s="15"/>
      <c r="GQ1638" s="16"/>
      <c r="GR1638" s="16"/>
      <c r="GS1638" s="8">
        <f>SUMIF(GT$346:GT$376,$D1638,GV$346:GV$376)</f>
        <v>0</v>
      </c>
      <c r="GT1638" s="15"/>
      <c r="GU1638" s="16"/>
      <c r="GV1638" s="22"/>
      <c r="GW1638" s="19">
        <f t="shared" si="38"/>
        <v>0</v>
      </c>
      <c r="GX1638" s="472"/>
      <c r="GY1638" s="473"/>
    </row>
    <row r="1639" spans="1:207" ht="30">
      <c r="A1639" s="208" t="s">
        <v>75</v>
      </c>
      <c r="B1639" s="474" t="s">
        <v>517</v>
      </c>
      <c r="C1639" s="330" t="s">
        <v>453</v>
      </c>
      <c r="D1639" s="235" t="s">
        <v>452</v>
      </c>
      <c r="E1639" s="206">
        <f>SUMIF(F$5:F$35,$D1639,H$5:H$35)</f>
        <v>0</v>
      </c>
      <c r="F1639" s="9"/>
      <c r="G1639" s="10"/>
      <c r="H1639" s="11"/>
      <c r="I1639" s="6">
        <f>SUMIF(J$5:J$35,$D1639,L$5:L$35)</f>
        <v>0</v>
      </c>
      <c r="J1639" s="9"/>
      <c r="K1639" s="10"/>
      <c r="L1639" s="11"/>
      <c r="M1639" s="6">
        <f>SUMIF(N$5:N$35,$D1639,P$5:P$35)</f>
        <v>0</v>
      </c>
      <c r="N1639" s="9"/>
      <c r="O1639" s="10"/>
      <c r="P1639" s="11"/>
      <c r="Q1639" s="6">
        <f>SUMIF(R$5:R$35,$D1639,T$5:T$35)</f>
        <v>0</v>
      </c>
      <c r="R1639" s="9"/>
      <c r="S1639" s="10"/>
      <c r="T1639" s="11"/>
      <c r="U1639" s="6">
        <f>SUMIF(V$5:V$35,$D1639,X$5:X$35)</f>
        <v>0</v>
      </c>
      <c r="V1639" s="9"/>
      <c r="W1639" s="10"/>
      <c r="X1639" s="11"/>
      <c r="Y1639" s="6">
        <f>SUMIF(Z$5:Z$35,$D1639,AB$5:AB$35)</f>
        <v>0</v>
      </c>
      <c r="Z1639" s="9"/>
      <c r="AA1639" s="10"/>
      <c r="AB1639" s="11"/>
      <c r="AC1639" s="6">
        <f>SUMIF(AD$5:AD$35,$D1639,AF$5:AF$35)</f>
        <v>0</v>
      </c>
      <c r="AD1639" s="9"/>
      <c r="AE1639" s="10"/>
      <c r="AF1639" s="11"/>
      <c r="AG1639" s="6">
        <f>SUMIF(AH$5:AH$35,$D1639,AJ$5:AJ$35)</f>
        <v>0</v>
      </c>
      <c r="AH1639" s="9"/>
      <c r="AI1639" s="10"/>
      <c r="AJ1639" s="11"/>
      <c r="AK1639" s="6">
        <f>SUMIF(AL$5:AL$35,$D1639,AN$5:AN$35)</f>
        <v>0</v>
      </c>
      <c r="AL1639" s="9"/>
      <c r="AM1639" s="10"/>
      <c r="AN1639" s="11"/>
      <c r="AO1639" s="6">
        <f>SUMIF(AP$5:AP$35,$D1639,AR$5:AR$35)</f>
        <v>0</v>
      </c>
      <c r="AP1639" s="9"/>
      <c r="AQ1639" s="10"/>
      <c r="AR1639" s="11"/>
      <c r="AS1639" s="6">
        <f>SUMIF(AT$5:AT$35,$D1639,AV$5:AV$35)</f>
        <v>0</v>
      </c>
      <c r="AT1639" s="9"/>
      <c r="AU1639" s="10"/>
      <c r="AV1639" s="11"/>
      <c r="AW1639" s="6">
        <f>SUMIF(AX$5:AX$35,$D1639,AZ$5:AZ$35)</f>
        <v>0</v>
      </c>
      <c r="AX1639" s="9"/>
      <c r="AY1639" s="10"/>
      <c r="AZ1639" s="11"/>
      <c r="BA1639" s="6">
        <f>SUMIF(BB$5:BB$35,$D1639,BD$5:BD$35)</f>
        <v>0</v>
      </c>
      <c r="BB1639" s="9"/>
      <c r="BC1639" s="10"/>
      <c r="BD1639" s="11"/>
      <c r="BE1639" s="6">
        <f>SUMIF(BF$5:BF$35,$D1639,BH$5:BH$35)</f>
        <v>0</v>
      </c>
      <c r="BF1639" s="9"/>
      <c r="BG1639" s="10"/>
      <c r="BH1639" s="11"/>
      <c r="BI1639" s="6">
        <f>SUMIF(BJ$5:BJ$35,$D1639,BL$5:BL$35)</f>
        <v>0</v>
      </c>
      <c r="BJ1639" s="9"/>
      <c r="BK1639" s="10"/>
      <c r="BL1639" s="11"/>
      <c r="BM1639" s="6">
        <f>SUMIF(BN$5:BN$35,$D1639,BP$5:BP$35)</f>
        <v>0</v>
      </c>
      <c r="BN1639" s="9"/>
      <c r="BO1639" s="10"/>
      <c r="BP1639" s="11"/>
      <c r="BQ1639" s="6">
        <f>SUMIF(BR$5:BR$35,$D1639,BT$5:BT$35)</f>
        <v>0</v>
      </c>
      <c r="BR1639" s="9"/>
      <c r="BS1639" s="10"/>
      <c r="BT1639" s="11"/>
      <c r="BU1639" s="6">
        <f>SUMIF(BV$5:BV$35,$D1639,BX$5:BX$35)</f>
        <v>0</v>
      </c>
      <c r="BV1639" s="9"/>
      <c r="BW1639" s="10"/>
      <c r="BX1639" s="11"/>
      <c r="BY1639" s="6">
        <f>SUMIF(BZ$5:BZ$35,$D1639,CB$5:CB$35)</f>
        <v>0</v>
      </c>
      <c r="BZ1639" s="9"/>
      <c r="CA1639" s="10"/>
      <c r="CB1639" s="11"/>
      <c r="CC1639" s="6">
        <f>SUMIF(CD$5:CD$35,$D1639,CF$5:CF$35)</f>
        <v>0</v>
      </c>
      <c r="CD1639" s="9"/>
      <c r="CE1639" s="10"/>
      <c r="CF1639" s="11"/>
      <c r="CG1639" s="6">
        <f>SUMIF(CH$5:CH$35,$D1639,CJ$5:CJ$35)</f>
        <v>0</v>
      </c>
      <c r="CH1639" s="9"/>
      <c r="CI1639" s="10"/>
      <c r="CJ1639" s="11"/>
      <c r="CK1639" s="6">
        <f>SUMIF(CL$5:CL$35,$D1639,CN$5:CN$35)</f>
        <v>0</v>
      </c>
      <c r="CL1639" s="9"/>
      <c r="CM1639" s="10"/>
      <c r="CN1639" s="11"/>
      <c r="CO1639" s="6">
        <f>SUMIF(CP$5:CP$35,$D1639,CR$5:CR$35)</f>
        <v>0</v>
      </c>
      <c r="CP1639" s="9"/>
      <c r="CQ1639" s="10"/>
      <c r="CR1639" s="11"/>
      <c r="CS1639" s="6">
        <f>SUMIF(CT$5:CT$35,$D1639,CV$5:CV$35)</f>
        <v>0</v>
      </c>
      <c r="CT1639" s="9"/>
      <c r="CU1639" s="10"/>
      <c r="CV1639" s="11"/>
      <c r="CW1639" s="6">
        <f>SUMIF(CX$5:CX$35,$D1639,CZ$5:CZ$35)</f>
        <v>0</v>
      </c>
      <c r="CX1639" s="9"/>
      <c r="CY1639" s="10"/>
      <c r="CZ1639" s="11"/>
      <c r="DA1639" s="6">
        <f>SUMIF(DB$5:DB$35,$D1639,DD$5:DD$35)</f>
        <v>0</v>
      </c>
      <c r="DB1639" s="9"/>
      <c r="DC1639" s="10"/>
      <c r="DD1639" s="11"/>
      <c r="DE1639" s="6">
        <f>SUMIF(DF$5:DF$35,$D1639,DH$5:DH$35)</f>
        <v>0</v>
      </c>
      <c r="DF1639" s="9"/>
      <c r="DG1639" s="10"/>
      <c r="DH1639" s="11"/>
      <c r="DI1639" s="6">
        <f>SUMIF(DJ$5:DJ$35,$D1639,DL$5:DL$35)</f>
        <v>0</v>
      </c>
      <c r="DJ1639" s="9"/>
      <c r="DK1639" s="10"/>
      <c r="DL1639" s="11"/>
      <c r="DM1639" s="6">
        <f>SUMIF(DN$5:DN$35,$D1639,DP$5:DP$35)</f>
        <v>0</v>
      </c>
      <c r="DN1639" s="9"/>
      <c r="DO1639" s="10"/>
      <c r="DP1639" s="11"/>
      <c r="DQ1639" s="6">
        <f>SUMIF(DR$5:DR$35,$D1639,DT$5:DT$35)</f>
        <v>0</v>
      </c>
      <c r="DR1639" s="9"/>
      <c r="DS1639" s="10"/>
      <c r="DT1639" s="11"/>
      <c r="DU1639" s="6">
        <f>SUMIF(DV$5:DV$35,$D1639,DX$5:DX$35)</f>
        <v>0</v>
      </c>
      <c r="DV1639" s="9"/>
      <c r="DW1639" s="10"/>
      <c r="DX1639" s="11"/>
      <c r="DY1639" s="6">
        <f>SUMIF(DZ$5:DZ$35,$D1639,EB$5:EB$35)</f>
        <v>0</v>
      </c>
      <c r="DZ1639" s="9"/>
      <c r="EA1639" s="10"/>
      <c r="EB1639" s="11"/>
      <c r="EC1639" s="6">
        <f>SUMIF(ED$5:ED$35,$D1639,EF$5:EF$35)</f>
        <v>0</v>
      </c>
      <c r="ED1639" s="9"/>
      <c r="EE1639" s="10"/>
      <c r="EF1639" s="11"/>
      <c r="EG1639" s="6">
        <f>SUMIF(EH$5:EH$35,$D1639,EJ$5:EJ$35)</f>
        <v>0</v>
      </c>
      <c r="EH1639" s="9"/>
      <c r="EI1639" s="10"/>
      <c r="EJ1639" s="11"/>
      <c r="EK1639" s="6">
        <f>SUMIF(EL$5:EL$35,$D1639,EN$5:EN$35)</f>
        <v>0</v>
      </c>
      <c r="EL1639" s="9"/>
      <c r="EM1639" s="10"/>
      <c r="EN1639" s="11"/>
      <c r="EO1639" s="6">
        <f>SUMIF(EP$5:EP$35,$D1639,ER$5:ER$35)</f>
        <v>0</v>
      </c>
      <c r="EP1639" s="9"/>
      <c r="EQ1639" s="10"/>
      <c r="ER1639" s="11"/>
      <c r="ES1639" s="6">
        <f>SUMIF(ET$5:ET$35,$D1639,EV$5:EV$35)</f>
        <v>0</v>
      </c>
      <c r="ET1639" s="9"/>
      <c r="EU1639" s="10"/>
      <c r="EV1639" s="11"/>
      <c r="EW1639" s="6">
        <f>SUMIF(EX$5:EX$35,$D1639,EZ$5:EZ$35)</f>
        <v>0</v>
      </c>
      <c r="EX1639" s="9"/>
      <c r="EY1639" s="10"/>
      <c r="EZ1639" s="11"/>
      <c r="FA1639" s="6">
        <f>SUMIF(FB$5:FB$35,$D1639,FD$5:FD$35)</f>
        <v>0</v>
      </c>
      <c r="FB1639" s="9"/>
      <c r="FC1639" s="10"/>
      <c r="FD1639" s="11"/>
      <c r="FE1639" s="6">
        <f>SUMIF(FF$5:FF$35,$D1639,FH$5:FH$35)</f>
        <v>0</v>
      </c>
      <c r="FF1639" s="9"/>
      <c r="FG1639" s="10"/>
      <c r="FH1639" s="11"/>
      <c r="FI1639" s="6">
        <f>SUMIF(FJ$5:FJ$35,$D1639,FL$5:FL$35)</f>
        <v>0</v>
      </c>
      <c r="FJ1639" s="9"/>
      <c r="FK1639" s="10"/>
      <c r="FL1639" s="11"/>
      <c r="FM1639" s="6">
        <f>SUMIF(FN$5:FN$35,$D1639,FP$5:FP$35)</f>
        <v>0</v>
      </c>
      <c r="FN1639" s="9"/>
      <c r="FO1639" s="10"/>
      <c r="FP1639" s="11"/>
      <c r="FQ1639" s="6">
        <f>SUMIF(FR$5:FR$35,$D1639,FT$5:FT$35)</f>
        <v>0</v>
      </c>
      <c r="FR1639" s="9"/>
      <c r="FS1639" s="10"/>
      <c r="FT1639" s="11"/>
      <c r="FU1639" s="6">
        <f>SUMIF(FV$5:FV$35,$D1639,FX$5:FX$35)</f>
        <v>0</v>
      </c>
      <c r="FV1639" s="9"/>
      <c r="FW1639" s="10"/>
      <c r="FX1639" s="11"/>
      <c r="FY1639" s="6">
        <f>SUMIF(FZ$5:FZ$35,$D1639,GB$5:GB$35)</f>
        <v>0</v>
      </c>
      <c r="FZ1639" s="9"/>
      <c r="GA1639" s="10"/>
      <c r="GB1639" s="11"/>
      <c r="GC1639" s="6">
        <f>SUMIF(GD$5:GD$35,$D1639,GF$5:GF$35)</f>
        <v>0</v>
      </c>
      <c r="GD1639" s="9"/>
      <c r="GE1639" s="10"/>
      <c r="GF1639" s="11"/>
      <c r="GG1639" s="6">
        <f>SUMIF(GH$5:GH$35,$D1639,GJ$5:GJ$35)</f>
        <v>0</v>
      </c>
      <c r="GH1639" s="9"/>
      <c r="GI1639" s="10"/>
      <c r="GJ1639" s="11"/>
      <c r="GK1639" s="6">
        <f>SUMIF(GL$5:GL$35,$D1639,GN$5:GN$35)</f>
        <v>0</v>
      </c>
      <c r="GL1639" s="9"/>
      <c r="GM1639" s="10"/>
      <c r="GN1639" s="11"/>
      <c r="GO1639" s="6">
        <f>SUMIF(GP$5:GP$35,$D1639,GR$5:GR$35)</f>
        <v>0</v>
      </c>
      <c r="GP1639" s="9"/>
      <c r="GQ1639" s="10"/>
      <c r="GR1639" s="11"/>
      <c r="GS1639" s="6">
        <f>SUMIF(GT$5:GT$35,$D1639,GV$5:GV$35)</f>
        <v>0</v>
      </c>
      <c r="GT1639" s="9"/>
      <c r="GU1639" s="10"/>
      <c r="GV1639" s="20"/>
      <c r="GW1639" s="19">
        <f t="shared" si="38"/>
        <v>0</v>
      </c>
      <c r="GX1639" s="472">
        <f>SUM(GW1639:GW1650)</f>
        <v>0</v>
      </c>
      <c r="GY1639" s="473" t="str">
        <f>D1639</f>
        <v>TS15435/000</v>
      </c>
    </row>
    <row r="1640" spans="1:207" ht="30">
      <c r="A1640" s="210" t="s">
        <v>76</v>
      </c>
      <c r="B1640" s="475"/>
      <c r="C1640" s="327" t="s">
        <v>453</v>
      </c>
      <c r="D1640" s="237" t="s">
        <v>452</v>
      </c>
      <c r="E1640" s="206">
        <f>SUMIF(F$36:F$66,$D1640,H$36:H$66)</f>
        <v>0</v>
      </c>
      <c r="F1640" s="9"/>
      <c r="G1640" s="10"/>
      <c r="H1640" s="11"/>
      <c r="I1640" s="6">
        <f>SUMIF(J$36:J$66,$D1640,L$36:L$66)</f>
        <v>0</v>
      </c>
      <c r="J1640" s="9"/>
      <c r="K1640" s="10"/>
      <c r="L1640" s="11"/>
      <c r="M1640" s="6">
        <f>SUMIF(N$36:N$66,$D1640,P$36:P$66)</f>
        <v>0</v>
      </c>
      <c r="N1640" s="9"/>
      <c r="O1640" s="10"/>
      <c r="P1640" s="11"/>
      <c r="Q1640" s="6">
        <f>SUMIF(R$36:R$66,$D1640,T$36:T$66)</f>
        <v>0</v>
      </c>
      <c r="R1640" s="9"/>
      <c r="S1640" s="10"/>
      <c r="T1640" s="11"/>
      <c r="U1640" s="6">
        <f>SUMIF(V$36:V$66,$D1640,X$36:X$66)</f>
        <v>0</v>
      </c>
      <c r="V1640" s="9"/>
      <c r="W1640" s="10"/>
      <c r="X1640" s="11"/>
      <c r="Y1640" s="6">
        <f>SUMIF(Z$36:Z$66,$D1640,AB$36:AB$66)</f>
        <v>0</v>
      </c>
      <c r="Z1640" s="9"/>
      <c r="AA1640" s="10"/>
      <c r="AB1640" s="11"/>
      <c r="AC1640" s="6">
        <f>SUMIF(AD$36:AD$66,$D1640,AF$36:AF$66)</f>
        <v>0</v>
      </c>
      <c r="AD1640" s="9"/>
      <c r="AE1640" s="10"/>
      <c r="AF1640" s="11"/>
      <c r="AG1640" s="6">
        <f>SUMIF(AH$36:AH$66,$D1640,AJ$36:AJ$66)</f>
        <v>0</v>
      </c>
      <c r="AH1640" s="9"/>
      <c r="AI1640" s="10"/>
      <c r="AJ1640" s="11"/>
      <c r="AK1640" s="6">
        <f>SUMIF(AL$36:AL$66,$D1640,AN$36:AN$66)</f>
        <v>0</v>
      </c>
      <c r="AL1640" s="9"/>
      <c r="AM1640" s="10"/>
      <c r="AN1640" s="11"/>
      <c r="AO1640" s="6">
        <f>SUMIF(AP$36:AP$66,$D1640,AR$36:AR$66)</f>
        <v>0</v>
      </c>
      <c r="AP1640" s="9"/>
      <c r="AQ1640" s="10"/>
      <c r="AR1640" s="11"/>
      <c r="AS1640" s="6">
        <f>SUMIF(AT$36:AT$66,$D1640,AV$36:AV$66)</f>
        <v>0</v>
      </c>
      <c r="AT1640" s="9"/>
      <c r="AU1640" s="10"/>
      <c r="AV1640" s="11"/>
      <c r="AW1640" s="6">
        <f>SUMIF(AX$36:AX$66,$D1640,AZ$36:AZ$66)</f>
        <v>0</v>
      </c>
      <c r="AX1640" s="9"/>
      <c r="AY1640" s="10"/>
      <c r="AZ1640" s="11"/>
      <c r="BA1640" s="6">
        <f>SUMIF(BB$36:BB$66,$D1640,BD$36:BD$66)</f>
        <v>0</v>
      </c>
      <c r="BB1640" s="9"/>
      <c r="BC1640" s="10"/>
      <c r="BD1640" s="11"/>
      <c r="BE1640" s="6">
        <f>SUMIF(BF$36:BF$66,$D1640,BH$36:BH$66)</f>
        <v>0</v>
      </c>
      <c r="BF1640" s="9"/>
      <c r="BG1640" s="10"/>
      <c r="BH1640" s="11"/>
      <c r="BI1640" s="6">
        <f>SUMIF(BJ$36:BJ$66,$D1640,BL$36:BL$66)</f>
        <v>0</v>
      </c>
      <c r="BJ1640" s="9"/>
      <c r="BK1640" s="10"/>
      <c r="BL1640" s="11"/>
      <c r="BM1640" s="6">
        <f>SUMIF(BN$36:BN$66,$D1640,BP$36:BP$66)</f>
        <v>0</v>
      </c>
      <c r="BN1640" s="9"/>
      <c r="BO1640" s="10"/>
      <c r="BP1640" s="11"/>
      <c r="BQ1640" s="6">
        <f>SUMIF(BR$36:BR$66,$D1640,BT$36:BT$66)</f>
        <v>0</v>
      </c>
      <c r="BR1640" s="9"/>
      <c r="BS1640" s="10"/>
      <c r="BT1640" s="11"/>
      <c r="BU1640" s="6">
        <f>SUMIF(BV$36:BV$66,$D1640,BX$36:BX$66)</f>
        <v>0</v>
      </c>
      <c r="BV1640" s="9"/>
      <c r="BW1640" s="10"/>
      <c r="BX1640" s="11"/>
      <c r="BY1640" s="6">
        <f>SUMIF(BZ$36:BZ$66,$D1640,CB$36:CB$66)</f>
        <v>0</v>
      </c>
      <c r="BZ1640" s="9"/>
      <c r="CA1640" s="10"/>
      <c r="CB1640" s="11"/>
      <c r="CC1640" s="6">
        <f>SUMIF(CD$36:CD$66,$D1640,CF$36:CF$66)</f>
        <v>0</v>
      </c>
      <c r="CD1640" s="9"/>
      <c r="CE1640" s="10"/>
      <c r="CF1640" s="11"/>
      <c r="CG1640" s="6">
        <f>SUMIF(CH$36:CH$66,$D1640,CJ$36:CJ$66)</f>
        <v>0</v>
      </c>
      <c r="CH1640" s="9"/>
      <c r="CI1640" s="10"/>
      <c r="CJ1640" s="11"/>
      <c r="CK1640" s="6">
        <f>SUMIF(CL$36:CL$66,$D1640,CN$36:CN$66)</f>
        <v>0</v>
      </c>
      <c r="CL1640" s="9"/>
      <c r="CM1640" s="10"/>
      <c r="CN1640" s="11"/>
      <c r="CO1640" s="6">
        <f>SUMIF(CP$36:CP$66,$D1640,CR$36:CR$66)</f>
        <v>0</v>
      </c>
      <c r="CP1640" s="9"/>
      <c r="CQ1640" s="10"/>
      <c r="CR1640" s="11"/>
      <c r="CS1640" s="6">
        <f>SUMIF(CT$36:CT$66,$D1640,CV$36:CV$66)</f>
        <v>0</v>
      </c>
      <c r="CT1640" s="9"/>
      <c r="CU1640" s="10"/>
      <c r="CV1640" s="11"/>
      <c r="CW1640" s="6">
        <f>SUMIF(CX$36:CX$66,$D1640,CZ$36:CZ$66)</f>
        <v>0</v>
      </c>
      <c r="CX1640" s="9"/>
      <c r="CY1640" s="10"/>
      <c r="CZ1640" s="11"/>
      <c r="DA1640" s="6">
        <f>SUMIF(DB$36:DB$66,$D1640,DD$36:DD$66)</f>
        <v>0</v>
      </c>
      <c r="DB1640" s="9"/>
      <c r="DC1640" s="10"/>
      <c r="DD1640" s="11"/>
      <c r="DE1640" s="6">
        <f>SUMIF(DF$36:DF$66,$D1640,DH$36:DH$66)</f>
        <v>0</v>
      </c>
      <c r="DF1640" s="9"/>
      <c r="DG1640" s="10"/>
      <c r="DH1640" s="11"/>
      <c r="DI1640" s="6">
        <f>SUMIF(DJ$36:DJ$66,$D1640,DL$36:DL$66)</f>
        <v>0</v>
      </c>
      <c r="DJ1640" s="9"/>
      <c r="DK1640" s="10"/>
      <c r="DL1640" s="11"/>
      <c r="DM1640" s="6">
        <f>SUMIF(DN$36:DN$66,$D1640,DP$36:DP$66)</f>
        <v>0</v>
      </c>
      <c r="DN1640" s="9"/>
      <c r="DO1640" s="10"/>
      <c r="DP1640" s="11"/>
      <c r="DQ1640" s="6">
        <f>SUMIF(DR$36:DR$66,$D1640,DT$36:DT$66)</f>
        <v>0</v>
      </c>
      <c r="DR1640" s="9"/>
      <c r="DS1640" s="10"/>
      <c r="DT1640" s="11"/>
      <c r="DU1640" s="6">
        <f>SUMIF(DV$36:DV$66,$D1640,DX$36:DX$66)</f>
        <v>0</v>
      </c>
      <c r="DV1640" s="9"/>
      <c r="DW1640" s="10"/>
      <c r="DX1640" s="11"/>
      <c r="DY1640" s="6">
        <f>SUMIF(DZ$36:DZ$66,$D1640,EB$36:EB$66)</f>
        <v>0</v>
      </c>
      <c r="DZ1640" s="9"/>
      <c r="EA1640" s="10"/>
      <c r="EB1640" s="11"/>
      <c r="EC1640" s="6">
        <f>SUMIF(ED$36:ED$66,$D1640,EF$36:EF$66)</f>
        <v>0</v>
      </c>
      <c r="ED1640" s="9"/>
      <c r="EE1640" s="10"/>
      <c r="EF1640" s="11"/>
      <c r="EG1640" s="6">
        <f>SUMIF(EH$36:EH$66,$D1640,EJ$36:EJ$66)</f>
        <v>0</v>
      </c>
      <c r="EH1640" s="9"/>
      <c r="EI1640" s="10"/>
      <c r="EJ1640" s="11"/>
      <c r="EK1640" s="6">
        <f>SUMIF(EL$36:EL$66,$D1640,EN$36:EN$66)</f>
        <v>0</v>
      </c>
      <c r="EL1640" s="9"/>
      <c r="EM1640" s="10"/>
      <c r="EN1640" s="11"/>
      <c r="EO1640" s="6">
        <f>SUMIF(EP$36:EP$66,$D1640,ER$36:ER$66)</f>
        <v>0</v>
      </c>
      <c r="EP1640" s="9"/>
      <c r="EQ1640" s="10"/>
      <c r="ER1640" s="11"/>
      <c r="ES1640" s="6">
        <f>SUMIF(ET$36:ET$66,$D1640,EV$36:EV$66)</f>
        <v>0</v>
      </c>
      <c r="ET1640" s="9"/>
      <c r="EU1640" s="10"/>
      <c r="EV1640" s="11"/>
      <c r="EW1640" s="6">
        <f>SUMIF(EX$36:EX$66,$D1640,EZ$36:EZ$66)</f>
        <v>0</v>
      </c>
      <c r="EX1640" s="9"/>
      <c r="EY1640" s="10"/>
      <c r="EZ1640" s="11"/>
      <c r="FA1640" s="6">
        <f>SUMIF(FB$36:FB$66,$D1640,FD$36:FD$66)</f>
        <v>0</v>
      </c>
      <c r="FB1640" s="9"/>
      <c r="FC1640" s="10"/>
      <c r="FD1640" s="11"/>
      <c r="FE1640" s="6">
        <f>SUMIF(FF$36:FF$66,$D1640,FH$36:FH$66)</f>
        <v>0</v>
      </c>
      <c r="FF1640" s="9"/>
      <c r="FG1640" s="10"/>
      <c r="FH1640" s="11"/>
      <c r="FI1640" s="6">
        <f>SUMIF(FJ$36:FJ$66,$D1640,FL$36:FL$66)</f>
        <v>0</v>
      </c>
      <c r="FJ1640" s="9"/>
      <c r="FK1640" s="10"/>
      <c r="FL1640" s="11"/>
      <c r="FM1640" s="6">
        <f>SUMIF(FN$36:FN$66,$D1640,FP$36:FP$66)</f>
        <v>0</v>
      </c>
      <c r="FN1640" s="9"/>
      <c r="FO1640" s="10"/>
      <c r="FP1640" s="11"/>
      <c r="FQ1640" s="6">
        <f>SUMIF(FR$36:FR$66,$D1640,FT$36:FT$66)</f>
        <v>0</v>
      </c>
      <c r="FR1640" s="9"/>
      <c r="FS1640" s="10"/>
      <c r="FT1640" s="11"/>
      <c r="FU1640" s="6">
        <f>SUMIF(FV$36:FV$66,$D1640,FX$36:FX$66)</f>
        <v>0</v>
      </c>
      <c r="FV1640" s="9"/>
      <c r="FW1640" s="10"/>
      <c r="FX1640" s="11"/>
      <c r="FY1640" s="6">
        <f>SUMIF(FZ$36:FZ$66,$D1640,GB$36:GB$66)</f>
        <v>0</v>
      </c>
      <c r="FZ1640" s="9"/>
      <c r="GA1640" s="10"/>
      <c r="GB1640" s="11"/>
      <c r="GC1640" s="6">
        <f>SUMIF(GD$36:GD$66,$D1640,GF$36:GF$66)</f>
        <v>0</v>
      </c>
      <c r="GD1640" s="9"/>
      <c r="GE1640" s="10"/>
      <c r="GF1640" s="11"/>
      <c r="GG1640" s="6">
        <f>SUMIF(GH$36:GH$66,$D1640,GJ$36:GJ$66)</f>
        <v>0</v>
      </c>
      <c r="GH1640" s="9"/>
      <c r="GI1640" s="10"/>
      <c r="GJ1640" s="11"/>
      <c r="GK1640" s="6">
        <f>SUMIF(GL$36:GL$66,$D1640,GN$36:GN$66)</f>
        <v>0</v>
      </c>
      <c r="GL1640" s="9"/>
      <c r="GM1640" s="10"/>
      <c r="GN1640" s="11"/>
      <c r="GO1640" s="6">
        <f>SUMIF(GP$36:GP$66,$D1640,GR$36:GR$66)</f>
        <v>0</v>
      </c>
      <c r="GP1640" s="9"/>
      <c r="GQ1640" s="10"/>
      <c r="GR1640" s="11"/>
      <c r="GS1640" s="6">
        <f>SUMIF(GT$36:GT$66,$D1640,GV$36:GV$66)</f>
        <v>0</v>
      </c>
      <c r="GT1640" s="9"/>
      <c r="GU1640" s="10"/>
      <c r="GV1640" s="20"/>
      <c r="GW1640" s="19">
        <f t="shared" si="38"/>
        <v>0</v>
      </c>
      <c r="GX1640" s="472"/>
      <c r="GY1640" s="473"/>
    </row>
    <row r="1641" spans="1:207" ht="30">
      <c r="A1641" s="210" t="s">
        <v>77</v>
      </c>
      <c r="B1641" s="475"/>
      <c r="C1641" s="327" t="s">
        <v>453</v>
      </c>
      <c r="D1641" s="237" t="s">
        <v>452</v>
      </c>
      <c r="E1641" s="206">
        <f>SUMIF(F$67:F$97,$D1641,H$67:H$97)</f>
        <v>0</v>
      </c>
      <c r="F1641" s="9"/>
      <c r="G1641" s="10"/>
      <c r="H1641" s="11"/>
      <c r="I1641" s="6">
        <f>SUMIF(J$67:J$97,$D1641,L$67:L$97)</f>
        <v>0</v>
      </c>
      <c r="J1641" s="9"/>
      <c r="K1641" s="10"/>
      <c r="L1641" s="11"/>
      <c r="M1641" s="6">
        <f>SUMIF(N$67:N$97,$D1641,P$67:P$97)</f>
        <v>0</v>
      </c>
      <c r="N1641" s="9"/>
      <c r="O1641" s="10"/>
      <c r="P1641" s="11"/>
      <c r="Q1641" s="6">
        <f>SUMIF(R$67:R$97,$D1641,T$67:T$97)</f>
        <v>0</v>
      </c>
      <c r="R1641" s="9"/>
      <c r="S1641" s="10"/>
      <c r="T1641" s="11"/>
      <c r="U1641" s="6">
        <f>SUMIF(V$67:V$97,$D1641,X$67:X$97)</f>
        <v>0</v>
      </c>
      <c r="V1641" s="9"/>
      <c r="W1641" s="10"/>
      <c r="X1641" s="11"/>
      <c r="Y1641" s="6">
        <f>SUMIF(Z$67:Z$97,$D1641,AB$67:AB$97)</f>
        <v>0</v>
      </c>
      <c r="Z1641" s="9"/>
      <c r="AA1641" s="10"/>
      <c r="AB1641" s="11"/>
      <c r="AC1641" s="6">
        <f>SUMIF(AD$67:AD$97,$D1641,AF$67:AF$97)</f>
        <v>0</v>
      </c>
      <c r="AD1641" s="9"/>
      <c r="AE1641" s="10"/>
      <c r="AF1641" s="11"/>
      <c r="AG1641" s="6">
        <f>SUMIF(AH$67:AH$97,$D1641,AJ$67:AJ$97)</f>
        <v>0</v>
      </c>
      <c r="AH1641" s="9"/>
      <c r="AI1641" s="10"/>
      <c r="AJ1641" s="11"/>
      <c r="AK1641" s="6">
        <f>SUMIF(AL$67:AL$97,$D1641,AN$67:AN$97)</f>
        <v>0</v>
      </c>
      <c r="AL1641" s="9"/>
      <c r="AM1641" s="10"/>
      <c r="AN1641" s="11"/>
      <c r="AO1641" s="6">
        <f>SUMIF(AP$67:AP$97,$D1641,AR$67:AR$97)</f>
        <v>0</v>
      </c>
      <c r="AP1641" s="9"/>
      <c r="AQ1641" s="10"/>
      <c r="AR1641" s="11"/>
      <c r="AS1641" s="6">
        <f>SUMIF(AT$67:AT$97,$D1641,AV$67:AV$97)</f>
        <v>0</v>
      </c>
      <c r="AT1641" s="9"/>
      <c r="AU1641" s="10"/>
      <c r="AV1641" s="11"/>
      <c r="AW1641" s="6">
        <f>SUMIF(AX$67:AX$97,$D1641,AZ$67:AZ$97)</f>
        <v>0</v>
      </c>
      <c r="AX1641" s="9"/>
      <c r="AY1641" s="10"/>
      <c r="AZ1641" s="11"/>
      <c r="BA1641" s="6">
        <f>SUMIF(BB$67:BB$97,$D1641,BD$67:BD$97)</f>
        <v>0</v>
      </c>
      <c r="BB1641" s="9"/>
      <c r="BC1641" s="10"/>
      <c r="BD1641" s="11"/>
      <c r="BE1641" s="6">
        <f>SUMIF(BF$67:BF$97,$D1641,BH$67:BH$97)</f>
        <v>0</v>
      </c>
      <c r="BF1641" s="9"/>
      <c r="BG1641" s="10"/>
      <c r="BH1641" s="11"/>
      <c r="BI1641" s="6">
        <f>SUMIF(BJ$67:BJ$97,$D1641,BL$67:BL$97)</f>
        <v>0</v>
      </c>
      <c r="BJ1641" s="9"/>
      <c r="BK1641" s="10"/>
      <c r="BL1641" s="11"/>
      <c r="BM1641" s="6">
        <f>SUMIF(BN$67:BN$97,$D1641,BP$67:BP$97)</f>
        <v>0</v>
      </c>
      <c r="BN1641" s="9"/>
      <c r="BO1641" s="10"/>
      <c r="BP1641" s="11"/>
      <c r="BQ1641" s="6">
        <f>SUMIF(BR$67:BR$97,$D1641,BT$67:BT$97)</f>
        <v>0</v>
      </c>
      <c r="BR1641" s="9"/>
      <c r="BS1641" s="10"/>
      <c r="BT1641" s="11"/>
      <c r="BU1641" s="6">
        <f>SUMIF(BV$67:BV$97,$D1641,BX$67:BX$97)</f>
        <v>0</v>
      </c>
      <c r="BV1641" s="9"/>
      <c r="BW1641" s="10"/>
      <c r="BX1641" s="11"/>
      <c r="BY1641" s="6">
        <f>SUMIF(BZ$67:BZ$97,$D1641,CB$67:CB$97)</f>
        <v>0</v>
      </c>
      <c r="BZ1641" s="9"/>
      <c r="CA1641" s="10"/>
      <c r="CB1641" s="11"/>
      <c r="CC1641" s="6">
        <f>SUMIF(CD$67:CD$97,$D1641,CF$67:CF$97)</f>
        <v>0</v>
      </c>
      <c r="CD1641" s="9"/>
      <c r="CE1641" s="10"/>
      <c r="CF1641" s="11"/>
      <c r="CG1641" s="6">
        <f>SUMIF(CH$67:CH$97,$D1641,CJ$67:CJ$97)</f>
        <v>0</v>
      </c>
      <c r="CH1641" s="9"/>
      <c r="CI1641" s="10"/>
      <c r="CJ1641" s="11"/>
      <c r="CK1641" s="6">
        <f>SUMIF(CL$67:CL$97,$D1641,CN$67:CN$97)</f>
        <v>0</v>
      </c>
      <c r="CL1641" s="9"/>
      <c r="CM1641" s="10"/>
      <c r="CN1641" s="11"/>
      <c r="CO1641" s="6">
        <f>SUMIF(CP$67:CP$97,$D1641,CR$67:CR$97)</f>
        <v>0</v>
      </c>
      <c r="CP1641" s="9"/>
      <c r="CQ1641" s="10"/>
      <c r="CR1641" s="11"/>
      <c r="CS1641" s="6">
        <f>SUMIF(CT$67:CT$97,$D1641,CV$67:CV$97)</f>
        <v>0</v>
      </c>
      <c r="CT1641" s="9"/>
      <c r="CU1641" s="10"/>
      <c r="CV1641" s="11"/>
      <c r="CW1641" s="6">
        <f>SUMIF(CX$67:CX$97,$D1641,CZ$67:CZ$97)</f>
        <v>0</v>
      </c>
      <c r="CX1641" s="9"/>
      <c r="CY1641" s="10"/>
      <c r="CZ1641" s="11"/>
      <c r="DA1641" s="6">
        <f>SUMIF(DB$67:DB$97,$D1641,DD$67:DD$97)</f>
        <v>0</v>
      </c>
      <c r="DB1641" s="9"/>
      <c r="DC1641" s="10"/>
      <c r="DD1641" s="11"/>
      <c r="DE1641" s="6">
        <f>SUMIF(DF$67:DF$97,$D1641,DH$67:DH$97)</f>
        <v>0</v>
      </c>
      <c r="DF1641" s="9"/>
      <c r="DG1641" s="10"/>
      <c r="DH1641" s="11"/>
      <c r="DI1641" s="6">
        <f>SUMIF(DJ$67:DJ$97,$D1641,DL$67:DL$97)</f>
        <v>0</v>
      </c>
      <c r="DJ1641" s="9"/>
      <c r="DK1641" s="10"/>
      <c r="DL1641" s="11"/>
      <c r="DM1641" s="6">
        <f>SUMIF(DN$67:DN$97,$D1641,DP$67:DP$97)</f>
        <v>0</v>
      </c>
      <c r="DN1641" s="9"/>
      <c r="DO1641" s="10"/>
      <c r="DP1641" s="11"/>
      <c r="DQ1641" s="6">
        <f>SUMIF(DR$67:DR$97,$D1641,DT$67:DT$97)</f>
        <v>0</v>
      </c>
      <c r="DR1641" s="9"/>
      <c r="DS1641" s="10"/>
      <c r="DT1641" s="11"/>
      <c r="DU1641" s="6">
        <f>SUMIF(DV$67:DV$97,$D1641,DX$67:DX$97)</f>
        <v>0</v>
      </c>
      <c r="DV1641" s="9"/>
      <c r="DW1641" s="10"/>
      <c r="DX1641" s="11"/>
      <c r="DY1641" s="6">
        <f>SUMIF(DZ$67:DZ$97,$D1641,EB$67:EB$97)</f>
        <v>0</v>
      </c>
      <c r="DZ1641" s="9"/>
      <c r="EA1641" s="10"/>
      <c r="EB1641" s="11"/>
      <c r="EC1641" s="6">
        <f>SUMIF(ED$67:ED$97,$D1641,EF$67:EF$97)</f>
        <v>0</v>
      </c>
      <c r="ED1641" s="9"/>
      <c r="EE1641" s="10"/>
      <c r="EF1641" s="11"/>
      <c r="EG1641" s="6">
        <f>SUMIF(EH$67:EH$97,$D1641,EJ$67:EJ$97)</f>
        <v>0</v>
      </c>
      <c r="EH1641" s="9"/>
      <c r="EI1641" s="10"/>
      <c r="EJ1641" s="11"/>
      <c r="EK1641" s="6">
        <f>SUMIF(EL$67:EL$97,$D1641,EN$67:EN$97)</f>
        <v>0</v>
      </c>
      <c r="EL1641" s="9"/>
      <c r="EM1641" s="10"/>
      <c r="EN1641" s="11"/>
      <c r="EO1641" s="6">
        <f>SUMIF(EP$67:EP$97,$D1641,ER$67:ER$97)</f>
        <v>0</v>
      </c>
      <c r="EP1641" s="9"/>
      <c r="EQ1641" s="10"/>
      <c r="ER1641" s="11"/>
      <c r="ES1641" s="6">
        <f>SUMIF(ET$67:ET$97,$D1641,EV$67:EV$97)</f>
        <v>0</v>
      </c>
      <c r="ET1641" s="9"/>
      <c r="EU1641" s="10"/>
      <c r="EV1641" s="11"/>
      <c r="EW1641" s="6">
        <f>SUMIF(EX$67:EX$97,$D1641,EZ$67:EZ$97)</f>
        <v>0</v>
      </c>
      <c r="EX1641" s="9"/>
      <c r="EY1641" s="10"/>
      <c r="EZ1641" s="11"/>
      <c r="FA1641" s="6">
        <f>SUMIF(FB$67:FB$97,$D1641,FD$67:FD$97)</f>
        <v>0</v>
      </c>
      <c r="FB1641" s="9"/>
      <c r="FC1641" s="10"/>
      <c r="FD1641" s="11"/>
      <c r="FE1641" s="6">
        <f>SUMIF(FF$67:FF$97,$D1641,FH$67:FH$97)</f>
        <v>0</v>
      </c>
      <c r="FF1641" s="9"/>
      <c r="FG1641" s="10"/>
      <c r="FH1641" s="11"/>
      <c r="FI1641" s="6">
        <f>SUMIF(FJ$67:FJ$97,$D1641,FL$67:FL$97)</f>
        <v>0</v>
      </c>
      <c r="FJ1641" s="9"/>
      <c r="FK1641" s="10"/>
      <c r="FL1641" s="11"/>
      <c r="FM1641" s="6">
        <f>SUMIF(FN$67:FN$97,$D1641,FP$67:FP$97)</f>
        <v>0</v>
      </c>
      <c r="FN1641" s="9"/>
      <c r="FO1641" s="10"/>
      <c r="FP1641" s="11"/>
      <c r="FQ1641" s="6">
        <f>SUMIF(FR$67:FR$97,$D1641,FT$67:FT$97)</f>
        <v>0</v>
      </c>
      <c r="FR1641" s="9"/>
      <c r="FS1641" s="10"/>
      <c r="FT1641" s="11"/>
      <c r="FU1641" s="6">
        <f>SUMIF(FV$67:FV$97,$D1641,FX$67:FX$97)</f>
        <v>0</v>
      </c>
      <c r="FV1641" s="9"/>
      <c r="FW1641" s="10"/>
      <c r="FX1641" s="11"/>
      <c r="FY1641" s="6">
        <f>SUMIF(FZ$67:FZ$97,$D1641,GB$67:GB$97)</f>
        <v>0</v>
      </c>
      <c r="FZ1641" s="9"/>
      <c r="GA1641" s="10"/>
      <c r="GB1641" s="11"/>
      <c r="GC1641" s="6">
        <f>SUMIF(GD$67:GD$97,$D1641,GF$67:GF$97)</f>
        <v>0</v>
      </c>
      <c r="GD1641" s="9"/>
      <c r="GE1641" s="10"/>
      <c r="GF1641" s="11"/>
      <c r="GG1641" s="6">
        <f>SUMIF(GH$67:GH$97,$D1641,GJ$67:GJ$97)</f>
        <v>0</v>
      </c>
      <c r="GH1641" s="9"/>
      <c r="GI1641" s="10"/>
      <c r="GJ1641" s="11"/>
      <c r="GK1641" s="6">
        <f>SUMIF(GL$67:GL$97,$D1641,GN$67:GN$97)</f>
        <v>0</v>
      </c>
      <c r="GL1641" s="9"/>
      <c r="GM1641" s="10"/>
      <c r="GN1641" s="11"/>
      <c r="GO1641" s="6">
        <f>SUMIF(GP$67:GP$97,$D1641,GR$67:GR$97)</f>
        <v>0</v>
      </c>
      <c r="GP1641" s="9"/>
      <c r="GQ1641" s="10"/>
      <c r="GR1641" s="11"/>
      <c r="GS1641" s="6">
        <f>SUMIF(GT$67:GT$97,$D1641,GV$67:GV$97)</f>
        <v>0</v>
      </c>
      <c r="GT1641" s="9"/>
      <c r="GU1641" s="10"/>
      <c r="GV1641" s="20"/>
      <c r="GW1641" s="19">
        <f t="shared" si="38"/>
        <v>0</v>
      </c>
      <c r="GX1641" s="472"/>
      <c r="GY1641" s="473"/>
    </row>
    <row r="1642" spans="1:207" ht="30">
      <c r="A1642" s="210" t="s">
        <v>78</v>
      </c>
      <c r="B1642" s="475"/>
      <c r="C1642" s="327" t="s">
        <v>453</v>
      </c>
      <c r="D1642" s="237" t="s">
        <v>452</v>
      </c>
      <c r="E1642" s="206">
        <f>SUMIF(F$98:F$128,$D1642,H$98:H$128)</f>
        <v>0</v>
      </c>
      <c r="F1642" s="9"/>
      <c r="G1642" s="10"/>
      <c r="H1642" s="11"/>
      <c r="I1642" s="6">
        <f>SUMIF(J$98:J$128,$D1642,L$98:L$128)</f>
        <v>0</v>
      </c>
      <c r="J1642" s="9"/>
      <c r="K1642" s="10"/>
      <c r="L1642" s="11"/>
      <c r="M1642" s="6">
        <f>SUMIF(N$98:N$128,$D1642,P$98:P$128)</f>
        <v>0</v>
      </c>
      <c r="N1642" s="9"/>
      <c r="O1642" s="10"/>
      <c r="P1642" s="11"/>
      <c r="Q1642" s="6">
        <f>SUMIF(R$98:R$128,$D1642,T$98:T$128)</f>
        <v>0</v>
      </c>
      <c r="R1642" s="9"/>
      <c r="S1642" s="10"/>
      <c r="T1642" s="11"/>
      <c r="U1642" s="6">
        <f>SUMIF(V$98:V$128,$D1642,X$98:X$128)</f>
        <v>0</v>
      </c>
      <c r="V1642" s="9"/>
      <c r="W1642" s="10"/>
      <c r="X1642" s="11"/>
      <c r="Y1642" s="6">
        <f>SUMIF(Z$98:Z$128,$D1642,AB$98:AB$128)</f>
        <v>0</v>
      </c>
      <c r="Z1642" s="9"/>
      <c r="AA1642" s="10"/>
      <c r="AB1642" s="11"/>
      <c r="AC1642" s="6">
        <f>SUMIF(AD$98:AD$128,$D1642,AF$98:AF$128)</f>
        <v>0</v>
      </c>
      <c r="AD1642" s="9"/>
      <c r="AE1642" s="10"/>
      <c r="AF1642" s="11"/>
      <c r="AG1642" s="6">
        <f>SUMIF(AH$98:AH$128,$D1642,AJ$98:AJ$128)</f>
        <v>0</v>
      </c>
      <c r="AH1642" s="9"/>
      <c r="AI1642" s="10"/>
      <c r="AJ1642" s="11"/>
      <c r="AK1642" s="6">
        <f>SUMIF(AL$98:AL$128,$D1642,AN$98:AN$128)</f>
        <v>0</v>
      </c>
      <c r="AL1642" s="9"/>
      <c r="AM1642" s="10"/>
      <c r="AN1642" s="11"/>
      <c r="AO1642" s="6">
        <f>SUMIF(AP$98:AP$128,$D1642,AR$98:AR$128)</f>
        <v>0</v>
      </c>
      <c r="AP1642" s="9"/>
      <c r="AQ1642" s="10"/>
      <c r="AR1642" s="11"/>
      <c r="AS1642" s="6">
        <f>SUMIF(AT$98:AT$128,$D1642,AV$98:AV$128)</f>
        <v>0</v>
      </c>
      <c r="AT1642" s="9"/>
      <c r="AU1642" s="10"/>
      <c r="AV1642" s="11"/>
      <c r="AW1642" s="6">
        <f>SUMIF(AX$98:AX$128,$D1642,AZ$98:AZ$128)</f>
        <v>0</v>
      </c>
      <c r="AX1642" s="9"/>
      <c r="AY1642" s="10"/>
      <c r="AZ1642" s="11"/>
      <c r="BA1642" s="6">
        <f>SUMIF(BB$98:BB$128,$D1642,BD$98:BD$128)</f>
        <v>0</v>
      </c>
      <c r="BB1642" s="9"/>
      <c r="BC1642" s="10"/>
      <c r="BD1642" s="11"/>
      <c r="BE1642" s="6">
        <f>SUMIF(BF$98:BF$128,$D1642,BH$98:BH$128)</f>
        <v>0</v>
      </c>
      <c r="BF1642" s="9"/>
      <c r="BG1642" s="10"/>
      <c r="BH1642" s="11"/>
      <c r="BI1642" s="6">
        <f>SUMIF(BJ$98:BJ$128,$D1642,BL$98:BL$128)</f>
        <v>0</v>
      </c>
      <c r="BJ1642" s="9"/>
      <c r="BK1642" s="10"/>
      <c r="BL1642" s="11"/>
      <c r="BM1642" s="6">
        <f>SUMIF(BN$98:BN$128,$D1642,BP$98:BP$128)</f>
        <v>0</v>
      </c>
      <c r="BN1642" s="9"/>
      <c r="BO1642" s="10"/>
      <c r="BP1642" s="11"/>
      <c r="BQ1642" s="6">
        <f>SUMIF(BR$98:BR$128,$D1642,BT$98:BT$128)</f>
        <v>0</v>
      </c>
      <c r="BR1642" s="9"/>
      <c r="BS1642" s="10"/>
      <c r="BT1642" s="11"/>
      <c r="BU1642" s="6">
        <f>SUMIF(BV$98:BV$128,$D1642,BX$98:BX$128)</f>
        <v>0</v>
      </c>
      <c r="BV1642" s="9"/>
      <c r="BW1642" s="10"/>
      <c r="BX1642" s="11"/>
      <c r="BY1642" s="6">
        <f>SUMIF(BZ$98:BZ$128,$D1642,CB$98:CB$128)</f>
        <v>0</v>
      </c>
      <c r="BZ1642" s="9"/>
      <c r="CA1642" s="10"/>
      <c r="CB1642" s="11"/>
      <c r="CC1642" s="6">
        <f>SUMIF(CD$98:CD$128,$D1642,CF$98:CF$128)</f>
        <v>0</v>
      </c>
      <c r="CD1642" s="9"/>
      <c r="CE1642" s="10"/>
      <c r="CF1642" s="11"/>
      <c r="CG1642" s="6">
        <f>SUMIF(CH$98:CH$128,$D1642,CJ$98:CJ$128)</f>
        <v>0</v>
      </c>
      <c r="CH1642" s="9"/>
      <c r="CI1642" s="10"/>
      <c r="CJ1642" s="11"/>
      <c r="CK1642" s="6">
        <f>SUMIF(CL$98:CL$128,$D1642,CN$98:CN$128)</f>
        <v>0</v>
      </c>
      <c r="CL1642" s="9"/>
      <c r="CM1642" s="10"/>
      <c r="CN1642" s="11"/>
      <c r="CO1642" s="6">
        <f>SUMIF(CP$98:CP$128,$D1642,CR$98:CR$128)</f>
        <v>0</v>
      </c>
      <c r="CP1642" s="9"/>
      <c r="CQ1642" s="10"/>
      <c r="CR1642" s="11"/>
      <c r="CS1642" s="6">
        <f>SUMIF(CT$98:CT$128,$D1642,CV$98:CV$128)</f>
        <v>0</v>
      </c>
      <c r="CT1642" s="9"/>
      <c r="CU1642" s="10"/>
      <c r="CV1642" s="11"/>
      <c r="CW1642" s="6">
        <f>SUMIF(CX$98:CX$128,$D1642,CZ$98:CZ$128)</f>
        <v>0</v>
      </c>
      <c r="CX1642" s="9"/>
      <c r="CY1642" s="10"/>
      <c r="CZ1642" s="11"/>
      <c r="DA1642" s="6">
        <f>SUMIF(DB$98:DB$128,$D1642,DD$98:DD$128)</f>
        <v>0</v>
      </c>
      <c r="DB1642" s="9"/>
      <c r="DC1642" s="10"/>
      <c r="DD1642" s="11"/>
      <c r="DE1642" s="6">
        <f>SUMIF(DF$98:DF$128,$D1642,DH$98:DH$128)</f>
        <v>0</v>
      </c>
      <c r="DF1642" s="9"/>
      <c r="DG1642" s="10"/>
      <c r="DH1642" s="11"/>
      <c r="DI1642" s="6">
        <f>SUMIF(DJ$98:DJ$128,$D1642,DL$98:DL$128)</f>
        <v>0</v>
      </c>
      <c r="DJ1642" s="9"/>
      <c r="DK1642" s="10"/>
      <c r="DL1642" s="11"/>
      <c r="DM1642" s="6">
        <f>SUMIF(DN$98:DN$128,$D1642,DP$98:DP$128)</f>
        <v>0</v>
      </c>
      <c r="DN1642" s="9"/>
      <c r="DO1642" s="10"/>
      <c r="DP1642" s="11"/>
      <c r="DQ1642" s="6">
        <f>SUMIF(DR$98:DR$128,$D1642,DT$98:DT$128)</f>
        <v>0</v>
      </c>
      <c r="DR1642" s="9"/>
      <c r="DS1642" s="10"/>
      <c r="DT1642" s="11"/>
      <c r="DU1642" s="6">
        <f>SUMIF(DV$98:DV$128,$D1642,DX$98:DX$128)</f>
        <v>0</v>
      </c>
      <c r="DV1642" s="9"/>
      <c r="DW1642" s="10"/>
      <c r="DX1642" s="11"/>
      <c r="DY1642" s="6">
        <f>SUMIF(DZ$98:DZ$128,$D1642,EB$98:EB$128)</f>
        <v>0</v>
      </c>
      <c r="DZ1642" s="9"/>
      <c r="EA1642" s="10"/>
      <c r="EB1642" s="11"/>
      <c r="EC1642" s="6">
        <f>SUMIF(ED$98:ED$128,$D1642,EF$98:EF$128)</f>
        <v>0</v>
      </c>
      <c r="ED1642" s="9"/>
      <c r="EE1642" s="10"/>
      <c r="EF1642" s="11"/>
      <c r="EG1642" s="6">
        <f>SUMIF(EH$98:EH$128,$D1642,EJ$98:EJ$128)</f>
        <v>0</v>
      </c>
      <c r="EH1642" s="9"/>
      <c r="EI1642" s="10"/>
      <c r="EJ1642" s="11"/>
      <c r="EK1642" s="6">
        <f>SUMIF(EL$98:EL$128,$D1642,EN$98:EN$128)</f>
        <v>0</v>
      </c>
      <c r="EL1642" s="9"/>
      <c r="EM1642" s="10"/>
      <c r="EN1642" s="11"/>
      <c r="EO1642" s="6">
        <f>SUMIF(EP$98:EP$128,$D1642,ER$98:ER$128)</f>
        <v>0</v>
      </c>
      <c r="EP1642" s="9"/>
      <c r="EQ1642" s="10"/>
      <c r="ER1642" s="11"/>
      <c r="ES1642" s="6">
        <f>SUMIF(ET$98:ET$128,$D1642,EV$98:EV$128)</f>
        <v>0</v>
      </c>
      <c r="ET1642" s="9"/>
      <c r="EU1642" s="10"/>
      <c r="EV1642" s="11"/>
      <c r="EW1642" s="6">
        <f>SUMIF(EX$98:EX$128,$D1642,EZ$98:EZ$128)</f>
        <v>0</v>
      </c>
      <c r="EX1642" s="9"/>
      <c r="EY1642" s="10"/>
      <c r="EZ1642" s="11"/>
      <c r="FA1642" s="6">
        <f>SUMIF(FB$98:FB$128,$D1642,FD$98:FD$128)</f>
        <v>0</v>
      </c>
      <c r="FB1642" s="9"/>
      <c r="FC1642" s="10"/>
      <c r="FD1642" s="11"/>
      <c r="FE1642" s="6">
        <f>SUMIF(FF$98:FF$128,$D1642,FH$98:FH$128)</f>
        <v>0</v>
      </c>
      <c r="FF1642" s="9"/>
      <c r="FG1642" s="10"/>
      <c r="FH1642" s="11"/>
      <c r="FI1642" s="6">
        <f>SUMIF(FJ$98:FJ$128,$D1642,FL$98:FL$128)</f>
        <v>0</v>
      </c>
      <c r="FJ1642" s="9"/>
      <c r="FK1642" s="10"/>
      <c r="FL1642" s="11"/>
      <c r="FM1642" s="6">
        <f>SUMIF(FN$98:FN$128,$D1642,FP$98:FP$128)</f>
        <v>0</v>
      </c>
      <c r="FN1642" s="9"/>
      <c r="FO1642" s="10"/>
      <c r="FP1642" s="11"/>
      <c r="FQ1642" s="6">
        <f>SUMIF(FR$98:FR$128,$D1642,FT$98:FT$128)</f>
        <v>0</v>
      </c>
      <c r="FR1642" s="9"/>
      <c r="FS1642" s="10"/>
      <c r="FT1642" s="11"/>
      <c r="FU1642" s="6">
        <f>SUMIF(FV$98:FV$128,$D1642,FX$98:FX$128)</f>
        <v>0</v>
      </c>
      <c r="FV1642" s="9"/>
      <c r="FW1642" s="10"/>
      <c r="FX1642" s="11"/>
      <c r="FY1642" s="6">
        <f>SUMIF(FZ$98:FZ$128,$D1642,GB$98:GB$128)</f>
        <v>0</v>
      </c>
      <c r="FZ1642" s="9"/>
      <c r="GA1642" s="10"/>
      <c r="GB1642" s="11"/>
      <c r="GC1642" s="6">
        <f>SUMIF(GD$98:GD$128,$D1642,GF$98:GF$128)</f>
        <v>0</v>
      </c>
      <c r="GD1642" s="9"/>
      <c r="GE1642" s="10"/>
      <c r="GF1642" s="11"/>
      <c r="GG1642" s="6">
        <f>SUMIF(GH$98:GH$128,$D1642,GJ$98:GJ$128)</f>
        <v>0</v>
      </c>
      <c r="GH1642" s="9"/>
      <c r="GI1642" s="10"/>
      <c r="GJ1642" s="11"/>
      <c r="GK1642" s="6">
        <f>SUMIF(GL$98:GL$128,$D1642,GN$98:GN$128)</f>
        <v>0</v>
      </c>
      <c r="GL1642" s="9"/>
      <c r="GM1642" s="10"/>
      <c r="GN1642" s="11"/>
      <c r="GO1642" s="6">
        <f>SUMIF(GP$98:GP$128,$D1642,GR$98:GR$128)</f>
        <v>0</v>
      </c>
      <c r="GP1642" s="9"/>
      <c r="GQ1642" s="10"/>
      <c r="GR1642" s="11"/>
      <c r="GS1642" s="6">
        <f>SUMIF(GT$98:GT$128,$D1642,GV$98:GV$128)</f>
        <v>0</v>
      </c>
      <c r="GT1642" s="9"/>
      <c r="GU1642" s="10"/>
      <c r="GV1642" s="20"/>
      <c r="GW1642" s="19">
        <f t="shared" si="38"/>
        <v>0</v>
      </c>
      <c r="GX1642" s="472"/>
      <c r="GY1642" s="473"/>
    </row>
    <row r="1643" spans="1:207" ht="30">
      <c r="A1643" s="210" t="s">
        <v>79</v>
      </c>
      <c r="B1643" s="475"/>
      <c r="C1643" s="327" t="s">
        <v>453</v>
      </c>
      <c r="D1643" s="237" t="s">
        <v>452</v>
      </c>
      <c r="E1643" s="206">
        <f>SUMIF(F$129:F$159,$D1643,H$129:H$159)</f>
        <v>0</v>
      </c>
      <c r="F1643" s="9"/>
      <c r="G1643" s="10"/>
      <c r="H1643" s="11"/>
      <c r="I1643" s="6">
        <f>SUMIF(J$129:J$159,$D1643,L$129:L$159)</f>
        <v>0</v>
      </c>
      <c r="J1643" s="9"/>
      <c r="K1643" s="10"/>
      <c r="L1643" s="11"/>
      <c r="M1643" s="6">
        <f>SUMIF(N$129:N$159,$D1643,P$129:P$159)</f>
        <v>0</v>
      </c>
      <c r="N1643" s="9"/>
      <c r="O1643" s="10"/>
      <c r="P1643" s="11"/>
      <c r="Q1643" s="6">
        <f>SUMIF(R$129:R$159,$D1643,T$129:T$159)</f>
        <v>0</v>
      </c>
      <c r="R1643" s="9"/>
      <c r="S1643" s="10"/>
      <c r="T1643" s="11"/>
      <c r="U1643" s="6">
        <f>SUMIF(V$129:V$159,$D1643,X$129:X$159)</f>
        <v>0</v>
      </c>
      <c r="V1643" s="9"/>
      <c r="W1643" s="10"/>
      <c r="X1643" s="11"/>
      <c r="Y1643" s="6">
        <f>SUMIF(Z$129:Z$159,$D1643,AB$129:AB$159)</f>
        <v>0</v>
      </c>
      <c r="Z1643" s="9"/>
      <c r="AA1643" s="10"/>
      <c r="AB1643" s="11"/>
      <c r="AC1643" s="6">
        <f>SUMIF(AD$129:AD$159,$D1643,AF$129:AF$159)</f>
        <v>0</v>
      </c>
      <c r="AD1643" s="9"/>
      <c r="AE1643" s="10"/>
      <c r="AF1643" s="11"/>
      <c r="AG1643" s="6">
        <f>SUMIF(AH$129:AH$159,$D1643,AJ$129:AJ$159)</f>
        <v>0</v>
      </c>
      <c r="AH1643" s="9"/>
      <c r="AI1643" s="10"/>
      <c r="AJ1643" s="11"/>
      <c r="AK1643" s="6">
        <f>SUMIF(AL$129:AL$159,$D1643,AN$129:AN$159)</f>
        <v>0</v>
      </c>
      <c r="AL1643" s="9"/>
      <c r="AM1643" s="10"/>
      <c r="AN1643" s="11"/>
      <c r="AO1643" s="6">
        <f>SUMIF(AP$129:AP$159,$D1643,AR$129:AR$159)</f>
        <v>0</v>
      </c>
      <c r="AP1643" s="9"/>
      <c r="AQ1643" s="10"/>
      <c r="AR1643" s="11"/>
      <c r="AS1643" s="6">
        <f>SUMIF(AT$129:AT$159,$D1643,AV$129:AV$159)</f>
        <v>0</v>
      </c>
      <c r="AT1643" s="9"/>
      <c r="AU1643" s="10"/>
      <c r="AV1643" s="11"/>
      <c r="AW1643" s="6">
        <f>SUMIF(AX$129:AX$159,$D1643,AZ$129:AZ$159)</f>
        <v>0</v>
      </c>
      <c r="AX1643" s="9"/>
      <c r="AY1643" s="10"/>
      <c r="AZ1643" s="11"/>
      <c r="BA1643" s="6">
        <f>SUMIF(BB$129:BB$159,$D1643,BD$129:BD$159)</f>
        <v>0</v>
      </c>
      <c r="BB1643" s="9"/>
      <c r="BC1643" s="10"/>
      <c r="BD1643" s="11"/>
      <c r="BE1643" s="6">
        <f>SUMIF(BF$129:BF$159,$D1643,BH$129:BH$159)</f>
        <v>0</v>
      </c>
      <c r="BF1643" s="9"/>
      <c r="BG1643" s="10"/>
      <c r="BH1643" s="11"/>
      <c r="BI1643" s="6">
        <f>SUMIF(BJ$129:BJ$159,$D1643,BL$129:BL$159)</f>
        <v>0</v>
      </c>
      <c r="BJ1643" s="9"/>
      <c r="BK1643" s="10"/>
      <c r="BL1643" s="11"/>
      <c r="BM1643" s="6">
        <f>SUMIF(BN$129:BN$159,$D1643,BP$129:BP$159)</f>
        <v>0</v>
      </c>
      <c r="BN1643" s="9"/>
      <c r="BO1643" s="10"/>
      <c r="BP1643" s="11"/>
      <c r="BQ1643" s="6">
        <f>SUMIF(BR$129:BR$159,$D1643,BT$129:BT$159)</f>
        <v>0</v>
      </c>
      <c r="BR1643" s="9"/>
      <c r="BS1643" s="10"/>
      <c r="BT1643" s="11"/>
      <c r="BU1643" s="6">
        <f>SUMIF(BV$129:BV$159,$D1643,BX$129:BX$159)</f>
        <v>0</v>
      </c>
      <c r="BV1643" s="9"/>
      <c r="BW1643" s="10"/>
      <c r="BX1643" s="11"/>
      <c r="BY1643" s="6">
        <f>SUMIF(BZ$129:BZ$159,$D1643,CB$129:CB$159)</f>
        <v>0</v>
      </c>
      <c r="BZ1643" s="9"/>
      <c r="CA1643" s="10"/>
      <c r="CB1643" s="11"/>
      <c r="CC1643" s="6">
        <f>SUMIF(CD$129:CD$159,$D1643,CF$129:CF$159)</f>
        <v>0</v>
      </c>
      <c r="CD1643" s="9"/>
      <c r="CE1643" s="10"/>
      <c r="CF1643" s="11"/>
      <c r="CG1643" s="6">
        <f>SUMIF(CH$129:CH$159,$D1643,CJ$129:CJ$159)</f>
        <v>0</v>
      </c>
      <c r="CH1643" s="9"/>
      <c r="CI1643" s="10"/>
      <c r="CJ1643" s="11"/>
      <c r="CK1643" s="6">
        <f>SUMIF(CL$129:CL$159,$D1643,CN$129:CN$159)</f>
        <v>0</v>
      </c>
      <c r="CL1643" s="9"/>
      <c r="CM1643" s="10"/>
      <c r="CN1643" s="11"/>
      <c r="CO1643" s="6">
        <f>SUMIF(CP$129:CP$159,$D1643,CR$129:CR$159)</f>
        <v>0</v>
      </c>
      <c r="CP1643" s="9"/>
      <c r="CQ1643" s="10"/>
      <c r="CR1643" s="11"/>
      <c r="CS1643" s="6">
        <f>SUMIF(CT$129:CT$159,$D1643,CV$129:CV$159)</f>
        <v>0</v>
      </c>
      <c r="CT1643" s="9"/>
      <c r="CU1643" s="10"/>
      <c r="CV1643" s="11"/>
      <c r="CW1643" s="6">
        <f>SUMIF(CX$129:CX$159,$D1643,CZ$129:CZ$159)</f>
        <v>0</v>
      </c>
      <c r="CX1643" s="9"/>
      <c r="CY1643" s="10"/>
      <c r="CZ1643" s="11"/>
      <c r="DA1643" s="6">
        <f>SUMIF(DB$129:DB$159,$D1643,DD$129:DD$159)</f>
        <v>0</v>
      </c>
      <c r="DB1643" s="9"/>
      <c r="DC1643" s="10"/>
      <c r="DD1643" s="11"/>
      <c r="DE1643" s="6">
        <f>SUMIF(DF$129:DF$159,$D1643,DH$129:DH$159)</f>
        <v>0</v>
      </c>
      <c r="DF1643" s="9"/>
      <c r="DG1643" s="10"/>
      <c r="DH1643" s="11"/>
      <c r="DI1643" s="6">
        <f>SUMIF(DJ$129:DJ$159,$D1643,DL$129:DL$159)</f>
        <v>0</v>
      </c>
      <c r="DJ1643" s="9"/>
      <c r="DK1643" s="10"/>
      <c r="DL1643" s="11"/>
      <c r="DM1643" s="6">
        <f>SUMIF(DN$129:DN$159,$D1643,DP$129:DP$159)</f>
        <v>0</v>
      </c>
      <c r="DN1643" s="9"/>
      <c r="DO1643" s="10"/>
      <c r="DP1643" s="11"/>
      <c r="DQ1643" s="6">
        <f>SUMIF(DR$129:DR$159,$D1643,DT$129:DT$159)</f>
        <v>0</v>
      </c>
      <c r="DR1643" s="9"/>
      <c r="DS1643" s="10"/>
      <c r="DT1643" s="11"/>
      <c r="DU1643" s="6">
        <f>SUMIF(DV$129:DV$159,$D1643,DX$129:DX$159)</f>
        <v>0</v>
      </c>
      <c r="DV1643" s="9"/>
      <c r="DW1643" s="10"/>
      <c r="DX1643" s="11"/>
      <c r="DY1643" s="6">
        <f>SUMIF(DZ$129:DZ$159,$D1643,EB$129:EB$159)</f>
        <v>0</v>
      </c>
      <c r="DZ1643" s="9"/>
      <c r="EA1643" s="10"/>
      <c r="EB1643" s="11"/>
      <c r="EC1643" s="6">
        <f>SUMIF(ED$129:ED$159,$D1643,EF$129:EF$159)</f>
        <v>0</v>
      </c>
      <c r="ED1643" s="9"/>
      <c r="EE1643" s="10"/>
      <c r="EF1643" s="11"/>
      <c r="EG1643" s="6">
        <f>SUMIF(EH$129:EH$159,$D1643,EJ$129:EJ$159)</f>
        <v>0</v>
      </c>
      <c r="EH1643" s="9"/>
      <c r="EI1643" s="10"/>
      <c r="EJ1643" s="11"/>
      <c r="EK1643" s="6">
        <f>SUMIF(EL$129:EL$159,$D1643,EN$129:EN$159)</f>
        <v>0</v>
      </c>
      <c r="EL1643" s="9"/>
      <c r="EM1643" s="10"/>
      <c r="EN1643" s="11"/>
      <c r="EO1643" s="6">
        <f>SUMIF(EP$129:EP$159,$D1643,ER$129:ER$159)</f>
        <v>0</v>
      </c>
      <c r="EP1643" s="9"/>
      <c r="EQ1643" s="10"/>
      <c r="ER1643" s="11"/>
      <c r="ES1643" s="6">
        <f>SUMIF(ET$129:ET$159,$D1643,EV$129:EV$159)</f>
        <v>0</v>
      </c>
      <c r="ET1643" s="9"/>
      <c r="EU1643" s="10"/>
      <c r="EV1643" s="11"/>
      <c r="EW1643" s="6">
        <f>SUMIF(EX$129:EX$159,$D1643,EZ$129:EZ$159)</f>
        <v>0</v>
      </c>
      <c r="EX1643" s="9"/>
      <c r="EY1643" s="10"/>
      <c r="EZ1643" s="11"/>
      <c r="FA1643" s="6">
        <f>SUMIF(FB$129:FB$159,$D1643,FD$129:FD$159)</f>
        <v>0</v>
      </c>
      <c r="FB1643" s="9"/>
      <c r="FC1643" s="10"/>
      <c r="FD1643" s="11"/>
      <c r="FE1643" s="6">
        <f>SUMIF(FF$129:FF$159,$D1643,FH$129:FH$159)</f>
        <v>0</v>
      </c>
      <c r="FF1643" s="9"/>
      <c r="FG1643" s="10"/>
      <c r="FH1643" s="11"/>
      <c r="FI1643" s="6">
        <f>SUMIF(FJ$129:FJ$159,$D1643,FL$129:FL$159)</f>
        <v>0</v>
      </c>
      <c r="FJ1643" s="9"/>
      <c r="FK1643" s="10"/>
      <c r="FL1643" s="11"/>
      <c r="FM1643" s="6">
        <f>SUMIF(FN$129:FN$159,$D1643,FP$129:FP$159)</f>
        <v>0</v>
      </c>
      <c r="FN1643" s="9"/>
      <c r="FO1643" s="10"/>
      <c r="FP1643" s="11"/>
      <c r="FQ1643" s="6">
        <f>SUMIF(FR$129:FR$159,$D1643,FT$129:FT$159)</f>
        <v>0</v>
      </c>
      <c r="FR1643" s="9"/>
      <c r="FS1643" s="10"/>
      <c r="FT1643" s="11"/>
      <c r="FU1643" s="6">
        <f>SUMIF(FV$129:FV$159,$D1643,FX$129:FX$159)</f>
        <v>0</v>
      </c>
      <c r="FV1643" s="9"/>
      <c r="FW1643" s="10"/>
      <c r="FX1643" s="11"/>
      <c r="FY1643" s="6">
        <f>SUMIF(FZ$129:FZ$159,$D1643,GB$129:GB$159)</f>
        <v>0</v>
      </c>
      <c r="FZ1643" s="9"/>
      <c r="GA1643" s="10"/>
      <c r="GB1643" s="11"/>
      <c r="GC1643" s="6">
        <f>SUMIF(GD$129:GD$159,$D1643,GF$129:GF$159)</f>
        <v>0</v>
      </c>
      <c r="GD1643" s="9"/>
      <c r="GE1643" s="10"/>
      <c r="GF1643" s="11"/>
      <c r="GG1643" s="6">
        <f>SUMIF(GH$129:GH$159,$D1643,GJ$129:GJ$159)</f>
        <v>0</v>
      </c>
      <c r="GH1643" s="9"/>
      <c r="GI1643" s="10"/>
      <c r="GJ1643" s="11"/>
      <c r="GK1643" s="6">
        <f>SUMIF(GL$129:GL$159,$D1643,GN$129:GN$159)</f>
        <v>0</v>
      </c>
      <c r="GL1643" s="9"/>
      <c r="GM1643" s="10"/>
      <c r="GN1643" s="11"/>
      <c r="GO1643" s="6">
        <f>SUMIF(GP$129:GP$159,$D1643,GR$129:GR$159)</f>
        <v>0</v>
      </c>
      <c r="GP1643" s="9"/>
      <c r="GQ1643" s="10"/>
      <c r="GR1643" s="11"/>
      <c r="GS1643" s="6">
        <f>SUMIF(GT$129:GT$159,$D1643,GV$129:GV$159)</f>
        <v>0</v>
      </c>
      <c r="GT1643" s="9"/>
      <c r="GU1643" s="10"/>
      <c r="GV1643" s="20"/>
      <c r="GW1643" s="19">
        <f t="shared" si="38"/>
        <v>0</v>
      </c>
      <c r="GX1643" s="472"/>
      <c r="GY1643" s="473"/>
    </row>
    <row r="1644" spans="1:207" ht="30">
      <c r="A1644" s="210" t="s">
        <v>80</v>
      </c>
      <c r="B1644" s="475"/>
      <c r="C1644" s="327" t="s">
        <v>453</v>
      </c>
      <c r="D1644" s="237" t="s">
        <v>452</v>
      </c>
      <c r="E1644" s="206">
        <f>SUMIF(F$160:F$190,$D1644,H$160:H$190)</f>
        <v>0</v>
      </c>
      <c r="F1644" s="9"/>
      <c r="G1644" s="10"/>
      <c r="H1644" s="11"/>
      <c r="I1644" s="6">
        <f>SUMIF(J$160:J$190,$D1644,L$160:L$190)</f>
        <v>0</v>
      </c>
      <c r="J1644" s="9"/>
      <c r="K1644" s="10"/>
      <c r="L1644" s="11"/>
      <c r="M1644" s="6">
        <f>SUMIF(N$160:N$190,$D1644,P$160:P$190)</f>
        <v>0</v>
      </c>
      <c r="N1644" s="9"/>
      <c r="O1644" s="10"/>
      <c r="P1644" s="11"/>
      <c r="Q1644" s="6">
        <f>SUMIF(R$160:R$190,$D1644,T$160:T$190)</f>
        <v>0</v>
      </c>
      <c r="R1644" s="9"/>
      <c r="S1644" s="10"/>
      <c r="T1644" s="11"/>
      <c r="U1644" s="6">
        <f>SUMIF(V$160:V$190,$D1644,X$160:X$190)</f>
        <v>0</v>
      </c>
      <c r="V1644" s="9"/>
      <c r="W1644" s="10"/>
      <c r="X1644" s="11"/>
      <c r="Y1644" s="6">
        <f>SUMIF(Z$160:Z$190,$D1644,AB$160:AB$190)</f>
        <v>0</v>
      </c>
      <c r="Z1644" s="9"/>
      <c r="AA1644" s="10"/>
      <c r="AB1644" s="11"/>
      <c r="AC1644" s="6">
        <f>SUMIF(AD$160:AD$190,$D1644,AF$160:AF$190)</f>
        <v>0</v>
      </c>
      <c r="AD1644" s="9"/>
      <c r="AE1644" s="10"/>
      <c r="AF1644" s="11"/>
      <c r="AG1644" s="6">
        <f>SUMIF(AH$160:AH$190,$D1644,AJ$160:AJ$190)</f>
        <v>0</v>
      </c>
      <c r="AH1644" s="9"/>
      <c r="AI1644" s="10"/>
      <c r="AJ1644" s="11"/>
      <c r="AK1644" s="6">
        <f>SUMIF(AL$160:AL$190,$D1644,AN$160:AN$190)</f>
        <v>0</v>
      </c>
      <c r="AL1644" s="9"/>
      <c r="AM1644" s="10"/>
      <c r="AN1644" s="11"/>
      <c r="AO1644" s="6">
        <f>SUMIF(AP$160:AP$190,$D1644,AR$160:AR$190)</f>
        <v>0</v>
      </c>
      <c r="AP1644" s="9"/>
      <c r="AQ1644" s="10"/>
      <c r="AR1644" s="11"/>
      <c r="AS1644" s="6">
        <f>SUMIF(AT$160:AT$190,$D1644,AV$160:AV$190)</f>
        <v>0</v>
      </c>
      <c r="AT1644" s="9"/>
      <c r="AU1644" s="10"/>
      <c r="AV1644" s="11"/>
      <c r="AW1644" s="6">
        <f>SUMIF(AX$160:AX$190,$D1644,AZ$160:AZ$190)</f>
        <v>0</v>
      </c>
      <c r="AX1644" s="9"/>
      <c r="AY1644" s="10"/>
      <c r="AZ1644" s="11"/>
      <c r="BA1644" s="6">
        <f>SUMIF(BB$160:BB$190,$D1644,BD$160:BD$190)</f>
        <v>0</v>
      </c>
      <c r="BB1644" s="9"/>
      <c r="BC1644" s="10"/>
      <c r="BD1644" s="11"/>
      <c r="BE1644" s="6">
        <f>SUMIF(BF$160:BF$190,$D1644,BH$160:BH$190)</f>
        <v>0</v>
      </c>
      <c r="BF1644" s="9"/>
      <c r="BG1644" s="10"/>
      <c r="BH1644" s="11"/>
      <c r="BI1644" s="6">
        <f>SUMIF(BJ$160:BJ$190,$D1644,BL$160:BL$190)</f>
        <v>0</v>
      </c>
      <c r="BJ1644" s="9"/>
      <c r="BK1644" s="10"/>
      <c r="BL1644" s="11"/>
      <c r="BM1644" s="6">
        <f>SUMIF(BN$160:BN$190,$D1644,BP$160:BP$190)</f>
        <v>0</v>
      </c>
      <c r="BN1644" s="9"/>
      <c r="BO1644" s="10"/>
      <c r="BP1644" s="11"/>
      <c r="BQ1644" s="6">
        <f>SUMIF(BR$160:BR$190,$D1644,BT$160:BT$190)</f>
        <v>0</v>
      </c>
      <c r="BR1644" s="9"/>
      <c r="BS1644" s="10"/>
      <c r="BT1644" s="11"/>
      <c r="BU1644" s="6">
        <f>SUMIF(BV$160:BV$190,$D1644,BX$160:BX$190)</f>
        <v>0</v>
      </c>
      <c r="BV1644" s="9"/>
      <c r="BW1644" s="10"/>
      <c r="BX1644" s="11"/>
      <c r="BY1644" s="6">
        <f>SUMIF(BZ$160:BZ$190,$D1644,CB$160:CB$190)</f>
        <v>0</v>
      </c>
      <c r="BZ1644" s="9"/>
      <c r="CA1644" s="10"/>
      <c r="CB1644" s="11"/>
      <c r="CC1644" s="6">
        <f>SUMIF(CD$160:CD$190,$D1644,CF$160:CF$190)</f>
        <v>0</v>
      </c>
      <c r="CD1644" s="9"/>
      <c r="CE1644" s="10"/>
      <c r="CF1644" s="11"/>
      <c r="CG1644" s="6">
        <f>SUMIF(CH$160:CH$190,$D1644,CJ$160:CJ$190)</f>
        <v>0</v>
      </c>
      <c r="CH1644" s="9"/>
      <c r="CI1644" s="10"/>
      <c r="CJ1644" s="11"/>
      <c r="CK1644" s="6">
        <f>SUMIF(CL$160:CL$190,$D1644,CN$160:CN$190)</f>
        <v>0</v>
      </c>
      <c r="CL1644" s="9"/>
      <c r="CM1644" s="10"/>
      <c r="CN1644" s="11"/>
      <c r="CO1644" s="6">
        <f>SUMIF(CP$160:CP$190,$D1644,CR$160:CR$190)</f>
        <v>0</v>
      </c>
      <c r="CP1644" s="9"/>
      <c r="CQ1644" s="10"/>
      <c r="CR1644" s="11"/>
      <c r="CS1644" s="6">
        <f>SUMIF(CT$160:CT$190,$D1644,CV$160:CV$190)</f>
        <v>0</v>
      </c>
      <c r="CT1644" s="9"/>
      <c r="CU1644" s="10"/>
      <c r="CV1644" s="11"/>
      <c r="CW1644" s="6">
        <f>SUMIF(CX$160:CX$190,$D1644,CZ$160:CZ$190)</f>
        <v>0</v>
      </c>
      <c r="CX1644" s="9"/>
      <c r="CY1644" s="10"/>
      <c r="CZ1644" s="11"/>
      <c r="DA1644" s="6">
        <f>SUMIF(DB$160:DB$190,$D1644,DD$160:DD$190)</f>
        <v>0</v>
      </c>
      <c r="DB1644" s="9"/>
      <c r="DC1644" s="10"/>
      <c r="DD1644" s="11"/>
      <c r="DE1644" s="6">
        <f>SUMIF(DF$160:DF$190,$D1644,DH$160:DH$190)</f>
        <v>0</v>
      </c>
      <c r="DF1644" s="9"/>
      <c r="DG1644" s="10"/>
      <c r="DH1644" s="11"/>
      <c r="DI1644" s="6">
        <f>SUMIF(DJ$160:DJ$190,$D1644,DL$160:DL$190)</f>
        <v>0</v>
      </c>
      <c r="DJ1644" s="9"/>
      <c r="DK1644" s="10"/>
      <c r="DL1644" s="11"/>
      <c r="DM1644" s="6">
        <f>SUMIF(DN$160:DN$190,$D1644,DP$160:DP$190)</f>
        <v>0</v>
      </c>
      <c r="DN1644" s="9"/>
      <c r="DO1644" s="10"/>
      <c r="DP1644" s="11"/>
      <c r="DQ1644" s="6">
        <f>SUMIF(DR$160:DR$190,$D1644,DT$160:DT$190)</f>
        <v>0</v>
      </c>
      <c r="DR1644" s="9"/>
      <c r="DS1644" s="10"/>
      <c r="DT1644" s="11"/>
      <c r="DU1644" s="6">
        <f>SUMIF(DV$160:DV$190,$D1644,DX$160:DX$190)</f>
        <v>0</v>
      </c>
      <c r="DV1644" s="9"/>
      <c r="DW1644" s="10"/>
      <c r="DX1644" s="11"/>
      <c r="DY1644" s="6">
        <f>SUMIF(DZ$160:DZ$190,$D1644,EB$160:EB$190)</f>
        <v>0</v>
      </c>
      <c r="DZ1644" s="9"/>
      <c r="EA1644" s="10"/>
      <c r="EB1644" s="11"/>
      <c r="EC1644" s="6">
        <f>SUMIF(ED$160:ED$190,$D1644,EF$160:EF$190)</f>
        <v>0</v>
      </c>
      <c r="ED1644" s="9"/>
      <c r="EE1644" s="10"/>
      <c r="EF1644" s="11"/>
      <c r="EG1644" s="6">
        <f>SUMIF(EH$160:EH$190,$D1644,EJ$160:EJ$190)</f>
        <v>0</v>
      </c>
      <c r="EH1644" s="9"/>
      <c r="EI1644" s="10"/>
      <c r="EJ1644" s="11"/>
      <c r="EK1644" s="6">
        <f>SUMIF(EL$160:EL$190,$D1644,EN$160:EN$190)</f>
        <v>0</v>
      </c>
      <c r="EL1644" s="9"/>
      <c r="EM1644" s="10"/>
      <c r="EN1644" s="11"/>
      <c r="EO1644" s="6">
        <f>SUMIF(EP$160:EP$190,$D1644,ER$160:ER$190)</f>
        <v>0</v>
      </c>
      <c r="EP1644" s="9"/>
      <c r="EQ1644" s="10"/>
      <c r="ER1644" s="11"/>
      <c r="ES1644" s="6">
        <f>SUMIF(ET$160:ET$190,$D1644,EV$160:EV$190)</f>
        <v>0</v>
      </c>
      <c r="ET1644" s="9"/>
      <c r="EU1644" s="10"/>
      <c r="EV1644" s="11"/>
      <c r="EW1644" s="6">
        <f>SUMIF(EX$160:EX$190,$D1644,EZ$160:EZ$190)</f>
        <v>0</v>
      </c>
      <c r="EX1644" s="9"/>
      <c r="EY1644" s="10"/>
      <c r="EZ1644" s="11"/>
      <c r="FA1644" s="6">
        <f>SUMIF(FB$160:FB$190,$D1644,FD$160:FD$190)</f>
        <v>0</v>
      </c>
      <c r="FB1644" s="9"/>
      <c r="FC1644" s="10"/>
      <c r="FD1644" s="11"/>
      <c r="FE1644" s="6">
        <f>SUMIF(FF$160:FF$190,$D1644,FH$160:FH$190)</f>
        <v>0</v>
      </c>
      <c r="FF1644" s="9"/>
      <c r="FG1644" s="10"/>
      <c r="FH1644" s="11"/>
      <c r="FI1644" s="6">
        <f>SUMIF(FJ$160:FJ$190,$D1644,FL$160:FL$190)</f>
        <v>0</v>
      </c>
      <c r="FJ1644" s="9"/>
      <c r="FK1644" s="10"/>
      <c r="FL1644" s="11"/>
      <c r="FM1644" s="6">
        <f>SUMIF(FN$160:FN$190,$D1644,FP$160:FP$190)</f>
        <v>0</v>
      </c>
      <c r="FN1644" s="9"/>
      <c r="FO1644" s="10"/>
      <c r="FP1644" s="11"/>
      <c r="FQ1644" s="6">
        <f>SUMIF(FR$160:FR$190,$D1644,FT$160:FT$190)</f>
        <v>0</v>
      </c>
      <c r="FR1644" s="9"/>
      <c r="FS1644" s="10"/>
      <c r="FT1644" s="11"/>
      <c r="FU1644" s="6">
        <f>SUMIF(FV$160:FV$190,$D1644,FX$160:FX$190)</f>
        <v>0</v>
      </c>
      <c r="FV1644" s="9"/>
      <c r="FW1644" s="10"/>
      <c r="FX1644" s="11"/>
      <c r="FY1644" s="6">
        <f>SUMIF(FZ$160:FZ$190,$D1644,GB$160:GB$190)</f>
        <v>0</v>
      </c>
      <c r="FZ1644" s="9"/>
      <c r="GA1644" s="10"/>
      <c r="GB1644" s="11"/>
      <c r="GC1644" s="6">
        <f>SUMIF(GD$160:GD$190,$D1644,GF$160:GF$190)</f>
        <v>0</v>
      </c>
      <c r="GD1644" s="9"/>
      <c r="GE1644" s="10"/>
      <c r="GF1644" s="11"/>
      <c r="GG1644" s="6">
        <f>SUMIF(GH$160:GH$190,$D1644,GJ$160:GJ$190)</f>
        <v>0</v>
      </c>
      <c r="GH1644" s="9"/>
      <c r="GI1644" s="10"/>
      <c r="GJ1644" s="11"/>
      <c r="GK1644" s="6">
        <f>SUMIF(GL$160:GL$190,$D1644,GN$160:GN$190)</f>
        <v>0</v>
      </c>
      <c r="GL1644" s="9"/>
      <c r="GM1644" s="10"/>
      <c r="GN1644" s="11"/>
      <c r="GO1644" s="6">
        <f>SUMIF(GP$160:GP$190,$D1644,GR$160:GR$190)</f>
        <v>0</v>
      </c>
      <c r="GP1644" s="9"/>
      <c r="GQ1644" s="10"/>
      <c r="GR1644" s="11"/>
      <c r="GS1644" s="6">
        <f>SUMIF(GT$160:GT$190,$D1644,GV$160:GV$190)</f>
        <v>0</v>
      </c>
      <c r="GT1644" s="9"/>
      <c r="GU1644" s="10"/>
      <c r="GV1644" s="20"/>
      <c r="GW1644" s="19">
        <f t="shared" si="38"/>
        <v>0</v>
      </c>
      <c r="GX1644" s="472"/>
      <c r="GY1644" s="473"/>
    </row>
    <row r="1645" spans="1:207" ht="30">
      <c r="A1645" s="210" t="s">
        <v>81</v>
      </c>
      <c r="B1645" s="475"/>
      <c r="C1645" s="327" t="s">
        <v>453</v>
      </c>
      <c r="D1645" s="237" t="s">
        <v>452</v>
      </c>
      <c r="E1645" s="206">
        <f>SUMIF(F$191:F$221,$D1645,H$191:H$221)</f>
        <v>0</v>
      </c>
      <c r="F1645" s="9"/>
      <c r="G1645" s="10"/>
      <c r="H1645" s="11"/>
      <c r="I1645" s="6">
        <f>SUMIF(J$191:J$221,$D1645,L$191:L$221)</f>
        <v>0</v>
      </c>
      <c r="J1645" s="9"/>
      <c r="K1645" s="10"/>
      <c r="L1645" s="11"/>
      <c r="M1645" s="6">
        <f>SUMIF(N$191:N$221,$D1645,P$191:P$221)</f>
        <v>0</v>
      </c>
      <c r="N1645" s="9"/>
      <c r="O1645" s="10"/>
      <c r="P1645" s="11"/>
      <c r="Q1645" s="6">
        <f>SUMIF(R$191:R$221,$D1645,T$191:T$221)</f>
        <v>0</v>
      </c>
      <c r="R1645" s="9"/>
      <c r="S1645" s="10"/>
      <c r="T1645" s="11"/>
      <c r="U1645" s="6">
        <f>SUMIF(V$191:V$221,$D1645,X$191:X$221)</f>
        <v>0</v>
      </c>
      <c r="V1645" s="9"/>
      <c r="W1645" s="10"/>
      <c r="X1645" s="11"/>
      <c r="Y1645" s="6">
        <f>SUMIF(Z$191:Z$221,$D1645,AB$191:AB$221)</f>
        <v>0</v>
      </c>
      <c r="Z1645" s="9"/>
      <c r="AA1645" s="10"/>
      <c r="AB1645" s="11"/>
      <c r="AC1645" s="6">
        <f>SUMIF(AD$191:AD$221,$D1645,AF$191:AF$221)</f>
        <v>0</v>
      </c>
      <c r="AD1645" s="9"/>
      <c r="AE1645" s="10"/>
      <c r="AF1645" s="11"/>
      <c r="AG1645" s="6">
        <f>SUMIF(AH$191:AH$221,$D1645,AJ$191:AJ$221)</f>
        <v>0</v>
      </c>
      <c r="AH1645" s="9"/>
      <c r="AI1645" s="10"/>
      <c r="AJ1645" s="11"/>
      <c r="AK1645" s="6">
        <f>SUMIF(AL$191:AL$221,$D1645,AN$191:AN$221)</f>
        <v>0</v>
      </c>
      <c r="AL1645" s="9"/>
      <c r="AM1645" s="10"/>
      <c r="AN1645" s="11"/>
      <c r="AO1645" s="6">
        <f>SUMIF(AP$191:AP$221,$D1645,AR$191:AR$221)</f>
        <v>0</v>
      </c>
      <c r="AP1645" s="9"/>
      <c r="AQ1645" s="10"/>
      <c r="AR1645" s="11"/>
      <c r="AS1645" s="6">
        <f>SUMIF(AT$191:AT$221,$D1645,AV$191:AV$221)</f>
        <v>0</v>
      </c>
      <c r="AT1645" s="9"/>
      <c r="AU1645" s="10"/>
      <c r="AV1645" s="11"/>
      <c r="AW1645" s="6">
        <f>SUMIF(AX$191:AX$221,$D1645,AZ$191:AZ$221)</f>
        <v>0</v>
      </c>
      <c r="AX1645" s="9"/>
      <c r="AY1645" s="10"/>
      <c r="AZ1645" s="11"/>
      <c r="BA1645" s="6">
        <f>SUMIF(BB$191:BB$221,$D1645,BD$191:BD$221)</f>
        <v>0</v>
      </c>
      <c r="BB1645" s="9"/>
      <c r="BC1645" s="10"/>
      <c r="BD1645" s="11"/>
      <c r="BE1645" s="6">
        <f>SUMIF(BF$191:BF$221,$D1645,BH$191:BH$221)</f>
        <v>0</v>
      </c>
      <c r="BF1645" s="9"/>
      <c r="BG1645" s="10"/>
      <c r="BH1645" s="11"/>
      <c r="BI1645" s="6">
        <f>SUMIF(BJ$191:BJ$221,$D1645,BL$191:BL$221)</f>
        <v>0</v>
      </c>
      <c r="BJ1645" s="9"/>
      <c r="BK1645" s="10"/>
      <c r="BL1645" s="11"/>
      <c r="BM1645" s="6">
        <f>SUMIF(BN$191:BN$221,$D1645,BP$191:BP$221)</f>
        <v>0</v>
      </c>
      <c r="BN1645" s="9"/>
      <c r="BO1645" s="10"/>
      <c r="BP1645" s="11"/>
      <c r="BQ1645" s="6">
        <f>SUMIF(BR$191:BR$221,$D1645,BT$191:BT$221)</f>
        <v>0</v>
      </c>
      <c r="BR1645" s="9"/>
      <c r="BS1645" s="10"/>
      <c r="BT1645" s="11"/>
      <c r="BU1645" s="6">
        <f>SUMIF(BV$191:BV$221,$D1645,BX$191:BX$221)</f>
        <v>0</v>
      </c>
      <c r="BV1645" s="9"/>
      <c r="BW1645" s="10"/>
      <c r="BX1645" s="11"/>
      <c r="BY1645" s="6">
        <f>SUMIF(BZ$191:BZ$221,$D1645,CB$191:CB$221)</f>
        <v>0</v>
      </c>
      <c r="BZ1645" s="9"/>
      <c r="CA1645" s="10"/>
      <c r="CB1645" s="11"/>
      <c r="CC1645" s="6">
        <f>SUMIF(CD$191:CD$221,$D1645,CF$191:CF$221)</f>
        <v>0</v>
      </c>
      <c r="CD1645" s="9"/>
      <c r="CE1645" s="10"/>
      <c r="CF1645" s="11"/>
      <c r="CG1645" s="6">
        <f>SUMIF(CH$191:CH$221,$D1645,CJ$191:CJ$221)</f>
        <v>0</v>
      </c>
      <c r="CH1645" s="9"/>
      <c r="CI1645" s="10"/>
      <c r="CJ1645" s="11"/>
      <c r="CK1645" s="6">
        <f>SUMIF(CL$191:CL$221,$D1645,CN$191:CN$221)</f>
        <v>0</v>
      </c>
      <c r="CL1645" s="9"/>
      <c r="CM1645" s="10"/>
      <c r="CN1645" s="11"/>
      <c r="CO1645" s="6">
        <f>SUMIF(CP$191:CP$221,$D1645,CR$191:CR$221)</f>
        <v>0</v>
      </c>
      <c r="CP1645" s="9"/>
      <c r="CQ1645" s="10"/>
      <c r="CR1645" s="11"/>
      <c r="CS1645" s="6">
        <f>SUMIF(CT$191:CT$221,$D1645,CV$191:CV$221)</f>
        <v>0</v>
      </c>
      <c r="CT1645" s="9"/>
      <c r="CU1645" s="10"/>
      <c r="CV1645" s="11"/>
      <c r="CW1645" s="6">
        <f>SUMIF(CX$191:CX$221,$D1645,CZ$191:CZ$221)</f>
        <v>0</v>
      </c>
      <c r="CX1645" s="9"/>
      <c r="CY1645" s="10"/>
      <c r="CZ1645" s="11"/>
      <c r="DA1645" s="6">
        <f>SUMIF(DB$191:DB$221,$D1645,DD$191:DD$221)</f>
        <v>0</v>
      </c>
      <c r="DB1645" s="9"/>
      <c r="DC1645" s="10"/>
      <c r="DD1645" s="11"/>
      <c r="DE1645" s="6">
        <f>SUMIF(DF$191:DF$221,$D1645,DH$191:DH$221)</f>
        <v>0</v>
      </c>
      <c r="DF1645" s="9"/>
      <c r="DG1645" s="10"/>
      <c r="DH1645" s="11"/>
      <c r="DI1645" s="6">
        <f>SUMIF(DJ$191:DJ$221,$D1645,DL$191:DL$221)</f>
        <v>0</v>
      </c>
      <c r="DJ1645" s="9"/>
      <c r="DK1645" s="10"/>
      <c r="DL1645" s="11"/>
      <c r="DM1645" s="6">
        <f>SUMIF(DN$191:DN$221,$D1645,DP$191:DP$221)</f>
        <v>0</v>
      </c>
      <c r="DN1645" s="9"/>
      <c r="DO1645" s="10"/>
      <c r="DP1645" s="11"/>
      <c r="DQ1645" s="6">
        <f>SUMIF(DR$191:DR$221,$D1645,DT$191:DT$221)</f>
        <v>0</v>
      </c>
      <c r="DR1645" s="9"/>
      <c r="DS1645" s="10"/>
      <c r="DT1645" s="11"/>
      <c r="DU1645" s="6">
        <f>SUMIF(DV$191:DV$221,$D1645,DX$191:DX$221)</f>
        <v>0</v>
      </c>
      <c r="DV1645" s="9"/>
      <c r="DW1645" s="10"/>
      <c r="DX1645" s="11"/>
      <c r="DY1645" s="6">
        <f>SUMIF(DZ$191:DZ$221,$D1645,EB$191:EB$221)</f>
        <v>0</v>
      </c>
      <c r="DZ1645" s="9"/>
      <c r="EA1645" s="10"/>
      <c r="EB1645" s="11"/>
      <c r="EC1645" s="6">
        <f>SUMIF(ED$191:ED$221,$D1645,EF$191:EF$221)</f>
        <v>0</v>
      </c>
      <c r="ED1645" s="9"/>
      <c r="EE1645" s="10"/>
      <c r="EF1645" s="11"/>
      <c r="EG1645" s="6">
        <f>SUMIF(EH$191:EH$221,$D1645,EJ$191:EJ$221)</f>
        <v>0</v>
      </c>
      <c r="EH1645" s="9"/>
      <c r="EI1645" s="10"/>
      <c r="EJ1645" s="11"/>
      <c r="EK1645" s="6">
        <f>SUMIF(EL$191:EL$221,$D1645,EN$191:EN$221)</f>
        <v>0</v>
      </c>
      <c r="EL1645" s="9"/>
      <c r="EM1645" s="10"/>
      <c r="EN1645" s="11"/>
      <c r="EO1645" s="6">
        <f>SUMIF(EP$191:EP$221,$D1645,ER$191:ER$221)</f>
        <v>0</v>
      </c>
      <c r="EP1645" s="9"/>
      <c r="EQ1645" s="10"/>
      <c r="ER1645" s="11"/>
      <c r="ES1645" s="6">
        <f>SUMIF(ET$191:ET$221,$D1645,EV$191:EV$221)</f>
        <v>0</v>
      </c>
      <c r="ET1645" s="9"/>
      <c r="EU1645" s="10"/>
      <c r="EV1645" s="11"/>
      <c r="EW1645" s="6">
        <f>SUMIF(EX$191:EX$221,$D1645,EZ$191:EZ$221)</f>
        <v>0</v>
      </c>
      <c r="EX1645" s="9"/>
      <c r="EY1645" s="10"/>
      <c r="EZ1645" s="11"/>
      <c r="FA1645" s="6">
        <f>SUMIF(FB$191:FB$221,$D1645,FD$191:FD$221)</f>
        <v>0</v>
      </c>
      <c r="FB1645" s="9"/>
      <c r="FC1645" s="10"/>
      <c r="FD1645" s="11"/>
      <c r="FE1645" s="6">
        <f>SUMIF(FF$191:FF$221,$D1645,FH$191:FH$221)</f>
        <v>0</v>
      </c>
      <c r="FF1645" s="9"/>
      <c r="FG1645" s="10"/>
      <c r="FH1645" s="11"/>
      <c r="FI1645" s="6">
        <f>SUMIF(FJ$191:FJ$221,$D1645,FL$191:FL$221)</f>
        <v>0</v>
      </c>
      <c r="FJ1645" s="9"/>
      <c r="FK1645" s="10"/>
      <c r="FL1645" s="11"/>
      <c r="FM1645" s="6">
        <f>SUMIF(FN$191:FN$221,$D1645,FP$191:FP$221)</f>
        <v>0</v>
      </c>
      <c r="FN1645" s="9"/>
      <c r="FO1645" s="10"/>
      <c r="FP1645" s="11"/>
      <c r="FQ1645" s="6">
        <f>SUMIF(FR$191:FR$221,$D1645,FT$191:FT$221)</f>
        <v>0</v>
      </c>
      <c r="FR1645" s="9"/>
      <c r="FS1645" s="10"/>
      <c r="FT1645" s="11"/>
      <c r="FU1645" s="6">
        <f>SUMIF(FV$191:FV$221,$D1645,FX$191:FX$221)</f>
        <v>0</v>
      </c>
      <c r="FV1645" s="9"/>
      <c r="FW1645" s="10"/>
      <c r="FX1645" s="11"/>
      <c r="FY1645" s="6">
        <f>SUMIF(FZ$191:FZ$221,$D1645,GB$191:GB$221)</f>
        <v>0</v>
      </c>
      <c r="FZ1645" s="9"/>
      <c r="GA1645" s="10"/>
      <c r="GB1645" s="11"/>
      <c r="GC1645" s="6">
        <f>SUMIF(GD$191:GD$221,$D1645,GF$191:GF$221)</f>
        <v>0</v>
      </c>
      <c r="GD1645" s="9"/>
      <c r="GE1645" s="10"/>
      <c r="GF1645" s="11"/>
      <c r="GG1645" s="6">
        <f>SUMIF(GH$191:GH$221,$D1645,GJ$191:GJ$221)</f>
        <v>0</v>
      </c>
      <c r="GH1645" s="9"/>
      <c r="GI1645" s="10"/>
      <c r="GJ1645" s="11"/>
      <c r="GK1645" s="6">
        <f>SUMIF(GL$191:GL$221,$D1645,GN$191:GN$221)</f>
        <v>0</v>
      </c>
      <c r="GL1645" s="9"/>
      <c r="GM1645" s="10"/>
      <c r="GN1645" s="11"/>
      <c r="GO1645" s="6">
        <f>SUMIF(GP$191:GP$221,$D1645,GR$191:GR$221)</f>
        <v>0</v>
      </c>
      <c r="GP1645" s="9"/>
      <c r="GQ1645" s="10"/>
      <c r="GR1645" s="11"/>
      <c r="GS1645" s="6">
        <f>SUMIF(GT$191:GT$221,$D1645,GV$191:GV$221)</f>
        <v>0</v>
      </c>
      <c r="GT1645" s="9"/>
      <c r="GU1645" s="10"/>
      <c r="GV1645" s="20"/>
      <c r="GW1645" s="19">
        <f t="shared" si="38"/>
        <v>0</v>
      </c>
      <c r="GX1645" s="472"/>
      <c r="GY1645" s="473"/>
    </row>
    <row r="1646" spans="1:207" ht="30">
      <c r="A1646" s="210" t="s">
        <v>82</v>
      </c>
      <c r="B1646" s="475"/>
      <c r="C1646" s="327" t="s">
        <v>453</v>
      </c>
      <c r="D1646" s="237" t="s">
        <v>452</v>
      </c>
      <c r="E1646" s="206">
        <f>SUMIF(F$222:F$252,$D1646,H$222:H$252)</f>
        <v>0</v>
      </c>
      <c r="F1646" s="9"/>
      <c r="G1646" s="10"/>
      <c r="H1646" s="11"/>
      <c r="I1646" s="6">
        <f>SUMIF(J$222:J$252,$D1646,L$222:L$252)</f>
        <v>0</v>
      </c>
      <c r="J1646" s="9"/>
      <c r="K1646" s="10"/>
      <c r="L1646" s="11"/>
      <c r="M1646" s="6">
        <f>SUMIF(N$222:N$252,$D1646,P$222:P$252)</f>
        <v>0</v>
      </c>
      <c r="N1646" s="9"/>
      <c r="O1646" s="10"/>
      <c r="P1646" s="11"/>
      <c r="Q1646" s="6">
        <f>SUMIF(R$222:R$252,$D1646,T$222:T$252)</f>
        <v>0</v>
      </c>
      <c r="R1646" s="9"/>
      <c r="S1646" s="10"/>
      <c r="T1646" s="11"/>
      <c r="U1646" s="6">
        <f>SUMIF(V$222:V$252,$D1646,X$222:X$252)</f>
        <v>0</v>
      </c>
      <c r="V1646" s="9"/>
      <c r="W1646" s="10"/>
      <c r="X1646" s="11"/>
      <c r="Y1646" s="6">
        <f>SUMIF(Z$222:Z$252,$D1646,AB$222:AB$252)</f>
        <v>0</v>
      </c>
      <c r="Z1646" s="9"/>
      <c r="AA1646" s="10"/>
      <c r="AB1646" s="11"/>
      <c r="AC1646" s="6">
        <f>SUMIF(AD$222:AD$252,$D1646,AF$222:AF$252)</f>
        <v>0</v>
      </c>
      <c r="AD1646" s="9"/>
      <c r="AE1646" s="10"/>
      <c r="AF1646" s="11"/>
      <c r="AG1646" s="6">
        <f>SUMIF(AH$222:AH$252,$D1646,AJ$222:AJ$252)</f>
        <v>0</v>
      </c>
      <c r="AH1646" s="9"/>
      <c r="AI1646" s="10"/>
      <c r="AJ1646" s="11"/>
      <c r="AK1646" s="6">
        <f>SUMIF(AL$222:AL$252,$D1646,AN$222:AN$252)</f>
        <v>0</v>
      </c>
      <c r="AL1646" s="9"/>
      <c r="AM1646" s="10"/>
      <c r="AN1646" s="11"/>
      <c r="AO1646" s="6">
        <f>SUMIF(AP$222:AP$252,$D1646,AR$222:AR$252)</f>
        <v>0</v>
      </c>
      <c r="AP1646" s="9"/>
      <c r="AQ1646" s="10"/>
      <c r="AR1646" s="11"/>
      <c r="AS1646" s="6">
        <f>SUMIF(AT$222:AT$252,$D1646,AV$222:AV$252)</f>
        <v>0</v>
      </c>
      <c r="AT1646" s="9"/>
      <c r="AU1646" s="10"/>
      <c r="AV1646" s="11"/>
      <c r="AW1646" s="6">
        <f>SUMIF(AX$222:AX$252,$D1646,AZ$222:AZ$252)</f>
        <v>0</v>
      </c>
      <c r="AX1646" s="9"/>
      <c r="AY1646" s="10"/>
      <c r="AZ1646" s="11"/>
      <c r="BA1646" s="6">
        <f>SUMIF(BB$222:BB$252,$D1646,BD$222:BD$252)</f>
        <v>0</v>
      </c>
      <c r="BB1646" s="9"/>
      <c r="BC1646" s="10"/>
      <c r="BD1646" s="11"/>
      <c r="BE1646" s="6">
        <f>SUMIF(BF$222:BF$252,$D1646,BH$222:BH$252)</f>
        <v>0</v>
      </c>
      <c r="BF1646" s="9"/>
      <c r="BG1646" s="10"/>
      <c r="BH1646" s="11"/>
      <c r="BI1646" s="6">
        <f>SUMIF(BJ$222:BJ$252,$D1646,BL$222:BL$252)</f>
        <v>0</v>
      </c>
      <c r="BJ1646" s="9"/>
      <c r="BK1646" s="10"/>
      <c r="BL1646" s="11"/>
      <c r="BM1646" s="6">
        <f>SUMIF(BN$222:BN$252,$D1646,BP$222:BP$252)</f>
        <v>0</v>
      </c>
      <c r="BN1646" s="9"/>
      <c r="BO1646" s="10"/>
      <c r="BP1646" s="11"/>
      <c r="BQ1646" s="6">
        <f>SUMIF(BR$222:BR$252,$D1646,BT$222:BT$252)</f>
        <v>0</v>
      </c>
      <c r="BR1646" s="9"/>
      <c r="BS1646" s="10"/>
      <c r="BT1646" s="11"/>
      <c r="BU1646" s="6">
        <f>SUMIF(BV$222:BV$252,$D1646,BX$222:BX$252)</f>
        <v>0</v>
      </c>
      <c r="BV1646" s="9"/>
      <c r="BW1646" s="10"/>
      <c r="BX1646" s="11"/>
      <c r="BY1646" s="6">
        <f>SUMIF(BZ$222:BZ$252,$D1646,CB$222:CB$252)</f>
        <v>0</v>
      </c>
      <c r="BZ1646" s="9"/>
      <c r="CA1646" s="10"/>
      <c r="CB1646" s="11"/>
      <c r="CC1646" s="6">
        <f>SUMIF(CD$222:CD$252,$D1646,CF$222:CF$252)</f>
        <v>0</v>
      </c>
      <c r="CD1646" s="9"/>
      <c r="CE1646" s="10"/>
      <c r="CF1646" s="11"/>
      <c r="CG1646" s="6">
        <f>SUMIF(CH$222:CH$252,$D1646,CJ$222:CJ$252)</f>
        <v>0</v>
      </c>
      <c r="CH1646" s="9"/>
      <c r="CI1646" s="10"/>
      <c r="CJ1646" s="11"/>
      <c r="CK1646" s="6">
        <f>SUMIF(CL$222:CL$252,$D1646,CN$222:CN$252)</f>
        <v>0</v>
      </c>
      <c r="CL1646" s="9"/>
      <c r="CM1646" s="10"/>
      <c r="CN1646" s="11"/>
      <c r="CO1646" s="6">
        <f>SUMIF(CP$222:CP$252,$D1646,CR$222:CR$252)</f>
        <v>0</v>
      </c>
      <c r="CP1646" s="9"/>
      <c r="CQ1646" s="10"/>
      <c r="CR1646" s="11"/>
      <c r="CS1646" s="6">
        <f>SUMIF(CT$222:CT$252,$D1646,CV$222:CV$252)</f>
        <v>0</v>
      </c>
      <c r="CT1646" s="9"/>
      <c r="CU1646" s="10"/>
      <c r="CV1646" s="11"/>
      <c r="CW1646" s="6">
        <f>SUMIF(CX$222:CX$252,$D1646,CZ$222:CZ$252)</f>
        <v>0</v>
      </c>
      <c r="CX1646" s="9"/>
      <c r="CY1646" s="10"/>
      <c r="CZ1646" s="11"/>
      <c r="DA1646" s="6">
        <f>SUMIF(DB$222:DB$252,$D1646,DD$222:DD$252)</f>
        <v>0</v>
      </c>
      <c r="DB1646" s="9"/>
      <c r="DC1646" s="10"/>
      <c r="DD1646" s="11"/>
      <c r="DE1646" s="6">
        <f>SUMIF(DF$222:DF$252,$D1646,DH$222:DH$252)</f>
        <v>0</v>
      </c>
      <c r="DF1646" s="9"/>
      <c r="DG1646" s="10"/>
      <c r="DH1646" s="11"/>
      <c r="DI1646" s="6">
        <f>SUMIF(DJ$222:DJ$252,$D1646,DL$222:DL$252)</f>
        <v>0</v>
      </c>
      <c r="DJ1646" s="9"/>
      <c r="DK1646" s="10"/>
      <c r="DL1646" s="11"/>
      <c r="DM1646" s="6">
        <f>SUMIF(DN$222:DN$252,$D1646,DP$222:DP$252)</f>
        <v>0</v>
      </c>
      <c r="DN1646" s="9"/>
      <c r="DO1646" s="10"/>
      <c r="DP1646" s="11"/>
      <c r="DQ1646" s="6">
        <f>SUMIF(DR$222:DR$252,$D1646,DT$222:DT$252)</f>
        <v>0</v>
      </c>
      <c r="DR1646" s="9"/>
      <c r="DS1646" s="10"/>
      <c r="DT1646" s="11"/>
      <c r="DU1646" s="6">
        <f>SUMIF(DV$222:DV$252,$D1646,DX$222:DX$252)</f>
        <v>0</v>
      </c>
      <c r="DV1646" s="9"/>
      <c r="DW1646" s="10"/>
      <c r="DX1646" s="11"/>
      <c r="DY1646" s="6">
        <f>SUMIF(DZ$222:DZ$252,$D1646,EB$222:EB$252)</f>
        <v>0</v>
      </c>
      <c r="DZ1646" s="9"/>
      <c r="EA1646" s="10"/>
      <c r="EB1646" s="11"/>
      <c r="EC1646" s="6">
        <f>SUMIF(ED$222:ED$252,$D1646,EF$222:EF$252)</f>
        <v>0</v>
      </c>
      <c r="ED1646" s="9"/>
      <c r="EE1646" s="10"/>
      <c r="EF1646" s="11"/>
      <c r="EG1646" s="6">
        <f>SUMIF(EH$222:EH$252,$D1646,EJ$222:EJ$252)</f>
        <v>0</v>
      </c>
      <c r="EH1646" s="9"/>
      <c r="EI1646" s="10"/>
      <c r="EJ1646" s="11"/>
      <c r="EK1646" s="6">
        <f>SUMIF(EL$222:EL$252,$D1646,EN$222:EN$252)</f>
        <v>0</v>
      </c>
      <c r="EL1646" s="9"/>
      <c r="EM1646" s="10"/>
      <c r="EN1646" s="11"/>
      <c r="EO1646" s="6">
        <f>SUMIF(EP$222:EP$252,$D1646,ER$222:ER$252)</f>
        <v>0</v>
      </c>
      <c r="EP1646" s="9"/>
      <c r="EQ1646" s="10"/>
      <c r="ER1646" s="11"/>
      <c r="ES1646" s="6">
        <f>SUMIF(ET$222:ET$252,$D1646,EV$222:EV$252)</f>
        <v>0</v>
      </c>
      <c r="ET1646" s="9"/>
      <c r="EU1646" s="10"/>
      <c r="EV1646" s="11"/>
      <c r="EW1646" s="6">
        <f>SUMIF(EX$222:EX$252,$D1646,EZ$222:EZ$252)</f>
        <v>0</v>
      </c>
      <c r="EX1646" s="9"/>
      <c r="EY1646" s="10"/>
      <c r="EZ1646" s="11"/>
      <c r="FA1646" s="6">
        <f>SUMIF(FB$222:FB$252,$D1646,FD$222:FD$252)</f>
        <v>0</v>
      </c>
      <c r="FB1646" s="9"/>
      <c r="FC1646" s="10"/>
      <c r="FD1646" s="11"/>
      <c r="FE1646" s="6">
        <f>SUMIF(FF$222:FF$252,$D1646,FH$222:FH$252)</f>
        <v>0</v>
      </c>
      <c r="FF1646" s="9"/>
      <c r="FG1646" s="10"/>
      <c r="FH1646" s="11"/>
      <c r="FI1646" s="6">
        <f>SUMIF(FJ$222:FJ$252,$D1646,FL$222:FL$252)</f>
        <v>0</v>
      </c>
      <c r="FJ1646" s="9"/>
      <c r="FK1646" s="10"/>
      <c r="FL1646" s="11"/>
      <c r="FM1646" s="6">
        <f>SUMIF(FN$222:FN$252,$D1646,FP$222:FP$252)</f>
        <v>0</v>
      </c>
      <c r="FN1646" s="9"/>
      <c r="FO1646" s="10"/>
      <c r="FP1646" s="11"/>
      <c r="FQ1646" s="6">
        <f>SUMIF(FR$222:FR$252,$D1646,FT$222:FT$252)</f>
        <v>0</v>
      </c>
      <c r="FR1646" s="9"/>
      <c r="FS1646" s="10"/>
      <c r="FT1646" s="11"/>
      <c r="FU1646" s="6">
        <f>SUMIF(FV$222:FV$252,$D1646,FX$222:FX$252)</f>
        <v>0</v>
      </c>
      <c r="FV1646" s="9"/>
      <c r="FW1646" s="10"/>
      <c r="FX1646" s="11"/>
      <c r="FY1646" s="6">
        <f>SUMIF(FZ$222:FZ$252,$D1646,GB$222:GB$252)</f>
        <v>0</v>
      </c>
      <c r="FZ1646" s="9"/>
      <c r="GA1646" s="10"/>
      <c r="GB1646" s="11"/>
      <c r="GC1646" s="6">
        <f>SUMIF(GD$222:GD$252,$D1646,GF$222:GF$252)</f>
        <v>0</v>
      </c>
      <c r="GD1646" s="9"/>
      <c r="GE1646" s="10"/>
      <c r="GF1646" s="11"/>
      <c r="GG1646" s="6">
        <f>SUMIF(GH$222:GH$252,$D1646,GJ$222:GJ$252)</f>
        <v>0</v>
      </c>
      <c r="GH1646" s="9"/>
      <c r="GI1646" s="10"/>
      <c r="GJ1646" s="11"/>
      <c r="GK1646" s="6">
        <f>SUMIF(GL$222:GL$252,$D1646,GN$222:GN$252)</f>
        <v>0</v>
      </c>
      <c r="GL1646" s="9"/>
      <c r="GM1646" s="10"/>
      <c r="GN1646" s="11"/>
      <c r="GO1646" s="6">
        <f>SUMIF(GP$222:GP$252,$D1646,GR$222:GR$252)</f>
        <v>0</v>
      </c>
      <c r="GP1646" s="9"/>
      <c r="GQ1646" s="10"/>
      <c r="GR1646" s="11"/>
      <c r="GS1646" s="6">
        <f>SUMIF(GT$222:GT$252,$D1646,GV$222:GV$252)</f>
        <v>0</v>
      </c>
      <c r="GT1646" s="9"/>
      <c r="GU1646" s="10"/>
      <c r="GV1646" s="20"/>
      <c r="GW1646" s="19">
        <f t="shared" si="38"/>
        <v>0</v>
      </c>
      <c r="GX1646" s="472"/>
      <c r="GY1646" s="473"/>
    </row>
    <row r="1647" spans="1:207" ht="30">
      <c r="A1647" s="210" t="s">
        <v>83</v>
      </c>
      <c r="B1647" s="475"/>
      <c r="C1647" s="327" t="s">
        <v>453</v>
      </c>
      <c r="D1647" s="237" t="s">
        <v>452</v>
      </c>
      <c r="E1647" s="206">
        <f>SUMIF(F$253:F$283,$D1647,H$253:H$283)</f>
        <v>0</v>
      </c>
      <c r="F1647" s="9"/>
      <c r="G1647" s="10"/>
      <c r="H1647" s="11"/>
      <c r="I1647" s="6">
        <f>SUMIF(J$253:J$283,$D1647,L$253:L$283)</f>
        <v>0</v>
      </c>
      <c r="J1647" s="9"/>
      <c r="K1647" s="10"/>
      <c r="L1647" s="11"/>
      <c r="M1647" s="6">
        <f>SUMIF(N$253:N$283,$D1647,P$253:P$283)</f>
        <v>0</v>
      </c>
      <c r="N1647" s="9"/>
      <c r="O1647" s="10"/>
      <c r="P1647" s="11"/>
      <c r="Q1647" s="6">
        <f>SUMIF(R$253:R$283,$D1647,T$253:T$283)</f>
        <v>0</v>
      </c>
      <c r="R1647" s="9"/>
      <c r="S1647" s="10"/>
      <c r="T1647" s="11"/>
      <c r="U1647" s="6">
        <f>SUMIF(V$253:V$283,$D1647,X$253:X$283)</f>
        <v>0</v>
      </c>
      <c r="V1647" s="9"/>
      <c r="W1647" s="10"/>
      <c r="X1647" s="11"/>
      <c r="Y1647" s="6">
        <f>SUMIF(Z$253:Z$283,$D1647,AB$253:AB$283)</f>
        <v>0</v>
      </c>
      <c r="Z1647" s="9"/>
      <c r="AA1647" s="10"/>
      <c r="AB1647" s="11"/>
      <c r="AC1647" s="6">
        <f>SUMIF(AD$253:AD$283,$D1647,AF$253:AF$283)</f>
        <v>0</v>
      </c>
      <c r="AD1647" s="9"/>
      <c r="AE1647" s="10"/>
      <c r="AF1647" s="11"/>
      <c r="AG1647" s="6">
        <f>SUMIF(AH$253:AH$283,$D1647,AJ$253:AJ$283)</f>
        <v>0</v>
      </c>
      <c r="AH1647" s="9"/>
      <c r="AI1647" s="10"/>
      <c r="AJ1647" s="11"/>
      <c r="AK1647" s="6">
        <f>SUMIF(AL$253:AL$283,$D1647,AN$253:AN$283)</f>
        <v>0</v>
      </c>
      <c r="AL1647" s="9"/>
      <c r="AM1647" s="10"/>
      <c r="AN1647" s="11"/>
      <c r="AO1647" s="6">
        <f>SUMIF(AP$253:AP$283,$D1647,AR$253:AR$283)</f>
        <v>0</v>
      </c>
      <c r="AP1647" s="9"/>
      <c r="AQ1647" s="10"/>
      <c r="AR1647" s="11"/>
      <c r="AS1647" s="6">
        <f>SUMIF(AT$253:AT$283,$D1647,AV$253:AV$283)</f>
        <v>0</v>
      </c>
      <c r="AT1647" s="9"/>
      <c r="AU1647" s="10"/>
      <c r="AV1647" s="11"/>
      <c r="AW1647" s="6">
        <f>SUMIF(AX$253:AX$283,$D1647,AZ$253:AZ$283)</f>
        <v>0</v>
      </c>
      <c r="AX1647" s="9"/>
      <c r="AY1647" s="10"/>
      <c r="AZ1647" s="11"/>
      <c r="BA1647" s="6">
        <f>SUMIF(BB$253:BB$283,$D1647,BD$253:BD$283)</f>
        <v>0</v>
      </c>
      <c r="BB1647" s="9"/>
      <c r="BC1647" s="10"/>
      <c r="BD1647" s="11"/>
      <c r="BE1647" s="6">
        <f>SUMIF(BF$253:BF$283,$D1647,BH$253:BH$283)</f>
        <v>0</v>
      </c>
      <c r="BF1647" s="9"/>
      <c r="BG1647" s="10"/>
      <c r="BH1647" s="11"/>
      <c r="BI1647" s="6">
        <f>SUMIF(BJ$253:BJ$283,$D1647,BL$253:BL$283)</f>
        <v>0</v>
      </c>
      <c r="BJ1647" s="9"/>
      <c r="BK1647" s="10"/>
      <c r="BL1647" s="11"/>
      <c r="BM1647" s="6">
        <f>SUMIF(BN$253:BN$283,$D1647,BP$253:BP$283)</f>
        <v>0</v>
      </c>
      <c r="BN1647" s="9"/>
      <c r="BO1647" s="10"/>
      <c r="BP1647" s="11"/>
      <c r="BQ1647" s="6">
        <f>SUMIF(BR$253:BR$283,$D1647,BT$253:BT$283)</f>
        <v>0</v>
      </c>
      <c r="BR1647" s="9"/>
      <c r="BS1647" s="10"/>
      <c r="BT1647" s="11"/>
      <c r="BU1647" s="6">
        <f>SUMIF(BV$253:BV$283,$D1647,BX$253:BX$283)</f>
        <v>0</v>
      </c>
      <c r="BV1647" s="9"/>
      <c r="BW1647" s="10"/>
      <c r="BX1647" s="11"/>
      <c r="BY1647" s="6">
        <f>SUMIF(BZ$253:BZ$283,$D1647,CB$253:CB$283)</f>
        <v>0</v>
      </c>
      <c r="BZ1647" s="9"/>
      <c r="CA1647" s="10"/>
      <c r="CB1647" s="11"/>
      <c r="CC1647" s="6">
        <f>SUMIF(CD$253:CD$283,$D1647,CF$253:CF$283)</f>
        <v>0</v>
      </c>
      <c r="CD1647" s="9"/>
      <c r="CE1647" s="10"/>
      <c r="CF1647" s="11"/>
      <c r="CG1647" s="6">
        <f>SUMIF(CH$253:CH$283,$D1647,CJ$253:CJ$283)</f>
        <v>0</v>
      </c>
      <c r="CH1647" s="9"/>
      <c r="CI1647" s="10"/>
      <c r="CJ1647" s="11"/>
      <c r="CK1647" s="6">
        <f>SUMIF(CL$253:CL$283,$D1647,CN$253:CN$283)</f>
        <v>0</v>
      </c>
      <c r="CL1647" s="9"/>
      <c r="CM1647" s="10"/>
      <c r="CN1647" s="11"/>
      <c r="CO1647" s="6">
        <f>SUMIF(CP$253:CP$283,$D1647,CR$253:CR$283)</f>
        <v>0</v>
      </c>
      <c r="CP1647" s="9"/>
      <c r="CQ1647" s="10"/>
      <c r="CR1647" s="11"/>
      <c r="CS1647" s="6">
        <f>SUMIF(CT$253:CT$283,$D1647,CV$253:CV$283)</f>
        <v>0</v>
      </c>
      <c r="CT1647" s="9"/>
      <c r="CU1647" s="10"/>
      <c r="CV1647" s="11"/>
      <c r="CW1647" s="6">
        <f>SUMIF(CX$253:CX$283,$D1647,CZ$253:CZ$283)</f>
        <v>0</v>
      </c>
      <c r="CX1647" s="9"/>
      <c r="CY1647" s="10"/>
      <c r="CZ1647" s="11"/>
      <c r="DA1647" s="6">
        <f>SUMIF(DB$253:DB$283,$D1647,DD$253:DD$283)</f>
        <v>0</v>
      </c>
      <c r="DB1647" s="9"/>
      <c r="DC1647" s="10"/>
      <c r="DD1647" s="11"/>
      <c r="DE1647" s="6">
        <f>SUMIF(DF$253:DF$283,$D1647,DH$253:DH$283)</f>
        <v>0</v>
      </c>
      <c r="DF1647" s="9"/>
      <c r="DG1647" s="10"/>
      <c r="DH1647" s="11"/>
      <c r="DI1647" s="6">
        <f>SUMIF(DJ$253:DJ$283,$D1647,DL$253:DL$283)</f>
        <v>0</v>
      </c>
      <c r="DJ1647" s="9"/>
      <c r="DK1647" s="10"/>
      <c r="DL1647" s="11"/>
      <c r="DM1647" s="6">
        <f>SUMIF(DN$253:DN$283,$D1647,DP$253:DP$283)</f>
        <v>0</v>
      </c>
      <c r="DN1647" s="9"/>
      <c r="DO1647" s="10"/>
      <c r="DP1647" s="11"/>
      <c r="DQ1647" s="6">
        <f>SUMIF(DR$253:DR$283,$D1647,DT$253:DT$283)</f>
        <v>0</v>
      </c>
      <c r="DR1647" s="9"/>
      <c r="DS1647" s="10"/>
      <c r="DT1647" s="11"/>
      <c r="DU1647" s="6">
        <f>SUMIF(DV$253:DV$283,$D1647,DX$253:DX$283)</f>
        <v>0</v>
      </c>
      <c r="DV1647" s="9"/>
      <c r="DW1647" s="10"/>
      <c r="DX1647" s="11"/>
      <c r="DY1647" s="6">
        <f>SUMIF(DZ$253:DZ$283,$D1647,EB$253:EB$283)</f>
        <v>0</v>
      </c>
      <c r="DZ1647" s="9"/>
      <c r="EA1647" s="10"/>
      <c r="EB1647" s="11"/>
      <c r="EC1647" s="6">
        <f>SUMIF(ED$253:ED$283,$D1647,EF$253:EF$283)</f>
        <v>0</v>
      </c>
      <c r="ED1647" s="9"/>
      <c r="EE1647" s="10"/>
      <c r="EF1647" s="11"/>
      <c r="EG1647" s="6">
        <f>SUMIF(EH$253:EH$283,$D1647,EJ$253:EJ$283)</f>
        <v>0</v>
      </c>
      <c r="EH1647" s="9"/>
      <c r="EI1647" s="10"/>
      <c r="EJ1647" s="11"/>
      <c r="EK1647" s="6">
        <f>SUMIF(EL$253:EL$283,$D1647,EN$253:EN$283)</f>
        <v>0</v>
      </c>
      <c r="EL1647" s="9"/>
      <c r="EM1647" s="10"/>
      <c r="EN1647" s="11"/>
      <c r="EO1647" s="6">
        <f>SUMIF(EP$253:EP$283,$D1647,ER$253:ER$283)</f>
        <v>0</v>
      </c>
      <c r="EP1647" s="9"/>
      <c r="EQ1647" s="10"/>
      <c r="ER1647" s="11"/>
      <c r="ES1647" s="6">
        <f>SUMIF(ET$253:ET$283,$D1647,EV$253:EV$283)</f>
        <v>0</v>
      </c>
      <c r="ET1647" s="9"/>
      <c r="EU1647" s="10"/>
      <c r="EV1647" s="11"/>
      <c r="EW1647" s="6">
        <f>SUMIF(EX$253:EX$283,$D1647,EZ$253:EZ$283)</f>
        <v>0</v>
      </c>
      <c r="EX1647" s="9"/>
      <c r="EY1647" s="10"/>
      <c r="EZ1647" s="11"/>
      <c r="FA1647" s="6">
        <f>SUMIF(FB$253:FB$283,$D1647,FD$253:FD$283)</f>
        <v>0</v>
      </c>
      <c r="FB1647" s="9"/>
      <c r="FC1647" s="10"/>
      <c r="FD1647" s="11"/>
      <c r="FE1647" s="6">
        <f>SUMIF(FF$253:FF$283,$D1647,FH$253:FH$283)</f>
        <v>0</v>
      </c>
      <c r="FF1647" s="9"/>
      <c r="FG1647" s="10"/>
      <c r="FH1647" s="11"/>
      <c r="FI1647" s="6">
        <f>SUMIF(FJ$253:FJ$283,$D1647,FL$253:FL$283)</f>
        <v>0</v>
      </c>
      <c r="FJ1647" s="9"/>
      <c r="FK1647" s="10"/>
      <c r="FL1647" s="11"/>
      <c r="FM1647" s="6">
        <f>SUMIF(FN$253:FN$283,$D1647,FP$253:FP$283)</f>
        <v>0</v>
      </c>
      <c r="FN1647" s="9"/>
      <c r="FO1647" s="10"/>
      <c r="FP1647" s="11"/>
      <c r="FQ1647" s="6">
        <f>SUMIF(FR$253:FR$283,$D1647,FT$253:FT$283)</f>
        <v>0</v>
      </c>
      <c r="FR1647" s="9"/>
      <c r="FS1647" s="10"/>
      <c r="FT1647" s="11"/>
      <c r="FU1647" s="6">
        <f>SUMIF(FV$253:FV$283,$D1647,FX$253:FX$283)</f>
        <v>0</v>
      </c>
      <c r="FV1647" s="9"/>
      <c r="FW1647" s="10"/>
      <c r="FX1647" s="11"/>
      <c r="FY1647" s="6">
        <f>SUMIF(FZ$253:FZ$283,$D1647,GB$253:GB$283)</f>
        <v>0</v>
      </c>
      <c r="FZ1647" s="9"/>
      <c r="GA1647" s="10"/>
      <c r="GB1647" s="11"/>
      <c r="GC1647" s="6">
        <f>SUMIF(GD$253:GD$283,$D1647,GF$253:GF$283)</f>
        <v>0</v>
      </c>
      <c r="GD1647" s="9"/>
      <c r="GE1647" s="10"/>
      <c r="GF1647" s="11"/>
      <c r="GG1647" s="6">
        <f>SUMIF(GH$253:GH$283,$D1647,GJ$253:GJ$283)</f>
        <v>0</v>
      </c>
      <c r="GH1647" s="9"/>
      <c r="GI1647" s="10"/>
      <c r="GJ1647" s="11"/>
      <c r="GK1647" s="6">
        <f>SUMIF(GL$253:GL$283,$D1647,GN$253:GN$283)</f>
        <v>0</v>
      </c>
      <c r="GL1647" s="9"/>
      <c r="GM1647" s="10"/>
      <c r="GN1647" s="11"/>
      <c r="GO1647" s="6">
        <f>SUMIF(GP$253:GP$283,$D1647,GR$253:GR$283)</f>
        <v>0</v>
      </c>
      <c r="GP1647" s="9"/>
      <c r="GQ1647" s="10"/>
      <c r="GR1647" s="11"/>
      <c r="GS1647" s="6">
        <f>SUMIF(GT$253:GT$283,$D1647,GV$253:GV$283)</f>
        <v>0</v>
      </c>
      <c r="GT1647" s="9"/>
      <c r="GU1647" s="10"/>
      <c r="GV1647" s="20"/>
      <c r="GW1647" s="19">
        <f t="shared" si="38"/>
        <v>0</v>
      </c>
      <c r="GX1647" s="472"/>
      <c r="GY1647" s="473"/>
    </row>
    <row r="1648" spans="1:207" ht="30">
      <c r="A1648" s="210" t="s">
        <v>84</v>
      </c>
      <c r="B1648" s="475"/>
      <c r="C1648" s="327" t="s">
        <v>453</v>
      </c>
      <c r="D1648" s="237" t="s">
        <v>452</v>
      </c>
      <c r="E1648" s="206">
        <f>SUMIF(F$284:F$314,$D1648,H$284:H$314)</f>
        <v>0</v>
      </c>
      <c r="F1648" s="9"/>
      <c r="G1648" s="10"/>
      <c r="H1648" s="11"/>
      <c r="I1648" s="6">
        <f>SUMIF(J$284:J$314,$D1648,L$284:L$314)</f>
        <v>0</v>
      </c>
      <c r="J1648" s="9"/>
      <c r="K1648" s="10"/>
      <c r="L1648" s="11"/>
      <c r="M1648" s="6">
        <f>SUMIF(N$284:N$314,$D1648,P$284:P$314)</f>
        <v>0</v>
      </c>
      <c r="N1648" s="9"/>
      <c r="O1648" s="10"/>
      <c r="P1648" s="11"/>
      <c r="Q1648" s="6">
        <f>SUMIF(R$284:R$314,$D1648,T$284:T$314)</f>
        <v>0</v>
      </c>
      <c r="R1648" s="9"/>
      <c r="S1648" s="10"/>
      <c r="T1648" s="11"/>
      <c r="U1648" s="6">
        <f>SUMIF(V$284:V$314,$D1648,X$284:X$314)</f>
        <v>0</v>
      </c>
      <c r="V1648" s="9"/>
      <c r="W1648" s="10"/>
      <c r="X1648" s="11"/>
      <c r="Y1648" s="6">
        <f>SUMIF(Z$284:Z$314,$D1648,AB$284:AB$314)</f>
        <v>0</v>
      </c>
      <c r="Z1648" s="9"/>
      <c r="AA1648" s="10"/>
      <c r="AB1648" s="11"/>
      <c r="AC1648" s="6">
        <f>SUMIF(AD$284:AD$314,$D1648,AF$284:AF$314)</f>
        <v>0</v>
      </c>
      <c r="AD1648" s="9"/>
      <c r="AE1648" s="10"/>
      <c r="AF1648" s="11"/>
      <c r="AG1648" s="6">
        <f>SUMIF(AH$284:AH$314,$D1648,AJ$284:AJ$314)</f>
        <v>0</v>
      </c>
      <c r="AH1648" s="9"/>
      <c r="AI1648" s="10"/>
      <c r="AJ1648" s="11"/>
      <c r="AK1648" s="6">
        <f>SUMIF(AL$284:AL$314,$D1648,AN$284:AN$314)</f>
        <v>0</v>
      </c>
      <c r="AL1648" s="9"/>
      <c r="AM1648" s="10"/>
      <c r="AN1648" s="11"/>
      <c r="AO1648" s="6">
        <f>SUMIF(AP$284:AP$314,$D1648,AR$284:AR$314)</f>
        <v>0</v>
      </c>
      <c r="AP1648" s="9"/>
      <c r="AQ1648" s="10"/>
      <c r="AR1648" s="11"/>
      <c r="AS1648" s="6">
        <f>SUMIF(AT$284:AT$314,$D1648,AV$284:AV$314)</f>
        <v>0</v>
      </c>
      <c r="AT1648" s="9"/>
      <c r="AU1648" s="10"/>
      <c r="AV1648" s="11"/>
      <c r="AW1648" s="6">
        <f>SUMIF(AX$284:AX$314,$D1648,AZ$284:AZ$314)</f>
        <v>0</v>
      </c>
      <c r="AX1648" s="9"/>
      <c r="AY1648" s="10"/>
      <c r="AZ1648" s="11"/>
      <c r="BA1648" s="6">
        <f>SUMIF(BB$284:BB$314,$D1648,BD$284:BD$314)</f>
        <v>0</v>
      </c>
      <c r="BB1648" s="9"/>
      <c r="BC1648" s="10"/>
      <c r="BD1648" s="11"/>
      <c r="BE1648" s="6">
        <f>SUMIF(BF$284:BF$314,$D1648,BH$284:BH$314)</f>
        <v>0</v>
      </c>
      <c r="BF1648" s="9"/>
      <c r="BG1648" s="10"/>
      <c r="BH1648" s="11"/>
      <c r="BI1648" s="6">
        <f>SUMIF(BJ$284:BJ$314,$D1648,BL$284:BL$314)</f>
        <v>0</v>
      </c>
      <c r="BJ1648" s="9"/>
      <c r="BK1648" s="10"/>
      <c r="BL1648" s="11"/>
      <c r="BM1648" s="6">
        <f>SUMIF(BN$284:BN$314,$D1648,BP$284:BP$314)</f>
        <v>0</v>
      </c>
      <c r="BN1648" s="9"/>
      <c r="BO1648" s="10"/>
      <c r="BP1648" s="11"/>
      <c r="BQ1648" s="6">
        <f>SUMIF(BR$284:BR$314,$D1648,BT$284:BT$314)</f>
        <v>0</v>
      </c>
      <c r="BR1648" s="9"/>
      <c r="BS1648" s="10"/>
      <c r="BT1648" s="11"/>
      <c r="BU1648" s="6">
        <f>SUMIF(BV$284:BV$314,$D1648,BX$284:BX$314)</f>
        <v>0</v>
      </c>
      <c r="BV1648" s="9"/>
      <c r="BW1648" s="10"/>
      <c r="BX1648" s="11"/>
      <c r="BY1648" s="6">
        <f>SUMIF(BZ$284:BZ$314,$D1648,CB$284:CB$314)</f>
        <v>0</v>
      </c>
      <c r="BZ1648" s="9"/>
      <c r="CA1648" s="10"/>
      <c r="CB1648" s="11"/>
      <c r="CC1648" s="6">
        <f>SUMIF(CD$284:CD$314,$D1648,CF$284:CF$314)</f>
        <v>0</v>
      </c>
      <c r="CD1648" s="9"/>
      <c r="CE1648" s="10"/>
      <c r="CF1648" s="11"/>
      <c r="CG1648" s="6">
        <f>SUMIF(CH$284:CH$314,$D1648,CJ$284:CJ$314)</f>
        <v>0</v>
      </c>
      <c r="CH1648" s="9"/>
      <c r="CI1648" s="10"/>
      <c r="CJ1648" s="11"/>
      <c r="CK1648" s="6">
        <f>SUMIF(CL$284:CL$314,$D1648,CN$284:CN$314)</f>
        <v>0</v>
      </c>
      <c r="CL1648" s="9"/>
      <c r="CM1648" s="10"/>
      <c r="CN1648" s="11"/>
      <c r="CO1648" s="6">
        <f>SUMIF(CP$284:CP$314,$D1648,CR$284:CR$314)</f>
        <v>0</v>
      </c>
      <c r="CP1648" s="9"/>
      <c r="CQ1648" s="10"/>
      <c r="CR1648" s="11"/>
      <c r="CS1648" s="6">
        <f>SUMIF(CT$284:CT$314,$D1648,CV$284:CV$314)</f>
        <v>0</v>
      </c>
      <c r="CT1648" s="9"/>
      <c r="CU1648" s="10"/>
      <c r="CV1648" s="11"/>
      <c r="CW1648" s="6">
        <f>SUMIF(CX$284:CX$314,$D1648,CZ$284:CZ$314)</f>
        <v>0</v>
      </c>
      <c r="CX1648" s="9"/>
      <c r="CY1648" s="10"/>
      <c r="CZ1648" s="11"/>
      <c r="DA1648" s="6">
        <f>SUMIF(DB$284:DB$314,$D1648,DD$284:DD$314)</f>
        <v>0</v>
      </c>
      <c r="DB1648" s="9"/>
      <c r="DC1648" s="10"/>
      <c r="DD1648" s="11"/>
      <c r="DE1648" s="6">
        <f>SUMIF(DF$284:DF$314,$D1648,DH$284:DH$314)</f>
        <v>0</v>
      </c>
      <c r="DF1648" s="9"/>
      <c r="DG1648" s="10"/>
      <c r="DH1648" s="11"/>
      <c r="DI1648" s="6">
        <f>SUMIF(DJ$284:DJ$314,$D1648,DL$284:DL$314)</f>
        <v>0</v>
      </c>
      <c r="DJ1648" s="9"/>
      <c r="DK1648" s="10"/>
      <c r="DL1648" s="11"/>
      <c r="DM1648" s="6">
        <f>SUMIF(DN$284:DN$314,$D1648,DP$284:DP$314)</f>
        <v>0</v>
      </c>
      <c r="DN1648" s="9"/>
      <c r="DO1648" s="10"/>
      <c r="DP1648" s="11"/>
      <c r="DQ1648" s="6">
        <f>SUMIF(DR$284:DR$314,$D1648,DT$284:DT$314)</f>
        <v>0</v>
      </c>
      <c r="DR1648" s="9"/>
      <c r="DS1648" s="10"/>
      <c r="DT1648" s="11"/>
      <c r="DU1648" s="6">
        <f>SUMIF(DV$284:DV$314,$D1648,DX$284:DX$314)</f>
        <v>0</v>
      </c>
      <c r="DV1648" s="9"/>
      <c r="DW1648" s="10"/>
      <c r="DX1648" s="11"/>
      <c r="DY1648" s="6">
        <f>SUMIF(DZ$284:DZ$314,$D1648,EB$284:EB$314)</f>
        <v>0</v>
      </c>
      <c r="DZ1648" s="9"/>
      <c r="EA1648" s="10"/>
      <c r="EB1648" s="11"/>
      <c r="EC1648" s="6">
        <f>SUMIF(ED$284:ED$314,$D1648,EF$284:EF$314)</f>
        <v>0</v>
      </c>
      <c r="ED1648" s="9"/>
      <c r="EE1648" s="10"/>
      <c r="EF1648" s="11"/>
      <c r="EG1648" s="6">
        <f>SUMIF(EH$284:EH$314,$D1648,EJ$284:EJ$314)</f>
        <v>0</v>
      </c>
      <c r="EH1648" s="9"/>
      <c r="EI1648" s="10"/>
      <c r="EJ1648" s="11"/>
      <c r="EK1648" s="6">
        <f>SUMIF(EL$284:EL$314,$D1648,EN$284:EN$314)</f>
        <v>0</v>
      </c>
      <c r="EL1648" s="9"/>
      <c r="EM1648" s="10"/>
      <c r="EN1648" s="11"/>
      <c r="EO1648" s="6">
        <f>SUMIF(EP$284:EP$314,$D1648,ER$284:ER$314)</f>
        <v>0</v>
      </c>
      <c r="EP1648" s="9"/>
      <c r="EQ1648" s="10"/>
      <c r="ER1648" s="11"/>
      <c r="ES1648" s="6">
        <f>SUMIF(ET$284:ET$314,$D1648,EV$284:EV$314)</f>
        <v>0</v>
      </c>
      <c r="ET1648" s="9"/>
      <c r="EU1648" s="10"/>
      <c r="EV1648" s="11"/>
      <c r="EW1648" s="6">
        <f>SUMIF(EX$284:EX$314,$D1648,EZ$284:EZ$314)</f>
        <v>0</v>
      </c>
      <c r="EX1648" s="9"/>
      <c r="EY1648" s="10"/>
      <c r="EZ1648" s="11"/>
      <c r="FA1648" s="6">
        <f>SUMIF(FB$284:FB$314,$D1648,FD$284:FD$314)</f>
        <v>0</v>
      </c>
      <c r="FB1648" s="9"/>
      <c r="FC1648" s="10"/>
      <c r="FD1648" s="11"/>
      <c r="FE1648" s="6">
        <f>SUMIF(FF$284:FF$314,$D1648,FH$284:FH$314)</f>
        <v>0</v>
      </c>
      <c r="FF1648" s="9"/>
      <c r="FG1648" s="10"/>
      <c r="FH1648" s="11"/>
      <c r="FI1648" s="6">
        <f>SUMIF(FJ$284:FJ$314,$D1648,FL$284:FL$314)</f>
        <v>0</v>
      </c>
      <c r="FJ1648" s="9"/>
      <c r="FK1648" s="10"/>
      <c r="FL1648" s="11"/>
      <c r="FM1648" s="6">
        <f>SUMIF(FN$284:FN$314,$D1648,FP$284:FP$314)</f>
        <v>0</v>
      </c>
      <c r="FN1648" s="9"/>
      <c r="FO1648" s="10"/>
      <c r="FP1648" s="11"/>
      <c r="FQ1648" s="6">
        <f>SUMIF(FR$284:FR$314,$D1648,FT$284:FT$314)</f>
        <v>0</v>
      </c>
      <c r="FR1648" s="9"/>
      <c r="FS1648" s="10"/>
      <c r="FT1648" s="11"/>
      <c r="FU1648" s="6">
        <f>SUMIF(FV$284:FV$314,$D1648,FX$284:FX$314)</f>
        <v>0</v>
      </c>
      <c r="FV1648" s="9"/>
      <c r="FW1648" s="10"/>
      <c r="FX1648" s="11"/>
      <c r="FY1648" s="6">
        <f>SUMIF(FZ$284:FZ$314,$D1648,GB$284:GB$314)</f>
        <v>0</v>
      </c>
      <c r="FZ1648" s="9"/>
      <c r="GA1648" s="10"/>
      <c r="GB1648" s="11"/>
      <c r="GC1648" s="6">
        <f>SUMIF(GD$284:GD$314,$D1648,GF$284:GF$314)</f>
        <v>0</v>
      </c>
      <c r="GD1648" s="9"/>
      <c r="GE1648" s="10"/>
      <c r="GF1648" s="11"/>
      <c r="GG1648" s="6">
        <f>SUMIF(GH$284:GH$314,$D1648,GJ$284:GJ$314)</f>
        <v>0</v>
      </c>
      <c r="GH1648" s="9"/>
      <c r="GI1648" s="10"/>
      <c r="GJ1648" s="11"/>
      <c r="GK1648" s="6">
        <f>SUMIF(GL$284:GL$314,$D1648,GN$284:GN$314)</f>
        <v>0</v>
      </c>
      <c r="GL1648" s="9"/>
      <c r="GM1648" s="10"/>
      <c r="GN1648" s="11"/>
      <c r="GO1648" s="6">
        <f>SUMIF(GP$284:GP$314,$D1648,GR$284:GR$314)</f>
        <v>0</v>
      </c>
      <c r="GP1648" s="9"/>
      <c r="GQ1648" s="10"/>
      <c r="GR1648" s="11"/>
      <c r="GS1648" s="6">
        <f>SUMIF(GT$284:GT$314,$D1648,GV$284:GV$314)</f>
        <v>0</v>
      </c>
      <c r="GT1648" s="9"/>
      <c r="GU1648" s="10"/>
      <c r="GV1648" s="20"/>
      <c r="GW1648" s="19">
        <f t="shared" si="38"/>
        <v>0</v>
      </c>
      <c r="GX1648" s="472"/>
      <c r="GY1648" s="473"/>
    </row>
    <row r="1649" spans="1:207" ht="30">
      <c r="A1649" s="210" t="s">
        <v>85</v>
      </c>
      <c r="B1649" s="475"/>
      <c r="C1649" s="327" t="s">
        <v>453</v>
      </c>
      <c r="D1649" s="237" t="s">
        <v>452</v>
      </c>
      <c r="E1649" s="207">
        <f>SUMIF(F$315:F$345,$D1649,H$315:H$345)</f>
        <v>0</v>
      </c>
      <c r="F1649" s="12"/>
      <c r="G1649" s="13"/>
      <c r="H1649" s="14"/>
      <c r="I1649" s="6">
        <f>SUMIF(J$315:J$345,$D1649,L$315:L$345)</f>
        <v>0</v>
      </c>
      <c r="J1649" s="12"/>
      <c r="K1649" s="13"/>
      <c r="L1649" s="14"/>
      <c r="M1649" s="7">
        <f>SUMIF(N$315:N$345,$D1649,P$315:P$345)</f>
        <v>0</v>
      </c>
      <c r="N1649" s="12"/>
      <c r="O1649" s="13"/>
      <c r="P1649" s="14"/>
      <c r="Q1649" s="6">
        <f>SUMIF(R$315:R$345,$D1649,T$315:T$345)</f>
        <v>0</v>
      </c>
      <c r="R1649" s="12"/>
      <c r="S1649" s="13"/>
      <c r="T1649" s="14"/>
      <c r="U1649" s="7">
        <f>SUMIF(V$315:V$345,$D1649,X$315:X$345)</f>
        <v>0</v>
      </c>
      <c r="V1649" s="12"/>
      <c r="W1649" s="13"/>
      <c r="X1649" s="14"/>
      <c r="Y1649" s="6">
        <f>SUMIF(Z$315:Z$345,$D1649,AB$315:AB$345)</f>
        <v>0</v>
      </c>
      <c r="Z1649" s="12"/>
      <c r="AA1649" s="13"/>
      <c r="AB1649" s="14"/>
      <c r="AC1649" s="7">
        <f>SUMIF(AD$315:AD$345,$D1649,AF$315:AF$345)</f>
        <v>0</v>
      </c>
      <c r="AD1649" s="12"/>
      <c r="AE1649" s="13"/>
      <c r="AF1649" s="14"/>
      <c r="AG1649" s="7">
        <f>SUMIF(AH$315:AH$345,$D1649,AJ$315:AJ$345)</f>
        <v>0</v>
      </c>
      <c r="AH1649" s="12"/>
      <c r="AI1649" s="13"/>
      <c r="AJ1649" s="14"/>
      <c r="AK1649" s="7">
        <f>SUMIF(AL$315:AL$345,$D1649,AN$315:AN$345)</f>
        <v>0</v>
      </c>
      <c r="AL1649" s="12"/>
      <c r="AM1649" s="13"/>
      <c r="AN1649" s="14"/>
      <c r="AO1649" s="7">
        <f>SUMIF(AP$315:AP$345,$D1649,AR$315:AR$345)</f>
        <v>0</v>
      </c>
      <c r="AP1649" s="12"/>
      <c r="AQ1649" s="13"/>
      <c r="AR1649" s="14"/>
      <c r="AS1649" s="7">
        <f>SUMIF(AT$315:AT$345,$D1649,AV$315:AV$345)</f>
        <v>0</v>
      </c>
      <c r="AT1649" s="12"/>
      <c r="AU1649" s="13"/>
      <c r="AV1649" s="14"/>
      <c r="AW1649" s="7">
        <f>SUMIF(AX$315:AX$345,$D1649,AZ$315:AZ$345)</f>
        <v>0</v>
      </c>
      <c r="AX1649" s="12"/>
      <c r="AY1649" s="13"/>
      <c r="AZ1649" s="14"/>
      <c r="BA1649" s="7">
        <f>SUMIF(BB$315:BB$345,$D1649,BD$315:BD$345)</f>
        <v>0</v>
      </c>
      <c r="BB1649" s="12"/>
      <c r="BC1649" s="13"/>
      <c r="BD1649" s="14"/>
      <c r="BE1649" s="7">
        <f>SUMIF(BF$315:BF$345,$D1649,BH$315:BH$345)</f>
        <v>0</v>
      </c>
      <c r="BF1649" s="12"/>
      <c r="BG1649" s="13"/>
      <c r="BH1649" s="14"/>
      <c r="BI1649" s="7">
        <f>SUMIF(BJ$315:BJ$345,$D1649,BL$315:BL$345)</f>
        <v>0</v>
      </c>
      <c r="BJ1649" s="12"/>
      <c r="BK1649" s="13"/>
      <c r="BL1649" s="14"/>
      <c r="BM1649" s="7">
        <f>SUMIF(BN$315:BN$345,$D1649,BP$315:BP$345)</f>
        <v>0</v>
      </c>
      <c r="BN1649" s="12"/>
      <c r="BO1649" s="13"/>
      <c r="BP1649" s="14"/>
      <c r="BQ1649" s="7">
        <f>SUMIF(BR$315:BR$345,$D1649,BT$315:BT$345)</f>
        <v>0</v>
      </c>
      <c r="BR1649" s="12"/>
      <c r="BS1649" s="13"/>
      <c r="BT1649" s="14"/>
      <c r="BU1649" s="7">
        <f>SUMIF(BV$315:BV$345,$D1649,BX$315:BX$345)</f>
        <v>0</v>
      </c>
      <c r="BV1649" s="12"/>
      <c r="BW1649" s="13"/>
      <c r="BX1649" s="14"/>
      <c r="BY1649" s="7">
        <f>SUMIF(BZ$315:BZ$345,$D1649,CB$315:CB$345)</f>
        <v>0</v>
      </c>
      <c r="BZ1649" s="12"/>
      <c r="CA1649" s="13"/>
      <c r="CB1649" s="14"/>
      <c r="CC1649" s="7">
        <f>SUMIF(CD$315:CD$345,$D1649,CF$315:CF$345)</f>
        <v>0</v>
      </c>
      <c r="CD1649" s="12"/>
      <c r="CE1649" s="13"/>
      <c r="CF1649" s="14"/>
      <c r="CG1649" s="7">
        <f>SUMIF(CH$315:CH$345,$D1649,CJ$315:CJ$345)</f>
        <v>0</v>
      </c>
      <c r="CH1649" s="12"/>
      <c r="CI1649" s="13"/>
      <c r="CJ1649" s="14"/>
      <c r="CK1649" s="7">
        <f>SUMIF(CL$315:CL$345,$D1649,CN$315:CN$345)</f>
        <v>0</v>
      </c>
      <c r="CL1649" s="12"/>
      <c r="CM1649" s="13"/>
      <c r="CN1649" s="14"/>
      <c r="CO1649" s="7">
        <f>SUMIF(CP$315:CP$345,$D1649,CR$315:CR$345)</f>
        <v>0</v>
      </c>
      <c r="CP1649" s="12"/>
      <c r="CQ1649" s="13"/>
      <c r="CR1649" s="14"/>
      <c r="CS1649" s="7">
        <f>SUMIF(CT$315:CT$345,$D1649,CV$315:CV$345)</f>
        <v>0</v>
      </c>
      <c r="CT1649" s="12"/>
      <c r="CU1649" s="13"/>
      <c r="CV1649" s="14"/>
      <c r="CW1649" s="7">
        <f>SUMIF(CX$315:CX$345,$D1649,CZ$315:CZ$345)</f>
        <v>0</v>
      </c>
      <c r="CX1649" s="12"/>
      <c r="CY1649" s="13"/>
      <c r="CZ1649" s="14"/>
      <c r="DA1649" s="7">
        <f>SUMIF(DB$315:DB$345,$D1649,DD$315:DD$345)</f>
        <v>0</v>
      </c>
      <c r="DB1649" s="12"/>
      <c r="DC1649" s="13"/>
      <c r="DD1649" s="14"/>
      <c r="DE1649" s="7">
        <f>SUMIF(DF$315:DF$345,$D1649,DH$315:DH$345)</f>
        <v>0</v>
      </c>
      <c r="DF1649" s="12"/>
      <c r="DG1649" s="13"/>
      <c r="DH1649" s="14"/>
      <c r="DI1649" s="7">
        <f>SUMIF(DJ$315:DJ$345,$D1649,DL$315:DL$345)</f>
        <v>0</v>
      </c>
      <c r="DJ1649" s="12"/>
      <c r="DK1649" s="13"/>
      <c r="DL1649" s="14"/>
      <c r="DM1649" s="7">
        <f>SUMIF(DN$315:DN$345,$D1649,DP$315:DP$345)</f>
        <v>0</v>
      </c>
      <c r="DN1649" s="12"/>
      <c r="DO1649" s="13"/>
      <c r="DP1649" s="14"/>
      <c r="DQ1649" s="7">
        <f>SUMIF(DR$315:DR$345,$D1649,DT$315:DT$345)</f>
        <v>0</v>
      </c>
      <c r="DR1649" s="12"/>
      <c r="DS1649" s="13"/>
      <c r="DT1649" s="14"/>
      <c r="DU1649" s="7">
        <f>SUMIF(DV$315:DV$345,$D1649,DX$315:DX$345)</f>
        <v>0</v>
      </c>
      <c r="DV1649" s="12"/>
      <c r="DW1649" s="13"/>
      <c r="DX1649" s="14"/>
      <c r="DY1649" s="7">
        <f>SUMIF(DZ$315:DZ$345,$D1649,EB$315:EB$345)</f>
        <v>0</v>
      </c>
      <c r="DZ1649" s="12"/>
      <c r="EA1649" s="13"/>
      <c r="EB1649" s="14"/>
      <c r="EC1649" s="7">
        <f>SUMIF(ED$315:ED$345,$D1649,EF$315:EF$345)</f>
        <v>0</v>
      </c>
      <c r="ED1649" s="12"/>
      <c r="EE1649" s="13"/>
      <c r="EF1649" s="14"/>
      <c r="EG1649" s="7">
        <f>SUMIF(EH$315:EH$345,$D1649,EJ$315:EJ$345)</f>
        <v>0</v>
      </c>
      <c r="EH1649" s="12"/>
      <c r="EI1649" s="13"/>
      <c r="EJ1649" s="14"/>
      <c r="EK1649" s="7">
        <f>SUMIF(EL$315:EL$345,$D1649,EN$315:EN$345)</f>
        <v>0</v>
      </c>
      <c r="EL1649" s="12"/>
      <c r="EM1649" s="13"/>
      <c r="EN1649" s="14"/>
      <c r="EO1649" s="7">
        <f>SUMIF(EP$315:EP$345,$D1649,ER$315:ER$345)</f>
        <v>0</v>
      </c>
      <c r="EP1649" s="12"/>
      <c r="EQ1649" s="13"/>
      <c r="ER1649" s="14"/>
      <c r="ES1649" s="7">
        <f>SUMIF(ET$315:ET$345,$D1649,EV$315:EV$345)</f>
        <v>0</v>
      </c>
      <c r="ET1649" s="12"/>
      <c r="EU1649" s="13"/>
      <c r="EV1649" s="14"/>
      <c r="EW1649" s="7">
        <f>SUMIF(EX$315:EX$345,$D1649,EZ$315:EZ$345)</f>
        <v>0</v>
      </c>
      <c r="EX1649" s="12"/>
      <c r="EY1649" s="13"/>
      <c r="EZ1649" s="14"/>
      <c r="FA1649" s="7">
        <f>SUMIF(FB$315:FB$345,$D1649,FD$315:FD$345)</f>
        <v>0</v>
      </c>
      <c r="FB1649" s="12"/>
      <c r="FC1649" s="13"/>
      <c r="FD1649" s="14"/>
      <c r="FE1649" s="7">
        <f>SUMIF(FF$315:FF$345,$D1649,FH$315:FH$345)</f>
        <v>0</v>
      </c>
      <c r="FF1649" s="12"/>
      <c r="FG1649" s="13"/>
      <c r="FH1649" s="14"/>
      <c r="FI1649" s="7">
        <f>SUMIF(FJ$315:FJ$345,$D1649,FL$315:FL$345)</f>
        <v>0</v>
      </c>
      <c r="FJ1649" s="12"/>
      <c r="FK1649" s="13"/>
      <c r="FL1649" s="14"/>
      <c r="FM1649" s="7">
        <f>SUMIF(FN$315:FN$345,$D1649,FP$315:FP$345)</f>
        <v>0</v>
      </c>
      <c r="FN1649" s="12"/>
      <c r="FO1649" s="13"/>
      <c r="FP1649" s="14"/>
      <c r="FQ1649" s="7">
        <f>SUMIF(FR$315:FR$345,$D1649,FT$315:FT$345)</f>
        <v>0</v>
      </c>
      <c r="FR1649" s="12"/>
      <c r="FS1649" s="13"/>
      <c r="FT1649" s="14"/>
      <c r="FU1649" s="7">
        <f>SUMIF(FV$315:FV$345,$D1649,FX$315:FX$345)</f>
        <v>0</v>
      </c>
      <c r="FV1649" s="12"/>
      <c r="FW1649" s="13"/>
      <c r="FX1649" s="14"/>
      <c r="FY1649" s="7">
        <f>SUMIF(FZ$315:FZ$345,$D1649,GB$315:GB$345)</f>
        <v>0</v>
      </c>
      <c r="FZ1649" s="12"/>
      <c r="GA1649" s="13"/>
      <c r="GB1649" s="14"/>
      <c r="GC1649" s="7">
        <f>SUMIF(GD$315:GD$345,$D1649,GF$315:GF$345)</f>
        <v>0</v>
      </c>
      <c r="GD1649" s="12"/>
      <c r="GE1649" s="13"/>
      <c r="GF1649" s="14"/>
      <c r="GG1649" s="7">
        <f>SUMIF(GH$315:GH$345,$D1649,GJ$315:GJ$345)</f>
        <v>0</v>
      </c>
      <c r="GH1649" s="12"/>
      <c r="GI1649" s="13"/>
      <c r="GJ1649" s="14"/>
      <c r="GK1649" s="7">
        <f>SUMIF(GL$315:GL$345,$D1649,GN$315:GN$345)</f>
        <v>0</v>
      </c>
      <c r="GL1649" s="12"/>
      <c r="GM1649" s="13"/>
      <c r="GN1649" s="14"/>
      <c r="GO1649" s="7">
        <f>SUMIF(GP$315:GP$345,$D1649,GR$315:GR$345)</f>
        <v>0</v>
      </c>
      <c r="GP1649" s="12"/>
      <c r="GQ1649" s="13"/>
      <c r="GR1649" s="14"/>
      <c r="GS1649" s="7">
        <f>SUMIF(GT$315:GT$345,$D1649,GV$315:GV$345)</f>
        <v>0</v>
      </c>
      <c r="GT1649" s="12"/>
      <c r="GU1649" s="13"/>
      <c r="GV1649" s="21"/>
      <c r="GW1649" s="19">
        <f t="shared" si="38"/>
        <v>0</v>
      </c>
      <c r="GX1649" s="472"/>
      <c r="GY1649" s="473"/>
    </row>
    <row r="1650" spans="1:207" ht="30.75" thickBot="1">
      <c r="A1650" s="212" t="s">
        <v>86</v>
      </c>
      <c r="B1650" s="476"/>
      <c r="C1650" s="331" t="s">
        <v>453</v>
      </c>
      <c r="D1650" s="239" t="s">
        <v>452</v>
      </c>
      <c r="E1650" s="206">
        <f>SUMIF(F$346:F$376,$D1650,H$346:H$376)</f>
        <v>0</v>
      </c>
      <c r="F1650" s="15"/>
      <c r="G1650" s="16"/>
      <c r="H1650" s="16"/>
      <c r="I1650" s="6">
        <f>SUMIF(J$346:J$376,$D1650,L$346:L$376)</f>
        <v>0</v>
      </c>
      <c r="J1650" s="15"/>
      <c r="K1650" s="16"/>
      <c r="L1650" s="16"/>
      <c r="M1650" s="8">
        <f>SUMIF(N$346:N$376,$D1650,P$346:P$376)</f>
        <v>0</v>
      </c>
      <c r="N1650" s="15"/>
      <c r="O1650" s="16"/>
      <c r="P1650" s="16"/>
      <c r="Q1650" s="6">
        <f>SUMIF(R$346:R$376,$D1650,T$346:T$376)</f>
        <v>0</v>
      </c>
      <c r="R1650" s="15"/>
      <c r="S1650" s="16"/>
      <c r="T1650" s="16"/>
      <c r="U1650" s="8">
        <f>SUMIF(V$346:V$376,$D1650,X$346:X$376)</f>
        <v>0</v>
      </c>
      <c r="V1650" s="15"/>
      <c r="W1650" s="16"/>
      <c r="X1650" s="16"/>
      <c r="Y1650" s="6">
        <f>SUMIF(Z$346:Z$376,$D1650,AB$346:AB$376)</f>
        <v>0</v>
      </c>
      <c r="Z1650" s="15"/>
      <c r="AA1650" s="16"/>
      <c r="AB1650" s="16"/>
      <c r="AC1650" s="8">
        <f>SUMIF(AD$346:AD$376,$D1650,AF$346:AF$376)</f>
        <v>0</v>
      </c>
      <c r="AD1650" s="15"/>
      <c r="AE1650" s="16"/>
      <c r="AF1650" s="16"/>
      <c r="AG1650" s="8">
        <f>SUMIF(AH$346:AH$376,$D1650,AJ$346:AJ$376)</f>
        <v>0</v>
      </c>
      <c r="AH1650" s="15"/>
      <c r="AI1650" s="16"/>
      <c r="AJ1650" s="16"/>
      <c r="AK1650" s="8">
        <f>SUMIF(AL$346:AL$376,$D1650,AN$346:AN$376)</f>
        <v>0</v>
      </c>
      <c r="AL1650" s="15"/>
      <c r="AM1650" s="16"/>
      <c r="AN1650" s="16"/>
      <c r="AO1650" s="8">
        <f>SUMIF(AP$346:AP$376,$D1650,AR$346:AR$376)</f>
        <v>0</v>
      </c>
      <c r="AP1650" s="15"/>
      <c r="AQ1650" s="16"/>
      <c r="AR1650" s="16"/>
      <c r="AS1650" s="8">
        <f>SUMIF(AT$346:AT$376,$D1650,AV$346:AV$376)</f>
        <v>0</v>
      </c>
      <c r="AT1650" s="15"/>
      <c r="AU1650" s="16"/>
      <c r="AV1650" s="16"/>
      <c r="AW1650" s="8">
        <f>SUMIF(AX$346:AX$376,$D1650,AZ$346:AZ$376)</f>
        <v>0</v>
      </c>
      <c r="AX1650" s="15"/>
      <c r="AY1650" s="16"/>
      <c r="AZ1650" s="16"/>
      <c r="BA1650" s="8">
        <f>SUMIF(BB$346:BB$376,$D1650,BD$346:BD$376)</f>
        <v>0</v>
      </c>
      <c r="BB1650" s="15"/>
      <c r="BC1650" s="16"/>
      <c r="BD1650" s="16"/>
      <c r="BE1650" s="8">
        <f>SUMIF(BF$346:BF$376,$D1650,BH$346:BH$376)</f>
        <v>0</v>
      </c>
      <c r="BF1650" s="15"/>
      <c r="BG1650" s="16"/>
      <c r="BH1650" s="16"/>
      <c r="BI1650" s="8">
        <f>SUMIF(BJ$346:BJ$376,$D1650,BL$346:BL$376)</f>
        <v>0</v>
      </c>
      <c r="BJ1650" s="15"/>
      <c r="BK1650" s="16"/>
      <c r="BL1650" s="16"/>
      <c r="BM1650" s="8">
        <f>SUMIF(BN$346:BN$376,$D1650,BP$346:BP$376)</f>
        <v>0</v>
      </c>
      <c r="BN1650" s="15"/>
      <c r="BO1650" s="16"/>
      <c r="BP1650" s="16"/>
      <c r="BQ1650" s="8">
        <f>SUMIF(BR$346:BR$376,$D1650,BT$346:BT$376)</f>
        <v>0</v>
      </c>
      <c r="BR1650" s="15"/>
      <c r="BS1650" s="16"/>
      <c r="BT1650" s="16"/>
      <c r="BU1650" s="8">
        <f>SUMIF(BV$346:BV$376,$D1650,BX$346:BX$376)</f>
        <v>0</v>
      </c>
      <c r="BV1650" s="15"/>
      <c r="BW1650" s="16"/>
      <c r="BX1650" s="16"/>
      <c r="BY1650" s="8">
        <f>SUMIF(BZ$346:BZ$376,$D1650,CB$346:CB$376)</f>
        <v>0</v>
      </c>
      <c r="BZ1650" s="15"/>
      <c r="CA1650" s="16"/>
      <c r="CB1650" s="16"/>
      <c r="CC1650" s="8">
        <f>SUMIF(CD$346:CD$376,$D1650,CF$346:CF$376)</f>
        <v>0</v>
      </c>
      <c r="CD1650" s="15"/>
      <c r="CE1650" s="16"/>
      <c r="CF1650" s="16"/>
      <c r="CG1650" s="8">
        <f>SUMIF(CH$346:CH$376,$D1650,CJ$346:CJ$376)</f>
        <v>0</v>
      </c>
      <c r="CH1650" s="15"/>
      <c r="CI1650" s="16"/>
      <c r="CJ1650" s="16"/>
      <c r="CK1650" s="8">
        <f>SUMIF(CL$346:CL$376,$D1650,CN$346:CN$376)</f>
        <v>0</v>
      </c>
      <c r="CL1650" s="15"/>
      <c r="CM1650" s="16"/>
      <c r="CN1650" s="16"/>
      <c r="CO1650" s="8">
        <f>SUMIF(CP$346:CP$376,$D1650,CR$346:CR$376)</f>
        <v>0</v>
      </c>
      <c r="CP1650" s="15"/>
      <c r="CQ1650" s="16"/>
      <c r="CR1650" s="16"/>
      <c r="CS1650" s="8">
        <f>SUMIF(CT$346:CT$376,$D1650,CV$346:CV$376)</f>
        <v>0</v>
      </c>
      <c r="CT1650" s="15"/>
      <c r="CU1650" s="16"/>
      <c r="CV1650" s="16"/>
      <c r="CW1650" s="8">
        <f>SUMIF(CX$346:CX$376,$D1650,CZ$346:CZ$376)</f>
        <v>0</v>
      </c>
      <c r="CX1650" s="15"/>
      <c r="CY1650" s="16"/>
      <c r="CZ1650" s="16"/>
      <c r="DA1650" s="8">
        <f>SUMIF(DB$346:DB$376,$D1650,DD$346:DD$376)</f>
        <v>0</v>
      </c>
      <c r="DB1650" s="15"/>
      <c r="DC1650" s="16"/>
      <c r="DD1650" s="16"/>
      <c r="DE1650" s="8">
        <f>SUMIF(DF$346:DF$376,$D1650,DH$346:DH$376)</f>
        <v>0</v>
      </c>
      <c r="DF1650" s="15"/>
      <c r="DG1650" s="16"/>
      <c r="DH1650" s="16"/>
      <c r="DI1650" s="8">
        <f>SUMIF(DJ$346:DJ$376,$D1650,DL$346:DL$376)</f>
        <v>0</v>
      </c>
      <c r="DJ1650" s="15"/>
      <c r="DK1650" s="16"/>
      <c r="DL1650" s="16"/>
      <c r="DM1650" s="8">
        <f>SUMIF(DN$346:DN$376,$D1650,DP$346:DP$376)</f>
        <v>0</v>
      </c>
      <c r="DN1650" s="15"/>
      <c r="DO1650" s="16"/>
      <c r="DP1650" s="16"/>
      <c r="DQ1650" s="8">
        <f>SUMIF(DR$346:DR$376,$D1650,DT$346:DT$376)</f>
        <v>0</v>
      </c>
      <c r="DR1650" s="15"/>
      <c r="DS1650" s="16"/>
      <c r="DT1650" s="16"/>
      <c r="DU1650" s="8">
        <f>SUMIF(DV$346:DV$376,$D1650,DX$346:DX$376)</f>
        <v>0</v>
      </c>
      <c r="DV1650" s="15"/>
      <c r="DW1650" s="16"/>
      <c r="DX1650" s="16"/>
      <c r="DY1650" s="8">
        <f>SUMIF(DZ$346:DZ$376,$D1650,EB$346:EB$376)</f>
        <v>0</v>
      </c>
      <c r="DZ1650" s="15"/>
      <c r="EA1650" s="16"/>
      <c r="EB1650" s="16"/>
      <c r="EC1650" s="8">
        <f>SUMIF(ED$346:ED$376,$D1650,EF$346:EF$376)</f>
        <v>0</v>
      </c>
      <c r="ED1650" s="15"/>
      <c r="EE1650" s="16"/>
      <c r="EF1650" s="16"/>
      <c r="EG1650" s="8">
        <f>SUMIF(EH$346:EH$376,$D1650,EJ$346:EJ$376)</f>
        <v>0</v>
      </c>
      <c r="EH1650" s="15"/>
      <c r="EI1650" s="16"/>
      <c r="EJ1650" s="16"/>
      <c r="EK1650" s="8">
        <f>SUMIF(EL$346:EL$376,$D1650,EN$346:EN$376)</f>
        <v>0</v>
      </c>
      <c r="EL1650" s="15"/>
      <c r="EM1650" s="16"/>
      <c r="EN1650" s="16"/>
      <c r="EO1650" s="8">
        <f>SUMIF(EP$346:EP$376,$D1650,ER$346:ER$376)</f>
        <v>0</v>
      </c>
      <c r="EP1650" s="15"/>
      <c r="EQ1650" s="16"/>
      <c r="ER1650" s="16"/>
      <c r="ES1650" s="8">
        <f>SUMIF(ET$346:ET$376,$D1650,EV$346:EV$376)</f>
        <v>0</v>
      </c>
      <c r="ET1650" s="15"/>
      <c r="EU1650" s="16"/>
      <c r="EV1650" s="16"/>
      <c r="EW1650" s="8">
        <f>SUMIF(EX$346:EX$376,$D1650,EZ$346:EZ$376)</f>
        <v>0</v>
      </c>
      <c r="EX1650" s="15"/>
      <c r="EY1650" s="16"/>
      <c r="EZ1650" s="16"/>
      <c r="FA1650" s="8">
        <f>SUMIF(FB$346:FB$376,$D1650,FD$346:FD$376)</f>
        <v>0</v>
      </c>
      <c r="FB1650" s="15"/>
      <c r="FC1650" s="16"/>
      <c r="FD1650" s="16"/>
      <c r="FE1650" s="8">
        <f>SUMIF(FF$346:FF$376,$D1650,FH$346:FH$376)</f>
        <v>0</v>
      </c>
      <c r="FF1650" s="15"/>
      <c r="FG1650" s="16"/>
      <c r="FH1650" s="16"/>
      <c r="FI1650" s="8">
        <f>SUMIF(FJ$346:FJ$376,$D1650,FL$346:FL$376)</f>
        <v>0</v>
      </c>
      <c r="FJ1650" s="15"/>
      <c r="FK1650" s="16"/>
      <c r="FL1650" s="16"/>
      <c r="FM1650" s="8">
        <f>SUMIF(FN$346:FN$376,$D1650,FP$346:FP$376)</f>
        <v>0</v>
      </c>
      <c r="FN1650" s="15"/>
      <c r="FO1650" s="16"/>
      <c r="FP1650" s="16"/>
      <c r="FQ1650" s="8">
        <f>SUMIF(FR$346:FR$376,$D1650,FT$346:FT$376)</f>
        <v>0</v>
      </c>
      <c r="FR1650" s="15"/>
      <c r="FS1650" s="16"/>
      <c r="FT1650" s="16"/>
      <c r="FU1650" s="8">
        <f>SUMIF(FV$346:FV$376,$D1650,FX$346:FX$376)</f>
        <v>0</v>
      </c>
      <c r="FV1650" s="15"/>
      <c r="FW1650" s="16"/>
      <c r="FX1650" s="16"/>
      <c r="FY1650" s="8">
        <f>SUMIF(FZ$346:FZ$376,$D1650,GB$346:GB$376)</f>
        <v>0</v>
      </c>
      <c r="FZ1650" s="15"/>
      <c r="GA1650" s="16"/>
      <c r="GB1650" s="16"/>
      <c r="GC1650" s="8">
        <f>SUMIF(GD$346:GD$376,$D1650,GF$346:GF$376)</f>
        <v>0</v>
      </c>
      <c r="GD1650" s="15"/>
      <c r="GE1650" s="16"/>
      <c r="GF1650" s="16"/>
      <c r="GG1650" s="8">
        <f>SUMIF(GH$346:GH$376,$D1650,GJ$346:GJ$376)</f>
        <v>0</v>
      </c>
      <c r="GH1650" s="15"/>
      <c r="GI1650" s="16"/>
      <c r="GJ1650" s="16"/>
      <c r="GK1650" s="8">
        <f>SUMIF(GL$346:GL$376,$D1650,GN$346:GN$376)</f>
        <v>0</v>
      </c>
      <c r="GL1650" s="15"/>
      <c r="GM1650" s="16"/>
      <c r="GN1650" s="16"/>
      <c r="GO1650" s="8">
        <f>SUMIF(GP$346:GP$376,$D1650,GR$346:GR$376)</f>
        <v>0</v>
      </c>
      <c r="GP1650" s="15"/>
      <c r="GQ1650" s="16"/>
      <c r="GR1650" s="16"/>
      <c r="GS1650" s="8">
        <f>SUMIF(GT$346:GT$376,$D1650,GV$346:GV$376)</f>
        <v>0</v>
      </c>
      <c r="GT1650" s="15"/>
      <c r="GU1650" s="16"/>
      <c r="GV1650" s="22"/>
      <c r="GW1650" s="19">
        <f t="shared" si="38"/>
        <v>0</v>
      </c>
      <c r="GX1650" s="472"/>
      <c r="GY1650" s="473"/>
    </row>
    <row r="1651" spans="1:207" ht="30">
      <c r="A1651" s="208" t="s">
        <v>75</v>
      </c>
      <c r="B1651" s="474" t="s">
        <v>518</v>
      </c>
      <c r="C1651" s="328" t="s">
        <v>454</v>
      </c>
      <c r="D1651" s="235" t="s">
        <v>450</v>
      </c>
      <c r="E1651" s="206">
        <f>SUMIF(F$5:F$35,$D1651,H$5:H$35)</f>
        <v>0</v>
      </c>
      <c r="F1651" s="9"/>
      <c r="G1651" s="10"/>
      <c r="H1651" s="11"/>
      <c r="I1651" s="6">
        <f>SUMIF(J$5:J$35,$D1651,L$5:L$35)</f>
        <v>0</v>
      </c>
      <c r="J1651" s="9"/>
      <c r="K1651" s="10"/>
      <c r="L1651" s="11"/>
      <c r="M1651" s="6">
        <f>SUMIF(N$5:N$35,$D1651,P$5:P$35)</f>
        <v>0</v>
      </c>
      <c r="N1651" s="9"/>
      <c r="O1651" s="10"/>
      <c r="P1651" s="11"/>
      <c r="Q1651" s="6">
        <f>SUMIF(R$5:R$35,$D1651,T$5:T$35)</f>
        <v>0</v>
      </c>
      <c r="R1651" s="9"/>
      <c r="S1651" s="10"/>
      <c r="T1651" s="11"/>
      <c r="U1651" s="6">
        <f>SUMIF(V$5:V$35,$D1651,X$5:X$35)</f>
        <v>0</v>
      </c>
      <c r="V1651" s="9"/>
      <c r="W1651" s="10"/>
      <c r="X1651" s="11"/>
      <c r="Y1651" s="6">
        <f>SUMIF(Z$5:Z$35,$D1651,AB$5:AB$35)</f>
        <v>0</v>
      </c>
      <c r="Z1651" s="9"/>
      <c r="AA1651" s="10"/>
      <c r="AB1651" s="11"/>
      <c r="AC1651" s="6">
        <f>SUMIF(AD$5:AD$35,$D1651,AF$5:AF$35)</f>
        <v>0</v>
      </c>
      <c r="AD1651" s="9"/>
      <c r="AE1651" s="10"/>
      <c r="AF1651" s="11"/>
      <c r="AG1651" s="6">
        <f>SUMIF(AH$5:AH$35,$D1651,AJ$5:AJ$35)</f>
        <v>0</v>
      </c>
      <c r="AH1651" s="9"/>
      <c r="AI1651" s="10"/>
      <c r="AJ1651" s="11"/>
      <c r="AK1651" s="6">
        <f>SUMIF(AL$5:AL$35,$D1651,AN$5:AN$35)</f>
        <v>0</v>
      </c>
      <c r="AL1651" s="9"/>
      <c r="AM1651" s="10"/>
      <c r="AN1651" s="11"/>
      <c r="AO1651" s="6">
        <f>SUMIF(AP$5:AP$35,$D1651,AR$5:AR$35)</f>
        <v>0</v>
      </c>
      <c r="AP1651" s="9"/>
      <c r="AQ1651" s="10"/>
      <c r="AR1651" s="11"/>
      <c r="AS1651" s="6">
        <f>SUMIF(AT$5:AT$35,$D1651,AV$5:AV$35)</f>
        <v>0</v>
      </c>
      <c r="AT1651" s="9"/>
      <c r="AU1651" s="10"/>
      <c r="AV1651" s="11"/>
      <c r="AW1651" s="6">
        <f>SUMIF(AX$5:AX$35,$D1651,AZ$5:AZ$35)</f>
        <v>0</v>
      </c>
      <c r="AX1651" s="9"/>
      <c r="AY1651" s="10"/>
      <c r="AZ1651" s="11"/>
      <c r="BA1651" s="6">
        <f>SUMIF(BB$5:BB$35,$D1651,BD$5:BD$35)</f>
        <v>0</v>
      </c>
      <c r="BB1651" s="9"/>
      <c r="BC1651" s="10"/>
      <c r="BD1651" s="11"/>
      <c r="BE1651" s="6">
        <f>SUMIF(BF$5:BF$35,$D1651,BH$5:BH$35)</f>
        <v>0</v>
      </c>
      <c r="BF1651" s="9"/>
      <c r="BG1651" s="10"/>
      <c r="BH1651" s="11"/>
      <c r="BI1651" s="6">
        <f>SUMIF(BJ$5:BJ$35,$D1651,BL$5:BL$35)</f>
        <v>0</v>
      </c>
      <c r="BJ1651" s="9"/>
      <c r="BK1651" s="10"/>
      <c r="BL1651" s="11"/>
      <c r="BM1651" s="6">
        <f>SUMIF(BN$5:BN$35,$D1651,BP$5:BP$35)</f>
        <v>0</v>
      </c>
      <c r="BN1651" s="9"/>
      <c r="BO1651" s="10"/>
      <c r="BP1651" s="11"/>
      <c r="BQ1651" s="6">
        <f>SUMIF(BR$5:BR$35,$D1651,BT$5:BT$35)</f>
        <v>0</v>
      </c>
      <c r="BR1651" s="9"/>
      <c r="BS1651" s="10"/>
      <c r="BT1651" s="11"/>
      <c r="BU1651" s="6">
        <f>SUMIF(BV$5:BV$35,$D1651,BX$5:BX$35)</f>
        <v>0</v>
      </c>
      <c r="BV1651" s="9"/>
      <c r="BW1651" s="10"/>
      <c r="BX1651" s="11"/>
      <c r="BY1651" s="6">
        <f>SUMIF(BZ$5:BZ$35,$D1651,CB$5:CB$35)</f>
        <v>0</v>
      </c>
      <c r="BZ1651" s="9"/>
      <c r="CA1651" s="10"/>
      <c r="CB1651" s="11"/>
      <c r="CC1651" s="6">
        <f>SUMIF(CD$5:CD$35,$D1651,CF$5:CF$35)</f>
        <v>0</v>
      </c>
      <c r="CD1651" s="9"/>
      <c r="CE1651" s="10"/>
      <c r="CF1651" s="11"/>
      <c r="CG1651" s="6">
        <f>SUMIF(CH$5:CH$35,$D1651,CJ$5:CJ$35)</f>
        <v>0</v>
      </c>
      <c r="CH1651" s="9"/>
      <c r="CI1651" s="10"/>
      <c r="CJ1651" s="11"/>
      <c r="CK1651" s="6">
        <f>SUMIF(CL$5:CL$35,$D1651,CN$5:CN$35)</f>
        <v>0</v>
      </c>
      <c r="CL1651" s="9"/>
      <c r="CM1651" s="10"/>
      <c r="CN1651" s="11"/>
      <c r="CO1651" s="6">
        <f>SUMIF(CP$5:CP$35,$D1651,CR$5:CR$35)</f>
        <v>0</v>
      </c>
      <c r="CP1651" s="9"/>
      <c r="CQ1651" s="10"/>
      <c r="CR1651" s="11"/>
      <c r="CS1651" s="6">
        <f>SUMIF(CT$5:CT$35,$D1651,CV$5:CV$35)</f>
        <v>0</v>
      </c>
      <c r="CT1651" s="9"/>
      <c r="CU1651" s="10"/>
      <c r="CV1651" s="11"/>
      <c r="CW1651" s="6">
        <f>SUMIF(CX$5:CX$35,$D1651,CZ$5:CZ$35)</f>
        <v>0</v>
      </c>
      <c r="CX1651" s="9"/>
      <c r="CY1651" s="10"/>
      <c r="CZ1651" s="11"/>
      <c r="DA1651" s="6">
        <f>SUMIF(DB$5:DB$35,$D1651,DD$5:DD$35)</f>
        <v>0</v>
      </c>
      <c r="DB1651" s="9"/>
      <c r="DC1651" s="10"/>
      <c r="DD1651" s="11"/>
      <c r="DE1651" s="6">
        <f>SUMIF(DF$5:DF$35,$D1651,DH$5:DH$35)</f>
        <v>0</v>
      </c>
      <c r="DF1651" s="9"/>
      <c r="DG1651" s="10"/>
      <c r="DH1651" s="11"/>
      <c r="DI1651" s="6">
        <f>SUMIF(DJ$5:DJ$35,$D1651,DL$5:DL$35)</f>
        <v>0</v>
      </c>
      <c r="DJ1651" s="9"/>
      <c r="DK1651" s="10"/>
      <c r="DL1651" s="11"/>
      <c r="DM1651" s="6">
        <f>SUMIF(DN$5:DN$35,$D1651,DP$5:DP$35)</f>
        <v>0</v>
      </c>
      <c r="DN1651" s="9"/>
      <c r="DO1651" s="10"/>
      <c r="DP1651" s="11"/>
      <c r="DQ1651" s="6">
        <f>SUMIF(DR$5:DR$35,$D1651,DT$5:DT$35)</f>
        <v>0</v>
      </c>
      <c r="DR1651" s="9"/>
      <c r="DS1651" s="10"/>
      <c r="DT1651" s="11"/>
      <c r="DU1651" s="6">
        <f>SUMIF(DV$5:DV$35,$D1651,DX$5:DX$35)</f>
        <v>0</v>
      </c>
      <c r="DV1651" s="9"/>
      <c r="DW1651" s="10"/>
      <c r="DX1651" s="11"/>
      <c r="DY1651" s="6">
        <f>SUMIF(DZ$5:DZ$35,$D1651,EB$5:EB$35)</f>
        <v>0</v>
      </c>
      <c r="DZ1651" s="9"/>
      <c r="EA1651" s="10"/>
      <c r="EB1651" s="11"/>
      <c r="EC1651" s="6">
        <f>SUMIF(ED$5:ED$35,$D1651,EF$5:EF$35)</f>
        <v>0</v>
      </c>
      <c r="ED1651" s="9"/>
      <c r="EE1651" s="10"/>
      <c r="EF1651" s="11"/>
      <c r="EG1651" s="6">
        <f>SUMIF(EH$5:EH$35,$D1651,EJ$5:EJ$35)</f>
        <v>0</v>
      </c>
      <c r="EH1651" s="9"/>
      <c r="EI1651" s="10"/>
      <c r="EJ1651" s="11"/>
      <c r="EK1651" s="6">
        <f>SUMIF(EL$5:EL$35,$D1651,EN$5:EN$35)</f>
        <v>0</v>
      </c>
      <c r="EL1651" s="9"/>
      <c r="EM1651" s="10"/>
      <c r="EN1651" s="11"/>
      <c r="EO1651" s="6">
        <f>SUMIF(EP$5:EP$35,$D1651,ER$5:ER$35)</f>
        <v>0</v>
      </c>
      <c r="EP1651" s="9"/>
      <c r="EQ1651" s="10"/>
      <c r="ER1651" s="11"/>
      <c r="ES1651" s="6">
        <f>SUMIF(ET$5:ET$35,$D1651,EV$5:EV$35)</f>
        <v>0</v>
      </c>
      <c r="ET1651" s="9"/>
      <c r="EU1651" s="10"/>
      <c r="EV1651" s="11"/>
      <c r="EW1651" s="6">
        <f>SUMIF(EX$5:EX$35,$D1651,EZ$5:EZ$35)</f>
        <v>0</v>
      </c>
      <c r="EX1651" s="9"/>
      <c r="EY1651" s="10"/>
      <c r="EZ1651" s="11"/>
      <c r="FA1651" s="6">
        <f>SUMIF(FB$5:FB$35,$D1651,FD$5:FD$35)</f>
        <v>0</v>
      </c>
      <c r="FB1651" s="9"/>
      <c r="FC1651" s="10"/>
      <c r="FD1651" s="11"/>
      <c r="FE1651" s="6">
        <f>SUMIF(FF$5:FF$35,$D1651,FH$5:FH$35)</f>
        <v>0</v>
      </c>
      <c r="FF1651" s="9"/>
      <c r="FG1651" s="10"/>
      <c r="FH1651" s="11"/>
      <c r="FI1651" s="6">
        <f>SUMIF(FJ$5:FJ$35,$D1651,FL$5:FL$35)</f>
        <v>0</v>
      </c>
      <c r="FJ1651" s="9"/>
      <c r="FK1651" s="10"/>
      <c r="FL1651" s="11"/>
      <c r="FM1651" s="6">
        <f>SUMIF(FN$5:FN$35,$D1651,FP$5:FP$35)</f>
        <v>0</v>
      </c>
      <c r="FN1651" s="9"/>
      <c r="FO1651" s="10"/>
      <c r="FP1651" s="11"/>
      <c r="FQ1651" s="6">
        <f>SUMIF(FR$5:FR$35,$D1651,FT$5:FT$35)</f>
        <v>0</v>
      </c>
      <c r="FR1651" s="9"/>
      <c r="FS1651" s="10"/>
      <c r="FT1651" s="11"/>
      <c r="FU1651" s="6">
        <f>SUMIF(FV$5:FV$35,$D1651,FX$5:FX$35)</f>
        <v>0</v>
      </c>
      <c r="FV1651" s="9"/>
      <c r="FW1651" s="10"/>
      <c r="FX1651" s="11"/>
      <c r="FY1651" s="6">
        <f>SUMIF(FZ$5:FZ$35,$D1651,GB$5:GB$35)</f>
        <v>0</v>
      </c>
      <c r="FZ1651" s="9"/>
      <c r="GA1651" s="10"/>
      <c r="GB1651" s="11"/>
      <c r="GC1651" s="6">
        <f>SUMIF(GD$5:GD$35,$D1651,GF$5:GF$35)</f>
        <v>0</v>
      </c>
      <c r="GD1651" s="9"/>
      <c r="GE1651" s="10"/>
      <c r="GF1651" s="11"/>
      <c r="GG1651" s="6">
        <f>SUMIF(GH$5:GH$35,$D1651,GJ$5:GJ$35)</f>
        <v>0</v>
      </c>
      <c r="GH1651" s="9"/>
      <c r="GI1651" s="10"/>
      <c r="GJ1651" s="11"/>
      <c r="GK1651" s="6">
        <f>SUMIF(GL$5:GL$35,$D1651,GN$5:GN$35)</f>
        <v>0</v>
      </c>
      <c r="GL1651" s="9"/>
      <c r="GM1651" s="10"/>
      <c r="GN1651" s="11"/>
      <c r="GO1651" s="6">
        <f>SUMIF(GP$5:GP$35,$D1651,GR$5:GR$35)</f>
        <v>0</v>
      </c>
      <c r="GP1651" s="9"/>
      <c r="GQ1651" s="10"/>
      <c r="GR1651" s="11"/>
      <c r="GS1651" s="6">
        <f>SUMIF(GT$5:GT$35,$D1651,GV$5:GV$35)</f>
        <v>0</v>
      </c>
      <c r="GT1651" s="9"/>
      <c r="GU1651" s="10"/>
      <c r="GV1651" s="20"/>
      <c r="GW1651" s="19">
        <f t="shared" si="38"/>
        <v>0</v>
      </c>
      <c r="GX1651" s="472">
        <f>SUM(GW1651:GW1662)</f>
        <v>0</v>
      </c>
      <c r="GY1651" s="473" t="str">
        <f>D1651</f>
        <v>TS15435/000rg</v>
      </c>
    </row>
    <row r="1652" spans="1:207" ht="30">
      <c r="A1652" s="210" t="s">
        <v>76</v>
      </c>
      <c r="B1652" s="475"/>
      <c r="C1652" s="144" t="s">
        <v>454</v>
      </c>
      <c r="D1652" s="237" t="s">
        <v>450</v>
      </c>
      <c r="E1652" s="206">
        <f>SUMIF(F$36:F$66,$D1652,H$36:H$66)</f>
        <v>0</v>
      </c>
      <c r="F1652" s="9"/>
      <c r="G1652" s="10"/>
      <c r="H1652" s="11"/>
      <c r="I1652" s="6">
        <f>SUMIF(J$36:J$66,$D1652,L$36:L$66)</f>
        <v>0</v>
      </c>
      <c r="J1652" s="9"/>
      <c r="K1652" s="10"/>
      <c r="L1652" s="11"/>
      <c r="M1652" s="6">
        <f>SUMIF(N$36:N$66,$D1652,P$36:P$66)</f>
        <v>0</v>
      </c>
      <c r="N1652" s="9"/>
      <c r="O1652" s="10"/>
      <c r="P1652" s="11"/>
      <c r="Q1652" s="6">
        <f>SUMIF(R$36:R$66,$D1652,T$36:T$66)</f>
        <v>0</v>
      </c>
      <c r="R1652" s="9"/>
      <c r="S1652" s="10"/>
      <c r="T1652" s="11"/>
      <c r="U1652" s="6">
        <f>SUMIF(V$36:V$66,$D1652,X$36:X$66)</f>
        <v>0</v>
      </c>
      <c r="V1652" s="9"/>
      <c r="W1652" s="10"/>
      <c r="X1652" s="11"/>
      <c r="Y1652" s="6">
        <f>SUMIF(Z$36:Z$66,$D1652,AB$36:AB$66)</f>
        <v>0</v>
      </c>
      <c r="Z1652" s="9"/>
      <c r="AA1652" s="10"/>
      <c r="AB1652" s="11"/>
      <c r="AC1652" s="6">
        <f>SUMIF(AD$36:AD$66,$D1652,AF$36:AF$66)</f>
        <v>0</v>
      </c>
      <c r="AD1652" s="9"/>
      <c r="AE1652" s="10"/>
      <c r="AF1652" s="11"/>
      <c r="AG1652" s="6">
        <f>SUMIF(AH$36:AH$66,$D1652,AJ$36:AJ$66)</f>
        <v>0</v>
      </c>
      <c r="AH1652" s="9"/>
      <c r="AI1652" s="10"/>
      <c r="AJ1652" s="11"/>
      <c r="AK1652" s="6">
        <f>SUMIF(AL$36:AL$66,$D1652,AN$36:AN$66)</f>
        <v>0</v>
      </c>
      <c r="AL1652" s="9"/>
      <c r="AM1652" s="10"/>
      <c r="AN1652" s="11"/>
      <c r="AO1652" s="6">
        <f>SUMIF(AP$36:AP$66,$D1652,AR$36:AR$66)</f>
        <v>0</v>
      </c>
      <c r="AP1652" s="9"/>
      <c r="AQ1652" s="10"/>
      <c r="AR1652" s="11"/>
      <c r="AS1652" s="6">
        <f>SUMIF(AT$36:AT$66,$D1652,AV$36:AV$66)</f>
        <v>0</v>
      </c>
      <c r="AT1652" s="9"/>
      <c r="AU1652" s="10"/>
      <c r="AV1652" s="11"/>
      <c r="AW1652" s="6">
        <f>SUMIF(AX$36:AX$66,$D1652,AZ$36:AZ$66)</f>
        <v>0</v>
      </c>
      <c r="AX1652" s="9"/>
      <c r="AY1652" s="10"/>
      <c r="AZ1652" s="11"/>
      <c r="BA1652" s="6">
        <f>SUMIF(BB$36:BB$66,$D1652,BD$36:BD$66)</f>
        <v>0</v>
      </c>
      <c r="BB1652" s="9"/>
      <c r="BC1652" s="10"/>
      <c r="BD1652" s="11"/>
      <c r="BE1652" s="6">
        <f>SUMIF(BF$36:BF$66,$D1652,BH$36:BH$66)</f>
        <v>0</v>
      </c>
      <c r="BF1652" s="9"/>
      <c r="BG1652" s="10"/>
      <c r="BH1652" s="11"/>
      <c r="BI1652" s="6">
        <f>SUMIF(BJ$36:BJ$66,$D1652,BL$36:BL$66)</f>
        <v>0</v>
      </c>
      <c r="BJ1652" s="9"/>
      <c r="BK1652" s="10"/>
      <c r="BL1652" s="11"/>
      <c r="BM1652" s="6">
        <f>SUMIF(BN$36:BN$66,$D1652,BP$36:BP$66)</f>
        <v>0</v>
      </c>
      <c r="BN1652" s="9"/>
      <c r="BO1652" s="10"/>
      <c r="BP1652" s="11"/>
      <c r="BQ1652" s="6">
        <f>SUMIF(BR$36:BR$66,$D1652,BT$36:BT$66)</f>
        <v>0</v>
      </c>
      <c r="BR1652" s="9"/>
      <c r="BS1652" s="10"/>
      <c r="BT1652" s="11"/>
      <c r="BU1652" s="6">
        <f>SUMIF(BV$36:BV$66,$D1652,BX$36:BX$66)</f>
        <v>0</v>
      </c>
      <c r="BV1652" s="9"/>
      <c r="BW1652" s="10"/>
      <c r="BX1652" s="11"/>
      <c r="BY1652" s="6">
        <f>SUMIF(BZ$36:BZ$66,$D1652,CB$36:CB$66)</f>
        <v>0</v>
      </c>
      <c r="BZ1652" s="9"/>
      <c r="CA1652" s="10"/>
      <c r="CB1652" s="11"/>
      <c r="CC1652" s="6">
        <f>SUMIF(CD$36:CD$66,$D1652,CF$36:CF$66)</f>
        <v>0</v>
      </c>
      <c r="CD1652" s="9"/>
      <c r="CE1652" s="10"/>
      <c r="CF1652" s="11"/>
      <c r="CG1652" s="6">
        <f>SUMIF(CH$36:CH$66,$D1652,CJ$36:CJ$66)</f>
        <v>0</v>
      </c>
      <c r="CH1652" s="9"/>
      <c r="CI1652" s="10"/>
      <c r="CJ1652" s="11"/>
      <c r="CK1652" s="6">
        <f>SUMIF(CL$36:CL$66,$D1652,CN$36:CN$66)</f>
        <v>0</v>
      </c>
      <c r="CL1652" s="9"/>
      <c r="CM1652" s="10"/>
      <c r="CN1652" s="11"/>
      <c r="CO1652" s="6">
        <f>SUMIF(CP$36:CP$66,$D1652,CR$36:CR$66)</f>
        <v>0</v>
      </c>
      <c r="CP1652" s="9"/>
      <c r="CQ1652" s="10"/>
      <c r="CR1652" s="11"/>
      <c r="CS1652" s="6">
        <f>SUMIF(CT$36:CT$66,$D1652,CV$36:CV$66)</f>
        <v>0</v>
      </c>
      <c r="CT1652" s="9"/>
      <c r="CU1652" s="10"/>
      <c r="CV1652" s="11"/>
      <c r="CW1652" s="6">
        <f>SUMIF(CX$36:CX$66,$D1652,CZ$36:CZ$66)</f>
        <v>0</v>
      </c>
      <c r="CX1652" s="9"/>
      <c r="CY1652" s="10"/>
      <c r="CZ1652" s="11"/>
      <c r="DA1652" s="6">
        <f>SUMIF(DB$36:DB$66,$D1652,DD$36:DD$66)</f>
        <v>0</v>
      </c>
      <c r="DB1652" s="9"/>
      <c r="DC1652" s="10"/>
      <c r="DD1652" s="11"/>
      <c r="DE1652" s="6">
        <f>SUMIF(DF$36:DF$66,$D1652,DH$36:DH$66)</f>
        <v>0</v>
      </c>
      <c r="DF1652" s="9"/>
      <c r="DG1652" s="10"/>
      <c r="DH1652" s="11"/>
      <c r="DI1652" s="6">
        <f>SUMIF(DJ$36:DJ$66,$D1652,DL$36:DL$66)</f>
        <v>0</v>
      </c>
      <c r="DJ1652" s="9"/>
      <c r="DK1652" s="10"/>
      <c r="DL1652" s="11"/>
      <c r="DM1652" s="6">
        <f>SUMIF(DN$36:DN$66,$D1652,DP$36:DP$66)</f>
        <v>0</v>
      </c>
      <c r="DN1652" s="9"/>
      <c r="DO1652" s="10"/>
      <c r="DP1652" s="11"/>
      <c r="DQ1652" s="6">
        <f>SUMIF(DR$36:DR$66,$D1652,DT$36:DT$66)</f>
        <v>0</v>
      </c>
      <c r="DR1652" s="9"/>
      <c r="DS1652" s="10"/>
      <c r="DT1652" s="11"/>
      <c r="DU1652" s="6">
        <f>SUMIF(DV$36:DV$66,$D1652,DX$36:DX$66)</f>
        <v>0</v>
      </c>
      <c r="DV1652" s="9"/>
      <c r="DW1652" s="10"/>
      <c r="DX1652" s="11"/>
      <c r="DY1652" s="6">
        <f>SUMIF(DZ$36:DZ$66,$D1652,EB$36:EB$66)</f>
        <v>0</v>
      </c>
      <c r="DZ1652" s="9"/>
      <c r="EA1652" s="10"/>
      <c r="EB1652" s="11"/>
      <c r="EC1652" s="6">
        <f>SUMIF(ED$36:ED$66,$D1652,EF$36:EF$66)</f>
        <v>0</v>
      </c>
      <c r="ED1652" s="9"/>
      <c r="EE1652" s="10"/>
      <c r="EF1652" s="11"/>
      <c r="EG1652" s="6">
        <f>SUMIF(EH$36:EH$66,$D1652,EJ$36:EJ$66)</f>
        <v>0</v>
      </c>
      <c r="EH1652" s="9"/>
      <c r="EI1652" s="10"/>
      <c r="EJ1652" s="11"/>
      <c r="EK1652" s="6">
        <f>SUMIF(EL$36:EL$66,$D1652,EN$36:EN$66)</f>
        <v>0</v>
      </c>
      <c r="EL1652" s="9"/>
      <c r="EM1652" s="10"/>
      <c r="EN1652" s="11"/>
      <c r="EO1652" s="6">
        <f>SUMIF(EP$36:EP$66,$D1652,ER$36:ER$66)</f>
        <v>0</v>
      </c>
      <c r="EP1652" s="9"/>
      <c r="EQ1652" s="10"/>
      <c r="ER1652" s="11"/>
      <c r="ES1652" s="6">
        <f>SUMIF(ET$36:ET$66,$D1652,EV$36:EV$66)</f>
        <v>0</v>
      </c>
      <c r="ET1652" s="9"/>
      <c r="EU1652" s="10"/>
      <c r="EV1652" s="11"/>
      <c r="EW1652" s="6">
        <f>SUMIF(EX$36:EX$66,$D1652,EZ$36:EZ$66)</f>
        <v>0</v>
      </c>
      <c r="EX1652" s="9"/>
      <c r="EY1652" s="10"/>
      <c r="EZ1652" s="11"/>
      <c r="FA1652" s="6">
        <f>SUMIF(FB$36:FB$66,$D1652,FD$36:FD$66)</f>
        <v>0</v>
      </c>
      <c r="FB1652" s="9"/>
      <c r="FC1652" s="10"/>
      <c r="FD1652" s="11"/>
      <c r="FE1652" s="6">
        <f>SUMIF(FF$36:FF$66,$D1652,FH$36:FH$66)</f>
        <v>0</v>
      </c>
      <c r="FF1652" s="9"/>
      <c r="FG1652" s="10"/>
      <c r="FH1652" s="11"/>
      <c r="FI1652" s="6">
        <f>SUMIF(FJ$36:FJ$66,$D1652,FL$36:FL$66)</f>
        <v>0</v>
      </c>
      <c r="FJ1652" s="9"/>
      <c r="FK1652" s="10"/>
      <c r="FL1652" s="11"/>
      <c r="FM1652" s="6">
        <f>SUMIF(FN$36:FN$66,$D1652,FP$36:FP$66)</f>
        <v>0</v>
      </c>
      <c r="FN1652" s="9"/>
      <c r="FO1652" s="10"/>
      <c r="FP1652" s="11"/>
      <c r="FQ1652" s="6">
        <f>SUMIF(FR$36:FR$66,$D1652,FT$36:FT$66)</f>
        <v>0</v>
      </c>
      <c r="FR1652" s="9"/>
      <c r="FS1652" s="10"/>
      <c r="FT1652" s="11"/>
      <c r="FU1652" s="6">
        <f>SUMIF(FV$36:FV$66,$D1652,FX$36:FX$66)</f>
        <v>0</v>
      </c>
      <c r="FV1652" s="9"/>
      <c r="FW1652" s="10"/>
      <c r="FX1652" s="11"/>
      <c r="FY1652" s="6">
        <f>SUMIF(FZ$36:FZ$66,$D1652,GB$36:GB$66)</f>
        <v>0</v>
      </c>
      <c r="FZ1652" s="9"/>
      <c r="GA1652" s="10"/>
      <c r="GB1652" s="11"/>
      <c r="GC1652" s="6">
        <f>SUMIF(GD$36:GD$66,$D1652,GF$36:GF$66)</f>
        <v>0</v>
      </c>
      <c r="GD1652" s="9"/>
      <c r="GE1652" s="10"/>
      <c r="GF1652" s="11"/>
      <c r="GG1652" s="6">
        <f>SUMIF(GH$36:GH$66,$D1652,GJ$36:GJ$66)</f>
        <v>0</v>
      </c>
      <c r="GH1652" s="9"/>
      <c r="GI1652" s="10"/>
      <c r="GJ1652" s="11"/>
      <c r="GK1652" s="6">
        <f>SUMIF(GL$36:GL$66,$D1652,GN$36:GN$66)</f>
        <v>0</v>
      </c>
      <c r="GL1652" s="9"/>
      <c r="GM1652" s="10"/>
      <c r="GN1652" s="11"/>
      <c r="GO1652" s="6">
        <f>SUMIF(GP$36:GP$66,$D1652,GR$36:GR$66)</f>
        <v>0</v>
      </c>
      <c r="GP1652" s="9"/>
      <c r="GQ1652" s="10"/>
      <c r="GR1652" s="11"/>
      <c r="GS1652" s="6">
        <f>SUMIF(GT$36:GT$66,$D1652,GV$36:GV$66)</f>
        <v>0</v>
      </c>
      <c r="GT1652" s="9"/>
      <c r="GU1652" s="10"/>
      <c r="GV1652" s="20"/>
      <c r="GW1652" s="19">
        <f t="shared" si="38"/>
        <v>0</v>
      </c>
      <c r="GX1652" s="472"/>
      <c r="GY1652" s="473"/>
    </row>
    <row r="1653" spans="1:207" ht="30">
      <c r="A1653" s="210" t="s">
        <v>77</v>
      </c>
      <c r="B1653" s="475"/>
      <c r="C1653" s="144" t="s">
        <v>454</v>
      </c>
      <c r="D1653" s="237" t="s">
        <v>450</v>
      </c>
      <c r="E1653" s="206">
        <f>SUMIF(F$67:F$97,$D1653,H$67:H$97)</f>
        <v>0</v>
      </c>
      <c r="F1653" s="9"/>
      <c r="G1653" s="10"/>
      <c r="H1653" s="11"/>
      <c r="I1653" s="6">
        <f>SUMIF(J$67:J$97,$D1653,L$67:L$97)</f>
        <v>0</v>
      </c>
      <c r="J1653" s="9"/>
      <c r="K1653" s="10"/>
      <c r="L1653" s="11"/>
      <c r="M1653" s="6">
        <f>SUMIF(N$67:N$97,$D1653,P$67:P$97)</f>
        <v>0</v>
      </c>
      <c r="N1653" s="9"/>
      <c r="O1653" s="10"/>
      <c r="P1653" s="11"/>
      <c r="Q1653" s="6">
        <f>SUMIF(R$67:R$97,$D1653,T$67:T$97)</f>
        <v>0</v>
      </c>
      <c r="R1653" s="9"/>
      <c r="S1653" s="10"/>
      <c r="T1653" s="11"/>
      <c r="U1653" s="6">
        <f>SUMIF(V$67:V$97,$D1653,X$67:X$97)</f>
        <v>0</v>
      </c>
      <c r="V1653" s="9"/>
      <c r="W1653" s="10"/>
      <c r="X1653" s="11"/>
      <c r="Y1653" s="6">
        <f>SUMIF(Z$67:Z$97,$D1653,AB$67:AB$97)</f>
        <v>0</v>
      </c>
      <c r="Z1653" s="9"/>
      <c r="AA1653" s="10"/>
      <c r="AB1653" s="11"/>
      <c r="AC1653" s="6">
        <f>SUMIF(AD$67:AD$97,$D1653,AF$67:AF$97)</f>
        <v>0</v>
      </c>
      <c r="AD1653" s="9"/>
      <c r="AE1653" s="10"/>
      <c r="AF1653" s="11"/>
      <c r="AG1653" s="6">
        <f>SUMIF(AH$67:AH$97,$D1653,AJ$67:AJ$97)</f>
        <v>0</v>
      </c>
      <c r="AH1653" s="9"/>
      <c r="AI1653" s="10"/>
      <c r="AJ1653" s="11"/>
      <c r="AK1653" s="6">
        <f>SUMIF(AL$67:AL$97,$D1653,AN$67:AN$97)</f>
        <v>0</v>
      </c>
      <c r="AL1653" s="9"/>
      <c r="AM1653" s="10"/>
      <c r="AN1653" s="11"/>
      <c r="AO1653" s="6">
        <f>SUMIF(AP$67:AP$97,$D1653,AR$67:AR$97)</f>
        <v>0</v>
      </c>
      <c r="AP1653" s="9"/>
      <c r="AQ1653" s="10"/>
      <c r="AR1653" s="11"/>
      <c r="AS1653" s="6">
        <f>SUMIF(AT$67:AT$97,$D1653,AV$67:AV$97)</f>
        <v>0</v>
      </c>
      <c r="AT1653" s="9"/>
      <c r="AU1653" s="10"/>
      <c r="AV1653" s="11"/>
      <c r="AW1653" s="6">
        <f>SUMIF(AX$67:AX$97,$D1653,AZ$67:AZ$97)</f>
        <v>0</v>
      </c>
      <c r="AX1653" s="9"/>
      <c r="AY1653" s="10"/>
      <c r="AZ1653" s="11"/>
      <c r="BA1653" s="6">
        <f>SUMIF(BB$67:BB$97,$D1653,BD$67:BD$97)</f>
        <v>0</v>
      </c>
      <c r="BB1653" s="9"/>
      <c r="BC1653" s="10"/>
      <c r="BD1653" s="11"/>
      <c r="BE1653" s="6">
        <f>SUMIF(BF$67:BF$97,$D1653,BH$67:BH$97)</f>
        <v>0</v>
      </c>
      <c r="BF1653" s="9"/>
      <c r="BG1653" s="10"/>
      <c r="BH1653" s="11"/>
      <c r="BI1653" s="6">
        <f>SUMIF(BJ$67:BJ$97,$D1653,BL$67:BL$97)</f>
        <v>0</v>
      </c>
      <c r="BJ1653" s="9"/>
      <c r="BK1653" s="10"/>
      <c r="BL1653" s="11"/>
      <c r="BM1653" s="6">
        <f>SUMIF(BN$67:BN$97,$D1653,BP$67:BP$97)</f>
        <v>0</v>
      </c>
      <c r="BN1653" s="9"/>
      <c r="BO1653" s="10"/>
      <c r="BP1653" s="11"/>
      <c r="BQ1653" s="6">
        <f>SUMIF(BR$67:BR$97,$D1653,BT$67:BT$97)</f>
        <v>0</v>
      </c>
      <c r="BR1653" s="9"/>
      <c r="BS1653" s="10"/>
      <c r="BT1653" s="11"/>
      <c r="BU1653" s="6">
        <f>SUMIF(BV$67:BV$97,$D1653,BX$67:BX$97)</f>
        <v>0</v>
      </c>
      <c r="BV1653" s="9"/>
      <c r="BW1653" s="10"/>
      <c r="BX1653" s="11"/>
      <c r="BY1653" s="6">
        <f>SUMIF(BZ$67:BZ$97,$D1653,CB$67:CB$97)</f>
        <v>0</v>
      </c>
      <c r="BZ1653" s="9"/>
      <c r="CA1653" s="10"/>
      <c r="CB1653" s="11"/>
      <c r="CC1653" s="6">
        <f>SUMIF(CD$67:CD$97,$D1653,CF$67:CF$97)</f>
        <v>0</v>
      </c>
      <c r="CD1653" s="9"/>
      <c r="CE1653" s="10"/>
      <c r="CF1653" s="11"/>
      <c r="CG1653" s="6">
        <f>SUMIF(CH$67:CH$97,$D1653,CJ$67:CJ$97)</f>
        <v>0</v>
      </c>
      <c r="CH1653" s="9"/>
      <c r="CI1653" s="10"/>
      <c r="CJ1653" s="11"/>
      <c r="CK1653" s="6">
        <f>SUMIF(CL$67:CL$97,$D1653,CN$67:CN$97)</f>
        <v>0</v>
      </c>
      <c r="CL1653" s="9"/>
      <c r="CM1653" s="10"/>
      <c r="CN1653" s="11"/>
      <c r="CO1653" s="6">
        <f>SUMIF(CP$67:CP$97,$D1653,CR$67:CR$97)</f>
        <v>0</v>
      </c>
      <c r="CP1653" s="9"/>
      <c r="CQ1653" s="10"/>
      <c r="CR1653" s="11"/>
      <c r="CS1653" s="6">
        <f>SUMIF(CT$67:CT$97,$D1653,CV$67:CV$97)</f>
        <v>0</v>
      </c>
      <c r="CT1653" s="9"/>
      <c r="CU1653" s="10"/>
      <c r="CV1653" s="11"/>
      <c r="CW1653" s="6">
        <f>SUMIF(CX$67:CX$97,$D1653,CZ$67:CZ$97)</f>
        <v>0</v>
      </c>
      <c r="CX1653" s="9"/>
      <c r="CY1653" s="10"/>
      <c r="CZ1653" s="11"/>
      <c r="DA1653" s="6">
        <f>SUMIF(DB$67:DB$97,$D1653,DD$67:DD$97)</f>
        <v>0</v>
      </c>
      <c r="DB1653" s="9"/>
      <c r="DC1653" s="10"/>
      <c r="DD1653" s="11"/>
      <c r="DE1653" s="6">
        <f>SUMIF(DF$67:DF$97,$D1653,DH$67:DH$97)</f>
        <v>0</v>
      </c>
      <c r="DF1653" s="9"/>
      <c r="DG1653" s="10"/>
      <c r="DH1653" s="11"/>
      <c r="DI1653" s="6">
        <f>SUMIF(DJ$67:DJ$97,$D1653,DL$67:DL$97)</f>
        <v>0</v>
      </c>
      <c r="DJ1653" s="9"/>
      <c r="DK1653" s="10"/>
      <c r="DL1653" s="11"/>
      <c r="DM1653" s="6">
        <f>SUMIF(DN$67:DN$97,$D1653,DP$67:DP$97)</f>
        <v>0</v>
      </c>
      <c r="DN1653" s="9"/>
      <c r="DO1653" s="10"/>
      <c r="DP1653" s="11"/>
      <c r="DQ1653" s="6">
        <f>SUMIF(DR$67:DR$97,$D1653,DT$67:DT$97)</f>
        <v>0</v>
      </c>
      <c r="DR1653" s="9"/>
      <c r="DS1653" s="10"/>
      <c r="DT1653" s="11"/>
      <c r="DU1653" s="6">
        <f>SUMIF(DV$67:DV$97,$D1653,DX$67:DX$97)</f>
        <v>0</v>
      </c>
      <c r="DV1653" s="9"/>
      <c r="DW1653" s="10"/>
      <c r="DX1653" s="11"/>
      <c r="DY1653" s="6">
        <f>SUMIF(DZ$67:DZ$97,$D1653,EB$67:EB$97)</f>
        <v>0</v>
      </c>
      <c r="DZ1653" s="9"/>
      <c r="EA1653" s="10"/>
      <c r="EB1653" s="11"/>
      <c r="EC1653" s="6">
        <f>SUMIF(ED$67:ED$97,$D1653,EF$67:EF$97)</f>
        <v>0</v>
      </c>
      <c r="ED1653" s="9"/>
      <c r="EE1653" s="10"/>
      <c r="EF1653" s="11"/>
      <c r="EG1653" s="6">
        <f>SUMIF(EH$67:EH$97,$D1653,EJ$67:EJ$97)</f>
        <v>0</v>
      </c>
      <c r="EH1653" s="9"/>
      <c r="EI1653" s="10"/>
      <c r="EJ1653" s="11"/>
      <c r="EK1653" s="6">
        <f>SUMIF(EL$67:EL$97,$D1653,EN$67:EN$97)</f>
        <v>0</v>
      </c>
      <c r="EL1653" s="9"/>
      <c r="EM1653" s="10"/>
      <c r="EN1653" s="11"/>
      <c r="EO1653" s="6">
        <f>SUMIF(EP$67:EP$97,$D1653,ER$67:ER$97)</f>
        <v>0</v>
      </c>
      <c r="EP1653" s="9"/>
      <c r="EQ1653" s="10"/>
      <c r="ER1653" s="11"/>
      <c r="ES1653" s="6">
        <f>SUMIF(ET$67:ET$97,$D1653,EV$67:EV$97)</f>
        <v>0</v>
      </c>
      <c r="ET1653" s="9"/>
      <c r="EU1653" s="10"/>
      <c r="EV1653" s="11"/>
      <c r="EW1653" s="6">
        <f>SUMIF(EX$67:EX$97,$D1653,EZ$67:EZ$97)</f>
        <v>0</v>
      </c>
      <c r="EX1653" s="9"/>
      <c r="EY1653" s="10"/>
      <c r="EZ1653" s="11"/>
      <c r="FA1653" s="6">
        <f>SUMIF(FB$67:FB$97,$D1653,FD$67:FD$97)</f>
        <v>0</v>
      </c>
      <c r="FB1653" s="9"/>
      <c r="FC1653" s="10"/>
      <c r="FD1653" s="11"/>
      <c r="FE1653" s="6">
        <f>SUMIF(FF$67:FF$97,$D1653,FH$67:FH$97)</f>
        <v>0</v>
      </c>
      <c r="FF1653" s="9"/>
      <c r="FG1653" s="10"/>
      <c r="FH1653" s="11"/>
      <c r="FI1653" s="6">
        <f>SUMIF(FJ$67:FJ$97,$D1653,FL$67:FL$97)</f>
        <v>0</v>
      </c>
      <c r="FJ1653" s="9"/>
      <c r="FK1653" s="10"/>
      <c r="FL1653" s="11"/>
      <c r="FM1653" s="6">
        <f>SUMIF(FN$67:FN$97,$D1653,FP$67:FP$97)</f>
        <v>0</v>
      </c>
      <c r="FN1653" s="9"/>
      <c r="FO1653" s="10"/>
      <c r="FP1653" s="11"/>
      <c r="FQ1653" s="6">
        <f>SUMIF(FR$67:FR$97,$D1653,FT$67:FT$97)</f>
        <v>0</v>
      </c>
      <c r="FR1653" s="9"/>
      <c r="FS1653" s="10"/>
      <c r="FT1653" s="11"/>
      <c r="FU1653" s="6">
        <f>SUMIF(FV$67:FV$97,$D1653,FX$67:FX$97)</f>
        <v>0</v>
      </c>
      <c r="FV1653" s="9"/>
      <c r="FW1653" s="10"/>
      <c r="FX1653" s="11"/>
      <c r="FY1653" s="6">
        <f>SUMIF(FZ$67:FZ$97,$D1653,GB$67:GB$97)</f>
        <v>0</v>
      </c>
      <c r="FZ1653" s="9"/>
      <c r="GA1653" s="10"/>
      <c r="GB1653" s="11"/>
      <c r="GC1653" s="6">
        <f>SUMIF(GD$67:GD$97,$D1653,GF$67:GF$97)</f>
        <v>0</v>
      </c>
      <c r="GD1653" s="9"/>
      <c r="GE1653" s="10"/>
      <c r="GF1653" s="11"/>
      <c r="GG1653" s="6">
        <f>SUMIF(GH$67:GH$97,$D1653,GJ$67:GJ$97)</f>
        <v>0</v>
      </c>
      <c r="GH1653" s="9"/>
      <c r="GI1653" s="10"/>
      <c r="GJ1653" s="11"/>
      <c r="GK1653" s="6">
        <f>SUMIF(GL$67:GL$97,$D1653,GN$67:GN$97)</f>
        <v>0</v>
      </c>
      <c r="GL1653" s="9"/>
      <c r="GM1653" s="10"/>
      <c r="GN1653" s="11"/>
      <c r="GO1653" s="6">
        <f>SUMIF(GP$67:GP$97,$D1653,GR$67:GR$97)</f>
        <v>0</v>
      </c>
      <c r="GP1653" s="9"/>
      <c r="GQ1653" s="10"/>
      <c r="GR1653" s="11"/>
      <c r="GS1653" s="6">
        <f>SUMIF(GT$67:GT$97,$D1653,GV$67:GV$97)</f>
        <v>0</v>
      </c>
      <c r="GT1653" s="9"/>
      <c r="GU1653" s="10"/>
      <c r="GV1653" s="20"/>
      <c r="GW1653" s="19">
        <f t="shared" si="38"/>
        <v>0</v>
      </c>
      <c r="GX1653" s="472"/>
      <c r="GY1653" s="473"/>
    </row>
    <row r="1654" spans="1:207" ht="30">
      <c r="A1654" s="210" t="s">
        <v>78</v>
      </c>
      <c r="B1654" s="475"/>
      <c r="C1654" s="144" t="s">
        <v>454</v>
      </c>
      <c r="D1654" s="237" t="s">
        <v>450</v>
      </c>
      <c r="E1654" s="206">
        <f>SUMIF(F$98:F$128,$D1654,H$98:H$128)</f>
        <v>0</v>
      </c>
      <c r="F1654" s="9"/>
      <c r="G1654" s="10"/>
      <c r="H1654" s="11"/>
      <c r="I1654" s="6">
        <f>SUMIF(J$98:J$128,$D1654,L$98:L$128)</f>
        <v>0</v>
      </c>
      <c r="J1654" s="9"/>
      <c r="K1654" s="10"/>
      <c r="L1654" s="11"/>
      <c r="M1654" s="6">
        <f>SUMIF(N$98:N$128,$D1654,P$98:P$128)</f>
        <v>0</v>
      </c>
      <c r="N1654" s="9"/>
      <c r="O1654" s="10"/>
      <c r="P1654" s="11"/>
      <c r="Q1654" s="6">
        <f>SUMIF(R$98:R$128,$D1654,T$98:T$128)</f>
        <v>0</v>
      </c>
      <c r="R1654" s="9"/>
      <c r="S1654" s="10"/>
      <c r="T1654" s="11"/>
      <c r="U1654" s="6">
        <f>SUMIF(V$98:V$128,$D1654,X$98:X$128)</f>
        <v>0</v>
      </c>
      <c r="V1654" s="9"/>
      <c r="W1654" s="10"/>
      <c r="X1654" s="11"/>
      <c r="Y1654" s="6">
        <f>SUMIF(Z$98:Z$128,$D1654,AB$98:AB$128)</f>
        <v>0</v>
      </c>
      <c r="Z1654" s="9"/>
      <c r="AA1654" s="10"/>
      <c r="AB1654" s="11"/>
      <c r="AC1654" s="6">
        <f>SUMIF(AD$98:AD$128,$D1654,AF$98:AF$128)</f>
        <v>0</v>
      </c>
      <c r="AD1654" s="9"/>
      <c r="AE1654" s="10"/>
      <c r="AF1654" s="11"/>
      <c r="AG1654" s="6">
        <f>SUMIF(AH$98:AH$128,$D1654,AJ$98:AJ$128)</f>
        <v>0</v>
      </c>
      <c r="AH1654" s="9"/>
      <c r="AI1654" s="10"/>
      <c r="AJ1654" s="11"/>
      <c r="AK1654" s="6">
        <f>SUMIF(AL$98:AL$128,$D1654,AN$98:AN$128)</f>
        <v>0</v>
      </c>
      <c r="AL1654" s="9"/>
      <c r="AM1654" s="10"/>
      <c r="AN1654" s="11"/>
      <c r="AO1654" s="6">
        <f>SUMIF(AP$98:AP$128,$D1654,AR$98:AR$128)</f>
        <v>0</v>
      </c>
      <c r="AP1654" s="9"/>
      <c r="AQ1654" s="10"/>
      <c r="AR1654" s="11"/>
      <c r="AS1654" s="6">
        <f>SUMIF(AT$98:AT$128,$D1654,AV$98:AV$128)</f>
        <v>0</v>
      </c>
      <c r="AT1654" s="9"/>
      <c r="AU1654" s="10"/>
      <c r="AV1654" s="11"/>
      <c r="AW1654" s="6">
        <f>SUMIF(AX$98:AX$128,$D1654,AZ$98:AZ$128)</f>
        <v>0</v>
      </c>
      <c r="AX1654" s="9"/>
      <c r="AY1654" s="10"/>
      <c r="AZ1654" s="11"/>
      <c r="BA1654" s="6">
        <f>SUMIF(BB$98:BB$128,$D1654,BD$98:BD$128)</f>
        <v>0</v>
      </c>
      <c r="BB1654" s="9"/>
      <c r="BC1654" s="10"/>
      <c r="BD1654" s="11"/>
      <c r="BE1654" s="6">
        <f>SUMIF(BF$98:BF$128,$D1654,BH$98:BH$128)</f>
        <v>0</v>
      </c>
      <c r="BF1654" s="9"/>
      <c r="BG1654" s="10"/>
      <c r="BH1654" s="11"/>
      <c r="BI1654" s="6">
        <f>SUMIF(BJ$98:BJ$128,$D1654,BL$98:BL$128)</f>
        <v>0</v>
      </c>
      <c r="BJ1654" s="9"/>
      <c r="BK1654" s="10"/>
      <c r="BL1654" s="11"/>
      <c r="BM1654" s="6">
        <f>SUMIF(BN$98:BN$128,$D1654,BP$98:BP$128)</f>
        <v>0</v>
      </c>
      <c r="BN1654" s="9"/>
      <c r="BO1654" s="10"/>
      <c r="BP1654" s="11"/>
      <c r="BQ1654" s="6">
        <f>SUMIF(BR$98:BR$128,$D1654,BT$98:BT$128)</f>
        <v>0</v>
      </c>
      <c r="BR1654" s="9"/>
      <c r="BS1654" s="10"/>
      <c r="BT1654" s="11"/>
      <c r="BU1654" s="6">
        <f>SUMIF(BV$98:BV$128,$D1654,BX$98:BX$128)</f>
        <v>0</v>
      </c>
      <c r="BV1654" s="9"/>
      <c r="BW1654" s="10"/>
      <c r="BX1654" s="11"/>
      <c r="BY1654" s="6">
        <f>SUMIF(BZ$98:BZ$128,$D1654,CB$98:CB$128)</f>
        <v>0</v>
      </c>
      <c r="BZ1654" s="9"/>
      <c r="CA1654" s="10"/>
      <c r="CB1654" s="11"/>
      <c r="CC1654" s="6">
        <f>SUMIF(CD$98:CD$128,$D1654,CF$98:CF$128)</f>
        <v>0</v>
      </c>
      <c r="CD1654" s="9"/>
      <c r="CE1654" s="10"/>
      <c r="CF1654" s="11"/>
      <c r="CG1654" s="6">
        <f>SUMIF(CH$98:CH$128,$D1654,CJ$98:CJ$128)</f>
        <v>0</v>
      </c>
      <c r="CH1654" s="9"/>
      <c r="CI1654" s="10"/>
      <c r="CJ1654" s="11"/>
      <c r="CK1654" s="6">
        <f>SUMIF(CL$98:CL$128,$D1654,CN$98:CN$128)</f>
        <v>0</v>
      </c>
      <c r="CL1654" s="9"/>
      <c r="CM1654" s="10"/>
      <c r="CN1654" s="11"/>
      <c r="CO1654" s="6">
        <f>SUMIF(CP$98:CP$128,$D1654,CR$98:CR$128)</f>
        <v>0</v>
      </c>
      <c r="CP1654" s="9"/>
      <c r="CQ1654" s="10"/>
      <c r="CR1654" s="11"/>
      <c r="CS1654" s="6">
        <f>SUMIF(CT$98:CT$128,$D1654,CV$98:CV$128)</f>
        <v>0</v>
      </c>
      <c r="CT1654" s="9"/>
      <c r="CU1654" s="10"/>
      <c r="CV1654" s="11"/>
      <c r="CW1654" s="6">
        <f>SUMIF(CX$98:CX$128,$D1654,CZ$98:CZ$128)</f>
        <v>0</v>
      </c>
      <c r="CX1654" s="9"/>
      <c r="CY1654" s="10"/>
      <c r="CZ1654" s="11"/>
      <c r="DA1654" s="6">
        <f>SUMIF(DB$98:DB$128,$D1654,DD$98:DD$128)</f>
        <v>0</v>
      </c>
      <c r="DB1654" s="9"/>
      <c r="DC1654" s="10"/>
      <c r="DD1654" s="11"/>
      <c r="DE1654" s="6">
        <f>SUMIF(DF$98:DF$128,$D1654,DH$98:DH$128)</f>
        <v>0</v>
      </c>
      <c r="DF1654" s="9"/>
      <c r="DG1654" s="10"/>
      <c r="DH1654" s="11"/>
      <c r="DI1654" s="6">
        <f>SUMIF(DJ$98:DJ$128,$D1654,DL$98:DL$128)</f>
        <v>0</v>
      </c>
      <c r="DJ1654" s="9"/>
      <c r="DK1654" s="10"/>
      <c r="DL1654" s="11"/>
      <c r="DM1654" s="6">
        <f>SUMIF(DN$98:DN$128,$D1654,DP$98:DP$128)</f>
        <v>0</v>
      </c>
      <c r="DN1654" s="9"/>
      <c r="DO1654" s="10"/>
      <c r="DP1654" s="11"/>
      <c r="DQ1654" s="6">
        <f>SUMIF(DR$98:DR$128,$D1654,DT$98:DT$128)</f>
        <v>0</v>
      </c>
      <c r="DR1654" s="9"/>
      <c r="DS1654" s="10"/>
      <c r="DT1654" s="11"/>
      <c r="DU1654" s="6">
        <f>SUMIF(DV$98:DV$128,$D1654,DX$98:DX$128)</f>
        <v>0</v>
      </c>
      <c r="DV1654" s="9"/>
      <c r="DW1654" s="10"/>
      <c r="DX1654" s="11"/>
      <c r="DY1654" s="6">
        <f>SUMIF(DZ$98:DZ$128,$D1654,EB$98:EB$128)</f>
        <v>0</v>
      </c>
      <c r="DZ1654" s="9"/>
      <c r="EA1654" s="10"/>
      <c r="EB1654" s="11"/>
      <c r="EC1654" s="6">
        <f>SUMIF(ED$98:ED$128,$D1654,EF$98:EF$128)</f>
        <v>0</v>
      </c>
      <c r="ED1654" s="9"/>
      <c r="EE1654" s="10"/>
      <c r="EF1654" s="11"/>
      <c r="EG1654" s="6">
        <f>SUMIF(EH$98:EH$128,$D1654,EJ$98:EJ$128)</f>
        <v>0</v>
      </c>
      <c r="EH1654" s="9"/>
      <c r="EI1654" s="10"/>
      <c r="EJ1654" s="11"/>
      <c r="EK1654" s="6">
        <f>SUMIF(EL$98:EL$128,$D1654,EN$98:EN$128)</f>
        <v>0</v>
      </c>
      <c r="EL1654" s="9"/>
      <c r="EM1654" s="10"/>
      <c r="EN1654" s="11"/>
      <c r="EO1654" s="6">
        <f>SUMIF(EP$98:EP$128,$D1654,ER$98:ER$128)</f>
        <v>0</v>
      </c>
      <c r="EP1654" s="9"/>
      <c r="EQ1654" s="10"/>
      <c r="ER1654" s="11"/>
      <c r="ES1654" s="6">
        <f>SUMIF(ET$98:ET$128,$D1654,EV$98:EV$128)</f>
        <v>0</v>
      </c>
      <c r="ET1654" s="9"/>
      <c r="EU1654" s="10"/>
      <c r="EV1654" s="11"/>
      <c r="EW1654" s="6">
        <f>SUMIF(EX$98:EX$128,$D1654,EZ$98:EZ$128)</f>
        <v>0</v>
      </c>
      <c r="EX1654" s="9"/>
      <c r="EY1654" s="10"/>
      <c r="EZ1654" s="11"/>
      <c r="FA1654" s="6">
        <f>SUMIF(FB$98:FB$128,$D1654,FD$98:FD$128)</f>
        <v>0</v>
      </c>
      <c r="FB1654" s="9"/>
      <c r="FC1654" s="10"/>
      <c r="FD1654" s="11"/>
      <c r="FE1654" s="6">
        <f>SUMIF(FF$98:FF$128,$D1654,FH$98:FH$128)</f>
        <v>0</v>
      </c>
      <c r="FF1654" s="9"/>
      <c r="FG1654" s="10"/>
      <c r="FH1654" s="11"/>
      <c r="FI1654" s="6">
        <f>SUMIF(FJ$98:FJ$128,$D1654,FL$98:FL$128)</f>
        <v>0</v>
      </c>
      <c r="FJ1654" s="9"/>
      <c r="FK1654" s="10"/>
      <c r="FL1654" s="11"/>
      <c r="FM1654" s="6">
        <f>SUMIF(FN$98:FN$128,$D1654,FP$98:FP$128)</f>
        <v>0</v>
      </c>
      <c r="FN1654" s="9"/>
      <c r="FO1654" s="10"/>
      <c r="FP1654" s="11"/>
      <c r="FQ1654" s="6">
        <f>SUMIF(FR$98:FR$128,$D1654,FT$98:FT$128)</f>
        <v>0</v>
      </c>
      <c r="FR1654" s="9"/>
      <c r="FS1654" s="10"/>
      <c r="FT1654" s="11"/>
      <c r="FU1654" s="6">
        <f>SUMIF(FV$98:FV$128,$D1654,FX$98:FX$128)</f>
        <v>0</v>
      </c>
      <c r="FV1654" s="9"/>
      <c r="FW1654" s="10"/>
      <c r="FX1654" s="11"/>
      <c r="FY1654" s="6">
        <f>SUMIF(FZ$98:FZ$128,$D1654,GB$98:GB$128)</f>
        <v>0</v>
      </c>
      <c r="FZ1654" s="9"/>
      <c r="GA1654" s="10"/>
      <c r="GB1654" s="11"/>
      <c r="GC1654" s="6">
        <f>SUMIF(GD$98:GD$128,$D1654,GF$98:GF$128)</f>
        <v>0</v>
      </c>
      <c r="GD1654" s="9"/>
      <c r="GE1654" s="10"/>
      <c r="GF1654" s="11"/>
      <c r="GG1654" s="6">
        <f>SUMIF(GH$98:GH$128,$D1654,GJ$98:GJ$128)</f>
        <v>0</v>
      </c>
      <c r="GH1654" s="9"/>
      <c r="GI1654" s="10"/>
      <c r="GJ1654" s="11"/>
      <c r="GK1654" s="6">
        <f>SUMIF(GL$98:GL$128,$D1654,GN$98:GN$128)</f>
        <v>0</v>
      </c>
      <c r="GL1654" s="9"/>
      <c r="GM1654" s="10"/>
      <c r="GN1654" s="11"/>
      <c r="GO1654" s="6">
        <f>SUMIF(GP$98:GP$128,$D1654,GR$98:GR$128)</f>
        <v>0</v>
      </c>
      <c r="GP1654" s="9"/>
      <c r="GQ1654" s="10"/>
      <c r="GR1654" s="11"/>
      <c r="GS1654" s="6">
        <f>SUMIF(GT$98:GT$128,$D1654,GV$98:GV$128)</f>
        <v>0</v>
      </c>
      <c r="GT1654" s="9"/>
      <c r="GU1654" s="10"/>
      <c r="GV1654" s="20"/>
      <c r="GW1654" s="19">
        <f t="shared" si="38"/>
        <v>0</v>
      </c>
      <c r="GX1654" s="472"/>
      <c r="GY1654" s="473"/>
    </row>
    <row r="1655" spans="1:207" ht="30">
      <c r="A1655" s="210" t="s">
        <v>79</v>
      </c>
      <c r="B1655" s="475"/>
      <c r="C1655" s="144" t="s">
        <v>454</v>
      </c>
      <c r="D1655" s="237" t="s">
        <v>450</v>
      </c>
      <c r="E1655" s="206">
        <f>SUMIF(F$129:F$159,$D1655,H$129:H$159)</f>
        <v>0</v>
      </c>
      <c r="F1655" s="9"/>
      <c r="G1655" s="10"/>
      <c r="H1655" s="11"/>
      <c r="I1655" s="6">
        <f>SUMIF(J$129:J$159,$D1655,L$129:L$159)</f>
        <v>0</v>
      </c>
      <c r="J1655" s="9"/>
      <c r="K1655" s="10"/>
      <c r="L1655" s="11"/>
      <c r="M1655" s="6">
        <f>SUMIF(N$129:N$159,$D1655,P$129:P$159)</f>
        <v>0</v>
      </c>
      <c r="N1655" s="9"/>
      <c r="O1655" s="10"/>
      <c r="P1655" s="11"/>
      <c r="Q1655" s="6">
        <f>SUMIF(R$129:R$159,$D1655,T$129:T$159)</f>
        <v>0</v>
      </c>
      <c r="R1655" s="9"/>
      <c r="S1655" s="10"/>
      <c r="T1655" s="11"/>
      <c r="U1655" s="6">
        <f>SUMIF(V$129:V$159,$D1655,X$129:X$159)</f>
        <v>0</v>
      </c>
      <c r="V1655" s="9"/>
      <c r="W1655" s="10"/>
      <c r="X1655" s="11"/>
      <c r="Y1655" s="6">
        <f>SUMIF(Z$129:Z$159,$D1655,AB$129:AB$159)</f>
        <v>0</v>
      </c>
      <c r="Z1655" s="9"/>
      <c r="AA1655" s="10"/>
      <c r="AB1655" s="11"/>
      <c r="AC1655" s="6">
        <f>SUMIF(AD$129:AD$159,$D1655,AF$129:AF$159)</f>
        <v>0</v>
      </c>
      <c r="AD1655" s="9"/>
      <c r="AE1655" s="10"/>
      <c r="AF1655" s="11"/>
      <c r="AG1655" s="6">
        <f>SUMIF(AH$129:AH$159,$D1655,AJ$129:AJ$159)</f>
        <v>0</v>
      </c>
      <c r="AH1655" s="9"/>
      <c r="AI1655" s="10"/>
      <c r="AJ1655" s="11"/>
      <c r="AK1655" s="6">
        <f>SUMIF(AL$129:AL$159,$D1655,AN$129:AN$159)</f>
        <v>0</v>
      </c>
      <c r="AL1655" s="9"/>
      <c r="AM1655" s="10"/>
      <c r="AN1655" s="11"/>
      <c r="AO1655" s="6">
        <f>SUMIF(AP$129:AP$159,$D1655,AR$129:AR$159)</f>
        <v>0</v>
      </c>
      <c r="AP1655" s="9"/>
      <c r="AQ1655" s="10"/>
      <c r="AR1655" s="11"/>
      <c r="AS1655" s="6">
        <f>SUMIF(AT$129:AT$159,$D1655,AV$129:AV$159)</f>
        <v>0</v>
      </c>
      <c r="AT1655" s="9"/>
      <c r="AU1655" s="10"/>
      <c r="AV1655" s="11"/>
      <c r="AW1655" s="6">
        <f>SUMIF(AX$129:AX$159,$D1655,AZ$129:AZ$159)</f>
        <v>0</v>
      </c>
      <c r="AX1655" s="9"/>
      <c r="AY1655" s="10"/>
      <c r="AZ1655" s="11"/>
      <c r="BA1655" s="6">
        <f>SUMIF(BB$129:BB$159,$D1655,BD$129:BD$159)</f>
        <v>0</v>
      </c>
      <c r="BB1655" s="9"/>
      <c r="BC1655" s="10"/>
      <c r="BD1655" s="11"/>
      <c r="BE1655" s="6">
        <f>SUMIF(BF$129:BF$159,$D1655,BH$129:BH$159)</f>
        <v>0</v>
      </c>
      <c r="BF1655" s="9"/>
      <c r="BG1655" s="10"/>
      <c r="BH1655" s="11"/>
      <c r="BI1655" s="6">
        <f>SUMIF(BJ$129:BJ$159,$D1655,BL$129:BL$159)</f>
        <v>0</v>
      </c>
      <c r="BJ1655" s="9"/>
      <c r="BK1655" s="10"/>
      <c r="BL1655" s="11"/>
      <c r="BM1655" s="6">
        <f>SUMIF(BN$129:BN$159,$D1655,BP$129:BP$159)</f>
        <v>0</v>
      </c>
      <c r="BN1655" s="9"/>
      <c r="BO1655" s="10"/>
      <c r="BP1655" s="11"/>
      <c r="BQ1655" s="6">
        <f>SUMIF(BR$129:BR$159,$D1655,BT$129:BT$159)</f>
        <v>0</v>
      </c>
      <c r="BR1655" s="9"/>
      <c r="BS1655" s="10"/>
      <c r="BT1655" s="11"/>
      <c r="BU1655" s="6">
        <f>SUMIF(BV$129:BV$159,$D1655,BX$129:BX$159)</f>
        <v>0</v>
      </c>
      <c r="BV1655" s="9"/>
      <c r="BW1655" s="10"/>
      <c r="BX1655" s="11"/>
      <c r="BY1655" s="6">
        <f>SUMIF(BZ$129:BZ$159,$D1655,CB$129:CB$159)</f>
        <v>0</v>
      </c>
      <c r="BZ1655" s="9"/>
      <c r="CA1655" s="10"/>
      <c r="CB1655" s="11"/>
      <c r="CC1655" s="6">
        <f>SUMIF(CD$129:CD$159,$D1655,CF$129:CF$159)</f>
        <v>0</v>
      </c>
      <c r="CD1655" s="9"/>
      <c r="CE1655" s="10"/>
      <c r="CF1655" s="11"/>
      <c r="CG1655" s="6">
        <f>SUMIF(CH$129:CH$159,$D1655,CJ$129:CJ$159)</f>
        <v>0</v>
      </c>
      <c r="CH1655" s="9"/>
      <c r="CI1655" s="10"/>
      <c r="CJ1655" s="11"/>
      <c r="CK1655" s="6">
        <f>SUMIF(CL$129:CL$159,$D1655,CN$129:CN$159)</f>
        <v>0</v>
      </c>
      <c r="CL1655" s="9"/>
      <c r="CM1655" s="10"/>
      <c r="CN1655" s="11"/>
      <c r="CO1655" s="6">
        <f>SUMIF(CP$129:CP$159,$D1655,CR$129:CR$159)</f>
        <v>0</v>
      </c>
      <c r="CP1655" s="9"/>
      <c r="CQ1655" s="10"/>
      <c r="CR1655" s="11"/>
      <c r="CS1655" s="6">
        <f>SUMIF(CT$129:CT$159,$D1655,CV$129:CV$159)</f>
        <v>0</v>
      </c>
      <c r="CT1655" s="9"/>
      <c r="CU1655" s="10"/>
      <c r="CV1655" s="11"/>
      <c r="CW1655" s="6">
        <f>SUMIF(CX$129:CX$159,$D1655,CZ$129:CZ$159)</f>
        <v>0</v>
      </c>
      <c r="CX1655" s="9"/>
      <c r="CY1655" s="10"/>
      <c r="CZ1655" s="11"/>
      <c r="DA1655" s="6">
        <f>SUMIF(DB$129:DB$159,$D1655,DD$129:DD$159)</f>
        <v>0</v>
      </c>
      <c r="DB1655" s="9"/>
      <c r="DC1655" s="10"/>
      <c r="DD1655" s="11"/>
      <c r="DE1655" s="6">
        <f>SUMIF(DF$129:DF$159,$D1655,DH$129:DH$159)</f>
        <v>0</v>
      </c>
      <c r="DF1655" s="9"/>
      <c r="DG1655" s="10"/>
      <c r="DH1655" s="11"/>
      <c r="DI1655" s="6">
        <f>SUMIF(DJ$129:DJ$159,$D1655,DL$129:DL$159)</f>
        <v>0</v>
      </c>
      <c r="DJ1655" s="9"/>
      <c r="DK1655" s="10"/>
      <c r="DL1655" s="11"/>
      <c r="DM1655" s="6">
        <f>SUMIF(DN$129:DN$159,$D1655,DP$129:DP$159)</f>
        <v>0</v>
      </c>
      <c r="DN1655" s="9"/>
      <c r="DO1655" s="10"/>
      <c r="DP1655" s="11"/>
      <c r="DQ1655" s="6">
        <f>SUMIF(DR$129:DR$159,$D1655,DT$129:DT$159)</f>
        <v>0</v>
      </c>
      <c r="DR1655" s="9"/>
      <c r="DS1655" s="10"/>
      <c r="DT1655" s="11"/>
      <c r="DU1655" s="6">
        <f>SUMIF(DV$129:DV$159,$D1655,DX$129:DX$159)</f>
        <v>0</v>
      </c>
      <c r="DV1655" s="9"/>
      <c r="DW1655" s="10"/>
      <c r="DX1655" s="11"/>
      <c r="DY1655" s="6">
        <f>SUMIF(DZ$129:DZ$159,$D1655,EB$129:EB$159)</f>
        <v>0</v>
      </c>
      <c r="DZ1655" s="9"/>
      <c r="EA1655" s="10"/>
      <c r="EB1655" s="11"/>
      <c r="EC1655" s="6">
        <f>SUMIF(ED$129:ED$159,$D1655,EF$129:EF$159)</f>
        <v>0</v>
      </c>
      <c r="ED1655" s="9"/>
      <c r="EE1655" s="10"/>
      <c r="EF1655" s="11"/>
      <c r="EG1655" s="6">
        <f>SUMIF(EH$129:EH$159,$D1655,EJ$129:EJ$159)</f>
        <v>0</v>
      </c>
      <c r="EH1655" s="9"/>
      <c r="EI1655" s="10"/>
      <c r="EJ1655" s="11"/>
      <c r="EK1655" s="6">
        <f>SUMIF(EL$129:EL$159,$D1655,EN$129:EN$159)</f>
        <v>0</v>
      </c>
      <c r="EL1655" s="9"/>
      <c r="EM1655" s="10"/>
      <c r="EN1655" s="11"/>
      <c r="EO1655" s="6">
        <f>SUMIF(EP$129:EP$159,$D1655,ER$129:ER$159)</f>
        <v>0</v>
      </c>
      <c r="EP1655" s="9"/>
      <c r="EQ1655" s="10"/>
      <c r="ER1655" s="11"/>
      <c r="ES1655" s="6">
        <f>SUMIF(ET$129:ET$159,$D1655,EV$129:EV$159)</f>
        <v>0</v>
      </c>
      <c r="ET1655" s="9"/>
      <c r="EU1655" s="10"/>
      <c r="EV1655" s="11"/>
      <c r="EW1655" s="6">
        <f>SUMIF(EX$129:EX$159,$D1655,EZ$129:EZ$159)</f>
        <v>0</v>
      </c>
      <c r="EX1655" s="9"/>
      <c r="EY1655" s="10"/>
      <c r="EZ1655" s="11"/>
      <c r="FA1655" s="6">
        <f>SUMIF(FB$129:FB$159,$D1655,FD$129:FD$159)</f>
        <v>0</v>
      </c>
      <c r="FB1655" s="9"/>
      <c r="FC1655" s="10"/>
      <c r="FD1655" s="11"/>
      <c r="FE1655" s="6">
        <f>SUMIF(FF$129:FF$159,$D1655,FH$129:FH$159)</f>
        <v>0</v>
      </c>
      <c r="FF1655" s="9"/>
      <c r="FG1655" s="10"/>
      <c r="FH1655" s="11"/>
      <c r="FI1655" s="6">
        <f>SUMIF(FJ$129:FJ$159,$D1655,FL$129:FL$159)</f>
        <v>0</v>
      </c>
      <c r="FJ1655" s="9"/>
      <c r="FK1655" s="10"/>
      <c r="FL1655" s="11"/>
      <c r="FM1655" s="6">
        <f>SUMIF(FN$129:FN$159,$D1655,FP$129:FP$159)</f>
        <v>0</v>
      </c>
      <c r="FN1655" s="9"/>
      <c r="FO1655" s="10"/>
      <c r="FP1655" s="11"/>
      <c r="FQ1655" s="6">
        <f>SUMIF(FR$129:FR$159,$D1655,FT$129:FT$159)</f>
        <v>0</v>
      </c>
      <c r="FR1655" s="9"/>
      <c r="FS1655" s="10"/>
      <c r="FT1655" s="11"/>
      <c r="FU1655" s="6">
        <f>SUMIF(FV$129:FV$159,$D1655,FX$129:FX$159)</f>
        <v>0</v>
      </c>
      <c r="FV1655" s="9"/>
      <c r="FW1655" s="10"/>
      <c r="FX1655" s="11"/>
      <c r="FY1655" s="6">
        <f>SUMIF(FZ$129:FZ$159,$D1655,GB$129:GB$159)</f>
        <v>0</v>
      </c>
      <c r="FZ1655" s="9"/>
      <c r="GA1655" s="10"/>
      <c r="GB1655" s="11"/>
      <c r="GC1655" s="6">
        <f>SUMIF(GD$129:GD$159,$D1655,GF$129:GF$159)</f>
        <v>0</v>
      </c>
      <c r="GD1655" s="9"/>
      <c r="GE1655" s="10"/>
      <c r="GF1655" s="11"/>
      <c r="GG1655" s="6">
        <f>SUMIF(GH$129:GH$159,$D1655,GJ$129:GJ$159)</f>
        <v>0</v>
      </c>
      <c r="GH1655" s="9"/>
      <c r="GI1655" s="10"/>
      <c r="GJ1655" s="11"/>
      <c r="GK1655" s="6">
        <f>SUMIF(GL$129:GL$159,$D1655,GN$129:GN$159)</f>
        <v>0</v>
      </c>
      <c r="GL1655" s="9"/>
      <c r="GM1655" s="10"/>
      <c r="GN1655" s="11"/>
      <c r="GO1655" s="6">
        <f>SUMIF(GP$129:GP$159,$D1655,GR$129:GR$159)</f>
        <v>0</v>
      </c>
      <c r="GP1655" s="9"/>
      <c r="GQ1655" s="10"/>
      <c r="GR1655" s="11"/>
      <c r="GS1655" s="6">
        <f>SUMIF(GT$129:GT$159,$D1655,GV$129:GV$159)</f>
        <v>0</v>
      </c>
      <c r="GT1655" s="9"/>
      <c r="GU1655" s="10"/>
      <c r="GV1655" s="20"/>
      <c r="GW1655" s="19">
        <f t="shared" si="38"/>
        <v>0</v>
      </c>
      <c r="GX1655" s="472"/>
      <c r="GY1655" s="473"/>
    </row>
    <row r="1656" spans="1:207" ht="30">
      <c r="A1656" s="210" t="s">
        <v>80</v>
      </c>
      <c r="B1656" s="475"/>
      <c r="C1656" s="144" t="s">
        <v>454</v>
      </c>
      <c r="D1656" s="237" t="s">
        <v>450</v>
      </c>
      <c r="E1656" s="206">
        <f>SUMIF(F$160:F$190,$D1656,H$160:H$190)</f>
        <v>0</v>
      </c>
      <c r="F1656" s="9"/>
      <c r="G1656" s="10"/>
      <c r="H1656" s="11"/>
      <c r="I1656" s="6">
        <f>SUMIF(J$160:J$190,$D1656,L$160:L$190)</f>
        <v>0</v>
      </c>
      <c r="J1656" s="9"/>
      <c r="K1656" s="10"/>
      <c r="L1656" s="11"/>
      <c r="M1656" s="6">
        <f>SUMIF(N$160:N$190,$D1656,P$160:P$190)</f>
        <v>0</v>
      </c>
      <c r="N1656" s="9"/>
      <c r="O1656" s="10"/>
      <c r="P1656" s="11"/>
      <c r="Q1656" s="6">
        <f>SUMIF(R$160:R$190,$D1656,T$160:T$190)</f>
        <v>0</v>
      </c>
      <c r="R1656" s="9"/>
      <c r="S1656" s="10"/>
      <c r="T1656" s="11"/>
      <c r="U1656" s="6">
        <f>SUMIF(V$160:V$190,$D1656,X$160:X$190)</f>
        <v>0</v>
      </c>
      <c r="V1656" s="9"/>
      <c r="W1656" s="10"/>
      <c r="X1656" s="11"/>
      <c r="Y1656" s="6">
        <f>SUMIF(Z$160:Z$190,$D1656,AB$160:AB$190)</f>
        <v>0</v>
      </c>
      <c r="Z1656" s="9"/>
      <c r="AA1656" s="10"/>
      <c r="AB1656" s="11"/>
      <c r="AC1656" s="6">
        <f>SUMIF(AD$160:AD$190,$D1656,AF$160:AF$190)</f>
        <v>0</v>
      </c>
      <c r="AD1656" s="9"/>
      <c r="AE1656" s="10"/>
      <c r="AF1656" s="11"/>
      <c r="AG1656" s="6">
        <f>SUMIF(AH$160:AH$190,$D1656,AJ$160:AJ$190)</f>
        <v>0</v>
      </c>
      <c r="AH1656" s="9"/>
      <c r="AI1656" s="10"/>
      <c r="AJ1656" s="11"/>
      <c r="AK1656" s="6">
        <f>SUMIF(AL$160:AL$190,$D1656,AN$160:AN$190)</f>
        <v>0</v>
      </c>
      <c r="AL1656" s="9"/>
      <c r="AM1656" s="10"/>
      <c r="AN1656" s="11"/>
      <c r="AO1656" s="6">
        <f>SUMIF(AP$160:AP$190,$D1656,AR$160:AR$190)</f>
        <v>0</v>
      </c>
      <c r="AP1656" s="9"/>
      <c r="AQ1656" s="10"/>
      <c r="AR1656" s="11"/>
      <c r="AS1656" s="6">
        <f>SUMIF(AT$160:AT$190,$D1656,AV$160:AV$190)</f>
        <v>0</v>
      </c>
      <c r="AT1656" s="9"/>
      <c r="AU1656" s="10"/>
      <c r="AV1656" s="11"/>
      <c r="AW1656" s="6">
        <f>SUMIF(AX$160:AX$190,$D1656,AZ$160:AZ$190)</f>
        <v>0</v>
      </c>
      <c r="AX1656" s="9"/>
      <c r="AY1656" s="10"/>
      <c r="AZ1656" s="11"/>
      <c r="BA1656" s="6">
        <f>SUMIF(BB$160:BB$190,$D1656,BD$160:BD$190)</f>
        <v>0</v>
      </c>
      <c r="BB1656" s="9"/>
      <c r="BC1656" s="10"/>
      <c r="BD1656" s="11"/>
      <c r="BE1656" s="6">
        <f>SUMIF(BF$160:BF$190,$D1656,BH$160:BH$190)</f>
        <v>0</v>
      </c>
      <c r="BF1656" s="9"/>
      <c r="BG1656" s="10"/>
      <c r="BH1656" s="11"/>
      <c r="BI1656" s="6">
        <f>SUMIF(BJ$160:BJ$190,$D1656,BL$160:BL$190)</f>
        <v>0</v>
      </c>
      <c r="BJ1656" s="9"/>
      <c r="BK1656" s="10"/>
      <c r="BL1656" s="11"/>
      <c r="BM1656" s="6">
        <f>SUMIF(BN$160:BN$190,$D1656,BP$160:BP$190)</f>
        <v>0</v>
      </c>
      <c r="BN1656" s="9"/>
      <c r="BO1656" s="10"/>
      <c r="BP1656" s="11"/>
      <c r="BQ1656" s="6">
        <f>SUMIF(BR$160:BR$190,$D1656,BT$160:BT$190)</f>
        <v>0</v>
      </c>
      <c r="BR1656" s="9"/>
      <c r="BS1656" s="10"/>
      <c r="BT1656" s="11"/>
      <c r="BU1656" s="6">
        <f>SUMIF(BV$160:BV$190,$D1656,BX$160:BX$190)</f>
        <v>0</v>
      </c>
      <c r="BV1656" s="9"/>
      <c r="BW1656" s="10"/>
      <c r="BX1656" s="11"/>
      <c r="BY1656" s="6">
        <f>SUMIF(BZ$160:BZ$190,$D1656,CB$160:CB$190)</f>
        <v>0</v>
      </c>
      <c r="BZ1656" s="9"/>
      <c r="CA1656" s="10"/>
      <c r="CB1656" s="11"/>
      <c r="CC1656" s="6">
        <f>SUMIF(CD$160:CD$190,$D1656,CF$160:CF$190)</f>
        <v>0</v>
      </c>
      <c r="CD1656" s="9"/>
      <c r="CE1656" s="10"/>
      <c r="CF1656" s="11"/>
      <c r="CG1656" s="6">
        <f>SUMIF(CH$160:CH$190,$D1656,CJ$160:CJ$190)</f>
        <v>0</v>
      </c>
      <c r="CH1656" s="9"/>
      <c r="CI1656" s="10"/>
      <c r="CJ1656" s="11"/>
      <c r="CK1656" s="6">
        <f>SUMIF(CL$160:CL$190,$D1656,CN$160:CN$190)</f>
        <v>0</v>
      </c>
      <c r="CL1656" s="9"/>
      <c r="CM1656" s="10"/>
      <c r="CN1656" s="11"/>
      <c r="CO1656" s="6">
        <f>SUMIF(CP$160:CP$190,$D1656,CR$160:CR$190)</f>
        <v>0</v>
      </c>
      <c r="CP1656" s="9"/>
      <c r="CQ1656" s="10"/>
      <c r="CR1656" s="11"/>
      <c r="CS1656" s="6">
        <f>SUMIF(CT$160:CT$190,$D1656,CV$160:CV$190)</f>
        <v>0</v>
      </c>
      <c r="CT1656" s="9"/>
      <c r="CU1656" s="10"/>
      <c r="CV1656" s="11"/>
      <c r="CW1656" s="6">
        <f>SUMIF(CX$160:CX$190,$D1656,CZ$160:CZ$190)</f>
        <v>0</v>
      </c>
      <c r="CX1656" s="9"/>
      <c r="CY1656" s="10"/>
      <c r="CZ1656" s="11"/>
      <c r="DA1656" s="6">
        <f>SUMIF(DB$160:DB$190,$D1656,DD$160:DD$190)</f>
        <v>0</v>
      </c>
      <c r="DB1656" s="9"/>
      <c r="DC1656" s="10"/>
      <c r="DD1656" s="11"/>
      <c r="DE1656" s="6">
        <f>SUMIF(DF$160:DF$190,$D1656,DH$160:DH$190)</f>
        <v>0</v>
      </c>
      <c r="DF1656" s="9"/>
      <c r="DG1656" s="10"/>
      <c r="DH1656" s="11"/>
      <c r="DI1656" s="6">
        <f>SUMIF(DJ$160:DJ$190,$D1656,DL$160:DL$190)</f>
        <v>0</v>
      </c>
      <c r="DJ1656" s="9"/>
      <c r="DK1656" s="10"/>
      <c r="DL1656" s="11"/>
      <c r="DM1656" s="6">
        <f>SUMIF(DN$160:DN$190,$D1656,DP$160:DP$190)</f>
        <v>0</v>
      </c>
      <c r="DN1656" s="9"/>
      <c r="DO1656" s="10"/>
      <c r="DP1656" s="11"/>
      <c r="DQ1656" s="6">
        <f>SUMIF(DR$160:DR$190,$D1656,DT$160:DT$190)</f>
        <v>0</v>
      </c>
      <c r="DR1656" s="9"/>
      <c r="DS1656" s="10"/>
      <c r="DT1656" s="11"/>
      <c r="DU1656" s="6">
        <f>SUMIF(DV$160:DV$190,$D1656,DX$160:DX$190)</f>
        <v>0</v>
      </c>
      <c r="DV1656" s="9"/>
      <c r="DW1656" s="10"/>
      <c r="DX1656" s="11"/>
      <c r="DY1656" s="6">
        <f>SUMIF(DZ$160:DZ$190,$D1656,EB$160:EB$190)</f>
        <v>0</v>
      </c>
      <c r="DZ1656" s="9"/>
      <c r="EA1656" s="10"/>
      <c r="EB1656" s="11"/>
      <c r="EC1656" s="6">
        <f>SUMIF(ED$160:ED$190,$D1656,EF$160:EF$190)</f>
        <v>0</v>
      </c>
      <c r="ED1656" s="9"/>
      <c r="EE1656" s="10"/>
      <c r="EF1656" s="11"/>
      <c r="EG1656" s="6">
        <f>SUMIF(EH$160:EH$190,$D1656,EJ$160:EJ$190)</f>
        <v>0</v>
      </c>
      <c r="EH1656" s="9"/>
      <c r="EI1656" s="10"/>
      <c r="EJ1656" s="11"/>
      <c r="EK1656" s="6">
        <f>SUMIF(EL$160:EL$190,$D1656,EN$160:EN$190)</f>
        <v>0</v>
      </c>
      <c r="EL1656" s="9"/>
      <c r="EM1656" s="10"/>
      <c r="EN1656" s="11"/>
      <c r="EO1656" s="6">
        <f>SUMIF(EP$160:EP$190,$D1656,ER$160:ER$190)</f>
        <v>0</v>
      </c>
      <c r="EP1656" s="9"/>
      <c r="EQ1656" s="10"/>
      <c r="ER1656" s="11"/>
      <c r="ES1656" s="6">
        <f>SUMIF(ET$160:ET$190,$D1656,EV$160:EV$190)</f>
        <v>0</v>
      </c>
      <c r="ET1656" s="9"/>
      <c r="EU1656" s="10"/>
      <c r="EV1656" s="11"/>
      <c r="EW1656" s="6">
        <f>SUMIF(EX$160:EX$190,$D1656,EZ$160:EZ$190)</f>
        <v>0</v>
      </c>
      <c r="EX1656" s="9"/>
      <c r="EY1656" s="10"/>
      <c r="EZ1656" s="11"/>
      <c r="FA1656" s="6">
        <f>SUMIF(FB$160:FB$190,$D1656,FD$160:FD$190)</f>
        <v>0</v>
      </c>
      <c r="FB1656" s="9"/>
      <c r="FC1656" s="10"/>
      <c r="FD1656" s="11"/>
      <c r="FE1656" s="6">
        <f>SUMIF(FF$160:FF$190,$D1656,FH$160:FH$190)</f>
        <v>0</v>
      </c>
      <c r="FF1656" s="9"/>
      <c r="FG1656" s="10"/>
      <c r="FH1656" s="11"/>
      <c r="FI1656" s="6">
        <f>SUMIF(FJ$160:FJ$190,$D1656,FL$160:FL$190)</f>
        <v>0</v>
      </c>
      <c r="FJ1656" s="9"/>
      <c r="FK1656" s="10"/>
      <c r="FL1656" s="11"/>
      <c r="FM1656" s="6">
        <f>SUMIF(FN$160:FN$190,$D1656,FP$160:FP$190)</f>
        <v>0</v>
      </c>
      <c r="FN1656" s="9"/>
      <c r="FO1656" s="10"/>
      <c r="FP1656" s="11"/>
      <c r="FQ1656" s="6">
        <f>SUMIF(FR$160:FR$190,$D1656,FT$160:FT$190)</f>
        <v>0</v>
      </c>
      <c r="FR1656" s="9"/>
      <c r="FS1656" s="10"/>
      <c r="FT1656" s="11"/>
      <c r="FU1656" s="6">
        <f>SUMIF(FV$160:FV$190,$D1656,FX$160:FX$190)</f>
        <v>0</v>
      </c>
      <c r="FV1656" s="9"/>
      <c r="FW1656" s="10"/>
      <c r="FX1656" s="11"/>
      <c r="FY1656" s="6">
        <f>SUMIF(FZ$160:FZ$190,$D1656,GB$160:GB$190)</f>
        <v>0</v>
      </c>
      <c r="FZ1656" s="9"/>
      <c r="GA1656" s="10"/>
      <c r="GB1656" s="11"/>
      <c r="GC1656" s="6">
        <f>SUMIF(GD$160:GD$190,$D1656,GF$160:GF$190)</f>
        <v>0</v>
      </c>
      <c r="GD1656" s="9"/>
      <c r="GE1656" s="10"/>
      <c r="GF1656" s="11"/>
      <c r="GG1656" s="6">
        <f>SUMIF(GH$160:GH$190,$D1656,GJ$160:GJ$190)</f>
        <v>0</v>
      </c>
      <c r="GH1656" s="9"/>
      <c r="GI1656" s="10"/>
      <c r="GJ1656" s="11"/>
      <c r="GK1656" s="6">
        <f>SUMIF(GL$160:GL$190,$D1656,GN$160:GN$190)</f>
        <v>0</v>
      </c>
      <c r="GL1656" s="9"/>
      <c r="GM1656" s="10"/>
      <c r="GN1656" s="11"/>
      <c r="GO1656" s="6">
        <f>SUMIF(GP$160:GP$190,$D1656,GR$160:GR$190)</f>
        <v>0</v>
      </c>
      <c r="GP1656" s="9"/>
      <c r="GQ1656" s="10"/>
      <c r="GR1656" s="11"/>
      <c r="GS1656" s="6">
        <f>SUMIF(GT$160:GT$190,$D1656,GV$160:GV$190)</f>
        <v>0</v>
      </c>
      <c r="GT1656" s="9"/>
      <c r="GU1656" s="10"/>
      <c r="GV1656" s="20"/>
      <c r="GW1656" s="19">
        <f t="shared" si="38"/>
        <v>0</v>
      </c>
      <c r="GX1656" s="472"/>
      <c r="GY1656" s="473"/>
    </row>
    <row r="1657" spans="1:207" ht="30">
      <c r="A1657" s="210" t="s">
        <v>81</v>
      </c>
      <c r="B1657" s="475"/>
      <c r="C1657" s="144" t="s">
        <v>454</v>
      </c>
      <c r="D1657" s="237" t="s">
        <v>450</v>
      </c>
      <c r="E1657" s="206">
        <f>SUMIF(F$191:F$221,$D1657,H$191:H$221)</f>
        <v>0</v>
      </c>
      <c r="F1657" s="9"/>
      <c r="G1657" s="10"/>
      <c r="H1657" s="11"/>
      <c r="I1657" s="6">
        <f>SUMIF(J$191:J$221,$D1657,L$191:L$221)</f>
        <v>0</v>
      </c>
      <c r="J1657" s="9"/>
      <c r="K1657" s="10"/>
      <c r="L1657" s="11"/>
      <c r="M1657" s="6">
        <f>SUMIF(N$191:N$221,$D1657,P$191:P$221)</f>
        <v>0</v>
      </c>
      <c r="N1657" s="9"/>
      <c r="O1657" s="10"/>
      <c r="P1657" s="11"/>
      <c r="Q1657" s="6">
        <f>SUMIF(R$191:R$221,$D1657,T$191:T$221)</f>
        <v>0</v>
      </c>
      <c r="R1657" s="9"/>
      <c r="S1657" s="10"/>
      <c r="T1657" s="11"/>
      <c r="U1657" s="6">
        <f>SUMIF(V$191:V$221,$D1657,X$191:X$221)</f>
        <v>0</v>
      </c>
      <c r="V1657" s="9"/>
      <c r="W1657" s="10"/>
      <c r="X1657" s="11"/>
      <c r="Y1657" s="6">
        <f>SUMIF(Z$191:Z$221,$D1657,AB$191:AB$221)</f>
        <v>0</v>
      </c>
      <c r="Z1657" s="9"/>
      <c r="AA1657" s="10"/>
      <c r="AB1657" s="11"/>
      <c r="AC1657" s="6">
        <f>SUMIF(AD$191:AD$221,$D1657,AF$191:AF$221)</f>
        <v>0</v>
      </c>
      <c r="AD1657" s="9"/>
      <c r="AE1657" s="10"/>
      <c r="AF1657" s="11"/>
      <c r="AG1657" s="6">
        <f>SUMIF(AH$191:AH$221,$D1657,AJ$191:AJ$221)</f>
        <v>0</v>
      </c>
      <c r="AH1657" s="9"/>
      <c r="AI1657" s="10"/>
      <c r="AJ1657" s="11"/>
      <c r="AK1657" s="6">
        <f>SUMIF(AL$191:AL$221,$D1657,AN$191:AN$221)</f>
        <v>0</v>
      </c>
      <c r="AL1657" s="9"/>
      <c r="AM1657" s="10"/>
      <c r="AN1657" s="11"/>
      <c r="AO1657" s="6">
        <f>SUMIF(AP$191:AP$221,$D1657,AR$191:AR$221)</f>
        <v>0</v>
      </c>
      <c r="AP1657" s="9"/>
      <c r="AQ1657" s="10"/>
      <c r="AR1657" s="11"/>
      <c r="AS1657" s="6">
        <f>SUMIF(AT$191:AT$221,$D1657,AV$191:AV$221)</f>
        <v>0</v>
      </c>
      <c r="AT1657" s="9"/>
      <c r="AU1657" s="10"/>
      <c r="AV1657" s="11"/>
      <c r="AW1657" s="6">
        <f>SUMIF(AX$191:AX$221,$D1657,AZ$191:AZ$221)</f>
        <v>0</v>
      </c>
      <c r="AX1657" s="9"/>
      <c r="AY1657" s="10"/>
      <c r="AZ1657" s="11"/>
      <c r="BA1657" s="6">
        <f>SUMIF(BB$191:BB$221,$D1657,BD$191:BD$221)</f>
        <v>0</v>
      </c>
      <c r="BB1657" s="9"/>
      <c r="BC1657" s="10"/>
      <c r="BD1657" s="11"/>
      <c r="BE1657" s="6">
        <f>SUMIF(BF$191:BF$221,$D1657,BH$191:BH$221)</f>
        <v>0</v>
      </c>
      <c r="BF1657" s="9"/>
      <c r="BG1657" s="10"/>
      <c r="BH1657" s="11"/>
      <c r="BI1657" s="6">
        <f>SUMIF(BJ$191:BJ$221,$D1657,BL$191:BL$221)</f>
        <v>0</v>
      </c>
      <c r="BJ1657" s="9"/>
      <c r="BK1657" s="10"/>
      <c r="BL1657" s="11"/>
      <c r="BM1657" s="6">
        <f>SUMIF(BN$191:BN$221,$D1657,BP$191:BP$221)</f>
        <v>0</v>
      </c>
      <c r="BN1657" s="9"/>
      <c r="BO1657" s="10"/>
      <c r="BP1657" s="11"/>
      <c r="BQ1657" s="6">
        <f>SUMIF(BR$191:BR$221,$D1657,BT$191:BT$221)</f>
        <v>0</v>
      </c>
      <c r="BR1657" s="9"/>
      <c r="BS1657" s="10"/>
      <c r="BT1657" s="11"/>
      <c r="BU1657" s="6">
        <f>SUMIF(BV$191:BV$221,$D1657,BX$191:BX$221)</f>
        <v>0</v>
      </c>
      <c r="BV1657" s="9"/>
      <c r="BW1657" s="10"/>
      <c r="BX1657" s="11"/>
      <c r="BY1657" s="6">
        <f>SUMIF(BZ$191:BZ$221,$D1657,CB$191:CB$221)</f>
        <v>0</v>
      </c>
      <c r="BZ1657" s="9"/>
      <c r="CA1657" s="10"/>
      <c r="CB1657" s="11"/>
      <c r="CC1657" s="6">
        <f>SUMIF(CD$191:CD$221,$D1657,CF$191:CF$221)</f>
        <v>0</v>
      </c>
      <c r="CD1657" s="9"/>
      <c r="CE1657" s="10"/>
      <c r="CF1657" s="11"/>
      <c r="CG1657" s="6">
        <f>SUMIF(CH$191:CH$221,$D1657,CJ$191:CJ$221)</f>
        <v>0</v>
      </c>
      <c r="CH1657" s="9"/>
      <c r="CI1657" s="10"/>
      <c r="CJ1657" s="11"/>
      <c r="CK1657" s="6">
        <f>SUMIF(CL$191:CL$221,$D1657,CN$191:CN$221)</f>
        <v>0</v>
      </c>
      <c r="CL1657" s="9"/>
      <c r="CM1657" s="10"/>
      <c r="CN1657" s="11"/>
      <c r="CO1657" s="6">
        <f>SUMIF(CP$191:CP$221,$D1657,CR$191:CR$221)</f>
        <v>0</v>
      </c>
      <c r="CP1657" s="9"/>
      <c r="CQ1657" s="10"/>
      <c r="CR1657" s="11"/>
      <c r="CS1657" s="6">
        <f>SUMIF(CT$191:CT$221,$D1657,CV$191:CV$221)</f>
        <v>0</v>
      </c>
      <c r="CT1657" s="9"/>
      <c r="CU1657" s="10"/>
      <c r="CV1657" s="11"/>
      <c r="CW1657" s="6">
        <f>SUMIF(CX$191:CX$221,$D1657,CZ$191:CZ$221)</f>
        <v>0</v>
      </c>
      <c r="CX1657" s="9"/>
      <c r="CY1657" s="10"/>
      <c r="CZ1657" s="11"/>
      <c r="DA1657" s="6">
        <f>SUMIF(DB$191:DB$221,$D1657,DD$191:DD$221)</f>
        <v>0</v>
      </c>
      <c r="DB1657" s="9"/>
      <c r="DC1657" s="10"/>
      <c r="DD1657" s="11"/>
      <c r="DE1657" s="6">
        <f>SUMIF(DF$191:DF$221,$D1657,DH$191:DH$221)</f>
        <v>0</v>
      </c>
      <c r="DF1657" s="9"/>
      <c r="DG1657" s="10"/>
      <c r="DH1657" s="11"/>
      <c r="DI1657" s="6">
        <f>SUMIF(DJ$191:DJ$221,$D1657,DL$191:DL$221)</f>
        <v>0</v>
      </c>
      <c r="DJ1657" s="9"/>
      <c r="DK1657" s="10"/>
      <c r="DL1657" s="11"/>
      <c r="DM1657" s="6">
        <f>SUMIF(DN$191:DN$221,$D1657,DP$191:DP$221)</f>
        <v>0</v>
      </c>
      <c r="DN1657" s="9"/>
      <c r="DO1657" s="10"/>
      <c r="DP1657" s="11"/>
      <c r="DQ1657" s="6">
        <f>SUMIF(DR$191:DR$221,$D1657,DT$191:DT$221)</f>
        <v>0</v>
      </c>
      <c r="DR1657" s="9"/>
      <c r="DS1657" s="10"/>
      <c r="DT1657" s="11"/>
      <c r="DU1657" s="6">
        <f>SUMIF(DV$191:DV$221,$D1657,DX$191:DX$221)</f>
        <v>0</v>
      </c>
      <c r="DV1657" s="9"/>
      <c r="DW1657" s="10"/>
      <c r="DX1657" s="11"/>
      <c r="DY1657" s="6">
        <f>SUMIF(DZ$191:DZ$221,$D1657,EB$191:EB$221)</f>
        <v>0</v>
      </c>
      <c r="DZ1657" s="9"/>
      <c r="EA1657" s="10"/>
      <c r="EB1657" s="11"/>
      <c r="EC1657" s="6">
        <f>SUMIF(ED$191:ED$221,$D1657,EF$191:EF$221)</f>
        <v>0</v>
      </c>
      <c r="ED1657" s="9"/>
      <c r="EE1657" s="10"/>
      <c r="EF1657" s="11"/>
      <c r="EG1657" s="6">
        <f>SUMIF(EH$191:EH$221,$D1657,EJ$191:EJ$221)</f>
        <v>0</v>
      </c>
      <c r="EH1657" s="9"/>
      <c r="EI1657" s="10"/>
      <c r="EJ1657" s="11"/>
      <c r="EK1657" s="6">
        <f>SUMIF(EL$191:EL$221,$D1657,EN$191:EN$221)</f>
        <v>0</v>
      </c>
      <c r="EL1657" s="9"/>
      <c r="EM1657" s="10"/>
      <c r="EN1657" s="11"/>
      <c r="EO1657" s="6">
        <f>SUMIF(EP$191:EP$221,$D1657,ER$191:ER$221)</f>
        <v>0</v>
      </c>
      <c r="EP1657" s="9"/>
      <c r="EQ1657" s="10"/>
      <c r="ER1657" s="11"/>
      <c r="ES1657" s="6">
        <f>SUMIF(ET$191:ET$221,$D1657,EV$191:EV$221)</f>
        <v>0</v>
      </c>
      <c r="ET1657" s="9"/>
      <c r="EU1657" s="10"/>
      <c r="EV1657" s="11"/>
      <c r="EW1657" s="6">
        <f>SUMIF(EX$191:EX$221,$D1657,EZ$191:EZ$221)</f>
        <v>0</v>
      </c>
      <c r="EX1657" s="9"/>
      <c r="EY1657" s="10"/>
      <c r="EZ1657" s="11"/>
      <c r="FA1657" s="6">
        <f>SUMIF(FB$191:FB$221,$D1657,FD$191:FD$221)</f>
        <v>0</v>
      </c>
      <c r="FB1657" s="9"/>
      <c r="FC1657" s="10"/>
      <c r="FD1657" s="11"/>
      <c r="FE1657" s="6">
        <f>SUMIF(FF$191:FF$221,$D1657,FH$191:FH$221)</f>
        <v>0</v>
      </c>
      <c r="FF1657" s="9"/>
      <c r="FG1657" s="10"/>
      <c r="FH1657" s="11"/>
      <c r="FI1657" s="6">
        <f>SUMIF(FJ$191:FJ$221,$D1657,FL$191:FL$221)</f>
        <v>0</v>
      </c>
      <c r="FJ1657" s="9"/>
      <c r="FK1657" s="10"/>
      <c r="FL1657" s="11"/>
      <c r="FM1657" s="6">
        <f>SUMIF(FN$191:FN$221,$D1657,FP$191:FP$221)</f>
        <v>0</v>
      </c>
      <c r="FN1657" s="9"/>
      <c r="FO1657" s="10"/>
      <c r="FP1657" s="11"/>
      <c r="FQ1657" s="6">
        <f>SUMIF(FR$191:FR$221,$D1657,FT$191:FT$221)</f>
        <v>0</v>
      </c>
      <c r="FR1657" s="9"/>
      <c r="FS1657" s="10"/>
      <c r="FT1657" s="11"/>
      <c r="FU1657" s="6">
        <f>SUMIF(FV$191:FV$221,$D1657,FX$191:FX$221)</f>
        <v>0</v>
      </c>
      <c r="FV1657" s="9"/>
      <c r="FW1657" s="10"/>
      <c r="FX1657" s="11"/>
      <c r="FY1657" s="6">
        <f>SUMIF(FZ$191:FZ$221,$D1657,GB$191:GB$221)</f>
        <v>0</v>
      </c>
      <c r="FZ1657" s="9"/>
      <c r="GA1657" s="10"/>
      <c r="GB1657" s="11"/>
      <c r="GC1657" s="6">
        <f>SUMIF(GD$191:GD$221,$D1657,GF$191:GF$221)</f>
        <v>0</v>
      </c>
      <c r="GD1657" s="9"/>
      <c r="GE1657" s="10"/>
      <c r="GF1657" s="11"/>
      <c r="GG1657" s="6">
        <f>SUMIF(GH$191:GH$221,$D1657,GJ$191:GJ$221)</f>
        <v>0</v>
      </c>
      <c r="GH1657" s="9"/>
      <c r="GI1657" s="10"/>
      <c r="GJ1657" s="11"/>
      <c r="GK1657" s="6">
        <f>SUMIF(GL$191:GL$221,$D1657,GN$191:GN$221)</f>
        <v>0</v>
      </c>
      <c r="GL1657" s="9"/>
      <c r="GM1657" s="10"/>
      <c r="GN1657" s="11"/>
      <c r="GO1657" s="6">
        <f>SUMIF(GP$191:GP$221,$D1657,GR$191:GR$221)</f>
        <v>0</v>
      </c>
      <c r="GP1657" s="9"/>
      <c r="GQ1657" s="10"/>
      <c r="GR1657" s="11"/>
      <c r="GS1657" s="6">
        <f>SUMIF(GT$191:GT$221,$D1657,GV$191:GV$221)</f>
        <v>0</v>
      </c>
      <c r="GT1657" s="9"/>
      <c r="GU1657" s="10"/>
      <c r="GV1657" s="20"/>
      <c r="GW1657" s="19">
        <f t="shared" si="38"/>
        <v>0</v>
      </c>
      <c r="GX1657" s="472"/>
      <c r="GY1657" s="473"/>
    </row>
    <row r="1658" spans="1:207" ht="30">
      <c r="A1658" s="210" t="s">
        <v>82</v>
      </c>
      <c r="B1658" s="475"/>
      <c r="C1658" s="144" t="s">
        <v>454</v>
      </c>
      <c r="D1658" s="237" t="s">
        <v>450</v>
      </c>
      <c r="E1658" s="206">
        <f>SUMIF(F$222:F$252,$D1658,H$222:H$252)</f>
        <v>0</v>
      </c>
      <c r="F1658" s="9"/>
      <c r="G1658" s="10"/>
      <c r="H1658" s="11"/>
      <c r="I1658" s="6">
        <f>SUMIF(J$222:J$252,$D1658,L$222:L$252)</f>
        <v>0</v>
      </c>
      <c r="J1658" s="9"/>
      <c r="K1658" s="10"/>
      <c r="L1658" s="11"/>
      <c r="M1658" s="6">
        <f>SUMIF(N$222:N$252,$D1658,P$222:P$252)</f>
        <v>0</v>
      </c>
      <c r="N1658" s="9"/>
      <c r="O1658" s="10"/>
      <c r="P1658" s="11"/>
      <c r="Q1658" s="6">
        <f>SUMIF(R$222:R$252,$D1658,T$222:T$252)</f>
        <v>0</v>
      </c>
      <c r="R1658" s="9"/>
      <c r="S1658" s="10"/>
      <c r="T1658" s="11"/>
      <c r="U1658" s="6">
        <f>SUMIF(V$222:V$252,$D1658,X$222:X$252)</f>
        <v>0</v>
      </c>
      <c r="V1658" s="9"/>
      <c r="W1658" s="10"/>
      <c r="X1658" s="11"/>
      <c r="Y1658" s="6">
        <f>SUMIF(Z$222:Z$252,$D1658,AB$222:AB$252)</f>
        <v>0</v>
      </c>
      <c r="Z1658" s="9"/>
      <c r="AA1658" s="10"/>
      <c r="AB1658" s="11"/>
      <c r="AC1658" s="6">
        <f>SUMIF(AD$222:AD$252,$D1658,AF$222:AF$252)</f>
        <v>0</v>
      </c>
      <c r="AD1658" s="9"/>
      <c r="AE1658" s="10"/>
      <c r="AF1658" s="11"/>
      <c r="AG1658" s="6">
        <f>SUMIF(AH$222:AH$252,$D1658,AJ$222:AJ$252)</f>
        <v>0</v>
      </c>
      <c r="AH1658" s="9"/>
      <c r="AI1658" s="10"/>
      <c r="AJ1658" s="11"/>
      <c r="AK1658" s="6">
        <f>SUMIF(AL$222:AL$252,$D1658,AN$222:AN$252)</f>
        <v>0</v>
      </c>
      <c r="AL1658" s="9"/>
      <c r="AM1658" s="10"/>
      <c r="AN1658" s="11"/>
      <c r="AO1658" s="6">
        <f>SUMIF(AP$222:AP$252,$D1658,AR$222:AR$252)</f>
        <v>0</v>
      </c>
      <c r="AP1658" s="9"/>
      <c r="AQ1658" s="10"/>
      <c r="AR1658" s="11"/>
      <c r="AS1658" s="6">
        <f>SUMIF(AT$222:AT$252,$D1658,AV$222:AV$252)</f>
        <v>0</v>
      </c>
      <c r="AT1658" s="9"/>
      <c r="AU1658" s="10"/>
      <c r="AV1658" s="11"/>
      <c r="AW1658" s="6">
        <f>SUMIF(AX$222:AX$252,$D1658,AZ$222:AZ$252)</f>
        <v>0</v>
      </c>
      <c r="AX1658" s="9"/>
      <c r="AY1658" s="10"/>
      <c r="AZ1658" s="11"/>
      <c r="BA1658" s="6">
        <f>SUMIF(BB$222:BB$252,$D1658,BD$222:BD$252)</f>
        <v>0</v>
      </c>
      <c r="BB1658" s="9"/>
      <c r="BC1658" s="10"/>
      <c r="BD1658" s="11"/>
      <c r="BE1658" s="6">
        <f>SUMIF(BF$222:BF$252,$D1658,BH$222:BH$252)</f>
        <v>0</v>
      </c>
      <c r="BF1658" s="9"/>
      <c r="BG1658" s="10"/>
      <c r="BH1658" s="11"/>
      <c r="BI1658" s="6">
        <f>SUMIF(BJ$222:BJ$252,$D1658,BL$222:BL$252)</f>
        <v>0</v>
      </c>
      <c r="BJ1658" s="9"/>
      <c r="BK1658" s="10"/>
      <c r="BL1658" s="11"/>
      <c r="BM1658" s="6">
        <f>SUMIF(BN$222:BN$252,$D1658,BP$222:BP$252)</f>
        <v>0</v>
      </c>
      <c r="BN1658" s="9"/>
      <c r="BO1658" s="10"/>
      <c r="BP1658" s="11"/>
      <c r="BQ1658" s="6">
        <f>SUMIF(BR$222:BR$252,$D1658,BT$222:BT$252)</f>
        <v>0</v>
      </c>
      <c r="BR1658" s="9"/>
      <c r="BS1658" s="10"/>
      <c r="BT1658" s="11"/>
      <c r="BU1658" s="6">
        <f>SUMIF(BV$222:BV$252,$D1658,BX$222:BX$252)</f>
        <v>0</v>
      </c>
      <c r="BV1658" s="9"/>
      <c r="BW1658" s="10"/>
      <c r="BX1658" s="11"/>
      <c r="BY1658" s="6">
        <f>SUMIF(BZ$222:BZ$252,$D1658,CB$222:CB$252)</f>
        <v>0</v>
      </c>
      <c r="BZ1658" s="9"/>
      <c r="CA1658" s="10"/>
      <c r="CB1658" s="11"/>
      <c r="CC1658" s="6">
        <f>SUMIF(CD$222:CD$252,$D1658,CF$222:CF$252)</f>
        <v>0</v>
      </c>
      <c r="CD1658" s="9"/>
      <c r="CE1658" s="10"/>
      <c r="CF1658" s="11"/>
      <c r="CG1658" s="6">
        <f>SUMIF(CH$222:CH$252,$D1658,CJ$222:CJ$252)</f>
        <v>0</v>
      </c>
      <c r="CH1658" s="9"/>
      <c r="CI1658" s="10"/>
      <c r="CJ1658" s="11"/>
      <c r="CK1658" s="6">
        <f>SUMIF(CL$222:CL$252,$D1658,CN$222:CN$252)</f>
        <v>0</v>
      </c>
      <c r="CL1658" s="9"/>
      <c r="CM1658" s="10"/>
      <c r="CN1658" s="11"/>
      <c r="CO1658" s="6">
        <f>SUMIF(CP$222:CP$252,$D1658,CR$222:CR$252)</f>
        <v>0</v>
      </c>
      <c r="CP1658" s="9"/>
      <c r="CQ1658" s="10"/>
      <c r="CR1658" s="11"/>
      <c r="CS1658" s="6">
        <f>SUMIF(CT$222:CT$252,$D1658,CV$222:CV$252)</f>
        <v>0</v>
      </c>
      <c r="CT1658" s="9"/>
      <c r="CU1658" s="10"/>
      <c r="CV1658" s="11"/>
      <c r="CW1658" s="6">
        <f>SUMIF(CX$222:CX$252,$D1658,CZ$222:CZ$252)</f>
        <v>0</v>
      </c>
      <c r="CX1658" s="9"/>
      <c r="CY1658" s="10"/>
      <c r="CZ1658" s="11"/>
      <c r="DA1658" s="6">
        <f>SUMIF(DB$222:DB$252,$D1658,DD$222:DD$252)</f>
        <v>0</v>
      </c>
      <c r="DB1658" s="9"/>
      <c r="DC1658" s="10"/>
      <c r="DD1658" s="11"/>
      <c r="DE1658" s="6">
        <f>SUMIF(DF$222:DF$252,$D1658,DH$222:DH$252)</f>
        <v>0</v>
      </c>
      <c r="DF1658" s="9"/>
      <c r="DG1658" s="10"/>
      <c r="DH1658" s="11"/>
      <c r="DI1658" s="6">
        <f>SUMIF(DJ$222:DJ$252,$D1658,DL$222:DL$252)</f>
        <v>0</v>
      </c>
      <c r="DJ1658" s="9"/>
      <c r="DK1658" s="10"/>
      <c r="DL1658" s="11"/>
      <c r="DM1658" s="6">
        <f>SUMIF(DN$222:DN$252,$D1658,DP$222:DP$252)</f>
        <v>0</v>
      </c>
      <c r="DN1658" s="9"/>
      <c r="DO1658" s="10"/>
      <c r="DP1658" s="11"/>
      <c r="DQ1658" s="6">
        <f>SUMIF(DR$222:DR$252,$D1658,DT$222:DT$252)</f>
        <v>0</v>
      </c>
      <c r="DR1658" s="9"/>
      <c r="DS1658" s="10"/>
      <c r="DT1658" s="11"/>
      <c r="DU1658" s="6">
        <f>SUMIF(DV$222:DV$252,$D1658,DX$222:DX$252)</f>
        <v>0</v>
      </c>
      <c r="DV1658" s="9"/>
      <c r="DW1658" s="10"/>
      <c r="DX1658" s="11"/>
      <c r="DY1658" s="6">
        <f>SUMIF(DZ$222:DZ$252,$D1658,EB$222:EB$252)</f>
        <v>0</v>
      </c>
      <c r="DZ1658" s="9"/>
      <c r="EA1658" s="10"/>
      <c r="EB1658" s="11"/>
      <c r="EC1658" s="6">
        <f>SUMIF(ED$222:ED$252,$D1658,EF$222:EF$252)</f>
        <v>0</v>
      </c>
      <c r="ED1658" s="9"/>
      <c r="EE1658" s="10"/>
      <c r="EF1658" s="11"/>
      <c r="EG1658" s="6">
        <f>SUMIF(EH$222:EH$252,$D1658,EJ$222:EJ$252)</f>
        <v>0</v>
      </c>
      <c r="EH1658" s="9"/>
      <c r="EI1658" s="10"/>
      <c r="EJ1658" s="11"/>
      <c r="EK1658" s="6">
        <f>SUMIF(EL$222:EL$252,$D1658,EN$222:EN$252)</f>
        <v>0</v>
      </c>
      <c r="EL1658" s="9"/>
      <c r="EM1658" s="10"/>
      <c r="EN1658" s="11"/>
      <c r="EO1658" s="6">
        <f>SUMIF(EP$222:EP$252,$D1658,ER$222:ER$252)</f>
        <v>0</v>
      </c>
      <c r="EP1658" s="9"/>
      <c r="EQ1658" s="10"/>
      <c r="ER1658" s="11"/>
      <c r="ES1658" s="6">
        <f>SUMIF(ET$222:ET$252,$D1658,EV$222:EV$252)</f>
        <v>0</v>
      </c>
      <c r="ET1658" s="9"/>
      <c r="EU1658" s="10"/>
      <c r="EV1658" s="11"/>
      <c r="EW1658" s="6">
        <f>SUMIF(EX$222:EX$252,$D1658,EZ$222:EZ$252)</f>
        <v>0</v>
      </c>
      <c r="EX1658" s="9"/>
      <c r="EY1658" s="10"/>
      <c r="EZ1658" s="11"/>
      <c r="FA1658" s="6">
        <f>SUMIF(FB$222:FB$252,$D1658,FD$222:FD$252)</f>
        <v>0</v>
      </c>
      <c r="FB1658" s="9"/>
      <c r="FC1658" s="10"/>
      <c r="FD1658" s="11"/>
      <c r="FE1658" s="6">
        <f>SUMIF(FF$222:FF$252,$D1658,FH$222:FH$252)</f>
        <v>0</v>
      </c>
      <c r="FF1658" s="9"/>
      <c r="FG1658" s="10"/>
      <c r="FH1658" s="11"/>
      <c r="FI1658" s="6">
        <f>SUMIF(FJ$222:FJ$252,$D1658,FL$222:FL$252)</f>
        <v>0</v>
      </c>
      <c r="FJ1658" s="9"/>
      <c r="FK1658" s="10"/>
      <c r="FL1658" s="11"/>
      <c r="FM1658" s="6">
        <f>SUMIF(FN$222:FN$252,$D1658,FP$222:FP$252)</f>
        <v>0</v>
      </c>
      <c r="FN1658" s="9"/>
      <c r="FO1658" s="10"/>
      <c r="FP1658" s="11"/>
      <c r="FQ1658" s="6">
        <f>SUMIF(FR$222:FR$252,$D1658,FT$222:FT$252)</f>
        <v>0</v>
      </c>
      <c r="FR1658" s="9"/>
      <c r="FS1658" s="10"/>
      <c r="FT1658" s="11"/>
      <c r="FU1658" s="6">
        <f>SUMIF(FV$222:FV$252,$D1658,FX$222:FX$252)</f>
        <v>0</v>
      </c>
      <c r="FV1658" s="9"/>
      <c r="FW1658" s="10"/>
      <c r="FX1658" s="11"/>
      <c r="FY1658" s="6">
        <f>SUMIF(FZ$222:FZ$252,$D1658,GB$222:GB$252)</f>
        <v>0</v>
      </c>
      <c r="FZ1658" s="9"/>
      <c r="GA1658" s="10"/>
      <c r="GB1658" s="11"/>
      <c r="GC1658" s="6">
        <f>SUMIF(GD$222:GD$252,$D1658,GF$222:GF$252)</f>
        <v>0</v>
      </c>
      <c r="GD1658" s="9"/>
      <c r="GE1658" s="10"/>
      <c r="GF1658" s="11"/>
      <c r="GG1658" s="6">
        <f>SUMIF(GH$222:GH$252,$D1658,GJ$222:GJ$252)</f>
        <v>0</v>
      </c>
      <c r="GH1658" s="9"/>
      <c r="GI1658" s="10"/>
      <c r="GJ1658" s="11"/>
      <c r="GK1658" s="6">
        <f>SUMIF(GL$222:GL$252,$D1658,GN$222:GN$252)</f>
        <v>0</v>
      </c>
      <c r="GL1658" s="9"/>
      <c r="GM1658" s="10"/>
      <c r="GN1658" s="11"/>
      <c r="GO1658" s="6">
        <f>SUMIF(GP$222:GP$252,$D1658,GR$222:GR$252)</f>
        <v>0</v>
      </c>
      <c r="GP1658" s="9"/>
      <c r="GQ1658" s="10"/>
      <c r="GR1658" s="11"/>
      <c r="GS1658" s="6">
        <f>SUMIF(GT$222:GT$252,$D1658,GV$222:GV$252)</f>
        <v>0</v>
      </c>
      <c r="GT1658" s="9"/>
      <c r="GU1658" s="10"/>
      <c r="GV1658" s="20"/>
      <c r="GW1658" s="19">
        <f t="shared" si="38"/>
        <v>0</v>
      </c>
      <c r="GX1658" s="472"/>
      <c r="GY1658" s="473"/>
    </row>
    <row r="1659" spans="1:207" ht="30">
      <c r="A1659" s="210" t="s">
        <v>83</v>
      </c>
      <c r="B1659" s="475"/>
      <c r="C1659" s="144" t="s">
        <v>454</v>
      </c>
      <c r="D1659" s="237" t="s">
        <v>450</v>
      </c>
      <c r="E1659" s="206">
        <f>SUMIF(F$253:F$283,$D1659,H$253:H$283)</f>
        <v>0</v>
      </c>
      <c r="F1659" s="9"/>
      <c r="G1659" s="10"/>
      <c r="H1659" s="11"/>
      <c r="I1659" s="6">
        <f>SUMIF(J$253:J$283,$D1659,L$253:L$283)</f>
        <v>0</v>
      </c>
      <c r="J1659" s="9"/>
      <c r="K1659" s="10"/>
      <c r="L1659" s="11"/>
      <c r="M1659" s="6">
        <f>SUMIF(N$253:N$283,$D1659,P$253:P$283)</f>
        <v>0</v>
      </c>
      <c r="N1659" s="9"/>
      <c r="O1659" s="10"/>
      <c r="P1659" s="11"/>
      <c r="Q1659" s="6">
        <f>SUMIF(R$253:R$283,$D1659,T$253:T$283)</f>
        <v>0</v>
      </c>
      <c r="R1659" s="9"/>
      <c r="S1659" s="10"/>
      <c r="T1659" s="11"/>
      <c r="U1659" s="6">
        <f>SUMIF(V$253:V$283,$D1659,X$253:X$283)</f>
        <v>0</v>
      </c>
      <c r="V1659" s="9"/>
      <c r="W1659" s="10"/>
      <c r="X1659" s="11"/>
      <c r="Y1659" s="6">
        <f>SUMIF(Z$253:Z$283,$D1659,AB$253:AB$283)</f>
        <v>0</v>
      </c>
      <c r="Z1659" s="9"/>
      <c r="AA1659" s="10"/>
      <c r="AB1659" s="11"/>
      <c r="AC1659" s="6">
        <f>SUMIF(AD$253:AD$283,$D1659,AF$253:AF$283)</f>
        <v>0</v>
      </c>
      <c r="AD1659" s="9"/>
      <c r="AE1659" s="10"/>
      <c r="AF1659" s="11"/>
      <c r="AG1659" s="6">
        <f>SUMIF(AH$253:AH$283,$D1659,AJ$253:AJ$283)</f>
        <v>0</v>
      </c>
      <c r="AH1659" s="9"/>
      <c r="AI1659" s="10"/>
      <c r="AJ1659" s="11"/>
      <c r="AK1659" s="6">
        <f>SUMIF(AL$253:AL$283,$D1659,AN$253:AN$283)</f>
        <v>0</v>
      </c>
      <c r="AL1659" s="9"/>
      <c r="AM1659" s="10"/>
      <c r="AN1659" s="11"/>
      <c r="AO1659" s="6">
        <f>SUMIF(AP$253:AP$283,$D1659,AR$253:AR$283)</f>
        <v>0</v>
      </c>
      <c r="AP1659" s="9"/>
      <c r="AQ1659" s="10"/>
      <c r="AR1659" s="11"/>
      <c r="AS1659" s="6">
        <f>SUMIF(AT$253:AT$283,$D1659,AV$253:AV$283)</f>
        <v>0</v>
      </c>
      <c r="AT1659" s="9"/>
      <c r="AU1659" s="10"/>
      <c r="AV1659" s="11"/>
      <c r="AW1659" s="6">
        <f>SUMIF(AX$253:AX$283,$D1659,AZ$253:AZ$283)</f>
        <v>0</v>
      </c>
      <c r="AX1659" s="9"/>
      <c r="AY1659" s="10"/>
      <c r="AZ1659" s="11"/>
      <c r="BA1659" s="6">
        <f>SUMIF(BB$253:BB$283,$D1659,BD$253:BD$283)</f>
        <v>0</v>
      </c>
      <c r="BB1659" s="9"/>
      <c r="BC1659" s="10"/>
      <c r="BD1659" s="11"/>
      <c r="BE1659" s="6">
        <f>SUMIF(BF$253:BF$283,$D1659,BH$253:BH$283)</f>
        <v>0</v>
      </c>
      <c r="BF1659" s="9"/>
      <c r="BG1659" s="10"/>
      <c r="BH1659" s="11"/>
      <c r="BI1659" s="6">
        <f>SUMIF(BJ$253:BJ$283,$D1659,BL$253:BL$283)</f>
        <v>0</v>
      </c>
      <c r="BJ1659" s="9"/>
      <c r="BK1659" s="10"/>
      <c r="BL1659" s="11"/>
      <c r="BM1659" s="6">
        <f>SUMIF(BN$253:BN$283,$D1659,BP$253:BP$283)</f>
        <v>0</v>
      </c>
      <c r="BN1659" s="9"/>
      <c r="BO1659" s="10"/>
      <c r="BP1659" s="11"/>
      <c r="BQ1659" s="6">
        <f>SUMIF(BR$253:BR$283,$D1659,BT$253:BT$283)</f>
        <v>0</v>
      </c>
      <c r="BR1659" s="9"/>
      <c r="BS1659" s="10"/>
      <c r="BT1659" s="11"/>
      <c r="BU1659" s="6">
        <f>SUMIF(BV$253:BV$283,$D1659,BX$253:BX$283)</f>
        <v>0</v>
      </c>
      <c r="BV1659" s="9"/>
      <c r="BW1659" s="10"/>
      <c r="BX1659" s="11"/>
      <c r="BY1659" s="6">
        <f>SUMIF(BZ$253:BZ$283,$D1659,CB$253:CB$283)</f>
        <v>0</v>
      </c>
      <c r="BZ1659" s="9"/>
      <c r="CA1659" s="10"/>
      <c r="CB1659" s="11"/>
      <c r="CC1659" s="6">
        <f>SUMIF(CD$253:CD$283,$D1659,CF$253:CF$283)</f>
        <v>0</v>
      </c>
      <c r="CD1659" s="9"/>
      <c r="CE1659" s="10"/>
      <c r="CF1659" s="11"/>
      <c r="CG1659" s="6">
        <f>SUMIF(CH$253:CH$283,$D1659,CJ$253:CJ$283)</f>
        <v>0</v>
      </c>
      <c r="CH1659" s="9"/>
      <c r="CI1659" s="10"/>
      <c r="CJ1659" s="11"/>
      <c r="CK1659" s="6">
        <f>SUMIF(CL$253:CL$283,$D1659,CN$253:CN$283)</f>
        <v>0</v>
      </c>
      <c r="CL1659" s="9"/>
      <c r="CM1659" s="10"/>
      <c r="CN1659" s="11"/>
      <c r="CO1659" s="6">
        <f>SUMIF(CP$253:CP$283,$D1659,CR$253:CR$283)</f>
        <v>0</v>
      </c>
      <c r="CP1659" s="9"/>
      <c r="CQ1659" s="10"/>
      <c r="CR1659" s="11"/>
      <c r="CS1659" s="6">
        <f>SUMIF(CT$253:CT$283,$D1659,CV$253:CV$283)</f>
        <v>0</v>
      </c>
      <c r="CT1659" s="9"/>
      <c r="CU1659" s="10"/>
      <c r="CV1659" s="11"/>
      <c r="CW1659" s="6">
        <f>SUMIF(CX$253:CX$283,$D1659,CZ$253:CZ$283)</f>
        <v>0</v>
      </c>
      <c r="CX1659" s="9"/>
      <c r="CY1659" s="10"/>
      <c r="CZ1659" s="11"/>
      <c r="DA1659" s="6">
        <f>SUMIF(DB$253:DB$283,$D1659,DD$253:DD$283)</f>
        <v>0</v>
      </c>
      <c r="DB1659" s="9"/>
      <c r="DC1659" s="10"/>
      <c r="DD1659" s="11"/>
      <c r="DE1659" s="6">
        <f>SUMIF(DF$253:DF$283,$D1659,DH$253:DH$283)</f>
        <v>0</v>
      </c>
      <c r="DF1659" s="9"/>
      <c r="DG1659" s="10"/>
      <c r="DH1659" s="11"/>
      <c r="DI1659" s="6">
        <f>SUMIF(DJ$253:DJ$283,$D1659,DL$253:DL$283)</f>
        <v>0</v>
      </c>
      <c r="DJ1659" s="9"/>
      <c r="DK1659" s="10"/>
      <c r="DL1659" s="11"/>
      <c r="DM1659" s="6">
        <f>SUMIF(DN$253:DN$283,$D1659,DP$253:DP$283)</f>
        <v>0</v>
      </c>
      <c r="DN1659" s="9"/>
      <c r="DO1659" s="10"/>
      <c r="DP1659" s="11"/>
      <c r="DQ1659" s="6">
        <f>SUMIF(DR$253:DR$283,$D1659,DT$253:DT$283)</f>
        <v>0</v>
      </c>
      <c r="DR1659" s="9"/>
      <c r="DS1659" s="10"/>
      <c r="DT1659" s="11"/>
      <c r="DU1659" s="6">
        <f>SUMIF(DV$253:DV$283,$D1659,DX$253:DX$283)</f>
        <v>0</v>
      </c>
      <c r="DV1659" s="9"/>
      <c r="DW1659" s="10"/>
      <c r="DX1659" s="11"/>
      <c r="DY1659" s="6">
        <f>SUMIF(DZ$253:DZ$283,$D1659,EB$253:EB$283)</f>
        <v>0</v>
      </c>
      <c r="DZ1659" s="9"/>
      <c r="EA1659" s="10"/>
      <c r="EB1659" s="11"/>
      <c r="EC1659" s="6">
        <f>SUMIF(ED$253:ED$283,$D1659,EF$253:EF$283)</f>
        <v>0</v>
      </c>
      <c r="ED1659" s="9"/>
      <c r="EE1659" s="10"/>
      <c r="EF1659" s="11"/>
      <c r="EG1659" s="6">
        <f>SUMIF(EH$253:EH$283,$D1659,EJ$253:EJ$283)</f>
        <v>0</v>
      </c>
      <c r="EH1659" s="9"/>
      <c r="EI1659" s="10"/>
      <c r="EJ1659" s="11"/>
      <c r="EK1659" s="6">
        <f>SUMIF(EL$253:EL$283,$D1659,EN$253:EN$283)</f>
        <v>0</v>
      </c>
      <c r="EL1659" s="9"/>
      <c r="EM1659" s="10"/>
      <c r="EN1659" s="11"/>
      <c r="EO1659" s="6">
        <f>SUMIF(EP$253:EP$283,$D1659,ER$253:ER$283)</f>
        <v>0</v>
      </c>
      <c r="EP1659" s="9"/>
      <c r="EQ1659" s="10"/>
      <c r="ER1659" s="11"/>
      <c r="ES1659" s="6">
        <f>SUMIF(ET$253:ET$283,$D1659,EV$253:EV$283)</f>
        <v>0</v>
      </c>
      <c r="ET1659" s="9"/>
      <c r="EU1659" s="10"/>
      <c r="EV1659" s="11"/>
      <c r="EW1659" s="6">
        <f>SUMIF(EX$253:EX$283,$D1659,EZ$253:EZ$283)</f>
        <v>0</v>
      </c>
      <c r="EX1659" s="9"/>
      <c r="EY1659" s="10"/>
      <c r="EZ1659" s="11"/>
      <c r="FA1659" s="6">
        <f>SUMIF(FB$253:FB$283,$D1659,FD$253:FD$283)</f>
        <v>0</v>
      </c>
      <c r="FB1659" s="9"/>
      <c r="FC1659" s="10"/>
      <c r="FD1659" s="11"/>
      <c r="FE1659" s="6">
        <f>SUMIF(FF$253:FF$283,$D1659,FH$253:FH$283)</f>
        <v>0</v>
      </c>
      <c r="FF1659" s="9"/>
      <c r="FG1659" s="10"/>
      <c r="FH1659" s="11"/>
      <c r="FI1659" s="6">
        <f>SUMIF(FJ$253:FJ$283,$D1659,FL$253:FL$283)</f>
        <v>0</v>
      </c>
      <c r="FJ1659" s="9"/>
      <c r="FK1659" s="10"/>
      <c r="FL1659" s="11"/>
      <c r="FM1659" s="6">
        <f>SUMIF(FN$253:FN$283,$D1659,FP$253:FP$283)</f>
        <v>0</v>
      </c>
      <c r="FN1659" s="9"/>
      <c r="FO1659" s="10"/>
      <c r="FP1659" s="11"/>
      <c r="FQ1659" s="6">
        <f>SUMIF(FR$253:FR$283,$D1659,FT$253:FT$283)</f>
        <v>0</v>
      </c>
      <c r="FR1659" s="9"/>
      <c r="FS1659" s="10"/>
      <c r="FT1659" s="11"/>
      <c r="FU1659" s="6">
        <f>SUMIF(FV$253:FV$283,$D1659,FX$253:FX$283)</f>
        <v>0</v>
      </c>
      <c r="FV1659" s="9"/>
      <c r="FW1659" s="10"/>
      <c r="FX1659" s="11"/>
      <c r="FY1659" s="6">
        <f>SUMIF(FZ$253:FZ$283,$D1659,GB$253:GB$283)</f>
        <v>0</v>
      </c>
      <c r="FZ1659" s="9"/>
      <c r="GA1659" s="10"/>
      <c r="GB1659" s="11"/>
      <c r="GC1659" s="6">
        <f>SUMIF(GD$253:GD$283,$D1659,GF$253:GF$283)</f>
        <v>0</v>
      </c>
      <c r="GD1659" s="9"/>
      <c r="GE1659" s="10"/>
      <c r="GF1659" s="11"/>
      <c r="GG1659" s="6">
        <f>SUMIF(GH$253:GH$283,$D1659,GJ$253:GJ$283)</f>
        <v>0</v>
      </c>
      <c r="GH1659" s="9"/>
      <c r="GI1659" s="10"/>
      <c r="GJ1659" s="11"/>
      <c r="GK1659" s="6">
        <f>SUMIF(GL$253:GL$283,$D1659,GN$253:GN$283)</f>
        <v>0</v>
      </c>
      <c r="GL1659" s="9"/>
      <c r="GM1659" s="10"/>
      <c r="GN1659" s="11"/>
      <c r="GO1659" s="6">
        <f>SUMIF(GP$253:GP$283,$D1659,GR$253:GR$283)</f>
        <v>0</v>
      </c>
      <c r="GP1659" s="9"/>
      <c r="GQ1659" s="10"/>
      <c r="GR1659" s="11"/>
      <c r="GS1659" s="6">
        <f>SUMIF(GT$253:GT$283,$D1659,GV$253:GV$283)</f>
        <v>0</v>
      </c>
      <c r="GT1659" s="9"/>
      <c r="GU1659" s="10"/>
      <c r="GV1659" s="20"/>
      <c r="GW1659" s="19">
        <f t="shared" si="38"/>
        <v>0</v>
      </c>
      <c r="GX1659" s="472"/>
      <c r="GY1659" s="473"/>
    </row>
    <row r="1660" spans="1:207" ht="30">
      <c r="A1660" s="210" t="s">
        <v>84</v>
      </c>
      <c r="B1660" s="475"/>
      <c r="C1660" s="144" t="s">
        <v>454</v>
      </c>
      <c r="D1660" s="237" t="s">
        <v>450</v>
      </c>
      <c r="E1660" s="206">
        <f>SUMIF(F$284:F$314,$D1660,H$284:H$314)</f>
        <v>0</v>
      </c>
      <c r="F1660" s="9"/>
      <c r="G1660" s="10"/>
      <c r="H1660" s="11"/>
      <c r="I1660" s="6">
        <f>SUMIF(J$284:J$314,$D1660,L$284:L$314)</f>
        <v>0</v>
      </c>
      <c r="J1660" s="9"/>
      <c r="K1660" s="10"/>
      <c r="L1660" s="11"/>
      <c r="M1660" s="6">
        <f>SUMIF(N$284:N$314,$D1660,P$284:P$314)</f>
        <v>0</v>
      </c>
      <c r="N1660" s="9"/>
      <c r="O1660" s="10"/>
      <c r="P1660" s="11"/>
      <c r="Q1660" s="6">
        <f>SUMIF(R$284:R$314,$D1660,T$284:T$314)</f>
        <v>0</v>
      </c>
      <c r="R1660" s="9"/>
      <c r="S1660" s="10"/>
      <c r="T1660" s="11"/>
      <c r="U1660" s="6">
        <f>SUMIF(V$284:V$314,$D1660,X$284:X$314)</f>
        <v>0</v>
      </c>
      <c r="V1660" s="9"/>
      <c r="W1660" s="10"/>
      <c r="X1660" s="11"/>
      <c r="Y1660" s="6">
        <f>SUMIF(Z$284:Z$314,$D1660,AB$284:AB$314)</f>
        <v>0</v>
      </c>
      <c r="Z1660" s="9"/>
      <c r="AA1660" s="10"/>
      <c r="AB1660" s="11"/>
      <c r="AC1660" s="6">
        <f>SUMIF(AD$284:AD$314,$D1660,AF$284:AF$314)</f>
        <v>0</v>
      </c>
      <c r="AD1660" s="9"/>
      <c r="AE1660" s="10"/>
      <c r="AF1660" s="11"/>
      <c r="AG1660" s="6">
        <f>SUMIF(AH$284:AH$314,$D1660,AJ$284:AJ$314)</f>
        <v>0</v>
      </c>
      <c r="AH1660" s="9"/>
      <c r="AI1660" s="10"/>
      <c r="AJ1660" s="11"/>
      <c r="AK1660" s="6">
        <f>SUMIF(AL$284:AL$314,$D1660,AN$284:AN$314)</f>
        <v>0</v>
      </c>
      <c r="AL1660" s="9"/>
      <c r="AM1660" s="10"/>
      <c r="AN1660" s="11"/>
      <c r="AO1660" s="6">
        <f>SUMIF(AP$284:AP$314,$D1660,AR$284:AR$314)</f>
        <v>0</v>
      </c>
      <c r="AP1660" s="9"/>
      <c r="AQ1660" s="10"/>
      <c r="AR1660" s="11"/>
      <c r="AS1660" s="6">
        <f>SUMIF(AT$284:AT$314,$D1660,AV$284:AV$314)</f>
        <v>0</v>
      </c>
      <c r="AT1660" s="9"/>
      <c r="AU1660" s="10"/>
      <c r="AV1660" s="11"/>
      <c r="AW1660" s="6">
        <f>SUMIF(AX$284:AX$314,$D1660,AZ$284:AZ$314)</f>
        <v>0</v>
      </c>
      <c r="AX1660" s="9"/>
      <c r="AY1660" s="10"/>
      <c r="AZ1660" s="11"/>
      <c r="BA1660" s="6">
        <f>SUMIF(BB$284:BB$314,$D1660,BD$284:BD$314)</f>
        <v>0</v>
      </c>
      <c r="BB1660" s="9"/>
      <c r="BC1660" s="10"/>
      <c r="BD1660" s="11"/>
      <c r="BE1660" s="6">
        <f>SUMIF(BF$284:BF$314,$D1660,BH$284:BH$314)</f>
        <v>0</v>
      </c>
      <c r="BF1660" s="9"/>
      <c r="BG1660" s="10"/>
      <c r="BH1660" s="11"/>
      <c r="BI1660" s="6">
        <f>SUMIF(BJ$284:BJ$314,$D1660,BL$284:BL$314)</f>
        <v>0</v>
      </c>
      <c r="BJ1660" s="9"/>
      <c r="BK1660" s="10"/>
      <c r="BL1660" s="11"/>
      <c r="BM1660" s="6">
        <f>SUMIF(BN$284:BN$314,$D1660,BP$284:BP$314)</f>
        <v>0</v>
      </c>
      <c r="BN1660" s="9"/>
      <c r="BO1660" s="10"/>
      <c r="BP1660" s="11"/>
      <c r="BQ1660" s="6">
        <f>SUMIF(BR$284:BR$314,$D1660,BT$284:BT$314)</f>
        <v>0</v>
      </c>
      <c r="BR1660" s="9"/>
      <c r="BS1660" s="10"/>
      <c r="BT1660" s="11"/>
      <c r="BU1660" s="6">
        <f>SUMIF(BV$284:BV$314,$D1660,BX$284:BX$314)</f>
        <v>0</v>
      </c>
      <c r="BV1660" s="9"/>
      <c r="BW1660" s="10"/>
      <c r="BX1660" s="11"/>
      <c r="BY1660" s="6">
        <f>SUMIF(BZ$284:BZ$314,$D1660,CB$284:CB$314)</f>
        <v>0</v>
      </c>
      <c r="BZ1660" s="9"/>
      <c r="CA1660" s="10"/>
      <c r="CB1660" s="11"/>
      <c r="CC1660" s="6">
        <f>SUMIF(CD$284:CD$314,$D1660,CF$284:CF$314)</f>
        <v>0</v>
      </c>
      <c r="CD1660" s="9"/>
      <c r="CE1660" s="10"/>
      <c r="CF1660" s="11"/>
      <c r="CG1660" s="6">
        <f>SUMIF(CH$284:CH$314,$D1660,CJ$284:CJ$314)</f>
        <v>0</v>
      </c>
      <c r="CH1660" s="9"/>
      <c r="CI1660" s="10"/>
      <c r="CJ1660" s="11"/>
      <c r="CK1660" s="6">
        <f>SUMIF(CL$284:CL$314,$D1660,CN$284:CN$314)</f>
        <v>0</v>
      </c>
      <c r="CL1660" s="9"/>
      <c r="CM1660" s="10"/>
      <c r="CN1660" s="11"/>
      <c r="CO1660" s="6">
        <f>SUMIF(CP$284:CP$314,$D1660,CR$284:CR$314)</f>
        <v>0</v>
      </c>
      <c r="CP1660" s="9"/>
      <c r="CQ1660" s="10"/>
      <c r="CR1660" s="11"/>
      <c r="CS1660" s="6">
        <f>SUMIF(CT$284:CT$314,$D1660,CV$284:CV$314)</f>
        <v>0</v>
      </c>
      <c r="CT1660" s="9"/>
      <c r="CU1660" s="10"/>
      <c r="CV1660" s="11"/>
      <c r="CW1660" s="6">
        <f>SUMIF(CX$284:CX$314,$D1660,CZ$284:CZ$314)</f>
        <v>0</v>
      </c>
      <c r="CX1660" s="9"/>
      <c r="CY1660" s="10"/>
      <c r="CZ1660" s="11"/>
      <c r="DA1660" s="6">
        <f>SUMIF(DB$284:DB$314,$D1660,DD$284:DD$314)</f>
        <v>0</v>
      </c>
      <c r="DB1660" s="9"/>
      <c r="DC1660" s="10"/>
      <c r="DD1660" s="11"/>
      <c r="DE1660" s="6">
        <f>SUMIF(DF$284:DF$314,$D1660,DH$284:DH$314)</f>
        <v>0</v>
      </c>
      <c r="DF1660" s="9"/>
      <c r="DG1660" s="10"/>
      <c r="DH1660" s="11"/>
      <c r="DI1660" s="6">
        <f>SUMIF(DJ$284:DJ$314,$D1660,DL$284:DL$314)</f>
        <v>0</v>
      </c>
      <c r="DJ1660" s="9"/>
      <c r="DK1660" s="10"/>
      <c r="DL1660" s="11"/>
      <c r="DM1660" s="6">
        <f>SUMIF(DN$284:DN$314,$D1660,DP$284:DP$314)</f>
        <v>0</v>
      </c>
      <c r="DN1660" s="9"/>
      <c r="DO1660" s="10"/>
      <c r="DP1660" s="11"/>
      <c r="DQ1660" s="6">
        <f>SUMIF(DR$284:DR$314,$D1660,DT$284:DT$314)</f>
        <v>0</v>
      </c>
      <c r="DR1660" s="9"/>
      <c r="DS1660" s="10"/>
      <c r="DT1660" s="11"/>
      <c r="DU1660" s="6">
        <f>SUMIF(DV$284:DV$314,$D1660,DX$284:DX$314)</f>
        <v>0</v>
      </c>
      <c r="DV1660" s="9"/>
      <c r="DW1660" s="10"/>
      <c r="DX1660" s="11"/>
      <c r="DY1660" s="6">
        <f>SUMIF(DZ$284:DZ$314,$D1660,EB$284:EB$314)</f>
        <v>0</v>
      </c>
      <c r="DZ1660" s="9"/>
      <c r="EA1660" s="10"/>
      <c r="EB1660" s="11"/>
      <c r="EC1660" s="6">
        <f>SUMIF(ED$284:ED$314,$D1660,EF$284:EF$314)</f>
        <v>0</v>
      </c>
      <c r="ED1660" s="9"/>
      <c r="EE1660" s="10"/>
      <c r="EF1660" s="11"/>
      <c r="EG1660" s="6">
        <f>SUMIF(EH$284:EH$314,$D1660,EJ$284:EJ$314)</f>
        <v>0</v>
      </c>
      <c r="EH1660" s="9"/>
      <c r="EI1660" s="10"/>
      <c r="EJ1660" s="11"/>
      <c r="EK1660" s="6">
        <f>SUMIF(EL$284:EL$314,$D1660,EN$284:EN$314)</f>
        <v>0</v>
      </c>
      <c r="EL1660" s="9"/>
      <c r="EM1660" s="10"/>
      <c r="EN1660" s="11"/>
      <c r="EO1660" s="6">
        <f>SUMIF(EP$284:EP$314,$D1660,ER$284:ER$314)</f>
        <v>0</v>
      </c>
      <c r="EP1660" s="9"/>
      <c r="EQ1660" s="10"/>
      <c r="ER1660" s="11"/>
      <c r="ES1660" s="6">
        <f>SUMIF(ET$284:ET$314,$D1660,EV$284:EV$314)</f>
        <v>0</v>
      </c>
      <c r="ET1660" s="9"/>
      <c r="EU1660" s="10"/>
      <c r="EV1660" s="11"/>
      <c r="EW1660" s="6">
        <f>SUMIF(EX$284:EX$314,$D1660,EZ$284:EZ$314)</f>
        <v>0</v>
      </c>
      <c r="EX1660" s="9"/>
      <c r="EY1660" s="10"/>
      <c r="EZ1660" s="11"/>
      <c r="FA1660" s="6">
        <f>SUMIF(FB$284:FB$314,$D1660,FD$284:FD$314)</f>
        <v>0</v>
      </c>
      <c r="FB1660" s="9"/>
      <c r="FC1660" s="10"/>
      <c r="FD1660" s="11"/>
      <c r="FE1660" s="6">
        <f>SUMIF(FF$284:FF$314,$D1660,FH$284:FH$314)</f>
        <v>0</v>
      </c>
      <c r="FF1660" s="9"/>
      <c r="FG1660" s="10"/>
      <c r="FH1660" s="11"/>
      <c r="FI1660" s="6">
        <f>SUMIF(FJ$284:FJ$314,$D1660,FL$284:FL$314)</f>
        <v>0</v>
      </c>
      <c r="FJ1660" s="9"/>
      <c r="FK1660" s="10"/>
      <c r="FL1660" s="11"/>
      <c r="FM1660" s="6">
        <f>SUMIF(FN$284:FN$314,$D1660,FP$284:FP$314)</f>
        <v>0</v>
      </c>
      <c r="FN1660" s="9"/>
      <c r="FO1660" s="10"/>
      <c r="FP1660" s="11"/>
      <c r="FQ1660" s="6">
        <f>SUMIF(FR$284:FR$314,$D1660,FT$284:FT$314)</f>
        <v>0</v>
      </c>
      <c r="FR1660" s="9"/>
      <c r="FS1660" s="10"/>
      <c r="FT1660" s="11"/>
      <c r="FU1660" s="6">
        <f>SUMIF(FV$284:FV$314,$D1660,FX$284:FX$314)</f>
        <v>0</v>
      </c>
      <c r="FV1660" s="9"/>
      <c r="FW1660" s="10"/>
      <c r="FX1660" s="11"/>
      <c r="FY1660" s="6">
        <f>SUMIF(FZ$284:FZ$314,$D1660,GB$284:GB$314)</f>
        <v>0</v>
      </c>
      <c r="FZ1660" s="9"/>
      <c r="GA1660" s="10"/>
      <c r="GB1660" s="11"/>
      <c r="GC1660" s="6">
        <f>SUMIF(GD$284:GD$314,$D1660,GF$284:GF$314)</f>
        <v>0</v>
      </c>
      <c r="GD1660" s="9"/>
      <c r="GE1660" s="10"/>
      <c r="GF1660" s="11"/>
      <c r="GG1660" s="6">
        <f>SUMIF(GH$284:GH$314,$D1660,GJ$284:GJ$314)</f>
        <v>0</v>
      </c>
      <c r="GH1660" s="9"/>
      <c r="GI1660" s="10"/>
      <c r="GJ1660" s="11"/>
      <c r="GK1660" s="6">
        <f>SUMIF(GL$284:GL$314,$D1660,GN$284:GN$314)</f>
        <v>0</v>
      </c>
      <c r="GL1660" s="9"/>
      <c r="GM1660" s="10"/>
      <c r="GN1660" s="11"/>
      <c r="GO1660" s="6">
        <f>SUMIF(GP$284:GP$314,$D1660,GR$284:GR$314)</f>
        <v>0</v>
      </c>
      <c r="GP1660" s="9"/>
      <c r="GQ1660" s="10"/>
      <c r="GR1660" s="11"/>
      <c r="GS1660" s="6">
        <f>SUMIF(GT$284:GT$314,$D1660,GV$284:GV$314)</f>
        <v>0</v>
      </c>
      <c r="GT1660" s="9"/>
      <c r="GU1660" s="10"/>
      <c r="GV1660" s="20"/>
      <c r="GW1660" s="19">
        <f t="shared" si="38"/>
        <v>0</v>
      </c>
      <c r="GX1660" s="472"/>
      <c r="GY1660" s="473"/>
    </row>
    <row r="1661" spans="1:207" ht="30">
      <c r="A1661" s="210" t="s">
        <v>85</v>
      </c>
      <c r="B1661" s="475"/>
      <c r="C1661" s="144" t="s">
        <v>454</v>
      </c>
      <c r="D1661" s="237" t="s">
        <v>450</v>
      </c>
      <c r="E1661" s="207">
        <f>SUMIF(F$315:F$345,$D1661,H$315:H$345)</f>
        <v>0</v>
      </c>
      <c r="F1661" s="12"/>
      <c r="G1661" s="13"/>
      <c r="H1661" s="14"/>
      <c r="I1661" s="6">
        <f>SUMIF(J$315:J$345,$D1661,L$315:L$345)</f>
        <v>0</v>
      </c>
      <c r="J1661" s="12"/>
      <c r="K1661" s="13"/>
      <c r="L1661" s="14"/>
      <c r="M1661" s="7">
        <f>SUMIF(N$315:N$345,$D1661,P$315:P$345)</f>
        <v>0</v>
      </c>
      <c r="N1661" s="12"/>
      <c r="O1661" s="13"/>
      <c r="P1661" s="14"/>
      <c r="Q1661" s="6">
        <f>SUMIF(R$315:R$345,$D1661,T$315:T$345)</f>
        <v>0</v>
      </c>
      <c r="R1661" s="12"/>
      <c r="S1661" s="13"/>
      <c r="T1661" s="14"/>
      <c r="U1661" s="7">
        <f>SUMIF(V$315:V$345,$D1661,X$315:X$345)</f>
        <v>0</v>
      </c>
      <c r="V1661" s="12"/>
      <c r="W1661" s="13"/>
      <c r="X1661" s="14"/>
      <c r="Y1661" s="6">
        <f>SUMIF(Z$315:Z$345,$D1661,AB$315:AB$345)</f>
        <v>0</v>
      </c>
      <c r="Z1661" s="12"/>
      <c r="AA1661" s="13"/>
      <c r="AB1661" s="14"/>
      <c r="AC1661" s="7">
        <f>SUMIF(AD$315:AD$345,$D1661,AF$315:AF$345)</f>
        <v>0</v>
      </c>
      <c r="AD1661" s="12"/>
      <c r="AE1661" s="13"/>
      <c r="AF1661" s="14"/>
      <c r="AG1661" s="7">
        <f>SUMIF(AH$315:AH$345,$D1661,AJ$315:AJ$345)</f>
        <v>0</v>
      </c>
      <c r="AH1661" s="12"/>
      <c r="AI1661" s="13"/>
      <c r="AJ1661" s="14"/>
      <c r="AK1661" s="7">
        <f>SUMIF(AL$315:AL$345,$D1661,AN$315:AN$345)</f>
        <v>0</v>
      </c>
      <c r="AL1661" s="12"/>
      <c r="AM1661" s="13"/>
      <c r="AN1661" s="14"/>
      <c r="AO1661" s="7">
        <f>SUMIF(AP$315:AP$345,$D1661,AR$315:AR$345)</f>
        <v>0</v>
      </c>
      <c r="AP1661" s="12"/>
      <c r="AQ1661" s="13"/>
      <c r="AR1661" s="14"/>
      <c r="AS1661" s="7">
        <f>SUMIF(AT$315:AT$345,$D1661,AV$315:AV$345)</f>
        <v>0</v>
      </c>
      <c r="AT1661" s="12"/>
      <c r="AU1661" s="13"/>
      <c r="AV1661" s="14"/>
      <c r="AW1661" s="7">
        <f>SUMIF(AX$315:AX$345,$D1661,AZ$315:AZ$345)</f>
        <v>0</v>
      </c>
      <c r="AX1661" s="12"/>
      <c r="AY1661" s="13"/>
      <c r="AZ1661" s="14"/>
      <c r="BA1661" s="7">
        <f>SUMIF(BB$315:BB$345,$D1661,BD$315:BD$345)</f>
        <v>0</v>
      </c>
      <c r="BB1661" s="12"/>
      <c r="BC1661" s="13"/>
      <c r="BD1661" s="14"/>
      <c r="BE1661" s="7">
        <f>SUMIF(BF$315:BF$345,$D1661,BH$315:BH$345)</f>
        <v>0</v>
      </c>
      <c r="BF1661" s="12"/>
      <c r="BG1661" s="13"/>
      <c r="BH1661" s="14"/>
      <c r="BI1661" s="7">
        <f>SUMIF(BJ$315:BJ$345,$D1661,BL$315:BL$345)</f>
        <v>0</v>
      </c>
      <c r="BJ1661" s="12"/>
      <c r="BK1661" s="13"/>
      <c r="BL1661" s="14"/>
      <c r="BM1661" s="7">
        <f>SUMIF(BN$315:BN$345,$D1661,BP$315:BP$345)</f>
        <v>0</v>
      </c>
      <c r="BN1661" s="12"/>
      <c r="BO1661" s="13"/>
      <c r="BP1661" s="14"/>
      <c r="BQ1661" s="7">
        <f>SUMIF(BR$315:BR$345,$D1661,BT$315:BT$345)</f>
        <v>0</v>
      </c>
      <c r="BR1661" s="12"/>
      <c r="BS1661" s="13"/>
      <c r="BT1661" s="14"/>
      <c r="BU1661" s="7">
        <f>SUMIF(BV$315:BV$345,$D1661,BX$315:BX$345)</f>
        <v>0</v>
      </c>
      <c r="BV1661" s="12"/>
      <c r="BW1661" s="13"/>
      <c r="BX1661" s="14"/>
      <c r="BY1661" s="7">
        <f>SUMIF(BZ$315:BZ$345,$D1661,CB$315:CB$345)</f>
        <v>0</v>
      </c>
      <c r="BZ1661" s="12"/>
      <c r="CA1661" s="13"/>
      <c r="CB1661" s="14"/>
      <c r="CC1661" s="7">
        <f>SUMIF(CD$315:CD$345,$D1661,CF$315:CF$345)</f>
        <v>0</v>
      </c>
      <c r="CD1661" s="12"/>
      <c r="CE1661" s="13"/>
      <c r="CF1661" s="14"/>
      <c r="CG1661" s="7">
        <f>SUMIF(CH$315:CH$345,$D1661,CJ$315:CJ$345)</f>
        <v>0</v>
      </c>
      <c r="CH1661" s="12"/>
      <c r="CI1661" s="13"/>
      <c r="CJ1661" s="14"/>
      <c r="CK1661" s="7">
        <f>SUMIF(CL$315:CL$345,$D1661,CN$315:CN$345)</f>
        <v>0</v>
      </c>
      <c r="CL1661" s="12"/>
      <c r="CM1661" s="13"/>
      <c r="CN1661" s="14"/>
      <c r="CO1661" s="7">
        <f>SUMIF(CP$315:CP$345,$D1661,CR$315:CR$345)</f>
        <v>0</v>
      </c>
      <c r="CP1661" s="12"/>
      <c r="CQ1661" s="13"/>
      <c r="CR1661" s="14"/>
      <c r="CS1661" s="7">
        <f>SUMIF(CT$315:CT$345,$D1661,CV$315:CV$345)</f>
        <v>0</v>
      </c>
      <c r="CT1661" s="12"/>
      <c r="CU1661" s="13"/>
      <c r="CV1661" s="14"/>
      <c r="CW1661" s="7">
        <f>SUMIF(CX$315:CX$345,$D1661,CZ$315:CZ$345)</f>
        <v>0</v>
      </c>
      <c r="CX1661" s="12"/>
      <c r="CY1661" s="13"/>
      <c r="CZ1661" s="14"/>
      <c r="DA1661" s="7">
        <f>SUMIF(DB$315:DB$345,$D1661,DD$315:DD$345)</f>
        <v>0</v>
      </c>
      <c r="DB1661" s="12"/>
      <c r="DC1661" s="13"/>
      <c r="DD1661" s="14"/>
      <c r="DE1661" s="7">
        <f>SUMIF(DF$315:DF$345,$D1661,DH$315:DH$345)</f>
        <v>0</v>
      </c>
      <c r="DF1661" s="12"/>
      <c r="DG1661" s="13"/>
      <c r="DH1661" s="14"/>
      <c r="DI1661" s="7">
        <f>SUMIF(DJ$315:DJ$345,$D1661,DL$315:DL$345)</f>
        <v>0</v>
      </c>
      <c r="DJ1661" s="12"/>
      <c r="DK1661" s="13"/>
      <c r="DL1661" s="14"/>
      <c r="DM1661" s="7">
        <f>SUMIF(DN$315:DN$345,$D1661,DP$315:DP$345)</f>
        <v>0</v>
      </c>
      <c r="DN1661" s="12"/>
      <c r="DO1661" s="13"/>
      <c r="DP1661" s="14"/>
      <c r="DQ1661" s="7">
        <f>SUMIF(DR$315:DR$345,$D1661,DT$315:DT$345)</f>
        <v>0</v>
      </c>
      <c r="DR1661" s="12"/>
      <c r="DS1661" s="13"/>
      <c r="DT1661" s="14"/>
      <c r="DU1661" s="7">
        <f>SUMIF(DV$315:DV$345,$D1661,DX$315:DX$345)</f>
        <v>0</v>
      </c>
      <c r="DV1661" s="12"/>
      <c r="DW1661" s="13"/>
      <c r="DX1661" s="14"/>
      <c r="DY1661" s="7">
        <f>SUMIF(DZ$315:DZ$345,$D1661,EB$315:EB$345)</f>
        <v>0</v>
      </c>
      <c r="DZ1661" s="12"/>
      <c r="EA1661" s="13"/>
      <c r="EB1661" s="14"/>
      <c r="EC1661" s="7">
        <f>SUMIF(ED$315:ED$345,$D1661,EF$315:EF$345)</f>
        <v>0</v>
      </c>
      <c r="ED1661" s="12"/>
      <c r="EE1661" s="13"/>
      <c r="EF1661" s="14"/>
      <c r="EG1661" s="7">
        <f>SUMIF(EH$315:EH$345,$D1661,EJ$315:EJ$345)</f>
        <v>0</v>
      </c>
      <c r="EH1661" s="12"/>
      <c r="EI1661" s="13"/>
      <c r="EJ1661" s="14"/>
      <c r="EK1661" s="7">
        <f>SUMIF(EL$315:EL$345,$D1661,EN$315:EN$345)</f>
        <v>0</v>
      </c>
      <c r="EL1661" s="12"/>
      <c r="EM1661" s="13"/>
      <c r="EN1661" s="14"/>
      <c r="EO1661" s="7">
        <f>SUMIF(EP$315:EP$345,$D1661,ER$315:ER$345)</f>
        <v>0</v>
      </c>
      <c r="EP1661" s="12"/>
      <c r="EQ1661" s="13"/>
      <c r="ER1661" s="14"/>
      <c r="ES1661" s="7">
        <f>SUMIF(ET$315:ET$345,$D1661,EV$315:EV$345)</f>
        <v>0</v>
      </c>
      <c r="ET1661" s="12"/>
      <c r="EU1661" s="13"/>
      <c r="EV1661" s="14"/>
      <c r="EW1661" s="7">
        <f>SUMIF(EX$315:EX$345,$D1661,EZ$315:EZ$345)</f>
        <v>0</v>
      </c>
      <c r="EX1661" s="12"/>
      <c r="EY1661" s="13"/>
      <c r="EZ1661" s="14"/>
      <c r="FA1661" s="7">
        <f>SUMIF(FB$315:FB$345,$D1661,FD$315:FD$345)</f>
        <v>0</v>
      </c>
      <c r="FB1661" s="12"/>
      <c r="FC1661" s="13"/>
      <c r="FD1661" s="14"/>
      <c r="FE1661" s="7">
        <f>SUMIF(FF$315:FF$345,$D1661,FH$315:FH$345)</f>
        <v>0</v>
      </c>
      <c r="FF1661" s="12"/>
      <c r="FG1661" s="13"/>
      <c r="FH1661" s="14"/>
      <c r="FI1661" s="7">
        <f>SUMIF(FJ$315:FJ$345,$D1661,FL$315:FL$345)</f>
        <v>0</v>
      </c>
      <c r="FJ1661" s="12"/>
      <c r="FK1661" s="13"/>
      <c r="FL1661" s="14"/>
      <c r="FM1661" s="7">
        <f>SUMIF(FN$315:FN$345,$D1661,FP$315:FP$345)</f>
        <v>0</v>
      </c>
      <c r="FN1661" s="12"/>
      <c r="FO1661" s="13"/>
      <c r="FP1661" s="14"/>
      <c r="FQ1661" s="7">
        <f>SUMIF(FR$315:FR$345,$D1661,FT$315:FT$345)</f>
        <v>0</v>
      </c>
      <c r="FR1661" s="12"/>
      <c r="FS1661" s="13"/>
      <c r="FT1661" s="14"/>
      <c r="FU1661" s="7">
        <f>SUMIF(FV$315:FV$345,$D1661,FX$315:FX$345)</f>
        <v>0</v>
      </c>
      <c r="FV1661" s="12"/>
      <c r="FW1661" s="13"/>
      <c r="FX1661" s="14"/>
      <c r="FY1661" s="7">
        <f>SUMIF(FZ$315:FZ$345,$D1661,GB$315:GB$345)</f>
        <v>0</v>
      </c>
      <c r="FZ1661" s="12"/>
      <c r="GA1661" s="13"/>
      <c r="GB1661" s="14"/>
      <c r="GC1661" s="7">
        <f>SUMIF(GD$315:GD$345,$D1661,GF$315:GF$345)</f>
        <v>0</v>
      </c>
      <c r="GD1661" s="12"/>
      <c r="GE1661" s="13"/>
      <c r="GF1661" s="14"/>
      <c r="GG1661" s="7">
        <f>SUMIF(GH$315:GH$345,$D1661,GJ$315:GJ$345)</f>
        <v>0</v>
      </c>
      <c r="GH1661" s="12"/>
      <c r="GI1661" s="13"/>
      <c r="GJ1661" s="14"/>
      <c r="GK1661" s="7">
        <f>SUMIF(GL$315:GL$345,$D1661,GN$315:GN$345)</f>
        <v>0</v>
      </c>
      <c r="GL1661" s="12"/>
      <c r="GM1661" s="13"/>
      <c r="GN1661" s="14"/>
      <c r="GO1661" s="7">
        <f>SUMIF(GP$315:GP$345,$D1661,GR$315:GR$345)</f>
        <v>0</v>
      </c>
      <c r="GP1661" s="12"/>
      <c r="GQ1661" s="13"/>
      <c r="GR1661" s="14"/>
      <c r="GS1661" s="7">
        <f>SUMIF(GT$315:GT$345,$D1661,GV$315:GV$345)</f>
        <v>0</v>
      </c>
      <c r="GT1661" s="12"/>
      <c r="GU1661" s="13"/>
      <c r="GV1661" s="21"/>
      <c r="GW1661" s="19">
        <f t="shared" si="38"/>
        <v>0</v>
      </c>
      <c r="GX1661" s="472"/>
      <c r="GY1661" s="473"/>
    </row>
    <row r="1662" spans="1:207" ht="30.75" thickBot="1">
      <c r="A1662" s="212" t="s">
        <v>86</v>
      </c>
      <c r="B1662" s="476"/>
      <c r="C1662" s="329" t="s">
        <v>454</v>
      </c>
      <c r="D1662" s="239" t="s">
        <v>450</v>
      </c>
      <c r="E1662" s="206">
        <f>SUMIF(F$346:F$376,$D1662,H$346:H$376)</f>
        <v>0</v>
      </c>
      <c r="F1662" s="15"/>
      <c r="G1662" s="16"/>
      <c r="H1662" s="16"/>
      <c r="I1662" s="6">
        <f>SUMIF(J$346:J$376,$D1662,L$346:L$376)</f>
        <v>0</v>
      </c>
      <c r="J1662" s="15"/>
      <c r="K1662" s="16"/>
      <c r="L1662" s="16"/>
      <c r="M1662" s="8">
        <f>SUMIF(N$346:N$376,$D1662,P$346:P$376)</f>
        <v>0</v>
      </c>
      <c r="N1662" s="15"/>
      <c r="O1662" s="16"/>
      <c r="P1662" s="16"/>
      <c r="Q1662" s="6">
        <f>SUMIF(R$346:R$376,$D1662,T$346:T$376)</f>
        <v>0</v>
      </c>
      <c r="R1662" s="15"/>
      <c r="S1662" s="16"/>
      <c r="T1662" s="16"/>
      <c r="U1662" s="8">
        <f>SUMIF(V$346:V$376,$D1662,X$346:X$376)</f>
        <v>0</v>
      </c>
      <c r="V1662" s="15"/>
      <c r="W1662" s="16"/>
      <c r="X1662" s="16"/>
      <c r="Y1662" s="6">
        <f>SUMIF(Z$346:Z$376,$D1662,AB$346:AB$376)</f>
        <v>0</v>
      </c>
      <c r="Z1662" s="15"/>
      <c r="AA1662" s="16"/>
      <c r="AB1662" s="16"/>
      <c r="AC1662" s="8">
        <f>SUMIF(AD$346:AD$376,$D1662,AF$346:AF$376)</f>
        <v>0</v>
      </c>
      <c r="AD1662" s="15"/>
      <c r="AE1662" s="16"/>
      <c r="AF1662" s="16"/>
      <c r="AG1662" s="8">
        <f>SUMIF(AH$346:AH$376,$D1662,AJ$346:AJ$376)</f>
        <v>0</v>
      </c>
      <c r="AH1662" s="15"/>
      <c r="AI1662" s="16"/>
      <c r="AJ1662" s="16"/>
      <c r="AK1662" s="8">
        <f>SUMIF(AL$346:AL$376,$D1662,AN$346:AN$376)</f>
        <v>0</v>
      </c>
      <c r="AL1662" s="15"/>
      <c r="AM1662" s="16"/>
      <c r="AN1662" s="16"/>
      <c r="AO1662" s="8">
        <f>SUMIF(AP$346:AP$376,$D1662,AR$346:AR$376)</f>
        <v>0</v>
      </c>
      <c r="AP1662" s="15"/>
      <c r="AQ1662" s="16"/>
      <c r="AR1662" s="16"/>
      <c r="AS1662" s="8">
        <f>SUMIF(AT$346:AT$376,$D1662,AV$346:AV$376)</f>
        <v>0</v>
      </c>
      <c r="AT1662" s="15"/>
      <c r="AU1662" s="16"/>
      <c r="AV1662" s="16"/>
      <c r="AW1662" s="8">
        <f>SUMIF(AX$346:AX$376,$D1662,AZ$346:AZ$376)</f>
        <v>0</v>
      </c>
      <c r="AX1662" s="15"/>
      <c r="AY1662" s="16"/>
      <c r="AZ1662" s="16"/>
      <c r="BA1662" s="8">
        <f>SUMIF(BB$346:BB$376,$D1662,BD$346:BD$376)</f>
        <v>0</v>
      </c>
      <c r="BB1662" s="15"/>
      <c r="BC1662" s="16"/>
      <c r="BD1662" s="16"/>
      <c r="BE1662" s="8">
        <f>SUMIF(BF$346:BF$376,$D1662,BH$346:BH$376)</f>
        <v>0</v>
      </c>
      <c r="BF1662" s="15"/>
      <c r="BG1662" s="16"/>
      <c r="BH1662" s="16"/>
      <c r="BI1662" s="8">
        <f>SUMIF(BJ$346:BJ$376,$D1662,BL$346:BL$376)</f>
        <v>0</v>
      </c>
      <c r="BJ1662" s="15"/>
      <c r="BK1662" s="16"/>
      <c r="BL1662" s="16"/>
      <c r="BM1662" s="8">
        <f>SUMIF(BN$346:BN$376,$D1662,BP$346:BP$376)</f>
        <v>0</v>
      </c>
      <c r="BN1662" s="15"/>
      <c r="BO1662" s="16"/>
      <c r="BP1662" s="16"/>
      <c r="BQ1662" s="8">
        <f>SUMIF(BR$346:BR$376,$D1662,BT$346:BT$376)</f>
        <v>0</v>
      </c>
      <c r="BR1662" s="15"/>
      <c r="BS1662" s="16"/>
      <c r="BT1662" s="16"/>
      <c r="BU1662" s="8">
        <f>SUMIF(BV$346:BV$376,$D1662,BX$346:BX$376)</f>
        <v>0</v>
      </c>
      <c r="BV1662" s="15"/>
      <c r="BW1662" s="16"/>
      <c r="BX1662" s="16"/>
      <c r="BY1662" s="8">
        <f>SUMIF(BZ$346:BZ$376,$D1662,CB$346:CB$376)</f>
        <v>0</v>
      </c>
      <c r="BZ1662" s="15"/>
      <c r="CA1662" s="16"/>
      <c r="CB1662" s="16"/>
      <c r="CC1662" s="8">
        <f>SUMIF(CD$346:CD$376,$D1662,CF$346:CF$376)</f>
        <v>0</v>
      </c>
      <c r="CD1662" s="15"/>
      <c r="CE1662" s="16"/>
      <c r="CF1662" s="16"/>
      <c r="CG1662" s="8">
        <f>SUMIF(CH$346:CH$376,$D1662,CJ$346:CJ$376)</f>
        <v>0</v>
      </c>
      <c r="CH1662" s="15"/>
      <c r="CI1662" s="16"/>
      <c r="CJ1662" s="16"/>
      <c r="CK1662" s="8">
        <f>SUMIF(CL$346:CL$376,$D1662,CN$346:CN$376)</f>
        <v>0</v>
      </c>
      <c r="CL1662" s="15"/>
      <c r="CM1662" s="16"/>
      <c r="CN1662" s="16"/>
      <c r="CO1662" s="8">
        <f>SUMIF(CP$346:CP$376,$D1662,CR$346:CR$376)</f>
        <v>0</v>
      </c>
      <c r="CP1662" s="15"/>
      <c r="CQ1662" s="16"/>
      <c r="CR1662" s="16"/>
      <c r="CS1662" s="8">
        <f>SUMIF(CT$346:CT$376,$D1662,CV$346:CV$376)</f>
        <v>0</v>
      </c>
      <c r="CT1662" s="15"/>
      <c r="CU1662" s="16"/>
      <c r="CV1662" s="16"/>
      <c r="CW1662" s="8">
        <f>SUMIF(CX$346:CX$376,$D1662,CZ$346:CZ$376)</f>
        <v>0</v>
      </c>
      <c r="CX1662" s="15"/>
      <c r="CY1662" s="16"/>
      <c r="CZ1662" s="16"/>
      <c r="DA1662" s="8">
        <f>SUMIF(DB$346:DB$376,$D1662,DD$346:DD$376)</f>
        <v>0</v>
      </c>
      <c r="DB1662" s="15"/>
      <c r="DC1662" s="16"/>
      <c r="DD1662" s="16"/>
      <c r="DE1662" s="8">
        <f>SUMIF(DF$346:DF$376,$D1662,DH$346:DH$376)</f>
        <v>0</v>
      </c>
      <c r="DF1662" s="15"/>
      <c r="DG1662" s="16"/>
      <c r="DH1662" s="16"/>
      <c r="DI1662" s="8">
        <f>SUMIF(DJ$346:DJ$376,$D1662,DL$346:DL$376)</f>
        <v>0</v>
      </c>
      <c r="DJ1662" s="15"/>
      <c r="DK1662" s="16"/>
      <c r="DL1662" s="16"/>
      <c r="DM1662" s="8">
        <f>SUMIF(DN$346:DN$376,$D1662,DP$346:DP$376)</f>
        <v>0</v>
      </c>
      <c r="DN1662" s="15"/>
      <c r="DO1662" s="16"/>
      <c r="DP1662" s="16"/>
      <c r="DQ1662" s="8">
        <f>SUMIF(DR$346:DR$376,$D1662,DT$346:DT$376)</f>
        <v>0</v>
      </c>
      <c r="DR1662" s="15"/>
      <c r="DS1662" s="16"/>
      <c r="DT1662" s="16"/>
      <c r="DU1662" s="8">
        <f>SUMIF(DV$346:DV$376,$D1662,DX$346:DX$376)</f>
        <v>0</v>
      </c>
      <c r="DV1662" s="15"/>
      <c r="DW1662" s="16"/>
      <c r="DX1662" s="16"/>
      <c r="DY1662" s="8">
        <f>SUMIF(DZ$346:DZ$376,$D1662,EB$346:EB$376)</f>
        <v>0</v>
      </c>
      <c r="DZ1662" s="15"/>
      <c r="EA1662" s="16"/>
      <c r="EB1662" s="16"/>
      <c r="EC1662" s="8">
        <f>SUMIF(ED$346:ED$376,$D1662,EF$346:EF$376)</f>
        <v>0</v>
      </c>
      <c r="ED1662" s="15"/>
      <c r="EE1662" s="16"/>
      <c r="EF1662" s="16"/>
      <c r="EG1662" s="8">
        <f>SUMIF(EH$346:EH$376,$D1662,EJ$346:EJ$376)</f>
        <v>0</v>
      </c>
      <c r="EH1662" s="15"/>
      <c r="EI1662" s="16"/>
      <c r="EJ1662" s="16"/>
      <c r="EK1662" s="8">
        <f>SUMIF(EL$346:EL$376,$D1662,EN$346:EN$376)</f>
        <v>0</v>
      </c>
      <c r="EL1662" s="15"/>
      <c r="EM1662" s="16"/>
      <c r="EN1662" s="16"/>
      <c r="EO1662" s="8">
        <f>SUMIF(EP$346:EP$376,$D1662,ER$346:ER$376)</f>
        <v>0</v>
      </c>
      <c r="EP1662" s="15"/>
      <c r="EQ1662" s="16"/>
      <c r="ER1662" s="16"/>
      <c r="ES1662" s="8">
        <f>SUMIF(ET$346:ET$376,$D1662,EV$346:EV$376)</f>
        <v>0</v>
      </c>
      <c r="ET1662" s="15"/>
      <c r="EU1662" s="16"/>
      <c r="EV1662" s="16"/>
      <c r="EW1662" s="8">
        <f>SUMIF(EX$346:EX$376,$D1662,EZ$346:EZ$376)</f>
        <v>0</v>
      </c>
      <c r="EX1662" s="15"/>
      <c r="EY1662" s="16"/>
      <c r="EZ1662" s="16"/>
      <c r="FA1662" s="8">
        <f>SUMIF(FB$346:FB$376,$D1662,FD$346:FD$376)</f>
        <v>0</v>
      </c>
      <c r="FB1662" s="15"/>
      <c r="FC1662" s="16"/>
      <c r="FD1662" s="16"/>
      <c r="FE1662" s="8">
        <f>SUMIF(FF$346:FF$376,$D1662,FH$346:FH$376)</f>
        <v>0</v>
      </c>
      <c r="FF1662" s="15"/>
      <c r="FG1662" s="16"/>
      <c r="FH1662" s="16"/>
      <c r="FI1662" s="8">
        <f>SUMIF(FJ$346:FJ$376,$D1662,FL$346:FL$376)</f>
        <v>0</v>
      </c>
      <c r="FJ1662" s="15"/>
      <c r="FK1662" s="16"/>
      <c r="FL1662" s="16"/>
      <c r="FM1662" s="8">
        <f>SUMIF(FN$346:FN$376,$D1662,FP$346:FP$376)</f>
        <v>0</v>
      </c>
      <c r="FN1662" s="15"/>
      <c r="FO1662" s="16"/>
      <c r="FP1662" s="16"/>
      <c r="FQ1662" s="8">
        <f>SUMIF(FR$346:FR$376,$D1662,FT$346:FT$376)</f>
        <v>0</v>
      </c>
      <c r="FR1662" s="15"/>
      <c r="FS1662" s="16"/>
      <c r="FT1662" s="16"/>
      <c r="FU1662" s="8">
        <f>SUMIF(FV$346:FV$376,$D1662,FX$346:FX$376)</f>
        <v>0</v>
      </c>
      <c r="FV1662" s="15"/>
      <c r="FW1662" s="16"/>
      <c r="FX1662" s="16"/>
      <c r="FY1662" s="8">
        <f>SUMIF(FZ$346:FZ$376,$D1662,GB$346:GB$376)</f>
        <v>0</v>
      </c>
      <c r="FZ1662" s="15"/>
      <c r="GA1662" s="16"/>
      <c r="GB1662" s="16"/>
      <c r="GC1662" s="8">
        <f>SUMIF(GD$346:GD$376,$D1662,GF$346:GF$376)</f>
        <v>0</v>
      </c>
      <c r="GD1662" s="15"/>
      <c r="GE1662" s="16"/>
      <c r="GF1662" s="16"/>
      <c r="GG1662" s="8">
        <f>SUMIF(GH$346:GH$376,$D1662,GJ$346:GJ$376)</f>
        <v>0</v>
      </c>
      <c r="GH1662" s="15"/>
      <c r="GI1662" s="16"/>
      <c r="GJ1662" s="16"/>
      <c r="GK1662" s="8">
        <f>SUMIF(GL$346:GL$376,$D1662,GN$346:GN$376)</f>
        <v>0</v>
      </c>
      <c r="GL1662" s="15"/>
      <c r="GM1662" s="16"/>
      <c r="GN1662" s="16"/>
      <c r="GO1662" s="8">
        <f>SUMIF(GP$346:GP$376,$D1662,GR$346:GR$376)</f>
        <v>0</v>
      </c>
      <c r="GP1662" s="15"/>
      <c r="GQ1662" s="16"/>
      <c r="GR1662" s="16"/>
      <c r="GS1662" s="8">
        <f>SUMIF(GT$346:GT$376,$D1662,GV$346:GV$376)</f>
        <v>0</v>
      </c>
      <c r="GT1662" s="15"/>
      <c r="GU1662" s="16"/>
      <c r="GV1662" s="22"/>
      <c r="GW1662" s="19">
        <f t="shared" si="38"/>
        <v>0</v>
      </c>
      <c r="GX1662" s="472"/>
      <c r="GY1662" s="473"/>
    </row>
    <row r="1663" spans="1:207" ht="30">
      <c r="A1663" s="163" t="s">
        <v>75</v>
      </c>
      <c r="B1663" s="474" t="s">
        <v>519</v>
      </c>
      <c r="C1663" s="330" t="s">
        <v>453</v>
      </c>
      <c r="D1663" s="235" t="s">
        <v>452</v>
      </c>
      <c r="E1663" s="6">
        <f>SUMIF(F$5:F$35,$D1663,H$5:H$35)</f>
        <v>0</v>
      </c>
      <c r="F1663" s="9"/>
      <c r="G1663" s="10"/>
      <c r="H1663" s="11"/>
      <c r="I1663" s="6">
        <f>SUMIF(J$5:J$35,$D1663,L$5:L$35)</f>
        <v>0</v>
      </c>
      <c r="J1663" s="9"/>
      <c r="K1663" s="10"/>
      <c r="L1663" s="11"/>
      <c r="M1663" s="6">
        <f>SUMIF(N$5:N$35,$D1663,P$5:P$35)</f>
        <v>0</v>
      </c>
      <c r="N1663" s="9"/>
      <c r="O1663" s="10"/>
      <c r="P1663" s="11"/>
      <c r="Q1663" s="6">
        <f>SUMIF(R$5:R$35,$D1663,T$5:T$35)</f>
        <v>0</v>
      </c>
      <c r="R1663" s="9"/>
      <c r="S1663" s="10"/>
      <c r="T1663" s="11"/>
      <c r="U1663" s="6">
        <f>SUMIF(V$5:V$35,$D1663,X$5:X$35)</f>
        <v>0</v>
      </c>
      <c r="V1663" s="9"/>
      <c r="W1663" s="10"/>
      <c r="X1663" s="11"/>
      <c r="Y1663" s="6">
        <f>SUMIF(Z$5:Z$35,$D1663,AB$5:AB$35)</f>
        <v>0</v>
      </c>
      <c r="Z1663" s="9"/>
      <c r="AA1663" s="10"/>
      <c r="AB1663" s="11"/>
      <c r="AC1663" s="6">
        <f>SUMIF(AD$5:AD$35,$D1663,AF$5:AF$35)</f>
        <v>0</v>
      </c>
      <c r="AD1663" s="9"/>
      <c r="AE1663" s="10"/>
      <c r="AF1663" s="11"/>
      <c r="AG1663" s="6">
        <f>SUMIF(AH$5:AH$35,$D1663,AJ$5:AJ$35)</f>
        <v>0</v>
      </c>
      <c r="AH1663" s="9"/>
      <c r="AI1663" s="10"/>
      <c r="AJ1663" s="11"/>
      <c r="AK1663" s="6">
        <f>SUMIF(AL$5:AL$35,$D1663,AN$5:AN$35)</f>
        <v>0</v>
      </c>
      <c r="AL1663" s="9"/>
      <c r="AM1663" s="10"/>
      <c r="AN1663" s="11"/>
      <c r="AO1663" s="6">
        <f>SUMIF(AP$5:AP$35,$D1663,AR$5:AR$35)</f>
        <v>0</v>
      </c>
      <c r="AP1663" s="9"/>
      <c r="AQ1663" s="10"/>
      <c r="AR1663" s="11"/>
      <c r="AS1663" s="6">
        <f>SUMIF(AT$5:AT$35,$D1663,AV$5:AV$35)</f>
        <v>0</v>
      </c>
      <c r="AT1663" s="9"/>
      <c r="AU1663" s="10"/>
      <c r="AV1663" s="11"/>
      <c r="AW1663" s="6">
        <f>SUMIF(AX$5:AX$35,$D1663,AZ$5:AZ$35)</f>
        <v>0</v>
      </c>
      <c r="AX1663" s="9"/>
      <c r="AY1663" s="10"/>
      <c r="AZ1663" s="11"/>
      <c r="BA1663" s="6">
        <f>SUMIF(BB$5:BB$35,$D1663,BD$5:BD$35)</f>
        <v>0</v>
      </c>
      <c r="BB1663" s="9"/>
      <c r="BC1663" s="10"/>
      <c r="BD1663" s="11"/>
      <c r="BE1663" s="6">
        <f>SUMIF(BF$5:BF$35,$D1663,BH$5:BH$35)</f>
        <v>0</v>
      </c>
      <c r="BF1663" s="9"/>
      <c r="BG1663" s="10"/>
      <c r="BH1663" s="11"/>
      <c r="BI1663" s="6">
        <f>SUMIF(BJ$5:BJ$35,$D1663,BL$5:BL$35)</f>
        <v>0</v>
      </c>
      <c r="BJ1663" s="9"/>
      <c r="BK1663" s="10"/>
      <c r="BL1663" s="11"/>
      <c r="BM1663" s="6">
        <f>SUMIF(BN$5:BN$35,$D1663,BP$5:BP$35)</f>
        <v>0</v>
      </c>
      <c r="BN1663" s="9"/>
      <c r="BO1663" s="10"/>
      <c r="BP1663" s="11"/>
      <c r="BQ1663" s="6">
        <f>SUMIF(BR$5:BR$35,$D1663,BT$5:BT$35)</f>
        <v>0</v>
      </c>
      <c r="BR1663" s="9"/>
      <c r="BS1663" s="10"/>
      <c r="BT1663" s="11"/>
      <c r="BU1663" s="6">
        <f>SUMIF(BV$5:BV$35,$D1663,BX$5:BX$35)</f>
        <v>0</v>
      </c>
      <c r="BV1663" s="9"/>
      <c r="BW1663" s="10"/>
      <c r="BX1663" s="11"/>
      <c r="BY1663" s="6">
        <f>SUMIF(BZ$5:BZ$35,$D1663,CB$5:CB$35)</f>
        <v>0</v>
      </c>
      <c r="BZ1663" s="9"/>
      <c r="CA1663" s="10"/>
      <c r="CB1663" s="11"/>
      <c r="CC1663" s="6">
        <f>SUMIF(CD$5:CD$35,$D1663,CF$5:CF$35)</f>
        <v>0</v>
      </c>
      <c r="CD1663" s="9"/>
      <c r="CE1663" s="10"/>
      <c r="CF1663" s="11"/>
      <c r="CG1663" s="6">
        <f>SUMIF(CH$5:CH$35,$D1663,CJ$5:CJ$35)</f>
        <v>0</v>
      </c>
      <c r="CH1663" s="9"/>
      <c r="CI1663" s="10"/>
      <c r="CJ1663" s="11"/>
      <c r="CK1663" s="6">
        <f>SUMIF(CL$5:CL$35,$D1663,CN$5:CN$35)</f>
        <v>0</v>
      </c>
      <c r="CL1663" s="9"/>
      <c r="CM1663" s="10"/>
      <c r="CN1663" s="11"/>
      <c r="CO1663" s="6">
        <f>SUMIF(CP$5:CP$35,$D1663,CR$5:CR$35)</f>
        <v>0</v>
      </c>
      <c r="CP1663" s="9"/>
      <c r="CQ1663" s="10"/>
      <c r="CR1663" s="11"/>
      <c r="CS1663" s="6">
        <f>SUMIF(CT$5:CT$35,$D1663,CV$5:CV$35)</f>
        <v>0</v>
      </c>
      <c r="CT1663" s="9"/>
      <c r="CU1663" s="10"/>
      <c r="CV1663" s="11"/>
      <c r="CW1663" s="6">
        <f>SUMIF(CX$5:CX$35,$D1663,CZ$5:CZ$35)</f>
        <v>0</v>
      </c>
      <c r="CX1663" s="9"/>
      <c r="CY1663" s="10"/>
      <c r="CZ1663" s="11"/>
      <c r="DA1663" s="6">
        <f>SUMIF(DB$5:DB$35,$D1663,DD$5:DD$35)</f>
        <v>0</v>
      </c>
      <c r="DB1663" s="9"/>
      <c r="DC1663" s="10"/>
      <c r="DD1663" s="11"/>
      <c r="DE1663" s="6">
        <f>SUMIF(DF$5:DF$35,$D1663,DH$5:DH$35)</f>
        <v>0</v>
      </c>
      <c r="DF1663" s="9"/>
      <c r="DG1663" s="10"/>
      <c r="DH1663" s="11"/>
      <c r="DI1663" s="6">
        <f>SUMIF(DJ$5:DJ$35,$D1663,DL$5:DL$35)</f>
        <v>0</v>
      </c>
      <c r="DJ1663" s="9"/>
      <c r="DK1663" s="10"/>
      <c r="DL1663" s="11"/>
      <c r="DM1663" s="6">
        <f>SUMIF(DN$5:DN$35,$D1663,DP$5:DP$35)</f>
        <v>0</v>
      </c>
      <c r="DN1663" s="9"/>
      <c r="DO1663" s="10"/>
      <c r="DP1663" s="11"/>
      <c r="DQ1663" s="6">
        <f>SUMIF(DR$5:DR$35,$D1663,DT$5:DT$35)</f>
        <v>0</v>
      </c>
      <c r="DR1663" s="9"/>
      <c r="DS1663" s="10"/>
      <c r="DT1663" s="11"/>
      <c r="DU1663" s="6">
        <f>SUMIF(DV$5:DV$35,$D1663,DX$5:DX$35)</f>
        <v>0</v>
      </c>
      <c r="DV1663" s="9"/>
      <c r="DW1663" s="10"/>
      <c r="DX1663" s="11"/>
      <c r="DY1663" s="6">
        <f>SUMIF(DZ$5:DZ$35,$D1663,EB$5:EB$35)</f>
        <v>0</v>
      </c>
      <c r="DZ1663" s="9"/>
      <c r="EA1663" s="10"/>
      <c r="EB1663" s="11"/>
      <c r="EC1663" s="6">
        <f>SUMIF(ED$5:ED$35,$D1663,EF$5:EF$35)</f>
        <v>0</v>
      </c>
      <c r="ED1663" s="9"/>
      <c r="EE1663" s="10"/>
      <c r="EF1663" s="11"/>
      <c r="EG1663" s="6">
        <f>SUMIF(EH$5:EH$35,$D1663,EJ$5:EJ$35)</f>
        <v>0</v>
      </c>
      <c r="EH1663" s="9"/>
      <c r="EI1663" s="10"/>
      <c r="EJ1663" s="11"/>
      <c r="EK1663" s="6">
        <f>SUMIF(EL$5:EL$35,$D1663,EN$5:EN$35)</f>
        <v>0</v>
      </c>
      <c r="EL1663" s="9"/>
      <c r="EM1663" s="10"/>
      <c r="EN1663" s="11"/>
      <c r="EO1663" s="6">
        <f>SUMIF(EP$5:EP$35,$D1663,ER$5:ER$35)</f>
        <v>0</v>
      </c>
      <c r="EP1663" s="9"/>
      <c r="EQ1663" s="10"/>
      <c r="ER1663" s="11"/>
      <c r="ES1663" s="6">
        <f>SUMIF(ET$5:ET$35,$D1663,EV$5:EV$35)</f>
        <v>0</v>
      </c>
      <c r="ET1663" s="9"/>
      <c r="EU1663" s="10"/>
      <c r="EV1663" s="11"/>
      <c r="EW1663" s="6">
        <f>SUMIF(EX$5:EX$35,$D1663,EZ$5:EZ$35)</f>
        <v>0</v>
      </c>
      <c r="EX1663" s="9"/>
      <c r="EY1663" s="10"/>
      <c r="EZ1663" s="11"/>
      <c r="FA1663" s="6">
        <f>SUMIF(FB$5:FB$35,$D1663,FD$5:FD$35)</f>
        <v>0</v>
      </c>
      <c r="FB1663" s="9"/>
      <c r="FC1663" s="10"/>
      <c r="FD1663" s="11"/>
      <c r="FE1663" s="6">
        <f>SUMIF(FF$5:FF$35,$D1663,FH$5:FH$35)</f>
        <v>0</v>
      </c>
      <c r="FF1663" s="9"/>
      <c r="FG1663" s="10"/>
      <c r="FH1663" s="11"/>
      <c r="FI1663" s="6">
        <f>SUMIF(FJ$5:FJ$35,$D1663,FL$5:FL$35)</f>
        <v>0</v>
      </c>
      <c r="FJ1663" s="9"/>
      <c r="FK1663" s="10"/>
      <c r="FL1663" s="11"/>
      <c r="FM1663" s="6">
        <f>SUMIF(FN$5:FN$35,$D1663,FP$5:FP$35)</f>
        <v>0</v>
      </c>
      <c r="FN1663" s="9"/>
      <c r="FO1663" s="10"/>
      <c r="FP1663" s="11"/>
      <c r="FQ1663" s="6">
        <f>SUMIF(FR$5:FR$35,$D1663,FT$5:FT$35)</f>
        <v>0</v>
      </c>
      <c r="FR1663" s="9"/>
      <c r="FS1663" s="10"/>
      <c r="FT1663" s="11"/>
      <c r="FU1663" s="6">
        <f>SUMIF(FV$5:FV$35,$D1663,FX$5:FX$35)</f>
        <v>0</v>
      </c>
      <c r="FV1663" s="9"/>
      <c r="FW1663" s="10"/>
      <c r="FX1663" s="11"/>
      <c r="FY1663" s="6">
        <f>SUMIF(FZ$5:FZ$35,$D1663,GB$5:GB$35)</f>
        <v>0</v>
      </c>
      <c r="FZ1663" s="9"/>
      <c r="GA1663" s="10"/>
      <c r="GB1663" s="11"/>
      <c r="GC1663" s="6">
        <f>SUMIF(GD$5:GD$35,$D1663,GF$5:GF$35)</f>
        <v>0</v>
      </c>
      <c r="GD1663" s="9"/>
      <c r="GE1663" s="10"/>
      <c r="GF1663" s="11"/>
      <c r="GG1663" s="6">
        <f>SUMIF(GH$5:GH$35,$D1663,GJ$5:GJ$35)</f>
        <v>0</v>
      </c>
      <c r="GH1663" s="9"/>
      <c r="GI1663" s="10"/>
      <c r="GJ1663" s="11"/>
      <c r="GK1663" s="6">
        <f>SUMIF(GL$5:GL$35,$D1663,GN$5:GN$35)</f>
        <v>0</v>
      </c>
      <c r="GL1663" s="9"/>
      <c r="GM1663" s="10"/>
      <c r="GN1663" s="11"/>
      <c r="GO1663" s="6">
        <f>SUMIF(GP$5:GP$35,$D1663,GR$5:GR$35)</f>
        <v>0</v>
      </c>
      <c r="GP1663" s="9"/>
      <c r="GQ1663" s="10"/>
      <c r="GR1663" s="11"/>
      <c r="GS1663" s="6">
        <f>SUMIF(GT$5:GT$35,$D1663,GV$5:GV$35)</f>
        <v>0</v>
      </c>
      <c r="GT1663" s="9"/>
      <c r="GU1663" s="10"/>
      <c r="GV1663" s="20"/>
      <c r="GW1663" s="19">
        <f t="shared" si="38"/>
        <v>0</v>
      </c>
      <c r="GX1663" s="472">
        <f>SUM(GW1663:GW1674)</f>
        <v>0</v>
      </c>
      <c r="GY1663" s="473" t="str">
        <f>D1663</f>
        <v>TS15435/000</v>
      </c>
    </row>
    <row r="1664" spans="1:207" ht="30">
      <c r="A1664" s="47" t="s">
        <v>76</v>
      </c>
      <c r="B1664" s="475"/>
      <c r="C1664" s="327" t="s">
        <v>453</v>
      </c>
      <c r="D1664" s="237" t="s">
        <v>452</v>
      </c>
      <c r="E1664" s="6">
        <f>SUMIF(F$36:F$66,$D1664,H$36:H$66)</f>
        <v>0</v>
      </c>
      <c r="F1664" s="9"/>
      <c r="G1664" s="10"/>
      <c r="H1664" s="11"/>
      <c r="I1664" s="6">
        <f>SUMIF(J$36:J$66,$D1664,L$36:L$66)</f>
        <v>0</v>
      </c>
      <c r="J1664" s="9"/>
      <c r="K1664" s="10"/>
      <c r="L1664" s="11"/>
      <c r="M1664" s="6">
        <f>SUMIF(N$36:N$66,$D1664,P$36:P$66)</f>
        <v>0</v>
      </c>
      <c r="N1664" s="9"/>
      <c r="O1664" s="10"/>
      <c r="P1664" s="11"/>
      <c r="Q1664" s="6">
        <f>SUMIF(R$36:R$66,$D1664,T$36:T$66)</f>
        <v>0</v>
      </c>
      <c r="R1664" s="9"/>
      <c r="S1664" s="10"/>
      <c r="T1664" s="11"/>
      <c r="U1664" s="6">
        <f>SUMIF(V$36:V$66,$D1664,X$36:X$66)</f>
        <v>0</v>
      </c>
      <c r="V1664" s="9"/>
      <c r="W1664" s="10"/>
      <c r="X1664" s="11"/>
      <c r="Y1664" s="6">
        <f>SUMIF(Z$36:Z$66,$D1664,AB$36:AB$66)</f>
        <v>0</v>
      </c>
      <c r="Z1664" s="9"/>
      <c r="AA1664" s="10"/>
      <c r="AB1664" s="11"/>
      <c r="AC1664" s="6">
        <f>SUMIF(AD$36:AD$66,$D1664,AF$36:AF$66)</f>
        <v>0</v>
      </c>
      <c r="AD1664" s="9"/>
      <c r="AE1664" s="10"/>
      <c r="AF1664" s="11"/>
      <c r="AG1664" s="6">
        <f>SUMIF(AH$36:AH$66,$D1664,AJ$36:AJ$66)</f>
        <v>0</v>
      </c>
      <c r="AH1664" s="9"/>
      <c r="AI1664" s="10"/>
      <c r="AJ1664" s="11"/>
      <c r="AK1664" s="6">
        <f>SUMIF(AL$36:AL$66,$D1664,AN$36:AN$66)</f>
        <v>0</v>
      </c>
      <c r="AL1664" s="9"/>
      <c r="AM1664" s="10"/>
      <c r="AN1664" s="11"/>
      <c r="AO1664" s="6">
        <f>SUMIF(AP$36:AP$66,$D1664,AR$36:AR$66)</f>
        <v>0</v>
      </c>
      <c r="AP1664" s="9"/>
      <c r="AQ1664" s="10"/>
      <c r="AR1664" s="11"/>
      <c r="AS1664" s="6">
        <f>SUMIF(AT$36:AT$66,$D1664,AV$36:AV$66)</f>
        <v>0</v>
      </c>
      <c r="AT1664" s="9"/>
      <c r="AU1664" s="10"/>
      <c r="AV1664" s="11"/>
      <c r="AW1664" s="6">
        <f>SUMIF(AX$36:AX$66,$D1664,AZ$36:AZ$66)</f>
        <v>0</v>
      </c>
      <c r="AX1664" s="9"/>
      <c r="AY1664" s="10"/>
      <c r="AZ1664" s="11"/>
      <c r="BA1664" s="6">
        <f>SUMIF(BB$36:BB$66,$D1664,BD$36:BD$66)</f>
        <v>0</v>
      </c>
      <c r="BB1664" s="9"/>
      <c r="BC1664" s="10"/>
      <c r="BD1664" s="11"/>
      <c r="BE1664" s="6">
        <f>SUMIF(BF$36:BF$66,$D1664,BH$36:BH$66)</f>
        <v>0</v>
      </c>
      <c r="BF1664" s="9"/>
      <c r="BG1664" s="10"/>
      <c r="BH1664" s="11"/>
      <c r="BI1664" s="6">
        <f>SUMIF(BJ$36:BJ$66,$D1664,BL$36:BL$66)</f>
        <v>0</v>
      </c>
      <c r="BJ1664" s="9"/>
      <c r="BK1664" s="10"/>
      <c r="BL1664" s="11"/>
      <c r="BM1664" s="6">
        <f>SUMIF(BN$36:BN$66,$D1664,BP$36:BP$66)</f>
        <v>0</v>
      </c>
      <c r="BN1664" s="9"/>
      <c r="BO1664" s="10"/>
      <c r="BP1664" s="11"/>
      <c r="BQ1664" s="6">
        <f>SUMIF(BR$36:BR$66,$D1664,BT$36:BT$66)</f>
        <v>0</v>
      </c>
      <c r="BR1664" s="9"/>
      <c r="BS1664" s="10"/>
      <c r="BT1664" s="11"/>
      <c r="BU1664" s="6">
        <f>SUMIF(BV$36:BV$66,$D1664,BX$36:BX$66)</f>
        <v>0</v>
      </c>
      <c r="BV1664" s="9"/>
      <c r="BW1664" s="10"/>
      <c r="BX1664" s="11"/>
      <c r="BY1664" s="6">
        <f>SUMIF(BZ$36:BZ$66,$D1664,CB$36:CB$66)</f>
        <v>0</v>
      </c>
      <c r="BZ1664" s="9"/>
      <c r="CA1664" s="10"/>
      <c r="CB1664" s="11"/>
      <c r="CC1664" s="6">
        <f>SUMIF(CD$36:CD$66,$D1664,CF$36:CF$66)</f>
        <v>0</v>
      </c>
      <c r="CD1664" s="9"/>
      <c r="CE1664" s="10"/>
      <c r="CF1664" s="11"/>
      <c r="CG1664" s="6">
        <f>SUMIF(CH$36:CH$66,$D1664,CJ$36:CJ$66)</f>
        <v>0</v>
      </c>
      <c r="CH1664" s="9"/>
      <c r="CI1664" s="10"/>
      <c r="CJ1664" s="11"/>
      <c r="CK1664" s="6">
        <f>SUMIF(CL$36:CL$66,$D1664,CN$36:CN$66)</f>
        <v>0</v>
      </c>
      <c r="CL1664" s="9"/>
      <c r="CM1664" s="10"/>
      <c r="CN1664" s="11"/>
      <c r="CO1664" s="6">
        <f>SUMIF(CP$36:CP$66,$D1664,CR$36:CR$66)</f>
        <v>0</v>
      </c>
      <c r="CP1664" s="9"/>
      <c r="CQ1664" s="10"/>
      <c r="CR1664" s="11"/>
      <c r="CS1664" s="6">
        <f>SUMIF(CT$36:CT$66,$D1664,CV$36:CV$66)</f>
        <v>0</v>
      </c>
      <c r="CT1664" s="9"/>
      <c r="CU1664" s="10"/>
      <c r="CV1664" s="11"/>
      <c r="CW1664" s="6">
        <f>SUMIF(CX$36:CX$66,$D1664,CZ$36:CZ$66)</f>
        <v>0</v>
      </c>
      <c r="CX1664" s="9"/>
      <c r="CY1664" s="10"/>
      <c r="CZ1664" s="11"/>
      <c r="DA1664" s="6">
        <f>SUMIF(DB$36:DB$66,$D1664,DD$36:DD$66)</f>
        <v>0</v>
      </c>
      <c r="DB1664" s="9"/>
      <c r="DC1664" s="10"/>
      <c r="DD1664" s="11"/>
      <c r="DE1664" s="6">
        <f>SUMIF(DF$36:DF$66,$D1664,DH$36:DH$66)</f>
        <v>0</v>
      </c>
      <c r="DF1664" s="9"/>
      <c r="DG1664" s="10"/>
      <c r="DH1664" s="11"/>
      <c r="DI1664" s="6">
        <f>SUMIF(DJ$36:DJ$66,$D1664,DL$36:DL$66)</f>
        <v>0</v>
      </c>
      <c r="DJ1664" s="9"/>
      <c r="DK1664" s="10"/>
      <c r="DL1664" s="11"/>
      <c r="DM1664" s="6">
        <f>SUMIF(DN$36:DN$66,$D1664,DP$36:DP$66)</f>
        <v>0</v>
      </c>
      <c r="DN1664" s="9"/>
      <c r="DO1664" s="10"/>
      <c r="DP1664" s="11"/>
      <c r="DQ1664" s="6">
        <f>SUMIF(DR$36:DR$66,$D1664,DT$36:DT$66)</f>
        <v>0</v>
      </c>
      <c r="DR1664" s="9"/>
      <c r="DS1664" s="10"/>
      <c r="DT1664" s="11"/>
      <c r="DU1664" s="6">
        <f>SUMIF(DV$36:DV$66,$D1664,DX$36:DX$66)</f>
        <v>0</v>
      </c>
      <c r="DV1664" s="9"/>
      <c r="DW1664" s="10"/>
      <c r="DX1664" s="11"/>
      <c r="DY1664" s="6">
        <f>SUMIF(DZ$36:DZ$66,$D1664,EB$36:EB$66)</f>
        <v>0</v>
      </c>
      <c r="DZ1664" s="9"/>
      <c r="EA1664" s="10"/>
      <c r="EB1664" s="11"/>
      <c r="EC1664" s="6">
        <f>SUMIF(ED$36:ED$66,$D1664,EF$36:EF$66)</f>
        <v>0</v>
      </c>
      <c r="ED1664" s="9"/>
      <c r="EE1664" s="10"/>
      <c r="EF1664" s="11"/>
      <c r="EG1664" s="6">
        <f>SUMIF(EH$36:EH$66,$D1664,EJ$36:EJ$66)</f>
        <v>0</v>
      </c>
      <c r="EH1664" s="9"/>
      <c r="EI1664" s="10"/>
      <c r="EJ1664" s="11"/>
      <c r="EK1664" s="6">
        <f>SUMIF(EL$36:EL$66,$D1664,EN$36:EN$66)</f>
        <v>0</v>
      </c>
      <c r="EL1664" s="9"/>
      <c r="EM1664" s="10"/>
      <c r="EN1664" s="11"/>
      <c r="EO1664" s="6">
        <f>SUMIF(EP$36:EP$66,$D1664,ER$36:ER$66)</f>
        <v>0</v>
      </c>
      <c r="EP1664" s="9"/>
      <c r="EQ1664" s="10"/>
      <c r="ER1664" s="11"/>
      <c r="ES1664" s="6">
        <f>SUMIF(ET$36:ET$66,$D1664,EV$36:EV$66)</f>
        <v>0</v>
      </c>
      <c r="ET1664" s="9"/>
      <c r="EU1664" s="10"/>
      <c r="EV1664" s="11"/>
      <c r="EW1664" s="6">
        <f>SUMIF(EX$36:EX$66,$D1664,EZ$36:EZ$66)</f>
        <v>0</v>
      </c>
      <c r="EX1664" s="9"/>
      <c r="EY1664" s="10"/>
      <c r="EZ1664" s="11"/>
      <c r="FA1664" s="6">
        <f>SUMIF(FB$36:FB$66,$D1664,FD$36:FD$66)</f>
        <v>0</v>
      </c>
      <c r="FB1664" s="9"/>
      <c r="FC1664" s="10"/>
      <c r="FD1664" s="11"/>
      <c r="FE1664" s="6">
        <f>SUMIF(FF$36:FF$66,$D1664,FH$36:FH$66)</f>
        <v>0</v>
      </c>
      <c r="FF1664" s="9"/>
      <c r="FG1664" s="10"/>
      <c r="FH1664" s="11"/>
      <c r="FI1664" s="6">
        <f>SUMIF(FJ$36:FJ$66,$D1664,FL$36:FL$66)</f>
        <v>0</v>
      </c>
      <c r="FJ1664" s="9"/>
      <c r="FK1664" s="10"/>
      <c r="FL1664" s="11"/>
      <c r="FM1664" s="6">
        <f>SUMIF(FN$36:FN$66,$D1664,FP$36:FP$66)</f>
        <v>0</v>
      </c>
      <c r="FN1664" s="9"/>
      <c r="FO1664" s="10"/>
      <c r="FP1664" s="11"/>
      <c r="FQ1664" s="6">
        <f>SUMIF(FR$36:FR$66,$D1664,FT$36:FT$66)</f>
        <v>0</v>
      </c>
      <c r="FR1664" s="9"/>
      <c r="FS1664" s="10"/>
      <c r="FT1664" s="11"/>
      <c r="FU1664" s="6">
        <f>SUMIF(FV$36:FV$66,$D1664,FX$36:FX$66)</f>
        <v>0</v>
      </c>
      <c r="FV1664" s="9"/>
      <c r="FW1664" s="10"/>
      <c r="FX1664" s="11"/>
      <c r="FY1664" s="6">
        <f>SUMIF(FZ$36:FZ$66,$D1664,GB$36:GB$66)</f>
        <v>0</v>
      </c>
      <c r="FZ1664" s="9"/>
      <c r="GA1664" s="10"/>
      <c r="GB1664" s="11"/>
      <c r="GC1664" s="6">
        <f>SUMIF(GD$36:GD$66,$D1664,GF$36:GF$66)</f>
        <v>0</v>
      </c>
      <c r="GD1664" s="9"/>
      <c r="GE1664" s="10"/>
      <c r="GF1664" s="11"/>
      <c r="GG1664" s="6">
        <f>SUMIF(GH$36:GH$66,$D1664,GJ$36:GJ$66)</f>
        <v>0</v>
      </c>
      <c r="GH1664" s="9"/>
      <c r="GI1664" s="10"/>
      <c r="GJ1664" s="11"/>
      <c r="GK1664" s="6">
        <f>SUMIF(GL$36:GL$66,$D1664,GN$36:GN$66)</f>
        <v>0</v>
      </c>
      <c r="GL1664" s="9"/>
      <c r="GM1664" s="10"/>
      <c r="GN1664" s="11"/>
      <c r="GO1664" s="6">
        <f>SUMIF(GP$36:GP$66,$D1664,GR$36:GR$66)</f>
        <v>0</v>
      </c>
      <c r="GP1664" s="9"/>
      <c r="GQ1664" s="10"/>
      <c r="GR1664" s="11"/>
      <c r="GS1664" s="6">
        <f>SUMIF(GT$36:GT$66,$D1664,GV$36:GV$66)</f>
        <v>0</v>
      </c>
      <c r="GT1664" s="9"/>
      <c r="GU1664" s="10"/>
      <c r="GV1664" s="20"/>
      <c r="GW1664" s="19">
        <f t="shared" si="38"/>
        <v>0</v>
      </c>
      <c r="GX1664" s="472"/>
      <c r="GY1664" s="473"/>
    </row>
    <row r="1665" spans="1:207" ht="30">
      <c r="A1665" s="47" t="s">
        <v>77</v>
      </c>
      <c r="B1665" s="475"/>
      <c r="C1665" s="327" t="s">
        <v>453</v>
      </c>
      <c r="D1665" s="237" t="s">
        <v>452</v>
      </c>
      <c r="E1665" s="6">
        <f>SUMIF(F$67:F$97,$D1665,H$67:H$97)</f>
        <v>0</v>
      </c>
      <c r="F1665" s="9"/>
      <c r="G1665" s="10"/>
      <c r="H1665" s="11"/>
      <c r="I1665" s="6">
        <f>SUMIF(J$67:J$97,$D1665,L$67:L$97)</f>
        <v>0</v>
      </c>
      <c r="J1665" s="9"/>
      <c r="K1665" s="10"/>
      <c r="L1665" s="11"/>
      <c r="M1665" s="6">
        <f>SUMIF(N$67:N$97,$D1665,P$67:P$97)</f>
        <v>0</v>
      </c>
      <c r="N1665" s="9"/>
      <c r="O1665" s="10"/>
      <c r="P1665" s="11"/>
      <c r="Q1665" s="6">
        <f>SUMIF(R$67:R$97,$D1665,T$67:T$97)</f>
        <v>0</v>
      </c>
      <c r="R1665" s="9"/>
      <c r="S1665" s="10"/>
      <c r="T1665" s="11"/>
      <c r="U1665" s="6">
        <f>SUMIF(V$67:V$97,$D1665,X$67:X$97)</f>
        <v>0</v>
      </c>
      <c r="V1665" s="9"/>
      <c r="W1665" s="10"/>
      <c r="X1665" s="11"/>
      <c r="Y1665" s="6">
        <f>SUMIF(Z$67:Z$97,$D1665,AB$67:AB$97)</f>
        <v>0</v>
      </c>
      <c r="Z1665" s="9"/>
      <c r="AA1665" s="10"/>
      <c r="AB1665" s="11"/>
      <c r="AC1665" s="6">
        <f>SUMIF(AD$67:AD$97,$D1665,AF$67:AF$97)</f>
        <v>0</v>
      </c>
      <c r="AD1665" s="9"/>
      <c r="AE1665" s="10"/>
      <c r="AF1665" s="11"/>
      <c r="AG1665" s="6">
        <f>SUMIF(AH$67:AH$97,$D1665,AJ$67:AJ$97)</f>
        <v>0</v>
      </c>
      <c r="AH1665" s="9"/>
      <c r="AI1665" s="10"/>
      <c r="AJ1665" s="11"/>
      <c r="AK1665" s="6">
        <f>SUMIF(AL$67:AL$97,$D1665,AN$67:AN$97)</f>
        <v>0</v>
      </c>
      <c r="AL1665" s="9"/>
      <c r="AM1665" s="10"/>
      <c r="AN1665" s="11"/>
      <c r="AO1665" s="6">
        <f>SUMIF(AP$67:AP$97,$D1665,AR$67:AR$97)</f>
        <v>0</v>
      </c>
      <c r="AP1665" s="9"/>
      <c r="AQ1665" s="10"/>
      <c r="AR1665" s="11"/>
      <c r="AS1665" s="6">
        <f>SUMIF(AT$67:AT$97,$D1665,AV$67:AV$97)</f>
        <v>0</v>
      </c>
      <c r="AT1665" s="9"/>
      <c r="AU1665" s="10"/>
      <c r="AV1665" s="11"/>
      <c r="AW1665" s="6">
        <f>SUMIF(AX$67:AX$97,$D1665,AZ$67:AZ$97)</f>
        <v>0</v>
      </c>
      <c r="AX1665" s="9"/>
      <c r="AY1665" s="10"/>
      <c r="AZ1665" s="11"/>
      <c r="BA1665" s="6">
        <f>SUMIF(BB$67:BB$97,$D1665,BD$67:BD$97)</f>
        <v>0</v>
      </c>
      <c r="BB1665" s="9"/>
      <c r="BC1665" s="10"/>
      <c r="BD1665" s="11"/>
      <c r="BE1665" s="6">
        <f>SUMIF(BF$67:BF$97,$D1665,BH$67:BH$97)</f>
        <v>0</v>
      </c>
      <c r="BF1665" s="9"/>
      <c r="BG1665" s="10"/>
      <c r="BH1665" s="11"/>
      <c r="BI1665" s="6">
        <f>SUMIF(BJ$67:BJ$97,$D1665,BL$67:BL$97)</f>
        <v>0</v>
      </c>
      <c r="BJ1665" s="9"/>
      <c r="BK1665" s="10"/>
      <c r="BL1665" s="11"/>
      <c r="BM1665" s="6">
        <f>SUMIF(BN$67:BN$97,$D1665,BP$67:BP$97)</f>
        <v>0</v>
      </c>
      <c r="BN1665" s="9"/>
      <c r="BO1665" s="10"/>
      <c r="BP1665" s="11"/>
      <c r="BQ1665" s="6">
        <f>SUMIF(BR$67:BR$97,$D1665,BT$67:BT$97)</f>
        <v>0</v>
      </c>
      <c r="BR1665" s="9"/>
      <c r="BS1665" s="10"/>
      <c r="BT1665" s="11"/>
      <c r="BU1665" s="6">
        <f>SUMIF(BV$67:BV$97,$D1665,BX$67:BX$97)</f>
        <v>0</v>
      </c>
      <c r="BV1665" s="9"/>
      <c r="BW1665" s="10"/>
      <c r="BX1665" s="11"/>
      <c r="BY1665" s="6">
        <f>SUMIF(BZ$67:BZ$97,$D1665,CB$67:CB$97)</f>
        <v>0</v>
      </c>
      <c r="BZ1665" s="9"/>
      <c r="CA1665" s="10"/>
      <c r="CB1665" s="11"/>
      <c r="CC1665" s="6">
        <f>SUMIF(CD$67:CD$97,$D1665,CF$67:CF$97)</f>
        <v>0</v>
      </c>
      <c r="CD1665" s="9"/>
      <c r="CE1665" s="10"/>
      <c r="CF1665" s="11"/>
      <c r="CG1665" s="6">
        <f>SUMIF(CH$67:CH$97,$D1665,CJ$67:CJ$97)</f>
        <v>0</v>
      </c>
      <c r="CH1665" s="9"/>
      <c r="CI1665" s="10"/>
      <c r="CJ1665" s="11"/>
      <c r="CK1665" s="6">
        <f>SUMIF(CL$67:CL$97,$D1665,CN$67:CN$97)</f>
        <v>0</v>
      </c>
      <c r="CL1665" s="9"/>
      <c r="CM1665" s="10"/>
      <c r="CN1665" s="11"/>
      <c r="CO1665" s="6">
        <f>SUMIF(CP$67:CP$97,$D1665,CR$67:CR$97)</f>
        <v>0</v>
      </c>
      <c r="CP1665" s="9"/>
      <c r="CQ1665" s="10"/>
      <c r="CR1665" s="11"/>
      <c r="CS1665" s="6">
        <f>SUMIF(CT$67:CT$97,$D1665,CV$67:CV$97)</f>
        <v>0</v>
      </c>
      <c r="CT1665" s="9"/>
      <c r="CU1665" s="10"/>
      <c r="CV1665" s="11"/>
      <c r="CW1665" s="6">
        <f>SUMIF(CX$67:CX$97,$D1665,CZ$67:CZ$97)</f>
        <v>0</v>
      </c>
      <c r="CX1665" s="9"/>
      <c r="CY1665" s="10"/>
      <c r="CZ1665" s="11"/>
      <c r="DA1665" s="6">
        <f>SUMIF(DB$67:DB$97,$D1665,DD$67:DD$97)</f>
        <v>0</v>
      </c>
      <c r="DB1665" s="9"/>
      <c r="DC1665" s="10"/>
      <c r="DD1665" s="11"/>
      <c r="DE1665" s="6">
        <f>SUMIF(DF$67:DF$97,$D1665,DH$67:DH$97)</f>
        <v>0</v>
      </c>
      <c r="DF1665" s="9"/>
      <c r="DG1665" s="10"/>
      <c r="DH1665" s="11"/>
      <c r="DI1665" s="6">
        <f>SUMIF(DJ$67:DJ$97,$D1665,DL$67:DL$97)</f>
        <v>0</v>
      </c>
      <c r="DJ1665" s="9"/>
      <c r="DK1665" s="10"/>
      <c r="DL1665" s="11"/>
      <c r="DM1665" s="6">
        <f>SUMIF(DN$67:DN$97,$D1665,DP$67:DP$97)</f>
        <v>0</v>
      </c>
      <c r="DN1665" s="9"/>
      <c r="DO1665" s="10"/>
      <c r="DP1665" s="11"/>
      <c r="DQ1665" s="6">
        <f>SUMIF(DR$67:DR$97,$D1665,DT$67:DT$97)</f>
        <v>0</v>
      </c>
      <c r="DR1665" s="9"/>
      <c r="DS1665" s="10"/>
      <c r="DT1665" s="11"/>
      <c r="DU1665" s="6">
        <f>SUMIF(DV$67:DV$97,$D1665,DX$67:DX$97)</f>
        <v>0</v>
      </c>
      <c r="DV1665" s="9"/>
      <c r="DW1665" s="10"/>
      <c r="DX1665" s="11"/>
      <c r="DY1665" s="6">
        <f>SUMIF(DZ$67:DZ$97,$D1665,EB$67:EB$97)</f>
        <v>0</v>
      </c>
      <c r="DZ1665" s="9"/>
      <c r="EA1665" s="10"/>
      <c r="EB1665" s="11"/>
      <c r="EC1665" s="6">
        <f>SUMIF(ED$67:ED$97,$D1665,EF$67:EF$97)</f>
        <v>0</v>
      </c>
      <c r="ED1665" s="9"/>
      <c r="EE1665" s="10"/>
      <c r="EF1665" s="11"/>
      <c r="EG1665" s="6">
        <f>SUMIF(EH$67:EH$97,$D1665,EJ$67:EJ$97)</f>
        <v>0</v>
      </c>
      <c r="EH1665" s="9"/>
      <c r="EI1665" s="10"/>
      <c r="EJ1665" s="11"/>
      <c r="EK1665" s="6">
        <f>SUMIF(EL$67:EL$97,$D1665,EN$67:EN$97)</f>
        <v>0</v>
      </c>
      <c r="EL1665" s="9"/>
      <c r="EM1665" s="10"/>
      <c r="EN1665" s="11"/>
      <c r="EO1665" s="6">
        <f>SUMIF(EP$67:EP$97,$D1665,ER$67:ER$97)</f>
        <v>0</v>
      </c>
      <c r="EP1665" s="9"/>
      <c r="EQ1665" s="10"/>
      <c r="ER1665" s="11"/>
      <c r="ES1665" s="6">
        <f>SUMIF(ET$67:ET$97,$D1665,EV$67:EV$97)</f>
        <v>0</v>
      </c>
      <c r="ET1665" s="9"/>
      <c r="EU1665" s="10"/>
      <c r="EV1665" s="11"/>
      <c r="EW1665" s="6">
        <f>SUMIF(EX$67:EX$97,$D1665,EZ$67:EZ$97)</f>
        <v>0</v>
      </c>
      <c r="EX1665" s="9"/>
      <c r="EY1665" s="10"/>
      <c r="EZ1665" s="11"/>
      <c r="FA1665" s="6">
        <f>SUMIF(FB$67:FB$97,$D1665,FD$67:FD$97)</f>
        <v>0</v>
      </c>
      <c r="FB1665" s="9"/>
      <c r="FC1665" s="10"/>
      <c r="FD1665" s="11"/>
      <c r="FE1665" s="6">
        <f>SUMIF(FF$67:FF$97,$D1665,FH$67:FH$97)</f>
        <v>0</v>
      </c>
      <c r="FF1665" s="9"/>
      <c r="FG1665" s="10"/>
      <c r="FH1665" s="11"/>
      <c r="FI1665" s="6">
        <f>SUMIF(FJ$67:FJ$97,$D1665,FL$67:FL$97)</f>
        <v>0</v>
      </c>
      <c r="FJ1665" s="9"/>
      <c r="FK1665" s="10"/>
      <c r="FL1665" s="11"/>
      <c r="FM1665" s="6">
        <f>SUMIF(FN$67:FN$97,$D1665,FP$67:FP$97)</f>
        <v>0</v>
      </c>
      <c r="FN1665" s="9"/>
      <c r="FO1665" s="10"/>
      <c r="FP1665" s="11"/>
      <c r="FQ1665" s="6">
        <f>SUMIF(FR$67:FR$97,$D1665,FT$67:FT$97)</f>
        <v>0</v>
      </c>
      <c r="FR1665" s="9"/>
      <c r="FS1665" s="10"/>
      <c r="FT1665" s="11"/>
      <c r="FU1665" s="6">
        <f>SUMIF(FV$67:FV$97,$D1665,FX$67:FX$97)</f>
        <v>0</v>
      </c>
      <c r="FV1665" s="9"/>
      <c r="FW1665" s="10"/>
      <c r="FX1665" s="11"/>
      <c r="FY1665" s="6">
        <f>SUMIF(FZ$67:FZ$97,$D1665,GB$67:GB$97)</f>
        <v>0</v>
      </c>
      <c r="FZ1665" s="9"/>
      <c r="GA1665" s="10"/>
      <c r="GB1665" s="11"/>
      <c r="GC1665" s="6">
        <f>SUMIF(GD$67:GD$97,$D1665,GF$67:GF$97)</f>
        <v>0</v>
      </c>
      <c r="GD1665" s="9"/>
      <c r="GE1665" s="10"/>
      <c r="GF1665" s="11"/>
      <c r="GG1665" s="6">
        <f>SUMIF(GH$67:GH$97,$D1665,GJ$67:GJ$97)</f>
        <v>0</v>
      </c>
      <c r="GH1665" s="9"/>
      <c r="GI1665" s="10"/>
      <c r="GJ1665" s="11"/>
      <c r="GK1665" s="6">
        <f>SUMIF(GL$67:GL$97,$D1665,GN$67:GN$97)</f>
        <v>0</v>
      </c>
      <c r="GL1665" s="9"/>
      <c r="GM1665" s="10"/>
      <c r="GN1665" s="11"/>
      <c r="GO1665" s="6">
        <f>SUMIF(GP$67:GP$97,$D1665,GR$67:GR$97)</f>
        <v>0</v>
      </c>
      <c r="GP1665" s="9"/>
      <c r="GQ1665" s="10"/>
      <c r="GR1665" s="11"/>
      <c r="GS1665" s="6">
        <f>SUMIF(GT$67:GT$97,$D1665,GV$67:GV$97)</f>
        <v>0</v>
      </c>
      <c r="GT1665" s="9"/>
      <c r="GU1665" s="10"/>
      <c r="GV1665" s="20"/>
      <c r="GW1665" s="19">
        <f t="shared" si="38"/>
        <v>0</v>
      </c>
      <c r="GX1665" s="472"/>
      <c r="GY1665" s="473"/>
    </row>
    <row r="1666" spans="1:207" ht="30">
      <c r="A1666" s="47" t="s">
        <v>78</v>
      </c>
      <c r="B1666" s="475"/>
      <c r="C1666" s="327" t="s">
        <v>453</v>
      </c>
      <c r="D1666" s="237" t="s">
        <v>452</v>
      </c>
      <c r="E1666" s="6">
        <f>SUMIF(F$98:F$128,$D1666,H$98:H$128)</f>
        <v>0</v>
      </c>
      <c r="F1666" s="9"/>
      <c r="G1666" s="10"/>
      <c r="H1666" s="11"/>
      <c r="I1666" s="6">
        <f>SUMIF(J$98:J$128,$D1666,L$98:L$128)</f>
        <v>0</v>
      </c>
      <c r="J1666" s="9"/>
      <c r="K1666" s="10"/>
      <c r="L1666" s="11"/>
      <c r="M1666" s="6">
        <f>SUMIF(N$98:N$128,$D1666,P$98:P$128)</f>
        <v>0</v>
      </c>
      <c r="N1666" s="9"/>
      <c r="O1666" s="10"/>
      <c r="P1666" s="11"/>
      <c r="Q1666" s="6">
        <f>SUMIF(R$98:R$128,$D1666,T$98:T$128)</f>
        <v>0</v>
      </c>
      <c r="R1666" s="9"/>
      <c r="S1666" s="10"/>
      <c r="T1666" s="11"/>
      <c r="U1666" s="6">
        <f>SUMIF(V$98:V$128,$D1666,X$98:X$128)</f>
        <v>0</v>
      </c>
      <c r="V1666" s="9"/>
      <c r="W1666" s="10"/>
      <c r="X1666" s="11"/>
      <c r="Y1666" s="6">
        <f>SUMIF(Z$98:Z$128,$D1666,AB$98:AB$128)</f>
        <v>0</v>
      </c>
      <c r="Z1666" s="9"/>
      <c r="AA1666" s="10"/>
      <c r="AB1666" s="11"/>
      <c r="AC1666" s="6">
        <f>SUMIF(AD$98:AD$128,$D1666,AF$98:AF$128)</f>
        <v>0</v>
      </c>
      <c r="AD1666" s="9"/>
      <c r="AE1666" s="10"/>
      <c r="AF1666" s="11"/>
      <c r="AG1666" s="6">
        <f>SUMIF(AH$98:AH$128,$D1666,AJ$98:AJ$128)</f>
        <v>0</v>
      </c>
      <c r="AH1666" s="9"/>
      <c r="AI1666" s="10"/>
      <c r="AJ1666" s="11"/>
      <c r="AK1666" s="6">
        <f>SUMIF(AL$98:AL$128,$D1666,AN$98:AN$128)</f>
        <v>0</v>
      </c>
      <c r="AL1666" s="9"/>
      <c r="AM1666" s="10"/>
      <c r="AN1666" s="11"/>
      <c r="AO1666" s="6">
        <f>SUMIF(AP$98:AP$128,$D1666,AR$98:AR$128)</f>
        <v>0</v>
      </c>
      <c r="AP1666" s="9"/>
      <c r="AQ1666" s="10"/>
      <c r="AR1666" s="11"/>
      <c r="AS1666" s="6">
        <f>SUMIF(AT$98:AT$128,$D1666,AV$98:AV$128)</f>
        <v>0</v>
      </c>
      <c r="AT1666" s="9"/>
      <c r="AU1666" s="10"/>
      <c r="AV1666" s="11"/>
      <c r="AW1666" s="6">
        <f>SUMIF(AX$98:AX$128,$D1666,AZ$98:AZ$128)</f>
        <v>0</v>
      </c>
      <c r="AX1666" s="9"/>
      <c r="AY1666" s="10"/>
      <c r="AZ1666" s="11"/>
      <c r="BA1666" s="6">
        <f>SUMIF(BB$98:BB$128,$D1666,BD$98:BD$128)</f>
        <v>0</v>
      </c>
      <c r="BB1666" s="9"/>
      <c r="BC1666" s="10"/>
      <c r="BD1666" s="11"/>
      <c r="BE1666" s="6">
        <f>SUMIF(BF$98:BF$128,$D1666,BH$98:BH$128)</f>
        <v>0</v>
      </c>
      <c r="BF1666" s="9"/>
      <c r="BG1666" s="10"/>
      <c r="BH1666" s="11"/>
      <c r="BI1666" s="6">
        <f>SUMIF(BJ$98:BJ$128,$D1666,BL$98:BL$128)</f>
        <v>0</v>
      </c>
      <c r="BJ1666" s="9"/>
      <c r="BK1666" s="10"/>
      <c r="BL1666" s="11"/>
      <c r="BM1666" s="6">
        <f>SUMIF(BN$98:BN$128,$D1666,BP$98:BP$128)</f>
        <v>0</v>
      </c>
      <c r="BN1666" s="9"/>
      <c r="BO1666" s="10"/>
      <c r="BP1666" s="11"/>
      <c r="BQ1666" s="6">
        <f>SUMIF(BR$98:BR$128,$D1666,BT$98:BT$128)</f>
        <v>0</v>
      </c>
      <c r="BR1666" s="9"/>
      <c r="BS1666" s="10"/>
      <c r="BT1666" s="11"/>
      <c r="BU1666" s="6">
        <f>SUMIF(BV$98:BV$128,$D1666,BX$98:BX$128)</f>
        <v>0</v>
      </c>
      <c r="BV1666" s="9"/>
      <c r="BW1666" s="10"/>
      <c r="BX1666" s="11"/>
      <c r="BY1666" s="6">
        <f>SUMIF(BZ$98:BZ$128,$D1666,CB$98:CB$128)</f>
        <v>0</v>
      </c>
      <c r="BZ1666" s="9"/>
      <c r="CA1666" s="10"/>
      <c r="CB1666" s="11"/>
      <c r="CC1666" s="6">
        <f>SUMIF(CD$98:CD$128,$D1666,CF$98:CF$128)</f>
        <v>0</v>
      </c>
      <c r="CD1666" s="9"/>
      <c r="CE1666" s="10"/>
      <c r="CF1666" s="11"/>
      <c r="CG1666" s="6">
        <f>SUMIF(CH$98:CH$128,$D1666,CJ$98:CJ$128)</f>
        <v>0</v>
      </c>
      <c r="CH1666" s="9"/>
      <c r="CI1666" s="10"/>
      <c r="CJ1666" s="11"/>
      <c r="CK1666" s="6">
        <f>SUMIF(CL$98:CL$128,$D1666,CN$98:CN$128)</f>
        <v>0</v>
      </c>
      <c r="CL1666" s="9"/>
      <c r="CM1666" s="10"/>
      <c r="CN1666" s="11"/>
      <c r="CO1666" s="6">
        <f>SUMIF(CP$98:CP$128,$D1666,CR$98:CR$128)</f>
        <v>0</v>
      </c>
      <c r="CP1666" s="9"/>
      <c r="CQ1666" s="10"/>
      <c r="CR1666" s="11"/>
      <c r="CS1666" s="6">
        <f>SUMIF(CT$98:CT$128,$D1666,CV$98:CV$128)</f>
        <v>0</v>
      </c>
      <c r="CT1666" s="9"/>
      <c r="CU1666" s="10"/>
      <c r="CV1666" s="11"/>
      <c r="CW1666" s="6">
        <f>SUMIF(CX$98:CX$128,$D1666,CZ$98:CZ$128)</f>
        <v>0</v>
      </c>
      <c r="CX1666" s="9"/>
      <c r="CY1666" s="10"/>
      <c r="CZ1666" s="11"/>
      <c r="DA1666" s="6">
        <f>SUMIF(DB$98:DB$128,$D1666,DD$98:DD$128)</f>
        <v>0</v>
      </c>
      <c r="DB1666" s="9"/>
      <c r="DC1666" s="10"/>
      <c r="DD1666" s="11"/>
      <c r="DE1666" s="6">
        <f>SUMIF(DF$98:DF$128,$D1666,DH$98:DH$128)</f>
        <v>0</v>
      </c>
      <c r="DF1666" s="9"/>
      <c r="DG1666" s="10"/>
      <c r="DH1666" s="11"/>
      <c r="DI1666" s="6">
        <f>SUMIF(DJ$98:DJ$128,$D1666,DL$98:DL$128)</f>
        <v>0</v>
      </c>
      <c r="DJ1666" s="9"/>
      <c r="DK1666" s="10"/>
      <c r="DL1666" s="11"/>
      <c r="DM1666" s="6">
        <f>SUMIF(DN$98:DN$128,$D1666,DP$98:DP$128)</f>
        <v>0</v>
      </c>
      <c r="DN1666" s="9"/>
      <c r="DO1666" s="10"/>
      <c r="DP1666" s="11"/>
      <c r="DQ1666" s="6">
        <f>SUMIF(DR$98:DR$128,$D1666,DT$98:DT$128)</f>
        <v>0</v>
      </c>
      <c r="DR1666" s="9"/>
      <c r="DS1666" s="10"/>
      <c r="DT1666" s="11"/>
      <c r="DU1666" s="6">
        <f>SUMIF(DV$98:DV$128,$D1666,DX$98:DX$128)</f>
        <v>0</v>
      </c>
      <c r="DV1666" s="9"/>
      <c r="DW1666" s="10"/>
      <c r="DX1666" s="11"/>
      <c r="DY1666" s="6">
        <f>SUMIF(DZ$98:DZ$128,$D1666,EB$98:EB$128)</f>
        <v>0</v>
      </c>
      <c r="DZ1666" s="9"/>
      <c r="EA1666" s="10"/>
      <c r="EB1666" s="11"/>
      <c r="EC1666" s="6">
        <f>SUMIF(ED$98:ED$128,$D1666,EF$98:EF$128)</f>
        <v>0</v>
      </c>
      <c r="ED1666" s="9"/>
      <c r="EE1666" s="10"/>
      <c r="EF1666" s="11"/>
      <c r="EG1666" s="6">
        <f>SUMIF(EH$98:EH$128,$D1666,EJ$98:EJ$128)</f>
        <v>0</v>
      </c>
      <c r="EH1666" s="9"/>
      <c r="EI1666" s="10"/>
      <c r="EJ1666" s="11"/>
      <c r="EK1666" s="6">
        <f>SUMIF(EL$98:EL$128,$D1666,EN$98:EN$128)</f>
        <v>0</v>
      </c>
      <c r="EL1666" s="9"/>
      <c r="EM1666" s="10"/>
      <c r="EN1666" s="11"/>
      <c r="EO1666" s="6">
        <f>SUMIF(EP$98:EP$128,$D1666,ER$98:ER$128)</f>
        <v>0</v>
      </c>
      <c r="EP1666" s="9"/>
      <c r="EQ1666" s="10"/>
      <c r="ER1666" s="11"/>
      <c r="ES1666" s="6">
        <f>SUMIF(ET$98:ET$128,$D1666,EV$98:EV$128)</f>
        <v>0</v>
      </c>
      <c r="ET1666" s="9"/>
      <c r="EU1666" s="10"/>
      <c r="EV1666" s="11"/>
      <c r="EW1666" s="6">
        <f>SUMIF(EX$98:EX$128,$D1666,EZ$98:EZ$128)</f>
        <v>0</v>
      </c>
      <c r="EX1666" s="9"/>
      <c r="EY1666" s="10"/>
      <c r="EZ1666" s="11"/>
      <c r="FA1666" s="6">
        <f>SUMIF(FB$98:FB$128,$D1666,FD$98:FD$128)</f>
        <v>0</v>
      </c>
      <c r="FB1666" s="9"/>
      <c r="FC1666" s="10"/>
      <c r="FD1666" s="11"/>
      <c r="FE1666" s="6">
        <f>SUMIF(FF$98:FF$128,$D1666,FH$98:FH$128)</f>
        <v>0</v>
      </c>
      <c r="FF1666" s="9"/>
      <c r="FG1666" s="10"/>
      <c r="FH1666" s="11"/>
      <c r="FI1666" s="6">
        <f>SUMIF(FJ$98:FJ$128,$D1666,FL$98:FL$128)</f>
        <v>0</v>
      </c>
      <c r="FJ1666" s="9"/>
      <c r="FK1666" s="10"/>
      <c r="FL1666" s="11"/>
      <c r="FM1666" s="6">
        <f>SUMIF(FN$98:FN$128,$D1666,FP$98:FP$128)</f>
        <v>0</v>
      </c>
      <c r="FN1666" s="9"/>
      <c r="FO1666" s="10"/>
      <c r="FP1666" s="11"/>
      <c r="FQ1666" s="6">
        <f>SUMIF(FR$98:FR$128,$D1666,FT$98:FT$128)</f>
        <v>0</v>
      </c>
      <c r="FR1666" s="9"/>
      <c r="FS1666" s="10"/>
      <c r="FT1666" s="11"/>
      <c r="FU1666" s="6">
        <f>SUMIF(FV$98:FV$128,$D1666,FX$98:FX$128)</f>
        <v>0</v>
      </c>
      <c r="FV1666" s="9"/>
      <c r="FW1666" s="10"/>
      <c r="FX1666" s="11"/>
      <c r="FY1666" s="6">
        <f>SUMIF(FZ$98:FZ$128,$D1666,GB$98:GB$128)</f>
        <v>0</v>
      </c>
      <c r="FZ1666" s="9"/>
      <c r="GA1666" s="10"/>
      <c r="GB1666" s="11"/>
      <c r="GC1666" s="6">
        <f>SUMIF(GD$98:GD$128,$D1666,GF$98:GF$128)</f>
        <v>0</v>
      </c>
      <c r="GD1666" s="9"/>
      <c r="GE1666" s="10"/>
      <c r="GF1666" s="11"/>
      <c r="GG1666" s="6">
        <f>SUMIF(GH$98:GH$128,$D1666,GJ$98:GJ$128)</f>
        <v>0</v>
      </c>
      <c r="GH1666" s="9"/>
      <c r="GI1666" s="10"/>
      <c r="GJ1666" s="11"/>
      <c r="GK1666" s="6">
        <f>SUMIF(GL$98:GL$128,$D1666,GN$98:GN$128)</f>
        <v>0</v>
      </c>
      <c r="GL1666" s="9"/>
      <c r="GM1666" s="10"/>
      <c r="GN1666" s="11"/>
      <c r="GO1666" s="6">
        <f>SUMIF(GP$98:GP$128,$D1666,GR$98:GR$128)</f>
        <v>0</v>
      </c>
      <c r="GP1666" s="9"/>
      <c r="GQ1666" s="10"/>
      <c r="GR1666" s="11"/>
      <c r="GS1666" s="6">
        <f>SUMIF(GT$98:GT$128,$D1666,GV$98:GV$128)</f>
        <v>0</v>
      </c>
      <c r="GT1666" s="9"/>
      <c r="GU1666" s="10"/>
      <c r="GV1666" s="20"/>
      <c r="GW1666" s="19">
        <f t="shared" si="38"/>
        <v>0</v>
      </c>
      <c r="GX1666" s="472"/>
      <c r="GY1666" s="473"/>
    </row>
    <row r="1667" spans="1:207" ht="30">
      <c r="A1667" s="47" t="s">
        <v>79</v>
      </c>
      <c r="B1667" s="475"/>
      <c r="C1667" s="327" t="s">
        <v>453</v>
      </c>
      <c r="D1667" s="237" t="s">
        <v>452</v>
      </c>
      <c r="E1667" s="6">
        <f>SUMIF(F$129:F$159,$D1667,H$129:H$159)</f>
        <v>0</v>
      </c>
      <c r="F1667" s="9"/>
      <c r="G1667" s="10"/>
      <c r="H1667" s="11"/>
      <c r="I1667" s="6">
        <f>SUMIF(J$129:J$159,$D1667,L$129:L$159)</f>
        <v>0</v>
      </c>
      <c r="J1667" s="9"/>
      <c r="K1667" s="10"/>
      <c r="L1667" s="11"/>
      <c r="M1667" s="6">
        <f>SUMIF(N$129:N$159,$D1667,P$129:P$159)</f>
        <v>0</v>
      </c>
      <c r="N1667" s="9"/>
      <c r="O1667" s="10"/>
      <c r="P1667" s="11"/>
      <c r="Q1667" s="6">
        <f>SUMIF(R$129:R$159,$D1667,T$129:T$159)</f>
        <v>0</v>
      </c>
      <c r="R1667" s="9"/>
      <c r="S1667" s="10"/>
      <c r="T1667" s="11"/>
      <c r="U1667" s="6">
        <f>SUMIF(V$129:V$159,$D1667,X$129:X$159)</f>
        <v>0</v>
      </c>
      <c r="V1667" s="9"/>
      <c r="W1667" s="10"/>
      <c r="X1667" s="11"/>
      <c r="Y1667" s="6">
        <f>SUMIF(Z$129:Z$159,$D1667,AB$129:AB$159)</f>
        <v>0</v>
      </c>
      <c r="Z1667" s="9"/>
      <c r="AA1667" s="10"/>
      <c r="AB1667" s="11"/>
      <c r="AC1667" s="6">
        <f>SUMIF(AD$129:AD$159,$D1667,AF$129:AF$159)</f>
        <v>0</v>
      </c>
      <c r="AD1667" s="9"/>
      <c r="AE1667" s="10"/>
      <c r="AF1667" s="11"/>
      <c r="AG1667" s="6">
        <f>SUMIF(AH$129:AH$159,$D1667,AJ$129:AJ$159)</f>
        <v>0</v>
      </c>
      <c r="AH1667" s="9"/>
      <c r="AI1667" s="10"/>
      <c r="AJ1667" s="11"/>
      <c r="AK1667" s="6">
        <f>SUMIF(AL$129:AL$159,$D1667,AN$129:AN$159)</f>
        <v>0</v>
      </c>
      <c r="AL1667" s="9"/>
      <c r="AM1667" s="10"/>
      <c r="AN1667" s="11"/>
      <c r="AO1667" s="6">
        <f>SUMIF(AP$129:AP$159,$D1667,AR$129:AR$159)</f>
        <v>0</v>
      </c>
      <c r="AP1667" s="9"/>
      <c r="AQ1667" s="10"/>
      <c r="AR1667" s="11"/>
      <c r="AS1667" s="6">
        <f>SUMIF(AT$129:AT$159,$D1667,AV$129:AV$159)</f>
        <v>0</v>
      </c>
      <c r="AT1667" s="9"/>
      <c r="AU1667" s="10"/>
      <c r="AV1667" s="11"/>
      <c r="AW1667" s="6">
        <f>SUMIF(AX$129:AX$159,$D1667,AZ$129:AZ$159)</f>
        <v>0</v>
      </c>
      <c r="AX1667" s="9"/>
      <c r="AY1667" s="10"/>
      <c r="AZ1667" s="11"/>
      <c r="BA1667" s="6">
        <f>SUMIF(BB$129:BB$159,$D1667,BD$129:BD$159)</f>
        <v>0</v>
      </c>
      <c r="BB1667" s="9"/>
      <c r="BC1667" s="10"/>
      <c r="BD1667" s="11"/>
      <c r="BE1667" s="6">
        <f>SUMIF(BF$129:BF$159,$D1667,BH$129:BH$159)</f>
        <v>0</v>
      </c>
      <c r="BF1667" s="9"/>
      <c r="BG1667" s="10"/>
      <c r="BH1667" s="11"/>
      <c r="BI1667" s="6">
        <f>SUMIF(BJ$129:BJ$159,$D1667,BL$129:BL$159)</f>
        <v>0</v>
      </c>
      <c r="BJ1667" s="9"/>
      <c r="BK1667" s="10"/>
      <c r="BL1667" s="11"/>
      <c r="BM1667" s="6">
        <f>SUMIF(BN$129:BN$159,$D1667,BP$129:BP$159)</f>
        <v>0</v>
      </c>
      <c r="BN1667" s="9"/>
      <c r="BO1667" s="10"/>
      <c r="BP1667" s="11"/>
      <c r="BQ1667" s="6">
        <f>SUMIF(BR$129:BR$159,$D1667,BT$129:BT$159)</f>
        <v>0</v>
      </c>
      <c r="BR1667" s="9"/>
      <c r="BS1667" s="10"/>
      <c r="BT1667" s="11"/>
      <c r="BU1667" s="6">
        <f>SUMIF(BV$129:BV$159,$D1667,BX$129:BX$159)</f>
        <v>0</v>
      </c>
      <c r="BV1667" s="9"/>
      <c r="BW1667" s="10"/>
      <c r="BX1667" s="11"/>
      <c r="BY1667" s="6">
        <f>SUMIF(BZ$129:BZ$159,$D1667,CB$129:CB$159)</f>
        <v>0</v>
      </c>
      <c r="BZ1667" s="9"/>
      <c r="CA1667" s="10"/>
      <c r="CB1667" s="11"/>
      <c r="CC1667" s="6">
        <f>SUMIF(CD$129:CD$159,$D1667,CF$129:CF$159)</f>
        <v>0</v>
      </c>
      <c r="CD1667" s="9"/>
      <c r="CE1667" s="10"/>
      <c r="CF1667" s="11"/>
      <c r="CG1667" s="6">
        <f>SUMIF(CH$129:CH$159,$D1667,CJ$129:CJ$159)</f>
        <v>0</v>
      </c>
      <c r="CH1667" s="9"/>
      <c r="CI1667" s="10"/>
      <c r="CJ1667" s="11"/>
      <c r="CK1667" s="6">
        <f>SUMIF(CL$129:CL$159,$D1667,CN$129:CN$159)</f>
        <v>0</v>
      </c>
      <c r="CL1667" s="9"/>
      <c r="CM1667" s="10"/>
      <c r="CN1667" s="11"/>
      <c r="CO1667" s="6">
        <f>SUMIF(CP$129:CP$159,$D1667,CR$129:CR$159)</f>
        <v>0</v>
      </c>
      <c r="CP1667" s="9"/>
      <c r="CQ1667" s="10"/>
      <c r="CR1667" s="11"/>
      <c r="CS1667" s="6">
        <f>SUMIF(CT$129:CT$159,$D1667,CV$129:CV$159)</f>
        <v>0</v>
      </c>
      <c r="CT1667" s="9"/>
      <c r="CU1667" s="10"/>
      <c r="CV1667" s="11"/>
      <c r="CW1667" s="6">
        <f>SUMIF(CX$129:CX$159,$D1667,CZ$129:CZ$159)</f>
        <v>0</v>
      </c>
      <c r="CX1667" s="9"/>
      <c r="CY1667" s="10"/>
      <c r="CZ1667" s="11"/>
      <c r="DA1667" s="6">
        <f>SUMIF(DB$129:DB$159,$D1667,DD$129:DD$159)</f>
        <v>0</v>
      </c>
      <c r="DB1667" s="9"/>
      <c r="DC1667" s="10"/>
      <c r="DD1667" s="11"/>
      <c r="DE1667" s="6">
        <f>SUMIF(DF$129:DF$159,$D1667,DH$129:DH$159)</f>
        <v>0</v>
      </c>
      <c r="DF1667" s="9"/>
      <c r="DG1667" s="10"/>
      <c r="DH1667" s="11"/>
      <c r="DI1667" s="6">
        <f>SUMIF(DJ$129:DJ$159,$D1667,DL$129:DL$159)</f>
        <v>0</v>
      </c>
      <c r="DJ1667" s="9"/>
      <c r="DK1667" s="10"/>
      <c r="DL1667" s="11"/>
      <c r="DM1667" s="6">
        <f>SUMIF(DN$129:DN$159,$D1667,DP$129:DP$159)</f>
        <v>0</v>
      </c>
      <c r="DN1667" s="9"/>
      <c r="DO1667" s="10"/>
      <c r="DP1667" s="11"/>
      <c r="DQ1667" s="6">
        <f>SUMIF(DR$129:DR$159,$D1667,DT$129:DT$159)</f>
        <v>0</v>
      </c>
      <c r="DR1667" s="9"/>
      <c r="DS1667" s="10"/>
      <c r="DT1667" s="11"/>
      <c r="DU1667" s="6">
        <f>SUMIF(DV$129:DV$159,$D1667,DX$129:DX$159)</f>
        <v>0</v>
      </c>
      <c r="DV1667" s="9"/>
      <c r="DW1667" s="10"/>
      <c r="DX1667" s="11"/>
      <c r="DY1667" s="6">
        <f>SUMIF(DZ$129:DZ$159,$D1667,EB$129:EB$159)</f>
        <v>0</v>
      </c>
      <c r="DZ1667" s="9"/>
      <c r="EA1667" s="10"/>
      <c r="EB1667" s="11"/>
      <c r="EC1667" s="6">
        <f>SUMIF(ED$129:ED$159,$D1667,EF$129:EF$159)</f>
        <v>0</v>
      </c>
      <c r="ED1667" s="9"/>
      <c r="EE1667" s="10"/>
      <c r="EF1667" s="11"/>
      <c r="EG1667" s="6">
        <f>SUMIF(EH$129:EH$159,$D1667,EJ$129:EJ$159)</f>
        <v>0</v>
      </c>
      <c r="EH1667" s="9"/>
      <c r="EI1667" s="10"/>
      <c r="EJ1667" s="11"/>
      <c r="EK1667" s="6">
        <f>SUMIF(EL$129:EL$159,$D1667,EN$129:EN$159)</f>
        <v>0</v>
      </c>
      <c r="EL1667" s="9"/>
      <c r="EM1667" s="10"/>
      <c r="EN1667" s="11"/>
      <c r="EO1667" s="6">
        <f>SUMIF(EP$129:EP$159,$D1667,ER$129:ER$159)</f>
        <v>0</v>
      </c>
      <c r="EP1667" s="9"/>
      <c r="EQ1667" s="10"/>
      <c r="ER1667" s="11"/>
      <c r="ES1667" s="6">
        <f>SUMIF(ET$129:ET$159,$D1667,EV$129:EV$159)</f>
        <v>0</v>
      </c>
      <c r="ET1667" s="9"/>
      <c r="EU1667" s="10"/>
      <c r="EV1667" s="11"/>
      <c r="EW1667" s="6">
        <f>SUMIF(EX$129:EX$159,$D1667,EZ$129:EZ$159)</f>
        <v>0</v>
      </c>
      <c r="EX1667" s="9"/>
      <c r="EY1667" s="10"/>
      <c r="EZ1667" s="11"/>
      <c r="FA1667" s="6">
        <f>SUMIF(FB$129:FB$159,$D1667,FD$129:FD$159)</f>
        <v>0</v>
      </c>
      <c r="FB1667" s="9"/>
      <c r="FC1667" s="10"/>
      <c r="FD1667" s="11"/>
      <c r="FE1667" s="6">
        <f>SUMIF(FF$129:FF$159,$D1667,FH$129:FH$159)</f>
        <v>0</v>
      </c>
      <c r="FF1667" s="9"/>
      <c r="FG1667" s="10"/>
      <c r="FH1667" s="11"/>
      <c r="FI1667" s="6">
        <f>SUMIF(FJ$129:FJ$159,$D1667,FL$129:FL$159)</f>
        <v>0</v>
      </c>
      <c r="FJ1667" s="9"/>
      <c r="FK1667" s="10"/>
      <c r="FL1667" s="11"/>
      <c r="FM1667" s="6">
        <f>SUMIF(FN$129:FN$159,$D1667,FP$129:FP$159)</f>
        <v>0</v>
      </c>
      <c r="FN1667" s="9"/>
      <c r="FO1667" s="10"/>
      <c r="FP1667" s="11"/>
      <c r="FQ1667" s="6">
        <f>SUMIF(FR$129:FR$159,$D1667,FT$129:FT$159)</f>
        <v>0</v>
      </c>
      <c r="FR1667" s="9"/>
      <c r="FS1667" s="10"/>
      <c r="FT1667" s="11"/>
      <c r="FU1667" s="6">
        <f>SUMIF(FV$129:FV$159,$D1667,FX$129:FX$159)</f>
        <v>0</v>
      </c>
      <c r="FV1667" s="9"/>
      <c r="FW1667" s="10"/>
      <c r="FX1667" s="11"/>
      <c r="FY1667" s="6">
        <f>SUMIF(FZ$129:FZ$159,$D1667,GB$129:GB$159)</f>
        <v>0</v>
      </c>
      <c r="FZ1667" s="9"/>
      <c r="GA1667" s="10"/>
      <c r="GB1667" s="11"/>
      <c r="GC1667" s="6">
        <f>SUMIF(GD$129:GD$159,$D1667,GF$129:GF$159)</f>
        <v>0</v>
      </c>
      <c r="GD1667" s="9"/>
      <c r="GE1667" s="10"/>
      <c r="GF1667" s="11"/>
      <c r="GG1667" s="6">
        <f>SUMIF(GH$129:GH$159,$D1667,GJ$129:GJ$159)</f>
        <v>0</v>
      </c>
      <c r="GH1667" s="9"/>
      <c r="GI1667" s="10"/>
      <c r="GJ1667" s="11"/>
      <c r="GK1667" s="6">
        <f>SUMIF(GL$129:GL$159,$D1667,GN$129:GN$159)</f>
        <v>0</v>
      </c>
      <c r="GL1667" s="9"/>
      <c r="GM1667" s="10"/>
      <c r="GN1667" s="11"/>
      <c r="GO1667" s="6">
        <f>SUMIF(GP$129:GP$159,$D1667,GR$129:GR$159)</f>
        <v>0</v>
      </c>
      <c r="GP1667" s="9"/>
      <c r="GQ1667" s="10"/>
      <c r="GR1667" s="11"/>
      <c r="GS1667" s="6">
        <f>SUMIF(GT$129:GT$159,$D1667,GV$129:GV$159)</f>
        <v>0</v>
      </c>
      <c r="GT1667" s="9"/>
      <c r="GU1667" s="10"/>
      <c r="GV1667" s="20"/>
      <c r="GW1667" s="19">
        <f t="shared" si="38"/>
        <v>0</v>
      </c>
      <c r="GX1667" s="472"/>
      <c r="GY1667" s="473"/>
    </row>
    <row r="1668" spans="1:207" ht="30">
      <c r="A1668" s="47" t="s">
        <v>80</v>
      </c>
      <c r="B1668" s="475"/>
      <c r="C1668" s="327" t="s">
        <v>453</v>
      </c>
      <c r="D1668" s="237" t="s">
        <v>452</v>
      </c>
      <c r="E1668" s="6">
        <f>SUMIF(F$160:F$190,$D1668,H$160:H$190)</f>
        <v>0</v>
      </c>
      <c r="F1668" s="9"/>
      <c r="G1668" s="10"/>
      <c r="H1668" s="11"/>
      <c r="I1668" s="6">
        <f>SUMIF(J$160:J$190,$D1668,L$160:L$190)</f>
        <v>0</v>
      </c>
      <c r="J1668" s="9"/>
      <c r="K1668" s="10"/>
      <c r="L1668" s="11"/>
      <c r="M1668" s="6">
        <f>SUMIF(N$160:N$190,$D1668,P$160:P$190)</f>
        <v>0</v>
      </c>
      <c r="N1668" s="9"/>
      <c r="O1668" s="10"/>
      <c r="P1668" s="11"/>
      <c r="Q1668" s="6">
        <f>SUMIF(R$160:R$190,$D1668,T$160:T$190)</f>
        <v>0</v>
      </c>
      <c r="R1668" s="9"/>
      <c r="S1668" s="10"/>
      <c r="T1668" s="11"/>
      <c r="U1668" s="6">
        <f>SUMIF(V$160:V$190,$D1668,X$160:X$190)</f>
        <v>0</v>
      </c>
      <c r="V1668" s="9"/>
      <c r="W1668" s="10"/>
      <c r="X1668" s="11"/>
      <c r="Y1668" s="6">
        <f>SUMIF(Z$160:Z$190,$D1668,AB$160:AB$190)</f>
        <v>0</v>
      </c>
      <c r="Z1668" s="9"/>
      <c r="AA1668" s="10"/>
      <c r="AB1668" s="11"/>
      <c r="AC1668" s="6">
        <f>SUMIF(AD$160:AD$190,$D1668,AF$160:AF$190)</f>
        <v>0</v>
      </c>
      <c r="AD1668" s="9"/>
      <c r="AE1668" s="10"/>
      <c r="AF1668" s="11"/>
      <c r="AG1668" s="6">
        <f>SUMIF(AH$160:AH$190,$D1668,AJ$160:AJ$190)</f>
        <v>0</v>
      </c>
      <c r="AH1668" s="9"/>
      <c r="AI1668" s="10"/>
      <c r="AJ1668" s="11"/>
      <c r="AK1668" s="6">
        <f>SUMIF(AL$160:AL$190,$D1668,AN$160:AN$190)</f>
        <v>0</v>
      </c>
      <c r="AL1668" s="9"/>
      <c r="AM1668" s="10"/>
      <c r="AN1668" s="11"/>
      <c r="AO1668" s="6">
        <f>SUMIF(AP$160:AP$190,$D1668,AR$160:AR$190)</f>
        <v>0</v>
      </c>
      <c r="AP1668" s="9"/>
      <c r="AQ1668" s="10"/>
      <c r="AR1668" s="11"/>
      <c r="AS1668" s="6">
        <f>SUMIF(AT$160:AT$190,$D1668,AV$160:AV$190)</f>
        <v>0</v>
      </c>
      <c r="AT1668" s="9"/>
      <c r="AU1668" s="10"/>
      <c r="AV1668" s="11"/>
      <c r="AW1668" s="6">
        <f>SUMIF(AX$160:AX$190,$D1668,AZ$160:AZ$190)</f>
        <v>0</v>
      </c>
      <c r="AX1668" s="9"/>
      <c r="AY1668" s="10"/>
      <c r="AZ1668" s="11"/>
      <c r="BA1668" s="6">
        <f>SUMIF(BB$160:BB$190,$D1668,BD$160:BD$190)</f>
        <v>0</v>
      </c>
      <c r="BB1668" s="9"/>
      <c r="BC1668" s="10"/>
      <c r="BD1668" s="11"/>
      <c r="BE1668" s="6">
        <f>SUMIF(BF$160:BF$190,$D1668,BH$160:BH$190)</f>
        <v>0</v>
      </c>
      <c r="BF1668" s="9"/>
      <c r="BG1668" s="10"/>
      <c r="BH1668" s="11"/>
      <c r="BI1668" s="6">
        <f>SUMIF(BJ$160:BJ$190,$D1668,BL$160:BL$190)</f>
        <v>0</v>
      </c>
      <c r="BJ1668" s="9"/>
      <c r="BK1668" s="10"/>
      <c r="BL1668" s="11"/>
      <c r="BM1668" s="6">
        <f>SUMIF(BN$160:BN$190,$D1668,BP$160:BP$190)</f>
        <v>0</v>
      </c>
      <c r="BN1668" s="9"/>
      <c r="BO1668" s="10"/>
      <c r="BP1668" s="11"/>
      <c r="BQ1668" s="6">
        <f>SUMIF(BR$160:BR$190,$D1668,BT$160:BT$190)</f>
        <v>0</v>
      </c>
      <c r="BR1668" s="9"/>
      <c r="BS1668" s="10"/>
      <c r="BT1668" s="11"/>
      <c r="BU1668" s="6">
        <f>SUMIF(BV$160:BV$190,$D1668,BX$160:BX$190)</f>
        <v>0</v>
      </c>
      <c r="BV1668" s="9"/>
      <c r="BW1668" s="10"/>
      <c r="BX1668" s="11"/>
      <c r="BY1668" s="6">
        <f>SUMIF(BZ$160:BZ$190,$D1668,CB$160:CB$190)</f>
        <v>0</v>
      </c>
      <c r="BZ1668" s="9"/>
      <c r="CA1668" s="10"/>
      <c r="CB1668" s="11"/>
      <c r="CC1668" s="6">
        <f>SUMIF(CD$160:CD$190,$D1668,CF$160:CF$190)</f>
        <v>0</v>
      </c>
      <c r="CD1668" s="9"/>
      <c r="CE1668" s="10"/>
      <c r="CF1668" s="11"/>
      <c r="CG1668" s="6">
        <f>SUMIF(CH$160:CH$190,$D1668,CJ$160:CJ$190)</f>
        <v>0</v>
      </c>
      <c r="CH1668" s="9"/>
      <c r="CI1668" s="10"/>
      <c r="CJ1668" s="11"/>
      <c r="CK1668" s="6">
        <f>SUMIF(CL$160:CL$190,$D1668,CN$160:CN$190)</f>
        <v>0</v>
      </c>
      <c r="CL1668" s="9"/>
      <c r="CM1668" s="10"/>
      <c r="CN1668" s="11"/>
      <c r="CO1668" s="6">
        <f>SUMIF(CP$160:CP$190,$D1668,CR$160:CR$190)</f>
        <v>0</v>
      </c>
      <c r="CP1668" s="9"/>
      <c r="CQ1668" s="10"/>
      <c r="CR1668" s="11"/>
      <c r="CS1668" s="6">
        <f>SUMIF(CT$160:CT$190,$D1668,CV$160:CV$190)</f>
        <v>0</v>
      </c>
      <c r="CT1668" s="9"/>
      <c r="CU1668" s="10"/>
      <c r="CV1668" s="11"/>
      <c r="CW1668" s="6">
        <f>SUMIF(CX$160:CX$190,$D1668,CZ$160:CZ$190)</f>
        <v>0</v>
      </c>
      <c r="CX1668" s="9"/>
      <c r="CY1668" s="10"/>
      <c r="CZ1668" s="11"/>
      <c r="DA1668" s="6">
        <f>SUMIF(DB$160:DB$190,$D1668,DD$160:DD$190)</f>
        <v>0</v>
      </c>
      <c r="DB1668" s="9"/>
      <c r="DC1668" s="10"/>
      <c r="DD1668" s="11"/>
      <c r="DE1668" s="6">
        <f>SUMIF(DF$160:DF$190,$D1668,DH$160:DH$190)</f>
        <v>0</v>
      </c>
      <c r="DF1668" s="9"/>
      <c r="DG1668" s="10"/>
      <c r="DH1668" s="11"/>
      <c r="DI1668" s="6">
        <f>SUMIF(DJ$160:DJ$190,$D1668,DL$160:DL$190)</f>
        <v>0</v>
      </c>
      <c r="DJ1668" s="9"/>
      <c r="DK1668" s="10"/>
      <c r="DL1668" s="11"/>
      <c r="DM1668" s="6">
        <f>SUMIF(DN$160:DN$190,$D1668,DP$160:DP$190)</f>
        <v>0</v>
      </c>
      <c r="DN1668" s="9"/>
      <c r="DO1668" s="10"/>
      <c r="DP1668" s="11"/>
      <c r="DQ1668" s="6">
        <f>SUMIF(DR$160:DR$190,$D1668,DT$160:DT$190)</f>
        <v>0</v>
      </c>
      <c r="DR1668" s="9"/>
      <c r="DS1668" s="10"/>
      <c r="DT1668" s="11"/>
      <c r="DU1668" s="6">
        <f>SUMIF(DV$160:DV$190,$D1668,DX$160:DX$190)</f>
        <v>0</v>
      </c>
      <c r="DV1668" s="9"/>
      <c r="DW1668" s="10"/>
      <c r="DX1668" s="11"/>
      <c r="DY1668" s="6">
        <f>SUMIF(DZ$160:DZ$190,$D1668,EB$160:EB$190)</f>
        <v>0</v>
      </c>
      <c r="DZ1668" s="9"/>
      <c r="EA1668" s="10"/>
      <c r="EB1668" s="11"/>
      <c r="EC1668" s="6">
        <f>SUMIF(ED$160:ED$190,$D1668,EF$160:EF$190)</f>
        <v>0</v>
      </c>
      <c r="ED1668" s="9"/>
      <c r="EE1668" s="10"/>
      <c r="EF1668" s="11"/>
      <c r="EG1668" s="6">
        <f>SUMIF(EH$160:EH$190,$D1668,EJ$160:EJ$190)</f>
        <v>0</v>
      </c>
      <c r="EH1668" s="9"/>
      <c r="EI1668" s="10"/>
      <c r="EJ1668" s="11"/>
      <c r="EK1668" s="6">
        <f>SUMIF(EL$160:EL$190,$D1668,EN$160:EN$190)</f>
        <v>0</v>
      </c>
      <c r="EL1668" s="9"/>
      <c r="EM1668" s="10"/>
      <c r="EN1668" s="11"/>
      <c r="EO1668" s="6">
        <f>SUMIF(EP$160:EP$190,$D1668,ER$160:ER$190)</f>
        <v>0</v>
      </c>
      <c r="EP1668" s="9"/>
      <c r="EQ1668" s="10"/>
      <c r="ER1668" s="11"/>
      <c r="ES1668" s="6">
        <f>SUMIF(ET$160:ET$190,$D1668,EV$160:EV$190)</f>
        <v>0</v>
      </c>
      <c r="ET1668" s="9"/>
      <c r="EU1668" s="10"/>
      <c r="EV1668" s="11"/>
      <c r="EW1668" s="6">
        <f>SUMIF(EX$160:EX$190,$D1668,EZ$160:EZ$190)</f>
        <v>0</v>
      </c>
      <c r="EX1668" s="9"/>
      <c r="EY1668" s="10"/>
      <c r="EZ1668" s="11"/>
      <c r="FA1668" s="6">
        <f>SUMIF(FB$160:FB$190,$D1668,FD$160:FD$190)</f>
        <v>0</v>
      </c>
      <c r="FB1668" s="9"/>
      <c r="FC1668" s="10"/>
      <c r="FD1668" s="11"/>
      <c r="FE1668" s="6">
        <f>SUMIF(FF$160:FF$190,$D1668,FH$160:FH$190)</f>
        <v>0</v>
      </c>
      <c r="FF1668" s="9"/>
      <c r="FG1668" s="10"/>
      <c r="FH1668" s="11"/>
      <c r="FI1668" s="6">
        <f>SUMIF(FJ$160:FJ$190,$D1668,FL$160:FL$190)</f>
        <v>0</v>
      </c>
      <c r="FJ1668" s="9"/>
      <c r="FK1668" s="10"/>
      <c r="FL1668" s="11"/>
      <c r="FM1668" s="6">
        <f>SUMIF(FN$160:FN$190,$D1668,FP$160:FP$190)</f>
        <v>0</v>
      </c>
      <c r="FN1668" s="9"/>
      <c r="FO1668" s="10"/>
      <c r="FP1668" s="11"/>
      <c r="FQ1668" s="6">
        <f>SUMIF(FR$160:FR$190,$D1668,FT$160:FT$190)</f>
        <v>0</v>
      </c>
      <c r="FR1668" s="9"/>
      <c r="FS1668" s="10"/>
      <c r="FT1668" s="11"/>
      <c r="FU1668" s="6">
        <f>SUMIF(FV$160:FV$190,$D1668,FX$160:FX$190)</f>
        <v>0</v>
      </c>
      <c r="FV1668" s="9"/>
      <c r="FW1668" s="10"/>
      <c r="FX1668" s="11"/>
      <c r="FY1668" s="6">
        <f>SUMIF(FZ$160:FZ$190,$D1668,GB$160:GB$190)</f>
        <v>0</v>
      </c>
      <c r="FZ1668" s="9"/>
      <c r="GA1668" s="10"/>
      <c r="GB1668" s="11"/>
      <c r="GC1668" s="6">
        <f>SUMIF(GD$160:GD$190,$D1668,GF$160:GF$190)</f>
        <v>0</v>
      </c>
      <c r="GD1668" s="9"/>
      <c r="GE1668" s="10"/>
      <c r="GF1668" s="11"/>
      <c r="GG1668" s="6">
        <f>SUMIF(GH$160:GH$190,$D1668,GJ$160:GJ$190)</f>
        <v>0</v>
      </c>
      <c r="GH1668" s="9"/>
      <c r="GI1668" s="10"/>
      <c r="GJ1668" s="11"/>
      <c r="GK1668" s="6">
        <f>SUMIF(GL$160:GL$190,$D1668,GN$160:GN$190)</f>
        <v>0</v>
      </c>
      <c r="GL1668" s="9"/>
      <c r="GM1668" s="10"/>
      <c r="GN1668" s="11"/>
      <c r="GO1668" s="6">
        <f>SUMIF(GP$160:GP$190,$D1668,GR$160:GR$190)</f>
        <v>0</v>
      </c>
      <c r="GP1668" s="9"/>
      <c r="GQ1668" s="10"/>
      <c r="GR1668" s="11"/>
      <c r="GS1668" s="6">
        <f>SUMIF(GT$160:GT$190,$D1668,GV$160:GV$190)</f>
        <v>0</v>
      </c>
      <c r="GT1668" s="9"/>
      <c r="GU1668" s="10"/>
      <c r="GV1668" s="20"/>
      <c r="GW1668" s="19">
        <f t="shared" si="38"/>
        <v>0</v>
      </c>
      <c r="GX1668" s="472"/>
      <c r="GY1668" s="473"/>
    </row>
    <row r="1669" spans="1:207" ht="30">
      <c r="A1669" s="47" t="s">
        <v>81</v>
      </c>
      <c r="B1669" s="475"/>
      <c r="C1669" s="327" t="s">
        <v>453</v>
      </c>
      <c r="D1669" s="237" t="s">
        <v>452</v>
      </c>
      <c r="E1669" s="6">
        <f>SUMIF(F$191:F$221,$D1669,H$191:H$221)</f>
        <v>0</v>
      </c>
      <c r="F1669" s="9"/>
      <c r="G1669" s="10"/>
      <c r="H1669" s="11"/>
      <c r="I1669" s="6">
        <f>SUMIF(J$191:J$221,$D1669,L$191:L$221)</f>
        <v>0</v>
      </c>
      <c r="J1669" s="9"/>
      <c r="K1669" s="10"/>
      <c r="L1669" s="11"/>
      <c r="M1669" s="6">
        <f>SUMIF(N$191:N$221,$D1669,P$191:P$221)</f>
        <v>0</v>
      </c>
      <c r="N1669" s="9"/>
      <c r="O1669" s="10"/>
      <c r="P1669" s="11"/>
      <c r="Q1669" s="6">
        <f>SUMIF(R$191:R$221,$D1669,T$191:T$221)</f>
        <v>0</v>
      </c>
      <c r="R1669" s="9"/>
      <c r="S1669" s="10"/>
      <c r="T1669" s="11"/>
      <c r="U1669" s="6">
        <f>SUMIF(V$191:V$221,$D1669,X$191:X$221)</f>
        <v>0</v>
      </c>
      <c r="V1669" s="9"/>
      <c r="W1669" s="10"/>
      <c r="X1669" s="11"/>
      <c r="Y1669" s="6">
        <f>SUMIF(Z$191:Z$221,$D1669,AB$191:AB$221)</f>
        <v>0</v>
      </c>
      <c r="Z1669" s="9"/>
      <c r="AA1669" s="10"/>
      <c r="AB1669" s="11"/>
      <c r="AC1669" s="6">
        <f>SUMIF(AD$191:AD$221,$D1669,AF$191:AF$221)</f>
        <v>0</v>
      </c>
      <c r="AD1669" s="9"/>
      <c r="AE1669" s="10"/>
      <c r="AF1669" s="11"/>
      <c r="AG1669" s="6">
        <f>SUMIF(AH$191:AH$221,$D1669,AJ$191:AJ$221)</f>
        <v>0</v>
      </c>
      <c r="AH1669" s="9"/>
      <c r="AI1669" s="10"/>
      <c r="AJ1669" s="11"/>
      <c r="AK1669" s="6">
        <f>SUMIF(AL$191:AL$221,$D1669,AN$191:AN$221)</f>
        <v>0</v>
      </c>
      <c r="AL1669" s="9"/>
      <c r="AM1669" s="10"/>
      <c r="AN1669" s="11"/>
      <c r="AO1669" s="6">
        <f>SUMIF(AP$191:AP$221,$D1669,AR$191:AR$221)</f>
        <v>0</v>
      </c>
      <c r="AP1669" s="9"/>
      <c r="AQ1669" s="10"/>
      <c r="AR1669" s="11"/>
      <c r="AS1669" s="6">
        <f>SUMIF(AT$191:AT$221,$D1669,AV$191:AV$221)</f>
        <v>0</v>
      </c>
      <c r="AT1669" s="9"/>
      <c r="AU1669" s="10"/>
      <c r="AV1669" s="11"/>
      <c r="AW1669" s="6">
        <f>SUMIF(AX$191:AX$221,$D1669,AZ$191:AZ$221)</f>
        <v>0</v>
      </c>
      <c r="AX1669" s="9"/>
      <c r="AY1669" s="10"/>
      <c r="AZ1669" s="11"/>
      <c r="BA1669" s="6">
        <f>SUMIF(BB$191:BB$221,$D1669,BD$191:BD$221)</f>
        <v>0</v>
      </c>
      <c r="BB1669" s="9"/>
      <c r="BC1669" s="10"/>
      <c r="BD1669" s="11"/>
      <c r="BE1669" s="6">
        <f>SUMIF(BF$191:BF$221,$D1669,BH$191:BH$221)</f>
        <v>0</v>
      </c>
      <c r="BF1669" s="9"/>
      <c r="BG1669" s="10"/>
      <c r="BH1669" s="11"/>
      <c r="BI1669" s="6">
        <f>SUMIF(BJ$191:BJ$221,$D1669,BL$191:BL$221)</f>
        <v>0</v>
      </c>
      <c r="BJ1669" s="9"/>
      <c r="BK1669" s="10"/>
      <c r="BL1669" s="11"/>
      <c r="BM1669" s="6">
        <f>SUMIF(BN$191:BN$221,$D1669,BP$191:BP$221)</f>
        <v>0</v>
      </c>
      <c r="BN1669" s="9"/>
      <c r="BO1669" s="10"/>
      <c r="BP1669" s="11"/>
      <c r="BQ1669" s="6">
        <f>SUMIF(BR$191:BR$221,$D1669,BT$191:BT$221)</f>
        <v>0</v>
      </c>
      <c r="BR1669" s="9"/>
      <c r="BS1669" s="10"/>
      <c r="BT1669" s="11"/>
      <c r="BU1669" s="6">
        <f>SUMIF(BV$191:BV$221,$D1669,BX$191:BX$221)</f>
        <v>0</v>
      </c>
      <c r="BV1669" s="9"/>
      <c r="BW1669" s="10"/>
      <c r="BX1669" s="11"/>
      <c r="BY1669" s="6">
        <f>SUMIF(BZ$191:BZ$221,$D1669,CB$191:CB$221)</f>
        <v>0</v>
      </c>
      <c r="BZ1669" s="9"/>
      <c r="CA1669" s="10"/>
      <c r="CB1669" s="11"/>
      <c r="CC1669" s="6">
        <f>SUMIF(CD$191:CD$221,$D1669,CF$191:CF$221)</f>
        <v>0</v>
      </c>
      <c r="CD1669" s="9"/>
      <c r="CE1669" s="10"/>
      <c r="CF1669" s="11"/>
      <c r="CG1669" s="6">
        <f>SUMIF(CH$191:CH$221,$D1669,CJ$191:CJ$221)</f>
        <v>0</v>
      </c>
      <c r="CH1669" s="9"/>
      <c r="CI1669" s="10"/>
      <c r="CJ1669" s="11"/>
      <c r="CK1669" s="6">
        <f>SUMIF(CL$191:CL$221,$D1669,CN$191:CN$221)</f>
        <v>0</v>
      </c>
      <c r="CL1669" s="9"/>
      <c r="CM1669" s="10"/>
      <c r="CN1669" s="11"/>
      <c r="CO1669" s="6">
        <f>SUMIF(CP$191:CP$221,$D1669,CR$191:CR$221)</f>
        <v>0</v>
      </c>
      <c r="CP1669" s="9"/>
      <c r="CQ1669" s="10"/>
      <c r="CR1669" s="11"/>
      <c r="CS1669" s="6">
        <f>SUMIF(CT$191:CT$221,$D1669,CV$191:CV$221)</f>
        <v>0</v>
      </c>
      <c r="CT1669" s="9"/>
      <c r="CU1669" s="10"/>
      <c r="CV1669" s="11"/>
      <c r="CW1669" s="6">
        <f>SUMIF(CX$191:CX$221,$D1669,CZ$191:CZ$221)</f>
        <v>0</v>
      </c>
      <c r="CX1669" s="9"/>
      <c r="CY1669" s="10"/>
      <c r="CZ1669" s="11"/>
      <c r="DA1669" s="6">
        <f>SUMIF(DB$191:DB$221,$D1669,DD$191:DD$221)</f>
        <v>0</v>
      </c>
      <c r="DB1669" s="9"/>
      <c r="DC1669" s="10"/>
      <c r="DD1669" s="11"/>
      <c r="DE1669" s="6">
        <f>SUMIF(DF$191:DF$221,$D1669,DH$191:DH$221)</f>
        <v>0</v>
      </c>
      <c r="DF1669" s="9"/>
      <c r="DG1669" s="10"/>
      <c r="DH1669" s="11"/>
      <c r="DI1669" s="6">
        <f>SUMIF(DJ$191:DJ$221,$D1669,DL$191:DL$221)</f>
        <v>0</v>
      </c>
      <c r="DJ1669" s="9"/>
      <c r="DK1669" s="10"/>
      <c r="DL1669" s="11"/>
      <c r="DM1669" s="6">
        <f>SUMIF(DN$191:DN$221,$D1669,DP$191:DP$221)</f>
        <v>0</v>
      </c>
      <c r="DN1669" s="9"/>
      <c r="DO1669" s="10"/>
      <c r="DP1669" s="11"/>
      <c r="DQ1669" s="6">
        <f>SUMIF(DR$191:DR$221,$D1669,DT$191:DT$221)</f>
        <v>0</v>
      </c>
      <c r="DR1669" s="9"/>
      <c r="DS1669" s="10"/>
      <c r="DT1669" s="11"/>
      <c r="DU1669" s="6">
        <f>SUMIF(DV$191:DV$221,$D1669,DX$191:DX$221)</f>
        <v>0</v>
      </c>
      <c r="DV1669" s="9"/>
      <c r="DW1669" s="10"/>
      <c r="DX1669" s="11"/>
      <c r="DY1669" s="6">
        <f>SUMIF(DZ$191:DZ$221,$D1669,EB$191:EB$221)</f>
        <v>0</v>
      </c>
      <c r="DZ1669" s="9"/>
      <c r="EA1669" s="10"/>
      <c r="EB1669" s="11"/>
      <c r="EC1669" s="6">
        <f>SUMIF(ED$191:ED$221,$D1669,EF$191:EF$221)</f>
        <v>0</v>
      </c>
      <c r="ED1669" s="9"/>
      <c r="EE1669" s="10"/>
      <c r="EF1669" s="11"/>
      <c r="EG1669" s="6">
        <f>SUMIF(EH$191:EH$221,$D1669,EJ$191:EJ$221)</f>
        <v>0</v>
      </c>
      <c r="EH1669" s="9"/>
      <c r="EI1669" s="10"/>
      <c r="EJ1669" s="11"/>
      <c r="EK1669" s="6">
        <f>SUMIF(EL$191:EL$221,$D1669,EN$191:EN$221)</f>
        <v>0</v>
      </c>
      <c r="EL1669" s="9"/>
      <c r="EM1669" s="10"/>
      <c r="EN1669" s="11"/>
      <c r="EO1669" s="6">
        <f>SUMIF(EP$191:EP$221,$D1669,ER$191:ER$221)</f>
        <v>0</v>
      </c>
      <c r="EP1669" s="9"/>
      <c r="EQ1669" s="10"/>
      <c r="ER1669" s="11"/>
      <c r="ES1669" s="6">
        <f>SUMIF(ET$191:ET$221,$D1669,EV$191:EV$221)</f>
        <v>0</v>
      </c>
      <c r="ET1669" s="9"/>
      <c r="EU1669" s="10"/>
      <c r="EV1669" s="11"/>
      <c r="EW1669" s="6">
        <f>SUMIF(EX$191:EX$221,$D1669,EZ$191:EZ$221)</f>
        <v>0</v>
      </c>
      <c r="EX1669" s="9"/>
      <c r="EY1669" s="10"/>
      <c r="EZ1669" s="11"/>
      <c r="FA1669" s="6">
        <f>SUMIF(FB$191:FB$221,$D1669,FD$191:FD$221)</f>
        <v>0</v>
      </c>
      <c r="FB1669" s="9"/>
      <c r="FC1669" s="10"/>
      <c r="FD1669" s="11"/>
      <c r="FE1669" s="6">
        <f>SUMIF(FF$191:FF$221,$D1669,FH$191:FH$221)</f>
        <v>0</v>
      </c>
      <c r="FF1669" s="9"/>
      <c r="FG1669" s="10"/>
      <c r="FH1669" s="11"/>
      <c r="FI1669" s="6">
        <f>SUMIF(FJ$191:FJ$221,$D1669,FL$191:FL$221)</f>
        <v>0</v>
      </c>
      <c r="FJ1669" s="9"/>
      <c r="FK1669" s="10"/>
      <c r="FL1669" s="11"/>
      <c r="FM1669" s="6">
        <f>SUMIF(FN$191:FN$221,$D1669,FP$191:FP$221)</f>
        <v>0</v>
      </c>
      <c r="FN1669" s="9"/>
      <c r="FO1669" s="10"/>
      <c r="FP1669" s="11"/>
      <c r="FQ1669" s="6">
        <f>SUMIF(FR$191:FR$221,$D1669,FT$191:FT$221)</f>
        <v>0</v>
      </c>
      <c r="FR1669" s="9"/>
      <c r="FS1669" s="10"/>
      <c r="FT1669" s="11"/>
      <c r="FU1669" s="6">
        <f>SUMIF(FV$191:FV$221,$D1669,FX$191:FX$221)</f>
        <v>0</v>
      </c>
      <c r="FV1669" s="9"/>
      <c r="FW1669" s="10"/>
      <c r="FX1669" s="11"/>
      <c r="FY1669" s="6">
        <f>SUMIF(FZ$191:FZ$221,$D1669,GB$191:GB$221)</f>
        <v>0</v>
      </c>
      <c r="FZ1669" s="9"/>
      <c r="GA1669" s="10"/>
      <c r="GB1669" s="11"/>
      <c r="GC1669" s="6">
        <f>SUMIF(GD$191:GD$221,$D1669,GF$191:GF$221)</f>
        <v>0</v>
      </c>
      <c r="GD1669" s="9"/>
      <c r="GE1669" s="10"/>
      <c r="GF1669" s="11"/>
      <c r="GG1669" s="6">
        <f>SUMIF(GH$191:GH$221,$D1669,GJ$191:GJ$221)</f>
        <v>0</v>
      </c>
      <c r="GH1669" s="9"/>
      <c r="GI1669" s="10"/>
      <c r="GJ1669" s="11"/>
      <c r="GK1669" s="6">
        <f>SUMIF(GL$191:GL$221,$D1669,GN$191:GN$221)</f>
        <v>0</v>
      </c>
      <c r="GL1669" s="9"/>
      <c r="GM1669" s="10"/>
      <c r="GN1669" s="11"/>
      <c r="GO1669" s="6">
        <f>SUMIF(GP$191:GP$221,$D1669,GR$191:GR$221)</f>
        <v>0</v>
      </c>
      <c r="GP1669" s="9"/>
      <c r="GQ1669" s="10"/>
      <c r="GR1669" s="11"/>
      <c r="GS1669" s="6">
        <f>SUMIF(GT$191:GT$221,$D1669,GV$191:GV$221)</f>
        <v>0</v>
      </c>
      <c r="GT1669" s="9"/>
      <c r="GU1669" s="10"/>
      <c r="GV1669" s="20"/>
      <c r="GW1669" s="19">
        <f t="shared" si="38"/>
        <v>0</v>
      </c>
      <c r="GX1669" s="472"/>
      <c r="GY1669" s="473"/>
    </row>
    <row r="1670" spans="1:207" ht="30">
      <c r="A1670" s="47" t="s">
        <v>82</v>
      </c>
      <c r="B1670" s="475"/>
      <c r="C1670" s="327" t="s">
        <v>453</v>
      </c>
      <c r="D1670" s="237" t="s">
        <v>452</v>
      </c>
      <c r="E1670" s="6">
        <f>SUMIF(F$222:F$252,$D1670,H$222:H$252)</f>
        <v>0</v>
      </c>
      <c r="F1670" s="9"/>
      <c r="G1670" s="10"/>
      <c r="H1670" s="11"/>
      <c r="I1670" s="6">
        <f>SUMIF(J$222:J$252,$D1670,L$222:L$252)</f>
        <v>0</v>
      </c>
      <c r="J1670" s="9"/>
      <c r="K1670" s="10"/>
      <c r="L1670" s="11"/>
      <c r="M1670" s="6">
        <f>SUMIF(N$222:N$252,$D1670,P$222:P$252)</f>
        <v>0</v>
      </c>
      <c r="N1670" s="9"/>
      <c r="O1670" s="10"/>
      <c r="P1670" s="11"/>
      <c r="Q1670" s="6">
        <f>SUMIF(R$222:R$252,$D1670,T$222:T$252)</f>
        <v>0</v>
      </c>
      <c r="R1670" s="9"/>
      <c r="S1670" s="10"/>
      <c r="T1670" s="11"/>
      <c r="U1670" s="6">
        <f>SUMIF(V$222:V$252,$D1670,X$222:X$252)</f>
        <v>0</v>
      </c>
      <c r="V1670" s="9"/>
      <c r="W1670" s="10"/>
      <c r="X1670" s="11"/>
      <c r="Y1670" s="6">
        <f>SUMIF(Z$222:Z$252,$D1670,AB$222:AB$252)</f>
        <v>0</v>
      </c>
      <c r="Z1670" s="9"/>
      <c r="AA1670" s="10"/>
      <c r="AB1670" s="11"/>
      <c r="AC1670" s="6">
        <f>SUMIF(AD$222:AD$252,$D1670,AF$222:AF$252)</f>
        <v>0</v>
      </c>
      <c r="AD1670" s="9"/>
      <c r="AE1670" s="10"/>
      <c r="AF1670" s="11"/>
      <c r="AG1670" s="6">
        <f>SUMIF(AH$222:AH$252,$D1670,AJ$222:AJ$252)</f>
        <v>0</v>
      </c>
      <c r="AH1670" s="9"/>
      <c r="AI1670" s="10"/>
      <c r="AJ1670" s="11"/>
      <c r="AK1670" s="6">
        <f>SUMIF(AL$222:AL$252,$D1670,AN$222:AN$252)</f>
        <v>0</v>
      </c>
      <c r="AL1670" s="9"/>
      <c r="AM1670" s="10"/>
      <c r="AN1670" s="11"/>
      <c r="AO1670" s="6">
        <f>SUMIF(AP$222:AP$252,$D1670,AR$222:AR$252)</f>
        <v>0</v>
      </c>
      <c r="AP1670" s="9"/>
      <c r="AQ1670" s="10"/>
      <c r="AR1670" s="11"/>
      <c r="AS1670" s="6">
        <f>SUMIF(AT$222:AT$252,$D1670,AV$222:AV$252)</f>
        <v>0</v>
      </c>
      <c r="AT1670" s="9"/>
      <c r="AU1670" s="10"/>
      <c r="AV1670" s="11"/>
      <c r="AW1670" s="6">
        <f>SUMIF(AX$222:AX$252,$D1670,AZ$222:AZ$252)</f>
        <v>0</v>
      </c>
      <c r="AX1670" s="9"/>
      <c r="AY1670" s="10"/>
      <c r="AZ1670" s="11"/>
      <c r="BA1670" s="6">
        <f>SUMIF(BB$222:BB$252,$D1670,BD$222:BD$252)</f>
        <v>0</v>
      </c>
      <c r="BB1670" s="9"/>
      <c r="BC1670" s="10"/>
      <c r="BD1670" s="11"/>
      <c r="BE1670" s="6">
        <f>SUMIF(BF$222:BF$252,$D1670,BH$222:BH$252)</f>
        <v>0</v>
      </c>
      <c r="BF1670" s="9"/>
      <c r="BG1670" s="10"/>
      <c r="BH1670" s="11"/>
      <c r="BI1670" s="6">
        <f>SUMIF(BJ$222:BJ$252,$D1670,BL$222:BL$252)</f>
        <v>0</v>
      </c>
      <c r="BJ1670" s="9"/>
      <c r="BK1670" s="10"/>
      <c r="BL1670" s="11"/>
      <c r="BM1670" s="6">
        <f>SUMIF(BN$222:BN$252,$D1670,BP$222:BP$252)</f>
        <v>0</v>
      </c>
      <c r="BN1670" s="9"/>
      <c r="BO1670" s="10"/>
      <c r="BP1670" s="11"/>
      <c r="BQ1670" s="6">
        <f>SUMIF(BR$222:BR$252,$D1670,BT$222:BT$252)</f>
        <v>0</v>
      </c>
      <c r="BR1670" s="9"/>
      <c r="BS1670" s="10"/>
      <c r="BT1670" s="11"/>
      <c r="BU1670" s="6">
        <f>SUMIF(BV$222:BV$252,$D1670,BX$222:BX$252)</f>
        <v>0</v>
      </c>
      <c r="BV1670" s="9"/>
      <c r="BW1670" s="10"/>
      <c r="BX1670" s="11"/>
      <c r="BY1670" s="6">
        <f>SUMIF(BZ$222:BZ$252,$D1670,CB$222:CB$252)</f>
        <v>0</v>
      </c>
      <c r="BZ1670" s="9"/>
      <c r="CA1670" s="10"/>
      <c r="CB1670" s="11"/>
      <c r="CC1670" s="6">
        <f>SUMIF(CD$222:CD$252,$D1670,CF$222:CF$252)</f>
        <v>0</v>
      </c>
      <c r="CD1670" s="9"/>
      <c r="CE1670" s="10"/>
      <c r="CF1670" s="11"/>
      <c r="CG1670" s="6">
        <f>SUMIF(CH$222:CH$252,$D1670,CJ$222:CJ$252)</f>
        <v>0</v>
      </c>
      <c r="CH1670" s="9"/>
      <c r="CI1670" s="10"/>
      <c r="CJ1670" s="11"/>
      <c r="CK1670" s="6">
        <f>SUMIF(CL$222:CL$252,$D1670,CN$222:CN$252)</f>
        <v>0</v>
      </c>
      <c r="CL1670" s="9"/>
      <c r="CM1670" s="10"/>
      <c r="CN1670" s="11"/>
      <c r="CO1670" s="6">
        <f>SUMIF(CP$222:CP$252,$D1670,CR$222:CR$252)</f>
        <v>0</v>
      </c>
      <c r="CP1670" s="9"/>
      <c r="CQ1670" s="10"/>
      <c r="CR1670" s="11"/>
      <c r="CS1670" s="6">
        <f>SUMIF(CT$222:CT$252,$D1670,CV$222:CV$252)</f>
        <v>0</v>
      </c>
      <c r="CT1670" s="9"/>
      <c r="CU1670" s="10"/>
      <c r="CV1670" s="11"/>
      <c r="CW1670" s="6">
        <f>SUMIF(CX$222:CX$252,$D1670,CZ$222:CZ$252)</f>
        <v>0</v>
      </c>
      <c r="CX1670" s="9"/>
      <c r="CY1670" s="10"/>
      <c r="CZ1670" s="11"/>
      <c r="DA1670" s="6">
        <f>SUMIF(DB$222:DB$252,$D1670,DD$222:DD$252)</f>
        <v>0</v>
      </c>
      <c r="DB1670" s="9"/>
      <c r="DC1670" s="10"/>
      <c r="DD1670" s="11"/>
      <c r="DE1670" s="6">
        <f>SUMIF(DF$222:DF$252,$D1670,DH$222:DH$252)</f>
        <v>0</v>
      </c>
      <c r="DF1670" s="9"/>
      <c r="DG1670" s="10"/>
      <c r="DH1670" s="11"/>
      <c r="DI1670" s="6">
        <f>SUMIF(DJ$222:DJ$252,$D1670,DL$222:DL$252)</f>
        <v>0</v>
      </c>
      <c r="DJ1670" s="9"/>
      <c r="DK1670" s="10"/>
      <c r="DL1670" s="11"/>
      <c r="DM1670" s="6">
        <f>SUMIF(DN$222:DN$252,$D1670,DP$222:DP$252)</f>
        <v>0</v>
      </c>
      <c r="DN1670" s="9"/>
      <c r="DO1670" s="10"/>
      <c r="DP1670" s="11"/>
      <c r="DQ1670" s="6">
        <f>SUMIF(DR$222:DR$252,$D1670,DT$222:DT$252)</f>
        <v>0</v>
      </c>
      <c r="DR1670" s="9"/>
      <c r="DS1670" s="10"/>
      <c r="DT1670" s="11"/>
      <c r="DU1670" s="6">
        <f>SUMIF(DV$222:DV$252,$D1670,DX$222:DX$252)</f>
        <v>0</v>
      </c>
      <c r="DV1670" s="9"/>
      <c r="DW1670" s="10"/>
      <c r="DX1670" s="11"/>
      <c r="DY1670" s="6">
        <f>SUMIF(DZ$222:DZ$252,$D1670,EB$222:EB$252)</f>
        <v>0</v>
      </c>
      <c r="DZ1670" s="9"/>
      <c r="EA1670" s="10"/>
      <c r="EB1670" s="11"/>
      <c r="EC1670" s="6">
        <f>SUMIF(ED$222:ED$252,$D1670,EF$222:EF$252)</f>
        <v>0</v>
      </c>
      <c r="ED1670" s="9"/>
      <c r="EE1670" s="10"/>
      <c r="EF1670" s="11"/>
      <c r="EG1670" s="6">
        <f>SUMIF(EH$222:EH$252,$D1670,EJ$222:EJ$252)</f>
        <v>0</v>
      </c>
      <c r="EH1670" s="9"/>
      <c r="EI1670" s="10"/>
      <c r="EJ1670" s="11"/>
      <c r="EK1670" s="6">
        <f>SUMIF(EL$222:EL$252,$D1670,EN$222:EN$252)</f>
        <v>0</v>
      </c>
      <c r="EL1670" s="9"/>
      <c r="EM1670" s="10"/>
      <c r="EN1670" s="11"/>
      <c r="EO1670" s="6">
        <f>SUMIF(EP$222:EP$252,$D1670,ER$222:ER$252)</f>
        <v>0</v>
      </c>
      <c r="EP1670" s="9"/>
      <c r="EQ1670" s="10"/>
      <c r="ER1670" s="11"/>
      <c r="ES1670" s="6">
        <f>SUMIF(ET$222:ET$252,$D1670,EV$222:EV$252)</f>
        <v>0</v>
      </c>
      <c r="ET1670" s="9"/>
      <c r="EU1670" s="10"/>
      <c r="EV1670" s="11"/>
      <c r="EW1670" s="6">
        <f>SUMIF(EX$222:EX$252,$D1670,EZ$222:EZ$252)</f>
        <v>0</v>
      </c>
      <c r="EX1670" s="9"/>
      <c r="EY1670" s="10"/>
      <c r="EZ1670" s="11"/>
      <c r="FA1670" s="6">
        <f>SUMIF(FB$222:FB$252,$D1670,FD$222:FD$252)</f>
        <v>0</v>
      </c>
      <c r="FB1670" s="9"/>
      <c r="FC1670" s="10"/>
      <c r="FD1670" s="11"/>
      <c r="FE1670" s="6">
        <f>SUMIF(FF$222:FF$252,$D1670,FH$222:FH$252)</f>
        <v>0</v>
      </c>
      <c r="FF1670" s="9"/>
      <c r="FG1670" s="10"/>
      <c r="FH1670" s="11"/>
      <c r="FI1670" s="6">
        <f>SUMIF(FJ$222:FJ$252,$D1670,FL$222:FL$252)</f>
        <v>0</v>
      </c>
      <c r="FJ1670" s="9"/>
      <c r="FK1670" s="10"/>
      <c r="FL1670" s="11"/>
      <c r="FM1670" s="6">
        <f>SUMIF(FN$222:FN$252,$D1670,FP$222:FP$252)</f>
        <v>0</v>
      </c>
      <c r="FN1670" s="9"/>
      <c r="FO1670" s="10"/>
      <c r="FP1670" s="11"/>
      <c r="FQ1670" s="6">
        <f>SUMIF(FR$222:FR$252,$D1670,FT$222:FT$252)</f>
        <v>0</v>
      </c>
      <c r="FR1670" s="9"/>
      <c r="FS1670" s="10"/>
      <c r="FT1670" s="11"/>
      <c r="FU1670" s="6">
        <f>SUMIF(FV$222:FV$252,$D1670,FX$222:FX$252)</f>
        <v>0</v>
      </c>
      <c r="FV1670" s="9"/>
      <c r="FW1670" s="10"/>
      <c r="FX1670" s="11"/>
      <c r="FY1670" s="6">
        <f>SUMIF(FZ$222:FZ$252,$D1670,GB$222:GB$252)</f>
        <v>0</v>
      </c>
      <c r="FZ1670" s="9"/>
      <c r="GA1670" s="10"/>
      <c r="GB1670" s="11"/>
      <c r="GC1670" s="6">
        <f>SUMIF(GD$222:GD$252,$D1670,GF$222:GF$252)</f>
        <v>0</v>
      </c>
      <c r="GD1670" s="9"/>
      <c r="GE1670" s="10"/>
      <c r="GF1670" s="11"/>
      <c r="GG1670" s="6">
        <f>SUMIF(GH$222:GH$252,$D1670,GJ$222:GJ$252)</f>
        <v>0</v>
      </c>
      <c r="GH1670" s="9"/>
      <c r="GI1670" s="10"/>
      <c r="GJ1670" s="11"/>
      <c r="GK1670" s="6">
        <f>SUMIF(GL$222:GL$252,$D1670,GN$222:GN$252)</f>
        <v>0</v>
      </c>
      <c r="GL1670" s="9"/>
      <c r="GM1670" s="10"/>
      <c r="GN1670" s="11"/>
      <c r="GO1670" s="6">
        <f>SUMIF(GP$222:GP$252,$D1670,GR$222:GR$252)</f>
        <v>0</v>
      </c>
      <c r="GP1670" s="9"/>
      <c r="GQ1670" s="10"/>
      <c r="GR1670" s="11"/>
      <c r="GS1670" s="6">
        <f>SUMIF(GT$222:GT$252,$D1670,GV$222:GV$252)</f>
        <v>0</v>
      </c>
      <c r="GT1670" s="9"/>
      <c r="GU1670" s="10"/>
      <c r="GV1670" s="20"/>
      <c r="GW1670" s="19">
        <f t="shared" si="38"/>
        <v>0</v>
      </c>
      <c r="GX1670" s="472"/>
      <c r="GY1670" s="473"/>
    </row>
    <row r="1671" spans="1:207" ht="30">
      <c r="A1671" s="47" t="s">
        <v>83</v>
      </c>
      <c r="B1671" s="475"/>
      <c r="C1671" s="327" t="s">
        <v>453</v>
      </c>
      <c r="D1671" s="237" t="s">
        <v>452</v>
      </c>
      <c r="E1671" s="6">
        <f>SUMIF(F$253:F$283,$D1671,H$253:H$283)</f>
        <v>0</v>
      </c>
      <c r="F1671" s="9"/>
      <c r="G1671" s="10"/>
      <c r="H1671" s="11"/>
      <c r="I1671" s="6">
        <f>SUMIF(J$253:J$283,$D1671,L$253:L$283)</f>
        <v>0</v>
      </c>
      <c r="J1671" s="9"/>
      <c r="K1671" s="10"/>
      <c r="L1671" s="11"/>
      <c r="M1671" s="6">
        <f>SUMIF(N$253:N$283,$D1671,P$253:P$283)</f>
        <v>0</v>
      </c>
      <c r="N1671" s="9"/>
      <c r="O1671" s="10"/>
      <c r="P1671" s="11"/>
      <c r="Q1671" s="6">
        <f>SUMIF(R$253:R$283,$D1671,T$253:T$283)</f>
        <v>0</v>
      </c>
      <c r="R1671" s="9"/>
      <c r="S1671" s="10"/>
      <c r="T1671" s="11"/>
      <c r="U1671" s="6">
        <f>SUMIF(V$253:V$283,$D1671,X$253:X$283)</f>
        <v>0</v>
      </c>
      <c r="V1671" s="9"/>
      <c r="W1671" s="10"/>
      <c r="X1671" s="11"/>
      <c r="Y1671" s="6">
        <f>SUMIF(Z$253:Z$283,$D1671,AB$253:AB$283)</f>
        <v>0</v>
      </c>
      <c r="Z1671" s="9"/>
      <c r="AA1671" s="10"/>
      <c r="AB1671" s="11"/>
      <c r="AC1671" s="6">
        <f>SUMIF(AD$253:AD$283,$D1671,AF$253:AF$283)</f>
        <v>0</v>
      </c>
      <c r="AD1671" s="9"/>
      <c r="AE1671" s="10"/>
      <c r="AF1671" s="11"/>
      <c r="AG1671" s="6">
        <f>SUMIF(AH$253:AH$283,$D1671,AJ$253:AJ$283)</f>
        <v>0</v>
      </c>
      <c r="AH1671" s="9"/>
      <c r="AI1671" s="10"/>
      <c r="AJ1671" s="11"/>
      <c r="AK1671" s="6">
        <f>SUMIF(AL$253:AL$283,$D1671,AN$253:AN$283)</f>
        <v>0</v>
      </c>
      <c r="AL1671" s="9"/>
      <c r="AM1671" s="10"/>
      <c r="AN1671" s="11"/>
      <c r="AO1671" s="6">
        <f>SUMIF(AP$253:AP$283,$D1671,AR$253:AR$283)</f>
        <v>0</v>
      </c>
      <c r="AP1671" s="9"/>
      <c r="AQ1671" s="10"/>
      <c r="AR1671" s="11"/>
      <c r="AS1671" s="6">
        <f>SUMIF(AT$253:AT$283,$D1671,AV$253:AV$283)</f>
        <v>0</v>
      </c>
      <c r="AT1671" s="9"/>
      <c r="AU1671" s="10"/>
      <c r="AV1671" s="11"/>
      <c r="AW1671" s="6">
        <f>SUMIF(AX$253:AX$283,$D1671,AZ$253:AZ$283)</f>
        <v>0</v>
      </c>
      <c r="AX1671" s="9"/>
      <c r="AY1671" s="10"/>
      <c r="AZ1671" s="11"/>
      <c r="BA1671" s="6">
        <f>SUMIF(BB$253:BB$283,$D1671,BD$253:BD$283)</f>
        <v>0</v>
      </c>
      <c r="BB1671" s="9"/>
      <c r="BC1671" s="10"/>
      <c r="BD1671" s="11"/>
      <c r="BE1671" s="6">
        <f>SUMIF(BF$253:BF$283,$D1671,BH$253:BH$283)</f>
        <v>0</v>
      </c>
      <c r="BF1671" s="9"/>
      <c r="BG1671" s="10"/>
      <c r="BH1671" s="11"/>
      <c r="BI1671" s="6">
        <f>SUMIF(BJ$253:BJ$283,$D1671,BL$253:BL$283)</f>
        <v>0</v>
      </c>
      <c r="BJ1671" s="9"/>
      <c r="BK1671" s="10"/>
      <c r="BL1671" s="11"/>
      <c r="BM1671" s="6">
        <f>SUMIF(BN$253:BN$283,$D1671,BP$253:BP$283)</f>
        <v>0</v>
      </c>
      <c r="BN1671" s="9"/>
      <c r="BO1671" s="10"/>
      <c r="BP1671" s="11"/>
      <c r="BQ1671" s="6">
        <f>SUMIF(BR$253:BR$283,$D1671,BT$253:BT$283)</f>
        <v>0</v>
      </c>
      <c r="BR1671" s="9"/>
      <c r="BS1671" s="10"/>
      <c r="BT1671" s="11"/>
      <c r="BU1671" s="6">
        <f>SUMIF(BV$253:BV$283,$D1671,BX$253:BX$283)</f>
        <v>0</v>
      </c>
      <c r="BV1671" s="9"/>
      <c r="BW1671" s="10"/>
      <c r="BX1671" s="11"/>
      <c r="BY1671" s="6">
        <f>SUMIF(BZ$253:BZ$283,$D1671,CB$253:CB$283)</f>
        <v>0</v>
      </c>
      <c r="BZ1671" s="9"/>
      <c r="CA1671" s="10"/>
      <c r="CB1671" s="11"/>
      <c r="CC1671" s="6">
        <f>SUMIF(CD$253:CD$283,$D1671,CF$253:CF$283)</f>
        <v>0</v>
      </c>
      <c r="CD1671" s="9"/>
      <c r="CE1671" s="10"/>
      <c r="CF1671" s="11"/>
      <c r="CG1671" s="6">
        <f>SUMIF(CH$253:CH$283,$D1671,CJ$253:CJ$283)</f>
        <v>0</v>
      </c>
      <c r="CH1671" s="9"/>
      <c r="CI1671" s="10"/>
      <c r="CJ1671" s="11"/>
      <c r="CK1671" s="6">
        <f>SUMIF(CL$253:CL$283,$D1671,CN$253:CN$283)</f>
        <v>0</v>
      </c>
      <c r="CL1671" s="9"/>
      <c r="CM1671" s="10"/>
      <c r="CN1671" s="11"/>
      <c r="CO1671" s="6">
        <f>SUMIF(CP$253:CP$283,$D1671,CR$253:CR$283)</f>
        <v>0</v>
      </c>
      <c r="CP1671" s="9"/>
      <c r="CQ1671" s="10"/>
      <c r="CR1671" s="11"/>
      <c r="CS1671" s="6">
        <f>SUMIF(CT$253:CT$283,$D1671,CV$253:CV$283)</f>
        <v>0</v>
      </c>
      <c r="CT1671" s="9"/>
      <c r="CU1671" s="10"/>
      <c r="CV1671" s="11"/>
      <c r="CW1671" s="6">
        <f>SUMIF(CX$253:CX$283,$D1671,CZ$253:CZ$283)</f>
        <v>0</v>
      </c>
      <c r="CX1671" s="9"/>
      <c r="CY1671" s="10"/>
      <c r="CZ1671" s="11"/>
      <c r="DA1671" s="6">
        <f>SUMIF(DB$253:DB$283,$D1671,DD$253:DD$283)</f>
        <v>0</v>
      </c>
      <c r="DB1671" s="9"/>
      <c r="DC1671" s="10"/>
      <c r="DD1671" s="11"/>
      <c r="DE1671" s="6">
        <f>SUMIF(DF$253:DF$283,$D1671,DH$253:DH$283)</f>
        <v>0</v>
      </c>
      <c r="DF1671" s="9"/>
      <c r="DG1671" s="10"/>
      <c r="DH1671" s="11"/>
      <c r="DI1671" s="6">
        <f>SUMIF(DJ$253:DJ$283,$D1671,DL$253:DL$283)</f>
        <v>0</v>
      </c>
      <c r="DJ1671" s="9"/>
      <c r="DK1671" s="10"/>
      <c r="DL1671" s="11"/>
      <c r="DM1671" s="6">
        <f>SUMIF(DN$253:DN$283,$D1671,DP$253:DP$283)</f>
        <v>0</v>
      </c>
      <c r="DN1671" s="9"/>
      <c r="DO1671" s="10"/>
      <c r="DP1671" s="11"/>
      <c r="DQ1671" s="6">
        <f>SUMIF(DR$253:DR$283,$D1671,DT$253:DT$283)</f>
        <v>0</v>
      </c>
      <c r="DR1671" s="9"/>
      <c r="DS1671" s="10"/>
      <c r="DT1671" s="11"/>
      <c r="DU1671" s="6">
        <f>SUMIF(DV$253:DV$283,$D1671,DX$253:DX$283)</f>
        <v>0</v>
      </c>
      <c r="DV1671" s="9"/>
      <c r="DW1671" s="10"/>
      <c r="DX1671" s="11"/>
      <c r="DY1671" s="6">
        <f>SUMIF(DZ$253:DZ$283,$D1671,EB$253:EB$283)</f>
        <v>0</v>
      </c>
      <c r="DZ1671" s="9"/>
      <c r="EA1671" s="10"/>
      <c r="EB1671" s="11"/>
      <c r="EC1671" s="6">
        <f>SUMIF(ED$253:ED$283,$D1671,EF$253:EF$283)</f>
        <v>0</v>
      </c>
      <c r="ED1671" s="9"/>
      <c r="EE1671" s="10"/>
      <c r="EF1671" s="11"/>
      <c r="EG1671" s="6">
        <f>SUMIF(EH$253:EH$283,$D1671,EJ$253:EJ$283)</f>
        <v>0</v>
      </c>
      <c r="EH1671" s="9"/>
      <c r="EI1671" s="10"/>
      <c r="EJ1671" s="11"/>
      <c r="EK1671" s="6">
        <f>SUMIF(EL$253:EL$283,$D1671,EN$253:EN$283)</f>
        <v>0</v>
      </c>
      <c r="EL1671" s="9"/>
      <c r="EM1671" s="10"/>
      <c r="EN1671" s="11"/>
      <c r="EO1671" s="6">
        <f>SUMIF(EP$253:EP$283,$D1671,ER$253:ER$283)</f>
        <v>0</v>
      </c>
      <c r="EP1671" s="9"/>
      <c r="EQ1671" s="10"/>
      <c r="ER1671" s="11"/>
      <c r="ES1671" s="6">
        <f>SUMIF(ET$253:ET$283,$D1671,EV$253:EV$283)</f>
        <v>0</v>
      </c>
      <c r="ET1671" s="9"/>
      <c r="EU1671" s="10"/>
      <c r="EV1671" s="11"/>
      <c r="EW1671" s="6">
        <f>SUMIF(EX$253:EX$283,$D1671,EZ$253:EZ$283)</f>
        <v>0</v>
      </c>
      <c r="EX1671" s="9"/>
      <c r="EY1671" s="10"/>
      <c r="EZ1671" s="11"/>
      <c r="FA1671" s="6">
        <f>SUMIF(FB$253:FB$283,$D1671,FD$253:FD$283)</f>
        <v>0</v>
      </c>
      <c r="FB1671" s="9"/>
      <c r="FC1671" s="10"/>
      <c r="FD1671" s="11"/>
      <c r="FE1671" s="6">
        <f>SUMIF(FF$253:FF$283,$D1671,FH$253:FH$283)</f>
        <v>0</v>
      </c>
      <c r="FF1671" s="9"/>
      <c r="FG1671" s="10"/>
      <c r="FH1671" s="11"/>
      <c r="FI1671" s="6">
        <f>SUMIF(FJ$253:FJ$283,$D1671,FL$253:FL$283)</f>
        <v>0</v>
      </c>
      <c r="FJ1671" s="9"/>
      <c r="FK1671" s="10"/>
      <c r="FL1671" s="11"/>
      <c r="FM1671" s="6">
        <f>SUMIF(FN$253:FN$283,$D1671,FP$253:FP$283)</f>
        <v>0</v>
      </c>
      <c r="FN1671" s="9"/>
      <c r="FO1671" s="10"/>
      <c r="FP1671" s="11"/>
      <c r="FQ1671" s="6">
        <f>SUMIF(FR$253:FR$283,$D1671,FT$253:FT$283)</f>
        <v>0</v>
      </c>
      <c r="FR1671" s="9"/>
      <c r="FS1671" s="10"/>
      <c r="FT1671" s="11"/>
      <c r="FU1671" s="6">
        <f>SUMIF(FV$253:FV$283,$D1671,FX$253:FX$283)</f>
        <v>0</v>
      </c>
      <c r="FV1671" s="9"/>
      <c r="FW1671" s="10"/>
      <c r="FX1671" s="11"/>
      <c r="FY1671" s="6">
        <f>SUMIF(FZ$253:FZ$283,$D1671,GB$253:GB$283)</f>
        <v>0</v>
      </c>
      <c r="FZ1671" s="9"/>
      <c r="GA1671" s="10"/>
      <c r="GB1671" s="11"/>
      <c r="GC1671" s="6">
        <f>SUMIF(GD$253:GD$283,$D1671,GF$253:GF$283)</f>
        <v>0</v>
      </c>
      <c r="GD1671" s="9"/>
      <c r="GE1671" s="10"/>
      <c r="GF1671" s="11"/>
      <c r="GG1671" s="6">
        <f>SUMIF(GH$253:GH$283,$D1671,GJ$253:GJ$283)</f>
        <v>0</v>
      </c>
      <c r="GH1671" s="9"/>
      <c r="GI1671" s="10"/>
      <c r="GJ1671" s="11"/>
      <c r="GK1671" s="6">
        <f>SUMIF(GL$253:GL$283,$D1671,GN$253:GN$283)</f>
        <v>0</v>
      </c>
      <c r="GL1671" s="9"/>
      <c r="GM1671" s="10"/>
      <c r="GN1671" s="11"/>
      <c r="GO1671" s="6">
        <f>SUMIF(GP$253:GP$283,$D1671,GR$253:GR$283)</f>
        <v>0</v>
      </c>
      <c r="GP1671" s="9"/>
      <c r="GQ1671" s="10"/>
      <c r="GR1671" s="11"/>
      <c r="GS1671" s="6">
        <f>SUMIF(GT$253:GT$283,$D1671,GV$253:GV$283)</f>
        <v>0</v>
      </c>
      <c r="GT1671" s="9"/>
      <c r="GU1671" s="10"/>
      <c r="GV1671" s="20"/>
      <c r="GW1671" s="19">
        <f t="shared" si="38"/>
        <v>0</v>
      </c>
      <c r="GX1671" s="472"/>
      <c r="GY1671" s="473"/>
    </row>
    <row r="1672" spans="1:207" ht="30">
      <c r="A1672" s="47" t="s">
        <v>84</v>
      </c>
      <c r="B1672" s="475"/>
      <c r="C1672" s="327" t="s">
        <v>453</v>
      </c>
      <c r="D1672" s="237" t="s">
        <v>452</v>
      </c>
      <c r="E1672" s="6">
        <f>SUMIF(F$284:F$314,$D1672,H$284:H$314)</f>
        <v>0</v>
      </c>
      <c r="F1672" s="9"/>
      <c r="G1672" s="10"/>
      <c r="H1672" s="11"/>
      <c r="I1672" s="6">
        <f>SUMIF(J$284:J$314,$D1672,L$284:L$314)</f>
        <v>0</v>
      </c>
      <c r="J1672" s="9"/>
      <c r="K1672" s="10"/>
      <c r="L1672" s="11"/>
      <c r="M1672" s="6">
        <f>SUMIF(N$284:N$314,$D1672,P$284:P$314)</f>
        <v>0</v>
      </c>
      <c r="N1672" s="9"/>
      <c r="O1672" s="10"/>
      <c r="P1672" s="11"/>
      <c r="Q1672" s="6">
        <f>SUMIF(R$284:R$314,$D1672,T$284:T$314)</f>
        <v>0</v>
      </c>
      <c r="R1672" s="9"/>
      <c r="S1672" s="10"/>
      <c r="T1672" s="11"/>
      <c r="U1672" s="6">
        <f>SUMIF(V$284:V$314,$D1672,X$284:X$314)</f>
        <v>0</v>
      </c>
      <c r="V1672" s="9"/>
      <c r="W1672" s="10"/>
      <c r="X1672" s="11"/>
      <c r="Y1672" s="6">
        <f>SUMIF(Z$284:Z$314,$D1672,AB$284:AB$314)</f>
        <v>0</v>
      </c>
      <c r="Z1672" s="9"/>
      <c r="AA1672" s="10"/>
      <c r="AB1672" s="11"/>
      <c r="AC1672" s="6">
        <f>SUMIF(AD$284:AD$314,$D1672,AF$284:AF$314)</f>
        <v>0</v>
      </c>
      <c r="AD1672" s="9"/>
      <c r="AE1672" s="10"/>
      <c r="AF1672" s="11"/>
      <c r="AG1672" s="6">
        <f>SUMIF(AH$284:AH$314,$D1672,AJ$284:AJ$314)</f>
        <v>0</v>
      </c>
      <c r="AH1672" s="9"/>
      <c r="AI1672" s="10"/>
      <c r="AJ1672" s="11"/>
      <c r="AK1672" s="6">
        <f>SUMIF(AL$284:AL$314,$D1672,AN$284:AN$314)</f>
        <v>0</v>
      </c>
      <c r="AL1672" s="9"/>
      <c r="AM1672" s="10"/>
      <c r="AN1672" s="11"/>
      <c r="AO1672" s="6">
        <f>SUMIF(AP$284:AP$314,$D1672,AR$284:AR$314)</f>
        <v>0</v>
      </c>
      <c r="AP1672" s="9"/>
      <c r="AQ1672" s="10"/>
      <c r="AR1672" s="11"/>
      <c r="AS1672" s="6">
        <f>SUMIF(AT$284:AT$314,$D1672,AV$284:AV$314)</f>
        <v>0</v>
      </c>
      <c r="AT1672" s="9"/>
      <c r="AU1672" s="10"/>
      <c r="AV1672" s="11"/>
      <c r="AW1672" s="6">
        <f>SUMIF(AX$284:AX$314,$D1672,AZ$284:AZ$314)</f>
        <v>0</v>
      </c>
      <c r="AX1672" s="9"/>
      <c r="AY1672" s="10"/>
      <c r="AZ1672" s="11"/>
      <c r="BA1672" s="6">
        <f>SUMIF(BB$284:BB$314,$D1672,BD$284:BD$314)</f>
        <v>0</v>
      </c>
      <c r="BB1672" s="9"/>
      <c r="BC1672" s="10"/>
      <c r="BD1672" s="11"/>
      <c r="BE1672" s="6">
        <f>SUMIF(BF$284:BF$314,$D1672,BH$284:BH$314)</f>
        <v>0</v>
      </c>
      <c r="BF1672" s="9"/>
      <c r="BG1672" s="10"/>
      <c r="BH1672" s="11"/>
      <c r="BI1672" s="6">
        <f>SUMIF(BJ$284:BJ$314,$D1672,BL$284:BL$314)</f>
        <v>0</v>
      </c>
      <c r="BJ1672" s="9"/>
      <c r="BK1672" s="10"/>
      <c r="BL1672" s="11"/>
      <c r="BM1672" s="6">
        <f>SUMIF(BN$284:BN$314,$D1672,BP$284:BP$314)</f>
        <v>0</v>
      </c>
      <c r="BN1672" s="9"/>
      <c r="BO1672" s="10"/>
      <c r="BP1672" s="11"/>
      <c r="BQ1672" s="6">
        <f>SUMIF(BR$284:BR$314,$D1672,BT$284:BT$314)</f>
        <v>0</v>
      </c>
      <c r="BR1672" s="9"/>
      <c r="BS1672" s="10"/>
      <c r="BT1672" s="11"/>
      <c r="BU1672" s="6">
        <f>SUMIF(BV$284:BV$314,$D1672,BX$284:BX$314)</f>
        <v>0</v>
      </c>
      <c r="BV1672" s="9"/>
      <c r="BW1672" s="10"/>
      <c r="BX1672" s="11"/>
      <c r="BY1672" s="6">
        <f>SUMIF(BZ$284:BZ$314,$D1672,CB$284:CB$314)</f>
        <v>0</v>
      </c>
      <c r="BZ1672" s="9"/>
      <c r="CA1672" s="10"/>
      <c r="CB1672" s="11"/>
      <c r="CC1672" s="6">
        <f>SUMIF(CD$284:CD$314,$D1672,CF$284:CF$314)</f>
        <v>0</v>
      </c>
      <c r="CD1672" s="9"/>
      <c r="CE1672" s="10"/>
      <c r="CF1672" s="11"/>
      <c r="CG1672" s="6">
        <f>SUMIF(CH$284:CH$314,$D1672,CJ$284:CJ$314)</f>
        <v>0</v>
      </c>
      <c r="CH1672" s="9"/>
      <c r="CI1672" s="10"/>
      <c r="CJ1672" s="11"/>
      <c r="CK1672" s="6">
        <f>SUMIF(CL$284:CL$314,$D1672,CN$284:CN$314)</f>
        <v>0</v>
      </c>
      <c r="CL1672" s="9"/>
      <c r="CM1672" s="10"/>
      <c r="CN1672" s="11"/>
      <c r="CO1672" s="6">
        <f>SUMIF(CP$284:CP$314,$D1672,CR$284:CR$314)</f>
        <v>0</v>
      </c>
      <c r="CP1672" s="9"/>
      <c r="CQ1672" s="10"/>
      <c r="CR1672" s="11"/>
      <c r="CS1672" s="6">
        <f>SUMIF(CT$284:CT$314,$D1672,CV$284:CV$314)</f>
        <v>0</v>
      </c>
      <c r="CT1672" s="9"/>
      <c r="CU1672" s="10"/>
      <c r="CV1672" s="11"/>
      <c r="CW1672" s="6">
        <f>SUMIF(CX$284:CX$314,$D1672,CZ$284:CZ$314)</f>
        <v>0</v>
      </c>
      <c r="CX1672" s="9"/>
      <c r="CY1672" s="10"/>
      <c r="CZ1672" s="11"/>
      <c r="DA1672" s="6">
        <f>SUMIF(DB$284:DB$314,$D1672,DD$284:DD$314)</f>
        <v>0</v>
      </c>
      <c r="DB1672" s="9"/>
      <c r="DC1672" s="10"/>
      <c r="DD1672" s="11"/>
      <c r="DE1672" s="6">
        <f>SUMIF(DF$284:DF$314,$D1672,DH$284:DH$314)</f>
        <v>0</v>
      </c>
      <c r="DF1672" s="9"/>
      <c r="DG1672" s="10"/>
      <c r="DH1672" s="11"/>
      <c r="DI1672" s="6">
        <f>SUMIF(DJ$284:DJ$314,$D1672,DL$284:DL$314)</f>
        <v>0</v>
      </c>
      <c r="DJ1672" s="9"/>
      <c r="DK1672" s="10"/>
      <c r="DL1672" s="11"/>
      <c r="DM1672" s="6">
        <f>SUMIF(DN$284:DN$314,$D1672,DP$284:DP$314)</f>
        <v>0</v>
      </c>
      <c r="DN1672" s="9"/>
      <c r="DO1672" s="10"/>
      <c r="DP1672" s="11"/>
      <c r="DQ1672" s="6">
        <f>SUMIF(DR$284:DR$314,$D1672,DT$284:DT$314)</f>
        <v>0</v>
      </c>
      <c r="DR1672" s="9"/>
      <c r="DS1672" s="10"/>
      <c r="DT1672" s="11"/>
      <c r="DU1672" s="6">
        <f>SUMIF(DV$284:DV$314,$D1672,DX$284:DX$314)</f>
        <v>0</v>
      </c>
      <c r="DV1672" s="9"/>
      <c r="DW1672" s="10"/>
      <c r="DX1672" s="11"/>
      <c r="DY1672" s="6">
        <f>SUMIF(DZ$284:DZ$314,$D1672,EB$284:EB$314)</f>
        <v>0</v>
      </c>
      <c r="DZ1672" s="9"/>
      <c r="EA1672" s="10"/>
      <c r="EB1672" s="11"/>
      <c r="EC1672" s="6">
        <f>SUMIF(ED$284:ED$314,$D1672,EF$284:EF$314)</f>
        <v>0</v>
      </c>
      <c r="ED1672" s="9"/>
      <c r="EE1672" s="10"/>
      <c r="EF1672" s="11"/>
      <c r="EG1672" s="6">
        <f>SUMIF(EH$284:EH$314,$D1672,EJ$284:EJ$314)</f>
        <v>0</v>
      </c>
      <c r="EH1672" s="9"/>
      <c r="EI1672" s="10"/>
      <c r="EJ1672" s="11"/>
      <c r="EK1672" s="6">
        <f>SUMIF(EL$284:EL$314,$D1672,EN$284:EN$314)</f>
        <v>0</v>
      </c>
      <c r="EL1672" s="9"/>
      <c r="EM1672" s="10"/>
      <c r="EN1672" s="11"/>
      <c r="EO1672" s="6">
        <f>SUMIF(EP$284:EP$314,$D1672,ER$284:ER$314)</f>
        <v>0</v>
      </c>
      <c r="EP1672" s="9"/>
      <c r="EQ1672" s="10"/>
      <c r="ER1672" s="11"/>
      <c r="ES1672" s="6">
        <f>SUMIF(ET$284:ET$314,$D1672,EV$284:EV$314)</f>
        <v>0</v>
      </c>
      <c r="ET1672" s="9"/>
      <c r="EU1672" s="10"/>
      <c r="EV1672" s="11"/>
      <c r="EW1672" s="6">
        <f>SUMIF(EX$284:EX$314,$D1672,EZ$284:EZ$314)</f>
        <v>0</v>
      </c>
      <c r="EX1672" s="9"/>
      <c r="EY1672" s="10"/>
      <c r="EZ1672" s="11"/>
      <c r="FA1672" s="6">
        <f>SUMIF(FB$284:FB$314,$D1672,FD$284:FD$314)</f>
        <v>0</v>
      </c>
      <c r="FB1672" s="9"/>
      <c r="FC1672" s="10"/>
      <c r="FD1672" s="11"/>
      <c r="FE1672" s="6">
        <f>SUMIF(FF$284:FF$314,$D1672,FH$284:FH$314)</f>
        <v>0</v>
      </c>
      <c r="FF1672" s="9"/>
      <c r="FG1672" s="10"/>
      <c r="FH1672" s="11"/>
      <c r="FI1672" s="6">
        <f>SUMIF(FJ$284:FJ$314,$D1672,FL$284:FL$314)</f>
        <v>0</v>
      </c>
      <c r="FJ1672" s="9"/>
      <c r="FK1672" s="10"/>
      <c r="FL1672" s="11"/>
      <c r="FM1672" s="6">
        <f>SUMIF(FN$284:FN$314,$D1672,FP$284:FP$314)</f>
        <v>0</v>
      </c>
      <c r="FN1672" s="9"/>
      <c r="FO1672" s="10"/>
      <c r="FP1672" s="11"/>
      <c r="FQ1672" s="6">
        <f>SUMIF(FR$284:FR$314,$D1672,FT$284:FT$314)</f>
        <v>0</v>
      </c>
      <c r="FR1672" s="9"/>
      <c r="FS1672" s="10"/>
      <c r="FT1672" s="11"/>
      <c r="FU1672" s="6">
        <f>SUMIF(FV$284:FV$314,$D1672,FX$284:FX$314)</f>
        <v>0</v>
      </c>
      <c r="FV1672" s="9"/>
      <c r="FW1672" s="10"/>
      <c r="FX1672" s="11"/>
      <c r="FY1672" s="6">
        <f>SUMIF(FZ$284:FZ$314,$D1672,GB$284:GB$314)</f>
        <v>0</v>
      </c>
      <c r="FZ1672" s="9"/>
      <c r="GA1672" s="10"/>
      <c r="GB1672" s="11"/>
      <c r="GC1672" s="6">
        <f>SUMIF(GD$284:GD$314,$D1672,GF$284:GF$314)</f>
        <v>0</v>
      </c>
      <c r="GD1672" s="9"/>
      <c r="GE1672" s="10"/>
      <c r="GF1672" s="11"/>
      <c r="GG1672" s="6">
        <f>SUMIF(GH$284:GH$314,$D1672,GJ$284:GJ$314)</f>
        <v>0</v>
      </c>
      <c r="GH1672" s="9"/>
      <c r="GI1672" s="10"/>
      <c r="GJ1672" s="11"/>
      <c r="GK1672" s="6">
        <f>SUMIF(GL$284:GL$314,$D1672,GN$284:GN$314)</f>
        <v>0</v>
      </c>
      <c r="GL1672" s="9"/>
      <c r="GM1672" s="10"/>
      <c r="GN1672" s="11"/>
      <c r="GO1672" s="6">
        <f>SUMIF(GP$284:GP$314,$D1672,GR$284:GR$314)</f>
        <v>0</v>
      </c>
      <c r="GP1672" s="9"/>
      <c r="GQ1672" s="10"/>
      <c r="GR1672" s="11"/>
      <c r="GS1672" s="6">
        <f>SUMIF(GT$284:GT$314,$D1672,GV$284:GV$314)</f>
        <v>0</v>
      </c>
      <c r="GT1672" s="9"/>
      <c r="GU1672" s="10"/>
      <c r="GV1672" s="20"/>
      <c r="GW1672" s="19">
        <f t="shared" si="38"/>
        <v>0</v>
      </c>
      <c r="GX1672" s="472"/>
      <c r="GY1672" s="473"/>
    </row>
    <row r="1673" spans="1:207" ht="30">
      <c r="A1673" s="47" t="s">
        <v>85</v>
      </c>
      <c r="B1673" s="475"/>
      <c r="C1673" s="327" t="s">
        <v>453</v>
      </c>
      <c r="D1673" s="237" t="s">
        <v>452</v>
      </c>
      <c r="E1673" s="7">
        <f>SUMIF(F$315:F$345,$D1673,H$315:H$345)</f>
        <v>0</v>
      </c>
      <c r="F1673" s="12"/>
      <c r="G1673" s="13"/>
      <c r="H1673" s="14"/>
      <c r="I1673" s="6">
        <f>SUMIF(J$315:J$345,$D1673,L$315:L$345)</f>
        <v>0</v>
      </c>
      <c r="J1673" s="12"/>
      <c r="K1673" s="13"/>
      <c r="L1673" s="14"/>
      <c r="M1673" s="7">
        <f>SUMIF(N$315:N$345,$D1673,P$315:P$345)</f>
        <v>0</v>
      </c>
      <c r="N1673" s="12"/>
      <c r="O1673" s="13"/>
      <c r="P1673" s="14"/>
      <c r="Q1673" s="6">
        <f>SUMIF(R$315:R$345,$D1673,T$315:T$345)</f>
        <v>0</v>
      </c>
      <c r="R1673" s="12"/>
      <c r="S1673" s="13"/>
      <c r="T1673" s="14"/>
      <c r="U1673" s="7">
        <f>SUMIF(V$315:V$345,$D1673,X$315:X$345)</f>
        <v>0</v>
      </c>
      <c r="V1673" s="12"/>
      <c r="W1673" s="13"/>
      <c r="X1673" s="14"/>
      <c r="Y1673" s="6">
        <f>SUMIF(Z$315:Z$345,$D1673,AB$315:AB$345)</f>
        <v>0</v>
      </c>
      <c r="Z1673" s="12"/>
      <c r="AA1673" s="13"/>
      <c r="AB1673" s="14"/>
      <c r="AC1673" s="7">
        <f>SUMIF(AD$315:AD$345,$D1673,AF$315:AF$345)</f>
        <v>0</v>
      </c>
      <c r="AD1673" s="12"/>
      <c r="AE1673" s="13"/>
      <c r="AF1673" s="14"/>
      <c r="AG1673" s="7">
        <f>SUMIF(AH$315:AH$345,$D1673,AJ$315:AJ$345)</f>
        <v>0</v>
      </c>
      <c r="AH1673" s="12"/>
      <c r="AI1673" s="13"/>
      <c r="AJ1673" s="14"/>
      <c r="AK1673" s="7">
        <f>SUMIF(AL$315:AL$345,$D1673,AN$315:AN$345)</f>
        <v>0</v>
      </c>
      <c r="AL1673" s="12"/>
      <c r="AM1673" s="13"/>
      <c r="AN1673" s="14"/>
      <c r="AO1673" s="7">
        <f>SUMIF(AP$315:AP$345,$D1673,AR$315:AR$345)</f>
        <v>0</v>
      </c>
      <c r="AP1673" s="12"/>
      <c r="AQ1673" s="13"/>
      <c r="AR1673" s="14"/>
      <c r="AS1673" s="7">
        <f>SUMIF(AT$315:AT$345,$D1673,AV$315:AV$345)</f>
        <v>0</v>
      </c>
      <c r="AT1673" s="12"/>
      <c r="AU1673" s="13"/>
      <c r="AV1673" s="14"/>
      <c r="AW1673" s="7">
        <f>SUMIF(AX$315:AX$345,$D1673,AZ$315:AZ$345)</f>
        <v>0</v>
      </c>
      <c r="AX1673" s="12"/>
      <c r="AY1673" s="13"/>
      <c r="AZ1673" s="14"/>
      <c r="BA1673" s="7">
        <f>SUMIF(BB$315:BB$345,$D1673,BD$315:BD$345)</f>
        <v>0</v>
      </c>
      <c r="BB1673" s="12"/>
      <c r="BC1673" s="13"/>
      <c r="BD1673" s="14"/>
      <c r="BE1673" s="7">
        <f>SUMIF(BF$315:BF$345,$D1673,BH$315:BH$345)</f>
        <v>0</v>
      </c>
      <c r="BF1673" s="12"/>
      <c r="BG1673" s="13"/>
      <c r="BH1673" s="14"/>
      <c r="BI1673" s="7">
        <f>SUMIF(BJ$315:BJ$345,$D1673,BL$315:BL$345)</f>
        <v>0</v>
      </c>
      <c r="BJ1673" s="12"/>
      <c r="BK1673" s="13"/>
      <c r="BL1673" s="14"/>
      <c r="BM1673" s="7">
        <f>SUMIF(BN$315:BN$345,$D1673,BP$315:BP$345)</f>
        <v>0</v>
      </c>
      <c r="BN1673" s="12"/>
      <c r="BO1673" s="13"/>
      <c r="BP1673" s="14"/>
      <c r="BQ1673" s="7">
        <f>SUMIF(BR$315:BR$345,$D1673,BT$315:BT$345)</f>
        <v>0</v>
      </c>
      <c r="BR1673" s="12"/>
      <c r="BS1673" s="13"/>
      <c r="BT1673" s="14"/>
      <c r="BU1673" s="7">
        <f>SUMIF(BV$315:BV$345,$D1673,BX$315:BX$345)</f>
        <v>0</v>
      </c>
      <c r="BV1673" s="12"/>
      <c r="BW1673" s="13"/>
      <c r="BX1673" s="14"/>
      <c r="BY1673" s="7">
        <f>SUMIF(BZ$315:BZ$345,$D1673,CB$315:CB$345)</f>
        <v>0</v>
      </c>
      <c r="BZ1673" s="12"/>
      <c r="CA1673" s="13"/>
      <c r="CB1673" s="14"/>
      <c r="CC1673" s="7">
        <f>SUMIF(CD$315:CD$345,$D1673,CF$315:CF$345)</f>
        <v>0</v>
      </c>
      <c r="CD1673" s="12"/>
      <c r="CE1673" s="13"/>
      <c r="CF1673" s="14"/>
      <c r="CG1673" s="7">
        <f>SUMIF(CH$315:CH$345,$D1673,CJ$315:CJ$345)</f>
        <v>0</v>
      </c>
      <c r="CH1673" s="12"/>
      <c r="CI1673" s="13"/>
      <c r="CJ1673" s="14"/>
      <c r="CK1673" s="7">
        <f>SUMIF(CL$315:CL$345,$D1673,CN$315:CN$345)</f>
        <v>0</v>
      </c>
      <c r="CL1673" s="12"/>
      <c r="CM1673" s="13"/>
      <c r="CN1673" s="14"/>
      <c r="CO1673" s="7">
        <f>SUMIF(CP$315:CP$345,$D1673,CR$315:CR$345)</f>
        <v>0</v>
      </c>
      <c r="CP1673" s="12"/>
      <c r="CQ1673" s="13"/>
      <c r="CR1673" s="14"/>
      <c r="CS1673" s="7">
        <f>SUMIF(CT$315:CT$345,$D1673,CV$315:CV$345)</f>
        <v>0</v>
      </c>
      <c r="CT1673" s="12"/>
      <c r="CU1673" s="13"/>
      <c r="CV1673" s="14"/>
      <c r="CW1673" s="7">
        <f>SUMIF(CX$315:CX$345,$D1673,CZ$315:CZ$345)</f>
        <v>0</v>
      </c>
      <c r="CX1673" s="12"/>
      <c r="CY1673" s="13"/>
      <c r="CZ1673" s="14"/>
      <c r="DA1673" s="7">
        <f>SUMIF(DB$315:DB$345,$D1673,DD$315:DD$345)</f>
        <v>0</v>
      </c>
      <c r="DB1673" s="12"/>
      <c r="DC1673" s="13"/>
      <c r="DD1673" s="14"/>
      <c r="DE1673" s="7">
        <f>SUMIF(DF$315:DF$345,$D1673,DH$315:DH$345)</f>
        <v>0</v>
      </c>
      <c r="DF1673" s="12"/>
      <c r="DG1673" s="13"/>
      <c r="DH1673" s="14"/>
      <c r="DI1673" s="7">
        <f>SUMIF(DJ$315:DJ$345,$D1673,DL$315:DL$345)</f>
        <v>0</v>
      </c>
      <c r="DJ1673" s="12"/>
      <c r="DK1673" s="13"/>
      <c r="DL1673" s="14"/>
      <c r="DM1673" s="7">
        <f>SUMIF(DN$315:DN$345,$D1673,DP$315:DP$345)</f>
        <v>0</v>
      </c>
      <c r="DN1673" s="12"/>
      <c r="DO1673" s="13"/>
      <c r="DP1673" s="14"/>
      <c r="DQ1673" s="7">
        <f>SUMIF(DR$315:DR$345,$D1673,DT$315:DT$345)</f>
        <v>0</v>
      </c>
      <c r="DR1673" s="12"/>
      <c r="DS1673" s="13"/>
      <c r="DT1673" s="14"/>
      <c r="DU1673" s="7">
        <f>SUMIF(DV$315:DV$345,$D1673,DX$315:DX$345)</f>
        <v>0</v>
      </c>
      <c r="DV1673" s="12"/>
      <c r="DW1673" s="13"/>
      <c r="DX1673" s="14"/>
      <c r="DY1673" s="7">
        <f>SUMIF(DZ$315:DZ$345,$D1673,EB$315:EB$345)</f>
        <v>0</v>
      </c>
      <c r="DZ1673" s="12"/>
      <c r="EA1673" s="13"/>
      <c r="EB1673" s="14"/>
      <c r="EC1673" s="7">
        <f>SUMIF(ED$315:ED$345,$D1673,EF$315:EF$345)</f>
        <v>0</v>
      </c>
      <c r="ED1673" s="12"/>
      <c r="EE1673" s="13"/>
      <c r="EF1673" s="14"/>
      <c r="EG1673" s="7">
        <f>SUMIF(EH$315:EH$345,$D1673,EJ$315:EJ$345)</f>
        <v>0</v>
      </c>
      <c r="EH1673" s="12"/>
      <c r="EI1673" s="13"/>
      <c r="EJ1673" s="14"/>
      <c r="EK1673" s="7">
        <f>SUMIF(EL$315:EL$345,$D1673,EN$315:EN$345)</f>
        <v>0</v>
      </c>
      <c r="EL1673" s="12"/>
      <c r="EM1673" s="13"/>
      <c r="EN1673" s="14"/>
      <c r="EO1673" s="7">
        <f>SUMIF(EP$315:EP$345,$D1673,ER$315:ER$345)</f>
        <v>0</v>
      </c>
      <c r="EP1673" s="12"/>
      <c r="EQ1673" s="13"/>
      <c r="ER1673" s="14"/>
      <c r="ES1673" s="7">
        <f>SUMIF(ET$315:ET$345,$D1673,EV$315:EV$345)</f>
        <v>0</v>
      </c>
      <c r="ET1673" s="12"/>
      <c r="EU1673" s="13"/>
      <c r="EV1673" s="14"/>
      <c r="EW1673" s="7">
        <f>SUMIF(EX$315:EX$345,$D1673,EZ$315:EZ$345)</f>
        <v>0</v>
      </c>
      <c r="EX1673" s="12"/>
      <c r="EY1673" s="13"/>
      <c r="EZ1673" s="14"/>
      <c r="FA1673" s="7">
        <f>SUMIF(FB$315:FB$345,$D1673,FD$315:FD$345)</f>
        <v>0</v>
      </c>
      <c r="FB1673" s="12"/>
      <c r="FC1673" s="13"/>
      <c r="FD1673" s="14"/>
      <c r="FE1673" s="7">
        <f>SUMIF(FF$315:FF$345,$D1673,FH$315:FH$345)</f>
        <v>0</v>
      </c>
      <c r="FF1673" s="12"/>
      <c r="FG1673" s="13"/>
      <c r="FH1673" s="14"/>
      <c r="FI1673" s="7">
        <f>SUMIF(FJ$315:FJ$345,$D1673,FL$315:FL$345)</f>
        <v>0</v>
      </c>
      <c r="FJ1673" s="12"/>
      <c r="FK1673" s="13"/>
      <c r="FL1673" s="14"/>
      <c r="FM1673" s="7">
        <f>SUMIF(FN$315:FN$345,$D1673,FP$315:FP$345)</f>
        <v>0</v>
      </c>
      <c r="FN1673" s="12"/>
      <c r="FO1673" s="13"/>
      <c r="FP1673" s="14"/>
      <c r="FQ1673" s="7">
        <f>SUMIF(FR$315:FR$345,$D1673,FT$315:FT$345)</f>
        <v>0</v>
      </c>
      <c r="FR1673" s="12"/>
      <c r="FS1673" s="13"/>
      <c r="FT1673" s="14"/>
      <c r="FU1673" s="7">
        <f>SUMIF(FV$315:FV$345,$D1673,FX$315:FX$345)</f>
        <v>0</v>
      </c>
      <c r="FV1673" s="12"/>
      <c r="FW1673" s="13"/>
      <c r="FX1673" s="14"/>
      <c r="FY1673" s="7">
        <f>SUMIF(FZ$315:FZ$345,$D1673,GB$315:GB$345)</f>
        <v>0</v>
      </c>
      <c r="FZ1673" s="12"/>
      <c r="GA1673" s="13"/>
      <c r="GB1673" s="14"/>
      <c r="GC1673" s="7">
        <f>SUMIF(GD$315:GD$345,$D1673,GF$315:GF$345)</f>
        <v>0</v>
      </c>
      <c r="GD1673" s="12"/>
      <c r="GE1673" s="13"/>
      <c r="GF1673" s="14"/>
      <c r="GG1673" s="7">
        <f>SUMIF(GH$315:GH$345,$D1673,GJ$315:GJ$345)</f>
        <v>0</v>
      </c>
      <c r="GH1673" s="12"/>
      <c r="GI1673" s="13"/>
      <c r="GJ1673" s="14"/>
      <c r="GK1673" s="7">
        <f>SUMIF(GL$315:GL$345,$D1673,GN$315:GN$345)</f>
        <v>0</v>
      </c>
      <c r="GL1673" s="12"/>
      <c r="GM1673" s="13"/>
      <c r="GN1673" s="14"/>
      <c r="GO1673" s="7">
        <f>SUMIF(GP$315:GP$345,$D1673,GR$315:GR$345)</f>
        <v>0</v>
      </c>
      <c r="GP1673" s="12"/>
      <c r="GQ1673" s="13"/>
      <c r="GR1673" s="14"/>
      <c r="GS1673" s="7">
        <f>SUMIF(GT$315:GT$345,$D1673,GV$315:GV$345)</f>
        <v>0</v>
      </c>
      <c r="GT1673" s="12"/>
      <c r="GU1673" s="13"/>
      <c r="GV1673" s="21"/>
      <c r="GW1673" s="19">
        <f t="shared" si="38"/>
        <v>0</v>
      </c>
      <c r="GX1673" s="472"/>
      <c r="GY1673" s="473"/>
    </row>
    <row r="1674" spans="1:207" ht="30.75" thickBot="1">
      <c r="A1674" s="47" t="s">
        <v>86</v>
      </c>
      <c r="B1674" s="476"/>
      <c r="C1674" s="331" t="s">
        <v>453</v>
      </c>
      <c r="D1674" s="239" t="s">
        <v>452</v>
      </c>
      <c r="E1674" s="8">
        <f>SUMIF(F$346:F$376,$D1674,H$346:H$376)</f>
        <v>0</v>
      </c>
      <c r="F1674" s="15"/>
      <c r="G1674" s="16"/>
      <c r="H1674" s="16"/>
      <c r="I1674" s="6">
        <f>SUMIF(J$346:J$376,$D1674,L$346:L$376)</f>
        <v>0</v>
      </c>
      <c r="J1674" s="15"/>
      <c r="K1674" s="16"/>
      <c r="L1674" s="16"/>
      <c r="M1674" s="8">
        <f>SUMIF(N$346:N$376,$D1674,P$346:P$376)</f>
        <v>0</v>
      </c>
      <c r="N1674" s="15"/>
      <c r="O1674" s="16"/>
      <c r="P1674" s="16"/>
      <c r="Q1674" s="6">
        <f>SUMIF(R$346:R$376,$D1674,T$346:T$376)</f>
        <v>0</v>
      </c>
      <c r="R1674" s="15"/>
      <c r="S1674" s="16"/>
      <c r="T1674" s="16"/>
      <c r="U1674" s="8">
        <f>SUMIF(V$346:V$376,$D1674,X$346:X$376)</f>
        <v>0</v>
      </c>
      <c r="V1674" s="15"/>
      <c r="W1674" s="16"/>
      <c r="X1674" s="16"/>
      <c r="Y1674" s="6">
        <f>SUMIF(Z$346:Z$376,$D1674,AB$346:AB$376)</f>
        <v>0</v>
      </c>
      <c r="Z1674" s="15"/>
      <c r="AA1674" s="16"/>
      <c r="AB1674" s="16"/>
      <c r="AC1674" s="8">
        <f>SUMIF(AD$346:AD$376,$D1674,AF$346:AF$376)</f>
        <v>0</v>
      </c>
      <c r="AD1674" s="15"/>
      <c r="AE1674" s="16"/>
      <c r="AF1674" s="16"/>
      <c r="AG1674" s="8">
        <f>SUMIF(AH$346:AH$376,$D1674,AJ$346:AJ$376)</f>
        <v>0</v>
      </c>
      <c r="AH1674" s="15"/>
      <c r="AI1674" s="16"/>
      <c r="AJ1674" s="16"/>
      <c r="AK1674" s="8">
        <f>SUMIF(AL$346:AL$376,$D1674,AN$346:AN$376)</f>
        <v>0</v>
      </c>
      <c r="AL1674" s="15"/>
      <c r="AM1674" s="16"/>
      <c r="AN1674" s="16"/>
      <c r="AO1674" s="8">
        <f>SUMIF(AP$346:AP$376,$D1674,AR$346:AR$376)</f>
        <v>0</v>
      </c>
      <c r="AP1674" s="15"/>
      <c r="AQ1674" s="16"/>
      <c r="AR1674" s="16"/>
      <c r="AS1674" s="8">
        <f>SUMIF(AT$346:AT$376,$D1674,AV$346:AV$376)</f>
        <v>0</v>
      </c>
      <c r="AT1674" s="15"/>
      <c r="AU1674" s="16"/>
      <c r="AV1674" s="16"/>
      <c r="AW1674" s="8">
        <f>SUMIF(AX$346:AX$376,$D1674,AZ$346:AZ$376)</f>
        <v>0</v>
      </c>
      <c r="AX1674" s="15"/>
      <c r="AY1674" s="16"/>
      <c r="AZ1674" s="16"/>
      <c r="BA1674" s="8">
        <f>SUMIF(BB$346:BB$376,$D1674,BD$346:BD$376)</f>
        <v>0</v>
      </c>
      <c r="BB1674" s="15"/>
      <c r="BC1674" s="16"/>
      <c r="BD1674" s="16"/>
      <c r="BE1674" s="8">
        <f>SUMIF(BF$346:BF$376,$D1674,BH$346:BH$376)</f>
        <v>0</v>
      </c>
      <c r="BF1674" s="15"/>
      <c r="BG1674" s="16"/>
      <c r="BH1674" s="16"/>
      <c r="BI1674" s="8">
        <f>SUMIF(BJ$346:BJ$376,$D1674,BL$346:BL$376)</f>
        <v>0</v>
      </c>
      <c r="BJ1674" s="15"/>
      <c r="BK1674" s="16"/>
      <c r="BL1674" s="16"/>
      <c r="BM1674" s="8">
        <f>SUMIF(BN$346:BN$376,$D1674,BP$346:BP$376)</f>
        <v>0</v>
      </c>
      <c r="BN1674" s="15"/>
      <c r="BO1674" s="16"/>
      <c r="BP1674" s="16"/>
      <c r="BQ1674" s="8">
        <f>SUMIF(BR$346:BR$376,$D1674,BT$346:BT$376)</f>
        <v>0</v>
      </c>
      <c r="BR1674" s="15"/>
      <c r="BS1674" s="16"/>
      <c r="BT1674" s="16"/>
      <c r="BU1674" s="8">
        <f>SUMIF(BV$346:BV$376,$D1674,BX$346:BX$376)</f>
        <v>0</v>
      </c>
      <c r="BV1674" s="15"/>
      <c r="BW1674" s="16"/>
      <c r="BX1674" s="16"/>
      <c r="BY1674" s="8">
        <f>SUMIF(BZ$346:BZ$376,$D1674,CB$346:CB$376)</f>
        <v>0</v>
      </c>
      <c r="BZ1674" s="15"/>
      <c r="CA1674" s="16"/>
      <c r="CB1674" s="16"/>
      <c r="CC1674" s="8">
        <f>SUMIF(CD$346:CD$376,$D1674,CF$346:CF$376)</f>
        <v>0</v>
      </c>
      <c r="CD1674" s="15"/>
      <c r="CE1674" s="16"/>
      <c r="CF1674" s="16"/>
      <c r="CG1674" s="8">
        <f>SUMIF(CH$346:CH$376,$D1674,CJ$346:CJ$376)</f>
        <v>0</v>
      </c>
      <c r="CH1674" s="15"/>
      <c r="CI1674" s="16"/>
      <c r="CJ1674" s="16"/>
      <c r="CK1674" s="8">
        <f>SUMIF(CL$346:CL$376,$D1674,CN$346:CN$376)</f>
        <v>0</v>
      </c>
      <c r="CL1674" s="15"/>
      <c r="CM1674" s="16"/>
      <c r="CN1674" s="16"/>
      <c r="CO1674" s="8">
        <f>SUMIF(CP$346:CP$376,$D1674,CR$346:CR$376)</f>
        <v>0</v>
      </c>
      <c r="CP1674" s="15"/>
      <c r="CQ1674" s="16"/>
      <c r="CR1674" s="16"/>
      <c r="CS1674" s="8">
        <f>SUMIF(CT$346:CT$376,$D1674,CV$346:CV$376)</f>
        <v>0</v>
      </c>
      <c r="CT1674" s="15"/>
      <c r="CU1674" s="16"/>
      <c r="CV1674" s="16"/>
      <c r="CW1674" s="8">
        <f>SUMIF(CX$346:CX$376,$D1674,CZ$346:CZ$376)</f>
        <v>0</v>
      </c>
      <c r="CX1674" s="15"/>
      <c r="CY1674" s="16"/>
      <c r="CZ1674" s="16"/>
      <c r="DA1674" s="8">
        <f>SUMIF(DB$346:DB$376,$D1674,DD$346:DD$376)</f>
        <v>0</v>
      </c>
      <c r="DB1674" s="15"/>
      <c r="DC1674" s="16"/>
      <c r="DD1674" s="16"/>
      <c r="DE1674" s="8">
        <f>SUMIF(DF$346:DF$376,$D1674,DH$346:DH$376)</f>
        <v>0</v>
      </c>
      <c r="DF1674" s="15"/>
      <c r="DG1674" s="16"/>
      <c r="DH1674" s="16"/>
      <c r="DI1674" s="8">
        <f>SUMIF(DJ$346:DJ$376,$D1674,DL$346:DL$376)</f>
        <v>0</v>
      </c>
      <c r="DJ1674" s="15"/>
      <c r="DK1674" s="16"/>
      <c r="DL1674" s="16"/>
      <c r="DM1674" s="8">
        <f>SUMIF(DN$346:DN$376,$D1674,DP$346:DP$376)</f>
        <v>0</v>
      </c>
      <c r="DN1674" s="15"/>
      <c r="DO1674" s="16"/>
      <c r="DP1674" s="16"/>
      <c r="DQ1674" s="8">
        <f>SUMIF(DR$346:DR$376,$D1674,DT$346:DT$376)</f>
        <v>0</v>
      </c>
      <c r="DR1674" s="15"/>
      <c r="DS1674" s="16"/>
      <c r="DT1674" s="16"/>
      <c r="DU1674" s="8">
        <f>SUMIF(DV$346:DV$376,$D1674,DX$346:DX$376)</f>
        <v>0</v>
      </c>
      <c r="DV1674" s="15"/>
      <c r="DW1674" s="16"/>
      <c r="DX1674" s="16"/>
      <c r="DY1674" s="8">
        <f>SUMIF(DZ$346:DZ$376,$D1674,EB$346:EB$376)</f>
        <v>0</v>
      </c>
      <c r="DZ1674" s="15"/>
      <c r="EA1674" s="16"/>
      <c r="EB1674" s="16"/>
      <c r="EC1674" s="8">
        <f>SUMIF(ED$346:ED$376,$D1674,EF$346:EF$376)</f>
        <v>0</v>
      </c>
      <c r="ED1674" s="15"/>
      <c r="EE1674" s="16"/>
      <c r="EF1674" s="16"/>
      <c r="EG1674" s="8">
        <f>SUMIF(EH$346:EH$376,$D1674,EJ$346:EJ$376)</f>
        <v>0</v>
      </c>
      <c r="EH1674" s="15"/>
      <c r="EI1674" s="16"/>
      <c r="EJ1674" s="16"/>
      <c r="EK1674" s="8">
        <f>SUMIF(EL$346:EL$376,$D1674,EN$346:EN$376)</f>
        <v>0</v>
      </c>
      <c r="EL1674" s="15"/>
      <c r="EM1674" s="16"/>
      <c r="EN1674" s="16"/>
      <c r="EO1674" s="8">
        <f>SUMIF(EP$346:EP$376,$D1674,ER$346:ER$376)</f>
        <v>0</v>
      </c>
      <c r="EP1674" s="15"/>
      <c r="EQ1674" s="16"/>
      <c r="ER1674" s="16"/>
      <c r="ES1674" s="8">
        <f>SUMIF(ET$346:ET$376,$D1674,EV$346:EV$376)</f>
        <v>0</v>
      </c>
      <c r="ET1674" s="15"/>
      <c r="EU1674" s="16"/>
      <c r="EV1674" s="16"/>
      <c r="EW1674" s="8">
        <f>SUMIF(EX$346:EX$376,$D1674,EZ$346:EZ$376)</f>
        <v>0</v>
      </c>
      <c r="EX1674" s="15"/>
      <c r="EY1674" s="16"/>
      <c r="EZ1674" s="16"/>
      <c r="FA1674" s="8">
        <f>SUMIF(FB$346:FB$376,$D1674,FD$346:FD$376)</f>
        <v>0</v>
      </c>
      <c r="FB1674" s="15"/>
      <c r="FC1674" s="16"/>
      <c r="FD1674" s="16"/>
      <c r="FE1674" s="8">
        <f>SUMIF(FF$346:FF$376,$D1674,FH$346:FH$376)</f>
        <v>0</v>
      </c>
      <c r="FF1674" s="15"/>
      <c r="FG1674" s="16"/>
      <c r="FH1674" s="16"/>
      <c r="FI1674" s="8">
        <f>SUMIF(FJ$346:FJ$376,$D1674,FL$346:FL$376)</f>
        <v>0</v>
      </c>
      <c r="FJ1674" s="15"/>
      <c r="FK1674" s="16"/>
      <c r="FL1674" s="16"/>
      <c r="FM1674" s="8">
        <f>SUMIF(FN$346:FN$376,$D1674,FP$346:FP$376)</f>
        <v>0</v>
      </c>
      <c r="FN1674" s="15"/>
      <c r="FO1674" s="16"/>
      <c r="FP1674" s="16"/>
      <c r="FQ1674" s="8">
        <f>SUMIF(FR$346:FR$376,$D1674,FT$346:FT$376)</f>
        <v>0</v>
      </c>
      <c r="FR1674" s="15"/>
      <c r="FS1674" s="16"/>
      <c r="FT1674" s="16"/>
      <c r="FU1674" s="8">
        <f>SUMIF(FV$346:FV$376,$D1674,FX$346:FX$376)</f>
        <v>0</v>
      </c>
      <c r="FV1674" s="15"/>
      <c r="FW1674" s="16"/>
      <c r="FX1674" s="16"/>
      <c r="FY1674" s="8">
        <f>SUMIF(FZ$346:FZ$376,$D1674,GB$346:GB$376)</f>
        <v>0</v>
      </c>
      <c r="FZ1674" s="15"/>
      <c r="GA1674" s="16"/>
      <c r="GB1674" s="16"/>
      <c r="GC1674" s="8">
        <f>SUMIF(GD$346:GD$376,$D1674,GF$346:GF$376)</f>
        <v>0</v>
      </c>
      <c r="GD1674" s="15"/>
      <c r="GE1674" s="16"/>
      <c r="GF1674" s="16"/>
      <c r="GG1674" s="8">
        <f>SUMIF(GH$346:GH$376,$D1674,GJ$346:GJ$376)</f>
        <v>0</v>
      </c>
      <c r="GH1674" s="15"/>
      <c r="GI1674" s="16"/>
      <c r="GJ1674" s="16"/>
      <c r="GK1674" s="8">
        <f>SUMIF(GL$346:GL$376,$D1674,GN$346:GN$376)</f>
        <v>0</v>
      </c>
      <c r="GL1674" s="15"/>
      <c r="GM1674" s="16"/>
      <c r="GN1674" s="16"/>
      <c r="GO1674" s="8">
        <f>SUMIF(GP$346:GP$376,$D1674,GR$346:GR$376)</f>
        <v>0</v>
      </c>
      <c r="GP1674" s="15"/>
      <c r="GQ1674" s="16"/>
      <c r="GR1674" s="16"/>
      <c r="GS1674" s="8">
        <f>SUMIF(GT$346:GT$376,$D1674,GV$346:GV$376)</f>
        <v>0</v>
      </c>
      <c r="GT1674" s="15"/>
      <c r="GU1674" s="16"/>
      <c r="GV1674" s="22"/>
      <c r="GW1674" s="19">
        <f t="shared" si="38"/>
        <v>0</v>
      </c>
      <c r="GX1674" s="472"/>
      <c r="GY1674" s="473"/>
    </row>
    <row r="1675" spans="1:207" ht="30">
      <c r="A1675" s="47" t="s">
        <v>75</v>
      </c>
      <c r="B1675" s="474" t="s">
        <v>520</v>
      </c>
      <c r="C1675" s="328" t="s">
        <v>454</v>
      </c>
      <c r="D1675" s="235" t="s">
        <v>450</v>
      </c>
      <c r="E1675" s="6">
        <f>SUMIF(F$5:F$35,$D1675,H$5:H$35)</f>
        <v>0</v>
      </c>
      <c r="F1675" s="9"/>
      <c r="G1675" s="10"/>
      <c r="H1675" s="11"/>
      <c r="I1675" s="6">
        <f>SUMIF(J$5:J$35,$D1675,L$5:L$35)</f>
        <v>0</v>
      </c>
      <c r="J1675" s="9"/>
      <c r="K1675" s="10"/>
      <c r="L1675" s="11"/>
      <c r="M1675" s="6">
        <f>SUMIF(N$5:N$35,$D1675,P$5:P$35)</f>
        <v>0</v>
      </c>
      <c r="N1675" s="9"/>
      <c r="O1675" s="10"/>
      <c r="P1675" s="11"/>
      <c r="Q1675" s="6">
        <f>SUMIF(R$5:R$35,$D1675,T$5:T$35)</f>
        <v>0</v>
      </c>
      <c r="R1675" s="9"/>
      <c r="S1675" s="10"/>
      <c r="T1675" s="11"/>
      <c r="U1675" s="6">
        <f>SUMIF(V$5:V$35,$D1675,X$5:X$35)</f>
        <v>0</v>
      </c>
      <c r="V1675" s="9"/>
      <c r="W1675" s="10"/>
      <c r="X1675" s="11"/>
      <c r="Y1675" s="6">
        <f>SUMIF(Z$5:Z$35,$D1675,AB$5:AB$35)</f>
        <v>0</v>
      </c>
      <c r="Z1675" s="9"/>
      <c r="AA1675" s="10"/>
      <c r="AB1675" s="11"/>
      <c r="AC1675" s="6">
        <f>SUMIF(AD$5:AD$35,$D1675,AF$5:AF$35)</f>
        <v>0</v>
      </c>
      <c r="AD1675" s="9"/>
      <c r="AE1675" s="10"/>
      <c r="AF1675" s="11"/>
      <c r="AG1675" s="6">
        <f>SUMIF(AH$5:AH$35,$D1675,AJ$5:AJ$35)</f>
        <v>0</v>
      </c>
      <c r="AH1675" s="9"/>
      <c r="AI1675" s="10"/>
      <c r="AJ1675" s="11"/>
      <c r="AK1675" s="6">
        <f>SUMIF(AL$5:AL$35,$D1675,AN$5:AN$35)</f>
        <v>0</v>
      </c>
      <c r="AL1675" s="9"/>
      <c r="AM1675" s="10"/>
      <c r="AN1675" s="11"/>
      <c r="AO1675" s="6">
        <f>SUMIF(AP$5:AP$35,$D1675,AR$5:AR$35)</f>
        <v>0</v>
      </c>
      <c r="AP1675" s="9"/>
      <c r="AQ1675" s="10"/>
      <c r="AR1675" s="11"/>
      <c r="AS1675" s="6">
        <f>SUMIF(AT$5:AT$35,$D1675,AV$5:AV$35)</f>
        <v>0</v>
      </c>
      <c r="AT1675" s="9"/>
      <c r="AU1675" s="10"/>
      <c r="AV1675" s="11"/>
      <c r="AW1675" s="6">
        <f>SUMIF(AX$5:AX$35,$D1675,AZ$5:AZ$35)</f>
        <v>0</v>
      </c>
      <c r="AX1675" s="9"/>
      <c r="AY1675" s="10"/>
      <c r="AZ1675" s="11"/>
      <c r="BA1675" s="6">
        <f>SUMIF(BB$5:BB$35,$D1675,BD$5:BD$35)</f>
        <v>0</v>
      </c>
      <c r="BB1675" s="9"/>
      <c r="BC1675" s="10"/>
      <c r="BD1675" s="11"/>
      <c r="BE1675" s="6">
        <f>SUMIF(BF$5:BF$35,$D1675,BH$5:BH$35)</f>
        <v>0</v>
      </c>
      <c r="BF1675" s="9"/>
      <c r="BG1675" s="10"/>
      <c r="BH1675" s="11"/>
      <c r="BI1675" s="6">
        <f>SUMIF(BJ$5:BJ$35,$D1675,BL$5:BL$35)</f>
        <v>0</v>
      </c>
      <c r="BJ1675" s="9"/>
      <c r="BK1675" s="10"/>
      <c r="BL1675" s="11"/>
      <c r="BM1675" s="6">
        <f>SUMIF(BN$5:BN$35,$D1675,BP$5:BP$35)</f>
        <v>0</v>
      </c>
      <c r="BN1675" s="9"/>
      <c r="BO1675" s="10"/>
      <c r="BP1675" s="11"/>
      <c r="BQ1675" s="6">
        <f>SUMIF(BR$5:BR$35,$D1675,BT$5:BT$35)</f>
        <v>0</v>
      </c>
      <c r="BR1675" s="9"/>
      <c r="BS1675" s="10"/>
      <c r="BT1675" s="11"/>
      <c r="BU1675" s="6">
        <f>SUMIF(BV$5:BV$35,$D1675,BX$5:BX$35)</f>
        <v>0</v>
      </c>
      <c r="BV1675" s="9"/>
      <c r="BW1675" s="10"/>
      <c r="BX1675" s="11"/>
      <c r="BY1675" s="6">
        <f>SUMIF(BZ$5:BZ$35,$D1675,CB$5:CB$35)</f>
        <v>0</v>
      </c>
      <c r="BZ1675" s="9"/>
      <c r="CA1675" s="10"/>
      <c r="CB1675" s="11"/>
      <c r="CC1675" s="6">
        <f>SUMIF(CD$5:CD$35,$D1675,CF$5:CF$35)</f>
        <v>0</v>
      </c>
      <c r="CD1675" s="9"/>
      <c r="CE1675" s="10"/>
      <c r="CF1675" s="11"/>
      <c r="CG1675" s="6">
        <f>SUMIF(CH$5:CH$35,$D1675,CJ$5:CJ$35)</f>
        <v>0</v>
      </c>
      <c r="CH1675" s="9"/>
      <c r="CI1675" s="10"/>
      <c r="CJ1675" s="11"/>
      <c r="CK1675" s="6">
        <f>SUMIF(CL$5:CL$35,$D1675,CN$5:CN$35)</f>
        <v>0</v>
      </c>
      <c r="CL1675" s="9"/>
      <c r="CM1675" s="10"/>
      <c r="CN1675" s="11"/>
      <c r="CO1675" s="6">
        <f>SUMIF(CP$5:CP$35,$D1675,CR$5:CR$35)</f>
        <v>0</v>
      </c>
      <c r="CP1675" s="9"/>
      <c r="CQ1675" s="10"/>
      <c r="CR1675" s="11"/>
      <c r="CS1675" s="6">
        <f>SUMIF(CT$5:CT$35,$D1675,CV$5:CV$35)</f>
        <v>0</v>
      </c>
      <c r="CT1675" s="9"/>
      <c r="CU1675" s="10"/>
      <c r="CV1675" s="11"/>
      <c r="CW1675" s="6">
        <f>SUMIF(CX$5:CX$35,$D1675,CZ$5:CZ$35)</f>
        <v>0</v>
      </c>
      <c r="CX1675" s="9"/>
      <c r="CY1675" s="10"/>
      <c r="CZ1675" s="11"/>
      <c r="DA1675" s="6">
        <f>SUMIF(DB$5:DB$35,$D1675,DD$5:DD$35)</f>
        <v>0</v>
      </c>
      <c r="DB1675" s="9"/>
      <c r="DC1675" s="10"/>
      <c r="DD1675" s="11"/>
      <c r="DE1675" s="6">
        <f>SUMIF(DF$5:DF$35,$D1675,DH$5:DH$35)</f>
        <v>0</v>
      </c>
      <c r="DF1675" s="9"/>
      <c r="DG1675" s="10"/>
      <c r="DH1675" s="11"/>
      <c r="DI1675" s="6">
        <f>SUMIF(DJ$5:DJ$35,$D1675,DL$5:DL$35)</f>
        <v>0</v>
      </c>
      <c r="DJ1675" s="9"/>
      <c r="DK1675" s="10"/>
      <c r="DL1675" s="11"/>
      <c r="DM1675" s="6">
        <f>SUMIF(DN$5:DN$35,$D1675,DP$5:DP$35)</f>
        <v>0</v>
      </c>
      <c r="DN1675" s="9"/>
      <c r="DO1675" s="10"/>
      <c r="DP1675" s="11"/>
      <c r="DQ1675" s="6">
        <f>SUMIF(DR$5:DR$35,$D1675,DT$5:DT$35)</f>
        <v>0</v>
      </c>
      <c r="DR1675" s="9"/>
      <c r="DS1675" s="10"/>
      <c r="DT1675" s="11"/>
      <c r="DU1675" s="6">
        <f>SUMIF(DV$5:DV$35,$D1675,DX$5:DX$35)</f>
        <v>0</v>
      </c>
      <c r="DV1675" s="9"/>
      <c r="DW1675" s="10"/>
      <c r="DX1675" s="11"/>
      <c r="DY1675" s="6">
        <f>SUMIF(DZ$5:DZ$35,$D1675,EB$5:EB$35)</f>
        <v>0</v>
      </c>
      <c r="DZ1675" s="9"/>
      <c r="EA1675" s="10"/>
      <c r="EB1675" s="11"/>
      <c r="EC1675" s="6">
        <f>SUMIF(ED$5:ED$35,$D1675,EF$5:EF$35)</f>
        <v>0</v>
      </c>
      <c r="ED1675" s="9"/>
      <c r="EE1675" s="10"/>
      <c r="EF1675" s="11"/>
      <c r="EG1675" s="6">
        <f>SUMIF(EH$5:EH$35,$D1675,EJ$5:EJ$35)</f>
        <v>0</v>
      </c>
      <c r="EH1675" s="9"/>
      <c r="EI1675" s="10"/>
      <c r="EJ1675" s="11"/>
      <c r="EK1675" s="6">
        <f>SUMIF(EL$5:EL$35,$D1675,EN$5:EN$35)</f>
        <v>0</v>
      </c>
      <c r="EL1675" s="9"/>
      <c r="EM1675" s="10"/>
      <c r="EN1675" s="11"/>
      <c r="EO1675" s="6">
        <f>SUMIF(EP$5:EP$35,$D1675,ER$5:ER$35)</f>
        <v>0</v>
      </c>
      <c r="EP1675" s="9"/>
      <c r="EQ1675" s="10"/>
      <c r="ER1675" s="11"/>
      <c r="ES1675" s="6">
        <f>SUMIF(ET$5:ET$35,$D1675,EV$5:EV$35)</f>
        <v>0</v>
      </c>
      <c r="ET1675" s="9"/>
      <c r="EU1675" s="10"/>
      <c r="EV1675" s="11"/>
      <c r="EW1675" s="6">
        <f>SUMIF(EX$5:EX$35,$D1675,EZ$5:EZ$35)</f>
        <v>0</v>
      </c>
      <c r="EX1675" s="9"/>
      <c r="EY1675" s="10"/>
      <c r="EZ1675" s="11"/>
      <c r="FA1675" s="6">
        <f>SUMIF(FB$5:FB$35,$D1675,FD$5:FD$35)</f>
        <v>0</v>
      </c>
      <c r="FB1675" s="9"/>
      <c r="FC1675" s="10"/>
      <c r="FD1675" s="11"/>
      <c r="FE1675" s="6">
        <f>SUMIF(FF$5:FF$35,$D1675,FH$5:FH$35)</f>
        <v>0</v>
      </c>
      <c r="FF1675" s="9"/>
      <c r="FG1675" s="10"/>
      <c r="FH1675" s="11"/>
      <c r="FI1675" s="6">
        <f>SUMIF(FJ$5:FJ$35,$D1675,FL$5:FL$35)</f>
        <v>0</v>
      </c>
      <c r="FJ1675" s="9"/>
      <c r="FK1675" s="10"/>
      <c r="FL1675" s="11"/>
      <c r="FM1675" s="6">
        <f>SUMIF(FN$5:FN$35,$D1675,FP$5:FP$35)</f>
        <v>0</v>
      </c>
      <c r="FN1675" s="9"/>
      <c r="FO1675" s="10"/>
      <c r="FP1675" s="11"/>
      <c r="FQ1675" s="6">
        <f>SUMIF(FR$5:FR$35,$D1675,FT$5:FT$35)</f>
        <v>0</v>
      </c>
      <c r="FR1675" s="9"/>
      <c r="FS1675" s="10"/>
      <c r="FT1675" s="11"/>
      <c r="FU1675" s="6">
        <f>SUMIF(FV$5:FV$35,$D1675,FX$5:FX$35)</f>
        <v>0</v>
      </c>
      <c r="FV1675" s="9"/>
      <c r="FW1675" s="10"/>
      <c r="FX1675" s="11"/>
      <c r="FY1675" s="6">
        <f>SUMIF(FZ$5:FZ$35,$D1675,GB$5:GB$35)</f>
        <v>0</v>
      </c>
      <c r="FZ1675" s="9"/>
      <c r="GA1675" s="10"/>
      <c r="GB1675" s="11"/>
      <c r="GC1675" s="6">
        <f>SUMIF(GD$5:GD$35,$D1675,GF$5:GF$35)</f>
        <v>0</v>
      </c>
      <c r="GD1675" s="9"/>
      <c r="GE1675" s="10"/>
      <c r="GF1675" s="11"/>
      <c r="GG1675" s="6">
        <f>SUMIF(GH$5:GH$35,$D1675,GJ$5:GJ$35)</f>
        <v>0</v>
      </c>
      <c r="GH1675" s="9"/>
      <c r="GI1675" s="10"/>
      <c r="GJ1675" s="11"/>
      <c r="GK1675" s="6">
        <f>SUMIF(GL$5:GL$35,$D1675,GN$5:GN$35)</f>
        <v>0</v>
      </c>
      <c r="GL1675" s="9"/>
      <c r="GM1675" s="10"/>
      <c r="GN1675" s="11"/>
      <c r="GO1675" s="6">
        <f>SUMIF(GP$5:GP$35,$D1675,GR$5:GR$35)</f>
        <v>0</v>
      </c>
      <c r="GP1675" s="9"/>
      <c r="GQ1675" s="10"/>
      <c r="GR1675" s="11"/>
      <c r="GS1675" s="6">
        <f>SUMIF(GT$5:GT$35,$D1675,GV$5:GV$35)</f>
        <v>0</v>
      </c>
      <c r="GT1675" s="9"/>
      <c r="GU1675" s="10"/>
      <c r="GV1675" s="20"/>
      <c r="GW1675" s="19">
        <f t="shared" ref="GW1675:GW1738" si="39">SUM(E1675:GV1675)</f>
        <v>0</v>
      </c>
      <c r="GX1675" s="472">
        <f>SUM(GW1675:GW1686)</f>
        <v>0</v>
      </c>
      <c r="GY1675" s="473" t="str">
        <f>D1675</f>
        <v>TS15435/000rg</v>
      </c>
    </row>
    <row r="1676" spans="1:207" ht="30">
      <c r="A1676" s="47" t="s">
        <v>76</v>
      </c>
      <c r="B1676" s="475"/>
      <c r="C1676" s="144" t="s">
        <v>454</v>
      </c>
      <c r="D1676" s="237" t="s">
        <v>450</v>
      </c>
      <c r="E1676" s="6">
        <f>SUMIF(F$36:F$66,$D1676,H$36:H$66)</f>
        <v>0</v>
      </c>
      <c r="F1676" s="9"/>
      <c r="G1676" s="10"/>
      <c r="H1676" s="11"/>
      <c r="I1676" s="6">
        <f>SUMIF(J$36:J$66,$D1676,L$36:L$66)</f>
        <v>0</v>
      </c>
      <c r="J1676" s="9"/>
      <c r="K1676" s="10"/>
      <c r="L1676" s="11"/>
      <c r="M1676" s="6">
        <f>SUMIF(N$36:N$66,$D1676,P$36:P$66)</f>
        <v>0</v>
      </c>
      <c r="N1676" s="9"/>
      <c r="O1676" s="10"/>
      <c r="P1676" s="11"/>
      <c r="Q1676" s="6">
        <f>SUMIF(R$36:R$66,$D1676,T$36:T$66)</f>
        <v>0</v>
      </c>
      <c r="R1676" s="9"/>
      <c r="S1676" s="10"/>
      <c r="T1676" s="11"/>
      <c r="U1676" s="6">
        <f>SUMIF(V$36:V$66,$D1676,X$36:X$66)</f>
        <v>0</v>
      </c>
      <c r="V1676" s="9"/>
      <c r="W1676" s="10"/>
      <c r="X1676" s="11"/>
      <c r="Y1676" s="6">
        <f>SUMIF(Z$36:Z$66,$D1676,AB$36:AB$66)</f>
        <v>0</v>
      </c>
      <c r="Z1676" s="9"/>
      <c r="AA1676" s="10"/>
      <c r="AB1676" s="11"/>
      <c r="AC1676" s="6">
        <f>SUMIF(AD$36:AD$66,$D1676,AF$36:AF$66)</f>
        <v>0</v>
      </c>
      <c r="AD1676" s="9"/>
      <c r="AE1676" s="10"/>
      <c r="AF1676" s="11"/>
      <c r="AG1676" s="6">
        <f>SUMIF(AH$36:AH$66,$D1676,AJ$36:AJ$66)</f>
        <v>0</v>
      </c>
      <c r="AH1676" s="9"/>
      <c r="AI1676" s="10"/>
      <c r="AJ1676" s="11"/>
      <c r="AK1676" s="6">
        <f>SUMIF(AL$36:AL$66,$D1676,AN$36:AN$66)</f>
        <v>0</v>
      </c>
      <c r="AL1676" s="9"/>
      <c r="AM1676" s="10"/>
      <c r="AN1676" s="11"/>
      <c r="AO1676" s="6">
        <f>SUMIF(AP$36:AP$66,$D1676,AR$36:AR$66)</f>
        <v>0</v>
      </c>
      <c r="AP1676" s="9"/>
      <c r="AQ1676" s="10"/>
      <c r="AR1676" s="11"/>
      <c r="AS1676" s="6">
        <f>SUMIF(AT$36:AT$66,$D1676,AV$36:AV$66)</f>
        <v>0</v>
      </c>
      <c r="AT1676" s="9"/>
      <c r="AU1676" s="10"/>
      <c r="AV1676" s="11"/>
      <c r="AW1676" s="6">
        <f>SUMIF(AX$36:AX$66,$D1676,AZ$36:AZ$66)</f>
        <v>0</v>
      </c>
      <c r="AX1676" s="9"/>
      <c r="AY1676" s="10"/>
      <c r="AZ1676" s="11"/>
      <c r="BA1676" s="6">
        <f>SUMIF(BB$36:BB$66,$D1676,BD$36:BD$66)</f>
        <v>0</v>
      </c>
      <c r="BB1676" s="9"/>
      <c r="BC1676" s="10"/>
      <c r="BD1676" s="11"/>
      <c r="BE1676" s="6">
        <f>SUMIF(BF$36:BF$66,$D1676,BH$36:BH$66)</f>
        <v>0</v>
      </c>
      <c r="BF1676" s="9"/>
      <c r="BG1676" s="10"/>
      <c r="BH1676" s="11"/>
      <c r="BI1676" s="6">
        <f>SUMIF(BJ$36:BJ$66,$D1676,BL$36:BL$66)</f>
        <v>0</v>
      </c>
      <c r="BJ1676" s="9"/>
      <c r="BK1676" s="10"/>
      <c r="BL1676" s="11"/>
      <c r="BM1676" s="6">
        <f>SUMIF(BN$36:BN$66,$D1676,BP$36:BP$66)</f>
        <v>0</v>
      </c>
      <c r="BN1676" s="9"/>
      <c r="BO1676" s="10"/>
      <c r="BP1676" s="11"/>
      <c r="BQ1676" s="6">
        <f>SUMIF(BR$36:BR$66,$D1676,BT$36:BT$66)</f>
        <v>0</v>
      </c>
      <c r="BR1676" s="9"/>
      <c r="BS1676" s="10"/>
      <c r="BT1676" s="11"/>
      <c r="BU1676" s="6">
        <f>SUMIF(BV$36:BV$66,$D1676,BX$36:BX$66)</f>
        <v>0</v>
      </c>
      <c r="BV1676" s="9"/>
      <c r="BW1676" s="10"/>
      <c r="BX1676" s="11"/>
      <c r="BY1676" s="6">
        <f>SUMIF(BZ$36:BZ$66,$D1676,CB$36:CB$66)</f>
        <v>0</v>
      </c>
      <c r="BZ1676" s="9"/>
      <c r="CA1676" s="10"/>
      <c r="CB1676" s="11"/>
      <c r="CC1676" s="6">
        <f>SUMIF(CD$36:CD$66,$D1676,CF$36:CF$66)</f>
        <v>0</v>
      </c>
      <c r="CD1676" s="9"/>
      <c r="CE1676" s="10"/>
      <c r="CF1676" s="11"/>
      <c r="CG1676" s="6">
        <f>SUMIF(CH$36:CH$66,$D1676,CJ$36:CJ$66)</f>
        <v>0</v>
      </c>
      <c r="CH1676" s="9"/>
      <c r="CI1676" s="10"/>
      <c r="CJ1676" s="11"/>
      <c r="CK1676" s="6">
        <f>SUMIF(CL$36:CL$66,$D1676,CN$36:CN$66)</f>
        <v>0</v>
      </c>
      <c r="CL1676" s="9"/>
      <c r="CM1676" s="10"/>
      <c r="CN1676" s="11"/>
      <c r="CO1676" s="6">
        <f>SUMIF(CP$36:CP$66,$D1676,CR$36:CR$66)</f>
        <v>0</v>
      </c>
      <c r="CP1676" s="9"/>
      <c r="CQ1676" s="10"/>
      <c r="CR1676" s="11"/>
      <c r="CS1676" s="6">
        <f>SUMIF(CT$36:CT$66,$D1676,CV$36:CV$66)</f>
        <v>0</v>
      </c>
      <c r="CT1676" s="9"/>
      <c r="CU1676" s="10"/>
      <c r="CV1676" s="11"/>
      <c r="CW1676" s="6">
        <f>SUMIF(CX$36:CX$66,$D1676,CZ$36:CZ$66)</f>
        <v>0</v>
      </c>
      <c r="CX1676" s="9"/>
      <c r="CY1676" s="10"/>
      <c r="CZ1676" s="11"/>
      <c r="DA1676" s="6">
        <f>SUMIF(DB$36:DB$66,$D1676,DD$36:DD$66)</f>
        <v>0</v>
      </c>
      <c r="DB1676" s="9"/>
      <c r="DC1676" s="10"/>
      <c r="DD1676" s="11"/>
      <c r="DE1676" s="6">
        <f>SUMIF(DF$36:DF$66,$D1676,DH$36:DH$66)</f>
        <v>0</v>
      </c>
      <c r="DF1676" s="9"/>
      <c r="DG1676" s="10"/>
      <c r="DH1676" s="11"/>
      <c r="DI1676" s="6">
        <f>SUMIF(DJ$36:DJ$66,$D1676,DL$36:DL$66)</f>
        <v>0</v>
      </c>
      <c r="DJ1676" s="9"/>
      <c r="DK1676" s="10"/>
      <c r="DL1676" s="11"/>
      <c r="DM1676" s="6">
        <f>SUMIF(DN$36:DN$66,$D1676,DP$36:DP$66)</f>
        <v>0</v>
      </c>
      <c r="DN1676" s="9"/>
      <c r="DO1676" s="10"/>
      <c r="DP1676" s="11"/>
      <c r="DQ1676" s="6">
        <f>SUMIF(DR$36:DR$66,$D1676,DT$36:DT$66)</f>
        <v>0</v>
      </c>
      <c r="DR1676" s="9"/>
      <c r="DS1676" s="10"/>
      <c r="DT1676" s="11"/>
      <c r="DU1676" s="6">
        <f>SUMIF(DV$36:DV$66,$D1676,DX$36:DX$66)</f>
        <v>0</v>
      </c>
      <c r="DV1676" s="9"/>
      <c r="DW1676" s="10"/>
      <c r="DX1676" s="11"/>
      <c r="DY1676" s="6">
        <f>SUMIF(DZ$36:DZ$66,$D1676,EB$36:EB$66)</f>
        <v>0</v>
      </c>
      <c r="DZ1676" s="9"/>
      <c r="EA1676" s="10"/>
      <c r="EB1676" s="11"/>
      <c r="EC1676" s="6">
        <f>SUMIF(ED$36:ED$66,$D1676,EF$36:EF$66)</f>
        <v>0</v>
      </c>
      <c r="ED1676" s="9"/>
      <c r="EE1676" s="10"/>
      <c r="EF1676" s="11"/>
      <c r="EG1676" s="6">
        <f>SUMIF(EH$36:EH$66,$D1676,EJ$36:EJ$66)</f>
        <v>0</v>
      </c>
      <c r="EH1676" s="9"/>
      <c r="EI1676" s="10"/>
      <c r="EJ1676" s="11"/>
      <c r="EK1676" s="6">
        <f>SUMIF(EL$36:EL$66,$D1676,EN$36:EN$66)</f>
        <v>0</v>
      </c>
      <c r="EL1676" s="9"/>
      <c r="EM1676" s="10"/>
      <c r="EN1676" s="11"/>
      <c r="EO1676" s="6">
        <f>SUMIF(EP$36:EP$66,$D1676,ER$36:ER$66)</f>
        <v>0</v>
      </c>
      <c r="EP1676" s="9"/>
      <c r="EQ1676" s="10"/>
      <c r="ER1676" s="11"/>
      <c r="ES1676" s="6">
        <f>SUMIF(ET$36:ET$66,$D1676,EV$36:EV$66)</f>
        <v>0</v>
      </c>
      <c r="ET1676" s="9"/>
      <c r="EU1676" s="10"/>
      <c r="EV1676" s="11"/>
      <c r="EW1676" s="6">
        <f>SUMIF(EX$36:EX$66,$D1676,EZ$36:EZ$66)</f>
        <v>0</v>
      </c>
      <c r="EX1676" s="9"/>
      <c r="EY1676" s="10"/>
      <c r="EZ1676" s="11"/>
      <c r="FA1676" s="6">
        <f>SUMIF(FB$36:FB$66,$D1676,FD$36:FD$66)</f>
        <v>0</v>
      </c>
      <c r="FB1676" s="9"/>
      <c r="FC1676" s="10"/>
      <c r="FD1676" s="11"/>
      <c r="FE1676" s="6">
        <f>SUMIF(FF$36:FF$66,$D1676,FH$36:FH$66)</f>
        <v>0</v>
      </c>
      <c r="FF1676" s="9"/>
      <c r="FG1676" s="10"/>
      <c r="FH1676" s="11"/>
      <c r="FI1676" s="6">
        <f>SUMIF(FJ$36:FJ$66,$D1676,FL$36:FL$66)</f>
        <v>0</v>
      </c>
      <c r="FJ1676" s="9"/>
      <c r="FK1676" s="10"/>
      <c r="FL1676" s="11"/>
      <c r="FM1676" s="6">
        <f>SUMIF(FN$36:FN$66,$D1676,FP$36:FP$66)</f>
        <v>0</v>
      </c>
      <c r="FN1676" s="9"/>
      <c r="FO1676" s="10"/>
      <c r="FP1676" s="11"/>
      <c r="FQ1676" s="6">
        <f>SUMIF(FR$36:FR$66,$D1676,FT$36:FT$66)</f>
        <v>0</v>
      </c>
      <c r="FR1676" s="9"/>
      <c r="FS1676" s="10"/>
      <c r="FT1676" s="11"/>
      <c r="FU1676" s="6">
        <f>SUMIF(FV$36:FV$66,$D1676,FX$36:FX$66)</f>
        <v>0</v>
      </c>
      <c r="FV1676" s="9"/>
      <c r="FW1676" s="10"/>
      <c r="FX1676" s="11"/>
      <c r="FY1676" s="6">
        <f>SUMIF(FZ$36:FZ$66,$D1676,GB$36:GB$66)</f>
        <v>0</v>
      </c>
      <c r="FZ1676" s="9"/>
      <c r="GA1676" s="10"/>
      <c r="GB1676" s="11"/>
      <c r="GC1676" s="6">
        <f>SUMIF(GD$36:GD$66,$D1676,GF$36:GF$66)</f>
        <v>0</v>
      </c>
      <c r="GD1676" s="9"/>
      <c r="GE1676" s="10"/>
      <c r="GF1676" s="11"/>
      <c r="GG1676" s="6">
        <f>SUMIF(GH$36:GH$66,$D1676,GJ$36:GJ$66)</f>
        <v>0</v>
      </c>
      <c r="GH1676" s="9"/>
      <c r="GI1676" s="10"/>
      <c r="GJ1676" s="11"/>
      <c r="GK1676" s="6">
        <f>SUMIF(GL$36:GL$66,$D1676,GN$36:GN$66)</f>
        <v>0</v>
      </c>
      <c r="GL1676" s="9"/>
      <c r="GM1676" s="10"/>
      <c r="GN1676" s="11"/>
      <c r="GO1676" s="6">
        <f>SUMIF(GP$36:GP$66,$D1676,GR$36:GR$66)</f>
        <v>0</v>
      </c>
      <c r="GP1676" s="9"/>
      <c r="GQ1676" s="10"/>
      <c r="GR1676" s="11"/>
      <c r="GS1676" s="6">
        <f>SUMIF(GT$36:GT$66,$D1676,GV$36:GV$66)</f>
        <v>0</v>
      </c>
      <c r="GT1676" s="9"/>
      <c r="GU1676" s="10"/>
      <c r="GV1676" s="20"/>
      <c r="GW1676" s="19">
        <f t="shared" si="39"/>
        <v>0</v>
      </c>
      <c r="GX1676" s="472"/>
      <c r="GY1676" s="473"/>
    </row>
    <row r="1677" spans="1:207" ht="30">
      <c r="A1677" s="47" t="s">
        <v>77</v>
      </c>
      <c r="B1677" s="475"/>
      <c r="C1677" s="144" t="s">
        <v>454</v>
      </c>
      <c r="D1677" s="237" t="s">
        <v>450</v>
      </c>
      <c r="E1677" s="6">
        <f>SUMIF(F$67:F$97,$D1677,H$67:H$97)</f>
        <v>0</v>
      </c>
      <c r="F1677" s="9"/>
      <c r="G1677" s="10"/>
      <c r="H1677" s="11"/>
      <c r="I1677" s="6">
        <f>SUMIF(J$67:J$97,$D1677,L$67:L$97)</f>
        <v>0</v>
      </c>
      <c r="J1677" s="9"/>
      <c r="K1677" s="10"/>
      <c r="L1677" s="11"/>
      <c r="M1677" s="6">
        <f>SUMIF(N$67:N$97,$D1677,P$67:P$97)</f>
        <v>0</v>
      </c>
      <c r="N1677" s="9"/>
      <c r="O1677" s="10"/>
      <c r="P1677" s="11"/>
      <c r="Q1677" s="6">
        <f>SUMIF(R$67:R$97,$D1677,T$67:T$97)</f>
        <v>0</v>
      </c>
      <c r="R1677" s="9"/>
      <c r="S1677" s="10"/>
      <c r="T1677" s="11"/>
      <c r="U1677" s="6">
        <f>SUMIF(V$67:V$97,$D1677,X$67:X$97)</f>
        <v>0</v>
      </c>
      <c r="V1677" s="9"/>
      <c r="W1677" s="10"/>
      <c r="X1677" s="11"/>
      <c r="Y1677" s="6">
        <f>SUMIF(Z$67:Z$97,$D1677,AB$67:AB$97)</f>
        <v>0</v>
      </c>
      <c r="Z1677" s="9"/>
      <c r="AA1677" s="10"/>
      <c r="AB1677" s="11"/>
      <c r="AC1677" s="6">
        <f>SUMIF(AD$67:AD$97,$D1677,AF$67:AF$97)</f>
        <v>0</v>
      </c>
      <c r="AD1677" s="9"/>
      <c r="AE1677" s="10"/>
      <c r="AF1677" s="11"/>
      <c r="AG1677" s="6">
        <f>SUMIF(AH$67:AH$97,$D1677,AJ$67:AJ$97)</f>
        <v>0</v>
      </c>
      <c r="AH1677" s="9"/>
      <c r="AI1677" s="10"/>
      <c r="AJ1677" s="11"/>
      <c r="AK1677" s="6">
        <f>SUMIF(AL$67:AL$97,$D1677,AN$67:AN$97)</f>
        <v>0</v>
      </c>
      <c r="AL1677" s="9"/>
      <c r="AM1677" s="10"/>
      <c r="AN1677" s="11"/>
      <c r="AO1677" s="6">
        <f>SUMIF(AP$67:AP$97,$D1677,AR$67:AR$97)</f>
        <v>0</v>
      </c>
      <c r="AP1677" s="9"/>
      <c r="AQ1677" s="10"/>
      <c r="AR1677" s="11"/>
      <c r="AS1677" s="6">
        <f>SUMIF(AT$67:AT$97,$D1677,AV$67:AV$97)</f>
        <v>0</v>
      </c>
      <c r="AT1677" s="9"/>
      <c r="AU1677" s="10"/>
      <c r="AV1677" s="11"/>
      <c r="AW1677" s="6">
        <f>SUMIF(AX$67:AX$97,$D1677,AZ$67:AZ$97)</f>
        <v>0</v>
      </c>
      <c r="AX1677" s="9"/>
      <c r="AY1677" s="10"/>
      <c r="AZ1677" s="11"/>
      <c r="BA1677" s="6">
        <f>SUMIF(BB$67:BB$97,$D1677,BD$67:BD$97)</f>
        <v>0</v>
      </c>
      <c r="BB1677" s="9"/>
      <c r="BC1677" s="10"/>
      <c r="BD1677" s="11"/>
      <c r="BE1677" s="6">
        <f>SUMIF(BF$67:BF$97,$D1677,BH$67:BH$97)</f>
        <v>0</v>
      </c>
      <c r="BF1677" s="9"/>
      <c r="BG1677" s="10"/>
      <c r="BH1677" s="11"/>
      <c r="BI1677" s="6">
        <f>SUMIF(BJ$67:BJ$97,$D1677,BL$67:BL$97)</f>
        <v>0</v>
      </c>
      <c r="BJ1677" s="9"/>
      <c r="BK1677" s="10"/>
      <c r="BL1677" s="11"/>
      <c r="BM1677" s="6">
        <f>SUMIF(BN$67:BN$97,$D1677,BP$67:BP$97)</f>
        <v>0</v>
      </c>
      <c r="BN1677" s="9"/>
      <c r="BO1677" s="10"/>
      <c r="BP1677" s="11"/>
      <c r="BQ1677" s="6">
        <f>SUMIF(BR$67:BR$97,$D1677,BT$67:BT$97)</f>
        <v>0</v>
      </c>
      <c r="BR1677" s="9"/>
      <c r="BS1677" s="10"/>
      <c r="BT1677" s="11"/>
      <c r="BU1677" s="6">
        <f>SUMIF(BV$67:BV$97,$D1677,BX$67:BX$97)</f>
        <v>0</v>
      </c>
      <c r="BV1677" s="9"/>
      <c r="BW1677" s="10"/>
      <c r="BX1677" s="11"/>
      <c r="BY1677" s="6">
        <f>SUMIF(BZ$67:BZ$97,$D1677,CB$67:CB$97)</f>
        <v>0</v>
      </c>
      <c r="BZ1677" s="9"/>
      <c r="CA1677" s="10"/>
      <c r="CB1677" s="11"/>
      <c r="CC1677" s="6">
        <f>SUMIF(CD$67:CD$97,$D1677,CF$67:CF$97)</f>
        <v>0</v>
      </c>
      <c r="CD1677" s="9"/>
      <c r="CE1677" s="10"/>
      <c r="CF1677" s="11"/>
      <c r="CG1677" s="6">
        <f>SUMIF(CH$67:CH$97,$D1677,CJ$67:CJ$97)</f>
        <v>0</v>
      </c>
      <c r="CH1677" s="9"/>
      <c r="CI1677" s="10"/>
      <c r="CJ1677" s="11"/>
      <c r="CK1677" s="6">
        <f>SUMIF(CL$67:CL$97,$D1677,CN$67:CN$97)</f>
        <v>0</v>
      </c>
      <c r="CL1677" s="9"/>
      <c r="CM1677" s="10"/>
      <c r="CN1677" s="11"/>
      <c r="CO1677" s="6">
        <f>SUMIF(CP$67:CP$97,$D1677,CR$67:CR$97)</f>
        <v>0</v>
      </c>
      <c r="CP1677" s="9"/>
      <c r="CQ1677" s="10"/>
      <c r="CR1677" s="11"/>
      <c r="CS1677" s="6">
        <f>SUMIF(CT$67:CT$97,$D1677,CV$67:CV$97)</f>
        <v>0</v>
      </c>
      <c r="CT1677" s="9"/>
      <c r="CU1677" s="10"/>
      <c r="CV1677" s="11"/>
      <c r="CW1677" s="6">
        <f>SUMIF(CX$67:CX$97,$D1677,CZ$67:CZ$97)</f>
        <v>0</v>
      </c>
      <c r="CX1677" s="9"/>
      <c r="CY1677" s="10"/>
      <c r="CZ1677" s="11"/>
      <c r="DA1677" s="6">
        <f>SUMIF(DB$67:DB$97,$D1677,DD$67:DD$97)</f>
        <v>0</v>
      </c>
      <c r="DB1677" s="9"/>
      <c r="DC1677" s="10"/>
      <c r="DD1677" s="11"/>
      <c r="DE1677" s="6">
        <f>SUMIF(DF$67:DF$97,$D1677,DH$67:DH$97)</f>
        <v>0</v>
      </c>
      <c r="DF1677" s="9"/>
      <c r="DG1677" s="10"/>
      <c r="DH1677" s="11"/>
      <c r="DI1677" s="6">
        <f>SUMIF(DJ$67:DJ$97,$D1677,DL$67:DL$97)</f>
        <v>0</v>
      </c>
      <c r="DJ1677" s="9"/>
      <c r="DK1677" s="10"/>
      <c r="DL1677" s="11"/>
      <c r="DM1677" s="6">
        <f>SUMIF(DN$67:DN$97,$D1677,DP$67:DP$97)</f>
        <v>0</v>
      </c>
      <c r="DN1677" s="9"/>
      <c r="DO1677" s="10"/>
      <c r="DP1677" s="11"/>
      <c r="DQ1677" s="6">
        <f>SUMIF(DR$67:DR$97,$D1677,DT$67:DT$97)</f>
        <v>0</v>
      </c>
      <c r="DR1677" s="9"/>
      <c r="DS1677" s="10"/>
      <c r="DT1677" s="11"/>
      <c r="DU1677" s="6">
        <f>SUMIF(DV$67:DV$97,$D1677,DX$67:DX$97)</f>
        <v>0</v>
      </c>
      <c r="DV1677" s="9"/>
      <c r="DW1677" s="10"/>
      <c r="DX1677" s="11"/>
      <c r="DY1677" s="6">
        <f>SUMIF(DZ$67:DZ$97,$D1677,EB$67:EB$97)</f>
        <v>0</v>
      </c>
      <c r="DZ1677" s="9"/>
      <c r="EA1677" s="10"/>
      <c r="EB1677" s="11"/>
      <c r="EC1677" s="6">
        <f>SUMIF(ED$67:ED$97,$D1677,EF$67:EF$97)</f>
        <v>0</v>
      </c>
      <c r="ED1677" s="9"/>
      <c r="EE1677" s="10"/>
      <c r="EF1677" s="11"/>
      <c r="EG1677" s="6">
        <f>SUMIF(EH$67:EH$97,$D1677,EJ$67:EJ$97)</f>
        <v>0</v>
      </c>
      <c r="EH1677" s="9"/>
      <c r="EI1677" s="10"/>
      <c r="EJ1677" s="11"/>
      <c r="EK1677" s="6">
        <f>SUMIF(EL$67:EL$97,$D1677,EN$67:EN$97)</f>
        <v>0</v>
      </c>
      <c r="EL1677" s="9"/>
      <c r="EM1677" s="10"/>
      <c r="EN1677" s="11"/>
      <c r="EO1677" s="6">
        <f>SUMIF(EP$67:EP$97,$D1677,ER$67:ER$97)</f>
        <v>0</v>
      </c>
      <c r="EP1677" s="9"/>
      <c r="EQ1677" s="10"/>
      <c r="ER1677" s="11"/>
      <c r="ES1677" s="6">
        <f>SUMIF(ET$67:ET$97,$D1677,EV$67:EV$97)</f>
        <v>0</v>
      </c>
      <c r="ET1677" s="9"/>
      <c r="EU1677" s="10"/>
      <c r="EV1677" s="11"/>
      <c r="EW1677" s="6">
        <f>SUMIF(EX$67:EX$97,$D1677,EZ$67:EZ$97)</f>
        <v>0</v>
      </c>
      <c r="EX1677" s="9"/>
      <c r="EY1677" s="10"/>
      <c r="EZ1677" s="11"/>
      <c r="FA1677" s="6">
        <f>SUMIF(FB$67:FB$97,$D1677,FD$67:FD$97)</f>
        <v>0</v>
      </c>
      <c r="FB1677" s="9"/>
      <c r="FC1677" s="10"/>
      <c r="FD1677" s="11"/>
      <c r="FE1677" s="6">
        <f>SUMIF(FF$67:FF$97,$D1677,FH$67:FH$97)</f>
        <v>0</v>
      </c>
      <c r="FF1677" s="9"/>
      <c r="FG1677" s="10"/>
      <c r="FH1677" s="11"/>
      <c r="FI1677" s="6">
        <f>SUMIF(FJ$67:FJ$97,$D1677,FL$67:FL$97)</f>
        <v>0</v>
      </c>
      <c r="FJ1677" s="9"/>
      <c r="FK1677" s="10"/>
      <c r="FL1677" s="11"/>
      <c r="FM1677" s="6">
        <f>SUMIF(FN$67:FN$97,$D1677,FP$67:FP$97)</f>
        <v>0</v>
      </c>
      <c r="FN1677" s="9"/>
      <c r="FO1677" s="10"/>
      <c r="FP1677" s="11"/>
      <c r="FQ1677" s="6">
        <f>SUMIF(FR$67:FR$97,$D1677,FT$67:FT$97)</f>
        <v>0</v>
      </c>
      <c r="FR1677" s="9"/>
      <c r="FS1677" s="10"/>
      <c r="FT1677" s="11"/>
      <c r="FU1677" s="6">
        <f>SUMIF(FV$67:FV$97,$D1677,FX$67:FX$97)</f>
        <v>0</v>
      </c>
      <c r="FV1677" s="9"/>
      <c r="FW1677" s="10"/>
      <c r="FX1677" s="11"/>
      <c r="FY1677" s="6">
        <f>SUMIF(FZ$67:FZ$97,$D1677,GB$67:GB$97)</f>
        <v>0</v>
      </c>
      <c r="FZ1677" s="9"/>
      <c r="GA1677" s="10"/>
      <c r="GB1677" s="11"/>
      <c r="GC1677" s="6">
        <f>SUMIF(GD$67:GD$97,$D1677,GF$67:GF$97)</f>
        <v>0</v>
      </c>
      <c r="GD1677" s="9"/>
      <c r="GE1677" s="10"/>
      <c r="GF1677" s="11"/>
      <c r="GG1677" s="6">
        <f>SUMIF(GH$67:GH$97,$D1677,GJ$67:GJ$97)</f>
        <v>0</v>
      </c>
      <c r="GH1677" s="9"/>
      <c r="GI1677" s="10"/>
      <c r="GJ1677" s="11"/>
      <c r="GK1677" s="6">
        <f>SUMIF(GL$67:GL$97,$D1677,GN$67:GN$97)</f>
        <v>0</v>
      </c>
      <c r="GL1677" s="9"/>
      <c r="GM1677" s="10"/>
      <c r="GN1677" s="11"/>
      <c r="GO1677" s="6">
        <f>SUMIF(GP$67:GP$97,$D1677,GR$67:GR$97)</f>
        <v>0</v>
      </c>
      <c r="GP1677" s="9"/>
      <c r="GQ1677" s="10"/>
      <c r="GR1677" s="11"/>
      <c r="GS1677" s="6">
        <f>SUMIF(GT$67:GT$97,$D1677,GV$67:GV$97)</f>
        <v>0</v>
      </c>
      <c r="GT1677" s="9"/>
      <c r="GU1677" s="10"/>
      <c r="GV1677" s="20"/>
      <c r="GW1677" s="19">
        <f t="shared" si="39"/>
        <v>0</v>
      </c>
      <c r="GX1677" s="472"/>
      <c r="GY1677" s="473"/>
    </row>
    <row r="1678" spans="1:207" ht="30">
      <c r="A1678" s="47" t="s">
        <v>78</v>
      </c>
      <c r="B1678" s="475"/>
      <c r="C1678" s="144" t="s">
        <v>454</v>
      </c>
      <c r="D1678" s="237" t="s">
        <v>450</v>
      </c>
      <c r="E1678" s="6">
        <f>SUMIF(F$98:F$128,$D1678,H$98:H$128)</f>
        <v>0</v>
      </c>
      <c r="F1678" s="9"/>
      <c r="G1678" s="10"/>
      <c r="H1678" s="11"/>
      <c r="I1678" s="6">
        <f>SUMIF(J$98:J$128,$D1678,L$98:L$128)</f>
        <v>0</v>
      </c>
      <c r="J1678" s="9"/>
      <c r="K1678" s="10"/>
      <c r="L1678" s="11"/>
      <c r="M1678" s="6">
        <f>SUMIF(N$98:N$128,$D1678,P$98:P$128)</f>
        <v>0</v>
      </c>
      <c r="N1678" s="9"/>
      <c r="O1678" s="10"/>
      <c r="P1678" s="11"/>
      <c r="Q1678" s="6">
        <f>SUMIF(R$98:R$128,$D1678,T$98:T$128)</f>
        <v>0</v>
      </c>
      <c r="R1678" s="9"/>
      <c r="S1678" s="10"/>
      <c r="T1678" s="11"/>
      <c r="U1678" s="6">
        <f>SUMIF(V$98:V$128,$D1678,X$98:X$128)</f>
        <v>0</v>
      </c>
      <c r="V1678" s="9"/>
      <c r="W1678" s="10"/>
      <c r="X1678" s="11"/>
      <c r="Y1678" s="6">
        <f>SUMIF(Z$98:Z$128,$D1678,AB$98:AB$128)</f>
        <v>0</v>
      </c>
      <c r="Z1678" s="9"/>
      <c r="AA1678" s="10"/>
      <c r="AB1678" s="11"/>
      <c r="AC1678" s="6">
        <f>SUMIF(AD$98:AD$128,$D1678,AF$98:AF$128)</f>
        <v>0</v>
      </c>
      <c r="AD1678" s="9"/>
      <c r="AE1678" s="10"/>
      <c r="AF1678" s="11"/>
      <c r="AG1678" s="6">
        <f>SUMIF(AH$98:AH$128,$D1678,AJ$98:AJ$128)</f>
        <v>0</v>
      </c>
      <c r="AH1678" s="9"/>
      <c r="AI1678" s="10"/>
      <c r="AJ1678" s="11"/>
      <c r="AK1678" s="6">
        <f>SUMIF(AL$98:AL$128,$D1678,AN$98:AN$128)</f>
        <v>0</v>
      </c>
      <c r="AL1678" s="9"/>
      <c r="AM1678" s="10"/>
      <c r="AN1678" s="11"/>
      <c r="AO1678" s="6">
        <f>SUMIF(AP$98:AP$128,$D1678,AR$98:AR$128)</f>
        <v>0</v>
      </c>
      <c r="AP1678" s="9"/>
      <c r="AQ1678" s="10"/>
      <c r="AR1678" s="11"/>
      <c r="AS1678" s="6">
        <f>SUMIF(AT$98:AT$128,$D1678,AV$98:AV$128)</f>
        <v>0</v>
      </c>
      <c r="AT1678" s="9"/>
      <c r="AU1678" s="10"/>
      <c r="AV1678" s="11"/>
      <c r="AW1678" s="6">
        <f>SUMIF(AX$98:AX$128,$D1678,AZ$98:AZ$128)</f>
        <v>0</v>
      </c>
      <c r="AX1678" s="9"/>
      <c r="AY1678" s="10"/>
      <c r="AZ1678" s="11"/>
      <c r="BA1678" s="6">
        <f>SUMIF(BB$98:BB$128,$D1678,BD$98:BD$128)</f>
        <v>0</v>
      </c>
      <c r="BB1678" s="9"/>
      <c r="BC1678" s="10"/>
      <c r="BD1678" s="11"/>
      <c r="BE1678" s="6">
        <f>SUMIF(BF$98:BF$128,$D1678,BH$98:BH$128)</f>
        <v>0</v>
      </c>
      <c r="BF1678" s="9"/>
      <c r="BG1678" s="10"/>
      <c r="BH1678" s="11"/>
      <c r="BI1678" s="6">
        <f>SUMIF(BJ$98:BJ$128,$D1678,BL$98:BL$128)</f>
        <v>0</v>
      </c>
      <c r="BJ1678" s="9"/>
      <c r="BK1678" s="10"/>
      <c r="BL1678" s="11"/>
      <c r="BM1678" s="6">
        <f>SUMIF(BN$98:BN$128,$D1678,BP$98:BP$128)</f>
        <v>0</v>
      </c>
      <c r="BN1678" s="9"/>
      <c r="BO1678" s="10"/>
      <c r="BP1678" s="11"/>
      <c r="BQ1678" s="6">
        <f>SUMIF(BR$98:BR$128,$D1678,BT$98:BT$128)</f>
        <v>0</v>
      </c>
      <c r="BR1678" s="9"/>
      <c r="BS1678" s="10"/>
      <c r="BT1678" s="11"/>
      <c r="BU1678" s="6">
        <f>SUMIF(BV$98:BV$128,$D1678,BX$98:BX$128)</f>
        <v>0</v>
      </c>
      <c r="BV1678" s="9"/>
      <c r="BW1678" s="10"/>
      <c r="BX1678" s="11"/>
      <c r="BY1678" s="6">
        <f>SUMIF(BZ$98:BZ$128,$D1678,CB$98:CB$128)</f>
        <v>0</v>
      </c>
      <c r="BZ1678" s="9"/>
      <c r="CA1678" s="10"/>
      <c r="CB1678" s="11"/>
      <c r="CC1678" s="6">
        <f>SUMIF(CD$98:CD$128,$D1678,CF$98:CF$128)</f>
        <v>0</v>
      </c>
      <c r="CD1678" s="9"/>
      <c r="CE1678" s="10"/>
      <c r="CF1678" s="11"/>
      <c r="CG1678" s="6">
        <f>SUMIF(CH$98:CH$128,$D1678,CJ$98:CJ$128)</f>
        <v>0</v>
      </c>
      <c r="CH1678" s="9"/>
      <c r="CI1678" s="10"/>
      <c r="CJ1678" s="11"/>
      <c r="CK1678" s="6">
        <f>SUMIF(CL$98:CL$128,$D1678,CN$98:CN$128)</f>
        <v>0</v>
      </c>
      <c r="CL1678" s="9"/>
      <c r="CM1678" s="10"/>
      <c r="CN1678" s="11"/>
      <c r="CO1678" s="6">
        <f>SUMIF(CP$98:CP$128,$D1678,CR$98:CR$128)</f>
        <v>0</v>
      </c>
      <c r="CP1678" s="9"/>
      <c r="CQ1678" s="10"/>
      <c r="CR1678" s="11"/>
      <c r="CS1678" s="6">
        <f>SUMIF(CT$98:CT$128,$D1678,CV$98:CV$128)</f>
        <v>0</v>
      </c>
      <c r="CT1678" s="9"/>
      <c r="CU1678" s="10"/>
      <c r="CV1678" s="11"/>
      <c r="CW1678" s="6">
        <f>SUMIF(CX$98:CX$128,$D1678,CZ$98:CZ$128)</f>
        <v>0</v>
      </c>
      <c r="CX1678" s="9"/>
      <c r="CY1678" s="10"/>
      <c r="CZ1678" s="11"/>
      <c r="DA1678" s="6">
        <f>SUMIF(DB$98:DB$128,$D1678,DD$98:DD$128)</f>
        <v>0</v>
      </c>
      <c r="DB1678" s="9"/>
      <c r="DC1678" s="10"/>
      <c r="DD1678" s="11"/>
      <c r="DE1678" s="6">
        <f>SUMIF(DF$98:DF$128,$D1678,DH$98:DH$128)</f>
        <v>0</v>
      </c>
      <c r="DF1678" s="9"/>
      <c r="DG1678" s="10"/>
      <c r="DH1678" s="11"/>
      <c r="DI1678" s="6">
        <f>SUMIF(DJ$98:DJ$128,$D1678,DL$98:DL$128)</f>
        <v>0</v>
      </c>
      <c r="DJ1678" s="9"/>
      <c r="DK1678" s="10"/>
      <c r="DL1678" s="11"/>
      <c r="DM1678" s="6">
        <f>SUMIF(DN$98:DN$128,$D1678,DP$98:DP$128)</f>
        <v>0</v>
      </c>
      <c r="DN1678" s="9"/>
      <c r="DO1678" s="10"/>
      <c r="DP1678" s="11"/>
      <c r="DQ1678" s="6">
        <f>SUMIF(DR$98:DR$128,$D1678,DT$98:DT$128)</f>
        <v>0</v>
      </c>
      <c r="DR1678" s="9"/>
      <c r="DS1678" s="10"/>
      <c r="DT1678" s="11"/>
      <c r="DU1678" s="6">
        <f>SUMIF(DV$98:DV$128,$D1678,DX$98:DX$128)</f>
        <v>0</v>
      </c>
      <c r="DV1678" s="9"/>
      <c r="DW1678" s="10"/>
      <c r="DX1678" s="11"/>
      <c r="DY1678" s="6">
        <f>SUMIF(DZ$98:DZ$128,$D1678,EB$98:EB$128)</f>
        <v>0</v>
      </c>
      <c r="DZ1678" s="9"/>
      <c r="EA1678" s="10"/>
      <c r="EB1678" s="11"/>
      <c r="EC1678" s="6">
        <f>SUMIF(ED$98:ED$128,$D1678,EF$98:EF$128)</f>
        <v>0</v>
      </c>
      <c r="ED1678" s="9"/>
      <c r="EE1678" s="10"/>
      <c r="EF1678" s="11"/>
      <c r="EG1678" s="6">
        <f>SUMIF(EH$98:EH$128,$D1678,EJ$98:EJ$128)</f>
        <v>0</v>
      </c>
      <c r="EH1678" s="9"/>
      <c r="EI1678" s="10"/>
      <c r="EJ1678" s="11"/>
      <c r="EK1678" s="6">
        <f>SUMIF(EL$98:EL$128,$D1678,EN$98:EN$128)</f>
        <v>0</v>
      </c>
      <c r="EL1678" s="9"/>
      <c r="EM1678" s="10"/>
      <c r="EN1678" s="11"/>
      <c r="EO1678" s="6">
        <f>SUMIF(EP$98:EP$128,$D1678,ER$98:ER$128)</f>
        <v>0</v>
      </c>
      <c r="EP1678" s="9"/>
      <c r="EQ1678" s="10"/>
      <c r="ER1678" s="11"/>
      <c r="ES1678" s="6">
        <f>SUMIF(ET$98:ET$128,$D1678,EV$98:EV$128)</f>
        <v>0</v>
      </c>
      <c r="ET1678" s="9"/>
      <c r="EU1678" s="10"/>
      <c r="EV1678" s="11"/>
      <c r="EW1678" s="6">
        <f>SUMIF(EX$98:EX$128,$D1678,EZ$98:EZ$128)</f>
        <v>0</v>
      </c>
      <c r="EX1678" s="9"/>
      <c r="EY1678" s="10"/>
      <c r="EZ1678" s="11"/>
      <c r="FA1678" s="6">
        <f>SUMIF(FB$98:FB$128,$D1678,FD$98:FD$128)</f>
        <v>0</v>
      </c>
      <c r="FB1678" s="9"/>
      <c r="FC1678" s="10"/>
      <c r="FD1678" s="11"/>
      <c r="FE1678" s="6">
        <f>SUMIF(FF$98:FF$128,$D1678,FH$98:FH$128)</f>
        <v>0</v>
      </c>
      <c r="FF1678" s="9"/>
      <c r="FG1678" s="10"/>
      <c r="FH1678" s="11"/>
      <c r="FI1678" s="6">
        <f>SUMIF(FJ$98:FJ$128,$D1678,FL$98:FL$128)</f>
        <v>0</v>
      </c>
      <c r="FJ1678" s="9"/>
      <c r="FK1678" s="10"/>
      <c r="FL1678" s="11"/>
      <c r="FM1678" s="6">
        <f>SUMIF(FN$98:FN$128,$D1678,FP$98:FP$128)</f>
        <v>0</v>
      </c>
      <c r="FN1678" s="9"/>
      <c r="FO1678" s="10"/>
      <c r="FP1678" s="11"/>
      <c r="FQ1678" s="6">
        <f>SUMIF(FR$98:FR$128,$D1678,FT$98:FT$128)</f>
        <v>0</v>
      </c>
      <c r="FR1678" s="9"/>
      <c r="FS1678" s="10"/>
      <c r="FT1678" s="11"/>
      <c r="FU1678" s="6">
        <f>SUMIF(FV$98:FV$128,$D1678,FX$98:FX$128)</f>
        <v>0</v>
      </c>
      <c r="FV1678" s="9"/>
      <c r="FW1678" s="10"/>
      <c r="FX1678" s="11"/>
      <c r="FY1678" s="6">
        <f>SUMIF(FZ$98:FZ$128,$D1678,GB$98:GB$128)</f>
        <v>0</v>
      </c>
      <c r="FZ1678" s="9"/>
      <c r="GA1678" s="10"/>
      <c r="GB1678" s="11"/>
      <c r="GC1678" s="6">
        <f>SUMIF(GD$98:GD$128,$D1678,GF$98:GF$128)</f>
        <v>0</v>
      </c>
      <c r="GD1678" s="9"/>
      <c r="GE1678" s="10"/>
      <c r="GF1678" s="11"/>
      <c r="GG1678" s="6">
        <f>SUMIF(GH$98:GH$128,$D1678,GJ$98:GJ$128)</f>
        <v>0</v>
      </c>
      <c r="GH1678" s="9"/>
      <c r="GI1678" s="10"/>
      <c r="GJ1678" s="11"/>
      <c r="GK1678" s="6">
        <f>SUMIF(GL$98:GL$128,$D1678,GN$98:GN$128)</f>
        <v>0</v>
      </c>
      <c r="GL1678" s="9"/>
      <c r="GM1678" s="10"/>
      <c r="GN1678" s="11"/>
      <c r="GO1678" s="6">
        <f>SUMIF(GP$98:GP$128,$D1678,GR$98:GR$128)</f>
        <v>0</v>
      </c>
      <c r="GP1678" s="9"/>
      <c r="GQ1678" s="10"/>
      <c r="GR1678" s="11"/>
      <c r="GS1678" s="6">
        <f>SUMIF(GT$98:GT$128,$D1678,GV$98:GV$128)</f>
        <v>0</v>
      </c>
      <c r="GT1678" s="9"/>
      <c r="GU1678" s="10"/>
      <c r="GV1678" s="20"/>
      <c r="GW1678" s="19">
        <f t="shared" si="39"/>
        <v>0</v>
      </c>
      <c r="GX1678" s="472"/>
      <c r="GY1678" s="473"/>
    </row>
    <row r="1679" spans="1:207" ht="30">
      <c r="A1679" s="47" t="s">
        <v>79</v>
      </c>
      <c r="B1679" s="475"/>
      <c r="C1679" s="144" t="s">
        <v>454</v>
      </c>
      <c r="D1679" s="237" t="s">
        <v>450</v>
      </c>
      <c r="E1679" s="6">
        <f>SUMIF(F$129:F$159,$D1679,H$129:H$159)</f>
        <v>0</v>
      </c>
      <c r="F1679" s="9"/>
      <c r="G1679" s="10"/>
      <c r="H1679" s="11"/>
      <c r="I1679" s="6">
        <f>SUMIF(J$129:J$159,$D1679,L$129:L$159)</f>
        <v>0</v>
      </c>
      <c r="J1679" s="9"/>
      <c r="K1679" s="10"/>
      <c r="L1679" s="11"/>
      <c r="M1679" s="6">
        <f>SUMIF(N$129:N$159,$D1679,P$129:P$159)</f>
        <v>0</v>
      </c>
      <c r="N1679" s="9"/>
      <c r="O1679" s="10"/>
      <c r="P1679" s="11"/>
      <c r="Q1679" s="6">
        <f>SUMIF(R$129:R$159,$D1679,T$129:T$159)</f>
        <v>0</v>
      </c>
      <c r="R1679" s="9"/>
      <c r="S1679" s="10"/>
      <c r="T1679" s="11"/>
      <c r="U1679" s="6">
        <f>SUMIF(V$129:V$159,$D1679,X$129:X$159)</f>
        <v>0</v>
      </c>
      <c r="V1679" s="9"/>
      <c r="W1679" s="10"/>
      <c r="X1679" s="11"/>
      <c r="Y1679" s="6">
        <f>SUMIF(Z$129:Z$159,$D1679,AB$129:AB$159)</f>
        <v>0</v>
      </c>
      <c r="Z1679" s="9"/>
      <c r="AA1679" s="10"/>
      <c r="AB1679" s="11"/>
      <c r="AC1679" s="6">
        <f>SUMIF(AD$129:AD$159,$D1679,AF$129:AF$159)</f>
        <v>0</v>
      </c>
      <c r="AD1679" s="9"/>
      <c r="AE1679" s="10"/>
      <c r="AF1679" s="11"/>
      <c r="AG1679" s="6">
        <f>SUMIF(AH$129:AH$159,$D1679,AJ$129:AJ$159)</f>
        <v>0</v>
      </c>
      <c r="AH1679" s="9"/>
      <c r="AI1679" s="10"/>
      <c r="AJ1679" s="11"/>
      <c r="AK1679" s="6">
        <f>SUMIF(AL$129:AL$159,$D1679,AN$129:AN$159)</f>
        <v>0</v>
      </c>
      <c r="AL1679" s="9"/>
      <c r="AM1679" s="10"/>
      <c r="AN1679" s="11"/>
      <c r="AO1679" s="6">
        <f>SUMIF(AP$129:AP$159,$D1679,AR$129:AR$159)</f>
        <v>0</v>
      </c>
      <c r="AP1679" s="9"/>
      <c r="AQ1679" s="10"/>
      <c r="AR1679" s="11"/>
      <c r="AS1679" s="6">
        <f>SUMIF(AT$129:AT$159,$D1679,AV$129:AV$159)</f>
        <v>0</v>
      </c>
      <c r="AT1679" s="9"/>
      <c r="AU1679" s="10"/>
      <c r="AV1679" s="11"/>
      <c r="AW1679" s="6">
        <f>SUMIF(AX$129:AX$159,$D1679,AZ$129:AZ$159)</f>
        <v>0</v>
      </c>
      <c r="AX1679" s="9"/>
      <c r="AY1679" s="10"/>
      <c r="AZ1679" s="11"/>
      <c r="BA1679" s="6">
        <f>SUMIF(BB$129:BB$159,$D1679,BD$129:BD$159)</f>
        <v>0</v>
      </c>
      <c r="BB1679" s="9"/>
      <c r="BC1679" s="10"/>
      <c r="BD1679" s="11"/>
      <c r="BE1679" s="6">
        <f>SUMIF(BF$129:BF$159,$D1679,BH$129:BH$159)</f>
        <v>0</v>
      </c>
      <c r="BF1679" s="9"/>
      <c r="BG1679" s="10"/>
      <c r="BH1679" s="11"/>
      <c r="BI1679" s="6">
        <f>SUMIF(BJ$129:BJ$159,$D1679,BL$129:BL$159)</f>
        <v>0</v>
      </c>
      <c r="BJ1679" s="9"/>
      <c r="BK1679" s="10"/>
      <c r="BL1679" s="11"/>
      <c r="BM1679" s="6">
        <f>SUMIF(BN$129:BN$159,$D1679,BP$129:BP$159)</f>
        <v>0</v>
      </c>
      <c r="BN1679" s="9"/>
      <c r="BO1679" s="10"/>
      <c r="BP1679" s="11"/>
      <c r="BQ1679" s="6">
        <f>SUMIF(BR$129:BR$159,$D1679,BT$129:BT$159)</f>
        <v>0</v>
      </c>
      <c r="BR1679" s="9"/>
      <c r="BS1679" s="10"/>
      <c r="BT1679" s="11"/>
      <c r="BU1679" s="6">
        <f>SUMIF(BV$129:BV$159,$D1679,BX$129:BX$159)</f>
        <v>0</v>
      </c>
      <c r="BV1679" s="9"/>
      <c r="BW1679" s="10"/>
      <c r="BX1679" s="11"/>
      <c r="BY1679" s="6">
        <f>SUMIF(BZ$129:BZ$159,$D1679,CB$129:CB$159)</f>
        <v>0</v>
      </c>
      <c r="BZ1679" s="9"/>
      <c r="CA1679" s="10"/>
      <c r="CB1679" s="11"/>
      <c r="CC1679" s="6">
        <f>SUMIF(CD$129:CD$159,$D1679,CF$129:CF$159)</f>
        <v>0</v>
      </c>
      <c r="CD1679" s="9"/>
      <c r="CE1679" s="10"/>
      <c r="CF1679" s="11"/>
      <c r="CG1679" s="6">
        <f>SUMIF(CH$129:CH$159,$D1679,CJ$129:CJ$159)</f>
        <v>0</v>
      </c>
      <c r="CH1679" s="9"/>
      <c r="CI1679" s="10"/>
      <c r="CJ1679" s="11"/>
      <c r="CK1679" s="6">
        <f>SUMIF(CL$129:CL$159,$D1679,CN$129:CN$159)</f>
        <v>0</v>
      </c>
      <c r="CL1679" s="9"/>
      <c r="CM1679" s="10"/>
      <c r="CN1679" s="11"/>
      <c r="CO1679" s="6">
        <f>SUMIF(CP$129:CP$159,$D1679,CR$129:CR$159)</f>
        <v>0</v>
      </c>
      <c r="CP1679" s="9"/>
      <c r="CQ1679" s="10"/>
      <c r="CR1679" s="11"/>
      <c r="CS1679" s="6">
        <f>SUMIF(CT$129:CT$159,$D1679,CV$129:CV$159)</f>
        <v>0</v>
      </c>
      <c r="CT1679" s="9"/>
      <c r="CU1679" s="10"/>
      <c r="CV1679" s="11"/>
      <c r="CW1679" s="6">
        <f>SUMIF(CX$129:CX$159,$D1679,CZ$129:CZ$159)</f>
        <v>0</v>
      </c>
      <c r="CX1679" s="9"/>
      <c r="CY1679" s="10"/>
      <c r="CZ1679" s="11"/>
      <c r="DA1679" s="6">
        <f>SUMIF(DB$129:DB$159,$D1679,DD$129:DD$159)</f>
        <v>0</v>
      </c>
      <c r="DB1679" s="9"/>
      <c r="DC1679" s="10"/>
      <c r="DD1679" s="11"/>
      <c r="DE1679" s="6">
        <f>SUMIF(DF$129:DF$159,$D1679,DH$129:DH$159)</f>
        <v>0</v>
      </c>
      <c r="DF1679" s="9"/>
      <c r="DG1679" s="10"/>
      <c r="DH1679" s="11"/>
      <c r="DI1679" s="6">
        <f>SUMIF(DJ$129:DJ$159,$D1679,DL$129:DL$159)</f>
        <v>0</v>
      </c>
      <c r="DJ1679" s="9"/>
      <c r="DK1679" s="10"/>
      <c r="DL1679" s="11"/>
      <c r="DM1679" s="6">
        <f>SUMIF(DN$129:DN$159,$D1679,DP$129:DP$159)</f>
        <v>0</v>
      </c>
      <c r="DN1679" s="9"/>
      <c r="DO1679" s="10"/>
      <c r="DP1679" s="11"/>
      <c r="DQ1679" s="6">
        <f>SUMIF(DR$129:DR$159,$D1679,DT$129:DT$159)</f>
        <v>0</v>
      </c>
      <c r="DR1679" s="9"/>
      <c r="DS1679" s="10"/>
      <c r="DT1679" s="11"/>
      <c r="DU1679" s="6">
        <f>SUMIF(DV$129:DV$159,$D1679,DX$129:DX$159)</f>
        <v>0</v>
      </c>
      <c r="DV1679" s="9"/>
      <c r="DW1679" s="10"/>
      <c r="DX1679" s="11"/>
      <c r="DY1679" s="6">
        <f>SUMIF(DZ$129:DZ$159,$D1679,EB$129:EB$159)</f>
        <v>0</v>
      </c>
      <c r="DZ1679" s="9"/>
      <c r="EA1679" s="10"/>
      <c r="EB1679" s="11"/>
      <c r="EC1679" s="6">
        <f>SUMIF(ED$129:ED$159,$D1679,EF$129:EF$159)</f>
        <v>0</v>
      </c>
      <c r="ED1679" s="9"/>
      <c r="EE1679" s="10"/>
      <c r="EF1679" s="11"/>
      <c r="EG1679" s="6">
        <f>SUMIF(EH$129:EH$159,$D1679,EJ$129:EJ$159)</f>
        <v>0</v>
      </c>
      <c r="EH1679" s="9"/>
      <c r="EI1679" s="10"/>
      <c r="EJ1679" s="11"/>
      <c r="EK1679" s="6">
        <f>SUMIF(EL$129:EL$159,$D1679,EN$129:EN$159)</f>
        <v>0</v>
      </c>
      <c r="EL1679" s="9"/>
      <c r="EM1679" s="10"/>
      <c r="EN1679" s="11"/>
      <c r="EO1679" s="6">
        <f>SUMIF(EP$129:EP$159,$D1679,ER$129:ER$159)</f>
        <v>0</v>
      </c>
      <c r="EP1679" s="9"/>
      <c r="EQ1679" s="10"/>
      <c r="ER1679" s="11"/>
      <c r="ES1679" s="6">
        <f>SUMIF(ET$129:ET$159,$D1679,EV$129:EV$159)</f>
        <v>0</v>
      </c>
      <c r="ET1679" s="9"/>
      <c r="EU1679" s="10"/>
      <c r="EV1679" s="11"/>
      <c r="EW1679" s="6">
        <f>SUMIF(EX$129:EX$159,$D1679,EZ$129:EZ$159)</f>
        <v>0</v>
      </c>
      <c r="EX1679" s="9"/>
      <c r="EY1679" s="10"/>
      <c r="EZ1679" s="11"/>
      <c r="FA1679" s="6">
        <f>SUMIF(FB$129:FB$159,$D1679,FD$129:FD$159)</f>
        <v>0</v>
      </c>
      <c r="FB1679" s="9"/>
      <c r="FC1679" s="10"/>
      <c r="FD1679" s="11"/>
      <c r="FE1679" s="6">
        <f>SUMIF(FF$129:FF$159,$D1679,FH$129:FH$159)</f>
        <v>0</v>
      </c>
      <c r="FF1679" s="9"/>
      <c r="FG1679" s="10"/>
      <c r="FH1679" s="11"/>
      <c r="FI1679" s="6">
        <f>SUMIF(FJ$129:FJ$159,$D1679,FL$129:FL$159)</f>
        <v>0</v>
      </c>
      <c r="FJ1679" s="9"/>
      <c r="FK1679" s="10"/>
      <c r="FL1679" s="11"/>
      <c r="FM1679" s="6">
        <f>SUMIF(FN$129:FN$159,$D1679,FP$129:FP$159)</f>
        <v>0</v>
      </c>
      <c r="FN1679" s="9"/>
      <c r="FO1679" s="10"/>
      <c r="FP1679" s="11"/>
      <c r="FQ1679" s="6">
        <f>SUMIF(FR$129:FR$159,$D1679,FT$129:FT$159)</f>
        <v>0</v>
      </c>
      <c r="FR1679" s="9"/>
      <c r="FS1679" s="10"/>
      <c r="FT1679" s="11"/>
      <c r="FU1679" s="6">
        <f>SUMIF(FV$129:FV$159,$D1679,FX$129:FX$159)</f>
        <v>0</v>
      </c>
      <c r="FV1679" s="9"/>
      <c r="FW1679" s="10"/>
      <c r="FX1679" s="11"/>
      <c r="FY1679" s="6">
        <f>SUMIF(FZ$129:FZ$159,$D1679,GB$129:GB$159)</f>
        <v>0</v>
      </c>
      <c r="FZ1679" s="9"/>
      <c r="GA1679" s="10"/>
      <c r="GB1679" s="11"/>
      <c r="GC1679" s="6">
        <f>SUMIF(GD$129:GD$159,$D1679,GF$129:GF$159)</f>
        <v>0</v>
      </c>
      <c r="GD1679" s="9"/>
      <c r="GE1679" s="10"/>
      <c r="GF1679" s="11"/>
      <c r="GG1679" s="6">
        <f>SUMIF(GH$129:GH$159,$D1679,GJ$129:GJ$159)</f>
        <v>0</v>
      </c>
      <c r="GH1679" s="9"/>
      <c r="GI1679" s="10"/>
      <c r="GJ1679" s="11"/>
      <c r="GK1679" s="6">
        <f>SUMIF(GL$129:GL$159,$D1679,GN$129:GN$159)</f>
        <v>0</v>
      </c>
      <c r="GL1679" s="9"/>
      <c r="GM1679" s="10"/>
      <c r="GN1679" s="11"/>
      <c r="GO1679" s="6">
        <f>SUMIF(GP$129:GP$159,$D1679,GR$129:GR$159)</f>
        <v>0</v>
      </c>
      <c r="GP1679" s="9"/>
      <c r="GQ1679" s="10"/>
      <c r="GR1679" s="11"/>
      <c r="GS1679" s="6">
        <f>SUMIF(GT$129:GT$159,$D1679,GV$129:GV$159)</f>
        <v>0</v>
      </c>
      <c r="GT1679" s="9"/>
      <c r="GU1679" s="10"/>
      <c r="GV1679" s="20"/>
      <c r="GW1679" s="19">
        <f t="shared" si="39"/>
        <v>0</v>
      </c>
      <c r="GX1679" s="472"/>
      <c r="GY1679" s="473"/>
    </row>
    <row r="1680" spans="1:207" ht="30">
      <c r="A1680" s="47" t="s">
        <v>80</v>
      </c>
      <c r="B1680" s="475"/>
      <c r="C1680" s="144" t="s">
        <v>454</v>
      </c>
      <c r="D1680" s="237" t="s">
        <v>450</v>
      </c>
      <c r="E1680" s="6">
        <f>SUMIF(F$160:F$190,$D1680,H$160:H$190)</f>
        <v>0</v>
      </c>
      <c r="F1680" s="9"/>
      <c r="G1680" s="10"/>
      <c r="H1680" s="11"/>
      <c r="I1680" s="6">
        <f>SUMIF(J$160:J$190,$D1680,L$160:L$190)</f>
        <v>0</v>
      </c>
      <c r="J1680" s="9"/>
      <c r="K1680" s="10"/>
      <c r="L1680" s="11"/>
      <c r="M1680" s="6">
        <f>SUMIF(N$160:N$190,$D1680,P$160:P$190)</f>
        <v>0</v>
      </c>
      <c r="N1680" s="9"/>
      <c r="O1680" s="10"/>
      <c r="P1680" s="11"/>
      <c r="Q1680" s="6">
        <f>SUMIF(R$160:R$190,$D1680,T$160:T$190)</f>
        <v>0</v>
      </c>
      <c r="R1680" s="9"/>
      <c r="S1680" s="10"/>
      <c r="T1680" s="11"/>
      <c r="U1680" s="6">
        <f>SUMIF(V$160:V$190,$D1680,X$160:X$190)</f>
        <v>0</v>
      </c>
      <c r="V1680" s="9"/>
      <c r="W1680" s="10"/>
      <c r="X1680" s="11"/>
      <c r="Y1680" s="6">
        <f>SUMIF(Z$160:Z$190,$D1680,AB$160:AB$190)</f>
        <v>0</v>
      </c>
      <c r="Z1680" s="9"/>
      <c r="AA1680" s="10"/>
      <c r="AB1680" s="11"/>
      <c r="AC1680" s="6">
        <f>SUMIF(AD$160:AD$190,$D1680,AF$160:AF$190)</f>
        <v>0</v>
      </c>
      <c r="AD1680" s="9"/>
      <c r="AE1680" s="10"/>
      <c r="AF1680" s="11"/>
      <c r="AG1680" s="6">
        <f>SUMIF(AH$160:AH$190,$D1680,AJ$160:AJ$190)</f>
        <v>0</v>
      </c>
      <c r="AH1680" s="9"/>
      <c r="AI1680" s="10"/>
      <c r="AJ1680" s="11"/>
      <c r="AK1680" s="6">
        <f>SUMIF(AL$160:AL$190,$D1680,AN$160:AN$190)</f>
        <v>0</v>
      </c>
      <c r="AL1680" s="9"/>
      <c r="AM1680" s="10"/>
      <c r="AN1680" s="11"/>
      <c r="AO1680" s="6">
        <f>SUMIF(AP$160:AP$190,$D1680,AR$160:AR$190)</f>
        <v>0</v>
      </c>
      <c r="AP1680" s="9"/>
      <c r="AQ1680" s="10"/>
      <c r="AR1680" s="11"/>
      <c r="AS1680" s="6">
        <f>SUMIF(AT$160:AT$190,$D1680,AV$160:AV$190)</f>
        <v>0</v>
      </c>
      <c r="AT1680" s="9"/>
      <c r="AU1680" s="10"/>
      <c r="AV1680" s="11"/>
      <c r="AW1680" s="6">
        <f>SUMIF(AX$160:AX$190,$D1680,AZ$160:AZ$190)</f>
        <v>0</v>
      </c>
      <c r="AX1680" s="9"/>
      <c r="AY1680" s="10"/>
      <c r="AZ1680" s="11"/>
      <c r="BA1680" s="6">
        <f>SUMIF(BB$160:BB$190,$D1680,BD$160:BD$190)</f>
        <v>0</v>
      </c>
      <c r="BB1680" s="9"/>
      <c r="BC1680" s="10"/>
      <c r="BD1680" s="11"/>
      <c r="BE1680" s="6">
        <f>SUMIF(BF$160:BF$190,$D1680,BH$160:BH$190)</f>
        <v>0</v>
      </c>
      <c r="BF1680" s="9"/>
      <c r="BG1680" s="10"/>
      <c r="BH1680" s="11"/>
      <c r="BI1680" s="6">
        <f>SUMIF(BJ$160:BJ$190,$D1680,BL$160:BL$190)</f>
        <v>0</v>
      </c>
      <c r="BJ1680" s="9"/>
      <c r="BK1680" s="10"/>
      <c r="BL1680" s="11"/>
      <c r="BM1680" s="6">
        <f>SUMIF(BN$160:BN$190,$D1680,BP$160:BP$190)</f>
        <v>0</v>
      </c>
      <c r="BN1680" s="9"/>
      <c r="BO1680" s="10"/>
      <c r="BP1680" s="11"/>
      <c r="BQ1680" s="6">
        <f>SUMIF(BR$160:BR$190,$D1680,BT$160:BT$190)</f>
        <v>0</v>
      </c>
      <c r="BR1680" s="9"/>
      <c r="BS1680" s="10"/>
      <c r="BT1680" s="11"/>
      <c r="BU1680" s="6">
        <f>SUMIF(BV$160:BV$190,$D1680,BX$160:BX$190)</f>
        <v>0</v>
      </c>
      <c r="BV1680" s="9"/>
      <c r="BW1680" s="10"/>
      <c r="BX1680" s="11"/>
      <c r="BY1680" s="6">
        <f>SUMIF(BZ$160:BZ$190,$D1680,CB$160:CB$190)</f>
        <v>0</v>
      </c>
      <c r="BZ1680" s="9"/>
      <c r="CA1680" s="10"/>
      <c r="CB1680" s="11"/>
      <c r="CC1680" s="6">
        <f>SUMIF(CD$160:CD$190,$D1680,CF$160:CF$190)</f>
        <v>0</v>
      </c>
      <c r="CD1680" s="9"/>
      <c r="CE1680" s="10"/>
      <c r="CF1680" s="11"/>
      <c r="CG1680" s="6">
        <f>SUMIF(CH$160:CH$190,$D1680,CJ$160:CJ$190)</f>
        <v>0</v>
      </c>
      <c r="CH1680" s="9"/>
      <c r="CI1680" s="10"/>
      <c r="CJ1680" s="11"/>
      <c r="CK1680" s="6">
        <f>SUMIF(CL$160:CL$190,$D1680,CN$160:CN$190)</f>
        <v>0</v>
      </c>
      <c r="CL1680" s="9"/>
      <c r="CM1680" s="10"/>
      <c r="CN1680" s="11"/>
      <c r="CO1680" s="6">
        <f>SUMIF(CP$160:CP$190,$D1680,CR$160:CR$190)</f>
        <v>0</v>
      </c>
      <c r="CP1680" s="9"/>
      <c r="CQ1680" s="10"/>
      <c r="CR1680" s="11"/>
      <c r="CS1680" s="6">
        <f>SUMIF(CT$160:CT$190,$D1680,CV$160:CV$190)</f>
        <v>0</v>
      </c>
      <c r="CT1680" s="9"/>
      <c r="CU1680" s="10"/>
      <c r="CV1680" s="11"/>
      <c r="CW1680" s="6">
        <f>SUMIF(CX$160:CX$190,$D1680,CZ$160:CZ$190)</f>
        <v>0</v>
      </c>
      <c r="CX1680" s="9"/>
      <c r="CY1680" s="10"/>
      <c r="CZ1680" s="11"/>
      <c r="DA1680" s="6">
        <f>SUMIF(DB$160:DB$190,$D1680,DD$160:DD$190)</f>
        <v>0</v>
      </c>
      <c r="DB1680" s="9"/>
      <c r="DC1680" s="10"/>
      <c r="DD1680" s="11"/>
      <c r="DE1680" s="6">
        <f>SUMIF(DF$160:DF$190,$D1680,DH$160:DH$190)</f>
        <v>0</v>
      </c>
      <c r="DF1680" s="9"/>
      <c r="DG1680" s="10"/>
      <c r="DH1680" s="11"/>
      <c r="DI1680" s="6">
        <f>SUMIF(DJ$160:DJ$190,$D1680,DL$160:DL$190)</f>
        <v>0</v>
      </c>
      <c r="DJ1680" s="9"/>
      <c r="DK1680" s="10"/>
      <c r="DL1680" s="11"/>
      <c r="DM1680" s="6">
        <f>SUMIF(DN$160:DN$190,$D1680,DP$160:DP$190)</f>
        <v>0</v>
      </c>
      <c r="DN1680" s="9"/>
      <c r="DO1680" s="10"/>
      <c r="DP1680" s="11"/>
      <c r="DQ1680" s="6">
        <f>SUMIF(DR$160:DR$190,$D1680,DT$160:DT$190)</f>
        <v>0</v>
      </c>
      <c r="DR1680" s="9"/>
      <c r="DS1680" s="10"/>
      <c r="DT1680" s="11"/>
      <c r="DU1680" s="6">
        <f>SUMIF(DV$160:DV$190,$D1680,DX$160:DX$190)</f>
        <v>0</v>
      </c>
      <c r="DV1680" s="9"/>
      <c r="DW1680" s="10"/>
      <c r="DX1680" s="11"/>
      <c r="DY1680" s="6">
        <f>SUMIF(DZ$160:DZ$190,$D1680,EB$160:EB$190)</f>
        <v>0</v>
      </c>
      <c r="DZ1680" s="9"/>
      <c r="EA1680" s="10"/>
      <c r="EB1680" s="11"/>
      <c r="EC1680" s="6">
        <f>SUMIF(ED$160:ED$190,$D1680,EF$160:EF$190)</f>
        <v>0</v>
      </c>
      <c r="ED1680" s="9"/>
      <c r="EE1680" s="10"/>
      <c r="EF1680" s="11"/>
      <c r="EG1680" s="6">
        <f>SUMIF(EH$160:EH$190,$D1680,EJ$160:EJ$190)</f>
        <v>0</v>
      </c>
      <c r="EH1680" s="9"/>
      <c r="EI1680" s="10"/>
      <c r="EJ1680" s="11"/>
      <c r="EK1680" s="6">
        <f>SUMIF(EL$160:EL$190,$D1680,EN$160:EN$190)</f>
        <v>0</v>
      </c>
      <c r="EL1680" s="9"/>
      <c r="EM1680" s="10"/>
      <c r="EN1680" s="11"/>
      <c r="EO1680" s="6">
        <f>SUMIF(EP$160:EP$190,$D1680,ER$160:ER$190)</f>
        <v>0</v>
      </c>
      <c r="EP1680" s="9"/>
      <c r="EQ1680" s="10"/>
      <c r="ER1680" s="11"/>
      <c r="ES1680" s="6">
        <f>SUMIF(ET$160:ET$190,$D1680,EV$160:EV$190)</f>
        <v>0</v>
      </c>
      <c r="ET1680" s="9"/>
      <c r="EU1680" s="10"/>
      <c r="EV1680" s="11"/>
      <c r="EW1680" s="6">
        <f>SUMIF(EX$160:EX$190,$D1680,EZ$160:EZ$190)</f>
        <v>0</v>
      </c>
      <c r="EX1680" s="9"/>
      <c r="EY1680" s="10"/>
      <c r="EZ1680" s="11"/>
      <c r="FA1680" s="6">
        <f>SUMIF(FB$160:FB$190,$D1680,FD$160:FD$190)</f>
        <v>0</v>
      </c>
      <c r="FB1680" s="9"/>
      <c r="FC1680" s="10"/>
      <c r="FD1680" s="11"/>
      <c r="FE1680" s="6">
        <f>SUMIF(FF$160:FF$190,$D1680,FH$160:FH$190)</f>
        <v>0</v>
      </c>
      <c r="FF1680" s="9"/>
      <c r="FG1680" s="10"/>
      <c r="FH1680" s="11"/>
      <c r="FI1680" s="6">
        <f>SUMIF(FJ$160:FJ$190,$D1680,FL$160:FL$190)</f>
        <v>0</v>
      </c>
      <c r="FJ1680" s="9"/>
      <c r="FK1680" s="10"/>
      <c r="FL1680" s="11"/>
      <c r="FM1680" s="6">
        <f>SUMIF(FN$160:FN$190,$D1680,FP$160:FP$190)</f>
        <v>0</v>
      </c>
      <c r="FN1680" s="9"/>
      <c r="FO1680" s="10"/>
      <c r="FP1680" s="11"/>
      <c r="FQ1680" s="6">
        <f>SUMIF(FR$160:FR$190,$D1680,FT$160:FT$190)</f>
        <v>0</v>
      </c>
      <c r="FR1680" s="9"/>
      <c r="FS1680" s="10"/>
      <c r="FT1680" s="11"/>
      <c r="FU1680" s="6">
        <f>SUMIF(FV$160:FV$190,$D1680,FX$160:FX$190)</f>
        <v>0</v>
      </c>
      <c r="FV1680" s="9"/>
      <c r="FW1680" s="10"/>
      <c r="FX1680" s="11"/>
      <c r="FY1680" s="6">
        <f>SUMIF(FZ$160:FZ$190,$D1680,GB$160:GB$190)</f>
        <v>0</v>
      </c>
      <c r="FZ1680" s="9"/>
      <c r="GA1680" s="10"/>
      <c r="GB1680" s="11"/>
      <c r="GC1680" s="6">
        <f>SUMIF(GD$160:GD$190,$D1680,GF$160:GF$190)</f>
        <v>0</v>
      </c>
      <c r="GD1680" s="9"/>
      <c r="GE1680" s="10"/>
      <c r="GF1680" s="11"/>
      <c r="GG1680" s="6">
        <f>SUMIF(GH$160:GH$190,$D1680,GJ$160:GJ$190)</f>
        <v>0</v>
      </c>
      <c r="GH1680" s="9"/>
      <c r="GI1680" s="10"/>
      <c r="GJ1680" s="11"/>
      <c r="GK1680" s="6">
        <f>SUMIF(GL$160:GL$190,$D1680,GN$160:GN$190)</f>
        <v>0</v>
      </c>
      <c r="GL1680" s="9"/>
      <c r="GM1680" s="10"/>
      <c r="GN1680" s="11"/>
      <c r="GO1680" s="6">
        <f>SUMIF(GP$160:GP$190,$D1680,GR$160:GR$190)</f>
        <v>0</v>
      </c>
      <c r="GP1680" s="9"/>
      <c r="GQ1680" s="10"/>
      <c r="GR1680" s="11"/>
      <c r="GS1680" s="6">
        <f>SUMIF(GT$160:GT$190,$D1680,GV$160:GV$190)</f>
        <v>0</v>
      </c>
      <c r="GT1680" s="9"/>
      <c r="GU1680" s="10"/>
      <c r="GV1680" s="20"/>
      <c r="GW1680" s="19">
        <f t="shared" si="39"/>
        <v>0</v>
      </c>
      <c r="GX1680" s="472"/>
      <c r="GY1680" s="473"/>
    </row>
    <row r="1681" spans="1:207" ht="30">
      <c r="A1681" s="47" t="s">
        <v>81</v>
      </c>
      <c r="B1681" s="475"/>
      <c r="C1681" s="144" t="s">
        <v>454</v>
      </c>
      <c r="D1681" s="237" t="s">
        <v>450</v>
      </c>
      <c r="E1681" s="6">
        <f>SUMIF(F$191:F$221,$D1681,H$191:H$221)</f>
        <v>0</v>
      </c>
      <c r="F1681" s="9"/>
      <c r="G1681" s="10"/>
      <c r="H1681" s="11"/>
      <c r="I1681" s="6">
        <f>SUMIF(J$191:J$221,$D1681,L$191:L$221)</f>
        <v>0</v>
      </c>
      <c r="J1681" s="9"/>
      <c r="K1681" s="10"/>
      <c r="L1681" s="11"/>
      <c r="M1681" s="6">
        <f>SUMIF(N$191:N$221,$D1681,P$191:P$221)</f>
        <v>0</v>
      </c>
      <c r="N1681" s="9"/>
      <c r="O1681" s="10"/>
      <c r="P1681" s="11"/>
      <c r="Q1681" s="6">
        <f>SUMIF(R$191:R$221,$D1681,T$191:T$221)</f>
        <v>0</v>
      </c>
      <c r="R1681" s="9"/>
      <c r="S1681" s="10"/>
      <c r="T1681" s="11"/>
      <c r="U1681" s="6">
        <f>SUMIF(V$191:V$221,$D1681,X$191:X$221)</f>
        <v>0</v>
      </c>
      <c r="V1681" s="9"/>
      <c r="W1681" s="10"/>
      <c r="X1681" s="11"/>
      <c r="Y1681" s="6">
        <f>SUMIF(Z$191:Z$221,$D1681,AB$191:AB$221)</f>
        <v>0</v>
      </c>
      <c r="Z1681" s="9"/>
      <c r="AA1681" s="10"/>
      <c r="AB1681" s="11"/>
      <c r="AC1681" s="6">
        <f>SUMIF(AD$191:AD$221,$D1681,AF$191:AF$221)</f>
        <v>0</v>
      </c>
      <c r="AD1681" s="9"/>
      <c r="AE1681" s="10"/>
      <c r="AF1681" s="11"/>
      <c r="AG1681" s="6">
        <f>SUMIF(AH$191:AH$221,$D1681,AJ$191:AJ$221)</f>
        <v>0</v>
      </c>
      <c r="AH1681" s="9"/>
      <c r="AI1681" s="10"/>
      <c r="AJ1681" s="11"/>
      <c r="AK1681" s="6">
        <f>SUMIF(AL$191:AL$221,$D1681,AN$191:AN$221)</f>
        <v>0</v>
      </c>
      <c r="AL1681" s="9"/>
      <c r="AM1681" s="10"/>
      <c r="AN1681" s="11"/>
      <c r="AO1681" s="6">
        <f>SUMIF(AP$191:AP$221,$D1681,AR$191:AR$221)</f>
        <v>0</v>
      </c>
      <c r="AP1681" s="9"/>
      <c r="AQ1681" s="10"/>
      <c r="AR1681" s="11"/>
      <c r="AS1681" s="6">
        <f>SUMIF(AT$191:AT$221,$D1681,AV$191:AV$221)</f>
        <v>0</v>
      </c>
      <c r="AT1681" s="9"/>
      <c r="AU1681" s="10"/>
      <c r="AV1681" s="11"/>
      <c r="AW1681" s="6">
        <f>SUMIF(AX$191:AX$221,$D1681,AZ$191:AZ$221)</f>
        <v>0</v>
      </c>
      <c r="AX1681" s="9"/>
      <c r="AY1681" s="10"/>
      <c r="AZ1681" s="11"/>
      <c r="BA1681" s="6">
        <f>SUMIF(BB$191:BB$221,$D1681,BD$191:BD$221)</f>
        <v>0</v>
      </c>
      <c r="BB1681" s="9"/>
      <c r="BC1681" s="10"/>
      <c r="BD1681" s="11"/>
      <c r="BE1681" s="6">
        <f>SUMIF(BF$191:BF$221,$D1681,BH$191:BH$221)</f>
        <v>0</v>
      </c>
      <c r="BF1681" s="9"/>
      <c r="BG1681" s="10"/>
      <c r="BH1681" s="11"/>
      <c r="BI1681" s="6">
        <f>SUMIF(BJ$191:BJ$221,$D1681,BL$191:BL$221)</f>
        <v>0</v>
      </c>
      <c r="BJ1681" s="9"/>
      <c r="BK1681" s="10"/>
      <c r="BL1681" s="11"/>
      <c r="BM1681" s="6">
        <f>SUMIF(BN$191:BN$221,$D1681,BP$191:BP$221)</f>
        <v>0</v>
      </c>
      <c r="BN1681" s="9"/>
      <c r="BO1681" s="10"/>
      <c r="BP1681" s="11"/>
      <c r="BQ1681" s="6">
        <f>SUMIF(BR$191:BR$221,$D1681,BT$191:BT$221)</f>
        <v>0</v>
      </c>
      <c r="BR1681" s="9"/>
      <c r="BS1681" s="10"/>
      <c r="BT1681" s="11"/>
      <c r="BU1681" s="6">
        <f>SUMIF(BV$191:BV$221,$D1681,BX$191:BX$221)</f>
        <v>0</v>
      </c>
      <c r="BV1681" s="9"/>
      <c r="BW1681" s="10"/>
      <c r="BX1681" s="11"/>
      <c r="BY1681" s="6">
        <f>SUMIF(BZ$191:BZ$221,$D1681,CB$191:CB$221)</f>
        <v>0</v>
      </c>
      <c r="BZ1681" s="9"/>
      <c r="CA1681" s="10"/>
      <c r="CB1681" s="11"/>
      <c r="CC1681" s="6">
        <f>SUMIF(CD$191:CD$221,$D1681,CF$191:CF$221)</f>
        <v>0</v>
      </c>
      <c r="CD1681" s="9"/>
      <c r="CE1681" s="10"/>
      <c r="CF1681" s="11"/>
      <c r="CG1681" s="6">
        <f>SUMIF(CH$191:CH$221,$D1681,CJ$191:CJ$221)</f>
        <v>0</v>
      </c>
      <c r="CH1681" s="9"/>
      <c r="CI1681" s="10"/>
      <c r="CJ1681" s="11"/>
      <c r="CK1681" s="6">
        <f>SUMIF(CL$191:CL$221,$D1681,CN$191:CN$221)</f>
        <v>0</v>
      </c>
      <c r="CL1681" s="9"/>
      <c r="CM1681" s="10"/>
      <c r="CN1681" s="11"/>
      <c r="CO1681" s="6">
        <f>SUMIF(CP$191:CP$221,$D1681,CR$191:CR$221)</f>
        <v>0</v>
      </c>
      <c r="CP1681" s="9"/>
      <c r="CQ1681" s="10"/>
      <c r="CR1681" s="11"/>
      <c r="CS1681" s="6">
        <f>SUMIF(CT$191:CT$221,$D1681,CV$191:CV$221)</f>
        <v>0</v>
      </c>
      <c r="CT1681" s="9"/>
      <c r="CU1681" s="10"/>
      <c r="CV1681" s="11"/>
      <c r="CW1681" s="6">
        <f>SUMIF(CX$191:CX$221,$D1681,CZ$191:CZ$221)</f>
        <v>0</v>
      </c>
      <c r="CX1681" s="9"/>
      <c r="CY1681" s="10"/>
      <c r="CZ1681" s="11"/>
      <c r="DA1681" s="6">
        <f>SUMIF(DB$191:DB$221,$D1681,DD$191:DD$221)</f>
        <v>0</v>
      </c>
      <c r="DB1681" s="9"/>
      <c r="DC1681" s="10"/>
      <c r="DD1681" s="11"/>
      <c r="DE1681" s="6">
        <f>SUMIF(DF$191:DF$221,$D1681,DH$191:DH$221)</f>
        <v>0</v>
      </c>
      <c r="DF1681" s="9"/>
      <c r="DG1681" s="10"/>
      <c r="DH1681" s="11"/>
      <c r="DI1681" s="6">
        <f>SUMIF(DJ$191:DJ$221,$D1681,DL$191:DL$221)</f>
        <v>0</v>
      </c>
      <c r="DJ1681" s="9"/>
      <c r="DK1681" s="10"/>
      <c r="DL1681" s="11"/>
      <c r="DM1681" s="6">
        <f>SUMIF(DN$191:DN$221,$D1681,DP$191:DP$221)</f>
        <v>0</v>
      </c>
      <c r="DN1681" s="9"/>
      <c r="DO1681" s="10"/>
      <c r="DP1681" s="11"/>
      <c r="DQ1681" s="6">
        <f>SUMIF(DR$191:DR$221,$D1681,DT$191:DT$221)</f>
        <v>0</v>
      </c>
      <c r="DR1681" s="9"/>
      <c r="DS1681" s="10"/>
      <c r="DT1681" s="11"/>
      <c r="DU1681" s="6">
        <f>SUMIF(DV$191:DV$221,$D1681,DX$191:DX$221)</f>
        <v>0</v>
      </c>
      <c r="DV1681" s="9"/>
      <c r="DW1681" s="10"/>
      <c r="DX1681" s="11"/>
      <c r="DY1681" s="6">
        <f>SUMIF(DZ$191:DZ$221,$D1681,EB$191:EB$221)</f>
        <v>0</v>
      </c>
      <c r="DZ1681" s="9"/>
      <c r="EA1681" s="10"/>
      <c r="EB1681" s="11"/>
      <c r="EC1681" s="6">
        <f>SUMIF(ED$191:ED$221,$D1681,EF$191:EF$221)</f>
        <v>0</v>
      </c>
      <c r="ED1681" s="9"/>
      <c r="EE1681" s="10"/>
      <c r="EF1681" s="11"/>
      <c r="EG1681" s="6">
        <f>SUMIF(EH$191:EH$221,$D1681,EJ$191:EJ$221)</f>
        <v>0</v>
      </c>
      <c r="EH1681" s="9"/>
      <c r="EI1681" s="10"/>
      <c r="EJ1681" s="11"/>
      <c r="EK1681" s="6">
        <f>SUMIF(EL$191:EL$221,$D1681,EN$191:EN$221)</f>
        <v>0</v>
      </c>
      <c r="EL1681" s="9"/>
      <c r="EM1681" s="10"/>
      <c r="EN1681" s="11"/>
      <c r="EO1681" s="6">
        <f>SUMIF(EP$191:EP$221,$D1681,ER$191:ER$221)</f>
        <v>0</v>
      </c>
      <c r="EP1681" s="9"/>
      <c r="EQ1681" s="10"/>
      <c r="ER1681" s="11"/>
      <c r="ES1681" s="6">
        <f>SUMIF(ET$191:ET$221,$D1681,EV$191:EV$221)</f>
        <v>0</v>
      </c>
      <c r="ET1681" s="9"/>
      <c r="EU1681" s="10"/>
      <c r="EV1681" s="11"/>
      <c r="EW1681" s="6">
        <f>SUMIF(EX$191:EX$221,$D1681,EZ$191:EZ$221)</f>
        <v>0</v>
      </c>
      <c r="EX1681" s="9"/>
      <c r="EY1681" s="10"/>
      <c r="EZ1681" s="11"/>
      <c r="FA1681" s="6">
        <f>SUMIF(FB$191:FB$221,$D1681,FD$191:FD$221)</f>
        <v>0</v>
      </c>
      <c r="FB1681" s="9"/>
      <c r="FC1681" s="10"/>
      <c r="FD1681" s="11"/>
      <c r="FE1681" s="6">
        <f>SUMIF(FF$191:FF$221,$D1681,FH$191:FH$221)</f>
        <v>0</v>
      </c>
      <c r="FF1681" s="9"/>
      <c r="FG1681" s="10"/>
      <c r="FH1681" s="11"/>
      <c r="FI1681" s="6">
        <f>SUMIF(FJ$191:FJ$221,$D1681,FL$191:FL$221)</f>
        <v>0</v>
      </c>
      <c r="FJ1681" s="9"/>
      <c r="FK1681" s="10"/>
      <c r="FL1681" s="11"/>
      <c r="FM1681" s="6">
        <f>SUMIF(FN$191:FN$221,$D1681,FP$191:FP$221)</f>
        <v>0</v>
      </c>
      <c r="FN1681" s="9"/>
      <c r="FO1681" s="10"/>
      <c r="FP1681" s="11"/>
      <c r="FQ1681" s="6">
        <f>SUMIF(FR$191:FR$221,$D1681,FT$191:FT$221)</f>
        <v>0</v>
      </c>
      <c r="FR1681" s="9"/>
      <c r="FS1681" s="10"/>
      <c r="FT1681" s="11"/>
      <c r="FU1681" s="6">
        <f>SUMIF(FV$191:FV$221,$D1681,FX$191:FX$221)</f>
        <v>0</v>
      </c>
      <c r="FV1681" s="9"/>
      <c r="FW1681" s="10"/>
      <c r="FX1681" s="11"/>
      <c r="FY1681" s="6">
        <f>SUMIF(FZ$191:FZ$221,$D1681,GB$191:GB$221)</f>
        <v>0</v>
      </c>
      <c r="FZ1681" s="9"/>
      <c r="GA1681" s="10"/>
      <c r="GB1681" s="11"/>
      <c r="GC1681" s="6">
        <f>SUMIF(GD$191:GD$221,$D1681,GF$191:GF$221)</f>
        <v>0</v>
      </c>
      <c r="GD1681" s="9"/>
      <c r="GE1681" s="10"/>
      <c r="GF1681" s="11"/>
      <c r="GG1681" s="6">
        <f>SUMIF(GH$191:GH$221,$D1681,GJ$191:GJ$221)</f>
        <v>0</v>
      </c>
      <c r="GH1681" s="9"/>
      <c r="GI1681" s="10"/>
      <c r="GJ1681" s="11"/>
      <c r="GK1681" s="6">
        <f>SUMIF(GL$191:GL$221,$D1681,GN$191:GN$221)</f>
        <v>0</v>
      </c>
      <c r="GL1681" s="9"/>
      <c r="GM1681" s="10"/>
      <c r="GN1681" s="11"/>
      <c r="GO1681" s="6">
        <f>SUMIF(GP$191:GP$221,$D1681,GR$191:GR$221)</f>
        <v>0</v>
      </c>
      <c r="GP1681" s="9"/>
      <c r="GQ1681" s="10"/>
      <c r="GR1681" s="11"/>
      <c r="GS1681" s="6">
        <f>SUMIF(GT$191:GT$221,$D1681,GV$191:GV$221)</f>
        <v>0</v>
      </c>
      <c r="GT1681" s="9"/>
      <c r="GU1681" s="10"/>
      <c r="GV1681" s="20"/>
      <c r="GW1681" s="19">
        <f t="shared" si="39"/>
        <v>0</v>
      </c>
      <c r="GX1681" s="472"/>
      <c r="GY1681" s="473"/>
    </row>
    <row r="1682" spans="1:207" ht="30">
      <c r="A1682" s="47" t="s">
        <v>82</v>
      </c>
      <c r="B1682" s="475"/>
      <c r="C1682" s="144" t="s">
        <v>454</v>
      </c>
      <c r="D1682" s="237" t="s">
        <v>450</v>
      </c>
      <c r="E1682" s="6">
        <f>SUMIF(F$222:F$252,$D1682,H$222:H$252)</f>
        <v>0</v>
      </c>
      <c r="F1682" s="9"/>
      <c r="G1682" s="10"/>
      <c r="H1682" s="11"/>
      <c r="I1682" s="6">
        <f>SUMIF(J$222:J$252,$D1682,L$222:L$252)</f>
        <v>0</v>
      </c>
      <c r="J1682" s="9"/>
      <c r="K1682" s="10"/>
      <c r="L1682" s="11"/>
      <c r="M1682" s="6">
        <f>SUMIF(N$222:N$252,$D1682,P$222:P$252)</f>
        <v>0</v>
      </c>
      <c r="N1682" s="9"/>
      <c r="O1682" s="10"/>
      <c r="P1682" s="11"/>
      <c r="Q1682" s="6">
        <f>SUMIF(R$222:R$252,$D1682,T$222:T$252)</f>
        <v>0</v>
      </c>
      <c r="R1682" s="9"/>
      <c r="S1682" s="10"/>
      <c r="T1682" s="11"/>
      <c r="U1682" s="6">
        <f>SUMIF(V$222:V$252,$D1682,X$222:X$252)</f>
        <v>0</v>
      </c>
      <c r="V1682" s="9"/>
      <c r="W1682" s="10"/>
      <c r="X1682" s="11"/>
      <c r="Y1682" s="6">
        <f>SUMIF(Z$222:Z$252,$D1682,AB$222:AB$252)</f>
        <v>0</v>
      </c>
      <c r="Z1682" s="9"/>
      <c r="AA1682" s="10"/>
      <c r="AB1682" s="11"/>
      <c r="AC1682" s="6">
        <f>SUMIF(AD$222:AD$252,$D1682,AF$222:AF$252)</f>
        <v>0</v>
      </c>
      <c r="AD1682" s="9"/>
      <c r="AE1682" s="10"/>
      <c r="AF1682" s="11"/>
      <c r="AG1682" s="6">
        <f>SUMIF(AH$222:AH$252,$D1682,AJ$222:AJ$252)</f>
        <v>0</v>
      </c>
      <c r="AH1682" s="9"/>
      <c r="AI1682" s="10"/>
      <c r="AJ1682" s="11"/>
      <c r="AK1682" s="6">
        <f>SUMIF(AL$222:AL$252,$D1682,AN$222:AN$252)</f>
        <v>0</v>
      </c>
      <c r="AL1682" s="9"/>
      <c r="AM1682" s="10"/>
      <c r="AN1682" s="11"/>
      <c r="AO1682" s="6">
        <f>SUMIF(AP$222:AP$252,$D1682,AR$222:AR$252)</f>
        <v>0</v>
      </c>
      <c r="AP1682" s="9"/>
      <c r="AQ1682" s="10"/>
      <c r="AR1682" s="11"/>
      <c r="AS1682" s="6">
        <f>SUMIF(AT$222:AT$252,$D1682,AV$222:AV$252)</f>
        <v>0</v>
      </c>
      <c r="AT1682" s="9"/>
      <c r="AU1682" s="10"/>
      <c r="AV1682" s="11"/>
      <c r="AW1682" s="6">
        <f>SUMIF(AX$222:AX$252,$D1682,AZ$222:AZ$252)</f>
        <v>0</v>
      </c>
      <c r="AX1682" s="9"/>
      <c r="AY1682" s="10"/>
      <c r="AZ1682" s="11"/>
      <c r="BA1682" s="6">
        <f>SUMIF(BB$222:BB$252,$D1682,BD$222:BD$252)</f>
        <v>0</v>
      </c>
      <c r="BB1682" s="9"/>
      <c r="BC1682" s="10"/>
      <c r="BD1682" s="11"/>
      <c r="BE1682" s="6">
        <f>SUMIF(BF$222:BF$252,$D1682,BH$222:BH$252)</f>
        <v>0</v>
      </c>
      <c r="BF1682" s="9"/>
      <c r="BG1682" s="10"/>
      <c r="BH1682" s="11"/>
      <c r="BI1682" s="6">
        <f>SUMIF(BJ$222:BJ$252,$D1682,BL$222:BL$252)</f>
        <v>0</v>
      </c>
      <c r="BJ1682" s="9"/>
      <c r="BK1682" s="10"/>
      <c r="BL1682" s="11"/>
      <c r="BM1682" s="6">
        <f>SUMIF(BN$222:BN$252,$D1682,BP$222:BP$252)</f>
        <v>0</v>
      </c>
      <c r="BN1682" s="9"/>
      <c r="BO1682" s="10"/>
      <c r="BP1682" s="11"/>
      <c r="BQ1682" s="6">
        <f>SUMIF(BR$222:BR$252,$D1682,BT$222:BT$252)</f>
        <v>0</v>
      </c>
      <c r="BR1682" s="9"/>
      <c r="BS1682" s="10"/>
      <c r="BT1682" s="11"/>
      <c r="BU1682" s="6">
        <f>SUMIF(BV$222:BV$252,$D1682,BX$222:BX$252)</f>
        <v>0</v>
      </c>
      <c r="BV1682" s="9"/>
      <c r="BW1682" s="10"/>
      <c r="BX1682" s="11"/>
      <c r="BY1682" s="6">
        <f>SUMIF(BZ$222:BZ$252,$D1682,CB$222:CB$252)</f>
        <v>0</v>
      </c>
      <c r="BZ1682" s="9"/>
      <c r="CA1682" s="10"/>
      <c r="CB1682" s="11"/>
      <c r="CC1682" s="6">
        <f>SUMIF(CD$222:CD$252,$D1682,CF$222:CF$252)</f>
        <v>0</v>
      </c>
      <c r="CD1682" s="9"/>
      <c r="CE1682" s="10"/>
      <c r="CF1682" s="11"/>
      <c r="CG1682" s="6">
        <f>SUMIF(CH$222:CH$252,$D1682,CJ$222:CJ$252)</f>
        <v>0</v>
      </c>
      <c r="CH1682" s="9"/>
      <c r="CI1682" s="10"/>
      <c r="CJ1682" s="11"/>
      <c r="CK1682" s="6">
        <f>SUMIF(CL$222:CL$252,$D1682,CN$222:CN$252)</f>
        <v>0</v>
      </c>
      <c r="CL1682" s="9"/>
      <c r="CM1682" s="10"/>
      <c r="CN1682" s="11"/>
      <c r="CO1682" s="6">
        <f>SUMIF(CP$222:CP$252,$D1682,CR$222:CR$252)</f>
        <v>0</v>
      </c>
      <c r="CP1682" s="9"/>
      <c r="CQ1682" s="10"/>
      <c r="CR1682" s="11"/>
      <c r="CS1682" s="6">
        <f>SUMIF(CT$222:CT$252,$D1682,CV$222:CV$252)</f>
        <v>0</v>
      </c>
      <c r="CT1682" s="9"/>
      <c r="CU1682" s="10"/>
      <c r="CV1682" s="11"/>
      <c r="CW1682" s="6">
        <f>SUMIF(CX$222:CX$252,$D1682,CZ$222:CZ$252)</f>
        <v>0</v>
      </c>
      <c r="CX1682" s="9"/>
      <c r="CY1682" s="10"/>
      <c r="CZ1682" s="11"/>
      <c r="DA1682" s="6">
        <f>SUMIF(DB$222:DB$252,$D1682,DD$222:DD$252)</f>
        <v>0</v>
      </c>
      <c r="DB1682" s="9"/>
      <c r="DC1682" s="10"/>
      <c r="DD1682" s="11"/>
      <c r="DE1682" s="6">
        <f>SUMIF(DF$222:DF$252,$D1682,DH$222:DH$252)</f>
        <v>0</v>
      </c>
      <c r="DF1682" s="9"/>
      <c r="DG1682" s="10"/>
      <c r="DH1682" s="11"/>
      <c r="DI1682" s="6">
        <f>SUMIF(DJ$222:DJ$252,$D1682,DL$222:DL$252)</f>
        <v>0</v>
      </c>
      <c r="DJ1682" s="9"/>
      <c r="DK1682" s="10"/>
      <c r="DL1682" s="11"/>
      <c r="DM1682" s="6">
        <f>SUMIF(DN$222:DN$252,$D1682,DP$222:DP$252)</f>
        <v>0</v>
      </c>
      <c r="DN1682" s="9"/>
      <c r="DO1682" s="10"/>
      <c r="DP1682" s="11"/>
      <c r="DQ1682" s="6">
        <f>SUMIF(DR$222:DR$252,$D1682,DT$222:DT$252)</f>
        <v>0</v>
      </c>
      <c r="DR1682" s="9"/>
      <c r="DS1682" s="10"/>
      <c r="DT1682" s="11"/>
      <c r="DU1682" s="6">
        <f>SUMIF(DV$222:DV$252,$D1682,DX$222:DX$252)</f>
        <v>0</v>
      </c>
      <c r="DV1682" s="9"/>
      <c r="DW1682" s="10"/>
      <c r="DX1682" s="11"/>
      <c r="DY1682" s="6">
        <f>SUMIF(DZ$222:DZ$252,$D1682,EB$222:EB$252)</f>
        <v>0</v>
      </c>
      <c r="DZ1682" s="9"/>
      <c r="EA1682" s="10"/>
      <c r="EB1682" s="11"/>
      <c r="EC1682" s="6">
        <f>SUMIF(ED$222:ED$252,$D1682,EF$222:EF$252)</f>
        <v>0</v>
      </c>
      <c r="ED1682" s="9"/>
      <c r="EE1682" s="10"/>
      <c r="EF1682" s="11"/>
      <c r="EG1682" s="6">
        <f>SUMIF(EH$222:EH$252,$D1682,EJ$222:EJ$252)</f>
        <v>0</v>
      </c>
      <c r="EH1682" s="9"/>
      <c r="EI1682" s="10"/>
      <c r="EJ1682" s="11"/>
      <c r="EK1682" s="6">
        <f>SUMIF(EL$222:EL$252,$D1682,EN$222:EN$252)</f>
        <v>0</v>
      </c>
      <c r="EL1682" s="9"/>
      <c r="EM1682" s="10"/>
      <c r="EN1682" s="11"/>
      <c r="EO1682" s="6">
        <f>SUMIF(EP$222:EP$252,$D1682,ER$222:ER$252)</f>
        <v>0</v>
      </c>
      <c r="EP1682" s="9"/>
      <c r="EQ1682" s="10"/>
      <c r="ER1682" s="11"/>
      <c r="ES1682" s="6">
        <f>SUMIF(ET$222:ET$252,$D1682,EV$222:EV$252)</f>
        <v>0</v>
      </c>
      <c r="ET1682" s="9"/>
      <c r="EU1682" s="10"/>
      <c r="EV1682" s="11"/>
      <c r="EW1682" s="6">
        <f>SUMIF(EX$222:EX$252,$D1682,EZ$222:EZ$252)</f>
        <v>0</v>
      </c>
      <c r="EX1682" s="9"/>
      <c r="EY1682" s="10"/>
      <c r="EZ1682" s="11"/>
      <c r="FA1682" s="6">
        <f>SUMIF(FB$222:FB$252,$D1682,FD$222:FD$252)</f>
        <v>0</v>
      </c>
      <c r="FB1682" s="9"/>
      <c r="FC1682" s="10"/>
      <c r="FD1682" s="11"/>
      <c r="FE1682" s="6">
        <f>SUMIF(FF$222:FF$252,$D1682,FH$222:FH$252)</f>
        <v>0</v>
      </c>
      <c r="FF1682" s="9"/>
      <c r="FG1682" s="10"/>
      <c r="FH1682" s="11"/>
      <c r="FI1682" s="6">
        <f>SUMIF(FJ$222:FJ$252,$D1682,FL$222:FL$252)</f>
        <v>0</v>
      </c>
      <c r="FJ1682" s="9"/>
      <c r="FK1682" s="10"/>
      <c r="FL1682" s="11"/>
      <c r="FM1682" s="6">
        <f>SUMIF(FN$222:FN$252,$D1682,FP$222:FP$252)</f>
        <v>0</v>
      </c>
      <c r="FN1682" s="9"/>
      <c r="FO1682" s="10"/>
      <c r="FP1682" s="11"/>
      <c r="FQ1682" s="6">
        <f>SUMIF(FR$222:FR$252,$D1682,FT$222:FT$252)</f>
        <v>0</v>
      </c>
      <c r="FR1682" s="9"/>
      <c r="FS1682" s="10"/>
      <c r="FT1682" s="11"/>
      <c r="FU1682" s="6">
        <f>SUMIF(FV$222:FV$252,$D1682,FX$222:FX$252)</f>
        <v>0</v>
      </c>
      <c r="FV1682" s="9"/>
      <c r="FW1682" s="10"/>
      <c r="FX1682" s="11"/>
      <c r="FY1682" s="6">
        <f>SUMIF(FZ$222:FZ$252,$D1682,GB$222:GB$252)</f>
        <v>0</v>
      </c>
      <c r="FZ1682" s="9"/>
      <c r="GA1682" s="10"/>
      <c r="GB1682" s="11"/>
      <c r="GC1682" s="6">
        <f>SUMIF(GD$222:GD$252,$D1682,GF$222:GF$252)</f>
        <v>0</v>
      </c>
      <c r="GD1682" s="9"/>
      <c r="GE1682" s="10"/>
      <c r="GF1682" s="11"/>
      <c r="GG1682" s="6">
        <f>SUMIF(GH$222:GH$252,$D1682,GJ$222:GJ$252)</f>
        <v>0</v>
      </c>
      <c r="GH1682" s="9"/>
      <c r="GI1682" s="10"/>
      <c r="GJ1682" s="11"/>
      <c r="GK1682" s="6">
        <f>SUMIF(GL$222:GL$252,$D1682,GN$222:GN$252)</f>
        <v>0</v>
      </c>
      <c r="GL1682" s="9"/>
      <c r="GM1682" s="10"/>
      <c r="GN1682" s="11"/>
      <c r="GO1682" s="6">
        <f>SUMIF(GP$222:GP$252,$D1682,GR$222:GR$252)</f>
        <v>0</v>
      </c>
      <c r="GP1682" s="9"/>
      <c r="GQ1682" s="10"/>
      <c r="GR1682" s="11"/>
      <c r="GS1682" s="6">
        <f>SUMIF(GT$222:GT$252,$D1682,GV$222:GV$252)</f>
        <v>0</v>
      </c>
      <c r="GT1682" s="9"/>
      <c r="GU1682" s="10"/>
      <c r="GV1682" s="20"/>
      <c r="GW1682" s="19">
        <f t="shared" si="39"/>
        <v>0</v>
      </c>
      <c r="GX1682" s="472"/>
      <c r="GY1682" s="473"/>
    </row>
    <row r="1683" spans="1:207" ht="30">
      <c r="A1683" s="47" t="s">
        <v>83</v>
      </c>
      <c r="B1683" s="475"/>
      <c r="C1683" s="144" t="s">
        <v>454</v>
      </c>
      <c r="D1683" s="237" t="s">
        <v>450</v>
      </c>
      <c r="E1683" s="6">
        <f>SUMIF(F$253:F$283,$D1683,H$253:H$283)</f>
        <v>0</v>
      </c>
      <c r="F1683" s="9"/>
      <c r="G1683" s="10"/>
      <c r="H1683" s="11"/>
      <c r="I1683" s="6">
        <f>SUMIF(J$253:J$283,$D1683,L$253:L$283)</f>
        <v>0</v>
      </c>
      <c r="J1683" s="9"/>
      <c r="K1683" s="10"/>
      <c r="L1683" s="11"/>
      <c r="M1683" s="6">
        <f>SUMIF(N$253:N$283,$D1683,P$253:P$283)</f>
        <v>0</v>
      </c>
      <c r="N1683" s="9"/>
      <c r="O1683" s="10"/>
      <c r="P1683" s="11"/>
      <c r="Q1683" s="6">
        <f>SUMIF(R$253:R$283,$D1683,T$253:T$283)</f>
        <v>0</v>
      </c>
      <c r="R1683" s="9"/>
      <c r="S1683" s="10"/>
      <c r="T1683" s="11"/>
      <c r="U1683" s="6">
        <f>SUMIF(V$253:V$283,$D1683,X$253:X$283)</f>
        <v>0</v>
      </c>
      <c r="V1683" s="9"/>
      <c r="W1683" s="10"/>
      <c r="X1683" s="11"/>
      <c r="Y1683" s="6">
        <f>SUMIF(Z$253:Z$283,$D1683,AB$253:AB$283)</f>
        <v>0</v>
      </c>
      <c r="Z1683" s="9"/>
      <c r="AA1683" s="10"/>
      <c r="AB1683" s="11"/>
      <c r="AC1683" s="6">
        <f>SUMIF(AD$253:AD$283,$D1683,AF$253:AF$283)</f>
        <v>0</v>
      </c>
      <c r="AD1683" s="9"/>
      <c r="AE1683" s="10"/>
      <c r="AF1683" s="11"/>
      <c r="AG1683" s="6">
        <f>SUMIF(AH$253:AH$283,$D1683,AJ$253:AJ$283)</f>
        <v>0</v>
      </c>
      <c r="AH1683" s="9"/>
      <c r="AI1683" s="10"/>
      <c r="AJ1683" s="11"/>
      <c r="AK1683" s="6">
        <f>SUMIF(AL$253:AL$283,$D1683,AN$253:AN$283)</f>
        <v>0</v>
      </c>
      <c r="AL1683" s="9"/>
      <c r="AM1683" s="10"/>
      <c r="AN1683" s="11"/>
      <c r="AO1683" s="6">
        <f>SUMIF(AP$253:AP$283,$D1683,AR$253:AR$283)</f>
        <v>0</v>
      </c>
      <c r="AP1683" s="9"/>
      <c r="AQ1683" s="10"/>
      <c r="AR1683" s="11"/>
      <c r="AS1683" s="6">
        <f>SUMIF(AT$253:AT$283,$D1683,AV$253:AV$283)</f>
        <v>0</v>
      </c>
      <c r="AT1683" s="9"/>
      <c r="AU1683" s="10"/>
      <c r="AV1683" s="11"/>
      <c r="AW1683" s="6">
        <f>SUMIF(AX$253:AX$283,$D1683,AZ$253:AZ$283)</f>
        <v>0</v>
      </c>
      <c r="AX1683" s="9"/>
      <c r="AY1683" s="10"/>
      <c r="AZ1683" s="11"/>
      <c r="BA1683" s="6">
        <f>SUMIF(BB$253:BB$283,$D1683,BD$253:BD$283)</f>
        <v>0</v>
      </c>
      <c r="BB1683" s="9"/>
      <c r="BC1683" s="10"/>
      <c r="BD1683" s="11"/>
      <c r="BE1683" s="6">
        <f>SUMIF(BF$253:BF$283,$D1683,BH$253:BH$283)</f>
        <v>0</v>
      </c>
      <c r="BF1683" s="9"/>
      <c r="BG1683" s="10"/>
      <c r="BH1683" s="11"/>
      <c r="BI1683" s="6">
        <f>SUMIF(BJ$253:BJ$283,$D1683,BL$253:BL$283)</f>
        <v>0</v>
      </c>
      <c r="BJ1683" s="9"/>
      <c r="BK1683" s="10"/>
      <c r="BL1683" s="11"/>
      <c r="BM1683" s="6">
        <f>SUMIF(BN$253:BN$283,$D1683,BP$253:BP$283)</f>
        <v>0</v>
      </c>
      <c r="BN1683" s="9"/>
      <c r="BO1683" s="10"/>
      <c r="BP1683" s="11"/>
      <c r="BQ1683" s="6">
        <f>SUMIF(BR$253:BR$283,$D1683,BT$253:BT$283)</f>
        <v>0</v>
      </c>
      <c r="BR1683" s="9"/>
      <c r="BS1683" s="10"/>
      <c r="BT1683" s="11"/>
      <c r="BU1683" s="6">
        <f>SUMIF(BV$253:BV$283,$D1683,BX$253:BX$283)</f>
        <v>0</v>
      </c>
      <c r="BV1683" s="9"/>
      <c r="BW1683" s="10"/>
      <c r="BX1683" s="11"/>
      <c r="BY1683" s="6">
        <f>SUMIF(BZ$253:BZ$283,$D1683,CB$253:CB$283)</f>
        <v>0</v>
      </c>
      <c r="BZ1683" s="9"/>
      <c r="CA1683" s="10"/>
      <c r="CB1683" s="11"/>
      <c r="CC1683" s="6">
        <f>SUMIF(CD$253:CD$283,$D1683,CF$253:CF$283)</f>
        <v>0</v>
      </c>
      <c r="CD1683" s="9"/>
      <c r="CE1683" s="10"/>
      <c r="CF1683" s="11"/>
      <c r="CG1683" s="6">
        <f>SUMIF(CH$253:CH$283,$D1683,CJ$253:CJ$283)</f>
        <v>0</v>
      </c>
      <c r="CH1683" s="9"/>
      <c r="CI1683" s="10"/>
      <c r="CJ1683" s="11"/>
      <c r="CK1683" s="6">
        <f>SUMIF(CL$253:CL$283,$D1683,CN$253:CN$283)</f>
        <v>0</v>
      </c>
      <c r="CL1683" s="9"/>
      <c r="CM1683" s="10"/>
      <c r="CN1683" s="11"/>
      <c r="CO1683" s="6">
        <f>SUMIF(CP$253:CP$283,$D1683,CR$253:CR$283)</f>
        <v>0</v>
      </c>
      <c r="CP1683" s="9"/>
      <c r="CQ1683" s="10"/>
      <c r="CR1683" s="11"/>
      <c r="CS1683" s="6">
        <f>SUMIF(CT$253:CT$283,$D1683,CV$253:CV$283)</f>
        <v>0</v>
      </c>
      <c r="CT1683" s="9"/>
      <c r="CU1683" s="10"/>
      <c r="CV1683" s="11"/>
      <c r="CW1683" s="6">
        <f>SUMIF(CX$253:CX$283,$D1683,CZ$253:CZ$283)</f>
        <v>0</v>
      </c>
      <c r="CX1683" s="9"/>
      <c r="CY1683" s="10"/>
      <c r="CZ1683" s="11"/>
      <c r="DA1683" s="6">
        <f>SUMIF(DB$253:DB$283,$D1683,DD$253:DD$283)</f>
        <v>0</v>
      </c>
      <c r="DB1683" s="9"/>
      <c r="DC1683" s="10"/>
      <c r="DD1683" s="11"/>
      <c r="DE1683" s="6">
        <f>SUMIF(DF$253:DF$283,$D1683,DH$253:DH$283)</f>
        <v>0</v>
      </c>
      <c r="DF1683" s="9"/>
      <c r="DG1683" s="10"/>
      <c r="DH1683" s="11"/>
      <c r="DI1683" s="6">
        <f>SUMIF(DJ$253:DJ$283,$D1683,DL$253:DL$283)</f>
        <v>0</v>
      </c>
      <c r="DJ1683" s="9"/>
      <c r="DK1683" s="10"/>
      <c r="DL1683" s="11"/>
      <c r="DM1683" s="6">
        <f>SUMIF(DN$253:DN$283,$D1683,DP$253:DP$283)</f>
        <v>0</v>
      </c>
      <c r="DN1683" s="9"/>
      <c r="DO1683" s="10"/>
      <c r="DP1683" s="11"/>
      <c r="DQ1683" s="6">
        <f>SUMIF(DR$253:DR$283,$D1683,DT$253:DT$283)</f>
        <v>0</v>
      </c>
      <c r="DR1683" s="9"/>
      <c r="DS1683" s="10"/>
      <c r="DT1683" s="11"/>
      <c r="DU1683" s="6">
        <f>SUMIF(DV$253:DV$283,$D1683,DX$253:DX$283)</f>
        <v>0</v>
      </c>
      <c r="DV1683" s="9"/>
      <c r="DW1683" s="10"/>
      <c r="DX1683" s="11"/>
      <c r="DY1683" s="6">
        <f>SUMIF(DZ$253:DZ$283,$D1683,EB$253:EB$283)</f>
        <v>0</v>
      </c>
      <c r="DZ1683" s="9"/>
      <c r="EA1683" s="10"/>
      <c r="EB1683" s="11"/>
      <c r="EC1683" s="6">
        <f>SUMIF(ED$253:ED$283,$D1683,EF$253:EF$283)</f>
        <v>0</v>
      </c>
      <c r="ED1683" s="9"/>
      <c r="EE1683" s="10"/>
      <c r="EF1683" s="11"/>
      <c r="EG1683" s="6">
        <f>SUMIF(EH$253:EH$283,$D1683,EJ$253:EJ$283)</f>
        <v>0</v>
      </c>
      <c r="EH1683" s="9"/>
      <c r="EI1683" s="10"/>
      <c r="EJ1683" s="11"/>
      <c r="EK1683" s="6">
        <f>SUMIF(EL$253:EL$283,$D1683,EN$253:EN$283)</f>
        <v>0</v>
      </c>
      <c r="EL1683" s="9"/>
      <c r="EM1683" s="10"/>
      <c r="EN1683" s="11"/>
      <c r="EO1683" s="6">
        <f>SUMIF(EP$253:EP$283,$D1683,ER$253:ER$283)</f>
        <v>0</v>
      </c>
      <c r="EP1683" s="9"/>
      <c r="EQ1683" s="10"/>
      <c r="ER1683" s="11"/>
      <c r="ES1683" s="6">
        <f>SUMIF(ET$253:ET$283,$D1683,EV$253:EV$283)</f>
        <v>0</v>
      </c>
      <c r="ET1683" s="9"/>
      <c r="EU1683" s="10"/>
      <c r="EV1683" s="11"/>
      <c r="EW1683" s="6">
        <f>SUMIF(EX$253:EX$283,$D1683,EZ$253:EZ$283)</f>
        <v>0</v>
      </c>
      <c r="EX1683" s="9"/>
      <c r="EY1683" s="10"/>
      <c r="EZ1683" s="11"/>
      <c r="FA1683" s="6">
        <f>SUMIF(FB$253:FB$283,$D1683,FD$253:FD$283)</f>
        <v>0</v>
      </c>
      <c r="FB1683" s="9"/>
      <c r="FC1683" s="10"/>
      <c r="FD1683" s="11"/>
      <c r="FE1683" s="6">
        <f>SUMIF(FF$253:FF$283,$D1683,FH$253:FH$283)</f>
        <v>0</v>
      </c>
      <c r="FF1683" s="9"/>
      <c r="FG1683" s="10"/>
      <c r="FH1683" s="11"/>
      <c r="FI1683" s="6">
        <f>SUMIF(FJ$253:FJ$283,$D1683,FL$253:FL$283)</f>
        <v>0</v>
      </c>
      <c r="FJ1683" s="9"/>
      <c r="FK1683" s="10"/>
      <c r="FL1683" s="11"/>
      <c r="FM1683" s="6">
        <f>SUMIF(FN$253:FN$283,$D1683,FP$253:FP$283)</f>
        <v>0</v>
      </c>
      <c r="FN1683" s="9"/>
      <c r="FO1683" s="10"/>
      <c r="FP1683" s="11"/>
      <c r="FQ1683" s="6">
        <f>SUMIF(FR$253:FR$283,$D1683,FT$253:FT$283)</f>
        <v>0</v>
      </c>
      <c r="FR1683" s="9"/>
      <c r="FS1683" s="10"/>
      <c r="FT1683" s="11"/>
      <c r="FU1683" s="6">
        <f>SUMIF(FV$253:FV$283,$D1683,FX$253:FX$283)</f>
        <v>0</v>
      </c>
      <c r="FV1683" s="9"/>
      <c r="FW1683" s="10"/>
      <c r="FX1683" s="11"/>
      <c r="FY1683" s="6">
        <f>SUMIF(FZ$253:FZ$283,$D1683,GB$253:GB$283)</f>
        <v>0</v>
      </c>
      <c r="FZ1683" s="9"/>
      <c r="GA1683" s="10"/>
      <c r="GB1683" s="11"/>
      <c r="GC1683" s="6">
        <f>SUMIF(GD$253:GD$283,$D1683,GF$253:GF$283)</f>
        <v>0</v>
      </c>
      <c r="GD1683" s="9"/>
      <c r="GE1683" s="10"/>
      <c r="GF1683" s="11"/>
      <c r="GG1683" s="6">
        <f>SUMIF(GH$253:GH$283,$D1683,GJ$253:GJ$283)</f>
        <v>0</v>
      </c>
      <c r="GH1683" s="9"/>
      <c r="GI1683" s="10"/>
      <c r="GJ1683" s="11"/>
      <c r="GK1683" s="6">
        <f>SUMIF(GL$253:GL$283,$D1683,GN$253:GN$283)</f>
        <v>0</v>
      </c>
      <c r="GL1683" s="9"/>
      <c r="GM1683" s="10"/>
      <c r="GN1683" s="11"/>
      <c r="GO1683" s="6">
        <f>SUMIF(GP$253:GP$283,$D1683,GR$253:GR$283)</f>
        <v>0</v>
      </c>
      <c r="GP1683" s="9"/>
      <c r="GQ1683" s="10"/>
      <c r="GR1683" s="11"/>
      <c r="GS1683" s="6">
        <f>SUMIF(GT$253:GT$283,$D1683,GV$253:GV$283)</f>
        <v>0</v>
      </c>
      <c r="GT1683" s="9"/>
      <c r="GU1683" s="10"/>
      <c r="GV1683" s="20"/>
      <c r="GW1683" s="19">
        <f t="shared" si="39"/>
        <v>0</v>
      </c>
      <c r="GX1683" s="472"/>
      <c r="GY1683" s="473"/>
    </row>
    <row r="1684" spans="1:207" ht="30">
      <c r="A1684" s="47" t="s">
        <v>84</v>
      </c>
      <c r="B1684" s="475"/>
      <c r="C1684" s="144" t="s">
        <v>454</v>
      </c>
      <c r="D1684" s="237" t="s">
        <v>450</v>
      </c>
      <c r="E1684" s="6">
        <f>SUMIF(F$284:F$314,$D1684,H$284:H$314)</f>
        <v>0</v>
      </c>
      <c r="F1684" s="9"/>
      <c r="G1684" s="10"/>
      <c r="H1684" s="11"/>
      <c r="I1684" s="6">
        <f>SUMIF(J$284:J$314,$D1684,L$284:L$314)</f>
        <v>0</v>
      </c>
      <c r="J1684" s="9"/>
      <c r="K1684" s="10"/>
      <c r="L1684" s="11"/>
      <c r="M1684" s="6">
        <f>SUMIF(N$284:N$314,$D1684,P$284:P$314)</f>
        <v>0</v>
      </c>
      <c r="N1684" s="9"/>
      <c r="O1684" s="10"/>
      <c r="P1684" s="11"/>
      <c r="Q1684" s="6">
        <f>SUMIF(R$284:R$314,$D1684,T$284:T$314)</f>
        <v>0</v>
      </c>
      <c r="R1684" s="9"/>
      <c r="S1684" s="10"/>
      <c r="T1684" s="11"/>
      <c r="U1684" s="6">
        <f>SUMIF(V$284:V$314,$D1684,X$284:X$314)</f>
        <v>0</v>
      </c>
      <c r="V1684" s="9"/>
      <c r="W1684" s="10"/>
      <c r="X1684" s="11"/>
      <c r="Y1684" s="6">
        <f>SUMIF(Z$284:Z$314,$D1684,AB$284:AB$314)</f>
        <v>0</v>
      </c>
      <c r="Z1684" s="9"/>
      <c r="AA1684" s="10"/>
      <c r="AB1684" s="11"/>
      <c r="AC1684" s="6">
        <f>SUMIF(AD$284:AD$314,$D1684,AF$284:AF$314)</f>
        <v>0</v>
      </c>
      <c r="AD1684" s="9"/>
      <c r="AE1684" s="10"/>
      <c r="AF1684" s="11"/>
      <c r="AG1684" s="6">
        <f>SUMIF(AH$284:AH$314,$D1684,AJ$284:AJ$314)</f>
        <v>0</v>
      </c>
      <c r="AH1684" s="9"/>
      <c r="AI1684" s="10"/>
      <c r="AJ1684" s="11"/>
      <c r="AK1684" s="6">
        <f>SUMIF(AL$284:AL$314,$D1684,AN$284:AN$314)</f>
        <v>0</v>
      </c>
      <c r="AL1684" s="9"/>
      <c r="AM1684" s="10"/>
      <c r="AN1684" s="11"/>
      <c r="AO1684" s="6">
        <f>SUMIF(AP$284:AP$314,$D1684,AR$284:AR$314)</f>
        <v>0</v>
      </c>
      <c r="AP1684" s="9"/>
      <c r="AQ1684" s="10"/>
      <c r="AR1684" s="11"/>
      <c r="AS1684" s="6">
        <f>SUMIF(AT$284:AT$314,$D1684,AV$284:AV$314)</f>
        <v>0</v>
      </c>
      <c r="AT1684" s="9"/>
      <c r="AU1684" s="10"/>
      <c r="AV1684" s="11"/>
      <c r="AW1684" s="6">
        <f>SUMIF(AX$284:AX$314,$D1684,AZ$284:AZ$314)</f>
        <v>0</v>
      </c>
      <c r="AX1684" s="9"/>
      <c r="AY1684" s="10"/>
      <c r="AZ1684" s="11"/>
      <c r="BA1684" s="6">
        <f>SUMIF(BB$284:BB$314,$D1684,BD$284:BD$314)</f>
        <v>0</v>
      </c>
      <c r="BB1684" s="9"/>
      <c r="BC1684" s="10"/>
      <c r="BD1684" s="11"/>
      <c r="BE1684" s="6">
        <f>SUMIF(BF$284:BF$314,$D1684,BH$284:BH$314)</f>
        <v>0</v>
      </c>
      <c r="BF1684" s="9"/>
      <c r="BG1684" s="10"/>
      <c r="BH1684" s="11"/>
      <c r="BI1684" s="6">
        <f>SUMIF(BJ$284:BJ$314,$D1684,BL$284:BL$314)</f>
        <v>0</v>
      </c>
      <c r="BJ1684" s="9"/>
      <c r="BK1684" s="10"/>
      <c r="BL1684" s="11"/>
      <c r="BM1684" s="6">
        <f>SUMIF(BN$284:BN$314,$D1684,BP$284:BP$314)</f>
        <v>0</v>
      </c>
      <c r="BN1684" s="9"/>
      <c r="BO1684" s="10"/>
      <c r="BP1684" s="11"/>
      <c r="BQ1684" s="6">
        <f>SUMIF(BR$284:BR$314,$D1684,BT$284:BT$314)</f>
        <v>0</v>
      </c>
      <c r="BR1684" s="9"/>
      <c r="BS1684" s="10"/>
      <c r="BT1684" s="11"/>
      <c r="BU1684" s="6">
        <f>SUMIF(BV$284:BV$314,$D1684,BX$284:BX$314)</f>
        <v>0</v>
      </c>
      <c r="BV1684" s="9"/>
      <c r="BW1684" s="10"/>
      <c r="BX1684" s="11"/>
      <c r="BY1684" s="6">
        <f>SUMIF(BZ$284:BZ$314,$D1684,CB$284:CB$314)</f>
        <v>0</v>
      </c>
      <c r="BZ1684" s="9"/>
      <c r="CA1684" s="10"/>
      <c r="CB1684" s="11"/>
      <c r="CC1684" s="6">
        <f>SUMIF(CD$284:CD$314,$D1684,CF$284:CF$314)</f>
        <v>0</v>
      </c>
      <c r="CD1684" s="9"/>
      <c r="CE1684" s="10"/>
      <c r="CF1684" s="11"/>
      <c r="CG1684" s="6">
        <f>SUMIF(CH$284:CH$314,$D1684,CJ$284:CJ$314)</f>
        <v>0</v>
      </c>
      <c r="CH1684" s="9"/>
      <c r="CI1684" s="10"/>
      <c r="CJ1684" s="11"/>
      <c r="CK1684" s="6">
        <f>SUMIF(CL$284:CL$314,$D1684,CN$284:CN$314)</f>
        <v>0</v>
      </c>
      <c r="CL1684" s="9"/>
      <c r="CM1684" s="10"/>
      <c r="CN1684" s="11"/>
      <c r="CO1684" s="6">
        <f>SUMIF(CP$284:CP$314,$D1684,CR$284:CR$314)</f>
        <v>0</v>
      </c>
      <c r="CP1684" s="9"/>
      <c r="CQ1684" s="10"/>
      <c r="CR1684" s="11"/>
      <c r="CS1684" s="6">
        <f>SUMIF(CT$284:CT$314,$D1684,CV$284:CV$314)</f>
        <v>0</v>
      </c>
      <c r="CT1684" s="9"/>
      <c r="CU1684" s="10"/>
      <c r="CV1684" s="11"/>
      <c r="CW1684" s="6">
        <f>SUMIF(CX$284:CX$314,$D1684,CZ$284:CZ$314)</f>
        <v>0</v>
      </c>
      <c r="CX1684" s="9"/>
      <c r="CY1684" s="10"/>
      <c r="CZ1684" s="11"/>
      <c r="DA1684" s="6">
        <f>SUMIF(DB$284:DB$314,$D1684,DD$284:DD$314)</f>
        <v>0</v>
      </c>
      <c r="DB1684" s="9"/>
      <c r="DC1684" s="10"/>
      <c r="DD1684" s="11"/>
      <c r="DE1684" s="6">
        <f>SUMIF(DF$284:DF$314,$D1684,DH$284:DH$314)</f>
        <v>0</v>
      </c>
      <c r="DF1684" s="9"/>
      <c r="DG1684" s="10"/>
      <c r="DH1684" s="11"/>
      <c r="DI1684" s="6">
        <f>SUMIF(DJ$284:DJ$314,$D1684,DL$284:DL$314)</f>
        <v>0</v>
      </c>
      <c r="DJ1684" s="9"/>
      <c r="DK1684" s="10"/>
      <c r="DL1684" s="11"/>
      <c r="DM1684" s="6">
        <f>SUMIF(DN$284:DN$314,$D1684,DP$284:DP$314)</f>
        <v>0</v>
      </c>
      <c r="DN1684" s="9"/>
      <c r="DO1684" s="10"/>
      <c r="DP1684" s="11"/>
      <c r="DQ1684" s="6">
        <f>SUMIF(DR$284:DR$314,$D1684,DT$284:DT$314)</f>
        <v>0</v>
      </c>
      <c r="DR1684" s="9"/>
      <c r="DS1684" s="10"/>
      <c r="DT1684" s="11"/>
      <c r="DU1684" s="6">
        <f>SUMIF(DV$284:DV$314,$D1684,DX$284:DX$314)</f>
        <v>0</v>
      </c>
      <c r="DV1684" s="9"/>
      <c r="DW1684" s="10"/>
      <c r="DX1684" s="11"/>
      <c r="DY1684" s="6">
        <f>SUMIF(DZ$284:DZ$314,$D1684,EB$284:EB$314)</f>
        <v>0</v>
      </c>
      <c r="DZ1684" s="9"/>
      <c r="EA1684" s="10"/>
      <c r="EB1684" s="11"/>
      <c r="EC1684" s="6">
        <f>SUMIF(ED$284:ED$314,$D1684,EF$284:EF$314)</f>
        <v>0</v>
      </c>
      <c r="ED1684" s="9"/>
      <c r="EE1684" s="10"/>
      <c r="EF1684" s="11"/>
      <c r="EG1684" s="6">
        <f>SUMIF(EH$284:EH$314,$D1684,EJ$284:EJ$314)</f>
        <v>0</v>
      </c>
      <c r="EH1684" s="9"/>
      <c r="EI1684" s="10"/>
      <c r="EJ1684" s="11"/>
      <c r="EK1684" s="6">
        <f>SUMIF(EL$284:EL$314,$D1684,EN$284:EN$314)</f>
        <v>0</v>
      </c>
      <c r="EL1684" s="9"/>
      <c r="EM1684" s="10"/>
      <c r="EN1684" s="11"/>
      <c r="EO1684" s="6">
        <f>SUMIF(EP$284:EP$314,$D1684,ER$284:ER$314)</f>
        <v>0</v>
      </c>
      <c r="EP1684" s="9"/>
      <c r="EQ1684" s="10"/>
      <c r="ER1684" s="11"/>
      <c r="ES1684" s="6">
        <f>SUMIF(ET$284:ET$314,$D1684,EV$284:EV$314)</f>
        <v>0</v>
      </c>
      <c r="ET1684" s="9"/>
      <c r="EU1684" s="10"/>
      <c r="EV1684" s="11"/>
      <c r="EW1684" s="6">
        <f>SUMIF(EX$284:EX$314,$D1684,EZ$284:EZ$314)</f>
        <v>0</v>
      </c>
      <c r="EX1684" s="9"/>
      <c r="EY1684" s="10"/>
      <c r="EZ1684" s="11"/>
      <c r="FA1684" s="6">
        <f>SUMIF(FB$284:FB$314,$D1684,FD$284:FD$314)</f>
        <v>0</v>
      </c>
      <c r="FB1684" s="9"/>
      <c r="FC1684" s="10"/>
      <c r="FD1684" s="11"/>
      <c r="FE1684" s="6">
        <f>SUMIF(FF$284:FF$314,$D1684,FH$284:FH$314)</f>
        <v>0</v>
      </c>
      <c r="FF1684" s="9"/>
      <c r="FG1684" s="10"/>
      <c r="FH1684" s="11"/>
      <c r="FI1684" s="6">
        <f>SUMIF(FJ$284:FJ$314,$D1684,FL$284:FL$314)</f>
        <v>0</v>
      </c>
      <c r="FJ1684" s="9"/>
      <c r="FK1684" s="10"/>
      <c r="FL1684" s="11"/>
      <c r="FM1684" s="6">
        <f>SUMIF(FN$284:FN$314,$D1684,FP$284:FP$314)</f>
        <v>0</v>
      </c>
      <c r="FN1684" s="9"/>
      <c r="FO1684" s="10"/>
      <c r="FP1684" s="11"/>
      <c r="FQ1684" s="6">
        <f>SUMIF(FR$284:FR$314,$D1684,FT$284:FT$314)</f>
        <v>0</v>
      </c>
      <c r="FR1684" s="9"/>
      <c r="FS1684" s="10"/>
      <c r="FT1684" s="11"/>
      <c r="FU1684" s="6">
        <f>SUMIF(FV$284:FV$314,$D1684,FX$284:FX$314)</f>
        <v>0</v>
      </c>
      <c r="FV1684" s="9"/>
      <c r="FW1684" s="10"/>
      <c r="FX1684" s="11"/>
      <c r="FY1684" s="6">
        <f>SUMIF(FZ$284:FZ$314,$D1684,GB$284:GB$314)</f>
        <v>0</v>
      </c>
      <c r="FZ1684" s="9"/>
      <c r="GA1684" s="10"/>
      <c r="GB1684" s="11"/>
      <c r="GC1684" s="6">
        <f>SUMIF(GD$284:GD$314,$D1684,GF$284:GF$314)</f>
        <v>0</v>
      </c>
      <c r="GD1684" s="9"/>
      <c r="GE1684" s="10"/>
      <c r="GF1684" s="11"/>
      <c r="GG1684" s="6">
        <f>SUMIF(GH$284:GH$314,$D1684,GJ$284:GJ$314)</f>
        <v>0</v>
      </c>
      <c r="GH1684" s="9"/>
      <c r="GI1684" s="10"/>
      <c r="GJ1684" s="11"/>
      <c r="GK1684" s="6">
        <f>SUMIF(GL$284:GL$314,$D1684,GN$284:GN$314)</f>
        <v>0</v>
      </c>
      <c r="GL1684" s="9"/>
      <c r="GM1684" s="10"/>
      <c r="GN1684" s="11"/>
      <c r="GO1684" s="6">
        <f>SUMIF(GP$284:GP$314,$D1684,GR$284:GR$314)</f>
        <v>0</v>
      </c>
      <c r="GP1684" s="9"/>
      <c r="GQ1684" s="10"/>
      <c r="GR1684" s="11"/>
      <c r="GS1684" s="6">
        <f>SUMIF(GT$284:GT$314,$D1684,GV$284:GV$314)</f>
        <v>0</v>
      </c>
      <c r="GT1684" s="9"/>
      <c r="GU1684" s="10"/>
      <c r="GV1684" s="20"/>
      <c r="GW1684" s="19">
        <f t="shared" si="39"/>
        <v>0</v>
      </c>
      <c r="GX1684" s="472"/>
      <c r="GY1684" s="473"/>
    </row>
    <row r="1685" spans="1:207" ht="30">
      <c r="A1685" s="47" t="s">
        <v>85</v>
      </c>
      <c r="B1685" s="475"/>
      <c r="C1685" s="144" t="s">
        <v>454</v>
      </c>
      <c r="D1685" s="237" t="s">
        <v>450</v>
      </c>
      <c r="E1685" s="7">
        <f>SUMIF(F$315:F$345,$D1685,H$315:H$345)</f>
        <v>0</v>
      </c>
      <c r="F1685" s="12"/>
      <c r="G1685" s="13"/>
      <c r="H1685" s="14"/>
      <c r="I1685" s="6">
        <f>SUMIF(J$315:J$345,$D1685,L$315:L$345)</f>
        <v>0</v>
      </c>
      <c r="J1685" s="12"/>
      <c r="K1685" s="13"/>
      <c r="L1685" s="14"/>
      <c r="M1685" s="7">
        <f>SUMIF(N$315:N$345,$D1685,P$315:P$345)</f>
        <v>0</v>
      </c>
      <c r="N1685" s="12"/>
      <c r="O1685" s="13"/>
      <c r="P1685" s="14"/>
      <c r="Q1685" s="6">
        <f>SUMIF(R$315:R$345,$D1685,T$315:T$345)</f>
        <v>0</v>
      </c>
      <c r="R1685" s="12"/>
      <c r="S1685" s="13"/>
      <c r="T1685" s="14"/>
      <c r="U1685" s="7">
        <f>SUMIF(V$315:V$345,$D1685,X$315:X$345)</f>
        <v>0</v>
      </c>
      <c r="V1685" s="12"/>
      <c r="W1685" s="13"/>
      <c r="X1685" s="14"/>
      <c r="Y1685" s="6">
        <f>SUMIF(Z$315:Z$345,$D1685,AB$315:AB$345)</f>
        <v>0</v>
      </c>
      <c r="Z1685" s="12"/>
      <c r="AA1685" s="13"/>
      <c r="AB1685" s="14"/>
      <c r="AC1685" s="7">
        <f>SUMIF(AD$315:AD$345,$D1685,AF$315:AF$345)</f>
        <v>0</v>
      </c>
      <c r="AD1685" s="12"/>
      <c r="AE1685" s="13"/>
      <c r="AF1685" s="14"/>
      <c r="AG1685" s="7">
        <f>SUMIF(AH$315:AH$345,$D1685,AJ$315:AJ$345)</f>
        <v>0</v>
      </c>
      <c r="AH1685" s="12"/>
      <c r="AI1685" s="13"/>
      <c r="AJ1685" s="14"/>
      <c r="AK1685" s="7">
        <f>SUMIF(AL$315:AL$345,$D1685,AN$315:AN$345)</f>
        <v>0</v>
      </c>
      <c r="AL1685" s="12"/>
      <c r="AM1685" s="13"/>
      <c r="AN1685" s="14"/>
      <c r="AO1685" s="7">
        <f>SUMIF(AP$315:AP$345,$D1685,AR$315:AR$345)</f>
        <v>0</v>
      </c>
      <c r="AP1685" s="12"/>
      <c r="AQ1685" s="13"/>
      <c r="AR1685" s="14"/>
      <c r="AS1685" s="7">
        <f>SUMIF(AT$315:AT$345,$D1685,AV$315:AV$345)</f>
        <v>0</v>
      </c>
      <c r="AT1685" s="12"/>
      <c r="AU1685" s="13"/>
      <c r="AV1685" s="14"/>
      <c r="AW1685" s="7">
        <f>SUMIF(AX$315:AX$345,$D1685,AZ$315:AZ$345)</f>
        <v>0</v>
      </c>
      <c r="AX1685" s="12"/>
      <c r="AY1685" s="13"/>
      <c r="AZ1685" s="14"/>
      <c r="BA1685" s="7">
        <f>SUMIF(BB$315:BB$345,$D1685,BD$315:BD$345)</f>
        <v>0</v>
      </c>
      <c r="BB1685" s="12"/>
      <c r="BC1685" s="13"/>
      <c r="BD1685" s="14"/>
      <c r="BE1685" s="7">
        <f>SUMIF(BF$315:BF$345,$D1685,BH$315:BH$345)</f>
        <v>0</v>
      </c>
      <c r="BF1685" s="12"/>
      <c r="BG1685" s="13"/>
      <c r="BH1685" s="14"/>
      <c r="BI1685" s="7">
        <f>SUMIF(BJ$315:BJ$345,$D1685,BL$315:BL$345)</f>
        <v>0</v>
      </c>
      <c r="BJ1685" s="12"/>
      <c r="BK1685" s="13"/>
      <c r="BL1685" s="14"/>
      <c r="BM1685" s="7">
        <f>SUMIF(BN$315:BN$345,$D1685,BP$315:BP$345)</f>
        <v>0</v>
      </c>
      <c r="BN1685" s="12"/>
      <c r="BO1685" s="13"/>
      <c r="BP1685" s="14"/>
      <c r="BQ1685" s="7">
        <f>SUMIF(BR$315:BR$345,$D1685,BT$315:BT$345)</f>
        <v>0</v>
      </c>
      <c r="BR1685" s="12"/>
      <c r="BS1685" s="13"/>
      <c r="BT1685" s="14"/>
      <c r="BU1685" s="7">
        <f>SUMIF(BV$315:BV$345,$D1685,BX$315:BX$345)</f>
        <v>0</v>
      </c>
      <c r="BV1685" s="12"/>
      <c r="BW1685" s="13"/>
      <c r="BX1685" s="14"/>
      <c r="BY1685" s="7">
        <f>SUMIF(BZ$315:BZ$345,$D1685,CB$315:CB$345)</f>
        <v>0</v>
      </c>
      <c r="BZ1685" s="12"/>
      <c r="CA1685" s="13"/>
      <c r="CB1685" s="14"/>
      <c r="CC1685" s="7">
        <f>SUMIF(CD$315:CD$345,$D1685,CF$315:CF$345)</f>
        <v>0</v>
      </c>
      <c r="CD1685" s="12"/>
      <c r="CE1685" s="13"/>
      <c r="CF1685" s="14"/>
      <c r="CG1685" s="7">
        <f>SUMIF(CH$315:CH$345,$D1685,CJ$315:CJ$345)</f>
        <v>0</v>
      </c>
      <c r="CH1685" s="12"/>
      <c r="CI1685" s="13"/>
      <c r="CJ1685" s="14"/>
      <c r="CK1685" s="7">
        <f>SUMIF(CL$315:CL$345,$D1685,CN$315:CN$345)</f>
        <v>0</v>
      </c>
      <c r="CL1685" s="12"/>
      <c r="CM1685" s="13"/>
      <c r="CN1685" s="14"/>
      <c r="CO1685" s="7">
        <f>SUMIF(CP$315:CP$345,$D1685,CR$315:CR$345)</f>
        <v>0</v>
      </c>
      <c r="CP1685" s="12"/>
      <c r="CQ1685" s="13"/>
      <c r="CR1685" s="14"/>
      <c r="CS1685" s="7">
        <f>SUMIF(CT$315:CT$345,$D1685,CV$315:CV$345)</f>
        <v>0</v>
      </c>
      <c r="CT1685" s="12"/>
      <c r="CU1685" s="13"/>
      <c r="CV1685" s="14"/>
      <c r="CW1685" s="7">
        <f>SUMIF(CX$315:CX$345,$D1685,CZ$315:CZ$345)</f>
        <v>0</v>
      </c>
      <c r="CX1685" s="12"/>
      <c r="CY1685" s="13"/>
      <c r="CZ1685" s="14"/>
      <c r="DA1685" s="7">
        <f>SUMIF(DB$315:DB$345,$D1685,DD$315:DD$345)</f>
        <v>0</v>
      </c>
      <c r="DB1685" s="12"/>
      <c r="DC1685" s="13"/>
      <c r="DD1685" s="14"/>
      <c r="DE1685" s="7">
        <f>SUMIF(DF$315:DF$345,$D1685,DH$315:DH$345)</f>
        <v>0</v>
      </c>
      <c r="DF1685" s="12"/>
      <c r="DG1685" s="13"/>
      <c r="DH1685" s="14"/>
      <c r="DI1685" s="7">
        <f>SUMIF(DJ$315:DJ$345,$D1685,DL$315:DL$345)</f>
        <v>0</v>
      </c>
      <c r="DJ1685" s="12"/>
      <c r="DK1685" s="13"/>
      <c r="DL1685" s="14"/>
      <c r="DM1685" s="7">
        <f>SUMIF(DN$315:DN$345,$D1685,DP$315:DP$345)</f>
        <v>0</v>
      </c>
      <c r="DN1685" s="12"/>
      <c r="DO1685" s="13"/>
      <c r="DP1685" s="14"/>
      <c r="DQ1685" s="7">
        <f>SUMIF(DR$315:DR$345,$D1685,DT$315:DT$345)</f>
        <v>0</v>
      </c>
      <c r="DR1685" s="12"/>
      <c r="DS1685" s="13"/>
      <c r="DT1685" s="14"/>
      <c r="DU1685" s="7">
        <f>SUMIF(DV$315:DV$345,$D1685,DX$315:DX$345)</f>
        <v>0</v>
      </c>
      <c r="DV1685" s="12"/>
      <c r="DW1685" s="13"/>
      <c r="DX1685" s="14"/>
      <c r="DY1685" s="7">
        <f>SUMIF(DZ$315:DZ$345,$D1685,EB$315:EB$345)</f>
        <v>0</v>
      </c>
      <c r="DZ1685" s="12"/>
      <c r="EA1685" s="13"/>
      <c r="EB1685" s="14"/>
      <c r="EC1685" s="7">
        <f>SUMIF(ED$315:ED$345,$D1685,EF$315:EF$345)</f>
        <v>0</v>
      </c>
      <c r="ED1685" s="12"/>
      <c r="EE1685" s="13"/>
      <c r="EF1685" s="14"/>
      <c r="EG1685" s="7">
        <f>SUMIF(EH$315:EH$345,$D1685,EJ$315:EJ$345)</f>
        <v>0</v>
      </c>
      <c r="EH1685" s="12"/>
      <c r="EI1685" s="13"/>
      <c r="EJ1685" s="14"/>
      <c r="EK1685" s="7">
        <f>SUMIF(EL$315:EL$345,$D1685,EN$315:EN$345)</f>
        <v>0</v>
      </c>
      <c r="EL1685" s="12"/>
      <c r="EM1685" s="13"/>
      <c r="EN1685" s="14"/>
      <c r="EO1685" s="7">
        <f>SUMIF(EP$315:EP$345,$D1685,ER$315:ER$345)</f>
        <v>0</v>
      </c>
      <c r="EP1685" s="12"/>
      <c r="EQ1685" s="13"/>
      <c r="ER1685" s="14"/>
      <c r="ES1685" s="7">
        <f>SUMIF(ET$315:ET$345,$D1685,EV$315:EV$345)</f>
        <v>0</v>
      </c>
      <c r="ET1685" s="12"/>
      <c r="EU1685" s="13"/>
      <c r="EV1685" s="14"/>
      <c r="EW1685" s="7">
        <f>SUMIF(EX$315:EX$345,$D1685,EZ$315:EZ$345)</f>
        <v>0</v>
      </c>
      <c r="EX1685" s="12"/>
      <c r="EY1685" s="13"/>
      <c r="EZ1685" s="14"/>
      <c r="FA1685" s="7">
        <f>SUMIF(FB$315:FB$345,$D1685,FD$315:FD$345)</f>
        <v>0</v>
      </c>
      <c r="FB1685" s="12"/>
      <c r="FC1685" s="13"/>
      <c r="FD1685" s="14"/>
      <c r="FE1685" s="7">
        <f>SUMIF(FF$315:FF$345,$D1685,FH$315:FH$345)</f>
        <v>0</v>
      </c>
      <c r="FF1685" s="12"/>
      <c r="FG1685" s="13"/>
      <c r="FH1685" s="14"/>
      <c r="FI1685" s="7">
        <f>SUMIF(FJ$315:FJ$345,$D1685,FL$315:FL$345)</f>
        <v>0</v>
      </c>
      <c r="FJ1685" s="12"/>
      <c r="FK1685" s="13"/>
      <c r="FL1685" s="14"/>
      <c r="FM1685" s="7">
        <f>SUMIF(FN$315:FN$345,$D1685,FP$315:FP$345)</f>
        <v>0</v>
      </c>
      <c r="FN1685" s="12"/>
      <c r="FO1685" s="13"/>
      <c r="FP1685" s="14"/>
      <c r="FQ1685" s="7">
        <f>SUMIF(FR$315:FR$345,$D1685,FT$315:FT$345)</f>
        <v>0</v>
      </c>
      <c r="FR1685" s="12"/>
      <c r="FS1685" s="13"/>
      <c r="FT1685" s="14"/>
      <c r="FU1685" s="7">
        <f>SUMIF(FV$315:FV$345,$D1685,FX$315:FX$345)</f>
        <v>0</v>
      </c>
      <c r="FV1685" s="12"/>
      <c r="FW1685" s="13"/>
      <c r="FX1685" s="14"/>
      <c r="FY1685" s="7">
        <f>SUMIF(FZ$315:FZ$345,$D1685,GB$315:GB$345)</f>
        <v>0</v>
      </c>
      <c r="FZ1685" s="12"/>
      <c r="GA1685" s="13"/>
      <c r="GB1685" s="14"/>
      <c r="GC1685" s="7">
        <f>SUMIF(GD$315:GD$345,$D1685,GF$315:GF$345)</f>
        <v>0</v>
      </c>
      <c r="GD1685" s="12"/>
      <c r="GE1685" s="13"/>
      <c r="GF1685" s="14"/>
      <c r="GG1685" s="7">
        <f>SUMIF(GH$315:GH$345,$D1685,GJ$315:GJ$345)</f>
        <v>0</v>
      </c>
      <c r="GH1685" s="12"/>
      <c r="GI1685" s="13"/>
      <c r="GJ1685" s="14"/>
      <c r="GK1685" s="7">
        <f>SUMIF(GL$315:GL$345,$D1685,GN$315:GN$345)</f>
        <v>0</v>
      </c>
      <c r="GL1685" s="12"/>
      <c r="GM1685" s="13"/>
      <c r="GN1685" s="14"/>
      <c r="GO1685" s="7">
        <f>SUMIF(GP$315:GP$345,$D1685,GR$315:GR$345)</f>
        <v>0</v>
      </c>
      <c r="GP1685" s="12"/>
      <c r="GQ1685" s="13"/>
      <c r="GR1685" s="14"/>
      <c r="GS1685" s="7">
        <f>SUMIF(GT$315:GT$345,$D1685,GV$315:GV$345)</f>
        <v>0</v>
      </c>
      <c r="GT1685" s="12"/>
      <c r="GU1685" s="13"/>
      <c r="GV1685" s="21"/>
      <c r="GW1685" s="19">
        <f t="shared" si="39"/>
        <v>0</v>
      </c>
      <c r="GX1685" s="472"/>
      <c r="GY1685" s="473"/>
    </row>
    <row r="1686" spans="1:207" ht="30.75" thickBot="1">
      <c r="A1686" s="162" t="s">
        <v>86</v>
      </c>
      <c r="B1686" s="476"/>
      <c r="C1686" s="329" t="s">
        <v>454</v>
      </c>
      <c r="D1686" s="239" t="s">
        <v>450</v>
      </c>
      <c r="E1686" s="8">
        <f>SUMIF(F$346:F$376,$D1686,H$346:H$376)</f>
        <v>0</v>
      </c>
      <c r="F1686" s="15"/>
      <c r="G1686" s="16"/>
      <c r="H1686" s="16"/>
      <c r="I1686" s="6">
        <f>SUMIF(J$346:J$376,$D1686,L$346:L$376)</f>
        <v>0</v>
      </c>
      <c r="J1686" s="15"/>
      <c r="K1686" s="16"/>
      <c r="L1686" s="16"/>
      <c r="M1686" s="8">
        <f>SUMIF(N$346:N$376,$D1686,P$346:P$376)</f>
        <v>0</v>
      </c>
      <c r="N1686" s="15"/>
      <c r="O1686" s="16"/>
      <c r="P1686" s="16"/>
      <c r="Q1686" s="6">
        <f>SUMIF(R$346:R$376,$D1686,T$346:T$376)</f>
        <v>0</v>
      </c>
      <c r="R1686" s="15"/>
      <c r="S1686" s="16"/>
      <c r="T1686" s="16"/>
      <c r="U1686" s="8">
        <f>SUMIF(V$346:V$376,$D1686,X$346:X$376)</f>
        <v>0</v>
      </c>
      <c r="V1686" s="15"/>
      <c r="W1686" s="16"/>
      <c r="X1686" s="16"/>
      <c r="Y1686" s="6">
        <f>SUMIF(Z$346:Z$376,$D1686,AB$346:AB$376)</f>
        <v>0</v>
      </c>
      <c r="Z1686" s="15"/>
      <c r="AA1686" s="16"/>
      <c r="AB1686" s="16"/>
      <c r="AC1686" s="8">
        <f>SUMIF(AD$346:AD$376,$D1686,AF$346:AF$376)</f>
        <v>0</v>
      </c>
      <c r="AD1686" s="15"/>
      <c r="AE1686" s="16"/>
      <c r="AF1686" s="16"/>
      <c r="AG1686" s="8">
        <f>SUMIF(AH$346:AH$376,$D1686,AJ$346:AJ$376)</f>
        <v>0</v>
      </c>
      <c r="AH1686" s="15"/>
      <c r="AI1686" s="16"/>
      <c r="AJ1686" s="16"/>
      <c r="AK1686" s="8">
        <f>SUMIF(AL$346:AL$376,$D1686,AN$346:AN$376)</f>
        <v>0</v>
      </c>
      <c r="AL1686" s="15"/>
      <c r="AM1686" s="16"/>
      <c r="AN1686" s="16"/>
      <c r="AO1686" s="8">
        <f>SUMIF(AP$346:AP$376,$D1686,AR$346:AR$376)</f>
        <v>0</v>
      </c>
      <c r="AP1686" s="15"/>
      <c r="AQ1686" s="16"/>
      <c r="AR1686" s="16"/>
      <c r="AS1686" s="8">
        <f>SUMIF(AT$346:AT$376,$D1686,AV$346:AV$376)</f>
        <v>0</v>
      </c>
      <c r="AT1686" s="15"/>
      <c r="AU1686" s="16"/>
      <c r="AV1686" s="16"/>
      <c r="AW1686" s="8">
        <f>SUMIF(AX$346:AX$376,$D1686,AZ$346:AZ$376)</f>
        <v>0</v>
      </c>
      <c r="AX1686" s="15"/>
      <c r="AY1686" s="16"/>
      <c r="AZ1686" s="16"/>
      <c r="BA1686" s="8">
        <f>SUMIF(BB$346:BB$376,$D1686,BD$346:BD$376)</f>
        <v>0</v>
      </c>
      <c r="BB1686" s="15"/>
      <c r="BC1686" s="16"/>
      <c r="BD1686" s="16"/>
      <c r="BE1686" s="8">
        <f>SUMIF(BF$346:BF$376,$D1686,BH$346:BH$376)</f>
        <v>0</v>
      </c>
      <c r="BF1686" s="15"/>
      <c r="BG1686" s="16"/>
      <c r="BH1686" s="16"/>
      <c r="BI1686" s="8">
        <f>SUMIF(BJ$346:BJ$376,$D1686,BL$346:BL$376)</f>
        <v>0</v>
      </c>
      <c r="BJ1686" s="15"/>
      <c r="BK1686" s="16"/>
      <c r="BL1686" s="16"/>
      <c r="BM1686" s="8">
        <f>SUMIF(BN$346:BN$376,$D1686,BP$346:BP$376)</f>
        <v>0</v>
      </c>
      <c r="BN1686" s="15"/>
      <c r="BO1686" s="16"/>
      <c r="BP1686" s="16"/>
      <c r="BQ1686" s="8">
        <f>SUMIF(BR$346:BR$376,$D1686,BT$346:BT$376)</f>
        <v>0</v>
      </c>
      <c r="BR1686" s="15"/>
      <c r="BS1686" s="16"/>
      <c r="BT1686" s="16"/>
      <c r="BU1686" s="8">
        <f>SUMIF(BV$346:BV$376,$D1686,BX$346:BX$376)</f>
        <v>0</v>
      </c>
      <c r="BV1686" s="15"/>
      <c r="BW1686" s="16"/>
      <c r="BX1686" s="16"/>
      <c r="BY1686" s="8">
        <f>SUMIF(BZ$346:BZ$376,$D1686,CB$346:CB$376)</f>
        <v>0</v>
      </c>
      <c r="BZ1686" s="15"/>
      <c r="CA1686" s="16"/>
      <c r="CB1686" s="16"/>
      <c r="CC1686" s="8">
        <f>SUMIF(CD$346:CD$376,$D1686,CF$346:CF$376)</f>
        <v>0</v>
      </c>
      <c r="CD1686" s="15"/>
      <c r="CE1686" s="16"/>
      <c r="CF1686" s="16"/>
      <c r="CG1686" s="8">
        <f>SUMIF(CH$346:CH$376,$D1686,CJ$346:CJ$376)</f>
        <v>0</v>
      </c>
      <c r="CH1686" s="15"/>
      <c r="CI1686" s="16"/>
      <c r="CJ1686" s="16"/>
      <c r="CK1686" s="8">
        <f>SUMIF(CL$346:CL$376,$D1686,CN$346:CN$376)</f>
        <v>0</v>
      </c>
      <c r="CL1686" s="15"/>
      <c r="CM1686" s="16"/>
      <c r="CN1686" s="16"/>
      <c r="CO1686" s="8">
        <f>SUMIF(CP$346:CP$376,$D1686,CR$346:CR$376)</f>
        <v>0</v>
      </c>
      <c r="CP1686" s="15"/>
      <c r="CQ1686" s="16"/>
      <c r="CR1686" s="16"/>
      <c r="CS1686" s="8">
        <f>SUMIF(CT$346:CT$376,$D1686,CV$346:CV$376)</f>
        <v>0</v>
      </c>
      <c r="CT1686" s="15"/>
      <c r="CU1686" s="16"/>
      <c r="CV1686" s="16"/>
      <c r="CW1686" s="8">
        <f>SUMIF(CX$346:CX$376,$D1686,CZ$346:CZ$376)</f>
        <v>0</v>
      </c>
      <c r="CX1686" s="15"/>
      <c r="CY1686" s="16"/>
      <c r="CZ1686" s="16"/>
      <c r="DA1686" s="8">
        <f>SUMIF(DB$346:DB$376,$D1686,DD$346:DD$376)</f>
        <v>0</v>
      </c>
      <c r="DB1686" s="15"/>
      <c r="DC1686" s="16"/>
      <c r="DD1686" s="16"/>
      <c r="DE1686" s="8">
        <f>SUMIF(DF$346:DF$376,$D1686,DH$346:DH$376)</f>
        <v>0</v>
      </c>
      <c r="DF1686" s="15"/>
      <c r="DG1686" s="16"/>
      <c r="DH1686" s="16"/>
      <c r="DI1686" s="8">
        <f>SUMIF(DJ$346:DJ$376,$D1686,DL$346:DL$376)</f>
        <v>0</v>
      </c>
      <c r="DJ1686" s="15"/>
      <c r="DK1686" s="16"/>
      <c r="DL1686" s="16"/>
      <c r="DM1686" s="8">
        <f>SUMIF(DN$346:DN$376,$D1686,DP$346:DP$376)</f>
        <v>0</v>
      </c>
      <c r="DN1686" s="15"/>
      <c r="DO1686" s="16"/>
      <c r="DP1686" s="16"/>
      <c r="DQ1686" s="8">
        <f>SUMIF(DR$346:DR$376,$D1686,DT$346:DT$376)</f>
        <v>0</v>
      </c>
      <c r="DR1686" s="15"/>
      <c r="DS1686" s="16"/>
      <c r="DT1686" s="16"/>
      <c r="DU1686" s="8">
        <f>SUMIF(DV$346:DV$376,$D1686,DX$346:DX$376)</f>
        <v>0</v>
      </c>
      <c r="DV1686" s="15"/>
      <c r="DW1686" s="16"/>
      <c r="DX1686" s="16"/>
      <c r="DY1686" s="8">
        <f>SUMIF(DZ$346:DZ$376,$D1686,EB$346:EB$376)</f>
        <v>0</v>
      </c>
      <c r="DZ1686" s="15"/>
      <c r="EA1686" s="16"/>
      <c r="EB1686" s="16"/>
      <c r="EC1686" s="8">
        <f>SUMIF(ED$346:ED$376,$D1686,EF$346:EF$376)</f>
        <v>0</v>
      </c>
      <c r="ED1686" s="15"/>
      <c r="EE1686" s="16"/>
      <c r="EF1686" s="16"/>
      <c r="EG1686" s="8">
        <f>SUMIF(EH$346:EH$376,$D1686,EJ$346:EJ$376)</f>
        <v>0</v>
      </c>
      <c r="EH1686" s="15"/>
      <c r="EI1686" s="16"/>
      <c r="EJ1686" s="16"/>
      <c r="EK1686" s="8">
        <f>SUMIF(EL$346:EL$376,$D1686,EN$346:EN$376)</f>
        <v>0</v>
      </c>
      <c r="EL1686" s="15"/>
      <c r="EM1686" s="16"/>
      <c r="EN1686" s="16"/>
      <c r="EO1686" s="8">
        <f>SUMIF(EP$346:EP$376,$D1686,ER$346:ER$376)</f>
        <v>0</v>
      </c>
      <c r="EP1686" s="15"/>
      <c r="EQ1686" s="16"/>
      <c r="ER1686" s="16"/>
      <c r="ES1686" s="8">
        <f>SUMIF(ET$346:ET$376,$D1686,EV$346:EV$376)</f>
        <v>0</v>
      </c>
      <c r="ET1686" s="15"/>
      <c r="EU1686" s="16"/>
      <c r="EV1686" s="16"/>
      <c r="EW1686" s="8">
        <f>SUMIF(EX$346:EX$376,$D1686,EZ$346:EZ$376)</f>
        <v>0</v>
      </c>
      <c r="EX1686" s="15"/>
      <c r="EY1686" s="16"/>
      <c r="EZ1686" s="16"/>
      <c r="FA1686" s="8">
        <f>SUMIF(FB$346:FB$376,$D1686,FD$346:FD$376)</f>
        <v>0</v>
      </c>
      <c r="FB1686" s="15"/>
      <c r="FC1686" s="16"/>
      <c r="FD1686" s="16"/>
      <c r="FE1686" s="8">
        <f>SUMIF(FF$346:FF$376,$D1686,FH$346:FH$376)</f>
        <v>0</v>
      </c>
      <c r="FF1686" s="15"/>
      <c r="FG1686" s="16"/>
      <c r="FH1686" s="16"/>
      <c r="FI1686" s="8">
        <f>SUMIF(FJ$346:FJ$376,$D1686,FL$346:FL$376)</f>
        <v>0</v>
      </c>
      <c r="FJ1686" s="15"/>
      <c r="FK1686" s="16"/>
      <c r="FL1686" s="16"/>
      <c r="FM1686" s="8">
        <f>SUMIF(FN$346:FN$376,$D1686,FP$346:FP$376)</f>
        <v>0</v>
      </c>
      <c r="FN1686" s="15"/>
      <c r="FO1686" s="16"/>
      <c r="FP1686" s="16"/>
      <c r="FQ1686" s="8">
        <f>SUMIF(FR$346:FR$376,$D1686,FT$346:FT$376)</f>
        <v>0</v>
      </c>
      <c r="FR1686" s="15"/>
      <c r="FS1686" s="16"/>
      <c r="FT1686" s="16"/>
      <c r="FU1686" s="8">
        <f>SUMIF(FV$346:FV$376,$D1686,FX$346:FX$376)</f>
        <v>0</v>
      </c>
      <c r="FV1686" s="15"/>
      <c r="FW1686" s="16"/>
      <c r="FX1686" s="16"/>
      <c r="FY1686" s="8">
        <f>SUMIF(FZ$346:FZ$376,$D1686,GB$346:GB$376)</f>
        <v>0</v>
      </c>
      <c r="FZ1686" s="15"/>
      <c r="GA1686" s="16"/>
      <c r="GB1686" s="16"/>
      <c r="GC1686" s="8">
        <f>SUMIF(GD$346:GD$376,$D1686,GF$346:GF$376)</f>
        <v>0</v>
      </c>
      <c r="GD1686" s="15"/>
      <c r="GE1686" s="16"/>
      <c r="GF1686" s="16"/>
      <c r="GG1686" s="8">
        <f>SUMIF(GH$346:GH$376,$D1686,GJ$346:GJ$376)</f>
        <v>0</v>
      </c>
      <c r="GH1686" s="15"/>
      <c r="GI1686" s="16"/>
      <c r="GJ1686" s="16"/>
      <c r="GK1686" s="8">
        <f>SUMIF(GL$346:GL$376,$D1686,GN$346:GN$376)</f>
        <v>0</v>
      </c>
      <c r="GL1686" s="15"/>
      <c r="GM1686" s="16"/>
      <c r="GN1686" s="16"/>
      <c r="GO1686" s="8">
        <f>SUMIF(GP$346:GP$376,$D1686,GR$346:GR$376)</f>
        <v>0</v>
      </c>
      <c r="GP1686" s="15"/>
      <c r="GQ1686" s="16"/>
      <c r="GR1686" s="16"/>
      <c r="GS1686" s="8">
        <f>SUMIF(GT$346:GT$376,$D1686,GV$346:GV$376)</f>
        <v>0</v>
      </c>
      <c r="GT1686" s="15"/>
      <c r="GU1686" s="16"/>
      <c r="GV1686" s="22"/>
      <c r="GW1686" s="19">
        <f t="shared" si="39"/>
        <v>0</v>
      </c>
      <c r="GX1686" s="472"/>
      <c r="GY1686" s="473"/>
    </row>
    <row r="1687" spans="1:207" ht="30">
      <c r="A1687" s="208" t="s">
        <v>75</v>
      </c>
      <c r="B1687" s="474" t="s">
        <v>521</v>
      </c>
      <c r="C1687" s="330" t="s">
        <v>453</v>
      </c>
      <c r="D1687" s="235" t="s">
        <v>452</v>
      </c>
      <c r="E1687" s="206">
        <f>SUMIF(F$5:F$35,$D1687,H$5:H$35)</f>
        <v>0</v>
      </c>
      <c r="F1687" s="9"/>
      <c r="G1687" s="10"/>
      <c r="H1687" s="11"/>
      <c r="I1687" s="6">
        <f>SUMIF(J$5:J$35,$D1687,L$5:L$35)</f>
        <v>0</v>
      </c>
      <c r="J1687" s="9"/>
      <c r="K1687" s="10"/>
      <c r="L1687" s="11"/>
      <c r="M1687" s="6">
        <f>SUMIF(N$5:N$35,$D1687,P$5:P$35)</f>
        <v>0</v>
      </c>
      <c r="N1687" s="9"/>
      <c r="O1687" s="10"/>
      <c r="P1687" s="11"/>
      <c r="Q1687" s="6">
        <f>SUMIF(R$5:R$35,$D1687,T$5:T$35)</f>
        <v>0</v>
      </c>
      <c r="R1687" s="9"/>
      <c r="S1687" s="10"/>
      <c r="T1687" s="11"/>
      <c r="U1687" s="6">
        <f>SUMIF(V$5:V$35,$D1687,X$5:X$35)</f>
        <v>0</v>
      </c>
      <c r="V1687" s="9"/>
      <c r="W1687" s="10"/>
      <c r="X1687" s="11"/>
      <c r="Y1687" s="6">
        <f>SUMIF(Z$5:Z$35,$D1687,AB$5:AB$35)</f>
        <v>0</v>
      </c>
      <c r="Z1687" s="9"/>
      <c r="AA1687" s="10"/>
      <c r="AB1687" s="11"/>
      <c r="AC1687" s="6">
        <f>SUMIF(AD$5:AD$35,$D1687,AF$5:AF$35)</f>
        <v>0</v>
      </c>
      <c r="AD1687" s="9"/>
      <c r="AE1687" s="10"/>
      <c r="AF1687" s="11"/>
      <c r="AG1687" s="6">
        <f>SUMIF(AH$5:AH$35,$D1687,AJ$5:AJ$35)</f>
        <v>0</v>
      </c>
      <c r="AH1687" s="9"/>
      <c r="AI1687" s="10"/>
      <c r="AJ1687" s="11"/>
      <c r="AK1687" s="6">
        <f>SUMIF(AL$5:AL$35,$D1687,AN$5:AN$35)</f>
        <v>0</v>
      </c>
      <c r="AL1687" s="9"/>
      <c r="AM1687" s="10"/>
      <c r="AN1687" s="11"/>
      <c r="AO1687" s="6">
        <f>SUMIF(AP$5:AP$35,$D1687,AR$5:AR$35)</f>
        <v>0</v>
      </c>
      <c r="AP1687" s="9"/>
      <c r="AQ1687" s="10"/>
      <c r="AR1687" s="11"/>
      <c r="AS1687" s="6">
        <f>SUMIF(AT$5:AT$35,$D1687,AV$5:AV$35)</f>
        <v>0</v>
      </c>
      <c r="AT1687" s="9"/>
      <c r="AU1687" s="10"/>
      <c r="AV1687" s="11"/>
      <c r="AW1687" s="6">
        <f>SUMIF(AX$5:AX$35,$D1687,AZ$5:AZ$35)</f>
        <v>0</v>
      </c>
      <c r="AX1687" s="9"/>
      <c r="AY1687" s="10"/>
      <c r="AZ1687" s="11"/>
      <c r="BA1687" s="6">
        <f>SUMIF(BB$5:BB$35,$D1687,BD$5:BD$35)</f>
        <v>0</v>
      </c>
      <c r="BB1687" s="9"/>
      <c r="BC1687" s="10"/>
      <c r="BD1687" s="11"/>
      <c r="BE1687" s="6">
        <f>SUMIF(BF$5:BF$35,$D1687,BH$5:BH$35)</f>
        <v>0</v>
      </c>
      <c r="BF1687" s="9"/>
      <c r="BG1687" s="10"/>
      <c r="BH1687" s="11"/>
      <c r="BI1687" s="6">
        <f>SUMIF(BJ$5:BJ$35,$D1687,BL$5:BL$35)</f>
        <v>0</v>
      </c>
      <c r="BJ1687" s="9"/>
      <c r="BK1687" s="10"/>
      <c r="BL1687" s="11"/>
      <c r="BM1687" s="6">
        <f>SUMIF(BN$5:BN$35,$D1687,BP$5:BP$35)</f>
        <v>0</v>
      </c>
      <c r="BN1687" s="9"/>
      <c r="BO1687" s="10"/>
      <c r="BP1687" s="11"/>
      <c r="BQ1687" s="6">
        <f>SUMIF(BR$5:BR$35,$D1687,BT$5:BT$35)</f>
        <v>0</v>
      </c>
      <c r="BR1687" s="9"/>
      <c r="BS1687" s="10"/>
      <c r="BT1687" s="11"/>
      <c r="BU1687" s="6">
        <f>SUMIF(BV$5:BV$35,$D1687,BX$5:BX$35)</f>
        <v>0</v>
      </c>
      <c r="BV1687" s="9"/>
      <c r="BW1687" s="10"/>
      <c r="BX1687" s="11"/>
      <c r="BY1687" s="6">
        <f>SUMIF(BZ$5:BZ$35,$D1687,CB$5:CB$35)</f>
        <v>0</v>
      </c>
      <c r="BZ1687" s="9"/>
      <c r="CA1687" s="10"/>
      <c r="CB1687" s="11"/>
      <c r="CC1687" s="6">
        <f>SUMIF(CD$5:CD$35,$D1687,CF$5:CF$35)</f>
        <v>0</v>
      </c>
      <c r="CD1687" s="9"/>
      <c r="CE1687" s="10"/>
      <c r="CF1687" s="11"/>
      <c r="CG1687" s="6">
        <f>SUMIF(CH$5:CH$35,$D1687,CJ$5:CJ$35)</f>
        <v>0</v>
      </c>
      <c r="CH1687" s="9"/>
      <c r="CI1687" s="10"/>
      <c r="CJ1687" s="11"/>
      <c r="CK1687" s="6">
        <f>SUMIF(CL$5:CL$35,$D1687,CN$5:CN$35)</f>
        <v>0</v>
      </c>
      <c r="CL1687" s="9"/>
      <c r="CM1687" s="10"/>
      <c r="CN1687" s="11"/>
      <c r="CO1687" s="6">
        <f>SUMIF(CP$5:CP$35,$D1687,CR$5:CR$35)</f>
        <v>0</v>
      </c>
      <c r="CP1687" s="9"/>
      <c r="CQ1687" s="10"/>
      <c r="CR1687" s="11"/>
      <c r="CS1687" s="6">
        <f>SUMIF(CT$5:CT$35,$D1687,CV$5:CV$35)</f>
        <v>0</v>
      </c>
      <c r="CT1687" s="9"/>
      <c r="CU1687" s="10"/>
      <c r="CV1687" s="11"/>
      <c r="CW1687" s="6">
        <f>SUMIF(CX$5:CX$35,$D1687,CZ$5:CZ$35)</f>
        <v>0</v>
      </c>
      <c r="CX1687" s="9"/>
      <c r="CY1687" s="10"/>
      <c r="CZ1687" s="11"/>
      <c r="DA1687" s="6">
        <f>SUMIF(DB$5:DB$35,$D1687,DD$5:DD$35)</f>
        <v>0</v>
      </c>
      <c r="DB1687" s="9"/>
      <c r="DC1687" s="10"/>
      <c r="DD1687" s="11"/>
      <c r="DE1687" s="6">
        <f>SUMIF(DF$5:DF$35,$D1687,DH$5:DH$35)</f>
        <v>0</v>
      </c>
      <c r="DF1687" s="9"/>
      <c r="DG1687" s="10"/>
      <c r="DH1687" s="11"/>
      <c r="DI1687" s="6">
        <f>SUMIF(DJ$5:DJ$35,$D1687,DL$5:DL$35)</f>
        <v>0</v>
      </c>
      <c r="DJ1687" s="9"/>
      <c r="DK1687" s="10"/>
      <c r="DL1687" s="11"/>
      <c r="DM1687" s="6">
        <f>SUMIF(DN$5:DN$35,$D1687,DP$5:DP$35)</f>
        <v>0</v>
      </c>
      <c r="DN1687" s="9"/>
      <c r="DO1687" s="10"/>
      <c r="DP1687" s="11"/>
      <c r="DQ1687" s="6">
        <f>SUMIF(DR$5:DR$35,$D1687,DT$5:DT$35)</f>
        <v>0</v>
      </c>
      <c r="DR1687" s="9"/>
      <c r="DS1687" s="10"/>
      <c r="DT1687" s="11"/>
      <c r="DU1687" s="6">
        <f>SUMIF(DV$5:DV$35,$D1687,DX$5:DX$35)</f>
        <v>0</v>
      </c>
      <c r="DV1687" s="9"/>
      <c r="DW1687" s="10"/>
      <c r="DX1687" s="11"/>
      <c r="DY1687" s="6">
        <f>SUMIF(DZ$5:DZ$35,$D1687,EB$5:EB$35)</f>
        <v>0</v>
      </c>
      <c r="DZ1687" s="9"/>
      <c r="EA1687" s="10"/>
      <c r="EB1687" s="11"/>
      <c r="EC1687" s="6">
        <f>SUMIF(ED$5:ED$35,$D1687,EF$5:EF$35)</f>
        <v>0</v>
      </c>
      <c r="ED1687" s="9"/>
      <c r="EE1687" s="10"/>
      <c r="EF1687" s="11"/>
      <c r="EG1687" s="6">
        <f>SUMIF(EH$5:EH$35,$D1687,EJ$5:EJ$35)</f>
        <v>0</v>
      </c>
      <c r="EH1687" s="9"/>
      <c r="EI1687" s="10"/>
      <c r="EJ1687" s="11"/>
      <c r="EK1687" s="6">
        <f>SUMIF(EL$5:EL$35,$D1687,EN$5:EN$35)</f>
        <v>0</v>
      </c>
      <c r="EL1687" s="9"/>
      <c r="EM1687" s="10"/>
      <c r="EN1687" s="11"/>
      <c r="EO1687" s="6">
        <f>SUMIF(EP$5:EP$35,$D1687,ER$5:ER$35)</f>
        <v>0</v>
      </c>
      <c r="EP1687" s="9"/>
      <c r="EQ1687" s="10"/>
      <c r="ER1687" s="11"/>
      <c r="ES1687" s="6">
        <f>SUMIF(ET$5:ET$35,$D1687,EV$5:EV$35)</f>
        <v>0</v>
      </c>
      <c r="ET1687" s="9"/>
      <c r="EU1687" s="10"/>
      <c r="EV1687" s="11"/>
      <c r="EW1687" s="6">
        <f>SUMIF(EX$5:EX$35,$D1687,EZ$5:EZ$35)</f>
        <v>0</v>
      </c>
      <c r="EX1687" s="9"/>
      <c r="EY1687" s="10"/>
      <c r="EZ1687" s="11"/>
      <c r="FA1687" s="6">
        <f>SUMIF(FB$5:FB$35,$D1687,FD$5:FD$35)</f>
        <v>0</v>
      </c>
      <c r="FB1687" s="9"/>
      <c r="FC1687" s="10"/>
      <c r="FD1687" s="11"/>
      <c r="FE1687" s="6">
        <f>SUMIF(FF$5:FF$35,$D1687,FH$5:FH$35)</f>
        <v>0</v>
      </c>
      <c r="FF1687" s="9"/>
      <c r="FG1687" s="10"/>
      <c r="FH1687" s="11"/>
      <c r="FI1687" s="6">
        <f>SUMIF(FJ$5:FJ$35,$D1687,FL$5:FL$35)</f>
        <v>0</v>
      </c>
      <c r="FJ1687" s="9"/>
      <c r="FK1687" s="10"/>
      <c r="FL1687" s="11"/>
      <c r="FM1687" s="6">
        <f>SUMIF(FN$5:FN$35,$D1687,FP$5:FP$35)</f>
        <v>0</v>
      </c>
      <c r="FN1687" s="9"/>
      <c r="FO1687" s="10"/>
      <c r="FP1687" s="11"/>
      <c r="FQ1687" s="6">
        <f>SUMIF(FR$5:FR$35,$D1687,FT$5:FT$35)</f>
        <v>0</v>
      </c>
      <c r="FR1687" s="9"/>
      <c r="FS1687" s="10"/>
      <c r="FT1687" s="11"/>
      <c r="FU1687" s="6">
        <f>SUMIF(FV$5:FV$35,$D1687,FX$5:FX$35)</f>
        <v>0</v>
      </c>
      <c r="FV1687" s="9"/>
      <c r="FW1687" s="10"/>
      <c r="FX1687" s="11"/>
      <c r="FY1687" s="6">
        <f>SUMIF(FZ$5:FZ$35,$D1687,GB$5:GB$35)</f>
        <v>0</v>
      </c>
      <c r="FZ1687" s="9"/>
      <c r="GA1687" s="10"/>
      <c r="GB1687" s="11"/>
      <c r="GC1687" s="6">
        <f>SUMIF(GD$5:GD$35,$D1687,GF$5:GF$35)</f>
        <v>0</v>
      </c>
      <c r="GD1687" s="9"/>
      <c r="GE1687" s="10"/>
      <c r="GF1687" s="11"/>
      <c r="GG1687" s="6">
        <f>SUMIF(GH$5:GH$35,$D1687,GJ$5:GJ$35)</f>
        <v>0</v>
      </c>
      <c r="GH1687" s="9"/>
      <c r="GI1687" s="10"/>
      <c r="GJ1687" s="11"/>
      <c r="GK1687" s="6">
        <f>SUMIF(GL$5:GL$35,$D1687,GN$5:GN$35)</f>
        <v>0</v>
      </c>
      <c r="GL1687" s="9"/>
      <c r="GM1687" s="10"/>
      <c r="GN1687" s="11"/>
      <c r="GO1687" s="6">
        <f>SUMIF(GP$5:GP$35,$D1687,GR$5:GR$35)</f>
        <v>0</v>
      </c>
      <c r="GP1687" s="9"/>
      <c r="GQ1687" s="10"/>
      <c r="GR1687" s="11"/>
      <c r="GS1687" s="6">
        <f>SUMIF(GT$5:GT$35,$D1687,GV$5:GV$35)</f>
        <v>0</v>
      </c>
      <c r="GT1687" s="9"/>
      <c r="GU1687" s="10"/>
      <c r="GV1687" s="20"/>
      <c r="GW1687" s="19">
        <f t="shared" si="39"/>
        <v>0</v>
      </c>
      <c r="GX1687" s="472">
        <f>SUM(GW1687:GW1698)</f>
        <v>0</v>
      </c>
      <c r="GY1687" s="473" t="str">
        <f>D1687</f>
        <v>TS15435/000</v>
      </c>
    </row>
    <row r="1688" spans="1:207" ht="30">
      <c r="A1688" s="210" t="s">
        <v>76</v>
      </c>
      <c r="B1688" s="475"/>
      <c r="C1688" s="327" t="s">
        <v>453</v>
      </c>
      <c r="D1688" s="237" t="s">
        <v>452</v>
      </c>
      <c r="E1688" s="206">
        <f>SUMIF(F$36:F$66,$D1688,H$36:H$66)</f>
        <v>0</v>
      </c>
      <c r="F1688" s="9"/>
      <c r="G1688" s="10"/>
      <c r="H1688" s="11"/>
      <c r="I1688" s="6">
        <f>SUMIF(J$36:J$66,$D1688,L$36:L$66)</f>
        <v>0</v>
      </c>
      <c r="J1688" s="9"/>
      <c r="K1688" s="10"/>
      <c r="L1688" s="11"/>
      <c r="M1688" s="6">
        <f>SUMIF(N$36:N$66,$D1688,P$36:P$66)</f>
        <v>0</v>
      </c>
      <c r="N1688" s="9"/>
      <c r="O1688" s="10"/>
      <c r="P1688" s="11"/>
      <c r="Q1688" s="6">
        <f>SUMIF(R$36:R$66,$D1688,T$36:T$66)</f>
        <v>0</v>
      </c>
      <c r="R1688" s="9"/>
      <c r="S1688" s="10"/>
      <c r="T1688" s="11"/>
      <c r="U1688" s="6">
        <f>SUMIF(V$36:V$66,$D1688,X$36:X$66)</f>
        <v>0</v>
      </c>
      <c r="V1688" s="9"/>
      <c r="W1688" s="10"/>
      <c r="X1688" s="11"/>
      <c r="Y1688" s="6">
        <f>SUMIF(Z$36:Z$66,$D1688,AB$36:AB$66)</f>
        <v>0</v>
      </c>
      <c r="Z1688" s="9"/>
      <c r="AA1688" s="10"/>
      <c r="AB1688" s="11"/>
      <c r="AC1688" s="6">
        <f>SUMIF(AD$36:AD$66,$D1688,AF$36:AF$66)</f>
        <v>0</v>
      </c>
      <c r="AD1688" s="9"/>
      <c r="AE1688" s="10"/>
      <c r="AF1688" s="11"/>
      <c r="AG1688" s="6">
        <f>SUMIF(AH$36:AH$66,$D1688,AJ$36:AJ$66)</f>
        <v>0</v>
      </c>
      <c r="AH1688" s="9"/>
      <c r="AI1688" s="10"/>
      <c r="AJ1688" s="11"/>
      <c r="AK1688" s="6">
        <f>SUMIF(AL$36:AL$66,$D1688,AN$36:AN$66)</f>
        <v>0</v>
      </c>
      <c r="AL1688" s="9"/>
      <c r="AM1688" s="10"/>
      <c r="AN1688" s="11"/>
      <c r="AO1688" s="6">
        <f>SUMIF(AP$36:AP$66,$D1688,AR$36:AR$66)</f>
        <v>0</v>
      </c>
      <c r="AP1688" s="9"/>
      <c r="AQ1688" s="10"/>
      <c r="AR1688" s="11"/>
      <c r="AS1688" s="6">
        <f>SUMIF(AT$36:AT$66,$D1688,AV$36:AV$66)</f>
        <v>0</v>
      </c>
      <c r="AT1688" s="9"/>
      <c r="AU1688" s="10"/>
      <c r="AV1688" s="11"/>
      <c r="AW1688" s="6">
        <f>SUMIF(AX$36:AX$66,$D1688,AZ$36:AZ$66)</f>
        <v>0</v>
      </c>
      <c r="AX1688" s="9"/>
      <c r="AY1688" s="10"/>
      <c r="AZ1688" s="11"/>
      <c r="BA1688" s="6">
        <f>SUMIF(BB$36:BB$66,$D1688,BD$36:BD$66)</f>
        <v>0</v>
      </c>
      <c r="BB1688" s="9"/>
      <c r="BC1688" s="10"/>
      <c r="BD1688" s="11"/>
      <c r="BE1688" s="6">
        <f>SUMIF(BF$36:BF$66,$D1688,BH$36:BH$66)</f>
        <v>0</v>
      </c>
      <c r="BF1688" s="9"/>
      <c r="BG1688" s="10"/>
      <c r="BH1688" s="11"/>
      <c r="BI1688" s="6">
        <f>SUMIF(BJ$36:BJ$66,$D1688,BL$36:BL$66)</f>
        <v>0</v>
      </c>
      <c r="BJ1688" s="9"/>
      <c r="BK1688" s="10"/>
      <c r="BL1688" s="11"/>
      <c r="BM1688" s="6">
        <f>SUMIF(BN$36:BN$66,$D1688,BP$36:BP$66)</f>
        <v>0</v>
      </c>
      <c r="BN1688" s="9"/>
      <c r="BO1688" s="10"/>
      <c r="BP1688" s="11"/>
      <c r="BQ1688" s="6">
        <f>SUMIF(BR$36:BR$66,$D1688,BT$36:BT$66)</f>
        <v>0</v>
      </c>
      <c r="BR1688" s="9"/>
      <c r="BS1688" s="10"/>
      <c r="BT1688" s="11"/>
      <c r="BU1688" s="6">
        <f>SUMIF(BV$36:BV$66,$D1688,BX$36:BX$66)</f>
        <v>0</v>
      </c>
      <c r="BV1688" s="9"/>
      <c r="BW1688" s="10"/>
      <c r="BX1688" s="11"/>
      <c r="BY1688" s="6">
        <f>SUMIF(BZ$36:BZ$66,$D1688,CB$36:CB$66)</f>
        <v>0</v>
      </c>
      <c r="BZ1688" s="9"/>
      <c r="CA1688" s="10"/>
      <c r="CB1688" s="11"/>
      <c r="CC1688" s="6">
        <f>SUMIF(CD$36:CD$66,$D1688,CF$36:CF$66)</f>
        <v>0</v>
      </c>
      <c r="CD1688" s="9"/>
      <c r="CE1688" s="10"/>
      <c r="CF1688" s="11"/>
      <c r="CG1688" s="6">
        <f>SUMIF(CH$36:CH$66,$D1688,CJ$36:CJ$66)</f>
        <v>0</v>
      </c>
      <c r="CH1688" s="9"/>
      <c r="CI1688" s="10"/>
      <c r="CJ1688" s="11"/>
      <c r="CK1688" s="6">
        <f>SUMIF(CL$36:CL$66,$D1688,CN$36:CN$66)</f>
        <v>0</v>
      </c>
      <c r="CL1688" s="9"/>
      <c r="CM1688" s="10"/>
      <c r="CN1688" s="11"/>
      <c r="CO1688" s="6">
        <f>SUMIF(CP$36:CP$66,$D1688,CR$36:CR$66)</f>
        <v>0</v>
      </c>
      <c r="CP1688" s="9"/>
      <c r="CQ1688" s="10"/>
      <c r="CR1688" s="11"/>
      <c r="CS1688" s="6">
        <f>SUMIF(CT$36:CT$66,$D1688,CV$36:CV$66)</f>
        <v>0</v>
      </c>
      <c r="CT1688" s="9"/>
      <c r="CU1688" s="10"/>
      <c r="CV1688" s="11"/>
      <c r="CW1688" s="6">
        <f>SUMIF(CX$36:CX$66,$D1688,CZ$36:CZ$66)</f>
        <v>0</v>
      </c>
      <c r="CX1688" s="9"/>
      <c r="CY1688" s="10"/>
      <c r="CZ1688" s="11"/>
      <c r="DA1688" s="6">
        <f>SUMIF(DB$36:DB$66,$D1688,DD$36:DD$66)</f>
        <v>0</v>
      </c>
      <c r="DB1688" s="9"/>
      <c r="DC1688" s="10"/>
      <c r="DD1688" s="11"/>
      <c r="DE1688" s="6">
        <f>SUMIF(DF$36:DF$66,$D1688,DH$36:DH$66)</f>
        <v>0</v>
      </c>
      <c r="DF1688" s="9"/>
      <c r="DG1688" s="10"/>
      <c r="DH1688" s="11"/>
      <c r="DI1688" s="6">
        <f>SUMIF(DJ$36:DJ$66,$D1688,DL$36:DL$66)</f>
        <v>0</v>
      </c>
      <c r="DJ1688" s="9"/>
      <c r="DK1688" s="10"/>
      <c r="DL1688" s="11"/>
      <c r="DM1688" s="6">
        <f>SUMIF(DN$36:DN$66,$D1688,DP$36:DP$66)</f>
        <v>0</v>
      </c>
      <c r="DN1688" s="9"/>
      <c r="DO1688" s="10"/>
      <c r="DP1688" s="11"/>
      <c r="DQ1688" s="6">
        <f>SUMIF(DR$36:DR$66,$D1688,DT$36:DT$66)</f>
        <v>0</v>
      </c>
      <c r="DR1688" s="9"/>
      <c r="DS1688" s="10"/>
      <c r="DT1688" s="11"/>
      <c r="DU1688" s="6">
        <f>SUMIF(DV$36:DV$66,$D1688,DX$36:DX$66)</f>
        <v>0</v>
      </c>
      <c r="DV1688" s="9"/>
      <c r="DW1688" s="10"/>
      <c r="DX1688" s="11"/>
      <c r="DY1688" s="6">
        <f>SUMIF(DZ$36:DZ$66,$D1688,EB$36:EB$66)</f>
        <v>0</v>
      </c>
      <c r="DZ1688" s="9"/>
      <c r="EA1688" s="10"/>
      <c r="EB1688" s="11"/>
      <c r="EC1688" s="6">
        <f>SUMIF(ED$36:ED$66,$D1688,EF$36:EF$66)</f>
        <v>0</v>
      </c>
      <c r="ED1688" s="9"/>
      <c r="EE1688" s="10"/>
      <c r="EF1688" s="11"/>
      <c r="EG1688" s="6">
        <f>SUMIF(EH$36:EH$66,$D1688,EJ$36:EJ$66)</f>
        <v>0</v>
      </c>
      <c r="EH1688" s="9"/>
      <c r="EI1688" s="10"/>
      <c r="EJ1688" s="11"/>
      <c r="EK1688" s="6">
        <f>SUMIF(EL$36:EL$66,$D1688,EN$36:EN$66)</f>
        <v>0</v>
      </c>
      <c r="EL1688" s="9"/>
      <c r="EM1688" s="10"/>
      <c r="EN1688" s="11"/>
      <c r="EO1688" s="6">
        <f>SUMIF(EP$36:EP$66,$D1688,ER$36:ER$66)</f>
        <v>0</v>
      </c>
      <c r="EP1688" s="9"/>
      <c r="EQ1688" s="10"/>
      <c r="ER1688" s="11"/>
      <c r="ES1688" s="6">
        <f>SUMIF(ET$36:ET$66,$D1688,EV$36:EV$66)</f>
        <v>0</v>
      </c>
      <c r="ET1688" s="9"/>
      <c r="EU1688" s="10"/>
      <c r="EV1688" s="11"/>
      <c r="EW1688" s="6">
        <f>SUMIF(EX$36:EX$66,$D1688,EZ$36:EZ$66)</f>
        <v>0</v>
      </c>
      <c r="EX1688" s="9"/>
      <c r="EY1688" s="10"/>
      <c r="EZ1688" s="11"/>
      <c r="FA1688" s="6">
        <f>SUMIF(FB$36:FB$66,$D1688,FD$36:FD$66)</f>
        <v>0</v>
      </c>
      <c r="FB1688" s="9"/>
      <c r="FC1688" s="10"/>
      <c r="FD1688" s="11"/>
      <c r="FE1688" s="6">
        <f>SUMIF(FF$36:FF$66,$D1688,FH$36:FH$66)</f>
        <v>0</v>
      </c>
      <c r="FF1688" s="9"/>
      <c r="FG1688" s="10"/>
      <c r="FH1688" s="11"/>
      <c r="FI1688" s="6">
        <f>SUMIF(FJ$36:FJ$66,$D1688,FL$36:FL$66)</f>
        <v>0</v>
      </c>
      <c r="FJ1688" s="9"/>
      <c r="FK1688" s="10"/>
      <c r="FL1688" s="11"/>
      <c r="FM1688" s="6">
        <f>SUMIF(FN$36:FN$66,$D1688,FP$36:FP$66)</f>
        <v>0</v>
      </c>
      <c r="FN1688" s="9"/>
      <c r="FO1688" s="10"/>
      <c r="FP1688" s="11"/>
      <c r="FQ1688" s="6">
        <f>SUMIF(FR$36:FR$66,$D1688,FT$36:FT$66)</f>
        <v>0</v>
      </c>
      <c r="FR1688" s="9"/>
      <c r="FS1688" s="10"/>
      <c r="FT1688" s="11"/>
      <c r="FU1688" s="6">
        <f>SUMIF(FV$36:FV$66,$D1688,FX$36:FX$66)</f>
        <v>0</v>
      </c>
      <c r="FV1688" s="9"/>
      <c r="FW1688" s="10"/>
      <c r="FX1688" s="11"/>
      <c r="FY1688" s="6">
        <f>SUMIF(FZ$36:FZ$66,$D1688,GB$36:GB$66)</f>
        <v>0</v>
      </c>
      <c r="FZ1688" s="9"/>
      <c r="GA1688" s="10"/>
      <c r="GB1688" s="11"/>
      <c r="GC1688" s="6">
        <f>SUMIF(GD$36:GD$66,$D1688,GF$36:GF$66)</f>
        <v>0</v>
      </c>
      <c r="GD1688" s="9"/>
      <c r="GE1688" s="10"/>
      <c r="GF1688" s="11"/>
      <c r="GG1688" s="6">
        <f>SUMIF(GH$36:GH$66,$D1688,GJ$36:GJ$66)</f>
        <v>0</v>
      </c>
      <c r="GH1688" s="9"/>
      <c r="GI1688" s="10"/>
      <c r="GJ1688" s="11"/>
      <c r="GK1688" s="6">
        <f>SUMIF(GL$36:GL$66,$D1688,GN$36:GN$66)</f>
        <v>0</v>
      </c>
      <c r="GL1688" s="9"/>
      <c r="GM1688" s="10"/>
      <c r="GN1688" s="11"/>
      <c r="GO1688" s="6">
        <f>SUMIF(GP$36:GP$66,$D1688,GR$36:GR$66)</f>
        <v>0</v>
      </c>
      <c r="GP1688" s="9"/>
      <c r="GQ1688" s="10"/>
      <c r="GR1688" s="11"/>
      <c r="GS1688" s="6">
        <f>SUMIF(GT$36:GT$66,$D1688,GV$36:GV$66)</f>
        <v>0</v>
      </c>
      <c r="GT1688" s="9"/>
      <c r="GU1688" s="10"/>
      <c r="GV1688" s="20"/>
      <c r="GW1688" s="19">
        <f t="shared" si="39"/>
        <v>0</v>
      </c>
      <c r="GX1688" s="472"/>
      <c r="GY1688" s="473"/>
    </row>
    <row r="1689" spans="1:207" ht="30">
      <c r="A1689" s="210" t="s">
        <v>77</v>
      </c>
      <c r="B1689" s="475"/>
      <c r="C1689" s="327" t="s">
        <v>453</v>
      </c>
      <c r="D1689" s="237" t="s">
        <v>452</v>
      </c>
      <c r="E1689" s="206">
        <f>SUMIF(F$67:F$97,$D1689,H$67:H$97)</f>
        <v>0</v>
      </c>
      <c r="F1689" s="9"/>
      <c r="G1689" s="10"/>
      <c r="H1689" s="11"/>
      <c r="I1689" s="6">
        <f>SUMIF(J$67:J$97,$D1689,L$67:L$97)</f>
        <v>0</v>
      </c>
      <c r="J1689" s="9"/>
      <c r="K1689" s="10"/>
      <c r="L1689" s="11"/>
      <c r="M1689" s="6">
        <f>SUMIF(N$67:N$97,$D1689,P$67:P$97)</f>
        <v>0</v>
      </c>
      <c r="N1689" s="9"/>
      <c r="O1689" s="10"/>
      <c r="P1689" s="11"/>
      <c r="Q1689" s="6">
        <f>SUMIF(R$67:R$97,$D1689,T$67:T$97)</f>
        <v>0</v>
      </c>
      <c r="R1689" s="9"/>
      <c r="S1689" s="10"/>
      <c r="T1689" s="11"/>
      <c r="U1689" s="6">
        <f>SUMIF(V$67:V$97,$D1689,X$67:X$97)</f>
        <v>0</v>
      </c>
      <c r="V1689" s="9"/>
      <c r="W1689" s="10"/>
      <c r="X1689" s="11"/>
      <c r="Y1689" s="6">
        <f>SUMIF(Z$67:Z$97,$D1689,AB$67:AB$97)</f>
        <v>0</v>
      </c>
      <c r="Z1689" s="9"/>
      <c r="AA1689" s="10"/>
      <c r="AB1689" s="11"/>
      <c r="AC1689" s="6">
        <f>SUMIF(AD$67:AD$97,$D1689,AF$67:AF$97)</f>
        <v>0</v>
      </c>
      <c r="AD1689" s="9"/>
      <c r="AE1689" s="10"/>
      <c r="AF1689" s="11"/>
      <c r="AG1689" s="6">
        <f>SUMIF(AH$67:AH$97,$D1689,AJ$67:AJ$97)</f>
        <v>0</v>
      </c>
      <c r="AH1689" s="9"/>
      <c r="AI1689" s="10"/>
      <c r="AJ1689" s="11"/>
      <c r="AK1689" s="6">
        <f>SUMIF(AL$67:AL$97,$D1689,AN$67:AN$97)</f>
        <v>0</v>
      </c>
      <c r="AL1689" s="9"/>
      <c r="AM1689" s="10"/>
      <c r="AN1689" s="11"/>
      <c r="AO1689" s="6">
        <f>SUMIF(AP$67:AP$97,$D1689,AR$67:AR$97)</f>
        <v>0</v>
      </c>
      <c r="AP1689" s="9"/>
      <c r="AQ1689" s="10"/>
      <c r="AR1689" s="11"/>
      <c r="AS1689" s="6">
        <f>SUMIF(AT$67:AT$97,$D1689,AV$67:AV$97)</f>
        <v>0</v>
      </c>
      <c r="AT1689" s="9"/>
      <c r="AU1689" s="10"/>
      <c r="AV1689" s="11"/>
      <c r="AW1689" s="6">
        <f>SUMIF(AX$67:AX$97,$D1689,AZ$67:AZ$97)</f>
        <v>0</v>
      </c>
      <c r="AX1689" s="9"/>
      <c r="AY1689" s="10"/>
      <c r="AZ1689" s="11"/>
      <c r="BA1689" s="6">
        <f>SUMIF(BB$67:BB$97,$D1689,BD$67:BD$97)</f>
        <v>0</v>
      </c>
      <c r="BB1689" s="9"/>
      <c r="BC1689" s="10"/>
      <c r="BD1689" s="11"/>
      <c r="BE1689" s="6">
        <f>SUMIF(BF$67:BF$97,$D1689,BH$67:BH$97)</f>
        <v>0</v>
      </c>
      <c r="BF1689" s="9"/>
      <c r="BG1689" s="10"/>
      <c r="BH1689" s="11"/>
      <c r="BI1689" s="6">
        <f>SUMIF(BJ$67:BJ$97,$D1689,BL$67:BL$97)</f>
        <v>0</v>
      </c>
      <c r="BJ1689" s="9"/>
      <c r="BK1689" s="10"/>
      <c r="BL1689" s="11"/>
      <c r="BM1689" s="6">
        <f>SUMIF(BN$67:BN$97,$D1689,BP$67:BP$97)</f>
        <v>0</v>
      </c>
      <c r="BN1689" s="9"/>
      <c r="BO1689" s="10"/>
      <c r="BP1689" s="11"/>
      <c r="BQ1689" s="6">
        <f>SUMIF(BR$67:BR$97,$D1689,BT$67:BT$97)</f>
        <v>0</v>
      </c>
      <c r="BR1689" s="9"/>
      <c r="BS1689" s="10"/>
      <c r="BT1689" s="11"/>
      <c r="BU1689" s="6">
        <f>SUMIF(BV$67:BV$97,$D1689,BX$67:BX$97)</f>
        <v>0</v>
      </c>
      <c r="BV1689" s="9"/>
      <c r="BW1689" s="10"/>
      <c r="BX1689" s="11"/>
      <c r="BY1689" s="6">
        <f>SUMIF(BZ$67:BZ$97,$D1689,CB$67:CB$97)</f>
        <v>0</v>
      </c>
      <c r="BZ1689" s="9"/>
      <c r="CA1689" s="10"/>
      <c r="CB1689" s="11"/>
      <c r="CC1689" s="6">
        <f>SUMIF(CD$67:CD$97,$D1689,CF$67:CF$97)</f>
        <v>0</v>
      </c>
      <c r="CD1689" s="9"/>
      <c r="CE1689" s="10"/>
      <c r="CF1689" s="11"/>
      <c r="CG1689" s="6">
        <f>SUMIF(CH$67:CH$97,$D1689,CJ$67:CJ$97)</f>
        <v>0</v>
      </c>
      <c r="CH1689" s="9"/>
      <c r="CI1689" s="10"/>
      <c r="CJ1689" s="11"/>
      <c r="CK1689" s="6">
        <f>SUMIF(CL$67:CL$97,$D1689,CN$67:CN$97)</f>
        <v>0</v>
      </c>
      <c r="CL1689" s="9"/>
      <c r="CM1689" s="10"/>
      <c r="CN1689" s="11"/>
      <c r="CO1689" s="6">
        <f>SUMIF(CP$67:CP$97,$D1689,CR$67:CR$97)</f>
        <v>0</v>
      </c>
      <c r="CP1689" s="9"/>
      <c r="CQ1689" s="10"/>
      <c r="CR1689" s="11"/>
      <c r="CS1689" s="6">
        <f>SUMIF(CT$67:CT$97,$D1689,CV$67:CV$97)</f>
        <v>0</v>
      </c>
      <c r="CT1689" s="9"/>
      <c r="CU1689" s="10"/>
      <c r="CV1689" s="11"/>
      <c r="CW1689" s="6">
        <f>SUMIF(CX$67:CX$97,$D1689,CZ$67:CZ$97)</f>
        <v>0</v>
      </c>
      <c r="CX1689" s="9"/>
      <c r="CY1689" s="10"/>
      <c r="CZ1689" s="11"/>
      <c r="DA1689" s="6">
        <f>SUMIF(DB$67:DB$97,$D1689,DD$67:DD$97)</f>
        <v>0</v>
      </c>
      <c r="DB1689" s="9"/>
      <c r="DC1689" s="10"/>
      <c r="DD1689" s="11"/>
      <c r="DE1689" s="6">
        <f>SUMIF(DF$67:DF$97,$D1689,DH$67:DH$97)</f>
        <v>0</v>
      </c>
      <c r="DF1689" s="9"/>
      <c r="DG1689" s="10"/>
      <c r="DH1689" s="11"/>
      <c r="DI1689" s="6">
        <f>SUMIF(DJ$67:DJ$97,$D1689,DL$67:DL$97)</f>
        <v>0</v>
      </c>
      <c r="DJ1689" s="9"/>
      <c r="DK1689" s="10"/>
      <c r="DL1689" s="11"/>
      <c r="DM1689" s="6">
        <f>SUMIF(DN$67:DN$97,$D1689,DP$67:DP$97)</f>
        <v>0</v>
      </c>
      <c r="DN1689" s="9"/>
      <c r="DO1689" s="10"/>
      <c r="DP1689" s="11"/>
      <c r="DQ1689" s="6">
        <f>SUMIF(DR$67:DR$97,$D1689,DT$67:DT$97)</f>
        <v>0</v>
      </c>
      <c r="DR1689" s="9"/>
      <c r="DS1689" s="10"/>
      <c r="DT1689" s="11"/>
      <c r="DU1689" s="6">
        <f>SUMIF(DV$67:DV$97,$D1689,DX$67:DX$97)</f>
        <v>0</v>
      </c>
      <c r="DV1689" s="9"/>
      <c r="DW1689" s="10"/>
      <c r="DX1689" s="11"/>
      <c r="DY1689" s="6">
        <f>SUMIF(DZ$67:DZ$97,$D1689,EB$67:EB$97)</f>
        <v>0</v>
      </c>
      <c r="DZ1689" s="9"/>
      <c r="EA1689" s="10"/>
      <c r="EB1689" s="11"/>
      <c r="EC1689" s="6">
        <f>SUMIF(ED$67:ED$97,$D1689,EF$67:EF$97)</f>
        <v>0</v>
      </c>
      <c r="ED1689" s="9"/>
      <c r="EE1689" s="10"/>
      <c r="EF1689" s="11"/>
      <c r="EG1689" s="6">
        <f>SUMIF(EH$67:EH$97,$D1689,EJ$67:EJ$97)</f>
        <v>0</v>
      </c>
      <c r="EH1689" s="9"/>
      <c r="EI1689" s="10"/>
      <c r="EJ1689" s="11"/>
      <c r="EK1689" s="6">
        <f>SUMIF(EL$67:EL$97,$D1689,EN$67:EN$97)</f>
        <v>0</v>
      </c>
      <c r="EL1689" s="9"/>
      <c r="EM1689" s="10"/>
      <c r="EN1689" s="11"/>
      <c r="EO1689" s="6">
        <f>SUMIF(EP$67:EP$97,$D1689,ER$67:ER$97)</f>
        <v>0</v>
      </c>
      <c r="EP1689" s="9"/>
      <c r="EQ1689" s="10"/>
      <c r="ER1689" s="11"/>
      <c r="ES1689" s="6">
        <f>SUMIF(ET$67:ET$97,$D1689,EV$67:EV$97)</f>
        <v>0</v>
      </c>
      <c r="ET1689" s="9"/>
      <c r="EU1689" s="10"/>
      <c r="EV1689" s="11"/>
      <c r="EW1689" s="6">
        <f>SUMIF(EX$67:EX$97,$D1689,EZ$67:EZ$97)</f>
        <v>0</v>
      </c>
      <c r="EX1689" s="9"/>
      <c r="EY1689" s="10"/>
      <c r="EZ1689" s="11"/>
      <c r="FA1689" s="6">
        <f>SUMIF(FB$67:FB$97,$D1689,FD$67:FD$97)</f>
        <v>0</v>
      </c>
      <c r="FB1689" s="9"/>
      <c r="FC1689" s="10"/>
      <c r="FD1689" s="11"/>
      <c r="FE1689" s="6">
        <f>SUMIF(FF$67:FF$97,$D1689,FH$67:FH$97)</f>
        <v>0</v>
      </c>
      <c r="FF1689" s="9"/>
      <c r="FG1689" s="10"/>
      <c r="FH1689" s="11"/>
      <c r="FI1689" s="6">
        <f>SUMIF(FJ$67:FJ$97,$D1689,FL$67:FL$97)</f>
        <v>0</v>
      </c>
      <c r="FJ1689" s="9"/>
      <c r="FK1689" s="10"/>
      <c r="FL1689" s="11"/>
      <c r="FM1689" s="6">
        <f>SUMIF(FN$67:FN$97,$D1689,FP$67:FP$97)</f>
        <v>0</v>
      </c>
      <c r="FN1689" s="9"/>
      <c r="FO1689" s="10"/>
      <c r="FP1689" s="11"/>
      <c r="FQ1689" s="6">
        <f>SUMIF(FR$67:FR$97,$D1689,FT$67:FT$97)</f>
        <v>0</v>
      </c>
      <c r="FR1689" s="9"/>
      <c r="FS1689" s="10"/>
      <c r="FT1689" s="11"/>
      <c r="FU1689" s="6">
        <f>SUMIF(FV$67:FV$97,$D1689,FX$67:FX$97)</f>
        <v>0</v>
      </c>
      <c r="FV1689" s="9"/>
      <c r="FW1689" s="10"/>
      <c r="FX1689" s="11"/>
      <c r="FY1689" s="6">
        <f>SUMIF(FZ$67:FZ$97,$D1689,GB$67:GB$97)</f>
        <v>0</v>
      </c>
      <c r="FZ1689" s="9"/>
      <c r="GA1689" s="10"/>
      <c r="GB1689" s="11"/>
      <c r="GC1689" s="6">
        <f>SUMIF(GD$67:GD$97,$D1689,GF$67:GF$97)</f>
        <v>0</v>
      </c>
      <c r="GD1689" s="9"/>
      <c r="GE1689" s="10"/>
      <c r="GF1689" s="11"/>
      <c r="GG1689" s="6">
        <f>SUMIF(GH$67:GH$97,$D1689,GJ$67:GJ$97)</f>
        <v>0</v>
      </c>
      <c r="GH1689" s="9"/>
      <c r="GI1689" s="10"/>
      <c r="GJ1689" s="11"/>
      <c r="GK1689" s="6">
        <f>SUMIF(GL$67:GL$97,$D1689,GN$67:GN$97)</f>
        <v>0</v>
      </c>
      <c r="GL1689" s="9"/>
      <c r="GM1689" s="10"/>
      <c r="GN1689" s="11"/>
      <c r="GO1689" s="6">
        <f>SUMIF(GP$67:GP$97,$D1689,GR$67:GR$97)</f>
        <v>0</v>
      </c>
      <c r="GP1689" s="9"/>
      <c r="GQ1689" s="10"/>
      <c r="GR1689" s="11"/>
      <c r="GS1689" s="6">
        <f>SUMIF(GT$67:GT$97,$D1689,GV$67:GV$97)</f>
        <v>0</v>
      </c>
      <c r="GT1689" s="9"/>
      <c r="GU1689" s="10"/>
      <c r="GV1689" s="20"/>
      <c r="GW1689" s="19">
        <f t="shared" si="39"/>
        <v>0</v>
      </c>
      <c r="GX1689" s="472"/>
      <c r="GY1689" s="473"/>
    </row>
    <row r="1690" spans="1:207" ht="30">
      <c r="A1690" s="210" t="s">
        <v>78</v>
      </c>
      <c r="B1690" s="475"/>
      <c r="C1690" s="327" t="s">
        <v>453</v>
      </c>
      <c r="D1690" s="237" t="s">
        <v>452</v>
      </c>
      <c r="E1690" s="206">
        <f>SUMIF(F$98:F$128,$D1690,H$98:H$128)</f>
        <v>0</v>
      </c>
      <c r="F1690" s="9"/>
      <c r="G1690" s="10"/>
      <c r="H1690" s="11"/>
      <c r="I1690" s="6">
        <f>SUMIF(J$98:J$128,$D1690,L$98:L$128)</f>
        <v>0</v>
      </c>
      <c r="J1690" s="9"/>
      <c r="K1690" s="10"/>
      <c r="L1690" s="11"/>
      <c r="M1690" s="6">
        <f>SUMIF(N$98:N$128,$D1690,P$98:P$128)</f>
        <v>0</v>
      </c>
      <c r="N1690" s="9"/>
      <c r="O1690" s="10"/>
      <c r="P1690" s="11"/>
      <c r="Q1690" s="6">
        <f>SUMIF(R$98:R$128,$D1690,T$98:T$128)</f>
        <v>0</v>
      </c>
      <c r="R1690" s="9"/>
      <c r="S1690" s="10"/>
      <c r="T1690" s="11"/>
      <c r="U1690" s="6">
        <f>SUMIF(V$98:V$128,$D1690,X$98:X$128)</f>
        <v>0</v>
      </c>
      <c r="V1690" s="9"/>
      <c r="W1690" s="10"/>
      <c r="X1690" s="11"/>
      <c r="Y1690" s="6">
        <f>SUMIF(Z$98:Z$128,$D1690,AB$98:AB$128)</f>
        <v>0</v>
      </c>
      <c r="Z1690" s="9"/>
      <c r="AA1690" s="10"/>
      <c r="AB1690" s="11"/>
      <c r="AC1690" s="6">
        <f>SUMIF(AD$98:AD$128,$D1690,AF$98:AF$128)</f>
        <v>0</v>
      </c>
      <c r="AD1690" s="9"/>
      <c r="AE1690" s="10"/>
      <c r="AF1690" s="11"/>
      <c r="AG1690" s="6">
        <f>SUMIF(AH$98:AH$128,$D1690,AJ$98:AJ$128)</f>
        <v>0</v>
      </c>
      <c r="AH1690" s="9"/>
      <c r="AI1690" s="10"/>
      <c r="AJ1690" s="11"/>
      <c r="AK1690" s="6">
        <f>SUMIF(AL$98:AL$128,$D1690,AN$98:AN$128)</f>
        <v>0</v>
      </c>
      <c r="AL1690" s="9"/>
      <c r="AM1690" s="10"/>
      <c r="AN1690" s="11"/>
      <c r="AO1690" s="6">
        <f>SUMIF(AP$98:AP$128,$D1690,AR$98:AR$128)</f>
        <v>0</v>
      </c>
      <c r="AP1690" s="9"/>
      <c r="AQ1690" s="10"/>
      <c r="AR1690" s="11"/>
      <c r="AS1690" s="6">
        <f>SUMIF(AT$98:AT$128,$D1690,AV$98:AV$128)</f>
        <v>0</v>
      </c>
      <c r="AT1690" s="9"/>
      <c r="AU1690" s="10"/>
      <c r="AV1690" s="11"/>
      <c r="AW1690" s="6">
        <f>SUMIF(AX$98:AX$128,$D1690,AZ$98:AZ$128)</f>
        <v>0</v>
      </c>
      <c r="AX1690" s="9"/>
      <c r="AY1690" s="10"/>
      <c r="AZ1690" s="11"/>
      <c r="BA1690" s="6">
        <f>SUMIF(BB$98:BB$128,$D1690,BD$98:BD$128)</f>
        <v>0</v>
      </c>
      <c r="BB1690" s="9"/>
      <c r="BC1690" s="10"/>
      <c r="BD1690" s="11"/>
      <c r="BE1690" s="6">
        <f>SUMIF(BF$98:BF$128,$D1690,BH$98:BH$128)</f>
        <v>0</v>
      </c>
      <c r="BF1690" s="9"/>
      <c r="BG1690" s="10"/>
      <c r="BH1690" s="11"/>
      <c r="BI1690" s="6">
        <f>SUMIF(BJ$98:BJ$128,$D1690,BL$98:BL$128)</f>
        <v>0</v>
      </c>
      <c r="BJ1690" s="9"/>
      <c r="BK1690" s="10"/>
      <c r="BL1690" s="11"/>
      <c r="BM1690" s="6">
        <f>SUMIF(BN$98:BN$128,$D1690,BP$98:BP$128)</f>
        <v>0</v>
      </c>
      <c r="BN1690" s="9"/>
      <c r="BO1690" s="10"/>
      <c r="BP1690" s="11"/>
      <c r="BQ1690" s="6">
        <f>SUMIF(BR$98:BR$128,$D1690,BT$98:BT$128)</f>
        <v>0</v>
      </c>
      <c r="BR1690" s="9"/>
      <c r="BS1690" s="10"/>
      <c r="BT1690" s="11"/>
      <c r="BU1690" s="6">
        <f>SUMIF(BV$98:BV$128,$D1690,BX$98:BX$128)</f>
        <v>0</v>
      </c>
      <c r="BV1690" s="9"/>
      <c r="BW1690" s="10"/>
      <c r="BX1690" s="11"/>
      <c r="BY1690" s="6">
        <f>SUMIF(BZ$98:BZ$128,$D1690,CB$98:CB$128)</f>
        <v>0</v>
      </c>
      <c r="BZ1690" s="9"/>
      <c r="CA1690" s="10"/>
      <c r="CB1690" s="11"/>
      <c r="CC1690" s="6">
        <f>SUMIF(CD$98:CD$128,$D1690,CF$98:CF$128)</f>
        <v>0</v>
      </c>
      <c r="CD1690" s="9"/>
      <c r="CE1690" s="10"/>
      <c r="CF1690" s="11"/>
      <c r="CG1690" s="6">
        <f>SUMIF(CH$98:CH$128,$D1690,CJ$98:CJ$128)</f>
        <v>0</v>
      </c>
      <c r="CH1690" s="9"/>
      <c r="CI1690" s="10"/>
      <c r="CJ1690" s="11"/>
      <c r="CK1690" s="6">
        <f>SUMIF(CL$98:CL$128,$D1690,CN$98:CN$128)</f>
        <v>0</v>
      </c>
      <c r="CL1690" s="9"/>
      <c r="CM1690" s="10"/>
      <c r="CN1690" s="11"/>
      <c r="CO1690" s="6">
        <f>SUMIF(CP$98:CP$128,$D1690,CR$98:CR$128)</f>
        <v>0</v>
      </c>
      <c r="CP1690" s="9"/>
      <c r="CQ1690" s="10"/>
      <c r="CR1690" s="11"/>
      <c r="CS1690" s="6">
        <f>SUMIF(CT$98:CT$128,$D1690,CV$98:CV$128)</f>
        <v>0</v>
      </c>
      <c r="CT1690" s="9"/>
      <c r="CU1690" s="10"/>
      <c r="CV1690" s="11"/>
      <c r="CW1690" s="6">
        <f>SUMIF(CX$98:CX$128,$D1690,CZ$98:CZ$128)</f>
        <v>0</v>
      </c>
      <c r="CX1690" s="9"/>
      <c r="CY1690" s="10"/>
      <c r="CZ1690" s="11"/>
      <c r="DA1690" s="6">
        <f>SUMIF(DB$98:DB$128,$D1690,DD$98:DD$128)</f>
        <v>0</v>
      </c>
      <c r="DB1690" s="9"/>
      <c r="DC1690" s="10"/>
      <c r="DD1690" s="11"/>
      <c r="DE1690" s="6">
        <f>SUMIF(DF$98:DF$128,$D1690,DH$98:DH$128)</f>
        <v>0</v>
      </c>
      <c r="DF1690" s="9"/>
      <c r="DG1690" s="10"/>
      <c r="DH1690" s="11"/>
      <c r="DI1690" s="6">
        <f>SUMIF(DJ$98:DJ$128,$D1690,DL$98:DL$128)</f>
        <v>0</v>
      </c>
      <c r="DJ1690" s="9"/>
      <c r="DK1690" s="10"/>
      <c r="DL1690" s="11"/>
      <c r="DM1690" s="6">
        <f>SUMIF(DN$98:DN$128,$D1690,DP$98:DP$128)</f>
        <v>0</v>
      </c>
      <c r="DN1690" s="9"/>
      <c r="DO1690" s="10"/>
      <c r="DP1690" s="11"/>
      <c r="DQ1690" s="6">
        <f>SUMIF(DR$98:DR$128,$D1690,DT$98:DT$128)</f>
        <v>0</v>
      </c>
      <c r="DR1690" s="9"/>
      <c r="DS1690" s="10"/>
      <c r="DT1690" s="11"/>
      <c r="DU1690" s="6">
        <f>SUMIF(DV$98:DV$128,$D1690,DX$98:DX$128)</f>
        <v>0</v>
      </c>
      <c r="DV1690" s="9"/>
      <c r="DW1690" s="10"/>
      <c r="DX1690" s="11"/>
      <c r="DY1690" s="6">
        <f>SUMIF(DZ$98:DZ$128,$D1690,EB$98:EB$128)</f>
        <v>0</v>
      </c>
      <c r="DZ1690" s="9"/>
      <c r="EA1690" s="10"/>
      <c r="EB1690" s="11"/>
      <c r="EC1690" s="6">
        <f>SUMIF(ED$98:ED$128,$D1690,EF$98:EF$128)</f>
        <v>0</v>
      </c>
      <c r="ED1690" s="9"/>
      <c r="EE1690" s="10"/>
      <c r="EF1690" s="11"/>
      <c r="EG1690" s="6">
        <f>SUMIF(EH$98:EH$128,$D1690,EJ$98:EJ$128)</f>
        <v>0</v>
      </c>
      <c r="EH1690" s="9"/>
      <c r="EI1690" s="10"/>
      <c r="EJ1690" s="11"/>
      <c r="EK1690" s="6">
        <f>SUMIF(EL$98:EL$128,$D1690,EN$98:EN$128)</f>
        <v>0</v>
      </c>
      <c r="EL1690" s="9"/>
      <c r="EM1690" s="10"/>
      <c r="EN1690" s="11"/>
      <c r="EO1690" s="6">
        <f>SUMIF(EP$98:EP$128,$D1690,ER$98:ER$128)</f>
        <v>0</v>
      </c>
      <c r="EP1690" s="9"/>
      <c r="EQ1690" s="10"/>
      <c r="ER1690" s="11"/>
      <c r="ES1690" s="6">
        <f>SUMIF(ET$98:ET$128,$D1690,EV$98:EV$128)</f>
        <v>0</v>
      </c>
      <c r="ET1690" s="9"/>
      <c r="EU1690" s="10"/>
      <c r="EV1690" s="11"/>
      <c r="EW1690" s="6">
        <f>SUMIF(EX$98:EX$128,$D1690,EZ$98:EZ$128)</f>
        <v>0</v>
      </c>
      <c r="EX1690" s="9"/>
      <c r="EY1690" s="10"/>
      <c r="EZ1690" s="11"/>
      <c r="FA1690" s="6">
        <f>SUMIF(FB$98:FB$128,$D1690,FD$98:FD$128)</f>
        <v>0</v>
      </c>
      <c r="FB1690" s="9"/>
      <c r="FC1690" s="10"/>
      <c r="FD1690" s="11"/>
      <c r="FE1690" s="6">
        <f>SUMIF(FF$98:FF$128,$D1690,FH$98:FH$128)</f>
        <v>0</v>
      </c>
      <c r="FF1690" s="9"/>
      <c r="FG1690" s="10"/>
      <c r="FH1690" s="11"/>
      <c r="FI1690" s="6">
        <f>SUMIF(FJ$98:FJ$128,$D1690,FL$98:FL$128)</f>
        <v>0</v>
      </c>
      <c r="FJ1690" s="9"/>
      <c r="FK1690" s="10"/>
      <c r="FL1690" s="11"/>
      <c r="FM1690" s="6">
        <f>SUMIF(FN$98:FN$128,$D1690,FP$98:FP$128)</f>
        <v>0</v>
      </c>
      <c r="FN1690" s="9"/>
      <c r="FO1690" s="10"/>
      <c r="FP1690" s="11"/>
      <c r="FQ1690" s="6">
        <f>SUMIF(FR$98:FR$128,$D1690,FT$98:FT$128)</f>
        <v>0</v>
      </c>
      <c r="FR1690" s="9"/>
      <c r="FS1690" s="10"/>
      <c r="FT1690" s="11"/>
      <c r="FU1690" s="6">
        <f>SUMIF(FV$98:FV$128,$D1690,FX$98:FX$128)</f>
        <v>0</v>
      </c>
      <c r="FV1690" s="9"/>
      <c r="FW1690" s="10"/>
      <c r="FX1690" s="11"/>
      <c r="FY1690" s="6">
        <f>SUMIF(FZ$98:FZ$128,$D1690,GB$98:GB$128)</f>
        <v>0</v>
      </c>
      <c r="FZ1690" s="9"/>
      <c r="GA1690" s="10"/>
      <c r="GB1690" s="11"/>
      <c r="GC1690" s="6">
        <f>SUMIF(GD$98:GD$128,$D1690,GF$98:GF$128)</f>
        <v>0</v>
      </c>
      <c r="GD1690" s="9"/>
      <c r="GE1690" s="10"/>
      <c r="GF1690" s="11"/>
      <c r="GG1690" s="6">
        <f>SUMIF(GH$98:GH$128,$D1690,GJ$98:GJ$128)</f>
        <v>0</v>
      </c>
      <c r="GH1690" s="9"/>
      <c r="GI1690" s="10"/>
      <c r="GJ1690" s="11"/>
      <c r="GK1690" s="6">
        <f>SUMIF(GL$98:GL$128,$D1690,GN$98:GN$128)</f>
        <v>0</v>
      </c>
      <c r="GL1690" s="9"/>
      <c r="GM1690" s="10"/>
      <c r="GN1690" s="11"/>
      <c r="GO1690" s="6">
        <f>SUMIF(GP$98:GP$128,$D1690,GR$98:GR$128)</f>
        <v>0</v>
      </c>
      <c r="GP1690" s="9"/>
      <c r="GQ1690" s="10"/>
      <c r="GR1690" s="11"/>
      <c r="GS1690" s="6">
        <f>SUMIF(GT$98:GT$128,$D1690,GV$98:GV$128)</f>
        <v>0</v>
      </c>
      <c r="GT1690" s="9"/>
      <c r="GU1690" s="10"/>
      <c r="GV1690" s="20"/>
      <c r="GW1690" s="19">
        <f t="shared" si="39"/>
        <v>0</v>
      </c>
      <c r="GX1690" s="472"/>
      <c r="GY1690" s="473"/>
    </row>
    <row r="1691" spans="1:207" ht="30">
      <c r="A1691" s="210" t="s">
        <v>79</v>
      </c>
      <c r="B1691" s="475"/>
      <c r="C1691" s="327" t="s">
        <v>453</v>
      </c>
      <c r="D1691" s="237" t="s">
        <v>452</v>
      </c>
      <c r="E1691" s="206">
        <f>SUMIF(F$129:F$159,$D1691,H$129:H$159)</f>
        <v>0</v>
      </c>
      <c r="F1691" s="9"/>
      <c r="G1691" s="10"/>
      <c r="H1691" s="11"/>
      <c r="I1691" s="6">
        <f>SUMIF(J$129:J$159,$D1691,L$129:L$159)</f>
        <v>0</v>
      </c>
      <c r="J1691" s="9"/>
      <c r="K1691" s="10"/>
      <c r="L1691" s="11"/>
      <c r="M1691" s="6">
        <f>SUMIF(N$129:N$159,$D1691,P$129:P$159)</f>
        <v>0</v>
      </c>
      <c r="N1691" s="9"/>
      <c r="O1691" s="10"/>
      <c r="P1691" s="11"/>
      <c r="Q1691" s="6">
        <f>SUMIF(R$129:R$159,$D1691,T$129:T$159)</f>
        <v>0</v>
      </c>
      <c r="R1691" s="9"/>
      <c r="S1691" s="10"/>
      <c r="T1691" s="11"/>
      <c r="U1691" s="6">
        <f>SUMIF(V$129:V$159,$D1691,X$129:X$159)</f>
        <v>0</v>
      </c>
      <c r="V1691" s="9"/>
      <c r="W1691" s="10"/>
      <c r="X1691" s="11"/>
      <c r="Y1691" s="6">
        <f>SUMIF(Z$129:Z$159,$D1691,AB$129:AB$159)</f>
        <v>0</v>
      </c>
      <c r="Z1691" s="9"/>
      <c r="AA1691" s="10"/>
      <c r="AB1691" s="11"/>
      <c r="AC1691" s="6">
        <f>SUMIF(AD$129:AD$159,$D1691,AF$129:AF$159)</f>
        <v>0</v>
      </c>
      <c r="AD1691" s="9"/>
      <c r="AE1691" s="10"/>
      <c r="AF1691" s="11"/>
      <c r="AG1691" s="6">
        <f>SUMIF(AH$129:AH$159,$D1691,AJ$129:AJ$159)</f>
        <v>0</v>
      </c>
      <c r="AH1691" s="9"/>
      <c r="AI1691" s="10"/>
      <c r="AJ1691" s="11"/>
      <c r="AK1691" s="6">
        <f>SUMIF(AL$129:AL$159,$D1691,AN$129:AN$159)</f>
        <v>0</v>
      </c>
      <c r="AL1691" s="9"/>
      <c r="AM1691" s="10"/>
      <c r="AN1691" s="11"/>
      <c r="AO1691" s="6">
        <f>SUMIF(AP$129:AP$159,$D1691,AR$129:AR$159)</f>
        <v>0</v>
      </c>
      <c r="AP1691" s="9"/>
      <c r="AQ1691" s="10"/>
      <c r="AR1691" s="11"/>
      <c r="AS1691" s="6">
        <f>SUMIF(AT$129:AT$159,$D1691,AV$129:AV$159)</f>
        <v>0</v>
      </c>
      <c r="AT1691" s="9"/>
      <c r="AU1691" s="10"/>
      <c r="AV1691" s="11"/>
      <c r="AW1691" s="6">
        <f>SUMIF(AX$129:AX$159,$D1691,AZ$129:AZ$159)</f>
        <v>0</v>
      </c>
      <c r="AX1691" s="9"/>
      <c r="AY1691" s="10"/>
      <c r="AZ1691" s="11"/>
      <c r="BA1691" s="6">
        <f>SUMIF(BB$129:BB$159,$D1691,BD$129:BD$159)</f>
        <v>0</v>
      </c>
      <c r="BB1691" s="9"/>
      <c r="BC1691" s="10"/>
      <c r="BD1691" s="11"/>
      <c r="BE1691" s="6">
        <f>SUMIF(BF$129:BF$159,$D1691,BH$129:BH$159)</f>
        <v>0</v>
      </c>
      <c r="BF1691" s="9"/>
      <c r="BG1691" s="10"/>
      <c r="BH1691" s="11"/>
      <c r="BI1691" s="6">
        <f>SUMIF(BJ$129:BJ$159,$D1691,BL$129:BL$159)</f>
        <v>0</v>
      </c>
      <c r="BJ1691" s="9"/>
      <c r="BK1691" s="10"/>
      <c r="BL1691" s="11"/>
      <c r="BM1691" s="6">
        <f>SUMIF(BN$129:BN$159,$D1691,BP$129:BP$159)</f>
        <v>0</v>
      </c>
      <c r="BN1691" s="9"/>
      <c r="BO1691" s="10"/>
      <c r="BP1691" s="11"/>
      <c r="BQ1691" s="6">
        <f>SUMIF(BR$129:BR$159,$D1691,BT$129:BT$159)</f>
        <v>0</v>
      </c>
      <c r="BR1691" s="9"/>
      <c r="BS1691" s="10"/>
      <c r="BT1691" s="11"/>
      <c r="BU1691" s="6">
        <f>SUMIF(BV$129:BV$159,$D1691,BX$129:BX$159)</f>
        <v>0</v>
      </c>
      <c r="BV1691" s="9"/>
      <c r="BW1691" s="10"/>
      <c r="BX1691" s="11"/>
      <c r="BY1691" s="6">
        <f>SUMIF(BZ$129:BZ$159,$D1691,CB$129:CB$159)</f>
        <v>0</v>
      </c>
      <c r="BZ1691" s="9"/>
      <c r="CA1691" s="10"/>
      <c r="CB1691" s="11"/>
      <c r="CC1691" s="6">
        <f>SUMIF(CD$129:CD$159,$D1691,CF$129:CF$159)</f>
        <v>0</v>
      </c>
      <c r="CD1691" s="9"/>
      <c r="CE1691" s="10"/>
      <c r="CF1691" s="11"/>
      <c r="CG1691" s="6">
        <f>SUMIF(CH$129:CH$159,$D1691,CJ$129:CJ$159)</f>
        <v>0</v>
      </c>
      <c r="CH1691" s="9"/>
      <c r="CI1691" s="10"/>
      <c r="CJ1691" s="11"/>
      <c r="CK1691" s="6">
        <f>SUMIF(CL$129:CL$159,$D1691,CN$129:CN$159)</f>
        <v>0</v>
      </c>
      <c r="CL1691" s="9"/>
      <c r="CM1691" s="10"/>
      <c r="CN1691" s="11"/>
      <c r="CO1691" s="6">
        <f>SUMIF(CP$129:CP$159,$D1691,CR$129:CR$159)</f>
        <v>0</v>
      </c>
      <c r="CP1691" s="9"/>
      <c r="CQ1691" s="10"/>
      <c r="CR1691" s="11"/>
      <c r="CS1691" s="6">
        <f>SUMIF(CT$129:CT$159,$D1691,CV$129:CV$159)</f>
        <v>0</v>
      </c>
      <c r="CT1691" s="9"/>
      <c r="CU1691" s="10"/>
      <c r="CV1691" s="11"/>
      <c r="CW1691" s="6">
        <f>SUMIF(CX$129:CX$159,$D1691,CZ$129:CZ$159)</f>
        <v>0</v>
      </c>
      <c r="CX1691" s="9"/>
      <c r="CY1691" s="10"/>
      <c r="CZ1691" s="11"/>
      <c r="DA1691" s="6">
        <f>SUMIF(DB$129:DB$159,$D1691,DD$129:DD$159)</f>
        <v>0</v>
      </c>
      <c r="DB1691" s="9"/>
      <c r="DC1691" s="10"/>
      <c r="DD1691" s="11"/>
      <c r="DE1691" s="6">
        <f>SUMIF(DF$129:DF$159,$D1691,DH$129:DH$159)</f>
        <v>0</v>
      </c>
      <c r="DF1691" s="9"/>
      <c r="DG1691" s="10"/>
      <c r="DH1691" s="11"/>
      <c r="DI1691" s="6">
        <f>SUMIF(DJ$129:DJ$159,$D1691,DL$129:DL$159)</f>
        <v>0</v>
      </c>
      <c r="DJ1691" s="9"/>
      <c r="DK1691" s="10"/>
      <c r="DL1691" s="11"/>
      <c r="DM1691" s="6">
        <f>SUMIF(DN$129:DN$159,$D1691,DP$129:DP$159)</f>
        <v>0</v>
      </c>
      <c r="DN1691" s="9"/>
      <c r="DO1691" s="10"/>
      <c r="DP1691" s="11"/>
      <c r="DQ1691" s="6">
        <f>SUMIF(DR$129:DR$159,$D1691,DT$129:DT$159)</f>
        <v>0</v>
      </c>
      <c r="DR1691" s="9"/>
      <c r="DS1691" s="10"/>
      <c r="DT1691" s="11"/>
      <c r="DU1691" s="6">
        <f>SUMIF(DV$129:DV$159,$D1691,DX$129:DX$159)</f>
        <v>0</v>
      </c>
      <c r="DV1691" s="9"/>
      <c r="DW1691" s="10"/>
      <c r="DX1691" s="11"/>
      <c r="DY1691" s="6">
        <f>SUMIF(DZ$129:DZ$159,$D1691,EB$129:EB$159)</f>
        <v>0</v>
      </c>
      <c r="DZ1691" s="9"/>
      <c r="EA1691" s="10"/>
      <c r="EB1691" s="11"/>
      <c r="EC1691" s="6">
        <f>SUMIF(ED$129:ED$159,$D1691,EF$129:EF$159)</f>
        <v>0</v>
      </c>
      <c r="ED1691" s="9"/>
      <c r="EE1691" s="10"/>
      <c r="EF1691" s="11"/>
      <c r="EG1691" s="6">
        <f>SUMIF(EH$129:EH$159,$D1691,EJ$129:EJ$159)</f>
        <v>0</v>
      </c>
      <c r="EH1691" s="9"/>
      <c r="EI1691" s="10"/>
      <c r="EJ1691" s="11"/>
      <c r="EK1691" s="6">
        <f>SUMIF(EL$129:EL$159,$D1691,EN$129:EN$159)</f>
        <v>0</v>
      </c>
      <c r="EL1691" s="9"/>
      <c r="EM1691" s="10"/>
      <c r="EN1691" s="11"/>
      <c r="EO1691" s="6">
        <f>SUMIF(EP$129:EP$159,$D1691,ER$129:ER$159)</f>
        <v>0</v>
      </c>
      <c r="EP1691" s="9"/>
      <c r="EQ1691" s="10"/>
      <c r="ER1691" s="11"/>
      <c r="ES1691" s="6">
        <f>SUMIF(ET$129:ET$159,$D1691,EV$129:EV$159)</f>
        <v>0</v>
      </c>
      <c r="ET1691" s="9"/>
      <c r="EU1691" s="10"/>
      <c r="EV1691" s="11"/>
      <c r="EW1691" s="6">
        <f>SUMIF(EX$129:EX$159,$D1691,EZ$129:EZ$159)</f>
        <v>0</v>
      </c>
      <c r="EX1691" s="9"/>
      <c r="EY1691" s="10"/>
      <c r="EZ1691" s="11"/>
      <c r="FA1691" s="6">
        <f>SUMIF(FB$129:FB$159,$D1691,FD$129:FD$159)</f>
        <v>0</v>
      </c>
      <c r="FB1691" s="9"/>
      <c r="FC1691" s="10"/>
      <c r="FD1691" s="11"/>
      <c r="FE1691" s="6">
        <f>SUMIF(FF$129:FF$159,$D1691,FH$129:FH$159)</f>
        <v>0</v>
      </c>
      <c r="FF1691" s="9"/>
      <c r="FG1691" s="10"/>
      <c r="FH1691" s="11"/>
      <c r="FI1691" s="6">
        <f>SUMIF(FJ$129:FJ$159,$D1691,FL$129:FL$159)</f>
        <v>0</v>
      </c>
      <c r="FJ1691" s="9"/>
      <c r="FK1691" s="10"/>
      <c r="FL1691" s="11"/>
      <c r="FM1691" s="6">
        <f>SUMIF(FN$129:FN$159,$D1691,FP$129:FP$159)</f>
        <v>0</v>
      </c>
      <c r="FN1691" s="9"/>
      <c r="FO1691" s="10"/>
      <c r="FP1691" s="11"/>
      <c r="FQ1691" s="6">
        <f>SUMIF(FR$129:FR$159,$D1691,FT$129:FT$159)</f>
        <v>0</v>
      </c>
      <c r="FR1691" s="9"/>
      <c r="FS1691" s="10"/>
      <c r="FT1691" s="11"/>
      <c r="FU1691" s="6">
        <f>SUMIF(FV$129:FV$159,$D1691,FX$129:FX$159)</f>
        <v>0</v>
      </c>
      <c r="FV1691" s="9"/>
      <c r="FW1691" s="10"/>
      <c r="FX1691" s="11"/>
      <c r="FY1691" s="6">
        <f>SUMIF(FZ$129:FZ$159,$D1691,GB$129:GB$159)</f>
        <v>0</v>
      </c>
      <c r="FZ1691" s="9"/>
      <c r="GA1691" s="10"/>
      <c r="GB1691" s="11"/>
      <c r="GC1691" s="6">
        <f>SUMIF(GD$129:GD$159,$D1691,GF$129:GF$159)</f>
        <v>0</v>
      </c>
      <c r="GD1691" s="9"/>
      <c r="GE1691" s="10"/>
      <c r="GF1691" s="11"/>
      <c r="GG1691" s="6">
        <f>SUMIF(GH$129:GH$159,$D1691,GJ$129:GJ$159)</f>
        <v>0</v>
      </c>
      <c r="GH1691" s="9"/>
      <c r="GI1691" s="10"/>
      <c r="GJ1691" s="11"/>
      <c r="GK1691" s="6">
        <f>SUMIF(GL$129:GL$159,$D1691,GN$129:GN$159)</f>
        <v>0</v>
      </c>
      <c r="GL1691" s="9"/>
      <c r="GM1691" s="10"/>
      <c r="GN1691" s="11"/>
      <c r="GO1691" s="6">
        <f>SUMIF(GP$129:GP$159,$D1691,GR$129:GR$159)</f>
        <v>0</v>
      </c>
      <c r="GP1691" s="9"/>
      <c r="GQ1691" s="10"/>
      <c r="GR1691" s="11"/>
      <c r="GS1691" s="6">
        <f>SUMIF(GT$129:GT$159,$D1691,GV$129:GV$159)</f>
        <v>0</v>
      </c>
      <c r="GT1691" s="9"/>
      <c r="GU1691" s="10"/>
      <c r="GV1691" s="20"/>
      <c r="GW1691" s="19">
        <f t="shared" si="39"/>
        <v>0</v>
      </c>
      <c r="GX1691" s="472"/>
      <c r="GY1691" s="473"/>
    </row>
    <row r="1692" spans="1:207" ht="30">
      <c r="A1692" s="210" t="s">
        <v>80</v>
      </c>
      <c r="B1692" s="475"/>
      <c r="C1692" s="327" t="s">
        <v>453</v>
      </c>
      <c r="D1692" s="237" t="s">
        <v>452</v>
      </c>
      <c r="E1692" s="206">
        <f>SUMIF(F$160:F$190,$D1692,H$160:H$190)</f>
        <v>0</v>
      </c>
      <c r="F1692" s="9"/>
      <c r="G1692" s="10"/>
      <c r="H1692" s="11"/>
      <c r="I1692" s="6">
        <f>SUMIF(J$160:J$190,$D1692,L$160:L$190)</f>
        <v>0</v>
      </c>
      <c r="J1692" s="9"/>
      <c r="K1692" s="10"/>
      <c r="L1692" s="11"/>
      <c r="M1692" s="6">
        <f>SUMIF(N$160:N$190,$D1692,P$160:P$190)</f>
        <v>0</v>
      </c>
      <c r="N1692" s="9"/>
      <c r="O1692" s="10"/>
      <c r="P1692" s="11"/>
      <c r="Q1692" s="6">
        <f>SUMIF(R$160:R$190,$D1692,T$160:T$190)</f>
        <v>0</v>
      </c>
      <c r="R1692" s="9"/>
      <c r="S1692" s="10"/>
      <c r="T1692" s="11"/>
      <c r="U1692" s="6">
        <f>SUMIF(V$160:V$190,$D1692,X$160:X$190)</f>
        <v>0</v>
      </c>
      <c r="V1692" s="9"/>
      <c r="W1692" s="10"/>
      <c r="X1692" s="11"/>
      <c r="Y1692" s="6">
        <f>SUMIF(Z$160:Z$190,$D1692,AB$160:AB$190)</f>
        <v>0</v>
      </c>
      <c r="Z1692" s="9"/>
      <c r="AA1692" s="10"/>
      <c r="AB1692" s="11"/>
      <c r="AC1692" s="6">
        <f>SUMIF(AD$160:AD$190,$D1692,AF$160:AF$190)</f>
        <v>0</v>
      </c>
      <c r="AD1692" s="9"/>
      <c r="AE1692" s="10"/>
      <c r="AF1692" s="11"/>
      <c r="AG1692" s="6">
        <f>SUMIF(AH$160:AH$190,$D1692,AJ$160:AJ$190)</f>
        <v>0</v>
      </c>
      <c r="AH1692" s="9"/>
      <c r="AI1692" s="10"/>
      <c r="AJ1692" s="11"/>
      <c r="AK1692" s="6">
        <f>SUMIF(AL$160:AL$190,$D1692,AN$160:AN$190)</f>
        <v>0</v>
      </c>
      <c r="AL1692" s="9"/>
      <c r="AM1692" s="10"/>
      <c r="AN1692" s="11"/>
      <c r="AO1692" s="6">
        <f>SUMIF(AP$160:AP$190,$D1692,AR$160:AR$190)</f>
        <v>0</v>
      </c>
      <c r="AP1692" s="9"/>
      <c r="AQ1692" s="10"/>
      <c r="AR1692" s="11"/>
      <c r="AS1692" s="6">
        <f>SUMIF(AT$160:AT$190,$D1692,AV$160:AV$190)</f>
        <v>0</v>
      </c>
      <c r="AT1692" s="9"/>
      <c r="AU1692" s="10"/>
      <c r="AV1692" s="11"/>
      <c r="AW1692" s="6">
        <f>SUMIF(AX$160:AX$190,$D1692,AZ$160:AZ$190)</f>
        <v>0</v>
      </c>
      <c r="AX1692" s="9"/>
      <c r="AY1692" s="10"/>
      <c r="AZ1692" s="11"/>
      <c r="BA1692" s="6">
        <f>SUMIF(BB$160:BB$190,$D1692,BD$160:BD$190)</f>
        <v>0</v>
      </c>
      <c r="BB1692" s="9"/>
      <c r="BC1692" s="10"/>
      <c r="BD1692" s="11"/>
      <c r="BE1692" s="6">
        <f>SUMIF(BF$160:BF$190,$D1692,BH$160:BH$190)</f>
        <v>0</v>
      </c>
      <c r="BF1692" s="9"/>
      <c r="BG1692" s="10"/>
      <c r="BH1692" s="11"/>
      <c r="BI1692" s="6">
        <f>SUMIF(BJ$160:BJ$190,$D1692,BL$160:BL$190)</f>
        <v>0</v>
      </c>
      <c r="BJ1692" s="9"/>
      <c r="BK1692" s="10"/>
      <c r="BL1692" s="11"/>
      <c r="BM1692" s="6">
        <f>SUMIF(BN$160:BN$190,$D1692,BP$160:BP$190)</f>
        <v>0</v>
      </c>
      <c r="BN1692" s="9"/>
      <c r="BO1692" s="10"/>
      <c r="BP1692" s="11"/>
      <c r="BQ1692" s="6">
        <f>SUMIF(BR$160:BR$190,$D1692,BT$160:BT$190)</f>
        <v>0</v>
      </c>
      <c r="BR1692" s="9"/>
      <c r="BS1692" s="10"/>
      <c r="BT1692" s="11"/>
      <c r="BU1692" s="6">
        <f>SUMIF(BV$160:BV$190,$D1692,BX$160:BX$190)</f>
        <v>0</v>
      </c>
      <c r="BV1692" s="9"/>
      <c r="BW1692" s="10"/>
      <c r="BX1692" s="11"/>
      <c r="BY1692" s="6">
        <f>SUMIF(BZ$160:BZ$190,$D1692,CB$160:CB$190)</f>
        <v>0</v>
      </c>
      <c r="BZ1692" s="9"/>
      <c r="CA1692" s="10"/>
      <c r="CB1692" s="11"/>
      <c r="CC1692" s="6">
        <f>SUMIF(CD$160:CD$190,$D1692,CF$160:CF$190)</f>
        <v>0</v>
      </c>
      <c r="CD1692" s="9"/>
      <c r="CE1692" s="10"/>
      <c r="CF1692" s="11"/>
      <c r="CG1692" s="6">
        <f>SUMIF(CH$160:CH$190,$D1692,CJ$160:CJ$190)</f>
        <v>0</v>
      </c>
      <c r="CH1692" s="9"/>
      <c r="CI1692" s="10"/>
      <c r="CJ1692" s="11"/>
      <c r="CK1692" s="6">
        <f>SUMIF(CL$160:CL$190,$D1692,CN$160:CN$190)</f>
        <v>0</v>
      </c>
      <c r="CL1692" s="9"/>
      <c r="CM1692" s="10"/>
      <c r="CN1692" s="11"/>
      <c r="CO1692" s="6">
        <f>SUMIF(CP$160:CP$190,$D1692,CR$160:CR$190)</f>
        <v>0</v>
      </c>
      <c r="CP1692" s="9"/>
      <c r="CQ1692" s="10"/>
      <c r="CR1692" s="11"/>
      <c r="CS1692" s="6">
        <f>SUMIF(CT$160:CT$190,$D1692,CV$160:CV$190)</f>
        <v>0</v>
      </c>
      <c r="CT1692" s="9"/>
      <c r="CU1692" s="10"/>
      <c r="CV1692" s="11"/>
      <c r="CW1692" s="6">
        <f>SUMIF(CX$160:CX$190,$D1692,CZ$160:CZ$190)</f>
        <v>0</v>
      </c>
      <c r="CX1692" s="9"/>
      <c r="CY1692" s="10"/>
      <c r="CZ1692" s="11"/>
      <c r="DA1692" s="6">
        <f>SUMIF(DB$160:DB$190,$D1692,DD$160:DD$190)</f>
        <v>0</v>
      </c>
      <c r="DB1692" s="9"/>
      <c r="DC1692" s="10"/>
      <c r="DD1692" s="11"/>
      <c r="DE1692" s="6">
        <f>SUMIF(DF$160:DF$190,$D1692,DH$160:DH$190)</f>
        <v>0</v>
      </c>
      <c r="DF1692" s="9"/>
      <c r="DG1692" s="10"/>
      <c r="DH1692" s="11"/>
      <c r="DI1692" s="6">
        <f>SUMIF(DJ$160:DJ$190,$D1692,DL$160:DL$190)</f>
        <v>0</v>
      </c>
      <c r="DJ1692" s="9"/>
      <c r="DK1692" s="10"/>
      <c r="DL1692" s="11"/>
      <c r="DM1692" s="6">
        <f>SUMIF(DN$160:DN$190,$D1692,DP$160:DP$190)</f>
        <v>0</v>
      </c>
      <c r="DN1692" s="9"/>
      <c r="DO1692" s="10"/>
      <c r="DP1692" s="11"/>
      <c r="DQ1692" s="6">
        <f>SUMIF(DR$160:DR$190,$D1692,DT$160:DT$190)</f>
        <v>0</v>
      </c>
      <c r="DR1692" s="9"/>
      <c r="DS1692" s="10"/>
      <c r="DT1692" s="11"/>
      <c r="DU1692" s="6">
        <f>SUMIF(DV$160:DV$190,$D1692,DX$160:DX$190)</f>
        <v>0</v>
      </c>
      <c r="DV1692" s="9"/>
      <c r="DW1692" s="10"/>
      <c r="DX1692" s="11"/>
      <c r="DY1692" s="6">
        <f>SUMIF(DZ$160:DZ$190,$D1692,EB$160:EB$190)</f>
        <v>0</v>
      </c>
      <c r="DZ1692" s="9"/>
      <c r="EA1692" s="10"/>
      <c r="EB1692" s="11"/>
      <c r="EC1692" s="6">
        <f>SUMIF(ED$160:ED$190,$D1692,EF$160:EF$190)</f>
        <v>0</v>
      </c>
      <c r="ED1692" s="9"/>
      <c r="EE1692" s="10"/>
      <c r="EF1692" s="11"/>
      <c r="EG1692" s="6">
        <f>SUMIF(EH$160:EH$190,$D1692,EJ$160:EJ$190)</f>
        <v>0</v>
      </c>
      <c r="EH1692" s="9"/>
      <c r="EI1692" s="10"/>
      <c r="EJ1692" s="11"/>
      <c r="EK1692" s="6">
        <f>SUMIF(EL$160:EL$190,$D1692,EN$160:EN$190)</f>
        <v>0</v>
      </c>
      <c r="EL1692" s="9"/>
      <c r="EM1692" s="10"/>
      <c r="EN1692" s="11"/>
      <c r="EO1692" s="6">
        <f>SUMIF(EP$160:EP$190,$D1692,ER$160:ER$190)</f>
        <v>0</v>
      </c>
      <c r="EP1692" s="9"/>
      <c r="EQ1692" s="10"/>
      <c r="ER1692" s="11"/>
      <c r="ES1692" s="6">
        <f>SUMIF(ET$160:ET$190,$D1692,EV$160:EV$190)</f>
        <v>0</v>
      </c>
      <c r="ET1692" s="9"/>
      <c r="EU1692" s="10"/>
      <c r="EV1692" s="11"/>
      <c r="EW1692" s="6">
        <f>SUMIF(EX$160:EX$190,$D1692,EZ$160:EZ$190)</f>
        <v>0</v>
      </c>
      <c r="EX1692" s="9"/>
      <c r="EY1692" s="10"/>
      <c r="EZ1692" s="11"/>
      <c r="FA1692" s="6">
        <f>SUMIF(FB$160:FB$190,$D1692,FD$160:FD$190)</f>
        <v>0</v>
      </c>
      <c r="FB1692" s="9"/>
      <c r="FC1692" s="10"/>
      <c r="FD1692" s="11"/>
      <c r="FE1692" s="6">
        <f>SUMIF(FF$160:FF$190,$D1692,FH$160:FH$190)</f>
        <v>0</v>
      </c>
      <c r="FF1692" s="9"/>
      <c r="FG1692" s="10"/>
      <c r="FH1692" s="11"/>
      <c r="FI1692" s="6">
        <f>SUMIF(FJ$160:FJ$190,$D1692,FL$160:FL$190)</f>
        <v>0</v>
      </c>
      <c r="FJ1692" s="9"/>
      <c r="FK1692" s="10"/>
      <c r="FL1692" s="11"/>
      <c r="FM1692" s="6">
        <f>SUMIF(FN$160:FN$190,$D1692,FP$160:FP$190)</f>
        <v>0</v>
      </c>
      <c r="FN1692" s="9"/>
      <c r="FO1692" s="10"/>
      <c r="FP1692" s="11"/>
      <c r="FQ1692" s="6">
        <f>SUMIF(FR$160:FR$190,$D1692,FT$160:FT$190)</f>
        <v>0</v>
      </c>
      <c r="FR1692" s="9"/>
      <c r="FS1692" s="10"/>
      <c r="FT1692" s="11"/>
      <c r="FU1692" s="6">
        <f>SUMIF(FV$160:FV$190,$D1692,FX$160:FX$190)</f>
        <v>0</v>
      </c>
      <c r="FV1692" s="9"/>
      <c r="FW1692" s="10"/>
      <c r="FX1692" s="11"/>
      <c r="FY1692" s="6">
        <f>SUMIF(FZ$160:FZ$190,$D1692,GB$160:GB$190)</f>
        <v>0</v>
      </c>
      <c r="FZ1692" s="9"/>
      <c r="GA1692" s="10"/>
      <c r="GB1692" s="11"/>
      <c r="GC1692" s="6">
        <f>SUMIF(GD$160:GD$190,$D1692,GF$160:GF$190)</f>
        <v>0</v>
      </c>
      <c r="GD1692" s="9"/>
      <c r="GE1692" s="10"/>
      <c r="GF1692" s="11"/>
      <c r="GG1692" s="6">
        <f>SUMIF(GH$160:GH$190,$D1692,GJ$160:GJ$190)</f>
        <v>0</v>
      </c>
      <c r="GH1692" s="9"/>
      <c r="GI1692" s="10"/>
      <c r="GJ1692" s="11"/>
      <c r="GK1692" s="6">
        <f>SUMIF(GL$160:GL$190,$D1692,GN$160:GN$190)</f>
        <v>0</v>
      </c>
      <c r="GL1692" s="9"/>
      <c r="GM1692" s="10"/>
      <c r="GN1692" s="11"/>
      <c r="GO1692" s="6">
        <f>SUMIF(GP$160:GP$190,$D1692,GR$160:GR$190)</f>
        <v>0</v>
      </c>
      <c r="GP1692" s="9"/>
      <c r="GQ1692" s="10"/>
      <c r="GR1692" s="11"/>
      <c r="GS1692" s="6">
        <f>SUMIF(GT$160:GT$190,$D1692,GV$160:GV$190)</f>
        <v>0</v>
      </c>
      <c r="GT1692" s="9"/>
      <c r="GU1692" s="10"/>
      <c r="GV1692" s="20"/>
      <c r="GW1692" s="19">
        <f t="shared" si="39"/>
        <v>0</v>
      </c>
      <c r="GX1692" s="472"/>
      <c r="GY1692" s="473"/>
    </row>
    <row r="1693" spans="1:207" ht="30">
      <c r="A1693" s="210" t="s">
        <v>81</v>
      </c>
      <c r="B1693" s="475"/>
      <c r="C1693" s="327" t="s">
        <v>453</v>
      </c>
      <c r="D1693" s="237" t="s">
        <v>452</v>
      </c>
      <c r="E1693" s="206">
        <f>SUMIF(F$191:F$221,$D1693,H$191:H$221)</f>
        <v>0</v>
      </c>
      <c r="F1693" s="9"/>
      <c r="G1693" s="10"/>
      <c r="H1693" s="11"/>
      <c r="I1693" s="6">
        <f>SUMIF(J$191:J$221,$D1693,L$191:L$221)</f>
        <v>0</v>
      </c>
      <c r="J1693" s="9"/>
      <c r="K1693" s="10"/>
      <c r="L1693" s="11"/>
      <c r="M1693" s="6">
        <f>SUMIF(N$191:N$221,$D1693,P$191:P$221)</f>
        <v>0</v>
      </c>
      <c r="N1693" s="9"/>
      <c r="O1693" s="10"/>
      <c r="P1693" s="11"/>
      <c r="Q1693" s="6">
        <f>SUMIF(R$191:R$221,$D1693,T$191:T$221)</f>
        <v>0</v>
      </c>
      <c r="R1693" s="9"/>
      <c r="S1693" s="10"/>
      <c r="T1693" s="11"/>
      <c r="U1693" s="6">
        <f>SUMIF(V$191:V$221,$D1693,X$191:X$221)</f>
        <v>0</v>
      </c>
      <c r="V1693" s="9"/>
      <c r="W1693" s="10"/>
      <c r="X1693" s="11"/>
      <c r="Y1693" s="6">
        <f>SUMIF(Z$191:Z$221,$D1693,AB$191:AB$221)</f>
        <v>0</v>
      </c>
      <c r="Z1693" s="9"/>
      <c r="AA1693" s="10"/>
      <c r="AB1693" s="11"/>
      <c r="AC1693" s="6">
        <f>SUMIF(AD$191:AD$221,$D1693,AF$191:AF$221)</f>
        <v>0</v>
      </c>
      <c r="AD1693" s="9"/>
      <c r="AE1693" s="10"/>
      <c r="AF1693" s="11"/>
      <c r="AG1693" s="6">
        <f>SUMIF(AH$191:AH$221,$D1693,AJ$191:AJ$221)</f>
        <v>0</v>
      </c>
      <c r="AH1693" s="9"/>
      <c r="AI1693" s="10"/>
      <c r="AJ1693" s="11"/>
      <c r="AK1693" s="6">
        <f>SUMIF(AL$191:AL$221,$D1693,AN$191:AN$221)</f>
        <v>0</v>
      </c>
      <c r="AL1693" s="9"/>
      <c r="AM1693" s="10"/>
      <c r="AN1693" s="11"/>
      <c r="AO1693" s="6">
        <f>SUMIF(AP$191:AP$221,$D1693,AR$191:AR$221)</f>
        <v>0</v>
      </c>
      <c r="AP1693" s="9"/>
      <c r="AQ1693" s="10"/>
      <c r="AR1693" s="11"/>
      <c r="AS1693" s="6">
        <f>SUMIF(AT$191:AT$221,$D1693,AV$191:AV$221)</f>
        <v>0</v>
      </c>
      <c r="AT1693" s="9"/>
      <c r="AU1693" s="10"/>
      <c r="AV1693" s="11"/>
      <c r="AW1693" s="6">
        <f>SUMIF(AX$191:AX$221,$D1693,AZ$191:AZ$221)</f>
        <v>0</v>
      </c>
      <c r="AX1693" s="9"/>
      <c r="AY1693" s="10"/>
      <c r="AZ1693" s="11"/>
      <c r="BA1693" s="6">
        <f>SUMIF(BB$191:BB$221,$D1693,BD$191:BD$221)</f>
        <v>0</v>
      </c>
      <c r="BB1693" s="9"/>
      <c r="BC1693" s="10"/>
      <c r="BD1693" s="11"/>
      <c r="BE1693" s="6">
        <f>SUMIF(BF$191:BF$221,$D1693,BH$191:BH$221)</f>
        <v>0</v>
      </c>
      <c r="BF1693" s="9"/>
      <c r="BG1693" s="10"/>
      <c r="BH1693" s="11"/>
      <c r="BI1693" s="6">
        <f>SUMIF(BJ$191:BJ$221,$D1693,BL$191:BL$221)</f>
        <v>0</v>
      </c>
      <c r="BJ1693" s="9"/>
      <c r="BK1693" s="10"/>
      <c r="BL1693" s="11"/>
      <c r="BM1693" s="6">
        <f>SUMIF(BN$191:BN$221,$D1693,BP$191:BP$221)</f>
        <v>0</v>
      </c>
      <c r="BN1693" s="9"/>
      <c r="BO1693" s="10"/>
      <c r="BP1693" s="11"/>
      <c r="BQ1693" s="6">
        <f>SUMIF(BR$191:BR$221,$D1693,BT$191:BT$221)</f>
        <v>0</v>
      </c>
      <c r="BR1693" s="9"/>
      <c r="BS1693" s="10"/>
      <c r="BT1693" s="11"/>
      <c r="BU1693" s="6">
        <f>SUMIF(BV$191:BV$221,$D1693,BX$191:BX$221)</f>
        <v>0</v>
      </c>
      <c r="BV1693" s="9"/>
      <c r="BW1693" s="10"/>
      <c r="BX1693" s="11"/>
      <c r="BY1693" s="6">
        <f>SUMIF(BZ$191:BZ$221,$D1693,CB$191:CB$221)</f>
        <v>0</v>
      </c>
      <c r="BZ1693" s="9"/>
      <c r="CA1693" s="10"/>
      <c r="CB1693" s="11"/>
      <c r="CC1693" s="6">
        <f>SUMIF(CD$191:CD$221,$D1693,CF$191:CF$221)</f>
        <v>0</v>
      </c>
      <c r="CD1693" s="9"/>
      <c r="CE1693" s="10"/>
      <c r="CF1693" s="11"/>
      <c r="CG1693" s="6">
        <f>SUMIF(CH$191:CH$221,$D1693,CJ$191:CJ$221)</f>
        <v>0</v>
      </c>
      <c r="CH1693" s="9"/>
      <c r="CI1693" s="10"/>
      <c r="CJ1693" s="11"/>
      <c r="CK1693" s="6">
        <f>SUMIF(CL$191:CL$221,$D1693,CN$191:CN$221)</f>
        <v>0</v>
      </c>
      <c r="CL1693" s="9"/>
      <c r="CM1693" s="10"/>
      <c r="CN1693" s="11"/>
      <c r="CO1693" s="6">
        <f>SUMIF(CP$191:CP$221,$D1693,CR$191:CR$221)</f>
        <v>0</v>
      </c>
      <c r="CP1693" s="9"/>
      <c r="CQ1693" s="10"/>
      <c r="CR1693" s="11"/>
      <c r="CS1693" s="6">
        <f>SUMIF(CT$191:CT$221,$D1693,CV$191:CV$221)</f>
        <v>0</v>
      </c>
      <c r="CT1693" s="9"/>
      <c r="CU1693" s="10"/>
      <c r="CV1693" s="11"/>
      <c r="CW1693" s="6">
        <f>SUMIF(CX$191:CX$221,$D1693,CZ$191:CZ$221)</f>
        <v>0</v>
      </c>
      <c r="CX1693" s="9"/>
      <c r="CY1693" s="10"/>
      <c r="CZ1693" s="11"/>
      <c r="DA1693" s="6">
        <f>SUMIF(DB$191:DB$221,$D1693,DD$191:DD$221)</f>
        <v>0</v>
      </c>
      <c r="DB1693" s="9"/>
      <c r="DC1693" s="10"/>
      <c r="DD1693" s="11"/>
      <c r="DE1693" s="6">
        <f>SUMIF(DF$191:DF$221,$D1693,DH$191:DH$221)</f>
        <v>0</v>
      </c>
      <c r="DF1693" s="9"/>
      <c r="DG1693" s="10"/>
      <c r="DH1693" s="11"/>
      <c r="DI1693" s="6">
        <f>SUMIF(DJ$191:DJ$221,$D1693,DL$191:DL$221)</f>
        <v>0</v>
      </c>
      <c r="DJ1693" s="9"/>
      <c r="DK1693" s="10"/>
      <c r="DL1693" s="11"/>
      <c r="DM1693" s="6">
        <f>SUMIF(DN$191:DN$221,$D1693,DP$191:DP$221)</f>
        <v>0</v>
      </c>
      <c r="DN1693" s="9"/>
      <c r="DO1693" s="10"/>
      <c r="DP1693" s="11"/>
      <c r="DQ1693" s="6">
        <f>SUMIF(DR$191:DR$221,$D1693,DT$191:DT$221)</f>
        <v>0</v>
      </c>
      <c r="DR1693" s="9"/>
      <c r="DS1693" s="10"/>
      <c r="DT1693" s="11"/>
      <c r="DU1693" s="6">
        <f>SUMIF(DV$191:DV$221,$D1693,DX$191:DX$221)</f>
        <v>0</v>
      </c>
      <c r="DV1693" s="9"/>
      <c r="DW1693" s="10"/>
      <c r="DX1693" s="11"/>
      <c r="DY1693" s="6">
        <f>SUMIF(DZ$191:DZ$221,$D1693,EB$191:EB$221)</f>
        <v>0</v>
      </c>
      <c r="DZ1693" s="9"/>
      <c r="EA1693" s="10"/>
      <c r="EB1693" s="11"/>
      <c r="EC1693" s="6">
        <f>SUMIF(ED$191:ED$221,$D1693,EF$191:EF$221)</f>
        <v>0</v>
      </c>
      <c r="ED1693" s="9"/>
      <c r="EE1693" s="10"/>
      <c r="EF1693" s="11"/>
      <c r="EG1693" s="6">
        <f>SUMIF(EH$191:EH$221,$D1693,EJ$191:EJ$221)</f>
        <v>0</v>
      </c>
      <c r="EH1693" s="9"/>
      <c r="EI1693" s="10"/>
      <c r="EJ1693" s="11"/>
      <c r="EK1693" s="6">
        <f>SUMIF(EL$191:EL$221,$D1693,EN$191:EN$221)</f>
        <v>0</v>
      </c>
      <c r="EL1693" s="9"/>
      <c r="EM1693" s="10"/>
      <c r="EN1693" s="11"/>
      <c r="EO1693" s="6">
        <f>SUMIF(EP$191:EP$221,$D1693,ER$191:ER$221)</f>
        <v>0</v>
      </c>
      <c r="EP1693" s="9"/>
      <c r="EQ1693" s="10"/>
      <c r="ER1693" s="11"/>
      <c r="ES1693" s="6">
        <f>SUMIF(ET$191:ET$221,$D1693,EV$191:EV$221)</f>
        <v>0</v>
      </c>
      <c r="ET1693" s="9"/>
      <c r="EU1693" s="10"/>
      <c r="EV1693" s="11"/>
      <c r="EW1693" s="6">
        <f>SUMIF(EX$191:EX$221,$D1693,EZ$191:EZ$221)</f>
        <v>0</v>
      </c>
      <c r="EX1693" s="9"/>
      <c r="EY1693" s="10"/>
      <c r="EZ1693" s="11"/>
      <c r="FA1693" s="6">
        <f>SUMIF(FB$191:FB$221,$D1693,FD$191:FD$221)</f>
        <v>0</v>
      </c>
      <c r="FB1693" s="9"/>
      <c r="FC1693" s="10"/>
      <c r="FD1693" s="11"/>
      <c r="FE1693" s="6">
        <f>SUMIF(FF$191:FF$221,$D1693,FH$191:FH$221)</f>
        <v>0</v>
      </c>
      <c r="FF1693" s="9"/>
      <c r="FG1693" s="10"/>
      <c r="FH1693" s="11"/>
      <c r="FI1693" s="6">
        <f>SUMIF(FJ$191:FJ$221,$D1693,FL$191:FL$221)</f>
        <v>0</v>
      </c>
      <c r="FJ1693" s="9"/>
      <c r="FK1693" s="10"/>
      <c r="FL1693" s="11"/>
      <c r="FM1693" s="6">
        <f>SUMIF(FN$191:FN$221,$D1693,FP$191:FP$221)</f>
        <v>0</v>
      </c>
      <c r="FN1693" s="9"/>
      <c r="FO1693" s="10"/>
      <c r="FP1693" s="11"/>
      <c r="FQ1693" s="6">
        <f>SUMIF(FR$191:FR$221,$D1693,FT$191:FT$221)</f>
        <v>0</v>
      </c>
      <c r="FR1693" s="9"/>
      <c r="FS1693" s="10"/>
      <c r="FT1693" s="11"/>
      <c r="FU1693" s="6">
        <f>SUMIF(FV$191:FV$221,$D1693,FX$191:FX$221)</f>
        <v>0</v>
      </c>
      <c r="FV1693" s="9"/>
      <c r="FW1693" s="10"/>
      <c r="FX1693" s="11"/>
      <c r="FY1693" s="6">
        <f>SUMIF(FZ$191:FZ$221,$D1693,GB$191:GB$221)</f>
        <v>0</v>
      </c>
      <c r="FZ1693" s="9"/>
      <c r="GA1693" s="10"/>
      <c r="GB1693" s="11"/>
      <c r="GC1693" s="6">
        <f>SUMIF(GD$191:GD$221,$D1693,GF$191:GF$221)</f>
        <v>0</v>
      </c>
      <c r="GD1693" s="9"/>
      <c r="GE1693" s="10"/>
      <c r="GF1693" s="11"/>
      <c r="GG1693" s="6">
        <f>SUMIF(GH$191:GH$221,$D1693,GJ$191:GJ$221)</f>
        <v>0</v>
      </c>
      <c r="GH1693" s="9"/>
      <c r="GI1693" s="10"/>
      <c r="GJ1693" s="11"/>
      <c r="GK1693" s="6">
        <f>SUMIF(GL$191:GL$221,$D1693,GN$191:GN$221)</f>
        <v>0</v>
      </c>
      <c r="GL1693" s="9"/>
      <c r="GM1693" s="10"/>
      <c r="GN1693" s="11"/>
      <c r="GO1693" s="6">
        <f>SUMIF(GP$191:GP$221,$D1693,GR$191:GR$221)</f>
        <v>0</v>
      </c>
      <c r="GP1693" s="9"/>
      <c r="GQ1693" s="10"/>
      <c r="GR1693" s="11"/>
      <c r="GS1693" s="6">
        <f>SUMIF(GT$191:GT$221,$D1693,GV$191:GV$221)</f>
        <v>0</v>
      </c>
      <c r="GT1693" s="9"/>
      <c r="GU1693" s="10"/>
      <c r="GV1693" s="20"/>
      <c r="GW1693" s="19">
        <f t="shared" si="39"/>
        <v>0</v>
      </c>
      <c r="GX1693" s="472"/>
      <c r="GY1693" s="473"/>
    </row>
    <row r="1694" spans="1:207" ht="30">
      <c r="A1694" s="210" t="s">
        <v>82</v>
      </c>
      <c r="B1694" s="475"/>
      <c r="C1694" s="327" t="s">
        <v>453</v>
      </c>
      <c r="D1694" s="237" t="s">
        <v>452</v>
      </c>
      <c r="E1694" s="206">
        <f>SUMIF(F$222:F$252,$D1694,H$222:H$252)</f>
        <v>0</v>
      </c>
      <c r="F1694" s="9"/>
      <c r="G1694" s="10"/>
      <c r="H1694" s="11"/>
      <c r="I1694" s="6">
        <f>SUMIF(J$222:J$252,$D1694,L$222:L$252)</f>
        <v>0</v>
      </c>
      <c r="J1694" s="9"/>
      <c r="K1694" s="10"/>
      <c r="L1694" s="11"/>
      <c r="M1694" s="6">
        <f>SUMIF(N$222:N$252,$D1694,P$222:P$252)</f>
        <v>0</v>
      </c>
      <c r="N1694" s="9"/>
      <c r="O1694" s="10"/>
      <c r="P1694" s="11"/>
      <c r="Q1694" s="6">
        <f>SUMIF(R$222:R$252,$D1694,T$222:T$252)</f>
        <v>0</v>
      </c>
      <c r="R1694" s="9"/>
      <c r="S1694" s="10"/>
      <c r="T1694" s="11"/>
      <c r="U1694" s="6">
        <f>SUMIF(V$222:V$252,$D1694,X$222:X$252)</f>
        <v>0</v>
      </c>
      <c r="V1694" s="9"/>
      <c r="W1694" s="10"/>
      <c r="X1694" s="11"/>
      <c r="Y1694" s="6">
        <f>SUMIF(Z$222:Z$252,$D1694,AB$222:AB$252)</f>
        <v>0</v>
      </c>
      <c r="Z1694" s="9"/>
      <c r="AA1694" s="10"/>
      <c r="AB1694" s="11"/>
      <c r="AC1694" s="6">
        <f>SUMIF(AD$222:AD$252,$D1694,AF$222:AF$252)</f>
        <v>0</v>
      </c>
      <c r="AD1694" s="9"/>
      <c r="AE1694" s="10"/>
      <c r="AF1694" s="11"/>
      <c r="AG1694" s="6">
        <f>SUMIF(AH$222:AH$252,$D1694,AJ$222:AJ$252)</f>
        <v>0</v>
      </c>
      <c r="AH1694" s="9"/>
      <c r="AI1694" s="10"/>
      <c r="AJ1694" s="11"/>
      <c r="AK1694" s="6">
        <f>SUMIF(AL$222:AL$252,$D1694,AN$222:AN$252)</f>
        <v>0</v>
      </c>
      <c r="AL1694" s="9"/>
      <c r="AM1694" s="10"/>
      <c r="AN1694" s="11"/>
      <c r="AO1694" s="6">
        <f>SUMIF(AP$222:AP$252,$D1694,AR$222:AR$252)</f>
        <v>0</v>
      </c>
      <c r="AP1694" s="9"/>
      <c r="AQ1694" s="10"/>
      <c r="AR1694" s="11"/>
      <c r="AS1694" s="6">
        <f>SUMIF(AT$222:AT$252,$D1694,AV$222:AV$252)</f>
        <v>0</v>
      </c>
      <c r="AT1694" s="9"/>
      <c r="AU1694" s="10"/>
      <c r="AV1694" s="11"/>
      <c r="AW1694" s="6">
        <f>SUMIF(AX$222:AX$252,$D1694,AZ$222:AZ$252)</f>
        <v>0</v>
      </c>
      <c r="AX1694" s="9"/>
      <c r="AY1694" s="10"/>
      <c r="AZ1694" s="11"/>
      <c r="BA1694" s="6">
        <f>SUMIF(BB$222:BB$252,$D1694,BD$222:BD$252)</f>
        <v>0</v>
      </c>
      <c r="BB1694" s="9"/>
      <c r="BC1694" s="10"/>
      <c r="BD1694" s="11"/>
      <c r="BE1694" s="6">
        <f>SUMIF(BF$222:BF$252,$D1694,BH$222:BH$252)</f>
        <v>0</v>
      </c>
      <c r="BF1694" s="9"/>
      <c r="BG1694" s="10"/>
      <c r="BH1694" s="11"/>
      <c r="BI1694" s="6">
        <f>SUMIF(BJ$222:BJ$252,$D1694,BL$222:BL$252)</f>
        <v>0</v>
      </c>
      <c r="BJ1694" s="9"/>
      <c r="BK1694" s="10"/>
      <c r="BL1694" s="11"/>
      <c r="BM1694" s="6">
        <f>SUMIF(BN$222:BN$252,$D1694,BP$222:BP$252)</f>
        <v>0</v>
      </c>
      <c r="BN1694" s="9"/>
      <c r="BO1694" s="10"/>
      <c r="BP1694" s="11"/>
      <c r="BQ1694" s="6">
        <f>SUMIF(BR$222:BR$252,$D1694,BT$222:BT$252)</f>
        <v>0</v>
      </c>
      <c r="BR1694" s="9"/>
      <c r="BS1694" s="10"/>
      <c r="BT1694" s="11"/>
      <c r="BU1694" s="6">
        <f>SUMIF(BV$222:BV$252,$D1694,BX$222:BX$252)</f>
        <v>0</v>
      </c>
      <c r="BV1694" s="9"/>
      <c r="BW1694" s="10"/>
      <c r="BX1694" s="11"/>
      <c r="BY1694" s="6">
        <f>SUMIF(BZ$222:BZ$252,$D1694,CB$222:CB$252)</f>
        <v>0</v>
      </c>
      <c r="BZ1694" s="9"/>
      <c r="CA1694" s="10"/>
      <c r="CB1694" s="11"/>
      <c r="CC1694" s="6">
        <f>SUMIF(CD$222:CD$252,$D1694,CF$222:CF$252)</f>
        <v>0</v>
      </c>
      <c r="CD1694" s="9"/>
      <c r="CE1694" s="10"/>
      <c r="CF1694" s="11"/>
      <c r="CG1694" s="6">
        <f>SUMIF(CH$222:CH$252,$D1694,CJ$222:CJ$252)</f>
        <v>0</v>
      </c>
      <c r="CH1694" s="9"/>
      <c r="CI1694" s="10"/>
      <c r="CJ1694" s="11"/>
      <c r="CK1694" s="6">
        <f>SUMIF(CL$222:CL$252,$D1694,CN$222:CN$252)</f>
        <v>0</v>
      </c>
      <c r="CL1694" s="9"/>
      <c r="CM1694" s="10"/>
      <c r="CN1694" s="11"/>
      <c r="CO1694" s="6">
        <f>SUMIF(CP$222:CP$252,$D1694,CR$222:CR$252)</f>
        <v>0</v>
      </c>
      <c r="CP1694" s="9"/>
      <c r="CQ1694" s="10"/>
      <c r="CR1694" s="11"/>
      <c r="CS1694" s="6">
        <f>SUMIF(CT$222:CT$252,$D1694,CV$222:CV$252)</f>
        <v>0</v>
      </c>
      <c r="CT1694" s="9"/>
      <c r="CU1694" s="10"/>
      <c r="CV1694" s="11"/>
      <c r="CW1694" s="6">
        <f>SUMIF(CX$222:CX$252,$D1694,CZ$222:CZ$252)</f>
        <v>0</v>
      </c>
      <c r="CX1694" s="9"/>
      <c r="CY1694" s="10"/>
      <c r="CZ1694" s="11"/>
      <c r="DA1694" s="6">
        <f>SUMIF(DB$222:DB$252,$D1694,DD$222:DD$252)</f>
        <v>0</v>
      </c>
      <c r="DB1694" s="9"/>
      <c r="DC1694" s="10"/>
      <c r="DD1694" s="11"/>
      <c r="DE1694" s="6">
        <f>SUMIF(DF$222:DF$252,$D1694,DH$222:DH$252)</f>
        <v>0</v>
      </c>
      <c r="DF1694" s="9"/>
      <c r="DG1694" s="10"/>
      <c r="DH1694" s="11"/>
      <c r="DI1694" s="6">
        <f>SUMIF(DJ$222:DJ$252,$D1694,DL$222:DL$252)</f>
        <v>0</v>
      </c>
      <c r="DJ1694" s="9"/>
      <c r="DK1694" s="10"/>
      <c r="DL1694" s="11"/>
      <c r="DM1694" s="6">
        <f>SUMIF(DN$222:DN$252,$D1694,DP$222:DP$252)</f>
        <v>0</v>
      </c>
      <c r="DN1694" s="9"/>
      <c r="DO1694" s="10"/>
      <c r="DP1694" s="11"/>
      <c r="DQ1694" s="6">
        <f>SUMIF(DR$222:DR$252,$D1694,DT$222:DT$252)</f>
        <v>0</v>
      </c>
      <c r="DR1694" s="9"/>
      <c r="DS1694" s="10"/>
      <c r="DT1694" s="11"/>
      <c r="DU1694" s="6">
        <f>SUMIF(DV$222:DV$252,$D1694,DX$222:DX$252)</f>
        <v>0</v>
      </c>
      <c r="DV1694" s="9"/>
      <c r="DW1694" s="10"/>
      <c r="DX1694" s="11"/>
      <c r="DY1694" s="6">
        <f>SUMIF(DZ$222:DZ$252,$D1694,EB$222:EB$252)</f>
        <v>0</v>
      </c>
      <c r="DZ1694" s="9"/>
      <c r="EA1694" s="10"/>
      <c r="EB1694" s="11"/>
      <c r="EC1694" s="6">
        <f>SUMIF(ED$222:ED$252,$D1694,EF$222:EF$252)</f>
        <v>0</v>
      </c>
      <c r="ED1694" s="9"/>
      <c r="EE1694" s="10"/>
      <c r="EF1694" s="11"/>
      <c r="EG1694" s="6">
        <f>SUMIF(EH$222:EH$252,$D1694,EJ$222:EJ$252)</f>
        <v>0</v>
      </c>
      <c r="EH1694" s="9"/>
      <c r="EI1694" s="10"/>
      <c r="EJ1694" s="11"/>
      <c r="EK1694" s="6">
        <f>SUMIF(EL$222:EL$252,$D1694,EN$222:EN$252)</f>
        <v>0</v>
      </c>
      <c r="EL1694" s="9"/>
      <c r="EM1694" s="10"/>
      <c r="EN1694" s="11"/>
      <c r="EO1694" s="6">
        <f>SUMIF(EP$222:EP$252,$D1694,ER$222:ER$252)</f>
        <v>0</v>
      </c>
      <c r="EP1694" s="9"/>
      <c r="EQ1694" s="10"/>
      <c r="ER1694" s="11"/>
      <c r="ES1694" s="6">
        <f>SUMIF(ET$222:ET$252,$D1694,EV$222:EV$252)</f>
        <v>0</v>
      </c>
      <c r="ET1694" s="9"/>
      <c r="EU1694" s="10"/>
      <c r="EV1694" s="11"/>
      <c r="EW1694" s="6">
        <f>SUMIF(EX$222:EX$252,$D1694,EZ$222:EZ$252)</f>
        <v>0</v>
      </c>
      <c r="EX1694" s="9"/>
      <c r="EY1694" s="10"/>
      <c r="EZ1694" s="11"/>
      <c r="FA1694" s="6">
        <f>SUMIF(FB$222:FB$252,$D1694,FD$222:FD$252)</f>
        <v>0</v>
      </c>
      <c r="FB1694" s="9"/>
      <c r="FC1694" s="10"/>
      <c r="FD1694" s="11"/>
      <c r="FE1694" s="6">
        <f>SUMIF(FF$222:FF$252,$D1694,FH$222:FH$252)</f>
        <v>0</v>
      </c>
      <c r="FF1694" s="9"/>
      <c r="FG1694" s="10"/>
      <c r="FH1694" s="11"/>
      <c r="FI1694" s="6">
        <f>SUMIF(FJ$222:FJ$252,$D1694,FL$222:FL$252)</f>
        <v>0</v>
      </c>
      <c r="FJ1694" s="9"/>
      <c r="FK1694" s="10"/>
      <c r="FL1694" s="11"/>
      <c r="FM1694" s="6">
        <f>SUMIF(FN$222:FN$252,$D1694,FP$222:FP$252)</f>
        <v>0</v>
      </c>
      <c r="FN1694" s="9"/>
      <c r="FO1694" s="10"/>
      <c r="FP1694" s="11"/>
      <c r="FQ1694" s="6">
        <f>SUMIF(FR$222:FR$252,$D1694,FT$222:FT$252)</f>
        <v>0</v>
      </c>
      <c r="FR1694" s="9"/>
      <c r="FS1694" s="10"/>
      <c r="FT1694" s="11"/>
      <c r="FU1694" s="6">
        <f>SUMIF(FV$222:FV$252,$D1694,FX$222:FX$252)</f>
        <v>0</v>
      </c>
      <c r="FV1694" s="9"/>
      <c r="FW1694" s="10"/>
      <c r="FX1694" s="11"/>
      <c r="FY1694" s="6">
        <f>SUMIF(FZ$222:FZ$252,$D1694,GB$222:GB$252)</f>
        <v>0</v>
      </c>
      <c r="FZ1694" s="9"/>
      <c r="GA1694" s="10"/>
      <c r="GB1694" s="11"/>
      <c r="GC1694" s="6">
        <f>SUMIF(GD$222:GD$252,$D1694,GF$222:GF$252)</f>
        <v>0</v>
      </c>
      <c r="GD1694" s="9"/>
      <c r="GE1694" s="10"/>
      <c r="GF1694" s="11"/>
      <c r="GG1694" s="6">
        <f>SUMIF(GH$222:GH$252,$D1694,GJ$222:GJ$252)</f>
        <v>0</v>
      </c>
      <c r="GH1694" s="9"/>
      <c r="GI1694" s="10"/>
      <c r="GJ1694" s="11"/>
      <c r="GK1694" s="6">
        <f>SUMIF(GL$222:GL$252,$D1694,GN$222:GN$252)</f>
        <v>0</v>
      </c>
      <c r="GL1694" s="9"/>
      <c r="GM1694" s="10"/>
      <c r="GN1694" s="11"/>
      <c r="GO1694" s="6">
        <f>SUMIF(GP$222:GP$252,$D1694,GR$222:GR$252)</f>
        <v>0</v>
      </c>
      <c r="GP1694" s="9"/>
      <c r="GQ1694" s="10"/>
      <c r="GR1694" s="11"/>
      <c r="GS1694" s="6">
        <f>SUMIF(GT$222:GT$252,$D1694,GV$222:GV$252)</f>
        <v>0</v>
      </c>
      <c r="GT1694" s="9"/>
      <c r="GU1694" s="10"/>
      <c r="GV1694" s="20"/>
      <c r="GW1694" s="19">
        <f t="shared" si="39"/>
        <v>0</v>
      </c>
      <c r="GX1694" s="472"/>
      <c r="GY1694" s="473"/>
    </row>
    <row r="1695" spans="1:207" ht="30">
      <c r="A1695" s="210" t="s">
        <v>83</v>
      </c>
      <c r="B1695" s="475"/>
      <c r="C1695" s="327" t="s">
        <v>453</v>
      </c>
      <c r="D1695" s="237" t="s">
        <v>452</v>
      </c>
      <c r="E1695" s="206">
        <f>SUMIF(F$253:F$283,$D1695,H$253:H$283)</f>
        <v>0</v>
      </c>
      <c r="F1695" s="9"/>
      <c r="G1695" s="10"/>
      <c r="H1695" s="11"/>
      <c r="I1695" s="6">
        <f>SUMIF(J$253:J$283,$D1695,L$253:L$283)</f>
        <v>0</v>
      </c>
      <c r="J1695" s="9"/>
      <c r="K1695" s="10"/>
      <c r="L1695" s="11"/>
      <c r="M1695" s="6">
        <f>SUMIF(N$253:N$283,$D1695,P$253:P$283)</f>
        <v>0</v>
      </c>
      <c r="N1695" s="9"/>
      <c r="O1695" s="10"/>
      <c r="P1695" s="11"/>
      <c r="Q1695" s="6">
        <f>SUMIF(R$253:R$283,$D1695,T$253:T$283)</f>
        <v>0</v>
      </c>
      <c r="R1695" s="9"/>
      <c r="S1695" s="10"/>
      <c r="T1695" s="11"/>
      <c r="U1695" s="6">
        <f>SUMIF(V$253:V$283,$D1695,X$253:X$283)</f>
        <v>0</v>
      </c>
      <c r="V1695" s="9"/>
      <c r="W1695" s="10"/>
      <c r="X1695" s="11"/>
      <c r="Y1695" s="6">
        <f>SUMIF(Z$253:Z$283,$D1695,AB$253:AB$283)</f>
        <v>0</v>
      </c>
      <c r="Z1695" s="9"/>
      <c r="AA1695" s="10"/>
      <c r="AB1695" s="11"/>
      <c r="AC1695" s="6">
        <f>SUMIF(AD$253:AD$283,$D1695,AF$253:AF$283)</f>
        <v>0</v>
      </c>
      <c r="AD1695" s="9"/>
      <c r="AE1695" s="10"/>
      <c r="AF1695" s="11"/>
      <c r="AG1695" s="6">
        <f>SUMIF(AH$253:AH$283,$D1695,AJ$253:AJ$283)</f>
        <v>0</v>
      </c>
      <c r="AH1695" s="9"/>
      <c r="AI1695" s="10"/>
      <c r="AJ1695" s="11"/>
      <c r="AK1695" s="6">
        <f>SUMIF(AL$253:AL$283,$D1695,AN$253:AN$283)</f>
        <v>0</v>
      </c>
      <c r="AL1695" s="9"/>
      <c r="AM1695" s="10"/>
      <c r="AN1695" s="11"/>
      <c r="AO1695" s="6">
        <f>SUMIF(AP$253:AP$283,$D1695,AR$253:AR$283)</f>
        <v>0</v>
      </c>
      <c r="AP1695" s="9"/>
      <c r="AQ1695" s="10"/>
      <c r="AR1695" s="11"/>
      <c r="AS1695" s="6">
        <f>SUMIF(AT$253:AT$283,$D1695,AV$253:AV$283)</f>
        <v>0</v>
      </c>
      <c r="AT1695" s="9"/>
      <c r="AU1695" s="10"/>
      <c r="AV1695" s="11"/>
      <c r="AW1695" s="6">
        <f>SUMIF(AX$253:AX$283,$D1695,AZ$253:AZ$283)</f>
        <v>0</v>
      </c>
      <c r="AX1695" s="9"/>
      <c r="AY1695" s="10"/>
      <c r="AZ1695" s="11"/>
      <c r="BA1695" s="6">
        <f>SUMIF(BB$253:BB$283,$D1695,BD$253:BD$283)</f>
        <v>0</v>
      </c>
      <c r="BB1695" s="9"/>
      <c r="BC1695" s="10"/>
      <c r="BD1695" s="11"/>
      <c r="BE1695" s="6">
        <f>SUMIF(BF$253:BF$283,$D1695,BH$253:BH$283)</f>
        <v>0</v>
      </c>
      <c r="BF1695" s="9"/>
      <c r="BG1695" s="10"/>
      <c r="BH1695" s="11"/>
      <c r="BI1695" s="6">
        <f>SUMIF(BJ$253:BJ$283,$D1695,BL$253:BL$283)</f>
        <v>0</v>
      </c>
      <c r="BJ1695" s="9"/>
      <c r="BK1695" s="10"/>
      <c r="BL1695" s="11"/>
      <c r="BM1695" s="6">
        <f>SUMIF(BN$253:BN$283,$D1695,BP$253:BP$283)</f>
        <v>0</v>
      </c>
      <c r="BN1695" s="9"/>
      <c r="BO1695" s="10"/>
      <c r="BP1695" s="11"/>
      <c r="BQ1695" s="6">
        <f>SUMIF(BR$253:BR$283,$D1695,BT$253:BT$283)</f>
        <v>0</v>
      </c>
      <c r="BR1695" s="9"/>
      <c r="BS1695" s="10"/>
      <c r="BT1695" s="11"/>
      <c r="BU1695" s="6">
        <f>SUMIF(BV$253:BV$283,$D1695,BX$253:BX$283)</f>
        <v>0</v>
      </c>
      <c r="BV1695" s="9"/>
      <c r="BW1695" s="10"/>
      <c r="BX1695" s="11"/>
      <c r="BY1695" s="6">
        <f>SUMIF(BZ$253:BZ$283,$D1695,CB$253:CB$283)</f>
        <v>0</v>
      </c>
      <c r="BZ1695" s="9"/>
      <c r="CA1695" s="10"/>
      <c r="CB1695" s="11"/>
      <c r="CC1695" s="6">
        <f>SUMIF(CD$253:CD$283,$D1695,CF$253:CF$283)</f>
        <v>0</v>
      </c>
      <c r="CD1695" s="9"/>
      <c r="CE1695" s="10"/>
      <c r="CF1695" s="11"/>
      <c r="CG1695" s="6">
        <f>SUMIF(CH$253:CH$283,$D1695,CJ$253:CJ$283)</f>
        <v>0</v>
      </c>
      <c r="CH1695" s="9"/>
      <c r="CI1695" s="10"/>
      <c r="CJ1695" s="11"/>
      <c r="CK1695" s="6">
        <f>SUMIF(CL$253:CL$283,$D1695,CN$253:CN$283)</f>
        <v>0</v>
      </c>
      <c r="CL1695" s="9"/>
      <c r="CM1695" s="10"/>
      <c r="CN1695" s="11"/>
      <c r="CO1695" s="6">
        <f>SUMIF(CP$253:CP$283,$D1695,CR$253:CR$283)</f>
        <v>0</v>
      </c>
      <c r="CP1695" s="9"/>
      <c r="CQ1695" s="10"/>
      <c r="CR1695" s="11"/>
      <c r="CS1695" s="6">
        <f>SUMIF(CT$253:CT$283,$D1695,CV$253:CV$283)</f>
        <v>0</v>
      </c>
      <c r="CT1695" s="9"/>
      <c r="CU1695" s="10"/>
      <c r="CV1695" s="11"/>
      <c r="CW1695" s="6">
        <f>SUMIF(CX$253:CX$283,$D1695,CZ$253:CZ$283)</f>
        <v>0</v>
      </c>
      <c r="CX1695" s="9"/>
      <c r="CY1695" s="10"/>
      <c r="CZ1695" s="11"/>
      <c r="DA1695" s="6">
        <f>SUMIF(DB$253:DB$283,$D1695,DD$253:DD$283)</f>
        <v>0</v>
      </c>
      <c r="DB1695" s="9"/>
      <c r="DC1695" s="10"/>
      <c r="DD1695" s="11"/>
      <c r="DE1695" s="6">
        <f>SUMIF(DF$253:DF$283,$D1695,DH$253:DH$283)</f>
        <v>0</v>
      </c>
      <c r="DF1695" s="9"/>
      <c r="DG1695" s="10"/>
      <c r="DH1695" s="11"/>
      <c r="DI1695" s="6">
        <f>SUMIF(DJ$253:DJ$283,$D1695,DL$253:DL$283)</f>
        <v>0</v>
      </c>
      <c r="DJ1695" s="9"/>
      <c r="DK1695" s="10"/>
      <c r="DL1695" s="11"/>
      <c r="DM1695" s="6">
        <f>SUMIF(DN$253:DN$283,$D1695,DP$253:DP$283)</f>
        <v>0</v>
      </c>
      <c r="DN1695" s="9"/>
      <c r="DO1695" s="10"/>
      <c r="DP1695" s="11"/>
      <c r="DQ1695" s="6">
        <f>SUMIF(DR$253:DR$283,$D1695,DT$253:DT$283)</f>
        <v>0</v>
      </c>
      <c r="DR1695" s="9"/>
      <c r="DS1695" s="10"/>
      <c r="DT1695" s="11"/>
      <c r="DU1695" s="6">
        <f>SUMIF(DV$253:DV$283,$D1695,DX$253:DX$283)</f>
        <v>0</v>
      </c>
      <c r="DV1695" s="9"/>
      <c r="DW1695" s="10"/>
      <c r="DX1695" s="11"/>
      <c r="DY1695" s="6">
        <f>SUMIF(DZ$253:DZ$283,$D1695,EB$253:EB$283)</f>
        <v>0</v>
      </c>
      <c r="DZ1695" s="9"/>
      <c r="EA1695" s="10"/>
      <c r="EB1695" s="11"/>
      <c r="EC1695" s="6">
        <f>SUMIF(ED$253:ED$283,$D1695,EF$253:EF$283)</f>
        <v>0</v>
      </c>
      <c r="ED1695" s="9"/>
      <c r="EE1695" s="10"/>
      <c r="EF1695" s="11"/>
      <c r="EG1695" s="6">
        <f>SUMIF(EH$253:EH$283,$D1695,EJ$253:EJ$283)</f>
        <v>0</v>
      </c>
      <c r="EH1695" s="9"/>
      <c r="EI1695" s="10"/>
      <c r="EJ1695" s="11"/>
      <c r="EK1695" s="6">
        <f>SUMIF(EL$253:EL$283,$D1695,EN$253:EN$283)</f>
        <v>0</v>
      </c>
      <c r="EL1695" s="9"/>
      <c r="EM1695" s="10"/>
      <c r="EN1695" s="11"/>
      <c r="EO1695" s="6">
        <f>SUMIF(EP$253:EP$283,$D1695,ER$253:ER$283)</f>
        <v>0</v>
      </c>
      <c r="EP1695" s="9"/>
      <c r="EQ1695" s="10"/>
      <c r="ER1695" s="11"/>
      <c r="ES1695" s="6">
        <f>SUMIF(ET$253:ET$283,$D1695,EV$253:EV$283)</f>
        <v>0</v>
      </c>
      <c r="ET1695" s="9"/>
      <c r="EU1695" s="10"/>
      <c r="EV1695" s="11"/>
      <c r="EW1695" s="6">
        <f>SUMIF(EX$253:EX$283,$D1695,EZ$253:EZ$283)</f>
        <v>0</v>
      </c>
      <c r="EX1695" s="9"/>
      <c r="EY1695" s="10"/>
      <c r="EZ1695" s="11"/>
      <c r="FA1695" s="6">
        <f>SUMIF(FB$253:FB$283,$D1695,FD$253:FD$283)</f>
        <v>0</v>
      </c>
      <c r="FB1695" s="9"/>
      <c r="FC1695" s="10"/>
      <c r="FD1695" s="11"/>
      <c r="FE1695" s="6">
        <f>SUMIF(FF$253:FF$283,$D1695,FH$253:FH$283)</f>
        <v>0</v>
      </c>
      <c r="FF1695" s="9"/>
      <c r="FG1695" s="10"/>
      <c r="FH1695" s="11"/>
      <c r="FI1695" s="6">
        <f>SUMIF(FJ$253:FJ$283,$D1695,FL$253:FL$283)</f>
        <v>0</v>
      </c>
      <c r="FJ1695" s="9"/>
      <c r="FK1695" s="10"/>
      <c r="FL1695" s="11"/>
      <c r="FM1695" s="6">
        <f>SUMIF(FN$253:FN$283,$D1695,FP$253:FP$283)</f>
        <v>0</v>
      </c>
      <c r="FN1695" s="9"/>
      <c r="FO1695" s="10"/>
      <c r="FP1695" s="11"/>
      <c r="FQ1695" s="6">
        <f>SUMIF(FR$253:FR$283,$D1695,FT$253:FT$283)</f>
        <v>0</v>
      </c>
      <c r="FR1695" s="9"/>
      <c r="FS1695" s="10"/>
      <c r="FT1695" s="11"/>
      <c r="FU1695" s="6">
        <f>SUMIF(FV$253:FV$283,$D1695,FX$253:FX$283)</f>
        <v>0</v>
      </c>
      <c r="FV1695" s="9"/>
      <c r="FW1695" s="10"/>
      <c r="FX1695" s="11"/>
      <c r="FY1695" s="6">
        <f>SUMIF(FZ$253:FZ$283,$D1695,GB$253:GB$283)</f>
        <v>0</v>
      </c>
      <c r="FZ1695" s="9"/>
      <c r="GA1695" s="10"/>
      <c r="GB1695" s="11"/>
      <c r="GC1695" s="6">
        <f>SUMIF(GD$253:GD$283,$D1695,GF$253:GF$283)</f>
        <v>0</v>
      </c>
      <c r="GD1695" s="9"/>
      <c r="GE1695" s="10"/>
      <c r="GF1695" s="11"/>
      <c r="GG1695" s="6">
        <f>SUMIF(GH$253:GH$283,$D1695,GJ$253:GJ$283)</f>
        <v>0</v>
      </c>
      <c r="GH1695" s="9"/>
      <c r="GI1695" s="10"/>
      <c r="GJ1695" s="11"/>
      <c r="GK1695" s="6">
        <f>SUMIF(GL$253:GL$283,$D1695,GN$253:GN$283)</f>
        <v>0</v>
      </c>
      <c r="GL1695" s="9"/>
      <c r="GM1695" s="10"/>
      <c r="GN1695" s="11"/>
      <c r="GO1695" s="6">
        <f>SUMIF(GP$253:GP$283,$D1695,GR$253:GR$283)</f>
        <v>0</v>
      </c>
      <c r="GP1695" s="9"/>
      <c r="GQ1695" s="10"/>
      <c r="GR1695" s="11"/>
      <c r="GS1695" s="6">
        <f>SUMIF(GT$253:GT$283,$D1695,GV$253:GV$283)</f>
        <v>0</v>
      </c>
      <c r="GT1695" s="9"/>
      <c r="GU1695" s="10"/>
      <c r="GV1695" s="20"/>
      <c r="GW1695" s="19">
        <f t="shared" si="39"/>
        <v>0</v>
      </c>
      <c r="GX1695" s="472"/>
      <c r="GY1695" s="473"/>
    </row>
    <row r="1696" spans="1:207" ht="30">
      <c r="A1696" s="210" t="s">
        <v>84</v>
      </c>
      <c r="B1696" s="475"/>
      <c r="C1696" s="327" t="s">
        <v>453</v>
      </c>
      <c r="D1696" s="237" t="s">
        <v>452</v>
      </c>
      <c r="E1696" s="206">
        <f>SUMIF(F$284:F$314,$D1696,H$284:H$314)</f>
        <v>0</v>
      </c>
      <c r="F1696" s="9"/>
      <c r="G1696" s="10"/>
      <c r="H1696" s="11"/>
      <c r="I1696" s="6">
        <f>SUMIF(J$284:J$314,$D1696,L$284:L$314)</f>
        <v>0</v>
      </c>
      <c r="J1696" s="9"/>
      <c r="K1696" s="10"/>
      <c r="L1696" s="11"/>
      <c r="M1696" s="6">
        <f>SUMIF(N$284:N$314,$D1696,P$284:P$314)</f>
        <v>0</v>
      </c>
      <c r="N1696" s="9"/>
      <c r="O1696" s="10"/>
      <c r="P1696" s="11"/>
      <c r="Q1696" s="6">
        <f>SUMIF(R$284:R$314,$D1696,T$284:T$314)</f>
        <v>0</v>
      </c>
      <c r="R1696" s="9"/>
      <c r="S1696" s="10"/>
      <c r="T1696" s="11"/>
      <c r="U1696" s="6">
        <f>SUMIF(V$284:V$314,$D1696,X$284:X$314)</f>
        <v>0</v>
      </c>
      <c r="V1696" s="9"/>
      <c r="W1696" s="10"/>
      <c r="X1696" s="11"/>
      <c r="Y1696" s="6">
        <f>SUMIF(Z$284:Z$314,$D1696,AB$284:AB$314)</f>
        <v>0</v>
      </c>
      <c r="Z1696" s="9"/>
      <c r="AA1696" s="10"/>
      <c r="AB1696" s="11"/>
      <c r="AC1696" s="6">
        <f>SUMIF(AD$284:AD$314,$D1696,AF$284:AF$314)</f>
        <v>0</v>
      </c>
      <c r="AD1696" s="9"/>
      <c r="AE1696" s="10"/>
      <c r="AF1696" s="11"/>
      <c r="AG1696" s="6">
        <f>SUMIF(AH$284:AH$314,$D1696,AJ$284:AJ$314)</f>
        <v>0</v>
      </c>
      <c r="AH1696" s="9"/>
      <c r="AI1696" s="10"/>
      <c r="AJ1696" s="11"/>
      <c r="AK1696" s="6">
        <f>SUMIF(AL$284:AL$314,$D1696,AN$284:AN$314)</f>
        <v>0</v>
      </c>
      <c r="AL1696" s="9"/>
      <c r="AM1696" s="10"/>
      <c r="AN1696" s="11"/>
      <c r="AO1696" s="6">
        <f>SUMIF(AP$284:AP$314,$D1696,AR$284:AR$314)</f>
        <v>0</v>
      </c>
      <c r="AP1696" s="9"/>
      <c r="AQ1696" s="10"/>
      <c r="AR1696" s="11"/>
      <c r="AS1696" s="6">
        <f>SUMIF(AT$284:AT$314,$D1696,AV$284:AV$314)</f>
        <v>0</v>
      </c>
      <c r="AT1696" s="9"/>
      <c r="AU1696" s="10"/>
      <c r="AV1696" s="11"/>
      <c r="AW1696" s="6">
        <f>SUMIF(AX$284:AX$314,$D1696,AZ$284:AZ$314)</f>
        <v>0</v>
      </c>
      <c r="AX1696" s="9"/>
      <c r="AY1696" s="10"/>
      <c r="AZ1696" s="11"/>
      <c r="BA1696" s="6">
        <f>SUMIF(BB$284:BB$314,$D1696,BD$284:BD$314)</f>
        <v>0</v>
      </c>
      <c r="BB1696" s="9"/>
      <c r="BC1696" s="10"/>
      <c r="BD1696" s="11"/>
      <c r="BE1696" s="6">
        <f>SUMIF(BF$284:BF$314,$D1696,BH$284:BH$314)</f>
        <v>0</v>
      </c>
      <c r="BF1696" s="9"/>
      <c r="BG1696" s="10"/>
      <c r="BH1696" s="11"/>
      <c r="BI1696" s="6">
        <f>SUMIF(BJ$284:BJ$314,$D1696,BL$284:BL$314)</f>
        <v>0</v>
      </c>
      <c r="BJ1696" s="9"/>
      <c r="BK1696" s="10"/>
      <c r="BL1696" s="11"/>
      <c r="BM1696" s="6">
        <f>SUMIF(BN$284:BN$314,$D1696,BP$284:BP$314)</f>
        <v>0</v>
      </c>
      <c r="BN1696" s="9"/>
      <c r="BO1696" s="10"/>
      <c r="BP1696" s="11"/>
      <c r="BQ1696" s="6">
        <f>SUMIF(BR$284:BR$314,$D1696,BT$284:BT$314)</f>
        <v>0</v>
      </c>
      <c r="BR1696" s="9"/>
      <c r="BS1696" s="10"/>
      <c r="BT1696" s="11"/>
      <c r="BU1696" s="6">
        <f>SUMIF(BV$284:BV$314,$D1696,BX$284:BX$314)</f>
        <v>0</v>
      </c>
      <c r="BV1696" s="9"/>
      <c r="BW1696" s="10"/>
      <c r="BX1696" s="11"/>
      <c r="BY1696" s="6">
        <f>SUMIF(BZ$284:BZ$314,$D1696,CB$284:CB$314)</f>
        <v>0</v>
      </c>
      <c r="BZ1696" s="9"/>
      <c r="CA1696" s="10"/>
      <c r="CB1696" s="11"/>
      <c r="CC1696" s="6">
        <f>SUMIF(CD$284:CD$314,$D1696,CF$284:CF$314)</f>
        <v>0</v>
      </c>
      <c r="CD1696" s="9"/>
      <c r="CE1696" s="10"/>
      <c r="CF1696" s="11"/>
      <c r="CG1696" s="6">
        <f>SUMIF(CH$284:CH$314,$D1696,CJ$284:CJ$314)</f>
        <v>0</v>
      </c>
      <c r="CH1696" s="9"/>
      <c r="CI1696" s="10"/>
      <c r="CJ1696" s="11"/>
      <c r="CK1696" s="6">
        <f>SUMIF(CL$284:CL$314,$D1696,CN$284:CN$314)</f>
        <v>0</v>
      </c>
      <c r="CL1696" s="9"/>
      <c r="CM1696" s="10"/>
      <c r="CN1696" s="11"/>
      <c r="CO1696" s="6">
        <f>SUMIF(CP$284:CP$314,$D1696,CR$284:CR$314)</f>
        <v>0</v>
      </c>
      <c r="CP1696" s="9"/>
      <c r="CQ1696" s="10"/>
      <c r="CR1696" s="11"/>
      <c r="CS1696" s="6">
        <f>SUMIF(CT$284:CT$314,$D1696,CV$284:CV$314)</f>
        <v>0</v>
      </c>
      <c r="CT1696" s="9"/>
      <c r="CU1696" s="10"/>
      <c r="CV1696" s="11"/>
      <c r="CW1696" s="6">
        <f>SUMIF(CX$284:CX$314,$D1696,CZ$284:CZ$314)</f>
        <v>0</v>
      </c>
      <c r="CX1696" s="9"/>
      <c r="CY1696" s="10"/>
      <c r="CZ1696" s="11"/>
      <c r="DA1696" s="6">
        <f>SUMIF(DB$284:DB$314,$D1696,DD$284:DD$314)</f>
        <v>0</v>
      </c>
      <c r="DB1696" s="9"/>
      <c r="DC1696" s="10"/>
      <c r="DD1696" s="11"/>
      <c r="DE1696" s="6">
        <f>SUMIF(DF$284:DF$314,$D1696,DH$284:DH$314)</f>
        <v>0</v>
      </c>
      <c r="DF1696" s="9"/>
      <c r="DG1696" s="10"/>
      <c r="DH1696" s="11"/>
      <c r="DI1696" s="6">
        <f>SUMIF(DJ$284:DJ$314,$D1696,DL$284:DL$314)</f>
        <v>0</v>
      </c>
      <c r="DJ1696" s="9"/>
      <c r="DK1696" s="10"/>
      <c r="DL1696" s="11"/>
      <c r="DM1696" s="6">
        <f>SUMIF(DN$284:DN$314,$D1696,DP$284:DP$314)</f>
        <v>0</v>
      </c>
      <c r="DN1696" s="9"/>
      <c r="DO1696" s="10"/>
      <c r="DP1696" s="11"/>
      <c r="DQ1696" s="6">
        <f>SUMIF(DR$284:DR$314,$D1696,DT$284:DT$314)</f>
        <v>0</v>
      </c>
      <c r="DR1696" s="9"/>
      <c r="DS1696" s="10"/>
      <c r="DT1696" s="11"/>
      <c r="DU1696" s="6">
        <f>SUMIF(DV$284:DV$314,$D1696,DX$284:DX$314)</f>
        <v>0</v>
      </c>
      <c r="DV1696" s="9"/>
      <c r="DW1696" s="10"/>
      <c r="DX1696" s="11"/>
      <c r="DY1696" s="6">
        <f>SUMIF(DZ$284:DZ$314,$D1696,EB$284:EB$314)</f>
        <v>0</v>
      </c>
      <c r="DZ1696" s="9"/>
      <c r="EA1696" s="10"/>
      <c r="EB1696" s="11"/>
      <c r="EC1696" s="6">
        <f>SUMIF(ED$284:ED$314,$D1696,EF$284:EF$314)</f>
        <v>0</v>
      </c>
      <c r="ED1696" s="9"/>
      <c r="EE1696" s="10"/>
      <c r="EF1696" s="11"/>
      <c r="EG1696" s="6">
        <f>SUMIF(EH$284:EH$314,$D1696,EJ$284:EJ$314)</f>
        <v>0</v>
      </c>
      <c r="EH1696" s="9"/>
      <c r="EI1696" s="10"/>
      <c r="EJ1696" s="11"/>
      <c r="EK1696" s="6">
        <f>SUMIF(EL$284:EL$314,$D1696,EN$284:EN$314)</f>
        <v>0</v>
      </c>
      <c r="EL1696" s="9"/>
      <c r="EM1696" s="10"/>
      <c r="EN1696" s="11"/>
      <c r="EO1696" s="6">
        <f>SUMIF(EP$284:EP$314,$D1696,ER$284:ER$314)</f>
        <v>0</v>
      </c>
      <c r="EP1696" s="9"/>
      <c r="EQ1696" s="10"/>
      <c r="ER1696" s="11"/>
      <c r="ES1696" s="6">
        <f>SUMIF(ET$284:ET$314,$D1696,EV$284:EV$314)</f>
        <v>0</v>
      </c>
      <c r="ET1696" s="9"/>
      <c r="EU1696" s="10"/>
      <c r="EV1696" s="11"/>
      <c r="EW1696" s="6">
        <f>SUMIF(EX$284:EX$314,$D1696,EZ$284:EZ$314)</f>
        <v>0</v>
      </c>
      <c r="EX1696" s="9"/>
      <c r="EY1696" s="10"/>
      <c r="EZ1696" s="11"/>
      <c r="FA1696" s="6">
        <f>SUMIF(FB$284:FB$314,$D1696,FD$284:FD$314)</f>
        <v>0</v>
      </c>
      <c r="FB1696" s="9"/>
      <c r="FC1696" s="10"/>
      <c r="FD1696" s="11"/>
      <c r="FE1696" s="6">
        <f>SUMIF(FF$284:FF$314,$D1696,FH$284:FH$314)</f>
        <v>0</v>
      </c>
      <c r="FF1696" s="9"/>
      <c r="FG1696" s="10"/>
      <c r="FH1696" s="11"/>
      <c r="FI1696" s="6">
        <f>SUMIF(FJ$284:FJ$314,$D1696,FL$284:FL$314)</f>
        <v>0</v>
      </c>
      <c r="FJ1696" s="9"/>
      <c r="FK1696" s="10"/>
      <c r="FL1696" s="11"/>
      <c r="FM1696" s="6">
        <f>SUMIF(FN$284:FN$314,$D1696,FP$284:FP$314)</f>
        <v>0</v>
      </c>
      <c r="FN1696" s="9"/>
      <c r="FO1696" s="10"/>
      <c r="FP1696" s="11"/>
      <c r="FQ1696" s="6">
        <f>SUMIF(FR$284:FR$314,$D1696,FT$284:FT$314)</f>
        <v>0</v>
      </c>
      <c r="FR1696" s="9"/>
      <c r="FS1696" s="10"/>
      <c r="FT1696" s="11"/>
      <c r="FU1696" s="6">
        <f>SUMIF(FV$284:FV$314,$D1696,FX$284:FX$314)</f>
        <v>0</v>
      </c>
      <c r="FV1696" s="9"/>
      <c r="FW1696" s="10"/>
      <c r="FX1696" s="11"/>
      <c r="FY1696" s="6">
        <f>SUMIF(FZ$284:FZ$314,$D1696,GB$284:GB$314)</f>
        <v>0</v>
      </c>
      <c r="FZ1696" s="9"/>
      <c r="GA1696" s="10"/>
      <c r="GB1696" s="11"/>
      <c r="GC1696" s="6">
        <f>SUMIF(GD$284:GD$314,$D1696,GF$284:GF$314)</f>
        <v>0</v>
      </c>
      <c r="GD1696" s="9"/>
      <c r="GE1696" s="10"/>
      <c r="GF1696" s="11"/>
      <c r="GG1696" s="6">
        <f>SUMIF(GH$284:GH$314,$D1696,GJ$284:GJ$314)</f>
        <v>0</v>
      </c>
      <c r="GH1696" s="9"/>
      <c r="GI1696" s="10"/>
      <c r="GJ1696" s="11"/>
      <c r="GK1696" s="6">
        <f>SUMIF(GL$284:GL$314,$D1696,GN$284:GN$314)</f>
        <v>0</v>
      </c>
      <c r="GL1696" s="9"/>
      <c r="GM1696" s="10"/>
      <c r="GN1696" s="11"/>
      <c r="GO1696" s="6">
        <f>SUMIF(GP$284:GP$314,$D1696,GR$284:GR$314)</f>
        <v>0</v>
      </c>
      <c r="GP1696" s="9"/>
      <c r="GQ1696" s="10"/>
      <c r="GR1696" s="11"/>
      <c r="GS1696" s="6">
        <f>SUMIF(GT$284:GT$314,$D1696,GV$284:GV$314)</f>
        <v>0</v>
      </c>
      <c r="GT1696" s="9"/>
      <c r="GU1696" s="10"/>
      <c r="GV1696" s="20"/>
      <c r="GW1696" s="19">
        <f t="shared" si="39"/>
        <v>0</v>
      </c>
      <c r="GX1696" s="472"/>
      <c r="GY1696" s="473"/>
    </row>
    <row r="1697" spans="1:207" ht="30">
      <c r="A1697" s="210" t="s">
        <v>85</v>
      </c>
      <c r="B1697" s="475"/>
      <c r="C1697" s="327" t="s">
        <v>453</v>
      </c>
      <c r="D1697" s="237" t="s">
        <v>452</v>
      </c>
      <c r="E1697" s="207">
        <f>SUMIF(F$315:F$345,$D1697,H$315:H$345)</f>
        <v>0</v>
      </c>
      <c r="F1697" s="12"/>
      <c r="G1697" s="13"/>
      <c r="H1697" s="14"/>
      <c r="I1697" s="6">
        <f>SUMIF(J$315:J$345,$D1697,L$315:L$345)</f>
        <v>0</v>
      </c>
      <c r="J1697" s="12"/>
      <c r="K1697" s="13"/>
      <c r="L1697" s="14"/>
      <c r="M1697" s="7">
        <f>SUMIF(N$315:N$345,$D1697,P$315:P$345)</f>
        <v>0</v>
      </c>
      <c r="N1697" s="12"/>
      <c r="O1697" s="13"/>
      <c r="P1697" s="14"/>
      <c r="Q1697" s="6">
        <f>SUMIF(R$315:R$345,$D1697,T$315:T$345)</f>
        <v>0</v>
      </c>
      <c r="R1697" s="12"/>
      <c r="S1697" s="13"/>
      <c r="T1697" s="14"/>
      <c r="U1697" s="7">
        <f>SUMIF(V$315:V$345,$D1697,X$315:X$345)</f>
        <v>0</v>
      </c>
      <c r="V1697" s="12"/>
      <c r="W1697" s="13"/>
      <c r="X1697" s="14"/>
      <c r="Y1697" s="6">
        <f>SUMIF(Z$315:Z$345,$D1697,AB$315:AB$345)</f>
        <v>0</v>
      </c>
      <c r="Z1697" s="12"/>
      <c r="AA1697" s="13"/>
      <c r="AB1697" s="14"/>
      <c r="AC1697" s="7">
        <f>SUMIF(AD$315:AD$345,$D1697,AF$315:AF$345)</f>
        <v>0</v>
      </c>
      <c r="AD1697" s="12"/>
      <c r="AE1697" s="13"/>
      <c r="AF1697" s="14"/>
      <c r="AG1697" s="7">
        <f>SUMIF(AH$315:AH$345,$D1697,AJ$315:AJ$345)</f>
        <v>0</v>
      </c>
      <c r="AH1697" s="12"/>
      <c r="AI1697" s="13"/>
      <c r="AJ1697" s="14"/>
      <c r="AK1697" s="7">
        <f>SUMIF(AL$315:AL$345,$D1697,AN$315:AN$345)</f>
        <v>0</v>
      </c>
      <c r="AL1697" s="12"/>
      <c r="AM1697" s="13"/>
      <c r="AN1697" s="14"/>
      <c r="AO1697" s="7">
        <f>SUMIF(AP$315:AP$345,$D1697,AR$315:AR$345)</f>
        <v>0</v>
      </c>
      <c r="AP1697" s="12"/>
      <c r="AQ1697" s="13"/>
      <c r="AR1697" s="14"/>
      <c r="AS1697" s="7">
        <f>SUMIF(AT$315:AT$345,$D1697,AV$315:AV$345)</f>
        <v>0</v>
      </c>
      <c r="AT1697" s="12"/>
      <c r="AU1697" s="13"/>
      <c r="AV1697" s="14"/>
      <c r="AW1697" s="7">
        <f>SUMIF(AX$315:AX$345,$D1697,AZ$315:AZ$345)</f>
        <v>0</v>
      </c>
      <c r="AX1697" s="12"/>
      <c r="AY1697" s="13"/>
      <c r="AZ1697" s="14"/>
      <c r="BA1697" s="7">
        <f>SUMIF(BB$315:BB$345,$D1697,BD$315:BD$345)</f>
        <v>0</v>
      </c>
      <c r="BB1697" s="12"/>
      <c r="BC1697" s="13"/>
      <c r="BD1697" s="14"/>
      <c r="BE1697" s="7">
        <f>SUMIF(BF$315:BF$345,$D1697,BH$315:BH$345)</f>
        <v>0</v>
      </c>
      <c r="BF1697" s="12"/>
      <c r="BG1697" s="13"/>
      <c r="BH1697" s="14"/>
      <c r="BI1697" s="7">
        <f>SUMIF(BJ$315:BJ$345,$D1697,BL$315:BL$345)</f>
        <v>0</v>
      </c>
      <c r="BJ1697" s="12"/>
      <c r="BK1697" s="13"/>
      <c r="BL1697" s="14"/>
      <c r="BM1697" s="7">
        <f>SUMIF(BN$315:BN$345,$D1697,BP$315:BP$345)</f>
        <v>0</v>
      </c>
      <c r="BN1697" s="12"/>
      <c r="BO1697" s="13"/>
      <c r="BP1697" s="14"/>
      <c r="BQ1697" s="7">
        <f>SUMIF(BR$315:BR$345,$D1697,BT$315:BT$345)</f>
        <v>0</v>
      </c>
      <c r="BR1697" s="12"/>
      <c r="BS1697" s="13"/>
      <c r="BT1697" s="14"/>
      <c r="BU1697" s="7">
        <f>SUMIF(BV$315:BV$345,$D1697,BX$315:BX$345)</f>
        <v>0</v>
      </c>
      <c r="BV1697" s="12"/>
      <c r="BW1697" s="13"/>
      <c r="BX1697" s="14"/>
      <c r="BY1697" s="7">
        <f>SUMIF(BZ$315:BZ$345,$D1697,CB$315:CB$345)</f>
        <v>0</v>
      </c>
      <c r="BZ1697" s="12"/>
      <c r="CA1697" s="13"/>
      <c r="CB1697" s="14"/>
      <c r="CC1697" s="7">
        <f>SUMIF(CD$315:CD$345,$D1697,CF$315:CF$345)</f>
        <v>0</v>
      </c>
      <c r="CD1697" s="12"/>
      <c r="CE1697" s="13"/>
      <c r="CF1697" s="14"/>
      <c r="CG1697" s="7">
        <f>SUMIF(CH$315:CH$345,$D1697,CJ$315:CJ$345)</f>
        <v>0</v>
      </c>
      <c r="CH1697" s="12"/>
      <c r="CI1697" s="13"/>
      <c r="CJ1697" s="14"/>
      <c r="CK1697" s="7">
        <f>SUMIF(CL$315:CL$345,$D1697,CN$315:CN$345)</f>
        <v>0</v>
      </c>
      <c r="CL1697" s="12"/>
      <c r="CM1697" s="13"/>
      <c r="CN1697" s="14"/>
      <c r="CO1697" s="7">
        <f>SUMIF(CP$315:CP$345,$D1697,CR$315:CR$345)</f>
        <v>0</v>
      </c>
      <c r="CP1697" s="12"/>
      <c r="CQ1697" s="13"/>
      <c r="CR1697" s="14"/>
      <c r="CS1697" s="7">
        <f>SUMIF(CT$315:CT$345,$D1697,CV$315:CV$345)</f>
        <v>0</v>
      </c>
      <c r="CT1697" s="12"/>
      <c r="CU1697" s="13"/>
      <c r="CV1697" s="14"/>
      <c r="CW1697" s="7">
        <f>SUMIF(CX$315:CX$345,$D1697,CZ$315:CZ$345)</f>
        <v>0</v>
      </c>
      <c r="CX1697" s="12"/>
      <c r="CY1697" s="13"/>
      <c r="CZ1697" s="14"/>
      <c r="DA1697" s="7">
        <f>SUMIF(DB$315:DB$345,$D1697,DD$315:DD$345)</f>
        <v>0</v>
      </c>
      <c r="DB1697" s="12"/>
      <c r="DC1697" s="13"/>
      <c r="DD1697" s="14"/>
      <c r="DE1697" s="7">
        <f>SUMIF(DF$315:DF$345,$D1697,DH$315:DH$345)</f>
        <v>0</v>
      </c>
      <c r="DF1697" s="12"/>
      <c r="DG1697" s="13"/>
      <c r="DH1697" s="14"/>
      <c r="DI1697" s="7">
        <f>SUMIF(DJ$315:DJ$345,$D1697,DL$315:DL$345)</f>
        <v>0</v>
      </c>
      <c r="DJ1697" s="12"/>
      <c r="DK1697" s="13"/>
      <c r="DL1697" s="14"/>
      <c r="DM1697" s="7">
        <f>SUMIF(DN$315:DN$345,$D1697,DP$315:DP$345)</f>
        <v>0</v>
      </c>
      <c r="DN1697" s="12"/>
      <c r="DO1697" s="13"/>
      <c r="DP1697" s="14"/>
      <c r="DQ1697" s="7">
        <f>SUMIF(DR$315:DR$345,$D1697,DT$315:DT$345)</f>
        <v>0</v>
      </c>
      <c r="DR1697" s="12"/>
      <c r="DS1697" s="13"/>
      <c r="DT1697" s="14"/>
      <c r="DU1697" s="7">
        <f>SUMIF(DV$315:DV$345,$D1697,DX$315:DX$345)</f>
        <v>0</v>
      </c>
      <c r="DV1697" s="12"/>
      <c r="DW1697" s="13"/>
      <c r="DX1697" s="14"/>
      <c r="DY1697" s="7">
        <f>SUMIF(DZ$315:DZ$345,$D1697,EB$315:EB$345)</f>
        <v>0</v>
      </c>
      <c r="DZ1697" s="12"/>
      <c r="EA1697" s="13"/>
      <c r="EB1697" s="14"/>
      <c r="EC1697" s="7">
        <f>SUMIF(ED$315:ED$345,$D1697,EF$315:EF$345)</f>
        <v>0</v>
      </c>
      <c r="ED1697" s="12"/>
      <c r="EE1697" s="13"/>
      <c r="EF1697" s="14"/>
      <c r="EG1697" s="7">
        <f>SUMIF(EH$315:EH$345,$D1697,EJ$315:EJ$345)</f>
        <v>0</v>
      </c>
      <c r="EH1697" s="12"/>
      <c r="EI1697" s="13"/>
      <c r="EJ1697" s="14"/>
      <c r="EK1697" s="7">
        <f>SUMIF(EL$315:EL$345,$D1697,EN$315:EN$345)</f>
        <v>0</v>
      </c>
      <c r="EL1697" s="12"/>
      <c r="EM1697" s="13"/>
      <c r="EN1697" s="14"/>
      <c r="EO1697" s="7">
        <f>SUMIF(EP$315:EP$345,$D1697,ER$315:ER$345)</f>
        <v>0</v>
      </c>
      <c r="EP1697" s="12"/>
      <c r="EQ1697" s="13"/>
      <c r="ER1697" s="14"/>
      <c r="ES1697" s="7">
        <f>SUMIF(ET$315:ET$345,$D1697,EV$315:EV$345)</f>
        <v>0</v>
      </c>
      <c r="ET1697" s="12"/>
      <c r="EU1697" s="13"/>
      <c r="EV1697" s="14"/>
      <c r="EW1697" s="7">
        <f>SUMIF(EX$315:EX$345,$D1697,EZ$315:EZ$345)</f>
        <v>0</v>
      </c>
      <c r="EX1697" s="12"/>
      <c r="EY1697" s="13"/>
      <c r="EZ1697" s="14"/>
      <c r="FA1697" s="7">
        <f>SUMIF(FB$315:FB$345,$D1697,FD$315:FD$345)</f>
        <v>0</v>
      </c>
      <c r="FB1697" s="12"/>
      <c r="FC1697" s="13"/>
      <c r="FD1697" s="14"/>
      <c r="FE1697" s="7">
        <f>SUMIF(FF$315:FF$345,$D1697,FH$315:FH$345)</f>
        <v>0</v>
      </c>
      <c r="FF1697" s="12"/>
      <c r="FG1697" s="13"/>
      <c r="FH1697" s="14"/>
      <c r="FI1697" s="7">
        <f>SUMIF(FJ$315:FJ$345,$D1697,FL$315:FL$345)</f>
        <v>0</v>
      </c>
      <c r="FJ1697" s="12"/>
      <c r="FK1697" s="13"/>
      <c r="FL1697" s="14"/>
      <c r="FM1697" s="7">
        <f>SUMIF(FN$315:FN$345,$D1697,FP$315:FP$345)</f>
        <v>0</v>
      </c>
      <c r="FN1697" s="12"/>
      <c r="FO1697" s="13"/>
      <c r="FP1697" s="14"/>
      <c r="FQ1697" s="7">
        <f>SUMIF(FR$315:FR$345,$D1697,FT$315:FT$345)</f>
        <v>0</v>
      </c>
      <c r="FR1697" s="12"/>
      <c r="FS1697" s="13"/>
      <c r="FT1697" s="14"/>
      <c r="FU1697" s="7">
        <f>SUMIF(FV$315:FV$345,$D1697,FX$315:FX$345)</f>
        <v>0</v>
      </c>
      <c r="FV1697" s="12"/>
      <c r="FW1697" s="13"/>
      <c r="FX1697" s="14"/>
      <c r="FY1697" s="7">
        <f>SUMIF(FZ$315:FZ$345,$D1697,GB$315:GB$345)</f>
        <v>0</v>
      </c>
      <c r="FZ1697" s="12"/>
      <c r="GA1697" s="13"/>
      <c r="GB1697" s="14"/>
      <c r="GC1697" s="7">
        <f>SUMIF(GD$315:GD$345,$D1697,GF$315:GF$345)</f>
        <v>0</v>
      </c>
      <c r="GD1697" s="12"/>
      <c r="GE1697" s="13"/>
      <c r="GF1697" s="14"/>
      <c r="GG1697" s="7">
        <f>SUMIF(GH$315:GH$345,$D1697,GJ$315:GJ$345)</f>
        <v>0</v>
      </c>
      <c r="GH1697" s="12"/>
      <c r="GI1697" s="13"/>
      <c r="GJ1697" s="14"/>
      <c r="GK1697" s="7">
        <f>SUMIF(GL$315:GL$345,$D1697,GN$315:GN$345)</f>
        <v>0</v>
      </c>
      <c r="GL1697" s="12"/>
      <c r="GM1697" s="13"/>
      <c r="GN1697" s="14"/>
      <c r="GO1697" s="7">
        <f>SUMIF(GP$315:GP$345,$D1697,GR$315:GR$345)</f>
        <v>0</v>
      </c>
      <c r="GP1697" s="12"/>
      <c r="GQ1697" s="13"/>
      <c r="GR1697" s="14"/>
      <c r="GS1697" s="7">
        <f>SUMIF(GT$315:GT$345,$D1697,GV$315:GV$345)</f>
        <v>0</v>
      </c>
      <c r="GT1697" s="12"/>
      <c r="GU1697" s="13"/>
      <c r="GV1697" s="21"/>
      <c r="GW1697" s="19">
        <f t="shared" si="39"/>
        <v>0</v>
      </c>
      <c r="GX1697" s="472"/>
      <c r="GY1697" s="473"/>
    </row>
    <row r="1698" spans="1:207" ht="30.75" thickBot="1">
      <c r="A1698" s="212" t="s">
        <v>86</v>
      </c>
      <c r="B1698" s="476"/>
      <c r="C1698" s="331" t="s">
        <v>453</v>
      </c>
      <c r="D1698" s="239" t="s">
        <v>452</v>
      </c>
      <c r="E1698" s="206">
        <f>SUMIF(F$346:F$376,$D1698,H$346:H$376)</f>
        <v>0</v>
      </c>
      <c r="F1698" s="15"/>
      <c r="G1698" s="16"/>
      <c r="H1698" s="16"/>
      <c r="I1698" s="6">
        <f>SUMIF(J$346:J$376,$D1698,L$346:L$376)</f>
        <v>0</v>
      </c>
      <c r="J1698" s="15"/>
      <c r="K1698" s="16"/>
      <c r="L1698" s="16"/>
      <c r="M1698" s="8">
        <f>SUMIF(N$346:N$376,$D1698,P$346:P$376)</f>
        <v>0</v>
      </c>
      <c r="N1698" s="15"/>
      <c r="O1698" s="16"/>
      <c r="P1698" s="16"/>
      <c r="Q1698" s="6">
        <f>SUMIF(R$346:R$376,$D1698,T$346:T$376)</f>
        <v>0</v>
      </c>
      <c r="R1698" s="15"/>
      <c r="S1698" s="16"/>
      <c r="T1698" s="16"/>
      <c r="U1698" s="8">
        <f>SUMIF(V$346:V$376,$D1698,X$346:X$376)</f>
        <v>0</v>
      </c>
      <c r="V1698" s="15"/>
      <c r="W1698" s="16"/>
      <c r="X1698" s="16"/>
      <c r="Y1698" s="6">
        <f>SUMIF(Z$346:Z$376,$D1698,AB$346:AB$376)</f>
        <v>0</v>
      </c>
      <c r="Z1698" s="15"/>
      <c r="AA1698" s="16"/>
      <c r="AB1698" s="16"/>
      <c r="AC1698" s="8">
        <f>SUMIF(AD$346:AD$376,$D1698,AF$346:AF$376)</f>
        <v>0</v>
      </c>
      <c r="AD1698" s="15"/>
      <c r="AE1698" s="16"/>
      <c r="AF1698" s="16"/>
      <c r="AG1698" s="8">
        <f>SUMIF(AH$346:AH$376,$D1698,AJ$346:AJ$376)</f>
        <v>0</v>
      </c>
      <c r="AH1698" s="15"/>
      <c r="AI1698" s="16"/>
      <c r="AJ1698" s="16"/>
      <c r="AK1698" s="8">
        <f>SUMIF(AL$346:AL$376,$D1698,AN$346:AN$376)</f>
        <v>0</v>
      </c>
      <c r="AL1698" s="15"/>
      <c r="AM1698" s="16"/>
      <c r="AN1698" s="16"/>
      <c r="AO1698" s="8">
        <f>SUMIF(AP$346:AP$376,$D1698,AR$346:AR$376)</f>
        <v>0</v>
      </c>
      <c r="AP1698" s="15"/>
      <c r="AQ1698" s="16"/>
      <c r="AR1698" s="16"/>
      <c r="AS1698" s="8">
        <f>SUMIF(AT$346:AT$376,$D1698,AV$346:AV$376)</f>
        <v>0</v>
      </c>
      <c r="AT1698" s="15"/>
      <c r="AU1698" s="16"/>
      <c r="AV1698" s="16"/>
      <c r="AW1698" s="8">
        <f>SUMIF(AX$346:AX$376,$D1698,AZ$346:AZ$376)</f>
        <v>0</v>
      </c>
      <c r="AX1698" s="15"/>
      <c r="AY1698" s="16"/>
      <c r="AZ1698" s="16"/>
      <c r="BA1698" s="8">
        <f>SUMIF(BB$346:BB$376,$D1698,BD$346:BD$376)</f>
        <v>0</v>
      </c>
      <c r="BB1698" s="15"/>
      <c r="BC1698" s="16"/>
      <c r="BD1698" s="16"/>
      <c r="BE1698" s="8">
        <f>SUMIF(BF$346:BF$376,$D1698,BH$346:BH$376)</f>
        <v>0</v>
      </c>
      <c r="BF1698" s="15"/>
      <c r="BG1698" s="16"/>
      <c r="BH1698" s="16"/>
      <c r="BI1698" s="8">
        <f>SUMIF(BJ$346:BJ$376,$D1698,BL$346:BL$376)</f>
        <v>0</v>
      </c>
      <c r="BJ1698" s="15"/>
      <c r="BK1698" s="16"/>
      <c r="BL1698" s="16"/>
      <c r="BM1698" s="8">
        <f>SUMIF(BN$346:BN$376,$D1698,BP$346:BP$376)</f>
        <v>0</v>
      </c>
      <c r="BN1698" s="15"/>
      <c r="BO1698" s="16"/>
      <c r="BP1698" s="16"/>
      <c r="BQ1698" s="8">
        <f>SUMIF(BR$346:BR$376,$D1698,BT$346:BT$376)</f>
        <v>0</v>
      </c>
      <c r="BR1698" s="15"/>
      <c r="BS1698" s="16"/>
      <c r="BT1698" s="16"/>
      <c r="BU1698" s="8">
        <f>SUMIF(BV$346:BV$376,$D1698,BX$346:BX$376)</f>
        <v>0</v>
      </c>
      <c r="BV1698" s="15"/>
      <c r="BW1698" s="16"/>
      <c r="BX1698" s="16"/>
      <c r="BY1698" s="8">
        <f>SUMIF(BZ$346:BZ$376,$D1698,CB$346:CB$376)</f>
        <v>0</v>
      </c>
      <c r="BZ1698" s="15"/>
      <c r="CA1698" s="16"/>
      <c r="CB1698" s="16"/>
      <c r="CC1698" s="8">
        <f>SUMIF(CD$346:CD$376,$D1698,CF$346:CF$376)</f>
        <v>0</v>
      </c>
      <c r="CD1698" s="15"/>
      <c r="CE1698" s="16"/>
      <c r="CF1698" s="16"/>
      <c r="CG1698" s="8">
        <f>SUMIF(CH$346:CH$376,$D1698,CJ$346:CJ$376)</f>
        <v>0</v>
      </c>
      <c r="CH1698" s="15"/>
      <c r="CI1698" s="16"/>
      <c r="CJ1698" s="16"/>
      <c r="CK1698" s="8">
        <f>SUMIF(CL$346:CL$376,$D1698,CN$346:CN$376)</f>
        <v>0</v>
      </c>
      <c r="CL1698" s="15"/>
      <c r="CM1698" s="16"/>
      <c r="CN1698" s="16"/>
      <c r="CO1698" s="8">
        <f>SUMIF(CP$346:CP$376,$D1698,CR$346:CR$376)</f>
        <v>0</v>
      </c>
      <c r="CP1698" s="15"/>
      <c r="CQ1698" s="16"/>
      <c r="CR1698" s="16"/>
      <c r="CS1698" s="8">
        <f>SUMIF(CT$346:CT$376,$D1698,CV$346:CV$376)</f>
        <v>0</v>
      </c>
      <c r="CT1698" s="15"/>
      <c r="CU1698" s="16"/>
      <c r="CV1698" s="16"/>
      <c r="CW1698" s="8">
        <f>SUMIF(CX$346:CX$376,$D1698,CZ$346:CZ$376)</f>
        <v>0</v>
      </c>
      <c r="CX1698" s="15"/>
      <c r="CY1698" s="16"/>
      <c r="CZ1698" s="16"/>
      <c r="DA1698" s="8">
        <f>SUMIF(DB$346:DB$376,$D1698,DD$346:DD$376)</f>
        <v>0</v>
      </c>
      <c r="DB1698" s="15"/>
      <c r="DC1698" s="16"/>
      <c r="DD1698" s="16"/>
      <c r="DE1698" s="8">
        <f>SUMIF(DF$346:DF$376,$D1698,DH$346:DH$376)</f>
        <v>0</v>
      </c>
      <c r="DF1698" s="15"/>
      <c r="DG1698" s="16"/>
      <c r="DH1698" s="16"/>
      <c r="DI1698" s="8">
        <f>SUMIF(DJ$346:DJ$376,$D1698,DL$346:DL$376)</f>
        <v>0</v>
      </c>
      <c r="DJ1698" s="15"/>
      <c r="DK1698" s="16"/>
      <c r="DL1698" s="16"/>
      <c r="DM1698" s="8">
        <f>SUMIF(DN$346:DN$376,$D1698,DP$346:DP$376)</f>
        <v>0</v>
      </c>
      <c r="DN1698" s="15"/>
      <c r="DO1698" s="16"/>
      <c r="DP1698" s="16"/>
      <c r="DQ1698" s="8">
        <f>SUMIF(DR$346:DR$376,$D1698,DT$346:DT$376)</f>
        <v>0</v>
      </c>
      <c r="DR1698" s="15"/>
      <c r="DS1698" s="16"/>
      <c r="DT1698" s="16"/>
      <c r="DU1698" s="8">
        <f>SUMIF(DV$346:DV$376,$D1698,DX$346:DX$376)</f>
        <v>0</v>
      </c>
      <c r="DV1698" s="15"/>
      <c r="DW1698" s="16"/>
      <c r="DX1698" s="16"/>
      <c r="DY1698" s="8">
        <f>SUMIF(DZ$346:DZ$376,$D1698,EB$346:EB$376)</f>
        <v>0</v>
      </c>
      <c r="DZ1698" s="15"/>
      <c r="EA1698" s="16"/>
      <c r="EB1698" s="16"/>
      <c r="EC1698" s="8">
        <f>SUMIF(ED$346:ED$376,$D1698,EF$346:EF$376)</f>
        <v>0</v>
      </c>
      <c r="ED1698" s="15"/>
      <c r="EE1698" s="16"/>
      <c r="EF1698" s="16"/>
      <c r="EG1698" s="8">
        <f>SUMIF(EH$346:EH$376,$D1698,EJ$346:EJ$376)</f>
        <v>0</v>
      </c>
      <c r="EH1698" s="15"/>
      <c r="EI1698" s="16"/>
      <c r="EJ1698" s="16"/>
      <c r="EK1698" s="8">
        <f>SUMIF(EL$346:EL$376,$D1698,EN$346:EN$376)</f>
        <v>0</v>
      </c>
      <c r="EL1698" s="15"/>
      <c r="EM1698" s="16"/>
      <c r="EN1698" s="16"/>
      <c r="EO1698" s="8">
        <f>SUMIF(EP$346:EP$376,$D1698,ER$346:ER$376)</f>
        <v>0</v>
      </c>
      <c r="EP1698" s="15"/>
      <c r="EQ1698" s="16"/>
      <c r="ER1698" s="16"/>
      <c r="ES1698" s="8">
        <f>SUMIF(ET$346:ET$376,$D1698,EV$346:EV$376)</f>
        <v>0</v>
      </c>
      <c r="ET1698" s="15"/>
      <c r="EU1698" s="16"/>
      <c r="EV1698" s="16"/>
      <c r="EW1698" s="8">
        <f>SUMIF(EX$346:EX$376,$D1698,EZ$346:EZ$376)</f>
        <v>0</v>
      </c>
      <c r="EX1698" s="15"/>
      <c r="EY1698" s="16"/>
      <c r="EZ1698" s="16"/>
      <c r="FA1698" s="8">
        <f>SUMIF(FB$346:FB$376,$D1698,FD$346:FD$376)</f>
        <v>0</v>
      </c>
      <c r="FB1698" s="15"/>
      <c r="FC1698" s="16"/>
      <c r="FD1698" s="16"/>
      <c r="FE1698" s="8">
        <f>SUMIF(FF$346:FF$376,$D1698,FH$346:FH$376)</f>
        <v>0</v>
      </c>
      <c r="FF1698" s="15"/>
      <c r="FG1698" s="16"/>
      <c r="FH1698" s="16"/>
      <c r="FI1698" s="8">
        <f>SUMIF(FJ$346:FJ$376,$D1698,FL$346:FL$376)</f>
        <v>0</v>
      </c>
      <c r="FJ1698" s="15"/>
      <c r="FK1698" s="16"/>
      <c r="FL1698" s="16"/>
      <c r="FM1698" s="8">
        <f>SUMIF(FN$346:FN$376,$D1698,FP$346:FP$376)</f>
        <v>0</v>
      </c>
      <c r="FN1698" s="15"/>
      <c r="FO1698" s="16"/>
      <c r="FP1698" s="16"/>
      <c r="FQ1698" s="8">
        <f>SUMIF(FR$346:FR$376,$D1698,FT$346:FT$376)</f>
        <v>0</v>
      </c>
      <c r="FR1698" s="15"/>
      <c r="FS1698" s="16"/>
      <c r="FT1698" s="16"/>
      <c r="FU1698" s="8">
        <f>SUMIF(FV$346:FV$376,$D1698,FX$346:FX$376)</f>
        <v>0</v>
      </c>
      <c r="FV1698" s="15"/>
      <c r="FW1698" s="16"/>
      <c r="FX1698" s="16"/>
      <c r="FY1698" s="8">
        <f>SUMIF(FZ$346:FZ$376,$D1698,GB$346:GB$376)</f>
        <v>0</v>
      </c>
      <c r="FZ1698" s="15"/>
      <c r="GA1698" s="16"/>
      <c r="GB1698" s="16"/>
      <c r="GC1698" s="8">
        <f>SUMIF(GD$346:GD$376,$D1698,GF$346:GF$376)</f>
        <v>0</v>
      </c>
      <c r="GD1698" s="15"/>
      <c r="GE1698" s="16"/>
      <c r="GF1698" s="16"/>
      <c r="GG1698" s="8">
        <f>SUMIF(GH$346:GH$376,$D1698,GJ$346:GJ$376)</f>
        <v>0</v>
      </c>
      <c r="GH1698" s="15"/>
      <c r="GI1698" s="16"/>
      <c r="GJ1698" s="16"/>
      <c r="GK1698" s="8">
        <f>SUMIF(GL$346:GL$376,$D1698,GN$346:GN$376)</f>
        <v>0</v>
      </c>
      <c r="GL1698" s="15"/>
      <c r="GM1698" s="16"/>
      <c r="GN1698" s="16"/>
      <c r="GO1698" s="8">
        <f>SUMIF(GP$346:GP$376,$D1698,GR$346:GR$376)</f>
        <v>0</v>
      </c>
      <c r="GP1698" s="15"/>
      <c r="GQ1698" s="16"/>
      <c r="GR1698" s="16"/>
      <c r="GS1698" s="8">
        <f>SUMIF(GT$346:GT$376,$D1698,GV$346:GV$376)</f>
        <v>0</v>
      </c>
      <c r="GT1698" s="15"/>
      <c r="GU1698" s="16"/>
      <c r="GV1698" s="22"/>
      <c r="GW1698" s="19">
        <f t="shared" si="39"/>
        <v>0</v>
      </c>
      <c r="GX1698" s="472"/>
      <c r="GY1698" s="473"/>
    </row>
    <row r="1699" spans="1:207" ht="30">
      <c r="A1699" s="208" t="s">
        <v>75</v>
      </c>
      <c r="B1699" s="474" t="s">
        <v>522</v>
      </c>
      <c r="C1699" s="328" t="s">
        <v>454</v>
      </c>
      <c r="D1699" s="235" t="s">
        <v>450</v>
      </c>
      <c r="E1699" s="206">
        <f>SUMIF(F$5:F$35,$D1699,H$5:H$35)</f>
        <v>0</v>
      </c>
      <c r="F1699" s="9"/>
      <c r="G1699" s="10"/>
      <c r="H1699" s="11"/>
      <c r="I1699" s="6">
        <f>SUMIF(J$5:J$35,$D1699,L$5:L$35)</f>
        <v>0</v>
      </c>
      <c r="J1699" s="9"/>
      <c r="K1699" s="10"/>
      <c r="L1699" s="11"/>
      <c r="M1699" s="6">
        <f>SUMIF(N$5:N$35,$D1699,P$5:P$35)</f>
        <v>0</v>
      </c>
      <c r="N1699" s="9"/>
      <c r="O1699" s="10"/>
      <c r="P1699" s="11"/>
      <c r="Q1699" s="6">
        <f>SUMIF(R$5:R$35,$D1699,T$5:T$35)</f>
        <v>0</v>
      </c>
      <c r="R1699" s="9"/>
      <c r="S1699" s="10"/>
      <c r="T1699" s="11"/>
      <c r="U1699" s="6">
        <f>SUMIF(V$5:V$35,$D1699,X$5:X$35)</f>
        <v>0</v>
      </c>
      <c r="V1699" s="9"/>
      <c r="W1699" s="10"/>
      <c r="X1699" s="11"/>
      <c r="Y1699" s="6">
        <f>SUMIF(Z$5:Z$35,$D1699,AB$5:AB$35)</f>
        <v>0</v>
      </c>
      <c r="Z1699" s="9"/>
      <c r="AA1699" s="10"/>
      <c r="AB1699" s="11"/>
      <c r="AC1699" s="6">
        <f>SUMIF(AD$5:AD$35,$D1699,AF$5:AF$35)</f>
        <v>0</v>
      </c>
      <c r="AD1699" s="9"/>
      <c r="AE1699" s="10"/>
      <c r="AF1699" s="11"/>
      <c r="AG1699" s="6">
        <f>SUMIF(AH$5:AH$35,$D1699,AJ$5:AJ$35)</f>
        <v>0</v>
      </c>
      <c r="AH1699" s="9"/>
      <c r="AI1699" s="10"/>
      <c r="AJ1699" s="11"/>
      <c r="AK1699" s="6">
        <f>SUMIF(AL$5:AL$35,$D1699,AN$5:AN$35)</f>
        <v>0</v>
      </c>
      <c r="AL1699" s="9"/>
      <c r="AM1699" s="10"/>
      <c r="AN1699" s="11"/>
      <c r="AO1699" s="6">
        <f>SUMIF(AP$5:AP$35,$D1699,AR$5:AR$35)</f>
        <v>0</v>
      </c>
      <c r="AP1699" s="9"/>
      <c r="AQ1699" s="10"/>
      <c r="AR1699" s="11"/>
      <c r="AS1699" s="6">
        <f>SUMIF(AT$5:AT$35,$D1699,AV$5:AV$35)</f>
        <v>0</v>
      </c>
      <c r="AT1699" s="9"/>
      <c r="AU1699" s="10"/>
      <c r="AV1699" s="11"/>
      <c r="AW1699" s="6">
        <f>SUMIF(AX$5:AX$35,$D1699,AZ$5:AZ$35)</f>
        <v>0</v>
      </c>
      <c r="AX1699" s="9"/>
      <c r="AY1699" s="10"/>
      <c r="AZ1699" s="11"/>
      <c r="BA1699" s="6">
        <f>SUMIF(BB$5:BB$35,$D1699,BD$5:BD$35)</f>
        <v>0</v>
      </c>
      <c r="BB1699" s="9"/>
      <c r="BC1699" s="10"/>
      <c r="BD1699" s="11"/>
      <c r="BE1699" s="6">
        <f>SUMIF(BF$5:BF$35,$D1699,BH$5:BH$35)</f>
        <v>0</v>
      </c>
      <c r="BF1699" s="9"/>
      <c r="BG1699" s="10"/>
      <c r="BH1699" s="11"/>
      <c r="BI1699" s="6">
        <f>SUMIF(BJ$5:BJ$35,$D1699,BL$5:BL$35)</f>
        <v>0</v>
      </c>
      <c r="BJ1699" s="9"/>
      <c r="BK1699" s="10"/>
      <c r="BL1699" s="11"/>
      <c r="BM1699" s="6">
        <f>SUMIF(BN$5:BN$35,$D1699,BP$5:BP$35)</f>
        <v>0</v>
      </c>
      <c r="BN1699" s="9"/>
      <c r="BO1699" s="10"/>
      <c r="BP1699" s="11"/>
      <c r="BQ1699" s="6">
        <f>SUMIF(BR$5:BR$35,$D1699,BT$5:BT$35)</f>
        <v>0</v>
      </c>
      <c r="BR1699" s="9"/>
      <c r="BS1699" s="10"/>
      <c r="BT1699" s="11"/>
      <c r="BU1699" s="6">
        <f>SUMIF(BV$5:BV$35,$D1699,BX$5:BX$35)</f>
        <v>0</v>
      </c>
      <c r="BV1699" s="9"/>
      <c r="BW1699" s="10"/>
      <c r="BX1699" s="11"/>
      <c r="BY1699" s="6">
        <f>SUMIF(BZ$5:BZ$35,$D1699,CB$5:CB$35)</f>
        <v>0</v>
      </c>
      <c r="BZ1699" s="9"/>
      <c r="CA1699" s="10"/>
      <c r="CB1699" s="11"/>
      <c r="CC1699" s="6">
        <f>SUMIF(CD$5:CD$35,$D1699,CF$5:CF$35)</f>
        <v>0</v>
      </c>
      <c r="CD1699" s="9"/>
      <c r="CE1699" s="10"/>
      <c r="CF1699" s="11"/>
      <c r="CG1699" s="6">
        <f>SUMIF(CH$5:CH$35,$D1699,CJ$5:CJ$35)</f>
        <v>0</v>
      </c>
      <c r="CH1699" s="9"/>
      <c r="CI1699" s="10"/>
      <c r="CJ1699" s="11"/>
      <c r="CK1699" s="6">
        <f>SUMIF(CL$5:CL$35,$D1699,CN$5:CN$35)</f>
        <v>0</v>
      </c>
      <c r="CL1699" s="9"/>
      <c r="CM1699" s="10"/>
      <c r="CN1699" s="11"/>
      <c r="CO1699" s="6">
        <f>SUMIF(CP$5:CP$35,$D1699,CR$5:CR$35)</f>
        <v>0</v>
      </c>
      <c r="CP1699" s="9"/>
      <c r="CQ1699" s="10"/>
      <c r="CR1699" s="11"/>
      <c r="CS1699" s="6">
        <f>SUMIF(CT$5:CT$35,$D1699,CV$5:CV$35)</f>
        <v>0</v>
      </c>
      <c r="CT1699" s="9"/>
      <c r="CU1699" s="10"/>
      <c r="CV1699" s="11"/>
      <c r="CW1699" s="6">
        <f>SUMIF(CX$5:CX$35,$D1699,CZ$5:CZ$35)</f>
        <v>0</v>
      </c>
      <c r="CX1699" s="9"/>
      <c r="CY1699" s="10"/>
      <c r="CZ1699" s="11"/>
      <c r="DA1699" s="6">
        <f>SUMIF(DB$5:DB$35,$D1699,DD$5:DD$35)</f>
        <v>0</v>
      </c>
      <c r="DB1699" s="9"/>
      <c r="DC1699" s="10"/>
      <c r="DD1699" s="11"/>
      <c r="DE1699" s="6">
        <f>SUMIF(DF$5:DF$35,$D1699,DH$5:DH$35)</f>
        <v>0</v>
      </c>
      <c r="DF1699" s="9"/>
      <c r="DG1699" s="10"/>
      <c r="DH1699" s="11"/>
      <c r="DI1699" s="6">
        <f>SUMIF(DJ$5:DJ$35,$D1699,DL$5:DL$35)</f>
        <v>0</v>
      </c>
      <c r="DJ1699" s="9"/>
      <c r="DK1699" s="10"/>
      <c r="DL1699" s="11"/>
      <c r="DM1699" s="6">
        <f>SUMIF(DN$5:DN$35,$D1699,DP$5:DP$35)</f>
        <v>0</v>
      </c>
      <c r="DN1699" s="9"/>
      <c r="DO1699" s="10"/>
      <c r="DP1699" s="11"/>
      <c r="DQ1699" s="6">
        <f>SUMIF(DR$5:DR$35,$D1699,DT$5:DT$35)</f>
        <v>0</v>
      </c>
      <c r="DR1699" s="9"/>
      <c r="DS1699" s="10"/>
      <c r="DT1699" s="11"/>
      <c r="DU1699" s="6">
        <f>SUMIF(DV$5:DV$35,$D1699,DX$5:DX$35)</f>
        <v>0</v>
      </c>
      <c r="DV1699" s="9"/>
      <c r="DW1699" s="10"/>
      <c r="DX1699" s="11"/>
      <c r="DY1699" s="6">
        <f>SUMIF(DZ$5:DZ$35,$D1699,EB$5:EB$35)</f>
        <v>0</v>
      </c>
      <c r="DZ1699" s="9"/>
      <c r="EA1699" s="10"/>
      <c r="EB1699" s="11"/>
      <c r="EC1699" s="6">
        <f>SUMIF(ED$5:ED$35,$D1699,EF$5:EF$35)</f>
        <v>0</v>
      </c>
      <c r="ED1699" s="9"/>
      <c r="EE1699" s="10"/>
      <c r="EF1699" s="11"/>
      <c r="EG1699" s="6">
        <f>SUMIF(EH$5:EH$35,$D1699,EJ$5:EJ$35)</f>
        <v>0</v>
      </c>
      <c r="EH1699" s="9"/>
      <c r="EI1699" s="10"/>
      <c r="EJ1699" s="11"/>
      <c r="EK1699" s="6">
        <f>SUMIF(EL$5:EL$35,$D1699,EN$5:EN$35)</f>
        <v>0</v>
      </c>
      <c r="EL1699" s="9"/>
      <c r="EM1699" s="10"/>
      <c r="EN1699" s="11"/>
      <c r="EO1699" s="6">
        <f>SUMIF(EP$5:EP$35,$D1699,ER$5:ER$35)</f>
        <v>0</v>
      </c>
      <c r="EP1699" s="9"/>
      <c r="EQ1699" s="10"/>
      <c r="ER1699" s="11"/>
      <c r="ES1699" s="6">
        <f>SUMIF(ET$5:ET$35,$D1699,EV$5:EV$35)</f>
        <v>0</v>
      </c>
      <c r="ET1699" s="9"/>
      <c r="EU1699" s="10"/>
      <c r="EV1699" s="11"/>
      <c r="EW1699" s="6">
        <f>SUMIF(EX$5:EX$35,$D1699,EZ$5:EZ$35)</f>
        <v>0</v>
      </c>
      <c r="EX1699" s="9"/>
      <c r="EY1699" s="10"/>
      <c r="EZ1699" s="11"/>
      <c r="FA1699" s="6">
        <f>SUMIF(FB$5:FB$35,$D1699,FD$5:FD$35)</f>
        <v>0</v>
      </c>
      <c r="FB1699" s="9"/>
      <c r="FC1699" s="10"/>
      <c r="FD1699" s="11"/>
      <c r="FE1699" s="6">
        <f>SUMIF(FF$5:FF$35,$D1699,FH$5:FH$35)</f>
        <v>0</v>
      </c>
      <c r="FF1699" s="9"/>
      <c r="FG1699" s="10"/>
      <c r="FH1699" s="11"/>
      <c r="FI1699" s="6">
        <f>SUMIF(FJ$5:FJ$35,$D1699,FL$5:FL$35)</f>
        <v>0</v>
      </c>
      <c r="FJ1699" s="9"/>
      <c r="FK1699" s="10"/>
      <c r="FL1699" s="11"/>
      <c r="FM1699" s="6">
        <f>SUMIF(FN$5:FN$35,$D1699,FP$5:FP$35)</f>
        <v>0</v>
      </c>
      <c r="FN1699" s="9"/>
      <c r="FO1699" s="10"/>
      <c r="FP1699" s="11"/>
      <c r="FQ1699" s="6">
        <f>SUMIF(FR$5:FR$35,$D1699,FT$5:FT$35)</f>
        <v>0</v>
      </c>
      <c r="FR1699" s="9"/>
      <c r="FS1699" s="10"/>
      <c r="FT1699" s="11"/>
      <c r="FU1699" s="6">
        <f>SUMIF(FV$5:FV$35,$D1699,FX$5:FX$35)</f>
        <v>0</v>
      </c>
      <c r="FV1699" s="9"/>
      <c r="FW1699" s="10"/>
      <c r="FX1699" s="11"/>
      <c r="FY1699" s="6">
        <f>SUMIF(FZ$5:FZ$35,$D1699,GB$5:GB$35)</f>
        <v>0</v>
      </c>
      <c r="FZ1699" s="9"/>
      <c r="GA1699" s="10"/>
      <c r="GB1699" s="11"/>
      <c r="GC1699" s="6">
        <f>SUMIF(GD$5:GD$35,$D1699,GF$5:GF$35)</f>
        <v>0</v>
      </c>
      <c r="GD1699" s="9"/>
      <c r="GE1699" s="10"/>
      <c r="GF1699" s="11"/>
      <c r="GG1699" s="6">
        <f>SUMIF(GH$5:GH$35,$D1699,GJ$5:GJ$35)</f>
        <v>0</v>
      </c>
      <c r="GH1699" s="9"/>
      <c r="GI1699" s="10"/>
      <c r="GJ1699" s="11"/>
      <c r="GK1699" s="6">
        <f>SUMIF(GL$5:GL$35,$D1699,GN$5:GN$35)</f>
        <v>0</v>
      </c>
      <c r="GL1699" s="9"/>
      <c r="GM1699" s="10"/>
      <c r="GN1699" s="11"/>
      <c r="GO1699" s="6">
        <f>SUMIF(GP$5:GP$35,$D1699,GR$5:GR$35)</f>
        <v>0</v>
      </c>
      <c r="GP1699" s="9"/>
      <c r="GQ1699" s="10"/>
      <c r="GR1699" s="11"/>
      <c r="GS1699" s="6">
        <f>SUMIF(GT$5:GT$35,$D1699,GV$5:GV$35)</f>
        <v>0</v>
      </c>
      <c r="GT1699" s="9"/>
      <c r="GU1699" s="10"/>
      <c r="GV1699" s="20"/>
      <c r="GW1699" s="19">
        <f t="shared" si="39"/>
        <v>0</v>
      </c>
      <c r="GX1699" s="472">
        <f>SUM(GW1699:GW1710)</f>
        <v>0</v>
      </c>
      <c r="GY1699" s="473" t="str">
        <f>D1699</f>
        <v>TS15435/000rg</v>
      </c>
    </row>
    <row r="1700" spans="1:207" ht="30">
      <c r="A1700" s="210" t="s">
        <v>76</v>
      </c>
      <c r="B1700" s="475"/>
      <c r="C1700" s="144" t="s">
        <v>454</v>
      </c>
      <c r="D1700" s="237" t="s">
        <v>450</v>
      </c>
      <c r="E1700" s="206">
        <f>SUMIF(F$36:F$66,$D1700,H$36:H$66)</f>
        <v>0</v>
      </c>
      <c r="F1700" s="9"/>
      <c r="G1700" s="10"/>
      <c r="H1700" s="11"/>
      <c r="I1700" s="6">
        <f>SUMIF(J$36:J$66,$D1700,L$36:L$66)</f>
        <v>0</v>
      </c>
      <c r="J1700" s="9"/>
      <c r="K1700" s="10"/>
      <c r="L1700" s="11"/>
      <c r="M1700" s="6">
        <f>SUMIF(N$36:N$66,$D1700,P$36:P$66)</f>
        <v>0</v>
      </c>
      <c r="N1700" s="9"/>
      <c r="O1700" s="10"/>
      <c r="P1700" s="11"/>
      <c r="Q1700" s="6">
        <f>SUMIF(R$36:R$66,$D1700,T$36:T$66)</f>
        <v>0</v>
      </c>
      <c r="R1700" s="9"/>
      <c r="S1700" s="10"/>
      <c r="T1700" s="11"/>
      <c r="U1700" s="6">
        <f>SUMIF(V$36:V$66,$D1700,X$36:X$66)</f>
        <v>0</v>
      </c>
      <c r="V1700" s="9"/>
      <c r="W1700" s="10"/>
      <c r="X1700" s="11"/>
      <c r="Y1700" s="6">
        <f>SUMIF(Z$36:Z$66,$D1700,AB$36:AB$66)</f>
        <v>0</v>
      </c>
      <c r="Z1700" s="9"/>
      <c r="AA1700" s="10"/>
      <c r="AB1700" s="11"/>
      <c r="AC1700" s="6">
        <f>SUMIF(AD$36:AD$66,$D1700,AF$36:AF$66)</f>
        <v>0</v>
      </c>
      <c r="AD1700" s="9"/>
      <c r="AE1700" s="10"/>
      <c r="AF1700" s="11"/>
      <c r="AG1700" s="6">
        <f>SUMIF(AH$36:AH$66,$D1700,AJ$36:AJ$66)</f>
        <v>0</v>
      </c>
      <c r="AH1700" s="9"/>
      <c r="AI1700" s="10"/>
      <c r="AJ1700" s="11"/>
      <c r="AK1700" s="6">
        <f>SUMIF(AL$36:AL$66,$D1700,AN$36:AN$66)</f>
        <v>0</v>
      </c>
      <c r="AL1700" s="9"/>
      <c r="AM1700" s="10"/>
      <c r="AN1700" s="11"/>
      <c r="AO1700" s="6">
        <f>SUMIF(AP$36:AP$66,$D1700,AR$36:AR$66)</f>
        <v>0</v>
      </c>
      <c r="AP1700" s="9"/>
      <c r="AQ1700" s="10"/>
      <c r="AR1700" s="11"/>
      <c r="AS1700" s="6">
        <f>SUMIF(AT$36:AT$66,$D1700,AV$36:AV$66)</f>
        <v>0</v>
      </c>
      <c r="AT1700" s="9"/>
      <c r="AU1700" s="10"/>
      <c r="AV1700" s="11"/>
      <c r="AW1700" s="6">
        <f>SUMIF(AX$36:AX$66,$D1700,AZ$36:AZ$66)</f>
        <v>0</v>
      </c>
      <c r="AX1700" s="9"/>
      <c r="AY1700" s="10"/>
      <c r="AZ1700" s="11"/>
      <c r="BA1700" s="6">
        <f>SUMIF(BB$36:BB$66,$D1700,BD$36:BD$66)</f>
        <v>0</v>
      </c>
      <c r="BB1700" s="9"/>
      <c r="BC1700" s="10"/>
      <c r="BD1700" s="11"/>
      <c r="BE1700" s="6">
        <f>SUMIF(BF$36:BF$66,$D1700,BH$36:BH$66)</f>
        <v>0</v>
      </c>
      <c r="BF1700" s="9"/>
      <c r="BG1700" s="10"/>
      <c r="BH1700" s="11"/>
      <c r="BI1700" s="6">
        <f>SUMIF(BJ$36:BJ$66,$D1700,BL$36:BL$66)</f>
        <v>0</v>
      </c>
      <c r="BJ1700" s="9"/>
      <c r="BK1700" s="10"/>
      <c r="BL1700" s="11"/>
      <c r="BM1700" s="6">
        <f>SUMIF(BN$36:BN$66,$D1700,BP$36:BP$66)</f>
        <v>0</v>
      </c>
      <c r="BN1700" s="9"/>
      <c r="BO1700" s="10"/>
      <c r="BP1700" s="11"/>
      <c r="BQ1700" s="6">
        <f>SUMIF(BR$36:BR$66,$D1700,BT$36:BT$66)</f>
        <v>0</v>
      </c>
      <c r="BR1700" s="9"/>
      <c r="BS1700" s="10"/>
      <c r="BT1700" s="11"/>
      <c r="BU1700" s="6">
        <f>SUMIF(BV$36:BV$66,$D1700,BX$36:BX$66)</f>
        <v>0</v>
      </c>
      <c r="BV1700" s="9"/>
      <c r="BW1700" s="10"/>
      <c r="BX1700" s="11"/>
      <c r="BY1700" s="6">
        <f>SUMIF(BZ$36:BZ$66,$D1700,CB$36:CB$66)</f>
        <v>0</v>
      </c>
      <c r="BZ1700" s="9"/>
      <c r="CA1700" s="10"/>
      <c r="CB1700" s="11"/>
      <c r="CC1700" s="6">
        <f>SUMIF(CD$36:CD$66,$D1700,CF$36:CF$66)</f>
        <v>0</v>
      </c>
      <c r="CD1700" s="9"/>
      <c r="CE1700" s="10"/>
      <c r="CF1700" s="11"/>
      <c r="CG1700" s="6">
        <f>SUMIF(CH$36:CH$66,$D1700,CJ$36:CJ$66)</f>
        <v>0</v>
      </c>
      <c r="CH1700" s="9"/>
      <c r="CI1700" s="10"/>
      <c r="CJ1700" s="11"/>
      <c r="CK1700" s="6">
        <f>SUMIF(CL$36:CL$66,$D1700,CN$36:CN$66)</f>
        <v>0</v>
      </c>
      <c r="CL1700" s="9"/>
      <c r="CM1700" s="10"/>
      <c r="CN1700" s="11"/>
      <c r="CO1700" s="6">
        <f>SUMIF(CP$36:CP$66,$D1700,CR$36:CR$66)</f>
        <v>0</v>
      </c>
      <c r="CP1700" s="9"/>
      <c r="CQ1700" s="10"/>
      <c r="CR1700" s="11"/>
      <c r="CS1700" s="6">
        <f>SUMIF(CT$36:CT$66,$D1700,CV$36:CV$66)</f>
        <v>0</v>
      </c>
      <c r="CT1700" s="9"/>
      <c r="CU1700" s="10"/>
      <c r="CV1700" s="11"/>
      <c r="CW1700" s="6">
        <f>SUMIF(CX$36:CX$66,$D1700,CZ$36:CZ$66)</f>
        <v>0</v>
      </c>
      <c r="CX1700" s="9"/>
      <c r="CY1700" s="10"/>
      <c r="CZ1700" s="11"/>
      <c r="DA1700" s="6">
        <f>SUMIF(DB$36:DB$66,$D1700,DD$36:DD$66)</f>
        <v>0</v>
      </c>
      <c r="DB1700" s="9"/>
      <c r="DC1700" s="10"/>
      <c r="DD1700" s="11"/>
      <c r="DE1700" s="6">
        <f>SUMIF(DF$36:DF$66,$D1700,DH$36:DH$66)</f>
        <v>0</v>
      </c>
      <c r="DF1700" s="9"/>
      <c r="DG1700" s="10"/>
      <c r="DH1700" s="11"/>
      <c r="DI1700" s="6">
        <f>SUMIF(DJ$36:DJ$66,$D1700,DL$36:DL$66)</f>
        <v>0</v>
      </c>
      <c r="DJ1700" s="9"/>
      <c r="DK1700" s="10"/>
      <c r="DL1700" s="11"/>
      <c r="DM1700" s="6">
        <f>SUMIF(DN$36:DN$66,$D1700,DP$36:DP$66)</f>
        <v>0</v>
      </c>
      <c r="DN1700" s="9"/>
      <c r="DO1700" s="10"/>
      <c r="DP1700" s="11"/>
      <c r="DQ1700" s="6">
        <f>SUMIF(DR$36:DR$66,$D1700,DT$36:DT$66)</f>
        <v>0</v>
      </c>
      <c r="DR1700" s="9"/>
      <c r="DS1700" s="10"/>
      <c r="DT1700" s="11"/>
      <c r="DU1700" s="6">
        <f>SUMIF(DV$36:DV$66,$D1700,DX$36:DX$66)</f>
        <v>0</v>
      </c>
      <c r="DV1700" s="9"/>
      <c r="DW1700" s="10"/>
      <c r="DX1700" s="11"/>
      <c r="DY1700" s="6">
        <f>SUMIF(DZ$36:DZ$66,$D1700,EB$36:EB$66)</f>
        <v>0</v>
      </c>
      <c r="DZ1700" s="9"/>
      <c r="EA1700" s="10"/>
      <c r="EB1700" s="11"/>
      <c r="EC1700" s="6">
        <f>SUMIF(ED$36:ED$66,$D1700,EF$36:EF$66)</f>
        <v>0</v>
      </c>
      <c r="ED1700" s="9"/>
      <c r="EE1700" s="10"/>
      <c r="EF1700" s="11"/>
      <c r="EG1700" s="6">
        <f>SUMIF(EH$36:EH$66,$D1700,EJ$36:EJ$66)</f>
        <v>0</v>
      </c>
      <c r="EH1700" s="9"/>
      <c r="EI1700" s="10"/>
      <c r="EJ1700" s="11"/>
      <c r="EK1700" s="6">
        <f>SUMIF(EL$36:EL$66,$D1700,EN$36:EN$66)</f>
        <v>0</v>
      </c>
      <c r="EL1700" s="9"/>
      <c r="EM1700" s="10"/>
      <c r="EN1700" s="11"/>
      <c r="EO1700" s="6">
        <f>SUMIF(EP$36:EP$66,$D1700,ER$36:ER$66)</f>
        <v>0</v>
      </c>
      <c r="EP1700" s="9"/>
      <c r="EQ1700" s="10"/>
      <c r="ER1700" s="11"/>
      <c r="ES1700" s="6">
        <f>SUMIF(ET$36:ET$66,$D1700,EV$36:EV$66)</f>
        <v>0</v>
      </c>
      <c r="ET1700" s="9"/>
      <c r="EU1700" s="10"/>
      <c r="EV1700" s="11"/>
      <c r="EW1700" s="6">
        <f>SUMIF(EX$36:EX$66,$D1700,EZ$36:EZ$66)</f>
        <v>0</v>
      </c>
      <c r="EX1700" s="9"/>
      <c r="EY1700" s="10"/>
      <c r="EZ1700" s="11"/>
      <c r="FA1700" s="6">
        <f>SUMIF(FB$36:FB$66,$D1700,FD$36:FD$66)</f>
        <v>0</v>
      </c>
      <c r="FB1700" s="9"/>
      <c r="FC1700" s="10"/>
      <c r="FD1700" s="11"/>
      <c r="FE1700" s="6">
        <f>SUMIF(FF$36:FF$66,$D1700,FH$36:FH$66)</f>
        <v>0</v>
      </c>
      <c r="FF1700" s="9"/>
      <c r="FG1700" s="10"/>
      <c r="FH1700" s="11"/>
      <c r="FI1700" s="6">
        <f>SUMIF(FJ$36:FJ$66,$D1700,FL$36:FL$66)</f>
        <v>0</v>
      </c>
      <c r="FJ1700" s="9"/>
      <c r="FK1700" s="10"/>
      <c r="FL1700" s="11"/>
      <c r="FM1700" s="6">
        <f>SUMIF(FN$36:FN$66,$D1700,FP$36:FP$66)</f>
        <v>0</v>
      </c>
      <c r="FN1700" s="9"/>
      <c r="FO1700" s="10"/>
      <c r="FP1700" s="11"/>
      <c r="FQ1700" s="6">
        <f>SUMIF(FR$36:FR$66,$D1700,FT$36:FT$66)</f>
        <v>0</v>
      </c>
      <c r="FR1700" s="9"/>
      <c r="FS1700" s="10"/>
      <c r="FT1700" s="11"/>
      <c r="FU1700" s="6">
        <f>SUMIF(FV$36:FV$66,$D1700,FX$36:FX$66)</f>
        <v>0</v>
      </c>
      <c r="FV1700" s="9"/>
      <c r="FW1700" s="10"/>
      <c r="FX1700" s="11"/>
      <c r="FY1700" s="6">
        <f>SUMIF(FZ$36:FZ$66,$D1700,GB$36:GB$66)</f>
        <v>0</v>
      </c>
      <c r="FZ1700" s="9"/>
      <c r="GA1700" s="10"/>
      <c r="GB1700" s="11"/>
      <c r="GC1700" s="6">
        <f>SUMIF(GD$36:GD$66,$D1700,GF$36:GF$66)</f>
        <v>0</v>
      </c>
      <c r="GD1700" s="9"/>
      <c r="GE1700" s="10"/>
      <c r="GF1700" s="11"/>
      <c r="GG1700" s="6">
        <f>SUMIF(GH$36:GH$66,$D1700,GJ$36:GJ$66)</f>
        <v>0</v>
      </c>
      <c r="GH1700" s="9"/>
      <c r="GI1700" s="10"/>
      <c r="GJ1700" s="11"/>
      <c r="GK1700" s="6">
        <f>SUMIF(GL$36:GL$66,$D1700,GN$36:GN$66)</f>
        <v>0</v>
      </c>
      <c r="GL1700" s="9"/>
      <c r="GM1700" s="10"/>
      <c r="GN1700" s="11"/>
      <c r="GO1700" s="6">
        <f>SUMIF(GP$36:GP$66,$D1700,GR$36:GR$66)</f>
        <v>0</v>
      </c>
      <c r="GP1700" s="9"/>
      <c r="GQ1700" s="10"/>
      <c r="GR1700" s="11"/>
      <c r="GS1700" s="6">
        <f>SUMIF(GT$36:GT$66,$D1700,GV$36:GV$66)</f>
        <v>0</v>
      </c>
      <c r="GT1700" s="9"/>
      <c r="GU1700" s="10"/>
      <c r="GV1700" s="20"/>
      <c r="GW1700" s="19">
        <f t="shared" si="39"/>
        <v>0</v>
      </c>
      <c r="GX1700" s="472"/>
      <c r="GY1700" s="473"/>
    </row>
    <row r="1701" spans="1:207" ht="30">
      <c r="A1701" s="210" t="s">
        <v>77</v>
      </c>
      <c r="B1701" s="475"/>
      <c r="C1701" s="144" t="s">
        <v>454</v>
      </c>
      <c r="D1701" s="237" t="s">
        <v>450</v>
      </c>
      <c r="E1701" s="206">
        <f>SUMIF(F$67:F$97,$D1701,H$67:H$97)</f>
        <v>0</v>
      </c>
      <c r="F1701" s="9"/>
      <c r="G1701" s="10"/>
      <c r="H1701" s="11"/>
      <c r="I1701" s="6">
        <f>SUMIF(J$67:J$97,$D1701,L$67:L$97)</f>
        <v>0</v>
      </c>
      <c r="J1701" s="9"/>
      <c r="K1701" s="10"/>
      <c r="L1701" s="11"/>
      <c r="M1701" s="6">
        <f>SUMIF(N$67:N$97,$D1701,P$67:P$97)</f>
        <v>0</v>
      </c>
      <c r="N1701" s="9"/>
      <c r="O1701" s="10"/>
      <c r="P1701" s="11"/>
      <c r="Q1701" s="6">
        <f>SUMIF(R$67:R$97,$D1701,T$67:T$97)</f>
        <v>0</v>
      </c>
      <c r="R1701" s="9"/>
      <c r="S1701" s="10"/>
      <c r="T1701" s="11"/>
      <c r="U1701" s="6">
        <f>SUMIF(V$67:V$97,$D1701,X$67:X$97)</f>
        <v>0</v>
      </c>
      <c r="V1701" s="9"/>
      <c r="W1701" s="10"/>
      <c r="X1701" s="11"/>
      <c r="Y1701" s="6">
        <f>SUMIF(Z$67:Z$97,$D1701,AB$67:AB$97)</f>
        <v>0</v>
      </c>
      <c r="Z1701" s="9"/>
      <c r="AA1701" s="10"/>
      <c r="AB1701" s="11"/>
      <c r="AC1701" s="6">
        <f>SUMIF(AD$67:AD$97,$D1701,AF$67:AF$97)</f>
        <v>0</v>
      </c>
      <c r="AD1701" s="9"/>
      <c r="AE1701" s="10"/>
      <c r="AF1701" s="11"/>
      <c r="AG1701" s="6">
        <f>SUMIF(AH$67:AH$97,$D1701,AJ$67:AJ$97)</f>
        <v>0</v>
      </c>
      <c r="AH1701" s="9"/>
      <c r="AI1701" s="10"/>
      <c r="AJ1701" s="11"/>
      <c r="AK1701" s="6">
        <f>SUMIF(AL$67:AL$97,$D1701,AN$67:AN$97)</f>
        <v>0</v>
      </c>
      <c r="AL1701" s="9"/>
      <c r="AM1701" s="10"/>
      <c r="AN1701" s="11"/>
      <c r="AO1701" s="6">
        <f>SUMIF(AP$67:AP$97,$D1701,AR$67:AR$97)</f>
        <v>0</v>
      </c>
      <c r="AP1701" s="9"/>
      <c r="AQ1701" s="10"/>
      <c r="AR1701" s="11"/>
      <c r="AS1701" s="6">
        <f>SUMIF(AT$67:AT$97,$D1701,AV$67:AV$97)</f>
        <v>0</v>
      </c>
      <c r="AT1701" s="9"/>
      <c r="AU1701" s="10"/>
      <c r="AV1701" s="11"/>
      <c r="AW1701" s="6">
        <f>SUMIF(AX$67:AX$97,$D1701,AZ$67:AZ$97)</f>
        <v>0</v>
      </c>
      <c r="AX1701" s="9"/>
      <c r="AY1701" s="10"/>
      <c r="AZ1701" s="11"/>
      <c r="BA1701" s="6">
        <f>SUMIF(BB$67:BB$97,$D1701,BD$67:BD$97)</f>
        <v>0</v>
      </c>
      <c r="BB1701" s="9"/>
      <c r="BC1701" s="10"/>
      <c r="BD1701" s="11"/>
      <c r="BE1701" s="6">
        <f>SUMIF(BF$67:BF$97,$D1701,BH$67:BH$97)</f>
        <v>0</v>
      </c>
      <c r="BF1701" s="9"/>
      <c r="BG1701" s="10"/>
      <c r="BH1701" s="11"/>
      <c r="BI1701" s="6">
        <f>SUMIF(BJ$67:BJ$97,$D1701,BL$67:BL$97)</f>
        <v>0</v>
      </c>
      <c r="BJ1701" s="9"/>
      <c r="BK1701" s="10"/>
      <c r="BL1701" s="11"/>
      <c r="BM1701" s="6">
        <f>SUMIF(BN$67:BN$97,$D1701,BP$67:BP$97)</f>
        <v>0</v>
      </c>
      <c r="BN1701" s="9"/>
      <c r="BO1701" s="10"/>
      <c r="BP1701" s="11"/>
      <c r="BQ1701" s="6">
        <f>SUMIF(BR$67:BR$97,$D1701,BT$67:BT$97)</f>
        <v>0</v>
      </c>
      <c r="BR1701" s="9"/>
      <c r="BS1701" s="10"/>
      <c r="BT1701" s="11"/>
      <c r="BU1701" s="6">
        <f>SUMIF(BV$67:BV$97,$D1701,BX$67:BX$97)</f>
        <v>0</v>
      </c>
      <c r="BV1701" s="9"/>
      <c r="BW1701" s="10"/>
      <c r="BX1701" s="11"/>
      <c r="BY1701" s="6">
        <f>SUMIF(BZ$67:BZ$97,$D1701,CB$67:CB$97)</f>
        <v>0</v>
      </c>
      <c r="BZ1701" s="9"/>
      <c r="CA1701" s="10"/>
      <c r="CB1701" s="11"/>
      <c r="CC1701" s="6">
        <f>SUMIF(CD$67:CD$97,$D1701,CF$67:CF$97)</f>
        <v>0</v>
      </c>
      <c r="CD1701" s="9"/>
      <c r="CE1701" s="10"/>
      <c r="CF1701" s="11"/>
      <c r="CG1701" s="6">
        <f>SUMIF(CH$67:CH$97,$D1701,CJ$67:CJ$97)</f>
        <v>0</v>
      </c>
      <c r="CH1701" s="9"/>
      <c r="CI1701" s="10"/>
      <c r="CJ1701" s="11"/>
      <c r="CK1701" s="6">
        <f>SUMIF(CL$67:CL$97,$D1701,CN$67:CN$97)</f>
        <v>0</v>
      </c>
      <c r="CL1701" s="9"/>
      <c r="CM1701" s="10"/>
      <c r="CN1701" s="11"/>
      <c r="CO1701" s="6">
        <f>SUMIF(CP$67:CP$97,$D1701,CR$67:CR$97)</f>
        <v>0</v>
      </c>
      <c r="CP1701" s="9"/>
      <c r="CQ1701" s="10"/>
      <c r="CR1701" s="11"/>
      <c r="CS1701" s="6">
        <f>SUMIF(CT$67:CT$97,$D1701,CV$67:CV$97)</f>
        <v>0</v>
      </c>
      <c r="CT1701" s="9"/>
      <c r="CU1701" s="10"/>
      <c r="CV1701" s="11"/>
      <c r="CW1701" s="6">
        <f>SUMIF(CX$67:CX$97,$D1701,CZ$67:CZ$97)</f>
        <v>0</v>
      </c>
      <c r="CX1701" s="9"/>
      <c r="CY1701" s="10"/>
      <c r="CZ1701" s="11"/>
      <c r="DA1701" s="6">
        <f>SUMIF(DB$67:DB$97,$D1701,DD$67:DD$97)</f>
        <v>0</v>
      </c>
      <c r="DB1701" s="9"/>
      <c r="DC1701" s="10"/>
      <c r="DD1701" s="11"/>
      <c r="DE1701" s="6">
        <f>SUMIF(DF$67:DF$97,$D1701,DH$67:DH$97)</f>
        <v>0</v>
      </c>
      <c r="DF1701" s="9"/>
      <c r="DG1701" s="10"/>
      <c r="DH1701" s="11"/>
      <c r="DI1701" s="6">
        <f>SUMIF(DJ$67:DJ$97,$D1701,DL$67:DL$97)</f>
        <v>0</v>
      </c>
      <c r="DJ1701" s="9"/>
      <c r="DK1701" s="10"/>
      <c r="DL1701" s="11"/>
      <c r="DM1701" s="6">
        <f>SUMIF(DN$67:DN$97,$D1701,DP$67:DP$97)</f>
        <v>0</v>
      </c>
      <c r="DN1701" s="9"/>
      <c r="DO1701" s="10"/>
      <c r="DP1701" s="11"/>
      <c r="DQ1701" s="6">
        <f>SUMIF(DR$67:DR$97,$D1701,DT$67:DT$97)</f>
        <v>0</v>
      </c>
      <c r="DR1701" s="9"/>
      <c r="DS1701" s="10"/>
      <c r="DT1701" s="11"/>
      <c r="DU1701" s="6">
        <f>SUMIF(DV$67:DV$97,$D1701,DX$67:DX$97)</f>
        <v>0</v>
      </c>
      <c r="DV1701" s="9"/>
      <c r="DW1701" s="10"/>
      <c r="DX1701" s="11"/>
      <c r="DY1701" s="6">
        <f>SUMIF(DZ$67:DZ$97,$D1701,EB$67:EB$97)</f>
        <v>0</v>
      </c>
      <c r="DZ1701" s="9"/>
      <c r="EA1701" s="10"/>
      <c r="EB1701" s="11"/>
      <c r="EC1701" s="6">
        <f>SUMIF(ED$67:ED$97,$D1701,EF$67:EF$97)</f>
        <v>0</v>
      </c>
      <c r="ED1701" s="9"/>
      <c r="EE1701" s="10"/>
      <c r="EF1701" s="11"/>
      <c r="EG1701" s="6">
        <f>SUMIF(EH$67:EH$97,$D1701,EJ$67:EJ$97)</f>
        <v>0</v>
      </c>
      <c r="EH1701" s="9"/>
      <c r="EI1701" s="10"/>
      <c r="EJ1701" s="11"/>
      <c r="EK1701" s="6">
        <f>SUMIF(EL$67:EL$97,$D1701,EN$67:EN$97)</f>
        <v>0</v>
      </c>
      <c r="EL1701" s="9"/>
      <c r="EM1701" s="10"/>
      <c r="EN1701" s="11"/>
      <c r="EO1701" s="6">
        <f>SUMIF(EP$67:EP$97,$D1701,ER$67:ER$97)</f>
        <v>0</v>
      </c>
      <c r="EP1701" s="9"/>
      <c r="EQ1701" s="10"/>
      <c r="ER1701" s="11"/>
      <c r="ES1701" s="6">
        <f>SUMIF(ET$67:ET$97,$D1701,EV$67:EV$97)</f>
        <v>0</v>
      </c>
      <c r="ET1701" s="9"/>
      <c r="EU1701" s="10"/>
      <c r="EV1701" s="11"/>
      <c r="EW1701" s="6">
        <f>SUMIF(EX$67:EX$97,$D1701,EZ$67:EZ$97)</f>
        <v>0</v>
      </c>
      <c r="EX1701" s="9"/>
      <c r="EY1701" s="10"/>
      <c r="EZ1701" s="11"/>
      <c r="FA1701" s="6">
        <f>SUMIF(FB$67:FB$97,$D1701,FD$67:FD$97)</f>
        <v>0</v>
      </c>
      <c r="FB1701" s="9"/>
      <c r="FC1701" s="10"/>
      <c r="FD1701" s="11"/>
      <c r="FE1701" s="6">
        <f>SUMIF(FF$67:FF$97,$D1701,FH$67:FH$97)</f>
        <v>0</v>
      </c>
      <c r="FF1701" s="9"/>
      <c r="FG1701" s="10"/>
      <c r="FH1701" s="11"/>
      <c r="FI1701" s="6">
        <f>SUMIF(FJ$67:FJ$97,$D1701,FL$67:FL$97)</f>
        <v>0</v>
      </c>
      <c r="FJ1701" s="9"/>
      <c r="FK1701" s="10"/>
      <c r="FL1701" s="11"/>
      <c r="FM1701" s="6">
        <f>SUMIF(FN$67:FN$97,$D1701,FP$67:FP$97)</f>
        <v>0</v>
      </c>
      <c r="FN1701" s="9"/>
      <c r="FO1701" s="10"/>
      <c r="FP1701" s="11"/>
      <c r="FQ1701" s="6">
        <f>SUMIF(FR$67:FR$97,$D1701,FT$67:FT$97)</f>
        <v>0</v>
      </c>
      <c r="FR1701" s="9"/>
      <c r="FS1701" s="10"/>
      <c r="FT1701" s="11"/>
      <c r="FU1701" s="6">
        <f>SUMIF(FV$67:FV$97,$D1701,FX$67:FX$97)</f>
        <v>0</v>
      </c>
      <c r="FV1701" s="9"/>
      <c r="FW1701" s="10"/>
      <c r="FX1701" s="11"/>
      <c r="FY1701" s="6">
        <f>SUMIF(FZ$67:FZ$97,$D1701,GB$67:GB$97)</f>
        <v>0</v>
      </c>
      <c r="FZ1701" s="9"/>
      <c r="GA1701" s="10"/>
      <c r="GB1701" s="11"/>
      <c r="GC1701" s="6">
        <f>SUMIF(GD$67:GD$97,$D1701,GF$67:GF$97)</f>
        <v>0</v>
      </c>
      <c r="GD1701" s="9"/>
      <c r="GE1701" s="10"/>
      <c r="GF1701" s="11"/>
      <c r="GG1701" s="6">
        <f>SUMIF(GH$67:GH$97,$D1701,GJ$67:GJ$97)</f>
        <v>0</v>
      </c>
      <c r="GH1701" s="9"/>
      <c r="GI1701" s="10"/>
      <c r="GJ1701" s="11"/>
      <c r="GK1701" s="6">
        <f>SUMIF(GL$67:GL$97,$D1701,GN$67:GN$97)</f>
        <v>0</v>
      </c>
      <c r="GL1701" s="9"/>
      <c r="GM1701" s="10"/>
      <c r="GN1701" s="11"/>
      <c r="GO1701" s="6">
        <f>SUMIF(GP$67:GP$97,$D1701,GR$67:GR$97)</f>
        <v>0</v>
      </c>
      <c r="GP1701" s="9"/>
      <c r="GQ1701" s="10"/>
      <c r="GR1701" s="11"/>
      <c r="GS1701" s="6">
        <f>SUMIF(GT$67:GT$97,$D1701,GV$67:GV$97)</f>
        <v>0</v>
      </c>
      <c r="GT1701" s="9"/>
      <c r="GU1701" s="10"/>
      <c r="GV1701" s="20"/>
      <c r="GW1701" s="19">
        <f t="shared" si="39"/>
        <v>0</v>
      </c>
      <c r="GX1701" s="472"/>
      <c r="GY1701" s="473"/>
    </row>
    <row r="1702" spans="1:207" ht="30">
      <c r="A1702" s="210" t="s">
        <v>78</v>
      </c>
      <c r="B1702" s="475"/>
      <c r="C1702" s="144" t="s">
        <v>454</v>
      </c>
      <c r="D1702" s="237" t="s">
        <v>450</v>
      </c>
      <c r="E1702" s="206">
        <f>SUMIF(F$98:F$128,$D1702,H$98:H$128)</f>
        <v>0</v>
      </c>
      <c r="F1702" s="9"/>
      <c r="G1702" s="10"/>
      <c r="H1702" s="11"/>
      <c r="I1702" s="6">
        <f>SUMIF(J$98:J$128,$D1702,L$98:L$128)</f>
        <v>0</v>
      </c>
      <c r="J1702" s="9"/>
      <c r="K1702" s="10"/>
      <c r="L1702" s="11"/>
      <c r="M1702" s="6">
        <f>SUMIF(N$98:N$128,$D1702,P$98:P$128)</f>
        <v>0</v>
      </c>
      <c r="N1702" s="9"/>
      <c r="O1702" s="10"/>
      <c r="P1702" s="11"/>
      <c r="Q1702" s="6">
        <f>SUMIF(R$98:R$128,$D1702,T$98:T$128)</f>
        <v>0</v>
      </c>
      <c r="R1702" s="9"/>
      <c r="S1702" s="10"/>
      <c r="T1702" s="11"/>
      <c r="U1702" s="6">
        <f>SUMIF(V$98:V$128,$D1702,X$98:X$128)</f>
        <v>0</v>
      </c>
      <c r="V1702" s="9"/>
      <c r="W1702" s="10"/>
      <c r="X1702" s="11"/>
      <c r="Y1702" s="6">
        <f>SUMIF(Z$98:Z$128,$D1702,AB$98:AB$128)</f>
        <v>0</v>
      </c>
      <c r="Z1702" s="9"/>
      <c r="AA1702" s="10"/>
      <c r="AB1702" s="11"/>
      <c r="AC1702" s="6">
        <f>SUMIF(AD$98:AD$128,$D1702,AF$98:AF$128)</f>
        <v>0</v>
      </c>
      <c r="AD1702" s="9"/>
      <c r="AE1702" s="10"/>
      <c r="AF1702" s="11"/>
      <c r="AG1702" s="6">
        <f>SUMIF(AH$98:AH$128,$D1702,AJ$98:AJ$128)</f>
        <v>0</v>
      </c>
      <c r="AH1702" s="9"/>
      <c r="AI1702" s="10"/>
      <c r="AJ1702" s="11"/>
      <c r="AK1702" s="6">
        <f>SUMIF(AL$98:AL$128,$D1702,AN$98:AN$128)</f>
        <v>0</v>
      </c>
      <c r="AL1702" s="9"/>
      <c r="AM1702" s="10"/>
      <c r="AN1702" s="11"/>
      <c r="AO1702" s="6">
        <f>SUMIF(AP$98:AP$128,$D1702,AR$98:AR$128)</f>
        <v>0</v>
      </c>
      <c r="AP1702" s="9"/>
      <c r="AQ1702" s="10"/>
      <c r="AR1702" s="11"/>
      <c r="AS1702" s="6">
        <f>SUMIF(AT$98:AT$128,$D1702,AV$98:AV$128)</f>
        <v>0</v>
      </c>
      <c r="AT1702" s="9"/>
      <c r="AU1702" s="10"/>
      <c r="AV1702" s="11"/>
      <c r="AW1702" s="6">
        <f>SUMIF(AX$98:AX$128,$D1702,AZ$98:AZ$128)</f>
        <v>0</v>
      </c>
      <c r="AX1702" s="9"/>
      <c r="AY1702" s="10"/>
      <c r="AZ1702" s="11"/>
      <c r="BA1702" s="6">
        <f>SUMIF(BB$98:BB$128,$D1702,BD$98:BD$128)</f>
        <v>0</v>
      </c>
      <c r="BB1702" s="9"/>
      <c r="BC1702" s="10"/>
      <c r="BD1702" s="11"/>
      <c r="BE1702" s="6">
        <f>SUMIF(BF$98:BF$128,$D1702,BH$98:BH$128)</f>
        <v>0</v>
      </c>
      <c r="BF1702" s="9"/>
      <c r="BG1702" s="10"/>
      <c r="BH1702" s="11"/>
      <c r="BI1702" s="6">
        <f>SUMIF(BJ$98:BJ$128,$D1702,BL$98:BL$128)</f>
        <v>0</v>
      </c>
      <c r="BJ1702" s="9"/>
      <c r="BK1702" s="10"/>
      <c r="BL1702" s="11"/>
      <c r="BM1702" s="6">
        <f>SUMIF(BN$98:BN$128,$D1702,BP$98:BP$128)</f>
        <v>0</v>
      </c>
      <c r="BN1702" s="9"/>
      <c r="BO1702" s="10"/>
      <c r="BP1702" s="11"/>
      <c r="BQ1702" s="6">
        <f>SUMIF(BR$98:BR$128,$D1702,BT$98:BT$128)</f>
        <v>0</v>
      </c>
      <c r="BR1702" s="9"/>
      <c r="BS1702" s="10"/>
      <c r="BT1702" s="11"/>
      <c r="BU1702" s="6">
        <f>SUMIF(BV$98:BV$128,$D1702,BX$98:BX$128)</f>
        <v>0</v>
      </c>
      <c r="BV1702" s="9"/>
      <c r="BW1702" s="10"/>
      <c r="BX1702" s="11"/>
      <c r="BY1702" s="6">
        <f>SUMIF(BZ$98:BZ$128,$D1702,CB$98:CB$128)</f>
        <v>0</v>
      </c>
      <c r="BZ1702" s="9"/>
      <c r="CA1702" s="10"/>
      <c r="CB1702" s="11"/>
      <c r="CC1702" s="6">
        <f>SUMIF(CD$98:CD$128,$D1702,CF$98:CF$128)</f>
        <v>0</v>
      </c>
      <c r="CD1702" s="9"/>
      <c r="CE1702" s="10"/>
      <c r="CF1702" s="11"/>
      <c r="CG1702" s="6">
        <f>SUMIF(CH$98:CH$128,$D1702,CJ$98:CJ$128)</f>
        <v>0</v>
      </c>
      <c r="CH1702" s="9"/>
      <c r="CI1702" s="10"/>
      <c r="CJ1702" s="11"/>
      <c r="CK1702" s="6">
        <f>SUMIF(CL$98:CL$128,$D1702,CN$98:CN$128)</f>
        <v>0</v>
      </c>
      <c r="CL1702" s="9"/>
      <c r="CM1702" s="10"/>
      <c r="CN1702" s="11"/>
      <c r="CO1702" s="6">
        <f>SUMIF(CP$98:CP$128,$D1702,CR$98:CR$128)</f>
        <v>0</v>
      </c>
      <c r="CP1702" s="9"/>
      <c r="CQ1702" s="10"/>
      <c r="CR1702" s="11"/>
      <c r="CS1702" s="6">
        <f>SUMIF(CT$98:CT$128,$D1702,CV$98:CV$128)</f>
        <v>0</v>
      </c>
      <c r="CT1702" s="9"/>
      <c r="CU1702" s="10"/>
      <c r="CV1702" s="11"/>
      <c r="CW1702" s="6">
        <f>SUMIF(CX$98:CX$128,$D1702,CZ$98:CZ$128)</f>
        <v>0</v>
      </c>
      <c r="CX1702" s="9"/>
      <c r="CY1702" s="10"/>
      <c r="CZ1702" s="11"/>
      <c r="DA1702" s="6">
        <f>SUMIF(DB$98:DB$128,$D1702,DD$98:DD$128)</f>
        <v>0</v>
      </c>
      <c r="DB1702" s="9"/>
      <c r="DC1702" s="10"/>
      <c r="DD1702" s="11"/>
      <c r="DE1702" s="6">
        <f>SUMIF(DF$98:DF$128,$D1702,DH$98:DH$128)</f>
        <v>0</v>
      </c>
      <c r="DF1702" s="9"/>
      <c r="DG1702" s="10"/>
      <c r="DH1702" s="11"/>
      <c r="DI1702" s="6">
        <f>SUMIF(DJ$98:DJ$128,$D1702,DL$98:DL$128)</f>
        <v>0</v>
      </c>
      <c r="DJ1702" s="9"/>
      <c r="DK1702" s="10"/>
      <c r="DL1702" s="11"/>
      <c r="DM1702" s="6">
        <f>SUMIF(DN$98:DN$128,$D1702,DP$98:DP$128)</f>
        <v>0</v>
      </c>
      <c r="DN1702" s="9"/>
      <c r="DO1702" s="10"/>
      <c r="DP1702" s="11"/>
      <c r="DQ1702" s="6">
        <f>SUMIF(DR$98:DR$128,$D1702,DT$98:DT$128)</f>
        <v>0</v>
      </c>
      <c r="DR1702" s="9"/>
      <c r="DS1702" s="10"/>
      <c r="DT1702" s="11"/>
      <c r="DU1702" s="6">
        <f>SUMIF(DV$98:DV$128,$D1702,DX$98:DX$128)</f>
        <v>0</v>
      </c>
      <c r="DV1702" s="9"/>
      <c r="DW1702" s="10"/>
      <c r="DX1702" s="11"/>
      <c r="DY1702" s="6">
        <f>SUMIF(DZ$98:DZ$128,$D1702,EB$98:EB$128)</f>
        <v>0</v>
      </c>
      <c r="DZ1702" s="9"/>
      <c r="EA1702" s="10"/>
      <c r="EB1702" s="11"/>
      <c r="EC1702" s="6">
        <f>SUMIF(ED$98:ED$128,$D1702,EF$98:EF$128)</f>
        <v>0</v>
      </c>
      <c r="ED1702" s="9"/>
      <c r="EE1702" s="10"/>
      <c r="EF1702" s="11"/>
      <c r="EG1702" s="6">
        <f>SUMIF(EH$98:EH$128,$D1702,EJ$98:EJ$128)</f>
        <v>0</v>
      </c>
      <c r="EH1702" s="9"/>
      <c r="EI1702" s="10"/>
      <c r="EJ1702" s="11"/>
      <c r="EK1702" s="6">
        <f>SUMIF(EL$98:EL$128,$D1702,EN$98:EN$128)</f>
        <v>0</v>
      </c>
      <c r="EL1702" s="9"/>
      <c r="EM1702" s="10"/>
      <c r="EN1702" s="11"/>
      <c r="EO1702" s="6">
        <f>SUMIF(EP$98:EP$128,$D1702,ER$98:ER$128)</f>
        <v>0</v>
      </c>
      <c r="EP1702" s="9"/>
      <c r="EQ1702" s="10"/>
      <c r="ER1702" s="11"/>
      <c r="ES1702" s="6">
        <f>SUMIF(ET$98:ET$128,$D1702,EV$98:EV$128)</f>
        <v>0</v>
      </c>
      <c r="ET1702" s="9"/>
      <c r="EU1702" s="10"/>
      <c r="EV1702" s="11"/>
      <c r="EW1702" s="6">
        <f>SUMIF(EX$98:EX$128,$D1702,EZ$98:EZ$128)</f>
        <v>0</v>
      </c>
      <c r="EX1702" s="9"/>
      <c r="EY1702" s="10"/>
      <c r="EZ1702" s="11"/>
      <c r="FA1702" s="6">
        <f>SUMIF(FB$98:FB$128,$D1702,FD$98:FD$128)</f>
        <v>0</v>
      </c>
      <c r="FB1702" s="9"/>
      <c r="FC1702" s="10"/>
      <c r="FD1702" s="11"/>
      <c r="FE1702" s="6">
        <f>SUMIF(FF$98:FF$128,$D1702,FH$98:FH$128)</f>
        <v>0</v>
      </c>
      <c r="FF1702" s="9"/>
      <c r="FG1702" s="10"/>
      <c r="FH1702" s="11"/>
      <c r="FI1702" s="6">
        <f>SUMIF(FJ$98:FJ$128,$D1702,FL$98:FL$128)</f>
        <v>0</v>
      </c>
      <c r="FJ1702" s="9"/>
      <c r="FK1702" s="10"/>
      <c r="FL1702" s="11"/>
      <c r="FM1702" s="6">
        <f>SUMIF(FN$98:FN$128,$D1702,FP$98:FP$128)</f>
        <v>0</v>
      </c>
      <c r="FN1702" s="9"/>
      <c r="FO1702" s="10"/>
      <c r="FP1702" s="11"/>
      <c r="FQ1702" s="6">
        <f>SUMIF(FR$98:FR$128,$D1702,FT$98:FT$128)</f>
        <v>0</v>
      </c>
      <c r="FR1702" s="9"/>
      <c r="FS1702" s="10"/>
      <c r="FT1702" s="11"/>
      <c r="FU1702" s="6">
        <f>SUMIF(FV$98:FV$128,$D1702,FX$98:FX$128)</f>
        <v>0</v>
      </c>
      <c r="FV1702" s="9"/>
      <c r="FW1702" s="10"/>
      <c r="FX1702" s="11"/>
      <c r="FY1702" s="6">
        <f>SUMIF(FZ$98:FZ$128,$D1702,GB$98:GB$128)</f>
        <v>0</v>
      </c>
      <c r="FZ1702" s="9"/>
      <c r="GA1702" s="10"/>
      <c r="GB1702" s="11"/>
      <c r="GC1702" s="6">
        <f>SUMIF(GD$98:GD$128,$D1702,GF$98:GF$128)</f>
        <v>0</v>
      </c>
      <c r="GD1702" s="9"/>
      <c r="GE1702" s="10"/>
      <c r="GF1702" s="11"/>
      <c r="GG1702" s="6">
        <f>SUMIF(GH$98:GH$128,$D1702,GJ$98:GJ$128)</f>
        <v>0</v>
      </c>
      <c r="GH1702" s="9"/>
      <c r="GI1702" s="10"/>
      <c r="GJ1702" s="11"/>
      <c r="GK1702" s="6">
        <f>SUMIF(GL$98:GL$128,$D1702,GN$98:GN$128)</f>
        <v>0</v>
      </c>
      <c r="GL1702" s="9"/>
      <c r="GM1702" s="10"/>
      <c r="GN1702" s="11"/>
      <c r="GO1702" s="6">
        <f>SUMIF(GP$98:GP$128,$D1702,GR$98:GR$128)</f>
        <v>0</v>
      </c>
      <c r="GP1702" s="9"/>
      <c r="GQ1702" s="10"/>
      <c r="GR1702" s="11"/>
      <c r="GS1702" s="6">
        <f>SUMIF(GT$98:GT$128,$D1702,GV$98:GV$128)</f>
        <v>0</v>
      </c>
      <c r="GT1702" s="9"/>
      <c r="GU1702" s="10"/>
      <c r="GV1702" s="20"/>
      <c r="GW1702" s="19">
        <f t="shared" si="39"/>
        <v>0</v>
      </c>
      <c r="GX1702" s="472"/>
      <c r="GY1702" s="473"/>
    </row>
    <row r="1703" spans="1:207" ht="30">
      <c r="A1703" s="210" t="s">
        <v>79</v>
      </c>
      <c r="B1703" s="475"/>
      <c r="C1703" s="144" t="s">
        <v>454</v>
      </c>
      <c r="D1703" s="237" t="s">
        <v>450</v>
      </c>
      <c r="E1703" s="206">
        <f>SUMIF(F$129:F$159,$D1703,H$129:H$159)</f>
        <v>0</v>
      </c>
      <c r="F1703" s="9"/>
      <c r="G1703" s="10"/>
      <c r="H1703" s="11"/>
      <c r="I1703" s="6">
        <f>SUMIF(J$129:J$159,$D1703,L$129:L$159)</f>
        <v>0</v>
      </c>
      <c r="J1703" s="9"/>
      <c r="K1703" s="10"/>
      <c r="L1703" s="11"/>
      <c r="M1703" s="6">
        <f>SUMIF(N$129:N$159,$D1703,P$129:P$159)</f>
        <v>0</v>
      </c>
      <c r="N1703" s="9"/>
      <c r="O1703" s="10"/>
      <c r="P1703" s="11"/>
      <c r="Q1703" s="6">
        <f>SUMIF(R$129:R$159,$D1703,T$129:T$159)</f>
        <v>0</v>
      </c>
      <c r="R1703" s="9"/>
      <c r="S1703" s="10"/>
      <c r="T1703" s="11"/>
      <c r="U1703" s="6">
        <f>SUMIF(V$129:V$159,$D1703,X$129:X$159)</f>
        <v>0</v>
      </c>
      <c r="V1703" s="9"/>
      <c r="W1703" s="10"/>
      <c r="X1703" s="11"/>
      <c r="Y1703" s="6">
        <f>SUMIF(Z$129:Z$159,$D1703,AB$129:AB$159)</f>
        <v>0</v>
      </c>
      <c r="Z1703" s="9"/>
      <c r="AA1703" s="10"/>
      <c r="AB1703" s="11"/>
      <c r="AC1703" s="6">
        <f>SUMIF(AD$129:AD$159,$D1703,AF$129:AF$159)</f>
        <v>0</v>
      </c>
      <c r="AD1703" s="9"/>
      <c r="AE1703" s="10"/>
      <c r="AF1703" s="11"/>
      <c r="AG1703" s="6">
        <f>SUMIF(AH$129:AH$159,$D1703,AJ$129:AJ$159)</f>
        <v>0</v>
      </c>
      <c r="AH1703" s="9"/>
      <c r="AI1703" s="10"/>
      <c r="AJ1703" s="11"/>
      <c r="AK1703" s="6">
        <f>SUMIF(AL$129:AL$159,$D1703,AN$129:AN$159)</f>
        <v>0</v>
      </c>
      <c r="AL1703" s="9"/>
      <c r="AM1703" s="10"/>
      <c r="AN1703" s="11"/>
      <c r="AO1703" s="6">
        <f>SUMIF(AP$129:AP$159,$D1703,AR$129:AR$159)</f>
        <v>0</v>
      </c>
      <c r="AP1703" s="9"/>
      <c r="AQ1703" s="10"/>
      <c r="AR1703" s="11"/>
      <c r="AS1703" s="6">
        <f>SUMIF(AT$129:AT$159,$D1703,AV$129:AV$159)</f>
        <v>0</v>
      </c>
      <c r="AT1703" s="9"/>
      <c r="AU1703" s="10"/>
      <c r="AV1703" s="11"/>
      <c r="AW1703" s="6">
        <f>SUMIF(AX$129:AX$159,$D1703,AZ$129:AZ$159)</f>
        <v>0</v>
      </c>
      <c r="AX1703" s="9"/>
      <c r="AY1703" s="10"/>
      <c r="AZ1703" s="11"/>
      <c r="BA1703" s="6">
        <f>SUMIF(BB$129:BB$159,$D1703,BD$129:BD$159)</f>
        <v>0</v>
      </c>
      <c r="BB1703" s="9"/>
      <c r="BC1703" s="10"/>
      <c r="BD1703" s="11"/>
      <c r="BE1703" s="6">
        <f>SUMIF(BF$129:BF$159,$D1703,BH$129:BH$159)</f>
        <v>0</v>
      </c>
      <c r="BF1703" s="9"/>
      <c r="BG1703" s="10"/>
      <c r="BH1703" s="11"/>
      <c r="BI1703" s="6">
        <f>SUMIF(BJ$129:BJ$159,$D1703,BL$129:BL$159)</f>
        <v>0</v>
      </c>
      <c r="BJ1703" s="9"/>
      <c r="BK1703" s="10"/>
      <c r="BL1703" s="11"/>
      <c r="BM1703" s="6">
        <f>SUMIF(BN$129:BN$159,$D1703,BP$129:BP$159)</f>
        <v>0</v>
      </c>
      <c r="BN1703" s="9"/>
      <c r="BO1703" s="10"/>
      <c r="BP1703" s="11"/>
      <c r="BQ1703" s="6">
        <f>SUMIF(BR$129:BR$159,$D1703,BT$129:BT$159)</f>
        <v>0</v>
      </c>
      <c r="BR1703" s="9"/>
      <c r="BS1703" s="10"/>
      <c r="BT1703" s="11"/>
      <c r="BU1703" s="6">
        <f>SUMIF(BV$129:BV$159,$D1703,BX$129:BX$159)</f>
        <v>0</v>
      </c>
      <c r="BV1703" s="9"/>
      <c r="BW1703" s="10"/>
      <c r="BX1703" s="11"/>
      <c r="BY1703" s="6">
        <f>SUMIF(BZ$129:BZ$159,$D1703,CB$129:CB$159)</f>
        <v>0</v>
      </c>
      <c r="BZ1703" s="9"/>
      <c r="CA1703" s="10"/>
      <c r="CB1703" s="11"/>
      <c r="CC1703" s="6">
        <f>SUMIF(CD$129:CD$159,$D1703,CF$129:CF$159)</f>
        <v>0</v>
      </c>
      <c r="CD1703" s="9"/>
      <c r="CE1703" s="10"/>
      <c r="CF1703" s="11"/>
      <c r="CG1703" s="6">
        <f>SUMIF(CH$129:CH$159,$D1703,CJ$129:CJ$159)</f>
        <v>0</v>
      </c>
      <c r="CH1703" s="9"/>
      <c r="CI1703" s="10"/>
      <c r="CJ1703" s="11"/>
      <c r="CK1703" s="6">
        <f>SUMIF(CL$129:CL$159,$D1703,CN$129:CN$159)</f>
        <v>0</v>
      </c>
      <c r="CL1703" s="9"/>
      <c r="CM1703" s="10"/>
      <c r="CN1703" s="11"/>
      <c r="CO1703" s="6">
        <f>SUMIF(CP$129:CP$159,$D1703,CR$129:CR$159)</f>
        <v>0</v>
      </c>
      <c r="CP1703" s="9"/>
      <c r="CQ1703" s="10"/>
      <c r="CR1703" s="11"/>
      <c r="CS1703" s="6">
        <f>SUMIF(CT$129:CT$159,$D1703,CV$129:CV$159)</f>
        <v>0</v>
      </c>
      <c r="CT1703" s="9"/>
      <c r="CU1703" s="10"/>
      <c r="CV1703" s="11"/>
      <c r="CW1703" s="6">
        <f>SUMIF(CX$129:CX$159,$D1703,CZ$129:CZ$159)</f>
        <v>0</v>
      </c>
      <c r="CX1703" s="9"/>
      <c r="CY1703" s="10"/>
      <c r="CZ1703" s="11"/>
      <c r="DA1703" s="6">
        <f>SUMIF(DB$129:DB$159,$D1703,DD$129:DD$159)</f>
        <v>0</v>
      </c>
      <c r="DB1703" s="9"/>
      <c r="DC1703" s="10"/>
      <c r="DD1703" s="11"/>
      <c r="DE1703" s="6">
        <f>SUMIF(DF$129:DF$159,$D1703,DH$129:DH$159)</f>
        <v>0</v>
      </c>
      <c r="DF1703" s="9"/>
      <c r="DG1703" s="10"/>
      <c r="DH1703" s="11"/>
      <c r="DI1703" s="6">
        <f>SUMIF(DJ$129:DJ$159,$D1703,DL$129:DL$159)</f>
        <v>0</v>
      </c>
      <c r="DJ1703" s="9"/>
      <c r="DK1703" s="10"/>
      <c r="DL1703" s="11"/>
      <c r="DM1703" s="6">
        <f>SUMIF(DN$129:DN$159,$D1703,DP$129:DP$159)</f>
        <v>0</v>
      </c>
      <c r="DN1703" s="9"/>
      <c r="DO1703" s="10"/>
      <c r="DP1703" s="11"/>
      <c r="DQ1703" s="6">
        <f>SUMIF(DR$129:DR$159,$D1703,DT$129:DT$159)</f>
        <v>0</v>
      </c>
      <c r="DR1703" s="9"/>
      <c r="DS1703" s="10"/>
      <c r="DT1703" s="11"/>
      <c r="DU1703" s="6">
        <f>SUMIF(DV$129:DV$159,$D1703,DX$129:DX$159)</f>
        <v>0</v>
      </c>
      <c r="DV1703" s="9"/>
      <c r="DW1703" s="10"/>
      <c r="DX1703" s="11"/>
      <c r="DY1703" s="6">
        <f>SUMIF(DZ$129:DZ$159,$D1703,EB$129:EB$159)</f>
        <v>0</v>
      </c>
      <c r="DZ1703" s="9"/>
      <c r="EA1703" s="10"/>
      <c r="EB1703" s="11"/>
      <c r="EC1703" s="6">
        <f>SUMIF(ED$129:ED$159,$D1703,EF$129:EF$159)</f>
        <v>0</v>
      </c>
      <c r="ED1703" s="9"/>
      <c r="EE1703" s="10"/>
      <c r="EF1703" s="11"/>
      <c r="EG1703" s="6">
        <f>SUMIF(EH$129:EH$159,$D1703,EJ$129:EJ$159)</f>
        <v>0</v>
      </c>
      <c r="EH1703" s="9"/>
      <c r="EI1703" s="10"/>
      <c r="EJ1703" s="11"/>
      <c r="EK1703" s="6">
        <f>SUMIF(EL$129:EL$159,$D1703,EN$129:EN$159)</f>
        <v>0</v>
      </c>
      <c r="EL1703" s="9"/>
      <c r="EM1703" s="10"/>
      <c r="EN1703" s="11"/>
      <c r="EO1703" s="6">
        <f>SUMIF(EP$129:EP$159,$D1703,ER$129:ER$159)</f>
        <v>0</v>
      </c>
      <c r="EP1703" s="9"/>
      <c r="EQ1703" s="10"/>
      <c r="ER1703" s="11"/>
      <c r="ES1703" s="6">
        <f>SUMIF(ET$129:ET$159,$D1703,EV$129:EV$159)</f>
        <v>0</v>
      </c>
      <c r="ET1703" s="9"/>
      <c r="EU1703" s="10"/>
      <c r="EV1703" s="11"/>
      <c r="EW1703" s="6">
        <f>SUMIF(EX$129:EX$159,$D1703,EZ$129:EZ$159)</f>
        <v>0</v>
      </c>
      <c r="EX1703" s="9"/>
      <c r="EY1703" s="10"/>
      <c r="EZ1703" s="11"/>
      <c r="FA1703" s="6">
        <f>SUMIF(FB$129:FB$159,$D1703,FD$129:FD$159)</f>
        <v>0</v>
      </c>
      <c r="FB1703" s="9"/>
      <c r="FC1703" s="10"/>
      <c r="FD1703" s="11"/>
      <c r="FE1703" s="6">
        <f>SUMIF(FF$129:FF$159,$D1703,FH$129:FH$159)</f>
        <v>0</v>
      </c>
      <c r="FF1703" s="9"/>
      <c r="FG1703" s="10"/>
      <c r="FH1703" s="11"/>
      <c r="FI1703" s="6">
        <f>SUMIF(FJ$129:FJ$159,$D1703,FL$129:FL$159)</f>
        <v>0</v>
      </c>
      <c r="FJ1703" s="9"/>
      <c r="FK1703" s="10"/>
      <c r="FL1703" s="11"/>
      <c r="FM1703" s="6">
        <f>SUMIF(FN$129:FN$159,$D1703,FP$129:FP$159)</f>
        <v>0</v>
      </c>
      <c r="FN1703" s="9"/>
      <c r="FO1703" s="10"/>
      <c r="FP1703" s="11"/>
      <c r="FQ1703" s="6">
        <f>SUMIF(FR$129:FR$159,$D1703,FT$129:FT$159)</f>
        <v>0</v>
      </c>
      <c r="FR1703" s="9"/>
      <c r="FS1703" s="10"/>
      <c r="FT1703" s="11"/>
      <c r="FU1703" s="6">
        <f>SUMIF(FV$129:FV$159,$D1703,FX$129:FX$159)</f>
        <v>0</v>
      </c>
      <c r="FV1703" s="9"/>
      <c r="FW1703" s="10"/>
      <c r="FX1703" s="11"/>
      <c r="FY1703" s="6">
        <f>SUMIF(FZ$129:FZ$159,$D1703,GB$129:GB$159)</f>
        <v>0</v>
      </c>
      <c r="FZ1703" s="9"/>
      <c r="GA1703" s="10"/>
      <c r="GB1703" s="11"/>
      <c r="GC1703" s="6">
        <f>SUMIF(GD$129:GD$159,$D1703,GF$129:GF$159)</f>
        <v>0</v>
      </c>
      <c r="GD1703" s="9"/>
      <c r="GE1703" s="10"/>
      <c r="GF1703" s="11"/>
      <c r="GG1703" s="6">
        <f>SUMIF(GH$129:GH$159,$D1703,GJ$129:GJ$159)</f>
        <v>0</v>
      </c>
      <c r="GH1703" s="9"/>
      <c r="GI1703" s="10"/>
      <c r="GJ1703" s="11"/>
      <c r="GK1703" s="6">
        <f>SUMIF(GL$129:GL$159,$D1703,GN$129:GN$159)</f>
        <v>0</v>
      </c>
      <c r="GL1703" s="9"/>
      <c r="GM1703" s="10"/>
      <c r="GN1703" s="11"/>
      <c r="GO1703" s="6">
        <f>SUMIF(GP$129:GP$159,$D1703,GR$129:GR$159)</f>
        <v>0</v>
      </c>
      <c r="GP1703" s="9"/>
      <c r="GQ1703" s="10"/>
      <c r="GR1703" s="11"/>
      <c r="GS1703" s="6">
        <f>SUMIF(GT$129:GT$159,$D1703,GV$129:GV$159)</f>
        <v>0</v>
      </c>
      <c r="GT1703" s="9"/>
      <c r="GU1703" s="10"/>
      <c r="GV1703" s="20"/>
      <c r="GW1703" s="19">
        <f t="shared" si="39"/>
        <v>0</v>
      </c>
      <c r="GX1703" s="472"/>
      <c r="GY1703" s="473"/>
    </row>
    <row r="1704" spans="1:207" ht="30">
      <c r="A1704" s="210" t="s">
        <v>80</v>
      </c>
      <c r="B1704" s="475"/>
      <c r="C1704" s="144" t="s">
        <v>454</v>
      </c>
      <c r="D1704" s="237" t="s">
        <v>450</v>
      </c>
      <c r="E1704" s="206">
        <f>SUMIF(F$160:F$190,$D1704,H$160:H$190)</f>
        <v>0</v>
      </c>
      <c r="F1704" s="9"/>
      <c r="G1704" s="10"/>
      <c r="H1704" s="11"/>
      <c r="I1704" s="6">
        <f>SUMIF(J$160:J$190,$D1704,L$160:L$190)</f>
        <v>0</v>
      </c>
      <c r="J1704" s="9"/>
      <c r="K1704" s="10"/>
      <c r="L1704" s="11"/>
      <c r="M1704" s="6">
        <f>SUMIF(N$160:N$190,$D1704,P$160:P$190)</f>
        <v>0</v>
      </c>
      <c r="N1704" s="9"/>
      <c r="O1704" s="10"/>
      <c r="P1704" s="11"/>
      <c r="Q1704" s="6">
        <f>SUMIF(R$160:R$190,$D1704,T$160:T$190)</f>
        <v>0</v>
      </c>
      <c r="R1704" s="9"/>
      <c r="S1704" s="10"/>
      <c r="T1704" s="11"/>
      <c r="U1704" s="6">
        <f>SUMIF(V$160:V$190,$D1704,X$160:X$190)</f>
        <v>0</v>
      </c>
      <c r="V1704" s="9"/>
      <c r="W1704" s="10"/>
      <c r="X1704" s="11"/>
      <c r="Y1704" s="6">
        <f>SUMIF(Z$160:Z$190,$D1704,AB$160:AB$190)</f>
        <v>0</v>
      </c>
      <c r="Z1704" s="9"/>
      <c r="AA1704" s="10"/>
      <c r="AB1704" s="11"/>
      <c r="AC1704" s="6">
        <f>SUMIF(AD$160:AD$190,$D1704,AF$160:AF$190)</f>
        <v>0</v>
      </c>
      <c r="AD1704" s="9"/>
      <c r="AE1704" s="10"/>
      <c r="AF1704" s="11"/>
      <c r="AG1704" s="6">
        <f>SUMIF(AH$160:AH$190,$D1704,AJ$160:AJ$190)</f>
        <v>0</v>
      </c>
      <c r="AH1704" s="9"/>
      <c r="AI1704" s="10"/>
      <c r="AJ1704" s="11"/>
      <c r="AK1704" s="6">
        <f>SUMIF(AL$160:AL$190,$D1704,AN$160:AN$190)</f>
        <v>0</v>
      </c>
      <c r="AL1704" s="9"/>
      <c r="AM1704" s="10"/>
      <c r="AN1704" s="11"/>
      <c r="AO1704" s="6">
        <f>SUMIF(AP$160:AP$190,$D1704,AR$160:AR$190)</f>
        <v>0</v>
      </c>
      <c r="AP1704" s="9"/>
      <c r="AQ1704" s="10"/>
      <c r="AR1704" s="11"/>
      <c r="AS1704" s="6">
        <f>SUMIF(AT$160:AT$190,$D1704,AV$160:AV$190)</f>
        <v>0</v>
      </c>
      <c r="AT1704" s="9"/>
      <c r="AU1704" s="10"/>
      <c r="AV1704" s="11"/>
      <c r="AW1704" s="6">
        <f>SUMIF(AX$160:AX$190,$D1704,AZ$160:AZ$190)</f>
        <v>0</v>
      </c>
      <c r="AX1704" s="9"/>
      <c r="AY1704" s="10"/>
      <c r="AZ1704" s="11"/>
      <c r="BA1704" s="6">
        <f>SUMIF(BB$160:BB$190,$D1704,BD$160:BD$190)</f>
        <v>0</v>
      </c>
      <c r="BB1704" s="9"/>
      <c r="BC1704" s="10"/>
      <c r="BD1704" s="11"/>
      <c r="BE1704" s="6">
        <f>SUMIF(BF$160:BF$190,$D1704,BH$160:BH$190)</f>
        <v>0</v>
      </c>
      <c r="BF1704" s="9"/>
      <c r="BG1704" s="10"/>
      <c r="BH1704" s="11"/>
      <c r="BI1704" s="6">
        <f>SUMIF(BJ$160:BJ$190,$D1704,BL$160:BL$190)</f>
        <v>0</v>
      </c>
      <c r="BJ1704" s="9"/>
      <c r="BK1704" s="10"/>
      <c r="BL1704" s="11"/>
      <c r="BM1704" s="6">
        <f>SUMIF(BN$160:BN$190,$D1704,BP$160:BP$190)</f>
        <v>0</v>
      </c>
      <c r="BN1704" s="9"/>
      <c r="BO1704" s="10"/>
      <c r="BP1704" s="11"/>
      <c r="BQ1704" s="6">
        <f>SUMIF(BR$160:BR$190,$D1704,BT$160:BT$190)</f>
        <v>0</v>
      </c>
      <c r="BR1704" s="9"/>
      <c r="BS1704" s="10"/>
      <c r="BT1704" s="11"/>
      <c r="BU1704" s="6">
        <f>SUMIF(BV$160:BV$190,$D1704,BX$160:BX$190)</f>
        <v>0</v>
      </c>
      <c r="BV1704" s="9"/>
      <c r="BW1704" s="10"/>
      <c r="BX1704" s="11"/>
      <c r="BY1704" s="6">
        <f>SUMIF(BZ$160:BZ$190,$D1704,CB$160:CB$190)</f>
        <v>0</v>
      </c>
      <c r="BZ1704" s="9"/>
      <c r="CA1704" s="10"/>
      <c r="CB1704" s="11"/>
      <c r="CC1704" s="6">
        <f>SUMIF(CD$160:CD$190,$D1704,CF$160:CF$190)</f>
        <v>0</v>
      </c>
      <c r="CD1704" s="9"/>
      <c r="CE1704" s="10"/>
      <c r="CF1704" s="11"/>
      <c r="CG1704" s="6">
        <f>SUMIF(CH$160:CH$190,$D1704,CJ$160:CJ$190)</f>
        <v>0</v>
      </c>
      <c r="CH1704" s="9"/>
      <c r="CI1704" s="10"/>
      <c r="CJ1704" s="11"/>
      <c r="CK1704" s="6">
        <f>SUMIF(CL$160:CL$190,$D1704,CN$160:CN$190)</f>
        <v>0</v>
      </c>
      <c r="CL1704" s="9"/>
      <c r="CM1704" s="10"/>
      <c r="CN1704" s="11"/>
      <c r="CO1704" s="6">
        <f>SUMIF(CP$160:CP$190,$D1704,CR$160:CR$190)</f>
        <v>0</v>
      </c>
      <c r="CP1704" s="9"/>
      <c r="CQ1704" s="10"/>
      <c r="CR1704" s="11"/>
      <c r="CS1704" s="6">
        <f>SUMIF(CT$160:CT$190,$D1704,CV$160:CV$190)</f>
        <v>0</v>
      </c>
      <c r="CT1704" s="9"/>
      <c r="CU1704" s="10"/>
      <c r="CV1704" s="11"/>
      <c r="CW1704" s="6">
        <f>SUMIF(CX$160:CX$190,$D1704,CZ$160:CZ$190)</f>
        <v>0</v>
      </c>
      <c r="CX1704" s="9"/>
      <c r="CY1704" s="10"/>
      <c r="CZ1704" s="11"/>
      <c r="DA1704" s="6">
        <f>SUMIF(DB$160:DB$190,$D1704,DD$160:DD$190)</f>
        <v>0</v>
      </c>
      <c r="DB1704" s="9"/>
      <c r="DC1704" s="10"/>
      <c r="DD1704" s="11"/>
      <c r="DE1704" s="6">
        <f>SUMIF(DF$160:DF$190,$D1704,DH$160:DH$190)</f>
        <v>0</v>
      </c>
      <c r="DF1704" s="9"/>
      <c r="DG1704" s="10"/>
      <c r="DH1704" s="11"/>
      <c r="DI1704" s="6">
        <f>SUMIF(DJ$160:DJ$190,$D1704,DL$160:DL$190)</f>
        <v>0</v>
      </c>
      <c r="DJ1704" s="9"/>
      <c r="DK1704" s="10"/>
      <c r="DL1704" s="11"/>
      <c r="DM1704" s="6">
        <f>SUMIF(DN$160:DN$190,$D1704,DP$160:DP$190)</f>
        <v>0</v>
      </c>
      <c r="DN1704" s="9"/>
      <c r="DO1704" s="10"/>
      <c r="DP1704" s="11"/>
      <c r="DQ1704" s="6">
        <f>SUMIF(DR$160:DR$190,$D1704,DT$160:DT$190)</f>
        <v>0</v>
      </c>
      <c r="DR1704" s="9"/>
      <c r="DS1704" s="10"/>
      <c r="DT1704" s="11"/>
      <c r="DU1704" s="6">
        <f>SUMIF(DV$160:DV$190,$D1704,DX$160:DX$190)</f>
        <v>0</v>
      </c>
      <c r="DV1704" s="9"/>
      <c r="DW1704" s="10"/>
      <c r="DX1704" s="11"/>
      <c r="DY1704" s="6">
        <f>SUMIF(DZ$160:DZ$190,$D1704,EB$160:EB$190)</f>
        <v>0</v>
      </c>
      <c r="DZ1704" s="9"/>
      <c r="EA1704" s="10"/>
      <c r="EB1704" s="11"/>
      <c r="EC1704" s="6">
        <f>SUMIF(ED$160:ED$190,$D1704,EF$160:EF$190)</f>
        <v>0</v>
      </c>
      <c r="ED1704" s="9"/>
      <c r="EE1704" s="10"/>
      <c r="EF1704" s="11"/>
      <c r="EG1704" s="6">
        <f>SUMIF(EH$160:EH$190,$D1704,EJ$160:EJ$190)</f>
        <v>0</v>
      </c>
      <c r="EH1704" s="9"/>
      <c r="EI1704" s="10"/>
      <c r="EJ1704" s="11"/>
      <c r="EK1704" s="6">
        <f>SUMIF(EL$160:EL$190,$D1704,EN$160:EN$190)</f>
        <v>0</v>
      </c>
      <c r="EL1704" s="9"/>
      <c r="EM1704" s="10"/>
      <c r="EN1704" s="11"/>
      <c r="EO1704" s="6">
        <f>SUMIF(EP$160:EP$190,$D1704,ER$160:ER$190)</f>
        <v>0</v>
      </c>
      <c r="EP1704" s="9"/>
      <c r="EQ1704" s="10"/>
      <c r="ER1704" s="11"/>
      <c r="ES1704" s="6">
        <f>SUMIF(ET$160:ET$190,$D1704,EV$160:EV$190)</f>
        <v>0</v>
      </c>
      <c r="ET1704" s="9"/>
      <c r="EU1704" s="10"/>
      <c r="EV1704" s="11"/>
      <c r="EW1704" s="6">
        <f>SUMIF(EX$160:EX$190,$D1704,EZ$160:EZ$190)</f>
        <v>0</v>
      </c>
      <c r="EX1704" s="9"/>
      <c r="EY1704" s="10"/>
      <c r="EZ1704" s="11"/>
      <c r="FA1704" s="6">
        <f>SUMIF(FB$160:FB$190,$D1704,FD$160:FD$190)</f>
        <v>0</v>
      </c>
      <c r="FB1704" s="9"/>
      <c r="FC1704" s="10"/>
      <c r="FD1704" s="11"/>
      <c r="FE1704" s="6">
        <f>SUMIF(FF$160:FF$190,$D1704,FH$160:FH$190)</f>
        <v>0</v>
      </c>
      <c r="FF1704" s="9"/>
      <c r="FG1704" s="10"/>
      <c r="FH1704" s="11"/>
      <c r="FI1704" s="6">
        <f>SUMIF(FJ$160:FJ$190,$D1704,FL$160:FL$190)</f>
        <v>0</v>
      </c>
      <c r="FJ1704" s="9"/>
      <c r="FK1704" s="10"/>
      <c r="FL1704" s="11"/>
      <c r="FM1704" s="6">
        <f>SUMIF(FN$160:FN$190,$D1704,FP$160:FP$190)</f>
        <v>0</v>
      </c>
      <c r="FN1704" s="9"/>
      <c r="FO1704" s="10"/>
      <c r="FP1704" s="11"/>
      <c r="FQ1704" s="6">
        <f>SUMIF(FR$160:FR$190,$D1704,FT$160:FT$190)</f>
        <v>0</v>
      </c>
      <c r="FR1704" s="9"/>
      <c r="FS1704" s="10"/>
      <c r="FT1704" s="11"/>
      <c r="FU1704" s="6">
        <f>SUMIF(FV$160:FV$190,$D1704,FX$160:FX$190)</f>
        <v>0</v>
      </c>
      <c r="FV1704" s="9"/>
      <c r="FW1704" s="10"/>
      <c r="FX1704" s="11"/>
      <c r="FY1704" s="6">
        <f>SUMIF(FZ$160:FZ$190,$D1704,GB$160:GB$190)</f>
        <v>0</v>
      </c>
      <c r="FZ1704" s="9"/>
      <c r="GA1704" s="10"/>
      <c r="GB1704" s="11"/>
      <c r="GC1704" s="6">
        <f>SUMIF(GD$160:GD$190,$D1704,GF$160:GF$190)</f>
        <v>0</v>
      </c>
      <c r="GD1704" s="9"/>
      <c r="GE1704" s="10"/>
      <c r="GF1704" s="11"/>
      <c r="GG1704" s="6">
        <f>SUMIF(GH$160:GH$190,$D1704,GJ$160:GJ$190)</f>
        <v>0</v>
      </c>
      <c r="GH1704" s="9"/>
      <c r="GI1704" s="10"/>
      <c r="GJ1704" s="11"/>
      <c r="GK1704" s="6">
        <f>SUMIF(GL$160:GL$190,$D1704,GN$160:GN$190)</f>
        <v>0</v>
      </c>
      <c r="GL1704" s="9"/>
      <c r="GM1704" s="10"/>
      <c r="GN1704" s="11"/>
      <c r="GO1704" s="6">
        <f>SUMIF(GP$160:GP$190,$D1704,GR$160:GR$190)</f>
        <v>0</v>
      </c>
      <c r="GP1704" s="9"/>
      <c r="GQ1704" s="10"/>
      <c r="GR1704" s="11"/>
      <c r="GS1704" s="6">
        <f>SUMIF(GT$160:GT$190,$D1704,GV$160:GV$190)</f>
        <v>0</v>
      </c>
      <c r="GT1704" s="9"/>
      <c r="GU1704" s="10"/>
      <c r="GV1704" s="20"/>
      <c r="GW1704" s="19">
        <f t="shared" si="39"/>
        <v>0</v>
      </c>
      <c r="GX1704" s="472"/>
      <c r="GY1704" s="473"/>
    </row>
    <row r="1705" spans="1:207" ht="30">
      <c r="A1705" s="210" t="s">
        <v>81</v>
      </c>
      <c r="B1705" s="475"/>
      <c r="C1705" s="144" t="s">
        <v>454</v>
      </c>
      <c r="D1705" s="237" t="s">
        <v>450</v>
      </c>
      <c r="E1705" s="206">
        <f>SUMIF(F$191:F$221,$D1705,H$191:H$221)</f>
        <v>0</v>
      </c>
      <c r="F1705" s="9"/>
      <c r="G1705" s="10"/>
      <c r="H1705" s="11"/>
      <c r="I1705" s="6">
        <f>SUMIF(J$191:J$221,$D1705,L$191:L$221)</f>
        <v>0</v>
      </c>
      <c r="J1705" s="9"/>
      <c r="K1705" s="10"/>
      <c r="L1705" s="11"/>
      <c r="M1705" s="6">
        <f>SUMIF(N$191:N$221,$D1705,P$191:P$221)</f>
        <v>0</v>
      </c>
      <c r="N1705" s="9"/>
      <c r="O1705" s="10"/>
      <c r="P1705" s="11"/>
      <c r="Q1705" s="6">
        <f>SUMIF(R$191:R$221,$D1705,T$191:T$221)</f>
        <v>0</v>
      </c>
      <c r="R1705" s="9"/>
      <c r="S1705" s="10"/>
      <c r="T1705" s="11"/>
      <c r="U1705" s="6">
        <f>SUMIF(V$191:V$221,$D1705,X$191:X$221)</f>
        <v>0</v>
      </c>
      <c r="V1705" s="9"/>
      <c r="W1705" s="10"/>
      <c r="X1705" s="11"/>
      <c r="Y1705" s="6">
        <f>SUMIF(Z$191:Z$221,$D1705,AB$191:AB$221)</f>
        <v>0</v>
      </c>
      <c r="Z1705" s="9"/>
      <c r="AA1705" s="10"/>
      <c r="AB1705" s="11"/>
      <c r="AC1705" s="6">
        <f>SUMIF(AD$191:AD$221,$D1705,AF$191:AF$221)</f>
        <v>0</v>
      </c>
      <c r="AD1705" s="9"/>
      <c r="AE1705" s="10"/>
      <c r="AF1705" s="11"/>
      <c r="AG1705" s="6">
        <f>SUMIF(AH$191:AH$221,$D1705,AJ$191:AJ$221)</f>
        <v>0</v>
      </c>
      <c r="AH1705" s="9"/>
      <c r="AI1705" s="10"/>
      <c r="AJ1705" s="11"/>
      <c r="AK1705" s="6">
        <f>SUMIF(AL$191:AL$221,$D1705,AN$191:AN$221)</f>
        <v>0</v>
      </c>
      <c r="AL1705" s="9"/>
      <c r="AM1705" s="10"/>
      <c r="AN1705" s="11"/>
      <c r="AO1705" s="6">
        <f>SUMIF(AP$191:AP$221,$D1705,AR$191:AR$221)</f>
        <v>0</v>
      </c>
      <c r="AP1705" s="9"/>
      <c r="AQ1705" s="10"/>
      <c r="AR1705" s="11"/>
      <c r="AS1705" s="6">
        <f>SUMIF(AT$191:AT$221,$D1705,AV$191:AV$221)</f>
        <v>0</v>
      </c>
      <c r="AT1705" s="9"/>
      <c r="AU1705" s="10"/>
      <c r="AV1705" s="11"/>
      <c r="AW1705" s="6">
        <f>SUMIF(AX$191:AX$221,$D1705,AZ$191:AZ$221)</f>
        <v>0</v>
      </c>
      <c r="AX1705" s="9"/>
      <c r="AY1705" s="10"/>
      <c r="AZ1705" s="11"/>
      <c r="BA1705" s="6">
        <f>SUMIF(BB$191:BB$221,$D1705,BD$191:BD$221)</f>
        <v>0</v>
      </c>
      <c r="BB1705" s="9"/>
      <c r="BC1705" s="10"/>
      <c r="BD1705" s="11"/>
      <c r="BE1705" s="6">
        <f>SUMIF(BF$191:BF$221,$D1705,BH$191:BH$221)</f>
        <v>0</v>
      </c>
      <c r="BF1705" s="9"/>
      <c r="BG1705" s="10"/>
      <c r="BH1705" s="11"/>
      <c r="BI1705" s="6">
        <f>SUMIF(BJ$191:BJ$221,$D1705,BL$191:BL$221)</f>
        <v>0</v>
      </c>
      <c r="BJ1705" s="9"/>
      <c r="BK1705" s="10"/>
      <c r="BL1705" s="11"/>
      <c r="BM1705" s="6">
        <f>SUMIF(BN$191:BN$221,$D1705,BP$191:BP$221)</f>
        <v>0</v>
      </c>
      <c r="BN1705" s="9"/>
      <c r="BO1705" s="10"/>
      <c r="BP1705" s="11"/>
      <c r="BQ1705" s="6">
        <f>SUMIF(BR$191:BR$221,$D1705,BT$191:BT$221)</f>
        <v>0</v>
      </c>
      <c r="BR1705" s="9"/>
      <c r="BS1705" s="10"/>
      <c r="BT1705" s="11"/>
      <c r="BU1705" s="6">
        <f>SUMIF(BV$191:BV$221,$D1705,BX$191:BX$221)</f>
        <v>0</v>
      </c>
      <c r="BV1705" s="9"/>
      <c r="BW1705" s="10"/>
      <c r="BX1705" s="11"/>
      <c r="BY1705" s="6">
        <f>SUMIF(BZ$191:BZ$221,$D1705,CB$191:CB$221)</f>
        <v>0</v>
      </c>
      <c r="BZ1705" s="9"/>
      <c r="CA1705" s="10"/>
      <c r="CB1705" s="11"/>
      <c r="CC1705" s="6">
        <f>SUMIF(CD$191:CD$221,$D1705,CF$191:CF$221)</f>
        <v>0</v>
      </c>
      <c r="CD1705" s="9"/>
      <c r="CE1705" s="10"/>
      <c r="CF1705" s="11"/>
      <c r="CG1705" s="6">
        <f>SUMIF(CH$191:CH$221,$D1705,CJ$191:CJ$221)</f>
        <v>0</v>
      </c>
      <c r="CH1705" s="9"/>
      <c r="CI1705" s="10"/>
      <c r="CJ1705" s="11"/>
      <c r="CK1705" s="6">
        <f>SUMIF(CL$191:CL$221,$D1705,CN$191:CN$221)</f>
        <v>0</v>
      </c>
      <c r="CL1705" s="9"/>
      <c r="CM1705" s="10"/>
      <c r="CN1705" s="11"/>
      <c r="CO1705" s="6">
        <f>SUMIF(CP$191:CP$221,$D1705,CR$191:CR$221)</f>
        <v>0</v>
      </c>
      <c r="CP1705" s="9"/>
      <c r="CQ1705" s="10"/>
      <c r="CR1705" s="11"/>
      <c r="CS1705" s="6">
        <f>SUMIF(CT$191:CT$221,$D1705,CV$191:CV$221)</f>
        <v>0</v>
      </c>
      <c r="CT1705" s="9"/>
      <c r="CU1705" s="10"/>
      <c r="CV1705" s="11"/>
      <c r="CW1705" s="6">
        <f>SUMIF(CX$191:CX$221,$D1705,CZ$191:CZ$221)</f>
        <v>0</v>
      </c>
      <c r="CX1705" s="9"/>
      <c r="CY1705" s="10"/>
      <c r="CZ1705" s="11"/>
      <c r="DA1705" s="6">
        <f>SUMIF(DB$191:DB$221,$D1705,DD$191:DD$221)</f>
        <v>0</v>
      </c>
      <c r="DB1705" s="9"/>
      <c r="DC1705" s="10"/>
      <c r="DD1705" s="11"/>
      <c r="DE1705" s="6">
        <f>SUMIF(DF$191:DF$221,$D1705,DH$191:DH$221)</f>
        <v>0</v>
      </c>
      <c r="DF1705" s="9"/>
      <c r="DG1705" s="10"/>
      <c r="DH1705" s="11"/>
      <c r="DI1705" s="6">
        <f>SUMIF(DJ$191:DJ$221,$D1705,DL$191:DL$221)</f>
        <v>0</v>
      </c>
      <c r="DJ1705" s="9"/>
      <c r="DK1705" s="10"/>
      <c r="DL1705" s="11"/>
      <c r="DM1705" s="6">
        <f>SUMIF(DN$191:DN$221,$D1705,DP$191:DP$221)</f>
        <v>0</v>
      </c>
      <c r="DN1705" s="9"/>
      <c r="DO1705" s="10"/>
      <c r="DP1705" s="11"/>
      <c r="DQ1705" s="6">
        <f>SUMIF(DR$191:DR$221,$D1705,DT$191:DT$221)</f>
        <v>0</v>
      </c>
      <c r="DR1705" s="9"/>
      <c r="DS1705" s="10"/>
      <c r="DT1705" s="11"/>
      <c r="DU1705" s="6">
        <f>SUMIF(DV$191:DV$221,$D1705,DX$191:DX$221)</f>
        <v>0</v>
      </c>
      <c r="DV1705" s="9"/>
      <c r="DW1705" s="10"/>
      <c r="DX1705" s="11"/>
      <c r="DY1705" s="6">
        <f>SUMIF(DZ$191:DZ$221,$D1705,EB$191:EB$221)</f>
        <v>0</v>
      </c>
      <c r="DZ1705" s="9"/>
      <c r="EA1705" s="10"/>
      <c r="EB1705" s="11"/>
      <c r="EC1705" s="6">
        <f>SUMIF(ED$191:ED$221,$D1705,EF$191:EF$221)</f>
        <v>0</v>
      </c>
      <c r="ED1705" s="9"/>
      <c r="EE1705" s="10"/>
      <c r="EF1705" s="11"/>
      <c r="EG1705" s="6">
        <f>SUMIF(EH$191:EH$221,$D1705,EJ$191:EJ$221)</f>
        <v>0</v>
      </c>
      <c r="EH1705" s="9"/>
      <c r="EI1705" s="10"/>
      <c r="EJ1705" s="11"/>
      <c r="EK1705" s="6">
        <f>SUMIF(EL$191:EL$221,$D1705,EN$191:EN$221)</f>
        <v>0</v>
      </c>
      <c r="EL1705" s="9"/>
      <c r="EM1705" s="10"/>
      <c r="EN1705" s="11"/>
      <c r="EO1705" s="6">
        <f>SUMIF(EP$191:EP$221,$D1705,ER$191:ER$221)</f>
        <v>0</v>
      </c>
      <c r="EP1705" s="9"/>
      <c r="EQ1705" s="10"/>
      <c r="ER1705" s="11"/>
      <c r="ES1705" s="6">
        <f>SUMIF(ET$191:ET$221,$D1705,EV$191:EV$221)</f>
        <v>0</v>
      </c>
      <c r="ET1705" s="9"/>
      <c r="EU1705" s="10"/>
      <c r="EV1705" s="11"/>
      <c r="EW1705" s="6">
        <f>SUMIF(EX$191:EX$221,$D1705,EZ$191:EZ$221)</f>
        <v>0</v>
      </c>
      <c r="EX1705" s="9"/>
      <c r="EY1705" s="10"/>
      <c r="EZ1705" s="11"/>
      <c r="FA1705" s="6">
        <f>SUMIF(FB$191:FB$221,$D1705,FD$191:FD$221)</f>
        <v>0</v>
      </c>
      <c r="FB1705" s="9"/>
      <c r="FC1705" s="10"/>
      <c r="FD1705" s="11"/>
      <c r="FE1705" s="6">
        <f>SUMIF(FF$191:FF$221,$D1705,FH$191:FH$221)</f>
        <v>0</v>
      </c>
      <c r="FF1705" s="9"/>
      <c r="FG1705" s="10"/>
      <c r="FH1705" s="11"/>
      <c r="FI1705" s="6">
        <f>SUMIF(FJ$191:FJ$221,$D1705,FL$191:FL$221)</f>
        <v>0</v>
      </c>
      <c r="FJ1705" s="9"/>
      <c r="FK1705" s="10"/>
      <c r="FL1705" s="11"/>
      <c r="FM1705" s="6">
        <f>SUMIF(FN$191:FN$221,$D1705,FP$191:FP$221)</f>
        <v>0</v>
      </c>
      <c r="FN1705" s="9"/>
      <c r="FO1705" s="10"/>
      <c r="FP1705" s="11"/>
      <c r="FQ1705" s="6">
        <f>SUMIF(FR$191:FR$221,$D1705,FT$191:FT$221)</f>
        <v>0</v>
      </c>
      <c r="FR1705" s="9"/>
      <c r="FS1705" s="10"/>
      <c r="FT1705" s="11"/>
      <c r="FU1705" s="6">
        <f>SUMIF(FV$191:FV$221,$D1705,FX$191:FX$221)</f>
        <v>0</v>
      </c>
      <c r="FV1705" s="9"/>
      <c r="FW1705" s="10"/>
      <c r="FX1705" s="11"/>
      <c r="FY1705" s="6">
        <f>SUMIF(FZ$191:FZ$221,$D1705,GB$191:GB$221)</f>
        <v>0</v>
      </c>
      <c r="FZ1705" s="9"/>
      <c r="GA1705" s="10"/>
      <c r="GB1705" s="11"/>
      <c r="GC1705" s="6">
        <f>SUMIF(GD$191:GD$221,$D1705,GF$191:GF$221)</f>
        <v>0</v>
      </c>
      <c r="GD1705" s="9"/>
      <c r="GE1705" s="10"/>
      <c r="GF1705" s="11"/>
      <c r="GG1705" s="6">
        <f>SUMIF(GH$191:GH$221,$D1705,GJ$191:GJ$221)</f>
        <v>0</v>
      </c>
      <c r="GH1705" s="9"/>
      <c r="GI1705" s="10"/>
      <c r="GJ1705" s="11"/>
      <c r="GK1705" s="6">
        <f>SUMIF(GL$191:GL$221,$D1705,GN$191:GN$221)</f>
        <v>0</v>
      </c>
      <c r="GL1705" s="9"/>
      <c r="GM1705" s="10"/>
      <c r="GN1705" s="11"/>
      <c r="GO1705" s="6">
        <f>SUMIF(GP$191:GP$221,$D1705,GR$191:GR$221)</f>
        <v>0</v>
      </c>
      <c r="GP1705" s="9"/>
      <c r="GQ1705" s="10"/>
      <c r="GR1705" s="11"/>
      <c r="GS1705" s="6">
        <f>SUMIF(GT$191:GT$221,$D1705,GV$191:GV$221)</f>
        <v>0</v>
      </c>
      <c r="GT1705" s="9"/>
      <c r="GU1705" s="10"/>
      <c r="GV1705" s="20"/>
      <c r="GW1705" s="19">
        <f t="shared" si="39"/>
        <v>0</v>
      </c>
      <c r="GX1705" s="472"/>
      <c r="GY1705" s="473"/>
    </row>
    <row r="1706" spans="1:207" ht="30">
      <c r="A1706" s="210" t="s">
        <v>82</v>
      </c>
      <c r="B1706" s="475"/>
      <c r="C1706" s="144" t="s">
        <v>454</v>
      </c>
      <c r="D1706" s="237" t="s">
        <v>450</v>
      </c>
      <c r="E1706" s="206">
        <f>SUMIF(F$222:F$252,$D1706,H$222:H$252)</f>
        <v>0</v>
      </c>
      <c r="F1706" s="9"/>
      <c r="G1706" s="10"/>
      <c r="H1706" s="11"/>
      <c r="I1706" s="6">
        <f>SUMIF(J$222:J$252,$D1706,L$222:L$252)</f>
        <v>0</v>
      </c>
      <c r="J1706" s="9"/>
      <c r="K1706" s="10"/>
      <c r="L1706" s="11"/>
      <c r="M1706" s="6">
        <f>SUMIF(N$222:N$252,$D1706,P$222:P$252)</f>
        <v>0</v>
      </c>
      <c r="N1706" s="9"/>
      <c r="O1706" s="10"/>
      <c r="P1706" s="11"/>
      <c r="Q1706" s="6">
        <f>SUMIF(R$222:R$252,$D1706,T$222:T$252)</f>
        <v>0</v>
      </c>
      <c r="R1706" s="9"/>
      <c r="S1706" s="10"/>
      <c r="T1706" s="11"/>
      <c r="U1706" s="6">
        <f>SUMIF(V$222:V$252,$D1706,X$222:X$252)</f>
        <v>0</v>
      </c>
      <c r="V1706" s="9"/>
      <c r="W1706" s="10"/>
      <c r="X1706" s="11"/>
      <c r="Y1706" s="6">
        <f>SUMIF(Z$222:Z$252,$D1706,AB$222:AB$252)</f>
        <v>0</v>
      </c>
      <c r="Z1706" s="9"/>
      <c r="AA1706" s="10"/>
      <c r="AB1706" s="11"/>
      <c r="AC1706" s="6">
        <f>SUMIF(AD$222:AD$252,$D1706,AF$222:AF$252)</f>
        <v>0</v>
      </c>
      <c r="AD1706" s="9"/>
      <c r="AE1706" s="10"/>
      <c r="AF1706" s="11"/>
      <c r="AG1706" s="6">
        <f>SUMIF(AH$222:AH$252,$D1706,AJ$222:AJ$252)</f>
        <v>0</v>
      </c>
      <c r="AH1706" s="9"/>
      <c r="AI1706" s="10"/>
      <c r="AJ1706" s="11"/>
      <c r="AK1706" s="6">
        <f>SUMIF(AL$222:AL$252,$D1706,AN$222:AN$252)</f>
        <v>0</v>
      </c>
      <c r="AL1706" s="9"/>
      <c r="AM1706" s="10"/>
      <c r="AN1706" s="11"/>
      <c r="AO1706" s="6">
        <f>SUMIF(AP$222:AP$252,$D1706,AR$222:AR$252)</f>
        <v>0</v>
      </c>
      <c r="AP1706" s="9"/>
      <c r="AQ1706" s="10"/>
      <c r="AR1706" s="11"/>
      <c r="AS1706" s="6">
        <f>SUMIF(AT$222:AT$252,$D1706,AV$222:AV$252)</f>
        <v>0</v>
      </c>
      <c r="AT1706" s="9"/>
      <c r="AU1706" s="10"/>
      <c r="AV1706" s="11"/>
      <c r="AW1706" s="6">
        <f>SUMIF(AX$222:AX$252,$D1706,AZ$222:AZ$252)</f>
        <v>0</v>
      </c>
      <c r="AX1706" s="9"/>
      <c r="AY1706" s="10"/>
      <c r="AZ1706" s="11"/>
      <c r="BA1706" s="6">
        <f>SUMIF(BB$222:BB$252,$D1706,BD$222:BD$252)</f>
        <v>0</v>
      </c>
      <c r="BB1706" s="9"/>
      <c r="BC1706" s="10"/>
      <c r="BD1706" s="11"/>
      <c r="BE1706" s="6">
        <f>SUMIF(BF$222:BF$252,$D1706,BH$222:BH$252)</f>
        <v>0</v>
      </c>
      <c r="BF1706" s="9"/>
      <c r="BG1706" s="10"/>
      <c r="BH1706" s="11"/>
      <c r="BI1706" s="6">
        <f>SUMIF(BJ$222:BJ$252,$D1706,BL$222:BL$252)</f>
        <v>0</v>
      </c>
      <c r="BJ1706" s="9"/>
      <c r="BK1706" s="10"/>
      <c r="BL1706" s="11"/>
      <c r="BM1706" s="6">
        <f>SUMIF(BN$222:BN$252,$D1706,BP$222:BP$252)</f>
        <v>0</v>
      </c>
      <c r="BN1706" s="9"/>
      <c r="BO1706" s="10"/>
      <c r="BP1706" s="11"/>
      <c r="BQ1706" s="6">
        <f>SUMIF(BR$222:BR$252,$D1706,BT$222:BT$252)</f>
        <v>0</v>
      </c>
      <c r="BR1706" s="9"/>
      <c r="BS1706" s="10"/>
      <c r="BT1706" s="11"/>
      <c r="BU1706" s="6">
        <f>SUMIF(BV$222:BV$252,$D1706,BX$222:BX$252)</f>
        <v>0</v>
      </c>
      <c r="BV1706" s="9"/>
      <c r="BW1706" s="10"/>
      <c r="BX1706" s="11"/>
      <c r="BY1706" s="6">
        <f>SUMIF(BZ$222:BZ$252,$D1706,CB$222:CB$252)</f>
        <v>0</v>
      </c>
      <c r="BZ1706" s="9"/>
      <c r="CA1706" s="10"/>
      <c r="CB1706" s="11"/>
      <c r="CC1706" s="6">
        <f>SUMIF(CD$222:CD$252,$D1706,CF$222:CF$252)</f>
        <v>0</v>
      </c>
      <c r="CD1706" s="9"/>
      <c r="CE1706" s="10"/>
      <c r="CF1706" s="11"/>
      <c r="CG1706" s="6">
        <f>SUMIF(CH$222:CH$252,$D1706,CJ$222:CJ$252)</f>
        <v>0</v>
      </c>
      <c r="CH1706" s="9"/>
      <c r="CI1706" s="10"/>
      <c r="CJ1706" s="11"/>
      <c r="CK1706" s="6">
        <f>SUMIF(CL$222:CL$252,$D1706,CN$222:CN$252)</f>
        <v>0</v>
      </c>
      <c r="CL1706" s="9"/>
      <c r="CM1706" s="10"/>
      <c r="CN1706" s="11"/>
      <c r="CO1706" s="6">
        <f>SUMIF(CP$222:CP$252,$D1706,CR$222:CR$252)</f>
        <v>0</v>
      </c>
      <c r="CP1706" s="9"/>
      <c r="CQ1706" s="10"/>
      <c r="CR1706" s="11"/>
      <c r="CS1706" s="6">
        <f>SUMIF(CT$222:CT$252,$D1706,CV$222:CV$252)</f>
        <v>0</v>
      </c>
      <c r="CT1706" s="9"/>
      <c r="CU1706" s="10"/>
      <c r="CV1706" s="11"/>
      <c r="CW1706" s="6">
        <f>SUMIF(CX$222:CX$252,$D1706,CZ$222:CZ$252)</f>
        <v>0</v>
      </c>
      <c r="CX1706" s="9"/>
      <c r="CY1706" s="10"/>
      <c r="CZ1706" s="11"/>
      <c r="DA1706" s="6">
        <f>SUMIF(DB$222:DB$252,$D1706,DD$222:DD$252)</f>
        <v>0</v>
      </c>
      <c r="DB1706" s="9"/>
      <c r="DC1706" s="10"/>
      <c r="DD1706" s="11"/>
      <c r="DE1706" s="6">
        <f>SUMIF(DF$222:DF$252,$D1706,DH$222:DH$252)</f>
        <v>0</v>
      </c>
      <c r="DF1706" s="9"/>
      <c r="DG1706" s="10"/>
      <c r="DH1706" s="11"/>
      <c r="DI1706" s="6">
        <f>SUMIF(DJ$222:DJ$252,$D1706,DL$222:DL$252)</f>
        <v>0</v>
      </c>
      <c r="DJ1706" s="9"/>
      <c r="DK1706" s="10"/>
      <c r="DL1706" s="11"/>
      <c r="DM1706" s="6">
        <f>SUMIF(DN$222:DN$252,$D1706,DP$222:DP$252)</f>
        <v>0</v>
      </c>
      <c r="DN1706" s="9"/>
      <c r="DO1706" s="10"/>
      <c r="DP1706" s="11"/>
      <c r="DQ1706" s="6">
        <f>SUMIF(DR$222:DR$252,$D1706,DT$222:DT$252)</f>
        <v>0</v>
      </c>
      <c r="DR1706" s="9"/>
      <c r="DS1706" s="10"/>
      <c r="DT1706" s="11"/>
      <c r="DU1706" s="6">
        <f>SUMIF(DV$222:DV$252,$D1706,DX$222:DX$252)</f>
        <v>0</v>
      </c>
      <c r="DV1706" s="9"/>
      <c r="DW1706" s="10"/>
      <c r="DX1706" s="11"/>
      <c r="DY1706" s="6">
        <f>SUMIF(DZ$222:DZ$252,$D1706,EB$222:EB$252)</f>
        <v>0</v>
      </c>
      <c r="DZ1706" s="9"/>
      <c r="EA1706" s="10"/>
      <c r="EB1706" s="11"/>
      <c r="EC1706" s="6">
        <f>SUMIF(ED$222:ED$252,$D1706,EF$222:EF$252)</f>
        <v>0</v>
      </c>
      <c r="ED1706" s="9"/>
      <c r="EE1706" s="10"/>
      <c r="EF1706" s="11"/>
      <c r="EG1706" s="6">
        <f>SUMIF(EH$222:EH$252,$D1706,EJ$222:EJ$252)</f>
        <v>0</v>
      </c>
      <c r="EH1706" s="9"/>
      <c r="EI1706" s="10"/>
      <c r="EJ1706" s="11"/>
      <c r="EK1706" s="6">
        <f>SUMIF(EL$222:EL$252,$D1706,EN$222:EN$252)</f>
        <v>0</v>
      </c>
      <c r="EL1706" s="9"/>
      <c r="EM1706" s="10"/>
      <c r="EN1706" s="11"/>
      <c r="EO1706" s="6">
        <f>SUMIF(EP$222:EP$252,$D1706,ER$222:ER$252)</f>
        <v>0</v>
      </c>
      <c r="EP1706" s="9"/>
      <c r="EQ1706" s="10"/>
      <c r="ER1706" s="11"/>
      <c r="ES1706" s="6">
        <f>SUMIF(ET$222:ET$252,$D1706,EV$222:EV$252)</f>
        <v>0</v>
      </c>
      <c r="ET1706" s="9"/>
      <c r="EU1706" s="10"/>
      <c r="EV1706" s="11"/>
      <c r="EW1706" s="6">
        <f>SUMIF(EX$222:EX$252,$D1706,EZ$222:EZ$252)</f>
        <v>0</v>
      </c>
      <c r="EX1706" s="9"/>
      <c r="EY1706" s="10"/>
      <c r="EZ1706" s="11"/>
      <c r="FA1706" s="6">
        <f>SUMIF(FB$222:FB$252,$D1706,FD$222:FD$252)</f>
        <v>0</v>
      </c>
      <c r="FB1706" s="9"/>
      <c r="FC1706" s="10"/>
      <c r="FD1706" s="11"/>
      <c r="FE1706" s="6">
        <f>SUMIF(FF$222:FF$252,$D1706,FH$222:FH$252)</f>
        <v>0</v>
      </c>
      <c r="FF1706" s="9"/>
      <c r="FG1706" s="10"/>
      <c r="FH1706" s="11"/>
      <c r="FI1706" s="6">
        <f>SUMIF(FJ$222:FJ$252,$D1706,FL$222:FL$252)</f>
        <v>0</v>
      </c>
      <c r="FJ1706" s="9"/>
      <c r="FK1706" s="10"/>
      <c r="FL1706" s="11"/>
      <c r="FM1706" s="6">
        <f>SUMIF(FN$222:FN$252,$D1706,FP$222:FP$252)</f>
        <v>0</v>
      </c>
      <c r="FN1706" s="9"/>
      <c r="FO1706" s="10"/>
      <c r="FP1706" s="11"/>
      <c r="FQ1706" s="6">
        <f>SUMIF(FR$222:FR$252,$D1706,FT$222:FT$252)</f>
        <v>0</v>
      </c>
      <c r="FR1706" s="9"/>
      <c r="FS1706" s="10"/>
      <c r="FT1706" s="11"/>
      <c r="FU1706" s="6">
        <f>SUMIF(FV$222:FV$252,$D1706,FX$222:FX$252)</f>
        <v>0</v>
      </c>
      <c r="FV1706" s="9"/>
      <c r="FW1706" s="10"/>
      <c r="FX1706" s="11"/>
      <c r="FY1706" s="6">
        <f>SUMIF(FZ$222:FZ$252,$D1706,GB$222:GB$252)</f>
        <v>0</v>
      </c>
      <c r="FZ1706" s="9"/>
      <c r="GA1706" s="10"/>
      <c r="GB1706" s="11"/>
      <c r="GC1706" s="6">
        <f>SUMIF(GD$222:GD$252,$D1706,GF$222:GF$252)</f>
        <v>0</v>
      </c>
      <c r="GD1706" s="9"/>
      <c r="GE1706" s="10"/>
      <c r="GF1706" s="11"/>
      <c r="GG1706" s="6">
        <f>SUMIF(GH$222:GH$252,$D1706,GJ$222:GJ$252)</f>
        <v>0</v>
      </c>
      <c r="GH1706" s="9"/>
      <c r="GI1706" s="10"/>
      <c r="GJ1706" s="11"/>
      <c r="GK1706" s="6">
        <f>SUMIF(GL$222:GL$252,$D1706,GN$222:GN$252)</f>
        <v>0</v>
      </c>
      <c r="GL1706" s="9"/>
      <c r="GM1706" s="10"/>
      <c r="GN1706" s="11"/>
      <c r="GO1706" s="6">
        <f>SUMIF(GP$222:GP$252,$D1706,GR$222:GR$252)</f>
        <v>0</v>
      </c>
      <c r="GP1706" s="9"/>
      <c r="GQ1706" s="10"/>
      <c r="GR1706" s="11"/>
      <c r="GS1706" s="6">
        <f>SUMIF(GT$222:GT$252,$D1706,GV$222:GV$252)</f>
        <v>0</v>
      </c>
      <c r="GT1706" s="9"/>
      <c r="GU1706" s="10"/>
      <c r="GV1706" s="20"/>
      <c r="GW1706" s="19">
        <f t="shared" si="39"/>
        <v>0</v>
      </c>
      <c r="GX1706" s="472"/>
      <c r="GY1706" s="473"/>
    </row>
    <row r="1707" spans="1:207" ht="30">
      <c r="A1707" s="210" t="s">
        <v>83</v>
      </c>
      <c r="B1707" s="475"/>
      <c r="C1707" s="144" t="s">
        <v>454</v>
      </c>
      <c r="D1707" s="237" t="s">
        <v>450</v>
      </c>
      <c r="E1707" s="206">
        <f>SUMIF(F$253:F$283,$D1707,H$253:H$283)</f>
        <v>0</v>
      </c>
      <c r="F1707" s="9"/>
      <c r="G1707" s="10"/>
      <c r="H1707" s="11"/>
      <c r="I1707" s="6">
        <f>SUMIF(J$253:J$283,$D1707,L$253:L$283)</f>
        <v>0</v>
      </c>
      <c r="J1707" s="9"/>
      <c r="K1707" s="10"/>
      <c r="L1707" s="11"/>
      <c r="M1707" s="6">
        <f>SUMIF(N$253:N$283,$D1707,P$253:P$283)</f>
        <v>0</v>
      </c>
      <c r="N1707" s="9"/>
      <c r="O1707" s="10"/>
      <c r="P1707" s="11"/>
      <c r="Q1707" s="6">
        <f>SUMIF(R$253:R$283,$D1707,T$253:T$283)</f>
        <v>0</v>
      </c>
      <c r="R1707" s="9"/>
      <c r="S1707" s="10"/>
      <c r="T1707" s="11"/>
      <c r="U1707" s="6">
        <f>SUMIF(V$253:V$283,$D1707,X$253:X$283)</f>
        <v>0</v>
      </c>
      <c r="V1707" s="9"/>
      <c r="W1707" s="10"/>
      <c r="X1707" s="11"/>
      <c r="Y1707" s="6">
        <f>SUMIF(Z$253:Z$283,$D1707,AB$253:AB$283)</f>
        <v>0</v>
      </c>
      <c r="Z1707" s="9"/>
      <c r="AA1707" s="10"/>
      <c r="AB1707" s="11"/>
      <c r="AC1707" s="6">
        <f>SUMIF(AD$253:AD$283,$D1707,AF$253:AF$283)</f>
        <v>0</v>
      </c>
      <c r="AD1707" s="9"/>
      <c r="AE1707" s="10"/>
      <c r="AF1707" s="11"/>
      <c r="AG1707" s="6">
        <f>SUMIF(AH$253:AH$283,$D1707,AJ$253:AJ$283)</f>
        <v>0</v>
      </c>
      <c r="AH1707" s="9"/>
      <c r="AI1707" s="10"/>
      <c r="AJ1707" s="11"/>
      <c r="AK1707" s="6">
        <f>SUMIF(AL$253:AL$283,$D1707,AN$253:AN$283)</f>
        <v>0</v>
      </c>
      <c r="AL1707" s="9"/>
      <c r="AM1707" s="10"/>
      <c r="AN1707" s="11"/>
      <c r="AO1707" s="6">
        <f>SUMIF(AP$253:AP$283,$D1707,AR$253:AR$283)</f>
        <v>0</v>
      </c>
      <c r="AP1707" s="9"/>
      <c r="AQ1707" s="10"/>
      <c r="AR1707" s="11"/>
      <c r="AS1707" s="6">
        <f>SUMIF(AT$253:AT$283,$D1707,AV$253:AV$283)</f>
        <v>0</v>
      </c>
      <c r="AT1707" s="9"/>
      <c r="AU1707" s="10"/>
      <c r="AV1707" s="11"/>
      <c r="AW1707" s="6">
        <f>SUMIF(AX$253:AX$283,$D1707,AZ$253:AZ$283)</f>
        <v>0</v>
      </c>
      <c r="AX1707" s="9"/>
      <c r="AY1707" s="10"/>
      <c r="AZ1707" s="11"/>
      <c r="BA1707" s="6">
        <f>SUMIF(BB$253:BB$283,$D1707,BD$253:BD$283)</f>
        <v>0</v>
      </c>
      <c r="BB1707" s="9"/>
      <c r="BC1707" s="10"/>
      <c r="BD1707" s="11"/>
      <c r="BE1707" s="6">
        <f>SUMIF(BF$253:BF$283,$D1707,BH$253:BH$283)</f>
        <v>0</v>
      </c>
      <c r="BF1707" s="9"/>
      <c r="BG1707" s="10"/>
      <c r="BH1707" s="11"/>
      <c r="BI1707" s="6">
        <f>SUMIF(BJ$253:BJ$283,$D1707,BL$253:BL$283)</f>
        <v>0</v>
      </c>
      <c r="BJ1707" s="9"/>
      <c r="BK1707" s="10"/>
      <c r="BL1707" s="11"/>
      <c r="BM1707" s="6">
        <f>SUMIF(BN$253:BN$283,$D1707,BP$253:BP$283)</f>
        <v>0</v>
      </c>
      <c r="BN1707" s="9"/>
      <c r="BO1707" s="10"/>
      <c r="BP1707" s="11"/>
      <c r="BQ1707" s="6">
        <f>SUMIF(BR$253:BR$283,$D1707,BT$253:BT$283)</f>
        <v>0</v>
      </c>
      <c r="BR1707" s="9"/>
      <c r="BS1707" s="10"/>
      <c r="BT1707" s="11"/>
      <c r="BU1707" s="6">
        <f>SUMIF(BV$253:BV$283,$D1707,BX$253:BX$283)</f>
        <v>0</v>
      </c>
      <c r="BV1707" s="9"/>
      <c r="BW1707" s="10"/>
      <c r="BX1707" s="11"/>
      <c r="BY1707" s="6">
        <f>SUMIF(BZ$253:BZ$283,$D1707,CB$253:CB$283)</f>
        <v>0</v>
      </c>
      <c r="BZ1707" s="9"/>
      <c r="CA1707" s="10"/>
      <c r="CB1707" s="11"/>
      <c r="CC1707" s="6">
        <f>SUMIF(CD$253:CD$283,$D1707,CF$253:CF$283)</f>
        <v>0</v>
      </c>
      <c r="CD1707" s="9"/>
      <c r="CE1707" s="10"/>
      <c r="CF1707" s="11"/>
      <c r="CG1707" s="6">
        <f>SUMIF(CH$253:CH$283,$D1707,CJ$253:CJ$283)</f>
        <v>0</v>
      </c>
      <c r="CH1707" s="9"/>
      <c r="CI1707" s="10"/>
      <c r="CJ1707" s="11"/>
      <c r="CK1707" s="6">
        <f>SUMIF(CL$253:CL$283,$D1707,CN$253:CN$283)</f>
        <v>0</v>
      </c>
      <c r="CL1707" s="9"/>
      <c r="CM1707" s="10"/>
      <c r="CN1707" s="11"/>
      <c r="CO1707" s="6">
        <f>SUMIF(CP$253:CP$283,$D1707,CR$253:CR$283)</f>
        <v>0</v>
      </c>
      <c r="CP1707" s="9"/>
      <c r="CQ1707" s="10"/>
      <c r="CR1707" s="11"/>
      <c r="CS1707" s="6">
        <f>SUMIF(CT$253:CT$283,$D1707,CV$253:CV$283)</f>
        <v>0</v>
      </c>
      <c r="CT1707" s="9"/>
      <c r="CU1707" s="10"/>
      <c r="CV1707" s="11"/>
      <c r="CW1707" s="6">
        <f>SUMIF(CX$253:CX$283,$D1707,CZ$253:CZ$283)</f>
        <v>0</v>
      </c>
      <c r="CX1707" s="9"/>
      <c r="CY1707" s="10"/>
      <c r="CZ1707" s="11"/>
      <c r="DA1707" s="6">
        <f>SUMIF(DB$253:DB$283,$D1707,DD$253:DD$283)</f>
        <v>0</v>
      </c>
      <c r="DB1707" s="9"/>
      <c r="DC1707" s="10"/>
      <c r="DD1707" s="11"/>
      <c r="DE1707" s="6">
        <f>SUMIF(DF$253:DF$283,$D1707,DH$253:DH$283)</f>
        <v>0</v>
      </c>
      <c r="DF1707" s="9"/>
      <c r="DG1707" s="10"/>
      <c r="DH1707" s="11"/>
      <c r="DI1707" s="6">
        <f>SUMIF(DJ$253:DJ$283,$D1707,DL$253:DL$283)</f>
        <v>0</v>
      </c>
      <c r="DJ1707" s="9"/>
      <c r="DK1707" s="10"/>
      <c r="DL1707" s="11"/>
      <c r="DM1707" s="6">
        <f>SUMIF(DN$253:DN$283,$D1707,DP$253:DP$283)</f>
        <v>0</v>
      </c>
      <c r="DN1707" s="9"/>
      <c r="DO1707" s="10"/>
      <c r="DP1707" s="11"/>
      <c r="DQ1707" s="6">
        <f>SUMIF(DR$253:DR$283,$D1707,DT$253:DT$283)</f>
        <v>0</v>
      </c>
      <c r="DR1707" s="9"/>
      <c r="DS1707" s="10"/>
      <c r="DT1707" s="11"/>
      <c r="DU1707" s="6">
        <f>SUMIF(DV$253:DV$283,$D1707,DX$253:DX$283)</f>
        <v>0</v>
      </c>
      <c r="DV1707" s="9"/>
      <c r="DW1707" s="10"/>
      <c r="DX1707" s="11"/>
      <c r="DY1707" s="6">
        <f>SUMIF(DZ$253:DZ$283,$D1707,EB$253:EB$283)</f>
        <v>0</v>
      </c>
      <c r="DZ1707" s="9"/>
      <c r="EA1707" s="10"/>
      <c r="EB1707" s="11"/>
      <c r="EC1707" s="6">
        <f>SUMIF(ED$253:ED$283,$D1707,EF$253:EF$283)</f>
        <v>0</v>
      </c>
      <c r="ED1707" s="9"/>
      <c r="EE1707" s="10"/>
      <c r="EF1707" s="11"/>
      <c r="EG1707" s="6">
        <f>SUMIF(EH$253:EH$283,$D1707,EJ$253:EJ$283)</f>
        <v>0</v>
      </c>
      <c r="EH1707" s="9"/>
      <c r="EI1707" s="10"/>
      <c r="EJ1707" s="11"/>
      <c r="EK1707" s="6">
        <f>SUMIF(EL$253:EL$283,$D1707,EN$253:EN$283)</f>
        <v>0</v>
      </c>
      <c r="EL1707" s="9"/>
      <c r="EM1707" s="10"/>
      <c r="EN1707" s="11"/>
      <c r="EO1707" s="6">
        <f>SUMIF(EP$253:EP$283,$D1707,ER$253:ER$283)</f>
        <v>0</v>
      </c>
      <c r="EP1707" s="9"/>
      <c r="EQ1707" s="10"/>
      <c r="ER1707" s="11"/>
      <c r="ES1707" s="6">
        <f>SUMIF(ET$253:ET$283,$D1707,EV$253:EV$283)</f>
        <v>0</v>
      </c>
      <c r="ET1707" s="9"/>
      <c r="EU1707" s="10"/>
      <c r="EV1707" s="11"/>
      <c r="EW1707" s="6">
        <f>SUMIF(EX$253:EX$283,$D1707,EZ$253:EZ$283)</f>
        <v>0</v>
      </c>
      <c r="EX1707" s="9"/>
      <c r="EY1707" s="10"/>
      <c r="EZ1707" s="11"/>
      <c r="FA1707" s="6">
        <f>SUMIF(FB$253:FB$283,$D1707,FD$253:FD$283)</f>
        <v>0</v>
      </c>
      <c r="FB1707" s="9"/>
      <c r="FC1707" s="10"/>
      <c r="FD1707" s="11"/>
      <c r="FE1707" s="6">
        <f>SUMIF(FF$253:FF$283,$D1707,FH$253:FH$283)</f>
        <v>0</v>
      </c>
      <c r="FF1707" s="9"/>
      <c r="FG1707" s="10"/>
      <c r="FH1707" s="11"/>
      <c r="FI1707" s="6">
        <f>SUMIF(FJ$253:FJ$283,$D1707,FL$253:FL$283)</f>
        <v>0</v>
      </c>
      <c r="FJ1707" s="9"/>
      <c r="FK1707" s="10"/>
      <c r="FL1707" s="11"/>
      <c r="FM1707" s="6">
        <f>SUMIF(FN$253:FN$283,$D1707,FP$253:FP$283)</f>
        <v>0</v>
      </c>
      <c r="FN1707" s="9"/>
      <c r="FO1707" s="10"/>
      <c r="FP1707" s="11"/>
      <c r="FQ1707" s="6">
        <f>SUMIF(FR$253:FR$283,$D1707,FT$253:FT$283)</f>
        <v>0</v>
      </c>
      <c r="FR1707" s="9"/>
      <c r="FS1707" s="10"/>
      <c r="FT1707" s="11"/>
      <c r="FU1707" s="6">
        <f>SUMIF(FV$253:FV$283,$D1707,FX$253:FX$283)</f>
        <v>0</v>
      </c>
      <c r="FV1707" s="9"/>
      <c r="FW1707" s="10"/>
      <c r="FX1707" s="11"/>
      <c r="FY1707" s="6">
        <f>SUMIF(FZ$253:FZ$283,$D1707,GB$253:GB$283)</f>
        <v>0</v>
      </c>
      <c r="FZ1707" s="9"/>
      <c r="GA1707" s="10"/>
      <c r="GB1707" s="11"/>
      <c r="GC1707" s="6">
        <f>SUMIF(GD$253:GD$283,$D1707,GF$253:GF$283)</f>
        <v>0</v>
      </c>
      <c r="GD1707" s="9"/>
      <c r="GE1707" s="10"/>
      <c r="GF1707" s="11"/>
      <c r="GG1707" s="6">
        <f>SUMIF(GH$253:GH$283,$D1707,GJ$253:GJ$283)</f>
        <v>0</v>
      </c>
      <c r="GH1707" s="9"/>
      <c r="GI1707" s="10"/>
      <c r="GJ1707" s="11"/>
      <c r="GK1707" s="6">
        <f>SUMIF(GL$253:GL$283,$D1707,GN$253:GN$283)</f>
        <v>0</v>
      </c>
      <c r="GL1707" s="9"/>
      <c r="GM1707" s="10"/>
      <c r="GN1707" s="11"/>
      <c r="GO1707" s="6">
        <f>SUMIF(GP$253:GP$283,$D1707,GR$253:GR$283)</f>
        <v>0</v>
      </c>
      <c r="GP1707" s="9"/>
      <c r="GQ1707" s="10"/>
      <c r="GR1707" s="11"/>
      <c r="GS1707" s="6">
        <f>SUMIF(GT$253:GT$283,$D1707,GV$253:GV$283)</f>
        <v>0</v>
      </c>
      <c r="GT1707" s="9"/>
      <c r="GU1707" s="10"/>
      <c r="GV1707" s="20"/>
      <c r="GW1707" s="19">
        <f t="shared" si="39"/>
        <v>0</v>
      </c>
      <c r="GX1707" s="472"/>
      <c r="GY1707" s="473"/>
    </row>
    <row r="1708" spans="1:207" ht="30">
      <c r="A1708" s="210" t="s">
        <v>84</v>
      </c>
      <c r="B1708" s="475"/>
      <c r="C1708" s="144" t="s">
        <v>454</v>
      </c>
      <c r="D1708" s="237" t="s">
        <v>450</v>
      </c>
      <c r="E1708" s="206">
        <f>SUMIF(F$284:F$314,$D1708,H$284:H$314)</f>
        <v>0</v>
      </c>
      <c r="F1708" s="9"/>
      <c r="G1708" s="10"/>
      <c r="H1708" s="11"/>
      <c r="I1708" s="6">
        <f>SUMIF(J$284:J$314,$D1708,L$284:L$314)</f>
        <v>0</v>
      </c>
      <c r="J1708" s="9"/>
      <c r="K1708" s="10"/>
      <c r="L1708" s="11"/>
      <c r="M1708" s="6">
        <f>SUMIF(N$284:N$314,$D1708,P$284:P$314)</f>
        <v>0</v>
      </c>
      <c r="N1708" s="9"/>
      <c r="O1708" s="10"/>
      <c r="P1708" s="11"/>
      <c r="Q1708" s="6">
        <f>SUMIF(R$284:R$314,$D1708,T$284:T$314)</f>
        <v>0</v>
      </c>
      <c r="R1708" s="9"/>
      <c r="S1708" s="10"/>
      <c r="T1708" s="11"/>
      <c r="U1708" s="6">
        <f>SUMIF(V$284:V$314,$D1708,X$284:X$314)</f>
        <v>0</v>
      </c>
      <c r="V1708" s="9"/>
      <c r="W1708" s="10"/>
      <c r="X1708" s="11"/>
      <c r="Y1708" s="6">
        <f>SUMIF(Z$284:Z$314,$D1708,AB$284:AB$314)</f>
        <v>0</v>
      </c>
      <c r="Z1708" s="9"/>
      <c r="AA1708" s="10"/>
      <c r="AB1708" s="11"/>
      <c r="AC1708" s="6">
        <f>SUMIF(AD$284:AD$314,$D1708,AF$284:AF$314)</f>
        <v>0</v>
      </c>
      <c r="AD1708" s="9"/>
      <c r="AE1708" s="10"/>
      <c r="AF1708" s="11"/>
      <c r="AG1708" s="6">
        <f>SUMIF(AH$284:AH$314,$D1708,AJ$284:AJ$314)</f>
        <v>0</v>
      </c>
      <c r="AH1708" s="9"/>
      <c r="AI1708" s="10"/>
      <c r="AJ1708" s="11"/>
      <c r="AK1708" s="6">
        <f>SUMIF(AL$284:AL$314,$D1708,AN$284:AN$314)</f>
        <v>0</v>
      </c>
      <c r="AL1708" s="9"/>
      <c r="AM1708" s="10"/>
      <c r="AN1708" s="11"/>
      <c r="AO1708" s="6">
        <f>SUMIF(AP$284:AP$314,$D1708,AR$284:AR$314)</f>
        <v>0</v>
      </c>
      <c r="AP1708" s="9"/>
      <c r="AQ1708" s="10"/>
      <c r="AR1708" s="11"/>
      <c r="AS1708" s="6">
        <f>SUMIF(AT$284:AT$314,$D1708,AV$284:AV$314)</f>
        <v>0</v>
      </c>
      <c r="AT1708" s="9"/>
      <c r="AU1708" s="10"/>
      <c r="AV1708" s="11"/>
      <c r="AW1708" s="6">
        <f>SUMIF(AX$284:AX$314,$D1708,AZ$284:AZ$314)</f>
        <v>0</v>
      </c>
      <c r="AX1708" s="9"/>
      <c r="AY1708" s="10"/>
      <c r="AZ1708" s="11"/>
      <c r="BA1708" s="6">
        <f>SUMIF(BB$284:BB$314,$D1708,BD$284:BD$314)</f>
        <v>0</v>
      </c>
      <c r="BB1708" s="9"/>
      <c r="BC1708" s="10"/>
      <c r="BD1708" s="11"/>
      <c r="BE1708" s="6">
        <f>SUMIF(BF$284:BF$314,$D1708,BH$284:BH$314)</f>
        <v>0</v>
      </c>
      <c r="BF1708" s="9"/>
      <c r="BG1708" s="10"/>
      <c r="BH1708" s="11"/>
      <c r="BI1708" s="6">
        <f>SUMIF(BJ$284:BJ$314,$D1708,BL$284:BL$314)</f>
        <v>0</v>
      </c>
      <c r="BJ1708" s="9"/>
      <c r="BK1708" s="10"/>
      <c r="BL1708" s="11"/>
      <c r="BM1708" s="6">
        <f>SUMIF(BN$284:BN$314,$D1708,BP$284:BP$314)</f>
        <v>0</v>
      </c>
      <c r="BN1708" s="9"/>
      <c r="BO1708" s="10"/>
      <c r="BP1708" s="11"/>
      <c r="BQ1708" s="6">
        <f>SUMIF(BR$284:BR$314,$D1708,BT$284:BT$314)</f>
        <v>0</v>
      </c>
      <c r="BR1708" s="9"/>
      <c r="BS1708" s="10"/>
      <c r="BT1708" s="11"/>
      <c r="BU1708" s="6">
        <f>SUMIF(BV$284:BV$314,$D1708,BX$284:BX$314)</f>
        <v>0</v>
      </c>
      <c r="BV1708" s="9"/>
      <c r="BW1708" s="10"/>
      <c r="BX1708" s="11"/>
      <c r="BY1708" s="6">
        <f>SUMIF(BZ$284:BZ$314,$D1708,CB$284:CB$314)</f>
        <v>0</v>
      </c>
      <c r="BZ1708" s="9"/>
      <c r="CA1708" s="10"/>
      <c r="CB1708" s="11"/>
      <c r="CC1708" s="6">
        <f>SUMIF(CD$284:CD$314,$D1708,CF$284:CF$314)</f>
        <v>0</v>
      </c>
      <c r="CD1708" s="9"/>
      <c r="CE1708" s="10"/>
      <c r="CF1708" s="11"/>
      <c r="CG1708" s="6">
        <f>SUMIF(CH$284:CH$314,$D1708,CJ$284:CJ$314)</f>
        <v>0</v>
      </c>
      <c r="CH1708" s="9"/>
      <c r="CI1708" s="10"/>
      <c r="CJ1708" s="11"/>
      <c r="CK1708" s="6">
        <f>SUMIF(CL$284:CL$314,$D1708,CN$284:CN$314)</f>
        <v>0</v>
      </c>
      <c r="CL1708" s="9"/>
      <c r="CM1708" s="10"/>
      <c r="CN1708" s="11"/>
      <c r="CO1708" s="6">
        <f>SUMIF(CP$284:CP$314,$D1708,CR$284:CR$314)</f>
        <v>0</v>
      </c>
      <c r="CP1708" s="9"/>
      <c r="CQ1708" s="10"/>
      <c r="CR1708" s="11"/>
      <c r="CS1708" s="6">
        <f>SUMIF(CT$284:CT$314,$D1708,CV$284:CV$314)</f>
        <v>0</v>
      </c>
      <c r="CT1708" s="9"/>
      <c r="CU1708" s="10"/>
      <c r="CV1708" s="11"/>
      <c r="CW1708" s="6">
        <f>SUMIF(CX$284:CX$314,$D1708,CZ$284:CZ$314)</f>
        <v>0</v>
      </c>
      <c r="CX1708" s="9"/>
      <c r="CY1708" s="10"/>
      <c r="CZ1708" s="11"/>
      <c r="DA1708" s="6">
        <f>SUMIF(DB$284:DB$314,$D1708,DD$284:DD$314)</f>
        <v>0</v>
      </c>
      <c r="DB1708" s="9"/>
      <c r="DC1708" s="10"/>
      <c r="DD1708" s="11"/>
      <c r="DE1708" s="6">
        <f>SUMIF(DF$284:DF$314,$D1708,DH$284:DH$314)</f>
        <v>0</v>
      </c>
      <c r="DF1708" s="9"/>
      <c r="DG1708" s="10"/>
      <c r="DH1708" s="11"/>
      <c r="DI1708" s="6">
        <f>SUMIF(DJ$284:DJ$314,$D1708,DL$284:DL$314)</f>
        <v>0</v>
      </c>
      <c r="DJ1708" s="9"/>
      <c r="DK1708" s="10"/>
      <c r="DL1708" s="11"/>
      <c r="DM1708" s="6">
        <f>SUMIF(DN$284:DN$314,$D1708,DP$284:DP$314)</f>
        <v>0</v>
      </c>
      <c r="DN1708" s="9"/>
      <c r="DO1708" s="10"/>
      <c r="DP1708" s="11"/>
      <c r="DQ1708" s="6">
        <f>SUMIF(DR$284:DR$314,$D1708,DT$284:DT$314)</f>
        <v>0</v>
      </c>
      <c r="DR1708" s="9"/>
      <c r="DS1708" s="10"/>
      <c r="DT1708" s="11"/>
      <c r="DU1708" s="6">
        <f>SUMIF(DV$284:DV$314,$D1708,DX$284:DX$314)</f>
        <v>0</v>
      </c>
      <c r="DV1708" s="9"/>
      <c r="DW1708" s="10"/>
      <c r="DX1708" s="11"/>
      <c r="DY1708" s="6">
        <f>SUMIF(DZ$284:DZ$314,$D1708,EB$284:EB$314)</f>
        <v>0</v>
      </c>
      <c r="DZ1708" s="9"/>
      <c r="EA1708" s="10"/>
      <c r="EB1708" s="11"/>
      <c r="EC1708" s="6">
        <f>SUMIF(ED$284:ED$314,$D1708,EF$284:EF$314)</f>
        <v>0</v>
      </c>
      <c r="ED1708" s="9"/>
      <c r="EE1708" s="10"/>
      <c r="EF1708" s="11"/>
      <c r="EG1708" s="6">
        <f>SUMIF(EH$284:EH$314,$D1708,EJ$284:EJ$314)</f>
        <v>0</v>
      </c>
      <c r="EH1708" s="9"/>
      <c r="EI1708" s="10"/>
      <c r="EJ1708" s="11"/>
      <c r="EK1708" s="6">
        <f>SUMIF(EL$284:EL$314,$D1708,EN$284:EN$314)</f>
        <v>0</v>
      </c>
      <c r="EL1708" s="9"/>
      <c r="EM1708" s="10"/>
      <c r="EN1708" s="11"/>
      <c r="EO1708" s="6">
        <f>SUMIF(EP$284:EP$314,$D1708,ER$284:ER$314)</f>
        <v>0</v>
      </c>
      <c r="EP1708" s="9"/>
      <c r="EQ1708" s="10"/>
      <c r="ER1708" s="11"/>
      <c r="ES1708" s="6">
        <f>SUMIF(ET$284:ET$314,$D1708,EV$284:EV$314)</f>
        <v>0</v>
      </c>
      <c r="ET1708" s="9"/>
      <c r="EU1708" s="10"/>
      <c r="EV1708" s="11"/>
      <c r="EW1708" s="6">
        <f>SUMIF(EX$284:EX$314,$D1708,EZ$284:EZ$314)</f>
        <v>0</v>
      </c>
      <c r="EX1708" s="9"/>
      <c r="EY1708" s="10"/>
      <c r="EZ1708" s="11"/>
      <c r="FA1708" s="6">
        <f>SUMIF(FB$284:FB$314,$D1708,FD$284:FD$314)</f>
        <v>0</v>
      </c>
      <c r="FB1708" s="9"/>
      <c r="FC1708" s="10"/>
      <c r="FD1708" s="11"/>
      <c r="FE1708" s="6">
        <f>SUMIF(FF$284:FF$314,$D1708,FH$284:FH$314)</f>
        <v>0</v>
      </c>
      <c r="FF1708" s="9"/>
      <c r="FG1708" s="10"/>
      <c r="FH1708" s="11"/>
      <c r="FI1708" s="6">
        <f>SUMIF(FJ$284:FJ$314,$D1708,FL$284:FL$314)</f>
        <v>0</v>
      </c>
      <c r="FJ1708" s="9"/>
      <c r="FK1708" s="10"/>
      <c r="FL1708" s="11"/>
      <c r="FM1708" s="6">
        <f>SUMIF(FN$284:FN$314,$D1708,FP$284:FP$314)</f>
        <v>0</v>
      </c>
      <c r="FN1708" s="9"/>
      <c r="FO1708" s="10"/>
      <c r="FP1708" s="11"/>
      <c r="FQ1708" s="6">
        <f>SUMIF(FR$284:FR$314,$D1708,FT$284:FT$314)</f>
        <v>0</v>
      </c>
      <c r="FR1708" s="9"/>
      <c r="FS1708" s="10"/>
      <c r="FT1708" s="11"/>
      <c r="FU1708" s="6">
        <f>SUMIF(FV$284:FV$314,$D1708,FX$284:FX$314)</f>
        <v>0</v>
      </c>
      <c r="FV1708" s="9"/>
      <c r="FW1708" s="10"/>
      <c r="FX1708" s="11"/>
      <c r="FY1708" s="6">
        <f>SUMIF(FZ$284:FZ$314,$D1708,GB$284:GB$314)</f>
        <v>0</v>
      </c>
      <c r="FZ1708" s="9"/>
      <c r="GA1708" s="10"/>
      <c r="GB1708" s="11"/>
      <c r="GC1708" s="6">
        <f>SUMIF(GD$284:GD$314,$D1708,GF$284:GF$314)</f>
        <v>0</v>
      </c>
      <c r="GD1708" s="9"/>
      <c r="GE1708" s="10"/>
      <c r="GF1708" s="11"/>
      <c r="GG1708" s="6">
        <f>SUMIF(GH$284:GH$314,$D1708,GJ$284:GJ$314)</f>
        <v>0</v>
      </c>
      <c r="GH1708" s="9"/>
      <c r="GI1708" s="10"/>
      <c r="GJ1708" s="11"/>
      <c r="GK1708" s="6">
        <f>SUMIF(GL$284:GL$314,$D1708,GN$284:GN$314)</f>
        <v>0</v>
      </c>
      <c r="GL1708" s="9"/>
      <c r="GM1708" s="10"/>
      <c r="GN1708" s="11"/>
      <c r="GO1708" s="6">
        <f>SUMIF(GP$284:GP$314,$D1708,GR$284:GR$314)</f>
        <v>0</v>
      </c>
      <c r="GP1708" s="9"/>
      <c r="GQ1708" s="10"/>
      <c r="GR1708" s="11"/>
      <c r="GS1708" s="6">
        <f>SUMIF(GT$284:GT$314,$D1708,GV$284:GV$314)</f>
        <v>0</v>
      </c>
      <c r="GT1708" s="9"/>
      <c r="GU1708" s="10"/>
      <c r="GV1708" s="20"/>
      <c r="GW1708" s="19">
        <f t="shared" si="39"/>
        <v>0</v>
      </c>
      <c r="GX1708" s="472"/>
      <c r="GY1708" s="473"/>
    </row>
    <row r="1709" spans="1:207" ht="30">
      <c r="A1709" s="210" t="s">
        <v>85</v>
      </c>
      <c r="B1709" s="475"/>
      <c r="C1709" s="144" t="s">
        <v>454</v>
      </c>
      <c r="D1709" s="237" t="s">
        <v>450</v>
      </c>
      <c r="E1709" s="207">
        <f>SUMIF(F$315:F$345,$D1709,H$315:H$345)</f>
        <v>0</v>
      </c>
      <c r="F1709" s="12"/>
      <c r="G1709" s="13"/>
      <c r="H1709" s="14"/>
      <c r="I1709" s="6">
        <f>SUMIF(J$315:J$345,$D1709,L$315:L$345)</f>
        <v>0</v>
      </c>
      <c r="J1709" s="12"/>
      <c r="K1709" s="13"/>
      <c r="L1709" s="14"/>
      <c r="M1709" s="7">
        <f>SUMIF(N$315:N$345,$D1709,P$315:P$345)</f>
        <v>0</v>
      </c>
      <c r="N1709" s="12"/>
      <c r="O1709" s="13"/>
      <c r="P1709" s="14"/>
      <c r="Q1709" s="6">
        <f>SUMIF(R$315:R$345,$D1709,T$315:T$345)</f>
        <v>0</v>
      </c>
      <c r="R1709" s="12"/>
      <c r="S1709" s="13"/>
      <c r="T1709" s="14"/>
      <c r="U1709" s="7">
        <f>SUMIF(V$315:V$345,$D1709,X$315:X$345)</f>
        <v>0</v>
      </c>
      <c r="V1709" s="12"/>
      <c r="W1709" s="13"/>
      <c r="X1709" s="14"/>
      <c r="Y1709" s="6">
        <f>SUMIF(Z$315:Z$345,$D1709,AB$315:AB$345)</f>
        <v>0</v>
      </c>
      <c r="Z1709" s="12"/>
      <c r="AA1709" s="13"/>
      <c r="AB1709" s="14"/>
      <c r="AC1709" s="7">
        <f>SUMIF(AD$315:AD$345,$D1709,AF$315:AF$345)</f>
        <v>0</v>
      </c>
      <c r="AD1709" s="12"/>
      <c r="AE1709" s="13"/>
      <c r="AF1709" s="14"/>
      <c r="AG1709" s="7">
        <f>SUMIF(AH$315:AH$345,$D1709,AJ$315:AJ$345)</f>
        <v>0</v>
      </c>
      <c r="AH1709" s="12"/>
      <c r="AI1709" s="13"/>
      <c r="AJ1709" s="14"/>
      <c r="AK1709" s="7">
        <f>SUMIF(AL$315:AL$345,$D1709,AN$315:AN$345)</f>
        <v>0</v>
      </c>
      <c r="AL1709" s="12"/>
      <c r="AM1709" s="13"/>
      <c r="AN1709" s="14"/>
      <c r="AO1709" s="7">
        <f>SUMIF(AP$315:AP$345,$D1709,AR$315:AR$345)</f>
        <v>0</v>
      </c>
      <c r="AP1709" s="12"/>
      <c r="AQ1709" s="13"/>
      <c r="AR1709" s="14"/>
      <c r="AS1709" s="7">
        <f>SUMIF(AT$315:AT$345,$D1709,AV$315:AV$345)</f>
        <v>0</v>
      </c>
      <c r="AT1709" s="12"/>
      <c r="AU1709" s="13"/>
      <c r="AV1709" s="14"/>
      <c r="AW1709" s="7">
        <f>SUMIF(AX$315:AX$345,$D1709,AZ$315:AZ$345)</f>
        <v>0</v>
      </c>
      <c r="AX1709" s="12"/>
      <c r="AY1709" s="13"/>
      <c r="AZ1709" s="14"/>
      <c r="BA1709" s="7">
        <f>SUMIF(BB$315:BB$345,$D1709,BD$315:BD$345)</f>
        <v>0</v>
      </c>
      <c r="BB1709" s="12"/>
      <c r="BC1709" s="13"/>
      <c r="BD1709" s="14"/>
      <c r="BE1709" s="7">
        <f>SUMIF(BF$315:BF$345,$D1709,BH$315:BH$345)</f>
        <v>0</v>
      </c>
      <c r="BF1709" s="12"/>
      <c r="BG1709" s="13"/>
      <c r="BH1709" s="14"/>
      <c r="BI1709" s="7">
        <f>SUMIF(BJ$315:BJ$345,$D1709,BL$315:BL$345)</f>
        <v>0</v>
      </c>
      <c r="BJ1709" s="12"/>
      <c r="BK1709" s="13"/>
      <c r="BL1709" s="14"/>
      <c r="BM1709" s="7">
        <f>SUMIF(BN$315:BN$345,$D1709,BP$315:BP$345)</f>
        <v>0</v>
      </c>
      <c r="BN1709" s="12"/>
      <c r="BO1709" s="13"/>
      <c r="BP1709" s="14"/>
      <c r="BQ1709" s="7">
        <f>SUMIF(BR$315:BR$345,$D1709,BT$315:BT$345)</f>
        <v>0</v>
      </c>
      <c r="BR1709" s="12"/>
      <c r="BS1709" s="13"/>
      <c r="BT1709" s="14"/>
      <c r="BU1709" s="7">
        <f>SUMIF(BV$315:BV$345,$D1709,BX$315:BX$345)</f>
        <v>0</v>
      </c>
      <c r="BV1709" s="12"/>
      <c r="BW1709" s="13"/>
      <c r="BX1709" s="14"/>
      <c r="BY1709" s="7">
        <f>SUMIF(BZ$315:BZ$345,$D1709,CB$315:CB$345)</f>
        <v>0</v>
      </c>
      <c r="BZ1709" s="12"/>
      <c r="CA1709" s="13"/>
      <c r="CB1709" s="14"/>
      <c r="CC1709" s="7">
        <f>SUMIF(CD$315:CD$345,$D1709,CF$315:CF$345)</f>
        <v>0</v>
      </c>
      <c r="CD1709" s="12"/>
      <c r="CE1709" s="13"/>
      <c r="CF1709" s="14"/>
      <c r="CG1709" s="7">
        <f>SUMIF(CH$315:CH$345,$D1709,CJ$315:CJ$345)</f>
        <v>0</v>
      </c>
      <c r="CH1709" s="12"/>
      <c r="CI1709" s="13"/>
      <c r="CJ1709" s="14"/>
      <c r="CK1709" s="7">
        <f>SUMIF(CL$315:CL$345,$D1709,CN$315:CN$345)</f>
        <v>0</v>
      </c>
      <c r="CL1709" s="12"/>
      <c r="CM1709" s="13"/>
      <c r="CN1709" s="14"/>
      <c r="CO1709" s="7">
        <f>SUMIF(CP$315:CP$345,$D1709,CR$315:CR$345)</f>
        <v>0</v>
      </c>
      <c r="CP1709" s="12"/>
      <c r="CQ1709" s="13"/>
      <c r="CR1709" s="14"/>
      <c r="CS1709" s="7">
        <f>SUMIF(CT$315:CT$345,$D1709,CV$315:CV$345)</f>
        <v>0</v>
      </c>
      <c r="CT1709" s="12"/>
      <c r="CU1709" s="13"/>
      <c r="CV1709" s="14"/>
      <c r="CW1709" s="7">
        <f>SUMIF(CX$315:CX$345,$D1709,CZ$315:CZ$345)</f>
        <v>0</v>
      </c>
      <c r="CX1709" s="12"/>
      <c r="CY1709" s="13"/>
      <c r="CZ1709" s="14"/>
      <c r="DA1709" s="7">
        <f>SUMIF(DB$315:DB$345,$D1709,DD$315:DD$345)</f>
        <v>0</v>
      </c>
      <c r="DB1709" s="12"/>
      <c r="DC1709" s="13"/>
      <c r="DD1709" s="14"/>
      <c r="DE1709" s="7">
        <f>SUMIF(DF$315:DF$345,$D1709,DH$315:DH$345)</f>
        <v>0</v>
      </c>
      <c r="DF1709" s="12"/>
      <c r="DG1709" s="13"/>
      <c r="DH1709" s="14"/>
      <c r="DI1709" s="7">
        <f>SUMIF(DJ$315:DJ$345,$D1709,DL$315:DL$345)</f>
        <v>0</v>
      </c>
      <c r="DJ1709" s="12"/>
      <c r="DK1709" s="13"/>
      <c r="DL1709" s="14"/>
      <c r="DM1709" s="7">
        <f>SUMIF(DN$315:DN$345,$D1709,DP$315:DP$345)</f>
        <v>0</v>
      </c>
      <c r="DN1709" s="12"/>
      <c r="DO1709" s="13"/>
      <c r="DP1709" s="14"/>
      <c r="DQ1709" s="7">
        <f>SUMIF(DR$315:DR$345,$D1709,DT$315:DT$345)</f>
        <v>0</v>
      </c>
      <c r="DR1709" s="12"/>
      <c r="DS1709" s="13"/>
      <c r="DT1709" s="14"/>
      <c r="DU1709" s="7">
        <f>SUMIF(DV$315:DV$345,$D1709,DX$315:DX$345)</f>
        <v>0</v>
      </c>
      <c r="DV1709" s="12"/>
      <c r="DW1709" s="13"/>
      <c r="DX1709" s="14"/>
      <c r="DY1709" s="7">
        <f>SUMIF(DZ$315:DZ$345,$D1709,EB$315:EB$345)</f>
        <v>0</v>
      </c>
      <c r="DZ1709" s="12"/>
      <c r="EA1709" s="13"/>
      <c r="EB1709" s="14"/>
      <c r="EC1709" s="7">
        <f>SUMIF(ED$315:ED$345,$D1709,EF$315:EF$345)</f>
        <v>0</v>
      </c>
      <c r="ED1709" s="12"/>
      <c r="EE1709" s="13"/>
      <c r="EF1709" s="14"/>
      <c r="EG1709" s="7">
        <f>SUMIF(EH$315:EH$345,$D1709,EJ$315:EJ$345)</f>
        <v>0</v>
      </c>
      <c r="EH1709" s="12"/>
      <c r="EI1709" s="13"/>
      <c r="EJ1709" s="14"/>
      <c r="EK1709" s="7">
        <f>SUMIF(EL$315:EL$345,$D1709,EN$315:EN$345)</f>
        <v>0</v>
      </c>
      <c r="EL1709" s="12"/>
      <c r="EM1709" s="13"/>
      <c r="EN1709" s="14"/>
      <c r="EO1709" s="7">
        <f>SUMIF(EP$315:EP$345,$D1709,ER$315:ER$345)</f>
        <v>0</v>
      </c>
      <c r="EP1709" s="12"/>
      <c r="EQ1709" s="13"/>
      <c r="ER1709" s="14"/>
      <c r="ES1709" s="7">
        <f>SUMIF(ET$315:ET$345,$D1709,EV$315:EV$345)</f>
        <v>0</v>
      </c>
      <c r="ET1709" s="12"/>
      <c r="EU1709" s="13"/>
      <c r="EV1709" s="14"/>
      <c r="EW1709" s="7">
        <f>SUMIF(EX$315:EX$345,$D1709,EZ$315:EZ$345)</f>
        <v>0</v>
      </c>
      <c r="EX1709" s="12"/>
      <c r="EY1709" s="13"/>
      <c r="EZ1709" s="14"/>
      <c r="FA1709" s="7">
        <f>SUMIF(FB$315:FB$345,$D1709,FD$315:FD$345)</f>
        <v>0</v>
      </c>
      <c r="FB1709" s="12"/>
      <c r="FC1709" s="13"/>
      <c r="FD1709" s="14"/>
      <c r="FE1709" s="7">
        <f>SUMIF(FF$315:FF$345,$D1709,FH$315:FH$345)</f>
        <v>0</v>
      </c>
      <c r="FF1709" s="12"/>
      <c r="FG1709" s="13"/>
      <c r="FH1709" s="14"/>
      <c r="FI1709" s="7">
        <f>SUMIF(FJ$315:FJ$345,$D1709,FL$315:FL$345)</f>
        <v>0</v>
      </c>
      <c r="FJ1709" s="12"/>
      <c r="FK1709" s="13"/>
      <c r="FL1709" s="14"/>
      <c r="FM1709" s="7">
        <f>SUMIF(FN$315:FN$345,$D1709,FP$315:FP$345)</f>
        <v>0</v>
      </c>
      <c r="FN1709" s="12"/>
      <c r="FO1709" s="13"/>
      <c r="FP1709" s="14"/>
      <c r="FQ1709" s="7">
        <f>SUMIF(FR$315:FR$345,$D1709,FT$315:FT$345)</f>
        <v>0</v>
      </c>
      <c r="FR1709" s="12"/>
      <c r="FS1709" s="13"/>
      <c r="FT1709" s="14"/>
      <c r="FU1709" s="7">
        <f>SUMIF(FV$315:FV$345,$D1709,FX$315:FX$345)</f>
        <v>0</v>
      </c>
      <c r="FV1709" s="12"/>
      <c r="FW1709" s="13"/>
      <c r="FX1709" s="14"/>
      <c r="FY1709" s="7">
        <f>SUMIF(FZ$315:FZ$345,$D1709,GB$315:GB$345)</f>
        <v>0</v>
      </c>
      <c r="FZ1709" s="12"/>
      <c r="GA1709" s="13"/>
      <c r="GB1709" s="14"/>
      <c r="GC1709" s="7">
        <f>SUMIF(GD$315:GD$345,$D1709,GF$315:GF$345)</f>
        <v>0</v>
      </c>
      <c r="GD1709" s="12"/>
      <c r="GE1709" s="13"/>
      <c r="GF1709" s="14"/>
      <c r="GG1709" s="7">
        <f>SUMIF(GH$315:GH$345,$D1709,GJ$315:GJ$345)</f>
        <v>0</v>
      </c>
      <c r="GH1709" s="12"/>
      <c r="GI1709" s="13"/>
      <c r="GJ1709" s="14"/>
      <c r="GK1709" s="7">
        <f>SUMIF(GL$315:GL$345,$D1709,GN$315:GN$345)</f>
        <v>0</v>
      </c>
      <c r="GL1709" s="12"/>
      <c r="GM1709" s="13"/>
      <c r="GN1709" s="14"/>
      <c r="GO1709" s="7">
        <f>SUMIF(GP$315:GP$345,$D1709,GR$315:GR$345)</f>
        <v>0</v>
      </c>
      <c r="GP1709" s="12"/>
      <c r="GQ1709" s="13"/>
      <c r="GR1709" s="14"/>
      <c r="GS1709" s="7">
        <f>SUMIF(GT$315:GT$345,$D1709,GV$315:GV$345)</f>
        <v>0</v>
      </c>
      <c r="GT1709" s="12"/>
      <c r="GU1709" s="13"/>
      <c r="GV1709" s="21"/>
      <c r="GW1709" s="19">
        <f t="shared" si="39"/>
        <v>0</v>
      </c>
      <c r="GX1709" s="472"/>
      <c r="GY1709" s="473"/>
    </row>
    <row r="1710" spans="1:207" ht="30.75" thickBot="1">
      <c r="A1710" s="212" t="s">
        <v>86</v>
      </c>
      <c r="B1710" s="476"/>
      <c r="C1710" s="329" t="s">
        <v>454</v>
      </c>
      <c r="D1710" s="239" t="s">
        <v>450</v>
      </c>
      <c r="E1710" s="206">
        <f>SUMIF(F$346:F$376,$D1710,H$346:H$376)</f>
        <v>0</v>
      </c>
      <c r="F1710" s="15"/>
      <c r="G1710" s="16"/>
      <c r="H1710" s="16"/>
      <c r="I1710" s="6">
        <f>SUMIF(J$346:J$376,$D1710,L$346:L$376)</f>
        <v>0</v>
      </c>
      <c r="J1710" s="15"/>
      <c r="K1710" s="16"/>
      <c r="L1710" s="16"/>
      <c r="M1710" s="8">
        <f>SUMIF(N$346:N$376,$D1710,P$346:P$376)</f>
        <v>0</v>
      </c>
      <c r="N1710" s="15"/>
      <c r="O1710" s="16"/>
      <c r="P1710" s="16"/>
      <c r="Q1710" s="6">
        <f>SUMIF(R$346:R$376,$D1710,T$346:T$376)</f>
        <v>0</v>
      </c>
      <c r="R1710" s="15"/>
      <c r="S1710" s="16"/>
      <c r="T1710" s="16"/>
      <c r="U1710" s="8">
        <f>SUMIF(V$346:V$376,$D1710,X$346:X$376)</f>
        <v>0</v>
      </c>
      <c r="V1710" s="15"/>
      <c r="W1710" s="16"/>
      <c r="X1710" s="16"/>
      <c r="Y1710" s="6">
        <f>SUMIF(Z$346:Z$376,$D1710,AB$346:AB$376)</f>
        <v>0</v>
      </c>
      <c r="Z1710" s="15"/>
      <c r="AA1710" s="16"/>
      <c r="AB1710" s="16"/>
      <c r="AC1710" s="8">
        <f>SUMIF(AD$346:AD$376,$D1710,AF$346:AF$376)</f>
        <v>0</v>
      </c>
      <c r="AD1710" s="15"/>
      <c r="AE1710" s="16"/>
      <c r="AF1710" s="16"/>
      <c r="AG1710" s="8">
        <f>SUMIF(AH$346:AH$376,$D1710,AJ$346:AJ$376)</f>
        <v>0</v>
      </c>
      <c r="AH1710" s="15"/>
      <c r="AI1710" s="16"/>
      <c r="AJ1710" s="16"/>
      <c r="AK1710" s="8">
        <f>SUMIF(AL$346:AL$376,$D1710,AN$346:AN$376)</f>
        <v>0</v>
      </c>
      <c r="AL1710" s="15"/>
      <c r="AM1710" s="16"/>
      <c r="AN1710" s="16"/>
      <c r="AO1710" s="8">
        <f>SUMIF(AP$346:AP$376,$D1710,AR$346:AR$376)</f>
        <v>0</v>
      </c>
      <c r="AP1710" s="15"/>
      <c r="AQ1710" s="16"/>
      <c r="AR1710" s="16"/>
      <c r="AS1710" s="8">
        <f>SUMIF(AT$346:AT$376,$D1710,AV$346:AV$376)</f>
        <v>0</v>
      </c>
      <c r="AT1710" s="15"/>
      <c r="AU1710" s="16"/>
      <c r="AV1710" s="16"/>
      <c r="AW1710" s="8">
        <f>SUMIF(AX$346:AX$376,$D1710,AZ$346:AZ$376)</f>
        <v>0</v>
      </c>
      <c r="AX1710" s="15"/>
      <c r="AY1710" s="16"/>
      <c r="AZ1710" s="16"/>
      <c r="BA1710" s="8">
        <f>SUMIF(BB$346:BB$376,$D1710,BD$346:BD$376)</f>
        <v>0</v>
      </c>
      <c r="BB1710" s="15"/>
      <c r="BC1710" s="16"/>
      <c r="BD1710" s="16"/>
      <c r="BE1710" s="8">
        <f>SUMIF(BF$346:BF$376,$D1710,BH$346:BH$376)</f>
        <v>0</v>
      </c>
      <c r="BF1710" s="15"/>
      <c r="BG1710" s="16"/>
      <c r="BH1710" s="16"/>
      <c r="BI1710" s="8">
        <f>SUMIF(BJ$346:BJ$376,$D1710,BL$346:BL$376)</f>
        <v>0</v>
      </c>
      <c r="BJ1710" s="15"/>
      <c r="BK1710" s="16"/>
      <c r="BL1710" s="16"/>
      <c r="BM1710" s="8">
        <f>SUMIF(BN$346:BN$376,$D1710,BP$346:BP$376)</f>
        <v>0</v>
      </c>
      <c r="BN1710" s="15"/>
      <c r="BO1710" s="16"/>
      <c r="BP1710" s="16"/>
      <c r="BQ1710" s="8">
        <f>SUMIF(BR$346:BR$376,$D1710,BT$346:BT$376)</f>
        <v>0</v>
      </c>
      <c r="BR1710" s="15"/>
      <c r="BS1710" s="16"/>
      <c r="BT1710" s="16"/>
      <c r="BU1710" s="8">
        <f>SUMIF(BV$346:BV$376,$D1710,BX$346:BX$376)</f>
        <v>0</v>
      </c>
      <c r="BV1710" s="15"/>
      <c r="BW1710" s="16"/>
      <c r="BX1710" s="16"/>
      <c r="BY1710" s="8">
        <f>SUMIF(BZ$346:BZ$376,$D1710,CB$346:CB$376)</f>
        <v>0</v>
      </c>
      <c r="BZ1710" s="15"/>
      <c r="CA1710" s="16"/>
      <c r="CB1710" s="16"/>
      <c r="CC1710" s="8">
        <f>SUMIF(CD$346:CD$376,$D1710,CF$346:CF$376)</f>
        <v>0</v>
      </c>
      <c r="CD1710" s="15"/>
      <c r="CE1710" s="16"/>
      <c r="CF1710" s="16"/>
      <c r="CG1710" s="8">
        <f>SUMIF(CH$346:CH$376,$D1710,CJ$346:CJ$376)</f>
        <v>0</v>
      </c>
      <c r="CH1710" s="15"/>
      <c r="CI1710" s="16"/>
      <c r="CJ1710" s="16"/>
      <c r="CK1710" s="8">
        <f>SUMIF(CL$346:CL$376,$D1710,CN$346:CN$376)</f>
        <v>0</v>
      </c>
      <c r="CL1710" s="15"/>
      <c r="CM1710" s="16"/>
      <c r="CN1710" s="16"/>
      <c r="CO1710" s="8">
        <f>SUMIF(CP$346:CP$376,$D1710,CR$346:CR$376)</f>
        <v>0</v>
      </c>
      <c r="CP1710" s="15"/>
      <c r="CQ1710" s="16"/>
      <c r="CR1710" s="16"/>
      <c r="CS1710" s="8">
        <f>SUMIF(CT$346:CT$376,$D1710,CV$346:CV$376)</f>
        <v>0</v>
      </c>
      <c r="CT1710" s="15"/>
      <c r="CU1710" s="16"/>
      <c r="CV1710" s="16"/>
      <c r="CW1710" s="8">
        <f>SUMIF(CX$346:CX$376,$D1710,CZ$346:CZ$376)</f>
        <v>0</v>
      </c>
      <c r="CX1710" s="15"/>
      <c r="CY1710" s="16"/>
      <c r="CZ1710" s="16"/>
      <c r="DA1710" s="8">
        <f>SUMIF(DB$346:DB$376,$D1710,DD$346:DD$376)</f>
        <v>0</v>
      </c>
      <c r="DB1710" s="15"/>
      <c r="DC1710" s="16"/>
      <c r="DD1710" s="16"/>
      <c r="DE1710" s="8">
        <f>SUMIF(DF$346:DF$376,$D1710,DH$346:DH$376)</f>
        <v>0</v>
      </c>
      <c r="DF1710" s="15"/>
      <c r="DG1710" s="16"/>
      <c r="DH1710" s="16"/>
      <c r="DI1710" s="8">
        <f>SUMIF(DJ$346:DJ$376,$D1710,DL$346:DL$376)</f>
        <v>0</v>
      </c>
      <c r="DJ1710" s="15"/>
      <c r="DK1710" s="16"/>
      <c r="DL1710" s="16"/>
      <c r="DM1710" s="8">
        <f>SUMIF(DN$346:DN$376,$D1710,DP$346:DP$376)</f>
        <v>0</v>
      </c>
      <c r="DN1710" s="15"/>
      <c r="DO1710" s="16"/>
      <c r="DP1710" s="16"/>
      <c r="DQ1710" s="8">
        <f>SUMIF(DR$346:DR$376,$D1710,DT$346:DT$376)</f>
        <v>0</v>
      </c>
      <c r="DR1710" s="15"/>
      <c r="DS1710" s="16"/>
      <c r="DT1710" s="16"/>
      <c r="DU1710" s="8">
        <f>SUMIF(DV$346:DV$376,$D1710,DX$346:DX$376)</f>
        <v>0</v>
      </c>
      <c r="DV1710" s="15"/>
      <c r="DW1710" s="16"/>
      <c r="DX1710" s="16"/>
      <c r="DY1710" s="8">
        <f>SUMIF(DZ$346:DZ$376,$D1710,EB$346:EB$376)</f>
        <v>0</v>
      </c>
      <c r="DZ1710" s="15"/>
      <c r="EA1710" s="16"/>
      <c r="EB1710" s="16"/>
      <c r="EC1710" s="8">
        <f>SUMIF(ED$346:ED$376,$D1710,EF$346:EF$376)</f>
        <v>0</v>
      </c>
      <c r="ED1710" s="15"/>
      <c r="EE1710" s="16"/>
      <c r="EF1710" s="16"/>
      <c r="EG1710" s="8">
        <f>SUMIF(EH$346:EH$376,$D1710,EJ$346:EJ$376)</f>
        <v>0</v>
      </c>
      <c r="EH1710" s="15"/>
      <c r="EI1710" s="16"/>
      <c r="EJ1710" s="16"/>
      <c r="EK1710" s="8">
        <f>SUMIF(EL$346:EL$376,$D1710,EN$346:EN$376)</f>
        <v>0</v>
      </c>
      <c r="EL1710" s="15"/>
      <c r="EM1710" s="16"/>
      <c r="EN1710" s="16"/>
      <c r="EO1710" s="8">
        <f>SUMIF(EP$346:EP$376,$D1710,ER$346:ER$376)</f>
        <v>0</v>
      </c>
      <c r="EP1710" s="15"/>
      <c r="EQ1710" s="16"/>
      <c r="ER1710" s="16"/>
      <c r="ES1710" s="8">
        <f>SUMIF(ET$346:ET$376,$D1710,EV$346:EV$376)</f>
        <v>0</v>
      </c>
      <c r="ET1710" s="15"/>
      <c r="EU1710" s="16"/>
      <c r="EV1710" s="16"/>
      <c r="EW1710" s="8">
        <f>SUMIF(EX$346:EX$376,$D1710,EZ$346:EZ$376)</f>
        <v>0</v>
      </c>
      <c r="EX1710" s="15"/>
      <c r="EY1710" s="16"/>
      <c r="EZ1710" s="16"/>
      <c r="FA1710" s="8">
        <f>SUMIF(FB$346:FB$376,$D1710,FD$346:FD$376)</f>
        <v>0</v>
      </c>
      <c r="FB1710" s="15"/>
      <c r="FC1710" s="16"/>
      <c r="FD1710" s="16"/>
      <c r="FE1710" s="8">
        <f>SUMIF(FF$346:FF$376,$D1710,FH$346:FH$376)</f>
        <v>0</v>
      </c>
      <c r="FF1710" s="15"/>
      <c r="FG1710" s="16"/>
      <c r="FH1710" s="16"/>
      <c r="FI1710" s="8">
        <f>SUMIF(FJ$346:FJ$376,$D1710,FL$346:FL$376)</f>
        <v>0</v>
      </c>
      <c r="FJ1710" s="15"/>
      <c r="FK1710" s="16"/>
      <c r="FL1710" s="16"/>
      <c r="FM1710" s="8">
        <f>SUMIF(FN$346:FN$376,$D1710,FP$346:FP$376)</f>
        <v>0</v>
      </c>
      <c r="FN1710" s="15"/>
      <c r="FO1710" s="16"/>
      <c r="FP1710" s="16"/>
      <c r="FQ1710" s="8">
        <f>SUMIF(FR$346:FR$376,$D1710,FT$346:FT$376)</f>
        <v>0</v>
      </c>
      <c r="FR1710" s="15"/>
      <c r="FS1710" s="16"/>
      <c r="FT1710" s="16"/>
      <c r="FU1710" s="8">
        <f>SUMIF(FV$346:FV$376,$D1710,FX$346:FX$376)</f>
        <v>0</v>
      </c>
      <c r="FV1710" s="15"/>
      <c r="FW1710" s="16"/>
      <c r="FX1710" s="16"/>
      <c r="FY1710" s="8">
        <f>SUMIF(FZ$346:FZ$376,$D1710,GB$346:GB$376)</f>
        <v>0</v>
      </c>
      <c r="FZ1710" s="15"/>
      <c r="GA1710" s="16"/>
      <c r="GB1710" s="16"/>
      <c r="GC1710" s="8">
        <f>SUMIF(GD$346:GD$376,$D1710,GF$346:GF$376)</f>
        <v>0</v>
      </c>
      <c r="GD1710" s="15"/>
      <c r="GE1710" s="16"/>
      <c r="GF1710" s="16"/>
      <c r="GG1710" s="8">
        <f>SUMIF(GH$346:GH$376,$D1710,GJ$346:GJ$376)</f>
        <v>0</v>
      </c>
      <c r="GH1710" s="15"/>
      <c r="GI1710" s="16"/>
      <c r="GJ1710" s="16"/>
      <c r="GK1710" s="8">
        <f>SUMIF(GL$346:GL$376,$D1710,GN$346:GN$376)</f>
        <v>0</v>
      </c>
      <c r="GL1710" s="15"/>
      <c r="GM1710" s="16"/>
      <c r="GN1710" s="16"/>
      <c r="GO1710" s="8">
        <f>SUMIF(GP$346:GP$376,$D1710,GR$346:GR$376)</f>
        <v>0</v>
      </c>
      <c r="GP1710" s="15"/>
      <c r="GQ1710" s="16"/>
      <c r="GR1710" s="16"/>
      <c r="GS1710" s="8">
        <f>SUMIF(GT$346:GT$376,$D1710,GV$346:GV$376)</f>
        <v>0</v>
      </c>
      <c r="GT1710" s="15"/>
      <c r="GU1710" s="16"/>
      <c r="GV1710" s="22"/>
      <c r="GW1710" s="19">
        <f t="shared" si="39"/>
        <v>0</v>
      </c>
      <c r="GX1710" s="472"/>
      <c r="GY1710" s="473"/>
    </row>
    <row r="1711" spans="1:207" ht="15.75" customHeight="1">
      <c r="A1711" s="234" t="s">
        <v>75</v>
      </c>
      <c r="B1711" s="474" t="s">
        <v>423</v>
      </c>
      <c r="C1711" s="286" t="s">
        <v>149</v>
      </c>
      <c r="D1711" s="235" t="s">
        <v>136</v>
      </c>
      <c r="E1711" s="206">
        <f>SUMIF(F$5:F$35,$D1711,H$5:H$35)</f>
        <v>0</v>
      </c>
      <c r="F1711" s="9"/>
      <c r="G1711" s="10"/>
      <c r="H1711" s="11"/>
      <c r="I1711" s="6">
        <f>SUMIF(J$5:J$35,$D1711,L$5:L$35)</f>
        <v>0</v>
      </c>
      <c r="J1711" s="9"/>
      <c r="K1711" s="10"/>
      <c r="L1711" s="11"/>
      <c r="M1711" s="6">
        <f>SUMIF(N$5:N$35,$D1711,P$5:P$35)</f>
        <v>0</v>
      </c>
      <c r="N1711" s="9"/>
      <c r="O1711" s="10"/>
      <c r="P1711" s="11"/>
      <c r="Q1711" s="6">
        <f>SUMIF(R$5:R$35,$D1711,T$5:T$35)</f>
        <v>0</v>
      </c>
      <c r="R1711" s="9"/>
      <c r="S1711" s="10"/>
      <c r="T1711" s="11"/>
      <c r="U1711" s="6">
        <f>SUMIF(V$5:V$35,$D1711,X$5:X$35)</f>
        <v>0</v>
      </c>
      <c r="V1711" s="9"/>
      <c r="W1711" s="10"/>
      <c r="X1711" s="11"/>
      <c r="Y1711" s="6">
        <f>SUMIF(Z$5:Z$35,$D1711,AB$5:AB$35)</f>
        <v>0</v>
      </c>
      <c r="Z1711" s="9"/>
      <c r="AA1711" s="10"/>
      <c r="AB1711" s="11"/>
      <c r="AC1711" s="6">
        <f>SUMIF(AD$5:AD$35,$D1711,AF$5:AF$35)</f>
        <v>0</v>
      </c>
      <c r="AD1711" s="9"/>
      <c r="AE1711" s="10"/>
      <c r="AF1711" s="11"/>
      <c r="AG1711" s="6">
        <f>SUMIF(AH$5:AH$35,$D1711,AJ$5:AJ$35)</f>
        <v>0</v>
      </c>
      <c r="AH1711" s="9"/>
      <c r="AI1711" s="10"/>
      <c r="AJ1711" s="11"/>
      <c r="AK1711" s="6">
        <f>SUMIF(AL$5:AL$35,$D1711,AN$5:AN$35)</f>
        <v>0</v>
      </c>
      <c r="AL1711" s="9"/>
      <c r="AM1711" s="10"/>
      <c r="AN1711" s="11"/>
      <c r="AO1711" s="6">
        <f>SUMIF(AP$5:AP$35,$D1711,AR$5:AR$35)</f>
        <v>0</v>
      </c>
      <c r="AP1711" s="9"/>
      <c r="AQ1711" s="10"/>
      <c r="AR1711" s="11"/>
      <c r="AS1711" s="6">
        <f>SUMIF(AT$5:AT$35,$D1711,AV$5:AV$35)</f>
        <v>0</v>
      </c>
      <c r="AT1711" s="9"/>
      <c r="AU1711" s="10"/>
      <c r="AV1711" s="11"/>
      <c r="AW1711" s="6">
        <f>SUMIF(AX$5:AX$35,$D1711,AZ$5:AZ$35)</f>
        <v>0</v>
      </c>
      <c r="AX1711" s="9"/>
      <c r="AY1711" s="10"/>
      <c r="AZ1711" s="11"/>
      <c r="BA1711" s="6">
        <f>SUMIF(BB$5:BB$35,$D1711,BD$5:BD$35)</f>
        <v>0</v>
      </c>
      <c r="BB1711" s="9"/>
      <c r="BC1711" s="10"/>
      <c r="BD1711" s="11"/>
      <c r="BE1711" s="6">
        <f>SUMIF(BF$5:BF$35,$D1711,BH$5:BH$35)</f>
        <v>0</v>
      </c>
      <c r="BF1711" s="9"/>
      <c r="BG1711" s="10"/>
      <c r="BH1711" s="11"/>
      <c r="BI1711" s="6">
        <f>SUMIF(BJ$5:BJ$35,$D1711,BL$5:BL$35)</f>
        <v>0</v>
      </c>
      <c r="BJ1711" s="9"/>
      <c r="BK1711" s="10"/>
      <c r="BL1711" s="11"/>
      <c r="BM1711" s="6">
        <f>SUMIF(BN$5:BN$35,$D1711,BP$5:BP$35)</f>
        <v>0</v>
      </c>
      <c r="BN1711" s="9"/>
      <c r="BO1711" s="10"/>
      <c r="BP1711" s="11"/>
      <c r="BQ1711" s="6">
        <f>SUMIF(BR$5:BR$35,$D1711,BT$5:BT$35)</f>
        <v>0</v>
      </c>
      <c r="BR1711" s="9"/>
      <c r="BS1711" s="10"/>
      <c r="BT1711" s="11"/>
      <c r="BU1711" s="6">
        <f>SUMIF(BV$5:BV$35,$D1711,BX$5:BX$35)</f>
        <v>0</v>
      </c>
      <c r="BV1711" s="9"/>
      <c r="BW1711" s="10"/>
      <c r="BX1711" s="11"/>
      <c r="BY1711" s="6">
        <f>SUMIF(BZ$5:BZ$35,$D1711,CB$5:CB$35)</f>
        <v>0</v>
      </c>
      <c r="BZ1711" s="9"/>
      <c r="CA1711" s="10"/>
      <c r="CB1711" s="11"/>
      <c r="CC1711" s="6">
        <f>SUMIF(CD$5:CD$35,$D1711,CF$5:CF$35)</f>
        <v>0</v>
      </c>
      <c r="CD1711" s="9"/>
      <c r="CE1711" s="10"/>
      <c r="CF1711" s="11"/>
      <c r="CG1711" s="6">
        <f>SUMIF(CH$5:CH$35,$D1711,CJ$5:CJ$35)</f>
        <v>0</v>
      </c>
      <c r="CH1711" s="9"/>
      <c r="CI1711" s="10"/>
      <c r="CJ1711" s="11"/>
      <c r="CK1711" s="6">
        <f>SUMIF(CL$5:CL$35,$D1711,CN$5:CN$35)</f>
        <v>0</v>
      </c>
      <c r="CL1711" s="9"/>
      <c r="CM1711" s="10"/>
      <c r="CN1711" s="11"/>
      <c r="CO1711" s="6">
        <f>SUMIF(CP$5:CP$35,$D1711,CR$5:CR$35)</f>
        <v>0</v>
      </c>
      <c r="CP1711" s="9"/>
      <c r="CQ1711" s="10"/>
      <c r="CR1711" s="11"/>
      <c r="CS1711" s="6">
        <f>SUMIF(CT$5:CT$35,$D1711,CV$5:CV$35)</f>
        <v>0</v>
      </c>
      <c r="CT1711" s="9"/>
      <c r="CU1711" s="10"/>
      <c r="CV1711" s="11"/>
      <c r="CW1711" s="6">
        <f>SUMIF(CX$5:CX$35,$D1711,CZ$5:CZ$35)</f>
        <v>0</v>
      </c>
      <c r="CX1711" s="9"/>
      <c r="CY1711" s="10"/>
      <c r="CZ1711" s="11"/>
      <c r="DA1711" s="6">
        <f>SUMIF(DB$5:DB$35,$D1711,DD$5:DD$35)</f>
        <v>0</v>
      </c>
      <c r="DB1711" s="9"/>
      <c r="DC1711" s="10"/>
      <c r="DD1711" s="11"/>
      <c r="DE1711" s="6">
        <f>SUMIF(DF$5:DF$35,$D1711,DH$5:DH$35)</f>
        <v>0</v>
      </c>
      <c r="DF1711" s="9"/>
      <c r="DG1711" s="10"/>
      <c r="DH1711" s="11"/>
      <c r="DI1711" s="6">
        <f>SUMIF(DJ$5:DJ$35,$D1711,DL$5:DL$35)</f>
        <v>0</v>
      </c>
      <c r="DJ1711" s="9"/>
      <c r="DK1711" s="10"/>
      <c r="DL1711" s="11"/>
      <c r="DM1711" s="6">
        <f>SUMIF(DN$5:DN$35,$D1711,DP$5:DP$35)</f>
        <v>0</v>
      </c>
      <c r="DN1711" s="9"/>
      <c r="DO1711" s="10"/>
      <c r="DP1711" s="11"/>
      <c r="DQ1711" s="6">
        <f>SUMIF(DR$5:DR$35,$D1711,DT$5:DT$35)</f>
        <v>0</v>
      </c>
      <c r="DR1711" s="9"/>
      <c r="DS1711" s="10"/>
      <c r="DT1711" s="11"/>
      <c r="DU1711" s="6">
        <f>SUMIF(DV$5:DV$35,$D1711,DX$5:DX$35)</f>
        <v>0</v>
      </c>
      <c r="DV1711" s="9"/>
      <c r="DW1711" s="10"/>
      <c r="DX1711" s="11"/>
      <c r="DY1711" s="6">
        <f>SUMIF(DZ$5:DZ$35,$D1711,EB$5:EB$35)</f>
        <v>0</v>
      </c>
      <c r="DZ1711" s="9"/>
      <c r="EA1711" s="10"/>
      <c r="EB1711" s="11"/>
      <c r="EC1711" s="6">
        <f>SUMIF(ED$5:ED$35,$D1711,EF$5:EF$35)</f>
        <v>0</v>
      </c>
      <c r="ED1711" s="9"/>
      <c r="EE1711" s="10"/>
      <c r="EF1711" s="11"/>
      <c r="EG1711" s="6">
        <f>SUMIF(EH$5:EH$35,$D1711,EJ$5:EJ$35)</f>
        <v>0</v>
      </c>
      <c r="EH1711" s="9"/>
      <c r="EI1711" s="10"/>
      <c r="EJ1711" s="11"/>
      <c r="EK1711" s="6">
        <f>SUMIF(EL$5:EL$35,$D1711,EN$5:EN$35)</f>
        <v>0</v>
      </c>
      <c r="EL1711" s="9"/>
      <c r="EM1711" s="10"/>
      <c r="EN1711" s="11"/>
      <c r="EO1711" s="6">
        <f>SUMIF(EP$5:EP$35,$D1711,ER$5:ER$35)</f>
        <v>0</v>
      </c>
      <c r="EP1711" s="9"/>
      <c r="EQ1711" s="10"/>
      <c r="ER1711" s="11"/>
      <c r="ES1711" s="6">
        <f>SUMIF(ET$5:ET$35,$D1711,EV$5:EV$35)</f>
        <v>0</v>
      </c>
      <c r="ET1711" s="9"/>
      <c r="EU1711" s="10"/>
      <c r="EV1711" s="11"/>
      <c r="EW1711" s="6">
        <f>SUMIF(EX$5:EX$35,$D1711,EZ$5:EZ$35)</f>
        <v>0</v>
      </c>
      <c r="EX1711" s="9"/>
      <c r="EY1711" s="10"/>
      <c r="EZ1711" s="11"/>
      <c r="FA1711" s="6">
        <f>SUMIF(FB$5:FB$35,$D1711,FD$5:FD$35)</f>
        <v>0</v>
      </c>
      <c r="FB1711" s="9"/>
      <c r="FC1711" s="10"/>
      <c r="FD1711" s="11"/>
      <c r="FE1711" s="6">
        <f>SUMIF(FF$5:FF$35,$D1711,FH$5:FH$35)</f>
        <v>0</v>
      </c>
      <c r="FF1711" s="9"/>
      <c r="FG1711" s="10"/>
      <c r="FH1711" s="11"/>
      <c r="FI1711" s="6">
        <f>SUMIF(FJ$5:FJ$35,$D1711,FL$5:FL$35)</f>
        <v>0</v>
      </c>
      <c r="FJ1711" s="9"/>
      <c r="FK1711" s="10"/>
      <c r="FL1711" s="11"/>
      <c r="FM1711" s="6">
        <f>SUMIF(FN$5:FN$35,$D1711,FP$5:FP$35)</f>
        <v>0</v>
      </c>
      <c r="FN1711" s="9"/>
      <c r="FO1711" s="10"/>
      <c r="FP1711" s="11"/>
      <c r="FQ1711" s="6">
        <f>SUMIF(FR$5:FR$35,$D1711,FT$5:FT$35)</f>
        <v>0</v>
      </c>
      <c r="FR1711" s="9"/>
      <c r="FS1711" s="10"/>
      <c r="FT1711" s="11"/>
      <c r="FU1711" s="6">
        <f>SUMIF(FV$5:FV$35,$D1711,FX$5:FX$35)</f>
        <v>0</v>
      </c>
      <c r="FV1711" s="9"/>
      <c r="FW1711" s="10"/>
      <c r="FX1711" s="11"/>
      <c r="FY1711" s="6">
        <f>SUMIF(FZ$5:FZ$35,$D1711,GB$5:GB$35)</f>
        <v>0</v>
      </c>
      <c r="FZ1711" s="9"/>
      <c r="GA1711" s="10"/>
      <c r="GB1711" s="11"/>
      <c r="GC1711" s="6">
        <f>SUMIF(GD$5:GD$35,$D1711,GF$5:GF$35)</f>
        <v>0</v>
      </c>
      <c r="GD1711" s="9"/>
      <c r="GE1711" s="10"/>
      <c r="GF1711" s="11"/>
      <c r="GG1711" s="6">
        <f>SUMIF(GH$5:GH$35,$D1711,GJ$5:GJ$35)</f>
        <v>0</v>
      </c>
      <c r="GH1711" s="9"/>
      <c r="GI1711" s="10"/>
      <c r="GJ1711" s="11"/>
      <c r="GK1711" s="6">
        <f>SUMIF(GL$5:GL$35,$D1711,GN$5:GN$35)</f>
        <v>0</v>
      </c>
      <c r="GL1711" s="9"/>
      <c r="GM1711" s="10"/>
      <c r="GN1711" s="11"/>
      <c r="GO1711" s="6">
        <f>SUMIF(GP$5:GP$35,$D1711,GR$5:GR$35)</f>
        <v>0</v>
      </c>
      <c r="GP1711" s="9"/>
      <c r="GQ1711" s="10"/>
      <c r="GR1711" s="11"/>
      <c r="GS1711" s="6">
        <f>SUMIF(GT$5:GT$35,$D1711,GV$5:GV$35)</f>
        <v>0</v>
      </c>
      <c r="GT1711" s="9"/>
      <c r="GU1711" s="10"/>
      <c r="GV1711" s="20"/>
      <c r="GW1711" s="19">
        <f t="shared" si="39"/>
        <v>0</v>
      </c>
      <c r="GX1711" s="472">
        <f>SUM(GW1711:GW1722)</f>
        <v>0</v>
      </c>
      <c r="GY1711" s="473" t="str">
        <f>D1711</f>
        <v>FDSYRC03</v>
      </c>
    </row>
    <row r="1712" spans="1:207" ht="15.75" customHeight="1">
      <c r="A1712" s="236" t="s">
        <v>76</v>
      </c>
      <c r="B1712" s="475"/>
      <c r="C1712" s="287" t="s">
        <v>149</v>
      </c>
      <c r="D1712" s="237" t="s">
        <v>136</v>
      </c>
      <c r="E1712" s="206">
        <f>SUMIF(F$36:F$66,$D1712,H$36:H$66)</f>
        <v>0</v>
      </c>
      <c r="F1712" s="9"/>
      <c r="G1712" s="10"/>
      <c r="H1712" s="11"/>
      <c r="I1712" s="6">
        <f>SUMIF(J$36:J$66,$D1712,L$36:L$66)</f>
        <v>0</v>
      </c>
      <c r="J1712" s="9"/>
      <c r="K1712" s="10"/>
      <c r="L1712" s="11"/>
      <c r="M1712" s="6">
        <f>SUMIF(N$36:N$66,$D1712,P$36:P$66)</f>
        <v>0</v>
      </c>
      <c r="N1712" s="9"/>
      <c r="O1712" s="10"/>
      <c r="P1712" s="11"/>
      <c r="Q1712" s="6">
        <f>SUMIF(R$36:R$66,$D1712,T$36:T$66)</f>
        <v>0</v>
      </c>
      <c r="R1712" s="9"/>
      <c r="S1712" s="10"/>
      <c r="T1712" s="11"/>
      <c r="U1712" s="6">
        <f>SUMIF(V$36:V$66,$D1712,X$36:X$66)</f>
        <v>0</v>
      </c>
      <c r="V1712" s="9"/>
      <c r="W1712" s="10"/>
      <c r="X1712" s="11"/>
      <c r="Y1712" s="6">
        <f>SUMIF(Z$36:Z$66,$D1712,AB$36:AB$66)</f>
        <v>0</v>
      </c>
      <c r="Z1712" s="9"/>
      <c r="AA1712" s="10"/>
      <c r="AB1712" s="11"/>
      <c r="AC1712" s="6">
        <f>SUMIF(AD$36:AD$66,$D1712,AF$36:AF$66)</f>
        <v>0</v>
      </c>
      <c r="AD1712" s="9"/>
      <c r="AE1712" s="10"/>
      <c r="AF1712" s="11"/>
      <c r="AG1712" s="6">
        <f>SUMIF(AH$36:AH$66,$D1712,AJ$36:AJ$66)</f>
        <v>0</v>
      </c>
      <c r="AH1712" s="9"/>
      <c r="AI1712" s="10"/>
      <c r="AJ1712" s="11"/>
      <c r="AK1712" s="6">
        <f>SUMIF(AL$36:AL$66,$D1712,AN$36:AN$66)</f>
        <v>0</v>
      </c>
      <c r="AL1712" s="9"/>
      <c r="AM1712" s="10"/>
      <c r="AN1712" s="11"/>
      <c r="AO1712" s="6">
        <f>SUMIF(AP$36:AP$66,$D1712,AR$36:AR$66)</f>
        <v>0</v>
      </c>
      <c r="AP1712" s="9"/>
      <c r="AQ1712" s="10"/>
      <c r="AR1712" s="11"/>
      <c r="AS1712" s="6">
        <f>SUMIF(AT$36:AT$66,$D1712,AV$36:AV$66)</f>
        <v>0</v>
      </c>
      <c r="AT1712" s="9"/>
      <c r="AU1712" s="10"/>
      <c r="AV1712" s="11"/>
      <c r="AW1712" s="6">
        <f>SUMIF(AX$36:AX$66,$D1712,AZ$36:AZ$66)</f>
        <v>0</v>
      </c>
      <c r="AX1712" s="9"/>
      <c r="AY1712" s="10"/>
      <c r="AZ1712" s="11"/>
      <c r="BA1712" s="6">
        <f>SUMIF(BB$36:BB$66,$D1712,BD$36:BD$66)</f>
        <v>0</v>
      </c>
      <c r="BB1712" s="9"/>
      <c r="BC1712" s="10"/>
      <c r="BD1712" s="11"/>
      <c r="BE1712" s="6">
        <f>SUMIF(BF$36:BF$66,$D1712,BH$36:BH$66)</f>
        <v>0</v>
      </c>
      <c r="BF1712" s="9"/>
      <c r="BG1712" s="10"/>
      <c r="BH1712" s="11"/>
      <c r="BI1712" s="6">
        <f>SUMIF(BJ$36:BJ$66,$D1712,BL$36:BL$66)</f>
        <v>0</v>
      </c>
      <c r="BJ1712" s="9"/>
      <c r="BK1712" s="10"/>
      <c r="BL1712" s="11"/>
      <c r="BM1712" s="6">
        <f>SUMIF(BN$36:BN$66,$D1712,BP$36:BP$66)</f>
        <v>0</v>
      </c>
      <c r="BN1712" s="9"/>
      <c r="BO1712" s="10"/>
      <c r="BP1712" s="11"/>
      <c r="BQ1712" s="6">
        <f>SUMIF(BR$36:BR$66,$D1712,BT$36:BT$66)</f>
        <v>0</v>
      </c>
      <c r="BR1712" s="9"/>
      <c r="BS1712" s="10"/>
      <c r="BT1712" s="11"/>
      <c r="BU1712" s="6">
        <f>SUMIF(BV$36:BV$66,$D1712,BX$36:BX$66)</f>
        <v>0</v>
      </c>
      <c r="BV1712" s="9"/>
      <c r="BW1712" s="10"/>
      <c r="BX1712" s="11"/>
      <c r="BY1712" s="6">
        <f>SUMIF(BZ$36:BZ$66,$D1712,CB$36:CB$66)</f>
        <v>0</v>
      </c>
      <c r="BZ1712" s="9"/>
      <c r="CA1712" s="10"/>
      <c r="CB1712" s="11"/>
      <c r="CC1712" s="6">
        <f>SUMIF(CD$36:CD$66,$D1712,CF$36:CF$66)</f>
        <v>0</v>
      </c>
      <c r="CD1712" s="9"/>
      <c r="CE1712" s="10"/>
      <c r="CF1712" s="11"/>
      <c r="CG1712" s="6">
        <f>SUMIF(CH$36:CH$66,$D1712,CJ$36:CJ$66)</f>
        <v>0</v>
      </c>
      <c r="CH1712" s="9"/>
      <c r="CI1712" s="10"/>
      <c r="CJ1712" s="11"/>
      <c r="CK1712" s="6">
        <f>SUMIF(CL$36:CL$66,$D1712,CN$36:CN$66)</f>
        <v>0</v>
      </c>
      <c r="CL1712" s="9"/>
      <c r="CM1712" s="10"/>
      <c r="CN1712" s="11"/>
      <c r="CO1712" s="6">
        <f>SUMIF(CP$36:CP$66,$D1712,CR$36:CR$66)</f>
        <v>0</v>
      </c>
      <c r="CP1712" s="9"/>
      <c r="CQ1712" s="10"/>
      <c r="CR1712" s="11"/>
      <c r="CS1712" s="6">
        <f>SUMIF(CT$36:CT$66,$D1712,CV$36:CV$66)</f>
        <v>0</v>
      </c>
      <c r="CT1712" s="9"/>
      <c r="CU1712" s="10"/>
      <c r="CV1712" s="11"/>
      <c r="CW1712" s="6">
        <f>SUMIF(CX$36:CX$66,$D1712,CZ$36:CZ$66)</f>
        <v>0</v>
      </c>
      <c r="CX1712" s="9"/>
      <c r="CY1712" s="10"/>
      <c r="CZ1712" s="11"/>
      <c r="DA1712" s="6">
        <f>SUMIF(DB$36:DB$66,$D1712,DD$36:DD$66)</f>
        <v>0</v>
      </c>
      <c r="DB1712" s="9"/>
      <c r="DC1712" s="10"/>
      <c r="DD1712" s="11"/>
      <c r="DE1712" s="6">
        <f>SUMIF(DF$36:DF$66,$D1712,DH$36:DH$66)</f>
        <v>0</v>
      </c>
      <c r="DF1712" s="9"/>
      <c r="DG1712" s="10"/>
      <c r="DH1712" s="11"/>
      <c r="DI1712" s="6">
        <f>SUMIF(DJ$36:DJ$66,$D1712,DL$36:DL$66)</f>
        <v>0</v>
      </c>
      <c r="DJ1712" s="9"/>
      <c r="DK1712" s="10"/>
      <c r="DL1712" s="11"/>
      <c r="DM1712" s="6">
        <f>SUMIF(DN$36:DN$66,$D1712,DP$36:DP$66)</f>
        <v>0</v>
      </c>
      <c r="DN1712" s="9"/>
      <c r="DO1712" s="10"/>
      <c r="DP1712" s="11"/>
      <c r="DQ1712" s="6">
        <f>SUMIF(DR$36:DR$66,$D1712,DT$36:DT$66)</f>
        <v>0</v>
      </c>
      <c r="DR1712" s="9"/>
      <c r="DS1712" s="10"/>
      <c r="DT1712" s="11"/>
      <c r="DU1712" s="6">
        <f>SUMIF(DV$36:DV$66,$D1712,DX$36:DX$66)</f>
        <v>0</v>
      </c>
      <c r="DV1712" s="9"/>
      <c r="DW1712" s="10"/>
      <c r="DX1712" s="11"/>
      <c r="DY1712" s="6">
        <f>SUMIF(DZ$36:DZ$66,$D1712,EB$36:EB$66)</f>
        <v>0</v>
      </c>
      <c r="DZ1712" s="9"/>
      <c r="EA1712" s="10"/>
      <c r="EB1712" s="11"/>
      <c r="EC1712" s="6">
        <f>SUMIF(ED$36:ED$66,$D1712,EF$36:EF$66)</f>
        <v>0</v>
      </c>
      <c r="ED1712" s="9"/>
      <c r="EE1712" s="10"/>
      <c r="EF1712" s="11"/>
      <c r="EG1712" s="6">
        <f>SUMIF(EH$36:EH$66,$D1712,EJ$36:EJ$66)</f>
        <v>0</v>
      </c>
      <c r="EH1712" s="9"/>
      <c r="EI1712" s="10"/>
      <c r="EJ1712" s="11"/>
      <c r="EK1712" s="6">
        <f>SUMIF(EL$36:EL$66,$D1712,EN$36:EN$66)</f>
        <v>0</v>
      </c>
      <c r="EL1712" s="9"/>
      <c r="EM1712" s="10"/>
      <c r="EN1712" s="11"/>
      <c r="EO1712" s="6">
        <f>SUMIF(EP$36:EP$66,$D1712,ER$36:ER$66)</f>
        <v>0</v>
      </c>
      <c r="EP1712" s="9"/>
      <c r="EQ1712" s="10"/>
      <c r="ER1712" s="11"/>
      <c r="ES1712" s="6">
        <f>SUMIF(ET$36:ET$66,$D1712,EV$36:EV$66)</f>
        <v>0</v>
      </c>
      <c r="ET1712" s="9"/>
      <c r="EU1712" s="10"/>
      <c r="EV1712" s="11"/>
      <c r="EW1712" s="6">
        <f>SUMIF(EX$36:EX$66,$D1712,EZ$36:EZ$66)</f>
        <v>0</v>
      </c>
      <c r="EX1712" s="9"/>
      <c r="EY1712" s="10"/>
      <c r="EZ1712" s="11"/>
      <c r="FA1712" s="6">
        <f>SUMIF(FB$36:FB$66,$D1712,FD$36:FD$66)</f>
        <v>0</v>
      </c>
      <c r="FB1712" s="9"/>
      <c r="FC1712" s="10"/>
      <c r="FD1712" s="11"/>
      <c r="FE1712" s="6">
        <f>SUMIF(FF$36:FF$66,$D1712,FH$36:FH$66)</f>
        <v>0</v>
      </c>
      <c r="FF1712" s="9"/>
      <c r="FG1712" s="10"/>
      <c r="FH1712" s="11"/>
      <c r="FI1712" s="6">
        <f>SUMIF(FJ$36:FJ$66,$D1712,FL$36:FL$66)</f>
        <v>0</v>
      </c>
      <c r="FJ1712" s="9"/>
      <c r="FK1712" s="10"/>
      <c r="FL1712" s="11"/>
      <c r="FM1712" s="6">
        <f>SUMIF(FN$36:FN$66,$D1712,FP$36:FP$66)</f>
        <v>0</v>
      </c>
      <c r="FN1712" s="9"/>
      <c r="FO1712" s="10"/>
      <c r="FP1712" s="11"/>
      <c r="FQ1712" s="6">
        <f>SUMIF(FR$36:FR$66,$D1712,FT$36:FT$66)</f>
        <v>0</v>
      </c>
      <c r="FR1712" s="9"/>
      <c r="FS1712" s="10"/>
      <c r="FT1712" s="11"/>
      <c r="FU1712" s="6">
        <f>SUMIF(FV$36:FV$66,$D1712,FX$36:FX$66)</f>
        <v>0</v>
      </c>
      <c r="FV1712" s="9"/>
      <c r="FW1712" s="10"/>
      <c r="FX1712" s="11"/>
      <c r="FY1712" s="6">
        <f>SUMIF(FZ$36:FZ$66,$D1712,GB$36:GB$66)</f>
        <v>0</v>
      </c>
      <c r="FZ1712" s="9"/>
      <c r="GA1712" s="10"/>
      <c r="GB1712" s="11"/>
      <c r="GC1712" s="6">
        <f>SUMIF(GD$36:GD$66,$D1712,GF$36:GF$66)</f>
        <v>0</v>
      </c>
      <c r="GD1712" s="9"/>
      <c r="GE1712" s="10"/>
      <c r="GF1712" s="11"/>
      <c r="GG1712" s="6">
        <f>SUMIF(GH$36:GH$66,$D1712,GJ$36:GJ$66)</f>
        <v>0</v>
      </c>
      <c r="GH1712" s="9"/>
      <c r="GI1712" s="10"/>
      <c r="GJ1712" s="11"/>
      <c r="GK1712" s="6">
        <f>SUMIF(GL$36:GL$66,$D1712,GN$36:GN$66)</f>
        <v>0</v>
      </c>
      <c r="GL1712" s="9"/>
      <c r="GM1712" s="10"/>
      <c r="GN1712" s="11"/>
      <c r="GO1712" s="6">
        <f>SUMIF(GP$36:GP$66,$D1712,GR$36:GR$66)</f>
        <v>0</v>
      </c>
      <c r="GP1712" s="9"/>
      <c r="GQ1712" s="10"/>
      <c r="GR1712" s="11"/>
      <c r="GS1712" s="6">
        <f>SUMIF(GT$36:GT$66,$D1712,GV$36:GV$66)</f>
        <v>0</v>
      </c>
      <c r="GT1712" s="9"/>
      <c r="GU1712" s="10"/>
      <c r="GV1712" s="20"/>
      <c r="GW1712" s="19">
        <f t="shared" si="39"/>
        <v>0</v>
      </c>
      <c r="GX1712" s="472"/>
      <c r="GY1712" s="473"/>
    </row>
    <row r="1713" spans="1:207" ht="15.75" customHeight="1">
      <c r="A1713" s="236" t="s">
        <v>77</v>
      </c>
      <c r="B1713" s="475"/>
      <c r="C1713" s="287" t="s">
        <v>149</v>
      </c>
      <c r="D1713" s="237" t="s">
        <v>136</v>
      </c>
      <c r="E1713" s="206">
        <f>SUMIF(F$67:F$97,$D1713,H$67:H$97)</f>
        <v>0</v>
      </c>
      <c r="F1713" s="9"/>
      <c r="G1713" s="10"/>
      <c r="H1713" s="11"/>
      <c r="I1713" s="6">
        <f>SUMIF(J$67:J$97,$D1713,L$67:L$97)</f>
        <v>0</v>
      </c>
      <c r="J1713" s="9"/>
      <c r="K1713" s="10"/>
      <c r="L1713" s="11"/>
      <c r="M1713" s="6">
        <f>SUMIF(N$67:N$97,$D1713,P$67:P$97)</f>
        <v>0</v>
      </c>
      <c r="N1713" s="9"/>
      <c r="O1713" s="10"/>
      <c r="P1713" s="11"/>
      <c r="Q1713" s="6">
        <f>SUMIF(R$67:R$97,$D1713,T$67:T$97)</f>
        <v>0</v>
      </c>
      <c r="R1713" s="9"/>
      <c r="S1713" s="10"/>
      <c r="T1713" s="11"/>
      <c r="U1713" s="6">
        <f>SUMIF(V$67:V$97,$D1713,X$67:X$97)</f>
        <v>0</v>
      </c>
      <c r="V1713" s="9"/>
      <c r="W1713" s="10"/>
      <c r="X1713" s="11"/>
      <c r="Y1713" s="6">
        <f>SUMIF(Z$67:Z$97,$D1713,AB$67:AB$97)</f>
        <v>0</v>
      </c>
      <c r="Z1713" s="9"/>
      <c r="AA1713" s="10"/>
      <c r="AB1713" s="11"/>
      <c r="AC1713" s="6">
        <f>SUMIF(AD$67:AD$97,$D1712,AF$67:AF$97)</f>
        <v>0</v>
      </c>
      <c r="AD1713" s="9"/>
      <c r="AE1713" s="10"/>
      <c r="AF1713" s="11"/>
      <c r="AG1713" s="6">
        <f>SUMIF(AH$67:AH$97,$D1713,AJ$67:AJ$97)</f>
        <v>0</v>
      </c>
      <c r="AH1713" s="9"/>
      <c r="AI1713" s="10"/>
      <c r="AJ1713" s="11"/>
      <c r="AK1713" s="6">
        <f>SUMIF(AL$67:AL$97,$D1713,AN$67:AN$97)</f>
        <v>0</v>
      </c>
      <c r="AL1713" s="9"/>
      <c r="AM1713" s="10"/>
      <c r="AN1713" s="11"/>
      <c r="AO1713" s="6">
        <f>SUMIF(AP$67:AP$97,$D1713,AR$67:AR$97)</f>
        <v>0</v>
      </c>
      <c r="AP1713" s="9"/>
      <c r="AQ1713" s="10"/>
      <c r="AR1713" s="11"/>
      <c r="AS1713" s="6">
        <f>SUMIF(AT$67:AT$97,$D1713,AV$67:AV$97)</f>
        <v>0</v>
      </c>
      <c r="AT1713" s="9"/>
      <c r="AU1713" s="10"/>
      <c r="AV1713" s="11"/>
      <c r="AW1713" s="6">
        <f>SUMIF(AX$67:AX$97,$D1713,AZ$67:AZ$97)</f>
        <v>0</v>
      </c>
      <c r="AX1713" s="9"/>
      <c r="AY1713" s="10"/>
      <c r="AZ1713" s="11"/>
      <c r="BA1713" s="6">
        <f>SUMIF(BB$67:BB$97,$D1713,BD$67:BD$97)</f>
        <v>0</v>
      </c>
      <c r="BB1713" s="9"/>
      <c r="BC1713" s="10"/>
      <c r="BD1713" s="11"/>
      <c r="BE1713" s="6">
        <f>SUMIF(BF$67:BF$97,$D1713,BH$67:BH$97)</f>
        <v>0</v>
      </c>
      <c r="BF1713" s="9"/>
      <c r="BG1713" s="10"/>
      <c r="BH1713" s="11"/>
      <c r="BI1713" s="6">
        <f>SUMIF(BJ$67:BJ$97,$D1713,BL$67:BL$97)</f>
        <v>0</v>
      </c>
      <c r="BJ1713" s="9"/>
      <c r="BK1713" s="10"/>
      <c r="BL1713" s="11"/>
      <c r="BM1713" s="6">
        <f>SUMIF(BN$67:BN$97,$D1713,BP$67:BP$97)</f>
        <v>0</v>
      </c>
      <c r="BN1713" s="9"/>
      <c r="BO1713" s="10"/>
      <c r="BP1713" s="11"/>
      <c r="BQ1713" s="6">
        <f>SUMIF(BR$67:BR$97,$D1713,BT$67:BT$97)</f>
        <v>0</v>
      </c>
      <c r="BR1713" s="9"/>
      <c r="BS1713" s="10"/>
      <c r="BT1713" s="11"/>
      <c r="BU1713" s="6">
        <f>SUMIF(BV$67:BV$97,$D1713,BX$67:BX$97)</f>
        <v>0</v>
      </c>
      <c r="BV1713" s="9"/>
      <c r="BW1713" s="10"/>
      <c r="BX1713" s="11"/>
      <c r="BY1713" s="6">
        <f>SUMIF(BZ$67:BZ$97,$D1713,CB$67:CB$97)</f>
        <v>0</v>
      </c>
      <c r="BZ1713" s="9"/>
      <c r="CA1713" s="10"/>
      <c r="CB1713" s="11"/>
      <c r="CC1713" s="6">
        <f>SUMIF(CD$67:CD$97,$D1713,CF$67:CF$97)</f>
        <v>0</v>
      </c>
      <c r="CD1713" s="9"/>
      <c r="CE1713" s="10"/>
      <c r="CF1713" s="11"/>
      <c r="CG1713" s="6">
        <f>SUMIF(CH$67:CH$97,$D1713,CJ$67:CJ$97)</f>
        <v>0</v>
      </c>
      <c r="CH1713" s="9"/>
      <c r="CI1713" s="10"/>
      <c r="CJ1713" s="11"/>
      <c r="CK1713" s="6">
        <f>SUMIF(CL$67:CL$97,$D1713,CN$67:CN$97)</f>
        <v>0</v>
      </c>
      <c r="CL1713" s="9"/>
      <c r="CM1713" s="10"/>
      <c r="CN1713" s="11"/>
      <c r="CO1713" s="6">
        <f>SUMIF(CP$67:CP$97,$D1713,CR$67:CR$97)</f>
        <v>0</v>
      </c>
      <c r="CP1713" s="9"/>
      <c r="CQ1713" s="10"/>
      <c r="CR1713" s="11"/>
      <c r="CS1713" s="6">
        <f>SUMIF(CT$67:CT$97,$D1713,CV$67:CV$97)</f>
        <v>0</v>
      </c>
      <c r="CT1713" s="9"/>
      <c r="CU1713" s="10"/>
      <c r="CV1713" s="11"/>
      <c r="CW1713" s="6">
        <f>SUMIF(CX$67:CX$97,$D1713,CZ$67:CZ$97)</f>
        <v>0</v>
      </c>
      <c r="CX1713" s="9"/>
      <c r="CY1713" s="10"/>
      <c r="CZ1713" s="11"/>
      <c r="DA1713" s="6">
        <f>SUMIF(DB$67:DB$97,$D1713,DD$67:DD$97)</f>
        <v>0</v>
      </c>
      <c r="DB1713" s="9"/>
      <c r="DC1713" s="10"/>
      <c r="DD1713" s="11"/>
      <c r="DE1713" s="6">
        <f>SUMIF(DF$67:DF$97,$D1713,DH$67:DH$97)</f>
        <v>0</v>
      </c>
      <c r="DF1713" s="9"/>
      <c r="DG1713" s="10"/>
      <c r="DH1713" s="11"/>
      <c r="DI1713" s="6">
        <f>SUMIF(DJ$67:DJ$97,$D1713,DL$67:DL$97)</f>
        <v>0</v>
      </c>
      <c r="DJ1713" s="9"/>
      <c r="DK1713" s="10"/>
      <c r="DL1713" s="11"/>
      <c r="DM1713" s="6">
        <f>SUMIF(DN$67:DN$97,$D1713,DP$67:DP$97)</f>
        <v>0</v>
      </c>
      <c r="DN1713" s="9"/>
      <c r="DO1713" s="10"/>
      <c r="DP1713" s="11"/>
      <c r="DQ1713" s="6">
        <f>SUMIF(DR$67:DR$97,$D1713,DT$67:DT$97)</f>
        <v>0</v>
      </c>
      <c r="DR1713" s="9"/>
      <c r="DS1713" s="10"/>
      <c r="DT1713" s="11"/>
      <c r="DU1713" s="6">
        <f>SUMIF(DV$67:DV$97,$D1713,DX$67:DX$97)</f>
        <v>0</v>
      </c>
      <c r="DV1713" s="9"/>
      <c r="DW1713" s="10"/>
      <c r="DX1713" s="11"/>
      <c r="DY1713" s="6">
        <f>SUMIF(DZ$67:DZ$97,$D1713,EB$67:EB$97)</f>
        <v>0</v>
      </c>
      <c r="DZ1713" s="9"/>
      <c r="EA1713" s="10"/>
      <c r="EB1713" s="11"/>
      <c r="EC1713" s="6">
        <f>SUMIF(ED$67:ED$97,$D1713,EF$67:EF$97)</f>
        <v>0</v>
      </c>
      <c r="ED1713" s="9"/>
      <c r="EE1713" s="10"/>
      <c r="EF1713" s="11"/>
      <c r="EG1713" s="6">
        <f>SUMIF(EH$67:EH$97,$D1713,EJ$67:EJ$97)</f>
        <v>0</v>
      </c>
      <c r="EH1713" s="9"/>
      <c r="EI1713" s="10"/>
      <c r="EJ1713" s="11"/>
      <c r="EK1713" s="6">
        <f>SUMIF(EL$67:EL$97,$D1713,EN$67:EN$97)</f>
        <v>0</v>
      </c>
      <c r="EL1713" s="9"/>
      <c r="EM1713" s="10"/>
      <c r="EN1713" s="11"/>
      <c r="EO1713" s="6">
        <f>SUMIF(EP$67:EP$97,$D1713,ER$67:ER$97)</f>
        <v>0</v>
      </c>
      <c r="EP1713" s="9"/>
      <c r="EQ1713" s="10"/>
      <c r="ER1713" s="11"/>
      <c r="ES1713" s="6">
        <f>SUMIF(ET$67:ET$97,$D1713,EV$67:EV$97)</f>
        <v>0</v>
      </c>
      <c r="ET1713" s="9"/>
      <c r="EU1713" s="10"/>
      <c r="EV1713" s="11"/>
      <c r="EW1713" s="6">
        <f>SUMIF(EX$67:EX$97,$D1713,EZ$67:EZ$97)</f>
        <v>0</v>
      </c>
      <c r="EX1713" s="9"/>
      <c r="EY1713" s="10"/>
      <c r="EZ1713" s="11"/>
      <c r="FA1713" s="6">
        <f>SUMIF(FB$67:FB$97,$D1713,FD$67:FD$97)</f>
        <v>0</v>
      </c>
      <c r="FB1713" s="9"/>
      <c r="FC1713" s="10"/>
      <c r="FD1713" s="11"/>
      <c r="FE1713" s="6">
        <f>SUMIF(FF$67:FF$97,$D1713,FH$67:FH$97)</f>
        <v>0</v>
      </c>
      <c r="FF1713" s="9"/>
      <c r="FG1713" s="10"/>
      <c r="FH1713" s="11"/>
      <c r="FI1713" s="6">
        <f>SUMIF(FJ$67:FJ$97,$D1713,FL$67:FL$97)</f>
        <v>0</v>
      </c>
      <c r="FJ1713" s="9"/>
      <c r="FK1713" s="10"/>
      <c r="FL1713" s="11"/>
      <c r="FM1713" s="6">
        <f>SUMIF(FN$67:FN$97,$D1713,FP$67:FP$97)</f>
        <v>0</v>
      </c>
      <c r="FN1713" s="9"/>
      <c r="FO1713" s="10"/>
      <c r="FP1713" s="11"/>
      <c r="FQ1713" s="6">
        <f>SUMIF(FR$67:FR$97,$D1713,FT$67:FT$97)</f>
        <v>0</v>
      </c>
      <c r="FR1713" s="9"/>
      <c r="FS1713" s="10"/>
      <c r="FT1713" s="11"/>
      <c r="FU1713" s="6">
        <f>SUMIF(FV$67:FV$97,$D1713,FX$67:FX$97)</f>
        <v>0</v>
      </c>
      <c r="FV1713" s="9"/>
      <c r="FW1713" s="10"/>
      <c r="FX1713" s="11"/>
      <c r="FY1713" s="6">
        <f>SUMIF(FZ$67:FZ$97,$D1713,GB$67:GB$97)</f>
        <v>0</v>
      </c>
      <c r="FZ1713" s="9"/>
      <c r="GA1713" s="10"/>
      <c r="GB1713" s="11"/>
      <c r="GC1713" s="6">
        <f>SUMIF(GD$67:GD$97,$D1713,GF$67:GF$97)</f>
        <v>0</v>
      </c>
      <c r="GD1713" s="9"/>
      <c r="GE1713" s="10"/>
      <c r="GF1713" s="11"/>
      <c r="GG1713" s="6">
        <f>SUMIF(GH$67:GH$97,$D1713,GJ$67:GJ$97)</f>
        <v>0</v>
      </c>
      <c r="GH1713" s="9"/>
      <c r="GI1713" s="10"/>
      <c r="GJ1713" s="11"/>
      <c r="GK1713" s="6">
        <f>SUMIF(GL$67:GL$97,$D1713,GN$67:GN$97)</f>
        <v>0</v>
      </c>
      <c r="GL1713" s="9"/>
      <c r="GM1713" s="10"/>
      <c r="GN1713" s="11"/>
      <c r="GO1713" s="6">
        <f>SUMIF(GP$67:GP$97,$D1713,GR$67:GR$97)</f>
        <v>0</v>
      </c>
      <c r="GP1713" s="9"/>
      <c r="GQ1713" s="10"/>
      <c r="GR1713" s="11"/>
      <c r="GS1713" s="6">
        <f>SUMIF(GT$67:GT$97,$D1713,GV$67:GV$97)</f>
        <v>0</v>
      </c>
      <c r="GT1713" s="9"/>
      <c r="GU1713" s="10"/>
      <c r="GV1713" s="20"/>
      <c r="GW1713" s="19">
        <f t="shared" si="39"/>
        <v>0</v>
      </c>
      <c r="GX1713" s="472"/>
      <c r="GY1713" s="473"/>
    </row>
    <row r="1714" spans="1:207" ht="15.75" customHeight="1">
      <c r="A1714" s="236" t="s">
        <v>78</v>
      </c>
      <c r="B1714" s="475"/>
      <c r="C1714" s="287" t="s">
        <v>149</v>
      </c>
      <c r="D1714" s="237" t="s">
        <v>136</v>
      </c>
      <c r="E1714" s="206">
        <f>SUMIF(F$98:F$128,$D1714,H$98:H$128)</f>
        <v>0</v>
      </c>
      <c r="F1714" s="9"/>
      <c r="G1714" s="10"/>
      <c r="H1714" s="11"/>
      <c r="I1714" s="6">
        <f>SUMIF(J$98:J$128,$D1714,L$98:L$128)</f>
        <v>0</v>
      </c>
      <c r="J1714" s="9"/>
      <c r="K1714" s="10"/>
      <c r="L1714" s="11"/>
      <c r="M1714" s="6">
        <f>SUMIF(N$98:N$128,$D1714,P$98:P$128)</f>
        <v>0</v>
      </c>
      <c r="N1714" s="9"/>
      <c r="O1714" s="10"/>
      <c r="P1714" s="11"/>
      <c r="Q1714" s="6">
        <f>SUMIF(R$98:R$128,$D1714,T$98:T$128)</f>
        <v>0</v>
      </c>
      <c r="R1714" s="9"/>
      <c r="S1714" s="10"/>
      <c r="T1714" s="11"/>
      <c r="U1714" s="6">
        <f>SUMIF(V$98:V$128,$D1714,X$98:X$128)</f>
        <v>0</v>
      </c>
      <c r="V1714" s="9"/>
      <c r="W1714" s="10"/>
      <c r="X1714" s="11"/>
      <c r="Y1714" s="6">
        <f>SUMIF(Z$98:Z$128,$D1714,AB$98:AB$128)</f>
        <v>0</v>
      </c>
      <c r="Z1714" s="9"/>
      <c r="AA1714" s="10"/>
      <c r="AB1714" s="11"/>
      <c r="AC1714" s="6">
        <f>SUMIF(AD$98:AD$128,$D1714,AF$98:AF$128)</f>
        <v>0</v>
      </c>
      <c r="AD1714" s="9"/>
      <c r="AE1714" s="10"/>
      <c r="AF1714" s="11"/>
      <c r="AG1714" s="6">
        <f>SUMIF(AH$98:AH$128,$D1714,AJ$98:AJ$128)</f>
        <v>0</v>
      </c>
      <c r="AH1714" s="9"/>
      <c r="AI1714" s="10"/>
      <c r="AJ1714" s="11"/>
      <c r="AK1714" s="6">
        <f>SUMIF(AL$98:AL$128,$D1714,AN$98:AN$128)</f>
        <v>0</v>
      </c>
      <c r="AL1714" s="9"/>
      <c r="AM1714" s="10"/>
      <c r="AN1714" s="11"/>
      <c r="AO1714" s="6">
        <f>SUMIF(AP$98:AP$128,$D1714,AR$98:AR$128)</f>
        <v>0</v>
      </c>
      <c r="AP1714" s="9"/>
      <c r="AQ1714" s="10"/>
      <c r="AR1714" s="11"/>
      <c r="AS1714" s="6">
        <f>SUMIF(AT$98:AT$128,$D1714,AV$98:AV$128)</f>
        <v>0</v>
      </c>
      <c r="AT1714" s="9"/>
      <c r="AU1714" s="10"/>
      <c r="AV1714" s="11"/>
      <c r="AW1714" s="6">
        <f>SUMIF(AX$98:AX$128,$D1714,AZ$98:AZ$128)</f>
        <v>0</v>
      </c>
      <c r="AX1714" s="9"/>
      <c r="AY1714" s="10"/>
      <c r="AZ1714" s="11"/>
      <c r="BA1714" s="6">
        <f>SUMIF(BB$98:BB$128,$D1714,BD$98:BD$128)</f>
        <v>0</v>
      </c>
      <c r="BB1714" s="9"/>
      <c r="BC1714" s="10"/>
      <c r="BD1714" s="11"/>
      <c r="BE1714" s="6">
        <f>SUMIF(BF$98:BF$128,$D1714,BH$98:BH$128)</f>
        <v>0</v>
      </c>
      <c r="BF1714" s="9"/>
      <c r="BG1714" s="10"/>
      <c r="BH1714" s="11"/>
      <c r="BI1714" s="6">
        <f>SUMIF(BJ$98:BJ$128,$D1714,BL$98:BL$128)</f>
        <v>0</v>
      </c>
      <c r="BJ1714" s="9"/>
      <c r="BK1714" s="10"/>
      <c r="BL1714" s="11"/>
      <c r="BM1714" s="6">
        <f>SUMIF(BN$98:BN$128,$D1714,BP$98:BP$128)</f>
        <v>0</v>
      </c>
      <c r="BN1714" s="9"/>
      <c r="BO1714" s="10"/>
      <c r="BP1714" s="11"/>
      <c r="BQ1714" s="6">
        <f>SUMIF(BR$98:BR$128,$D1714,BT$98:BT$128)</f>
        <v>0</v>
      </c>
      <c r="BR1714" s="9"/>
      <c r="BS1714" s="10"/>
      <c r="BT1714" s="11"/>
      <c r="BU1714" s="6">
        <f>SUMIF(BV$98:BV$128,$D1714,BX$98:BX$128)</f>
        <v>0</v>
      </c>
      <c r="BV1714" s="9"/>
      <c r="BW1714" s="10"/>
      <c r="BX1714" s="11"/>
      <c r="BY1714" s="6">
        <f>SUMIF(BZ$98:BZ$128,$D1714,CB$98:CB$128)</f>
        <v>0</v>
      </c>
      <c r="BZ1714" s="9"/>
      <c r="CA1714" s="10"/>
      <c r="CB1714" s="11"/>
      <c r="CC1714" s="6">
        <f>SUMIF(CD$98:CD$128,$D1714,CF$98:CF$128)</f>
        <v>0</v>
      </c>
      <c r="CD1714" s="9"/>
      <c r="CE1714" s="10"/>
      <c r="CF1714" s="11"/>
      <c r="CG1714" s="6">
        <f>SUMIF(CH$98:CH$128,$D1714,CJ$98:CJ$128)</f>
        <v>0</v>
      </c>
      <c r="CH1714" s="9"/>
      <c r="CI1714" s="10"/>
      <c r="CJ1714" s="11"/>
      <c r="CK1714" s="6">
        <f>SUMIF(CL$98:CL$128,$D1714,CN$98:CN$128)</f>
        <v>0</v>
      </c>
      <c r="CL1714" s="9"/>
      <c r="CM1714" s="10"/>
      <c r="CN1714" s="11"/>
      <c r="CO1714" s="6">
        <f>SUMIF(CP$98:CP$128,$D1714,CR$98:CR$128)</f>
        <v>0</v>
      </c>
      <c r="CP1714" s="9"/>
      <c r="CQ1714" s="10"/>
      <c r="CR1714" s="11"/>
      <c r="CS1714" s="6">
        <f>SUMIF(CT$98:CT$128,$D1714,CV$98:CV$128)</f>
        <v>0</v>
      </c>
      <c r="CT1714" s="9"/>
      <c r="CU1714" s="10"/>
      <c r="CV1714" s="11"/>
      <c r="CW1714" s="6">
        <f>SUMIF(CX$98:CX$128,$D1714,CZ$98:CZ$128)</f>
        <v>0</v>
      </c>
      <c r="CX1714" s="9"/>
      <c r="CY1714" s="10"/>
      <c r="CZ1714" s="11"/>
      <c r="DA1714" s="6">
        <f>SUMIF(DB$98:DB$128,$D1714,DD$98:DD$128)</f>
        <v>0</v>
      </c>
      <c r="DB1714" s="9"/>
      <c r="DC1714" s="10"/>
      <c r="DD1714" s="11"/>
      <c r="DE1714" s="6">
        <f>SUMIF(DF$98:DF$128,$D1714,DH$98:DH$128)</f>
        <v>0</v>
      </c>
      <c r="DF1714" s="9"/>
      <c r="DG1714" s="10"/>
      <c r="DH1714" s="11"/>
      <c r="DI1714" s="6">
        <f>SUMIF(DJ$98:DJ$128,$D1714,DL$98:DL$128)</f>
        <v>0</v>
      </c>
      <c r="DJ1714" s="9"/>
      <c r="DK1714" s="10"/>
      <c r="DL1714" s="11"/>
      <c r="DM1714" s="6">
        <f>SUMIF(DN$98:DN$128,$D1714,DP$98:DP$128)</f>
        <v>0</v>
      </c>
      <c r="DN1714" s="9"/>
      <c r="DO1714" s="10"/>
      <c r="DP1714" s="11"/>
      <c r="DQ1714" s="6">
        <f>SUMIF(DR$98:DR$128,$D1714,DT$98:DT$128)</f>
        <v>0</v>
      </c>
      <c r="DR1714" s="9"/>
      <c r="DS1714" s="10"/>
      <c r="DT1714" s="11"/>
      <c r="DU1714" s="6">
        <f>SUMIF(DV$98:DV$128,$D1714,DX$98:DX$128)</f>
        <v>0</v>
      </c>
      <c r="DV1714" s="9"/>
      <c r="DW1714" s="10"/>
      <c r="DX1714" s="11"/>
      <c r="DY1714" s="6">
        <f>SUMIF(DZ$98:DZ$128,$D1714,EB$98:EB$128)</f>
        <v>0</v>
      </c>
      <c r="DZ1714" s="9"/>
      <c r="EA1714" s="10"/>
      <c r="EB1714" s="11"/>
      <c r="EC1714" s="6">
        <f>SUMIF(ED$98:ED$128,$D1714,EF$98:EF$128)</f>
        <v>0</v>
      </c>
      <c r="ED1714" s="9"/>
      <c r="EE1714" s="10"/>
      <c r="EF1714" s="11"/>
      <c r="EG1714" s="6">
        <f>SUMIF(EH$98:EH$128,$D1714,EJ$98:EJ$128)</f>
        <v>0</v>
      </c>
      <c r="EH1714" s="9"/>
      <c r="EI1714" s="10"/>
      <c r="EJ1714" s="11"/>
      <c r="EK1714" s="6">
        <f>SUMIF(EL$98:EL$128,$D1714,EN$98:EN$128)</f>
        <v>0</v>
      </c>
      <c r="EL1714" s="9"/>
      <c r="EM1714" s="10"/>
      <c r="EN1714" s="11"/>
      <c r="EO1714" s="6">
        <f>SUMIF(EP$98:EP$128,$D1714,ER$98:ER$128)</f>
        <v>0</v>
      </c>
      <c r="EP1714" s="9"/>
      <c r="EQ1714" s="10"/>
      <c r="ER1714" s="11"/>
      <c r="ES1714" s="6">
        <f>SUMIF(ET$98:ET$128,$D1714,EV$98:EV$128)</f>
        <v>0</v>
      </c>
      <c r="ET1714" s="9"/>
      <c r="EU1714" s="10"/>
      <c r="EV1714" s="11"/>
      <c r="EW1714" s="6">
        <f>SUMIF(EX$98:EX$128,$D1714,EZ$98:EZ$128)</f>
        <v>0</v>
      </c>
      <c r="EX1714" s="9"/>
      <c r="EY1714" s="10"/>
      <c r="EZ1714" s="11"/>
      <c r="FA1714" s="6">
        <f>SUMIF(FB$98:FB$128,$D1714,FD$98:FD$128)</f>
        <v>0</v>
      </c>
      <c r="FB1714" s="9"/>
      <c r="FC1714" s="10"/>
      <c r="FD1714" s="11"/>
      <c r="FE1714" s="6">
        <f>SUMIF(FF$98:FF$128,$D1714,FH$98:FH$128)</f>
        <v>0</v>
      </c>
      <c r="FF1714" s="9"/>
      <c r="FG1714" s="10"/>
      <c r="FH1714" s="11"/>
      <c r="FI1714" s="6">
        <f>SUMIF(FJ$98:FJ$128,$D1714,FL$98:FL$128)</f>
        <v>0</v>
      </c>
      <c r="FJ1714" s="9"/>
      <c r="FK1714" s="10"/>
      <c r="FL1714" s="11"/>
      <c r="FM1714" s="6">
        <f>SUMIF(FN$98:FN$128,$D1714,FP$98:FP$128)</f>
        <v>0</v>
      </c>
      <c r="FN1714" s="9"/>
      <c r="FO1714" s="10"/>
      <c r="FP1714" s="11"/>
      <c r="FQ1714" s="6">
        <f>SUMIF(FR$98:FR$128,$D1714,FT$98:FT$128)</f>
        <v>0</v>
      </c>
      <c r="FR1714" s="9"/>
      <c r="FS1714" s="10"/>
      <c r="FT1714" s="11"/>
      <c r="FU1714" s="6">
        <f>SUMIF(FV$98:FV$128,$D1714,FX$98:FX$128)</f>
        <v>0</v>
      </c>
      <c r="FV1714" s="9"/>
      <c r="FW1714" s="10"/>
      <c r="FX1714" s="11"/>
      <c r="FY1714" s="6">
        <f>SUMIF(FZ$98:FZ$128,$D1714,GB$98:GB$128)</f>
        <v>0</v>
      </c>
      <c r="FZ1714" s="9"/>
      <c r="GA1714" s="10"/>
      <c r="GB1714" s="11"/>
      <c r="GC1714" s="6">
        <f>SUMIF(GD$98:GD$128,$D1714,GF$98:GF$128)</f>
        <v>0</v>
      </c>
      <c r="GD1714" s="9"/>
      <c r="GE1714" s="10"/>
      <c r="GF1714" s="11"/>
      <c r="GG1714" s="6">
        <f>SUMIF(GH$98:GH$128,$D1714,GJ$98:GJ$128)</f>
        <v>0</v>
      </c>
      <c r="GH1714" s="9"/>
      <c r="GI1714" s="10"/>
      <c r="GJ1714" s="11"/>
      <c r="GK1714" s="6">
        <f>SUMIF(GL$98:GL$128,$D1714,GN$98:GN$128)</f>
        <v>0</v>
      </c>
      <c r="GL1714" s="9"/>
      <c r="GM1714" s="10"/>
      <c r="GN1714" s="11"/>
      <c r="GO1714" s="6">
        <f>SUMIF(GP$98:GP$128,$D1714,GR$98:GR$128)</f>
        <v>0</v>
      </c>
      <c r="GP1714" s="9"/>
      <c r="GQ1714" s="10"/>
      <c r="GR1714" s="11"/>
      <c r="GS1714" s="6">
        <f>SUMIF(GT$98:GT$128,$D1714,GV$98:GV$128)</f>
        <v>0</v>
      </c>
      <c r="GT1714" s="9"/>
      <c r="GU1714" s="10"/>
      <c r="GV1714" s="20"/>
      <c r="GW1714" s="19">
        <f t="shared" si="39"/>
        <v>0</v>
      </c>
      <c r="GX1714" s="472"/>
      <c r="GY1714" s="473"/>
    </row>
    <row r="1715" spans="1:207" ht="15.75" customHeight="1">
      <c r="A1715" s="236" t="s">
        <v>79</v>
      </c>
      <c r="B1715" s="475"/>
      <c r="C1715" s="287" t="s">
        <v>149</v>
      </c>
      <c r="D1715" s="237" t="s">
        <v>136</v>
      </c>
      <c r="E1715" s="206">
        <f>SUMIF(F$129:F$159,$D1715,H$129:H$159)</f>
        <v>0</v>
      </c>
      <c r="F1715" s="9"/>
      <c r="G1715" s="10"/>
      <c r="H1715" s="11"/>
      <c r="I1715" s="6">
        <f>SUMIF(J$129:J$159,$D1715,L$129:L$159)</f>
        <v>0</v>
      </c>
      <c r="J1715" s="9"/>
      <c r="K1715" s="10"/>
      <c r="L1715" s="11"/>
      <c r="M1715" s="6">
        <f>SUMIF(N$129:N$159,$D1715,P$129:P$159)</f>
        <v>0</v>
      </c>
      <c r="N1715" s="9"/>
      <c r="O1715" s="10"/>
      <c r="P1715" s="11"/>
      <c r="Q1715" s="6">
        <f>SUMIF(R$129:R$159,$D1715,T$129:T$159)</f>
        <v>0</v>
      </c>
      <c r="R1715" s="9"/>
      <c r="S1715" s="10"/>
      <c r="T1715" s="11"/>
      <c r="U1715" s="6">
        <f>SUMIF(V$129:V$159,$D1715,X$129:X$159)</f>
        <v>0</v>
      </c>
      <c r="V1715" s="9"/>
      <c r="W1715" s="10"/>
      <c r="X1715" s="11"/>
      <c r="Y1715" s="6">
        <f>SUMIF(Z$129:Z$159,$D1715,AB$129:AB$159)</f>
        <v>0</v>
      </c>
      <c r="Z1715" s="9"/>
      <c r="AA1715" s="10"/>
      <c r="AB1715" s="11"/>
      <c r="AC1715" s="6">
        <f>SUMIF(AD$129:AD$159,$D1715,AF$129:AF$159)</f>
        <v>0</v>
      </c>
      <c r="AD1715" s="9"/>
      <c r="AE1715" s="10"/>
      <c r="AF1715" s="11"/>
      <c r="AG1715" s="6">
        <f>SUMIF(AH$129:AH$159,$D1715,AJ$129:AJ$159)</f>
        <v>0</v>
      </c>
      <c r="AH1715" s="9"/>
      <c r="AI1715" s="10"/>
      <c r="AJ1715" s="11"/>
      <c r="AK1715" s="6">
        <f>SUMIF(AL$129:AL$159,$D1715,AN$129:AN$159)</f>
        <v>0</v>
      </c>
      <c r="AL1715" s="9"/>
      <c r="AM1715" s="10"/>
      <c r="AN1715" s="11"/>
      <c r="AO1715" s="6">
        <f>SUMIF(AP$129:AP$159,$D1715,AR$129:AR$159)</f>
        <v>0</v>
      </c>
      <c r="AP1715" s="9"/>
      <c r="AQ1715" s="10"/>
      <c r="AR1715" s="11"/>
      <c r="AS1715" s="6">
        <f>SUMIF(AT$129:AT$159,$D1715,AV$129:AV$159)</f>
        <v>0</v>
      </c>
      <c r="AT1715" s="9"/>
      <c r="AU1715" s="10"/>
      <c r="AV1715" s="11"/>
      <c r="AW1715" s="6">
        <f>SUMIF(AX$129:AX$159,$D1715,AZ$129:AZ$159)</f>
        <v>0</v>
      </c>
      <c r="AX1715" s="9"/>
      <c r="AY1715" s="10"/>
      <c r="AZ1715" s="11"/>
      <c r="BA1715" s="6">
        <f>SUMIF(BB$129:BB$159,$D1715,BD$129:BD$159)</f>
        <v>0</v>
      </c>
      <c r="BB1715" s="9"/>
      <c r="BC1715" s="10"/>
      <c r="BD1715" s="11"/>
      <c r="BE1715" s="6">
        <f>SUMIF(BF$129:BF$159,$D1715,BH$129:BH$159)</f>
        <v>0</v>
      </c>
      <c r="BF1715" s="9"/>
      <c r="BG1715" s="10"/>
      <c r="BH1715" s="11"/>
      <c r="BI1715" s="6">
        <f>SUMIF(BJ$129:BJ$159,$D1715,BL$129:BL$159)</f>
        <v>0</v>
      </c>
      <c r="BJ1715" s="9"/>
      <c r="BK1715" s="10"/>
      <c r="BL1715" s="11"/>
      <c r="BM1715" s="6">
        <f>SUMIF(BN$129:BN$159,$D1715,BP$129:BP$159)</f>
        <v>0</v>
      </c>
      <c r="BN1715" s="9"/>
      <c r="BO1715" s="10"/>
      <c r="BP1715" s="11"/>
      <c r="BQ1715" s="6">
        <f>SUMIF(BR$129:BR$159,$D1715,BT$129:BT$159)</f>
        <v>0</v>
      </c>
      <c r="BR1715" s="9"/>
      <c r="BS1715" s="10"/>
      <c r="BT1715" s="11"/>
      <c r="BU1715" s="6">
        <f>SUMIF(BV$129:BV$159,$D1715,BX$129:BX$159)</f>
        <v>0</v>
      </c>
      <c r="BV1715" s="9"/>
      <c r="BW1715" s="10"/>
      <c r="BX1715" s="11"/>
      <c r="BY1715" s="6">
        <f>SUMIF(BZ$129:BZ$159,$D1715,CB$129:CB$159)</f>
        <v>0</v>
      </c>
      <c r="BZ1715" s="9"/>
      <c r="CA1715" s="10"/>
      <c r="CB1715" s="11"/>
      <c r="CC1715" s="6">
        <f>SUMIF(CD$129:CD$159,$D1715,CF$129:CF$159)</f>
        <v>0</v>
      </c>
      <c r="CD1715" s="9"/>
      <c r="CE1715" s="10"/>
      <c r="CF1715" s="11"/>
      <c r="CG1715" s="6">
        <f>SUMIF(CH$129:CH$159,$D1715,CJ$129:CJ$159)</f>
        <v>0</v>
      </c>
      <c r="CH1715" s="9"/>
      <c r="CI1715" s="10"/>
      <c r="CJ1715" s="11"/>
      <c r="CK1715" s="6">
        <f>SUMIF(CL$129:CL$159,$D1715,CN$129:CN$159)</f>
        <v>0</v>
      </c>
      <c r="CL1715" s="9"/>
      <c r="CM1715" s="10"/>
      <c r="CN1715" s="11"/>
      <c r="CO1715" s="6">
        <f>SUMIF(CP$129:CP$159,$D1715,CR$129:CR$159)</f>
        <v>0</v>
      </c>
      <c r="CP1715" s="9"/>
      <c r="CQ1715" s="10"/>
      <c r="CR1715" s="11"/>
      <c r="CS1715" s="6">
        <f>SUMIF(CT$129:CT$159,$D1715,CV$129:CV$159)</f>
        <v>0</v>
      </c>
      <c r="CT1715" s="9"/>
      <c r="CU1715" s="10"/>
      <c r="CV1715" s="11"/>
      <c r="CW1715" s="6">
        <f>SUMIF(CX$129:CX$159,$D1715,CZ$129:CZ$159)</f>
        <v>0</v>
      </c>
      <c r="CX1715" s="9"/>
      <c r="CY1715" s="10"/>
      <c r="CZ1715" s="11"/>
      <c r="DA1715" s="6">
        <f>SUMIF(DB$129:DB$159,$D1715,DD$129:DD$159)</f>
        <v>0</v>
      </c>
      <c r="DB1715" s="9"/>
      <c r="DC1715" s="10"/>
      <c r="DD1715" s="11"/>
      <c r="DE1715" s="6">
        <f>SUMIF(DF$129:DF$159,$D1715,DH$129:DH$159)</f>
        <v>0</v>
      </c>
      <c r="DF1715" s="9"/>
      <c r="DG1715" s="10"/>
      <c r="DH1715" s="11"/>
      <c r="DI1715" s="6">
        <f>SUMIF(DJ$129:DJ$159,$D1715,DL$129:DL$159)</f>
        <v>0</v>
      </c>
      <c r="DJ1715" s="9"/>
      <c r="DK1715" s="10"/>
      <c r="DL1715" s="11"/>
      <c r="DM1715" s="6">
        <f>SUMIF(DN$129:DN$159,$D1715,DP$129:DP$159)</f>
        <v>0</v>
      </c>
      <c r="DN1715" s="9"/>
      <c r="DO1715" s="10"/>
      <c r="DP1715" s="11"/>
      <c r="DQ1715" s="6">
        <f>SUMIF(DR$129:DR$159,$D1715,DT$129:DT$159)</f>
        <v>0</v>
      </c>
      <c r="DR1715" s="9"/>
      <c r="DS1715" s="10"/>
      <c r="DT1715" s="11"/>
      <c r="DU1715" s="6">
        <f>SUMIF(DV$129:DV$159,$D1715,DX$129:DX$159)</f>
        <v>0</v>
      </c>
      <c r="DV1715" s="9"/>
      <c r="DW1715" s="10"/>
      <c r="DX1715" s="11"/>
      <c r="DY1715" s="6">
        <f>SUMIF(DZ$129:DZ$159,$D1715,EB$129:EB$159)</f>
        <v>0</v>
      </c>
      <c r="DZ1715" s="9"/>
      <c r="EA1715" s="10"/>
      <c r="EB1715" s="11"/>
      <c r="EC1715" s="6">
        <f>SUMIF(ED$129:ED$159,$D1715,EF$129:EF$159)</f>
        <v>0</v>
      </c>
      <c r="ED1715" s="9"/>
      <c r="EE1715" s="10"/>
      <c r="EF1715" s="11"/>
      <c r="EG1715" s="6">
        <f>SUMIF(EH$129:EH$159,$D1715,EJ$129:EJ$159)</f>
        <v>0</v>
      </c>
      <c r="EH1715" s="9"/>
      <c r="EI1715" s="10"/>
      <c r="EJ1715" s="11"/>
      <c r="EK1715" s="6">
        <f>SUMIF(EL$129:EL$159,$D1715,EN$129:EN$159)</f>
        <v>0</v>
      </c>
      <c r="EL1715" s="9"/>
      <c r="EM1715" s="10"/>
      <c r="EN1715" s="11"/>
      <c r="EO1715" s="6">
        <f>SUMIF(EP$129:EP$159,$D1715,ER$129:ER$159)</f>
        <v>0</v>
      </c>
      <c r="EP1715" s="9"/>
      <c r="EQ1715" s="10"/>
      <c r="ER1715" s="11"/>
      <c r="ES1715" s="6">
        <f>SUMIF(ET$129:ET$159,$D1715,EV$129:EV$159)</f>
        <v>0</v>
      </c>
      <c r="ET1715" s="9"/>
      <c r="EU1715" s="10"/>
      <c r="EV1715" s="11"/>
      <c r="EW1715" s="6">
        <f>SUMIF(EX$129:EX$159,$D1715,EZ$129:EZ$159)</f>
        <v>0</v>
      </c>
      <c r="EX1715" s="9"/>
      <c r="EY1715" s="10"/>
      <c r="EZ1715" s="11"/>
      <c r="FA1715" s="6">
        <f>SUMIF(FB$129:FB$159,$D1715,FD$129:FD$159)</f>
        <v>0</v>
      </c>
      <c r="FB1715" s="9"/>
      <c r="FC1715" s="10"/>
      <c r="FD1715" s="11"/>
      <c r="FE1715" s="6">
        <f>SUMIF(FF$129:FF$159,$D1715,FH$129:FH$159)</f>
        <v>0</v>
      </c>
      <c r="FF1715" s="9"/>
      <c r="FG1715" s="10"/>
      <c r="FH1715" s="11"/>
      <c r="FI1715" s="6">
        <f>SUMIF(FJ$129:FJ$159,$D1715,FL$129:FL$159)</f>
        <v>0</v>
      </c>
      <c r="FJ1715" s="9"/>
      <c r="FK1715" s="10"/>
      <c r="FL1715" s="11"/>
      <c r="FM1715" s="6">
        <f>SUMIF(FN$129:FN$159,$D1715,FP$129:FP$159)</f>
        <v>0</v>
      </c>
      <c r="FN1715" s="9"/>
      <c r="FO1715" s="10"/>
      <c r="FP1715" s="11"/>
      <c r="FQ1715" s="6">
        <f>SUMIF(FR$129:FR$159,$D1715,FT$129:FT$159)</f>
        <v>0</v>
      </c>
      <c r="FR1715" s="9"/>
      <c r="FS1715" s="10"/>
      <c r="FT1715" s="11"/>
      <c r="FU1715" s="6">
        <f>SUMIF(FV$129:FV$159,$D1715,FX$129:FX$159)</f>
        <v>0</v>
      </c>
      <c r="FV1715" s="9"/>
      <c r="FW1715" s="10"/>
      <c r="FX1715" s="11"/>
      <c r="FY1715" s="6">
        <f>SUMIF(FZ$129:FZ$159,$D1715,GB$129:GB$159)</f>
        <v>0</v>
      </c>
      <c r="FZ1715" s="9"/>
      <c r="GA1715" s="10"/>
      <c r="GB1715" s="11"/>
      <c r="GC1715" s="6">
        <f>SUMIF(GD$129:GD$159,$D1715,GF$129:GF$159)</f>
        <v>0</v>
      </c>
      <c r="GD1715" s="9"/>
      <c r="GE1715" s="10"/>
      <c r="GF1715" s="11"/>
      <c r="GG1715" s="6">
        <f>SUMIF(GH$129:GH$159,$D1715,GJ$129:GJ$159)</f>
        <v>0</v>
      </c>
      <c r="GH1715" s="9"/>
      <c r="GI1715" s="10"/>
      <c r="GJ1715" s="11"/>
      <c r="GK1715" s="6">
        <f>SUMIF(GL$129:GL$159,$D1715,GN$129:GN$159)</f>
        <v>0</v>
      </c>
      <c r="GL1715" s="9"/>
      <c r="GM1715" s="10"/>
      <c r="GN1715" s="11"/>
      <c r="GO1715" s="6">
        <f>SUMIF(GP$129:GP$159,$D1715,GR$129:GR$159)</f>
        <v>0</v>
      </c>
      <c r="GP1715" s="9"/>
      <c r="GQ1715" s="10"/>
      <c r="GR1715" s="11"/>
      <c r="GS1715" s="6">
        <f>SUMIF(GT$129:GT$159,$D1715,GV$129:GV$159)</f>
        <v>0</v>
      </c>
      <c r="GT1715" s="9"/>
      <c r="GU1715" s="10"/>
      <c r="GV1715" s="20"/>
      <c r="GW1715" s="19">
        <f t="shared" si="39"/>
        <v>0</v>
      </c>
      <c r="GX1715" s="472"/>
      <c r="GY1715" s="473"/>
    </row>
    <row r="1716" spans="1:207" ht="15.75" customHeight="1">
      <c r="A1716" s="236" t="s">
        <v>80</v>
      </c>
      <c r="B1716" s="475"/>
      <c r="C1716" s="287" t="s">
        <v>149</v>
      </c>
      <c r="D1716" s="237" t="s">
        <v>136</v>
      </c>
      <c r="E1716" s="206">
        <f>SUMIF(F$160:F$190,$D1716,H$160:H$190)</f>
        <v>0</v>
      </c>
      <c r="F1716" s="9"/>
      <c r="G1716" s="10"/>
      <c r="H1716" s="11"/>
      <c r="I1716" s="6">
        <f>SUMIF(J$160:J$190,$D1716,L$160:L$190)</f>
        <v>0</v>
      </c>
      <c r="J1716" s="9"/>
      <c r="K1716" s="10"/>
      <c r="L1716" s="11"/>
      <c r="M1716" s="6">
        <f>SUMIF(N$160:N$190,$D1716,P$160:P$190)</f>
        <v>0</v>
      </c>
      <c r="N1716" s="9"/>
      <c r="O1716" s="10"/>
      <c r="P1716" s="11"/>
      <c r="Q1716" s="6">
        <f>SUMIF(R$160:R$190,$D1716,T$160:T$190)</f>
        <v>0</v>
      </c>
      <c r="R1716" s="9"/>
      <c r="S1716" s="10"/>
      <c r="T1716" s="11"/>
      <c r="U1716" s="6">
        <f>SUMIF(V$160:V$190,$D1716,X$160:X$190)</f>
        <v>0</v>
      </c>
      <c r="V1716" s="9"/>
      <c r="W1716" s="10"/>
      <c r="X1716" s="11"/>
      <c r="Y1716" s="6">
        <f>SUMIF(Z$160:Z$190,$D1716,AB$160:AB$190)</f>
        <v>0</v>
      </c>
      <c r="Z1716" s="9"/>
      <c r="AA1716" s="10"/>
      <c r="AB1716" s="11"/>
      <c r="AC1716" s="6">
        <f>SUMIF(AD$160:AD$190,$D1716,AF$160:AF$190)</f>
        <v>0</v>
      </c>
      <c r="AD1716" s="9"/>
      <c r="AE1716" s="10"/>
      <c r="AF1716" s="11"/>
      <c r="AG1716" s="6">
        <f>SUMIF(AH$160:AH$190,$D1716,AJ$160:AJ$190)</f>
        <v>0</v>
      </c>
      <c r="AH1716" s="9"/>
      <c r="AI1716" s="10"/>
      <c r="AJ1716" s="11"/>
      <c r="AK1716" s="6">
        <f>SUMIF(AL$160:AL$190,$D1716,AN$160:AN$190)</f>
        <v>0</v>
      </c>
      <c r="AL1716" s="9"/>
      <c r="AM1716" s="10"/>
      <c r="AN1716" s="11"/>
      <c r="AO1716" s="6">
        <f>SUMIF(AP$160:AP$190,$D1716,AR$160:AR$190)</f>
        <v>0</v>
      </c>
      <c r="AP1716" s="9"/>
      <c r="AQ1716" s="10"/>
      <c r="AR1716" s="11"/>
      <c r="AS1716" s="6">
        <f>SUMIF(AT$160:AT$190,$D1716,AV$160:AV$190)</f>
        <v>0</v>
      </c>
      <c r="AT1716" s="9"/>
      <c r="AU1716" s="10"/>
      <c r="AV1716" s="11"/>
      <c r="AW1716" s="6">
        <f>SUMIF(AX$160:AX$190,$D1716,AZ$160:AZ$190)</f>
        <v>0</v>
      </c>
      <c r="AX1716" s="9"/>
      <c r="AY1716" s="10"/>
      <c r="AZ1716" s="11"/>
      <c r="BA1716" s="6">
        <f>SUMIF(BB$160:BB$190,$D1716,BD$160:BD$190)</f>
        <v>0</v>
      </c>
      <c r="BB1716" s="9"/>
      <c r="BC1716" s="10"/>
      <c r="BD1716" s="11"/>
      <c r="BE1716" s="6">
        <f>SUMIF(BF$160:BF$190,$D1716,BH$160:BH$190)</f>
        <v>0</v>
      </c>
      <c r="BF1716" s="9"/>
      <c r="BG1716" s="10"/>
      <c r="BH1716" s="11"/>
      <c r="BI1716" s="6">
        <f>SUMIF(BJ$160:BJ$190,$D1716,BL$160:BL$190)</f>
        <v>0</v>
      </c>
      <c r="BJ1716" s="9"/>
      <c r="BK1716" s="10"/>
      <c r="BL1716" s="11"/>
      <c r="BM1716" s="6">
        <f>SUMIF(BN$160:BN$190,$D1716,BP$160:BP$190)</f>
        <v>0</v>
      </c>
      <c r="BN1716" s="9"/>
      <c r="BO1716" s="10"/>
      <c r="BP1716" s="11"/>
      <c r="BQ1716" s="6">
        <f>SUMIF(BR$160:BR$190,$D1716,BT$160:BT$190)</f>
        <v>0</v>
      </c>
      <c r="BR1716" s="9"/>
      <c r="BS1716" s="10"/>
      <c r="BT1716" s="11"/>
      <c r="BU1716" s="6">
        <f>SUMIF(BV$160:BV$190,$D1716,BX$160:BX$190)</f>
        <v>0</v>
      </c>
      <c r="BV1716" s="9"/>
      <c r="BW1716" s="10"/>
      <c r="BX1716" s="11"/>
      <c r="BY1716" s="6">
        <f>SUMIF(BZ$160:BZ$190,$D1716,CB$160:CB$190)</f>
        <v>0</v>
      </c>
      <c r="BZ1716" s="9"/>
      <c r="CA1716" s="10"/>
      <c r="CB1716" s="11"/>
      <c r="CC1716" s="6">
        <f>SUMIF(CD$160:CD$190,$D1716,CF$160:CF$190)</f>
        <v>0</v>
      </c>
      <c r="CD1716" s="9"/>
      <c r="CE1716" s="10"/>
      <c r="CF1716" s="11"/>
      <c r="CG1716" s="6">
        <f>SUMIF(CH$160:CH$190,$D1716,CJ$160:CJ$190)</f>
        <v>0</v>
      </c>
      <c r="CH1716" s="9"/>
      <c r="CI1716" s="10"/>
      <c r="CJ1716" s="11"/>
      <c r="CK1716" s="6">
        <f>SUMIF(CL$160:CL$190,$D1716,CN$160:CN$190)</f>
        <v>0</v>
      </c>
      <c r="CL1716" s="9"/>
      <c r="CM1716" s="10"/>
      <c r="CN1716" s="11"/>
      <c r="CO1716" s="6">
        <f>SUMIF(CP$160:CP$190,$D1716,CR$160:CR$190)</f>
        <v>0</v>
      </c>
      <c r="CP1716" s="9"/>
      <c r="CQ1716" s="10"/>
      <c r="CR1716" s="11"/>
      <c r="CS1716" s="6">
        <f>SUMIF(CT$160:CT$190,$D1716,CV$160:CV$190)</f>
        <v>0</v>
      </c>
      <c r="CT1716" s="9"/>
      <c r="CU1716" s="10"/>
      <c r="CV1716" s="11"/>
      <c r="CW1716" s="6">
        <f>SUMIF(CX$160:CX$190,$D1716,CZ$160:CZ$190)</f>
        <v>0</v>
      </c>
      <c r="CX1716" s="9"/>
      <c r="CY1716" s="10"/>
      <c r="CZ1716" s="11"/>
      <c r="DA1716" s="6">
        <f>SUMIF(DB$160:DB$190,$D1716,DD$160:DD$190)</f>
        <v>0</v>
      </c>
      <c r="DB1716" s="9"/>
      <c r="DC1716" s="10"/>
      <c r="DD1716" s="11"/>
      <c r="DE1716" s="6">
        <f>SUMIF(DF$160:DF$190,$D1716,DH$160:DH$190)</f>
        <v>0</v>
      </c>
      <c r="DF1716" s="9"/>
      <c r="DG1716" s="10"/>
      <c r="DH1716" s="11"/>
      <c r="DI1716" s="6">
        <f>SUMIF(DJ$160:DJ$190,$D1716,DL$160:DL$190)</f>
        <v>0</v>
      </c>
      <c r="DJ1716" s="9"/>
      <c r="DK1716" s="10"/>
      <c r="DL1716" s="11"/>
      <c r="DM1716" s="6">
        <f>SUMIF(DN$160:DN$190,$D1716,DP$160:DP$190)</f>
        <v>0</v>
      </c>
      <c r="DN1716" s="9"/>
      <c r="DO1716" s="10"/>
      <c r="DP1716" s="11"/>
      <c r="DQ1716" s="6">
        <f>SUMIF(DR$160:DR$190,$D1716,DT$160:DT$190)</f>
        <v>0</v>
      </c>
      <c r="DR1716" s="9"/>
      <c r="DS1716" s="10"/>
      <c r="DT1716" s="11"/>
      <c r="DU1716" s="6">
        <f>SUMIF(DV$160:DV$190,$D1716,DX$160:DX$190)</f>
        <v>0</v>
      </c>
      <c r="DV1716" s="9"/>
      <c r="DW1716" s="10"/>
      <c r="DX1716" s="11"/>
      <c r="DY1716" s="6">
        <f>SUMIF(DZ$160:DZ$190,$D1716,EB$160:EB$190)</f>
        <v>0</v>
      </c>
      <c r="DZ1716" s="9"/>
      <c r="EA1716" s="10"/>
      <c r="EB1716" s="11"/>
      <c r="EC1716" s="6">
        <f>SUMIF(ED$160:ED$190,$D1716,EF$160:EF$190)</f>
        <v>0</v>
      </c>
      <c r="ED1716" s="9"/>
      <c r="EE1716" s="10"/>
      <c r="EF1716" s="11"/>
      <c r="EG1716" s="6">
        <f>SUMIF(EH$160:EH$190,$D1716,EJ$160:EJ$190)</f>
        <v>0</v>
      </c>
      <c r="EH1716" s="9"/>
      <c r="EI1716" s="10"/>
      <c r="EJ1716" s="11"/>
      <c r="EK1716" s="6">
        <f>SUMIF(EL$160:EL$190,$D1716,EN$160:EN$190)</f>
        <v>0</v>
      </c>
      <c r="EL1716" s="9"/>
      <c r="EM1716" s="10"/>
      <c r="EN1716" s="11"/>
      <c r="EO1716" s="6">
        <f>SUMIF(EP$160:EP$190,$D1716,ER$160:ER$190)</f>
        <v>0</v>
      </c>
      <c r="EP1716" s="9"/>
      <c r="EQ1716" s="10"/>
      <c r="ER1716" s="11"/>
      <c r="ES1716" s="6">
        <f>SUMIF(ET$160:ET$190,$D1716,EV$160:EV$190)</f>
        <v>0</v>
      </c>
      <c r="ET1716" s="9"/>
      <c r="EU1716" s="10"/>
      <c r="EV1716" s="11"/>
      <c r="EW1716" s="6">
        <f>SUMIF(EX$160:EX$190,$D1716,EZ$160:EZ$190)</f>
        <v>0</v>
      </c>
      <c r="EX1716" s="9"/>
      <c r="EY1716" s="10"/>
      <c r="EZ1716" s="11"/>
      <c r="FA1716" s="6">
        <f>SUMIF(FB$160:FB$190,$D1716,FD$160:FD$190)</f>
        <v>0</v>
      </c>
      <c r="FB1716" s="9"/>
      <c r="FC1716" s="10"/>
      <c r="FD1716" s="11"/>
      <c r="FE1716" s="6">
        <f>SUMIF(FF$160:FF$190,$D1716,FH$160:FH$190)</f>
        <v>0</v>
      </c>
      <c r="FF1716" s="9"/>
      <c r="FG1716" s="10"/>
      <c r="FH1716" s="11"/>
      <c r="FI1716" s="6">
        <f>SUMIF(FJ$160:FJ$190,$D1716,FL$160:FL$190)</f>
        <v>0</v>
      </c>
      <c r="FJ1716" s="9"/>
      <c r="FK1716" s="10"/>
      <c r="FL1716" s="11"/>
      <c r="FM1716" s="6">
        <f>SUMIF(FN$160:FN$190,$D1716,FP$160:FP$190)</f>
        <v>0</v>
      </c>
      <c r="FN1716" s="9"/>
      <c r="FO1716" s="10"/>
      <c r="FP1716" s="11"/>
      <c r="FQ1716" s="6">
        <f>SUMIF(FR$160:FR$190,$D1716,FT$160:FT$190)</f>
        <v>0</v>
      </c>
      <c r="FR1716" s="9"/>
      <c r="FS1716" s="10"/>
      <c r="FT1716" s="11"/>
      <c r="FU1716" s="6">
        <f>SUMIF(FV$160:FV$190,$D1716,FX$160:FX$190)</f>
        <v>0</v>
      </c>
      <c r="FV1716" s="9"/>
      <c r="FW1716" s="10"/>
      <c r="FX1716" s="11"/>
      <c r="FY1716" s="6">
        <f>SUMIF(FZ$160:FZ$190,$D1716,GB$160:GB$190)</f>
        <v>0</v>
      </c>
      <c r="FZ1716" s="9"/>
      <c r="GA1716" s="10"/>
      <c r="GB1716" s="11"/>
      <c r="GC1716" s="6">
        <f>SUMIF(GD$160:GD$190,$D1716,GF$160:GF$190)</f>
        <v>0</v>
      </c>
      <c r="GD1716" s="9"/>
      <c r="GE1716" s="10"/>
      <c r="GF1716" s="11"/>
      <c r="GG1716" s="6">
        <f>SUMIF(GH$160:GH$190,$D1716,GJ$160:GJ$190)</f>
        <v>0</v>
      </c>
      <c r="GH1716" s="9"/>
      <c r="GI1716" s="10"/>
      <c r="GJ1716" s="11"/>
      <c r="GK1716" s="6">
        <f>SUMIF(GL$160:GL$190,$D1716,GN$160:GN$190)</f>
        <v>0</v>
      </c>
      <c r="GL1716" s="9"/>
      <c r="GM1716" s="10"/>
      <c r="GN1716" s="11"/>
      <c r="GO1716" s="6">
        <f>SUMIF(GP$160:GP$190,$D1716,GR$160:GR$190)</f>
        <v>0</v>
      </c>
      <c r="GP1716" s="9"/>
      <c r="GQ1716" s="10"/>
      <c r="GR1716" s="11"/>
      <c r="GS1716" s="6">
        <f>SUMIF(GT$160:GT$190,$D1716,GV$160:GV$190)</f>
        <v>0</v>
      </c>
      <c r="GT1716" s="9"/>
      <c r="GU1716" s="10"/>
      <c r="GV1716" s="20"/>
      <c r="GW1716" s="19">
        <f t="shared" si="39"/>
        <v>0</v>
      </c>
      <c r="GX1716" s="472"/>
      <c r="GY1716" s="473"/>
    </row>
    <row r="1717" spans="1:207" ht="15.75" customHeight="1">
      <c r="A1717" s="236" t="s">
        <v>81</v>
      </c>
      <c r="B1717" s="475"/>
      <c r="C1717" s="287" t="s">
        <v>149</v>
      </c>
      <c r="D1717" s="237" t="s">
        <v>136</v>
      </c>
      <c r="E1717" s="206">
        <f>SUMIF(F$191:F$221,$D1717,H$191:H$221)</f>
        <v>0</v>
      </c>
      <c r="F1717" s="9"/>
      <c r="G1717" s="10"/>
      <c r="H1717" s="11"/>
      <c r="I1717" s="6">
        <f>SUMIF(J$191:J$221,$D1717,L$191:L$221)</f>
        <v>0</v>
      </c>
      <c r="J1717" s="9"/>
      <c r="K1717" s="10"/>
      <c r="L1717" s="11"/>
      <c r="M1717" s="6">
        <f>SUMIF(N$191:N$221,$D1717,P$191:P$221)</f>
        <v>0</v>
      </c>
      <c r="N1717" s="9"/>
      <c r="O1717" s="10"/>
      <c r="P1717" s="11"/>
      <c r="Q1717" s="6">
        <f>SUMIF(R$191:R$221,$D1717,T$191:T$221)</f>
        <v>0</v>
      </c>
      <c r="R1717" s="9"/>
      <c r="S1717" s="10"/>
      <c r="T1717" s="11"/>
      <c r="U1717" s="6">
        <f>SUMIF(V$191:V$221,$D1717,X$191:X$221)</f>
        <v>0</v>
      </c>
      <c r="V1717" s="9"/>
      <c r="W1717" s="10"/>
      <c r="X1717" s="11"/>
      <c r="Y1717" s="6">
        <f>SUMIF(Z$191:Z$221,$D1717,AB$191:AB$221)</f>
        <v>0</v>
      </c>
      <c r="Z1717" s="9"/>
      <c r="AA1717" s="10"/>
      <c r="AB1717" s="11"/>
      <c r="AC1717" s="6">
        <f>SUMIF(AD$191:AD$221,$D1717,AF$191:AF$221)</f>
        <v>0</v>
      </c>
      <c r="AD1717" s="9"/>
      <c r="AE1717" s="10"/>
      <c r="AF1717" s="11"/>
      <c r="AG1717" s="6">
        <f>SUMIF(AH$191:AH$221,$D1717,AJ$191:AJ$221)</f>
        <v>0</v>
      </c>
      <c r="AH1717" s="9"/>
      <c r="AI1717" s="10"/>
      <c r="AJ1717" s="11"/>
      <c r="AK1717" s="6">
        <f>SUMIF(AL$191:AL$221,$D1717,AN$191:AN$221)</f>
        <v>0</v>
      </c>
      <c r="AL1717" s="9"/>
      <c r="AM1717" s="10"/>
      <c r="AN1717" s="11"/>
      <c r="AO1717" s="6">
        <f>SUMIF(AP$191:AP$221,$D1717,AR$191:AR$221)</f>
        <v>0</v>
      </c>
      <c r="AP1717" s="9"/>
      <c r="AQ1717" s="10"/>
      <c r="AR1717" s="11"/>
      <c r="AS1717" s="6">
        <f>SUMIF(AT$191:AT$221,$D1717,AV$191:AV$221)</f>
        <v>0</v>
      </c>
      <c r="AT1717" s="9"/>
      <c r="AU1717" s="10"/>
      <c r="AV1717" s="11"/>
      <c r="AW1717" s="6">
        <f>SUMIF(AX$191:AX$221,$D1717,AZ$191:AZ$221)</f>
        <v>0</v>
      </c>
      <c r="AX1717" s="9"/>
      <c r="AY1717" s="10"/>
      <c r="AZ1717" s="11"/>
      <c r="BA1717" s="6">
        <f>SUMIF(BB$191:BB$221,$D1717,BD$191:BD$221)</f>
        <v>0</v>
      </c>
      <c r="BB1717" s="9"/>
      <c r="BC1717" s="10"/>
      <c r="BD1717" s="11"/>
      <c r="BE1717" s="6">
        <f>SUMIF(BF$191:BF$221,$D1717,BH$191:BH$221)</f>
        <v>0</v>
      </c>
      <c r="BF1717" s="9"/>
      <c r="BG1717" s="10"/>
      <c r="BH1717" s="11"/>
      <c r="BI1717" s="6">
        <f>SUMIF(BJ$191:BJ$221,$D1717,BL$191:BL$221)</f>
        <v>0</v>
      </c>
      <c r="BJ1717" s="9"/>
      <c r="BK1717" s="10"/>
      <c r="BL1717" s="11"/>
      <c r="BM1717" s="6">
        <f>SUMIF(BN$191:BN$221,$D1717,BP$191:BP$221)</f>
        <v>0</v>
      </c>
      <c r="BN1717" s="9"/>
      <c r="BO1717" s="10"/>
      <c r="BP1717" s="11"/>
      <c r="BQ1717" s="6">
        <f>SUMIF(BR$191:BR$221,$D1717,BT$191:BT$221)</f>
        <v>0</v>
      </c>
      <c r="BR1717" s="9"/>
      <c r="BS1717" s="10"/>
      <c r="BT1717" s="11"/>
      <c r="BU1717" s="6">
        <f>SUMIF(BV$191:BV$221,$D1717,BX$191:BX$221)</f>
        <v>0</v>
      </c>
      <c r="BV1717" s="9"/>
      <c r="BW1717" s="10"/>
      <c r="BX1717" s="11"/>
      <c r="BY1717" s="6">
        <f>SUMIF(BZ$191:BZ$221,$D1717,CB$191:CB$221)</f>
        <v>0</v>
      </c>
      <c r="BZ1717" s="9"/>
      <c r="CA1717" s="10"/>
      <c r="CB1717" s="11"/>
      <c r="CC1717" s="6">
        <f>SUMIF(CD$191:CD$221,$D1717,CF$191:CF$221)</f>
        <v>0</v>
      </c>
      <c r="CD1717" s="9"/>
      <c r="CE1717" s="10"/>
      <c r="CF1717" s="11"/>
      <c r="CG1717" s="6">
        <f>SUMIF(CH$191:CH$221,$D1717,CJ$191:CJ$221)</f>
        <v>0</v>
      </c>
      <c r="CH1717" s="9"/>
      <c r="CI1717" s="10"/>
      <c r="CJ1717" s="11"/>
      <c r="CK1717" s="6">
        <f>SUMIF(CL$191:CL$221,$D1717,CN$191:CN$221)</f>
        <v>0</v>
      </c>
      <c r="CL1717" s="9"/>
      <c r="CM1717" s="10"/>
      <c r="CN1717" s="11"/>
      <c r="CO1717" s="6">
        <f>SUMIF(CP$191:CP$221,$D1717,CR$191:CR$221)</f>
        <v>0</v>
      </c>
      <c r="CP1717" s="9"/>
      <c r="CQ1717" s="10"/>
      <c r="CR1717" s="11"/>
      <c r="CS1717" s="6">
        <f>SUMIF(CT$191:CT$221,$D1717,CV$191:CV$221)</f>
        <v>0</v>
      </c>
      <c r="CT1717" s="9"/>
      <c r="CU1717" s="10"/>
      <c r="CV1717" s="11"/>
      <c r="CW1717" s="6">
        <f>SUMIF(CX$191:CX$221,$D1717,CZ$191:CZ$221)</f>
        <v>0</v>
      </c>
      <c r="CX1717" s="9"/>
      <c r="CY1717" s="10"/>
      <c r="CZ1717" s="11"/>
      <c r="DA1717" s="6">
        <f>SUMIF(DB$191:DB$221,$D1717,DD$191:DD$221)</f>
        <v>0</v>
      </c>
      <c r="DB1717" s="9"/>
      <c r="DC1717" s="10"/>
      <c r="DD1717" s="11"/>
      <c r="DE1717" s="6">
        <f>SUMIF(DF$191:DF$221,$D1717,DH$191:DH$221)</f>
        <v>0</v>
      </c>
      <c r="DF1717" s="9"/>
      <c r="DG1717" s="10"/>
      <c r="DH1717" s="11"/>
      <c r="DI1717" s="6">
        <f>SUMIF(DJ$191:DJ$221,$D1717,DL$191:DL$221)</f>
        <v>0</v>
      </c>
      <c r="DJ1717" s="9"/>
      <c r="DK1717" s="10"/>
      <c r="DL1717" s="11"/>
      <c r="DM1717" s="6">
        <f>SUMIF(DN$191:DN$221,$D1717,DP$191:DP$221)</f>
        <v>0</v>
      </c>
      <c r="DN1717" s="9"/>
      <c r="DO1717" s="10"/>
      <c r="DP1717" s="11"/>
      <c r="DQ1717" s="6">
        <f>SUMIF(DR$191:DR$221,$D1717,DT$191:DT$221)</f>
        <v>0</v>
      </c>
      <c r="DR1717" s="9"/>
      <c r="DS1717" s="10"/>
      <c r="DT1717" s="11"/>
      <c r="DU1717" s="6">
        <f>SUMIF(DV$191:DV$221,$D1717,DX$191:DX$221)</f>
        <v>0</v>
      </c>
      <c r="DV1717" s="9"/>
      <c r="DW1717" s="10"/>
      <c r="DX1717" s="11"/>
      <c r="DY1717" s="6">
        <f>SUMIF(DZ$191:DZ$221,$D1717,EB$191:EB$221)</f>
        <v>0</v>
      </c>
      <c r="DZ1717" s="9"/>
      <c r="EA1717" s="10"/>
      <c r="EB1717" s="11"/>
      <c r="EC1717" s="6">
        <f>SUMIF(ED$191:ED$221,$D1717,EF$191:EF$221)</f>
        <v>0</v>
      </c>
      <c r="ED1717" s="9"/>
      <c r="EE1717" s="10"/>
      <c r="EF1717" s="11"/>
      <c r="EG1717" s="6">
        <f>SUMIF(EH$191:EH$221,$D1717,EJ$191:EJ$221)</f>
        <v>0</v>
      </c>
      <c r="EH1717" s="9"/>
      <c r="EI1717" s="10"/>
      <c r="EJ1717" s="11"/>
      <c r="EK1717" s="6">
        <f>SUMIF(EL$191:EL$221,$D1717,EN$191:EN$221)</f>
        <v>0</v>
      </c>
      <c r="EL1717" s="9"/>
      <c r="EM1717" s="10"/>
      <c r="EN1717" s="11"/>
      <c r="EO1717" s="6">
        <f>SUMIF(EP$191:EP$221,$D1717,ER$191:ER$221)</f>
        <v>0</v>
      </c>
      <c r="EP1717" s="9"/>
      <c r="EQ1717" s="10"/>
      <c r="ER1717" s="11"/>
      <c r="ES1717" s="6">
        <f>SUMIF(ET$191:ET$221,$D1717,EV$191:EV$221)</f>
        <v>0</v>
      </c>
      <c r="ET1717" s="9"/>
      <c r="EU1717" s="10"/>
      <c r="EV1717" s="11"/>
      <c r="EW1717" s="6">
        <f>SUMIF(EX$191:EX$221,$D1717,EZ$191:EZ$221)</f>
        <v>0</v>
      </c>
      <c r="EX1717" s="9"/>
      <c r="EY1717" s="10"/>
      <c r="EZ1717" s="11"/>
      <c r="FA1717" s="6">
        <f>SUMIF(FB$191:FB$221,$D1717,FD$191:FD$221)</f>
        <v>0</v>
      </c>
      <c r="FB1717" s="9"/>
      <c r="FC1717" s="10"/>
      <c r="FD1717" s="11"/>
      <c r="FE1717" s="6">
        <f>SUMIF(FF$191:FF$221,$D1717,FH$191:FH$221)</f>
        <v>0</v>
      </c>
      <c r="FF1717" s="9"/>
      <c r="FG1717" s="10"/>
      <c r="FH1717" s="11"/>
      <c r="FI1717" s="6">
        <f>SUMIF(FJ$191:FJ$221,$D1717,FL$191:FL$221)</f>
        <v>0</v>
      </c>
      <c r="FJ1717" s="9"/>
      <c r="FK1717" s="10"/>
      <c r="FL1717" s="11"/>
      <c r="FM1717" s="6">
        <f>SUMIF(FN$191:FN$221,$D1717,FP$191:FP$221)</f>
        <v>0</v>
      </c>
      <c r="FN1717" s="9"/>
      <c r="FO1717" s="10"/>
      <c r="FP1717" s="11"/>
      <c r="FQ1717" s="6">
        <f>SUMIF(FR$191:FR$221,$D1717,FT$191:FT$221)</f>
        <v>0</v>
      </c>
      <c r="FR1717" s="9"/>
      <c r="FS1717" s="10"/>
      <c r="FT1717" s="11"/>
      <c r="FU1717" s="6">
        <f>SUMIF(FV$191:FV$221,$D1717,FX$191:FX$221)</f>
        <v>0</v>
      </c>
      <c r="FV1717" s="9"/>
      <c r="FW1717" s="10"/>
      <c r="FX1717" s="11"/>
      <c r="FY1717" s="6">
        <f>SUMIF(FZ$191:FZ$221,$D1717,GB$191:GB$221)</f>
        <v>0</v>
      </c>
      <c r="FZ1717" s="9"/>
      <c r="GA1717" s="10"/>
      <c r="GB1717" s="11"/>
      <c r="GC1717" s="6">
        <f>SUMIF(GD$191:GD$221,$D1717,GF$191:GF$221)</f>
        <v>0</v>
      </c>
      <c r="GD1717" s="9"/>
      <c r="GE1717" s="10"/>
      <c r="GF1717" s="11"/>
      <c r="GG1717" s="6">
        <f>SUMIF(GH$191:GH$221,$D1717,GJ$191:GJ$221)</f>
        <v>0</v>
      </c>
      <c r="GH1717" s="9"/>
      <c r="GI1717" s="10"/>
      <c r="GJ1717" s="11"/>
      <c r="GK1717" s="6">
        <f>SUMIF(GL$191:GL$221,$D1717,GN$191:GN$221)</f>
        <v>0</v>
      </c>
      <c r="GL1717" s="9"/>
      <c r="GM1717" s="10"/>
      <c r="GN1717" s="11"/>
      <c r="GO1717" s="6">
        <f>SUMIF(GP$191:GP$221,$D1717,GR$191:GR$221)</f>
        <v>0</v>
      </c>
      <c r="GP1717" s="9"/>
      <c r="GQ1717" s="10"/>
      <c r="GR1717" s="11"/>
      <c r="GS1717" s="6">
        <f>SUMIF(GT$191:GT$221,$D1717,GV$191:GV$221)</f>
        <v>0</v>
      </c>
      <c r="GT1717" s="9"/>
      <c r="GU1717" s="10"/>
      <c r="GV1717" s="20"/>
      <c r="GW1717" s="19">
        <f t="shared" si="39"/>
        <v>0</v>
      </c>
      <c r="GX1717" s="472"/>
      <c r="GY1717" s="473"/>
    </row>
    <row r="1718" spans="1:207" ht="15.75" customHeight="1">
      <c r="A1718" s="236" t="s">
        <v>82</v>
      </c>
      <c r="B1718" s="475"/>
      <c r="C1718" s="287" t="s">
        <v>149</v>
      </c>
      <c r="D1718" s="237" t="s">
        <v>136</v>
      </c>
      <c r="E1718" s="206">
        <f>SUMIF(F$222:F$252,$D1718,H$222:H$252)</f>
        <v>0</v>
      </c>
      <c r="F1718" s="9"/>
      <c r="G1718" s="10"/>
      <c r="H1718" s="11"/>
      <c r="I1718" s="6">
        <f>SUMIF(J$222:J$252,$D1718,L$222:L$252)</f>
        <v>0</v>
      </c>
      <c r="J1718" s="9"/>
      <c r="K1718" s="10"/>
      <c r="L1718" s="11"/>
      <c r="M1718" s="6">
        <f>SUMIF(N$222:N$252,$D1718,P$222:P$252)</f>
        <v>0</v>
      </c>
      <c r="N1718" s="9"/>
      <c r="O1718" s="10"/>
      <c r="P1718" s="11"/>
      <c r="Q1718" s="6">
        <f>SUMIF(R$222:R$252,$D1718,T$222:T$252)</f>
        <v>0</v>
      </c>
      <c r="R1718" s="9"/>
      <c r="S1718" s="10"/>
      <c r="T1718" s="11"/>
      <c r="U1718" s="6">
        <f>SUMIF(V$222:V$252,$D1718,X$222:X$252)</f>
        <v>0</v>
      </c>
      <c r="V1718" s="9"/>
      <c r="W1718" s="10"/>
      <c r="X1718" s="11"/>
      <c r="Y1718" s="6">
        <f>SUMIF(Z$222:Z$252,$D1718,AB$222:AB$252)</f>
        <v>0</v>
      </c>
      <c r="Z1718" s="9"/>
      <c r="AA1718" s="10"/>
      <c r="AB1718" s="11"/>
      <c r="AC1718" s="6">
        <f>SUMIF(AD$222:AD$252,$D1718,AF$222:AF$252)</f>
        <v>0</v>
      </c>
      <c r="AD1718" s="9"/>
      <c r="AE1718" s="10"/>
      <c r="AF1718" s="11"/>
      <c r="AG1718" s="6">
        <f>SUMIF(AH$222:AH$252,$D1718,AJ$222:AJ$252)</f>
        <v>0</v>
      </c>
      <c r="AH1718" s="9"/>
      <c r="AI1718" s="10"/>
      <c r="AJ1718" s="11"/>
      <c r="AK1718" s="6">
        <f>SUMIF(AL$222:AL$252,$D1718,AN$222:AN$252)</f>
        <v>0</v>
      </c>
      <c r="AL1718" s="9"/>
      <c r="AM1718" s="10"/>
      <c r="AN1718" s="11"/>
      <c r="AO1718" s="6">
        <f>SUMIF(AP$222:AP$252,$D1718,AR$222:AR$252)</f>
        <v>0</v>
      </c>
      <c r="AP1718" s="9"/>
      <c r="AQ1718" s="10"/>
      <c r="AR1718" s="11"/>
      <c r="AS1718" s="6">
        <f>SUMIF(AT$222:AT$252,$D1718,AV$222:AV$252)</f>
        <v>0</v>
      </c>
      <c r="AT1718" s="9"/>
      <c r="AU1718" s="10"/>
      <c r="AV1718" s="11"/>
      <c r="AW1718" s="6">
        <f>SUMIF(AX$222:AX$252,$D1718,AZ$222:AZ$252)</f>
        <v>0</v>
      </c>
      <c r="AX1718" s="9"/>
      <c r="AY1718" s="10"/>
      <c r="AZ1718" s="11"/>
      <c r="BA1718" s="6">
        <f>SUMIF(BB$222:BB$252,$D1718,BD$222:BD$252)</f>
        <v>0</v>
      </c>
      <c r="BB1718" s="9"/>
      <c r="BC1718" s="10"/>
      <c r="BD1718" s="11"/>
      <c r="BE1718" s="6">
        <f>SUMIF(BF$222:BF$252,$D1718,BH$222:BH$252)</f>
        <v>0</v>
      </c>
      <c r="BF1718" s="9"/>
      <c r="BG1718" s="10"/>
      <c r="BH1718" s="11"/>
      <c r="BI1718" s="6">
        <f>SUMIF(BJ$222:BJ$252,$D1718,BL$222:BL$252)</f>
        <v>0</v>
      </c>
      <c r="BJ1718" s="9"/>
      <c r="BK1718" s="10"/>
      <c r="BL1718" s="11"/>
      <c r="BM1718" s="6">
        <f>SUMIF(BN$222:BN$252,$D1718,BP$222:BP$252)</f>
        <v>0</v>
      </c>
      <c r="BN1718" s="9"/>
      <c r="BO1718" s="10"/>
      <c r="BP1718" s="11"/>
      <c r="BQ1718" s="6">
        <f>SUMIF(BR$222:BR$252,$D1718,BT$222:BT$252)</f>
        <v>0</v>
      </c>
      <c r="BR1718" s="9"/>
      <c r="BS1718" s="10"/>
      <c r="BT1718" s="11"/>
      <c r="BU1718" s="6">
        <f>SUMIF(BV$222:BV$252,$D1718,BX$222:BX$252)</f>
        <v>0</v>
      </c>
      <c r="BV1718" s="9"/>
      <c r="BW1718" s="10"/>
      <c r="BX1718" s="11"/>
      <c r="BY1718" s="6">
        <f>SUMIF(BZ$222:BZ$252,$D1718,CB$222:CB$252)</f>
        <v>0</v>
      </c>
      <c r="BZ1718" s="9"/>
      <c r="CA1718" s="10"/>
      <c r="CB1718" s="11"/>
      <c r="CC1718" s="6">
        <f>SUMIF(CD$222:CD$252,$D1718,CF$222:CF$252)</f>
        <v>0</v>
      </c>
      <c r="CD1718" s="9"/>
      <c r="CE1718" s="10"/>
      <c r="CF1718" s="11"/>
      <c r="CG1718" s="6">
        <f>SUMIF(CH$222:CH$252,$D1718,CJ$222:CJ$252)</f>
        <v>0</v>
      </c>
      <c r="CH1718" s="9"/>
      <c r="CI1718" s="10"/>
      <c r="CJ1718" s="11"/>
      <c r="CK1718" s="6">
        <f>SUMIF(CL$222:CL$252,$D1718,CN$222:CN$252)</f>
        <v>0</v>
      </c>
      <c r="CL1718" s="9"/>
      <c r="CM1718" s="10"/>
      <c r="CN1718" s="11"/>
      <c r="CO1718" s="6">
        <f>SUMIF(CP$222:CP$252,$D1718,CR$222:CR$252)</f>
        <v>0</v>
      </c>
      <c r="CP1718" s="9"/>
      <c r="CQ1718" s="10"/>
      <c r="CR1718" s="11"/>
      <c r="CS1718" s="6">
        <f>SUMIF(CT$222:CT$252,$D1718,CV$222:CV$252)</f>
        <v>0</v>
      </c>
      <c r="CT1718" s="9"/>
      <c r="CU1718" s="10"/>
      <c r="CV1718" s="11"/>
      <c r="CW1718" s="6">
        <f>SUMIF(CX$222:CX$252,$D1718,CZ$222:CZ$252)</f>
        <v>0</v>
      </c>
      <c r="CX1718" s="9"/>
      <c r="CY1718" s="10"/>
      <c r="CZ1718" s="11"/>
      <c r="DA1718" s="6">
        <f>SUMIF(DB$222:DB$252,$D1718,DD$222:DD$252)</f>
        <v>0</v>
      </c>
      <c r="DB1718" s="9"/>
      <c r="DC1718" s="10"/>
      <c r="DD1718" s="11"/>
      <c r="DE1718" s="6">
        <f>SUMIF(DF$222:DF$252,$D1718,DH$222:DH$252)</f>
        <v>0</v>
      </c>
      <c r="DF1718" s="9"/>
      <c r="DG1718" s="10"/>
      <c r="DH1718" s="11"/>
      <c r="DI1718" s="6">
        <f>SUMIF(DJ$222:DJ$252,$D1718,DL$222:DL$252)</f>
        <v>0</v>
      </c>
      <c r="DJ1718" s="9"/>
      <c r="DK1718" s="10"/>
      <c r="DL1718" s="11"/>
      <c r="DM1718" s="6">
        <f>SUMIF(DN$222:DN$252,$D1718,DP$222:DP$252)</f>
        <v>0</v>
      </c>
      <c r="DN1718" s="9"/>
      <c r="DO1718" s="10"/>
      <c r="DP1718" s="11"/>
      <c r="DQ1718" s="6">
        <f>SUMIF(DR$222:DR$252,$D1718,DT$222:DT$252)</f>
        <v>0</v>
      </c>
      <c r="DR1718" s="9"/>
      <c r="DS1718" s="10"/>
      <c r="DT1718" s="11"/>
      <c r="DU1718" s="6">
        <f>SUMIF(DV$222:DV$252,$D1718,DX$222:DX$252)</f>
        <v>0</v>
      </c>
      <c r="DV1718" s="9"/>
      <c r="DW1718" s="10"/>
      <c r="DX1718" s="11"/>
      <c r="DY1718" s="6">
        <f>SUMIF(DZ$222:DZ$252,$D1718,EB$222:EB$252)</f>
        <v>0</v>
      </c>
      <c r="DZ1718" s="9"/>
      <c r="EA1718" s="10"/>
      <c r="EB1718" s="11"/>
      <c r="EC1718" s="6">
        <f>SUMIF(ED$222:ED$252,$D1718,EF$222:EF$252)</f>
        <v>0</v>
      </c>
      <c r="ED1718" s="9"/>
      <c r="EE1718" s="10"/>
      <c r="EF1718" s="11"/>
      <c r="EG1718" s="6">
        <f>SUMIF(EH$222:EH$252,$D1718,EJ$222:EJ$252)</f>
        <v>0</v>
      </c>
      <c r="EH1718" s="9"/>
      <c r="EI1718" s="10"/>
      <c r="EJ1718" s="11"/>
      <c r="EK1718" s="6">
        <f>SUMIF(EL$222:EL$252,$D1718,EN$222:EN$252)</f>
        <v>0</v>
      </c>
      <c r="EL1718" s="9"/>
      <c r="EM1718" s="10"/>
      <c r="EN1718" s="11"/>
      <c r="EO1718" s="6">
        <f>SUMIF(EP$222:EP$252,$D1718,ER$222:ER$252)</f>
        <v>0</v>
      </c>
      <c r="EP1718" s="9"/>
      <c r="EQ1718" s="10"/>
      <c r="ER1718" s="11"/>
      <c r="ES1718" s="6">
        <f>SUMIF(ET$222:ET$252,$D1718,EV$222:EV$252)</f>
        <v>0</v>
      </c>
      <c r="ET1718" s="9"/>
      <c r="EU1718" s="10"/>
      <c r="EV1718" s="11"/>
      <c r="EW1718" s="6">
        <f>SUMIF(EX$222:EX$252,$D1718,EZ$222:EZ$252)</f>
        <v>0</v>
      </c>
      <c r="EX1718" s="9"/>
      <c r="EY1718" s="10"/>
      <c r="EZ1718" s="11"/>
      <c r="FA1718" s="6">
        <f>SUMIF(FB$222:FB$252,$D1718,FD$222:FD$252)</f>
        <v>0</v>
      </c>
      <c r="FB1718" s="9"/>
      <c r="FC1718" s="10"/>
      <c r="FD1718" s="11"/>
      <c r="FE1718" s="6">
        <f>SUMIF(FF$222:FF$252,$D1718,FH$222:FH$252)</f>
        <v>0</v>
      </c>
      <c r="FF1718" s="9"/>
      <c r="FG1718" s="10"/>
      <c r="FH1718" s="11"/>
      <c r="FI1718" s="6">
        <f>SUMIF(FJ$222:FJ$252,$D1718,FL$222:FL$252)</f>
        <v>0</v>
      </c>
      <c r="FJ1718" s="9"/>
      <c r="FK1718" s="10"/>
      <c r="FL1718" s="11"/>
      <c r="FM1718" s="6">
        <f>SUMIF(FN$222:FN$252,$D1718,FP$222:FP$252)</f>
        <v>0</v>
      </c>
      <c r="FN1718" s="9"/>
      <c r="FO1718" s="10"/>
      <c r="FP1718" s="11"/>
      <c r="FQ1718" s="6">
        <f>SUMIF(FR$222:FR$252,$D1718,FT$222:FT$252)</f>
        <v>0</v>
      </c>
      <c r="FR1718" s="9"/>
      <c r="FS1718" s="10"/>
      <c r="FT1718" s="11"/>
      <c r="FU1718" s="6">
        <f>SUMIF(FV$222:FV$252,$D1718,FX$222:FX$252)</f>
        <v>0</v>
      </c>
      <c r="FV1718" s="9"/>
      <c r="FW1718" s="10"/>
      <c r="FX1718" s="11"/>
      <c r="FY1718" s="6">
        <f>SUMIF(FZ$222:FZ$252,$D1718,GB$222:GB$252)</f>
        <v>0</v>
      </c>
      <c r="FZ1718" s="9"/>
      <c r="GA1718" s="10"/>
      <c r="GB1718" s="11"/>
      <c r="GC1718" s="6">
        <f>SUMIF(GD$222:GD$252,$D1718,GF$222:GF$252)</f>
        <v>0</v>
      </c>
      <c r="GD1718" s="9"/>
      <c r="GE1718" s="10"/>
      <c r="GF1718" s="11"/>
      <c r="GG1718" s="6">
        <f>SUMIF(GH$222:GH$252,$D1718,GJ$222:GJ$252)</f>
        <v>0</v>
      </c>
      <c r="GH1718" s="9"/>
      <c r="GI1718" s="10"/>
      <c r="GJ1718" s="11"/>
      <c r="GK1718" s="6">
        <f>SUMIF(GL$222:GL$252,$D1718,GN$222:GN$252)</f>
        <v>0</v>
      </c>
      <c r="GL1718" s="9"/>
      <c r="GM1718" s="10"/>
      <c r="GN1718" s="11"/>
      <c r="GO1718" s="6">
        <f>SUMIF(GP$222:GP$252,$D1718,GR$222:GR$252)</f>
        <v>0</v>
      </c>
      <c r="GP1718" s="9"/>
      <c r="GQ1718" s="10"/>
      <c r="GR1718" s="11"/>
      <c r="GS1718" s="6">
        <f>SUMIF(GT$222:GT$252,$D1718,GV$222:GV$252)</f>
        <v>0</v>
      </c>
      <c r="GT1718" s="9"/>
      <c r="GU1718" s="10"/>
      <c r="GV1718" s="20"/>
      <c r="GW1718" s="19">
        <f t="shared" si="39"/>
        <v>0</v>
      </c>
      <c r="GX1718" s="472"/>
      <c r="GY1718" s="473"/>
    </row>
    <row r="1719" spans="1:207" ht="15.75" customHeight="1">
      <c r="A1719" s="236" t="s">
        <v>83</v>
      </c>
      <c r="B1719" s="475"/>
      <c r="C1719" s="287" t="s">
        <v>149</v>
      </c>
      <c r="D1719" s="237" t="s">
        <v>136</v>
      </c>
      <c r="E1719" s="206">
        <f>SUMIF(F$253:F$283,$D1719,H$253:H$283)</f>
        <v>0</v>
      </c>
      <c r="F1719" s="9"/>
      <c r="G1719" s="10"/>
      <c r="H1719" s="11"/>
      <c r="I1719" s="6">
        <f>SUMIF(J$253:J$283,$D1719,L$253:L$283)</f>
        <v>0</v>
      </c>
      <c r="J1719" s="9"/>
      <c r="K1719" s="10"/>
      <c r="L1719" s="11"/>
      <c r="M1719" s="6">
        <f>SUMIF(N$253:N$283,$D1719,P$253:P$283)</f>
        <v>0</v>
      </c>
      <c r="N1719" s="9"/>
      <c r="O1719" s="10"/>
      <c r="P1719" s="11"/>
      <c r="Q1719" s="6">
        <f>SUMIF(R$253:R$283,$D1719,T$253:T$283)</f>
        <v>0</v>
      </c>
      <c r="R1719" s="9"/>
      <c r="S1719" s="10"/>
      <c r="T1719" s="11"/>
      <c r="U1719" s="6">
        <f>SUMIF(V$253:V$283,$D1719,X$253:X$283)</f>
        <v>0</v>
      </c>
      <c r="V1719" s="9"/>
      <c r="W1719" s="10"/>
      <c r="X1719" s="11"/>
      <c r="Y1719" s="6">
        <f>SUMIF(Z$253:Z$283,$D1719,AB$253:AB$283)</f>
        <v>0</v>
      </c>
      <c r="Z1719" s="9"/>
      <c r="AA1719" s="10"/>
      <c r="AB1719" s="11"/>
      <c r="AC1719" s="6">
        <f>SUMIF(AD$253:AD$283,$D1719,AF$253:AF$283)</f>
        <v>0</v>
      </c>
      <c r="AD1719" s="9"/>
      <c r="AE1719" s="10"/>
      <c r="AF1719" s="11"/>
      <c r="AG1719" s="6">
        <f>SUMIF(AH$253:AH$283,$D1719,AJ$253:AJ$283)</f>
        <v>0</v>
      </c>
      <c r="AH1719" s="9"/>
      <c r="AI1719" s="10"/>
      <c r="AJ1719" s="11"/>
      <c r="AK1719" s="6">
        <f>SUMIF(AL$253:AL$283,$D1719,AN$253:AN$283)</f>
        <v>0</v>
      </c>
      <c r="AL1719" s="9"/>
      <c r="AM1719" s="10"/>
      <c r="AN1719" s="11"/>
      <c r="AO1719" s="6">
        <f>SUMIF(AP$253:AP$283,$D1719,AR$253:AR$283)</f>
        <v>0</v>
      </c>
      <c r="AP1719" s="9"/>
      <c r="AQ1719" s="10"/>
      <c r="AR1719" s="11"/>
      <c r="AS1719" s="6">
        <f>SUMIF(AT$253:AT$283,$D1719,AV$253:AV$283)</f>
        <v>0</v>
      </c>
      <c r="AT1719" s="9"/>
      <c r="AU1719" s="10"/>
      <c r="AV1719" s="11"/>
      <c r="AW1719" s="6">
        <f>SUMIF(AX$253:AX$283,$D1719,AZ$253:AZ$283)</f>
        <v>0</v>
      </c>
      <c r="AX1719" s="9"/>
      <c r="AY1719" s="10"/>
      <c r="AZ1719" s="11"/>
      <c r="BA1719" s="6">
        <f>SUMIF(BB$253:BB$283,$D1719,BD$253:BD$283)</f>
        <v>0</v>
      </c>
      <c r="BB1719" s="9"/>
      <c r="BC1719" s="10"/>
      <c r="BD1719" s="11"/>
      <c r="BE1719" s="6">
        <f>SUMIF(BF$253:BF$283,$D1719,BH$253:BH$283)</f>
        <v>0</v>
      </c>
      <c r="BF1719" s="9"/>
      <c r="BG1719" s="10"/>
      <c r="BH1719" s="11"/>
      <c r="BI1719" s="6">
        <f>SUMIF(BJ$253:BJ$283,$D1719,BL$253:BL$283)</f>
        <v>0</v>
      </c>
      <c r="BJ1719" s="9"/>
      <c r="BK1719" s="10"/>
      <c r="BL1719" s="11"/>
      <c r="BM1719" s="6">
        <f>SUMIF(BN$253:BN$283,$D1719,BP$253:BP$283)</f>
        <v>0</v>
      </c>
      <c r="BN1719" s="9"/>
      <c r="BO1719" s="10"/>
      <c r="BP1719" s="11"/>
      <c r="BQ1719" s="6">
        <f>SUMIF(BR$253:BR$283,$D1719,BT$253:BT$283)</f>
        <v>0</v>
      </c>
      <c r="BR1719" s="9"/>
      <c r="BS1719" s="10"/>
      <c r="BT1719" s="11"/>
      <c r="BU1719" s="6">
        <f>SUMIF(BV$253:BV$283,$D1719,BX$253:BX$283)</f>
        <v>0</v>
      </c>
      <c r="BV1719" s="9"/>
      <c r="BW1719" s="10"/>
      <c r="BX1719" s="11"/>
      <c r="BY1719" s="6">
        <f>SUMIF(BZ$253:BZ$283,$D1719,CB$253:CB$283)</f>
        <v>0</v>
      </c>
      <c r="BZ1719" s="9"/>
      <c r="CA1719" s="10"/>
      <c r="CB1719" s="11"/>
      <c r="CC1719" s="6">
        <f>SUMIF(CD$253:CD$283,$D1719,CF$253:CF$283)</f>
        <v>0</v>
      </c>
      <c r="CD1719" s="9"/>
      <c r="CE1719" s="10"/>
      <c r="CF1719" s="11"/>
      <c r="CG1719" s="6">
        <f>SUMIF(CH$253:CH$283,$D1719,CJ$253:CJ$283)</f>
        <v>0</v>
      </c>
      <c r="CH1719" s="9"/>
      <c r="CI1719" s="10"/>
      <c r="CJ1719" s="11"/>
      <c r="CK1719" s="6">
        <f>SUMIF(CL$253:CL$283,$D1719,CN$253:CN$283)</f>
        <v>0</v>
      </c>
      <c r="CL1719" s="9"/>
      <c r="CM1719" s="10"/>
      <c r="CN1719" s="11"/>
      <c r="CO1719" s="6">
        <f>SUMIF(CP$253:CP$283,$D1719,CR$253:CR$283)</f>
        <v>0</v>
      </c>
      <c r="CP1719" s="9"/>
      <c r="CQ1719" s="10"/>
      <c r="CR1719" s="11"/>
      <c r="CS1719" s="6">
        <f>SUMIF(CT$253:CT$283,$D1719,CV$253:CV$283)</f>
        <v>0</v>
      </c>
      <c r="CT1719" s="9"/>
      <c r="CU1719" s="10"/>
      <c r="CV1719" s="11"/>
      <c r="CW1719" s="6">
        <f>SUMIF(CX$253:CX$283,$D1719,CZ$253:CZ$283)</f>
        <v>0</v>
      </c>
      <c r="CX1719" s="9"/>
      <c r="CY1719" s="10"/>
      <c r="CZ1719" s="11"/>
      <c r="DA1719" s="6">
        <f>SUMIF(DB$253:DB$283,$D1719,DD$253:DD$283)</f>
        <v>0</v>
      </c>
      <c r="DB1719" s="9"/>
      <c r="DC1719" s="10"/>
      <c r="DD1719" s="11"/>
      <c r="DE1719" s="6">
        <f>SUMIF(DF$253:DF$283,$D1719,DH$253:DH$283)</f>
        <v>0</v>
      </c>
      <c r="DF1719" s="9"/>
      <c r="DG1719" s="10"/>
      <c r="DH1719" s="11"/>
      <c r="DI1719" s="6">
        <f>SUMIF(DJ$253:DJ$283,$D1719,DL$253:DL$283)</f>
        <v>0</v>
      </c>
      <c r="DJ1719" s="9"/>
      <c r="DK1719" s="10"/>
      <c r="DL1719" s="11"/>
      <c r="DM1719" s="6">
        <f>SUMIF(DN$253:DN$283,$D1719,DP$253:DP$283)</f>
        <v>0</v>
      </c>
      <c r="DN1719" s="9"/>
      <c r="DO1719" s="10"/>
      <c r="DP1719" s="11"/>
      <c r="DQ1719" s="6">
        <f>SUMIF(DR$253:DR$283,$D1719,DT$253:DT$283)</f>
        <v>0</v>
      </c>
      <c r="DR1719" s="9"/>
      <c r="DS1719" s="10"/>
      <c r="DT1719" s="11"/>
      <c r="DU1719" s="6">
        <f>SUMIF(DV$253:DV$283,$D1719,DX$253:DX$283)</f>
        <v>0</v>
      </c>
      <c r="DV1719" s="9"/>
      <c r="DW1719" s="10"/>
      <c r="DX1719" s="11"/>
      <c r="DY1719" s="6">
        <f>SUMIF(DZ$253:DZ$283,$D1719,EB$253:EB$283)</f>
        <v>0</v>
      </c>
      <c r="DZ1719" s="9"/>
      <c r="EA1719" s="10"/>
      <c r="EB1719" s="11"/>
      <c r="EC1719" s="6">
        <f>SUMIF(ED$253:ED$283,$D1719,EF$253:EF$283)</f>
        <v>0</v>
      </c>
      <c r="ED1719" s="9"/>
      <c r="EE1719" s="10"/>
      <c r="EF1719" s="11"/>
      <c r="EG1719" s="6">
        <f>SUMIF(EH$253:EH$283,$D1719,EJ$253:EJ$283)</f>
        <v>0</v>
      </c>
      <c r="EH1719" s="9"/>
      <c r="EI1719" s="10"/>
      <c r="EJ1719" s="11"/>
      <c r="EK1719" s="6">
        <f>SUMIF(EL$253:EL$283,$D1719,EN$253:EN$283)</f>
        <v>0</v>
      </c>
      <c r="EL1719" s="9"/>
      <c r="EM1719" s="10"/>
      <c r="EN1719" s="11"/>
      <c r="EO1719" s="6">
        <f>SUMIF(EP$253:EP$283,$D1719,ER$253:ER$283)</f>
        <v>0</v>
      </c>
      <c r="EP1719" s="9"/>
      <c r="EQ1719" s="10"/>
      <c r="ER1719" s="11"/>
      <c r="ES1719" s="6">
        <f>SUMIF(ET$253:ET$283,$D1719,EV$253:EV$283)</f>
        <v>0</v>
      </c>
      <c r="ET1719" s="9"/>
      <c r="EU1719" s="10"/>
      <c r="EV1719" s="11"/>
      <c r="EW1719" s="6">
        <f>SUMIF(EX$253:EX$283,$D1719,EZ$253:EZ$283)</f>
        <v>0</v>
      </c>
      <c r="EX1719" s="9"/>
      <c r="EY1719" s="10"/>
      <c r="EZ1719" s="11"/>
      <c r="FA1719" s="6">
        <f>SUMIF(FB$253:FB$283,$D1719,FD$253:FD$283)</f>
        <v>0</v>
      </c>
      <c r="FB1719" s="9"/>
      <c r="FC1719" s="10"/>
      <c r="FD1719" s="11"/>
      <c r="FE1719" s="6">
        <f>SUMIF(FF$253:FF$283,$D1719,FH$253:FH$283)</f>
        <v>0</v>
      </c>
      <c r="FF1719" s="9"/>
      <c r="FG1719" s="10"/>
      <c r="FH1719" s="11"/>
      <c r="FI1719" s="6">
        <f>SUMIF(FJ$253:FJ$283,$D1719,FL$253:FL$283)</f>
        <v>0</v>
      </c>
      <c r="FJ1719" s="9"/>
      <c r="FK1719" s="10"/>
      <c r="FL1719" s="11"/>
      <c r="FM1719" s="6">
        <f>SUMIF(FN$253:FN$283,$D1719,FP$253:FP$283)</f>
        <v>0</v>
      </c>
      <c r="FN1719" s="9"/>
      <c r="FO1719" s="10"/>
      <c r="FP1719" s="11"/>
      <c r="FQ1719" s="6">
        <f>SUMIF(FR$253:FR$283,$D1719,FT$253:FT$283)</f>
        <v>0</v>
      </c>
      <c r="FR1719" s="9"/>
      <c r="FS1719" s="10"/>
      <c r="FT1719" s="11"/>
      <c r="FU1719" s="6">
        <f>SUMIF(FV$253:FV$283,$D1719,FX$253:FX$283)</f>
        <v>0</v>
      </c>
      <c r="FV1719" s="9"/>
      <c r="FW1719" s="10"/>
      <c r="FX1719" s="11"/>
      <c r="FY1719" s="6">
        <f>SUMIF(FZ$253:FZ$283,$D1719,GB$253:GB$283)</f>
        <v>0</v>
      </c>
      <c r="FZ1719" s="9"/>
      <c r="GA1719" s="10"/>
      <c r="GB1719" s="11"/>
      <c r="GC1719" s="6">
        <f>SUMIF(GD$253:GD$283,$D1719,GF$253:GF$283)</f>
        <v>0</v>
      </c>
      <c r="GD1719" s="9"/>
      <c r="GE1719" s="10"/>
      <c r="GF1719" s="11"/>
      <c r="GG1719" s="6">
        <f>SUMIF(GH$253:GH$283,$D1719,GJ$253:GJ$283)</f>
        <v>0</v>
      </c>
      <c r="GH1719" s="9"/>
      <c r="GI1719" s="10"/>
      <c r="GJ1719" s="11"/>
      <c r="GK1719" s="6">
        <f>SUMIF(GL$253:GL$283,$D1719,GN$253:GN$283)</f>
        <v>0</v>
      </c>
      <c r="GL1719" s="9"/>
      <c r="GM1719" s="10"/>
      <c r="GN1719" s="11"/>
      <c r="GO1719" s="6">
        <f>SUMIF(GP$253:GP$283,$D1719,GR$253:GR$283)</f>
        <v>0</v>
      </c>
      <c r="GP1719" s="9"/>
      <c r="GQ1719" s="10"/>
      <c r="GR1719" s="11"/>
      <c r="GS1719" s="6">
        <f>SUMIF(GT$253:GT$283,$D1719,GV$253:GV$283)</f>
        <v>0</v>
      </c>
      <c r="GT1719" s="9"/>
      <c r="GU1719" s="10"/>
      <c r="GV1719" s="20"/>
      <c r="GW1719" s="19">
        <f t="shared" si="39"/>
        <v>0</v>
      </c>
      <c r="GX1719" s="472"/>
      <c r="GY1719" s="473"/>
    </row>
    <row r="1720" spans="1:207" ht="15.75" customHeight="1">
      <c r="A1720" s="236" t="s">
        <v>84</v>
      </c>
      <c r="B1720" s="475"/>
      <c r="C1720" s="287" t="s">
        <v>149</v>
      </c>
      <c r="D1720" s="237" t="s">
        <v>136</v>
      </c>
      <c r="E1720" s="206">
        <f>SUMIF(F$284:F$314,$D1720,H$284:H$314)</f>
        <v>0</v>
      </c>
      <c r="F1720" s="9"/>
      <c r="G1720" s="10"/>
      <c r="H1720" s="11"/>
      <c r="I1720" s="6">
        <f>SUMIF(J$284:J$314,$D1720,L$284:L$314)</f>
        <v>0</v>
      </c>
      <c r="J1720" s="9"/>
      <c r="K1720" s="10"/>
      <c r="L1720" s="11"/>
      <c r="M1720" s="6">
        <f>SUMIF(N$284:N$314,$D1720,P$284:P$314)</f>
        <v>0</v>
      </c>
      <c r="N1720" s="9"/>
      <c r="O1720" s="10"/>
      <c r="P1720" s="11"/>
      <c r="Q1720" s="6">
        <f>SUMIF(R$284:R$314,$D1720,T$284:T$314)</f>
        <v>0</v>
      </c>
      <c r="R1720" s="9"/>
      <c r="S1720" s="10"/>
      <c r="T1720" s="11"/>
      <c r="U1720" s="6">
        <f>SUMIF(V$284:V$314,$D1720,X$284:X$314)</f>
        <v>0</v>
      </c>
      <c r="V1720" s="9"/>
      <c r="W1720" s="10"/>
      <c r="X1720" s="11"/>
      <c r="Y1720" s="6">
        <f>SUMIF(Z$284:Z$314,$D1720,AB$284:AB$314)</f>
        <v>0</v>
      </c>
      <c r="Z1720" s="9"/>
      <c r="AA1720" s="10"/>
      <c r="AB1720" s="11"/>
      <c r="AC1720" s="6">
        <f>SUMIF(AD$284:AD$314,$D1720,AF$284:AF$314)</f>
        <v>0</v>
      </c>
      <c r="AD1720" s="9"/>
      <c r="AE1720" s="10"/>
      <c r="AF1720" s="11"/>
      <c r="AG1720" s="6">
        <f>SUMIF(AH$284:AH$314,$D1720,AJ$284:AJ$314)</f>
        <v>0</v>
      </c>
      <c r="AH1720" s="9"/>
      <c r="AI1720" s="10"/>
      <c r="AJ1720" s="11"/>
      <c r="AK1720" s="6">
        <f>SUMIF(AL$284:AL$314,$D1720,AN$284:AN$314)</f>
        <v>0</v>
      </c>
      <c r="AL1720" s="9"/>
      <c r="AM1720" s="10"/>
      <c r="AN1720" s="11"/>
      <c r="AO1720" s="6">
        <f>SUMIF(AP$284:AP$314,$D1720,AR$284:AR$314)</f>
        <v>0</v>
      </c>
      <c r="AP1720" s="9"/>
      <c r="AQ1720" s="10"/>
      <c r="AR1720" s="11"/>
      <c r="AS1720" s="6">
        <f>SUMIF(AT$284:AT$314,$D1720,AV$284:AV$314)</f>
        <v>0</v>
      </c>
      <c r="AT1720" s="9"/>
      <c r="AU1720" s="10"/>
      <c r="AV1720" s="11"/>
      <c r="AW1720" s="6">
        <f>SUMIF(AX$284:AX$314,$D1720,AZ$284:AZ$314)</f>
        <v>0</v>
      </c>
      <c r="AX1720" s="9"/>
      <c r="AY1720" s="10"/>
      <c r="AZ1720" s="11"/>
      <c r="BA1720" s="6">
        <f>SUMIF(BB$284:BB$314,$D1720,BD$284:BD$314)</f>
        <v>0</v>
      </c>
      <c r="BB1720" s="9"/>
      <c r="BC1720" s="10"/>
      <c r="BD1720" s="11"/>
      <c r="BE1720" s="6">
        <f>SUMIF(BF$284:BF$314,$D1720,BH$284:BH$314)</f>
        <v>0</v>
      </c>
      <c r="BF1720" s="9"/>
      <c r="BG1720" s="10"/>
      <c r="BH1720" s="11"/>
      <c r="BI1720" s="6">
        <f>SUMIF(BJ$284:BJ$314,$D1720,BL$284:BL$314)</f>
        <v>0</v>
      </c>
      <c r="BJ1720" s="9"/>
      <c r="BK1720" s="10"/>
      <c r="BL1720" s="11"/>
      <c r="BM1720" s="6">
        <f>SUMIF(BN$284:BN$314,$D1720,BP$284:BP$314)</f>
        <v>0</v>
      </c>
      <c r="BN1720" s="9"/>
      <c r="BO1720" s="10"/>
      <c r="BP1720" s="11"/>
      <c r="BQ1720" s="6">
        <f>SUMIF(BR$284:BR$314,$D1720,BT$284:BT$314)</f>
        <v>0</v>
      </c>
      <c r="BR1720" s="9"/>
      <c r="BS1720" s="10"/>
      <c r="BT1720" s="11"/>
      <c r="BU1720" s="6">
        <f>SUMIF(BV$284:BV$314,$D1720,BX$284:BX$314)</f>
        <v>0</v>
      </c>
      <c r="BV1720" s="9"/>
      <c r="BW1720" s="10"/>
      <c r="BX1720" s="11"/>
      <c r="BY1720" s="6">
        <f>SUMIF(BZ$284:BZ$314,$D1720,CB$284:CB$314)</f>
        <v>0</v>
      </c>
      <c r="BZ1720" s="9"/>
      <c r="CA1720" s="10"/>
      <c r="CB1720" s="11"/>
      <c r="CC1720" s="6">
        <f>SUMIF(CD$284:CD$314,$D1720,CF$284:CF$314)</f>
        <v>0</v>
      </c>
      <c r="CD1720" s="9"/>
      <c r="CE1720" s="10"/>
      <c r="CF1720" s="11"/>
      <c r="CG1720" s="6">
        <f>SUMIF(CH$284:CH$314,$D1720,CJ$284:CJ$314)</f>
        <v>0</v>
      </c>
      <c r="CH1720" s="9"/>
      <c r="CI1720" s="10"/>
      <c r="CJ1720" s="11"/>
      <c r="CK1720" s="6">
        <f>SUMIF(CL$284:CL$314,$D1720,CN$284:CN$314)</f>
        <v>0</v>
      </c>
      <c r="CL1720" s="9"/>
      <c r="CM1720" s="10"/>
      <c r="CN1720" s="11"/>
      <c r="CO1720" s="6">
        <f>SUMIF(CP$284:CP$314,$D1720,CR$284:CR$314)</f>
        <v>0</v>
      </c>
      <c r="CP1720" s="9"/>
      <c r="CQ1720" s="10"/>
      <c r="CR1720" s="11"/>
      <c r="CS1720" s="6">
        <f>SUMIF(CT$284:CT$314,$D1720,CV$284:CV$314)</f>
        <v>0</v>
      </c>
      <c r="CT1720" s="9"/>
      <c r="CU1720" s="10"/>
      <c r="CV1720" s="11"/>
      <c r="CW1720" s="6">
        <f>SUMIF(CX$284:CX$314,$D1720,CZ$284:CZ$314)</f>
        <v>0</v>
      </c>
      <c r="CX1720" s="9"/>
      <c r="CY1720" s="10"/>
      <c r="CZ1720" s="11"/>
      <c r="DA1720" s="6">
        <f>SUMIF(DB$284:DB$314,$D1720,DD$284:DD$314)</f>
        <v>0</v>
      </c>
      <c r="DB1720" s="9"/>
      <c r="DC1720" s="10"/>
      <c r="DD1720" s="11"/>
      <c r="DE1720" s="6">
        <f>SUMIF(DF$284:DF$314,$D1720,DH$284:DH$314)</f>
        <v>0</v>
      </c>
      <c r="DF1720" s="9"/>
      <c r="DG1720" s="10"/>
      <c r="DH1720" s="11"/>
      <c r="DI1720" s="6">
        <f>SUMIF(DJ$284:DJ$314,$D1720,DL$284:DL$314)</f>
        <v>0</v>
      </c>
      <c r="DJ1720" s="9"/>
      <c r="DK1720" s="10"/>
      <c r="DL1720" s="11"/>
      <c r="DM1720" s="6">
        <f>SUMIF(DN$284:DN$314,$D1720,DP$284:DP$314)</f>
        <v>0</v>
      </c>
      <c r="DN1720" s="9"/>
      <c r="DO1720" s="10"/>
      <c r="DP1720" s="11"/>
      <c r="DQ1720" s="6">
        <f>SUMIF(DR$284:DR$314,$D1720,DT$284:DT$314)</f>
        <v>0</v>
      </c>
      <c r="DR1720" s="9"/>
      <c r="DS1720" s="10"/>
      <c r="DT1720" s="11"/>
      <c r="DU1720" s="6">
        <f>SUMIF(DV$284:DV$314,$D1720,DX$284:DX$314)</f>
        <v>0</v>
      </c>
      <c r="DV1720" s="9"/>
      <c r="DW1720" s="10"/>
      <c r="DX1720" s="11"/>
      <c r="DY1720" s="6">
        <f>SUMIF(DZ$284:DZ$314,$D1720,EB$284:EB$314)</f>
        <v>0</v>
      </c>
      <c r="DZ1720" s="9"/>
      <c r="EA1720" s="10"/>
      <c r="EB1720" s="11"/>
      <c r="EC1720" s="6">
        <f>SUMIF(ED$284:ED$314,$D1720,EF$284:EF$314)</f>
        <v>0</v>
      </c>
      <c r="ED1720" s="9"/>
      <c r="EE1720" s="10"/>
      <c r="EF1720" s="11"/>
      <c r="EG1720" s="6">
        <f>SUMIF(EH$284:EH$314,$D1720,EJ$284:EJ$314)</f>
        <v>0</v>
      </c>
      <c r="EH1720" s="9"/>
      <c r="EI1720" s="10"/>
      <c r="EJ1720" s="11"/>
      <c r="EK1720" s="6">
        <f>SUMIF(EL$284:EL$314,$D1720,EN$284:EN$314)</f>
        <v>0</v>
      </c>
      <c r="EL1720" s="9"/>
      <c r="EM1720" s="10"/>
      <c r="EN1720" s="11"/>
      <c r="EO1720" s="6">
        <f>SUMIF(EP$284:EP$314,$D1720,ER$284:ER$314)</f>
        <v>0</v>
      </c>
      <c r="EP1720" s="9"/>
      <c r="EQ1720" s="10"/>
      <c r="ER1720" s="11"/>
      <c r="ES1720" s="6">
        <f>SUMIF(ET$284:ET$314,$D1720,EV$284:EV$314)</f>
        <v>0</v>
      </c>
      <c r="ET1720" s="9"/>
      <c r="EU1720" s="10"/>
      <c r="EV1720" s="11"/>
      <c r="EW1720" s="6">
        <f>SUMIF(EX$284:EX$314,$D1720,EZ$284:EZ$314)</f>
        <v>0</v>
      </c>
      <c r="EX1720" s="9"/>
      <c r="EY1720" s="10"/>
      <c r="EZ1720" s="11"/>
      <c r="FA1720" s="6">
        <f>SUMIF(FB$284:FB$314,$D1720,FD$284:FD$314)</f>
        <v>0</v>
      </c>
      <c r="FB1720" s="9"/>
      <c r="FC1720" s="10"/>
      <c r="FD1720" s="11"/>
      <c r="FE1720" s="6">
        <f>SUMIF(FF$284:FF$314,$D1720,FH$284:FH$314)</f>
        <v>0</v>
      </c>
      <c r="FF1720" s="9"/>
      <c r="FG1720" s="10"/>
      <c r="FH1720" s="11"/>
      <c r="FI1720" s="6">
        <f>SUMIF(FJ$284:FJ$314,$D1720,FL$284:FL$314)</f>
        <v>0</v>
      </c>
      <c r="FJ1720" s="9"/>
      <c r="FK1720" s="10"/>
      <c r="FL1720" s="11"/>
      <c r="FM1720" s="6">
        <f>SUMIF(FN$284:FN$314,$D1720,FP$284:FP$314)</f>
        <v>0</v>
      </c>
      <c r="FN1720" s="9"/>
      <c r="FO1720" s="10"/>
      <c r="FP1720" s="11"/>
      <c r="FQ1720" s="6">
        <f>SUMIF(FR$284:FR$314,$D1720,FT$284:FT$314)</f>
        <v>0</v>
      </c>
      <c r="FR1720" s="9"/>
      <c r="FS1720" s="10"/>
      <c r="FT1720" s="11"/>
      <c r="FU1720" s="6">
        <f>SUMIF(FV$284:FV$314,$D1720,FX$284:FX$314)</f>
        <v>0</v>
      </c>
      <c r="FV1720" s="9"/>
      <c r="FW1720" s="10"/>
      <c r="FX1720" s="11"/>
      <c r="FY1720" s="6">
        <f>SUMIF(FZ$284:FZ$314,$D1720,GB$284:GB$314)</f>
        <v>0</v>
      </c>
      <c r="FZ1720" s="9"/>
      <c r="GA1720" s="10"/>
      <c r="GB1720" s="11"/>
      <c r="GC1720" s="6">
        <f>SUMIF(GD$284:GD$314,$D1720,GF$284:GF$314)</f>
        <v>0</v>
      </c>
      <c r="GD1720" s="9"/>
      <c r="GE1720" s="10"/>
      <c r="GF1720" s="11"/>
      <c r="GG1720" s="6">
        <f>SUMIF(GH$284:GH$314,$D1720,GJ$284:GJ$314)</f>
        <v>0</v>
      </c>
      <c r="GH1720" s="9"/>
      <c r="GI1720" s="10"/>
      <c r="GJ1720" s="11"/>
      <c r="GK1720" s="6">
        <f>SUMIF(GL$284:GL$314,$D1720,GN$284:GN$314)</f>
        <v>0</v>
      </c>
      <c r="GL1720" s="9"/>
      <c r="GM1720" s="10"/>
      <c r="GN1720" s="11"/>
      <c r="GO1720" s="6">
        <f>SUMIF(GP$284:GP$314,$D1720,GR$284:GR$314)</f>
        <v>0</v>
      </c>
      <c r="GP1720" s="9"/>
      <c r="GQ1720" s="10"/>
      <c r="GR1720" s="11"/>
      <c r="GS1720" s="6">
        <f>SUMIF(GT$284:GT$314,$D1720,GV$284:GV$314)</f>
        <v>0</v>
      </c>
      <c r="GT1720" s="9"/>
      <c r="GU1720" s="10"/>
      <c r="GV1720" s="20"/>
      <c r="GW1720" s="19">
        <f t="shared" si="39"/>
        <v>0</v>
      </c>
      <c r="GX1720" s="472"/>
      <c r="GY1720" s="473"/>
    </row>
    <row r="1721" spans="1:207" ht="15.75" customHeight="1">
      <c r="A1721" s="236" t="s">
        <v>85</v>
      </c>
      <c r="B1721" s="475"/>
      <c r="C1721" s="287" t="s">
        <v>149</v>
      </c>
      <c r="D1721" s="237" t="s">
        <v>136</v>
      </c>
      <c r="E1721" s="207">
        <f>SUMIF(F$315:F$345,$D1721,H$315:H$345)</f>
        <v>0</v>
      </c>
      <c r="F1721" s="12"/>
      <c r="G1721" s="13"/>
      <c r="H1721" s="14"/>
      <c r="I1721" s="6">
        <f>SUMIF(J$315:J$345,$D1721,L$315:L$345)</f>
        <v>0</v>
      </c>
      <c r="J1721" s="12"/>
      <c r="K1721" s="13"/>
      <c r="L1721" s="14"/>
      <c r="M1721" s="7">
        <f>SUMIF(N$315:N$345,$D1721,P$315:P$345)</f>
        <v>0</v>
      </c>
      <c r="N1721" s="12"/>
      <c r="O1721" s="13"/>
      <c r="P1721" s="14"/>
      <c r="Q1721" s="6">
        <f>SUMIF(R$315:R$345,$D1721,T$315:T$345)</f>
        <v>0</v>
      </c>
      <c r="R1721" s="12"/>
      <c r="S1721" s="13"/>
      <c r="T1721" s="14"/>
      <c r="U1721" s="7">
        <f>SUMIF(V$315:V$345,$D1721,X$315:X$345)</f>
        <v>0</v>
      </c>
      <c r="V1721" s="12"/>
      <c r="W1721" s="13"/>
      <c r="X1721" s="14"/>
      <c r="Y1721" s="6">
        <f>SUMIF(Z$315:Z$345,$D1721,AB$315:AB$345)</f>
        <v>0</v>
      </c>
      <c r="Z1721" s="12"/>
      <c r="AA1721" s="13"/>
      <c r="AB1721" s="14"/>
      <c r="AC1721" s="7">
        <f>SUMIF(AD$315:AD$345,$D1721,AF$315:AF$345)</f>
        <v>0</v>
      </c>
      <c r="AD1721" s="12"/>
      <c r="AE1721" s="13"/>
      <c r="AF1721" s="14"/>
      <c r="AG1721" s="7">
        <f>SUMIF(AH$315:AH$345,$D1721,AJ$315:AJ$345)</f>
        <v>0</v>
      </c>
      <c r="AH1721" s="12"/>
      <c r="AI1721" s="13"/>
      <c r="AJ1721" s="14"/>
      <c r="AK1721" s="7">
        <f>SUMIF(AL$315:AL$345,$D1721,AN$315:AN$345)</f>
        <v>0</v>
      </c>
      <c r="AL1721" s="12"/>
      <c r="AM1721" s="13"/>
      <c r="AN1721" s="14"/>
      <c r="AO1721" s="7">
        <f>SUMIF(AP$315:AP$345,$D1721,AR$315:AR$345)</f>
        <v>0</v>
      </c>
      <c r="AP1721" s="12"/>
      <c r="AQ1721" s="13"/>
      <c r="AR1721" s="14"/>
      <c r="AS1721" s="7">
        <f>SUMIF(AT$315:AT$345,$D1721,AV$315:AV$345)</f>
        <v>0</v>
      </c>
      <c r="AT1721" s="12"/>
      <c r="AU1721" s="13"/>
      <c r="AV1721" s="14"/>
      <c r="AW1721" s="7">
        <f>SUMIF(AX$315:AX$345,$D1721,AZ$315:AZ$345)</f>
        <v>0</v>
      </c>
      <c r="AX1721" s="12"/>
      <c r="AY1721" s="13"/>
      <c r="AZ1721" s="14"/>
      <c r="BA1721" s="7">
        <f>SUMIF(BB$315:BB$345,$D1721,BD$315:BD$345)</f>
        <v>0</v>
      </c>
      <c r="BB1721" s="12"/>
      <c r="BC1721" s="13"/>
      <c r="BD1721" s="14"/>
      <c r="BE1721" s="7">
        <f>SUMIF(BF$315:BF$345,$D1721,BH$315:BH$345)</f>
        <v>0</v>
      </c>
      <c r="BF1721" s="12"/>
      <c r="BG1721" s="13"/>
      <c r="BH1721" s="14"/>
      <c r="BI1721" s="7">
        <f>SUMIF(BJ$315:BJ$345,$D1721,BL$315:BL$345)</f>
        <v>0</v>
      </c>
      <c r="BJ1721" s="12"/>
      <c r="BK1721" s="13"/>
      <c r="BL1721" s="14"/>
      <c r="BM1721" s="7">
        <f>SUMIF(BN$315:BN$345,$D1721,BP$315:BP$345)</f>
        <v>0</v>
      </c>
      <c r="BN1721" s="12"/>
      <c r="BO1721" s="13"/>
      <c r="BP1721" s="14"/>
      <c r="BQ1721" s="7">
        <f>SUMIF(BR$315:BR$345,$D1721,BT$315:BT$345)</f>
        <v>0</v>
      </c>
      <c r="BR1721" s="12"/>
      <c r="BS1721" s="13"/>
      <c r="BT1721" s="14"/>
      <c r="BU1721" s="7">
        <f>SUMIF(BV$315:BV$345,$D1721,BX$315:BX$345)</f>
        <v>0</v>
      </c>
      <c r="BV1721" s="12"/>
      <c r="BW1721" s="13"/>
      <c r="BX1721" s="14"/>
      <c r="BY1721" s="7">
        <f>SUMIF(BZ$315:BZ$345,$D1721,CB$315:CB$345)</f>
        <v>0</v>
      </c>
      <c r="BZ1721" s="12"/>
      <c r="CA1721" s="13"/>
      <c r="CB1721" s="14"/>
      <c r="CC1721" s="7">
        <f>SUMIF(CD$315:CD$345,$D1721,CF$315:CF$345)</f>
        <v>0</v>
      </c>
      <c r="CD1721" s="12"/>
      <c r="CE1721" s="13"/>
      <c r="CF1721" s="14"/>
      <c r="CG1721" s="7">
        <f>SUMIF(CH$315:CH$345,$D1721,CJ$315:CJ$345)</f>
        <v>0</v>
      </c>
      <c r="CH1721" s="12"/>
      <c r="CI1721" s="13"/>
      <c r="CJ1721" s="14"/>
      <c r="CK1721" s="7">
        <f>SUMIF(CL$315:CL$345,$D1721,CN$315:CN$345)</f>
        <v>0</v>
      </c>
      <c r="CL1721" s="12"/>
      <c r="CM1721" s="13"/>
      <c r="CN1721" s="14"/>
      <c r="CO1721" s="7">
        <f>SUMIF(CP$315:CP$345,$D1721,CR$315:CR$345)</f>
        <v>0</v>
      </c>
      <c r="CP1721" s="12"/>
      <c r="CQ1721" s="13"/>
      <c r="CR1721" s="14"/>
      <c r="CS1721" s="7">
        <f>SUMIF(CT$315:CT$345,$D1721,CV$315:CV$345)</f>
        <v>0</v>
      </c>
      <c r="CT1721" s="12"/>
      <c r="CU1721" s="13"/>
      <c r="CV1721" s="14"/>
      <c r="CW1721" s="7">
        <f>SUMIF(CX$315:CX$345,$D1721,CZ$315:CZ$345)</f>
        <v>0</v>
      </c>
      <c r="CX1721" s="12"/>
      <c r="CY1721" s="13"/>
      <c r="CZ1721" s="14"/>
      <c r="DA1721" s="7">
        <f>SUMIF(DB$315:DB$345,$D1721,DD$315:DD$345)</f>
        <v>0</v>
      </c>
      <c r="DB1721" s="12"/>
      <c r="DC1721" s="13"/>
      <c r="DD1721" s="14"/>
      <c r="DE1721" s="7">
        <f>SUMIF(DF$315:DF$345,$D1721,DH$315:DH$345)</f>
        <v>0</v>
      </c>
      <c r="DF1721" s="12"/>
      <c r="DG1721" s="13"/>
      <c r="DH1721" s="14"/>
      <c r="DI1721" s="7">
        <f>SUMIF(DJ$315:DJ$345,$D1721,DL$315:DL$345)</f>
        <v>0</v>
      </c>
      <c r="DJ1721" s="12"/>
      <c r="DK1721" s="13"/>
      <c r="DL1721" s="14"/>
      <c r="DM1721" s="7">
        <f>SUMIF(DN$315:DN$345,$D1721,DP$315:DP$345)</f>
        <v>0</v>
      </c>
      <c r="DN1721" s="12"/>
      <c r="DO1721" s="13"/>
      <c r="DP1721" s="14"/>
      <c r="DQ1721" s="7">
        <f>SUMIF(DR$315:DR$345,$D1721,DT$315:DT$345)</f>
        <v>0</v>
      </c>
      <c r="DR1721" s="12"/>
      <c r="DS1721" s="13"/>
      <c r="DT1721" s="14"/>
      <c r="DU1721" s="7">
        <f>SUMIF(DV$315:DV$345,$D1721,DX$315:DX$345)</f>
        <v>0</v>
      </c>
      <c r="DV1721" s="12"/>
      <c r="DW1721" s="13"/>
      <c r="DX1721" s="14"/>
      <c r="DY1721" s="7">
        <f>SUMIF(DZ$315:DZ$345,$D1721,EB$315:EB$345)</f>
        <v>0</v>
      </c>
      <c r="DZ1721" s="12"/>
      <c r="EA1721" s="13"/>
      <c r="EB1721" s="14"/>
      <c r="EC1721" s="7">
        <f>SUMIF(ED$315:ED$345,$D1721,EF$315:EF$345)</f>
        <v>0</v>
      </c>
      <c r="ED1721" s="12"/>
      <c r="EE1721" s="13"/>
      <c r="EF1721" s="14"/>
      <c r="EG1721" s="7">
        <f>SUMIF(EH$315:EH$345,$D1721,EJ$315:EJ$345)</f>
        <v>0</v>
      </c>
      <c r="EH1721" s="12"/>
      <c r="EI1721" s="13"/>
      <c r="EJ1721" s="14"/>
      <c r="EK1721" s="7">
        <f>SUMIF(EL$315:EL$345,$D1721,EN$315:EN$345)</f>
        <v>0</v>
      </c>
      <c r="EL1721" s="12"/>
      <c r="EM1721" s="13"/>
      <c r="EN1721" s="14"/>
      <c r="EO1721" s="7">
        <f>SUMIF(EP$315:EP$345,$D1721,ER$315:ER$345)</f>
        <v>0</v>
      </c>
      <c r="EP1721" s="12"/>
      <c r="EQ1721" s="13"/>
      <c r="ER1721" s="14"/>
      <c r="ES1721" s="7">
        <f>SUMIF(ET$315:ET$345,$D1721,EV$315:EV$345)</f>
        <v>0</v>
      </c>
      <c r="ET1721" s="12"/>
      <c r="EU1721" s="13"/>
      <c r="EV1721" s="14"/>
      <c r="EW1721" s="7">
        <f>SUMIF(EX$315:EX$345,$D1721,EZ$315:EZ$345)</f>
        <v>0</v>
      </c>
      <c r="EX1721" s="12"/>
      <c r="EY1721" s="13"/>
      <c r="EZ1721" s="14"/>
      <c r="FA1721" s="7">
        <f>SUMIF(FB$315:FB$345,$D1721,FD$315:FD$345)</f>
        <v>0</v>
      </c>
      <c r="FB1721" s="12"/>
      <c r="FC1721" s="13"/>
      <c r="FD1721" s="14"/>
      <c r="FE1721" s="7">
        <f>SUMIF(FF$315:FF$345,$D1721,FH$315:FH$345)</f>
        <v>0</v>
      </c>
      <c r="FF1721" s="12"/>
      <c r="FG1721" s="13"/>
      <c r="FH1721" s="14"/>
      <c r="FI1721" s="7">
        <f>SUMIF(FJ$315:FJ$345,$D1721,FL$315:FL$345)</f>
        <v>0</v>
      </c>
      <c r="FJ1721" s="12"/>
      <c r="FK1721" s="13"/>
      <c r="FL1721" s="14"/>
      <c r="FM1721" s="7">
        <f>SUMIF(FN$315:FN$345,$D1721,FP$315:FP$345)</f>
        <v>0</v>
      </c>
      <c r="FN1721" s="12"/>
      <c r="FO1721" s="13"/>
      <c r="FP1721" s="14"/>
      <c r="FQ1721" s="7">
        <f>SUMIF(FR$315:FR$345,$D1721,FT$315:FT$345)</f>
        <v>0</v>
      </c>
      <c r="FR1721" s="12"/>
      <c r="FS1721" s="13"/>
      <c r="FT1721" s="14"/>
      <c r="FU1721" s="7">
        <f>SUMIF(FV$315:FV$345,$D1721,FX$315:FX$345)</f>
        <v>0</v>
      </c>
      <c r="FV1721" s="12"/>
      <c r="FW1721" s="13"/>
      <c r="FX1721" s="14"/>
      <c r="FY1721" s="7">
        <f>SUMIF(FZ$315:FZ$345,$D1721,GB$315:GB$345)</f>
        <v>0</v>
      </c>
      <c r="FZ1721" s="12"/>
      <c r="GA1721" s="13"/>
      <c r="GB1721" s="14"/>
      <c r="GC1721" s="7">
        <f>SUMIF(GD$315:GD$345,$D1721,GF$315:GF$345)</f>
        <v>0</v>
      </c>
      <c r="GD1721" s="12"/>
      <c r="GE1721" s="13"/>
      <c r="GF1721" s="14"/>
      <c r="GG1721" s="7">
        <f>SUMIF(GH$315:GH$345,$D1721,GJ$315:GJ$345)</f>
        <v>0</v>
      </c>
      <c r="GH1721" s="12"/>
      <c r="GI1721" s="13"/>
      <c r="GJ1721" s="14"/>
      <c r="GK1721" s="7">
        <f>SUMIF(GL$315:GL$345,$D1721,GN$315:GN$345)</f>
        <v>0</v>
      </c>
      <c r="GL1721" s="12"/>
      <c r="GM1721" s="13"/>
      <c r="GN1721" s="14"/>
      <c r="GO1721" s="7">
        <f>SUMIF(GP$315:GP$345,$D1721,GR$315:GR$345)</f>
        <v>0</v>
      </c>
      <c r="GP1721" s="12"/>
      <c r="GQ1721" s="13"/>
      <c r="GR1721" s="14"/>
      <c r="GS1721" s="7">
        <f>SUMIF(GT$315:GT$345,$D1721,GV$315:GV$345)</f>
        <v>0</v>
      </c>
      <c r="GT1721" s="12"/>
      <c r="GU1721" s="13"/>
      <c r="GV1721" s="21"/>
      <c r="GW1721" s="19">
        <f t="shared" si="39"/>
        <v>0</v>
      </c>
      <c r="GX1721" s="472"/>
      <c r="GY1721" s="473"/>
    </row>
    <row r="1722" spans="1:207" ht="16.5" customHeight="1" thickBot="1">
      <c r="A1722" s="238" t="s">
        <v>86</v>
      </c>
      <c r="B1722" s="476"/>
      <c r="C1722" s="288" t="s">
        <v>149</v>
      </c>
      <c r="D1722" s="239" t="s">
        <v>136</v>
      </c>
      <c r="E1722" s="206">
        <f>SUMIF(F$346:F$376,$D1722,H$346:H$376)</f>
        <v>0</v>
      </c>
      <c r="F1722" s="15"/>
      <c r="G1722" s="16"/>
      <c r="H1722" s="16"/>
      <c r="I1722" s="6">
        <f>SUMIF(J$346:J$376,$D1722,L$346:L$376)</f>
        <v>0</v>
      </c>
      <c r="J1722" s="15"/>
      <c r="K1722" s="16"/>
      <c r="L1722" s="16"/>
      <c r="M1722" s="8">
        <f>SUMIF(N$346:N$376,$D1722,P$346:P$376)</f>
        <v>0</v>
      </c>
      <c r="N1722" s="15"/>
      <c r="O1722" s="16"/>
      <c r="P1722" s="16"/>
      <c r="Q1722" s="6">
        <f>SUMIF(R$346:R$376,$D1722,T$346:T$376)</f>
        <v>0</v>
      </c>
      <c r="R1722" s="15"/>
      <c r="S1722" s="16"/>
      <c r="T1722" s="16"/>
      <c r="U1722" s="8">
        <f>SUMIF(V$346:V$376,$D1722,X$346:X$376)</f>
        <v>0</v>
      </c>
      <c r="V1722" s="15"/>
      <c r="W1722" s="16"/>
      <c r="X1722" s="16"/>
      <c r="Y1722" s="6">
        <f>SUMIF(Z$346:Z$376,$D1722,AB$346:AB$376)</f>
        <v>0</v>
      </c>
      <c r="Z1722" s="15"/>
      <c r="AA1722" s="16"/>
      <c r="AB1722" s="16"/>
      <c r="AC1722" s="8">
        <f>SUMIF(AD$346:AD$376,$D1722,AF$346:AF$376)</f>
        <v>0</v>
      </c>
      <c r="AD1722" s="15"/>
      <c r="AE1722" s="16"/>
      <c r="AF1722" s="16"/>
      <c r="AG1722" s="8">
        <f>SUMIF(AH$346:AH$376,$D1722,AJ$346:AJ$376)</f>
        <v>0</v>
      </c>
      <c r="AH1722" s="15"/>
      <c r="AI1722" s="16"/>
      <c r="AJ1722" s="16"/>
      <c r="AK1722" s="8">
        <f>SUMIF(AL$346:AL$376,$D1722,AN$346:AN$376)</f>
        <v>0</v>
      </c>
      <c r="AL1722" s="15"/>
      <c r="AM1722" s="16"/>
      <c r="AN1722" s="16"/>
      <c r="AO1722" s="8">
        <f>SUMIF(AP$346:AP$376,$D1722,AR$346:AR$376)</f>
        <v>0</v>
      </c>
      <c r="AP1722" s="15"/>
      <c r="AQ1722" s="16"/>
      <c r="AR1722" s="16"/>
      <c r="AS1722" s="8">
        <f>SUMIF(AT$346:AT$376,$D1722,AV$346:AV$376)</f>
        <v>0</v>
      </c>
      <c r="AT1722" s="15"/>
      <c r="AU1722" s="16"/>
      <c r="AV1722" s="16"/>
      <c r="AW1722" s="8">
        <f>SUMIF(AX$346:AX$376,$D1722,AZ$346:AZ$376)</f>
        <v>0</v>
      </c>
      <c r="AX1722" s="15"/>
      <c r="AY1722" s="16"/>
      <c r="AZ1722" s="16"/>
      <c r="BA1722" s="8">
        <f>SUMIF(BB$346:BB$376,$D1722,BD$346:BD$376)</f>
        <v>0</v>
      </c>
      <c r="BB1722" s="15"/>
      <c r="BC1722" s="16"/>
      <c r="BD1722" s="16"/>
      <c r="BE1722" s="8">
        <f>SUMIF(BF$346:BF$376,$D1722,BH$346:BH$376)</f>
        <v>0</v>
      </c>
      <c r="BF1722" s="15"/>
      <c r="BG1722" s="16"/>
      <c r="BH1722" s="16"/>
      <c r="BI1722" s="8">
        <f>SUMIF(BJ$346:BJ$376,$D1722,BL$346:BL$376)</f>
        <v>0</v>
      </c>
      <c r="BJ1722" s="15"/>
      <c r="BK1722" s="16"/>
      <c r="BL1722" s="16"/>
      <c r="BM1722" s="8">
        <f>SUMIF(BN$346:BN$376,$D1722,BP$346:BP$376)</f>
        <v>0</v>
      </c>
      <c r="BN1722" s="15"/>
      <c r="BO1722" s="16"/>
      <c r="BP1722" s="16"/>
      <c r="BQ1722" s="8">
        <f>SUMIF(BR$346:BR$376,$D1722,BT$346:BT$376)</f>
        <v>0</v>
      </c>
      <c r="BR1722" s="15"/>
      <c r="BS1722" s="16"/>
      <c r="BT1722" s="16"/>
      <c r="BU1722" s="8">
        <f>SUMIF(BV$346:BV$376,$D1722,BX$346:BX$376)</f>
        <v>0</v>
      </c>
      <c r="BV1722" s="15"/>
      <c r="BW1722" s="16"/>
      <c r="BX1722" s="16"/>
      <c r="BY1722" s="8">
        <f>SUMIF(BZ$346:BZ$376,$D1722,CB$346:CB$376)</f>
        <v>0</v>
      </c>
      <c r="BZ1722" s="15"/>
      <c r="CA1722" s="16"/>
      <c r="CB1722" s="16"/>
      <c r="CC1722" s="8">
        <f>SUMIF(CD$346:CD$376,$D1722,CF$346:CF$376)</f>
        <v>0</v>
      </c>
      <c r="CD1722" s="15"/>
      <c r="CE1722" s="16"/>
      <c r="CF1722" s="16"/>
      <c r="CG1722" s="8">
        <f>SUMIF(CH$346:CH$376,$D1722,CJ$346:CJ$376)</f>
        <v>0</v>
      </c>
      <c r="CH1722" s="15"/>
      <c r="CI1722" s="16"/>
      <c r="CJ1722" s="16"/>
      <c r="CK1722" s="8">
        <f>SUMIF(CL$346:CL$376,$D1722,CN$346:CN$376)</f>
        <v>0</v>
      </c>
      <c r="CL1722" s="15"/>
      <c r="CM1722" s="16"/>
      <c r="CN1722" s="16"/>
      <c r="CO1722" s="8">
        <f>SUMIF(CP$346:CP$376,$D1722,CR$346:CR$376)</f>
        <v>0</v>
      </c>
      <c r="CP1722" s="15"/>
      <c r="CQ1722" s="16"/>
      <c r="CR1722" s="16"/>
      <c r="CS1722" s="8">
        <f>SUMIF(CT$346:CT$376,$D1722,CV$346:CV$376)</f>
        <v>0</v>
      </c>
      <c r="CT1722" s="15"/>
      <c r="CU1722" s="16"/>
      <c r="CV1722" s="16"/>
      <c r="CW1722" s="8">
        <f>SUMIF(CX$346:CX$376,$D1722,CZ$346:CZ$376)</f>
        <v>0</v>
      </c>
      <c r="CX1722" s="15"/>
      <c r="CY1722" s="16"/>
      <c r="CZ1722" s="16"/>
      <c r="DA1722" s="8">
        <f>SUMIF(DB$346:DB$376,$D1722,DD$346:DD$376)</f>
        <v>0</v>
      </c>
      <c r="DB1722" s="15"/>
      <c r="DC1722" s="16"/>
      <c r="DD1722" s="16"/>
      <c r="DE1722" s="8">
        <f>SUMIF(DF$346:DF$376,$D1722,DH$346:DH$376)</f>
        <v>0</v>
      </c>
      <c r="DF1722" s="15"/>
      <c r="DG1722" s="16"/>
      <c r="DH1722" s="16"/>
      <c r="DI1722" s="8">
        <f>SUMIF(DJ$346:DJ$376,$D1722,DL$346:DL$376)</f>
        <v>0</v>
      </c>
      <c r="DJ1722" s="15"/>
      <c r="DK1722" s="16"/>
      <c r="DL1722" s="16"/>
      <c r="DM1722" s="8">
        <f>SUMIF(DN$346:DN$376,$D1722,DP$346:DP$376)</f>
        <v>0</v>
      </c>
      <c r="DN1722" s="15"/>
      <c r="DO1722" s="16"/>
      <c r="DP1722" s="16"/>
      <c r="DQ1722" s="8">
        <f>SUMIF(DR$346:DR$376,$D1722,DT$346:DT$376)</f>
        <v>0</v>
      </c>
      <c r="DR1722" s="15"/>
      <c r="DS1722" s="16"/>
      <c r="DT1722" s="16"/>
      <c r="DU1722" s="8">
        <f>SUMIF(DV$346:DV$376,$D1722,DX$346:DX$376)</f>
        <v>0</v>
      </c>
      <c r="DV1722" s="15"/>
      <c r="DW1722" s="16"/>
      <c r="DX1722" s="16"/>
      <c r="DY1722" s="8">
        <f>SUMIF(DZ$346:DZ$376,$D1722,EB$346:EB$376)</f>
        <v>0</v>
      </c>
      <c r="DZ1722" s="15"/>
      <c r="EA1722" s="16"/>
      <c r="EB1722" s="16"/>
      <c r="EC1722" s="8">
        <f>SUMIF(ED$346:ED$376,$D1722,EF$346:EF$376)</f>
        <v>0</v>
      </c>
      <c r="ED1722" s="15"/>
      <c r="EE1722" s="16"/>
      <c r="EF1722" s="16"/>
      <c r="EG1722" s="8">
        <f>SUMIF(EH$346:EH$376,$D1722,EJ$346:EJ$376)</f>
        <v>0</v>
      </c>
      <c r="EH1722" s="15"/>
      <c r="EI1722" s="16"/>
      <c r="EJ1722" s="16"/>
      <c r="EK1722" s="8">
        <f>SUMIF(EL$346:EL$376,$D1722,EN$346:EN$376)</f>
        <v>0</v>
      </c>
      <c r="EL1722" s="15"/>
      <c r="EM1722" s="16"/>
      <c r="EN1722" s="16"/>
      <c r="EO1722" s="8">
        <f>SUMIF(EP$346:EP$376,$D1722,ER$346:ER$376)</f>
        <v>0</v>
      </c>
      <c r="EP1722" s="15"/>
      <c r="EQ1722" s="16"/>
      <c r="ER1722" s="16"/>
      <c r="ES1722" s="8">
        <f>SUMIF(ET$346:ET$376,$D1722,EV$346:EV$376)</f>
        <v>0</v>
      </c>
      <c r="ET1722" s="15"/>
      <c r="EU1722" s="16"/>
      <c r="EV1722" s="16"/>
      <c r="EW1722" s="8">
        <f>SUMIF(EX$346:EX$376,$D1722,EZ$346:EZ$376)</f>
        <v>0</v>
      </c>
      <c r="EX1722" s="15"/>
      <c r="EY1722" s="16"/>
      <c r="EZ1722" s="16"/>
      <c r="FA1722" s="8">
        <f>SUMIF(FB$346:FB$376,$D1722,FD$346:FD$376)</f>
        <v>0</v>
      </c>
      <c r="FB1722" s="15"/>
      <c r="FC1722" s="16"/>
      <c r="FD1722" s="16"/>
      <c r="FE1722" s="8">
        <f>SUMIF(FF$346:FF$376,$D1722,FH$346:FH$376)</f>
        <v>0</v>
      </c>
      <c r="FF1722" s="15"/>
      <c r="FG1722" s="16"/>
      <c r="FH1722" s="16"/>
      <c r="FI1722" s="8">
        <f>SUMIF(FJ$346:FJ$376,$D1722,FL$346:FL$376)</f>
        <v>0</v>
      </c>
      <c r="FJ1722" s="15"/>
      <c r="FK1722" s="16"/>
      <c r="FL1722" s="16"/>
      <c r="FM1722" s="8">
        <f>SUMIF(FN$346:FN$376,$D1722,FP$346:FP$376)</f>
        <v>0</v>
      </c>
      <c r="FN1722" s="15"/>
      <c r="FO1722" s="16"/>
      <c r="FP1722" s="16"/>
      <c r="FQ1722" s="8">
        <f>SUMIF(FR$346:FR$376,$D1722,FT$346:FT$376)</f>
        <v>0</v>
      </c>
      <c r="FR1722" s="15"/>
      <c r="FS1722" s="16"/>
      <c r="FT1722" s="16"/>
      <c r="FU1722" s="8">
        <f>SUMIF(FV$346:FV$376,$D1722,FX$346:FX$376)</f>
        <v>0</v>
      </c>
      <c r="FV1722" s="15"/>
      <c r="FW1722" s="16"/>
      <c r="FX1722" s="16"/>
      <c r="FY1722" s="8">
        <f>SUMIF(FZ$346:FZ$376,$D1722,GB$346:GB$376)</f>
        <v>0</v>
      </c>
      <c r="FZ1722" s="15"/>
      <c r="GA1722" s="16"/>
      <c r="GB1722" s="16"/>
      <c r="GC1722" s="8">
        <f>SUMIF(GD$346:GD$376,$D1722,GF$346:GF$376)</f>
        <v>0</v>
      </c>
      <c r="GD1722" s="15"/>
      <c r="GE1722" s="16"/>
      <c r="GF1722" s="16"/>
      <c r="GG1722" s="8">
        <f>SUMIF(GH$346:GH$376,$D1722,GJ$346:GJ$376)</f>
        <v>0</v>
      </c>
      <c r="GH1722" s="15"/>
      <c r="GI1722" s="16"/>
      <c r="GJ1722" s="16"/>
      <c r="GK1722" s="8">
        <f>SUMIF(GL$346:GL$376,$D1722,GN$346:GN$376)</f>
        <v>0</v>
      </c>
      <c r="GL1722" s="15"/>
      <c r="GM1722" s="16"/>
      <c r="GN1722" s="16"/>
      <c r="GO1722" s="8">
        <f>SUMIF(GP$346:GP$376,$D1722,GR$346:GR$376)</f>
        <v>0</v>
      </c>
      <c r="GP1722" s="15"/>
      <c r="GQ1722" s="16"/>
      <c r="GR1722" s="16"/>
      <c r="GS1722" s="8">
        <f>SUMIF(GT$346:GT$376,$D1722,GV$346:GV$376)</f>
        <v>0</v>
      </c>
      <c r="GT1722" s="15"/>
      <c r="GU1722" s="16"/>
      <c r="GV1722" s="22"/>
      <c r="GW1722" s="19">
        <f t="shared" si="39"/>
        <v>0</v>
      </c>
      <c r="GX1722" s="472"/>
      <c r="GY1722" s="473"/>
    </row>
    <row r="1723" spans="1:207" ht="15.75" customHeight="1">
      <c r="A1723" s="234" t="s">
        <v>75</v>
      </c>
      <c r="B1723" s="474" t="s">
        <v>423</v>
      </c>
      <c r="C1723" s="286" t="s">
        <v>150</v>
      </c>
      <c r="D1723" s="235" t="s">
        <v>121</v>
      </c>
      <c r="E1723" s="206">
        <f>SUMIF(F$5:F$35,$D1723,H$5:H$35)</f>
        <v>0</v>
      </c>
      <c r="F1723" s="9"/>
      <c r="G1723" s="10"/>
      <c r="H1723" s="11"/>
      <c r="I1723" s="6">
        <f>SUMIF(J$5:J$35,$D1723,L$5:L$35)</f>
        <v>0</v>
      </c>
      <c r="J1723" s="9"/>
      <c r="K1723" s="10"/>
      <c r="L1723" s="11"/>
      <c r="M1723" s="6">
        <f>SUMIF(N$5:N$35,$D1723,P$5:P$35)</f>
        <v>0</v>
      </c>
      <c r="N1723" s="9"/>
      <c r="O1723" s="10"/>
      <c r="P1723" s="11"/>
      <c r="Q1723" s="6">
        <f>SUMIF(R$5:R$35,$D1723,T$5:T$35)</f>
        <v>0</v>
      </c>
      <c r="R1723" s="9"/>
      <c r="S1723" s="10"/>
      <c r="T1723" s="11"/>
      <c r="U1723" s="6">
        <f>SUMIF(V$5:V$35,$D1723,X$5:X$35)</f>
        <v>0</v>
      </c>
      <c r="V1723" s="9"/>
      <c r="W1723" s="10"/>
      <c r="X1723" s="11"/>
      <c r="Y1723" s="6">
        <f>SUMIF(Z$5:Z$35,$D1723,AB$5:AB$35)</f>
        <v>0</v>
      </c>
      <c r="Z1723" s="9"/>
      <c r="AA1723" s="10"/>
      <c r="AB1723" s="11"/>
      <c r="AC1723" s="6">
        <f>SUMIF(AD$5:AD$35,$D1723,AF$5:AF$35)</f>
        <v>0</v>
      </c>
      <c r="AD1723" s="9"/>
      <c r="AE1723" s="10"/>
      <c r="AF1723" s="11"/>
      <c r="AG1723" s="6">
        <f>SUMIF(AH$5:AH$35,$D1723,AJ$5:AJ$35)</f>
        <v>0</v>
      </c>
      <c r="AH1723" s="9"/>
      <c r="AI1723" s="10"/>
      <c r="AJ1723" s="11"/>
      <c r="AK1723" s="6">
        <f>SUMIF(AL$5:AL$35,$D1723,AN$5:AN$35)</f>
        <v>0</v>
      </c>
      <c r="AL1723" s="9"/>
      <c r="AM1723" s="10"/>
      <c r="AN1723" s="11"/>
      <c r="AO1723" s="6">
        <f>SUMIF(AP$5:AP$35,$D1723,AR$5:AR$35)</f>
        <v>0</v>
      </c>
      <c r="AP1723" s="9"/>
      <c r="AQ1723" s="10"/>
      <c r="AR1723" s="11"/>
      <c r="AS1723" s="6">
        <f>SUMIF(AT$5:AT$35,$D1723,AV$5:AV$35)</f>
        <v>0</v>
      </c>
      <c r="AT1723" s="9"/>
      <c r="AU1723" s="10"/>
      <c r="AV1723" s="11"/>
      <c r="AW1723" s="6">
        <f>SUMIF(AX$5:AX$35,$D1723,AZ$5:AZ$35)</f>
        <v>0</v>
      </c>
      <c r="AX1723" s="9"/>
      <c r="AY1723" s="10"/>
      <c r="AZ1723" s="11"/>
      <c r="BA1723" s="6">
        <f>SUMIF(BB$5:BB$35,$D1723,BD$5:BD$35)</f>
        <v>0</v>
      </c>
      <c r="BB1723" s="9"/>
      <c r="BC1723" s="10"/>
      <c r="BD1723" s="11"/>
      <c r="BE1723" s="6">
        <f>SUMIF(BF$5:BF$35,$D1723,BH$5:BH$35)</f>
        <v>0</v>
      </c>
      <c r="BF1723" s="9"/>
      <c r="BG1723" s="10"/>
      <c r="BH1723" s="11"/>
      <c r="BI1723" s="6">
        <f>SUMIF(BJ$5:BJ$35,$D1723,BL$5:BL$35)</f>
        <v>0</v>
      </c>
      <c r="BJ1723" s="9"/>
      <c r="BK1723" s="10"/>
      <c r="BL1723" s="11"/>
      <c r="BM1723" s="6">
        <f>SUMIF(BN$5:BN$35,$D1723,BP$5:BP$35)</f>
        <v>0</v>
      </c>
      <c r="BN1723" s="9"/>
      <c r="BO1723" s="10"/>
      <c r="BP1723" s="11"/>
      <c r="BQ1723" s="6">
        <f>SUMIF(BR$5:BR$35,$D1723,BT$5:BT$35)</f>
        <v>0</v>
      </c>
      <c r="BR1723" s="9"/>
      <c r="BS1723" s="10"/>
      <c r="BT1723" s="11"/>
      <c r="BU1723" s="6">
        <f>SUMIF(BV$5:BV$35,$D1723,BX$5:BX$35)</f>
        <v>0</v>
      </c>
      <c r="BV1723" s="9"/>
      <c r="BW1723" s="10"/>
      <c r="BX1723" s="11"/>
      <c r="BY1723" s="6">
        <f>SUMIF(BZ$5:BZ$35,$D1723,CB$5:CB$35)</f>
        <v>0</v>
      </c>
      <c r="BZ1723" s="9"/>
      <c r="CA1723" s="10"/>
      <c r="CB1723" s="11"/>
      <c r="CC1723" s="6">
        <f>SUMIF(CD$5:CD$35,$D1723,CF$5:CF$35)</f>
        <v>0</v>
      </c>
      <c r="CD1723" s="9"/>
      <c r="CE1723" s="10"/>
      <c r="CF1723" s="11"/>
      <c r="CG1723" s="6">
        <f>SUMIF(CH$5:CH$35,$D1723,CJ$5:CJ$35)</f>
        <v>0</v>
      </c>
      <c r="CH1723" s="9"/>
      <c r="CI1723" s="10"/>
      <c r="CJ1723" s="11"/>
      <c r="CK1723" s="6">
        <f>SUMIF(CL$5:CL$35,$D1723,CN$5:CN$35)</f>
        <v>0</v>
      </c>
      <c r="CL1723" s="9"/>
      <c r="CM1723" s="10"/>
      <c r="CN1723" s="11"/>
      <c r="CO1723" s="6">
        <f>SUMIF(CP$5:CP$35,$D1723,CR$5:CR$35)</f>
        <v>0</v>
      </c>
      <c r="CP1723" s="9"/>
      <c r="CQ1723" s="10"/>
      <c r="CR1723" s="11"/>
      <c r="CS1723" s="6">
        <f>SUMIF(CT$5:CT$35,$D1723,CV$5:CV$35)</f>
        <v>0</v>
      </c>
      <c r="CT1723" s="9"/>
      <c r="CU1723" s="10"/>
      <c r="CV1723" s="11"/>
      <c r="CW1723" s="6">
        <f>SUMIF(CX$5:CX$35,$D1723,CZ$5:CZ$35)</f>
        <v>0</v>
      </c>
      <c r="CX1723" s="9"/>
      <c r="CY1723" s="10"/>
      <c r="CZ1723" s="11"/>
      <c r="DA1723" s="6">
        <f>SUMIF(DB$5:DB$35,$D1723,DD$5:DD$35)</f>
        <v>0</v>
      </c>
      <c r="DB1723" s="9"/>
      <c r="DC1723" s="10"/>
      <c r="DD1723" s="11"/>
      <c r="DE1723" s="6">
        <f>SUMIF(DF$5:DF$35,$D1723,DH$5:DH$35)</f>
        <v>0</v>
      </c>
      <c r="DF1723" s="9"/>
      <c r="DG1723" s="10"/>
      <c r="DH1723" s="11"/>
      <c r="DI1723" s="6">
        <f>SUMIF(DJ$5:DJ$35,$D1723,DL$5:DL$35)</f>
        <v>0</v>
      </c>
      <c r="DJ1723" s="9"/>
      <c r="DK1723" s="10"/>
      <c r="DL1723" s="11"/>
      <c r="DM1723" s="6">
        <f>SUMIF(DN$5:DN$35,$D1723,DP$5:DP$35)</f>
        <v>0</v>
      </c>
      <c r="DN1723" s="9"/>
      <c r="DO1723" s="10"/>
      <c r="DP1723" s="11"/>
      <c r="DQ1723" s="6">
        <f>SUMIF(DR$5:DR$35,$D1723,DT$5:DT$35)</f>
        <v>0</v>
      </c>
      <c r="DR1723" s="9"/>
      <c r="DS1723" s="10"/>
      <c r="DT1723" s="11"/>
      <c r="DU1723" s="6">
        <f>SUMIF(DV$5:DV$35,$D1723,DX$5:DX$35)</f>
        <v>0</v>
      </c>
      <c r="DV1723" s="9"/>
      <c r="DW1723" s="10"/>
      <c r="DX1723" s="11"/>
      <c r="DY1723" s="6">
        <f>SUMIF(DZ$5:DZ$35,$D1723,EB$5:EB$35)</f>
        <v>0</v>
      </c>
      <c r="DZ1723" s="9"/>
      <c r="EA1723" s="10"/>
      <c r="EB1723" s="11"/>
      <c r="EC1723" s="6">
        <f>SUMIF(ED$5:ED$35,$D1723,EF$5:EF$35)</f>
        <v>0</v>
      </c>
      <c r="ED1723" s="9"/>
      <c r="EE1723" s="10"/>
      <c r="EF1723" s="11"/>
      <c r="EG1723" s="6">
        <f>SUMIF(EH$5:EH$35,$D1723,EJ$5:EJ$35)</f>
        <v>0</v>
      </c>
      <c r="EH1723" s="9"/>
      <c r="EI1723" s="10"/>
      <c r="EJ1723" s="11"/>
      <c r="EK1723" s="6">
        <f>SUMIF(EL$5:EL$35,$D1723,EN$5:EN$35)</f>
        <v>0</v>
      </c>
      <c r="EL1723" s="9"/>
      <c r="EM1723" s="10"/>
      <c r="EN1723" s="11"/>
      <c r="EO1723" s="6">
        <f>SUMIF(EP$5:EP$35,$D1723,ER$5:ER$35)</f>
        <v>0</v>
      </c>
      <c r="EP1723" s="9"/>
      <c r="EQ1723" s="10"/>
      <c r="ER1723" s="11"/>
      <c r="ES1723" s="6">
        <f>SUMIF(ET$5:ET$35,$D1723,EV$5:EV$35)</f>
        <v>0</v>
      </c>
      <c r="ET1723" s="9"/>
      <c r="EU1723" s="10"/>
      <c r="EV1723" s="11"/>
      <c r="EW1723" s="6">
        <f>SUMIF(EX$5:EX$35,$D1723,EZ$5:EZ$35)</f>
        <v>0</v>
      </c>
      <c r="EX1723" s="9"/>
      <c r="EY1723" s="10"/>
      <c r="EZ1723" s="11"/>
      <c r="FA1723" s="6">
        <f>SUMIF(FB$5:FB$35,$D1723,FD$5:FD$35)</f>
        <v>0</v>
      </c>
      <c r="FB1723" s="9"/>
      <c r="FC1723" s="10"/>
      <c r="FD1723" s="11"/>
      <c r="FE1723" s="6">
        <f>SUMIF(FF$5:FF$35,$D1723,FH$5:FH$35)</f>
        <v>0</v>
      </c>
      <c r="FF1723" s="9"/>
      <c r="FG1723" s="10"/>
      <c r="FH1723" s="11"/>
      <c r="FI1723" s="6">
        <f>SUMIF(FJ$5:FJ$35,$D1723,FL$5:FL$35)</f>
        <v>0</v>
      </c>
      <c r="FJ1723" s="9"/>
      <c r="FK1723" s="10"/>
      <c r="FL1723" s="11"/>
      <c r="FM1723" s="6">
        <f>SUMIF(FN$5:FN$35,$D1723,FP$5:FP$35)</f>
        <v>0</v>
      </c>
      <c r="FN1723" s="9"/>
      <c r="FO1723" s="10"/>
      <c r="FP1723" s="11"/>
      <c r="FQ1723" s="6">
        <f>SUMIF(FR$5:FR$35,$D1723,FT$5:FT$35)</f>
        <v>0</v>
      </c>
      <c r="FR1723" s="9"/>
      <c r="FS1723" s="10"/>
      <c r="FT1723" s="11"/>
      <c r="FU1723" s="6">
        <f>SUMIF(FV$5:FV$35,$D1723,FX$5:FX$35)</f>
        <v>0</v>
      </c>
      <c r="FV1723" s="9"/>
      <c r="FW1723" s="10"/>
      <c r="FX1723" s="11"/>
      <c r="FY1723" s="6">
        <f>SUMIF(FZ$5:FZ$35,$D1723,GB$5:GB$35)</f>
        <v>0</v>
      </c>
      <c r="FZ1723" s="9"/>
      <c r="GA1723" s="10"/>
      <c r="GB1723" s="11"/>
      <c r="GC1723" s="6">
        <f>SUMIF(GD$5:GD$35,$D1723,GF$5:GF$35)</f>
        <v>0</v>
      </c>
      <c r="GD1723" s="9"/>
      <c r="GE1723" s="10"/>
      <c r="GF1723" s="11"/>
      <c r="GG1723" s="6">
        <f>SUMIF(GH$5:GH$35,$D1723,GJ$5:GJ$35)</f>
        <v>0</v>
      </c>
      <c r="GH1723" s="9"/>
      <c r="GI1723" s="10"/>
      <c r="GJ1723" s="11"/>
      <c r="GK1723" s="6">
        <f>SUMIF(GL$5:GL$35,$D1723,GN$5:GN$35)</f>
        <v>0</v>
      </c>
      <c r="GL1723" s="9"/>
      <c r="GM1723" s="10"/>
      <c r="GN1723" s="11"/>
      <c r="GO1723" s="6">
        <f>SUMIF(GP$5:GP$35,$D1723,GR$5:GR$35)</f>
        <v>0</v>
      </c>
      <c r="GP1723" s="9"/>
      <c r="GQ1723" s="10"/>
      <c r="GR1723" s="11"/>
      <c r="GS1723" s="6">
        <f>SUMIF(GT$5:GT$35,$D1723,GV$5:GV$35)</f>
        <v>0</v>
      </c>
      <c r="GT1723" s="9"/>
      <c r="GU1723" s="10"/>
      <c r="GV1723" s="20"/>
      <c r="GW1723" s="19">
        <f t="shared" si="39"/>
        <v>0</v>
      </c>
      <c r="GX1723" s="472">
        <f>SUM(GW1723:GW1734)</f>
        <v>0</v>
      </c>
      <c r="GY1723" s="473" t="str">
        <f>D1723</f>
        <v>FDSYRC13</v>
      </c>
    </row>
    <row r="1724" spans="1:207" ht="15.75" customHeight="1">
      <c r="A1724" s="236" t="s">
        <v>76</v>
      </c>
      <c r="B1724" s="475"/>
      <c r="C1724" s="287" t="s">
        <v>150</v>
      </c>
      <c r="D1724" s="237" t="s">
        <v>121</v>
      </c>
      <c r="E1724" s="206">
        <f>SUMIF(F$36:F$66,$D1724,H$36:H$66)</f>
        <v>0</v>
      </c>
      <c r="F1724" s="9"/>
      <c r="G1724" s="10"/>
      <c r="H1724" s="11"/>
      <c r="I1724" s="6">
        <f>SUMIF(J$36:J$66,$D1724,L$36:L$66)</f>
        <v>0</v>
      </c>
      <c r="J1724" s="9"/>
      <c r="K1724" s="10"/>
      <c r="L1724" s="11"/>
      <c r="M1724" s="6">
        <f>SUMIF(N$36:N$66,$D1724,P$36:P$66)</f>
        <v>0</v>
      </c>
      <c r="N1724" s="9"/>
      <c r="O1724" s="10"/>
      <c r="P1724" s="11"/>
      <c r="Q1724" s="6">
        <f>SUMIF(R$36:R$66,$D1724,T$36:T$66)</f>
        <v>0</v>
      </c>
      <c r="R1724" s="9"/>
      <c r="S1724" s="10"/>
      <c r="T1724" s="11"/>
      <c r="U1724" s="6">
        <f>SUMIF(V$36:V$66,$D1724,X$36:X$66)</f>
        <v>0</v>
      </c>
      <c r="V1724" s="9"/>
      <c r="W1724" s="10"/>
      <c r="X1724" s="11"/>
      <c r="Y1724" s="6">
        <f>SUMIF(Z$36:Z$66,$D1724,AB$36:AB$66)</f>
        <v>0</v>
      </c>
      <c r="Z1724" s="9"/>
      <c r="AA1724" s="10"/>
      <c r="AB1724" s="11"/>
      <c r="AC1724" s="6">
        <f>SUMIF(AD$36:AD$66,$D1724,AF$36:AF$66)</f>
        <v>0</v>
      </c>
      <c r="AD1724" s="9"/>
      <c r="AE1724" s="10"/>
      <c r="AF1724" s="11"/>
      <c r="AG1724" s="6">
        <f>SUMIF(AH$36:AH$66,$D1724,AJ$36:AJ$66)</f>
        <v>0</v>
      </c>
      <c r="AH1724" s="9"/>
      <c r="AI1724" s="10"/>
      <c r="AJ1724" s="11"/>
      <c r="AK1724" s="6">
        <f>SUMIF(AL$36:AL$66,$D1724,AN$36:AN$66)</f>
        <v>0</v>
      </c>
      <c r="AL1724" s="9"/>
      <c r="AM1724" s="10"/>
      <c r="AN1724" s="11"/>
      <c r="AO1724" s="6">
        <f>SUMIF(AP$36:AP$66,$D1724,AR$36:AR$66)</f>
        <v>0</v>
      </c>
      <c r="AP1724" s="9"/>
      <c r="AQ1724" s="10"/>
      <c r="AR1724" s="11"/>
      <c r="AS1724" s="6">
        <f>SUMIF(AT$36:AT$66,$D1724,AV$36:AV$66)</f>
        <v>0</v>
      </c>
      <c r="AT1724" s="9"/>
      <c r="AU1724" s="10"/>
      <c r="AV1724" s="11"/>
      <c r="AW1724" s="6">
        <f>SUMIF(AX$36:AX$66,$D1724,AZ$36:AZ$66)</f>
        <v>0</v>
      </c>
      <c r="AX1724" s="9"/>
      <c r="AY1724" s="10"/>
      <c r="AZ1724" s="11"/>
      <c r="BA1724" s="6">
        <f>SUMIF(BB$36:BB$66,$D1724,BD$36:BD$66)</f>
        <v>0</v>
      </c>
      <c r="BB1724" s="9"/>
      <c r="BC1724" s="10"/>
      <c r="BD1724" s="11"/>
      <c r="BE1724" s="6">
        <f>SUMIF(BF$36:BF$66,$D1724,BH$36:BH$66)</f>
        <v>0</v>
      </c>
      <c r="BF1724" s="9"/>
      <c r="BG1724" s="10"/>
      <c r="BH1724" s="11"/>
      <c r="BI1724" s="6">
        <f>SUMIF(BJ$36:BJ$66,$D1724,BL$36:BL$66)</f>
        <v>0</v>
      </c>
      <c r="BJ1724" s="9"/>
      <c r="BK1724" s="10"/>
      <c r="BL1724" s="11"/>
      <c r="BM1724" s="6">
        <f>SUMIF(BN$36:BN$66,$D1724,BP$36:BP$66)</f>
        <v>0</v>
      </c>
      <c r="BN1724" s="9"/>
      <c r="BO1724" s="10"/>
      <c r="BP1724" s="11"/>
      <c r="BQ1724" s="6">
        <f>SUMIF(BR$36:BR$66,$D1724,BT$36:BT$66)</f>
        <v>0</v>
      </c>
      <c r="BR1724" s="9"/>
      <c r="BS1724" s="10"/>
      <c r="BT1724" s="11"/>
      <c r="BU1724" s="6">
        <f>SUMIF(BV$36:BV$66,$D1724,BX$36:BX$66)</f>
        <v>0</v>
      </c>
      <c r="BV1724" s="9"/>
      <c r="BW1724" s="10"/>
      <c r="BX1724" s="11"/>
      <c r="BY1724" s="6">
        <f>SUMIF(BZ$36:BZ$66,$D1724,CB$36:CB$66)</f>
        <v>0</v>
      </c>
      <c r="BZ1724" s="9"/>
      <c r="CA1724" s="10"/>
      <c r="CB1724" s="11"/>
      <c r="CC1724" s="6">
        <f>SUMIF(CD$36:CD$66,$D1724,CF$36:CF$66)</f>
        <v>0</v>
      </c>
      <c r="CD1724" s="9"/>
      <c r="CE1724" s="10"/>
      <c r="CF1724" s="11"/>
      <c r="CG1724" s="6">
        <f>SUMIF(CH$36:CH$66,$D1724,CJ$36:CJ$66)</f>
        <v>0</v>
      </c>
      <c r="CH1724" s="9"/>
      <c r="CI1724" s="10"/>
      <c r="CJ1724" s="11"/>
      <c r="CK1724" s="6">
        <f>SUMIF(CL$36:CL$66,$D1724,CN$36:CN$66)</f>
        <v>0</v>
      </c>
      <c r="CL1724" s="9"/>
      <c r="CM1724" s="10"/>
      <c r="CN1724" s="11"/>
      <c r="CO1724" s="6">
        <f>SUMIF(CP$36:CP$66,$D1724,CR$36:CR$66)</f>
        <v>0</v>
      </c>
      <c r="CP1724" s="9"/>
      <c r="CQ1724" s="10"/>
      <c r="CR1724" s="11"/>
      <c r="CS1724" s="6">
        <f>SUMIF(CT$36:CT$66,$D1724,CV$36:CV$66)</f>
        <v>0</v>
      </c>
      <c r="CT1724" s="9"/>
      <c r="CU1724" s="10"/>
      <c r="CV1724" s="11"/>
      <c r="CW1724" s="6">
        <f>SUMIF(CX$36:CX$66,$D1724,CZ$36:CZ$66)</f>
        <v>0</v>
      </c>
      <c r="CX1724" s="9"/>
      <c r="CY1724" s="10"/>
      <c r="CZ1724" s="11"/>
      <c r="DA1724" s="6">
        <f>SUMIF(DB$36:DB$66,$D1724,DD$36:DD$66)</f>
        <v>0</v>
      </c>
      <c r="DB1724" s="9"/>
      <c r="DC1724" s="10"/>
      <c r="DD1724" s="11"/>
      <c r="DE1724" s="6">
        <f>SUMIF(DF$36:DF$66,$D1724,DH$36:DH$66)</f>
        <v>0</v>
      </c>
      <c r="DF1724" s="9"/>
      <c r="DG1724" s="10"/>
      <c r="DH1724" s="11"/>
      <c r="DI1724" s="6">
        <f>SUMIF(DJ$36:DJ$66,$D1724,DL$36:DL$66)</f>
        <v>0</v>
      </c>
      <c r="DJ1724" s="9"/>
      <c r="DK1724" s="10"/>
      <c r="DL1724" s="11"/>
      <c r="DM1724" s="6">
        <f>SUMIF(DN$36:DN$66,$D1724,DP$36:DP$66)</f>
        <v>0</v>
      </c>
      <c r="DN1724" s="9"/>
      <c r="DO1724" s="10"/>
      <c r="DP1724" s="11"/>
      <c r="DQ1724" s="6">
        <f>SUMIF(DR$36:DR$66,$D1724,DT$36:DT$66)</f>
        <v>0</v>
      </c>
      <c r="DR1724" s="9"/>
      <c r="DS1724" s="10"/>
      <c r="DT1724" s="11"/>
      <c r="DU1724" s="6">
        <f>SUMIF(DV$36:DV$66,$D1724,DX$36:DX$66)</f>
        <v>0</v>
      </c>
      <c r="DV1724" s="9"/>
      <c r="DW1724" s="10"/>
      <c r="DX1724" s="11"/>
      <c r="DY1724" s="6">
        <f>SUMIF(DZ$36:DZ$66,$D1724,EB$36:EB$66)</f>
        <v>0</v>
      </c>
      <c r="DZ1724" s="9"/>
      <c r="EA1724" s="10"/>
      <c r="EB1724" s="11"/>
      <c r="EC1724" s="6">
        <f>SUMIF(ED$36:ED$66,$D1724,EF$36:EF$66)</f>
        <v>0</v>
      </c>
      <c r="ED1724" s="9"/>
      <c r="EE1724" s="10"/>
      <c r="EF1724" s="11"/>
      <c r="EG1724" s="6">
        <f>SUMIF(EH$36:EH$66,$D1724,EJ$36:EJ$66)</f>
        <v>0</v>
      </c>
      <c r="EH1724" s="9"/>
      <c r="EI1724" s="10"/>
      <c r="EJ1724" s="11"/>
      <c r="EK1724" s="6">
        <f>SUMIF(EL$36:EL$66,$D1724,EN$36:EN$66)</f>
        <v>0</v>
      </c>
      <c r="EL1724" s="9"/>
      <c r="EM1724" s="10"/>
      <c r="EN1724" s="11"/>
      <c r="EO1724" s="6">
        <f>SUMIF(EP$36:EP$66,$D1724,ER$36:ER$66)</f>
        <v>0</v>
      </c>
      <c r="EP1724" s="9"/>
      <c r="EQ1724" s="10"/>
      <c r="ER1724" s="11"/>
      <c r="ES1724" s="6">
        <f>SUMIF(ET$36:ET$66,$D1724,EV$36:EV$66)</f>
        <v>0</v>
      </c>
      <c r="ET1724" s="9"/>
      <c r="EU1724" s="10"/>
      <c r="EV1724" s="11"/>
      <c r="EW1724" s="6">
        <f>SUMIF(EX$36:EX$66,$D1724,EZ$36:EZ$66)</f>
        <v>0</v>
      </c>
      <c r="EX1724" s="9"/>
      <c r="EY1724" s="10"/>
      <c r="EZ1724" s="11"/>
      <c r="FA1724" s="6">
        <f>SUMIF(FB$36:FB$66,$D1724,FD$36:FD$66)</f>
        <v>0</v>
      </c>
      <c r="FB1724" s="9"/>
      <c r="FC1724" s="10"/>
      <c r="FD1724" s="11"/>
      <c r="FE1724" s="6">
        <f>SUMIF(FF$36:FF$66,$D1724,FH$36:FH$66)</f>
        <v>0</v>
      </c>
      <c r="FF1724" s="9"/>
      <c r="FG1724" s="10"/>
      <c r="FH1724" s="11"/>
      <c r="FI1724" s="6">
        <f>SUMIF(FJ$36:FJ$66,$D1724,FL$36:FL$66)</f>
        <v>0</v>
      </c>
      <c r="FJ1724" s="9"/>
      <c r="FK1724" s="10"/>
      <c r="FL1724" s="11"/>
      <c r="FM1724" s="6">
        <f>SUMIF(FN$36:FN$66,$D1724,FP$36:FP$66)</f>
        <v>0</v>
      </c>
      <c r="FN1724" s="9"/>
      <c r="FO1724" s="10"/>
      <c r="FP1724" s="11"/>
      <c r="FQ1724" s="6">
        <f>SUMIF(FR$36:FR$66,$D1724,FT$36:FT$66)</f>
        <v>0</v>
      </c>
      <c r="FR1724" s="9"/>
      <c r="FS1724" s="10"/>
      <c r="FT1724" s="11"/>
      <c r="FU1724" s="6">
        <f>SUMIF(FV$36:FV$66,$D1724,FX$36:FX$66)</f>
        <v>0</v>
      </c>
      <c r="FV1724" s="9"/>
      <c r="FW1724" s="10"/>
      <c r="FX1724" s="11"/>
      <c r="FY1724" s="6">
        <f>SUMIF(FZ$36:FZ$66,$D1724,GB$36:GB$66)</f>
        <v>0</v>
      </c>
      <c r="FZ1724" s="9"/>
      <c r="GA1724" s="10"/>
      <c r="GB1724" s="11"/>
      <c r="GC1724" s="6">
        <f>SUMIF(GD$36:GD$66,$D1724,GF$36:GF$66)</f>
        <v>0</v>
      </c>
      <c r="GD1724" s="9"/>
      <c r="GE1724" s="10"/>
      <c r="GF1724" s="11"/>
      <c r="GG1724" s="6">
        <f>SUMIF(GH$36:GH$66,$D1724,GJ$36:GJ$66)</f>
        <v>0</v>
      </c>
      <c r="GH1724" s="9"/>
      <c r="GI1724" s="10"/>
      <c r="GJ1724" s="11"/>
      <c r="GK1724" s="6">
        <f>SUMIF(GL$36:GL$66,$D1724,GN$36:GN$66)</f>
        <v>0</v>
      </c>
      <c r="GL1724" s="9"/>
      <c r="GM1724" s="10"/>
      <c r="GN1724" s="11"/>
      <c r="GO1724" s="6">
        <f>SUMIF(GP$36:GP$66,$D1724,GR$36:GR$66)</f>
        <v>0</v>
      </c>
      <c r="GP1724" s="9"/>
      <c r="GQ1724" s="10"/>
      <c r="GR1724" s="11"/>
      <c r="GS1724" s="6">
        <f>SUMIF(GT$36:GT$66,$D1724,GV$36:GV$66)</f>
        <v>0</v>
      </c>
      <c r="GT1724" s="9"/>
      <c r="GU1724" s="10"/>
      <c r="GV1724" s="20"/>
      <c r="GW1724" s="19">
        <f t="shared" si="39"/>
        <v>0</v>
      </c>
      <c r="GX1724" s="472"/>
      <c r="GY1724" s="473"/>
    </row>
    <row r="1725" spans="1:207" ht="15.75" customHeight="1">
      <c r="A1725" s="236" t="s">
        <v>77</v>
      </c>
      <c r="B1725" s="475"/>
      <c r="C1725" s="287" t="s">
        <v>150</v>
      </c>
      <c r="D1725" s="237" t="s">
        <v>121</v>
      </c>
      <c r="E1725" s="206">
        <f>SUMIF(F$67:F$97,$D1725,H$67:H$97)</f>
        <v>0</v>
      </c>
      <c r="F1725" s="9"/>
      <c r="G1725" s="10"/>
      <c r="H1725" s="11"/>
      <c r="I1725" s="6">
        <f>SUMIF(J$67:J$97,$D1725,L$67:L$97)</f>
        <v>0</v>
      </c>
      <c r="J1725" s="9"/>
      <c r="K1725" s="10"/>
      <c r="L1725" s="11"/>
      <c r="M1725" s="6">
        <f>SUMIF(N$67:N$97,$D1725,P$67:P$97)</f>
        <v>0</v>
      </c>
      <c r="N1725" s="9"/>
      <c r="O1725" s="10"/>
      <c r="P1725" s="11"/>
      <c r="Q1725" s="6">
        <f>SUMIF(R$67:R$97,$D1725,T$67:T$97)</f>
        <v>0</v>
      </c>
      <c r="R1725" s="9"/>
      <c r="S1725" s="10"/>
      <c r="T1725" s="11"/>
      <c r="U1725" s="6">
        <f>SUMIF(V$67:V$97,$D1725,X$67:X$97)</f>
        <v>0</v>
      </c>
      <c r="V1725" s="9"/>
      <c r="W1725" s="10"/>
      <c r="X1725" s="11"/>
      <c r="Y1725" s="6">
        <f>SUMIF(Z$67:Z$97,$D1725,AB$67:AB$97)</f>
        <v>0</v>
      </c>
      <c r="Z1725" s="9"/>
      <c r="AA1725" s="10"/>
      <c r="AB1725" s="11"/>
      <c r="AC1725" s="6">
        <f>SUMIF(AD$67:AD$97,$D1725,AF$67:AF$97)</f>
        <v>0</v>
      </c>
      <c r="AD1725" s="9"/>
      <c r="AE1725" s="10"/>
      <c r="AF1725" s="11"/>
      <c r="AG1725" s="6">
        <f>SUMIF(AH$67:AH$97,$D1725,AJ$67:AJ$97)</f>
        <v>0</v>
      </c>
      <c r="AH1725" s="9"/>
      <c r="AI1725" s="10"/>
      <c r="AJ1725" s="11"/>
      <c r="AK1725" s="6">
        <f>SUMIF(AL$67:AL$97,$D1725,AN$67:AN$97)</f>
        <v>0</v>
      </c>
      <c r="AL1725" s="9"/>
      <c r="AM1725" s="10"/>
      <c r="AN1725" s="11"/>
      <c r="AO1725" s="6">
        <f>SUMIF(AP$67:AP$97,$D1725,AR$67:AR$97)</f>
        <v>0</v>
      </c>
      <c r="AP1725" s="9"/>
      <c r="AQ1725" s="10"/>
      <c r="AR1725" s="11"/>
      <c r="AS1725" s="6">
        <f>SUMIF(AT$67:AT$97,$D1725,AV$67:AV$97)</f>
        <v>0</v>
      </c>
      <c r="AT1725" s="9"/>
      <c r="AU1725" s="10"/>
      <c r="AV1725" s="11"/>
      <c r="AW1725" s="6">
        <f>SUMIF(AX$67:AX$97,$D1725,AZ$67:AZ$97)</f>
        <v>0</v>
      </c>
      <c r="AX1725" s="9"/>
      <c r="AY1725" s="10"/>
      <c r="AZ1725" s="11"/>
      <c r="BA1725" s="6">
        <f>SUMIF(BB$67:BB$97,$D1725,BD$67:BD$97)</f>
        <v>0</v>
      </c>
      <c r="BB1725" s="9"/>
      <c r="BC1725" s="10"/>
      <c r="BD1725" s="11"/>
      <c r="BE1725" s="6">
        <f>SUMIF(BF$67:BF$97,$D1725,BH$67:BH$97)</f>
        <v>0</v>
      </c>
      <c r="BF1725" s="9"/>
      <c r="BG1725" s="10"/>
      <c r="BH1725" s="11"/>
      <c r="BI1725" s="6">
        <f>SUMIF(BJ$67:BJ$97,$D1725,BL$67:BL$97)</f>
        <v>0</v>
      </c>
      <c r="BJ1725" s="9"/>
      <c r="BK1725" s="10"/>
      <c r="BL1725" s="11"/>
      <c r="BM1725" s="6">
        <f>SUMIF(BN$67:BN$97,$D1725,BP$67:BP$97)</f>
        <v>0</v>
      </c>
      <c r="BN1725" s="9"/>
      <c r="BO1725" s="10"/>
      <c r="BP1725" s="11"/>
      <c r="BQ1725" s="6">
        <f>SUMIF(BR$67:BR$97,$D1725,BT$67:BT$97)</f>
        <v>0</v>
      </c>
      <c r="BR1725" s="9"/>
      <c r="BS1725" s="10"/>
      <c r="BT1725" s="11"/>
      <c r="BU1725" s="6">
        <f>SUMIF(BV$67:BV$97,$D1725,BX$67:BX$97)</f>
        <v>0</v>
      </c>
      <c r="BV1725" s="9"/>
      <c r="BW1725" s="10"/>
      <c r="BX1725" s="11"/>
      <c r="BY1725" s="6">
        <f>SUMIF(BZ$67:BZ$97,$D1725,CB$67:CB$97)</f>
        <v>0</v>
      </c>
      <c r="BZ1725" s="9"/>
      <c r="CA1725" s="10"/>
      <c r="CB1725" s="11"/>
      <c r="CC1725" s="6">
        <f>SUMIF(CD$67:CD$97,$D1725,CF$67:CF$97)</f>
        <v>0</v>
      </c>
      <c r="CD1725" s="9"/>
      <c r="CE1725" s="10"/>
      <c r="CF1725" s="11"/>
      <c r="CG1725" s="6">
        <f>SUMIF(CH$67:CH$97,$D1725,CJ$67:CJ$97)</f>
        <v>0</v>
      </c>
      <c r="CH1725" s="9"/>
      <c r="CI1725" s="10"/>
      <c r="CJ1725" s="11"/>
      <c r="CK1725" s="6">
        <f>SUMIF(CL$67:CL$97,$D1725,CN$67:CN$97)</f>
        <v>0</v>
      </c>
      <c r="CL1725" s="9"/>
      <c r="CM1725" s="10"/>
      <c r="CN1725" s="11"/>
      <c r="CO1725" s="6">
        <f>SUMIF(CP$67:CP$97,$D1725,CR$67:CR$97)</f>
        <v>0</v>
      </c>
      <c r="CP1725" s="9"/>
      <c r="CQ1725" s="10"/>
      <c r="CR1725" s="11"/>
      <c r="CS1725" s="6">
        <f>SUMIF(CT$67:CT$97,$D1725,CV$67:CV$97)</f>
        <v>0</v>
      </c>
      <c r="CT1725" s="9"/>
      <c r="CU1725" s="10"/>
      <c r="CV1725" s="11"/>
      <c r="CW1725" s="6">
        <f>SUMIF(CX$67:CX$97,$D1725,CZ$67:CZ$97)</f>
        <v>0</v>
      </c>
      <c r="CX1725" s="9"/>
      <c r="CY1725" s="10"/>
      <c r="CZ1725" s="11"/>
      <c r="DA1725" s="6">
        <f>SUMIF(DB$67:DB$97,$D1725,DD$67:DD$97)</f>
        <v>0</v>
      </c>
      <c r="DB1725" s="9"/>
      <c r="DC1725" s="10"/>
      <c r="DD1725" s="11"/>
      <c r="DE1725" s="6">
        <f>SUMIF(DF$67:DF$97,$D1725,DH$67:DH$97)</f>
        <v>0</v>
      </c>
      <c r="DF1725" s="9"/>
      <c r="DG1725" s="10"/>
      <c r="DH1725" s="11"/>
      <c r="DI1725" s="6">
        <f>SUMIF(DJ$67:DJ$97,$D1725,DL$67:DL$97)</f>
        <v>0</v>
      </c>
      <c r="DJ1725" s="9"/>
      <c r="DK1725" s="10"/>
      <c r="DL1725" s="11"/>
      <c r="DM1725" s="6">
        <f>SUMIF(DN$67:DN$97,$D1725,DP$67:DP$97)</f>
        <v>0</v>
      </c>
      <c r="DN1725" s="9"/>
      <c r="DO1725" s="10"/>
      <c r="DP1725" s="11"/>
      <c r="DQ1725" s="6">
        <f>SUMIF(DR$67:DR$97,$D1725,DT$67:DT$97)</f>
        <v>0</v>
      </c>
      <c r="DR1725" s="9"/>
      <c r="DS1725" s="10"/>
      <c r="DT1725" s="11"/>
      <c r="DU1725" s="6">
        <f>SUMIF(DV$67:DV$97,$D1725,DX$67:DX$97)</f>
        <v>0</v>
      </c>
      <c r="DV1725" s="9"/>
      <c r="DW1725" s="10"/>
      <c r="DX1725" s="11"/>
      <c r="DY1725" s="6">
        <f>SUMIF(DZ$67:DZ$97,$D1725,EB$67:EB$97)</f>
        <v>0</v>
      </c>
      <c r="DZ1725" s="9"/>
      <c r="EA1725" s="10"/>
      <c r="EB1725" s="11"/>
      <c r="EC1725" s="6">
        <f>SUMIF(ED$67:ED$97,$D1725,EF$67:EF$97)</f>
        <v>0</v>
      </c>
      <c r="ED1725" s="9"/>
      <c r="EE1725" s="10"/>
      <c r="EF1725" s="11"/>
      <c r="EG1725" s="6">
        <f>SUMIF(EH$67:EH$97,$D1725,EJ$67:EJ$97)</f>
        <v>0</v>
      </c>
      <c r="EH1725" s="9"/>
      <c r="EI1725" s="10"/>
      <c r="EJ1725" s="11"/>
      <c r="EK1725" s="6">
        <f>SUMIF(EL$67:EL$97,$D1725,EN$67:EN$97)</f>
        <v>0</v>
      </c>
      <c r="EL1725" s="9"/>
      <c r="EM1725" s="10"/>
      <c r="EN1725" s="11"/>
      <c r="EO1725" s="6">
        <f>SUMIF(EP$67:EP$97,$D1725,ER$67:ER$97)</f>
        <v>0</v>
      </c>
      <c r="EP1725" s="9"/>
      <c r="EQ1725" s="10"/>
      <c r="ER1725" s="11"/>
      <c r="ES1725" s="6">
        <f>SUMIF(ET$67:ET$97,$D1725,EV$67:EV$97)</f>
        <v>0</v>
      </c>
      <c r="ET1725" s="9"/>
      <c r="EU1725" s="10"/>
      <c r="EV1725" s="11"/>
      <c r="EW1725" s="6">
        <f>SUMIF(EX$67:EX$97,$D1725,EZ$67:EZ$97)</f>
        <v>0</v>
      </c>
      <c r="EX1725" s="9"/>
      <c r="EY1725" s="10"/>
      <c r="EZ1725" s="11"/>
      <c r="FA1725" s="6">
        <f>SUMIF(FB$67:FB$97,$D1725,FD$67:FD$97)</f>
        <v>0</v>
      </c>
      <c r="FB1725" s="9"/>
      <c r="FC1725" s="10"/>
      <c r="FD1725" s="11"/>
      <c r="FE1725" s="6">
        <f>SUMIF(FF$67:FF$97,$D1725,FH$67:FH$97)</f>
        <v>0</v>
      </c>
      <c r="FF1725" s="9"/>
      <c r="FG1725" s="10"/>
      <c r="FH1725" s="11"/>
      <c r="FI1725" s="6">
        <f>SUMIF(FJ$67:FJ$97,$D1725,FL$67:FL$97)</f>
        <v>0</v>
      </c>
      <c r="FJ1725" s="9"/>
      <c r="FK1725" s="10"/>
      <c r="FL1725" s="11"/>
      <c r="FM1725" s="6">
        <f>SUMIF(FN$67:FN$97,$D1725,FP$67:FP$97)</f>
        <v>0</v>
      </c>
      <c r="FN1725" s="9"/>
      <c r="FO1725" s="10"/>
      <c r="FP1725" s="11"/>
      <c r="FQ1725" s="6">
        <f>SUMIF(FR$67:FR$97,$D1725,FT$67:FT$97)</f>
        <v>0</v>
      </c>
      <c r="FR1725" s="9"/>
      <c r="FS1725" s="10"/>
      <c r="FT1725" s="11"/>
      <c r="FU1725" s="6">
        <f>SUMIF(FV$67:FV$97,$D1725,FX$67:FX$97)</f>
        <v>0</v>
      </c>
      <c r="FV1725" s="9"/>
      <c r="FW1725" s="10"/>
      <c r="FX1725" s="11"/>
      <c r="FY1725" s="6">
        <f>SUMIF(FZ$67:FZ$97,$D1725,GB$67:GB$97)</f>
        <v>0</v>
      </c>
      <c r="FZ1725" s="9"/>
      <c r="GA1725" s="10"/>
      <c r="GB1725" s="11"/>
      <c r="GC1725" s="6">
        <f>SUMIF(GD$67:GD$97,$D1725,GF$67:GF$97)</f>
        <v>0</v>
      </c>
      <c r="GD1725" s="9"/>
      <c r="GE1725" s="10"/>
      <c r="GF1725" s="11"/>
      <c r="GG1725" s="6">
        <f>SUMIF(GH$67:GH$97,$D1725,GJ$67:GJ$97)</f>
        <v>0</v>
      </c>
      <c r="GH1725" s="9"/>
      <c r="GI1725" s="10"/>
      <c r="GJ1725" s="11"/>
      <c r="GK1725" s="6">
        <f>SUMIF(GL$67:GL$97,$D1725,GN$67:GN$97)</f>
        <v>0</v>
      </c>
      <c r="GL1725" s="9"/>
      <c r="GM1725" s="10"/>
      <c r="GN1725" s="11"/>
      <c r="GO1725" s="6">
        <f>SUMIF(GP$67:GP$97,$D1725,GR$67:GR$97)</f>
        <v>0</v>
      </c>
      <c r="GP1725" s="9"/>
      <c r="GQ1725" s="10"/>
      <c r="GR1725" s="11"/>
      <c r="GS1725" s="6">
        <f>SUMIF(GT$67:GT$97,$D1725,GV$67:GV$97)</f>
        <v>0</v>
      </c>
      <c r="GT1725" s="9"/>
      <c r="GU1725" s="10"/>
      <c r="GV1725" s="20"/>
      <c r="GW1725" s="19">
        <f t="shared" si="39"/>
        <v>0</v>
      </c>
      <c r="GX1725" s="472"/>
      <c r="GY1725" s="473"/>
    </row>
    <row r="1726" spans="1:207" ht="15.75" customHeight="1">
      <c r="A1726" s="236" t="s">
        <v>78</v>
      </c>
      <c r="B1726" s="475"/>
      <c r="C1726" s="287" t="s">
        <v>150</v>
      </c>
      <c r="D1726" s="237" t="s">
        <v>121</v>
      </c>
      <c r="E1726" s="206">
        <f>SUMIF(F$98:F$128,$D1726,H$98:H$128)</f>
        <v>0</v>
      </c>
      <c r="F1726" s="9"/>
      <c r="G1726" s="10"/>
      <c r="H1726" s="11"/>
      <c r="I1726" s="6">
        <f>SUMIF(J$98:J$128,$D1726,L$98:L$128)</f>
        <v>0</v>
      </c>
      <c r="J1726" s="9"/>
      <c r="K1726" s="10"/>
      <c r="L1726" s="11"/>
      <c r="M1726" s="6">
        <f>SUMIF(N$98:N$128,$D1726,P$98:P$128)</f>
        <v>0</v>
      </c>
      <c r="N1726" s="9"/>
      <c r="O1726" s="10"/>
      <c r="P1726" s="11"/>
      <c r="Q1726" s="6">
        <f>SUMIF(R$98:R$128,$D1726,T$98:T$128)</f>
        <v>0</v>
      </c>
      <c r="R1726" s="9"/>
      <c r="S1726" s="10"/>
      <c r="T1726" s="11"/>
      <c r="U1726" s="6">
        <f>SUMIF(V$98:V$128,$D1726,X$98:X$128)</f>
        <v>0</v>
      </c>
      <c r="V1726" s="9"/>
      <c r="W1726" s="10"/>
      <c r="X1726" s="11"/>
      <c r="Y1726" s="6">
        <f>SUMIF(Z$98:Z$128,$D1726,AB$98:AB$128)</f>
        <v>0</v>
      </c>
      <c r="Z1726" s="9"/>
      <c r="AA1726" s="10"/>
      <c r="AB1726" s="11"/>
      <c r="AC1726" s="6">
        <f>SUMIF(AD$98:AD$128,$D1726,AF$98:AF$128)</f>
        <v>0</v>
      </c>
      <c r="AD1726" s="9"/>
      <c r="AE1726" s="10"/>
      <c r="AF1726" s="11"/>
      <c r="AG1726" s="6">
        <f>SUMIF(AH$98:AH$128,$D1726,AJ$98:AJ$128)</f>
        <v>0</v>
      </c>
      <c r="AH1726" s="9"/>
      <c r="AI1726" s="10"/>
      <c r="AJ1726" s="11"/>
      <c r="AK1726" s="6">
        <f>SUMIF(AL$98:AL$128,$D1726,AN$98:AN$128)</f>
        <v>0</v>
      </c>
      <c r="AL1726" s="9"/>
      <c r="AM1726" s="10"/>
      <c r="AN1726" s="11"/>
      <c r="AO1726" s="6">
        <f>SUMIF(AP$98:AP$128,$D1726,AR$98:AR$128)</f>
        <v>0</v>
      </c>
      <c r="AP1726" s="9"/>
      <c r="AQ1726" s="10"/>
      <c r="AR1726" s="11"/>
      <c r="AS1726" s="6">
        <f>SUMIF(AT$98:AT$128,$D1726,AV$98:AV$128)</f>
        <v>0</v>
      </c>
      <c r="AT1726" s="9"/>
      <c r="AU1726" s="10"/>
      <c r="AV1726" s="11"/>
      <c r="AW1726" s="6">
        <f>SUMIF(AX$98:AX$128,$D1726,AZ$98:AZ$128)</f>
        <v>0</v>
      </c>
      <c r="AX1726" s="9"/>
      <c r="AY1726" s="10"/>
      <c r="AZ1726" s="11"/>
      <c r="BA1726" s="6">
        <f>SUMIF(BB$98:BB$128,$D1726,BD$98:BD$128)</f>
        <v>0</v>
      </c>
      <c r="BB1726" s="9"/>
      <c r="BC1726" s="10"/>
      <c r="BD1726" s="11"/>
      <c r="BE1726" s="6">
        <f>SUMIF(BF$98:BF$128,$D1726,BH$98:BH$128)</f>
        <v>0</v>
      </c>
      <c r="BF1726" s="9"/>
      <c r="BG1726" s="10"/>
      <c r="BH1726" s="11"/>
      <c r="BI1726" s="6">
        <f>SUMIF(BJ$98:BJ$128,$D1726,BL$98:BL$128)</f>
        <v>0</v>
      </c>
      <c r="BJ1726" s="9"/>
      <c r="BK1726" s="10"/>
      <c r="BL1726" s="11"/>
      <c r="BM1726" s="6">
        <f>SUMIF(BN$98:BN$128,$D1726,BP$98:BP$128)</f>
        <v>0</v>
      </c>
      <c r="BN1726" s="9"/>
      <c r="BO1726" s="10"/>
      <c r="BP1726" s="11"/>
      <c r="BQ1726" s="6">
        <f>SUMIF(BR$98:BR$128,$D1726,BT$98:BT$128)</f>
        <v>0</v>
      </c>
      <c r="BR1726" s="9"/>
      <c r="BS1726" s="10"/>
      <c r="BT1726" s="11"/>
      <c r="BU1726" s="6">
        <f>SUMIF(BV$98:BV$128,$D1726,BX$98:BX$128)</f>
        <v>0</v>
      </c>
      <c r="BV1726" s="9"/>
      <c r="BW1726" s="10"/>
      <c r="BX1726" s="11"/>
      <c r="BY1726" s="6">
        <f>SUMIF(BZ$98:BZ$128,$D1726,CB$98:CB$128)</f>
        <v>0</v>
      </c>
      <c r="BZ1726" s="9"/>
      <c r="CA1726" s="10"/>
      <c r="CB1726" s="11"/>
      <c r="CC1726" s="6">
        <f>SUMIF(CD$98:CD$128,$D1726,CF$98:CF$128)</f>
        <v>0</v>
      </c>
      <c r="CD1726" s="9"/>
      <c r="CE1726" s="10"/>
      <c r="CF1726" s="11"/>
      <c r="CG1726" s="6">
        <f>SUMIF(CH$98:CH$128,$D1726,CJ$98:CJ$128)</f>
        <v>0</v>
      </c>
      <c r="CH1726" s="9"/>
      <c r="CI1726" s="10"/>
      <c r="CJ1726" s="11"/>
      <c r="CK1726" s="6">
        <f>SUMIF(CL$98:CL$128,$D1726,CN$98:CN$128)</f>
        <v>0</v>
      </c>
      <c r="CL1726" s="9"/>
      <c r="CM1726" s="10"/>
      <c r="CN1726" s="11"/>
      <c r="CO1726" s="6">
        <f>SUMIF(CP$98:CP$128,$D1726,CR$98:CR$128)</f>
        <v>0</v>
      </c>
      <c r="CP1726" s="9"/>
      <c r="CQ1726" s="10"/>
      <c r="CR1726" s="11"/>
      <c r="CS1726" s="6">
        <f>SUMIF(CT$98:CT$128,$D1726,CV$98:CV$128)</f>
        <v>0</v>
      </c>
      <c r="CT1726" s="9"/>
      <c r="CU1726" s="10"/>
      <c r="CV1726" s="11"/>
      <c r="CW1726" s="6">
        <f>SUMIF(CX$98:CX$128,$D1726,CZ$98:CZ$128)</f>
        <v>0</v>
      </c>
      <c r="CX1726" s="9"/>
      <c r="CY1726" s="10"/>
      <c r="CZ1726" s="11"/>
      <c r="DA1726" s="6">
        <f>SUMIF(DB$98:DB$128,$D1726,DD$98:DD$128)</f>
        <v>0</v>
      </c>
      <c r="DB1726" s="9"/>
      <c r="DC1726" s="10"/>
      <c r="DD1726" s="11"/>
      <c r="DE1726" s="6">
        <f>SUMIF(DF$98:DF$128,$D1726,DH$98:DH$128)</f>
        <v>0</v>
      </c>
      <c r="DF1726" s="9"/>
      <c r="DG1726" s="10"/>
      <c r="DH1726" s="11"/>
      <c r="DI1726" s="6">
        <f>SUMIF(DJ$98:DJ$128,$D1726,DL$98:DL$128)</f>
        <v>0</v>
      </c>
      <c r="DJ1726" s="9"/>
      <c r="DK1726" s="10"/>
      <c r="DL1726" s="11"/>
      <c r="DM1726" s="6">
        <f>SUMIF(DN$98:DN$128,$D1726,DP$98:DP$128)</f>
        <v>0</v>
      </c>
      <c r="DN1726" s="9"/>
      <c r="DO1726" s="10"/>
      <c r="DP1726" s="11"/>
      <c r="DQ1726" s="6">
        <f>SUMIF(DR$98:DR$128,$D1726,DT$98:DT$128)</f>
        <v>0</v>
      </c>
      <c r="DR1726" s="9"/>
      <c r="DS1726" s="10"/>
      <c r="DT1726" s="11"/>
      <c r="DU1726" s="6">
        <f>SUMIF(DV$98:DV$128,$D1726,DX$98:DX$128)</f>
        <v>0</v>
      </c>
      <c r="DV1726" s="9"/>
      <c r="DW1726" s="10"/>
      <c r="DX1726" s="11"/>
      <c r="DY1726" s="6">
        <f>SUMIF(DZ$98:DZ$128,$D1726,EB$98:EB$128)</f>
        <v>0</v>
      </c>
      <c r="DZ1726" s="9"/>
      <c r="EA1726" s="10"/>
      <c r="EB1726" s="11"/>
      <c r="EC1726" s="6">
        <f>SUMIF(ED$98:ED$128,$D1726,EF$98:EF$128)</f>
        <v>0</v>
      </c>
      <c r="ED1726" s="9"/>
      <c r="EE1726" s="10"/>
      <c r="EF1726" s="11"/>
      <c r="EG1726" s="6">
        <f>SUMIF(EH$98:EH$128,$D1726,EJ$98:EJ$128)</f>
        <v>0</v>
      </c>
      <c r="EH1726" s="9"/>
      <c r="EI1726" s="10"/>
      <c r="EJ1726" s="11"/>
      <c r="EK1726" s="6">
        <f>SUMIF(EL$98:EL$128,$D1726,EN$98:EN$128)</f>
        <v>0</v>
      </c>
      <c r="EL1726" s="9"/>
      <c r="EM1726" s="10"/>
      <c r="EN1726" s="11"/>
      <c r="EO1726" s="6">
        <f>SUMIF(EP$98:EP$128,$D1726,ER$98:ER$128)</f>
        <v>0</v>
      </c>
      <c r="EP1726" s="9"/>
      <c r="EQ1726" s="10"/>
      <c r="ER1726" s="11"/>
      <c r="ES1726" s="6">
        <f>SUMIF(ET$98:ET$128,$D1726,EV$98:EV$128)</f>
        <v>0</v>
      </c>
      <c r="ET1726" s="9"/>
      <c r="EU1726" s="10"/>
      <c r="EV1726" s="11"/>
      <c r="EW1726" s="6">
        <f>SUMIF(EX$98:EX$128,$D1726,EZ$98:EZ$128)</f>
        <v>0</v>
      </c>
      <c r="EX1726" s="9"/>
      <c r="EY1726" s="10"/>
      <c r="EZ1726" s="11"/>
      <c r="FA1726" s="6">
        <f>SUMIF(FB$98:FB$128,$D1726,FD$98:FD$128)</f>
        <v>0</v>
      </c>
      <c r="FB1726" s="9"/>
      <c r="FC1726" s="10"/>
      <c r="FD1726" s="11"/>
      <c r="FE1726" s="6">
        <f>SUMIF(FF$98:FF$128,$D1726,FH$98:FH$128)</f>
        <v>0</v>
      </c>
      <c r="FF1726" s="9"/>
      <c r="FG1726" s="10"/>
      <c r="FH1726" s="11"/>
      <c r="FI1726" s="6">
        <f>SUMIF(FJ$98:FJ$128,$D1726,FL$98:FL$128)</f>
        <v>0</v>
      </c>
      <c r="FJ1726" s="9"/>
      <c r="FK1726" s="10"/>
      <c r="FL1726" s="11"/>
      <c r="FM1726" s="6">
        <f>SUMIF(FN$98:FN$128,$D1726,FP$98:FP$128)</f>
        <v>0</v>
      </c>
      <c r="FN1726" s="9"/>
      <c r="FO1726" s="10"/>
      <c r="FP1726" s="11"/>
      <c r="FQ1726" s="6">
        <f>SUMIF(FR$98:FR$128,$D1726,FT$98:FT$128)</f>
        <v>0</v>
      </c>
      <c r="FR1726" s="9"/>
      <c r="FS1726" s="10"/>
      <c r="FT1726" s="11"/>
      <c r="FU1726" s="6">
        <f>SUMIF(FV$98:FV$128,$D1726,FX$98:FX$128)</f>
        <v>0</v>
      </c>
      <c r="FV1726" s="9"/>
      <c r="FW1726" s="10"/>
      <c r="FX1726" s="11"/>
      <c r="FY1726" s="6">
        <f>SUMIF(FZ$98:FZ$128,$D1726,GB$98:GB$128)</f>
        <v>0</v>
      </c>
      <c r="FZ1726" s="9"/>
      <c r="GA1726" s="10"/>
      <c r="GB1726" s="11"/>
      <c r="GC1726" s="6">
        <f>SUMIF(GD$98:GD$128,$D1726,GF$98:GF$128)</f>
        <v>0</v>
      </c>
      <c r="GD1726" s="9"/>
      <c r="GE1726" s="10"/>
      <c r="GF1726" s="11"/>
      <c r="GG1726" s="6">
        <f>SUMIF(GH$98:GH$128,$D1726,GJ$98:GJ$128)</f>
        <v>0</v>
      </c>
      <c r="GH1726" s="9"/>
      <c r="GI1726" s="10"/>
      <c r="GJ1726" s="11"/>
      <c r="GK1726" s="6">
        <f>SUMIF(GL$98:GL$128,$D1726,GN$98:GN$128)</f>
        <v>0</v>
      </c>
      <c r="GL1726" s="9"/>
      <c r="GM1726" s="10"/>
      <c r="GN1726" s="11"/>
      <c r="GO1726" s="6">
        <f>SUMIF(GP$98:GP$128,$D1726,GR$98:GR$128)</f>
        <v>0</v>
      </c>
      <c r="GP1726" s="9"/>
      <c r="GQ1726" s="10"/>
      <c r="GR1726" s="11"/>
      <c r="GS1726" s="6">
        <f>SUMIF(GT$98:GT$128,$D1726,GV$98:GV$128)</f>
        <v>0</v>
      </c>
      <c r="GT1726" s="9"/>
      <c r="GU1726" s="10"/>
      <c r="GV1726" s="20"/>
      <c r="GW1726" s="19">
        <f t="shared" si="39"/>
        <v>0</v>
      </c>
      <c r="GX1726" s="472"/>
      <c r="GY1726" s="473"/>
    </row>
    <row r="1727" spans="1:207" ht="15.75" customHeight="1">
      <c r="A1727" s="236" t="s">
        <v>79</v>
      </c>
      <c r="B1727" s="475"/>
      <c r="C1727" s="287" t="s">
        <v>150</v>
      </c>
      <c r="D1727" s="237" t="s">
        <v>121</v>
      </c>
      <c r="E1727" s="206">
        <f>SUMIF(F$129:F$159,$D1727,H$129:H$159)</f>
        <v>0</v>
      </c>
      <c r="F1727" s="9"/>
      <c r="G1727" s="10"/>
      <c r="H1727" s="11"/>
      <c r="I1727" s="6">
        <f>SUMIF(J$129:J$159,$D1727,L$129:L$159)</f>
        <v>0</v>
      </c>
      <c r="J1727" s="9"/>
      <c r="K1727" s="10"/>
      <c r="L1727" s="11"/>
      <c r="M1727" s="6">
        <f>SUMIF(N$129:N$159,$D1727,P$129:P$159)</f>
        <v>0</v>
      </c>
      <c r="N1727" s="9"/>
      <c r="O1727" s="10"/>
      <c r="P1727" s="11"/>
      <c r="Q1727" s="6">
        <f>SUMIF(R$129:R$159,$D1727,T$129:T$159)</f>
        <v>0</v>
      </c>
      <c r="R1727" s="9"/>
      <c r="S1727" s="10"/>
      <c r="T1727" s="11"/>
      <c r="U1727" s="6">
        <f>SUMIF(V$129:V$159,$D1727,X$129:X$159)</f>
        <v>0</v>
      </c>
      <c r="V1727" s="9"/>
      <c r="W1727" s="10"/>
      <c r="X1727" s="11"/>
      <c r="Y1727" s="6">
        <f>SUMIF(Z$129:Z$159,$D1727,AB$129:AB$159)</f>
        <v>0</v>
      </c>
      <c r="Z1727" s="9"/>
      <c r="AA1727" s="10"/>
      <c r="AB1727" s="11"/>
      <c r="AC1727" s="6">
        <f>SUMIF(AD$129:AD$159,$D1727,AF$129:AF$159)</f>
        <v>0</v>
      </c>
      <c r="AD1727" s="9"/>
      <c r="AE1727" s="10"/>
      <c r="AF1727" s="11"/>
      <c r="AG1727" s="6">
        <f>SUMIF(AH$129:AH$159,$D1727,AJ$129:AJ$159)</f>
        <v>0</v>
      </c>
      <c r="AH1727" s="9"/>
      <c r="AI1727" s="10"/>
      <c r="AJ1727" s="11"/>
      <c r="AK1727" s="6">
        <f>SUMIF(AL$129:AL$159,$D1727,AN$129:AN$159)</f>
        <v>0</v>
      </c>
      <c r="AL1727" s="9"/>
      <c r="AM1727" s="10"/>
      <c r="AN1727" s="11"/>
      <c r="AO1727" s="6">
        <f>SUMIF(AP$129:AP$159,$D1727,AR$129:AR$159)</f>
        <v>0</v>
      </c>
      <c r="AP1727" s="9"/>
      <c r="AQ1727" s="10"/>
      <c r="AR1727" s="11"/>
      <c r="AS1727" s="6">
        <f>SUMIF(AT$129:AT$159,$D1727,AV$129:AV$159)</f>
        <v>0</v>
      </c>
      <c r="AT1727" s="9"/>
      <c r="AU1727" s="10"/>
      <c r="AV1727" s="11"/>
      <c r="AW1727" s="6">
        <f>SUMIF(AX$129:AX$159,$D1727,AZ$129:AZ$159)</f>
        <v>0</v>
      </c>
      <c r="AX1727" s="9"/>
      <c r="AY1727" s="10"/>
      <c r="AZ1727" s="11"/>
      <c r="BA1727" s="6">
        <f>SUMIF(BB$129:BB$159,$D1727,BD$129:BD$159)</f>
        <v>0</v>
      </c>
      <c r="BB1727" s="9"/>
      <c r="BC1727" s="10"/>
      <c r="BD1727" s="11"/>
      <c r="BE1727" s="6">
        <f>SUMIF(BF$129:BF$159,$D1727,BH$129:BH$159)</f>
        <v>0</v>
      </c>
      <c r="BF1727" s="9"/>
      <c r="BG1727" s="10"/>
      <c r="BH1727" s="11"/>
      <c r="BI1727" s="6">
        <f>SUMIF(BJ$129:BJ$159,$D1727,BL$129:BL$159)</f>
        <v>0</v>
      </c>
      <c r="BJ1727" s="9"/>
      <c r="BK1727" s="10"/>
      <c r="BL1727" s="11"/>
      <c r="BM1727" s="6">
        <f>SUMIF(BN$129:BN$159,$D1727,BP$129:BP$159)</f>
        <v>0</v>
      </c>
      <c r="BN1727" s="9"/>
      <c r="BO1727" s="10"/>
      <c r="BP1727" s="11"/>
      <c r="BQ1727" s="6">
        <f>SUMIF(BR$129:BR$159,$D1727,BT$129:BT$159)</f>
        <v>0</v>
      </c>
      <c r="BR1727" s="9"/>
      <c r="BS1727" s="10"/>
      <c r="BT1727" s="11"/>
      <c r="BU1727" s="6">
        <f>SUMIF(BV$129:BV$159,$D1727,BX$129:BX$159)</f>
        <v>0</v>
      </c>
      <c r="BV1727" s="9"/>
      <c r="BW1727" s="10"/>
      <c r="BX1727" s="11"/>
      <c r="BY1727" s="6">
        <f>SUMIF(BZ$129:BZ$159,$D1727,CB$129:CB$159)</f>
        <v>0</v>
      </c>
      <c r="BZ1727" s="9"/>
      <c r="CA1727" s="10"/>
      <c r="CB1727" s="11"/>
      <c r="CC1727" s="6">
        <f>SUMIF(CD$129:CD$159,$D1727,CF$129:CF$159)</f>
        <v>0</v>
      </c>
      <c r="CD1727" s="9"/>
      <c r="CE1727" s="10"/>
      <c r="CF1727" s="11"/>
      <c r="CG1727" s="6">
        <f>SUMIF(CH$129:CH$159,$D1727,CJ$129:CJ$159)</f>
        <v>0</v>
      </c>
      <c r="CH1727" s="9"/>
      <c r="CI1727" s="10"/>
      <c r="CJ1727" s="11"/>
      <c r="CK1727" s="6">
        <f>SUMIF(CL$129:CL$159,$D1727,CN$129:CN$159)</f>
        <v>0</v>
      </c>
      <c r="CL1727" s="9"/>
      <c r="CM1727" s="10"/>
      <c r="CN1727" s="11"/>
      <c r="CO1727" s="6">
        <f>SUMIF(CP$129:CP$159,$D1727,CR$129:CR$159)</f>
        <v>0</v>
      </c>
      <c r="CP1727" s="9"/>
      <c r="CQ1727" s="10"/>
      <c r="CR1727" s="11"/>
      <c r="CS1727" s="6">
        <f>SUMIF(CT$129:CT$159,$D1727,CV$129:CV$159)</f>
        <v>0</v>
      </c>
      <c r="CT1727" s="9"/>
      <c r="CU1727" s="10"/>
      <c r="CV1727" s="11"/>
      <c r="CW1727" s="6">
        <f>SUMIF(CX$129:CX$159,$D1727,CZ$129:CZ$159)</f>
        <v>0</v>
      </c>
      <c r="CX1727" s="9"/>
      <c r="CY1727" s="10"/>
      <c r="CZ1727" s="11"/>
      <c r="DA1727" s="6">
        <f>SUMIF(DB$129:DB$159,$D1727,DD$129:DD$159)</f>
        <v>0</v>
      </c>
      <c r="DB1727" s="9"/>
      <c r="DC1727" s="10"/>
      <c r="DD1727" s="11"/>
      <c r="DE1727" s="6">
        <f>SUMIF(DF$129:DF$159,$D1727,DH$129:DH$159)</f>
        <v>0</v>
      </c>
      <c r="DF1727" s="9"/>
      <c r="DG1727" s="10"/>
      <c r="DH1727" s="11"/>
      <c r="DI1727" s="6">
        <f>SUMIF(DJ$129:DJ$159,$D1727,DL$129:DL$159)</f>
        <v>0</v>
      </c>
      <c r="DJ1727" s="9"/>
      <c r="DK1727" s="10"/>
      <c r="DL1727" s="11"/>
      <c r="DM1727" s="6">
        <f>SUMIF(DN$129:DN$159,$D1727,DP$129:DP$159)</f>
        <v>0</v>
      </c>
      <c r="DN1727" s="9"/>
      <c r="DO1727" s="10"/>
      <c r="DP1727" s="11"/>
      <c r="DQ1727" s="6">
        <f>SUMIF(DR$129:DR$159,$D1727,DT$129:DT$159)</f>
        <v>0</v>
      </c>
      <c r="DR1727" s="9"/>
      <c r="DS1727" s="10"/>
      <c r="DT1727" s="11"/>
      <c r="DU1727" s="6">
        <f>SUMIF(DV$129:DV$159,$D1727,DX$129:DX$159)</f>
        <v>0</v>
      </c>
      <c r="DV1727" s="9"/>
      <c r="DW1727" s="10"/>
      <c r="DX1727" s="11"/>
      <c r="DY1727" s="6">
        <f>SUMIF(DZ$129:DZ$159,$D1727,EB$129:EB$159)</f>
        <v>0</v>
      </c>
      <c r="DZ1727" s="9"/>
      <c r="EA1727" s="10"/>
      <c r="EB1727" s="11"/>
      <c r="EC1727" s="6">
        <f>SUMIF(ED$129:ED$159,$D1727,EF$129:EF$159)</f>
        <v>0</v>
      </c>
      <c r="ED1727" s="9"/>
      <c r="EE1727" s="10"/>
      <c r="EF1727" s="11"/>
      <c r="EG1727" s="6">
        <f>SUMIF(EH$129:EH$159,$D1727,EJ$129:EJ$159)</f>
        <v>0</v>
      </c>
      <c r="EH1727" s="9"/>
      <c r="EI1727" s="10"/>
      <c r="EJ1727" s="11"/>
      <c r="EK1727" s="6">
        <f>SUMIF(EL$129:EL$159,$D1727,EN$129:EN$159)</f>
        <v>0</v>
      </c>
      <c r="EL1727" s="9"/>
      <c r="EM1727" s="10"/>
      <c r="EN1727" s="11"/>
      <c r="EO1727" s="6">
        <f>SUMIF(EP$129:EP$159,$D1727,ER$129:ER$159)</f>
        <v>0</v>
      </c>
      <c r="EP1727" s="9"/>
      <c r="EQ1727" s="10"/>
      <c r="ER1727" s="11"/>
      <c r="ES1727" s="6">
        <f>SUMIF(ET$129:ET$159,$D1727,EV$129:EV$159)</f>
        <v>0</v>
      </c>
      <c r="ET1727" s="9"/>
      <c r="EU1727" s="10"/>
      <c r="EV1727" s="11"/>
      <c r="EW1727" s="6">
        <f>SUMIF(EX$129:EX$159,$D1727,EZ$129:EZ$159)</f>
        <v>0</v>
      </c>
      <c r="EX1727" s="9"/>
      <c r="EY1727" s="10"/>
      <c r="EZ1727" s="11"/>
      <c r="FA1727" s="6">
        <f>SUMIF(FB$129:FB$159,$D1727,FD$129:FD$159)</f>
        <v>0</v>
      </c>
      <c r="FB1727" s="9"/>
      <c r="FC1727" s="10"/>
      <c r="FD1727" s="11"/>
      <c r="FE1727" s="6">
        <f>SUMIF(FF$129:FF$159,$D1727,FH$129:FH$159)</f>
        <v>0</v>
      </c>
      <c r="FF1727" s="9"/>
      <c r="FG1727" s="10"/>
      <c r="FH1727" s="11"/>
      <c r="FI1727" s="6">
        <f>SUMIF(FJ$129:FJ$159,$D1727,FL$129:FL$159)</f>
        <v>0</v>
      </c>
      <c r="FJ1727" s="9"/>
      <c r="FK1727" s="10"/>
      <c r="FL1727" s="11"/>
      <c r="FM1727" s="6">
        <f>SUMIF(FN$129:FN$159,$D1727,FP$129:FP$159)</f>
        <v>0</v>
      </c>
      <c r="FN1727" s="9"/>
      <c r="FO1727" s="10"/>
      <c r="FP1727" s="11"/>
      <c r="FQ1727" s="6">
        <f>SUMIF(FR$129:FR$159,$D1727,FT$129:FT$159)</f>
        <v>0</v>
      </c>
      <c r="FR1727" s="9"/>
      <c r="FS1727" s="10"/>
      <c r="FT1727" s="11"/>
      <c r="FU1727" s="6">
        <f>SUMIF(FV$129:FV$159,$D1727,FX$129:FX$159)</f>
        <v>0</v>
      </c>
      <c r="FV1727" s="9"/>
      <c r="FW1727" s="10"/>
      <c r="FX1727" s="11"/>
      <c r="FY1727" s="6">
        <f>SUMIF(FZ$129:FZ$159,$D1727,GB$129:GB$159)</f>
        <v>0</v>
      </c>
      <c r="FZ1727" s="9"/>
      <c r="GA1727" s="10"/>
      <c r="GB1727" s="11"/>
      <c r="GC1727" s="6">
        <f>SUMIF(GD$129:GD$159,$D1727,GF$129:GF$159)</f>
        <v>0</v>
      </c>
      <c r="GD1727" s="9"/>
      <c r="GE1727" s="10"/>
      <c r="GF1727" s="11"/>
      <c r="GG1727" s="6">
        <f>SUMIF(GH$129:GH$159,$D1727,GJ$129:GJ$159)</f>
        <v>0</v>
      </c>
      <c r="GH1727" s="9"/>
      <c r="GI1727" s="10"/>
      <c r="GJ1727" s="11"/>
      <c r="GK1727" s="6">
        <f>SUMIF(GL$129:GL$159,$D1727,GN$129:GN$159)</f>
        <v>0</v>
      </c>
      <c r="GL1727" s="9"/>
      <c r="GM1727" s="10"/>
      <c r="GN1727" s="11"/>
      <c r="GO1727" s="6">
        <f>SUMIF(GP$129:GP$159,$D1727,GR$129:GR$159)</f>
        <v>0</v>
      </c>
      <c r="GP1727" s="9"/>
      <c r="GQ1727" s="10"/>
      <c r="GR1727" s="11"/>
      <c r="GS1727" s="6">
        <f>SUMIF(GT$129:GT$159,$D1727,GV$129:GV$159)</f>
        <v>0</v>
      </c>
      <c r="GT1727" s="9"/>
      <c r="GU1727" s="10"/>
      <c r="GV1727" s="20"/>
      <c r="GW1727" s="19">
        <f t="shared" si="39"/>
        <v>0</v>
      </c>
      <c r="GX1727" s="472"/>
      <c r="GY1727" s="473"/>
    </row>
    <row r="1728" spans="1:207" ht="15.75" customHeight="1">
      <c r="A1728" s="236" t="s">
        <v>80</v>
      </c>
      <c r="B1728" s="475"/>
      <c r="C1728" s="287" t="s">
        <v>150</v>
      </c>
      <c r="D1728" s="237" t="s">
        <v>121</v>
      </c>
      <c r="E1728" s="206">
        <f>SUMIF(F$160:F$190,$D1728,H$160:H$190)</f>
        <v>0</v>
      </c>
      <c r="F1728" s="9"/>
      <c r="G1728" s="10"/>
      <c r="H1728" s="11"/>
      <c r="I1728" s="6">
        <f>SUMIF(J$160:J$190,$D1728,L$160:L$190)</f>
        <v>0</v>
      </c>
      <c r="J1728" s="9"/>
      <c r="K1728" s="10"/>
      <c r="L1728" s="11"/>
      <c r="M1728" s="6">
        <f>SUMIF(N$160:N$190,$D1728,P$160:P$190)</f>
        <v>0</v>
      </c>
      <c r="N1728" s="9"/>
      <c r="O1728" s="10"/>
      <c r="P1728" s="11"/>
      <c r="Q1728" s="6">
        <f>SUMIF(R$160:R$190,$D1728,T$160:T$190)</f>
        <v>0</v>
      </c>
      <c r="R1728" s="9"/>
      <c r="S1728" s="10"/>
      <c r="T1728" s="11"/>
      <c r="U1728" s="6">
        <f>SUMIF(V$160:V$190,$D1728,X$160:X$190)</f>
        <v>0</v>
      </c>
      <c r="V1728" s="9"/>
      <c r="W1728" s="10"/>
      <c r="X1728" s="11"/>
      <c r="Y1728" s="6">
        <f>SUMIF(Z$160:Z$190,$D1728,AB$160:AB$190)</f>
        <v>0</v>
      </c>
      <c r="Z1728" s="9"/>
      <c r="AA1728" s="10"/>
      <c r="AB1728" s="11"/>
      <c r="AC1728" s="6">
        <f>SUMIF(AD$160:AD$190,$D1728,AF$160:AF$190)</f>
        <v>0</v>
      </c>
      <c r="AD1728" s="9"/>
      <c r="AE1728" s="10"/>
      <c r="AF1728" s="11"/>
      <c r="AG1728" s="6">
        <f>SUMIF(AH$160:AH$190,$D1728,AJ$160:AJ$190)</f>
        <v>0</v>
      </c>
      <c r="AH1728" s="9"/>
      <c r="AI1728" s="10"/>
      <c r="AJ1728" s="11"/>
      <c r="AK1728" s="6">
        <f>SUMIF(AL$160:AL$190,$D1728,AN$160:AN$190)</f>
        <v>0</v>
      </c>
      <c r="AL1728" s="9"/>
      <c r="AM1728" s="10"/>
      <c r="AN1728" s="11"/>
      <c r="AO1728" s="6">
        <f>SUMIF(AP$160:AP$190,$D1728,AR$160:AR$190)</f>
        <v>0</v>
      </c>
      <c r="AP1728" s="9"/>
      <c r="AQ1728" s="10"/>
      <c r="AR1728" s="11"/>
      <c r="AS1728" s="6">
        <f>SUMIF(AT$160:AT$190,$D1728,AV$160:AV$190)</f>
        <v>0</v>
      </c>
      <c r="AT1728" s="9"/>
      <c r="AU1728" s="10"/>
      <c r="AV1728" s="11"/>
      <c r="AW1728" s="6">
        <f>SUMIF(AX$160:AX$190,$D1728,AZ$160:AZ$190)</f>
        <v>0</v>
      </c>
      <c r="AX1728" s="9"/>
      <c r="AY1728" s="10"/>
      <c r="AZ1728" s="11"/>
      <c r="BA1728" s="6">
        <f>SUMIF(BB$160:BB$190,$D1728,BD$160:BD$190)</f>
        <v>0</v>
      </c>
      <c r="BB1728" s="9"/>
      <c r="BC1728" s="10"/>
      <c r="BD1728" s="11"/>
      <c r="BE1728" s="6">
        <f>SUMIF(BF$160:BF$190,$D1728,BH$160:BH$190)</f>
        <v>0</v>
      </c>
      <c r="BF1728" s="9"/>
      <c r="BG1728" s="10"/>
      <c r="BH1728" s="11"/>
      <c r="BI1728" s="6">
        <f>SUMIF(BJ$160:BJ$190,$D1728,BL$160:BL$190)</f>
        <v>0</v>
      </c>
      <c r="BJ1728" s="9"/>
      <c r="BK1728" s="10"/>
      <c r="BL1728" s="11"/>
      <c r="BM1728" s="6">
        <f>SUMIF(BN$160:BN$190,$D1728,BP$160:BP$190)</f>
        <v>0</v>
      </c>
      <c r="BN1728" s="9"/>
      <c r="BO1728" s="10"/>
      <c r="BP1728" s="11"/>
      <c r="BQ1728" s="6">
        <f>SUMIF(BR$160:BR$190,$D1728,BT$160:BT$190)</f>
        <v>0</v>
      </c>
      <c r="BR1728" s="9"/>
      <c r="BS1728" s="10"/>
      <c r="BT1728" s="11"/>
      <c r="BU1728" s="6">
        <f>SUMIF(BV$160:BV$190,$D1728,BX$160:BX$190)</f>
        <v>0</v>
      </c>
      <c r="BV1728" s="9"/>
      <c r="BW1728" s="10"/>
      <c r="BX1728" s="11"/>
      <c r="BY1728" s="6">
        <f>SUMIF(BZ$160:BZ$190,$D1728,CB$160:CB$190)</f>
        <v>0</v>
      </c>
      <c r="BZ1728" s="9"/>
      <c r="CA1728" s="10"/>
      <c r="CB1728" s="11"/>
      <c r="CC1728" s="6">
        <f>SUMIF(CD$160:CD$190,$D1728,CF$160:CF$190)</f>
        <v>0</v>
      </c>
      <c r="CD1728" s="9"/>
      <c r="CE1728" s="10"/>
      <c r="CF1728" s="11"/>
      <c r="CG1728" s="6">
        <f>SUMIF(CH$160:CH$190,$D1728,CJ$160:CJ$190)</f>
        <v>0</v>
      </c>
      <c r="CH1728" s="9"/>
      <c r="CI1728" s="10"/>
      <c r="CJ1728" s="11"/>
      <c r="CK1728" s="6">
        <f>SUMIF(CL$160:CL$190,$D1728,CN$160:CN$190)</f>
        <v>0</v>
      </c>
      <c r="CL1728" s="9"/>
      <c r="CM1728" s="10"/>
      <c r="CN1728" s="11"/>
      <c r="CO1728" s="6">
        <f>SUMIF(CP$160:CP$190,$D1728,CR$160:CR$190)</f>
        <v>0</v>
      </c>
      <c r="CP1728" s="9"/>
      <c r="CQ1728" s="10"/>
      <c r="CR1728" s="11"/>
      <c r="CS1728" s="6">
        <f>SUMIF(CT$160:CT$190,$D1728,CV$160:CV$190)</f>
        <v>0</v>
      </c>
      <c r="CT1728" s="9"/>
      <c r="CU1728" s="10"/>
      <c r="CV1728" s="11"/>
      <c r="CW1728" s="6">
        <f>SUMIF(CX$160:CX$190,$D1728,CZ$160:CZ$190)</f>
        <v>0</v>
      </c>
      <c r="CX1728" s="9"/>
      <c r="CY1728" s="10"/>
      <c r="CZ1728" s="11"/>
      <c r="DA1728" s="6">
        <f>SUMIF(DB$160:DB$190,$D1728,DD$160:DD$190)</f>
        <v>0</v>
      </c>
      <c r="DB1728" s="9"/>
      <c r="DC1728" s="10"/>
      <c r="DD1728" s="11"/>
      <c r="DE1728" s="6">
        <f>SUMIF(DF$160:DF$190,$D1728,DH$160:DH$190)</f>
        <v>0</v>
      </c>
      <c r="DF1728" s="9"/>
      <c r="DG1728" s="10"/>
      <c r="DH1728" s="11"/>
      <c r="DI1728" s="6">
        <f>SUMIF(DJ$160:DJ$190,$D1728,DL$160:DL$190)</f>
        <v>0</v>
      </c>
      <c r="DJ1728" s="9"/>
      <c r="DK1728" s="10"/>
      <c r="DL1728" s="11"/>
      <c r="DM1728" s="6">
        <f>SUMIF(DN$160:DN$190,$D1728,DP$160:DP$190)</f>
        <v>0</v>
      </c>
      <c r="DN1728" s="9"/>
      <c r="DO1728" s="10"/>
      <c r="DP1728" s="11"/>
      <c r="DQ1728" s="6">
        <f>SUMIF(DR$160:DR$190,$D1728,DT$160:DT$190)</f>
        <v>0</v>
      </c>
      <c r="DR1728" s="9"/>
      <c r="DS1728" s="10"/>
      <c r="DT1728" s="11"/>
      <c r="DU1728" s="6">
        <f>SUMIF(DV$160:DV$190,$D1728,DX$160:DX$190)</f>
        <v>0</v>
      </c>
      <c r="DV1728" s="9"/>
      <c r="DW1728" s="10"/>
      <c r="DX1728" s="11"/>
      <c r="DY1728" s="6">
        <f>SUMIF(DZ$160:DZ$190,$D1728,EB$160:EB$190)</f>
        <v>0</v>
      </c>
      <c r="DZ1728" s="9"/>
      <c r="EA1728" s="10"/>
      <c r="EB1728" s="11"/>
      <c r="EC1728" s="6">
        <f>SUMIF(ED$160:ED$190,$D1728,EF$160:EF$190)</f>
        <v>0</v>
      </c>
      <c r="ED1728" s="9"/>
      <c r="EE1728" s="10"/>
      <c r="EF1728" s="11"/>
      <c r="EG1728" s="6">
        <f>SUMIF(EH$160:EH$190,$D1728,EJ$160:EJ$190)</f>
        <v>0</v>
      </c>
      <c r="EH1728" s="9"/>
      <c r="EI1728" s="10"/>
      <c r="EJ1728" s="11"/>
      <c r="EK1728" s="6">
        <f>SUMIF(EL$160:EL$190,$D1728,EN$160:EN$190)</f>
        <v>0</v>
      </c>
      <c r="EL1728" s="9"/>
      <c r="EM1728" s="10"/>
      <c r="EN1728" s="11"/>
      <c r="EO1728" s="6">
        <f>SUMIF(EP$160:EP$190,$D1728,ER$160:ER$190)</f>
        <v>0</v>
      </c>
      <c r="EP1728" s="9"/>
      <c r="EQ1728" s="10"/>
      <c r="ER1728" s="11"/>
      <c r="ES1728" s="6">
        <f>SUMIF(ET$160:ET$190,$D1728,EV$160:EV$190)</f>
        <v>0</v>
      </c>
      <c r="ET1728" s="9"/>
      <c r="EU1728" s="10"/>
      <c r="EV1728" s="11"/>
      <c r="EW1728" s="6">
        <f>SUMIF(EX$160:EX$190,$D1728,EZ$160:EZ$190)</f>
        <v>0</v>
      </c>
      <c r="EX1728" s="9"/>
      <c r="EY1728" s="10"/>
      <c r="EZ1728" s="11"/>
      <c r="FA1728" s="6">
        <f>SUMIF(FB$160:FB$190,$D1728,FD$160:FD$190)</f>
        <v>0</v>
      </c>
      <c r="FB1728" s="9"/>
      <c r="FC1728" s="10"/>
      <c r="FD1728" s="11"/>
      <c r="FE1728" s="6">
        <f>SUMIF(FF$160:FF$190,$D1728,FH$160:FH$190)</f>
        <v>0</v>
      </c>
      <c r="FF1728" s="9"/>
      <c r="FG1728" s="10"/>
      <c r="FH1728" s="11"/>
      <c r="FI1728" s="6">
        <f>SUMIF(FJ$160:FJ$190,$D1728,FL$160:FL$190)</f>
        <v>0</v>
      </c>
      <c r="FJ1728" s="9"/>
      <c r="FK1728" s="10"/>
      <c r="FL1728" s="11"/>
      <c r="FM1728" s="6">
        <f>SUMIF(FN$160:FN$190,$D1728,FP$160:FP$190)</f>
        <v>0</v>
      </c>
      <c r="FN1728" s="9"/>
      <c r="FO1728" s="10"/>
      <c r="FP1728" s="11"/>
      <c r="FQ1728" s="6">
        <f>SUMIF(FR$160:FR$190,$D1728,FT$160:FT$190)</f>
        <v>0</v>
      </c>
      <c r="FR1728" s="9"/>
      <c r="FS1728" s="10"/>
      <c r="FT1728" s="11"/>
      <c r="FU1728" s="6">
        <f>SUMIF(FV$160:FV$190,$D1728,FX$160:FX$190)</f>
        <v>0</v>
      </c>
      <c r="FV1728" s="9"/>
      <c r="FW1728" s="10"/>
      <c r="FX1728" s="11"/>
      <c r="FY1728" s="6">
        <f>SUMIF(FZ$160:FZ$190,$D1728,GB$160:GB$190)</f>
        <v>0</v>
      </c>
      <c r="FZ1728" s="9"/>
      <c r="GA1728" s="10"/>
      <c r="GB1728" s="11"/>
      <c r="GC1728" s="6">
        <f>SUMIF(GD$160:GD$190,$D1728,GF$160:GF$190)</f>
        <v>0</v>
      </c>
      <c r="GD1728" s="9"/>
      <c r="GE1728" s="10"/>
      <c r="GF1728" s="11"/>
      <c r="GG1728" s="6">
        <f>SUMIF(GH$160:GH$190,$D1728,GJ$160:GJ$190)</f>
        <v>0</v>
      </c>
      <c r="GH1728" s="9"/>
      <c r="GI1728" s="10"/>
      <c r="GJ1728" s="11"/>
      <c r="GK1728" s="6">
        <f>SUMIF(GL$160:GL$190,$D1728,GN$160:GN$190)</f>
        <v>0</v>
      </c>
      <c r="GL1728" s="9"/>
      <c r="GM1728" s="10"/>
      <c r="GN1728" s="11"/>
      <c r="GO1728" s="6">
        <f>SUMIF(GP$160:GP$190,$D1728,GR$160:GR$190)</f>
        <v>0</v>
      </c>
      <c r="GP1728" s="9"/>
      <c r="GQ1728" s="10"/>
      <c r="GR1728" s="11"/>
      <c r="GS1728" s="6">
        <f>SUMIF(GT$160:GT$190,$D1728,GV$160:GV$190)</f>
        <v>0</v>
      </c>
      <c r="GT1728" s="9"/>
      <c r="GU1728" s="10"/>
      <c r="GV1728" s="20"/>
      <c r="GW1728" s="19">
        <f t="shared" si="39"/>
        <v>0</v>
      </c>
      <c r="GX1728" s="472"/>
      <c r="GY1728" s="473"/>
    </row>
    <row r="1729" spans="1:207" ht="15.75" customHeight="1">
      <c r="A1729" s="236" t="s">
        <v>81</v>
      </c>
      <c r="B1729" s="475"/>
      <c r="C1729" s="287" t="s">
        <v>150</v>
      </c>
      <c r="D1729" s="237" t="s">
        <v>121</v>
      </c>
      <c r="E1729" s="206">
        <f>SUMIF(F$191:F$221,$D1729,H$191:H$221)</f>
        <v>0</v>
      </c>
      <c r="F1729" s="9"/>
      <c r="G1729" s="10"/>
      <c r="H1729" s="11"/>
      <c r="I1729" s="6">
        <f>SUMIF(J$191:J$221,$D1729,L$191:L$221)</f>
        <v>0</v>
      </c>
      <c r="J1729" s="9"/>
      <c r="K1729" s="10"/>
      <c r="L1729" s="11"/>
      <c r="M1729" s="6">
        <f>SUMIF(N$191:N$221,$D1729,P$191:P$221)</f>
        <v>0</v>
      </c>
      <c r="N1729" s="9"/>
      <c r="O1729" s="10"/>
      <c r="P1729" s="11"/>
      <c r="Q1729" s="6">
        <f>SUMIF(R$191:R$221,$D1729,T$191:T$221)</f>
        <v>0</v>
      </c>
      <c r="R1729" s="9"/>
      <c r="S1729" s="10"/>
      <c r="T1729" s="11"/>
      <c r="U1729" s="6">
        <f>SUMIF(V$191:V$221,$D1729,X$191:X$221)</f>
        <v>0</v>
      </c>
      <c r="V1729" s="9"/>
      <c r="W1729" s="10"/>
      <c r="X1729" s="11"/>
      <c r="Y1729" s="6">
        <f>SUMIF(Z$191:Z$221,$D1729,AB$191:AB$221)</f>
        <v>0</v>
      </c>
      <c r="Z1729" s="9"/>
      <c r="AA1729" s="10"/>
      <c r="AB1729" s="11"/>
      <c r="AC1729" s="6">
        <f>SUMIF(AD$191:AD$221,$D1729,AF$191:AF$221)</f>
        <v>0</v>
      </c>
      <c r="AD1729" s="9"/>
      <c r="AE1729" s="10"/>
      <c r="AF1729" s="11"/>
      <c r="AG1729" s="6">
        <f>SUMIF(AH$191:AH$221,$D1729,AJ$191:AJ$221)</f>
        <v>0</v>
      </c>
      <c r="AH1729" s="9"/>
      <c r="AI1729" s="10"/>
      <c r="AJ1729" s="11"/>
      <c r="AK1729" s="6">
        <f>SUMIF(AL$191:AL$221,$D1729,AN$191:AN$221)</f>
        <v>0</v>
      </c>
      <c r="AL1729" s="9"/>
      <c r="AM1729" s="10"/>
      <c r="AN1729" s="11"/>
      <c r="AO1729" s="6">
        <f>SUMIF(AP$191:AP$221,$D1729,AR$191:AR$221)</f>
        <v>0</v>
      </c>
      <c r="AP1729" s="9"/>
      <c r="AQ1729" s="10"/>
      <c r="AR1729" s="11"/>
      <c r="AS1729" s="6">
        <f>SUMIF(AT$191:AT$221,$D1729,AV$191:AV$221)</f>
        <v>0</v>
      </c>
      <c r="AT1729" s="9"/>
      <c r="AU1729" s="10"/>
      <c r="AV1729" s="11"/>
      <c r="AW1729" s="6">
        <f>SUMIF(AX$191:AX$221,$D1729,AZ$191:AZ$221)</f>
        <v>0</v>
      </c>
      <c r="AX1729" s="9"/>
      <c r="AY1729" s="10"/>
      <c r="AZ1729" s="11"/>
      <c r="BA1729" s="6">
        <f>SUMIF(BB$191:BB$221,$D1729,BD$191:BD$221)</f>
        <v>0</v>
      </c>
      <c r="BB1729" s="9"/>
      <c r="BC1729" s="10"/>
      <c r="BD1729" s="11"/>
      <c r="BE1729" s="6">
        <f>SUMIF(BF$191:BF$221,$D1729,BH$191:BH$221)</f>
        <v>0</v>
      </c>
      <c r="BF1729" s="9"/>
      <c r="BG1729" s="10"/>
      <c r="BH1729" s="11"/>
      <c r="BI1729" s="6">
        <f>SUMIF(BJ$191:BJ$221,$D1729,BL$191:BL$221)</f>
        <v>0</v>
      </c>
      <c r="BJ1729" s="9"/>
      <c r="BK1729" s="10"/>
      <c r="BL1729" s="11"/>
      <c r="BM1729" s="6">
        <f>SUMIF(BN$191:BN$221,$D1729,BP$191:BP$221)</f>
        <v>0</v>
      </c>
      <c r="BN1729" s="9"/>
      <c r="BO1729" s="10"/>
      <c r="BP1729" s="11"/>
      <c r="BQ1729" s="6">
        <f>SUMIF(BR$191:BR$221,$D1729,BT$191:BT$221)</f>
        <v>0</v>
      </c>
      <c r="BR1729" s="9"/>
      <c r="BS1729" s="10"/>
      <c r="BT1729" s="11"/>
      <c r="BU1729" s="6">
        <f>SUMIF(BV$191:BV$221,$D1729,BX$191:BX$221)</f>
        <v>0</v>
      </c>
      <c r="BV1729" s="9"/>
      <c r="BW1729" s="10"/>
      <c r="BX1729" s="11"/>
      <c r="BY1729" s="6">
        <f>SUMIF(BZ$191:BZ$221,$D1729,CB$191:CB$221)</f>
        <v>0</v>
      </c>
      <c r="BZ1729" s="9"/>
      <c r="CA1729" s="10"/>
      <c r="CB1729" s="11"/>
      <c r="CC1729" s="6">
        <f>SUMIF(CD$191:CD$221,$D1729,CF$191:CF$221)</f>
        <v>0</v>
      </c>
      <c r="CD1729" s="9"/>
      <c r="CE1729" s="10"/>
      <c r="CF1729" s="11"/>
      <c r="CG1729" s="6">
        <f>SUMIF(CH$191:CH$221,$D1729,CJ$191:CJ$221)</f>
        <v>0</v>
      </c>
      <c r="CH1729" s="9"/>
      <c r="CI1729" s="10"/>
      <c r="CJ1729" s="11"/>
      <c r="CK1729" s="6">
        <f>SUMIF(CL$191:CL$221,$D1729,CN$191:CN$221)</f>
        <v>0</v>
      </c>
      <c r="CL1729" s="9"/>
      <c r="CM1729" s="10"/>
      <c r="CN1729" s="11"/>
      <c r="CO1729" s="6">
        <f>SUMIF(CP$191:CP$221,$D1729,CR$191:CR$221)</f>
        <v>0</v>
      </c>
      <c r="CP1729" s="9"/>
      <c r="CQ1729" s="10"/>
      <c r="CR1729" s="11"/>
      <c r="CS1729" s="6">
        <f>SUMIF(CT$191:CT$221,$D1729,CV$191:CV$221)</f>
        <v>0</v>
      </c>
      <c r="CT1729" s="9"/>
      <c r="CU1729" s="10"/>
      <c r="CV1729" s="11"/>
      <c r="CW1729" s="6">
        <f>SUMIF(CX$191:CX$221,$D1729,CZ$191:CZ$221)</f>
        <v>0</v>
      </c>
      <c r="CX1729" s="9"/>
      <c r="CY1729" s="10"/>
      <c r="CZ1729" s="11"/>
      <c r="DA1729" s="6">
        <f>SUMIF(DB$191:DB$221,$D1729,DD$191:DD$221)</f>
        <v>0</v>
      </c>
      <c r="DB1729" s="9"/>
      <c r="DC1729" s="10"/>
      <c r="DD1729" s="11"/>
      <c r="DE1729" s="6">
        <f>SUMIF(DF$191:DF$221,$D1729,DH$191:DH$221)</f>
        <v>0</v>
      </c>
      <c r="DF1729" s="9"/>
      <c r="DG1729" s="10"/>
      <c r="DH1729" s="11"/>
      <c r="DI1729" s="6">
        <f>SUMIF(DJ$191:DJ$221,$D1729,DL$191:DL$221)</f>
        <v>0</v>
      </c>
      <c r="DJ1729" s="9"/>
      <c r="DK1729" s="10"/>
      <c r="DL1729" s="11"/>
      <c r="DM1729" s="6">
        <f>SUMIF(DN$191:DN$221,$D1729,DP$191:DP$221)</f>
        <v>0</v>
      </c>
      <c r="DN1729" s="9"/>
      <c r="DO1729" s="10"/>
      <c r="DP1729" s="11"/>
      <c r="DQ1729" s="6">
        <f>SUMIF(DR$191:DR$221,$D1729,DT$191:DT$221)</f>
        <v>0</v>
      </c>
      <c r="DR1729" s="9"/>
      <c r="DS1729" s="10"/>
      <c r="DT1729" s="11"/>
      <c r="DU1729" s="6">
        <f>SUMIF(DV$191:DV$221,$D1729,DX$191:DX$221)</f>
        <v>0</v>
      </c>
      <c r="DV1729" s="9"/>
      <c r="DW1729" s="10"/>
      <c r="DX1729" s="11"/>
      <c r="DY1729" s="6">
        <f>SUMIF(DZ$191:DZ$221,$D1729,EB$191:EB$221)</f>
        <v>0</v>
      </c>
      <c r="DZ1729" s="9"/>
      <c r="EA1729" s="10"/>
      <c r="EB1729" s="11"/>
      <c r="EC1729" s="6">
        <f>SUMIF(ED$191:ED$221,$D1729,EF$191:EF$221)</f>
        <v>0</v>
      </c>
      <c r="ED1729" s="9"/>
      <c r="EE1729" s="10"/>
      <c r="EF1729" s="11"/>
      <c r="EG1729" s="6">
        <f>SUMIF(EH$191:EH$221,$D1729,EJ$191:EJ$221)</f>
        <v>0</v>
      </c>
      <c r="EH1729" s="9"/>
      <c r="EI1729" s="10"/>
      <c r="EJ1729" s="11"/>
      <c r="EK1729" s="6">
        <f>SUMIF(EL$191:EL$221,$D1729,EN$191:EN$221)</f>
        <v>0</v>
      </c>
      <c r="EL1729" s="9"/>
      <c r="EM1729" s="10"/>
      <c r="EN1729" s="11"/>
      <c r="EO1729" s="6">
        <f>SUMIF(EP$191:EP$221,$D1729,ER$191:ER$221)</f>
        <v>0</v>
      </c>
      <c r="EP1729" s="9"/>
      <c r="EQ1729" s="10"/>
      <c r="ER1729" s="11"/>
      <c r="ES1729" s="6">
        <f>SUMIF(ET$191:ET$221,$D1729,EV$191:EV$221)</f>
        <v>0</v>
      </c>
      <c r="ET1729" s="9"/>
      <c r="EU1729" s="10"/>
      <c r="EV1729" s="11"/>
      <c r="EW1729" s="6">
        <f>SUMIF(EX$191:EX$221,$D1729,EZ$191:EZ$221)</f>
        <v>0</v>
      </c>
      <c r="EX1729" s="9"/>
      <c r="EY1729" s="10"/>
      <c r="EZ1729" s="11"/>
      <c r="FA1729" s="6">
        <f>SUMIF(FB$191:FB$221,$D1729,FD$191:FD$221)</f>
        <v>0</v>
      </c>
      <c r="FB1729" s="9"/>
      <c r="FC1729" s="10"/>
      <c r="FD1729" s="11"/>
      <c r="FE1729" s="6">
        <f>SUMIF(FF$191:FF$221,$D1729,FH$191:FH$221)</f>
        <v>0</v>
      </c>
      <c r="FF1729" s="9"/>
      <c r="FG1729" s="10"/>
      <c r="FH1729" s="11"/>
      <c r="FI1729" s="6">
        <f>SUMIF(FJ$191:FJ$221,$D1729,FL$191:FL$221)</f>
        <v>0</v>
      </c>
      <c r="FJ1729" s="9"/>
      <c r="FK1729" s="10"/>
      <c r="FL1729" s="11"/>
      <c r="FM1729" s="6">
        <f>SUMIF(FN$191:FN$221,$D1729,FP$191:FP$221)</f>
        <v>0</v>
      </c>
      <c r="FN1729" s="9"/>
      <c r="FO1729" s="10"/>
      <c r="FP1729" s="11"/>
      <c r="FQ1729" s="6">
        <f>SUMIF(FR$191:FR$221,$D1729,FT$191:FT$221)</f>
        <v>0</v>
      </c>
      <c r="FR1729" s="9"/>
      <c r="FS1729" s="10"/>
      <c r="FT1729" s="11"/>
      <c r="FU1729" s="6">
        <f>SUMIF(FV$191:FV$221,$D1729,FX$191:FX$221)</f>
        <v>0</v>
      </c>
      <c r="FV1729" s="9"/>
      <c r="FW1729" s="10"/>
      <c r="FX1729" s="11"/>
      <c r="FY1729" s="6">
        <f>SUMIF(FZ$191:FZ$221,$D1729,GB$191:GB$221)</f>
        <v>0</v>
      </c>
      <c r="FZ1729" s="9"/>
      <c r="GA1729" s="10"/>
      <c r="GB1729" s="11"/>
      <c r="GC1729" s="6">
        <f>SUMIF(GD$191:GD$221,$D1729,GF$191:GF$221)</f>
        <v>0</v>
      </c>
      <c r="GD1729" s="9"/>
      <c r="GE1729" s="10"/>
      <c r="GF1729" s="11"/>
      <c r="GG1729" s="6">
        <f>SUMIF(GH$191:GH$221,$D1729,GJ$191:GJ$221)</f>
        <v>0</v>
      </c>
      <c r="GH1729" s="9"/>
      <c r="GI1729" s="10"/>
      <c r="GJ1729" s="11"/>
      <c r="GK1729" s="6">
        <f>SUMIF(GL$191:GL$221,$D1729,GN$191:GN$221)</f>
        <v>0</v>
      </c>
      <c r="GL1729" s="9"/>
      <c r="GM1729" s="10"/>
      <c r="GN1729" s="11"/>
      <c r="GO1729" s="6">
        <f>SUMIF(GP$191:GP$221,$D1729,GR$191:GR$221)</f>
        <v>0</v>
      </c>
      <c r="GP1729" s="9"/>
      <c r="GQ1729" s="10"/>
      <c r="GR1729" s="11"/>
      <c r="GS1729" s="6">
        <f>SUMIF(GT$191:GT$221,$D1729,GV$191:GV$221)</f>
        <v>0</v>
      </c>
      <c r="GT1729" s="9"/>
      <c r="GU1729" s="10"/>
      <c r="GV1729" s="20"/>
      <c r="GW1729" s="19">
        <f t="shared" si="39"/>
        <v>0</v>
      </c>
      <c r="GX1729" s="472"/>
      <c r="GY1729" s="473"/>
    </row>
    <row r="1730" spans="1:207" ht="15.75" customHeight="1">
      <c r="A1730" s="236" t="s">
        <v>82</v>
      </c>
      <c r="B1730" s="475"/>
      <c r="C1730" s="287" t="s">
        <v>150</v>
      </c>
      <c r="D1730" s="237" t="s">
        <v>121</v>
      </c>
      <c r="E1730" s="206">
        <f>SUMIF(F$222:F$252,$D1730,H$222:H$252)</f>
        <v>0</v>
      </c>
      <c r="F1730" s="9"/>
      <c r="G1730" s="10"/>
      <c r="H1730" s="11"/>
      <c r="I1730" s="6">
        <f>SUMIF(J$222:J$252,$D1730,L$222:L$252)</f>
        <v>0</v>
      </c>
      <c r="J1730" s="9"/>
      <c r="K1730" s="10"/>
      <c r="L1730" s="11"/>
      <c r="M1730" s="6">
        <f>SUMIF(N$222:N$252,$D1730,P$222:P$252)</f>
        <v>0</v>
      </c>
      <c r="N1730" s="9"/>
      <c r="O1730" s="10"/>
      <c r="P1730" s="11"/>
      <c r="Q1730" s="6">
        <f>SUMIF(R$222:R$252,$D1730,T$222:T$252)</f>
        <v>0</v>
      </c>
      <c r="R1730" s="9"/>
      <c r="S1730" s="10"/>
      <c r="T1730" s="11"/>
      <c r="U1730" s="6">
        <f>SUMIF(V$222:V$252,$D1730,X$222:X$252)</f>
        <v>0</v>
      </c>
      <c r="V1730" s="9"/>
      <c r="W1730" s="10"/>
      <c r="X1730" s="11"/>
      <c r="Y1730" s="6">
        <f>SUMIF(Z$222:Z$252,$D1730,AB$222:AB$252)</f>
        <v>0</v>
      </c>
      <c r="Z1730" s="9"/>
      <c r="AA1730" s="10"/>
      <c r="AB1730" s="11"/>
      <c r="AC1730" s="6">
        <f>SUMIF(AD$222:AD$252,$D1730,AF$222:AF$252)</f>
        <v>0</v>
      </c>
      <c r="AD1730" s="9"/>
      <c r="AE1730" s="10"/>
      <c r="AF1730" s="11"/>
      <c r="AG1730" s="6">
        <f>SUMIF(AH$222:AH$252,$D1730,AJ$222:AJ$252)</f>
        <v>0</v>
      </c>
      <c r="AH1730" s="9"/>
      <c r="AI1730" s="10"/>
      <c r="AJ1730" s="11"/>
      <c r="AK1730" s="6">
        <f>SUMIF(AL$222:AL$252,$D1730,AN$222:AN$252)</f>
        <v>0</v>
      </c>
      <c r="AL1730" s="9"/>
      <c r="AM1730" s="10"/>
      <c r="AN1730" s="11"/>
      <c r="AO1730" s="6">
        <f>SUMIF(AP$222:AP$252,$D1730,AR$222:AR$252)</f>
        <v>0</v>
      </c>
      <c r="AP1730" s="9"/>
      <c r="AQ1730" s="10"/>
      <c r="AR1730" s="11"/>
      <c r="AS1730" s="6">
        <f>SUMIF(AT$222:AT$252,$D1730,AV$222:AV$252)</f>
        <v>0</v>
      </c>
      <c r="AT1730" s="9"/>
      <c r="AU1730" s="10"/>
      <c r="AV1730" s="11"/>
      <c r="AW1730" s="6">
        <f>SUMIF(AX$222:AX$252,$D1730,AZ$222:AZ$252)</f>
        <v>0</v>
      </c>
      <c r="AX1730" s="9"/>
      <c r="AY1730" s="10"/>
      <c r="AZ1730" s="11"/>
      <c r="BA1730" s="6">
        <f>SUMIF(BB$222:BB$252,$D1730,BD$222:BD$252)</f>
        <v>0</v>
      </c>
      <c r="BB1730" s="9"/>
      <c r="BC1730" s="10"/>
      <c r="BD1730" s="11"/>
      <c r="BE1730" s="6">
        <f>SUMIF(BF$222:BF$252,$D1730,BH$222:BH$252)</f>
        <v>0</v>
      </c>
      <c r="BF1730" s="9"/>
      <c r="BG1730" s="10"/>
      <c r="BH1730" s="11"/>
      <c r="BI1730" s="6">
        <f>SUMIF(BJ$222:BJ$252,$D1730,BL$222:BL$252)</f>
        <v>0</v>
      </c>
      <c r="BJ1730" s="9"/>
      <c r="BK1730" s="10"/>
      <c r="BL1730" s="11"/>
      <c r="BM1730" s="6">
        <f>SUMIF(BN$222:BN$252,$D1730,BP$222:BP$252)</f>
        <v>0</v>
      </c>
      <c r="BN1730" s="9"/>
      <c r="BO1730" s="10"/>
      <c r="BP1730" s="11"/>
      <c r="BQ1730" s="6">
        <f>SUMIF(BR$222:BR$252,$D1730,BT$222:BT$252)</f>
        <v>0</v>
      </c>
      <c r="BR1730" s="9"/>
      <c r="BS1730" s="10"/>
      <c r="BT1730" s="11"/>
      <c r="BU1730" s="6">
        <f>SUMIF(BV$222:BV$252,$D1730,BX$222:BX$252)</f>
        <v>0</v>
      </c>
      <c r="BV1730" s="9"/>
      <c r="BW1730" s="10"/>
      <c r="BX1730" s="11"/>
      <c r="BY1730" s="6">
        <f>SUMIF(BZ$222:BZ$252,$D1730,CB$222:CB$252)</f>
        <v>0</v>
      </c>
      <c r="BZ1730" s="9"/>
      <c r="CA1730" s="10"/>
      <c r="CB1730" s="11"/>
      <c r="CC1730" s="6">
        <f>SUMIF(CD$222:CD$252,$D1730,CF$222:CF$252)</f>
        <v>0</v>
      </c>
      <c r="CD1730" s="9"/>
      <c r="CE1730" s="10"/>
      <c r="CF1730" s="11"/>
      <c r="CG1730" s="6">
        <f>SUMIF(CH$222:CH$252,$D1730,CJ$222:CJ$252)</f>
        <v>0</v>
      </c>
      <c r="CH1730" s="9"/>
      <c r="CI1730" s="10"/>
      <c r="CJ1730" s="11"/>
      <c r="CK1730" s="6">
        <f>SUMIF(CL$222:CL$252,$D1730,CN$222:CN$252)</f>
        <v>0</v>
      </c>
      <c r="CL1730" s="9"/>
      <c r="CM1730" s="10"/>
      <c r="CN1730" s="11"/>
      <c r="CO1730" s="6">
        <f>SUMIF(CP$222:CP$252,$D1730,CR$222:CR$252)</f>
        <v>0</v>
      </c>
      <c r="CP1730" s="9"/>
      <c r="CQ1730" s="10"/>
      <c r="CR1730" s="11"/>
      <c r="CS1730" s="6">
        <f>SUMIF(CT$222:CT$252,$D1730,CV$222:CV$252)</f>
        <v>0</v>
      </c>
      <c r="CT1730" s="9"/>
      <c r="CU1730" s="10"/>
      <c r="CV1730" s="11"/>
      <c r="CW1730" s="6">
        <f>SUMIF(CX$222:CX$252,$D1730,CZ$222:CZ$252)</f>
        <v>0</v>
      </c>
      <c r="CX1730" s="9"/>
      <c r="CY1730" s="10"/>
      <c r="CZ1730" s="11"/>
      <c r="DA1730" s="6">
        <f>SUMIF(DB$222:DB$252,$D1730,DD$222:DD$252)</f>
        <v>0</v>
      </c>
      <c r="DB1730" s="9"/>
      <c r="DC1730" s="10"/>
      <c r="DD1730" s="11"/>
      <c r="DE1730" s="6">
        <f>SUMIF(DF$222:DF$252,$D1730,DH$222:DH$252)</f>
        <v>0</v>
      </c>
      <c r="DF1730" s="9"/>
      <c r="DG1730" s="10"/>
      <c r="DH1730" s="11"/>
      <c r="DI1730" s="6">
        <f>SUMIF(DJ$222:DJ$252,$D1730,DL$222:DL$252)</f>
        <v>0</v>
      </c>
      <c r="DJ1730" s="9"/>
      <c r="DK1730" s="10"/>
      <c r="DL1730" s="11"/>
      <c r="DM1730" s="6">
        <f>SUMIF(DN$222:DN$252,$D1730,DP$222:DP$252)</f>
        <v>0</v>
      </c>
      <c r="DN1730" s="9"/>
      <c r="DO1730" s="10"/>
      <c r="DP1730" s="11"/>
      <c r="DQ1730" s="6">
        <f>SUMIF(DR$222:DR$252,$D1730,DT$222:DT$252)</f>
        <v>0</v>
      </c>
      <c r="DR1730" s="9"/>
      <c r="DS1730" s="10"/>
      <c r="DT1730" s="11"/>
      <c r="DU1730" s="6">
        <f>SUMIF(DV$222:DV$252,$D1730,DX$222:DX$252)</f>
        <v>0</v>
      </c>
      <c r="DV1730" s="9"/>
      <c r="DW1730" s="10"/>
      <c r="DX1730" s="11"/>
      <c r="DY1730" s="6">
        <f>SUMIF(DZ$222:DZ$252,$D1730,EB$222:EB$252)</f>
        <v>0</v>
      </c>
      <c r="DZ1730" s="9"/>
      <c r="EA1730" s="10"/>
      <c r="EB1730" s="11"/>
      <c r="EC1730" s="6">
        <f>SUMIF(ED$222:ED$252,$D1730,EF$222:EF$252)</f>
        <v>0</v>
      </c>
      <c r="ED1730" s="9"/>
      <c r="EE1730" s="10"/>
      <c r="EF1730" s="11"/>
      <c r="EG1730" s="6">
        <f>SUMIF(EH$222:EH$252,$D1730,EJ$222:EJ$252)</f>
        <v>0</v>
      </c>
      <c r="EH1730" s="9"/>
      <c r="EI1730" s="10"/>
      <c r="EJ1730" s="11"/>
      <c r="EK1730" s="6">
        <f>SUMIF(EL$222:EL$252,$D1730,EN$222:EN$252)</f>
        <v>0</v>
      </c>
      <c r="EL1730" s="9"/>
      <c r="EM1730" s="10"/>
      <c r="EN1730" s="11"/>
      <c r="EO1730" s="6">
        <f>SUMIF(EP$222:EP$252,$D1730,ER$222:ER$252)</f>
        <v>0</v>
      </c>
      <c r="EP1730" s="9"/>
      <c r="EQ1730" s="10"/>
      <c r="ER1730" s="11"/>
      <c r="ES1730" s="6">
        <f>SUMIF(ET$222:ET$252,$D1730,EV$222:EV$252)</f>
        <v>0</v>
      </c>
      <c r="ET1730" s="9"/>
      <c r="EU1730" s="10"/>
      <c r="EV1730" s="11"/>
      <c r="EW1730" s="6">
        <f>SUMIF(EX$222:EX$252,$D1730,EZ$222:EZ$252)</f>
        <v>0</v>
      </c>
      <c r="EX1730" s="9"/>
      <c r="EY1730" s="10"/>
      <c r="EZ1730" s="11"/>
      <c r="FA1730" s="6">
        <f>SUMIF(FB$222:FB$252,$D1730,FD$222:FD$252)</f>
        <v>0</v>
      </c>
      <c r="FB1730" s="9"/>
      <c r="FC1730" s="10"/>
      <c r="FD1730" s="11"/>
      <c r="FE1730" s="6">
        <f>SUMIF(FF$222:FF$252,$D1730,FH$222:FH$252)</f>
        <v>0</v>
      </c>
      <c r="FF1730" s="9"/>
      <c r="FG1730" s="10"/>
      <c r="FH1730" s="11"/>
      <c r="FI1730" s="6">
        <f>SUMIF(FJ$222:FJ$252,$D1730,FL$222:FL$252)</f>
        <v>0</v>
      </c>
      <c r="FJ1730" s="9"/>
      <c r="FK1730" s="10"/>
      <c r="FL1730" s="11"/>
      <c r="FM1730" s="6">
        <f>SUMIF(FN$222:FN$252,$D1730,FP$222:FP$252)</f>
        <v>0</v>
      </c>
      <c r="FN1730" s="9"/>
      <c r="FO1730" s="10"/>
      <c r="FP1730" s="11"/>
      <c r="FQ1730" s="6">
        <f>SUMIF(FR$222:FR$252,$D1730,FT$222:FT$252)</f>
        <v>0</v>
      </c>
      <c r="FR1730" s="9"/>
      <c r="FS1730" s="10"/>
      <c r="FT1730" s="11"/>
      <c r="FU1730" s="6">
        <f>SUMIF(FV$222:FV$252,$D1730,FX$222:FX$252)</f>
        <v>0</v>
      </c>
      <c r="FV1730" s="9"/>
      <c r="FW1730" s="10"/>
      <c r="FX1730" s="11"/>
      <c r="FY1730" s="6">
        <f>SUMIF(FZ$222:FZ$252,$D1730,GB$222:GB$252)</f>
        <v>0</v>
      </c>
      <c r="FZ1730" s="9"/>
      <c r="GA1730" s="10"/>
      <c r="GB1730" s="11"/>
      <c r="GC1730" s="6">
        <f>SUMIF(GD$222:GD$252,$D1730,GF$222:GF$252)</f>
        <v>0</v>
      </c>
      <c r="GD1730" s="9"/>
      <c r="GE1730" s="10"/>
      <c r="GF1730" s="11"/>
      <c r="GG1730" s="6">
        <f>SUMIF(GH$222:GH$252,$D1730,GJ$222:GJ$252)</f>
        <v>0</v>
      </c>
      <c r="GH1730" s="9"/>
      <c r="GI1730" s="10"/>
      <c r="GJ1730" s="11"/>
      <c r="GK1730" s="6">
        <f>SUMIF(GL$222:GL$252,$D1730,GN$222:GN$252)</f>
        <v>0</v>
      </c>
      <c r="GL1730" s="9"/>
      <c r="GM1730" s="10"/>
      <c r="GN1730" s="11"/>
      <c r="GO1730" s="6">
        <f>SUMIF(GP$222:GP$252,$D1730,GR$222:GR$252)</f>
        <v>0</v>
      </c>
      <c r="GP1730" s="9"/>
      <c r="GQ1730" s="10"/>
      <c r="GR1730" s="11"/>
      <c r="GS1730" s="6">
        <f>SUMIF(GT$222:GT$252,$D1730,GV$222:GV$252)</f>
        <v>0</v>
      </c>
      <c r="GT1730" s="9"/>
      <c r="GU1730" s="10"/>
      <c r="GV1730" s="20"/>
      <c r="GW1730" s="19">
        <f t="shared" si="39"/>
        <v>0</v>
      </c>
      <c r="GX1730" s="472"/>
      <c r="GY1730" s="473"/>
    </row>
    <row r="1731" spans="1:207" ht="15.75" customHeight="1">
      <c r="A1731" s="236" t="s">
        <v>83</v>
      </c>
      <c r="B1731" s="475"/>
      <c r="C1731" s="287" t="s">
        <v>150</v>
      </c>
      <c r="D1731" s="237" t="s">
        <v>121</v>
      </c>
      <c r="E1731" s="206">
        <f>SUMIF(F$253:F$283,$D1731,H$253:H$283)</f>
        <v>0</v>
      </c>
      <c r="F1731" s="9"/>
      <c r="G1731" s="10"/>
      <c r="H1731" s="11"/>
      <c r="I1731" s="6">
        <f>SUMIF(J$253:J$283,$D1731,L$253:L$283)</f>
        <v>0</v>
      </c>
      <c r="J1731" s="9"/>
      <c r="K1731" s="10"/>
      <c r="L1731" s="11"/>
      <c r="M1731" s="6">
        <f>SUMIF(N$253:N$283,$D1731,P$253:P$283)</f>
        <v>0</v>
      </c>
      <c r="N1731" s="9"/>
      <c r="O1731" s="10"/>
      <c r="P1731" s="11"/>
      <c r="Q1731" s="6">
        <f>SUMIF(R$253:R$283,$D1731,T$253:T$283)</f>
        <v>0</v>
      </c>
      <c r="R1731" s="9"/>
      <c r="S1731" s="10"/>
      <c r="T1731" s="11"/>
      <c r="U1731" s="6">
        <f>SUMIF(V$253:V$283,$D1731,X$253:X$283)</f>
        <v>0</v>
      </c>
      <c r="V1731" s="9"/>
      <c r="W1731" s="10"/>
      <c r="X1731" s="11"/>
      <c r="Y1731" s="6">
        <f>SUMIF(Z$253:Z$283,$D1731,AB$253:AB$283)</f>
        <v>0</v>
      </c>
      <c r="Z1731" s="9"/>
      <c r="AA1731" s="10"/>
      <c r="AB1731" s="11"/>
      <c r="AC1731" s="6">
        <f>SUMIF(AD$253:AD$283,$D1731,AF$253:AF$283)</f>
        <v>0</v>
      </c>
      <c r="AD1731" s="9"/>
      <c r="AE1731" s="10"/>
      <c r="AF1731" s="11"/>
      <c r="AG1731" s="6">
        <f>SUMIF(AH$253:AH$283,$D1731,AJ$253:AJ$283)</f>
        <v>0</v>
      </c>
      <c r="AH1731" s="9"/>
      <c r="AI1731" s="10"/>
      <c r="AJ1731" s="11"/>
      <c r="AK1731" s="6">
        <f>SUMIF(AL$253:AL$283,$D1731,AN$253:AN$283)</f>
        <v>0</v>
      </c>
      <c r="AL1731" s="9"/>
      <c r="AM1731" s="10"/>
      <c r="AN1731" s="11"/>
      <c r="AO1731" s="6">
        <f>SUMIF(AP$253:AP$283,$D1731,AR$253:AR$283)</f>
        <v>0</v>
      </c>
      <c r="AP1731" s="9"/>
      <c r="AQ1731" s="10"/>
      <c r="AR1731" s="11"/>
      <c r="AS1731" s="6">
        <f>SUMIF(AT$253:AT$283,$D1731,AV$253:AV$283)</f>
        <v>0</v>
      </c>
      <c r="AT1731" s="9"/>
      <c r="AU1731" s="10"/>
      <c r="AV1731" s="11"/>
      <c r="AW1731" s="6">
        <f>SUMIF(AX$253:AX$283,$D1731,AZ$253:AZ$283)</f>
        <v>0</v>
      </c>
      <c r="AX1731" s="9"/>
      <c r="AY1731" s="10"/>
      <c r="AZ1731" s="11"/>
      <c r="BA1731" s="6">
        <f>SUMIF(BB$253:BB$283,$D1731,BD$253:BD$283)</f>
        <v>0</v>
      </c>
      <c r="BB1731" s="9"/>
      <c r="BC1731" s="10"/>
      <c r="BD1731" s="11"/>
      <c r="BE1731" s="6">
        <f>SUMIF(BF$253:BF$283,$D1731,BH$253:BH$283)</f>
        <v>0</v>
      </c>
      <c r="BF1731" s="9"/>
      <c r="BG1731" s="10"/>
      <c r="BH1731" s="11"/>
      <c r="BI1731" s="6">
        <f>SUMIF(BJ$253:BJ$283,$D1731,BL$253:BL$283)</f>
        <v>0</v>
      </c>
      <c r="BJ1731" s="9"/>
      <c r="BK1731" s="10"/>
      <c r="BL1731" s="11"/>
      <c r="BM1731" s="6">
        <f>SUMIF(BN$253:BN$283,$D1731,BP$253:BP$283)</f>
        <v>0</v>
      </c>
      <c r="BN1731" s="9"/>
      <c r="BO1731" s="10"/>
      <c r="BP1731" s="11"/>
      <c r="BQ1731" s="6">
        <f>SUMIF(BR$253:BR$283,$D1731,BT$253:BT$283)</f>
        <v>0</v>
      </c>
      <c r="BR1731" s="9"/>
      <c r="BS1731" s="10"/>
      <c r="BT1731" s="11"/>
      <c r="BU1731" s="6">
        <f>SUMIF(BV$253:BV$283,$D1731,BX$253:BX$283)</f>
        <v>0</v>
      </c>
      <c r="BV1731" s="9"/>
      <c r="BW1731" s="10"/>
      <c r="BX1731" s="11"/>
      <c r="BY1731" s="6">
        <f>SUMIF(BZ$253:BZ$283,$D1731,CB$253:CB$283)</f>
        <v>0</v>
      </c>
      <c r="BZ1731" s="9"/>
      <c r="CA1731" s="10"/>
      <c r="CB1731" s="11"/>
      <c r="CC1731" s="6">
        <f>SUMIF(CD$253:CD$283,$D1731,CF$253:CF$283)</f>
        <v>0</v>
      </c>
      <c r="CD1731" s="9"/>
      <c r="CE1731" s="10"/>
      <c r="CF1731" s="11"/>
      <c r="CG1731" s="6">
        <f>SUMIF(CH$253:CH$283,$D1731,CJ$253:CJ$283)</f>
        <v>0</v>
      </c>
      <c r="CH1731" s="9"/>
      <c r="CI1731" s="10"/>
      <c r="CJ1731" s="11"/>
      <c r="CK1731" s="6">
        <f>SUMIF(CL$253:CL$283,$D1731,CN$253:CN$283)</f>
        <v>0</v>
      </c>
      <c r="CL1731" s="9"/>
      <c r="CM1731" s="10"/>
      <c r="CN1731" s="11"/>
      <c r="CO1731" s="6">
        <f>SUMIF(CP$253:CP$283,$D1731,CR$253:CR$283)</f>
        <v>0</v>
      </c>
      <c r="CP1731" s="9"/>
      <c r="CQ1731" s="10"/>
      <c r="CR1731" s="11"/>
      <c r="CS1731" s="6">
        <f>SUMIF(CT$253:CT$283,$D1731,CV$253:CV$283)</f>
        <v>0</v>
      </c>
      <c r="CT1731" s="9"/>
      <c r="CU1731" s="10"/>
      <c r="CV1731" s="11"/>
      <c r="CW1731" s="6">
        <f>SUMIF(CX$253:CX$283,$D1731,CZ$253:CZ$283)</f>
        <v>0</v>
      </c>
      <c r="CX1731" s="9"/>
      <c r="CY1731" s="10"/>
      <c r="CZ1731" s="11"/>
      <c r="DA1731" s="6">
        <f>SUMIF(DB$253:DB$283,$D1731,DD$253:DD$283)</f>
        <v>0</v>
      </c>
      <c r="DB1731" s="9"/>
      <c r="DC1731" s="10"/>
      <c r="DD1731" s="11"/>
      <c r="DE1731" s="6">
        <f>SUMIF(DF$253:DF$283,$D1731,DH$253:DH$283)</f>
        <v>0</v>
      </c>
      <c r="DF1731" s="9"/>
      <c r="DG1731" s="10"/>
      <c r="DH1731" s="11"/>
      <c r="DI1731" s="6">
        <f>SUMIF(DJ$253:DJ$283,$D1731,DL$253:DL$283)</f>
        <v>0</v>
      </c>
      <c r="DJ1731" s="9"/>
      <c r="DK1731" s="10"/>
      <c r="DL1731" s="11"/>
      <c r="DM1731" s="6">
        <f>SUMIF(DN$253:DN$283,$D1731,DP$253:DP$283)</f>
        <v>0</v>
      </c>
      <c r="DN1731" s="9"/>
      <c r="DO1731" s="10"/>
      <c r="DP1731" s="11"/>
      <c r="DQ1731" s="6">
        <f>SUMIF(DR$253:DR$283,$D1731,DT$253:DT$283)</f>
        <v>0</v>
      </c>
      <c r="DR1731" s="9"/>
      <c r="DS1731" s="10"/>
      <c r="DT1731" s="11"/>
      <c r="DU1731" s="6">
        <f>SUMIF(DV$253:DV$283,$D1731,DX$253:DX$283)</f>
        <v>0</v>
      </c>
      <c r="DV1731" s="9"/>
      <c r="DW1731" s="10"/>
      <c r="DX1731" s="11"/>
      <c r="DY1731" s="6">
        <f>SUMIF(DZ$253:DZ$283,$D1731,EB$253:EB$283)</f>
        <v>0</v>
      </c>
      <c r="DZ1731" s="9"/>
      <c r="EA1731" s="10"/>
      <c r="EB1731" s="11"/>
      <c r="EC1731" s="6">
        <f>SUMIF(ED$253:ED$283,$D1731,EF$253:EF$283)</f>
        <v>0</v>
      </c>
      <c r="ED1731" s="9"/>
      <c r="EE1731" s="10"/>
      <c r="EF1731" s="11"/>
      <c r="EG1731" s="6">
        <f>SUMIF(EH$253:EH$283,$D1731,EJ$253:EJ$283)</f>
        <v>0</v>
      </c>
      <c r="EH1731" s="9"/>
      <c r="EI1731" s="10"/>
      <c r="EJ1731" s="11"/>
      <c r="EK1731" s="6">
        <f>SUMIF(EL$253:EL$283,$D1731,EN$253:EN$283)</f>
        <v>0</v>
      </c>
      <c r="EL1731" s="9"/>
      <c r="EM1731" s="10"/>
      <c r="EN1731" s="11"/>
      <c r="EO1731" s="6">
        <f>SUMIF(EP$253:EP$283,$D1731,ER$253:ER$283)</f>
        <v>0</v>
      </c>
      <c r="EP1731" s="9"/>
      <c r="EQ1731" s="10"/>
      <c r="ER1731" s="11"/>
      <c r="ES1731" s="6">
        <f>SUMIF(ET$253:ET$283,$D1731,EV$253:EV$283)</f>
        <v>0</v>
      </c>
      <c r="ET1731" s="9"/>
      <c r="EU1731" s="10"/>
      <c r="EV1731" s="11"/>
      <c r="EW1731" s="6">
        <f>SUMIF(EX$253:EX$283,$D1731,EZ$253:EZ$283)</f>
        <v>0</v>
      </c>
      <c r="EX1731" s="9"/>
      <c r="EY1731" s="10"/>
      <c r="EZ1731" s="11"/>
      <c r="FA1731" s="6">
        <f>SUMIF(FB$253:FB$283,$D1731,FD$253:FD$283)</f>
        <v>0</v>
      </c>
      <c r="FB1731" s="9"/>
      <c r="FC1731" s="10"/>
      <c r="FD1731" s="11"/>
      <c r="FE1731" s="6">
        <f>SUMIF(FF$253:FF$283,$D1731,FH$253:FH$283)</f>
        <v>0</v>
      </c>
      <c r="FF1731" s="9"/>
      <c r="FG1731" s="10"/>
      <c r="FH1731" s="11"/>
      <c r="FI1731" s="6">
        <f>SUMIF(FJ$253:FJ$283,$D1731,FL$253:FL$283)</f>
        <v>0</v>
      </c>
      <c r="FJ1731" s="9"/>
      <c r="FK1731" s="10"/>
      <c r="FL1731" s="11"/>
      <c r="FM1731" s="6">
        <f>SUMIF(FN$253:FN$283,$D1731,FP$253:FP$283)</f>
        <v>0</v>
      </c>
      <c r="FN1731" s="9"/>
      <c r="FO1731" s="10"/>
      <c r="FP1731" s="11"/>
      <c r="FQ1731" s="6">
        <f>SUMIF(FR$253:FR$283,$D1731,FT$253:FT$283)</f>
        <v>0</v>
      </c>
      <c r="FR1731" s="9"/>
      <c r="FS1731" s="10"/>
      <c r="FT1731" s="11"/>
      <c r="FU1731" s="6">
        <f>SUMIF(FV$253:FV$283,$D1731,FX$253:FX$283)</f>
        <v>0</v>
      </c>
      <c r="FV1731" s="9"/>
      <c r="FW1731" s="10"/>
      <c r="FX1731" s="11"/>
      <c r="FY1731" s="6">
        <f>SUMIF(FZ$253:FZ$283,$D1731,GB$253:GB$283)</f>
        <v>0</v>
      </c>
      <c r="FZ1731" s="9"/>
      <c r="GA1731" s="10"/>
      <c r="GB1731" s="11"/>
      <c r="GC1731" s="6">
        <f>SUMIF(GD$253:GD$283,$D1731,GF$253:GF$283)</f>
        <v>0</v>
      </c>
      <c r="GD1731" s="9"/>
      <c r="GE1731" s="10"/>
      <c r="GF1731" s="11"/>
      <c r="GG1731" s="6">
        <f>SUMIF(GH$253:GH$283,$D1731,GJ$253:GJ$283)</f>
        <v>0</v>
      </c>
      <c r="GH1731" s="9"/>
      <c r="GI1731" s="10"/>
      <c r="GJ1731" s="11"/>
      <c r="GK1731" s="6">
        <f>SUMIF(GL$253:GL$283,$D1731,GN$253:GN$283)</f>
        <v>0</v>
      </c>
      <c r="GL1731" s="9"/>
      <c r="GM1731" s="10"/>
      <c r="GN1731" s="11"/>
      <c r="GO1731" s="6">
        <f>SUMIF(GP$253:GP$283,$D1731,GR$253:GR$283)</f>
        <v>0</v>
      </c>
      <c r="GP1731" s="9"/>
      <c r="GQ1731" s="10"/>
      <c r="GR1731" s="11"/>
      <c r="GS1731" s="6">
        <f>SUMIF(GT$253:GT$283,$D1731,GV$253:GV$283)</f>
        <v>0</v>
      </c>
      <c r="GT1731" s="9"/>
      <c r="GU1731" s="10"/>
      <c r="GV1731" s="20"/>
      <c r="GW1731" s="19">
        <f t="shared" si="39"/>
        <v>0</v>
      </c>
      <c r="GX1731" s="472"/>
      <c r="GY1731" s="473"/>
    </row>
    <row r="1732" spans="1:207" ht="15.75" customHeight="1">
      <c r="A1732" s="236" t="s">
        <v>84</v>
      </c>
      <c r="B1732" s="475"/>
      <c r="C1732" s="287" t="s">
        <v>150</v>
      </c>
      <c r="D1732" s="237" t="s">
        <v>121</v>
      </c>
      <c r="E1732" s="206">
        <f>SUMIF(F$284:F$314,$D1732,H$284:H$314)</f>
        <v>0</v>
      </c>
      <c r="F1732" s="9"/>
      <c r="G1732" s="10"/>
      <c r="H1732" s="11"/>
      <c r="I1732" s="6">
        <f>SUMIF(J$284:J$314,$D1732,L$284:L$314)</f>
        <v>0</v>
      </c>
      <c r="J1732" s="9"/>
      <c r="K1732" s="10"/>
      <c r="L1732" s="11"/>
      <c r="M1732" s="6">
        <f>SUMIF(N$284:N$314,$D1732,P$284:P$314)</f>
        <v>0</v>
      </c>
      <c r="N1732" s="9"/>
      <c r="O1732" s="10"/>
      <c r="P1732" s="11"/>
      <c r="Q1732" s="6">
        <f>SUMIF(R$284:R$314,$D1732,T$284:T$314)</f>
        <v>0</v>
      </c>
      <c r="R1732" s="9"/>
      <c r="S1732" s="10"/>
      <c r="T1732" s="11"/>
      <c r="U1732" s="6">
        <f>SUMIF(V$284:V$314,$D1732,X$284:X$314)</f>
        <v>0</v>
      </c>
      <c r="V1732" s="9"/>
      <c r="W1732" s="10"/>
      <c r="X1732" s="11"/>
      <c r="Y1732" s="6">
        <f>SUMIF(Z$284:Z$314,$D1732,AB$284:AB$314)</f>
        <v>0</v>
      </c>
      <c r="Z1732" s="9"/>
      <c r="AA1732" s="10"/>
      <c r="AB1732" s="11"/>
      <c r="AC1732" s="6">
        <f>SUMIF(AD$284:AD$314,$D1732,AF$284:AF$314)</f>
        <v>0</v>
      </c>
      <c r="AD1732" s="9"/>
      <c r="AE1732" s="10"/>
      <c r="AF1732" s="11"/>
      <c r="AG1732" s="6">
        <f>SUMIF(AH$284:AH$314,$D1732,AJ$284:AJ$314)</f>
        <v>0</v>
      </c>
      <c r="AH1732" s="9"/>
      <c r="AI1732" s="10"/>
      <c r="AJ1732" s="11"/>
      <c r="AK1732" s="6">
        <f>SUMIF(AL$284:AL$314,$D1732,AN$284:AN$314)</f>
        <v>0</v>
      </c>
      <c r="AL1732" s="9"/>
      <c r="AM1732" s="10"/>
      <c r="AN1732" s="11"/>
      <c r="AO1732" s="6">
        <f>SUMIF(AP$284:AP$314,$D1732,AR$284:AR$314)</f>
        <v>0</v>
      </c>
      <c r="AP1732" s="9"/>
      <c r="AQ1732" s="10"/>
      <c r="AR1732" s="11"/>
      <c r="AS1732" s="6">
        <f>SUMIF(AT$284:AT$314,$D1732,AV$284:AV$314)</f>
        <v>0</v>
      </c>
      <c r="AT1732" s="9"/>
      <c r="AU1732" s="10"/>
      <c r="AV1732" s="11"/>
      <c r="AW1732" s="6">
        <f>SUMIF(AX$284:AX$314,$D1732,AZ$284:AZ$314)</f>
        <v>0</v>
      </c>
      <c r="AX1732" s="9"/>
      <c r="AY1732" s="10"/>
      <c r="AZ1732" s="11"/>
      <c r="BA1732" s="6">
        <f>SUMIF(BB$284:BB$314,$D1732,BD$284:BD$314)</f>
        <v>0</v>
      </c>
      <c r="BB1732" s="9"/>
      <c r="BC1732" s="10"/>
      <c r="BD1732" s="11"/>
      <c r="BE1732" s="6">
        <f>SUMIF(BF$284:BF$314,$D1732,BH$284:BH$314)</f>
        <v>0</v>
      </c>
      <c r="BF1732" s="9"/>
      <c r="BG1732" s="10"/>
      <c r="BH1732" s="11"/>
      <c r="BI1732" s="6">
        <f>SUMIF(BJ$284:BJ$314,$D1732,BL$284:BL$314)</f>
        <v>0</v>
      </c>
      <c r="BJ1732" s="9"/>
      <c r="BK1732" s="10"/>
      <c r="BL1732" s="11"/>
      <c r="BM1732" s="6">
        <f>SUMIF(BN$284:BN$314,$D1732,BP$284:BP$314)</f>
        <v>0</v>
      </c>
      <c r="BN1732" s="9"/>
      <c r="BO1732" s="10"/>
      <c r="BP1732" s="11"/>
      <c r="BQ1732" s="6">
        <f>SUMIF(BR$284:BR$314,$D1732,BT$284:BT$314)</f>
        <v>0</v>
      </c>
      <c r="BR1732" s="9"/>
      <c r="BS1732" s="10"/>
      <c r="BT1732" s="11"/>
      <c r="BU1732" s="6">
        <f>SUMIF(BV$284:BV$314,$D1732,BX$284:BX$314)</f>
        <v>0</v>
      </c>
      <c r="BV1732" s="9"/>
      <c r="BW1732" s="10"/>
      <c r="BX1732" s="11"/>
      <c r="BY1732" s="6">
        <f>SUMIF(BZ$284:BZ$314,$D1732,CB$284:CB$314)</f>
        <v>0</v>
      </c>
      <c r="BZ1732" s="9"/>
      <c r="CA1732" s="10"/>
      <c r="CB1732" s="11"/>
      <c r="CC1732" s="6">
        <f>SUMIF(CD$284:CD$314,$D1732,CF$284:CF$314)</f>
        <v>0</v>
      </c>
      <c r="CD1732" s="9"/>
      <c r="CE1732" s="10"/>
      <c r="CF1732" s="11"/>
      <c r="CG1732" s="6">
        <f>SUMIF(CH$284:CH$314,$D1732,CJ$284:CJ$314)</f>
        <v>0</v>
      </c>
      <c r="CH1732" s="9"/>
      <c r="CI1732" s="10"/>
      <c r="CJ1732" s="11"/>
      <c r="CK1732" s="6">
        <f>SUMIF(CL$284:CL$314,$D1732,CN$284:CN$314)</f>
        <v>0</v>
      </c>
      <c r="CL1732" s="9"/>
      <c r="CM1732" s="10"/>
      <c r="CN1732" s="11"/>
      <c r="CO1732" s="6">
        <f>SUMIF(CP$284:CP$314,$D1732,CR$284:CR$314)</f>
        <v>0</v>
      </c>
      <c r="CP1732" s="9"/>
      <c r="CQ1732" s="10"/>
      <c r="CR1732" s="11"/>
      <c r="CS1732" s="6">
        <f>SUMIF(CT$284:CT$314,$D1732,CV$284:CV$314)</f>
        <v>0</v>
      </c>
      <c r="CT1732" s="9"/>
      <c r="CU1732" s="10"/>
      <c r="CV1732" s="11"/>
      <c r="CW1732" s="6">
        <f>SUMIF(CX$284:CX$314,$D1732,CZ$284:CZ$314)</f>
        <v>0</v>
      </c>
      <c r="CX1732" s="9"/>
      <c r="CY1732" s="10"/>
      <c r="CZ1732" s="11"/>
      <c r="DA1732" s="6">
        <f>SUMIF(DB$284:DB$314,$D1732,DD$284:DD$314)</f>
        <v>0</v>
      </c>
      <c r="DB1732" s="9"/>
      <c r="DC1732" s="10"/>
      <c r="DD1732" s="11"/>
      <c r="DE1732" s="6">
        <f>SUMIF(DF$284:DF$314,$D1732,DH$284:DH$314)</f>
        <v>0</v>
      </c>
      <c r="DF1732" s="9"/>
      <c r="DG1732" s="10"/>
      <c r="DH1732" s="11"/>
      <c r="DI1732" s="6">
        <f>SUMIF(DJ$284:DJ$314,$D1732,DL$284:DL$314)</f>
        <v>0</v>
      </c>
      <c r="DJ1732" s="9"/>
      <c r="DK1732" s="10"/>
      <c r="DL1732" s="11"/>
      <c r="DM1732" s="6">
        <f>SUMIF(DN$284:DN$314,$D1732,DP$284:DP$314)</f>
        <v>0</v>
      </c>
      <c r="DN1732" s="9"/>
      <c r="DO1732" s="10"/>
      <c r="DP1732" s="11"/>
      <c r="DQ1732" s="6">
        <f>SUMIF(DR$284:DR$314,$D1732,DT$284:DT$314)</f>
        <v>0</v>
      </c>
      <c r="DR1732" s="9"/>
      <c r="DS1732" s="10"/>
      <c r="DT1732" s="11"/>
      <c r="DU1732" s="6">
        <f>SUMIF(DV$284:DV$314,$D1732,DX$284:DX$314)</f>
        <v>0</v>
      </c>
      <c r="DV1732" s="9"/>
      <c r="DW1732" s="10"/>
      <c r="DX1732" s="11"/>
      <c r="DY1732" s="6">
        <f>SUMIF(DZ$284:DZ$314,$D1732,EB$284:EB$314)</f>
        <v>0</v>
      </c>
      <c r="DZ1732" s="9"/>
      <c r="EA1732" s="10"/>
      <c r="EB1732" s="11"/>
      <c r="EC1732" s="6">
        <f>SUMIF(ED$284:ED$314,$D1732,EF$284:EF$314)</f>
        <v>0</v>
      </c>
      <c r="ED1732" s="9"/>
      <c r="EE1732" s="10"/>
      <c r="EF1732" s="11"/>
      <c r="EG1732" s="6">
        <f>SUMIF(EH$284:EH$314,$D1732,EJ$284:EJ$314)</f>
        <v>0</v>
      </c>
      <c r="EH1732" s="9"/>
      <c r="EI1732" s="10"/>
      <c r="EJ1732" s="11"/>
      <c r="EK1732" s="6">
        <f>SUMIF(EL$284:EL$314,$D1732,EN$284:EN$314)</f>
        <v>0</v>
      </c>
      <c r="EL1732" s="9"/>
      <c r="EM1732" s="10"/>
      <c r="EN1732" s="11"/>
      <c r="EO1732" s="6">
        <f>SUMIF(EP$284:EP$314,$D1732,ER$284:ER$314)</f>
        <v>0</v>
      </c>
      <c r="EP1732" s="9"/>
      <c r="EQ1732" s="10"/>
      <c r="ER1732" s="11"/>
      <c r="ES1732" s="6">
        <f>SUMIF(ET$284:ET$314,$D1732,EV$284:EV$314)</f>
        <v>0</v>
      </c>
      <c r="ET1732" s="9"/>
      <c r="EU1732" s="10"/>
      <c r="EV1732" s="11"/>
      <c r="EW1732" s="6">
        <f>SUMIF(EX$284:EX$314,$D1732,EZ$284:EZ$314)</f>
        <v>0</v>
      </c>
      <c r="EX1732" s="9"/>
      <c r="EY1732" s="10"/>
      <c r="EZ1732" s="11"/>
      <c r="FA1732" s="6">
        <f>SUMIF(FB$284:FB$314,$D1732,FD$284:FD$314)</f>
        <v>0</v>
      </c>
      <c r="FB1732" s="9"/>
      <c r="FC1732" s="10"/>
      <c r="FD1732" s="11"/>
      <c r="FE1732" s="6">
        <f>SUMIF(FF$284:FF$314,$D1732,FH$284:FH$314)</f>
        <v>0</v>
      </c>
      <c r="FF1732" s="9"/>
      <c r="FG1732" s="10"/>
      <c r="FH1732" s="11"/>
      <c r="FI1732" s="6">
        <f>SUMIF(FJ$284:FJ$314,$D1732,FL$284:FL$314)</f>
        <v>0</v>
      </c>
      <c r="FJ1732" s="9"/>
      <c r="FK1732" s="10"/>
      <c r="FL1732" s="11"/>
      <c r="FM1732" s="6">
        <f>SUMIF(FN$284:FN$314,$D1732,FP$284:FP$314)</f>
        <v>0</v>
      </c>
      <c r="FN1732" s="9"/>
      <c r="FO1732" s="10"/>
      <c r="FP1732" s="11"/>
      <c r="FQ1732" s="6">
        <f>SUMIF(FR$284:FR$314,$D1732,FT$284:FT$314)</f>
        <v>0</v>
      </c>
      <c r="FR1732" s="9"/>
      <c r="FS1732" s="10"/>
      <c r="FT1732" s="11"/>
      <c r="FU1732" s="6">
        <f>SUMIF(FV$284:FV$314,$D1732,FX$284:FX$314)</f>
        <v>0</v>
      </c>
      <c r="FV1732" s="9"/>
      <c r="FW1732" s="10"/>
      <c r="FX1732" s="11"/>
      <c r="FY1732" s="6">
        <f>SUMIF(FZ$284:FZ$314,$D1732,GB$284:GB$314)</f>
        <v>0</v>
      </c>
      <c r="FZ1732" s="9"/>
      <c r="GA1732" s="10"/>
      <c r="GB1732" s="11"/>
      <c r="GC1732" s="6">
        <f>SUMIF(GD$284:GD$314,$D1732,GF$284:GF$314)</f>
        <v>0</v>
      </c>
      <c r="GD1732" s="9"/>
      <c r="GE1732" s="10"/>
      <c r="GF1732" s="11"/>
      <c r="GG1732" s="6">
        <f>SUMIF(GH$284:GH$314,$D1732,GJ$284:GJ$314)</f>
        <v>0</v>
      </c>
      <c r="GH1732" s="9"/>
      <c r="GI1732" s="10"/>
      <c r="GJ1732" s="11"/>
      <c r="GK1732" s="6">
        <f>SUMIF(GL$284:GL$314,$D1732,GN$284:GN$314)</f>
        <v>0</v>
      </c>
      <c r="GL1732" s="9"/>
      <c r="GM1732" s="10"/>
      <c r="GN1732" s="11"/>
      <c r="GO1732" s="6">
        <f>SUMIF(GP$284:GP$314,$D1732,GR$284:GR$314)</f>
        <v>0</v>
      </c>
      <c r="GP1732" s="9"/>
      <c r="GQ1732" s="10"/>
      <c r="GR1732" s="11"/>
      <c r="GS1732" s="6">
        <f>SUMIF(GT$284:GT$314,$D1732,GV$284:GV$314)</f>
        <v>0</v>
      </c>
      <c r="GT1732" s="9"/>
      <c r="GU1732" s="10"/>
      <c r="GV1732" s="20"/>
      <c r="GW1732" s="19">
        <f t="shared" si="39"/>
        <v>0</v>
      </c>
      <c r="GX1732" s="472"/>
      <c r="GY1732" s="473"/>
    </row>
    <row r="1733" spans="1:207" ht="15.75" customHeight="1">
      <c r="A1733" s="236" t="s">
        <v>85</v>
      </c>
      <c r="B1733" s="475"/>
      <c r="C1733" s="287" t="s">
        <v>150</v>
      </c>
      <c r="D1733" s="237" t="s">
        <v>121</v>
      </c>
      <c r="E1733" s="207">
        <f>SUMIF(F$315:F$345,$D1733,H$315:H$345)</f>
        <v>0</v>
      </c>
      <c r="F1733" s="12"/>
      <c r="G1733" s="13"/>
      <c r="H1733" s="14"/>
      <c r="I1733" s="6">
        <f>SUMIF(J$315:J$345,$D1733,L$315:L$345)</f>
        <v>0</v>
      </c>
      <c r="J1733" s="12"/>
      <c r="K1733" s="13"/>
      <c r="L1733" s="14"/>
      <c r="M1733" s="7">
        <f>SUMIF(N$315:N$345,$D1733,P$315:P$345)</f>
        <v>0</v>
      </c>
      <c r="N1733" s="12"/>
      <c r="O1733" s="13"/>
      <c r="P1733" s="14"/>
      <c r="Q1733" s="6">
        <f>SUMIF(R$315:R$345,$D1733,T$315:T$345)</f>
        <v>0</v>
      </c>
      <c r="R1733" s="12"/>
      <c r="S1733" s="13"/>
      <c r="T1733" s="14"/>
      <c r="U1733" s="7">
        <f>SUMIF(V$315:V$345,$D1733,X$315:X$345)</f>
        <v>0</v>
      </c>
      <c r="V1733" s="12"/>
      <c r="W1733" s="13"/>
      <c r="X1733" s="14"/>
      <c r="Y1733" s="6">
        <f>SUMIF(Z$315:Z$345,$D1733,AB$315:AB$345)</f>
        <v>0</v>
      </c>
      <c r="Z1733" s="12"/>
      <c r="AA1733" s="13"/>
      <c r="AB1733" s="14"/>
      <c r="AC1733" s="7">
        <f>SUMIF(AD$315:AD$345,$D1733,AF$315:AF$345)</f>
        <v>0</v>
      </c>
      <c r="AD1733" s="12"/>
      <c r="AE1733" s="13"/>
      <c r="AF1733" s="14"/>
      <c r="AG1733" s="7">
        <f>SUMIF(AH$315:AH$345,$D1733,AJ$315:AJ$345)</f>
        <v>0</v>
      </c>
      <c r="AH1733" s="12"/>
      <c r="AI1733" s="13"/>
      <c r="AJ1733" s="14"/>
      <c r="AK1733" s="7">
        <f>SUMIF(AL$315:AL$345,$D1733,AN$315:AN$345)</f>
        <v>0</v>
      </c>
      <c r="AL1733" s="12"/>
      <c r="AM1733" s="13"/>
      <c r="AN1733" s="14"/>
      <c r="AO1733" s="7">
        <f>SUMIF(AP$315:AP$345,$D1733,AR$315:AR$345)</f>
        <v>0</v>
      </c>
      <c r="AP1733" s="12"/>
      <c r="AQ1733" s="13"/>
      <c r="AR1733" s="14"/>
      <c r="AS1733" s="7">
        <f>SUMIF(AT$315:AT$345,$D1733,AV$315:AV$345)</f>
        <v>0</v>
      </c>
      <c r="AT1733" s="12"/>
      <c r="AU1733" s="13"/>
      <c r="AV1733" s="14"/>
      <c r="AW1733" s="7">
        <f>SUMIF(AX$315:AX$345,$D1733,AZ$315:AZ$345)</f>
        <v>0</v>
      </c>
      <c r="AX1733" s="12"/>
      <c r="AY1733" s="13"/>
      <c r="AZ1733" s="14"/>
      <c r="BA1733" s="7">
        <f>SUMIF(BB$315:BB$345,$D1733,BD$315:BD$345)</f>
        <v>0</v>
      </c>
      <c r="BB1733" s="12"/>
      <c r="BC1733" s="13"/>
      <c r="BD1733" s="14"/>
      <c r="BE1733" s="7">
        <f>SUMIF(BF$315:BF$345,$D1733,BH$315:BH$345)</f>
        <v>0</v>
      </c>
      <c r="BF1733" s="12"/>
      <c r="BG1733" s="13"/>
      <c r="BH1733" s="14"/>
      <c r="BI1733" s="7">
        <f>SUMIF(BJ$315:BJ$345,$D1733,BL$315:BL$345)</f>
        <v>0</v>
      </c>
      <c r="BJ1733" s="12"/>
      <c r="BK1733" s="13"/>
      <c r="BL1733" s="14"/>
      <c r="BM1733" s="7">
        <f>SUMIF(BN$315:BN$345,$D1733,BP$315:BP$345)</f>
        <v>0</v>
      </c>
      <c r="BN1733" s="12"/>
      <c r="BO1733" s="13"/>
      <c r="BP1733" s="14"/>
      <c r="BQ1733" s="7">
        <f>SUMIF(BR$315:BR$345,$D1733,BT$315:BT$345)</f>
        <v>0</v>
      </c>
      <c r="BR1733" s="12"/>
      <c r="BS1733" s="13"/>
      <c r="BT1733" s="14"/>
      <c r="BU1733" s="7">
        <f>SUMIF(BV$315:BV$345,$D1733,BX$315:BX$345)</f>
        <v>0</v>
      </c>
      <c r="BV1733" s="12"/>
      <c r="BW1733" s="13"/>
      <c r="BX1733" s="14"/>
      <c r="BY1733" s="7">
        <f>SUMIF(BZ$315:BZ$345,$D1733,CB$315:CB$345)</f>
        <v>0</v>
      </c>
      <c r="BZ1733" s="12"/>
      <c r="CA1733" s="13"/>
      <c r="CB1733" s="14"/>
      <c r="CC1733" s="7">
        <f>SUMIF(CD$315:CD$345,$D1733,CF$315:CF$345)</f>
        <v>0</v>
      </c>
      <c r="CD1733" s="12"/>
      <c r="CE1733" s="13"/>
      <c r="CF1733" s="14"/>
      <c r="CG1733" s="7">
        <f>SUMIF(CH$315:CH$345,$D1733,CJ$315:CJ$345)</f>
        <v>0</v>
      </c>
      <c r="CH1733" s="12"/>
      <c r="CI1733" s="13"/>
      <c r="CJ1733" s="14"/>
      <c r="CK1733" s="7">
        <f>SUMIF(CL$315:CL$345,$D1733,CN$315:CN$345)</f>
        <v>0</v>
      </c>
      <c r="CL1733" s="12"/>
      <c r="CM1733" s="13"/>
      <c r="CN1733" s="14"/>
      <c r="CO1733" s="7">
        <f>SUMIF(CP$315:CP$345,$D1733,CR$315:CR$345)</f>
        <v>0</v>
      </c>
      <c r="CP1733" s="12"/>
      <c r="CQ1733" s="13"/>
      <c r="CR1733" s="14"/>
      <c r="CS1733" s="7">
        <f>SUMIF(CT$315:CT$345,$D1733,CV$315:CV$345)</f>
        <v>0</v>
      </c>
      <c r="CT1733" s="12"/>
      <c r="CU1733" s="13"/>
      <c r="CV1733" s="14"/>
      <c r="CW1733" s="7">
        <f>SUMIF(CX$315:CX$345,$D1733,CZ$315:CZ$345)</f>
        <v>0</v>
      </c>
      <c r="CX1733" s="12"/>
      <c r="CY1733" s="13"/>
      <c r="CZ1733" s="14"/>
      <c r="DA1733" s="7">
        <f>SUMIF(DB$315:DB$345,$D1733,DD$315:DD$345)</f>
        <v>0</v>
      </c>
      <c r="DB1733" s="12"/>
      <c r="DC1733" s="13"/>
      <c r="DD1733" s="14"/>
      <c r="DE1733" s="7">
        <f>SUMIF(DF$315:DF$345,$D1733,DH$315:DH$345)</f>
        <v>0</v>
      </c>
      <c r="DF1733" s="12"/>
      <c r="DG1733" s="13"/>
      <c r="DH1733" s="14"/>
      <c r="DI1733" s="7">
        <f>SUMIF(DJ$315:DJ$345,$D1733,DL$315:DL$345)</f>
        <v>0</v>
      </c>
      <c r="DJ1733" s="12"/>
      <c r="DK1733" s="13"/>
      <c r="DL1733" s="14"/>
      <c r="DM1733" s="7">
        <f>SUMIF(DN$315:DN$345,$D1733,DP$315:DP$345)</f>
        <v>0</v>
      </c>
      <c r="DN1733" s="12"/>
      <c r="DO1733" s="13"/>
      <c r="DP1733" s="14"/>
      <c r="DQ1733" s="7">
        <f>SUMIF(DR$315:DR$345,$D1733,DT$315:DT$345)</f>
        <v>0</v>
      </c>
      <c r="DR1733" s="12"/>
      <c r="DS1733" s="13"/>
      <c r="DT1733" s="14"/>
      <c r="DU1733" s="7">
        <f>SUMIF(DV$315:DV$345,$D1733,DX$315:DX$345)</f>
        <v>0</v>
      </c>
      <c r="DV1733" s="12"/>
      <c r="DW1733" s="13"/>
      <c r="DX1733" s="14"/>
      <c r="DY1733" s="7">
        <f>SUMIF(DZ$315:DZ$345,$D1733,EB$315:EB$345)</f>
        <v>0</v>
      </c>
      <c r="DZ1733" s="12"/>
      <c r="EA1733" s="13"/>
      <c r="EB1733" s="14"/>
      <c r="EC1733" s="7">
        <f>SUMIF(ED$315:ED$345,$D1733,EF$315:EF$345)</f>
        <v>0</v>
      </c>
      <c r="ED1733" s="12"/>
      <c r="EE1733" s="13"/>
      <c r="EF1733" s="14"/>
      <c r="EG1733" s="7">
        <f>SUMIF(EH$315:EH$345,$D1733,EJ$315:EJ$345)</f>
        <v>0</v>
      </c>
      <c r="EH1733" s="12"/>
      <c r="EI1733" s="13"/>
      <c r="EJ1733" s="14"/>
      <c r="EK1733" s="7">
        <f>SUMIF(EL$315:EL$345,$D1733,EN$315:EN$345)</f>
        <v>0</v>
      </c>
      <c r="EL1733" s="12"/>
      <c r="EM1733" s="13"/>
      <c r="EN1733" s="14"/>
      <c r="EO1733" s="7">
        <f>SUMIF(EP$315:EP$345,$D1733,ER$315:ER$345)</f>
        <v>0</v>
      </c>
      <c r="EP1733" s="12"/>
      <c r="EQ1733" s="13"/>
      <c r="ER1733" s="14"/>
      <c r="ES1733" s="7">
        <f>SUMIF(ET$315:ET$345,$D1733,EV$315:EV$345)</f>
        <v>0</v>
      </c>
      <c r="ET1733" s="12"/>
      <c r="EU1733" s="13"/>
      <c r="EV1733" s="14"/>
      <c r="EW1733" s="7">
        <f>SUMIF(EX$315:EX$345,$D1733,EZ$315:EZ$345)</f>
        <v>0</v>
      </c>
      <c r="EX1733" s="12"/>
      <c r="EY1733" s="13"/>
      <c r="EZ1733" s="14"/>
      <c r="FA1733" s="7">
        <f>SUMIF(FB$315:FB$345,$D1733,FD$315:FD$345)</f>
        <v>0</v>
      </c>
      <c r="FB1733" s="12"/>
      <c r="FC1733" s="13"/>
      <c r="FD1733" s="14"/>
      <c r="FE1733" s="7">
        <f>SUMIF(FF$315:FF$345,$D1733,FH$315:FH$345)</f>
        <v>0</v>
      </c>
      <c r="FF1733" s="12"/>
      <c r="FG1733" s="13"/>
      <c r="FH1733" s="14"/>
      <c r="FI1733" s="7">
        <f>SUMIF(FJ$315:FJ$345,$D1733,FL$315:FL$345)</f>
        <v>0</v>
      </c>
      <c r="FJ1733" s="12"/>
      <c r="FK1733" s="13"/>
      <c r="FL1733" s="14"/>
      <c r="FM1733" s="7">
        <f>SUMIF(FN$315:FN$345,$D1733,FP$315:FP$345)</f>
        <v>0</v>
      </c>
      <c r="FN1733" s="12"/>
      <c r="FO1733" s="13"/>
      <c r="FP1733" s="14"/>
      <c r="FQ1733" s="7">
        <f>SUMIF(FR$315:FR$345,$D1733,FT$315:FT$345)</f>
        <v>0</v>
      </c>
      <c r="FR1733" s="12"/>
      <c r="FS1733" s="13"/>
      <c r="FT1733" s="14"/>
      <c r="FU1733" s="7">
        <f>SUMIF(FV$315:FV$345,$D1733,FX$315:FX$345)</f>
        <v>0</v>
      </c>
      <c r="FV1733" s="12"/>
      <c r="FW1733" s="13"/>
      <c r="FX1733" s="14"/>
      <c r="FY1733" s="7">
        <f>SUMIF(FZ$315:FZ$345,$D1733,GB$315:GB$345)</f>
        <v>0</v>
      </c>
      <c r="FZ1733" s="12"/>
      <c r="GA1733" s="13"/>
      <c r="GB1733" s="14"/>
      <c r="GC1733" s="7">
        <f>SUMIF(GD$315:GD$345,$D1733,GF$315:GF$345)</f>
        <v>0</v>
      </c>
      <c r="GD1733" s="12"/>
      <c r="GE1733" s="13"/>
      <c r="GF1733" s="14"/>
      <c r="GG1733" s="7">
        <f>SUMIF(GH$315:GH$345,$D1733,GJ$315:GJ$345)</f>
        <v>0</v>
      </c>
      <c r="GH1733" s="12"/>
      <c r="GI1733" s="13"/>
      <c r="GJ1733" s="14"/>
      <c r="GK1733" s="7">
        <f>SUMIF(GL$315:GL$345,$D1733,GN$315:GN$345)</f>
        <v>0</v>
      </c>
      <c r="GL1733" s="12"/>
      <c r="GM1733" s="13"/>
      <c r="GN1733" s="14"/>
      <c r="GO1733" s="7">
        <f>SUMIF(GP$315:GP$345,$D1733,GR$315:GR$345)</f>
        <v>0</v>
      </c>
      <c r="GP1733" s="12"/>
      <c r="GQ1733" s="13"/>
      <c r="GR1733" s="14"/>
      <c r="GS1733" s="7">
        <f>SUMIF(GT$315:GT$345,$D1733,GV$315:GV$345)</f>
        <v>0</v>
      </c>
      <c r="GT1733" s="12"/>
      <c r="GU1733" s="13"/>
      <c r="GV1733" s="21"/>
      <c r="GW1733" s="19">
        <f t="shared" si="39"/>
        <v>0</v>
      </c>
      <c r="GX1733" s="472"/>
      <c r="GY1733" s="473"/>
    </row>
    <row r="1734" spans="1:207" ht="16.5" customHeight="1" thickBot="1">
      <c r="A1734" s="238" t="s">
        <v>86</v>
      </c>
      <c r="B1734" s="476"/>
      <c r="C1734" s="288" t="s">
        <v>150</v>
      </c>
      <c r="D1734" s="239" t="s">
        <v>121</v>
      </c>
      <c r="E1734" s="206">
        <f>SUMIF(F$346:F$376,$D1734,H$346:H$376)</f>
        <v>0</v>
      </c>
      <c r="F1734" s="15"/>
      <c r="G1734" s="16"/>
      <c r="H1734" s="16"/>
      <c r="I1734" s="6">
        <f>SUMIF(J$346:J$376,$D1734,L$346:L$376)</f>
        <v>0</v>
      </c>
      <c r="J1734" s="15"/>
      <c r="K1734" s="16"/>
      <c r="L1734" s="16"/>
      <c r="M1734" s="8">
        <f>SUMIF(N$346:N$376,$D1734,P$346:P$376)</f>
        <v>0</v>
      </c>
      <c r="N1734" s="15"/>
      <c r="O1734" s="16"/>
      <c r="P1734" s="16"/>
      <c r="Q1734" s="6">
        <f>SUMIF(R$346:R$376,$D1734,T$346:T$376)</f>
        <v>0</v>
      </c>
      <c r="R1734" s="15"/>
      <c r="S1734" s="16"/>
      <c r="T1734" s="16"/>
      <c r="U1734" s="8">
        <f>SUMIF(V$346:V$376,$D1734,X$346:X$376)</f>
        <v>0</v>
      </c>
      <c r="V1734" s="15"/>
      <c r="W1734" s="16"/>
      <c r="X1734" s="16"/>
      <c r="Y1734" s="6">
        <f>SUMIF(Z$346:Z$376,$D1734,AB$346:AB$376)</f>
        <v>0</v>
      </c>
      <c r="Z1734" s="15"/>
      <c r="AA1734" s="16"/>
      <c r="AB1734" s="16"/>
      <c r="AC1734" s="8">
        <f>SUMIF(AD$346:AD$376,$D1734,AF$346:AF$376)</f>
        <v>0</v>
      </c>
      <c r="AD1734" s="15"/>
      <c r="AE1734" s="16"/>
      <c r="AF1734" s="16"/>
      <c r="AG1734" s="8">
        <f>SUMIF(AH$346:AH$376,$D1734,AJ$346:AJ$376)</f>
        <v>0</v>
      </c>
      <c r="AH1734" s="15"/>
      <c r="AI1734" s="16"/>
      <c r="AJ1734" s="16"/>
      <c r="AK1734" s="8">
        <f>SUMIF(AL$346:AL$376,$D1734,AN$346:AN$376)</f>
        <v>0</v>
      </c>
      <c r="AL1734" s="15"/>
      <c r="AM1734" s="16"/>
      <c r="AN1734" s="16"/>
      <c r="AO1734" s="8">
        <f>SUMIF(AP$346:AP$376,$D1734,AR$346:AR$376)</f>
        <v>0</v>
      </c>
      <c r="AP1734" s="15"/>
      <c r="AQ1734" s="16"/>
      <c r="AR1734" s="16"/>
      <c r="AS1734" s="8">
        <f>SUMIF(AT$346:AT$376,$D1734,AV$346:AV$376)</f>
        <v>0</v>
      </c>
      <c r="AT1734" s="15"/>
      <c r="AU1734" s="16"/>
      <c r="AV1734" s="16"/>
      <c r="AW1734" s="8">
        <f>SUMIF(AX$346:AX$376,$D1734,AZ$346:AZ$376)</f>
        <v>0</v>
      </c>
      <c r="AX1734" s="15"/>
      <c r="AY1734" s="16"/>
      <c r="AZ1734" s="16"/>
      <c r="BA1734" s="8">
        <f>SUMIF(BB$346:BB$376,$D1734,BD$346:BD$376)</f>
        <v>0</v>
      </c>
      <c r="BB1734" s="15"/>
      <c r="BC1734" s="16"/>
      <c r="BD1734" s="16"/>
      <c r="BE1734" s="8">
        <f>SUMIF(BF$346:BF$376,$D1734,BH$346:BH$376)</f>
        <v>0</v>
      </c>
      <c r="BF1734" s="15"/>
      <c r="BG1734" s="16"/>
      <c r="BH1734" s="16"/>
      <c r="BI1734" s="8">
        <f>SUMIF(BJ$346:BJ$376,$D1734,BL$346:BL$376)</f>
        <v>0</v>
      </c>
      <c r="BJ1734" s="15"/>
      <c r="BK1734" s="16"/>
      <c r="BL1734" s="16"/>
      <c r="BM1734" s="8">
        <f>SUMIF(BN$346:BN$376,$D1734,BP$346:BP$376)</f>
        <v>0</v>
      </c>
      <c r="BN1734" s="15"/>
      <c r="BO1734" s="16"/>
      <c r="BP1734" s="16"/>
      <c r="BQ1734" s="8">
        <f>SUMIF(BR$346:BR$376,$D1734,BT$346:BT$376)</f>
        <v>0</v>
      </c>
      <c r="BR1734" s="15"/>
      <c r="BS1734" s="16"/>
      <c r="BT1734" s="16"/>
      <c r="BU1734" s="8">
        <f>SUMIF(BV$346:BV$376,$D1734,BX$346:BX$376)</f>
        <v>0</v>
      </c>
      <c r="BV1734" s="15"/>
      <c r="BW1734" s="16"/>
      <c r="BX1734" s="16"/>
      <c r="BY1734" s="8">
        <f>SUMIF(BZ$346:BZ$376,$D1734,CB$346:CB$376)</f>
        <v>0</v>
      </c>
      <c r="BZ1734" s="15"/>
      <c r="CA1734" s="16"/>
      <c r="CB1734" s="16"/>
      <c r="CC1734" s="8">
        <f>SUMIF(CD$346:CD$376,$D1734,CF$346:CF$376)</f>
        <v>0</v>
      </c>
      <c r="CD1734" s="15"/>
      <c r="CE1734" s="16"/>
      <c r="CF1734" s="16"/>
      <c r="CG1734" s="8">
        <f>SUMIF(CH$346:CH$376,$D1734,CJ$346:CJ$376)</f>
        <v>0</v>
      </c>
      <c r="CH1734" s="15"/>
      <c r="CI1734" s="16"/>
      <c r="CJ1734" s="16"/>
      <c r="CK1734" s="8">
        <f>SUMIF(CL$346:CL$376,$D1734,CN$346:CN$376)</f>
        <v>0</v>
      </c>
      <c r="CL1734" s="15"/>
      <c r="CM1734" s="16"/>
      <c r="CN1734" s="16"/>
      <c r="CO1734" s="8">
        <f>SUMIF(CP$346:CP$376,$D1734,CR$346:CR$376)</f>
        <v>0</v>
      </c>
      <c r="CP1734" s="15"/>
      <c r="CQ1734" s="16"/>
      <c r="CR1734" s="16"/>
      <c r="CS1734" s="8">
        <f>SUMIF(CT$346:CT$376,$D1734,CV$346:CV$376)</f>
        <v>0</v>
      </c>
      <c r="CT1734" s="15"/>
      <c r="CU1734" s="16"/>
      <c r="CV1734" s="16"/>
      <c r="CW1734" s="8">
        <f>SUMIF(CX$346:CX$376,$D1734,CZ$346:CZ$376)</f>
        <v>0</v>
      </c>
      <c r="CX1734" s="15"/>
      <c r="CY1734" s="16"/>
      <c r="CZ1734" s="16"/>
      <c r="DA1734" s="8">
        <f>SUMIF(DB$346:DB$376,$D1734,DD$346:DD$376)</f>
        <v>0</v>
      </c>
      <c r="DB1734" s="15"/>
      <c r="DC1734" s="16"/>
      <c r="DD1734" s="16"/>
      <c r="DE1734" s="8">
        <f>SUMIF(DF$346:DF$376,$D1734,DH$346:DH$376)</f>
        <v>0</v>
      </c>
      <c r="DF1734" s="15"/>
      <c r="DG1734" s="16"/>
      <c r="DH1734" s="16"/>
      <c r="DI1734" s="8">
        <f>SUMIF(DJ$346:DJ$376,$D1734,DL$346:DL$376)</f>
        <v>0</v>
      </c>
      <c r="DJ1734" s="15"/>
      <c r="DK1734" s="16"/>
      <c r="DL1734" s="16"/>
      <c r="DM1734" s="8">
        <f>SUMIF(DN$346:DN$376,$D1734,DP$346:DP$376)</f>
        <v>0</v>
      </c>
      <c r="DN1734" s="15"/>
      <c r="DO1734" s="16"/>
      <c r="DP1734" s="16"/>
      <c r="DQ1734" s="8">
        <f>SUMIF(DR$346:DR$376,$D1734,DT$346:DT$376)</f>
        <v>0</v>
      </c>
      <c r="DR1734" s="15"/>
      <c r="DS1734" s="16"/>
      <c r="DT1734" s="16"/>
      <c r="DU1734" s="8">
        <f>SUMIF(DV$346:DV$376,$D1734,DX$346:DX$376)</f>
        <v>0</v>
      </c>
      <c r="DV1734" s="15"/>
      <c r="DW1734" s="16"/>
      <c r="DX1734" s="16"/>
      <c r="DY1734" s="8">
        <f>SUMIF(DZ$346:DZ$376,$D1734,EB$346:EB$376)</f>
        <v>0</v>
      </c>
      <c r="DZ1734" s="15"/>
      <c r="EA1734" s="16"/>
      <c r="EB1734" s="16"/>
      <c r="EC1734" s="8">
        <f>SUMIF(ED$346:ED$376,$D1734,EF$346:EF$376)</f>
        <v>0</v>
      </c>
      <c r="ED1734" s="15"/>
      <c r="EE1734" s="16"/>
      <c r="EF1734" s="16"/>
      <c r="EG1734" s="8">
        <f>SUMIF(EH$346:EH$376,$D1734,EJ$346:EJ$376)</f>
        <v>0</v>
      </c>
      <c r="EH1734" s="15"/>
      <c r="EI1734" s="16"/>
      <c r="EJ1734" s="16"/>
      <c r="EK1734" s="8">
        <f>SUMIF(EL$346:EL$376,$D1734,EN$346:EN$376)</f>
        <v>0</v>
      </c>
      <c r="EL1734" s="15"/>
      <c r="EM1734" s="16"/>
      <c r="EN1734" s="16"/>
      <c r="EO1734" s="8">
        <f>SUMIF(EP$346:EP$376,$D1734,ER$346:ER$376)</f>
        <v>0</v>
      </c>
      <c r="EP1734" s="15"/>
      <c r="EQ1734" s="16"/>
      <c r="ER1734" s="16"/>
      <c r="ES1734" s="8">
        <f>SUMIF(ET$346:ET$376,$D1734,EV$346:EV$376)</f>
        <v>0</v>
      </c>
      <c r="ET1734" s="15"/>
      <c r="EU1734" s="16"/>
      <c r="EV1734" s="16"/>
      <c r="EW1734" s="8">
        <f>SUMIF(EX$346:EX$376,$D1734,EZ$346:EZ$376)</f>
        <v>0</v>
      </c>
      <c r="EX1734" s="15"/>
      <c r="EY1734" s="16"/>
      <c r="EZ1734" s="16"/>
      <c r="FA1734" s="8">
        <f>SUMIF(FB$346:FB$376,$D1734,FD$346:FD$376)</f>
        <v>0</v>
      </c>
      <c r="FB1734" s="15"/>
      <c r="FC1734" s="16"/>
      <c r="FD1734" s="16"/>
      <c r="FE1734" s="8">
        <f>SUMIF(FF$346:FF$376,$D1734,FH$346:FH$376)</f>
        <v>0</v>
      </c>
      <c r="FF1734" s="15"/>
      <c r="FG1734" s="16"/>
      <c r="FH1734" s="16"/>
      <c r="FI1734" s="8">
        <f>SUMIF(FJ$346:FJ$376,$D1734,FL$346:FL$376)</f>
        <v>0</v>
      </c>
      <c r="FJ1734" s="15"/>
      <c r="FK1734" s="16"/>
      <c r="FL1734" s="16"/>
      <c r="FM1734" s="8">
        <f>SUMIF(FN$346:FN$376,$D1734,FP$346:FP$376)</f>
        <v>0</v>
      </c>
      <c r="FN1734" s="15"/>
      <c r="FO1734" s="16"/>
      <c r="FP1734" s="16"/>
      <c r="FQ1734" s="8">
        <f>SUMIF(FR$346:FR$376,$D1734,FT$346:FT$376)</f>
        <v>0</v>
      </c>
      <c r="FR1734" s="15"/>
      <c r="FS1734" s="16"/>
      <c r="FT1734" s="16"/>
      <c r="FU1734" s="8">
        <f>SUMIF(FV$346:FV$376,$D1734,FX$346:FX$376)</f>
        <v>0</v>
      </c>
      <c r="FV1734" s="15"/>
      <c r="FW1734" s="16"/>
      <c r="FX1734" s="16"/>
      <c r="FY1734" s="8">
        <f>SUMIF(FZ$346:FZ$376,$D1734,GB$346:GB$376)</f>
        <v>0</v>
      </c>
      <c r="FZ1734" s="15"/>
      <c r="GA1734" s="16"/>
      <c r="GB1734" s="16"/>
      <c r="GC1734" s="8">
        <f>SUMIF(GD$346:GD$376,$D1734,GF$346:GF$376)</f>
        <v>0</v>
      </c>
      <c r="GD1734" s="15"/>
      <c r="GE1734" s="16"/>
      <c r="GF1734" s="16"/>
      <c r="GG1734" s="8">
        <f>SUMIF(GH$346:GH$376,$D1734,GJ$346:GJ$376)</f>
        <v>0</v>
      </c>
      <c r="GH1734" s="15"/>
      <c r="GI1734" s="16"/>
      <c r="GJ1734" s="16"/>
      <c r="GK1734" s="8">
        <f>SUMIF(GL$346:GL$376,$D1734,GN$346:GN$376)</f>
        <v>0</v>
      </c>
      <c r="GL1734" s="15"/>
      <c r="GM1734" s="16"/>
      <c r="GN1734" s="16"/>
      <c r="GO1734" s="8">
        <f>SUMIF(GP$346:GP$376,$D1734,GR$346:GR$376)</f>
        <v>0</v>
      </c>
      <c r="GP1734" s="15"/>
      <c r="GQ1734" s="16"/>
      <c r="GR1734" s="16"/>
      <c r="GS1734" s="8">
        <f>SUMIF(GT$346:GT$376,$D1734,GV$346:GV$376)</f>
        <v>0</v>
      </c>
      <c r="GT1734" s="15"/>
      <c r="GU1734" s="16"/>
      <c r="GV1734" s="22"/>
      <c r="GW1734" s="19">
        <f t="shared" si="39"/>
        <v>0</v>
      </c>
      <c r="GX1734" s="472"/>
      <c r="GY1734" s="473"/>
    </row>
    <row r="1735" spans="1:207" ht="15.75" customHeight="1">
      <c r="A1735" s="234" t="s">
        <v>75</v>
      </c>
      <c r="B1735" s="474" t="s">
        <v>423</v>
      </c>
      <c r="C1735" s="286" t="s">
        <v>154</v>
      </c>
      <c r="D1735" s="235" t="s">
        <v>117</v>
      </c>
      <c r="E1735" s="206">
        <f>SUMIF(F$5:F$35,$D1735,H$5:H$35)</f>
        <v>0</v>
      </c>
      <c r="F1735" s="9"/>
      <c r="G1735" s="10"/>
      <c r="H1735" s="11"/>
      <c r="I1735" s="6">
        <f>SUMIF(J$5:J$35,$D1735,L$5:L$35)</f>
        <v>0</v>
      </c>
      <c r="J1735" s="9"/>
      <c r="K1735" s="10"/>
      <c r="L1735" s="11"/>
      <c r="M1735" s="6">
        <f>SUMIF(N$5:N$35,$D1735,P$5:P$35)</f>
        <v>0</v>
      </c>
      <c r="N1735" s="9"/>
      <c r="O1735" s="10"/>
      <c r="P1735" s="11"/>
      <c r="Q1735" s="6">
        <f>SUMIF(R$5:R$35,$D1735,T$5:T$35)</f>
        <v>0</v>
      </c>
      <c r="R1735" s="9"/>
      <c r="S1735" s="10"/>
      <c r="T1735" s="11"/>
      <c r="U1735" s="6">
        <f>SUMIF(V$5:V$35,$D1735,X$5:X$35)</f>
        <v>0</v>
      </c>
      <c r="V1735" s="9"/>
      <c r="W1735" s="10"/>
      <c r="X1735" s="11"/>
      <c r="Y1735" s="6">
        <f>SUMIF(Z$5:Z$35,$D1735,AB$5:AB$35)</f>
        <v>0</v>
      </c>
      <c r="Z1735" s="9"/>
      <c r="AA1735" s="10"/>
      <c r="AB1735" s="11"/>
      <c r="AC1735" s="6">
        <f>SUMIF(AD$5:AD$35,$D1735,AF$5:AF$35)</f>
        <v>0</v>
      </c>
      <c r="AD1735" s="9"/>
      <c r="AE1735" s="10"/>
      <c r="AF1735" s="11"/>
      <c r="AG1735" s="6">
        <f>SUMIF(AH$5:AH$35,$D1735,AJ$5:AJ$35)</f>
        <v>0</v>
      </c>
      <c r="AH1735" s="9"/>
      <c r="AI1735" s="10"/>
      <c r="AJ1735" s="11"/>
      <c r="AK1735" s="6">
        <f>SUMIF(AL$5:AL$35,$D1735,AN$5:AN$35)</f>
        <v>0</v>
      </c>
      <c r="AL1735" s="9"/>
      <c r="AM1735" s="10"/>
      <c r="AN1735" s="11"/>
      <c r="AO1735" s="6">
        <f>SUMIF(AP$5:AP$35,$D1735,AR$5:AR$35)</f>
        <v>0</v>
      </c>
      <c r="AP1735" s="9"/>
      <c r="AQ1735" s="10"/>
      <c r="AR1735" s="11"/>
      <c r="AS1735" s="6">
        <f>SUMIF(AT$5:AT$35,$D1735,AV$5:AV$35)</f>
        <v>0</v>
      </c>
      <c r="AT1735" s="9"/>
      <c r="AU1735" s="10"/>
      <c r="AV1735" s="11"/>
      <c r="AW1735" s="6">
        <f>SUMIF(AX$5:AX$35,$D1735,AZ$5:AZ$35)</f>
        <v>0</v>
      </c>
      <c r="AX1735" s="9"/>
      <c r="AY1735" s="10"/>
      <c r="AZ1735" s="11"/>
      <c r="BA1735" s="6">
        <f>SUMIF(BB$5:BB$35,$D1735,BD$5:BD$35)</f>
        <v>0</v>
      </c>
      <c r="BB1735" s="9"/>
      <c r="BC1735" s="10"/>
      <c r="BD1735" s="11"/>
      <c r="BE1735" s="6">
        <f>SUMIF(BF$5:BF$35,$D1735,BH$5:BH$35)</f>
        <v>0</v>
      </c>
      <c r="BF1735" s="9"/>
      <c r="BG1735" s="10"/>
      <c r="BH1735" s="11"/>
      <c r="BI1735" s="6">
        <f>SUMIF(BJ$5:BJ$35,$D1735,BL$5:BL$35)</f>
        <v>0</v>
      </c>
      <c r="BJ1735" s="9"/>
      <c r="BK1735" s="10"/>
      <c r="BL1735" s="11"/>
      <c r="BM1735" s="6">
        <f>SUMIF(BN$5:BN$35,$D1735,BP$5:BP$35)</f>
        <v>0</v>
      </c>
      <c r="BN1735" s="9"/>
      <c r="BO1735" s="10"/>
      <c r="BP1735" s="11"/>
      <c r="BQ1735" s="6">
        <f>SUMIF(BR$5:BR$35,$D1735,BT$5:BT$35)</f>
        <v>0</v>
      </c>
      <c r="BR1735" s="9"/>
      <c r="BS1735" s="10"/>
      <c r="BT1735" s="11"/>
      <c r="BU1735" s="6">
        <f>SUMIF(BV$5:BV$35,$D1735,BX$5:BX$35)</f>
        <v>0</v>
      </c>
      <c r="BV1735" s="9"/>
      <c r="BW1735" s="10"/>
      <c r="BX1735" s="11"/>
      <c r="BY1735" s="6">
        <f>SUMIF(BZ$5:BZ$35,$D1735,CB$5:CB$35)</f>
        <v>0</v>
      </c>
      <c r="BZ1735" s="9"/>
      <c r="CA1735" s="10"/>
      <c r="CB1735" s="11"/>
      <c r="CC1735" s="6">
        <f>SUMIF(CD$5:CD$35,$D1735,CF$5:CF$35)</f>
        <v>0</v>
      </c>
      <c r="CD1735" s="9"/>
      <c r="CE1735" s="10"/>
      <c r="CF1735" s="11"/>
      <c r="CG1735" s="6">
        <f>SUMIF(CH$5:CH$35,$D1735,CJ$5:CJ$35)</f>
        <v>0</v>
      </c>
      <c r="CH1735" s="9"/>
      <c r="CI1735" s="10"/>
      <c r="CJ1735" s="11"/>
      <c r="CK1735" s="6">
        <f>SUMIF(CL$5:CL$35,$D1735,CN$5:CN$35)</f>
        <v>0</v>
      </c>
      <c r="CL1735" s="9"/>
      <c r="CM1735" s="10"/>
      <c r="CN1735" s="11"/>
      <c r="CO1735" s="6">
        <f>SUMIF(CP$5:CP$35,$D1735,CR$5:CR$35)</f>
        <v>0</v>
      </c>
      <c r="CP1735" s="9"/>
      <c r="CQ1735" s="10"/>
      <c r="CR1735" s="11"/>
      <c r="CS1735" s="6">
        <f>SUMIF(CT$5:CT$35,$D1735,CV$5:CV$35)</f>
        <v>0</v>
      </c>
      <c r="CT1735" s="9"/>
      <c r="CU1735" s="10"/>
      <c r="CV1735" s="11"/>
      <c r="CW1735" s="6">
        <f>SUMIF(CX$5:CX$35,$D1735,CZ$5:CZ$35)</f>
        <v>0</v>
      </c>
      <c r="CX1735" s="9"/>
      <c r="CY1735" s="10"/>
      <c r="CZ1735" s="11"/>
      <c r="DA1735" s="6">
        <f>SUMIF(DB$5:DB$35,$D1735,DD$5:DD$35)</f>
        <v>0</v>
      </c>
      <c r="DB1735" s="9"/>
      <c r="DC1735" s="10"/>
      <c r="DD1735" s="11"/>
      <c r="DE1735" s="6">
        <f>SUMIF(DF$5:DF$35,$D1735,DH$5:DH$35)</f>
        <v>0</v>
      </c>
      <c r="DF1735" s="9"/>
      <c r="DG1735" s="10"/>
      <c r="DH1735" s="11"/>
      <c r="DI1735" s="6">
        <f>SUMIF(DJ$5:DJ$35,$D1735,DL$5:DL$35)</f>
        <v>0</v>
      </c>
      <c r="DJ1735" s="9"/>
      <c r="DK1735" s="10"/>
      <c r="DL1735" s="11"/>
      <c r="DM1735" s="6">
        <f>SUMIF(DN$5:DN$35,$D1735,DP$5:DP$35)</f>
        <v>0</v>
      </c>
      <c r="DN1735" s="9"/>
      <c r="DO1735" s="10"/>
      <c r="DP1735" s="11"/>
      <c r="DQ1735" s="6">
        <f>SUMIF(DR$5:DR$35,$D1735,DT$5:DT$35)</f>
        <v>0</v>
      </c>
      <c r="DR1735" s="9"/>
      <c r="DS1735" s="10"/>
      <c r="DT1735" s="11"/>
      <c r="DU1735" s="6">
        <f>SUMIF(DV$5:DV$35,$D1735,DX$5:DX$35)</f>
        <v>0</v>
      </c>
      <c r="DV1735" s="9"/>
      <c r="DW1735" s="10"/>
      <c r="DX1735" s="11"/>
      <c r="DY1735" s="6">
        <f>SUMIF(DZ$5:DZ$35,$D1735,EB$5:EB$35)</f>
        <v>0</v>
      </c>
      <c r="DZ1735" s="9"/>
      <c r="EA1735" s="10"/>
      <c r="EB1735" s="11"/>
      <c r="EC1735" s="6">
        <f>SUMIF(ED$5:ED$35,$D1735,EF$5:EF$35)</f>
        <v>0</v>
      </c>
      <c r="ED1735" s="9"/>
      <c r="EE1735" s="10"/>
      <c r="EF1735" s="11"/>
      <c r="EG1735" s="6">
        <f>SUMIF(EH$5:EH$35,$D1735,EJ$5:EJ$35)</f>
        <v>0</v>
      </c>
      <c r="EH1735" s="9"/>
      <c r="EI1735" s="10"/>
      <c r="EJ1735" s="11"/>
      <c r="EK1735" s="6">
        <f>SUMIF(EL$5:EL$35,$D1735,EN$5:EN$35)</f>
        <v>0</v>
      </c>
      <c r="EL1735" s="9"/>
      <c r="EM1735" s="10"/>
      <c r="EN1735" s="11"/>
      <c r="EO1735" s="6">
        <f>SUMIF(EP$5:EP$35,$D1735,ER$5:ER$35)</f>
        <v>0</v>
      </c>
      <c r="EP1735" s="9"/>
      <c r="EQ1735" s="10"/>
      <c r="ER1735" s="11"/>
      <c r="ES1735" s="6">
        <f>SUMIF(ET$5:ET$35,$D1735,EV$5:EV$35)</f>
        <v>0</v>
      </c>
      <c r="ET1735" s="9"/>
      <c r="EU1735" s="10"/>
      <c r="EV1735" s="11"/>
      <c r="EW1735" s="6">
        <f>SUMIF(EX$5:EX$35,$D1735,EZ$5:EZ$35)</f>
        <v>0</v>
      </c>
      <c r="EX1735" s="9"/>
      <c r="EY1735" s="10"/>
      <c r="EZ1735" s="11"/>
      <c r="FA1735" s="6">
        <f>SUMIF(FB$5:FB$35,$D1735,FD$5:FD$35)</f>
        <v>0</v>
      </c>
      <c r="FB1735" s="9"/>
      <c r="FC1735" s="10"/>
      <c r="FD1735" s="11"/>
      <c r="FE1735" s="6">
        <f>SUMIF(FF$5:FF$35,$D1735,FH$5:FH$35)</f>
        <v>0</v>
      </c>
      <c r="FF1735" s="9"/>
      <c r="FG1735" s="10"/>
      <c r="FH1735" s="11"/>
      <c r="FI1735" s="6">
        <f>SUMIF(FJ$5:FJ$35,$D1735,FL$5:FL$35)</f>
        <v>0</v>
      </c>
      <c r="FJ1735" s="9"/>
      <c r="FK1735" s="10"/>
      <c r="FL1735" s="11"/>
      <c r="FM1735" s="6">
        <f>SUMIF(FN$5:FN$35,$D1735,FP$5:FP$35)</f>
        <v>0</v>
      </c>
      <c r="FN1735" s="9"/>
      <c r="FO1735" s="10"/>
      <c r="FP1735" s="11"/>
      <c r="FQ1735" s="6">
        <f>SUMIF(FR$5:FR$35,$D1735,FT$5:FT$35)</f>
        <v>0</v>
      </c>
      <c r="FR1735" s="9"/>
      <c r="FS1735" s="10"/>
      <c r="FT1735" s="11"/>
      <c r="FU1735" s="6">
        <f>SUMIF(FV$5:FV$35,$D1735,FX$5:FX$35)</f>
        <v>0</v>
      </c>
      <c r="FV1735" s="9"/>
      <c r="FW1735" s="10"/>
      <c r="FX1735" s="11"/>
      <c r="FY1735" s="6">
        <f>SUMIF(FZ$5:FZ$35,$D1735,GB$5:GB$35)</f>
        <v>0</v>
      </c>
      <c r="FZ1735" s="9"/>
      <c r="GA1735" s="10"/>
      <c r="GB1735" s="11"/>
      <c r="GC1735" s="6">
        <f>SUMIF(GD$5:GD$35,$D1735,GF$5:GF$35)</f>
        <v>0</v>
      </c>
      <c r="GD1735" s="9"/>
      <c r="GE1735" s="10"/>
      <c r="GF1735" s="11"/>
      <c r="GG1735" s="6">
        <f>SUMIF(GH$5:GH$35,$D1735,GJ$5:GJ$35)</f>
        <v>0</v>
      </c>
      <c r="GH1735" s="9"/>
      <c r="GI1735" s="10"/>
      <c r="GJ1735" s="11"/>
      <c r="GK1735" s="6">
        <f>SUMIF(GL$5:GL$35,$D1735,GN$5:GN$35)</f>
        <v>0</v>
      </c>
      <c r="GL1735" s="9"/>
      <c r="GM1735" s="10"/>
      <c r="GN1735" s="11"/>
      <c r="GO1735" s="6">
        <f>SUMIF(GP$5:GP$35,$D1735,GR$5:GR$35)</f>
        <v>0</v>
      </c>
      <c r="GP1735" s="9"/>
      <c r="GQ1735" s="10"/>
      <c r="GR1735" s="11"/>
      <c r="GS1735" s="6">
        <f>SUMIF(GT$5:GT$35,$D1735,GV$5:GV$35)</f>
        <v>0</v>
      </c>
      <c r="GT1735" s="9"/>
      <c r="GU1735" s="10"/>
      <c r="GV1735" s="20"/>
      <c r="GW1735" s="19">
        <f t="shared" si="39"/>
        <v>0</v>
      </c>
      <c r="GX1735" s="472">
        <f>SUM(GW1735:GW1746)</f>
        <v>0</v>
      </c>
      <c r="GY1735" s="473" t="str">
        <f>D1735</f>
        <v>FDSYRC14</v>
      </c>
    </row>
    <row r="1736" spans="1:207" ht="15.75" customHeight="1">
      <c r="A1736" s="236" t="s">
        <v>76</v>
      </c>
      <c r="B1736" s="475"/>
      <c r="C1736" s="287" t="s">
        <v>154</v>
      </c>
      <c r="D1736" s="237" t="s">
        <v>117</v>
      </c>
      <c r="E1736" s="206">
        <f>SUMIF(F$36:F$66,$D1736,H$36:H$66)</f>
        <v>0</v>
      </c>
      <c r="F1736" s="9"/>
      <c r="G1736" s="10"/>
      <c r="H1736" s="11"/>
      <c r="I1736" s="6">
        <f>SUMIF(J$36:J$66,$D1736,L$36:L$66)</f>
        <v>0</v>
      </c>
      <c r="J1736" s="9"/>
      <c r="K1736" s="10"/>
      <c r="L1736" s="11"/>
      <c r="M1736" s="6">
        <f>SUMIF(N$36:N$66,$D1736,P$36:P$66)</f>
        <v>0</v>
      </c>
      <c r="N1736" s="9"/>
      <c r="O1736" s="10"/>
      <c r="P1736" s="11"/>
      <c r="Q1736" s="6">
        <f>SUMIF(R$36:R$66,$D1736,T$36:T$66)</f>
        <v>0</v>
      </c>
      <c r="R1736" s="9"/>
      <c r="S1736" s="10"/>
      <c r="T1736" s="11"/>
      <c r="U1736" s="6">
        <f>SUMIF(V$36:V$66,$D1736,X$36:X$66)</f>
        <v>0</v>
      </c>
      <c r="V1736" s="9"/>
      <c r="W1736" s="10"/>
      <c r="X1736" s="11"/>
      <c r="Y1736" s="6">
        <f>SUMIF(Z$36:Z$66,$D1736,AB$36:AB$66)</f>
        <v>0</v>
      </c>
      <c r="Z1736" s="9"/>
      <c r="AA1736" s="10"/>
      <c r="AB1736" s="11"/>
      <c r="AC1736" s="6">
        <f>SUMIF(AD$36:AD$66,$D1736,AF$36:AF$66)</f>
        <v>0</v>
      </c>
      <c r="AD1736" s="9"/>
      <c r="AE1736" s="10"/>
      <c r="AF1736" s="11"/>
      <c r="AG1736" s="6">
        <f>SUMIF(AH$36:AH$66,$D1736,AJ$36:AJ$66)</f>
        <v>0</v>
      </c>
      <c r="AH1736" s="9"/>
      <c r="AI1736" s="10"/>
      <c r="AJ1736" s="11"/>
      <c r="AK1736" s="6">
        <f>SUMIF(AL$36:AL$66,$D1736,AN$36:AN$66)</f>
        <v>0</v>
      </c>
      <c r="AL1736" s="9"/>
      <c r="AM1736" s="10"/>
      <c r="AN1736" s="11"/>
      <c r="AO1736" s="6">
        <f>SUMIF(AP$36:AP$66,$D1736,AR$36:AR$66)</f>
        <v>0</v>
      </c>
      <c r="AP1736" s="9"/>
      <c r="AQ1736" s="10"/>
      <c r="AR1736" s="11"/>
      <c r="AS1736" s="6">
        <f>SUMIF(AT$36:AT$66,$D1736,AV$36:AV$66)</f>
        <v>0</v>
      </c>
      <c r="AT1736" s="9"/>
      <c r="AU1736" s="10"/>
      <c r="AV1736" s="11"/>
      <c r="AW1736" s="6">
        <f>SUMIF(AX$36:AX$66,$D1736,AZ$36:AZ$66)</f>
        <v>0</v>
      </c>
      <c r="AX1736" s="9"/>
      <c r="AY1736" s="10"/>
      <c r="AZ1736" s="11"/>
      <c r="BA1736" s="6">
        <f>SUMIF(BB$36:BB$66,$D1736,BD$36:BD$66)</f>
        <v>0</v>
      </c>
      <c r="BB1736" s="9"/>
      <c r="BC1736" s="10"/>
      <c r="BD1736" s="11"/>
      <c r="BE1736" s="6">
        <f>SUMIF(BF$36:BF$66,$D1736,BH$36:BH$66)</f>
        <v>0</v>
      </c>
      <c r="BF1736" s="9"/>
      <c r="BG1736" s="10"/>
      <c r="BH1736" s="11"/>
      <c r="BI1736" s="6">
        <f>SUMIF(BJ$36:BJ$66,$D1736,BL$36:BL$66)</f>
        <v>0</v>
      </c>
      <c r="BJ1736" s="9"/>
      <c r="BK1736" s="10"/>
      <c r="BL1736" s="11"/>
      <c r="BM1736" s="6">
        <f>SUMIF(BN$36:BN$66,$D1736,BP$36:BP$66)</f>
        <v>0</v>
      </c>
      <c r="BN1736" s="9"/>
      <c r="BO1736" s="10"/>
      <c r="BP1736" s="11"/>
      <c r="BQ1736" s="6">
        <f>SUMIF(BR$36:BR$66,$D1736,BT$36:BT$66)</f>
        <v>0</v>
      </c>
      <c r="BR1736" s="9"/>
      <c r="BS1736" s="10"/>
      <c r="BT1736" s="11"/>
      <c r="BU1736" s="6">
        <f>SUMIF(BV$36:BV$66,$D1736,BX$36:BX$66)</f>
        <v>0</v>
      </c>
      <c r="BV1736" s="9"/>
      <c r="BW1736" s="10"/>
      <c r="BX1736" s="11"/>
      <c r="BY1736" s="6">
        <f>SUMIF(BZ$36:BZ$66,$D1736,CB$36:CB$66)</f>
        <v>0</v>
      </c>
      <c r="BZ1736" s="9"/>
      <c r="CA1736" s="10"/>
      <c r="CB1736" s="11"/>
      <c r="CC1736" s="6">
        <f>SUMIF(CD$36:CD$66,$D1736,CF$36:CF$66)</f>
        <v>0</v>
      </c>
      <c r="CD1736" s="9"/>
      <c r="CE1736" s="10"/>
      <c r="CF1736" s="11"/>
      <c r="CG1736" s="6">
        <f>SUMIF(CH$36:CH$66,$D1736,CJ$36:CJ$66)</f>
        <v>0</v>
      </c>
      <c r="CH1736" s="9"/>
      <c r="CI1736" s="10"/>
      <c r="CJ1736" s="11"/>
      <c r="CK1736" s="6">
        <f>SUMIF(CL$36:CL$66,$D1736,CN$36:CN$66)</f>
        <v>0</v>
      </c>
      <c r="CL1736" s="9"/>
      <c r="CM1736" s="10"/>
      <c r="CN1736" s="11"/>
      <c r="CO1736" s="6">
        <f>SUMIF(CP$36:CP$66,$D1736,CR$36:CR$66)</f>
        <v>0</v>
      </c>
      <c r="CP1736" s="9"/>
      <c r="CQ1736" s="10"/>
      <c r="CR1736" s="11"/>
      <c r="CS1736" s="6">
        <f>SUMIF(CT$36:CT$66,$D1736,CV$36:CV$66)</f>
        <v>0</v>
      </c>
      <c r="CT1736" s="9"/>
      <c r="CU1736" s="10"/>
      <c r="CV1736" s="11"/>
      <c r="CW1736" s="6">
        <f>SUMIF(CX$36:CX$66,$D1736,CZ$36:CZ$66)</f>
        <v>0</v>
      </c>
      <c r="CX1736" s="9"/>
      <c r="CY1736" s="10"/>
      <c r="CZ1736" s="11"/>
      <c r="DA1736" s="6">
        <f>SUMIF(DB$36:DB$66,$D1736,DD$36:DD$66)</f>
        <v>0</v>
      </c>
      <c r="DB1736" s="9"/>
      <c r="DC1736" s="10"/>
      <c r="DD1736" s="11"/>
      <c r="DE1736" s="6">
        <f>SUMIF(DF$36:DF$66,$D1736,DH$36:DH$66)</f>
        <v>0</v>
      </c>
      <c r="DF1736" s="9"/>
      <c r="DG1736" s="10"/>
      <c r="DH1736" s="11"/>
      <c r="DI1736" s="6">
        <f>SUMIF(DJ$36:DJ$66,$D1736,DL$36:DL$66)</f>
        <v>0</v>
      </c>
      <c r="DJ1736" s="9"/>
      <c r="DK1736" s="10"/>
      <c r="DL1736" s="11"/>
      <c r="DM1736" s="6">
        <f>SUMIF(DN$36:DN$66,$D1736,DP$36:DP$66)</f>
        <v>0</v>
      </c>
      <c r="DN1736" s="9"/>
      <c r="DO1736" s="10"/>
      <c r="DP1736" s="11"/>
      <c r="DQ1736" s="6">
        <f>SUMIF(DR$36:DR$66,$D1736,DT$36:DT$66)</f>
        <v>0</v>
      </c>
      <c r="DR1736" s="9"/>
      <c r="DS1736" s="10"/>
      <c r="DT1736" s="11"/>
      <c r="DU1736" s="6">
        <f>SUMIF(DV$36:DV$66,$D1736,DX$36:DX$66)</f>
        <v>0</v>
      </c>
      <c r="DV1736" s="9"/>
      <c r="DW1736" s="10"/>
      <c r="DX1736" s="11"/>
      <c r="DY1736" s="6">
        <f>SUMIF(DZ$36:DZ$66,$D1736,EB$36:EB$66)</f>
        <v>0</v>
      </c>
      <c r="DZ1736" s="9"/>
      <c r="EA1736" s="10"/>
      <c r="EB1736" s="11"/>
      <c r="EC1736" s="6">
        <f>SUMIF(ED$36:ED$66,$D1736,EF$36:EF$66)</f>
        <v>0</v>
      </c>
      <c r="ED1736" s="9"/>
      <c r="EE1736" s="10"/>
      <c r="EF1736" s="11"/>
      <c r="EG1736" s="6">
        <f>SUMIF(EH$36:EH$66,$D1736,EJ$36:EJ$66)</f>
        <v>0</v>
      </c>
      <c r="EH1736" s="9"/>
      <c r="EI1736" s="10"/>
      <c r="EJ1736" s="11"/>
      <c r="EK1736" s="6">
        <f>SUMIF(EL$36:EL$66,$D1736,EN$36:EN$66)</f>
        <v>0</v>
      </c>
      <c r="EL1736" s="9"/>
      <c r="EM1736" s="10"/>
      <c r="EN1736" s="11"/>
      <c r="EO1736" s="6">
        <f>SUMIF(EP$36:EP$66,$D1736,ER$36:ER$66)</f>
        <v>0</v>
      </c>
      <c r="EP1736" s="9"/>
      <c r="EQ1736" s="10"/>
      <c r="ER1736" s="11"/>
      <c r="ES1736" s="6">
        <f>SUMIF(ET$36:ET$66,$D1736,EV$36:EV$66)</f>
        <v>0</v>
      </c>
      <c r="ET1736" s="9"/>
      <c r="EU1736" s="10"/>
      <c r="EV1736" s="11"/>
      <c r="EW1736" s="6">
        <f>SUMIF(EX$36:EX$66,$D1736,EZ$36:EZ$66)</f>
        <v>0</v>
      </c>
      <c r="EX1736" s="9"/>
      <c r="EY1736" s="10"/>
      <c r="EZ1736" s="11"/>
      <c r="FA1736" s="6">
        <f>SUMIF(FB$36:FB$66,$D1736,FD$36:FD$66)</f>
        <v>0</v>
      </c>
      <c r="FB1736" s="9"/>
      <c r="FC1736" s="10"/>
      <c r="FD1736" s="11"/>
      <c r="FE1736" s="6">
        <f>SUMIF(FF$36:FF$66,$D1736,FH$36:FH$66)</f>
        <v>0</v>
      </c>
      <c r="FF1736" s="9"/>
      <c r="FG1736" s="10"/>
      <c r="FH1736" s="11"/>
      <c r="FI1736" s="6">
        <f>SUMIF(FJ$36:FJ$66,$D1736,FL$36:FL$66)</f>
        <v>0</v>
      </c>
      <c r="FJ1736" s="9"/>
      <c r="FK1736" s="10"/>
      <c r="FL1736" s="11"/>
      <c r="FM1736" s="6">
        <f>SUMIF(FN$36:FN$66,$D1736,FP$36:FP$66)</f>
        <v>0</v>
      </c>
      <c r="FN1736" s="9"/>
      <c r="FO1736" s="10"/>
      <c r="FP1736" s="11"/>
      <c r="FQ1736" s="6">
        <f>SUMIF(FR$36:FR$66,$D1736,FT$36:FT$66)</f>
        <v>0</v>
      </c>
      <c r="FR1736" s="9"/>
      <c r="FS1736" s="10"/>
      <c r="FT1736" s="11"/>
      <c r="FU1736" s="6">
        <f>SUMIF(FV$36:FV$66,$D1736,FX$36:FX$66)</f>
        <v>0</v>
      </c>
      <c r="FV1736" s="9"/>
      <c r="FW1736" s="10"/>
      <c r="FX1736" s="11"/>
      <c r="FY1736" s="6">
        <f>SUMIF(FZ$36:FZ$66,$D1736,GB$36:GB$66)</f>
        <v>0</v>
      </c>
      <c r="FZ1736" s="9"/>
      <c r="GA1736" s="10"/>
      <c r="GB1736" s="11"/>
      <c r="GC1736" s="6">
        <f>SUMIF(GD$36:GD$66,$D1736,GF$36:GF$66)</f>
        <v>0</v>
      </c>
      <c r="GD1736" s="9"/>
      <c r="GE1736" s="10"/>
      <c r="GF1736" s="11"/>
      <c r="GG1736" s="6">
        <f>SUMIF(GH$36:GH$66,$D1736,GJ$36:GJ$66)</f>
        <v>0</v>
      </c>
      <c r="GH1736" s="9"/>
      <c r="GI1736" s="10"/>
      <c r="GJ1736" s="11"/>
      <c r="GK1736" s="6">
        <f>SUMIF(GL$36:GL$66,$D1736,GN$36:GN$66)</f>
        <v>0</v>
      </c>
      <c r="GL1736" s="9"/>
      <c r="GM1736" s="10"/>
      <c r="GN1736" s="11"/>
      <c r="GO1736" s="6">
        <f>SUMIF(GP$36:GP$66,$D1736,GR$36:GR$66)</f>
        <v>0</v>
      </c>
      <c r="GP1736" s="9"/>
      <c r="GQ1736" s="10"/>
      <c r="GR1736" s="11"/>
      <c r="GS1736" s="6">
        <f>SUMIF(GT$36:GT$66,$D1736,GV$36:GV$66)</f>
        <v>0</v>
      </c>
      <c r="GT1736" s="9"/>
      <c r="GU1736" s="10"/>
      <c r="GV1736" s="20"/>
      <c r="GW1736" s="19">
        <f t="shared" si="39"/>
        <v>0</v>
      </c>
      <c r="GX1736" s="472"/>
      <c r="GY1736" s="473"/>
    </row>
    <row r="1737" spans="1:207" ht="15.75" customHeight="1">
      <c r="A1737" s="236" t="s">
        <v>77</v>
      </c>
      <c r="B1737" s="475"/>
      <c r="C1737" s="287" t="s">
        <v>154</v>
      </c>
      <c r="D1737" s="237" t="s">
        <v>117</v>
      </c>
      <c r="E1737" s="206">
        <f>SUMIF(F$67:F$97,$D1737,H$67:H$97)</f>
        <v>0</v>
      </c>
      <c r="F1737" s="9"/>
      <c r="G1737" s="10"/>
      <c r="H1737" s="11"/>
      <c r="I1737" s="6">
        <f>SUMIF(J$67:J$97,$D1737,L$67:L$97)</f>
        <v>0</v>
      </c>
      <c r="J1737" s="9"/>
      <c r="K1737" s="10"/>
      <c r="L1737" s="11"/>
      <c r="M1737" s="6">
        <f>SUMIF(N$67:N$97,$D1737,P$67:P$97)</f>
        <v>0</v>
      </c>
      <c r="N1737" s="9"/>
      <c r="O1737" s="10"/>
      <c r="P1737" s="11"/>
      <c r="Q1737" s="6">
        <f>SUMIF(R$67:R$97,$D1737,T$67:T$97)</f>
        <v>0</v>
      </c>
      <c r="R1737" s="9"/>
      <c r="S1737" s="10"/>
      <c r="T1737" s="11"/>
      <c r="U1737" s="6">
        <f>SUMIF(V$67:V$97,$D1737,X$67:X$97)</f>
        <v>0</v>
      </c>
      <c r="V1737" s="9"/>
      <c r="W1737" s="10"/>
      <c r="X1737" s="11"/>
      <c r="Y1737" s="6">
        <f>SUMIF(Z$67:Z$97,$D1737,AB$67:AB$97)</f>
        <v>0</v>
      </c>
      <c r="Z1737" s="9"/>
      <c r="AA1737" s="10"/>
      <c r="AB1737" s="11"/>
      <c r="AC1737" s="6">
        <f>SUMIF(AD$67:AD$97,$D1737,AF$67:AF$97)</f>
        <v>0</v>
      </c>
      <c r="AD1737" s="9"/>
      <c r="AE1737" s="10"/>
      <c r="AF1737" s="11"/>
      <c r="AG1737" s="6">
        <f>SUMIF(AH$67:AH$97,$D1737,AJ$67:AJ$97)</f>
        <v>0</v>
      </c>
      <c r="AH1737" s="9"/>
      <c r="AI1737" s="10"/>
      <c r="AJ1737" s="11"/>
      <c r="AK1737" s="6">
        <f>SUMIF(AL$67:AL$97,$D1737,AN$67:AN$97)</f>
        <v>0</v>
      </c>
      <c r="AL1737" s="9"/>
      <c r="AM1737" s="10"/>
      <c r="AN1737" s="11"/>
      <c r="AO1737" s="6">
        <f>SUMIF(AP$67:AP$97,$D1737,AR$67:AR$97)</f>
        <v>0</v>
      </c>
      <c r="AP1737" s="9"/>
      <c r="AQ1737" s="10"/>
      <c r="AR1737" s="11"/>
      <c r="AS1737" s="6">
        <f>SUMIF(AT$67:AT$97,$D1737,AV$67:AV$97)</f>
        <v>0</v>
      </c>
      <c r="AT1737" s="9"/>
      <c r="AU1737" s="10"/>
      <c r="AV1737" s="11"/>
      <c r="AW1737" s="6">
        <f>SUMIF(AX$67:AX$97,$D1737,AZ$67:AZ$97)</f>
        <v>0</v>
      </c>
      <c r="AX1737" s="9"/>
      <c r="AY1737" s="10"/>
      <c r="AZ1737" s="11"/>
      <c r="BA1737" s="6">
        <f>SUMIF(BB$67:BB$97,$D1737,BD$67:BD$97)</f>
        <v>0</v>
      </c>
      <c r="BB1737" s="9"/>
      <c r="BC1737" s="10"/>
      <c r="BD1737" s="11"/>
      <c r="BE1737" s="6">
        <f>SUMIF(BF$67:BF$97,$D1737,BH$67:BH$97)</f>
        <v>0</v>
      </c>
      <c r="BF1737" s="9"/>
      <c r="BG1737" s="10"/>
      <c r="BH1737" s="11"/>
      <c r="BI1737" s="6">
        <f>SUMIF(BJ$67:BJ$97,$D1737,BL$67:BL$97)</f>
        <v>0</v>
      </c>
      <c r="BJ1737" s="9"/>
      <c r="BK1737" s="10"/>
      <c r="BL1737" s="11"/>
      <c r="BM1737" s="6">
        <f>SUMIF(BN$67:BN$97,$D1737,BP$67:BP$97)</f>
        <v>0</v>
      </c>
      <c r="BN1737" s="9"/>
      <c r="BO1737" s="10"/>
      <c r="BP1737" s="11"/>
      <c r="BQ1737" s="6">
        <f>SUMIF(BR$67:BR$97,$D1737,BT$67:BT$97)</f>
        <v>0</v>
      </c>
      <c r="BR1737" s="9"/>
      <c r="BS1737" s="10"/>
      <c r="BT1737" s="11"/>
      <c r="BU1737" s="6">
        <f>SUMIF(BV$67:BV$97,$D1737,BX$67:BX$97)</f>
        <v>0</v>
      </c>
      <c r="BV1737" s="9"/>
      <c r="BW1737" s="10"/>
      <c r="BX1737" s="11"/>
      <c r="BY1737" s="6">
        <f>SUMIF(BZ$67:BZ$97,$D1737,CB$67:CB$97)</f>
        <v>0</v>
      </c>
      <c r="BZ1737" s="9"/>
      <c r="CA1737" s="10"/>
      <c r="CB1737" s="11"/>
      <c r="CC1737" s="6">
        <f>SUMIF(CD$67:CD$97,$D1737,CF$67:CF$97)</f>
        <v>0</v>
      </c>
      <c r="CD1737" s="9"/>
      <c r="CE1737" s="10"/>
      <c r="CF1737" s="11"/>
      <c r="CG1737" s="6">
        <f>SUMIF(CH$67:CH$97,$D1737,CJ$67:CJ$97)</f>
        <v>0</v>
      </c>
      <c r="CH1737" s="9"/>
      <c r="CI1737" s="10"/>
      <c r="CJ1737" s="11"/>
      <c r="CK1737" s="6">
        <f>SUMIF(CL$67:CL$97,$D1737,CN$67:CN$97)</f>
        <v>0</v>
      </c>
      <c r="CL1737" s="9"/>
      <c r="CM1737" s="10"/>
      <c r="CN1737" s="11"/>
      <c r="CO1737" s="6">
        <f>SUMIF(CP$67:CP$97,$D1737,CR$67:CR$97)</f>
        <v>0</v>
      </c>
      <c r="CP1737" s="9"/>
      <c r="CQ1737" s="10"/>
      <c r="CR1737" s="11"/>
      <c r="CS1737" s="6">
        <f>SUMIF(CT$67:CT$97,$D1737,CV$67:CV$97)</f>
        <v>0</v>
      </c>
      <c r="CT1737" s="9"/>
      <c r="CU1737" s="10"/>
      <c r="CV1737" s="11"/>
      <c r="CW1737" s="6">
        <f>SUMIF(CX$67:CX$97,$D1737,CZ$67:CZ$97)</f>
        <v>0</v>
      </c>
      <c r="CX1737" s="9"/>
      <c r="CY1737" s="10"/>
      <c r="CZ1737" s="11"/>
      <c r="DA1737" s="6">
        <f>SUMIF(DB$67:DB$97,$D1737,DD$67:DD$97)</f>
        <v>0</v>
      </c>
      <c r="DB1737" s="9"/>
      <c r="DC1737" s="10"/>
      <c r="DD1737" s="11"/>
      <c r="DE1737" s="6">
        <f>SUMIF(DF$67:DF$97,$D1737,DH$67:DH$97)</f>
        <v>0</v>
      </c>
      <c r="DF1737" s="9"/>
      <c r="DG1737" s="10"/>
      <c r="DH1737" s="11"/>
      <c r="DI1737" s="6">
        <f>SUMIF(DJ$67:DJ$97,$D1737,DL$67:DL$97)</f>
        <v>0</v>
      </c>
      <c r="DJ1737" s="9"/>
      <c r="DK1737" s="10"/>
      <c r="DL1737" s="11"/>
      <c r="DM1737" s="6">
        <f>SUMIF(DN$67:DN$97,$D1737,DP$67:DP$97)</f>
        <v>0</v>
      </c>
      <c r="DN1737" s="9"/>
      <c r="DO1737" s="10"/>
      <c r="DP1737" s="11"/>
      <c r="DQ1737" s="6">
        <f>SUMIF(DR$67:DR$97,$D1737,DT$67:DT$97)</f>
        <v>0</v>
      </c>
      <c r="DR1737" s="9"/>
      <c r="DS1737" s="10"/>
      <c r="DT1737" s="11"/>
      <c r="DU1737" s="6">
        <f>SUMIF(DV$67:DV$97,$D1737,DX$67:DX$97)</f>
        <v>0</v>
      </c>
      <c r="DV1737" s="9"/>
      <c r="DW1737" s="10"/>
      <c r="DX1737" s="11"/>
      <c r="DY1737" s="6">
        <f>SUMIF(DZ$67:DZ$97,$D1737,EB$67:EB$97)</f>
        <v>0</v>
      </c>
      <c r="DZ1737" s="9"/>
      <c r="EA1737" s="10"/>
      <c r="EB1737" s="11"/>
      <c r="EC1737" s="6">
        <f>SUMIF(ED$67:ED$97,$D1737,EF$67:EF$97)</f>
        <v>0</v>
      </c>
      <c r="ED1737" s="9"/>
      <c r="EE1737" s="10"/>
      <c r="EF1737" s="11"/>
      <c r="EG1737" s="6">
        <f>SUMIF(EH$67:EH$97,$D1737,EJ$67:EJ$97)</f>
        <v>0</v>
      </c>
      <c r="EH1737" s="9"/>
      <c r="EI1737" s="10"/>
      <c r="EJ1737" s="11"/>
      <c r="EK1737" s="6">
        <f>SUMIF(EL$67:EL$97,$D1737,EN$67:EN$97)</f>
        <v>0</v>
      </c>
      <c r="EL1737" s="9"/>
      <c r="EM1737" s="10"/>
      <c r="EN1737" s="11"/>
      <c r="EO1737" s="6">
        <f>SUMIF(EP$67:EP$97,$D1737,ER$67:ER$97)</f>
        <v>0</v>
      </c>
      <c r="EP1737" s="9"/>
      <c r="EQ1737" s="10"/>
      <c r="ER1737" s="11"/>
      <c r="ES1737" s="6">
        <f>SUMIF(ET$67:ET$97,$D1737,EV$67:EV$97)</f>
        <v>0</v>
      </c>
      <c r="ET1737" s="9"/>
      <c r="EU1737" s="10"/>
      <c r="EV1737" s="11"/>
      <c r="EW1737" s="6">
        <f>SUMIF(EX$67:EX$97,$D1737,EZ$67:EZ$97)</f>
        <v>0</v>
      </c>
      <c r="EX1737" s="9"/>
      <c r="EY1737" s="10"/>
      <c r="EZ1737" s="11"/>
      <c r="FA1737" s="6">
        <f>SUMIF(FB$67:FB$97,$D1737,FD$67:FD$97)</f>
        <v>0</v>
      </c>
      <c r="FB1737" s="9"/>
      <c r="FC1737" s="10"/>
      <c r="FD1737" s="11"/>
      <c r="FE1737" s="6">
        <f>SUMIF(FF$67:FF$97,$D1737,FH$67:FH$97)</f>
        <v>0</v>
      </c>
      <c r="FF1737" s="9"/>
      <c r="FG1737" s="10"/>
      <c r="FH1737" s="11"/>
      <c r="FI1737" s="6">
        <f>SUMIF(FJ$67:FJ$97,$D1737,FL$67:FL$97)</f>
        <v>0</v>
      </c>
      <c r="FJ1737" s="9"/>
      <c r="FK1737" s="10"/>
      <c r="FL1737" s="11"/>
      <c r="FM1737" s="6">
        <f>SUMIF(FN$67:FN$97,$D1737,FP$67:FP$97)</f>
        <v>0</v>
      </c>
      <c r="FN1737" s="9"/>
      <c r="FO1737" s="10"/>
      <c r="FP1737" s="11"/>
      <c r="FQ1737" s="6">
        <f>SUMIF(FR$67:FR$97,$D1737,FT$67:FT$97)</f>
        <v>0</v>
      </c>
      <c r="FR1737" s="9"/>
      <c r="FS1737" s="10"/>
      <c r="FT1737" s="11"/>
      <c r="FU1737" s="6">
        <f>SUMIF(FV$67:FV$97,$D1737,FX$67:FX$97)</f>
        <v>0</v>
      </c>
      <c r="FV1737" s="9"/>
      <c r="FW1737" s="10"/>
      <c r="FX1737" s="11"/>
      <c r="FY1737" s="6">
        <f>SUMIF(FZ$67:FZ$97,$D1737,GB$67:GB$97)</f>
        <v>0</v>
      </c>
      <c r="FZ1737" s="9"/>
      <c r="GA1737" s="10"/>
      <c r="GB1737" s="11"/>
      <c r="GC1737" s="6">
        <f>SUMIF(GD$67:GD$97,$D1737,GF$67:GF$97)</f>
        <v>0</v>
      </c>
      <c r="GD1737" s="9"/>
      <c r="GE1737" s="10"/>
      <c r="GF1737" s="11"/>
      <c r="GG1737" s="6">
        <f>SUMIF(GH$67:GH$97,$D1737,GJ$67:GJ$97)</f>
        <v>0</v>
      </c>
      <c r="GH1737" s="9"/>
      <c r="GI1737" s="10"/>
      <c r="GJ1737" s="11"/>
      <c r="GK1737" s="6">
        <f>SUMIF(GL$67:GL$97,$D1737,GN$67:GN$97)</f>
        <v>0</v>
      </c>
      <c r="GL1737" s="9"/>
      <c r="GM1737" s="10"/>
      <c r="GN1737" s="11"/>
      <c r="GO1737" s="6">
        <f>SUMIF(GP$67:GP$97,$D1737,GR$67:GR$97)</f>
        <v>0</v>
      </c>
      <c r="GP1737" s="9"/>
      <c r="GQ1737" s="10"/>
      <c r="GR1737" s="11"/>
      <c r="GS1737" s="6">
        <f>SUMIF(GT$67:GT$97,$D1737,GV$67:GV$97)</f>
        <v>0</v>
      </c>
      <c r="GT1737" s="9"/>
      <c r="GU1737" s="10"/>
      <c r="GV1737" s="20"/>
      <c r="GW1737" s="19">
        <f t="shared" si="39"/>
        <v>0</v>
      </c>
      <c r="GX1737" s="472"/>
      <c r="GY1737" s="473"/>
    </row>
    <row r="1738" spans="1:207" ht="15.75" customHeight="1">
      <c r="A1738" s="236" t="s">
        <v>78</v>
      </c>
      <c r="B1738" s="475"/>
      <c r="C1738" s="287" t="s">
        <v>154</v>
      </c>
      <c r="D1738" s="237" t="s">
        <v>117</v>
      </c>
      <c r="E1738" s="206">
        <f>SUMIF(F$98:F$128,$D1738,H$98:H$128)</f>
        <v>0</v>
      </c>
      <c r="F1738" s="9"/>
      <c r="G1738" s="10"/>
      <c r="H1738" s="11"/>
      <c r="I1738" s="6">
        <f>SUMIF(J$98:J$128,$D1738,L$98:L$128)</f>
        <v>0</v>
      </c>
      <c r="J1738" s="9"/>
      <c r="K1738" s="10"/>
      <c r="L1738" s="11"/>
      <c r="M1738" s="6">
        <f>SUMIF(N$98:N$128,$D1738,P$98:P$128)</f>
        <v>0</v>
      </c>
      <c r="N1738" s="9"/>
      <c r="O1738" s="10"/>
      <c r="P1738" s="11"/>
      <c r="Q1738" s="6">
        <f>SUMIF(R$98:R$128,$D1738,T$98:T$128)</f>
        <v>0</v>
      </c>
      <c r="R1738" s="9"/>
      <c r="S1738" s="10"/>
      <c r="T1738" s="11"/>
      <c r="U1738" s="6">
        <f>SUMIF(V$98:V$128,$D1738,X$98:X$128)</f>
        <v>0</v>
      </c>
      <c r="V1738" s="9"/>
      <c r="W1738" s="10"/>
      <c r="X1738" s="11"/>
      <c r="Y1738" s="6">
        <f>SUMIF(Z$98:Z$128,$D1738,AB$98:AB$128)</f>
        <v>0</v>
      </c>
      <c r="Z1738" s="9"/>
      <c r="AA1738" s="10"/>
      <c r="AB1738" s="11"/>
      <c r="AC1738" s="6">
        <f>SUMIF(AD$98:AD$128,$D1738,AF$98:AF$128)</f>
        <v>0</v>
      </c>
      <c r="AD1738" s="9"/>
      <c r="AE1738" s="10"/>
      <c r="AF1738" s="11"/>
      <c r="AG1738" s="6">
        <f>SUMIF(AH$98:AH$128,$D1738,AJ$98:AJ$128)</f>
        <v>0</v>
      </c>
      <c r="AH1738" s="9"/>
      <c r="AI1738" s="10"/>
      <c r="AJ1738" s="11"/>
      <c r="AK1738" s="6">
        <f>SUMIF(AL$98:AL$128,$D1738,AN$98:AN$128)</f>
        <v>0</v>
      </c>
      <c r="AL1738" s="9"/>
      <c r="AM1738" s="10"/>
      <c r="AN1738" s="11"/>
      <c r="AO1738" s="6">
        <f>SUMIF(AP$98:AP$128,$D1738,AR$98:AR$128)</f>
        <v>0</v>
      </c>
      <c r="AP1738" s="9"/>
      <c r="AQ1738" s="10"/>
      <c r="AR1738" s="11"/>
      <c r="AS1738" s="6">
        <f>SUMIF(AT$98:AT$128,$D1738,AV$98:AV$128)</f>
        <v>0</v>
      </c>
      <c r="AT1738" s="9"/>
      <c r="AU1738" s="10"/>
      <c r="AV1738" s="11"/>
      <c r="AW1738" s="6">
        <f>SUMIF(AX$98:AX$128,$D1738,AZ$98:AZ$128)</f>
        <v>0</v>
      </c>
      <c r="AX1738" s="9"/>
      <c r="AY1738" s="10"/>
      <c r="AZ1738" s="11"/>
      <c r="BA1738" s="6">
        <f>SUMIF(BB$98:BB$128,$D1738,BD$98:BD$128)</f>
        <v>0</v>
      </c>
      <c r="BB1738" s="9"/>
      <c r="BC1738" s="10"/>
      <c r="BD1738" s="11"/>
      <c r="BE1738" s="6">
        <f>SUMIF(BF$98:BF$128,$D1738,BH$98:BH$128)</f>
        <v>0</v>
      </c>
      <c r="BF1738" s="9"/>
      <c r="BG1738" s="10"/>
      <c r="BH1738" s="11"/>
      <c r="BI1738" s="6">
        <f>SUMIF(BJ$98:BJ$128,$D1738,BL$98:BL$128)</f>
        <v>0</v>
      </c>
      <c r="BJ1738" s="9"/>
      <c r="BK1738" s="10"/>
      <c r="BL1738" s="11"/>
      <c r="BM1738" s="6">
        <f>SUMIF(BN$98:BN$128,$D1738,BP$98:BP$128)</f>
        <v>0</v>
      </c>
      <c r="BN1738" s="9"/>
      <c r="BO1738" s="10"/>
      <c r="BP1738" s="11"/>
      <c r="BQ1738" s="6">
        <f>SUMIF(BR$98:BR$128,$D1738,BT$98:BT$128)</f>
        <v>0</v>
      </c>
      <c r="BR1738" s="9"/>
      <c r="BS1738" s="10"/>
      <c r="BT1738" s="11"/>
      <c r="BU1738" s="6">
        <f>SUMIF(BV$98:BV$128,$D1738,BX$98:BX$128)</f>
        <v>0</v>
      </c>
      <c r="BV1738" s="9"/>
      <c r="BW1738" s="10"/>
      <c r="BX1738" s="11"/>
      <c r="BY1738" s="6">
        <f>SUMIF(BZ$98:BZ$128,$D1738,CB$98:CB$128)</f>
        <v>0</v>
      </c>
      <c r="BZ1738" s="9"/>
      <c r="CA1738" s="10"/>
      <c r="CB1738" s="11"/>
      <c r="CC1738" s="6">
        <f>SUMIF(CD$98:CD$128,$D1738,CF$98:CF$128)</f>
        <v>0</v>
      </c>
      <c r="CD1738" s="9"/>
      <c r="CE1738" s="10"/>
      <c r="CF1738" s="11"/>
      <c r="CG1738" s="6">
        <f>SUMIF(CH$98:CH$128,$D1738,CJ$98:CJ$128)</f>
        <v>0</v>
      </c>
      <c r="CH1738" s="9"/>
      <c r="CI1738" s="10"/>
      <c r="CJ1738" s="11"/>
      <c r="CK1738" s="6">
        <f>SUMIF(CL$98:CL$128,$D1738,CN$98:CN$128)</f>
        <v>0</v>
      </c>
      <c r="CL1738" s="9"/>
      <c r="CM1738" s="10"/>
      <c r="CN1738" s="11"/>
      <c r="CO1738" s="6">
        <f>SUMIF(CP$98:CP$128,$D1738,CR$98:CR$128)</f>
        <v>0</v>
      </c>
      <c r="CP1738" s="9"/>
      <c r="CQ1738" s="10"/>
      <c r="CR1738" s="11"/>
      <c r="CS1738" s="6">
        <f>SUMIF(CT$98:CT$128,$D1738,CV$98:CV$128)</f>
        <v>0</v>
      </c>
      <c r="CT1738" s="9"/>
      <c r="CU1738" s="10"/>
      <c r="CV1738" s="11"/>
      <c r="CW1738" s="6">
        <f>SUMIF(CX$98:CX$128,$D1738,CZ$98:CZ$128)</f>
        <v>0</v>
      </c>
      <c r="CX1738" s="9"/>
      <c r="CY1738" s="10"/>
      <c r="CZ1738" s="11"/>
      <c r="DA1738" s="6">
        <f>SUMIF(DB$98:DB$128,$D1738,DD$98:DD$128)</f>
        <v>0</v>
      </c>
      <c r="DB1738" s="9"/>
      <c r="DC1738" s="10"/>
      <c r="DD1738" s="11"/>
      <c r="DE1738" s="6">
        <f>SUMIF(DF$98:DF$128,$D1738,DH$98:DH$128)</f>
        <v>0</v>
      </c>
      <c r="DF1738" s="9"/>
      <c r="DG1738" s="10"/>
      <c r="DH1738" s="11"/>
      <c r="DI1738" s="6">
        <f>SUMIF(DJ$98:DJ$128,$D1738,DL$98:DL$128)</f>
        <v>0</v>
      </c>
      <c r="DJ1738" s="9"/>
      <c r="DK1738" s="10"/>
      <c r="DL1738" s="11"/>
      <c r="DM1738" s="6">
        <f>SUMIF(DN$98:DN$128,$D1738,DP$98:DP$128)</f>
        <v>0</v>
      </c>
      <c r="DN1738" s="9"/>
      <c r="DO1738" s="10"/>
      <c r="DP1738" s="11"/>
      <c r="DQ1738" s="6">
        <f>SUMIF(DR$98:DR$128,$D1738,DT$98:DT$128)</f>
        <v>0</v>
      </c>
      <c r="DR1738" s="9"/>
      <c r="DS1738" s="10"/>
      <c r="DT1738" s="11"/>
      <c r="DU1738" s="6">
        <f>SUMIF(DV$98:DV$128,$D1738,DX$98:DX$128)</f>
        <v>0</v>
      </c>
      <c r="DV1738" s="9"/>
      <c r="DW1738" s="10"/>
      <c r="DX1738" s="11"/>
      <c r="DY1738" s="6">
        <f>SUMIF(DZ$98:DZ$128,$D1738,EB$98:EB$128)</f>
        <v>0</v>
      </c>
      <c r="DZ1738" s="9"/>
      <c r="EA1738" s="10"/>
      <c r="EB1738" s="11"/>
      <c r="EC1738" s="6">
        <f>SUMIF(ED$98:ED$128,$D1738,EF$98:EF$128)</f>
        <v>0</v>
      </c>
      <c r="ED1738" s="9"/>
      <c r="EE1738" s="10"/>
      <c r="EF1738" s="11"/>
      <c r="EG1738" s="6">
        <f>SUMIF(EH$98:EH$128,$D1738,EJ$98:EJ$128)</f>
        <v>0</v>
      </c>
      <c r="EH1738" s="9"/>
      <c r="EI1738" s="10"/>
      <c r="EJ1738" s="11"/>
      <c r="EK1738" s="6">
        <f>SUMIF(EL$98:EL$128,$D1738,EN$98:EN$128)</f>
        <v>0</v>
      </c>
      <c r="EL1738" s="9"/>
      <c r="EM1738" s="10"/>
      <c r="EN1738" s="11"/>
      <c r="EO1738" s="6">
        <f>SUMIF(EP$98:EP$128,$D1738,ER$98:ER$128)</f>
        <v>0</v>
      </c>
      <c r="EP1738" s="9"/>
      <c r="EQ1738" s="10"/>
      <c r="ER1738" s="11"/>
      <c r="ES1738" s="6">
        <f>SUMIF(ET$98:ET$128,$D1738,EV$98:EV$128)</f>
        <v>0</v>
      </c>
      <c r="ET1738" s="9"/>
      <c r="EU1738" s="10"/>
      <c r="EV1738" s="11"/>
      <c r="EW1738" s="6">
        <f>SUMIF(EX$98:EX$128,$D1738,EZ$98:EZ$128)</f>
        <v>0</v>
      </c>
      <c r="EX1738" s="9"/>
      <c r="EY1738" s="10"/>
      <c r="EZ1738" s="11"/>
      <c r="FA1738" s="6">
        <f>SUMIF(FB$98:FB$128,$D1738,FD$98:FD$128)</f>
        <v>0</v>
      </c>
      <c r="FB1738" s="9"/>
      <c r="FC1738" s="10"/>
      <c r="FD1738" s="11"/>
      <c r="FE1738" s="6">
        <f>SUMIF(FF$98:FF$128,$D1738,FH$98:FH$128)</f>
        <v>0</v>
      </c>
      <c r="FF1738" s="9"/>
      <c r="FG1738" s="10"/>
      <c r="FH1738" s="11"/>
      <c r="FI1738" s="6">
        <f>SUMIF(FJ$98:FJ$128,$D1738,FL$98:FL$128)</f>
        <v>0</v>
      </c>
      <c r="FJ1738" s="9"/>
      <c r="FK1738" s="10"/>
      <c r="FL1738" s="11"/>
      <c r="FM1738" s="6">
        <f>SUMIF(FN$98:FN$128,$D1738,FP$98:FP$128)</f>
        <v>0</v>
      </c>
      <c r="FN1738" s="9"/>
      <c r="FO1738" s="10"/>
      <c r="FP1738" s="11"/>
      <c r="FQ1738" s="6">
        <f>SUMIF(FR$98:FR$128,$D1738,FT$98:FT$128)</f>
        <v>0</v>
      </c>
      <c r="FR1738" s="9"/>
      <c r="FS1738" s="10"/>
      <c r="FT1738" s="11"/>
      <c r="FU1738" s="6">
        <f>SUMIF(FV$98:FV$128,$D1738,FX$98:FX$128)</f>
        <v>0</v>
      </c>
      <c r="FV1738" s="9"/>
      <c r="FW1738" s="10"/>
      <c r="FX1738" s="11"/>
      <c r="FY1738" s="6">
        <f>SUMIF(FZ$98:FZ$128,$D1738,GB$98:GB$128)</f>
        <v>0</v>
      </c>
      <c r="FZ1738" s="9"/>
      <c r="GA1738" s="10"/>
      <c r="GB1738" s="11"/>
      <c r="GC1738" s="6">
        <f>SUMIF(GD$98:GD$128,$D1738,GF$98:GF$128)</f>
        <v>0</v>
      </c>
      <c r="GD1738" s="9"/>
      <c r="GE1738" s="10"/>
      <c r="GF1738" s="11"/>
      <c r="GG1738" s="6">
        <f>SUMIF(GH$98:GH$128,$D1738,GJ$98:GJ$128)</f>
        <v>0</v>
      </c>
      <c r="GH1738" s="9"/>
      <c r="GI1738" s="10"/>
      <c r="GJ1738" s="11"/>
      <c r="GK1738" s="6">
        <f>SUMIF(GL$98:GL$128,$D1738,GN$98:GN$128)</f>
        <v>0</v>
      </c>
      <c r="GL1738" s="9"/>
      <c r="GM1738" s="10"/>
      <c r="GN1738" s="11"/>
      <c r="GO1738" s="6">
        <f>SUMIF(GP$98:GP$128,$D1738,GR$98:GR$128)</f>
        <v>0</v>
      </c>
      <c r="GP1738" s="9"/>
      <c r="GQ1738" s="10"/>
      <c r="GR1738" s="11"/>
      <c r="GS1738" s="6">
        <f>SUMIF(GT$98:GT$128,$D1738,GV$98:GV$128)</f>
        <v>0</v>
      </c>
      <c r="GT1738" s="9"/>
      <c r="GU1738" s="10"/>
      <c r="GV1738" s="20"/>
      <c r="GW1738" s="19">
        <f t="shared" si="39"/>
        <v>0</v>
      </c>
      <c r="GX1738" s="472"/>
      <c r="GY1738" s="473"/>
    </row>
    <row r="1739" spans="1:207" ht="15.75" customHeight="1">
      <c r="A1739" s="236" t="s">
        <v>79</v>
      </c>
      <c r="B1739" s="475"/>
      <c r="C1739" s="287" t="s">
        <v>154</v>
      </c>
      <c r="D1739" s="237" t="s">
        <v>117</v>
      </c>
      <c r="E1739" s="206">
        <f>SUMIF(F$129:F$159,$D1739,H$129:H$159)</f>
        <v>0</v>
      </c>
      <c r="F1739" s="9"/>
      <c r="G1739" s="10"/>
      <c r="H1739" s="11"/>
      <c r="I1739" s="6">
        <f>SUMIF(J$129:J$159,$D1739,L$129:L$159)</f>
        <v>0</v>
      </c>
      <c r="J1739" s="9"/>
      <c r="K1739" s="10"/>
      <c r="L1739" s="11"/>
      <c r="M1739" s="6">
        <f>SUMIF(N$129:N$159,$D1739,P$129:P$159)</f>
        <v>0</v>
      </c>
      <c r="N1739" s="9"/>
      <c r="O1739" s="10"/>
      <c r="P1739" s="11"/>
      <c r="Q1739" s="6">
        <f>SUMIF(R$129:R$159,$D1739,T$129:T$159)</f>
        <v>0</v>
      </c>
      <c r="R1739" s="9"/>
      <c r="S1739" s="10"/>
      <c r="T1739" s="11"/>
      <c r="U1739" s="6">
        <f>SUMIF(V$129:V$159,$D1739,X$129:X$159)</f>
        <v>0</v>
      </c>
      <c r="V1739" s="9"/>
      <c r="W1739" s="10"/>
      <c r="X1739" s="11"/>
      <c r="Y1739" s="6">
        <f>SUMIF(Z$129:Z$159,$D1739,AB$129:AB$159)</f>
        <v>0</v>
      </c>
      <c r="Z1739" s="9"/>
      <c r="AA1739" s="10"/>
      <c r="AB1739" s="11"/>
      <c r="AC1739" s="6">
        <f>SUMIF(AD$129:AD$159,$D1739,AF$129:AF$159)</f>
        <v>0</v>
      </c>
      <c r="AD1739" s="9"/>
      <c r="AE1739" s="10"/>
      <c r="AF1739" s="11"/>
      <c r="AG1739" s="6">
        <f>SUMIF(AH$129:AH$159,$D1739,AJ$129:AJ$159)</f>
        <v>0</v>
      </c>
      <c r="AH1739" s="9"/>
      <c r="AI1739" s="10"/>
      <c r="AJ1739" s="11"/>
      <c r="AK1739" s="6">
        <f>SUMIF(AL$129:AL$159,$D1739,AN$129:AN$159)</f>
        <v>0</v>
      </c>
      <c r="AL1739" s="9"/>
      <c r="AM1739" s="10"/>
      <c r="AN1739" s="11"/>
      <c r="AO1739" s="6">
        <f>SUMIF(AP$129:AP$159,$D1739,AR$129:AR$159)</f>
        <v>0</v>
      </c>
      <c r="AP1739" s="9"/>
      <c r="AQ1739" s="10"/>
      <c r="AR1739" s="11"/>
      <c r="AS1739" s="6">
        <f>SUMIF(AT$129:AT$159,$D1739,AV$129:AV$159)</f>
        <v>0</v>
      </c>
      <c r="AT1739" s="9"/>
      <c r="AU1739" s="10"/>
      <c r="AV1739" s="11"/>
      <c r="AW1739" s="6">
        <f>SUMIF(AX$129:AX$159,$D1739,AZ$129:AZ$159)</f>
        <v>0</v>
      </c>
      <c r="AX1739" s="9"/>
      <c r="AY1739" s="10"/>
      <c r="AZ1739" s="11"/>
      <c r="BA1739" s="6">
        <f>SUMIF(BB$129:BB$159,$D1739,BD$129:BD$159)</f>
        <v>0</v>
      </c>
      <c r="BB1739" s="9"/>
      <c r="BC1739" s="10"/>
      <c r="BD1739" s="11"/>
      <c r="BE1739" s="6">
        <f>SUMIF(BF$129:BF$159,$D1739,BH$129:BH$159)</f>
        <v>0</v>
      </c>
      <c r="BF1739" s="9"/>
      <c r="BG1739" s="10"/>
      <c r="BH1739" s="11"/>
      <c r="BI1739" s="6">
        <f>SUMIF(BJ$129:BJ$159,$D1739,BL$129:BL$159)</f>
        <v>0</v>
      </c>
      <c r="BJ1739" s="9"/>
      <c r="BK1739" s="10"/>
      <c r="BL1739" s="11"/>
      <c r="BM1739" s="6">
        <f>SUMIF(BN$129:BN$159,$D1739,BP$129:BP$159)</f>
        <v>0</v>
      </c>
      <c r="BN1739" s="9"/>
      <c r="BO1739" s="10"/>
      <c r="BP1739" s="11"/>
      <c r="BQ1739" s="6">
        <f>SUMIF(BR$129:BR$159,$D1739,BT$129:BT$159)</f>
        <v>0</v>
      </c>
      <c r="BR1739" s="9"/>
      <c r="BS1739" s="10"/>
      <c r="BT1739" s="11"/>
      <c r="BU1739" s="6">
        <f>SUMIF(BV$129:BV$159,$D1739,BX$129:BX$159)</f>
        <v>0</v>
      </c>
      <c r="BV1739" s="9"/>
      <c r="BW1739" s="10"/>
      <c r="BX1739" s="11"/>
      <c r="BY1739" s="6">
        <f>SUMIF(BZ$129:BZ$159,$D1739,CB$129:CB$159)</f>
        <v>0</v>
      </c>
      <c r="BZ1739" s="9"/>
      <c r="CA1739" s="10"/>
      <c r="CB1739" s="11"/>
      <c r="CC1739" s="6">
        <f>SUMIF(CD$129:CD$159,$D1739,CF$129:CF$159)</f>
        <v>0</v>
      </c>
      <c r="CD1739" s="9"/>
      <c r="CE1739" s="10"/>
      <c r="CF1739" s="11"/>
      <c r="CG1739" s="6">
        <f>SUMIF(CH$129:CH$159,$D1739,CJ$129:CJ$159)</f>
        <v>0</v>
      </c>
      <c r="CH1739" s="9"/>
      <c r="CI1739" s="10"/>
      <c r="CJ1739" s="11"/>
      <c r="CK1739" s="6">
        <f>SUMIF(CL$129:CL$159,$D1739,CN$129:CN$159)</f>
        <v>0</v>
      </c>
      <c r="CL1739" s="9"/>
      <c r="CM1739" s="10"/>
      <c r="CN1739" s="11"/>
      <c r="CO1739" s="6">
        <f>SUMIF(CP$129:CP$159,$D1739,CR$129:CR$159)</f>
        <v>0</v>
      </c>
      <c r="CP1739" s="9"/>
      <c r="CQ1739" s="10"/>
      <c r="CR1739" s="11"/>
      <c r="CS1739" s="6">
        <f>SUMIF(CT$129:CT$159,$D1739,CV$129:CV$159)</f>
        <v>0</v>
      </c>
      <c r="CT1739" s="9"/>
      <c r="CU1739" s="10"/>
      <c r="CV1739" s="11"/>
      <c r="CW1739" s="6">
        <f>SUMIF(CX$129:CX$159,$D1739,CZ$129:CZ$159)</f>
        <v>0</v>
      </c>
      <c r="CX1739" s="9"/>
      <c r="CY1739" s="10"/>
      <c r="CZ1739" s="11"/>
      <c r="DA1739" s="6">
        <f>SUMIF(DB$129:DB$159,$D1739,DD$129:DD$159)</f>
        <v>0</v>
      </c>
      <c r="DB1739" s="9"/>
      <c r="DC1739" s="10"/>
      <c r="DD1739" s="11"/>
      <c r="DE1739" s="6">
        <f>SUMIF(DF$129:DF$159,$D1739,DH$129:DH$159)</f>
        <v>0</v>
      </c>
      <c r="DF1739" s="9"/>
      <c r="DG1739" s="10"/>
      <c r="DH1739" s="11"/>
      <c r="DI1739" s="6">
        <f>SUMIF(DJ$129:DJ$159,$D1739,DL$129:DL$159)</f>
        <v>0</v>
      </c>
      <c r="DJ1739" s="9"/>
      <c r="DK1739" s="10"/>
      <c r="DL1739" s="11"/>
      <c r="DM1739" s="6">
        <f>SUMIF(DN$129:DN$159,$D1739,DP$129:DP$159)</f>
        <v>0</v>
      </c>
      <c r="DN1739" s="9"/>
      <c r="DO1739" s="10"/>
      <c r="DP1739" s="11"/>
      <c r="DQ1739" s="6">
        <f>SUMIF(DR$129:DR$159,$D1739,DT$129:DT$159)</f>
        <v>0</v>
      </c>
      <c r="DR1739" s="9"/>
      <c r="DS1739" s="10"/>
      <c r="DT1739" s="11"/>
      <c r="DU1739" s="6">
        <f>SUMIF(DV$129:DV$159,$D1739,DX$129:DX$159)</f>
        <v>0</v>
      </c>
      <c r="DV1739" s="9"/>
      <c r="DW1739" s="10"/>
      <c r="DX1739" s="11"/>
      <c r="DY1739" s="6">
        <f>SUMIF(DZ$129:DZ$159,$D1739,EB$129:EB$159)</f>
        <v>0</v>
      </c>
      <c r="DZ1739" s="9"/>
      <c r="EA1739" s="10"/>
      <c r="EB1739" s="11"/>
      <c r="EC1739" s="6">
        <f>SUMIF(ED$129:ED$159,$D1739,EF$129:EF$159)</f>
        <v>0</v>
      </c>
      <c r="ED1739" s="9"/>
      <c r="EE1739" s="10"/>
      <c r="EF1739" s="11"/>
      <c r="EG1739" s="6">
        <f>SUMIF(EH$129:EH$159,$D1739,EJ$129:EJ$159)</f>
        <v>0</v>
      </c>
      <c r="EH1739" s="9"/>
      <c r="EI1739" s="10"/>
      <c r="EJ1739" s="11"/>
      <c r="EK1739" s="6">
        <f>SUMIF(EL$129:EL$159,$D1739,EN$129:EN$159)</f>
        <v>0</v>
      </c>
      <c r="EL1739" s="9"/>
      <c r="EM1739" s="10"/>
      <c r="EN1739" s="11"/>
      <c r="EO1739" s="6">
        <f>SUMIF(EP$129:EP$159,$D1739,ER$129:ER$159)</f>
        <v>0</v>
      </c>
      <c r="EP1739" s="9"/>
      <c r="EQ1739" s="10"/>
      <c r="ER1739" s="11"/>
      <c r="ES1739" s="6">
        <f>SUMIF(ET$129:ET$159,$D1739,EV$129:EV$159)</f>
        <v>0</v>
      </c>
      <c r="ET1739" s="9"/>
      <c r="EU1739" s="10"/>
      <c r="EV1739" s="11"/>
      <c r="EW1739" s="6">
        <f>SUMIF(EX$129:EX$159,$D1739,EZ$129:EZ$159)</f>
        <v>0</v>
      </c>
      <c r="EX1739" s="9"/>
      <c r="EY1739" s="10"/>
      <c r="EZ1739" s="11"/>
      <c r="FA1739" s="6">
        <f>SUMIF(FB$129:FB$159,$D1739,FD$129:FD$159)</f>
        <v>0</v>
      </c>
      <c r="FB1739" s="9"/>
      <c r="FC1739" s="10"/>
      <c r="FD1739" s="11"/>
      <c r="FE1739" s="6">
        <f>SUMIF(FF$129:FF$159,$D1739,FH$129:FH$159)</f>
        <v>0</v>
      </c>
      <c r="FF1739" s="9"/>
      <c r="FG1739" s="10"/>
      <c r="FH1739" s="11"/>
      <c r="FI1739" s="6">
        <f>SUMIF(FJ$129:FJ$159,$D1739,FL$129:FL$159)</f>
        <v>0</v>
      </c>
      <c r="FJ1739" s="9"/>
      <c r="FK1739" s="10"/>
      <c r="FL1739" s="11"/>
      <c r="FM1739" s="6">
        <f>SUMIF(FN$129:FN$159,$D1739,FP$129:FP$159)</f>
        <v>0</v>
      </c>
      <c r="FN1739" s="9"/>
      <c r="FO1739" s="10"/>
      <c r="FP1739" s="11"/>
      <c r="FQ1739" s="6">
        <f>SUMIF(FR$129:FR$159,$D1739,FT$129:FT$159)</f>
        <v>0</v>
      </c>
      <c r="FR1739" s="9"/>
      <c r="FS1739" s="10"/>
      <c r="FT1739" s="11"/>
      <c r="FU1739" s="6">
        <f>SUMIF(FV$129:FV$159,$D1739,FX$129:FX$159)</f>
        <v>0</v>
      </c>
      <c r="FV1739" s="9"/>
      <c r="FW1739" s="10"/>
      <c r="FX1739" s="11"/>
      <c r="FY1739" s="6">
        <f>SUMIF(FZ$129:FZ$159,$D1739,GB$129:GB$159)</f>
        <v>0</v>
      </c>
      <c r="FZ1739" s="9"/>
      <c r="GA1739" s="10"/>
      <c r="GB1739" s="11"/>
      <c r="GC1739" s="6">
        <f>SUMIF(GD$129:GD$159,$D1739,GF$129:GF$159)</f>
        <v>0</v>
      </c>
      <c r="GD1739" s="9"/>
      <c r="GE1739" s="10"/>
      <c r="GF1739" s="11"/>
      <c r="GG1739" s="6">
        <f>SUMIF(GH$129:GH$159,$D1739,GJ$129:GJ$159)</f>
        <v>0</v>
      </c>
      <c r="GH1739" s="9"/>
      <c r="GI1739" s="10"/>
      <c r="GJ1739" s="11"/>
      <c r="GK1739" s="6">
        <f>SUMIF(GL$129:GL$159,$D1739,GN$129:GN$159)</f>
        <v>0</v>
      </c>
      <c r="GL1739" s="9"/>
      <c r="GM1739" s="10"/>
      <c r="GN1739" s="11"/>
      <c r="GO1739" s="6">
        <f>SUMIF(GP$129:GP$159,$D1739,GR$129:GR$159)</f>
        <v>0</v>
      </c>
      <c r="GP1739" s="9"/>
      <c r="GQ1739" s="10"/>
      <c r="GR1739" s="11"/>
      <c r="GS1739" s="6">
        <f>SUMIF(GT$129:GT$159,$D1739,GV$129:GV$159)</f>
        <v>0</v>
      </c>
      <c r="GT1739" s="9"/>
      <c r="GU1739" s="10"/>
      <c r="GV1739" s="20"/>
      <c r="GW1739" s="19">
        <f t="shared" ref="GW1739:GW1802" si="40">SUM(E1739:GV1739)</f>
        <v>0</v>
      </c>
      <c r="GX1739" s="472"/>
      <c r="GY1739" s="473"/>
    </row>
    <row r="1740" spans="1:207" ht="15.75" customHeight="1">
      <c r="A1740" s="236" t="s">
        <v>80</v>
      </c>
      <c r="B1740" s="475"/>
      <c r="C1740" s="287" t="s">
        <v>154</v>
      </c>
      <c r="D1740" s="237" t="s">
        <v>117</v>
      </c>
      <c r="E1740" s="206">
        <f>SUMIF(F$160:F$190,$D1740,H$160:H$190)</f>
        <v>0</v>
      </c>
      <c r="F1740" s="9"/>
      <c r="G1740" s="10"/>
      <c r="H1740" s="11"/>
      <c r="I1740" s="6">
        <f>SUMIF(J$160:J$190,$D1740,L$160:L$190)</f>
        <v>0</v>
      </c>
      <c r="J1740" s="9"/>
      <c r="K1740" s="10"/>
      <c r="L1740" s="11"/>
      <c r="M1740" s="6">
        <f>SUMIF(N$160:N$190,$D1740,P$160:P$190)</f>
        <v>0</v>
      </c>
      <c r="N1740" s="9"/>
      <c r="O1740" s="10"/>
      <c r="P1740" s="11"/>
      <c r="Q1740" s="6">
        <f>SUMIF(R$160:R$190,$D1740,T$160:T$190)</f>
        <v>0</v>
      </c>
      <c r="R1740" s="9"/>
      <c r="S1740" s="10"/>
      <c r="T1740" s="11"/>
      <c r="U1740" s="6">
        <f>SUMIF(V$160:V$190,$D1740,X$160:X$190)</f>
        <v>0</v>
      </c>
      <c r="V1740" s="9"/>
      <c r="W1740" s="10"/>
      <c r="X1740" s="11"/>
      <c r="Y1740" s="6">
        <f>SUMIF(Z$160:Z$190,$D1740,AB$160:AB$190)</f>
        <v>0</v>
      </c>
      <c r="Z1740" s="9"/>
      <c r="AA1740" s="10"/>
      <c r="AB1740" s="11"/>
      <c r="AC1740" s="6">
        <f>SUMIF(AD$160:AD$190,$D1740,AF$160:AF$190)</f>
        <v>0</v>
      </c>
      <c r="AD1740" s="9"/>
      <c r="AE1740" s="10"/>
      <c r="AF1740" s="11"/>
      <c r="AG1740" s="6">
        <f>SUMIF(AH$160:AH$190,$D1740,AJ$160:AJ$190)</f>
        <v>0</v>
      </c>
      <c r="AH1740" s="9"/>
      <c r="AI1740" s="10"/>
      <c r="AJ1740" s="11"/>
      <c r="AK1740" s="6">
        <f>SUMIF(AL$160:AL$190,$D1740,AN$160:AN$190)</f>
        <v>0</v>
      </c>
      <c r="AL1740" s="9"/>
      <c r="AM1740" s="10"/>
      <c r="AN1740" s="11"/>
      <c r="AO1740" s="6">
        <f>SUMIF(AP$160:AP$190,$D1740,AR$160:AR$190)</f>
        <v>0</v>
      </c>
      <c r="AP1740" s="9"/>
      <c r="AQ1740" s="10"/>
      <c r="AR1740" s="11"/>
      <c r="AS1740" s="6">
        <f>SUMIF(AT$160:AT$190,$D1740,AV$160:AV$190)</f>
        <v>0</v>
      </c>
      <c r="AT1740" s="9"/>
      <c r="AU1740" s="10"/>
      <c r="AV1740" s="11"/>
      <c r="AW1740" s="6">
        <f>SUMIF(AX$160:AX$190,$D1740,AZ$160:AZ$190)</f>
        <v>0</v>
      </c>
      <c r="AX1740" s="9"/>
      <c r="AY1740" s="10"/>
      <c r="AZ1740" s="11"/>
      <c r="BA1740" s="6">
        <f>SUMIF(BB$160:BB$190,$D1740,BD$160:BD$190)</f>
        <v>0</v>
      </c>
      <c r="BB1740" s="9"/>
      <c r="BC1740" s="10"/>
      <c r="BD1740" s="11"/>
      <c r="BE1740" s="6">
        <f>SUMIF(BF$160:BF$190,$D1740,BH$160:BH$190)</f>
        <v>0</v>
      </c>
      <c r="BF1740" s="9"/>
      <c r="BG1740" s="10"/>
      <c r="BH1740" s="11"/>
      <c r="BI1740" s="6">
        <f>SUMIF(BJ$160:BJ$190,$D1740,BL$160:BL$190)</f>
        <v>0</v>
      </c>
      <c r="BJ1740" s="9"/>
      <c r="BK1740" s="10"/>
      <c r="BL1740" s="11"/>
      <c r="BM1740" s="6">
        <f>SUMIF(BN$160:BN$190,$D1740,BP$160:BP$190)</f>
        <v>0</v>
      </c>
      <c r="BN1740" s="9"/>
      <c r="BO1740" s="10"/>
      <c r="BP1740" s="11"/>
      <c r="BQ1740" s="6">
        <f>SUMIF(BR$160:BR$190,$D1740,BT$160:BT$190)</f>
        <v>0</v>
      </c>
      <c r="BR1740" s="9"/>
      <c r="BS1740" s="10"/>
      <c r="BT1740" s="11"/>
      <c r="BU1740" s="6">
        <f>SUMIF(BV$160:BV$190,$D1740,BX$160:BX$190)</f>
        <v>0</v>
      </c>
      <c r="BV1740" s="9"/>
      <c r="BW1740" s="10"/>
      <c r="BX1740" s="11"/>
      <c r="BY1740" s="6">
        <f>SUMIF(BZ$160:BZ$190,$D1740,CB$160:CB$190)</f>
        <v>0</v>
      </c>
      <c r="BZ1740" s="9"/>
      <c r="CA1740" s="10"/>
      <c r="CB1740" s="11"/>
      <c r="CC1740" s="6">
        <f>SUMIF(CD$160:CD$190,$D1740,CF$160:CF$190)</f>
        <v>0</v>
      </c>
      <c r="CD1740" s="9"/>
      <c r="CE1740" s="10"/>
      <c r="CF1740" s="11"/>
      <c r="CG1740" s="6">
        <f>SUMIF(CH$160:CH$190,$D1740,CJ$160:CJ$190)</f>
        <v>0</v>
      </c>
      <c r="CH1740" s="9"/>
      <c r="CI1740" s="10"/>
      <c r="CJ1740" s="11"/>
      <c r="CK1740" s="6">
        <f>SUMIF(CL$160:CL$190,$D1740,CN$160:CN$190)</f>
        <v>0</v>
      </c>
      <c r="CL1740" s="9"/>
      <c r="CM1740" s="10"/>
      <c r="CN1740" s="11"/>
      <c r="CO1740" s="6">
        <f>SUMIF(CP$160:CP$190,$D1740,CR$160:CR$190)</f>
        <v>0</v>
      </c>
      <c r="CP1740" s="9"/>
      <c r="CQ1740" s="10"/>
      <c r="CR1740" s="11"/>
      <c r="CS1740" s="6">
        <f>SUMIF(CT$160:CT$190,$D1740,CV$160:CV$190)</f>
        <v>0</v>
      </c>
      <c r="CT1740" s="9"/>
      <c r="CU1740" s="10"/>
      <c r="CV1740" s="11"/>
      <c r="CW1740" s="6">
        <f>SUMIF(CX$160:CX$190,$D1740,CZ$160:CZ$190)</f>
        <v>0</v>
      </c>
      <c r="CX1740" s="9"/>
      <c r="CY1740" s="10"/>
      <c r="CZ1740" s="11"/>
      <c r="DA1740" s="6">
        <f>SUMIF(DB$160:DB$190,$D1740,DD$160:DD$190)</f>
        <v>0</v>
      </c>
      <c r="DB1740" s="9"/>
      <c r="DC1740" s="10"/>
      <c r="DD1740" s="11"/>
      <c r="DE1740" s="6">
        <f>SUMIF(DF$160:DF$190,$D1740,DH$160:DH$190)</f>
        <v>0</v>
      </c>
      <c r="DF1740" s="9"/>
      <c r="DG1740" s="10"/>
      <c r="DH1740" s="11"/>
      <c r="DI1740" s="6">
        <f>SUMIF(DJ$160:DJ$190,$D1740,DL$160:DL$190)</f>
        <v>0</v>
      </c>
      <c r="DJ1740" s="9"/>
      <c r="DK1740" s="10"/>
      <c r="DL1740" s="11"/>
      <c r="DM1740" s="6">
        <f>SUMIF(DN$160:DN$190,$D1740,DP$160:DP$190)</f>
        <v>0</v>
      </c>
      <c r="DN1740" s="9"/>
      <c r="DO1740" s="10"/>
      <c r="DP1740" s="11"/>
      <c r="DQ1740" s="6">
        <f>SUMIF(DR$160:DR$190,$D1740,DT$160:DT$190)</f>
        <v>0</v>
      </c>
      <c r="DR1740" s="9"/>
      <c r="DS1740" s="10"/>
      <c r="DT1740" s="11"/>
      <c r="DU1740" s="6">
        <f>SUMIF(DV$160:DV$190,$D1740,DX$160:DX$190)</f>
        <v>0</v>
      </c>
      <c r="DV1740" s="9"/>
      <c r="DW1740" s="10"/>
      <c r="DX1740" s="11"/>
      <c r="DY1740" s="6">
        <f>SUMIF(DZ$160:DZ$190,$D1740,EB$160:EB$190)</f>
        <v>0</v>
      </c>
      <c r="DZ1740" s="9"/>
      <c r="EA1740" s="10"/>
      <c r="EB1740" s="11"/>
      <c r="EC1740" s="6">
        <f>SUMIF(ED$160:ED$190,$D1740,EF$160:EF$190)</f>
        <v>0</v>
      </c>
      <c r="ED1740" s="9"/>
      <c r="EE1740" s="10"/>
      <c r="EF1740" s="11"/>
      <c r="EG1740" s="6">
        <f>SUMIF(EH$160:EH$190,$D1740,EJ$160:EJ$190)</f>
        <v>0</v>
      </c>
      <c r="EH1740" s="9"/>
      <c r="EI1740" s="10"/>
      <c r="EJ1740" s="11"/>
      <c r="EK1740" s="6">
        <f>SUMIF(EL$160:EL$190,$D1740,EN$160:EN$190)</f>
        <v>0</v>
      </c>
      <c r="EL1740" s="9"/>
      <c r="EM1740" s="10"/>
      <c r="EN1740" s="11"/>
      <c r="EO1740" s="6">
        <f>SUMIF(EP$160:EP$190,$D1740,ER$160:ER$190)</f>
        <v>0</v>
      </c>
      <c r="EP1740" s="9"/>
      <c r="EQ1740" s="10"/>
      <c r="ER1740" s="11"/>
      <c r="ES1740" s="6">
        <f>SUMIF(ET$160:ET$190,$D1740,EV$160:EV$190)</f>
        <v>0</v>
      </c>
      <c r="ET1740" s="9"/>
      <c r="EU1740" s="10"/>
      <c r="EV1740" s="11"/>
      <c r="EW1740" s="6">
        <f>SUMIF(EX$160:EX$190,$D1740,EZ$160:EZ$190)</f>
        <v>0</v>
      </c>
      <c r="EX1740" s="9"/>
      <c r="EY1740" s="10"/>
      <c r="EZ1740" s="11"/>
      <c r="FA1740" s="6">
        <f>SUMIF(FB$160:FB$190,$D1740,FD$160:FD$190)</f>
        <v>0</v>
      </c>
      <c r="FB1740" s="9"/>
      <c r="FC1740" s="10"/>
      <c r="FD1740" s="11"/>
      <c r="FE1740" s="6">
        <f>SUMIF(FF$160:FF$190,$D1740,FH$160:FH$190)</f>
        <v>0</v>
      </c>
      <c r="FF1740" s="9"/>
      <c r="FG1740" s="10"/>
      <c r="FH1740" s="11"/>
      <c r="FI1740" s="6">
        <f>SUMIF(FJ$160:FJ$190,$D1740,FL$160:FL$190)</f>
        <v>0</v>
      </c>
      <c r="FJ1740" s="9"/>
      <c r="FK1740" s="10"/>
      <c r="FL1740" s="11"/>
      <c r="FM1740" s="6">
        <f>SUMIF(FN$160:FN$190,$D1740,FP$160:FP$190)</f>
        <v>0</v>
      </c>
      <c r="FN1740" s="9"/>
      <c r="FO1740" s="10"/>
      <c r="FP1740" s="11"/>
      <c r="FQ1740" s="6">
        <f>SUMIF(FR$160:FR$190,$D1740,FT$160:FT$190)</f>
        <v>0</v>
      </c>
      <c r="FR1740" s="9"/>
      <c r="FS1740" s="10"/>
      <c r="FT1740" s="11"/>
      <c r="FU1740" s="6">
        <f>SUMIF(FV$160:FV$190,$D1740,FX$160:FX$190)</f>
        <v>0</v>
      </c>
      <c r="FV1740" s="9"/>
      <c r="FW1740" s="10"/>
      <c r="FX1740" s="11"/>
      <c r="FY1740" s="6">
        <f>SUMIF(FZ$160:FZ$190,$D1740,GB$160:GB$190)</f>
        <v>0</v>
      </c>
      <c r="FZ1740" s="9"/>
      <c r="GA1740" s="10"/>
      <c r="GB1740" s="11"/>
      <c r="GC1740" s="6">
        <f>SUMIF(GD$160:GD$190,$D1740,GF$160:GF$190)</f>
        <v>0</v>
      </c>
      <c r="GD1740" s="9"/>
      <c r="GE1740" s="10"/>
      <c r="GF1740" s="11"/>
      <c r="GG1740" s="6">
        <f>SUMIF(GH$160:GH$190,$D1740,GJ$160:GJ$190)</f>
        <v>0</v>
      </c>
      <c r="GH1740" s="9"/>
      <c r="GI1740" s="10"/>
      <c r="GJ1740" s="11"/>
      <c r="GK1740" s="6">
        <f>SUMIF(GL$160:GL$190,$D1740,GN$160:GN$190)</f>
        <v>0</v>
      </c>
      <c r="GL1740" s="9"/>
      <c r="GM1740" s="10"/>
      <c r="GN1740" s="11"/>
      <c r="GO1740" s="6">
        <f>SUMIF(GP$160:GP$190,$D1740,GR$160:GR$190)</f>
        <v>0</v>
      </c>
      <c r="GP1740" s="9"/>
      <c r="GQ1740" s="10"/>
      <c r="GR1740" s="11"/>
      <c r="GS1740" s="6">
        <f>SUMIF(GT$160:GT$190,$D1740,GV$160:GV$190)</f>
        <v>0</v>
      </c>
      <c r="GT1740" s="9"/>
      <c r="GU1740" s="10"/>
      <c r="GV1740" s="20"/>
      <c r="GW1740" s="19">
        <f t="shared" si="40"/>
        <v>0</v>
      </c>
      <c r="GX1740" s="472"/>
      <c r="GY1740" s="473"/>
    </row>
    <row r="1741" spans="1:207" ht="15.75" customHeight="1">
      <c r="A1741" s="236" t="s">
        <v>81</v>
      </c>
      <c r="B1741" s="475"/>
      <c r="C1741" s="287" t="s">
        <v>154</v>
      </c>
      <c r="D1741" s="237" t="s">
        <v>117</v>
      </c>
      <c r="E1741" s="206">
        <f>SUMIF(F$191:F$221,$D1741,H$191:H$221)</f>
        <v>0</v>
      </c>
      <c r="F1741" s="9"/>
      <c r="G1741" s="10"/>
      <c r="H1741" s="11"/>
      <c r="I1741" s="6">
        <f>SUMIF(J$191:J$221,$D1741,L$191:L$221)</f>
        <v>0</v>
      </c>
      <c r="J1741" s="9"/>
      <c r="K1741" s="10"/>
      <c r="L1741" s="11"/>
      <c r="M1741" s="6">
        <f>SUMIF(N$191:N$221,$D1741,P$191:P$221)</f>
        <v>0</v>
      </c>
      <c r="N1741" s="9"/>
      <c r="O1741" s="10"/>
      <c r="P1741" s="11"/>
      <c r="Q1741" s="6">
        <f>SUMIF(R$191:R$221,$D1741,T$191:T$221)</f>
        <v>0</v>
      </c>
      <c r="R1741" s="9"/>
      <c r="S1741" s="10"/>
      <c r="T1741" s="11"/>
      <c r="U1741" s="6">
        <f>SUMIF(V$191:V$221,$D1741,X$191:X$221)</f>
        <v>0</v>
      </c>
      <c r="V1741" s="9"/>
      <c r="W1741" s="10"/>
      <c r="X1741" s="11"/>
      <c r="Y1741" s="6">
        <f>SUMIF(Z$191:Z$221,$D1741,AB$191:AB$221)</f>
        <v>0</v>
      </c>
      <c r="Z1741" s="9"/>
      <c r="AA1741" s="10"/>
      <c r="AB1741" s="11"/>
      <c r="AC1741" s="6">
        <f>SUMIF(AD$191:AD$221,$D1741,AF$191:AF$221)</f>
        <v>0</v>
      </c>
      <c r="AD1741" s="9"/>
      <c r="AE1741" s="10"/>
      <c r="AF1741" s="11"/>
      <c r="AG1741" s="6">
        <f>SUMIF(AH$191:AH$221,$D1741,AJ$191:AJ$221)</f>
        <v>0</v>
      </c>
      <c r="AH1741" s="9"/>
      <c r="AI1741" s="10"/>
      <c r="AJ1741" s="11"/>
      <c r="AK1741" s="6">
        <f>SUMIF(AL$191:AL$221,$D1741,AN$191:AN$221)</f>
        <v>0</v>
      </c>
      <c r="AL1741" s="9"/>
      <c r="AM1741" s="10"/>
      <c r="AN1741" s="11"/>
      <c r="AO1741" s="6">
        <f>SUMIF(AP$191:AP$221,$D1741,AR$191:AR$221)</f>
        <v>0</v>
      </c>
      <c r="AP1741" s="9"/>
      <c r="AQ1741" s="10"/>
      <c r="AR1741" s="11"/>
      <c r="AS1741" s="6">
        <f>SUMIF(AT$191:AT$221,$D1741,AV$191:AV$221)</f>
        <v>0</v>
      </c>
      <c r="AT1741" s="9"/>
      <c r="AU1741" s="10"/>
      <c r="AV1741" s="11"/>
      <c r="AW1741" s="6">
        <f>SUMIF(AX$191:AX$221,$D1741,AZ$191:AZ$221)</f>
        <v>0</v>
      </c>
      <c r="AX1741" s="9"/>
      <c r="AY1741" s="10"/>
      <c r="AZ1741" s="11"/>
      <c r="BA1741" s="6">
        <f>SUMIF(BB$191:BB$221,$D1741,BD$191:BD$221)</f>
        <v>0</v>
      </c>
      <c r="BB1741" s="9"/>
      <c r="BC1741" s="10"/>
      <c r="BD1741" s="11"/>
      <c r="BE1741" s="6">
        <f>SUMIF(BF$191:BF$221,$D1741,BH$191:BH$221)</f>
        <v>0</v>
      </c>
      <c r="BF1741" s="9"/>
      <c r="BG1741" s="10"/>
      <c r="BH1741" s="11"/>
      <c r="BI1741" s="6">
        <f>SUMIF(BJ$191:BJ$221,$D1741,BL$191:BL$221)</f>
        <v>0</v>
      </c>
      <c r="BJ1741" s="9"/>
      <c r="BK1741" s="10"/>
      <c r="BL1741" s="11"/>
      <c r="BM1741" s="6">
        <f>SUMIF(BN$191:BN$221,$D1741,BP$191:BP$221)</f>
        <v>0</v>
      </c>
      <c r="BN1741" s="9"/>
      <c r="BO1741" s="10"/>
      <c r="BP1741" s="11"/>
      <c r="BQ1741" s="6">
        <f>SUMIF(BR$191:BR$221,$D1741,BT$191:BT$221)</f>
        <v>0</v>
      </c>
      <c r="BR1741" s="9"/>
      <c r="BS1741" s="10"/>
      <c r="BT1741" s="11"/>
      <c r="BU1741" s="6">
        <f>SUMIF(BV$191:BV$221,$D1741,BX$191:BX$221)</f>
        <v>0</v>
      </c>
      <c r="BV1741" s="9"/>
      <c r="BW1741" s="10"/>
      <c r="BX1741" s="11"/>
      <c r="BY1741" s="6">
        <f>SUMIF(BZ$191:BZ$221,$D1741,CB$191:CB$221)</f>
        <v>0</v>
      </c>
      <c r="BZ1741" s="9"/>
      <c r="CA1741" s="10"/>
      <c r="CB1741" s="11"/>
      <c r="CC1741" s="6">
        <f>SUMIF(CD$191:CD$221,$D1741,CF$191:CF$221)</f>
        <v>0</v>
      </c>
      <c r="CD1741" s="9"/>
      <c r="CE1741" s="10"/>
      <c r="CF1741" s="11"/>
      <c r="CG1741" s="6">
        <f>SUMIF(CH$191:CH$221,$D1741,CJ$191:CJ$221)</f>
        <v>0</v>
      </c>
      <c r="CH1741" s="9"/>
      <c r="CI1741" s="10"/>
      <c r="CJ1741" s="11"/>
      <c r="CK1741" s="6">
        <f>SUMIF(CL$191:CL$221,$D1741,CN$191:CN$221)</f>
        <v>0</v>
      </c>
      <c r="CL1741" s="9"/>
      <c r="CM1741" s="10"/>
      <c r="CN1741" s="11"/>
      <c r="CO1741" s="6">
        <f>SUMIF(CP$191:CP$221,$D1741,CR$191:CR$221)</f>
        <v>0</v>
      </c>
      <c r="CP1741" s="9"/>
      <c r="CQ1741" s="10"/>
      <c r="CR1741" s="11"/>
      <c r="CS1741" s="6">
        <f>SUMIF(CT$191:CT$221,$D1741,CV$191:CV$221)</f>
        <v>0</v>
      </c>
      <c r="CT1741" s="9"/>
      <c r="CU1741" s="10"/>
      <c r="CV1741" s="11"/>
      <c r="CW1741" s="6">
        <f>SUMIF(CX$191:CX$221,$D1741,CZ$191:CZ$221)</f>
        <v>0</v>
      </c>
      <c r="CX1741" s="9"/>
      <c r="CY1741" s="10"/>
      <c r="CZ1741" s="11"/>
      <c r="DA1741" s="6">
        <f>SUMIF(DB$191:DB$221,$D1741,DD$191:DD$221)</f>
        <v>0</v>
      </c>
      <c r="DB1741" s="9"/>
      <c r="DC1741" s="10"/>
      <c r="DD1741" s="11"/>
      <c r="DE1741" s="6">
        <f>SUMIF(DF$191:DF$221,$D1741,DH$191:DH$221)</f>
        <v>0</v>
      </c>
      <c r="DF1741" s="9"/>
      <c r="DG1741" s="10"/>
      <c r="DH1741" s="11"/>
      <c r="DI1741" s="6">
        <f>SUMIF(DJ$191:DJ$221,$D1741,DL$191:DL$221)</f>
        <v>0</v>
      </c>
      <c r="DJ1741" s="9"/>
      <c r="DK1741" s="10"/>
      <c r="DL1741" s="11"/>
      <c r="DM1741" s="6">
        <f>SUMIF(DN$191:DN$221,$D1741,DP$191:DP$221)</f>
        <v>0</v>
      </c>
      <c r="DN1741" s="9"/>
      <c r="DO1741" s="10"/>
      <c r="DP1741" s="11"/>
      <c r="DQ1741" s="6">
        <f>SUMIF(DR$191:DR$221,$D1741,DT$191:DT$221)</f>
        <v>0</v>
      </c>
      <c r="DR1741" s="9"/>
      <c r="DS1741" s="10"/>
      <c r="DT1741" s="11"/>
      <c r="DU1741" s="6">
        <f>SUMIF(DV$191:DV$221,$D1741,DX$191:DX$221)</f>
        <v>0</v>
      </c>
      <c r="DV1741" s="9"/>
      <c r="DW1741" s="10"/>
      <c r="DX1741" s="11"/>
      <c r="DY1741" s="6">
        <f>SUMIF(DZ$191:DZ$221,$D1741,EB$191:EB$221)</f>
        <v>0</v>
      </c>
      <c r="DZ1741" s="9"/>
      <c r="EA1741" s="10"/>
      <c r="EB1741" s="11"/>
      <c r="EC1741" s="6">
        <f>SUMIF(ED$191:ED$221,$D1741,EF$191:EF$221)</f>
        <v>0</v>
      </c>
      <c r="ED1741" s="9"/>
      <c r="EE1741" s="10"/>
      <c r="EF1741" s="11"/>
      <c r="EG1741" s="6">
        <f>SUMIF(EH$191:EH$221,$D1741,EJ$191:EJ$221)</f>
        <v>0</v>
      </c>
      <c r="EH1741" s="9"/>
      <c r="EI1741" s="10"/>
      <c r="EJ1741" s="11"/>
      <c r="EK1741" s="6">
        <f>SUMIF(EL$191:EL$221,$D1741,EN$191:EN$221)</f>
        <v>0</v>
      </c>
      <c r="EL1741" s="9"/>
      <c r="EM1741" s="10"/>
      <c r="EN1741" s="11"/>
      <c r="EO1741" s="6">
        <f>SUMIF(EP$191:EP$221,$D1741,ER$191:ER$221)</f>
        <v>0</v>
      </c>
      <c r="EP1741" s="9"/>
      <c r="EQ1741" s="10"/>
      <c r="ER1741" s="11"/>
      <c r="ES1741" s="6">
        <f>SUMIF(ET$191:ET$221,$D1741,EV$191:EV$221)</f>
        <v>0</v>
      </c>
      <c r="ET1741" s="9"/>
      <c r="EU1741" s="10"/>
      <c r="EV1741" s="11"/>
      <c r="EW1741" s="6">
        <f>SUMIF(EX$191:EX$221,$D1741,EZ$191:EZ$221)</f>
        <v>0</v>
      </c>
      <c r="EX1741" s="9"/>
      <c r="EY1741" s="10"/>
      <c r="EZ1741" s="11"/>
      <c r="FA1741" s="6">
        <f>SUMIF(FB$191:FB$221,$D1741,FD$191:FD$221)</f>
        <v>0</v>
      </c>
      <c r="FB1741" s="9"/>
      <c r="FC1741" s="10"/>
      <c r="FD1741" s="11"/>
      <c r="FE1741" s="6">
        <f>SUMIF(FF$191:FF$221,$D1741,FH$191:FH$221)</f>
        <v>0</v>
      </c>
      <c r="FF1741" s="9"/>
      <c r="FG1741" s="10"/>
      <c r="FH1741" s="11"/>
      <c r="FI1741" s="6">
        <f>SUMIF(FJ$191:FJ$221,$D1741,FL$191:FL$221)</f>
        <v>0</v>
      </c>
      <c r="FJ1741" s="9"/>
      <c r="FK1741" s="10"/>
      <c r="FL1741" s="11"/>
      <c r="FM1741" s="6">
        <f>SUMIF(FN$191:FN$221,$D1741,FP$191:FP$221)</f>
        <v>0</v>
      </c>
      <c r="FN1741" s="9"/>
      <c r="FO1741" s="10"/>
      <c r="FP1741" s="11"/>
      <c r="FQ1741" s="6">
        <f>SUMIF(FR$191:FR$221,$D1741,FT$191:FT$221)</f>
        <v>0</v>
      </c>
      <c r="FR1741" s="9"/>
      <c r="FS1741" s="10"/>
      <c r="FT1741" s="11"/>
      <c r="FU1741" s="6">
        <f>SUMIF(FV$191:FV$221,$D1741,FX$191:FX$221)</f>
        <v>0</v>
      </c>
      <c r="FV1741" s="9"/>
      <c r="FW1741" s="10"/>
      <c r="FX1741" s="11"/>
      <c r="FY1741" s="6">
        <f>SUMIF(FZ$191:FZ$221,$D1741,GB$191:GB$221)</f>
        <v>0</v>
      </c>
      <c r="FZ1741" s="9"/>
      <c r="GA1741" s="10"/>
      <c r="GB1741" s="11"/>
      <c r="GC1741" s="6">
        <f>SUMIF(GD$191:GD$221,$D1741,GF$191:GF$221)</f>
        <v>0</v>
      </c>
      <c r="GD1741" s="9"/>
      <c r="GE1741" s="10"/>
      <c r="GF1741" s="11"/>
      <c r="GG1741" s="6">
        <f>SUMIF(GH$191:GH$221,$D1741,GJ$191:GJ$221)</f>
        <v>0</v>
      </c>
      <c r="GH1741" s="9"/>
      <c r="GI1741" s="10"/>
      <c r="GJ1741" s="11"/>
      <c r="GK1741" s="6">
        <f>SUMIF(GL$191:GL$221,$D1741,GN$191:GN$221)</f>
        <v>0</v>
      </c>
      <c r="GL1741" s="9"/>
      <c r="GM1741" s="10"/>
      <c r="GN1741" s="11"/>
      <c r="GO1741" s="6">
        <f>SUMIF(GP$191:GP$221,$D1741,GR$191:GR$221)</f>
        <v>0</v>
      </c>
      <c r="GP1741" s="9"/>
      <c r="GQ1741" s="10"/>
      <c r="GR1741" s="11"/>
      <c r="GS1741" s="6">
        <f>SUMIF(GT$191:GT$221,$D1741,GV$191:GV$221)</f>
        <v>0</v>
      </c>
      <c r="GT1741" s="9"/>
      <c r="GU1741" s="10"/>
      <c r="GV1741" s="20"/>
      <c r="GW1741" s="19">
        <f t="shared" si="40"/>
        <v>0</v>
      </c>
      <c r="GX1741" s="472"/>
      <c r="GY1741" s="473"/>
    </row>
    <row r="1742" spans="1:207" ht="15.75" customHeight="1">
      <c r="A1742" s="236" t="s">
        <v>82</v>
      </c>
      <c r="B1742" s="475"/>
      <c r="C1742" s="287" t="s">
        <v>154</v>
      </c>
      <c r="D1742" s="237" t="s">
        <v>117</v>
      </c>
      <c r="E1742" s="206">
        <f>SUMIF(F$222:F$252,$D1742,H$222:H$252)</f>
        <v>0</v>
      </c>
      <c r="F1742" s="9"/>
      <c r="G1742" s="10"/>
      <c r="H1742" s="11"/>
      <c r="I1742" s="6">
        <f>SUMIF(J$222:J$252,$D1742,L$222:L$252)</f>
        <v>0</v>
      </c>
      <c r="J1742" s="9"/>
      <c r="K1742" s="10"/>
      <c r="L1742" s="11"/>
      <c r="M1742" s="6">
        <f>SUMIF(N$222:N$252,$D1742,P$222:P$252)</f>
        <v>0</v>
      </c>
      <c r="N1742" s="9"/>
      <c r="O1742" s="10"/>
      <c r="P1742" s="11"/>
      <c r="Q1742" s="6">
        <f>SUMIF(R$222:R$252,$D1742,T$222:T$252)</f>
        <v>0</v>
      </c>
      <c r="R1742" s="9"/>
      <c r="S1742" s="10"/>
      <c r="T1742" s="11"/>
      <c r="U1742" s="6">
        <f>SUMIF(V$222:V$252,$D1742,X$222:X$252)</f>
        <v>0</v>
      </c>
      <c r="V1742" s="9"/>
      <c r="W1742" s="10"/>
      <c r="X1742" s="11"/>
      <c r="Y1742" s="6">
        <f>SUMIF(Z$222:Z$252,$D1742,AB$222:AB$252)</f>
        <v>0</v>
      </c>
      <c r="Z1742" s="9"/>
      <c r="AA1742" s="10"/>
      <c r="AB1742" s="11"/>
      <c r="AC1742" s="6">
        <f>SUMIF(AD$222:AD$252,$D1742,AF$222:AF$252)</f>
        <v>0</v>
      </c>
      <c r="AD1742" s="9"/>
      <c r="AE1742" s="10"/>
      <c r="AF1742" s="11"/>
      <c r="AG1742" s="6">
        <f>SUMIF(AH$222:AH$252,$D1742,AJ$222:AJ$252)</f>
        <v>0</v>
      </c>
      <c r="AH1742" s="9"/>
      <c r="AI1742" s="10"/>
      <c r="AJ1742" s="11"/>
      <c r="AK1742" s="6">
        <f>SUMIF(AL$222:AL$252,$D1742,AN$222:AN$252)</f>
        <v>0</v>
      </c>
      <c r="AL1742" s="9"/>
      <c r="AM1742" s="10"/>
      <c r="AN1742" s="11"/>
      <c r="AO1742" s="6">
        <f>SUMIF(AP$222:AP$252,$D1742,AR$222:AR$252)</f>
        <v>0</v>
      </c>
      <c r="AP1742" s="9"/>
      <c r="AQ1742" s="10"/>
      <c r="AR1742" s="11"/>
      <c r="AS1742" s="6">
        <f>SUMIF(AT$222:AT$252,$D1742,AV$222:AV$252)</f>
        <v>0</v>
      </c>
      <c r="AT1742" s="9"/>
      <c r="AU1742" s="10"/>
      <c r="AV1742" s="11"/>
      <c r="AW1742" s="6">
        <f>SUMIF(AX$222:AX$252,$D1742,AZ$222:AZ$252)</f>
        <v>0</v>
      </c>
      <c r="AX1742" s="9"/>
      <c r="AY1742" s="10"/>
      <c r="AZ1742" s="11"/>
      <c r="BA1742" s="6">
        <f>SUMIF(BB$222:BB$252,$D1742,BD$222:BD$252)</f>
        <v>0</v>
      </c>
      <c r="BB1742" s="9"/>
      <c r="BC1742" s="10"/>
      <c r="BD1742" s="11"/>
      <c r="BE1742" s="6">
        <f>SUMIF(BF$222:BF$252,$D1742,BH$222:BH$252)</f>
        <v>0</v>
      </c>
      <c r="BF1742" s="9"/>
      <c r="BG1742" s="10"/>
      <c r="BH1742" s="11"/>
      <c r="BI1742" s="6">
        <f>SUMIF(BJ$222:BJ$252,$D1742,BL$222:BL$252)</f>
        <v>0</v>
      </c>
      <c r="BJ1742" s="9"/>
      <c r="BK1742" s="10"/>
      <c r="BL1742" s="11"/>
      <c r="BM1742" s="6">
        <f>SUMIF(BN$222:BN$252,$D1742,BP$222:BP$252)</f>
        <v>0</v>
      </c>
      <c r="BN1742" s="9"/>
      <c r="BO1742" s="10"/>
      <c r="BP1742" s="11"/>
      <c r="BQ1742" s="6">
        <f>SUMIF(BR$222:BR$252,$D1742,BT$222:BT$252)</f>
        <v>0</v>
      </c>
      <c r="BR1742" s="9"/>
      <c r="BS1742" s="10"/>
      <c r="BT1742" s="11"/>
      <c r="BU1742" s="6">
        <f>SUMIF(BV$222:BV$252,$D1742,BX$222:BX$252)</f>
        <v>0</v>
      </c>
      <c r="BV1742" s="9"/>
      <c r="BW1742" s="10"/>
      <c r="BX1742" s="11"/>
      <c r="BY1742" s="6">
        <f>SUMIF(BZ$222:BZ$252,$D1742,CB$222:CB$252)</f>
        <v>0</v>
      </c>
      <c r="BZ1742" s="9"/>
      <c r="CA1742" s="10"/>
      <c r="CB1742" s="11"/>
      <c r="CC1742" s="6">
        <f>SUMIF(CD$222:CD$252,$D1742,CF$222:CF$252)</f>
        <v>0</v>
      </c>
      <c r="CD1742" s="9"/>
      <c r="CE1742" s="10"/>
      <c r="CF1742" s="11"/>
      <c r="CG1742" s="6">
        <f>SUMIF(CH$222:CH$252,$D1742,CJ$222:CJ$252)</f>
        <v>0</v>
      </c>
      <c r="CH1742" s="9"/>
      <c r="CI1742" s="10"/>
      <c r="CJ1742" s="11"/>
      <c r="CK1742" s="6">
        <f>SUMIF(CL$222:CL$252,$D1742,CN$222:CN$252)</f>
        <v>0</v>
      </c>
      <c r="CL1742" s="9"/>
      <c r="CM1742" s="10"/>
      <c r="CN1742" s="11"/>
      <c r="CO1742" s="6">
        <f>SUMIF(CP$222:CP$252,$D1742,CR$222:CR$252)</f>
        <v>0</v>
      </c>
      <c r="CP1742" s="9"/>
      <c r="CQ1742" s="10"/>
      <c r="CR1742" s="11"/>
      <c r="CS1742" s="6">
        <f>SUMIF(CT$222:CT$252,$D1742,CV$222:CV$252)</f>
        <v>0</v>
      </c>
      <c r="CT1742" s="9"/>
      <c r="CU1742" s="10"/>
      <c r="CV1742" s="11"/>
      <c r="CW1742" s="6">
        <f>SUMIF(CX$222:CX$252,$D1742,CZ$222:CZ$252)</f>
        <v>0</v>
      </c>
      <c r="CX1742" s="9"/>
      <c r="CY1742" s="10"/>
      <c r="CZ1742" s="11"/>
      <c r="DA1742" s="6">
        <f>SUMIF(DB$222:DB$252,$D1742,DD$222:DD$252)</f>
        <v>0</v>
      </c>
      <c r="DB1742" s="9"/>
      <c r="DC1742" s="10"/>
      <c r="DD1742" s="11"/>
      <c r="DE1742" s="6">
        <f>SUMIF(DF$222:DF$252,$D1742,DH$222:DH$252)</f>
        <v>0</v>
      </c>
      <c r="DF1742" s="9"/>
      <c r="DG1742" s="10"/>
      <c r="DH1742" s="11"/>
      <c r="DI1742" s="6">
        <f>SUMIF(DJ$222:DJ$252,$D1742,DL$222:DL$252)</f>
        <v>0</v>
      </c>
      <c r="DJ1742" s="9"/>
      <c r="DK1742" s="10"/>
      <c r="DL1742" s="11"/>
      <c r="DM1742" s="6">
        <f>SUMIF(DN$222:DN$252,$D1742,DP$222:DP$252)</f>
        <v>0</v>
      </c>
      <c r="DN1742" s="9"/>
      <c r="DO1742" s="10"/>
      <c r="DP1742" s="11"/>
      <c r="DQ1742" s="6">
        <f>SUMIF(DR$222:DR$252,$D1742,DT$222:DT$252)</f>
        <v>0</v>
      </c>
      <c r="DR1742" s="9"/>
      <c r="DS1742" s="10"/>
      <c r="DT1742" s="11"/>
      <c r="DU1742" s="6">
        <f>SUMIF(DV$222:DV$252,$D1742,DX$222:DX$252)</f>
        <v>0</v>
      </c>
      <c r="DV1742" s="9"/>
      <c r="DW1742" s="10"/>
      <c r="DX1742" s="11"/>
      <c r="DY1742" s="6">
        <f>SUMIF(DZ$222:DZ$252,$D1742,EB$222:EB$252)</f>
        <v>0</v>
      </c>
      <c r="DZ1742" s="9"/>
      <c r="EA1742" s="10"/>
      <c r="EB1742" s="11"/>
      <c r="EC1742" s="6">
        <f>SUMIF(ED$222:ED$252,$D1742,EF$222:EF$252)</f>
        <v>0</v>
      </c>
      <c r="ED1742" s="9"/>
      <c r="EE1742" s="10"/>
      <c r="EF1742" s="11"/>
      <c r="EG1742" s="6">
        <f>SUMIF(EH$222:EH$252,$D1742,EJ$222:EJ$252)</f>
        <v>0</v>
      </c>
      <c r="EH1742" s="9"/>
      <c r="EI1742" s="10"/>
      <c r="EJ1742" s="11"/>
      <c r="EK1742" s="6">
        <f>SUMIF(EL$222:EL$252,$D1742,EN$222:EN$252)</f>
        <v>0</v>
      </c>
      <c r="EL1742" s="9"/>
      <c r="EM1742" s="10"/>
      <c r="EN1742" s="11"/>
      <c r="EO1742" s="6">
        <f>SUMIF(EP$222:EP$252,$D1742,ER$222:ER$252)</f>
        <v>0</v>
      </c>
      <c r="EP1742" s="9"/>
      <c r="EQ1742" s="10"/>
      <c r="ER1742" s="11"/>
      <c r="ES1742" s="6">
        <f>SUMIF(ET$222:ET$252,$D1742,EV$222:EV$252)</f>
        <v>0</v>
      </c>
      <c r="ET1742" s="9"/>
      <c r="EU1742" s="10"/>
      <c r="EV1742" s="11"/>
      <c r="EW1742" s="6">
        <f>SUMIF(EX$222:EX$252,$D1742,EZ$222:EZ$252)</f>
        <v>0</v>
      </c>
      <c r="EX1742" s="9"/>
      <c r="EY1742" s="10"/>
      <c r="EZ1742" s="11"/>
      <c r="FA1742" s="6">
        <f>SUMIF(FB$222:FB$252,$D1742,FD$222:FD$252)</f>
        <v>0</v>
      </c>
      <c r="FB1742" s="9"/>
      <c r="FC1742" s="10"/>
      <c r="FD1742" s="11"/>
      <c r="FE1742" s="6">
        <f>SUMIF(FF$222:FF$252,$D1742,FH$222:FH$252)</f>
        <v>0</v>
      </c>
      <c r="FF1742" s="9"/>
      <c r="FG1742" s="10"/>
      <c r="FH1742" s="11"/>
      <c r="FI1742" s="6">
        <f>SUMIF(FJ$222:FJ$252,$D1742,FL$222:FL$252)</f>
        <v>0</v>
      </c>
      <c r="FJ1742" s="9"/>
      <c r="FK1742" s="10"/>
      <c r="FL1742" s="11"/>
      <c r="FM1742" s="6">
        <f>SUMIF(FN$222:FN$252,$D1742,FP$222:FP$252)</f>
        <v>0</v>
      </c>
      <c r="FN1742" s="9"/>
      <c r="FO1742" s="10"/>
      <c r="FP1742" s="11"/>
      <c r="FQ1742" s="6">
        <f>SUMIF(FR$222:FR$252,$D1742,FT$222:FT$252)</f>
        <v>0</v>
      </c>
      <c r="FR1742" s="9"/>
      <c r="FS1742" s="10"/>
      <c r="FT1742" s="11"/>
      <c r="FU1742" s="6">
        <f>SUMIF(FV$222:FV$252,$D1742,FX$222:FX$252)</f>
        <v>0</v>
      </c>
      <c r="FV1742" s="9"/>
      <c r="FW1742" s="10"/>
      <c r="FX1742" s="11"/>
      <c r="FY1742" s="6">
        <f>SUMIF(FZ$222:FZ$252,$D1742,GB$222:GB$252)</f>
        <v>0</v>
      </c>
      <c r="FZ1742" s="9"/>
      <c r="GA1742" s="10"/>
      <c r="GB1742" s="11"/>
      <c r="GC1742" s="6">
        <f>SUMIF(GD$222:GD$252,$D1742,GF$222:GF$252)</f>
        <v>0</v>
      </c>
      <c r="GD1742" s="9"/>
      <c r="GE1742" s="10"/>
      <c r="GF1742" s="11"/>
      <c r="GG1742" s="6">
        <f>SUMIF(GH$222:GH$252,$D1742,GJ$222:GJ$252)</f>
        <v>0</v>
      </c>
      <c r="GH1742" s="9"/>
      <c r="GI1742" s="10"/>
      <c r="GJ1742" s="11"/>
      <c r="GK1742" s="6">
        <f>SUMIF(GL$222:GL$252,$D1742,GN$222:GN$252)</f>
        <v>0</v>
      </c>
      <c r="GL1742" s="9"/>
      <c r="GM1742" s="10"/>
      <c r="GN1742" s="11"/>
      <c r="GO1742" s="6">
        <f>SUMIF(GP$222:GP$252,$D1742,GR$222:GR$252)</f>
        <v>0</v>
      </c>
      <c r="GP1742" s="9"/>
      <c r="GQ1742" s="10"/>
      <c r="GR1742" s="11"/>
      <c r="GS1742" s="6">
        <f>SUMIF(GT$222:GT$252,$D1742,GV$222:GV$252)</f>
        <v>0</v>
      </c>
      <c r="GT1742" s="9"/>
      <c r="GU1742" s="10"/>
      <c r="GV1742" s="20"/>
      <c r="GW1742" s="19">
        <f t="shared" si="40"/>
        <v>0</v>
      </c>
      <c r="GX1742" s="472"/>
      <c r="GY1742" s="473"/>
    </row>
    <row r="1743" spans="1:207" ht="15.75" customHeight="1">
      <c r="A1743" s="236" t="s">
        <v>83</v>
      </c>
      <c r="B1743" s="475"/>
      <c r="C1743" s="287" t="s">
        <v>154</v>
      </c>
      <c r="D1743" s="237" t="s">
        <v>117</v>
      </c>
      <c r="E1743" s="206">
        <f>SUMIF(F$253:F$283,$D1743,H$253:H$283)</f>
        <v>0</v>
      </c>
      <c r="F1743" s="9"/>
      <c r="G1743" s="10"/>
      <c r="H1743" s="11"/>
      <c r="I1743" s="6">
        <f>SUMIF(J$253:J$283,$D1743,L$253:L$283)</f>
        <v>0</v>
      </c>
      <c r="J1743" s="9"/>
      <c r="K1743" s="10"/>
      <c r="L1743" s="11"/>
      <c r="M1743" s="6">
        <f>SUMIF(N$253:N$283,$D1743,P$253:P$283)</f>
        <v>0</v>
      </c>
      <c r="N1743" s="9"/>
      <c r="O1743" s="10"/>
      <c r="P1743" s="11"/>
      <c r="Q1743" s="6">
        <f>SUMIF(R$253:R$283,$D1743,T$253:T$283)</f>
        <v>0</v>
      </c>
      <c r="R1743" s="9"/>
      <c r="S1743" s="10"/>
      <c r="T1743" s="11"/>
      <c r="U1743" s="6">
        <f>SUMIF(V$253:V$283,$D1743,X$253:X$283)</f>
        <v>0</v>
      </c>
      <c r="V1743" s="9"/>
      <c r="W1743" s="10"/>
      <c r="X1743" s="11"/>
      <c r="Y1743" s="6">
        <f>SUMIF(Z$253:Z$283,$D1743,AB$253:AB$283)</f>
        <v>0</v>
      </c>
      <c r="Z1743" s="9"/>
      <c r="AA1743" s="10"/>
      <c r="AB1743" s="11"/>
      <c r="AC1743" s="6">
        <f>SUMIF(AD$253:AD$283,$D1743,AF$253:AF$283)</f>
        <v>0</v>
      </c>
      <c r="AD1743" s="9"/>
      <c r="AE1743" s="10"/>
      <c r="AF1743" s="11"/>
      <c r="AG1743" s="6">
        <f>SUMIF(AH$253:AH$283,$D1743,AJ$253:AJ$283)</f>
        <v>0</v>
      </c>
      <c r="AH1743" s="9"/>
      <c r="AI1743" s="10"/>
      <c r="AJ1743" s="11"/>
      <c r="AK1743" s="6">
        <f>SUMIF(AL$253:AL$283,$D1743,AN$253:AN$283)</f>
        <v>0</v>
      </c>
      <c r="AL1743" s="9"/>
      <c r="AM1743" s="10"/>
      <c r="AN1743" s="11"/>
      <c r="AO1743" s="6">
        <f>SUMIF(AP$253:AP$283,$D1743,AR$253:AR$283)</f>
        <v>0</v>
      </c>
      <c r="AP1743" s="9"/>
      <c r="AQ1743" s="10"/>
      <c r="AR1743" s="11"/>
      <c r="AS1743" s="6">
        <f>SUMIF(AT$253:AT$283,$D1743,AV$253:AV$283)</f>
        <v>0</v>
      </c>
      <c r="AT1743" s="9"/>
      <c r="AU1743" s="10"/>
      <c r="AV1743" s="11"/>
      <c r="AW1743" s="6">
        <f>SUMIF(AX$253:AX$283,$D1743,AZ$253:AZ$283)</f>
        <v>0</v>
      </c>
      <c r="AX1743" s="9"/>
      <c r="AY1743" s="10"/>
      <c r="AZ1743" s="11"/>
      <c r="BA1743" s="6">
        <f>SUMIF(BB$253:BB$283,$D1743,BD$253:BD$283)</f>
        <v>0</v>
      </c>
      <c r="BB1743" s="9"/>
      <c r="BC1743" s="10"/>
      <c r="BD1743" s="11"/>
      <c r="BE1743" s="6">
        <f>SUMIF(BF$253:BF$283,$D1743,BH$253:BH$283)</f>
        <v>0</v>
      </c>
      <c r="BF1743" s="9"/>
      <c r="BG1743" s="10"/>
      <c r="BH1743" s="11"/>
      <c r="BI1743" s="6">
        <f>SUMIF(BJ$253:BJ$283,$D1743,BL$253:BL$283)</f>
        <v>0</v>
      </c>
      <c r="BJ1743" s="9"/>
      <c r="BK1743" s="10"/>
      <c r="BL1743" s="11"/>
      <c r="BM1743" s="6">
        <f>SUMIF(BN$253:BN$283,$D1743,BP$253:BP$283)</f>
        <v>0</v>
      </c>
      <c r="BN1743" s="9"/>
      <c r="BO1743" s="10"/>
      <c r="BP1743" s="11"/>
      <c r="BQ1743" s="6">
        <f>SUMIF(BR$253:BR$283,$D1743,BT$253:BT$283)</f>
        <v>0</v>
      </c>
      <c r="BR1743" s="9"/>
      <c r="BS1743" s="10"/>
      <c r="BT1743" s="11"/>
      <c r="BU1743" s="6">
        <f>SUMIF(BV$253:BV$283,$D1743,BX$253:BX$283)</f>
        <v>0</v>
      </c>
      <c r="BV1743" s="9"/>
      <c r="BW1743" s="10"/>
      <c r="BX1743" s="11"/>
      <c r="BY1743" s="6">
        <f>SUMIF(BZ$253:BZ$283,$D1743,CB$253:CB$283)</f>
        <v>0</v>
      </c>
      <c r="BZ1743" s="9"/>
      <c r="CA1743" s="10"/>
      <c r="CB1743" s="11"/>
      <c r="CC1743" s="6">
        <f>SUMIF(CD$253:CD$283,$D1743,CF$253:CF$283)</f>
        <v>0</v>
      </c>
      <c r="CD1743" s="9"/>
      <c r="CE1743" s="10"/>
      <c r="CF1743" s="11"/>
      <c r="CG1743" s="6">
        <f>SUMIF(CH$253:CH$283,$D1743,CJ$253:CJ$283)</f>
        <v>0</v>
      </c>
      <c r="CH1743" s="9"/>
      <c r="CI1743" s="10"/>
      <c r="CJ1743" s="11"/>
      <c r="CK1743" s="6">
        <f>SUMIF(CL$253:CL$283,$D1743,CN$253:CN$283)</f>
        <v>0</v>
      </c>
      <c r="CL1743" s="9"/>
      <c r="CM1743" s="10"/>
      <c r="CN1743" s="11"/>
      <c r="CO1743" s="6">
        <f>SUMIF(CP$253:CP$283,$D1743,CR$253:CR$283)</f>
        <v>0</v>
      </c>
      <c r="CP1743" s="9"/>
      <c r="CQ1743" s="10"/>
      <c r="CR1743" s="11"/>
      <c r="CS1743" s="6">
        <f>SUMIF(CT$253:CT$283,$D1743,CV$253:CV$283)</f>
        <v>0</v>
      </c>
      <c r="CT1743" s="9"/>
      <c r="CU1743" s="10"/>
      <c r="CV1743" s="11"/>
      <c r="CW1743" s="6">
        <f>SUMIF(CX$253:CX$283,$D1743,CZ$253:CZ$283)</f>
        <v>0</v>
      </c>
      <c r="CX1743" s="9"/>
      <c r="CY1743" s="10"/>
      <c r="CZ1743" s="11"/>
      <c r="DA1743" s="6">
        <f>SUMIF(DB$253:DB$283,$D1743,DD$253:DD$283)</f>
        <v>0</v>
      </c>
      <c r="DB1743" s="9"/>
      <c r="DC1743" s="10"/>
      <c r="DD1743" s="11"/>
      <c r="DE1743" s="6">
        <f>SUMIF(DF$253:DF$283,$D1743,DH$253:DH$283)</f>
        <v>0</v>
      </c>
      <c r="DF1743" s="9"/>
      <c r="DG1743" s="10"/>
      <c r="DH1743" s="11"/>
      <c r="DI1743" s="6">
        <f>SUMIF(DJ$253:DJ$283,$D1743,DL$253:DL$283)</f>
        <v>0</v>
      </c>
      <c r="DJ1743" s="9"/>
      <c r="DK1743" s="10"/>
      <c r="DL1743" s="11"/>
      <c r="DM1743" s="6">
        <f>SUMIF(DN$253:DN$283,$D1743,DP$253:DP$283)</f>
        <v>0</v>
      </c>
      <c r="DN1743" s="9"/>
      <c r="DO1743" s="10"/>
      <c r="DP1743" s="11"/>
      <c r="DQ1743" s="6">
        <f>SUMIF(DR$253:DR$283,$D1743,DT$253:DT$283)</f>
        <v>0</v>
      </c>
      <c r="DR1743" s="9"/>
      <c r="DS1743" s="10"/>
      <c r="DT1743" s="11"/>
      <c r="DU1743" s="6">
        <f>SUMIF(DV$253:DV$283,$D1743,DX$253:DX$283)</f>
        <v>0</v>
      </c>
      <c r="DV1743" s="9"/>
      <c r="DW1743" s="10"/>
      <c r="DX1743" s="11"/>
      <c r="DY1743" s="6">
        <f>SUMIF(DZ$253:DZ$283,$D1743,EB$253:EB$283)</f>
        <v>0</v>
      </c>
      <c r="DZ1743" s="9"/>
      <c r="EA1743" s="10"/>
      <c r="EB1743" s="11"/>
      <c r="EC1743" s="6">
        <f>SUMIF(ED$253:ED$283,$D1743,EF$253:EF$283)</f>
        <v>0</v>
      </c>
      <c r="ED1743" s="9"/>
      <c r="EE1743" s="10"/>
      <c r="EF1743" s="11"/>
      <c r="EG1743" s="6">
        <f>SUMIF(EH$253:EH$283,$D1743,EJ$253:EJ$283)</f>
        <v>0</v>
      </c>
      <c r="EH1743" s="9"/>
      <c r="EI1743" s="10"/>
      <c r="EJ1743" s="11"/>
      <c r="EK1743" s="6">
        <f>SUMIF(EL$253:EL$283,$D1743,EN$253:EN$283)</f>
        <v>0</v>
      </c>
      <c r="EL1743" s="9"/>
      <c r="EM1743" s="10"/>
      <c r="EN1743" s="11"/>
      <c r="EO1743" s="6">
        <f>SUMIF(EP$253:EP$283,$D1743,ER$253:ER$283)</f>
        <v>0</v>
      </c>
      <c r="EP1743" s="9"/>
      <c r="EQ1743" s="10"/>
      <c r="ER1743" s="11"/>
      <c r="ES1743" s="6">
        <f>SUMIF(ET$253:ET$283,$D1743,EV$253:EV$283)</f>
        <v>0</v>
      </c>
      <c r="ET1743" s="9"/>
      <c r="EU1743" s="10"/>
      <c r="EV1743" s="11"/>
      <c r="EW1743" s="6">
        <f>SUMIF(EX$253:EX$283,$D1743,EZ$253:EZ$283)</f>
        <v>0</v>
      </c>
      <c r="EX1743" s="9"/>
      <c r="EY1743" s="10"/>
      <c r="EZ1743" s="11"/>
      <c r="FA1743" s="6">
        <f>SUMIF(FB$253:FB$283,$D1743,FD$253:FD$283)</f>
        <v>0</v>
      </c>
      <c r="FB1743" s="9"/>
      <c r="FC1743" s="10"/>
      <c r="FD1743" s="11"/>
      <c r="FE1743" s="6">
        <f>SUMIF(FF$253:FF$283,$D1743,FH$253:FH$283)</f>
        <v>0</v>
      </c>
      <c r="FF1743" s="9"/>
      <c r="FG1743" s="10"/>
      <c r="FH1743" s="11"/>
      <c r="FI1743" s="6">
        <f>SUMIF(FJ$253:FJ$283,$D1743,FL$253:FL$283)</f>
        <v>0</v>
      </c>
      <c r="FJ1743" s="9"/>
      <c r="FK1743" s="10"/>
      <c r="FL1743" s="11"/>
      <c r="FM1743" s="6">
        <f>SUMIF(FN$253:FN$283,$D1743,FP$253:FP$283)</f>
        <v>0</v>
      </c>
      <c r="FN1743" s="9"/>
      <c r="FO1743" s="10"/>
      <c r="FP1743" s="11"/>
      <c r="FQ1743" s="6">
        <f>SUMIF(FR$253:FR$283,$D1743,FT$253:FT$283)</f>
        <v>0</v>
      </c>
      <c r="FR1743" s="9"/>
      <c r="FS1743" s="10"/>
      <c r="FT1743" s="11"/>
      <c r="FU1743" s="6">
        <f>SUMIF(FV$253:FV$283,$D1743,FX$253:FX$283)</f>
        <v>0</v>
      </c>
      <c r="FV1743" s="9"/>
      <c r="FW1743" s="10"/>
      <c r="FX1743" s="11"/>
      <c r="FY1743" s="6">
        <f>SUMIF(FZ$253:FZ$283,$D1743,GB$253:GB$283)</f>
        <v>0</v>
      </c>
      <c r="FZ1743" s="9"/>
      <c r="GA1743" s="10"/>
      <c r="GB1743" s="11"/>
      <c r="GC1743" s="6">
        <f>SUMIF(GD$253:GD$283,$D1743,GF$253:GF$283)</f>
        <v>0</v>
      </c>
      <c r="GD1743" s="9"/>
      <c r="GE1743" s="10"/>
      <c r="GF1743" s="11"/>
      <c r="GG1743" s="6">
        <f>SUMIF(GH$253:GH$283,$D1743,GJ$253:GJ$283)</f>
        <v>0</v>
      </c>
      <c r="GH1743" s="9"/>
      <c r="GI1743" s="10"/>
      <c r="GJ1743" s="11"/>
      <c r="GK1743" s="6">
        <f>SUMIF(GL$253:GL$283,$D1743,GN$253:GN$283)</f>
        <v>0</v>
      </c>
      <c r="GL1743" s="9"/>
      <c r="GM1743" s="10"/>
      <c r="GN1743" s="11"/>
      <c r="GO1743" s="6">
        <f>SUMIF(GP$253:GP$283,$D1743,GR$253:GR$283)</f>
        <v>0</v>
      </c>
      <c r="GP1743" s="9"/>
      <c r="GQ1743" s="10"/>
      <c r="GR1743" s="11"/>
      <c r="GS1743" s="6">
        <f>SUMIF(GT$253:GT$283,$D1743,GV$253:GV$283)</f>
        <v>0</v>
      </c>
      <c r="GT1743" s="9"/>
      <c r="GU1743" s="10"/>
      <c r="GV1743" s="20"/>
      <c r="GW1743" s="19">
        <f t="shared" si="40"/>
        <v>0</v>
      </c>
      <c r="GX1743" s="472"/>
      <c r="GY1743" s="473"/>
    </row>
    <row r="1744" spans="1:207" ht="15.75" customHeight="1">
      <c r="A1744" s="236" t="s">
        <v>84</v>
      </c>
      <c r="B1744" s="475"/>
      <c r="C1744" s="287" t="s">
        <v>154</v>
      </c>
      <c r="D1744" s="237" t="s">
        <v>117</v>
      </c>
      <c r="E1744" s="206">
        <f>SUMIF(F$284:F$314,$D1744,H$284:H$314)</f>
        <v>0</v>
      </c>
      <c r="F1744" s="9"/>
      <c r="G1744" s="10"/>
      <c r="H1744" s="11"/>
      <c r="I1744" s="6">
        <f>SUMIF(J$284:J$314,$D1744,L$284:L$314)</f>
        <v>0</v>
      </c>
      <c r="J1744" s="9"/>
      <c r="K1744" s="10"/>
      <c r="L1744" s="11"/>
      <c r="M1744" s="6">
        <f>SUMIF(N$284:N$314,$D1744,P$284:P$314)</f>
        <v>0</v>
      </c>
      <c r="N1744" s="9"/>
      <c r="O1744" s="10"/>
      <c r="P1744" s="11"/>
      <c r="Q1744" s="6">
        <f>SUMIF(R$284:R$314,$D1744,T$284:T$314)</f>
        <v>0</v>
      </c>
      <c r="R1744" s="9"/>
      <c r="S1744" s="10"/>
      <c r="T1744" s="11"/>
      <c r="U1744" s="6">
        <f>SUMIF(V$284:V$314,$D1744,X$284:X$314)</f>
        <v>0</v>
      </c>
      <c r="V1744" s="9"/>
      <c r="W1744" s="10"/>
      <c r="X1744" s="11"/>
      <c r="Y1744" s="6">
        <f>SUMIF(Z$284:Z$314,$D1744,AB$284:AB$314)</f>
        <v>0</v>
      </c>
      <c r="Z1744" s="9"/>
      <c r="AA1744" s="10"/>
      <c r="AB1744" s="11"/>
      <c r="AC1744" s="6">
        <f>SUMIF(AD$284:AD$314,$D1744,AF$284:AF$314)</f>
        <v>0</v>
      </c>
      <c r="AD1744" s="9"/>
      <c r="AE1744" s="10"/>
      <c r="AF1744" s="11"/>
      <c r="AG1744" s="6">
        <f>SUMIF(AH$284:AH$314,$D1744,AJ$284:AJ$314)</f>
        <v>0</v>
      </c>
      <c r="AH1744" s="9"/>
      <c r="AI1744" s="10"/>
      <c r="AJ1744" s="11"/>
      <c r="AK1744" s="6">
        <f>SUMIF(AL$284:AL$314,$D1744,AN$284:AN$314)</f>
        <v>0</v>
      </c>
      <c r="AL1744" s="9"/>
      <c r="AM1744" s="10"/>
      <c r="AN1744" s="11"/>
      <c r="AO1744" s="6">
        <f>SUMIF(AP$284:AP$314,$D1744,AR$284:AR$314)</f>
        <v>0</v>
      </c>
      <c r="AP1744" s="9"/>
      <c r="AQ1744" s="10"/>
      <c r="AR1744" s="11"/>
      <c r="AS1744" s="6">
        <f>SUMIF(AT$284:AT$314,$D1744,AV$284:AV$314)</f>
        <v>0</v>
      </c>
      <c r="AT1744" s="9"/>
      <c r="AU1744" s="10"/>
      <c r="AV1744" s="11"/>
      <c r="AW1744" s="6">
        <f>SUMIF(AX$284:AX$314,$D1744,AZ$284:AZ$314)</f>
        <v>0</v>
      </c>
      <c r="AX1744" s="9"/>
      <c r="AY1744" s="10"/>
      <c r="AZ1744" s="11"/>
      <c r="BA1744" s="6">
        <f>SUMIF(BB$284:BB$314,$D1744,BD$284:BD$314)</f>
        <v>0</v>
      </c>
      <c r="BB1744" s="9"/>
      <c r="BC1744" s="10"/>
      <c r="BD1744" s="11"/>
      <c r="BE1744" s="6">
        <f>SUMIF(BF$284:BF$314,$D1744,BH$284:BH$314)</f>
        <v>0</v>
      </c>
      <c r="BF1744" s="9"/>
      <c r="BG1744" s="10"/>
      <c r="BH1744" s="11"/>
      <c r="BI1744" s="6">
        <f>SUMIF(BJ$284:BJ$314,$D1744,BL$284:BL$314)</f>
        <v>0</v>
      </c>
      <c r="BJ1744" s="9"/>
      <c r="BK1744" s="10"/>
      <c r="BL1744" s="11"/>
      <c r="BM1744" s="6">
        <f>SUMIF(BN$284:BN$314,$D1744,BP$284:BP$314)</f>
        <v>0</v>
      </c>
      <c r="BN1744" s="9"/>
      <c r="BO1744" s="10"/>
      <c r="BP1744" s="11"/>
      <c r="BQ1744" s="6">
        <f>SUMIF(BR$284:BR$314,$D1744,BT$284:BT$314)</f>
        <v>0</v>
      </c>
      <c r="BR1744" s="9"/>
      <c r="BS1744" s="10"/>
      <c r="BT1744" s="11"/>
      <c r="BU1744" s="6">
        <f>SUMIF(BV$284:BV$314,$D1744,BX$284:BX$314)</f>
        <v>0</v>
      </c>
      <c r="BV1744" s="9"/>
      <c r="BW1744" s="10"/>
      <c r="BX1744" s="11"/>
      <c r="BY1744" s="6">
        <f>SUMIF(BZ$284:BZ$314,$D1744,CB$284:CB$314)</f>
        <v>0</v>
      </c>
      <c r="BZ1744" s="9"/>
      <c r="CA1744" s="10"/>
      <c r="CB1744" s="11"/>
      <c r="CC1744" s="6">
        <f>SUMIF(CD$284:CD$314,$D1744,CF$284:CF$314)</f>
        <v>0</v>
      </c>
      <c r="CD1744" s="9"/>
      <c r="CE1744" s="10"/>
      <c r="CF1744" s="11"/>
      <c r="CG1744" s="6">
        <f>SUMIF(CH$284:CH$314,$D1744,CJ$284:CJ$314)</f>
        <v>0</v>
      </c>
      <c r="CH1744" s="9"/>
      <c r="CI1744" s="10"/>
      <c r="CJ1744" s="11"/>
      <c r="CK1744" s="6">
        <f>SUMIF(CL$284:CL$314,$D1744,CN$284:CN$314)</f>
        <v>0</v>
      </c>
      <c r="CL1744" s="9"/>
      <c r="CM1744" s="10"/>
      <c r="CN1744" s="11"/>
      <c r="CO1744" s="6">
        <f>SUMIF(CP$284:CP$314,$D1744,CR$284:CR$314)</f>
        <v>0</v>
      </c>
      <c r="CP1744" s="9"/>
      <c r="CQ1744" s="10"/>
      <c r="CR1744" s="11"/>
      <c r="CS1744" s="6">
        <f>SUMIF(CT$284:CT$314,$D1744,CV$284:CV$314)</f>
        <v>0</v>
      </c>
      <c r="CT1744" s="9"/>
      <c r="CU1744" s="10"/>
      <c r="CV1744" s="11"/>
      <c r="CW1744" s="6">
        <f>SUMIF(CX$284:CX$314,$D1744,CZ$284:CZ$314)</f>
        <v>0</v>
      </c>
      <c r="CX1744" s="9"/>
      <c r="CY1744" s="10"/>
      <c r="CZ1744" s="11"/>
      <c r="DA1744" s="6">
        <f>SUMIF(DB$284:DB$314,$D1744,DD$284:DD$314)</f>
        <v>0</v>
      </c>
      <c r="DB1744" s="9"/>
      <c r="DC1744" s="10"/>
      <c r="DD1744" s="11"/>
      <c r="DE1744" s="6">
        <f>SUMIF(DF$284:DF$314,$D1744,DH$284:DH$314)</f>
        <v>0</v>
      </c>
      <c r="DF1744" s="9"/>
      <c r="DG1744" s="10"/>
      <c r="DH1744" s="11"/>
      <c r="DI1744" s="6">
        <f>SUMIF(DJ$284:DJ$314,$D1744,DL$284:DL$314)</f>
        <v>0</v>
      </c>
      <c r="DJ1744" s="9"/>
      <c r="DK1744" s="10"/>
      <c r="DL1744" s="11"/>
      <c r="DM1744" s="6">
        <f>SUMIF(DN$284:DN$314,$D1744,DP$284:DP$314)</f>
        <v>0</v>
      </c>
      <c r="DN1744" s="9"/>
      <c r="DO1744" s="10"/>
      <c r="DP1744" s="11"/>
      <c r="DQ1744" s="6">
        <f>SUMIF(DR$284:DR$314,$D1744,DT$284:DT$314)</f>
        <v>0</v>
      </c>
      <c r="DR1744" s="9"/>
      <c r="DS1744" s="10"/>
      <c r="DT1744" s="11"/>
      <c r="DU1744" s="6">
        <f>SUMIF(DV$284:DV$314,$D1744,DX$284:DX$314)</f>
        <v>0</v>
      </c>
      <c r="DV1744" s="9"/>
      <c r="DW1744" s="10"/>
      <c r="DX1744" s="11"/>
      <c r="DY1744" s="6">
        <f>SUMIF(DZ$284:DZ$314,$D1744,EB$284:EB$314)</f>
        <v>0</v>
      </c>
      <c r="DZ1744" s="9"/>
      <c r="EA1744" s="10"/>
      <c r="EB1744" s="11"/>
      <c r="EC1744" s="6">
        <f>SUMIF(ED$284:ED$314,$D1744,EF$284:EF$314)</f>
        <v>0</v>
      </c>
      <c r="ED1744" s="9"/>
      <c r="EE1744" s="10"/>
      <c r="EF1744" s="11"/>
      <c r="EG1744" s="6">
        <f>SUMIF(EH$284:EH$314,$D1744,EJ$284:EJ$314)</f>
        <v>0</v>
      </c>
      <c r="EH1744" s="9"/>
      <c r="EI1744" s="10"/>
      <c r="EJ1744" s="11"/>
      <c r="EK1744" s="6">
        <f>SUMIF(EL$284:EL$314,$D1744,EN$284:EN$314)</f>
        <v>0</v>
      </c>
      <c r="EL1744" s="9"/>
      <c r="EM1744" s="10"/>
      <c r="EN1744" s="11"/>
      <c r="EO1744" s="6">
        <f>SUMIF(EP$284:EP$314,$D1744,ER$284:ER$314)</f>
        <v>0</v>
      </c>
      <c r="EP1744" s="9"/>
      <c r="EQ1744" s="10"/>
      <c r="ER1744" s="11"/>
      <c r="ES1744" s="6">
        <f>SUMIF(ET$284:ET$314,$D1744,EV$284:EV$314)</f>
        <v>0</v>
      </c>
      <c r="ET1744" s="9"/>
      <c r="EU1744" s="10"/>
      <c r="EV1744" s="11"/>
      <c r="EW1744" s="6">
        <f>SUMIF(EX$284:EX$314,$D1744,EZ$284:EZ$314)</f>
        <v>0</v>
      </c>
      <c r="EX1744" s="9"/>
      <c r="EY1744" s="10"/>
      <c r="EZ1744" s="11"/>
      <c r="FA1744" s="6">
        <f>SUMIF(FB$284:FB$314,$D1744,FD$284:FD$314)</f>
        <v>0</v>
      </c>
      <c r="FB1744" s="9"/>
      <c r="FC1744" s="10"/>
      <c r="FD1744" s="11"/>
      <c r="FE1744" s="6">
        <f>SUMIF(FF$284:FF$314,$D1744,FH$284:FH$314)</f>
        <v>0</v>
      </c>
      <c r="FF1744" s="9"/>
      <c r="FG1744" s="10"/>
      <c r="FH1744" s="11"/>
      <c r="FI1744" s="6">
        <f>SUMIF(FJ$284:FJ$314,$D1744,FL$284:FL$314)</f>
        <v>0</v>
      </c>
      <c r="FJ1744" s="9"/>
      <c r="FK1744" s="10"/>
      <c r="FL1744" s="11"/>
      <c r="FM1744" s="6">
        <f>SUMIF(FN$284:FN$314,$D1744,FP$284:FP$314)</f>
        <v>0</v>
      </c>
      <c r="FN1744" s="9"/>
      <c r="FO1744" s="10"/>
      <c r="FP1744" s="11"/>
      <c r="FQ1744" s="6">
        <f>SUMIF(FR$284:FR$314,$D1744,FT$284:FT$314)</f>
        <v>0</v>
      </c>
      <c r="FR1744" s="9"/>
      <c r="FS1744" s="10"/>
      <c r="FT1744" s="11"/>
      <c r="FU1744" s="6">
        <f>SUMIF(FV$284:FV$314,$D1744,FX$284:FX$314)</f>
        <v>0</v>
      </c>
      <c r="FV1744" s="9"/>
      <c r="FW1744" s="10"/>
      <c r="FX1744" s="11"/>
      <c r="FY1744" s="6">
        <f>SUMIF(FZ$284:FZ$314,$D1744,GB$284:GB$314)</f>
        <v>0</v>
      </c>
      <c r="FZ1744" s="9"/>
      <c r="GA1744" s="10"/>
      <c r="GB1744" s="11"/>
      <c r="GC1744" s="6">
        <f>SUMIF(GD$284:GD$314,$D1744,GF$284:GF$314)</f>
        <v>0</v>
      </c>
      <c r="GD1744" s="9"/>
      <c r="GE1744" s="10"/>
      <c r="GF1744" s="11"/>
      <c r="GG1744" s="6">
        <f>SUMIF(GH$284:GH$314,$D1744,GJ$284:GJ$314)</f>
        <v>0</v>
      </c>
      <c r="GH1744" s="9"/>
      <c r="GI1744" s="10"/>
      <c r="GJ1744" s="11"/>
      <c r="GK1744" s="6">
        <f>SUMIF(GL$284:GL$314,$D1744,GN$284:GN$314)</f>
        <v>0</v>
      </c>
      <c r="GL1744" s="9"/>
      <c r="GM1744" s="10"/>
      <c r="GN1744" s="11"/>
      <c r="GO1744" s="6">
        <f>SUMIF(GP$284:GP$314,$D1744,GR$284:GR$314)</f>
        <v>0</v>
      </c>
      <c r="GP1744" s="9"/>
      <c r="GQ1744" s="10"/>
      <c r="GR1744" s="11"/>
      <c r="GS1744" s="6">
        <f>SUMIF(GT$284:GT$314,$D1744,GV$284:GV$314)</f>
        <v>0</v>
      </c>
      <c r="GT1744" s="9"/>
      <c r="GU1744" s="10"/>
      <c r="GV1744" s="20"/>
      <c r="GW1744" s="19">
        <f t="shared" si="40"/>
        <v>0</v>
      </c>
      <c r="GX1744" s="472"/>
      <c r="GY1744" s="473"/>
    </row>
    <row r="1745" spans="1:207" ht="15.75" customHeight="1">
      <c r="A1745" s="236" t="s">
        <v>85</v>
      </c>
      <c r="B1745" s="475"/>
      <c r="C1745" s="287" t="s">
        <v>154</v>
      </c>
      <c r="D1745" s="237" t="s">
        <v>117</v>
      </c>
      <c r="E1745" s="207">
        <f>SUMIF(F$315:F$345,$D1745,H$315:H$345)</f>
        <v>0</v>
      </c>
      <c r="F1745" s="12"/>
      <c r="G1745" s="13"/>
      <c r="H1745" s="14"/>
      <c r="I1745" s="6">
        <f>SUMIF(J$315:J$345,$D1745,L$315:L$345)</f>
        <v>0</v>
      </c>
      <c r="J1745" s="12"/>
      <c r="K1745" s="13"/>
      <c r="L1745" s="14"/>
      <c r="M1745" s="7">
        <f>SUMIF(N$315:N$345,$D1745,P$315:P$345)</f>
        <v>0</v>
      </c>
      <c r="N1745" s="12"/>
      <c r="O1745" s="13"/>
      <c r="P1745" s="14"/>
      <c r="Q1745" s="6">
        <f>SUMIF(R$315:R$345,$D1745,T$315:T$345)</f>
        <v>0</v>
      </c>
      <c r="R1745" s="12"/>
      <c r="S1745" s="13"/>
      <c r="T1745" s="14"/>
      <c r="U1745" s="7">
        <f>SUMIF(V$315:V$345,$D1745,X$315:X$345)</f>
        <v>0</v>
      </c>
      <c r="V1745" s="12"/>
      <c r="W1745" s="13"/>
      <c r="X1745" s="14"/>
      <c r="Y1745" s="6">
        <f>SUMIF(Z$315:Z$345,$D1745,AB$315:AB$345)</f>
        <v>0</v>
      </c>
      <c r="Z1745" s="12"/>
      <c r="AA1745" s="13"/>
      <c r="AB1745" s="14"/>
      <c r="AC1745" s="7">
        <f>SUMIF(AD$315:AD$345,$D1745,AF$315:AF$345)</f>
        <v>0</v>
      </c>
      <c r="AD1745" s="12"/>
      <c r="AE1745" s="13"/>
      <c r="AF1745" s="14"/>
      <c r="AG1745" s="7">
        <f>SUMIF(AH$315:AH$345,$D1745,AJ$315:AJ$345)</f>
        <v>0</v>
      </c>
      <c r="AH1745" s="12"/>
      <c r="AI1745" s="13"/>
      <c r="AJ1745" s="14"/>
      <c r="AK1745" s="7">
        <f>SUMIF(AL$315:AL$345,$D1745,AN$315:AN$345)</f>
        <v>0</v>
      </c>
      <c r="AL1745" s="12"/>
      <c r="AM1745" s="13"/>
      <c r="AN1745" s="14"/>
      <c r="AO1745" s="7">
        <f>SUMIF(AP$315:AP$345,$D1745,AR$315:AR$345)</f>
        <v>0</v>
      </c>
      <c r="AP1745" s="12"/>
      <c r="AQ1745" s="13"/>
      <c r="AR1745" s="14"/>
      <c r="AS1745" s="7">
        <f>SUMIF(AT$315:AT$345,$D1745,AV$315:AV$345)</f>
        <v>0</v>
      </c>
      <c r="AT1745" s="12"/>
      <c r="AU1745" s="13"/>
      <c r="AV1745" s="14"/>
      <c r="AW1745" s="7">
        <f>SUMIF(AX$315:AX$345,$D1745,AZ$315:AZ$345)</f>
        <v>0</v>
      </c>
      <c r="AX1745" s="12"/>
      <c r="AY1745" s="13"/>
      <c r="AZ1745" s="14"/>
      <c r="BA1745" s="7">
        <f>SUMIF(BB$315:BB$345,$D1745,BD$315:BD$345)</f>
        <v>0</v>
      </c>
      <c r="BB1745" s="12"/>
      <c r="BC1745" s="13"/>
      <c r="BD1745" s="14"/>
      <c r="BE1745" s="7">
        <f>SUMIF(BF$315:BF$345,$D1745,BH$315:BH$345)</f>
        <v>0</v>
      </c>
      <c r="BF1745" s="12"/>
      <c r="BG1745" s="13"/>
      <c r="BH1745" s="14"/>
      <c r="BI1745" s="7">
        <f>SUMIF(BJ$315:BJ$345,$D1745,BL$315:BL$345)</f>
        <v>0</v>
      </c>
      <c r="BJ1745" s="12"/>
      <c r="BK1745" s="13"/>
      <c r="BL1745" s="14"/>
      <c r="BM1745" s="7">
        <f>SUMIF(BN$315:BN$345,$D1745,BP$315:BP$345)</f>
        <v>0</v>
      </c>
      <c r="BN1745" s="12"/>
      <c r="BO1745" s="13"/>
      <c r="BP1745" s="14"/>
      <c r="BQ1745" s="7">
        <f>SUMIF(BR$315:BR$345,$D1745,BT$315:BT$345)</f>
        <v>0</v>
      </c>
      <c r="BR1745" s="12"/>
      <c r="BS1745" s="13"/>
      <c r="BT1745" s="14"/>
      <c r="BU1745" s="7">
        <f>SUMIF(BV$315:BV$345,$D1745,BX$315:BX$345)</f>
        <v>0</v>
      </c>
      <c r="BV1745" s="12"/>
      <c r="BW1745" s="13"/>
      <c r="BX1745" s="14"/>
      <c r="BY1745" s="7">
        <f>SUMIF(BZ$315:BZ$345,$D1745,CB$315:CB$345)</f>
        <v>0</v>
      </c>
      <c r="BZ1745" s="12"/>
      <c r="CA1745" s="13"/>
      <c r="CB1745" s="14"/>
      <c r="CC1745" s="7">
        <f>SUMIF(CD$315:CD$345,$D1745,CF$315:CF$345)</f>
        <v>0</v>
      </c>
      <c r="CD1745" s="12"/>
      <c r="CE1745" s="13"/>
      <c r="CF1745" s="14"/>
      <c r="CG1745" s="7">
        <f>SUMIF(CH$315:CH$345,$D1745,CJ$315:CJ$345)</f>
        <v>0</v>
      </c>
      <c r="CH1745" s="12"/>
      <c r="CI1745" s="13"/>
      <c r="CJ1745" s="14"/>
      <c r="CK1745" s="7">
        <f>SUMIF(CL$315:CL$345,$D1745,CN$315:CN$345)</f>
        <v>0</v>
      </c>
      <c r="CL1745" s="12"/>
      <c r="CM1745" s="13"/>
      <c r="CN1745" s="14"/>
      <c r="CO1745" s="7">
        <f>SUMIF(CP$315:CP$345,$D1745,CR$315:CR$345)</f>
        <v>0</v>
      </c>
      <c r="CP1745" s="12"/>
      <c r="CQ1745" s="13"/>
      <c r="CR1745" s="14"/>
      <c r="CS1745" s="7">
        <f>SUMIF(CT$315:CT$345,$D1745,CV$315:CV$345)</f>
        <v>0</v>
      </c>
      <c r="CT1745" s="12"/>
      <c r="CU1745" s="13"/>
      <c r="CV1745" s="14"/>
      <c r="CW1745" s="7">
        <f>SUMIF(CX$315:CX$345,$D1745,CZ$315:CZ$345)</f>
        <v>0</v>
      </c>
      <c r="CX1745" s="12"/>
      <c r="CY1745" s="13"/>
      <c r="CZ1745" s="14"/>
      <c r="DA1745" s="7">
        <f>SUMIF(DB$315:DB$345,$D1745,DD$315:DD$345)</f>
        <v>0</v>
      </c>
      <c r="DB1745" s="12"/>
      <c r="DC1745" s="13"/>
      <c r="DD1745" s="14"/>
      <c r="DE1745" s="7">
        <f>SUMIF(DF$315:DF$345,$D1745,DH$315:DH$345)</f>
        <v>0</v>
      </c>
      <c r="DF1745" s="12"/>
      <c r="DG1745" s="13"/>
      <c r="DH1745" s="14"/>
      <c r="DI1745" s="7">
        <f>SUMIF(DJ$315:DJ$345,$D1745,DL$315:DL$345)</f>
        <v>0</v>
      </c>
      <c r="DJ1745" s="12"/>
      <c r="DK1745" s="13"/>
      <c r="DL1745" s="14"/>
      <c r="DM1745" s="7">
        <f>SUMIF(DN$315:DN$345,$D1745,DP$315:DP$345)</f>
        <v>0</v>
      </c>
      <c r="DN1745" s="12"/>
      <c r="DO1745" s="13"/>
      <c r="DP1745" s="14"/>
      <c r="DQ1745" s="7">
        <f>SUMIF(DR$315:DR$345,$D1745,DT$315:DT$345)</f>
        <v>0</v>
      </c>
      <c r="DR1745" s="12"/>
      <c r="DS1745" s="13"/>
      <c r="DT1745" s="14"/>
      <c r="DU1745" s="7">
        <f>SUMIF(DV$315:DV$345,$D1745,DX$315:DX$345)</f>
        <v>0</v>
      </c>
      <c r="DV1745" s="12"/>
      <c r="DW1745" s="13"/>
      <c r="DX1745" s="14"/>
      <c r="DY1745" s="7">
        <f>SUMIF(DZ$315:DZ$345,$D1745,EB$315:EB$345)</f>
        <v>0</v>
      </c>
      <c r="DZ1745" s="12"/>
      <c r="EA1745" s="13"/>
      <c r="EB1745" s="14"/>
      <c r="EC1745" s="7">
        <f>SUMIF(ED$315:ED$345,$D1745,EF$315:EF$345)</f>
        <v>0</v>
      </c>
      <c r="ED1745" s="12"/>
      <c r="EE1745" s="13"/>
      <c r="EF1745" s="14"/>
      <c r="EG1745" s="7">
        <f>SUMIF(EH$315:EH$345,$D1745,EJ$315:EJ$345)</f>
        <v>0</v>
      </c>
      <c r="EH1745" s="12"/>
      <c r="EI1745" s="13"/>
      <c r="EJ1745" s="14"/>
      <c r="EK1745" s="7">
        <f>SUMIF(EL$315:EL$345,$D1745,EN$315:EN$345)</f>
        <v>0</v>
      </c>
      <c r="EL1745" s="12"/>
      <c r="EM1745" s="13"/>
      <c r="EN1745" s="14"/>
      <c r="EO1745" s="7">
        <f>SUMIF(EP$315:EP$345,$D1745,ER$315:ER$345)</f>
        <v>0</v>
      </c>
      <c r="EP1745" s="12"/>
      <c r="EQ1745" s="13"/>
      <c r="ER1745" s="14"/>
      <c r="ES1745" s="7">
        <f>SUMIF(ET$315:ET$345,$D1745,EV$315:EV$345)</f>
        <v>0</v>
      </c>
      <c r="ET1745" s="12"/>
      <c r="EU1745" s="13"/>
      <c r="EV1745" s="14"/>
      <c r="EW1745" s="7">
        <f>SUMIF(EX$315:EX$345,$D1745,EZ$315:EZ$345)</f>
        <v>0</v>
      </c>
      <c r="EX1745" s="12"/>
      <c r="EY1745" s="13"/>
      <c r="EZ1745" s="14"/>
      <c r="FA1745" s="7">
        <f>SUMIF(FB$315:FB$345,$D1745,FD$315:FD$345)</f>
        <v>0</v>
      </c>
      <c r="FB1745" s="12"/>
      <c r="FC1745" s="13"/>
      <c r="FD1745" s="14"/>
      <c r="FE1745" s="7">
        <f>SUMIF(FF$315:FF$345,$D1745,FH$315:FH$345)</f>
        <v>0</v>
      </c>
      <c r="FF1745" s="12"/>
      <c r="FG1745" s="13"/>
      <c r="FH1745" s="14"/>
      <c r="FI1745" s="7">
        <f>SUMIF(FJ$315:FJ$345,$D1745,FL$315:FL$345)</f>
        <v>0</v>
      </c>
      <c r="FJ1745" s="12"/>
      <c r="FK1745" s="13"/>
      <c r="FL1745" s="14"/>
      <c r="FM1745" s="7">
        <f>SUMIF(FN$315:FN$345,$D1745,FP$315:FP$345)</f>
        <v>0</v>
      </c>
      <c r="FN1745" s="12"/>
      <c r="FO1745" s="13"/>
      <c r="FP1745" s="14"/>
      <c r="FQ1745" s="7">
        <f>SUMIF(FR$315:FR$345,$D1745,FT$315:FT$345)</f>
        <v>0</v>
      </c>
      <c r="FR1745" s="12"/>
      <c r="FS1745" s="13"/>
      <c r="FT1745" s="14"/>
      <c r="FU1745" s="7">
        <f>SUMIF(FV$315:FV$345,$D1745,FX$315:FX$345)</f>
        <v>0</v>
      </c>
      <c r="FV1745" s="12"/>
      <c r="FW1745" s="13"/>
      <c r="FX1745" s="14"/>
      <c r="FY1745" s="7">
        <f>SUMIF(FZ$315:FZ$345,$D1745,GB$315:GB$345)</f>
        <v>0</v>
      </c>
      <c r="FZ1745" s="12"/>
      <c r="GA1745" s="13"/>
      <c r="GB1745" s="14"/>
      <c r="GC1745" s="7">
        <f>SUMIF(GD$315:GD$345,$D1745,GF$315:GF$345)</f>
        <v>0</v>
      </c>
      <c r="GD1745" s="12"/>
      <c r="GE1745" s="13"/>
      <c r="GF1745" s="14"/>
      <c r="GG1745" s="7">
        <f>SUMIF(GH$315:GH$345,$D1745,GJ$315:GJ$345)</f>
        <v>0</v>
      </c>
      <c r="GH1745" s="12"/>
      <c r="GI1745" s="13"/>
      <c r="GJ1745" s="14"/>
      <c r="GK1745" s="7">
        <f>SUMIF(GL$315:GL$345,$D1745,GN$315:GN$345)</f>
        <v>0</v>
      </c>
      <c r="GL1745" s="12"/>
      <c r="GM1745" s="13"/>
      <c r="GN1745" s="14"/>
      <c r="GO1745" s="7">
        <f>SUMIF(GP$315:GP$345,$D1745,GR$315:GR$345)</f>
        <v>0</v>
      </c>
      <c r="GP1745" s="12"/>
      <c r="GQ1745" s="13"/>
      <c r="GR1745" s="14"/>
      <c r="GS1745" s="7">
        <f>SUMIF(GT$315:GT$345,$D1745,GV$315:GV$345)</f>
        <v>0</v>
      </c>
      <c r="GT1745" s="12"/>
      <c r="GU1745" s="13"/>
      <c r="GV1745" s="21"/>
      <c r="GW1745" s="19">
        <f t="shared" si="40"/>
        <v>0</v>
      </c>
      <c r="GX1745" s="472"/>
      <c r="GY1745" s="473"/>
    </row>
    <row r="1746" spans="1:207" ht="16.5" customHeight="1" thickBot="1">
      <c r="A1746" s="238" t="s">
        <v>86</v>
      </c>
      <c r="B1746" s="476"/>
      <c r="C1746" s="288" t="s">
        <v>154</v>
      </c>
      <c r="D1746" s="239" t="s">
        <v>117</v>
      </c>
      <c r="E1746" s="206">
        <f>SUMIF(F$346:F$376,$D1746,H$346:H$376)</f>
        <v>0</v>
      </c>
      <c r="F1746" s="15"/>
      <c r="G1746" s="16"/>
      <c r="H1746" s="16"/>
      <c r="I1746" s="6">
        <f>SUMIF(J$346:J$376,$D1746,L$346:L$376)</f>
        <v>0</v>
      </c>
      <c r="J1746" s="15"/>
      <c r="K1746" s="16"/>
      <c r="L1746" s="16"/>
      <c r="M1746" s="8">
        <f>SUMIF(N$346:N$376,$D1746,P$346:P$376)</f>
        <v>0</v>
      </c>
      <c r="N1746" s="15"/>
      <c r="O1746" s="16"/>
      <c r="P1746" s="16"/>
      <c r="Q1746" s="6">
        <f>SUMIF(R$346:R$376,$D1746,T$346:T$376)</f>
        <v>0</v>
      </c>
      <c r="R1746" s="15"/>
      <c r="S1746" s="16"/>
      <c r="T1746" s="16"/>
      <c r="U1746" s="8">
        <f>SUMIF(V$346:V$376,$D1746,X$346:X$376)</f>
        <v>0</v>
      </c>
      <c r="V1746" s="15"/>
      <c r="W1746" s="16"/>
      <c r="X1746" s="16"/>
      <c r="Y1746" s="6">
        <f>SUMIF(Z$346:Z$376,$D1746,AB$346:AB$376)</f>
        <v>0</v>
      </c>
      <c r="Z1746" s="15"/>
      <c r="AA1746" s="16"/>
      <c r="AB1746" s="16"/>
      <c r="AC1746" s="8">
        <f>SUMIF(AD$346:AD$376,$D1746,AF$346:AF$376)</f>
        <v>0</v>
      </c>
      <c r="AD1746" s="15"/>
      <c r="AE1746" s="16"/>
      <c r="AF1746" s="16"/>
      <c r="AG1746" s="8">
        <f>SUMIF(AH$346:AH$376,$D1746,AJ$346:AJ$376)</f>
        <v>0</v>
      </c>
      <c r="AH1746" s="15"/>
      <c r="AI1746" s="16"/>
      <c r="AJ1746" s="16"/>
      <c r="AK1746" s="8">
        <f>SUMIF(AL$346:AL$376,$D1746,AN$346:AN$376)</f>
        <v>0</v>
      </c>
      <c r="AL1746" s="15"/>
      <c r="AM1746" s="16"/>
      <c r="AN1746" s="16"/>
      <c r="AO1746" s="8">
        <f>SUMIF(AP$346:AP$376,$D1746,AR$346:AR$376)</f>
        <v>0</v>
      </c>
      <c r="AP1746" s="15"/>
      <c r="AQ1746" s="16"/>
      <c r="AR1746" s="16"/>
      <c r="AS1746" s="8">
        <f>SUMIF(AT$346:AT$376,$D1746,AV$346:AV$376)</f>
        <v>0</v>
      </c>
      <c r="AT1746" s="15"/>
      <c r="AU1746" s="16"/>
      <c r="AV1746" s="16"/>
      <c r="AW1746" s="8">
        <f>SUMIF(AX$346:AX$376,$D1746,AZ$346:AZ$376)</f>
        <v>0</v>
      </c>
      <c r="AX1746" s="15"/>
      <c r="AY1746" s="16"/>
      <c r="AZ1746" s="16"/>
      <c r="BA1746" s="8">
        <f>SUMIF(BB$346:BB$376,$D1746,BD$346:BD$376)</f>
        <v>0</v>
      </c>
      <c r="BB1746" s="15"/>
      <c r="BC1746" s="16"/>
      <c r="BD1746" s="16"/>
      <c r="BE1746" s="8">
        <f>SUMIF(BF$346:BF$376,$D1746,BH$346:BH$376)</f>
        <v>0</v>
      </c>
      <c r="BF1746" s="15"/>
      <c r="BG1746" s="16"/>
      <c r="BH1746" s="16"/>
      <c r="BI1746" s="8">
        <f>SUMIF(BJ$346:BJ$376,$D1746,BL$346:BL$376)</f>
        <v>0</v>
      </c>
      <c r="BJ1746" s="15"/>
      <c r="BK1746" s="16"/>
      <c r="BL1746" s="16"/>
      <c r="BM1746" s="8">
        <f>SUMIF(BN$346:BN$376,$D1746,BP$346:BP$376)</f>
        <v>0</v>
      </c>
      <c r="BN1746" s="15"/>
      <c r="BO1746" s="16"/>
      <c r="BP1746" s="16"/>
      <c r="BQ1746" s="8">
        <f>SUMIF(BR$346:BR$376,$D1746,BT$346:BT$376)</f>
        <v>0</v>
      </c>
      <c r="BR1746" s="15"/>
      <c r="BS1746" s="16"/>
      <c r="BT1746" s="16"/>
      <c r="BU1746" s="8">
        <f>SUMIF(BV$346:BV$376,$D1746,BX$346:BX$376)</f>
        <v>0</v>
      </c>
      <c r="BV1746" s="15"/>
      <c r="BW1746" s="16"/>
      <c r="BX1746" s="16"/>
      <c r="BY1746" s="8">
        <f>SUMIF(BZ$346:BZ$376,$D1746,CB$346:CB$376)</f>
        <v>0</v>
      </c>
      <c r="BZ1746" s="15"/>
      <c r="CA1746" s="16"/>
      <c r="CB1746" s="16"/>
      <c r="CC1746" s="8">
        <f>SUMIF(CD$346:CD$376,$D1746,CF$346:CF$376)</f>
        <v>0</v>
      </c>
      <c r="CD1746" s="15"/>
      <c r="CE1746" s="16"/>
      <c r="CF1746" s="16"/>
      <c r="CG1746" s="8">
        <f>SUMIF(CH$346:CH$376,$D1746,CJ$346:CJ$376)</f>
        <v>0</v>
      </c>
      <c r="CH1746" s="15"/>
      <c r="CI1746" s="16"/>
      <c r="CJ1746" s="16"/>
      <c r="CK1746" s="8">
        <f>SUMIF(CL$346:CL$376,$D1746,CN$346:CN$376)</f>
        <v>0</v>
      </c>
      <c r="CL1746" s="15"/>
      <c r="CM1746" s="16"/>
      <c r="CN1746" s="16"/>
      <c r="CO1746" s="8">
        <f>SUMIF(CP$346:CP$376,$D1746,CR$346:CR$376)</f>
        <v>0</v>
      </c>
      <c r="CP1746" s="15"/>
      <c r="CQ1746" s="16"/>
      <c r="CR1746" s="16"/>
      <c r="CS1746" s="8">
        <f>SUMIF(CT$346:CT$376,$D1746,CV$346:CV$376)</f>
        <v>0</v>
      </c>
      <c r="CT1746" s="15"/>
      <c r="CU1746" s="16"/>
      <c r="CV1746" s="16"/>
      <c r="CW1746" s="8">
        <f>SUMIF(CX$346:CX$376,$D1746,CZ$346:CZ$376)</f>
        <v>0</v>
      </c>
      <c r="CX1746" s="15"/>
      <c r="CY1746" s="16"/>
      <c r="CZ1746" s="16"/>
      <c r="DA1746" s="8">
        <f>SUMIF(DB$346:DB$376,$D1746,DD$346:DD$376)</f>
        <v>0</v>
      </c>
      <c r="DB1746" s="15"/>
      <c r="DC1746" s="16"/>
      <c r="DD1746" s="16"/>
      <c r="DE1746" s="8">
        <f>SUMIF(DF$346:DF$376,$D1746,DH$346:DH$376)</f>
        <v>0</v>
      </c>
      <c r="DF1746" s="15"/>
      <c r="DG1746" s="16"/>
      <c r="DH1746" s="16"/>
      <c r="DI1746" s="8">
        <f>SUMIF(DJ$346:DJ$376,$D1746,DL$346:DL$376)</f>
        <v>0</v>
      </c>
      <c r="DJ1746" s="15"/>
      <c r="DK1746" s="16"/>
      <c r="DL1746" s="16"/>
      <c r="DM1746" s="8">
        <f>SUMIF(DN$346:DN$376,$D1746,DP$346:DP$376)</f>
        <v>0</v>
      </c>
      <c r="DN1746" s="15"/>
      <c r="DO1746" s="16"/>
      <c r="DP1746" s="16"/>
      <c r="DQ1746" s="8">
        <f>SUMIF(DR$346:DR$376,$D1746,DT$346:DT$376)</f>
        <v>0</v>
      </c>
      <c r="DR1746" s="15"/>
      <c r="DS1746" s="16"/>
      <c r="DT1746" s="16"/>
      <c r="DU1746" s="8">
        <f>SUMIF(DV$346:DV$376,$D1746,DX$346:DX$376)</f>
        <v>0</v>
      </c>
      <c r="DV1746" s="15"/>
      <c r="DW1746" s="16"/>
      <c r="DX1746" s="16"/>
      <c r="DY1746" s="8">
        <f>SUMIF(DZ$346:DZ$376,$D1746,EB$346:EB$376)</f>
        <v>0</v>
      </c>
      <c r="DZ1746" s="15"/>
      <c r="EA1746" s="16"/>
      <c r="EB1746" s="16"/>
      <c r="EC1746" s="8">
        <f>SUMIF(ED$346:ED$376,$D1746,EF$346:EF$376)</f>
        <v>0</v>
      </c>
      <c r="ED1746" s="15"/>
      <c r="EE1746" s="16"/>
      <c r="EF1746" s="16"/>
      <c r="EG1746" s="8">
        <f>SUMIF(EH$346:EH$376,$D1746,EJ$346:EJ$376)</f>
        <v>0</v>
      </c>
      <c r="EH1746" s="15"/>
      <c r="EI1746" s="16"/>
      <c r="EJ1746" s="16"/>
      <c r="EK1746" s="8">
        <f>SUMIF(EL$346:EL$376,$D1746,EN$346:EN$376)</f>
        <v>0</v>
      </c>
      <c r="EL1746" s="15"/>
      <c r="EM1746" s="16"/>
      <c r="EN1746" s="16"/>
      <c r="EO1746" s="8">
        <f>SUMIF(EP$346:EP$376,$D1746,ER$346:ER$376)</f>
        <v>0</v>
      </c>
      <c r="EP1746" s="15"/>
      <c r="EQ1746" s="16"/>
      <c r="ER1746" s="16"/>
      <c r="ES1746" s="8">
        <f>SUMIF(ET$346:ET$376,$D1746,EV$346:EV$376)</f>
        <v>0</v>
      </c>
      <c r="ET1746" s="15"/>
      <c r="EU1746" s="16"/>
      <c r="EV1746" s="16"/>
      <c r="EW1746" s="8">
        <f>SUMIF(EX$346:EX$376,$D1746,EZ$346:EZ$376)</f>
        <v>0</v>
      </c>
      <c r="EX1746" s="15"/>
      <c r="EY1746" s="16"/>
      <c r="EZ1746" s="16"/>
      <c r="FA1746" s="8">
        <f>SUMIF(FB$346:FB$376,$D1746,FD$346:FD$376)</f>
        <v>0</v>
      </c>
      <c r="FB1746" s="15"/>
      <c r="FC1746" s="16"/>
      <c r="FD1746" s="16"/>
      <c r="FE1746" s="8">
        <f>SUMIF(FF$346:FF$376,$D1746,FH$346:FH$376)</f>
        <v>0</v>
      </c>
      <c r="FF1746" s="15"/>
      <c r="FG1746" s="16"/>
      <c r="FH1746" s="16"/>
      <c r="FI1746" s="8">
        <f>SUMIF(FJ$346:FJ$376,$D1746,FL$346:FL$376)</f>
        <v>0</v>
      </c>
      <c r="FJ1746" s="15"/>
      <c r="FK1746" s="16"/>
      <c r="FL1746" s="16"/>
      <c r="FM1746" s="8">
        <f>SUMIF(FN$346:FN$376,$D1746,FP$346:FP$376)</f>
        <v>0</v>
      </c>
      <c r="FN1746" s="15"/>
      <c r="FO1746" s="16"/>
      <c r="FP1746" s="16"/>
      <c r="FQ1746" s="8">
        <f>SUMIF(FR$346:FR$376,$D1746,FT$346:FT$376)</f>
        <v>0</v>
      </c>
      <c r="FR1746" s="15"/>
      <c r="FS1746" s="16"/>
      <c r="FT1746" s="16"/>
      <c r="FU1746" s="8">
        <f>SUMIF(FV$346:FV$376,$D1746,FX$346:FX$376)</f>
        <v>0</v>
      </c>
      <c r="FV1746" s="15"/>
      <c r="FW1746" s="16"/>
      <c r="FX1746" s="16"/>
      <c r="FY1746" s="8">
        <f>SUMIF(FZ$346:FZ$376,$D1746,GB$346:GB$376)</f>
        <v>0</v>
      </c>
      <c r="FZ1746" s="15"/>
      <c r="GA1746" s="16"/>
      <c r="GB1746" s="16"/>
      <c r="GC1746" s="8">
        <f>SUMIF(GD$346:GD$376,$D1746,GF$346:GF$376)</f>
        <v>0</v>
      </c>
      <c r="GD1746" s="15"/>
      <c r="GE1746" s="16"/>
      <c r="GF1746" s="16"/>
      <c r="GG1746" s="8">
        <f>SUMIF(GH$346:GH$376,$D1746,GJ$346:GJ$376)</f>
        <v>0</v>
      </c>
      <c r="GH1746" s="15"/>
      <c r="GI1746" s="16"/>
      <c r="GJ1746" s="16"/>
      <c r="GK1746" s="8">
        <f>SUMIF(GL$346:GL$376,$D1746,GN$346:GN$376)</f>
        <v>0</v>
      </c>
      <c r="GL1746" s="15"/>
      <c r="GM1746" s="16"/>
      <c r="GN1746" s="16"/>
      <c r="GO1746" s="8">
        <f>SUMIF(GP$346:GP$376,$D1746,GR$346:GR$376)</f>
        <v>0</v>
      </c>
      <c r="GP1746" s="15"/>
      <c r="GQ1746" s="16"/>
      <c r="GR1746" s="16"/>
      <c r="GS1746" s="8">
        <f>SUMIF(GT$346:GT$376,$D1746,GV$346:GV$376)</f>
        <v>0</v>
      </c>
      <c r="GT1746" s="15"/>
      <c r="GU1746" s="16"/>
      <c r="GV1746" s="22"/>
      <c r="GW1746" s="19">
        <f t="shared" si="40"/>
        <v>0</v>
      </c>
      <c r="GX1746" s="472"/>
      <c r="GY1746" s="473"/>
    </row>
    <row r="1747" spans="1:207" ht="15.75">
      <c r="A1747" s="291" t="s">
        <v>75</v>
      </c>
      <c r="B1747" s="474" t="s">
        <v>423</v>
      </c>
      <c r="C1747" s="286" t="s">
        <v>151</v>
      </c>
      <c r="D1747" s="235" t="s">
        <v>118</v>
      </c>
      <c r="E1747" s="206">
        <f>SUMIF(F$5:F$35,$D1747,H$5:H$35)</f>
        <v>0</v>
      </c>
      <c r="F1747" s="9"/>
      <c r="G1747" s="10"/>
      <c r="H1747" s="11"/>
      <c r="I1747" s="6">
        <f>SUMIF(J$5:J$35,$D1747,L$5:L$35)</f>
        <v>0</v>
      </c>
      <c r="J1747" s="9"/>
      <c r="K1747" s="10"/>
      <c r="L1747" s="11"/>
      <c r="M1747" s="6">
        <f>SUMIF(N$5:N$35,$D1747,P$5:P$35)</f>
        <v>0</v>
      </c>
      <c r="N1747" s="9"/>
      <c r="O1747" s="10"/>
      <c r="P1747" s="11"/>
      <c r="Q1747" s="6">
        <f>SUMIF(R$5:R$35,$D1747,T$5:T$35)</f>
        <v>0</v>
      </c>
      <c r="R1747" s="9"/>
      <c r="S1747" s="10"/>
      <c r="T1747" s="11"/>
      <c r="U1747" s="6">
        <f>SUMIF(V$5:V$35,$D1747,X$5:X$35)</f>
        <v>0</v>
      </c>
      <c r="V1747" s="9"/>
      <c r="W1747" s="10"/>
      <c r="X1747" s="11"/>
      <c r="Y1747" s="6">
        <f>SUMIF(Z$5:Z$35,$D1747,AB$5:AB$35)</f>
        <v>0</v>
      </c>
      <c r="Z1747" s="9"/>
      <c r="AA1747" s="10"/>
      <c r="AB1747" s="11"/>
      <c r="AC1747" s="6">
        <f>SUMIF(AD$5:AD$35,$D1747,AF$5:AF$35)</f>
        <v>0</v>
      </c>
      <c r="AD1747" s="9"/>
      <c r="AE1747" s="10"/>
      <c r="AF1747" s="11"/>
      <c r="AG1747" s="6">
        <f>SUMIF(AH$5:AH$35,$D1747,AJ$5:AJ$35)</f>
        <v>0</v>
      </c>
      <c r="AH1747" s="9"/>
      <c r="AI1747" s="10"/>
      <c r="AJ1747" s="11"/>
      <c r="AK1747" s="6">
        <f>SUMIF(AL$5:AL$35,$D1747,AN$5:AN$35)</f>
        <v>0</v>
      </c>
      <c r="AL1747" s="9"/>
      <c r="AM1747" s="10"/>
      <c r="AN1747" s="11"/>
      <c r="AO1747" s="6">
        <f>SUMIF(AP$5:AP$35,$D1747,AR$5:AR$35)</f>
        <v>0</v>
      </c>
      <c r="AP1747" s="9"/>
      <c r="AQ1747" s="10"/>
      <c r="AR1747" s="11"/>
      <c r="AS1747" s="6">
        <f>SUMIF(AT$5:AT$35,$D1747,AV$5:AV$35)</f>
        <v>0</v>
      </c>
      <c r="AT1747" s="9"/>
      <c r="AU1747" s="10"/>
      <c r="AV1747" s="11"/>
      <c r="AW1747" s="6">
        <f>SUMIF(AX$5:AX$35,$D1747,AZ$5:AZ$35)</f>
        <v>0</v>
      </c>
      <c r="AX1747" s="9"/>
      <c r="AY1747" s="10"/>
      <c r="AZ1747" s="11"/>
      <c r="BA1747" s="6">
        <f>SUMIF(BB$5:BB$35,$D1747,BD$5:BD$35)</f>
        <v>0</v>
      </c>
      <c r="BB1747" s="9"/>
      <c r="BC1747" s="10"/>
      <c r="BD1747" s="11"/>
      <c r="BE1747" s="6">
        <f>SUMIF(BF$5:BF$35,$D1747,BH$5:BH$35)</f>
        <v>0</v>
      </c>
      <c r="BF1747" s="9"/>
      <c r="BG1747" s="10"/>
      <c r="BH1747" s="11"/>
      <c r="BI1747" s="6">
        <f>SUMIF(BJ$5:BJ$35,$D1747,BL$5:BL$35)</f>
        <v>0</v>
      </c>
      <c r="BJ1747" s="9"/>
      <c r="BK1747" s="10"/>
      <c r="BL1747" s="11"/>
      <c r="BM1747" s="6">
        <f>SUMIF(BN$5:BN$35,$D1747,BP$5:BP$35)</f>
        <v>0</v>
      </c>
      <c r="BN1747" s="9"/>
      <c r="BO1747" s="10"/>
      <c r="BP1747" s="11"/>
      <c r="BQ1747" s="6">
        <f>SUMIF(BR$5:BR$35,$D1747,BT$5:BT$35)</f>
        <v>0</v>
      </c>
      <c r="BR1747" s="9"/>
      <c r="BS1747" s="10"/>
      <c r="BT1747" s="11"/>
      <c r="BU1747" s="6">
        <f>SUMIF(BV$5:BV$35,$D1747,BX$5:BX$35)</f>
        <v>0</v>
      </c>
      <c r="BV1747" s="9"/>
      <c r="BW1747" s="10"/>
      <c r="BX1747" s="11"/>
      <c r="BY1747" s="6">
        <f>SUMIF(BZ$5:BZ$35,$D1747,CB$5:CB$35)</f>
        <v>0</v>
      </c>
      <c r="BZ1747" s="9"/>
      <c r="CA1747" s="10"/>
      <c r="CB1747" s="11"/>
      <c r="CC1747" s="6">
        <f>SUMIF(CD$5:CD$35,$D1747,CF$5:CF$35)</f>
        <v>0</v>
      </c>
      <c r="CD1747" s="9"/>
      <c r="CE1747" s="10"/>
      <c r="CF1747" s="11"/>
      <c r="CG1747" s="6">
        <f>SUMIF(CH$5:CH$35,$D1747,CJ$5:CJ$35)</f>
        <v>0</v>
      </c>
      <c r="CH1747" s="9"/>
      <c r="CI1747" s="10"/>
      <c r="CJ1747" s="11"/>
      <c r="CK1747" s="6">
        <f>SUMIF(CL$5:CL$35,$D1747,CN$5:CN$35)</f>
        <v>0</v>
      </c>
      <c r="CL1747" s="9"/>
      <c r="CM1747" s="10"/>
      <c r="CN1747" s="11"/>
      <c r="CO1747" s="6">
        <f>SUMIF(CP$5:CP$35,$D1747,CR$5:CR$35)</f>
        <v>0</v>
      </c>
      <c r="CP1747" s="9"/>
      <c r="CQ1747" s="10"/>
      <c r="CR1747" s="11"/>
      <c r="CS1747" s="6">
        <f>SUMIF(CT$5:CT$35,$D1747,CV$5:CV$35)</f>
        <v>0</v>
      </c>
      <c r="CT1747" s="9"/>
      <c r="CU1747" s="10"/>
      <c r="CV1747" s="11"/>
      <c r="CW1747" s="6">
        <f>SUMIF(CX$5:CX$35,$D1747,CZ$5:CZ$35)</f>
        <v>0</v>
      </c>
      <c r="CX1747" s="9"/>
      <c r="CY1747" s="10"/>
      <c r="CZ1747" s="11"/>
      <c r="DA1747" s="6">
        <f>SUMIF(DB$5:DB$35,$D1747,DD$5:DD$35)</f>
        <v>0</v>
      </c>
      <c r="DB1747" s="9"/>
      <c r="DC1747" s="10"/>
      <c r="DD1747" s="11"/>
      <c r="DE1747" s="6">
        <f>SUMIF(DF$5:DF$35,$D1747,DH$5:DH$35)</f>
        <v>0</v>
      </c>
      <c r="DF1747" s="9"/>
      <c r="DG1747" s="10"/>
      <c r="DH1747" s="11"/>
      <c r="DI1747" s="6">
        <f>SUMIF(DJ$5:DJ$35,$D1747,DL$5:DL$35)</f>
        <v>0</v>
      </c>
      <c r="DJ1747" s="9"/>
      <c r="DK1747" s="10"/>
      <c r="DL1747" s="11"/>
      <c r="DM1747" s="6">
        <f>SUMIF(DN$5:DN$35,$D1747,DP$5:DP$35)</f>
        <v>0</v>
      </c>
      <c r="DN1747" s="9"/>
      <c r="DO1747" s="10"/>
      <c r="DP1747" s="11"/>
      <c r="DQ1747" s="6">
        <f>SUMIF(DR$5:DR$35,$D1747,DT$5:DT$35)</f>
        <v>0</v>
      </c>
      <c r="DR1747" s="9"/>
      <c r="DS1747" s="10"/>
      <c r="DT1747" s="11"/>
      <c r="DU1747" s="6">
        <f>SUMIF(DV$5:DV$35,$D1747,DX$5:DX$35)</f>
        <v>0</v>
      </c>
      <c r="DV1747" s="9"/>
      <c r="DW1747" s="10"/>
      <c r="DX1747" s="11"/>
      <c r="DY1747" s="6">
        <f>SUMIF(DZ$5:DZ$35,$D1747,EB$5:EB$35)</f>
        <v>0</v>
      </c>
      <c r="DZ1747" s="9"/>
      <c r="EA1747" s="10"/>
      <c r="EB1747" s="11"/>
      <c r="EC1747" s="6">
        <f>SUMIF(ED$5:ED$35,$D1747,EF$5:EF$35)</f>
        <v>0</v>
      </c>
      <c r="ED1747" s="9"/>
      <c r="EE1747" s="10"/>
      <c r="EF1747" s="11"/>
      <c r="EG1747" s="6">
        <f>SUMIF(EH$5:EH$35,$D1747,EJ$5:EJ$35)</f>
        <v>0</v>
      </c>
      <c r="EH1747" s="9"/>
      <c r="EI1747" s="10"/>
      <c r="EJ1747" s="11"/>
      <c r="EK1747" s="6">
        <f>SUMIF(EL$5:EL$35,$D1747,EN$5:EN$35)</f>
        <v>0</v>
      </c>
      <c r="EL1747" s="9"/>
      <c r="EM1747" s="10"/>
      <c r="EN1747" s="11"/>
      <c r="EO1747" s="6">
        <f>SUMIF(EP$5:EP$35,$D1747,ER$5:ER$35)</f>
        <v>0</v>
      </c>
      <c r="EP1747" s="9"/>
      <c r="EQ1747" s="10"/>
      <c r="ER1747" s="11"/>
      <c r="ES1747" s="6">
        <f>SUMIF(ET$5:ET$35,$D1747,EV$5:EV$35)</f>
        <v>0</v>
      </c>
      <c r="ET1747" s="9"/>
      <c r="EU1747" s="10"/>
      <c r="EV1747" s="11"/>
      <c r="EW1747" s="6">
        <f>SUMIF(EX$5:EX$35,$D1747,EZ$5:EZ$35)</f>
        <v>0</v>
      </c>
      <c r="EX1747" s="9"/>
      <c r="EY1747" s="10"/>
      <c r="EZ1747" s="11"/>
      <c r="FA1747" s="6">
        <f>SUMIF(FB$5:FB$35,$D1747,FD$5:FD$35)</f>
        <v>0</v>
      </c>
      <c r="FB1747" s="9"/>
      <c r="FC1747" s="10"/>
      <c r="FD1747" s="11"/>
      <c r="FE1747" s="6">
        <f>SUMIF(FF$5:FF$35,$D1747,FH$5:FH$35)</f>
        <v>0</v>
      </c>
      <c r="FF1747" s="9"/>
      <c r="FG1747" s="10"/>
      <c r="FH1747" s="11"/>
      <c r="FI1747" s="6">
        <f>SUMIF(FJ$5:FJ$35,$D1747,FL$5:FL$35)</f>
        <v>0</v>
      </c>
      <c r="FJ1747" s="9"/>
      <c r="FK1747" s="10"/>
      <c r="FL1747" s="11"/>
      <c r="FM1747" s="6">
        <f>SUMIF(FN$5:FN$35,$D1747,FP$5:FP$35)</f>
        <v>0</v>
      </c>
      <c r="FN1747" s="9"/>
      <c r="FO1747" s="10"/>
      <c r="FP1747" s="11"/>
      <c r="FQ1747" s="6">
        <f>SUMIF(FR$5:FR$35,$D1747,FT$5:FT$35)</f>
        <v>0</v>
      </c>
      <c r="FR1747" s="9"/>
      <c r="FS1747" s="10"/>
      <c r="FT1747" s="11"/>
      <c r="FU1747" s="6">
        <f>SUMIF(FV$5:FV$35,$D1747,FX$5:FX$35)</f>
        <v>0</v>
      </c>
      <c r="FV1747" s="9"/>
      <c r="FW1747" s="10"/>
      <c r="FX1747" s="11"/>
      <c r="FY1747" s="6">
        <f>SUMIF(FZ$5:FZ$35,$D1747,GB$5:GB$35)</f>
        <v>0</v>
      </c>
      <c r="FZ1747" s="9"/>
      <c r="GA1747" s="10"/>
      <c r="GB1747" s="11"/>
      <c r="GC1747" s="6">
        <f>SUMIF(GD$5:GD$35,$D1747,GF$5:GF$35)</f>
        <v>0</v>
      </c>
      <c r="GD1747" s="9"/>
      <c r="GE1747" s="10"/>
      <c r="GF1747" s="11"/>
      <c r="GG1747" s="6">
        <f>SUMIF(GH$5:GH$35,$D1747,GJ$5:GJ$35)</f>
        <v>0</v>
      </c>
      <c r="GH1747" s="9"/>
      <c r="GI1747" s="10"/>
      <c r="GJ1747" s="11"/>
      <c r="GK1747" s="6">
        <f>SUMIF(GL$5:GL$35,$D1747,GN$5:GN$35)</f>
        <v>0</v>
      </c>
      <c r="GL1747" s="9"/>
      <c r="GM1747" s="10"/>
      <c r="GN1747" s="11"/>
      <c r="GO1747" s="6">
        <f>SUMIF(GP$5:GP$35,$D1747,GR$5:GR$35)</f>
        <v>0</v>
      </c>
      <c r="GP1747" s="9"/>
      <c r="GQ1747" s="10"/>
      <c r="GR1747" s="11"/>
      <c r="GS1747" s="6">
        <f>SUMIF(GT$5:GT$35,$D1747,GV$5:GV$35)</f>
        <v>0</v>
      </c>
      <c r="GT1747" s="9"/>
      <c r="GU1747" s="10"/>
      <c r="GV1747" s="20"/>
      <c r="GW1747" s="19">
        <f t="shared" si="40"/>
        <v>0</v>
      </c>
      <c r="GX1747" s="472">
        <f>SUM(GW1747:GW1758)</f>
        <v>0</v>
      </c>
      <c r="GY1747" s="473" t="str">
        <f>D1747</f>
        <v>FDSYRC15</v>
      </c>
    </row>
    <row r="1748" spans="1:207" ht="15.75">
      <c r="A1748" s="244" t="s">
        <v>76</v>
      </c>
      <c r="B1748" s="475"/>
      <c r="C1748" s="287" t="s">
        <v>151</v>
      </c>
      <c r="D1748" s="237" t="s">
        <v>118</v>
      </c>
      <c r="E1748" s="206">
        <f>SUMIF(F$36:F$66,$D1748,H$36:H$66)</f>
        <v>0</v>
      </c>
      <c r="F1748" s="9"/>
      <c r="G1748" s="10"/>
      <c r="H1748" s="11"/>
      <c r="I1748" s="6">
        <f>SUMIF(J$36:J$66,$D1748,L$36:L$66)</f>
        <v>0</v>
      </c>
      <c r="J1748" s="9"/>
      <c r="K1748" s="10"/>
      <c r="L1748" s="11"/>
      <c r="M1748" s="6">
        <f>SUMIF(N$36:N$66,$D1748,P$36:P$66)</f>
        <v>0</v>
      </c>
      <c r="N1748" s="9"/>
      <c r="O1748" s="10"/>
      <c r="P1748" s="11"/>
      <c r="Q1748" s="6">
        <f>SUMIF(R$36:R$66,$D1748,T$36:T$66)</f>
        <v>0</v>
      </c>
      <c r="R1748" s="9"/>
      <c r="S1748" s="10"/>
      <c r="T1748" s="11"/>
      <c r="U1748" s="6">
        <f>SUMIF(V$36:V$66,$D1748,X$36:X$66)</f>
        <v>0</v>
      </c>
      <c r="V1748" s="9"/>
      <c r="W1748" s="10"/>
      <c r="X1748" s="11"/>
      <c r="Y1748" s="6">
        <f>SUMIF(Z$36:Z$66,$D1748,AB$36:AB$66)</f>
        <v>0</v>
      </c>
      <c r="Z1748" s="9"/>
      <c r="AA1748" s="10"/>
      <c r="AB1748" s="11"/>
      <c r="AC1748" s="6">
        <f>SUMIF(AD$36:AD$66,$D1748,AF$36:AF$66)</f>
        <v>0</v>
      </c>
      <c r="AD1748" s="9"/>
      <c r="AE1748" s="10"/>
      <c r="AF1748" s="11"/>
      <c r="AG1748" s="6">
        <f>SUMIF(AH$36:AH$66,$D1748,AJ$36:AJ$66)</f>
        <v>0</v>
      </c>
      <c r="AH1748" s="9"/>
      <c r="AI1748" s="10"/>
      <c r="AJ1748" s="11"/>
      <c r="AK1748" s="6">
        <f>SUMIF(AL$36:AL$66,$D1748,AN$36:AN$66)</f>
        <v>0</v>
      </c>
      <c r="AL1748" s="9"/>
      <c r="AM1748" s="10"/>
      <c r="AN1748" s="11"/>
      <c r="AO1748" s="6">
        <f>SUMIF(AP$36:AP$66,$D1748,AR$36:AR$66)</f>
        <v>0</v>
      </c>
      <c r="AP1748" s="9"/>
      <c r="AQ1748" s="10"/>
      <c r="AR1748" s="11"/>
      <c r="AS1748" s="6">
        <f>SUMIF(AT$36:AT$66,$D1748,AV$36:AV$66)</f>
        <v>0</v>
      </c>
      <c r="AT1748" s="9"/>
      <c r="AU1748" s="10"/>
      <c r="AV1748" s="11"/>
      <c r="AW1748" s="6">
        <f>SUMIF(AX$36:AX$66,$D1748,AZ$36:AZ$66)</f>
        <v>0</v>
      </c>
      <c r="AX1748" s="9"/>
      <c r="AY1748" s="10"/>
      <c r="AZ1748" s="11"/>
      <c r="BA1748" s="6">
        <f>SUMIF(BB$36:BB$66,$D1748,BD$36:BD$66)</f>
        <v>0</v>
      </c>
      <c r="BB1748" s="9"/>
      <c r="BC1748" s="10"/>
      <c r="BD1748" s="11"/>
      <c r="BE1748" s="6">
        <f>SUMIF(BF$36:BF$66,$D1748,BH$36:BH$66)</f>
        <v>0</v>
      </c>
      <c r="BF1748" s="9"/>
      <c r="BG1748" s="10"/>
      <c r="BH1748" s="11"/>
      <c r="BI1748" s="6">
        <f>SUMIF(BJ$36:BJ$66,$D1748,BL$36:BL$66)</f>
        <v>0</v>
      </c>
      <c r="BJ1748" s="9"/>
      <c r="BK1748" s="10"/>
      <c r="BL1748" s="11"/>
      <c r="BM1748" s="6">
        <f>SUMIF(BN$36:BN$66,$D1748,BP$36:BP$66)</f>
        <v>0</v>
      </c>
      <c r="BN1748" s="9"/>
      <c r="BO1748" s="10"/>
      <c r="BP1748" s="11"/>
      <c r="BQ1748" s="6">
        <f>SUMIF(BR$36:BR$66,$D1748,BT$36:BT$66)</f>
        <v>0</v>
      </c>
      <c r="BR1748" s="9"/>
      <c r="BS1748" s="10"/>
      <c r="BT1748" s="11"/>
      <c r="BU1748" s="6">
        <f>SUMIF(BV$36:BV$66,$D1748,BX$36:BX$66)</f>
        <v>0</v>
      </c>
      <c r="BV1748" s="9"/>
      <c r="BW1748" s="10"/>
      <c r="BX1748" s="11"/>
      <c r="BY1748" s="6">
        <f>SUMIF(BZ$36:BZ$66,$D1748,CB$36:CB$66)</f>
        <v>0</v>
      </c>
      <c r="BZ1748" s="9"/>
      <c r="CA1748" s="10"/>
      <c r="CB1748" s="11"/>
      <c r="CC1748" s="6">
        <f>SUMIF(CD$36:CD$66,$D1748,CF$36:CF$66)</f>
        <v>0</v>
      </c>
      <c r="CD1748" s="9"/>
      <c r="CE1748" s="10"/>
      <c r="CF1748" s="11"/>
      <c r="CG1748" s="6">
        <f>SUMIF(CH$36:CH$66,$D1748,CJ$36:CJ$66)</f>
        <v>0</v>
      </c>
      <c r="CH1748" s="9"/>
      <c r="CI1748" s="10"/>
      <c r="CJ1748" s="11"/>
      <c r="CK1748" s="6">
        <f>SUMIF(CL$36:CL$66,$D1748,CN$36:CN$66)</f>
        <v>0</v>
      </c>
      <c r="CL1748" s="9"/>
      <c r="CM1748" s="10"/>
      <c r="CN1748" s="11"/>
      <c r="CO1748" s="6">
        <f>SUMIF(CP$36:CP$66,$D1748,CR$36:CR$66)</f>
        <v>0</v>
      </c>
      <c r="CP1748" s="9"/>
      <c r="CQ1748" s="10"/>
      <c r="CR1748" s="11"/>
      <c r="CS1748" s="6">
        <f>SUMIF(CT$36:CT$66,$D1748,CV$36:CV$66)</f>
        <v>0</v>
      </c>
      <c r="CT1748" s="9"/>
      <c r="CU1748" s="10"/>
      <c r="CV1748" s="11"/>
      <c r="CW1748" s="6">
        <f>SUMIF(CX$36:CX$66,$D1748,CZ$36:CZ$66)</f>
        <v>0</v>
      </c>
      <c r="CX1748" s="9"/>
      <c r="CY1748" s="10"/>
      <c r="CZ1748" s="11"/>
      <c r="DA1748" s="6">
        <f>SUMIF(DB$36:DB$66,$D1748,DD$36:DD$66)</f>
        <v>0</v>
      </c>
      <c r="DB1748" s="9"/>
      <c r="DC1748" s="10"/>
      <c r="DD1748" s="11"/>
      <c r="DE1748" s="6">
        <f>SUMIF(DF$36:DF$66,$D1748,DH$36:DH$66)</f>
        <v>0</v>
      </c>
      <c r="DF1748" s="9"/>
      <c r="DG1748" s="10"/>
      <c r="DH1748" s="11"/>
      <c r="DI1748" s="6">
        <f>SUMIF(DJ$36:DJ$66,$D1748,DL$36:DL$66)</f>
        <v>0</v>
      </c>
      <c r="DJ1748" s="9"/>
      <c r="DK1748" s="10"/>
      <c r="DL1748" s="11"/>
      <c r="DM1748" s="6">
        <f>SUMIF(DN$36:DN$66,$D1748,DP$36:DP$66)</f>
        <v>0</v>
      </c>
      <c r="DN1748" s="9"/>
      <c r="DO1748" s="10"/>
      <c r="DP1748" s="11"/>
      <c r="DQ1748" s="6">
        <f>SUMIF(DR$36:DR$66,$D1748,DT$36:DT$66)</f>
        <v>0</v>
      </c>
      <c r="DR1748" s="9"/>
      <c r="DS1748" s="10"/>
      <c r="DT1748" s="11"/>
      <c r="DU1748" s="6">
        <f>SUMIF(DV$36:DV$66,$D1748,DX$36:DX$66)</f>
        <v>0</v>
      </c>
      <c r="DV1748" s="9"/>
      <c r="DW1748" s="10"/>
      <c r="DX1748" s="11"/>
      <c r="DY1748" s="6">
        <f>SUMIF(DZ$36:DZ$66,$D1748,EB$36:EB$66)</f>
        <v>0</v>
      </c>
      <c r="DZ1748" s="9"/>
      <c r="EA1748" s="10"/>
      <c r="EB1748" s="11"/>
      <c r="EC1748" s="6">
        <f>SUMIF(ED$36:ED$66,$D1748,EF$36:EF$66)</f>
        <v>0</v>
      </c>
      <c r="ED1748" s="9"/>
      <c r="EE1748" s="10"/>
      <c r="EF1748" s="11"/>
      <c r="EG1748" s="6">
        <f>SUMIF(EH$36:EH$66,$D1748,EJ$36:EJ$66)</f>
        <v>0</v>
      </c>
      <c r="EH1748" s="9"/>
      <c r="EI1748" s="10"/>
      <c r="EJ1748" s="11"/>
      <c r="EK1748" s="6">
        <f>SUMIF(EL$36:EL$66,$D1748,EN$36:EN$66)</f>
        <v>0</v>
      </c>
      <c r="EL1748" s="9"/>
      <c r="EM1748" s="10"/>
      <c r="EN1748" s="11"/>
      <c r="EO1748" s="6">
        <f>SUMIF(EP$36:EP$66,$D1748,ER$36:ER$66)</f>
        <v>0</v>
      </c>
      <c r="EP1748" s="9"/>
      <c r="EQ1748" s="10"/>
      <c r="ER1748" s="11"/>
      <c r="ES1748" s="6">
        <f>SUMIF(ET$36:ET$66,$D1748,EV$36:EV$66)</f>
        <v>0</v>
      </c>
      <c r="ET1748" s="9"/>
      <c r="EU1748" s="10"/>
      <c r="EV1748" s="11"/>
      <c r="EW1748" s="6">
        <f>SUMIF(EX$36:EX$66,$D1748,EZ$36:EZ$66)</f>
        <v>0</v>
      </c>
      <c r="EX1748" s="9"/>
      <c r="EY1748" s="10"/>
      <c r="EZ1748" s="11"/>
      <c r="FA1748" s="6">
        <f>SUMIF(FB$36:FB$66,$D1748,FD$36:FD$66)</f>
        <v>0</v>
      </c>
      <c r="FB1748" s="9"/>
      <c r="FC1748" s="10"/>
      <c r="FD1748" s="11"/>
      <c r="FE1748" s="6">
        <f>SUMIF(FF$36:FF$66,$D1748,FH$36:FH$66)</f>
        <v>0</v>
      </c>
      <c r="FF1748" s="9"/>
      <c r="FG1748" s="10"/>
      <c r="FH1748" s="11"/>
      <c r="FI1748" s="6">
        <f>SUMIF(FJ$36:FJ$66,$D1748,FL$36:FL$66)</f>
        <v>0</v>
      </c>
      <c r="FJ1748" s="9"/>
      <c r="FK1748" s="10"/>
      <c r="FL1748" s="11"/>
      <c r="FM1748" s="6">
        <f>SUMIF(FN$36:FN$66,$D1748,FP$36:FP$66)</f>
        <v>0</v>
      </c>
      <c r="FN1748" s="9"/>
      <c r="FO1748" s="10"/>
      <c r="FP1748" s="11"/>
      <c r="FQ1748" s="6">
        <f>SUMIF(FR$36:FR$66,$D1748,FT$36:FT$66)</f>
        <v>0</v>
      </c>
      <c r="FR1748" s="9"/>
      <c r="FS1748" s="10"/>
      <c r="FT1748" s="11"/>
      <c r="FU1748" s="6">
        <f>SUMIF(FV$36:FV$66,$D1748,FX$36:FX$66)</f>
        <v>0</v>
      </c>
      <c r="FV1748" s="9"/>
      <c r="FW1748" s="10"/>
      <c r="FX1748" s="11"/>
      <c r="FY1748" s="6">
        <f>SUMIF(FZ$36:FZ$66,$D1748,GB$36:GB$66)</f>
        <v>0</v>
      </c>
      <c r="FZ1748" s="9"/>
      <c r="GA1748" s="10"/>
      <c r="GB1748" s="11"/>
      <c r="GC1748" s="6">
        <f>SUMIF(GD$36:GD$66,$D1748,GF$36:GF$66)</f>
        <v>0</v>
      </c>
      <c r="GD1748" s="9"/>
      <c r="GE1748" s="10"/>
      <c r="GF1748" s="11"/>
      <c r="GG1748" s="6">
        <f>SUMIF(GH$36:GH$66,$D1748,GJ$36:GJ$66)</f>
        <v>0</v>
      </c>
      <c r="GH1748" s="9"/>
      <c r="GI1748" s="10"/>
      <c r="GJ1748" s="11"/>
      <c r="GK1748" s="6">
        <f>SUMIF(GL$36:GL$66,$D1748,GN$36:GN$66)</f>
        <v>0</v>
      </c>
      <c r="GL1748" s="9"/>
      <c r="GM1748" s="10"/>
      <c r="GN1748" s="11"/>
      <c r="GO1748" s="6">
        <f>SUMIF(GP$36:GP$66,$D1748,GR$36:GR$66)</f>
        <v>0</v>
      </c>
      <c r="GP1748" s="9"/>
      <c r="GQ1748" s="10"/>
      <c r="GR1748" s="11"/>
      <c r="GS1748" s="6">
        <f>SUMIF(GT$36:GT$66,$D1748,GV$36:GV$66)</f>
        <v>0</v>
      </c>
      <c r="GT1748" s="9"/>
      <c r="GU1748" s="10"/>
      <c r="GV1748" s="20"/>
      <c r="GW1748" s="19">
        <f t="shared" si="40"/>
        <v>0</v>
      </c>
      <c r="GX1748" s="472"/>
      <c r="GY1748" s="473"/>
    </row>
    <row r="1749" spans="1:207" ht="15.75">
      <c r="A1749" s="244" t="s">
        <v>77</v>
      </c>
      <c r="B1749" s="475"/>
      <c r="C1749" s="287" t="s">
        <v>151</v>
      </c>
      <c r="D1749" s="237" t="s">
        <v>118</v>
      </c>
      <c r="E1749" s="206">
        <f>SUMIF(F$67:F$97,$D1749,H$67:H$97)</f>
        <v>0</v>
      </c>
      <c r="F1749" s="9"/>
      <c r="G1749" s="10"/>
      <c r="H1749" s="11"/>
      <c r="I1749" s="6">
        <f>SUMIF(J$67:J$97,$D1749,L$67:L$97)</f>
        <v>0</v>
      </c>
      <c r="J1749" s="9"/>
      <c r="K1749" s="10"/>
      <c r="L1749" s="11"/>
      <c r="M1749" s="6">
        <f>SUMIF(N$67:N$97,$D1749,P$67:P$97)</f>
        <v>0</v>
      </c>
      <c r="N1749" s="9"/>
      <c r="O1749" s="10"/>
      <c r="P1749" s="11"/>
      <c r="Q1749" s="6">
        <f>SUMIF(R$67:R$97,$D1749,T$67:T$97)</f>
        <v>0</v>
      </c>
      <c r="R1749" s="9"/>
      <c r="S1749" s="10"/>
      <c r="T1749" s="11"/>
      <c r="U1749" s="6">
        <f>SUMIF(V$67:V$97,$D1749,X$67:X$97)</f>
        <v>0</v>
      </c>
      <c r="V1749" s="9"/>
      <c r="W1749" s="10"/>
      <c r="X1749" s="11"/>
      <c r="Y1749" s="6">
        <f>SUMIF(Z$67:Z$97,$D1749,AB$67:AB$97)</f>
        <v>0</v>
      </c>
      <c r="Z1749" s="9"/>
      <c r="AA1749" s="10"/>
      <c r="AB1749" s="11"/>
      <c r="AC1749" s="6">
        <f>SUMIF(AD$67:AD$97,$D1749,AF$67:AF$97)</f>
        <v>0</v>
      </c>
      <c r="AD1749" s="9"/>
      <c r="AE1749" s="10"/>
      <c r="AF1749" s="11"/>
      <c r="AG1749" s="6">
        <f>SUMIF(AH$67:AH$97,$D1749,AJ$67:AJ$97)</f>
        <v>0</v>
      </c>
      <c r="AH1749" s="9"/>
      <c r="AI1749" s="10"/>
      <c r="AJ1749" s="11"/>
      <c r="AK1749" s="6">
        <f>SUMIF(AL$67:AL$97,$D1749,AN$67:AN$97)</f>
        <v>0</v>
      </c>
      <c r="AL1749" s="9"/>
      <c r="AM1749" s="10"/>
      <c r="AN1749" s="11"/>
      <c r="AO1749" s="6">
        <f>SUMIF(AP$67:AP$97,$D1749,AR$67:AR$97)</f>
        <v>0</v>
      </c>
      <c r="AP1749" s="9"/>
      <c r="AQ1749" s="10"/>
      <c r="AR1749" s="11"/>
      <c r="AS1749" s="6">
        <f>SUMIF(AT$67:AT$97,$D1749,AV$67:AV$97)</f>
        <v>0</v>
      </c>
      <c r="AT1749" s="9"/>
      <c r="AU1749" s="10"/>
      <c r="AV1749" s="11"/>
      <c r="AW1749" s="6">
        <f>SUMIF(AX$67:AX$97,$D1749,AZ$67:AZ$97)</f>
        <v>0</v>
      </c>
      <c r="AX1749" s="9"/>
      <c r="AY1749" s="10"/>
      <c r="AZ1749" s="11"/>
      <c r="BA1749" s="6">
        <f>SUMIF(BB$67:BB$97,$D1749,BD$67:BD$97)</f>
        <v>0</v>
      </c>
      <c r="BB1749" s="9"/>
      <c r="BC1749" s="10"/>
      <c r="BD1749" s="11"/>
      <c r="BE1749" s="6">
        <f>SUMIF(BF$67:BF$97,$D1749,BH$67:BH$97)</f>
        <v>0</v>
      </c>
      <c r="BF1749" s="9"/>
      <c r="BG1749" s="10"/>
      <c r="BH1749" s="11"/>
      <c r="BI1749" s="6">
        <f>SUMIF(BJ$67:BJ$97,$D1749,BL$67:BL$97)</f>
        <v>0</v>
      </c>
      <c r="BJ1749" s="9"/>
      <c r="BK1749" s="10"/>
      <c r="BL1749" s="11"/>
      <c r="BM1749" s="6">
        <f>SUMIF(BN$67:BN$97,$D1749,BP$67:BP$97)</f>
        <v>0</v>
      </c>
      <c r="BN1749" s="9"/>
      <c r="BO1749" s="10"/>
      <c r="BP1749" s="11"/>
      <c r="BQ1749" s="6">
        <f>SUMIF(BR$67:BR$97,$D1749,BT$67:BT$97)</f>
        <v>0</v>
      </c>
      <c r="BR1749" s="9"/>
      <c r="BS1749" s="10"/>
      <c r="BT1749" s="11"/>
      <c r="BU1749" s="6">
        <f>SUMIF(BV$67:BV$97,$D1749,BX$67:BX$97)</f>
        <v>0</v>
      </c>
      <c r="BV1749" s="9"/>
      <c r="BW1749" s="10"/>
      <c r="BX1749" s="11"/>
      <c r="BY1749" s="6">
        <f>SUMIF(BZ$67:BZ$97,$D1749,CB$67:CB$97)</f>
        <v>0</v>
      </c>
      <c r="BZ1749" s="9"/>
      <c r="CA1749" s="10"/>
      <c r="CB1749" s="11"/>
      <c r="CC1749" s="6">
        <f>SUMIF(CD$67:CD$97,$D1749,CF$67:CF$97)</f>
        <v>0</v>
      </c>
      <c r="CD1749" s="9"/>
      <c r="CE1749" s="10"/>
      <c r="CF1749" s="11"/>
      <c r="CG1749" s="6">
        <f>SUMIF(CH$67:CH$97,$D1749,CJ$67:CJ$97)</f>
        <v>0</v>
      </c>
      <c r="CH1749" s="9"/>
      <c r="CI1749" s="10"/>
      <c r="CJ1749" s="11"/>
      <c r="CK1749" s="6">
        <f>SUMIF(CL$67:CL$97,$D1749,CN$67:CN$97)</f>
        <v>0</v>
      </c>
      <c r="CL1749" s="9"/>
      <c r="CM1749" s="10"/>
      <c r="CN1749" s="11"/>
      <c r="CO1749" s="6">
        <f>SUMIF(CP$67:CP$97,$D1749,CR$67:CR$97)</f>
        <v>0</v>
      </c>
      <c r="CP1749" s="9"/>
      <c r="CQ1749" s="10"/>
      <c r="CR1749" s="11"/>
      <c r="CS1749" s="6">
        <f>SUMIF(CT$67:CT$97,$D1749,CV$67:CV$97)</f>
        <v>0</v>
      </c>
      <c r="CT1749" s="9"/>
      <c r="CU1749" s="10"/>
      <c r="CV1749" s="11"/>
      <c r="CW1749" s="6">
        <f>SUMIF(CX$67:CX$97,$D1749,CZ$67:CZ$97)</f>
        <v>0</v>
      </c>
      <c r="CX1749" s="9"/>
      <c r="CY1749" s="10"/>
      <c r="CZ1749" s="11"/>
      <c r="DA1749" s="6">
        <f>SUMIF(DB$67:DB$97,$D1749,DD$67:DD$97)</f>
        <v>0</v>
      </c>
      <c r="DB1749" s="9"/>
      <c r="DC1749" s="10"/>
      <c r="DD1749" s="11"/>
      <c r="DE1749" s="6">
        <f>SUMIF(DF$67:DF$97,$D1749,DH$67:DH$97)</f>
        <v>0</v>
      </c>
      <c r="DF1749" s="9"/>
      <c r="DG1749" s="10"/>
      <c r="DH1749" s="11"/>
      <c r="DI1749" s="6">
        <f>SUMIF(DJ$67:DJ$97,$D1749,DL$67:DL$97)</f>
        <v>0</v>
      </c>
      <c r="DJ1749" s="9"/>
      <c r="DK1749" s="10"/>
      <c r="DL1749" s="11"/>
      <c r="DM1749" s="6">
        <f>SUMIF(DN$67:DN$97,$D1749,DP$67:DP$97)</f>
        <v>0</v>
      </c>
      <c r="DN1749" s="9"/>
      <c r="DO1749" s="10"/>
      <c r="DP1749" s="11"/>
      <c r="DQ1749" s="6">
        <f>SUMIF(DR$67:DR$97,$D1749,DT$67:DT$97)</f>
        <v>0</v>
      </c>
      <c r="DR1749" s="9"/>
      <c r="DS1749" s="10"/>
      <c r="DT1749" s="11"/>
      <c r="DU1749" s="6">
        <f>SUMIF(DV$67:DV$97,$D1749,DX$67:DX$97)</f>
        <v>0</v>
      </c>
      <c r="DV1749" s="9"/>
      <c r="DW1749" s="10"/>
      <c r="DX1749" s="11"/>
      <c r="DY1749" s="6">
        <f>SUMIF(DZ$67:DZ$97,$D1749,EB$67:EB$97)</f>
        <v>0</v>
      </c>
      <c r="DZ1749" s="9"/>
      <c r="EA1749" s="10"/>
      <c r="EB1749" s="11"/>
      <c r="EC1749" s="6">
        <f>SUMIF(ED$67:ED$97,$D1749,EF$67:EF$97)</f>
        <v>0</v>
      </c>
      <c r="ED1749" s="9"/>
      <c r="EE1749" s="10"/>
      <c r="EF1749" s="11"/>
      <c r="EG1749" s="6">
        <f>SUMIF(EH$67:EH$97,$D1749,EJ$67:EJ$97)</f>
        <v>0</v>
      </c>
      <c r="EH1749" s="9"/>
      <c r="EI1749" s="10"/>
      <c r="EJ1749" s="11"/>
      <c r="EK1749" s="6">
        <f>SUMIF(EL$67:EL$97,$D1749,EN$67:EN$97)</f>
        <v>0</v>
      </c>
      <c r="EL1749" s="9"/>
      <c r="EM1749" s="10"/>
      <c r="EN1749" s="11"/>
      <c r="EO1749" s="6">
        <f>SUMIF(EP$67:EP$97,$D1749,ER$67:ER$97)</f>
        <v>0</v>
      </c>
      <c r="EP1749" s="9"/>
      <c r="EQ1749" s="10"/>
      <c r="ER1749" s="11"/>
      <c r="ES1749" s="6">
        <f>SUMIF(ET$67:ET$97,$D1749,EV$67:EV$97)</f>
        <v>0</v>
      </c>
      <c r="ET1749" s="9"/>
      <c r="EU1749" s="10"/>
      <c r="EV1749" s="11"/>
      <c r="EW1749" s="6">
        <f>SUMIF(EX$67:EX$97,$D1749,EZ$67:EZ$97)</f>
        <v>0</v>
      </c>
      <c r="EX1749" s="9"/>
      <c r="EY1749" s="10"/>
      <c r="EZ1749" s="11"/>
      <c r="FA1749" s="6">
        <f>SUMIF(FB$67:FB$97,$D1749,FD$67:FD$97)</f>
        <v>0</v>
      </c>
      <c r="FB1749" s="9"/>
      <c r="FC1749" s="10"/>
      <c r="FD1749" s="11"/>
      <c r="FE1749" s="6">
        <f>SUMIF(FF$67:FF$97,$D1749,FH$67:FH$97)</f>
        <v>0</v>
      </c>
      <c r="FF1749" s="9"/>
      <c r="FG1749" s="10"/>
      <c r="FH1749" s="11"/>
      <c r="FI1749" s="6">
        <f>SUMIF(FJ$67:FJ$97,$D1749,FL$67:FL$97)</f>
        <v>0</v>
      </c>
      <c r="FJ1749" s="9"/>
      <c r="FK1749" s="10"/>
      <c r="FL1749" s="11"/>
      <c r="FM1749" s="6">
        <f>SUMIF(FN$67:FN$97,$D1749,FP$67:FP$97)</f>
        <v>0</v>
      </c>
      <c r="FN1749" s="9"/>
      <c r="FO1749" s="10"/>
      <c r="FP1749" s="11"/>
      <c r="FQ1749" s="6">
        <f>SUMIF(FR$67:FR$97,$D1749,FT$67:FT$97)</f>
        <v>0</v>
      </c>
      <c r="FR1749" s="9"/>
      <c r="FS1749" s="10"/>
      <c r="FT1749" s="11"/>
      <c r="FU1749" s="6">
        <f>SUMIF(FV$67:FV$97,$D1749,FX$67:FX$97)</f>
        <v>0</v>
      </c>
      <c r="FV1749" s="9"/>
      <c r="FW1749" s="10"/>
      <c r="FX1749" s="11"/>
      <c r="FY1749" s="6">
        <f>SUMIF(FZ$67:FZ$97,$D1749,GB$67:GB$97)</f>
        <v>0</v>
      </c>
      <c r="FZ1749" s="9"/>
      <c r="GA1749" s="10"/>
      <c r="GB1749" s="11"/>
      <c r="GC1749" s="6">
        <f>SUMIF(GD$67:GD$97,$D1749,GF$67:GF$97)</f>
        <v>0</v>
      </c>
      <c r="GD1749" s="9"/>
      <c r="GE1749" s="10"/>
      <c r="GF1749" s="11"/>
      <c r="GG1749" s="6">
        <f>SUMIF(GH$67:GH$97,$D1749,GJ$67:GJ$97)</f>
        <v>0</v>
      </c>
      <c r="GH1749" s="9"/>
      <c r="GI1749" s="10"/>
      <c r="GJ1749" s="11"/>
      <c r="GK1749" s="6">
        <f>SUMIF(GL$67:GL$97,$D1749,GN$67:GN$97)</f>
        <v>0</v>
      </c>
      <c r="GL1749" s="9"/>
      <c r="GM1749" s="10"/>
      <c r="GN1749" s="11"/>
      <c r="GO1749" s="6">
        <f>SUMIF(GP$67:GP$97,$D1749,GR$67:GR$97)</f>
        <v>0</v>
      </c>
      <c r="GP1749" s="9"/>
      <c r="GQ1749" s="10"/>
      <c r="GR1749" s="11"/>
      <c r="GS1749" s="6">
        <f>SUMIF(GT$67:GT$97,$D1749,GV$67:GV$97)</f>
        <v>0</v>
      </c>
      <c r="GT1749" s="9"/>
      <c r="GU1749" s="10"/>
      <c r="GV1749" s="20"/>
      <c r="GW1749" s="19">
        <f t="shared" si="40"/>
        <v>0</v>
      </c>
      <c r="GX1749" s="472"/>
      <c r="GY1749" s="473"/>
    </row>
    <row r="1750" spans="1:207" ht="15.75">
      <c r="A1750" s="244" t="s">
        <v>78</v>
      </c>
      <c r="B1750" s="475"/>
      <c r="C1750" s="287" t="s">
        <v>151</v>
      </c>
      <c r="D1750" s="237" t="s">
        <v>118</v>
      </c>
      <c r="E1750" s="206">
        <f>SUMIF(F$98:F$128,$D1750,H$98:H$128)</f>
        <v>0</v>
      </c>
      <c r="F1750" s="9"/>
      <c r="G1750" s="10"/>
      <c r="H1750" s="11"/>
      <c r="I1750" s="6">
        <f>SUMIF(J$98:J$128,$D1750,L$98:L$128)</f>
        <v>0</v>
      </c>
      <c r="J1750" s="9"/>
      <c r="K1750" s="10"/>
      <c r="L1750" s="11"/>
      <c r="M1750" s="6">
        <f>SUMIF(N$98:N$128,$D1750,P$98:P$128)</f>
        <v>0</v>
      </c>
      <c r="N1750" s="9"/>
      <c r="O1750" s="10"/>
      <c r="P1750" s="11"/>
      <c r="Q1750" s="6">
        <f>SUMIF(R$98:R$128,$D1750,T$98:T$128)</f>
        <v>0</v>
      </c>
      <c r="R1750" s="9"/>
      <c r="S1750" s="10"/>
      <c r="T1750" s="11"/>
      <c r="U1750" s="6">
        <f>SUMIF(V$98:V$128,$D1750,X$98:X$128)</f>
        <v>0</v>
      </c>
      <c r="V1750" s="9"/>
      <c r="W1750" s="10"/>
      <c r="X1750" s="11"/>
      <c r="Y1750" s="6">
        <f>SUMIF(Z$98:Z$128,$D1750,AB$98:AB$128)</f>
        <v>0</v>
      </c>
      <c r="Z1750" s="9"/>
      <c r="AA1750" s="10"/>
      <c r="AB1750" s="11"/>
      <c r="AC1750" s="6">
        <f>SUMIF(AD$98:AD$128,$D1750,AF$98:AF$128)</f>
        <v>0</v>
      </c>
      <c r="AD1750" s="9"/>
      <c r="AE1750" s="10"/>
      <c r="AF1750" s="11"/>
      <c r="AG1750" s="6">
        <f>SUMIF(AH$98:AH$128,$D1750,AJ$98:AJ$128)</f>
        <v>0</v>
      </c>
      <c r="AH1750" s="9"/>
      <c r="AI1750" s="10"/>
      <c r="AJ1750" s="11"/>
      <c r="AK1750" s="6">
        <f>SUMIF(AL$98:AL$128,$D1750,AN$98:AN$128)</f>
        <v>0</v>
      </c>
      <c r="AL1750" s="9"/>
      <c r="AM1750" s="10"/>
      <c r="AN1750" s="11"/>
      <c r="AO1750" s="6">
        <f>SUMIF(AP$98:AP$128,$D1750,AR$98:AR$128)</f>
        <v>0</v>
      </c>
      <c r="AP1750" s="9"/>
      <c r="AQ1750" s="10"/>
      <c r="AR1750" s="11"/>
      <c r="AS1750" s="6">
        <f>SUMIF(AT$98:AT$128,$D1750,AV$98:AV$128)</f>
        <v>0</v>
      </c>
      <c r="AT1750" s="9"/>
      <c r="AU1750" s="10"/>
      <c r="AV1750" s="11"/>
      <c r="AW1750" s="6">
        <f>SUMIF(AX$98:AX$128,$D1750,AZ$98:AZ$128)</f>
        <v>0</v>
      </c>
      <c r="AX1750" s="9"/>
      <c r="AY1750" s="10"/>
      <c r="AZ1750" s="11"/>
      <c r="BA1750" s="6">
        <f>SUMIF(BB$98:BB$128,$D1750,BD$98:BD$128)</f>
        <v>0</v>
      </c>
      <c r="BB1750" s="9"/>
      <c r="BC1750" s="10"/>
      <c r="BD1750" s="11"/>
      <c r="BE1750" s="6">
        <f>SUMIF(BF$98:BF$128,$D1750,BH$98:BH$128)</f>
        <v>0</v>
      </c>
      <c r="BF1750" s="9"/>
      <c r="BG1750" s="10"/>
      <c r="BH1750" s="11"/>
      <c r="BI1750" s="6">
        <f>SUMIF(BJ$98:BJ$128,$D1750,BL$98:BL$128)</f>
        <v>0</v>
      </c>
      <c r="BJ1750" s="9"/>
      <c r="BK1750" s="10"/>
      <c r="BL1750" s="11"/>
      <c r="BM1750" s="6">
        <f>SUMIF(BN$98:BN$128,$D1750,BP$98:BP$128)</f>
        <v>0</v>
      </c>
      <c r="BN1750" s="9"/>
      <c r="BO1750" s="10"/>
      <c r="BP1750" s="11"/>
      <c r="BQ1750" s="6">
        <f>SUMIF(BR$98:BR$128,$D1750,BT$98:BT$128)</f>
        <v>0</v>
      </c>
      <c r="BR1750" s="9"/>
      <c r="BS1750" s="10"/>
      <c r="BT1750" s="11"/>
      <c r="BU1750" s="6">
        <f>SUMIF(BV$98:BV$128,$D1750,BX$98:BX$128)</f>
        <v>0</v>
      </c>
      <c r="BV1750" s="9"/>
      <c r="BW1750" s="10"/>
      <c r="BX1750" s="11"/>
      <c r="BY1750" s="6">
        <f>SUMIF(BZ$98:BZ$128,$D1750,CB$98:CB$128)</f>
        <v>0</v>
      </c>
      <c r="BZ1750" s="9"/>
      <c r="CA1750" s="10"/>
      <c r="CB1750" s="11"/>
      <c r="CC1750" s="6">
        <f>SUMIF(CD$98:CD$128,$D1750,CF$98:CF$128)</f>
        <v>0</v>
      </c>
      <c r="CD1750" s="9"/>
      <c r="CE1750" s="10"/>
      <c r="CF1750" s="11"/>
      <c r="CG1750" s="6">
        <f>SUMIF(CH$98:CH$128,$D1750,CJ$98:CJ$128)</f>
        <v>0</v>
      </c>
      <c r="CH1750" s="9"/>
      <c r="CI1750" s="10"/>
      <c r="CJ1750" s="11"/>
      <c r="CK1750" s="6">
        <f>SUMIF(CL$98:CL$128,$D1750,CN$98:CN$128)</f>
        <v>0</v>
      </c>
      <c r="CL1750" s="9"/>
      <c r="CM1750" s="10"/>
      <c r="CN1750" s="11"/>
      <c r="CO1750" s="6">
        <f>SUMIF(CP$98:CP$128,$D1750,CR$98:CR$128)</f>
        <v>0</v>
      </c>
      <c r="CP1750" s="9"/>
      <c r="CQ1750" s="10"/>
      <c r="CR1750" s="11"/>
      <c r="CS1750" s="6">
        <f>SUMIF(CT$98:CT$128,$D1750,CV$98:CV$128)</f>
        <v>0</v>
      </c>
      <c r="CT1750" s="9"/>
      <c r="CU1750" s="10"/>
      <c r="CV1750" s="11"/>
      <c r="CW1750" s="6">
        <f>SUMIF(CX$98:CX$128,$D1750,CZ$98:CZ$128)</f>
        <v>0</v>
      </c>
      <c r="CX1750" s="9"/>
      <c r="CY1750" s="10"/>
      <c r="CZ1750" s="11"/>
      <c r="DA1750" s="6">
        <f>SUMIF(DB$98:DB$128,$D1750,DD$98:DD$128)</f>
        <v>0</v>
      </c>
      <c r="DB1750" s="9"/>
      <c r="DC1750" s="10"/>
      <c r="DD1750" s="11"/>
      <c r="DE1750" s="6">
        <f>SUMIF(DF$98:DF$128,$D1750,DH$98:DH$128)</f>
        <v>0</v>
      </c>
      <c r="DF1750" s="9"/>
      <c r="DG1750" s="10"/>
      <c r="DH1750" s="11"/>
      <c r="DI1750" s="6">
        <f>SUMIF(DJ$98:DJ$128,$D1750,DL$98:DL$128)</f>
        <v>0</v>
      </c>
      <c r="DJ1750" s="9"/>
      <c r="DK1750" s="10"/>
      <c r="DL1750" s="11"/>
      <c r="DM1750" s="6">
        <f>SUMIF(DN$98:DN$128,$D1750,DP$98:DP$128)</f>
        <v>0</v>
      </c>
      <c r="DN1750" s="9"/>
      <c r="DO1750" s="10"/>
      <c r="DP1750" s="11"/>
      <c r="DQ1750" s="6">
        <f>SUMIF(DR$98:DR$128,$D1750,DT$98:DT$128)</f>
        <v>0</v>
      </c>
      <c r="DR1750" s="9"/>
      <c r="DS1750" s="10"/>
      <c r="DT1750" s="11"/>
      <c r="DU1750" s="6">
        <f>SUMIF(DV$98:DV$128,$D1750,DX$98:DX$128)</f>
        <v>0</v>
      </c>
      <c r="DV1750" s="9"/>
      <c r="DW1750" s="10"/>
      <c r="DX1750" s="11"/>
      <c r="DY1750" s="6">
        <f>SUMIF(DZ$98:DZ$128,$D1750,EB$98:EB$128)</f>
        <v>0</v>
      </c>
      <c r="DZ1750" s="9"/>
      <c r="EA1750" s="10"/>
      <c r="EB1750" s="11"/>
      <c r="EC1750" s="6">
        <f>SUMIF(ED$98:ED$128,$D1750,EF$98:EF$128)</f>
        <v>0</v>
      </c>
      <c r="ED1750" s="9"/>
      <c r="EE1750" s="10"/>
      <c r="EF1750" s="11"/>
      <c r="EG1750" s="6">
        <f>SUMIF(EH$98:EH$128,$D1750,EJ$98:EJ$128)</f>
        <v>0</v>
      </c>
      <c r="EH1750" s="9"/>
      <c r="EI1750" s="10"/>
      <c r="EJ1750" s="11"/>
      <c r="EK1750" s="6">
        <f>SUMIF(EL$98:EL$128,$D1750,EN$98:EN$128)</f>
        <v>0</v>
      </c>
      <c r="EL1750" s="9"/>
      <c r="EM1750" s="10"/>
      <c r="EN1750" s="11"/>
      <c r="EO1750" s="6">
        <f>SUMIF(EP$98:EP$128,$D1750,ER$98:ER$128)</f>
        <v>0</v>
      </c>
      <c r="EP1750" s="9"/>
      <c r="EQ1750" s="10"/>
      <c r="ER1750" s="11"/>
      <c r="ES1750" s="6">
        <f>SUMIF(ET$98:ET$128,$D1750,EV$98:EV$128)</f>
        <v>0</v>
      </c>
      <c r="ET1750" s="9"/>
      <c r="EU1750" s="10"/>
      <c r="EV1750" s="11"/>
      <c r="EW1750" s="6">
        <f>SUMIF(EX$98:EX$128,$D1750,EZ$98:EZ$128)</f>
        <v>0</v>
      </c>
      <c r="EX1750" s="9"/>
      <c r="EY1750" s="10"/>
      <c r="EZ1750" s="11"/>
      <c r="FA1750" s="6">
        <f>SUMIF(FB$98:FB$128,$D1750,FD$98:FD$128)</f>
        <v>0</v>
      </c>
      <c r="FB1750" s="9"/>
      <c r="FC1750" s="10"/>
      <c r="FD1750" s="11"/>
      <c r="FE1750" s="6">
        <f>SUMIF(FF$98:FF$128,$D1750,FH$98:FH$128)</f>
        <v>0</v>
      </c>
      <c r="FF1750" s="9"/>
      <c r="FG1750" s="10"/>
      <c r="FH1750" s="11"/>
      <c r="FI1750" s="6">
        <f>SUMIF(FJ$98:FJ$128,$D1750,FL$98:FL$128)</f>
        <v>0</v>
      </c>
      <c r="FJ1750" s="9"/>
      <c r="FK1750" s="10"/>
      <c r="FL1750" s="11"/>
      <c r="FM1750" s="6">
        <f>SUMIF(FN$98:FN$128,$D1750,FP$98:FP$128)</f>
        <v>0</v>
      </c>
      <c r="FN1750" s="9"/>
      <c r="FO1750" s="10"/>
      <c r="FP1750" s="11"/>
      <c r="FQ1750" s="6">
        <f>SUMIF(FR$98:FR$128,$D1750,FT$98:FT$128)</f>
        <v>0</v>
      </c>
      <c r="FR1750" s="9"/>
      <c r="FS1750" s="10"/>
      <c r="FT1750" s="11"/>
      <c r="FU1750" s="6">
        <f>SUMIF(FV$98:FV$128,$D1750,FX$98:FX$128)</f>
        <v>0</v>
      </c>
      <c r="FV1750" s="9"/>
      <c r="FW1750" s="10"/>
      <c r="FX1750" s="11"/>
      <c r="FY1750" s="6">
        <f>SUMIF(FZ$98:FZ$128,$D1750,GB$98:GB$128)</f>
        <v>0</v>
      </c>
      <c r="FZ1750" s="9"/>
      <c r="GA1750" s="10"/>
      <c r="GB1750" s="11"/>
      <c r="GC1750" s="6">
        <f>SUMIF(GD$98:GD$128,$D1750,GF$98:GF$128)</f>
        <v>0</v>
      </c>
      <c r="GD1750" s="9"/>
      <c r="GE1750" s="10"/>
      <c r="GF1750" s="11"/>
      <c r="GG1750" s="6">
        <f>SUMIF(GH$98:GH$128,$D1750,GJ$98:GJ$128)</f>
        <v>0</v>
      </c>
      <c r="GH1750" s="9"/>
      <c r="GI1750" s="10"/>
      <c r="GJ1750" s="11"/>
      <c r="GK1750" s="6">
        <f>SUMIF(GL$98:GL$128,$D1750,GN$98:GN$128)</f>
        <v>0</v>
      </c>
      <c r="GL1750" s="9"/>
      <c r="GM1750" s="10"/>
      <c r="GN1750" s="11"/>
      <c r="GO1750" s="6">
        <f>SUMIF(GP$98:GP$128,$D1750,GR$98:GR$128)</f>
        <v>0</v>
      </c>
      <c r="GP1750" s="9"/>
      <c r="GQ1750" s="10"/>
      <c r="GR1750" s="11"/>
      <c r="GS1750" s="6">
        <f>SUMIF(GT$98:GT$128,$D1750,GV$98:GV$128)</f>
        <v>0</v>
      </c>
      <c r="GT1750" s="9"/>
      <c r="GU1750" s="10"/>
      <c r="GV1750" s="20"/>
      <c r="GW1750" s="19">
        <f t="shared" si="40"/>
        <v>0</v>
      </c>
      <c r="GX1750" s="472"/>
      <c r="GY1750" s="473"/>
    </row>
    <row r="1751" spans="1:207" ht="15.75">
      <c r="A1751" s="244" t="s">
        <v>79</v>
      </c>
      <c r="B1751" s="475"/>
      <c r="C1751" s="287" t="s">
        <v>151</v>
      </c>
      <c r="D1751" s="237" t="s">
        <v>118</v>
      </c>
      <c r="E1751" s="206">
        <f>SUMIF(F$129:F$159,$D1751,H$129:H$159)</f>
        <v>0</v>
      </c>
      <c r="F1751" s="9"/>
      <c r="G1751" s="10"/>
      <c r="H1751" s="11"/>
      <c r="I1751" s="6">
        <f>SUMIF(J$129:J$159,$D1751,L$129:L$159)</f>
        <v>0</v>
      </c>
      <c r="J1751" s="9"/>
      <c r="K1751" s="10"/>
      <c r="L1751" s="11"/>
      <c r="M1751" s="6">
        <f>SUMIF(N$129:N$159,$D1751,P$129:P$159)</f>
        <v>0</v>
      </c>
      <c r="N1751" s="9"/>
      <c r="O1751" s="10"/>
      <c r="P1751" s="11"/>
      <c r="Q1751" s="6">
        <f>SUMIF(R$129:R$159,$D1751,T$129:T$159)</f>
        <v>0</v>
      </c>
      <c r="R1751" s="9"/>
      <c r="S1751" s="10"/>
      <c r="T1751" s="11"/>
      <c r="U1751" s="6">
        <f>SUMIF(V$129:V$159,$D1751,X$129:X$159)</f>
        <v>0</v>
      </c>
      <c r="V1751" s="9"/>
      <c r="W1751" s="10"/>
      <c r="X1751" s="11"/>
      <c r="Y1751" s="6">
        <f>SUMIF(Z$129:Z$159,$D1751,AB$129:AB$159)</f>
        <v>0</v>
      </c>
      <c r="Z1751" s="9"/>
      <c r="AA1751" s="10"/>
      <c r="AB1751" s="11"/>
      <c r="AC1751" s="6">
        <f>SUMIF(AD$129:AD$159,$D1751,AF$129:AF$159)</f>
        <v>0</v>
      </c>
      <c r="AD1751" s="9"/>
      <c r="AE1751" s="10"/>
      <c r="AF1751" s="11"/>
      <c r="AG1751" s="6">
        <f>SUMIF(AH$129:AH$159,$D1751,AJ$129:AJ$159)</f>
        <v>0</v>
      </c>
      <c r="AH1751" s="9"/>
      <c r="AI1751" s="10"/>
      <c r="AJ1751" s="11"/>
      <c r="AK1751" s="6">
        <f>SUMIF(AL$129:AL$159,$D1751,AN$129:AN$159)</f>
        <v>0</v>
      </c>
      <c r="AL1751" s="9"/>
      <c r="AM1751" s="10"/>
      <c r="AN1751" s="11"/>
      <c r="AO1751" s="6">
        <f>SUMIF(AP$129:AP$159,$D1751,AR$129:AR$159)</f>
        <v>0</v>
      </c>
      <c r="AP1751" s="9"/>
      <c r="AQ1751" s="10"/>
      <c r="AR1751" s="11"/>
      <c r="AS1751" s="6">
        <f>SUMIF(AT$129:AT$159,$D1751,AV$129:AV$159)</f>
        <v>0</v>
      </c>
      <c r="AT1751" s="9"/>
      <c r="AU1751" s="10"/>
      <c r="AV1751" s="11"/>
      <c r="AW1751" s="6">
        <f>SUMIF(AX$129:AX$159,$D1751,AZ$129:AZ$159)</f>
        <v>0</v>
      </c>
      <c r="AX1751" s="9"/>
      <c r="AY1751" s="10"/>
      <c r="AZ1751" s="11"/>
      <c r="BA1751" s="6">
        <f>SUMIF(BB$129:BB$159,$D1751,BD$129:BD$159)</f>
        <v>0</v>
      </c>
      <c r="BB1751" s="9"/>
      <c r="BC1751" s="10"/>
      <c r="BD1751" s="11"/>
      <c r="BE1751" s="6">
        <f>SUMIF(BF$129:BF$159,$D1751,BH$129:BH$159)</f>
        <v>0</v>
      </c>
      <c r="BF1751" s="9"/>
      <c r="BG1751" s="10"/>
      <c r="BH1751" s="11"/>
      <c r="BI1751" s="6">
        <f>SUMIF(BJ$129:BJ$159,$D1751,BL$129:BL$159)</f>
        <v>0</v>
      </c>
      <c r="BJ1751" s="9"/>
      <c r="BK1751" s="10"/>
      <c r="BL1751" s="11"/>
      <c r="BM1751" s="6">
        <f>SUMIF(BN$129:BN$159,$D1751,BP$129:BP$159)</f>
        <v>0</v>
      </c>
      <c r="BN1751" s="9"/>
      <c r="BO1751" s="10"/>
      <c r="BP1751" s="11"/>
      <c r="BQ1751" s="6">
        <f>SUMIF(BR$129:BR$159,$D1751,BT$129:BT$159)</f>
        <v>0</v>
      </c>
      <c r="BR1751" s="9"/>
      <c r="BS1751" s="10"/>
      <c r="BT1751" s="11"/>
      <c r="BU1751" s="6">
        <f>SUMIF(BV$129:BV$159,$D1751,BX$129:BX$159)</f>
        <v>0</v>
      </c>
      <c r="BV1751" s="9"/>
      <c r="BW1751" s="10"/>
      <c r="BX1751" s="11"/>
      <c r="BY1751" s="6">
        <f>SUMIF(BZ$129:BZ$159,$D1751,CB$129:CB$159)</f>
        <v>0</v>
      </c>
      <c r="BZ1751" s="9"/>
      <c r="CA1751" s="10"/>
      <c r="CB1751" s="11"/>
      <c r="CC1751" s="6">
        <f>SUMIF(CD$129:CD$159,$D1751,CF$129:CF$159)</f>
        <v>0</v>
      </c>
      <c r="CD1751" s="9"/>
      <c r="CE1751" s="10"/>
      <c r="CF1751" s="11"/>
      <c r="CG1751" s="6">
        <f>SUMIF(CH$129:CH$159,$D1751,CJ$129:CJ$159)</f>
        <v>0</v>
      </c>
      <c r="CH1751" s="9"/>
      <c r="CI1751" s="10"/>
      <c r="CJ1751" s="11"/>
      <c r="CK1751" s="6">
        <f>SUMIF(CL$129:CL$159,$D1751,CN$129:CN$159)</f>
        <v>0</v>
      </c>
      <c r="CL1751" s="9"/>
      <c r="CM1751" s="10"/>
      <c r="CN1751" s="11"/>
      <c r="CO1751" s="6">
        <f>SUMIF(CP$129:CP$159,$D1751,CR$129:CR$159)</f>
        <v>0</v>
      </c>
      <c r="CP1751" s="9"/>
      <c r="CQ1751" s="10"/>
      <c r="CR1751" s="11"/>
      <c r="CS1751" s="6">
        <f>SUMIF(CT$129:CT$159,$D1751,CV$129:CV$159)</f>
        <v>0</v>
      </c>
      <c r="CT1751" s="9"/>
      <c r="CU1751" s="10"/>
      <c r="CV1751" s="11"/>
      <c r="CW1751" s="6">
        <f>SUMIF(CX$129:CX$159,$D1751,CZ$129:CZ$159)</f>
        <v>0</v>
      </c>
      <c r="CX1751" s="9"/>
      <c r="CY1751" s="10"/>
      <c r="CZ1751" s="11"/>
      <c r="DA1751" s="6">
        <f>SUMIF(DB$129:DB$159,$D1751,DD$129:DD$159)</f>
        <v>0</v>
      </c>
      <c r="DB1751" s="9"/>
      <c r="DC1751" s="10"/>
      <c r="DD1751" s="11"/>
      <c r="DE1751" s="6">
        <f>SUMIF(DF$129:DF$159,$D1751,DH$129:DH$159)</f>
        <v>0</v>
      </c>
      <c r="DF1751" s="9"/>
      <c r="DG1751" s="10"/>
      <c r="DH1751" s="11"/>
      <c r="DI1751" s="6">
        <f>SUMIF(DJ$129:DJ$159,$D1751,DL$129:DL$159)</f>
        <v>0</v>
      </c>
      <c r="DJ1751" s="9"/>
      <c r="DK1751" s="10"/>
      <c r="DL1751" s="11"/>
      <c r="DM1751" s="6">
        <f>SUMIF(DN$129:DN$159,$D1751,DP$129:DP$159)</f>
        <v>0</v>
      </c>
      <c r="DN1751" s="9"/>
      <c r="DO1751" s="10"/>
      <c r="DP1751" s="11"/>
      <c r="DQ1751" s="6">
        <f>SUMIF(DR$129:DR$159,$D1751,DT$129:DT$159)</f>
        <v>0</v>
      </c>
      <c r="DR1751" s="9"/>
      <c r="DS1751" s="10"/>
      <c r="DT1751" s="11"/>
      <c r="DU1751" s="6">
        <f>SUMIF(DV$129:DV$159,$D1751,DX$129:DX$159)</f>
        <v>0</v>
      </c>
      <c r="DV1751" s="9"/>
      <c r="DW1751" s="10"/>
      <c r="DX1751" s="11"/>
      <c r="DY1751" s="6">
        <f>SUMIF(DZ$129:DZ$159,$D1751,EB$129:EB$159)</f>
        <v>0</v>
      </c>
      <c r="DZ1751" s="9"/>
      <c r="EA1751" s="10"/>
      <c r="EB1751" s="11"/>
      <c r="EC1751" s="6">
        <f>SUMIF(ED$129:ED$159,$D1751,EF$129:EF$159)</f>
        <v>0</v>
      </c>
      <c r="ED1751" s="9"/>
      <c r="EE1751" s="10"/>
      <c r="EF1751" s="11"/>
      <c r="EG1751" s="6">
        <f>SUMIF(EH$129:EH$159,$D1751,EJ$129:EJ$159)</f>
        <v>0</v>
      </c>
      <c r="EH1751" s="9"/>
      <c r="EI1751" s="10"/>
      <c r="EJ1751" s="11"/>
      <c r="EK1751" s="6">
        <f>SUMIF(EL$129:EL$159,$D1751,EN$129:EN$159)</f>
        <v>0</v>
      </c>
      <c r="EL1751" s="9"/>
      <c r="EM1751" s="10"/>
      <c r="EN1751" s="11"/>
      <c r="EO1751" s="6">
        <f>SUMIF(EP$129:EP$159,$D1751,ER$129:ER$159)</f>
        <v>0</v>
      </c>
      <c r="EP1751" s="9"/>
      <c r="EQ1751" s="10"/>
      <c r="ER1751" s="11"/>
      <c r="ES1751" s="6">
        <f>SUMIF(ET$129:ET$159,$D1751,EV$129:EV$159)</f>
        <v>0</v>
      </c>
      <c r="ET1751" s="9"/>
      <c r="EU1751" s="10"/>
      <c r="EV1751" s="11"/>
      <c r="EW1751" s="6">
        <f>SUMIF(EX$129:EX$159,$D1751,EZ$129:EZ$159)</f>
        <v>0</v>
      </c>
      <c r="EX1751" s="9"/>
      <c r="EY1751" s="10"/>
      <c r="EZ1751" s="11"/>
      <c r="FA1751" s="6">
        <f>SUMIF(FB$129:FB$159,$D1751,FD$129:FD$159)</f>
        <v>0</v>
      </c>
      <c r="FB1751" s="9"/>
      <c r="FC1751" s="10"/>
      <c r="FD1751" s="11"/>
      <c r="FE1751" s="6">
        <f>SUMIF(FF$129:FF$159,$D1751,FH$129:FH$159)</f>
        <v>0</v>
      </c>
      <c r="FF1751" s="9"/>
      <c r="FG1751" s="10"/>
      <c r="FH1751" s="11"/>
      <c r="FI1751" s="6">
        <f>SUMIF(FJ$129:FJ$159,$D1751,FL$129:FL$159)</f>
        <v>0</v>
      </c>
      <c r="FJ1751" s="9"/>
      <c r="FK1751" s="10"/>
      <c r="FL1751" s="11"/>
      <c r="FM1751" s="6">
        <f>SUMIF(FN$129:FN$159,$D1751,FP$129:FP$159)</f>
        <v>0</v>
      </c>
      <c r="FN1751" s="9"/>
      <c r="FO1751" s="10"/>
      <c r="FP1751" s="11"/>
      <c r="FQ1751" s="6">
        <f>SUMIF(FR$129:FR$159,$D1751,FT$129:FT$159)</f>
        <v>0</v>
      </c>
      <c r="FR1751" s="9"/>
      <c r="FS1751" s="10"/>
      <c r="FT1751" s="11"/>
      <c r="FU1751" s="6">
        <f>SUMIF(FV$129:FV$159,$D1751,FX$129:FX$159)</f>
        <v>0</v>
      </c>
      <c r="FV1751" s="9"/>
      <c r="FW1751" s="10"/>
      <c r="FX1751" s="11"/>
      <c r="FY1751" s="6">
        <f>SUMIF(FZ$129:FZ$159,$D1751,GB$129:GB$159)</f>
        <v>0</v>
      </c>
      <c r="FZ1751" s="9"/>
      <c r="GA1751" s="10"/>
      <c r="GB1751" s="11"/>
      <c r="GC1751" s="6">
        <f>SUMIF(GD$129:GD$159,$D1751,GF$129:GF$159)</f>
        <v>0</v>
      </c>
      <c r="GD1751" s="9"/>
      <c r="GE1751" s="10"/>
      <c r="GF1751" s="11"/>
      <c r="GG1751" s="6">
        <f>SUMIF(GH$129:GH$159,$D1751,GJ$129:GJ$159)</f>
        <v>0</v>
      </c>
      <c r="GH1751" s="9"/>
      <c r="GI1751" s="10"/>
      <c r="GJ1751" s="11"/>
      <c r="GK1751" s="6">
        <f>SUMIF(GL$129:GL$159,$D1751,GN$129:GN$159)</f>
        <v>0</v>
      </c>
      <c r="GL1751" s="9"/>
      <c r="GM1751" s="10"/>
      <c r="GN1751" s="11"/>
      <c r="GO1751" s="6">
        <f>SUMIF(GP$129:GP$159,$D1751,GR$129:GR$159)</f>
        <v>0</v>
      </c>
      <c r="GP1751" s="9"/>
      <c r="GQ1751" s="10"/>
      <c r="GR1751" s="11"/>
      <c r="GS1751" s="6">
        <f>SUMIF(GT$129:GT$159,$D1751,GV$129:GV$159)</f>
        <v>0</v>
      </c>
      <c r="GT1751" s="9"/>
      <c r="GU1751" s="10"/>
      <c r="GV1751" s="20"/>
      <c r="GW1751" s="19">
        <f t="shared" si="40"/>
        <v>0</v>
      </c>
      <c r="GX1751" s="472"/>
      <c r="GY1751" s="473"/>
    </row>
    <row r="1752" spans="1:207" ht="15.75">
      <c r="A1752" s="244" t="s">
        <v>80</v>
      </c>
      <c r="B1752" s="475"/>
      <c r="C1752" s="287" t="s">
        <v>151</v>
      </c>
      <c r="D1752" s="237" t="s">
        <v>118</v>
      </c>
      <c r="E1752" s="206">
        <f>SUMIF(F$160:F$190,$D1752,H$160:H$190)</f>
        <v>0</v>
      </c>
      <c r="F1752" s="9"/>
      <c r="G1752" s="10"/>
      <c r="H1752" s="11"/>
      <c r="I1752" s="6">
        <f>SUMIF(J$160:J$190,$D1752,L$160:L$190)</f>
        <v>0</v>
      </c>
      <c r="J1752" s="9"/>
      <c r="K1752" s="10"/>
      <c r="L1752" s="11"/>
      <c r="M1752" s="6">
        <f>SUMIF(N$160:N$190,$D1752,P$160:P$190)</f>
        <v>0</v>
      </c>
      <c r="N1752" s="9"/>
      <c r="O1752" s="10"/>
      <c r="P1752" s="11"/>
      <c r="Q1752" s="6">
        <f>SUMIF(R$160:R$190,$D1752,T$160:T$190)</f>
        <v>0</v>
      </c>
      <c r="R1752" s="9"/>
      <c r="S1752" s="10"/>
      <c r="T1752" s="11"/>
      <c r="U1752" s="6">
        <f>SUMIF(V$160:V$190,$D1752,X$160:X$190)</f>
        <v>0</v>
      </c>
      <c r="V1752" s="9"/>
      <c r="W1752" s="10"/>
      <c r="X1752" s="11"/>
      <c r="Y1752" s="6">
        <f>SUMIF(Z$160:Z$190,$D1752,AB$160:AB$190)</f>
        <v>0</v>
      </c>
      <c r="Z1752" s="9"/>
      <c r="AA1752" s="10"/>
      <c r="AB1752" s="11"/>
      <c r="AC1752" s="6">
        <f>SUMIF(AD$160:AD$190,$D1752,AF$160:AF$190)</f>
        <v>0</v>
      </c>
      <c r="AD1752" s="9"/>
      <c r="AE1752" s="10"/>
      <c r="AF1752" s="11"/>
      <c r="AG1752" s="6">
        <f>SUMIF(AH$160:AH$190,$D1752,AJ$160:AJ$190)</f>
        <v>0</v>
      </c>
      <c r="AH1752" s="9"/>
      <c r="AI1752" s="10"/>
      <c r="AJ1752" s="11"/>
      <c r="AK1752" s="6">
        <f>SUMIF(AL$160:AL$190,$D1752,AN$160:AN$190)</f>
        <v>0</v>
      </c>
      <c r="AL1752" s="9"/>
      <c r="AM1752" s="10"/>
      <c r="AN1752" s="11"/>
      <c r="AO1752" s="6">
        <f>SUMIF(AP$160:AP$190,$D1752,AR$160:AR$190)</f>
        <v>0</v>
      </c>
      <c r="AP1752" s="9"/>
      <c r="AQ1752" s="10"/>
      <c r="AR1752" s="11"/>
      <c r="AS1752" s="6">
        <f>SUMIF(AT$160:AT$190,$D1752,AV$160:AV$190)</f>
        <v>0</v>
      </c>
      <c r="AT1752" s="9"/>
      <c r="AU1752" s="10"/>
      <c r="AV1752" s="11"/>
      <c r="AW1752" s="6">
        <f>SUMIF(AX$160:AX$190,$D1752,AZ$160:AZ$190)</f>
        <v>0</v>
      </c>
      <c r="AX1752" s="9"/>
      <c r="AY1752" s="10"/>
      <c r="AZ1752" s="11"/>
      <c r="BA1752" s="6">
        <f>SUMIF(BB$160:BB$190,$D1752,BD$160:BD$190)</f>
        <v>0</v>
      </c>
      <c r="BB1752" s="9"/>
      <c r="BC1752" s="10"/>
      <c r="BD1752" s="11"/>
      <c r="BE1752" s="6">
        <f>SUMIF(BF$160:BF$190,$D1752,BH$160:BH$190)</f>
        <v>0</v>
      </c>
      <c r="BF1752" s="9"/>
      <c r="BG1752" s="10"/>
      <c r="BH1752" s="11"/>
      <c r="BI1752" s="6">
        <f>SUMIF(BJ$160:BJ$190,$D1752,BL$160:BL$190)</f>
        <v>0</v>
      </c>
      <c r="BJ1752" s="9"/>
      <c r="BK1752" s="10"/>
      <c r="BL1752" s="11"/>
      <c r="BM1752" s="6">
        <f>SUMIF(BN$160:BN$190,$D1752,BP$160:BP$190)</f>
        <v>0</v>
      </c>
      <c r="BN1752" s="9"/>
      <c r="BO1752" s="10"/>
      <c r="BP1752" s="11"/>
      <c r="BQ1752" s="6">
        <f>SUMIF(BR$160:BR$190,$D1752,BT$160:BT$190)</f>
        <v>0</v>
      </c>
      <c r="BR1752" s="9"/>
      <c r="BS1752" s="10"/>
      <c r="BT1752" s="11"/>
      <c r="BU1752" s="6">
        <f>SUMIF(BV$160:BV$190,$D1752,BX$160:BX$190)</f>
        <v>0</v>
      </c>
      <c r="BV1752" s="9"/>
      <c r="BW1752" s="10"/>
      <c r="BX1752" s="11"/>
      <c r="BY1752" s="6">
        <f>SUMIF(BZ$160:BZ$190,$D1752,CB$160:CB$190)</f>
        <v>0</v>
      </c>
      <c r="BZ1752" s="9"/>
      <c r="CA1752" s="10"/>
      <c r="CB1752" s="11"/>
      <c r="CC1752" s="6">
        <f>SUMIF(CD$160:CD$190,$D1752,CF$160:CF$190)</f>
        <v>0</v>
      </c>
      <c r="CD1752" s="9"/>
      <c r="CE1752" s="10"/>
      <c r="CF1752" s="11"/>
      <c r="CG1752" s="6">
        <f>SUMIF(CH$160:CH$190,$D1752,CJ$160:CJ$190)</f>
        <v>0</v>
      </c>
      <c r="CH1752" s="9"/>
      <c r="CI1752" s="10"/>
      <c r="CJ1752" s="11"/>
      <c r="CK1752" s="6">
        <f>SUMIF(CL$160:CL$190,$D1752,CN$160:CN$190)</f>
        <v>0</v>
      </c>
      <c r="CL1752" s="9"/>
      <c r="CM1752" s="10"/>
      <c r="CN1752" s="11"/>
      <c r="CO1752" s="6">
        <f>SUMIF(CP$160:CP$190,$D1752,CR$160:CR$190)</f>
        <v>0</v>
      </c>
      <c r="CP1752" s="9"/>
      <c r="CQ1752" s="10"/>
      <c r="CR1752" s="11"/>
      <c r="CS1752" s="6">
        <f>SUMIF(CT$160:CT$190,$D1752,CV$160:CV$190)</f>
        <v>0</v>
      </c>
      <c r="CT1752" s="9"/>
      <c r="CU1752" s="10"/>
      <c r="CV1752" s="11"/>
      <c r="CW1752" s="6">
        <f>SUMIF(CX$160:CX$190,$D1752,CZ$160:CZ$190)</f>
        <v>0</v>
      </c>
      <c r="CX1752" s="9"/>
      <c r="CY1752" s="10"/>
      <c r="CZ1752" s="11"/>
      <c r="DA1752" s="6">
        <f>SUMIF(DB$160:DB$190,$D1752,DD$160:DD$190)</f>
        <v>0</v>
      </c>
      <c r="DB1752" s="9"/>
      <c r="DC1752" s="10"/>
      <c r="DD1752" s="11"/>
      <c r="DE1752" s="6">
        <f>SUMIF(DF$160:DF$190,$D1752,DH$160:DH$190)</f>
        <v>0</v>
      </c>
      <c r="DF1752" s="9"/>
      <c r="DG1752" s="10"/>
      <c r="DH1752" s="11"/>
      <c r="DI1752" s="6">
        <f>SUMIF(DJ$160:DJ$190,$D1752,DL$160:DL$190)</f>
        <v>0</v>
      </c>
      <c r="DJ1752" s="9"/>
      <c r="DK1752" s="10"/>
      <c r="DL1752" s="11"/>
      <c r="DM1752" s="6">
        <f>SUMIF(DN$160:DN$190,$D1752,DP$160:DP$190)</f>
        <v>0</v>
      </c>
      <c r="DN1752" s="9"/>
      <c r="DO1752" s="10"/>
      <c r="DP1752" s="11"/>
      <c r="DQ1752" s="6">
        <f>SUMIF(DR$160:DR$190,$D1752,DT$160:DT$190)</f>
        <v>0</v>
      </c>
      <c r="DR1752" s="9"/>
      <c r="DS1752" s="10"/>
      <c r="DT1752" s="11"/>
      <c r="DU1752" s="6">
        <f>SUMIF(DV$160:DV$190,$D1752,DX$160:DX$190)</f>
        <v>0</v>
      </c>
      <c r="DV1752" s="9"/>
      <c r="DW1752" s="10"/>
      <c r="DX1752" s="11"/>
      <c r="DY1752" s="6">
        <f>SUMIF(DZ$160:DZ$190,$D1752,EB$160:EB$190)</f>
        <v>0</v>
      </c>
      <c r="DZ1752" s="9"/>
      <c r="EA1752" s="10"/>
      <c r="EB1752" s="11"/>
      <c r="EC1752" s="6">
        <f>SUMIF(ED$160:ED$190,$D1752,EF$160:EF$190)</f>
        <v>0</v>
      </c>
      <c r="ED1752" s="9"/>
      <c r="EE1752" s="10"/>
      <c r="EF1752" s="11"/>
      <c r="EG1752" s="6">
        <f>SUMIF(EH$160:EH$190,$D1752,EJ$160:EJ$190)</f>
        <v>0</v>
      </c>
      <c r="EH1752" s="9"/>
      <c r="EI1752" s="10"/>
      <c r="EJ1752" s="11"/>
      <c r="EK1752" s="6">
        <f>SUMIF(EL$160:EL$190,$D1752,EN$160:EN$190)</f>
        <v>0</v>
      </c>
      <c r="EL1752" s="9"/>
      <c r="EM1752" s="10"/>
      <c r="EN1752" s="11"/>
      <c r="EO1752" s="6">
        <f>SUMIF(EP$160:EP$190,$D1752,ER$160:ER$190)</f>
        <v>0</v>
      </c>
      <c r="EP1752" s="9"/>
      <c r="EQ1752" s="10"/>
      <c r="ER1752" s="11"/>
      <c r="ES1752" s="6">
        <f>SUMIF(ET$160:ET$190,$D1752,EV$160:EV$190)</f>
        <v>0</v>
      </c>
      <c r="ET1752" s="9"/>
      <c r="EU1752" s="10"/>
      <c r="EV1752" s="11"/>
      <c r="EW1752" s="6">
        <f>SUMIF(EX$160:EX$190,$D1752,EZ$160:EZ$190)</f>
        <v>0</v>
      </c>
      <c r="EX1752" s="9"/>
      <c r="EY1752" s="10"/>
      <c r="EZ1752" s="11"/>
      <c r="FA1752" s="6">
        <f>SUMIF(FB$160:FB$190,$D1752,FD$160:FD$190)</f>
        <v>0</v>
      </c>
      <c r="FB1752" s="9"/>
      <c r="FC1752" s="10"/>
      <c r="FD1752" s="11"/>
      <c r="FE1752" s="6">
        <f>SUMIF(FF$160:FF$190,$D1752,FH$160:FH$190)</f>
        <v>0</v>
      </c>
      <c r="FF1752" s="9"/>
      <c r="FG1752" s="10"/>
      <c r="FH1752" s="11"/>
      <c r="FI1752" s="6">
        <f>SUMIF(FJ$160:FJ$190,$D1752,FL$160:FL$190)</f>
        <v>0</v>
      </c>
      <c r="FJ1752" s="9"/>
      <c r="FK1752" s="10"/>
      <c r="FL1752" s="11"/>
      <c r="FM1752" s="6">
        <f>SUMIF(FN$160:FN$190,$D1752,FP$160:FP$190)</f>
        <v>0</v>
      </c>
      <c r="FN1752" s="9"/>
      <c r="FO1752" s="10"/>
      <c r="FP1752" s="11"/>
      <c r="FQ1752" s="6">
        <f>SUMIF(FR$160:FR$190,$D1752,FT$160:FT$190)</f>
        <v>0</v>
      </c>
      <c r="FR1752" s="9"/>
      <c r="FS1752" s="10"/>
      <c r="FT1752" s="11"/>
      <c r="FU1752" s="6">
        <f>SUMIF(FV$160:FV$190,$D1752,FX$160:FX$190)</f>
        <v>0</v>
      </c>
      <c r="FV1752" s="9"/>
      <c r="FW1752" s="10"/>
      <c r="FX1752" s="11"/>
      <c r="FY1752" s="6">
        <f>SUMIF(FZ$160:FZ$190,$D1752,GB$160:GB$190)</f>
        <v>0</v>
      </c>
      <c r="FZ1752" s="9"/>
      <c r="GA1752" s="10"/>
      <c r="GB1752" s="11"/>
      <c r="GC1752" s="6">
        <f>SUMIF(GD$160:GD$190,$D1752,GF$160:GF$190)</f>
        <v>0</v>
      </c>
      <c r="GD1752" s="9"/>
      <c r="GE1752" s="10"/>
      <c r="GF1752" s="11"/>
      <c r="GG1752" s="6">
        <f>SUMIF(GH$160:GH$190,$D1752,GJ$160:GJ$190)</f>
        <v>0</v>
      </c>
      <c r="GH1752" s="9"/>
      <c r="GI1752" s="10"/>
      <c r="GJ1752" s="11"/>
      <c r="GK1752" s="6">
        <f>SUMIF(GL$160:GL$190,$D1752,GN$160:GN$190)</f>
        <v>0</v>
      </c>
      <c r="GL1752" s="9"/>
      <c r="GM1752" s="10"/>
      <c r="GN1752" s="11"/>
      <c r="GO1752" s="6">
        <f>SUMIF(GP$160:GP$190,$D1752,GR$160:GR$190)</f>
        <v>0</v>
      </c>
      <c r="GP1752" s="9"/>
      <c r="GQ1752" s="10"/>
      <c r="GR1752" s="11"/>
      <c r="GS1752" s="6">
        <f>SUMIF(GT$160:GT$190,$D1752,GV$160:GV$190)</f>
        <v>0</v>
      </c>
      <c r="GT1752" s="9"/>
      <c r="GU1752" s="10"/>
      <c r="GV1752" s="20"/>
      <c r="GW1752" s="19">
        <f t="shared" si="40"/>
        <v>0</v>
      </c>
      <c r="GX1752" s="472"/>
      <c r="GY1752" s="473"/>
    </row>
    <row r="1753" spans="1:207" ht="15.75">
      <c r="A1753" s="244" t="s">
        <v>81</v>
      </c>
      <c r="B1753" s="475"/>
      <c r="C1753" s="287" t="s">
        <v>151</v>
      </c>
      <c r="D1753" s="237" t="s">
        <v>118</v>
      </c>
      <c r="E1753" s="206">
        <f>SUMIF(F$191:F$221,$D1753,H$191:H$221)</f>
        <v>0</v>
      </c>
      <c r="F1753" s="9"/>
      <c r="G1753" s="10"/>
      <c r="H1753" s="11"/>
      <c r="I1753" s="6">
        <f>SUMIF(J$191:J$221,$D1753,L$191:L$221)</f>
        <v>0</v>
      </c>
      <c r="J1753" s="9"/>
      <c r="K1753" s="10"/>
      <c r="L1753" s="11"/>
      <c r="M1753" s="6">
        <f>SUMIF(N$191:N$221,$D1753,P$191:P$221)</f>
        <v>0</v>
      </c>
      <c r="N1753" s="9"/>
      <c r="O1753" s="10"/>
      <c r="P1753" s="11"/>
      <c r="Q1753" s="6">
        <f>SUMIF(R$191:R$221,$D1753,T$191:T$221)</f>
        <v>0</v>
      </c>
      <c r="R1753" s="9"/>
      <c r="S1753" s="10"/>
      <c r="T1753" s="11"/>
      <c r="U1753" s="6">
        <f>SUMIF(V$191:V$221,$D1753,X$191:X$221)</f>
        <v>0</v>
      </c>
      <c r="V1753" s="9"/>
      <c r="W1753" s="10"/>
      <c r="X1753" s="11"/>
      <c r="Y1753" s="6">
        <f>SUMIF(Z$191:Z$221,$D1753,AB$191:AB$221)</f>
        <v>0</v>
      </c>
      <c r="Z1753" s="9"/>
      <c r="AA1753" s="10"/>
      <c r="AB1753" s="11"/>
      <c r="AC1753" s="6">
        <f>SUMIF(AD$191:AD$221,$D1753,AF$191:AF$221)</f>
        <v>0</v>
      </c>
      <c r="AD1753" s="9"/>
      <c r="AE1753" s="10"/>
      <c r="AF1753" s="11"/>
      <c r="AG1753" s="6">
        <f>SUMIF(AH$191:AH$221,$D1753,AJ$191:AJ$221)</f>
        <v>0</v>
      </c>
      <c r="AH1753" s="9"/>
      <c r="AI1753" s="10"/>
      <c r="AJ1753" s="11"/>
      <c r="AK1753" s="6">
        <f>SUMIF(AL$191:AL$221,$D1753,AN$191:AN$221)</f>
        <v>0</v>
      </c>
      <c r="AL1753" s="9"/>
      <c r="AM1753" s="10"/>
      <c r="AN1753" s="11"/>
      <c r="AO1753" s="6">
        <f>SUMIF(AP$191:AP$221,$D1753,AR$191:AR$221)</f>
        <v>0</v>
      </c>
      <c r="AP1753" s="9"/>
      <c r="AQ1753" s="10"/>
      <c r="AR1753" s="11"/>
      <c r="AS1753" s="6">
        <f>SUMIF(AT$191:AT$221,$D1753,AV$191:AV$221)</f>
        <v>0</v>
      </c>
      <c r="AT1753" s="9"/>
      <c r="AU1753" s="10"/>
      <c r="AV1753" s="11"/>
      <c r="AW1753" s="6">
        <f>SUMIF(AX$191:AX$221,$D1753,AZ$191:AZ$221)</f>
        <v>0</v>
      </c>
      <c r="AX1753" s="9"/>
      <c r="AY1753" s="10"/>
      <c r="AZ1753" s="11"/>
      <c r="BA1753" s="6">
        <f>SUMIF(BB$191:BB$221,$D1753,BD$191:BD$221)</f>
        <v>0</v>
      </c>
      <c r="BB1753" s="9"/>
      <c r="BC1753" s="10"/>
      <c r="BD1753" s="11"/>
      <c r="BE1753" s="6">
        <f>SUMIF(BF$191:BF$221,$D1753,BH$191:BH$221)</f>
        <v>0</v>
      </c>
      <c r="BF1753" s="9"/>
      <c r="BG1753" s="10"/>
      <c r="BH1753" s="11"/>
      <c r="BI1753" s="6">
        <f>SUMIF(BJ$191:BJ$221,$D1753,BL$191:BL$221)</f>
        <v>0</v>
      </c>
      <c r="BJ1753" s="9"/>
      <c r="BK1753" s="10"/>
      <c r="BL1753" s="11"/>
      <c r="BM1753" s="6">
        <f>SUMIF(BN$191:BN$221,$D1753,BP$191:BP$221)</f>
        <v>0</v>
      </c>
      <c r="BN1753" s="9"/>
      <c r="BO1753" s="10"/>
      <c r="BP1753" s="11"/>
      <c r="BQ1753" s="6">
        <f>SUMIF(BR$191:BR$221,$D1753,BT$191:BT$221)</f>
        <v>0</v>
      </c>
      <c r="BR1753" s="9"/>
      <c r="BS1753" s="10"/>
      <c r="BT1753" s="11"/>
      <c r="BU1753" s="6">
        <f>SUMIF(BV$191:BV$221,$D1753,BX$191:BX$221)</f>
        <v>0</v>
      </c>
      <c r="BV1753" s="9"/>
      <c r="BW1753" s="10"/>
      <c r="BX1753" s="11"/>
      <c r="BY1753" s="6">
        <f>SUMIF(BZ$191:BZ$221,$D1753,CB$191:CB$221)</f>
        <v>0</v>
      </c>
      <c r="BZ1753" s="9"/>
      <c r="CA1753" s="10"/>
      <c r="CB1753" s="11"/>
      <c r="CC1753" s="6">
        <f>SUMIF(CD$191:CD$221,$D1753,CF$191:CF$221)</f>
        <v>0</v>
      </c>
      <c r="CD1753" s="9"/>
      <c r="CE1753" s="10"/>
      <c r="CF1753" s="11"/>
      <c r="CG1753" s="6">
        <f>SUMIF(CH$191:CH$221,$D1753,CJ$191:CJ$221)</f>
        <v>0</v>
      </c>
      <c r="CH1753" s="9"/>
      <c r="CI1753" s="10"/>
      <c r="CJ1753" s="11"/>
      <c r="CK1753" s="6">
        <f>SUMIF(CL$191:CL$221,$D1753,CN$191:CN$221)</f>
        <v>0</v>
      </c>
      <c r="CL1753" s="9"/>
      <c r="CM1753" s="10"/>
      <c r="CN1753" s="11"/>
      <c r="CO1753" s="6">
        <f>SUMIF(CP$191:CP$221,$D1753,CR$191:CR$221)</f>
        <v>0</v>
      </c>
      <c r="CP1753" s="9"/>
      <c r="CQ1753" s="10"/>
      <c r="CR1753" s="11"/>
      <c r="CS1753" s="6">
        <f>SUMIF(CT$191:CT$221,$D1753,CV$191:CV$221)</f>
        <v>0</v>
      </c>
      <c r="CT1753" s="9"/>
      <c r="CU1753" s="10"/>
      <c r="CV1753" s="11"/>
      <c r="CW1753" s="6">
        <f>SUMIF(CX$191:CX$221,$D1753,CZ$191:CZ$221)</f>
        <v>0</v>
      </c>
      <c r="CX1753" s="9"/>
      <c r="CY1753" s="10"/>
      <c r="CZ1753" s="11"/>
      <c r="DA1753" s="6">
        <f>SUMIF(DB$191:DB$221,$D1753,DD$191:DD$221)</f>
        <v>0</v>
      </c>
      <c r="DB1753" s="9"/>
      <c r="DC1753" s="10"/>
      <c r="DD1753" s="11"/>
      <c r="DE1753" s="6">
        <f>SUMIF(DF$191:DF$221,$D1753,DH$191:DH$221)</f>
        <v>0</v>
      </c>
      <c r="DF1753" s="9"/>
      <c r="DG1753" s="10"/>
      <c r="DH1753" s="11"/>
      <c r="DI1753" s="6">
        <f>SUMIF(DJ$191:DJ$221,$D1753,DL$191:DL$221)</f>
        <v>0</v>
      </c>
      <c r="DJ1753" s="9"/>
      <c r="DK1753" s="10"/>
      <c r="DL1753" s="11"/>
      <c r="DM1753" s="6">
        <f>SUMIF(DN$191:DN$221,$D1753,DP$191:DP$221)</f>
        <v>0</v>
      </c>
      <c r="DN1753" s="9"/>
      <c r="DO1753" s="10"/>
      <c r="DP1753" s="11"/>
      <c r="DQ1753" s="6">
        <f>SUMIF(DR$191:DR$221,$D1753,DT$191:DT$221)</f>
        <v>0</v>
      </c>
      <c r="DR1753" s="9"/>
      <c r="DS1753" s="10"/>
      <c r="DT1753" s="11"/>
      <c r="DU1753" s="6">
        <f>SUMIF(DV$191:DV$221,$D1753,DX$191:DX$221)</f>
        <v>0</v>
      </c>
      <c r="DV1753" s="9"/>
      <c r="DW1753" s="10"/>
      <c r="DX1753" s="11"/>
      <c r="DY1753" s="6">
        <f>SUMIF(DZ$191:DZ$221,$D1753,EB$191:EB$221)</f>
        <v>0</v>
      </c>
      <c r="DZ1753" s="9"/>
      <c r="EA1753" s="10"/>
      <c r="EB1753" s="11"/>
      <c r="EC1753" s="6">
        <f>SUMIF(ED$191:ED$221,$D1753,EF$191:EF$221)</f>
        <v>0</v>
      </c>
      <c r="ED1753" s="9"/>
      <c r="EE1753" s="10"/>
      <c r="EF1753" s="11"/>
      <c r="EG1753" s="6">
        <f>SUMIF(EH$191:EH$221,$D1753,EJ$191:EJ$221)</f>
        <v>0</v>
      </c>
      <c r="EH1753" s="9"/>
      <c r="EI1753" s="10"/>
      <c r="EJ1753" s="11"/>
      <c r="EK1753" s="6">
        <f>SUMIF(EL$191:EL$221,$D1753,EN$191:EN$221)</f>
        <v>0</v>
      </c>
      <c r="EL1753" s="9"/>
      <c r="EM1753" s="10"/>
      <c r="EN1753" s="11"/>
      <c r="EO1753" s="6">
        <f>SUMIF(EP$191:EP$221,$D1753,ER$191:ER$221)</f>
        <v>0</v>
      </c>
      <c r="EP1753" s="9"/>
      <c r="EQ1753" s="10"/>
      <c r="ER1753" s="11"/>
      <c r="ES1753" s="6">
        <f>SUMIF(ET$191:ET$221,$D1753,EV$191:EV$221)</f>
        <v>0</v>
      </c>
      <c r="ET1753" s="9"/>
      <c r="EU1753" s="10"/>
      <c r="EV1753" s="11"/>
      <c r="EW1753" s="6">
        <f>SUMIF(EX$191:EX$221,$D1753,EZ$191:EZ$221)</f>
        <v>0</v>
      </c>
      <c r="EX1753" s="9"/>
      <c r="EY1753" s="10"/>
      <c r="EZ1753" s="11"/>
      <c r="FA1753" s="6">
        <f>SUMIF(FB$191:FB$221,$D1753,FD$191:FD$221)</f>
        <v>0</v>
      </c>
      <c r="FB1753" s="9"/>
      <c r="FC1753" s="10"/>
      <c r="FD1753" s="11"/>
      <c r="FE1753" s="6">
        <f>SUMIF(FF$191:FF$221,$D1753,FH$191:FH$221)</f>
        <v>0</v>
      </c>
      <c r="FF1753" s="9"/>
      <c r="FG1753" s="10"/>
      <c r="FH1753" s="11"/>
      <c r="FI1753" s="6">
        <f>SUMIF(FJ$191:FJ$221,$D1753,FL$191:FL$221)</f>
        <v>0</v>
      </c>
      <c r="FJ1753" s="9"/>
      <c r="FK1753" s="10"/>
      <c r="FL1753" s="11"/>
      <c r="FM1753" s="6">
        <f>SUMIF(FN$191:FN$221,$D1753,FP$191:FP$221)</f>
        <v>0</v>
      </c>
      <c r="FN1753" s="9"/>
      <c r="FO1753" s="10"/>
      <c r="FP1753" s="11"/>
      <c r="FQ1753" s="6">
        <f>SUMIF(FR$191:FR$221,$D1753,FT$191:FT$221)</f>
        <v>0</v>
      </c>
      <c r="FR1753" s="9"/>
      <c r="FS1753" s="10"/>
      <c r="FT1753" s="11"/>
      <c r="FU1753" s="6">
        <f>SUMIF(FV$191:FV$221,$D1753,FX$191:FX$221)</f>
        <v>0</v>
      </c>
      <c r="FV1753" s="9"/>
      <c r="FW1753" s="10"/>
      <c r="FX1753" s="11"/>
      <c r="FY1753" s="6">
        <f>SUMIF(FZ$191:FZ$221,$D1753,GB$191:GB$221)</f>
        <v>0</v>
      </c>
      <c r="FZ1753" s="9"/>
      <c r="GA1753" s="10"/>
      <c r="GB1753" s="11"/>
      <c r="GC1753" s="6">
        <f>SUMIF(GD$191:GD$221,$D1753,GF$191:GF$221)</f>
        <v>0</v>
      </c>
      <c r="GD1753" s="9"/>
      <c r="GE1753" s="10"/>
      <c r="GF1753" s="11"/>
      <c r="GG1753" s="6">
        <f>SUMIF(GH$191:GH$221,$D1753,GJ$191:GJ$221)</f>
        <v>0</v>
      </c>
      <c r="GH1753" s="9"/>
      <c r="GI1753" s="10"/>
      <c r="GJ1753" s="11"/>
      <c r="GK1753" s="6">
        <f>SUMIF(GL$191:GL$221,$D1753,GN$191:GN$221)</f>
        <v>0</v>
      </c>
      <c r="GL1753" s="9"/>
      <c r="GM1753" s="10"/>
      <c r="GN1753" s="11"/>
      <c r="GO1753" s="6">
        <f>SUMIF(GP$191:GP$221,$D1753,GR$191:GR$221)</f>
        <v>0</v>
      </c>
      <c r="GP1753" s="9"/>
      <c r="GQ1753" s="10"/>
      <c r="GR1753" s="11"/>
      <c r="GS1753" s="6">
        <f>SUMIF(GT$191:GT$221,$D1753,GV$191:GV$221)</f>
        <v>0</v>
      </c>
      <c r="GT1753" s="9"/>
      <c r="GU1753" s="10"/>
      <c r="GV1753" s="20"/>
      <c r="GW1753" s="19">
        <f t="shared" si="40"/>
        <v>0</v>
      </c>
      <c r="GX1753" s="472"/>
      <c r="GY1753" s="473"/>
    </row>
    <row r="1754" spans="1:207" ht="15.75">
      <c r="A1754" s="244" t="s">
        <v>82</v>
      </c>
      <c r="B1754" s="475"/>
      <c r="C1754" s="287" t="s">
        <v>151</v>
      </c>
      <c r="D1754" s="237" t="s">
        <v>118</v>
      </c>
      <c r="E1754" s="206">
        <f>SUMIF(F$222:F$252,$D1754,H$222:H$252)</f>
        <v>0</v>
      </c>
      <c r="F1754" s="9"/>
      <c r="G1754" s="10"/>
      <c r="H1754" s="11"/>
      <c r="I1754" s="6">
        <f>SUMIF(J$222:J$252,$D1754,L$222:L$252)</f>
        <v>0</v>
      </c>
      <c r="J1754" s="9"/>
      <c r="K1754" s="10"/>
      <c r="L1754" s="11"/>
      <c r="M1754" s="6">
        <f>SUMIF(N$222:N$252,$D1754,P$222:P$252)</f>
        <v>0</v>
      </c>
      <c r="N1754" s="9"/>
      <c r="O1754" s="10"/>
      <c r="P1754" s="11"/>
      <c r="Q1754" s="6">
        <f>SUMIF(R$222:R$252,$D1754,T$222:T$252)</f>
        <v>0</v>
      </c>
      <c r="R1754" s="9"/>
      <c r="S1754" s="10"/>
      <c r="T1754" s="11"/>
      <c r="U1754" s="6">
        <f>SUMIF(V$222:V$252,$D1754,X$222:X$252)</f>
        <v>0</v>
      </c>
      <c r="V1754" s="9"/>
      <c r="W1754" s="10"/>
      <c r="X1754" s="11"/>
      <c r="Y1754" s="6">
        <f>SUMIF(Z$222:Z$252,$D1754,AB$222:AB$252)</f>
        <v>0</v>
      </c>
      <c r="Z1754" s="9"/>
      <c r="AA1754" s="10"/>
      <c r="AB1754" s="11"/>
      <c r="AC1754" s="6">
        <f>SUMIF(AD$222:AD$252,$D1754,AF$222:AF$252)</f>
        <v>0</v>
      </c>
      <c r="AD1754" s="9"/>
      <c r="AE1754" s="10"/>
      <c r="AF1754" s="11"/>
      <c r="AG1754" s="6">
        <f>SUMIF(AH$222:AH$252,$D1754,AJ$222:AJ$252)</f>
        <v>0</v>
      </c>
      <c r="AH1754" s="9"/>
      <c r="AI1754" s="10"/>
      <c r="AJ1754" s="11"/>
      <c r="AK1754" s="6">
        <f>SUMIF(AL$222:AL$252,$D1754,AN$222:AN$252)</f>
        <v>0</v>
      </c>
      <c r="AL1754" s="9"/>
      <c r="AM1754" s="10"/>
      <c r="AN1754" s="11"/>
      <c r="AO1754" s="6">
        <f>SUMIF(AP$222:AP$252,$D1754,AR$222:AR$252)</f>
        <v>0</v>
      </c>
      <c r="AP1754" s="9"/>
      <c r="AQ1754" s="10"/>
      <c r="AR1754" s="11"/>
      <c r="AS1754" s="6">
        <f>SUMIF(AT$222:AT$252,$D1754,AV$222:AV$252)</f>
        <v>0</v>
      </c>
      <c r="AT1754" s="9"/>
      <c r="AU1754" s="10"/>
      <c r="AV1754" s="11"/>
      <c r="AW1754" s="6">
        <f>SUMIF(AX$222:AX$252,$D1754,AZ$222:AZ$252)</f>
        <v>0</v>
      </c>
      <c r="AX1754" s="9"/>
      <c r="AY1754" s="10"/>
      <c r="AZ1754" s="11"/>
      <c r="BA1754" s="6">
        <f>SUMIF(BB$222:BB$252,$D1754,BD$222:BD$252)</f>
        <v>0</v>
      </c>
      <c r="BB1754" s="9"/>
      <c r="BC1754" s="10"/>
      <c r="BD1754" s="11"/>
      <c r="BE1754" s="6">
        <f>SUMIF(BF$222:BF$252,$D1754,BH$222:BH$252)</f>
        <v>0</v>
      </c>
      <c r="BF1754" s="9"/>
      <c r="BG1754" s="10"/>
      <c r="BH1754" s="11"/>
      <c r="BI1754" s="6">
        <f>SUMIF(BJ$222:BJ$252,$D1754,BL$222:BL$252)</f>
        <v>0</v>
      </c>
      <c r="BJ1754" s="9"/>
      <c r="BK1754" s="10"/>
      <c r="BL1754" s="11"/>
      <c r="BM1754" s="6">
        <f>SUMIF(BN$222:BN$252,$D1754,BP$222:BP$252)</f>
        <v>0</v>
      </c>
      <c r="BN1754" s="9"/>
      <c r="BO1754" s="10"/>
      <c r="BP1754" s="11"/>
      <c r="BQ1754" s="6">
        <f>SUMIF(BR$222:BR$252,$D1754,BT$222:BT$252)</f>
        <v>0</v>
      </c>
      <c r="BR1754" s="9"/>
      <c r="BS1754" s="10"/>
      <c r="BT1754" s="11"/>
      <c r="BU1754" s="6">
        <f>SUMIF(BV$222:BV$252,$D1754,BX$222:BX$252)</f>
        <v>0</v>
      </c>
      <c r="BV1754" s="9"/>
      <c r="BW1754" s="10"/>
      <c r="BX1754" s="11"/>
      <c r="BY1754" s="6">
        <f>SUMIF(BZ$222:BZ$252,$D1754,CB$222:CB$252)</f>
        <v>0</v>
      </c>
      <c r="BZ1754" s="9"/>
      <c r="CA1754" s="10"/>
      <c r="CB1754" s="11"/>
      <c r="CC1754" s="6">
        <f>SUMIF(CD$222:CD$252,$D1754,CF$222:CF$252)</f>
        <v>0</v>
      </c>
      <c r="CD1754" s="9"/>
      <c r="CE1754" s="10"/>
      <c r="CF1754" s="11"/>
      <c r="CG1754" s="6">
        <f>SUMIF(CH$222:CH$252,$D1754,CJ$222:CJ$252)</f>
        <v>0</v>
      </c>
      <c r="CH1754" s="9"/>
      <c r="CI1754" s="10"/>
      <c r="CJ1754" s="11"/>
      <c r="CK1754" s="6">
        <f>SUMIF(CL$222:CL$252,$D1754,CN$222:CN$252)</f>
        <v>0</v>
      </c>
      <c r="CL1754" s="9"/>
      <c r="CM1754" s="10"/>
      <c r="CN1754" s="11"/>
      <c r="CO1754" s="6">
        <f>SUMIF(CP$222:CP$252,$D1754,CR$222:CR$252)</f>
        <v>0</v>
      </c>
      <c r="CP1754" s="9"/>
      <c r="CQ1754" s="10"/>
      <c r="CR1754" s="11"/>
      <c r="CS1754" s="6">
        <f>SUMIF(CT$222:CT$252,$D1754,CV$222:CV$252)</f>
        <v>0</v>
      </c>
      <c r="CT1754" s="9"/>
      <c r="CU1754" s="10"/>
      <c r="CV1754" s="11"/>
      <c r="CW1754" s="6">
        <f>SUMIF(CX$222:CX$252,$D1754,CZ$222:CZ$252)</f>
        <v>0</v>
      </c>
      <c r="CX1754" s="9"/>
      <c r="CY1754" s="10"/>
      <c r="CZ1754" s="11"/>
      <c r="DA1754" s="6">
        <f>SUMIF(DB$222:DB$252,$D1754,DD$222:DD$252)</f>
        <v>0</v>
      </c>
      <c r="DB1754" s="9"/>
      <c r="DC1754" s="10"/>
      <c r="DD1754" s="11"/>
      <c r="DE1754" s="6">
        <f>SUMIF(DF$222:DF$252,$D1754,DH$222:DH$252)</f>
        <v>0</v>
      </c>
      <c r="DF1754" s="9"/>
      <c r="DG1754" s="10"/>
      <c r="DH1754" s="11"/>
      <c r="DI1754" s="6">
        <f>SUMIF(DJ$222:DJ$252,$D1754,DL$222:DL$252)</f>
        <v>0</v>
      </c>
      <c r="DJ1754" s="9"/>
      <c r="DK1754" s="10"/>
      <c r="DL1754" s="11"/>
      <c r="DM1754" s="6">
        <f>SUMIF(DN$222:DN$252,$D1754,DP$222:DP$252)</f>
        <v>0</v>
      </c>
      <c r="DN1754" s="9"/>
      <c r="DO1754" s="10"/>
      <c r="DP1754" s="11"/>
      <c r="DQ1754" s="6">
        <f>SUMIF(DR$222:DR$252,$D1754,DT$222:DT$252)</f>
        <v>0</v>
      </c>
      <c r="DR1754" s="9"/>
      <c r="DS1754" s="10"/>
      <c r="DT1754" s="11"/>
      <c r="DU1754" s="6">
        <f>SUMIF(DV$222:DV$252,$D1754,DX$222:DX$252)</f>
        <v>0</v>
      </c>
      <c r="DV1754" s="9"/>
      <c r="DW1754" s="10"/>
      <c r="DX1754" s="11"/>
      <c r="DY1754" s="6">
        <f>SUMIF(DZ$222:DZ$252,$D1754,EB$222:EB$252)</f>
        <v>0</v>
      </c>
      <c r="DZ1754" s="9"/>
      <c r="EA1754" s="10"/>
      <c r="EB1754" s="11"/>
      <c r="EC1754" s="6">
        <f>SUMIF(ED$222:ED$252,$D1754,EF$222:EF$252)</f>
        <v>0</v>
      </c>
      <c r="ED1754" s="9"/>
      <c r="EE1754" s="10"/>
      <c r="EF1754" s="11"/>
      <c r="EG1754" s="6">
        <f>SUMIF(EH$222:EH$252,$D1754,EJ$222:EJ$252)</f>
        <v>0</v>
      </c>
      <c r="EH1754" s="9"/>
      <c r="EI1754" s="10"/>
      <c r="EJ1754" s="11"/>
      <c r="EK1754" s="6">
        <f>SUMIF(EL$222:EL$252,$D1754,EN$222:EN$252)</f>
        <v>0</v>
      </c>
      <c r="EL1754" s="9"/>
      <c r="EM1754" s="10"/>
      <c r="EN1754" s="11"/>
      <c r="EO1754" s="6">
        <f>SUMIF(EP$222:EP$252,$D1754,ER$222:ER$252)</f>
        <v>0</v>
      </c>
      <c r="EP1754" s="9"/>
      <c r="EQ1754" s="10"/>
      <c r="ER1754" s="11"/>
      <c r="ES1754" s="6">
        <f>SUMIF(ET$222:ET$252,$D1754,EV$222:EV$252)</f>
        <v>0</v>
      </c>
      <c r="ET1754" s="9"/>
      <c r="EU1754" s="10"/>
      <c r="EV1754" s="11"/>
      <c r="EW1754" s="6">
        <f>SUMIF(EX$222:EX$252,$D1754,EZ$222:EZ$252)</f>
        <v>0</v>
      </c>
      <c r="EX1754" s="9"/>
      <c r="EY1754" s="10"/>
      <c r="EZ1754" s="11"/>
      <c r="FA1754" s="6">
        <f>SUMIF(FB$222:FB$252,$D1754,FD$222:FD$252)</f>
        <v>0</v>
      </c>
      <c r="FB1754" s="9"/>
      <c r="FC1754" s="10"/>
      <c r="FD1754" s="11"/>
      <c r="FE1754" s="6">
        <f>SUMIF(FF$222:FF$252,$D1754,FH$222:FH$252)</f>
        <v>0</v>
      </c>
      <c r="FF1754" s="9"/>
      <c r="FG1754" s="10"/>
      <c r="FH1754" s="11"/>
      <c r="FI1754" s="6">
        <f>SUMIF(FJ$222:FJ$252,$D1754,FL$222:FL$252)</f>
        <v>0</v>
      </c>
      <c r="FJ1754" s="9"/>
      <c r="FK1754" s="10"/>
      <c r="FL1754" s="11"/>
      <c r="FM1754" s="6">
        <f>SUMIF(FN$222:FN$252,$D1754,FP$222:FP$252)</f>
        <v>0</v>
      </c>
      <c r="FN1754" s="9"/>
      <c r="FO1754" s="10"/>
      <c r="FP1754" s="11"/>
      <c r="FQ1754" s="6">
        <f>SUMIF(FR$222:FR$252,$D1754,FT$222:FT$252)</f>
        <v>0</v>
      </c>
      <c r="FR1754" s="9"/>
      <c r="FS1754" s="10"/>
      <c r="FT1754" s="11"/>
      <c r="FU1754" s="6">
        <f>SUMIF(FV$222:FV$252,$D1754,FX$222:FX$252)</f>
        <v>0</v>
      </c>
      <c r="FV1754" s="9"/>
      <c r="FW1754" s="10"/>
      <c r="FX1754" s="11"/>
      <c r="FY1754" s="6">
        <f>SUMIF(FZ$222:FZ$252,$D1754,GB$222:GB$252)</f>
        <v>0</v>
      </c>
      <c r="FZ1754" s="9"/>
      <c r="GA1754" s="10"/>
      <c r="GB1754" s="11"/>
      <c r="GC1754" s="6">
        <f>SUMIF(GD$222:GD$252,$D1754,GF$222:GF$252)</f>
        <v>0</v>
      </c>
      <c r="GD1754" s="9"/>
      <c r="GE1754" s="10"/>
      <c r="GF1754" s="11"/>
      <c r="GG1754" s="6">
        <f>SUMIF(GH$222:GH$252,$D1754,GJ$222:GJ$252)</f>
        <v>0</v>
      </c>
      <c r="GH1754" s="9"/>
      <c r="GI1754" s="10"/>
      <c r="GJ1754" s="11"/>
      <c r="GK1754" s="6">
        <f>SUMIF(GL$222:GL$252,$D1754,GN$222:GN$252)</f>
        <v>0</v>
      </c>
      <c r="GL1754" s="9"/>
      <c r="GM1754" s="10"/>
      <c r="GN1754" s="11"/>
      <c r="GO1754" s="6">
        <f>SUMIF(GP$222:GP$252,$D1754,GR$222:GR$252)</f>
        <v>0</v>
      </c>
      <c r="GP1754" s="9"/>
      <c r="GQ1754" s="10"/>
      <c r="GR1754" s="11"/>
      <c r="GS1754" s="6">
        <f>SUMIF(GT$222:GT$252,$D1754,GV$222:GV$252)</f>
        <v>0</v>
      </c>
      <c r="GT1754" s="9"/>
      <c r="GU1754" s="10"/>
      <c r="GV1754" s="20"/>
      <c r="GW1754" s="19">
        <f t="shared" si="40"/>
        <v>0</v>
      </c>
      <c r="GX1754" s="472"/>
      <c r="GY1754" s="473"/>
    </row>
    <row r="1755" spans="1:207" ht="15.75">
      <c r="A1755" s="244" t="s">
        <v>83</v>
      </c>
      <c r="B1755" s="475"/>
      <c r="C1755" s="287" t="s">
        <v>151</v>
      </c>
      <c r="D1755" s="237" t="s">
        <v>118</v>
      </c>
      <c r="E1755" s="206">
        <f>SUMIF(F$253:F$283,$D1755,H$253:H$283)</f>
        <v>0</v>
      </c>
      <c r="F1755" s="9"/>
      <c r="G1755" s="10"/>
      <c r="H1755" s="11"/>
      <c r="I1755" s="6">
        <f>SUMIF(J$253:J$283,$D1755,L$253:L$283)</f>
        <v>0</v>
      </c>
      <c r="J1755" s="9"/>
      <c r="K1755" s="10"/>
      <c r="L1755" s="11"/>
      <c r="M1755" s="6">
        <f>SUMIF(N$253:N$283,$D1755,P$253:P$283)</f>
        <v>0</v>
      </c>
      <c r="N1755" s="9"/>
      <c r="O1755" s="10"/>
      <c r="P1755" s="11"/>
      <c r="Q1755" s="6">
        <f>SUMIF(R$253:R$283,$D1755,T$253:T$283)</f>
        <v>0</v>
      </c>
      <c r="R1755" s="9"/>
      <c r="S1755" s="10"/>
      <c r="T1755" s="11"/>
      <c r="U1755" s="6">
        <f>SUMIF(V$253:V$283,$D1755,X$253:X$283)</f>
        <v>0</v>
      </c>
      <c r="V1755" s="9"/>
      <c r="W1755" s="10"/>
      <c r="X1755" s="11"/>
      <c r="Y1755" s="6">
        <f>SUMIF(Z$253:Z$283,$D1755,AB$253:AB$283)</f>
        <v>0</v>
      </c>
      <c r="Z1755" s="9"/>
      <c r="AA1755" s="10"/>
      <c r="AB1755" s="11"/>
      <c r="AC1755" s="6">
        <f>SUMIF(AD$253:AD$283,$D1755,AF$253:AF$283)</f>
        <v>0</v>
      </c>
      <c r="AD1755" s="9"/>
      <c r="AE1755" s="10"/>
      <c r="AF1755" s="11"/>
      <c r="AG1755" s="6">
        <f>SUMIF(AH$253:AH$283,$D1755,AJ$253:AJ$283)</f>
        <v>0</v>
      </c>
      <c r="AH1755" s="9"/>
      <c r="AI1755" s="10"/>
      <c r="AJ1755" s="11"/>
      <c r="AK1755" s="6">
        <f>SUMIF(AL$253:AL$283,$D1755,AN$253:AN$283)</f>
        <v>0</v>
      </c>
      <c r="AL1755" s="9"/>
      <c r="AM1755" s="10"/>
      <c r="AN1755" s="11"/>
      <c r="AO1755" s="6">
        <f>SUMIF(AP$253:AP$283,$D1755,AR$253:AR$283)</f>
        <v>0</v>
      </c>
      <c r="AP1755" s="9"/>
      <c r="AQ1755" s="10"/>
      <c r="AR1755" s="11"/>
      <c r="AS1755" s="6">
        <f>SUMIF(AT$253:AT$283,$D1755,AV$253:AV$283)</f>
        <v>0</v>
      </c>
      <c r="AT1755" s="9"/>
      <c r="AU1755" s="10"/>
      <c r="AV1755" s="11"/>
      <c r="AW1755" s="6">
        <f>SUMIF(AX$253:AX$283,$D1755,AZ$253:AZ$283)</f>
        <v>0</v>
      </c>
      <c r="AX1755" s="9"/>
      <c r="AY1755" s="10"/>
      <c r="AZ1755" s="11"/>
      <c r="BA1755" s="6">
        <f>SUMIF(BB$253:BB$283,$D1755,BD$253:BD$283)</f>
        <v>0</v>
      </c>
      <c r="BB1755" s="9"/>
      <c r="BC1755" s="10"/>
      <c r="BD1755" s="11"/>
      <c r="BE1755" s="6">
        <f>SUMIF(BF$253:BF$283,$D1755,BH$253:BH$283)</f>
        <v>0</v>
      </c>
      <c r="BF1755" s="9"/>
      <c r="BG1755" s="10"/>
      <c r="BH1755" s="11"/>
      <c r="BI1755" s="6">
        <f>SUMIF(BJ$253:BJ$283,$D1755,BL$253:BL$283)</f>
        <v>0</v>
      </c>
      <c r="BJ1755" s="9"/>
      <c r="BK1755" s="10"/>
      <c r="BL1755" s="11"/>
      <c r="BM1755" s="6">
        <f>SUMIF(BN$253:BN$283,$D1755,BP$253:BP$283)</f>
        <v>0</v>
      </c>
      <c r="BN1755" s="9"/>
      <c r="BO1755" s="10"/>
      <c r="BP1755" s="11"/>
      <c r="BQ1755" s="6">
        <f>SUMIF(BR$253:BR$283,$D1755,BT$253:BT$283)</f>
        <v>0</v>
      </c>
      <c r="BR1755" s="9"/>
      <c r="BS1755" s="10"/>
      <c r="BT1755" s="11"/>
      <c r="BU1755" s="6">
        <f>SUMIF(BV$253:BV$283,$D1755,BX$253:BX$283)</f>
        <v>0</v>
      </c>
      <c r="BV1755" s="9"/>
      <c r="BW1755" s="10"/>
      <c r="BX1755" s="11"/>
      <c r="BY1755" s="6">
        <f>SUMIF(BZ$253:BZ$283,$D1755,CB$253:CB$283)</f>
        <v>0</v>
      </c>
      <c r="BZ1755" s="9"/>
      <c r="CA1755" s="10"/>
      <c r="CB1755" s="11"/>
      <c r="CC1755" s="6">
        <f>SUMIF(CD$253:CD$283,$D1755,CF$253:CF$283)</f>
        <v>0</v>
      </c>
      <c r="CD1755" s="9"/>
      <c r="CE1755" s="10"/>
      <c r="CF1755" s="11"/>
      <c r="CG1755" s="6">
        <f>SUMIF(CH$253:CH$283,$D1755,CJ$253:CJ$283)</f>
        <v>0</v>
      </c>
      <c r="CH1755" s="9"/>
      <c r="CI1755" s="10"/>
      <c r="CJ1755" s="11"/>
      <c r="CK1755" s="6">
        <f>SUMIF(CL$253:CL$283,$D1755,CN$253:CN$283)</f>
        <v>0</v>
      </c>
      <c r="CL1755" s="9"/>
      <c r="CM1755" s="10"/>
      <c r="CN1755" s="11"/>
      <c r="CO1755" s="6">
        <f>SUMIF(CP$253:CP$283,$D1755,CR$253:CR$283)</f>
        <v>0</v>
      </c>
      <c r="CP1755" s="9"/>
      <c r="CQ1755" s="10"/>
      <c r="CR1755" s="11"/>
      <c r="CS1755" s="6">
        <f>SUMIF(CT$253:CT$283,$D1755,CV$253:CV$283)</f>
        <v>0</v>
      </c>
      <c r="CT1755" s="9"/>
      <c r="CU1755" s="10"/>
      <c r="CV1755" s="11"/>
      <c r="CW1755" s="6">
        <f>SUMIF(CX$253:CX$283,$D1755,CZ$253:CZ$283)</f>
        <v>0</v>
      </c>
      <c r="CX1755" s="9"/>
      <c r="CY1755" s="10"/>
      <c r="CZ1755" s="11"/>
      <c r="DA1755" s="6">
        <f>SUMIF(DB$253:DB$283,$D1755,DD$253:DD$283)</f>
        <v>0</v>
      </c>
      <c r="DB1755" s="9"/>
      <c r="DC1755" s="10"/>
      <c r="DD1755" s="11"/>
      <c r="DE1755" s="6">
        <f>SUMIF(DF$253:DF$283,$D1755,DH$253:DH$283)</f>
        <v>0</v>
      </c>
      <c r="DF1755" s="9"/>
      <c r="DG1755" s="10"/>
      <c r="DH1755" s="11"/>
      <c r="DI1755" s="6">
        <f>SUMIF(DJ$253:DJ$283,$D1755,DL$253:DL$283)</f>
        <v>0</v>
      </c>
      <c r="DJ1755" s="9"/>
      <c r="DK1755" s="10"/>
      <c r="DL1755" s="11"/>
      <c r="DM1755" s="6">
        <f>SUMIF(DN$253:DN$283,$D1755,DP$253:DP$283)</f>
        <v>0</v>
      </c>
      <c r="DN1755" s="9"/>
      <c r="DO1755" s="10"/>
      <c r="DP1755" s="11"/>
      <c r="DQ1755" s="6">
        <f>SUMIF(DR$253:DR$283,$D1755,DT$253:DT$283)</f>
        <v>0</v>
      </c>
      <c r="DR1755" s="9"/>
      <c r="DS1755" s="10"/>
      <c r="DT1755" s="11"/>
      <c r="DU1755" s="6">
        <f>SUMIF(DV$253:DV$283,$D1755,DX$253:DX$283)</f>
        <v>0</v>
      </c>
      <c r="DV1755" s="9"/>
      <c r="DW1755" s="10"/>
      <c r="DX1755" s="11"/>
      <c r="DY1755" s="6">
        <f>SUMIF(DZ$253:DZ$283,$D1755,EB$253:EB$283)</f>
        <v>0</v>
      </c>
      <c r="DZ1755" s="9"/>
      <c r="EA1755" s="10"/>
      <c r="EB1755" s="11"/>
      <c r="EC1755" s="6">
        <f>SUMIF(ED$253:ED$283,$D1755,EF$253:EF$283)</f>
        <v>0</v>
      </c>
      <c r="ED1755" s="9"/>
      <c r="EE1755" s="10"/>
      <c r="EF1755" s="11"/>
      <c r="EG1755" s="6">
        <f>SUMIF(EH$253:EH$283,$D1755,EJ$253:EJ$283)</f>
        <v>0</v>
      </c>
      <c r="EH1755" s="9"/>
      <c r="EI1755" s="10"/>
      <c r="EJ1755" s="11"/>
      <c r="EK1755" s="6">
        <f>SUMIF(EL$253:EL$283,$D1755,EN$253:EN$283)</f>
        <v>0</v>
      </c>
      <c r="EL1755" s="9"/>
      <c r="EM1755" s="10"/>
      <c r="EN1755" s="11"/>
      <c r="EO1755" s="6">
        <f>SUMIF(EP$253:EP$283,$D1755,ER$253:ER$283)</f>
        <v>0</v>
      </c>
      <c r="EP1755" s="9"/>
      <c r="EQ1755" s="10"/>
      <c r="ER1755" s="11"/>
      <c r="ES1755" s="6">
        <f>SUMIF(ET$253:ET$283,$D1755,EV$253:EV$283)</f>
        <v>0</v>
      </c>
      <c r="ET1755" s="9"/>
      <c r="EU1755" s="10"/>
      <c r="EV1755" s="11"/>
      <c r="EW1755" s="6">
        <f>SUMIF(EX$253:EX$283,$D1755,EZ$253:EZ$283)</f>
        <v>0</v>
      </c>
      <c r="EX1755" s="9"/>
      <c r="EY1755" s="10"/>
      <c r="EZ1755" s="11"/>
      <c r="FA1755" s="6">
        <f>SUMIF(FB$253:FB$283,$D1755,FD$253:FD$283)</f>
        <v>0</v>
      </c>
      <c r="FB1755" s="9"/>
      <c r="FC1755" s="10"/>
      <c r="FD1755" s="11"/>
      <c r="FE1755" s="6">
        <f>SUMIF(FF$253:FF$283,$D1755,FH$253:FH$283)</f>
        <v>0</v>
      </c>
      <c r="FF1755" s="9"/>
      <c r="FG1755" s="10"/>
      <c r="FH1755" s="11"/>
      <c r="FI1755" s="6">
        <f>SUMIF(FJ$253:FJ$283,$D1755,FL$253:FL$283)</f>
        <v>0</v>
      </c>
      <c r="FJ1755" s="9"/>
      <c r="FK1755" s="10"/>
      <c r="FL1755" s="11"/>
      <c r="FM1755" s="6">
        <f>SUMIF(FN$253:FN$283,$D1755,FP$253:FP$283)</f>
        <v>0</v>
      </c>
      <c r="FN1755" s="9"/>
      <c r="FO1755" s="10"/>
      <c r="FP1755" s="11"/>
      <c r="FQ1755" s="6">
        <f>SUMIF(FR$253:FR$283,$D1755,FT$253:FT$283)</f>
        <v>0</v>
      </c>
      <c r="FR1755" s="9"/>
      <c r="FS1755" s="10"/>
      <c r="FT1755" s="11"/>
      <c r="FU1755" s="6">
        <f>SUMIF(FV$253:FV$283,$D1755,FX$253:FX$283)</f>
        <v>0</v>
      </c>
      <c r="FV1755" s="9"/>
      <c r="FW1755" s="10"/>
      <c r="FX1755" s="11"/>
      <c r="FY1755" s="6">
        <f>SUMIF(FZ$253:FZ$283,$D1755,GB$253:GB$283)</f>
        <v>0</v>
      </c>
      <c r="FZ1755" s="9"/>
      <c r="GA1755" s="10"/>
      <c r="GB1755" s="11"/>
      <c r="GC1755" s="6">
        <f>SUMIF(GD$253:GD$283,$D1755,GF$253:GF$283)</f>
        <v>0</v>
      </c>
      <c r="GD1755" s="9"/>
      <c r="GE1755" s="10"/>
      <c r="GF1755" s="11"/>
      <c r="GG1755" s="6">
        <f>SUMIF(GH$253:GH$283,$D1755,GJ$253:GJ$283)</f>
        <v>0</v>
      </c>
      <c r="GH1755" s="9"/>
      <c r="GI1755" s="10"/>
      <c r="GJ1755" s="11"/>
      <c r="GK1755" s="6">
        <f>SUMIF(GL$253:GL$283,$D1755,GN$253:GN$283)</f>
        <v>0</v>
      </c>
      <c r="GL1755" s="9"/>
      <c r="GM1755" s="10"/>
      <c r="GN1755" s="11"/>
      <c r="GO1755" s="6">
        <f>SUMIF(GP$253:GP$283,$D1755,GR$253:GR$283)</f>
        <v>0</v>
      </c>
      <c r="GP1755" s="9"/>
      <c r="GQ1755" s="10"/>
      <c r="GR1755" s="11"/>
      <c r="GS1755" s="6">
        <f>SUMIF(GT$253:GT$283,$D1755,GV$253:GV$283)</f>
        <v>0</v>
      </c>
      <c r="GT1755" s="9"/>
      <c r="GU1755" s="10"/>
      <c r="GV1755" s="20"/>
      <c r="GW1755" s="19">
        <f t="shared" si="40"/>
        <v>0</v>
      </c>
      <c r="GX1755" s="472"/>
      <c r="GY1755" s="473"/>
    </row>
    <row r="1756" spans="1:207" ht="15.75">
      <c r="A1756" s="244" t="s">
        <v>84</v>
      </c>
      <c r="B1756" s="475"/>
      <c r="C1756" s="287" t="s">
        <v>151</v>
      </c>
      <c r="D1756" s="237" t="s">
        <v>118</v>
      </c>
      <c r="E1756" s="206">
        <f>SUMIF(F$284:F$314,$D1756,H$284:H$314)</f>
        <v>0</v>
      </c>
      <c r="F1756" s="9"/>
      <c r="G1756" s="10"/>
      <c r="H1756" s="11"/>
      <c r="I1756" s="6">
        <f>SUMIF(J$284:J$314,$D1756,L$284:L$314)</f>
        <v>0</v>
      </c>
      <c r="J1756" s="9"/>
      <c r="K1756" s="10"/>
      <c r="L1756" s="11"/>
      <c r="M1756" s="6">
        <f>SUMIF(N$284:N$314,$D1756,P$284:P$314)</f>
        <v>0</v>
      </c>
      <c r="N1756" s="9"/>
      <c r="O1756" s="10"/>
      <c r="P1756" s="11"/>
      <c r="Q1756" s="6">
        <f>SUMIF(R$284:R$314,$D1756,T$284:T$314)</f>
        <v>0</v>
      </c>
      <c r="R1756" s="9"/>
      <c r="S1756" s="10"/>
      <c r="T1756" s="11"/>
      <c r="U1756" s="6">
        <f>SUMIF(V$284:V$314,$D1756,X$284:X$314)</f>
        <v>0</v>
      </c>
      <c r="V1756" s="9"/>
      <c r="W1756" s="10"/>
      <c r="X1756" s="11"/>
      <c r="Y1756" s="6">
        <f>SUMIF(Z$284:Z$314,$D1756,AB$284:AB$314)</f>
        <v>0</v>
      </c>
      <c r="Z1756" s="9"/>
      <c r="AA1756" s="10"/>
      <c r="AB1756" s="11"/>
      <c r="AC1756" s="6">
        <f>SUMIF(AD$284:AD$314,$D1756,AF$284:AF$314)</f>
        <v>0</v>
      </c>
      <c r="AD1756" s="9"/>
      <c r="AE1756" s="10"/>
      <c r="AF1756" s="11"/>
      <c r="AG1756" s="6">
        <f>SUMIF(AH$284:AH$314,$D1756,AJ$284:AJ$314)</f>
        <v>0</v>
      </c>
      <c r="AH1756" s="9"/>
      <c r="AI1756" s="10"/>
      <c r="AJ1756" s="11"/>
      <c r="AK1756" s="6">
        <f>SUMIF(AL$284:AL$314,$D1756,AN$284:AN$314)</f>
        <v>0</v>
      </c>
      <c r="AL1756" s="9"/>
      <c r="AM1756" s="10"/>
      <c r="AN1756" s="11"/>
      <c r="AO1756" s="6">
        <f>SUMIF(AP$284:AP$314,$D1756,AR$284:AR$314)</f>
        <v>0</v>
      </c>
      <c r="AP1756" s="9"/>
      <c r="AQ1756" s="10"/>
      <c r="AR1756" s="11"/>
      <c r="AS1756" s="6">
        <f>SUMIF(AT$284:AT$314,$D1756,AV$284:AV$314)</f>
        <v>0</v>
      </c>
      <c r="AT1756" s="9"/>
      <c r="AU1756" s="10"/>
      <c r="AV1756" s="11"/>
      <c r="AW1756" s="6">
        <f>SUMIF(AX$284:AX$314,$D1756,AZ$284:AZ$314)</f>
        <v>0</v>
      </c>
      <c r="AX1756" s="9"/>
      <c r="AY1756" s="10"/>
      <c r="AZ1756" s="11"/>
      <c r="BA1756" s="6">
        <f>SUMIF(BB$284:BB$314,$D1756,BD$284:BD$314)</f>
        <v>0</v>
      </c>
      <c r="BB1756" s="9"/>
      <c r="BC1756" s="10"/>
      <c r="BD1756" s="11"/>
      <c r="BE1756" s="6">
        <f>SUMIF(BF$284:BF$314,$D1756,BH$284:BH$314)</f>
        <v>0</v>
      </c>
      <c r="BF1756" s="9"/>
      <c r="BG1756" s="10"/>
      <c r="BH1756" s="11"/>
      <c r="BI1756" s="6">
        <f>SUMIF(BJ$284:BJ$314,$D1756,BL$284:BL$314)</f>
        <v>0</v>
      </c>
      <c r="BJ1756" s="9"/>
      <c r="BK1756" s="10"/>
      <c r="BL1756" s="11"/>
      <c r="BM1756" s="6">
        <f>SUMIF(BN$284:BN$314,$D1756,BP$284:BP$314)</f>
        <v>0</v>
      </c>
      <c r="BN1756" s="9"/>
      <c r="BO1756" s="10"/>
      <c r="BP1756" s="11"/>
      <c r="BQ1756" s="6">
        <f>SUMIF(BR$284:BR$314,$D1756,BT$284:BT$314)</f>
        <v>0</v>
      </c>
      <c r="BR1756" s="9"/>
      <c r="BS1756" s="10"/>
      <c r="BT1756" s="11"/>
      <c r="BU1756" s="6">
        <f>SUMIF(BV$284:BV$314,$D1756,BX$284:BX$314)</f>
        <v>0</v>
      </c>
      <c r="BV1756" s="9"/>
      <c r="BW1756" s="10"/>
      <c r="BX1756" s="11"/>
      <c r="BY1756" s="6">
        <f>SUMIF(BZ$284:BZ$314,$D1756,CB$284:CB$314)</f>
        <v>0</v>
      </c>
      <c r="BZ1756" s="9"/>
      <c r="CA1756" s="10"/>
      <c r="CB1756" s="11"/>
      <c r="CC1756" s="6">
        <f>SUMIF(CD$284:CD$314,$D1756,CF$284:CF$314)</f>
        <v>0</v>
      </c>
      <c r="CD1756" s="9"/>
      <c r="CE1756" s="10"/>
      <c r="CF1756" s="11"/>
      <c r="CG1756" s="6">
        <f>SUMIF(CH$284:CH$314,$D1756,CJ$284:CJ$314)</f>
        <v>0</v>
      </c>
      <c r="CH1756" s="9"/>
      <c r="CI1756" s="10"/>
      <c r="CJ1756" s="11"/>
      <c r="CK1756" s="6">
        <f>SUMIF(CL$284:CL$314,$D1756,CN$284:CN$314)</f>
        <v>0</v>
      </c>
      <c r="CL1756" s="9"/>
      <c r="CM1756" s="10"/>
      <c r="CN1756" s="11"/>
      <c r="CO1756" s="6">
        <f>SUMIF(CP$284:CP$314,$D1756,CR$284:CR$314)</f>
        <v>0</v>
      </c>
      <c r="CP1756" s="9"/>
      <c r="CQ1756" s="10"/>
      <c r="CR1756" s="11"/>
      <c r="CS1756" s="6">
        <f>SUMIF(CT$284:CT$314,$D1756,CV$284:CV$314)</f>
        <v>0</v>
      </c>
      <c r="CT1756" s="9"/>
      <c r="CU1756" s="10"/>
      <c r="CV1756" s="11"/>
      <c r="CW1756" s="6">
        <f>SUMIF(CX$284:CX$314,$D1756,CZ$284:CZ$314)</f>
        <v>0</v>
      </c>
      <c r="CX1756" s="9"/>
      <c r="CY1756" s="10"/>
      <c r="CZ1756" s="11"/>
      <c r="DA1756" s="6">
        <f>SUMIF(DB$284:DB$314,$D1756,DD$284:DD$314)</f>
        <v>0</v>
      </c>
      <c r="DB1756" s="9"/>
      <c r="DC1756" s="10"/>
      <c r="DD1756" s="11"/>
      <c r="DE1756" s="6">
        <f>SUMIF(DF$284:DF$314,$D1756,DH$284:DH$314)</f>
        <v>0</v>
      </c>
      <c r="DF1756" s="9"/>
      <c r="DG1756" s="10"/>
      <c r="DH1756" s="11"/>
      <c r="DI1756" s="6">
        <f>SUMIF(DJ$284:DJ$314,$D1756,DL$284:DL$314)</f>
        <v>0</v>
      </c>
      <c r="DJ1756" s="9"/>
      <c r="DK1756" s="10"/>
      <c r="DL1756" s="11"/>
      <c r="DM1756" s="6">
        <f>SUMIF(DN$284:DN$314,$D1756,DP$284:DP$314)</f>
        <v>0</v>
      </c>
      <c r="DN1756" s="9"/>
      <c r="DO1756" s="10"/>
      <c r="DP1756" s="11"/>
      <c r="DQ1756" s="6">
        <f>SUMIF(DR$284:DR$314,$D1756,DT$284:DT$314)</f>
        <v>0</v>
      </c>
      <c r="DR1756" s="9"/>
      <c r="DS1756" s="10"/>
      <c r="DT1756" s="11"/>
      <c r="DU1756" s="6">
        <f>SUMIF(DV$284:DV$314,$D1756,DX$284:DX$314)</f>
        <v>0</v>
      </c>
      <c r="DV1756" s="9"/>
      <c r="DW1756" s="10"/>
      <c r="DX1756" s="11"/>
      <c r="DY1756" s="6">
        <f>SUMIF(DZ$284:DZ$314,$D1756,EB$284:EB$314)</f>
        <v>0</v>
      </c>
      <c r="DZ1756" s="9"/>
      <c r="EA1756" s="10"/>
      <c r="EB1756" s="11"/>
      <c r="EC1756" s="6">
        <f>SUMIF(ED$284:ED$314,$D1756,EF$284:EF$314)</f>
        <v>0</v>
      </c>
      <c r="ED1756" s="9"/>
      <c r="EE1756" s="10"/>
      <c r="EF1756" s="11"/>
      <c r="EG1756" s="6">
        <f>SUMIF(EH$284:EH$314,$D1756,EJ$284:EJ$314)</f>
        <v>0</v>
      </c>
      <c r="EH1756" s="9"/>
      <c r="EI1756" s="10"/>
      <c r="EJ1756" s="11"/>
      <c r="EK1756" s="6">
        <f>SUMIF(EL$284:EL$314,$D1756,EN$284:EN$314)</f>
        <v>0</v>
      </c>
      <c r="EL1756" s="9"/>
      <c r="EM1756" s="10"/>
      <c r="EN1756" s="11"/>
      <c r="EO1756" s="6">
        <f>SUMIF(EP$284:EP$314,$D1756,ER$284:ER$314)</f>
        <v>0</v>
      </c>
      <c r="EP1756" s="9"/>
      <c r="EQ1756" s="10"/>
      <c r="ER1756" s="11"/>
      <c r="ES1756" s="6">
        <f>SUMIF(ET$284:ET$314,$D1756,EV$284:EV$314)</f>
        <v>0</v>
      </c>
      <c r="ET1756" s="9"/>
      <c r="EU1756" s="10"/>
      <c r="EV1756" s="11"/>
      <c r="EW1756" s="6">
        <f>SUMIF(EX$284:EX$314,$D1756,EZ$284:EZ$314)</f>
        <v>0</v>
      </c>
      <c r="EX1756" s="9"/>
      <c r="EY1756" s="10"/>
      <c r="EZ1756" s="11"/>
      <c r="FA1756" s="6">
        <f>SUMIF(FB$284:FB$314,$D1756,FD$284:FD$314)</f>
        <v>0</v>
      </c>
      <c r="FB1756" s="9"/>
      <c r="FC1756" s="10"/>
      <c r="FD1756" s="11"/>
      <c r="FE1756" s="6">
        <f>SUMIF(FF$284:FF$314,$D1756,FH$284:FH$314)</f>
        <v>0</v>
      </c>
      <c r="FF1756" s="9"/>
      <c r="FG1756" s="10"/>
      <c r="FH1756" s="11"/>
      <c r="FI1756" s="6">
        <f>SUMIF(FJ$284:FJ$314,$D1756,FL$284:FL$314)</f>
        <v>0</v>
      </c>
      <c r="FJ1756" s="9"/>
      <c r="FK1756" s="10"/>
      <c r="FL1756" s="11"/>
      <c r="FM1756" s="6">
        <f>SUMIF(FN$284:FN$314,$D1756,FP$284:FP$314)</f>
        <v>0</v>
      </c>
      <c r="FN1756" s="9"/>
      <c r="FO1756" s="10"/>
      <c r="FP1756" s="11"/>
      <c r="FQ1756" s="6">
        <f>SUMIF(FR$284:FR$314,$D1756,FT$284:FT$314)</f>
        <v>0</v>
      </c>
      <c r="FR1756" s="9"/>
      <c r="FS1756" s="10"/>
      <c r="FT1756" s="11"/>
      <c r="FU1756" s="6">
        <f>SUMIF(FV$284:FV$314,$D1756,FX$284:FX$314)</f>
        <v>0</v>
      </c>
      <c r="FV1756" s="9"/>
      <c r="FW1756" s="10"/>
      <c r="FX1756" s="11"/>
      <c r="FY1756" s="6">
        <f>SUMIF(FZ$284:FZ$314,$D1756,GB$284:GB$314)</f>
        <v>0</v>
      </c>
      <c r="FZ1756" s="9"/>
      <c r="GA1756" s="10"/>
      <c r="GB1756" s="11"/>
      <c r="GC1756" s="6">
        <f>SUMIF(GD$284:GD$314,$D1756,GF$284:GF$314)</f>
        <v>0</v>
      </c>
      <c r="GD1756" s="9"/>
      <c r="GE1756" s="10"/>
      <c r="GF1756" s="11"/>
      <c r="GG1756" s="6">
        <f>SUMIF(GH$284:GH$314,$D1756,GJ$284:GJ$314)</f>
        <v>0</v>
      </c>
      <c r="GH1756" s="9"/>
      <c r="GI1756" s="10"/>
      <c r="GJ1756" s="11"/>
      <c r="GK1756" s="6">
        <f>SUMIF(GL$284:GL$314,$D1756,GN$284:GN$314)</f>
        <v>0</v>
      </c>
      <c r="GL1756" s="9"/>
      <c r="GM1756" s="10"/>
      <c r="GN1756" s="11"/>
      <c r="GO1756" s="6">
        <f>SUMIF(GP$284:GP$314,$D1756,GR$284:GR$314)</f>
        <v>0</v>
      </c>
      <c r="GP1756" s="9"/>
      <c r="GQ1756" s="10"/>
      <c r="GR1756" s="11"/>
      <c r="GS1756" s="6">
        <f>SUMIF(GT$284:GT$314,$D1756,GV$284:GV$314)</f>
        <v>0</v>
      </c>
      <c r="GT1756" s="9"/>
      <c r="GU1756" s="10"/>
      <c r="GV1756" s="20"/>
      <c r="GW1756" s="19">
        <f t="shared" si="40"/>
        <v>0</v>
      </c>
      <c r="GX1756" s="472"/>
      <c r="GY1756" s="473"/>
    </row>
    <row r="1757" spans="1:207" ht="15.75">
      <c r="A1757" s="244" t="s">
        <v>85</v>
      </c>
      <c r="B1757" s="475"/>
      <c r="C1757" s="287" t="s">
        <v>151</v>
      </c>
      <c r="D1757" s="237" t="s">
        <v>118</v>
      </c>
      <c r="E1757" s="207">
        <f>SUMIF(F$315:F$345,$D1757,H$315:H$345)</f>
        <v>0</v>
      </c>
      <c r="F1757" s="12"/>
      <c r="G1757" s="13"/>
      <c r="H1757" s="14"/>
      <c r="I1757" s="6">
        <f>SUMIF(J$315:J$345,$D1757,L$315:L$345)</f>
        <v>0</v>
      </c>
      <c r="J1757" s="12"/>
      <c r="K1757" s="13"/>
      <c r="L1757" s="14"/>
      <c r="M1757" s="7">
        <f>SUMIF(N$315:N$345,$D1757,P$315:P$345)</f>
        <v>0</v>
      </c>
      <c r="N1757" s="12"/>
      <c r="O1757" s="13"/>
      <c r="P1757" s="14"/>
      <c r="Q1757" s="6">
        <f>SUMIF(R$315:R$345,$D1757,T$315:T$345)</f>
        <v>0</v>
      </c>
      <c r="R1757" s="12"/>
      <c r="S1757" s="13"/>
      <c r="T1757" s="14"/>
      <c r="U1757" s="7">
        <f>SUMIF(V$315:V$345,$D1757,X$315:X$345)</f>
        <v>0</v>
      </c>
      <c r="V1757" s="12"/>
      <c r="W1757" s="13"/>
      <c r="X1757" s="14"/>
      <c r="Y1757" s="6">
        <f>SUMIF(Z$315:Z$345,$D1757,AB$315:AB$345)</f>
        <v>0</v>
      </c>
      <c r="Z1757" s="12"/>
      <c r="AA1757" s="13"/>
      <c r="AB1757" s="14"/>
      <c r="AC1757" s="7">
        <f>SUMIF(AD$315:AD$345,$D1757,AF$315:AF$345)</f>
        <v>0</v>
      </c>
      <c r="AD1757" s="12"/>
      <c r="AE1757" s="13"/>
      <c r="AF1757" s="14"/>
      <c r="AG1757" s="7">
        <f>SUMIF(AH$315:AH$345,$D1757,AJ$315:AJ$345)</f>
        <v>0</v>
      </c>
      <c r="AH1757" s="12"/>
      <c r="AI1757" s="13"/>
      <c r="AJ1757" s="14"/>
      <c r="AK1757" s="7">
        <f>SUMIF(AL$315:AL$345,$D1757,AN$315:AN$345)</f>
        <v>0</v>
      </c>
      <c r="AL1757" s="12"/>
      <c r="AM1757" s="13"/>
      <c r="AN1757" s="14"/>
      <c r="AO1757" s="7">
        <f>SUMIF(AP$315:AP$345,$D1757,AR$315:AR$345)</f>
        <v>0</v>
      </c>
      <c r="AP1757" s="12"/>
      <c r="AQ1757" s="13"/>
      <c r="AR1757" s="14"/>
      <c r="AS1757" s="7">
        <f>SUMIF(AT$315:AT$345,$D1757,AV$315:AV$345)</f>
        <v>0</v>
      </c>
      <c r="AT1757" s="12"/>
      <c r="AU1757" s="13"/>
      <c r="AV1757" s="14"/>
      <c r="AW1757" s="7">
        <f>SUMIF(AX$315:AX$345,$D1757,AZ$315:AZ$345)</f>
        <v>0</v>
      </c>
      <c r="AX1757" s="12"/>
      <c r="AY1757" s="13"/>
      <c r="AZ1757" s="14"/>
      <c r="BA1757" s="7">
        <f>SUMIF(BB$315:BB$345,$D1757,BD$315:BD$345)</f>
        <v>0</v>
      </c>
      <c r="BB1757" s="12"/>
      <c r="BC1757" s="13"/>
      <c r="BD1757" s="14"/>
      <c r="BE1757" s="7">
        <f>SUMIF(BF$315:BF$345,$D1757,BH$315:BH$345)</f>
        <v>0</v>
      </c>
      <c r="BF1757" s="12"/>
      <c r="BG1757" s="13"/>
      <c r="BH1757" s="14"/>
      <c r="BI1757" s="7">
        <f>SUMIF(BJ$315:BJ$345,$D1757,BL$315:BL$345)</f>
        <v>0</v>
      </c>
      <c r="BJ1757" s="12"/>
      <c r="BK1757" s="13"/>
      <c r="BL1757" s="14"/>
      <c r="BM1757" s="7">
        <f>SUMIF(BN$315:BN$345,$D1757,BP$315:BP$345)</f>
        <v>0</v>
      </c>
      <c r="BN1757" s="12"/>
      <c r="BO1757" s="13"/>
      <c r="BP1757" s="14"/>
      <c r="BQ1757" s="7">
        <f>SUMIF(BR$315:BR$345,$D1757,BT$315:BT$345)</f>
        <v>0</v>
      </c>
      <c r="BR1757" s="12"/>
      <c r="BS1757" s="13"/>
      <c r="BT1757" s="14"/>
      <c r="BU1757" s="7">
        <f>SUMIF(BV$315:BV$345,$D1757,BX$315:BX$345)</f>
        <v>0</v>
      </c>
      <c r="BV1757" s="12"/>
      <c r="BW1757" s="13"/>
      <c r="BX1757" s="14"/>
      <c r="BY1757" s="7">
        <f>SUMIF(BZ$315:BZ$345,$D1757,CB$315:CB$345)</f>
        <v>0</v>
      </c>
      <c r="BZ1757" s="12"/>
      <c r="CA1757" s="13"/>
      <c r="CB1757" s="14"/>
      <c r="CC1757" s="7">
        <f>SUMIF(CD$315:CD$345,$D1757,CF$315:CF$345)</f>
        <v>0</v>
      </c>
      <c r="CD1757" s="12"/>
      <c r="CE1757" s="13"/>
      <c r="CF1757" s="14"/>
      <c r="CG1757" s="7">
        <f>SUMIF(CH$315:CH$345,$D1757,CJ$315:CJ$345)</f>
        <v>0</v>
      </c>
      <c r="CH1757" s="12"/>
      <c r="CI1757" s="13"/>
      <c r="CJ1757" s="14"/>
      <c r="CK1757" s="7">
        <f>SUMIF(CL$315:CL$345,$D1757,CN$315:CN$345)</f>
        <v>0</v>
      </c>
      <c r="CL1757" s="12"/>
      <c r="CM1757" s="13"/>
      <c r="CN1757" s="14"/>
      <c r="CO1757" s="7">
        <f>SUMIF(CP$315:CP$345,$D1757,CR$315:CR$345)</f>
        <v>0</v>
      </c>
      <c r="CP1757" s="12"/>
      <c r="CQ1757" s="13"/>
      <c r="CR1757" s="14"/>
      <c r="CS1757" s="7">
        <f>SUMIF(CT$315:CT$345,$D1757,CV$315:CV$345)</f>
        <v>0</v>
      </c>
      <c r="CT1757" s="12"/>
      <c r="CU1757" s="13"/>
      <c r="CV1757" s="14"/>
      <c r="CW1757" s="7">
        <f>SUMIF(CX$315:CX$345,$D1757,CZ$315:CZ$345)</f>
        <v>0</v>
      </c>
      <c r="CX1757" s="12"/>
      <c r="CY1757" s="13"/>
      <c r="CZ1757" s="14"/>
      <c r="DA1757" s="7">
        <f>SUMIF(DB$315:DB$345,$D1757,DD$315:DD$345)</f>
        <v>0</v>
      </c>
      <c r="DB1757" s="12"/>
      <c r="DC1757" s="13"/>
      <c r="DD1757" s="14"/>
      <c r="DE1757" s="7">
        <f>SUMIF(DF$315:DF$345,$D1757,DH$315:DH$345)</f>
        <v>0</v>
      </c>
      <c r="DF1757" s="12"/>
      <c r="DG1757" s="13"/>
      <c r="DH1757" s="14"/>
      <c r="DI1757" s="7">
        <f>SUMIF(DJ$315:DJ$345,$D1757,DL$315:DL$345)</f>
        <v>0</v>
      </c>
      <c r="DJ1757" s="12"/>
      <c r="DK1757" s="13"/>
      <c r="DL1757" s="14"/>
      <c r="DM1757" s="7">
        <f>SUMIF(DN$315:DN$345,$D1757,DP$315:DP$345)</f>
        <v>0</v>
      </c>
      <c r="DN1757" s="12"/>
      <c r="DO1757" s="13"/>
      <c r="DP1757" s="14"/>
      <c r="DQ1757" s="7">
        <f>SUMIF(DR$315:DR$345,$D1757,DT$315:DT$345)</f>
        <v>0</v>
      </c>
      <c r="DR1757" s="12"/>
      <c r="DS1757" s="13"/>
      <c r="DT1757" s="14"/>
      <c r="DU1757" s="7">
        <f>SUMIF(DV$315:DV$345,$D1757,DX$315:DX$345)</f>
        <v>0</v>
      </c>
      <c r="DV1757" s="12"/>
      <c r="DW1757" s="13"/>
      <c r="DX1757" s="14"/>
      <c r="DY1757" s="7">
        <f>SUMIF(DZ$315:DZ$345,$D1757,EB$315:EB$345)</f>
        <v>0</v>
      </c>
      <c r="DZ1757" s="12"/>
      <c r="EA1757" s="13"/>
      <c r="EB1757" s="14"/>
      <c r="EC1757" s="7">
        <f>SUMIF(ED$315:ED$345,$D1757,EF$315:EF$345)</f>
        <v>0</v>
      </c>
      <c r="ED1757" s="12"/>
      <c r="EE1757" s="13"/>
      <c r="EF1757" s="14"/>
      <c r="EG1757" s="7">
        <f>SUMIF(EH$315:EH$345,$D1757,EJ$315:EJ$345)</f>
        <v>0</v>
      </c>
      <c r="EH1757" s="12"/>
      <c r="EI1757" s="13"/>
      <c r="EJ1757" s="14"/>
      <c r="EK1757" s="7">
        <f>SUMIF(EL$315:EL$345,$D1757,EN$315:EN$345)</f>
        <v>0</v>
      </c>
      <c r="EL1757" s="12"/>
      <c r="EM1757" s="13"/>
      <c r="EN1757" s="14"/>
      <c r="EO1757" s="7">
        <f>SUMIF(EP$315:EP$345,$D1757,ER$315:ER$345)</f>
        <v>0</v>
      </c>
      <c r="EP1757" s="12"/>
      <c r="EQ1757" s="13"/>
      <c r="ER1757" s="14"/>
      <c r="ES1757" s="7">
        <f>SUMIF(ET$315:ET$345,$D1757,EV$315:EV$345)</f>
        <v>0</v>
      </c>
      <c r="ET1757" s="12"/>
      <c r="EU1757" s="13"/>
      <c r="EV1757" s="14"/>
      <c r="EW1757" s="7">
        <f>SUMIF(EX$315:EX$345,$D1757,EZ$315:EZ$345)</f>
        <v>0</v>
      </c>
      <c r="EX1757" s="12"/>
      <c r="EY1757" s="13"/>
      <c r="EZ1757" s="14"/>
      <c r="FA1757" s="7">
        <f>SUMIF(FB$315:FB$345,$D1757,FD$315:FD$345)</f>
        <v>0</v>
      </c>
      <c r="FB1757" s="12"/>
      <c r="FC1757" s="13"/>
      <c r="FD1757" s="14"/>
      <c r="FE1757" s="7">
        <f>SUMIF(FF$315:FF$345,$D1757,FH$315:FH$345)</f>
        <v>0</v>
      </c>
      <c r="FF1757" s="12"/>
      <c r="FG1757" s="13"/>
      <c r="FH1757" s="14"/>
      <c r="FI1757" s="7">
        <f>SUMIF(FJ$315:FJ$345,$D1757,FL$315:FL$345)</f>
        <v>0</v>
      </c>
      <c r="FJ1757" s="12"/>
      <c r="FK1757" s="13"/>
      <c r="FL1757" s="14"/>
      <c r="FM1757" s="7">
        <f>SUMIF(FN$315:FN$345,$D1757,FP$315:FP$345)</f>
        <v>0</v>
      </c>
      <c r="FN1757" s="12"/>
      <c r="FO1757" s="13"/>
      <c r="FP1757" s="14"/>
      <c r="FQ1757" s="7">
        <f>SUMIF(FR$315:FR$345,$D1757,FT$315:FT$345)</f>
        <v>0</v>
      </c>
      <c r="FR1757" s="12"/>
      <c r="FS1757" s="13"/>
      <c r="FT1757" s="14"/>
      <c r="FU1757" s="7">
        <f>SUMIF(FV$315:FV$345,$D1757,FX$315:FX$345)</f>
        <v>0</v>
      </c>
      <c r="FV1757" s="12"/>
      <c r="FW1757" s="13"/>
      <c r="FX1757" s="14"/>
      <c r="FY1757" s="7">
        <f>SUMIF(FZ$315:FZ$345,$D1757,GB$315:GB$345)</f>
        <v>0</v>
      </c>
      <c r="FZ1757" s="12"/>
      <c r="GA1757" s="13"/>
      <c r="GB1757" s="14"/>
      <c r="GC1757" s="7">
        <f>SUMIF(GD$315:GD$345,$D1757,GF$315:GF$345)</f>
        <v>0</v>
      </c>
      <c r="GD1757" s="12"/>
      <c r="GE1757" s="13"/>
      <c r="GF1757" s="14"/>
      <c r="GG1757" s="7">
        <f>SUMIF(GH$315:GH$345,$D1757,GJ$315:GJ$345)</f>
        <v>0</v>
      </c>
      <c r="GH1757" s="12"/>
      <c r="GI1757" s="13"/>
      <c r="GJ1757" s="14"/>
      <c r="GK1757" s="7">
        <f>SUMIF(GL$315:GL$345,$D1757,GN$315:GN$345)</f>
        <v>0</v>
      </c>
      <c r="GL1757" s="12"/>
      <c r="GM1757" s="13"/>
      <c r="GN1757" s="14"/>
      <c r="GO1757" s="7">
        <f>SUMIF(GP$315:GP$345,$D1757,GR$315:GR$345)</f>
        <v>0</v>
      </c>
      <c r="GP1757" s="12"/>
      <c r="GQ1757" s="13"/>
      <c r="GR1757" s="14"/>
      <c r="GS1757" s="7">
        <f>SUMIF(GT$315:GT$345,$D1757,GV$315:GV$345)</f>
        <v>0</v>
      </c>
      <c r="GT1757" s="12"/>
      <c r="GU1757" s="13"/>
      <c r="GV1757" s="21"/>
      <c r="GW1757" s="19">
        <f t="shared" si="40"/>
        <v>0</v>
      </c>
      <c r="GX1757" s="472"/>
      <c r="GY1757" s="473"/>
    </row>
    <row r="1758" spans="1:207" ht="16.5" thickBot="1">
      <c r="A1758" s="244" t="s">
        <v>86</v>
      </c>
      <c r="B1758" s="476"/>
      <c r="C1758" s="288" t="s">
        <v>151</v>
      </c>
      <c r="D1758" s="239" t="s">
        <v>118</v>
      </c>
      <c r="E1758" s="206">
        <f>SUMIF(F$346:F$376,$D1758,H$346:H$376)</f>
        <v>0</v>
      </c>
      <c r="F1758" s="15"/>
      <c r="G1758" s="16"/>
      <c r="H1758" s="16"/>
      <c r="I1758" s="6">
        <f>SUMIF(J$346:J$376,$D1758,L$346:L$376)</f>
        <v>0</v>
      </c>
      <c r="J1758" s="15"/>
      <c r="K1758" s="16"/>
      <c r="L1758" s="16"/>
      <c r="M1758" s="8">
        <f>SUMIF(N$346:N$376,$D1758,P$346:P$376)</f>
        <v>0</v>
      </c>
      <c r="N1758" s="15"/>
      <c r="O1758" s="16"/>
      <c r="P1758" s="16"/>
      <c r="Q1758" s="6">
        <f>SUMIF(R$346:R$376,$D1758,T$346:T$376)</f>
        <v>0</v>
      </c>
      <c r="R1758" s="15"/>
      <c r="S1758" s="16"/>
      <c r="T1758" s="16"/>
      <c r="U1758" s="8">
        <f>SUMIF(V$346:V$376,$D1758,X$346:X$376)</f>
        <v>0</v>
      </c>
      <c r="V1758" s="15"/>
      <c r="W1758" s="16"/>
      <c r="X1758" s="16"/>
      <c r="Y1758" s="6">
        <f>SUMIF(Z$346:Z$376,$D1758,AB$346:AB$376)</f>
        <v>0</v>
      </c>
      <c r="Z1758" s="15"/>
      <c r="AA1758" s="16"/>
      <c r="AB1758" s="16"/>
      <c r="AC1758" s="8">
        <f>SUMIF(AD$346:AD$376,$D1758,AF$346:AF$376)</f>
        <v>0</v>
      </c>
      <c r="AD1758" s="15"/>
      <c r="AE1758" s="16"/>
      <c r="AF1758" s="16"/>
      <c r="AG1758" s="8">
        <f>SUMIF(AH$346:AH$376,$D1758,AJ$346:AJ$376)</f>
        <v>0</v>
      </c>
      <c r="AH1758" s="15"/>
      <c r="AI1758" s="16"/>
      <c r="AJ1758" s="16"/>
      <c r="AK1758" s="8">
        <f>SUMIF(AL$346:AL$376,$D1758,AN$346:AN$376)</f>
        <v>0</v>
      </c>
      <c r="AL1758" s="15"/>
      <c r="AM1758" s="16"/>
      <c r="AN1758" s="16"/>
      <c r="AO1758" s="8">
        <f>SUMIF(AP$346:AP$376,$D1758,AR$346:AR$376)</f>
        <v>0</v>
      </c>
      <c r="AP1758" s="15"/>
      <c r="AQ1758" s="16"/>
      <c r="AR1758" s="16"/>
      <c r="AS1758" s="8">
        <f>SUMIF(AT$346:AT$376,$D1758,AV$346:AV$376)</f>
        <v>0</v>
      </c>
      <c r="AT1758" s="15"/>
      <c r="AU1758" s="16"/>
      <c r="AV1758" s="16"/>
      <c r="AW1758" s="8">
        <f>SUMIF(AX$346:AX$376,$D1758,AZ$346:AZ$376)</f>
        <v>0</v>
      </c>
      <c r="AX1758" s="15"/>
      <c r="AY1758" s="16"/>
      <c r="AZ1758" s="16"/>
      <c r="BA1758" s="8">
        <f>SUMIF(BB$346:BB$376,$D1758,BD$346:BD$376)</f>
        <v>0</v>
      </c>
      <c r="BB1758" s="15"/>
      <c r="BC1758" s="16"/>
      <c r="BD1758" s="16"/>
      <c r="BE1758" s="8">
        <f>SUMIF(BF$346:BF$376,$D1758,BH$346:BH$376)</f>
        <v>0</v>
      </c>
      <c r="BF1758" s="15"/>
      <c r="BG1758" s="16"/>
      <c r="BH1758" s="16"/>
      <c r="BI1758" s="8">
        <f>SUMIF(BJ$346:BJ$376,$D1758,BL$346:BL$376)</f>
        <v>0</v>
      </c>
      <c r="BJ1758" s="15"/>
      <c r="BK1758" s="16"/>
      <c r="BL1758" s="16"/>
      <c r="BM1758" s="8">
        <f>SUMIF(BN$346:BN$376,$D1758,BP$346:BP$376)</f>
        <v>0</v>
      </c>
      <c r="BN1758" s="15"/>
      <c r="BO1758" s="16"/>
      <c r="BP1758" s="16"/>
      <c r="BQ1758" s="8">
        <f>SUMIF(BR$346:BR$376,$D1758,BT$346:BT$376)</f>
        <v>0</v>
      </c>
      <c r="BR1758" s="15"/>
      <c r="BS1758" s="16"/>
      <c r="BT1758" s="16"/>
      <c r="BU1758" s="8">
        <f>SUMIF(BV$346:BV$376,$D1758,BX$346:BX$376)</f>
        <v>0</v>
      </c>
      <c r="BV1758" s="15"/>
      <c r="BW1758" s="16"/>
      <c r="BX1758" s="16"/>
      <c r="BY1758" s="8">
        <f>SUMIF(BZ$346:BZ$376,$D1758,CB$346:CB$376)</f>
        <v>0</v>
      </c>
      <c r="BZ1758" s="15"/>
      <c r="CA1758" s="16"/>
      <c r="CB1758" s="16"/>
      <c r="CC1758" s="8">
        <f>SUMIF(CD$346:CD$376,$D1758,CF$346:CF$376)</f>
        <v>0</v>
      </c>
      <c r="CD1758" s="15"/>
      <c r="CE1758" s="16"/>
      <c r="CF1758" s="16"/>
      <c r="CG1758" s="8">
        <f>SUMIF(CH$346:CH$376,$D1758,CJ$346:CJ$376)</f>
        <v>0</v>
      </c>
      <c r="CH1758" s="15"/>
      <c r="CI1758" s="16"/>
      <c r="CJ1758" s="16"/>
      <c r="CK1758" s="8">
        <f>SUMIF(CL$346:CL$376,$D1758,CN$346:CN$376)</f>
        <v>0</v>
      </c>
      <c r="CL1758" s="15"/>
      <c r="CM1758" s="16"/>
      <c r="CN1758" s="16"/>
      <c r="CO1758" s="8">
        <f>SUMIF(CP$346:CP$376,$D1758,CR$346:CR$376)</f>
        <v>0</v>
      </c>
      <c r="CP1758" s="15"/>
      <c r="CQ1758" s="16"/>
      <c r="CR1758" s="16"/>
      <c r="CS1758" s="8">
        <f>SUMIF(CT$346:CT$376,$D1758,CV$346:CV$376)</f>
        <v>0</v>
      </c>
      <c r="CT1758" s="15"/>
      <c r="CU1758" s="16"/>
      <c r="CV1758" s="16"/>
      <c r="CW1758" s="8">
        <f>SUMIF(CX$346:CX$376,$D1758,CZ$346:CZ$376)</f>
        <v>0</v>
      </c>
      <c r="CX1758" s="15"/>
      <c r="CY1758" s="16"/>
      <c r="CZ1758" s="16"/>
      <c r="DA1758" s="8">
        <f>SUMIF(DB$346:DB$376,$D1758,DD$346:DD$376)</f>
        <v>0</v>
      </c>
      <c r="DB1758" s="15"/>
      <c r="DC1758" s="16"/>
      <c r="DD1758" s="16"/>
      <c r="DE1758" s="8">
        <f>SUMIF(DF$346:DF$376,$D1758,DH$346:DH$376)</f>
        <v>0</v>
      </c>
      <c r="DF1758" s="15"/>
      <c r="DG1758" s="16"/>
      <c r="DH1758" s="16"/>
      <c r="DI1758" s="8">
        <f>SUMIF(DJ$346:DJ$376,$D1758,DL$346:DL$376)</f>
        <v>0</v>
      </c>
      <c r="DJ1758" s="15"/>
      <c r="DK1758" s="16"/>
      <c r="DL1758" s="16"/>
      <c r="DM1758" s="8">
        <f>SUMIF(DN$346:DN$376,$D1758,DP$346:DP$376)</f>
        <v>0</v>
      </c>
      <c r="DN1758" s="15"/>
      <c r="DO1758" s="16"/>
      <c r="DP1758" s="16"/>
      <c r="DQ1758" s="8">
        <f>SUMIF(DR$346:DR$376,$D1758,DT$346:DT$376)</f>
        <v>0</v>
      </c>
      <c r="DR1758" s="15"/>
      <c r="DS1758" s="16"/>
      <c r="DT1758" s="16"/>
      <c r="DU1758" s="8">
        <f>SUMIF(DV$346:DV$376,$D1758,DX$346:DX$376)</f>
        <v>0</v>
      </c>
      <c r="DV1758" s="15"/>
      <c r="DW1758" s="16"/>
      <c r="DX1758" s="16"/>
      <c r="DY1758" s="8">
        <f>SUMIF(DZ$346:DZ$376,$D1758,EB$346:EB$376)</f>
        <v>0</v>
      </c>
      <c r="DZ1758" s="15"/>
      <c r="EA1758" s="16"/>
      <c r="EB1758" s="16"/>
      <c r="EC1758" s="8">
        <f>SUMIF(ED$346:ED$376,$D1758,EF$346:EF$376)</f>
        <v>0</v>
      </c>
      <c r="ED1758" s="15"/>
      <c r="EE1758" s="16"/>
      <c r="EF1758" s="16"/>
      <c r="EG1758" s="8">
        <f>SUMIF(EH$346:EH$376,$D1758,EJ$346:EJ$376)</f>
        <v>0</v>
      </c>
      <c r="EH1758" s="15"/>
      <c r="EI1758" s="16"/>
      <c r="EJ1758" s="16"/>
      <c r="EK1758" s="8">
        <f>SUMIF(EL$346:EL$376,$D1758,EN$346:EN$376)</f>
        <v>0</v>
      </c>
      <c r="EL1758" s="15"/>
      <c r="EM1758" s="16"/>
      <c r="EN1758" s="16"/>
      <c r="EO1758" s="8">
        <f>SUMIF(EP$346:EP$376,$D1758,ER$346:ER$376)</f>
        <v>0</v>
      </c>
      <c r="EP1758" s="15"/>
      <c r="EQ1758" s="16"/>
      <c r="ER1758" s="16"/>
      <c r="ES1758" s="8">
        <f>SUMIF(ET$346:ET$376,$D1758,EV$346:EV$376)</f>
        <v>0</v>
      </c>
      <c r="ET1758" s="15"/>
      <c r="EU1758" s="16"/>
      <c r="EV1758" s="16"/>
      <c r="EW1758" s="8">
        <f>SUMIF(EX$346:EX$376,$D1758,EZ$346:EZ$376)</f>
        <v>0</v>
      </c>
      <c r="EX1758" s="15"/>
      <c r="EY1758" s="16"/>
      <c r="EZ1758" s="16"/>
      <c r="FA1758" s="8">
        <f>SUMIF(FB$346:FB$376,$D1758,FD$346:FD$376)</f>
        <v>0</v>
      </c>
      <c r="FB1758" s="15"/>
      <c r="FC1758" s="16"/>
      <c r="FD1758" s="16"/>
      <c r="FE1758" s="8">
        <f>SUMIF(FF$346:FF$376,$D1758,FH$346:FH$376)</f>
        <v>0</v>
      </c>
      <c r="FF1758" s="15"/>
      <c r="FG1758" s="16"/>
      <c r="FH1758" s="16"/>
      <c r="FI1758" s="8">
        <f>SUMIF(FJ$346:FJ$376,$D1758,FL$346:FL$376)</f>
        <v>0</v>
      </c>
      <c r="FJ1758" s="15"/>
      <c r="FK1758" s="16"/>
      <c r="FL1758" s="16"/>
      <c r="FM1758" s="8">
        <f>SUMIF(FN$346:FN$376,$D1758,FP$346:FP$376)</f>
        <v>0</v>
      </c>
      <c r="FN1758" s="15"/>
      <c r="FO1758" s="16"/>
      <c r="FP1758" s="16"/>
      <c r="FQ1758" s="8">
        <f>SUMIF(FR$346:FR$376,$D1758,FT$346:FT$376)</f>
        <v>0</v>
      </c>
      <c r="FR1758" s="15"/>
      <c r="FS1758" s="16"/>
      <c r="FT1758" s="16"/>
      <c r="FU1758" s="8">
        <f>SUMIF(FV$346:FV$376,$D1758,FX$346:FX$376)</f>
        <v>0</v>
      </c>
      <c r="FV1758" s="15"/>
      <c r="FW1758" s="16"/>
      <c r="FX1758" s="16"/>
      <c r="FY1758" s="8">
        <f>SUMIF(FZ$346:FZ$376,$D1758,GB$346:GB$376)</f>
        <v>0</v>
      </c>
      <c r="FZ1758" s="15"/>
      <c r="GA1758" s="16"/>
      <c r="GB1758" s="16"/>
      <c r="GC1758" s="8">
        <f>SUMIF(GD$346:GD$376,$D1758,GF$346:GF$376)</f>
        <v>0</v>
      </c>
      <c r="GD1758" s="15"/>
      <c r="GE1758" s="16"/>
      <c r="GF1758" s="16"/>
      <c r="GG1758" s="8">
        <f>SUMIF(GH$346:GH$376,$D1758,GJ$346:GJ$376)</f>
        <v>0</v>
      </c>
      <c r="GH1758" s="15"/>
      <c r="GI1758" s="16"/>
      <c r="GJ1758" s="16"/>
      <c r="GK1758" s="8">
        <f>SUMIF(GL$346:GL$376,$D1758,GN$346:GN$376)</f>
        <v>0</v>
      </c>
      <c r="GL1758" s="15"/>
      <c r="GM1758" s="16"/>
      <c r="GN1758" s="16"/>
      <c r="GO1758" s="8">
        <f>SUMIF(GP$346:GP$376,$D1758,GR$346:GR$376)</f>
        <v>0</v>
      </c>
      <c r="GP1758" s="15"/>
      <c r="GQ1758" s="16"/>
      <c r="GR1758" s="16"/>
      <c r="GS1758" s="8">
        <f>SUMIF(GT$346:GT$376,$D1758,GV$346:GV$376)</f>
        <v>0</v>
      </c>
      <c r="GT1758" s="15"/>
      <c r="GU1758" s="16"/>
      <c r="GV1758" s="22"/>
      <c r="GW1758" s="19">
        <f t="shared" si="40"/>
        <v>0</v>
      </c>
      <c r="GX1758" s="472"/>
      <c r="GY1758" s="473"/>
    </row>
    <row r="1759" spans="1:207" ht="15.75">
      <c r="A1759" s="244" t="s">
        <v>75</v>
      </c>
      <c r="B1759" s="474" t="s">
        <v>423</v>
      </c>
      <c r="C1759" s="286" t="s">
        <v>152</v>
      </c>
      <c r="D1759" s="235" t="s">
        <v>119</v>
      </c>
      <c r="E1759" s="206">
        <f>SUMIF(F$5:F$35,$D1759,H$5:H$35)</f>
        <v>0</v>
      </c>
      <c r="F1759" s="9"/>
      <c r="G1759" s="10"/>
      <c r="H1759" s="11"/>
      <c r="I1759" s="6">
        <f>SUMIF(J$5:J$35,$D1759,L$5:L$35)</f>
        <v>0</v>
      </c>
      <c r="J1759" s="9"/>
      <c r="K1759" s="10"/>
      <c r="L1759" s="11"/>
      <c r="M1759" s="6">
        <f>SUMIF(N$5:N$35,$D1759,P$5:P$35)</f>
        <v>0</v>
      </c>
      <c r="N1759" s="9"/>
      <c r="O1759" s="10"/>
      <c r="P1759" s="11"/>
      <c r="Q1759" s="6">
        <f>SUMIF(R$5:R$35,$D1759,T$5:T$35)</f>
        <v>0</v>
      </c>
      <c r="R1759" s="9"/>
      <c r="S1759" s="10"/>
      <c r="T1759" s="11"/>
      <c r="U1759" s="6">
        <f>SUMIF(V$5:V$35,$D1759,X$5:X$35)</f>
        <v>0</v>
      </c>
      <c r="V1759" s="9"/>
      <c r="W1759" s="10"/>
      <c r="X1759" s="11"/>
      <c r="Y1759" s="6">
        <f>SUMIF(Z$5:Z$35,$D1759,AB$5:AB$35)</f>
        <v>0</v>
      </c>
      <c r="Z1759" s="9"/>
      <c r="AA1759" s="10"/>
      <c r="AB1759" s="11"/>
      <c r="AC1759" s="6">
        <f>SUMIF(AD$5:AD$35,$D1759,AF$5:AF$35)</f>
        <v>0</v>
      </c>
      <c r="AD1759" s="9"/>
      <c r="AE1759" s="10"/>
      <c r="AF1759" s="11"/>
      <c r="AG1759" s="6">
        <f>SUMIF(AH$5:AH$35,$D1759,AJ$5:AJ$35)</f>
        <v>0</v>
      </c>
      <c r="AH1759" s="9"/>
      <c r="AI1759" s="10"/>
      <c r="AJ1759" s="11"/>
      <c r="AK1759" s="6">
        <f>SUMIF(AL$5:AL$35,$D1759,AN$5:AN$35)</f>
        <v>0</v>
      </c>
      <c r="AL1759" s="9"/>
      <c r="AM1759" s="10"/>
      <c r="AN1759" s="11"/>
      <c r="AO1759" s="6">
        <f>SUMIF(AP$5:AP$35,$D1759,AR$5:AR$35)</f>
        <v>0</v>
      </c>
      <c r="AP1759" s="9"/>
      <c r="AQ1759" s="10"/>
      <c r="AR1759" s="11"/>
      <c r="AS1759" s="6">
        <f>SUMIF(AT$5:AT$35,$D1759,AV$5:AV$35)</f>
        <v>0</v>
      </c>
      <c r="AT1759" s="9"/>
      <c r="AU1759" s="10"/>
      <c r="AV1759" s="11"/>
      <c r="AW1759" s="6">
        <f>SUMIF(AX$5:AX$35,$D1759,AZ$5:AZ$35)</f>
        <v>0</v>
      </c>
      <c r="AX1759" s="9"/>
      <c r="AY1759" s="10"/>
      <c r="AZ1759" s="11"/>
      <c r="BA1759" s="6">
        <f>SUMIF(BB$5:BB$35,$D1759,BD$5:BD$35)</f>
        <v>0</v>
      </c>
      <c r="BB1759" s="9"/>
      <c r="BC1759" s="10"/>
      <c r="BD1759" s="11"/>
      <c r="BE1759" s="6">
        <f>SUMIF(BF$5:BF$35,$D1759,BH$5:BH$35)</f>
        <v>0</v>
      </c>
      <c r="BF1759" s="9"/>
      <c r="BG1759" s="10"/>
      <c r="BH1759" s="11"/>
      <c r="BI1759" s="6">
        <f>SUMIF(BJ$5:BJ$35,$D1759,BL$5:BL$35)</f>
        <v>0</v>
      </c>
      <c r="BJ1759" s="9"/>
      <c r="BK1759" s="10"/>
      <c r="BL1759" s="11"/>
      <c r="BM1759" s="6">
        <f>SUMIF(BN$5:BN$35,$D1759,BP$5:BP$35)</f>
        <v>0</v>
      </c>
      <c r="BN1759" s="9"/>
      <c r="BO1759" s="10"/>
      <c r="BP1759" s="11"/>
      <c r="BQ1759" s="6">
        <f>SUMIF(BR$5:BR$35,$D1759,BT$5:BT$35)</f>
        <v>0</v>
      </c>
      <c r="BR1759" s="9"/>
      <c r="BS1759" s="10"/>
      <c r="BT1759" s="11"/>
      <c r="BU1759" s="6">
        <f>SUMIF(BV$5:BV$35,$D1759,BX$5:BX$35)</f>
        <v>0</v>
      </c>
      <c r="BV1759" s="9"/>
      <c r="BW1759" s="10"/>
      <c r="BX1759" s="11"/>
      <c r="BY1759" s="6">
        <f>SUMIF(BZ$5:BZ$35,$D1759,CB$5:CB$35)</f>
        <v>0</v>
      </c>
      <c r="BZ1759" s="9"/>
      <c r="CA1759" s="10"/>
      <c r="CB1759" s="11"/>
      <c r="CC1759" s="6">
        <f>SUMIF(CD$5:CD$35,$D1759,CF$5:CF$35)</f>
        <v>0</v>
      </c>
      <c r="CD1759" s="9"/>
      <c r="CE1759" s="10"/>
      <c r="CF1759" s="11"/>
      <c r="CG1759" s="6">
        <f>SUMIF(CH$5:CH$35,$D1759,CJ$5:CJ$35)</f>
        <v>0</v>
      </c>
      <c r="CH1759" s="9"/>
      <c r="CI1759" s="10"/>
      <c r="CJ1759" s="11"/>
      <c r="CK1759" s="6">
        <f>SUMIF(CL$5:CL$35,$D1759,CN$5:CN$35)</f>
        <v>0</v>
      </c>
      <c r="CL1759" s="9"/>
      <c r="CM1759" s="10"/>
      <c r="CN1759" s="11"/>
      <c r="CO1759" s="6">
        <f>SUMIF(CP$5:CP$35,$D1759,CR$5:CR$35)</f>
        <v>0</v>
      </c>
      <c r="CP1759" s="9"/>
      <c r="CQ1759" s="10"/>
      <c r="CR1759" s="11"/>
      <c r="CS1759" s="6">
        <f>SUMIF(CT$5:CT$35,$D1759,CV$5:CV$35)</f>
        <v>0</v>
      </c>
      <c r="CT1759" s="9"/>
      <c r="CU1759" s="10"/>
      <c r="CV1759" s="11"/>
      <c r="CW1759" s="6">
        <f>SUMIF(CX$5:CX$35,$D1759,CZ$5:CZ$35)</f>
        <v>0</v>
      </c>
      <c r="CX1759" s="9"/>
      <c r="CY1759" s="10"/>
      <c r="CZ1759" s="11"/>
      <c r="DA1759" s="6">
        <f>SUMIF(DB$5:DB$35,$D1759,DD$5:DD$35)</f>
        <v>0</v>
      </c>
      <c r="DB1759" s="9"/>
      <c r="DC1759" s="10"/>
      <c r="DD1759" s="11"/>
      <c r="DE1759" s="6">
        <f>SUMIF(DF$5:DF$35,$D1759,DH$5:DH$35)</f>
        <v>0</v>
      </c>
      <c r="DF1759" s="9"/>
      <c r="DG1759" s="10"/>
      <c r="DH1759" s="11"/>
      <c r="DI1759" s="6">
        <f>SUMIF(DJ$5:DJ$35,$D1759,DL$5:DL$35)</f>
        <v>0</v>
      </c>
      <c r="DJ1759" s="9"/>
      <c r="DK1759" s="10"/>
      <c r="DL1759" s="11"/>
      <c r="DM1759" s="6">
        <f>SUMIF(DN$5:DN$35,$D1759,DP$5:DP$35)</f>
        <v>0</v>
      </c>
      <c r="DN1759" s="9"/>
      <c r="DO1759" s="10"/>
      <c r="DP1759" s="11"/>
      <c r="DQ1759" s="6">
        <f>SUMIF(DR$5:DR$35,$D1759,DT$5:DT$35)</f>
        <v>0</v>
      </c>
      <c r="DR1759" s="9"/>
      <c r="DS1759" s="10"/>
      <c r="DT1759" s="11"/>
      <c r="DU1759" s="6">
        <f>SUMIF(DV$5:DV$35,$D1759,DX$5:DX$35)</f>
        <v>0</v>
      </c>
      <c r="DV1759" s="9"/>
      <c r="DW1759" s="10"/>
      <c r="DX1759" s="11"/>
      <c r="DY1759" s="6">
        <f>SUMIF(DZ$5:DZ$35,$D1759,EB$5:EB$35)</f>
        <v>0</v>
      </c>
      <c r="DZ1759" s="9"/>
      <c r="EA1759" s="10"/>
      <c r="EB1759" s="11"/>
      <c r="EC1759" s="6">
        <f>SUMIF(ED$5:ED$35,$D1759,EF$5:EF$35)</f>
        <v>0</v>
      </c>
      <c r="ED1759" s="9"/>
      <c r="EE1759" s="10"/>
      <c r="EF1759" s="11"/>
      <c r="EG1759" s="6">
        <f>SUMIF(EH$5:EH$35,$D1759,EJ$5:EJ$35)</f>
        <v>0</v>
      </c>
      <c r="EH1759" s="9"/>
      <c r="EI1759" s="10"/>
      <c r="EJ1759" s="11"/>
      <c r="EK1759" s="6">
        <f>SUMIF(EL$5:EL$35,$D1759,EN$5:EN$35)</f>
        <v>0</v>
      </c>
      <c r="EL1759" s="9"/>
      <c r="EM1759" s="10"/>
      <c r="EN1759" s="11"/>
      <c r="EO1759" s="6">
        <f>SUMIF(EP$5:EP$35,$D1759,ER$5:ER$35)</f>
        <v>0</v>
      </c>
      <c r="EP1759" s="9"/>
      <c r="EQ1759" s="10"/>
      <c r="ER1759" s="11"/>
      <c r="ES1759" s="6">
        <f>SUMIF(ET$5:ET$35,$D1759,EV$5:EV$35)</f>
        <v>0</v>
      </c>
      <c r="ET1759" s="9"/>
      <c r="EU1759" s="10"/>
      <c r="EV1759" s="11"/>
      <c r="EW1759" s="6">
        <f>SUMIF(EX$5:EX$35,$D1759,EZ$5:EZ$35)</f>
        <v>0</v>
      </c>
      <c r="EX1759" s="9"/>
      <c r="EY1759" s="10"/>
      <c r="EZ1759" s="11"/>
      <c r="FA1759" s="6">
        <f>SUMIF(FB$5:FB$35,$D1759,FD$5:FD$35)</f>
        <v>0</v>
      </c>
      <c r="FB1759" s="9"/>
      <c r="FC1759" s="10"/>
      <c r="FD1759" s="11"/>
      <c r="FE1759" s="6">
        <f>SUMIF(FF$5:FF$35,$D1759,FH$5:FH$35)</f>
        <v>0</v>
      </c>
      <c r="FF1759" s="9"/>
      <c r="FG1759" s="10"/>
      <c r="FH1759" s="11"/>
      <c r="FI1759" s="6">
        <f>SUMIF(FJ$5:FJ$35,$D1759,FL$5:FL$35)</f>
        <v>0</v>
      </c>
      <c r="FJ1759" s="9"/>
      <c r="FK1759" s="10"/>
      <c r="FL1759" s="11"/>
      <c r="FM1759" s="6">
        <f>SUMIF(FN$5:FN$35,$D1759,FP$5:FP$35)</f>
        <v>0</v>
      </c>
      <c r="FN1759" s="9"/>
      <c r="FO1759" s="10"/>
      <c r="FP1759" s="11"/>
      <c r="FQ1759" s="6">
        <f>SUMIF(FR$5:FR$35,$D1759,FT$5:FT$35)</f>
        <v>0</v>
      </c>
      <c r="FR1759" s="9"/>
      <c r="FS1759" s="10"/>
      <c r="FT1759" s="11"/>
      <c r="FU1759" s="6">
        <f>SUMIF(FV$5:FV$35,$D1759,FX$5:FX$35)</f>
        <v>0</v>
      </c>
      <c r="FV1759" s="9"/>
      <c r="FW1759" s="10"/>
      <c r="FX1759" s="11"/>
      <c r="FY1759" s="6">
        <f>SUMIF(FZ$5:FZ$35,$D1759,GB$5:GB$35)</f>
        <v>0</v>
      </c>
      <c r="FZ1759" s="9"/>
      <c r="GA1759" s="10"/>
      <c r="GB1759" s="11"/>
      <c r="GC1759" s="6">
        <f>SUMIF(GD$5:GD$35,$D1759,GF$5:GF$35)</f>
        <v>0</v>
      </c>
      <c r="GD1759" s="9"/>
      <c r="GE1759" s="10"/>
      <c r="GF1759" s="11"/>
      <c r="GG1759" s="6">
        <f>SUMIF(GH$5:GH$35,$D1759,GJ$5:GJ$35)</f>
        <v>0</v>
      </c>
      <c r="GH1759" s="9"/>
      <c r="GI1759" s="10"/>
      <c r="GJ1759" s="11"/>
      <c r="GK1759" s="6">
        <f>SUMIF(GL$5:GL$35,$D1759,GN$5:GN$35)</f>
        <v>0</v>
      </c>
      <c r="GL1759" s="9"/>
      <c r="GM1759" s="10"/>
      <c r="GN1759" s="11"/>
      <c r="GO1759" s="6">
        <f>SUMIF(GP$5:GP$35,$D1759,GR$5:GR$35)</f>
        <v>0</v>
      </c>
      <c r="GP1759" s="9"/>
      <c r="GQ1759" s="10"/>
      <c r="GR1759" s="11"/>
      <c r="GS1759" s="6">
        <f>SUMIF(GT$5:GT$35,$D1759,GV$5:GV$35)</f>
        <v>0</v>
      </c>
      <c r="GT1759" s="9"/>
      <c r="GU1759" s="10"/>
      <c r="GV1759" s="20"/>
      <c r="GW1759" s="19">
        <f t="shared" si="40"/>
        <v>0</v>
      </c>
      <c r="GX1759" s="472">
        <f>SUM(GW1759:GW1770)</f>
        <v>0</v>
      </c>
      <c r="GY1759" s="473" t="str">
        <f>D1759</f>
        <v>FDSYRC16</v>
      </c>
    </row>
    <row r="1760" spans="1:207" ht="15.75">
      <c r="A1760" s="244" t="s">
        <v>76</v>
      </c>
      <c r="B1760" s="475"/>
      <c r="C1760" s="287" t="s">
        <v>152</v>
      </c>
      <c r="D1760" s="237" t="s">
        <v>119</v>
      </c>
      <c r="E1760" s="206">
        <f>SUMIF(F$36:F$66,$D1760,H$36:H$66)</f>
        <v>0</v>
      </c>
      <c r="F1760" s="9"/>
      <c r="G1760" s="10"/>
      <c r="H1760" s="11"/>
      <c r="I1760" s="6">
        <f>SUMIF(J$36:J$66,$D1760,L$36:L$66)</f>
        <v>0</v>
      </c>
      <c r="J1760" s="9"/>
      <c r="K1760" s="10"/>
      <c r="L1760" s="11"/>
      <c r="M1760" s="6">
        <f>SUMIF(N$36:N$66,$D1760,P$36:P$66)</f>
        <v>0</v>
      </c>
      <c r="N1760" s="9"/>
      <c r="O1760" s="10"/>
      <c r="P1760" s="11"/>
      <c r="Q1760" s="6">
        <f>SUMIF(R$36:R$66,$D1760,T$36:T$66)</f>
        <v>0</v>
      </c>
      <c r="R1760" s="9"/>
      <c r="S1760" s="10"/>
      <c r="T1760" s="11"/>
      <c r="U1760" s="6">
        <f>SUMIF(V$36:V$66,$D1760,X$36:X$66)</f>
        <v>0</v>
      </c>
      <c r="V1760" s="9"/>
      <c r="W1760" s="10"/>
      <c r="X1760" s="11"/>
      <c r="Y1760" s="6">
        <f>SUMIF(Z$36:Z$66,$D1760,AB$36:AB$66)</f>
        <v>0</v>
      </c>
      <c r="Z1760" s="9"/>
      <c r="AA1760" s="10"/>
      <c r="AB1760" s="11"/>
      <c r="AC1760" s="6">
        <f>SUMIF(AD$36:AD$66,$D1760,AF$36:AF$66)</f>
        <v>0</v>
      </c>
      <c r="AD1760" s="9"/>
      <c r="AE1760" s="10"/>
      <c r="AF1760" s="11"/>
      <c r="AG1760" s="6">
        <f>SUMIF(AH$36:AH$66,$D1760,AJ$36:AJ$66)</f>
        <v>0</v>
      </c>
      <c r="AH1760" s="9"/>
      <c r="AI1760" s="10"/>
      <c r="AJ1760" s="11"/>
      <c r="AK1760" s="6">
        <f>SUMIF(AL$36:AL$66,$D1760,AN$36:AN$66)</f>
        <v>0</v>
      </c>
      <c r="AL1760" s="9"/>
      <c r="AM1760" s="10"/>
      <c r="AN1760" s="11"/>
      <c r="AO1760" s="6">
        <f>SUMIF(AP$36:AP$66,$D1760,AR$36:AR$66)</f>
        <v>0</v>
      </c>
      <c r="AP1760" s="9"/>
      <c r="AQ1760" s="10"/>
      <c r="AR1760" s="11"/>
      <c r="AS1760" s="6">
        <f>SUMIF(AT$36:AT$66,$D1760,AV$36:AV$66)</f>
        <v>0</v>
      </c>
      <c r="AT1760" s="9"/>
      <c r="AU1760" s="10"/>
      <c r="AV1760" s="11"/>
      <c r="AW1760" s="6">
        <f>SUMIF(AX$36:AX$66,$D1760,AZ$36:AZ$66)</f>
        <v>0</v>
      </c>
      <c r="AX1760" s="9"/>
      <c r="AY1760" s="10"/>
      <c r="AZ1760" s="11"/>
      <c r="BA1760" s="6">
        <f>SUMIF(BB$36:BB$66,$D1760,BD$36:BD$66)</f>
        <v>0</v>
      </c>
      <c r="BB1760" s="9"/>
      <c r="BC1760" s="10"/>
      <c r="BD1760" s="11"/>
      <c r="BE1760" s="6">
        <f>SUMIF(BF$36:BF$66,$D1760,BH$36:BH$66)</f>
        <v>0</v>
      </c>
      <c r="BF1760" s="9"/>
      <c r="BG1760" s="10"/>
      <c r="BH1760" s="11"/>
      <c r="BI1760" s="6">
        <f>SUMIF(BJ$36:BJ$66,$D1760,BL$36:BL$66)</f>
        <v>0</v>
      </c>
      <c r="BJ1760" s="9"/>
      <c r="BK1760" s="10"/>
      <c r="BL1760" s="11"/>
      <c r="BM1760" s="6">
        <f>SUMIF(BN$36:BN$66,$D1760,BP$36:BP$66)</f>
        <v>0</v>
      </c>
      <c r="BN1760" s="9"/>
      <c r="BO1760" s="10"/>
      <c r="BP1760" s="11"/>
      <c r="BQ1760" s="6">
        <f>SUMIF(BR$36:BR$66,$D1760,BT$36:BT$66)</f>
        <v>0</v>
      </c>
      <c r="BR1760" s="9"/>
      <c r="BS1760" s="10"/>
      <c r="BT1760" s="11"/>
      <c r="BU1760" s="6">
        <f>SUMIF(BV$36:BV$66,$D1760,BX$36:BX$66)</f>
        <v>0</v>
      </c>
      <c r="BV1760" s="9"/>
      <c r="BW1760" s="10"/>
      <c r="BX1760" s="11"/>
      <c r="BY1760" s="6">
        <f>SUMIF(BZ$36:BZ$66,$D1760,CB$36:CB$66)</f>
        <v>0</v>
      </c>
      <c r="BZ1760" s="9"/>
      <c r="CA1760" s="10"/>
      <c r="CB1760" s="11"/>
      <c r="CC1760" s="6">
        <f>SUMIF(CD$36:CD$66,$D1760,CF$36:CF$66)</f>
        <v>0</v>
      </c>
      <c r="CD1760" s="9"/>
      <c r="CE1760" s="10"/>
      <c r="CF1760" s="11"/>
      <c r="CG1760" s="6">
        <f>SUMIF(CH$36:CH$66,$D1760,CJ$36:CJ$66)</f>
        <v>0</v>
      </c>
      <c r="CH1760" s="9"/>
      <c r="CI1760" s="10"/>
      <c r="CJ1760" s="11"/>
      <c r="CK1760" s="6">
        <f>SUMIF(CL$36:CL$66,$D1760,CN$36:CN$66)</f>
        <v>0</v>
      </c>
      <c r="CL1760" s="9"/>
      <c r="CM1760" s="10"/>
      <c r="CN1760" s="11"/>
      <c r="CO1760" s="6">
        <f>SUMIF(CP$36:CP$66,$D1760,CR$36:CR$66)</f>
        <v>0</v>
      </c>
      <c r="CP1760" s="9"/>
      <c r="CQ1760" s="10"/>
      <c r="CR1760" s="11"/>
      <c r="CS1760" s="6">
        <f>SUMIF(CT$36:CT$66,$D1760,CV$36:CV$66)</f>
        <v>0</v>
      </c>
      <c r="CT1760" s="9"/>
      <c r="CU1760" s="10"/>
      <c r="CV1760" s="11"/>
      <c r="CW1760" s="6">
        <f>SUMIF(CX$36:CX$66,$D1760,CZ$36:CZ$66)</f>
        <v>0</v>
      </c>
      <c r="CX1760" s="9"/>
      <c r="CY1760" s="10"/>
      <c r="CZ1760" s="11"/>
      <c r="DA1760" s="6">
        <f>SUMIF(DB$36:DB$66,$D1760,DD$36:DD$66)</f>
        <v>0</v>
      </c>
      <c r="DB1760" s="9"/>
      <c r="DC1760" s="10"/>
      <c r="DD1760" s="11"/>
      <c r="DE1760" s="6">
        <f>SUMIF(DF$36:DF$66,$D1760,DH$36:DH$66)</f>
        <v>0</v>
      </c>
      <c r="DF1760" s="9"/>
      <c r="DG1760" s="10"/>
      <c r="DH1760" s="11"/>
      <c r="DI1760" s="6">
        <f>SUMIF(DJ$36:DJ$66,$D1760,DL$36:DL$66)</f>
        <v>0</v>
      </c>
      <c r="DJ1760" s="9"/>
      <c r="DK1760" s="10"/>
      <c r="DL1760" s="11"/>
      <c r="DM1760" s="6">
        <f>SUMIF(DN$36:DN$66,$D1760,DP$36:DP$66)</f>
        <v>0</v>
      </c>
      <c r="DN1760" s="9"/>
      <c r="DO1760" s="10"/>
      <c r="DP1760" s="11"/>
      <c r="DQ1760" s="6">
        <f>SUMIF(DR$36:DR$66,$D1760,DT$36:DT$66)</f>
        <v>0</v>
      </c>
      <c r="DR1760" s="9"/>
      <c r="DS1760" s="10"/>
      <c r="DT1760" s="11"/>
      <c r="DU1760" s="6">
        <f>SUMIF(DV$36:DV$66,$D1760,DX$36:DX$66)</f>
        <v>0</v>
      </c>
      <c r="DV1760" s="9"/>
      <c r="DW1760" s="10"/>
      <c r="DX1760" s="11"/>
      <c r="DY1760" s="6">
        <f>SUMIF(DZ$36:DZ$66,$D1760,EB$36:EB$66)</f>
        <v>0</v>
      </c>
      <c r="DZ1760" s="9"/>
      <c r="EA1760" s="10"/>
      <c r="EB1760" s="11"/>
      <c r="EC1760" s="6">
        <f>SUMIF(ED$36:ED$66,$D1760,EF$36:EF$66)</f>
        <v>0</v>
      </c>
      <c r="ED1760" s="9"/>
      <c r="EE1760" s="10"/>
      <c r="EF1760" s="11"/>
      <c r="EG1760" s="6">
        <f>SUMIF(EH$36:EH$66,$D1760,EJ$36:EJ$66)</f>
        <v>0</v>
      </c>
      <c r="EH1760" s="9"/>
      <c r="EI1760" s="10"/>
      <c r="EJ1760" s="11"/>
      <c r="EK1760" s="6">
        <f>SUMIF(EL$36:EL$66,$D1760,EN$36:EN$66)</f>
        <v>0</v>
      </c>
      <c r="EL1760" s="9"/>
      <c r="EM1760" s="10"/>
      <c r="EN1760" s="11"/>
      <c r="EO1760" s="6">
        <f>SUMIF(EP$36:EP$66,$D1760,ER$36:ER$66)</f>
        <v>0</v>
      </c>
      <c r="EP1760" s="9"/>
      <c r="EQ1760" s="10"/>
      <c r="ER1760" s="11"/>
      <c r="ES1760" s="6">
        <f>SUMIF(ET$36:ET$66,$D1760,EV$36:EV$66)</f>
        <v>0</v>
      </c>
      <c r="ET1760" s="9"/>
      <c r="EU1760" s="10"/>
      <c r="EV1760" s="11"/>
      <c r="EW1760" s="6">
        <f>SUMIF(EX$36:EX$66,$D1760,EZ$36:EZ$66)</f>
        <v>0</v>
      </c>
      <c r="EX1760" s="9"/>
      <c r="EY1760" s="10"/>
      <c r="EZ1760" s="11"/>
      <c r="FA1760" s="6">
        <f>SUMIF(FB$36:FB$66,$D1760,FD$36:FD$66)</f>
        <v>0</v>
      </c>
      <c r="FB1760" s="9"/>
      <c r="FC1760" s="10"/>
      <c r="FD1760" s="11"/>
      <c r="FE1760" s="6">
        <f>SUMIF(FF$36:FF$66,$D1760,FH$36:FH$66)</f>
        <v>0</v>
      </c>
      <c r="FF1760" s="9"/>
      <c r="FG1760" s="10"/>
      <c r="FH1760" s="11"/>
      <c r="FI1760" s="6">
        <f>SUMIF(FJ$36:FJ$66,$D1760,FL$36:FL$66)</f>
        <v>0</v>
      </c>
      <c r="FJ1760" s="9"/>
      <c r="FK1760" s="10"/>
      <c r="FL1760" s="11"/>
      <c r="FM1760" s="6">
        <f>SUMIF(FN$36:FN$66,$D1760,FP$36:FP$66)</f>
        <v>0</v>
      </c>
      <c r="FN1760" s="9"/>
      <c r="FO1760" s="10"/>
      <c r="FP1760" s="11"/>
      <c r="FQ1760" s="6">
        <f>SUMIF(FR$36:FR$66,$D1760,FT$36:FT$66)</f>
        <v>0</v>
      </c>
      <c r="FR1760" s="9"/>
      <c r="FS1760" s="10"/>
      <c r="FT1760" s="11"/>
      <c r="FU1760" s="6">
        <f>SUMIF(FV$36:FV$66,$D1760,FX$36:FX$66)</f>
        <v>0</v>
      </c>
      <c r="FV1760" s="9"/>
      <c r="FW1760" s="10"/>
      <c r="FX1760" s="11"/>
      <c r="FY1760" s="6">
        <f>SUMIF(FZ$36:FZ$66,$D1760,GB$36:GB$66)</f>
        <v>0</v>
      </c>
      <c r="FZ1760" s="9"/>
      <c r="GA1760" s="10"/>
      <c r="GB1760" s="11"/>
      <c r="GC1760" s="6">
        <f>SUMIF(GD$36:GD$66,$D1760,GF$36:GF$66)</f>
        <v>0</v>
      </c>
      <c r="GD1760" s="9"/>
      <c r="GE1760" s="10"/>
      <c r="GF1760" s="11"/>
      <c r="GG1760" s="6">
        <f>SUMIF(GH$36:GH$66,$D1760,GJ$36:GJ$66)</f>
        <v>0</v>
      </c>
      <c r="GH1760" s="9"/>
      <c r="GI1760" s="10"/>
      <c r="GJ1760" s="11"/>
      <c r="GK1760" s="6">
        <f>SUMIF(GL$36:GL$66,$D1760,GN$36:GN$66)</f>
        <v>0</v>
      </c>
      <c r="GL1760" s="9"/>
      <c r="GM1760" s="10"/>
      <c r="GN1760" s="11"/>
      <c r="GO1760" s="6">
        <f>SUMIF(GP$36:GP$66,$D1760,GR$36:GR$66)</f>
        <v>0</v>
      </c>
      <c r="GP1760" s="9"/>
      <c r="GQ1760" s="10"/>
      <c r="GR1760" s="11"/>
      <c r="GS1760" s="6">
        <f>SUMIF(GT$36:GT$66,$D1760,GV$36:GV$66)</f>
        <v>0</v>
      </c>
      <c r="GT1760" s="9"/>
      <c r="GU1760" s="10"/>
      <c r="GV1760" s="20"/>
      <c r="GW1760" s="19">
        <f t="shared" si="40"/>
        <v>0</v>
      </c>
      <c r="GX1760" s="472"/>
      <c r="GY1760" s="473"/>
    </row>
    <row r="1761" spans="1:207" ht="15.75">
      <c r="A1761" s="244" t="s">
        <v>77</v>
      </c>
      <c r="B1761" s="475"/>
      <c r="C1761" s="287" t="s">
        <v>152</v>
      </c>
      <c r="D1761" s="237" t="s">
        <v>119</v>
      </c>
      <c r="E1761" s="206">
        <f>SUMIF(F$67:F$97,$D1761,H$67:H$97)</f>
        <v>0</v>
      </c>
      <c r="F1761" s="9"/>
      <c r="G1761" s="10"/>
      <c r="H1761" s="11"/>
      <c r="I1761" s="6">
        <f>SUMIF(J$67:J$97,$D1761,L$67:L$97)</f>
        <v>0</v>
      </c>
      <c r="J1761" s="9"/>
      <c r="K1761" s="10"/>
      <c r="L1761" s="11"/>
      <c r="M1761" s="6">
        <f>SUMIF(N$67:N$97,$D1761,P$67:P$97)</f>
        <v>0</v>
      </c>
      <c r="N1761" s="9"/>
      <c r="O1761" s="10"/>
      <c r="P1761" s="11"/>
      <c r="Q1761" s="6">
        <f>SUMIF(R$67:R$97,$D1761,T$67:T$97)</f>
        <v>0</v>
      </c>
      <c r="R1761" s="9"/>
      <c r="S1761" s="10"/>
      <c r="T1761" s="11"/>
      <c r="U1761" s="6">
        <f>SUMIF(V$67:V$97,$D1761,X$67:X$97)</f>
        <v>0</v>
      </c>
      <c r="V1761" s="9"/>
      <c r="W1761" s="10"/>
      <c r="X1761" s="11"/>
      <c r="Y1761" s="6">
        <f>SUMIF(Z$67:Z$97,$D1761,AB$67:AB$97)</f>
        <v>0</v>
      </c>
      <c r="Z1761" s="9"/>
      <c r="AA1761" s="10"/>
      <c r="AB1761" s="11"/>
      <c r="AC1761" s="6">
        <f>SUMIF(AD$67:AD$97,$D1761,AF$67:AF$97)</f>
        <v>0</v>
      </c>
      <c r="AD1761" s="9"/>
      <c r="AE1761" s="10"/>
      <c r="AF1761" s="11"/>
      <c r="AG1761" s="6">
        <f>SUMIF(AH$67:AH$97,$D1761,AJ$67:AJ$97)</f>
        <v>0</v>
      </c>
      <c r="AH1761" s="9"/>
      <c r="AI1761" s="10"/>
      <c r="AJ1761" s="11"/>
      <c r="AK1761" s="6">
        <f>SUMIF(AL$67:AL$97,$D1761,AN$67:AN$97)</f>
        <v>0</v>
      </c>
      <c r="AL1761" s="9"/>
      <c r="AM1761" s="10"/>
      <c r="AN1761" s="11"/>
      <c r="AO1761" s="6">
        <f>SUMIF(AP$67:AP$97,$D1761,AR$67:AR$97)</f>
        <v>0</v>
      </c>
      <c r="AP1761" s="9"/>
      <c r="AQ1761" s="10"/>
      <c r="AR1761" s="11"/>
      <c r="AS1761" s="6">
        <f>SUMIF(AT$67:AT$97,$D1761,AV$67:AV$97)</f>
        <v>0</v>
      </c>
      <c r="AT1761" s="9"/>
      <c r="AU1761" s="10"/>
      <c r="AV1761" s="11"/>
      <c r="AW1761" s="6">
        <f>SUMIF(AX$67:AX$97,$D1761,AZ$67:AZ$97)</f>
        <v>0</v>
      </c>
      <c r="AX1761" s="9"/>
      <c r="AY1761" s="10"/>
      <c r="AZ1761" s="11"/>
      <c r="BA1761" s="6">
        <f>SUMIF(BB$67:BB$97,$D1761,BD$67:BD$97)</f>
        <v>0</v>
      </c>
      <c r="BB1761" s="9"/>
      <c r="BC1761" s="10"/>
      <c r="BD1761" s="11"/>
      <c r="BE1761" s="6">
        <f>SUMIF(BF$67:BF$97,$D1761,BH$67:BH$97)</f>
        <v>0</v>
      </c>
      <c r="BF1761" s="9"/>
      <c r="BG1761" s="10"/>
      <c r="BH1761" s="11"/>
      <c r="BI1761" s="6">
        <f>SUMIF(BJ$67:BJ$97,$D1761,BL$67:BL$97)</f>
        <v>0</v>
      </c>
      <c r="BJ1761" s="9"/>
      <c r="BK1761" s="10"/>
      <c r="BL1761" s="11"/>
      <c r="BM1761" s="6">
        <f>SUMIF(BN$67:BN$97,$D1761,BP$67:BP$97)</f>
        <v>0</v>
      </c>
      <c r="BN1761" s="9"/>
      <c r="BO1761" s="10"/>
      <c r="BP1761" s="11"/>
      <c r="BQ1761" s="6">
        <f>SUMIF(BR$67:BR$97,$D1761,BT$67:BT$97)</f>
        <v>0</v>
      </c>
      <c r="BR1761" s="9"/>
      <c r="BS1761" s="10"/>
      <c r="BT1761" s="11"/>
      <c r="BU1761" s="6">
        <f>SUMIF(BV$67:BV$97,$D1761,BX$67:BX$97)</f>
        <v>0</v>
      </c>
      <c r="BV1761" s="9"/>
      <c r="BW1761" s="10"/>
      <c r="BX1761" s="11"/>
      <c r="BY1761" s="6">
        <f>SUMIF(BZ$67:BZ$97,$D1761,CB$67:CB$97)</f>
        <v>0</v>
      </c>
      <c r="BZ1761" s="9"/>
      <c r="CA1761" s="10"/>
      <c r="CB1761" s="11"/>
      <c r="CC1761" s="6">
        <f>SUMIF(CD$67:CD$97,$D1761,CF$67:CF$97)</f>
        <v>0</v>
      </c>
      <c r="CD1761" s="9"/>
      <c r="CE1761" s="10"/>
      <c r="CF1761" s="11"/>
      <c r="CG1761" s="6">
        <f>SUMIF(CH$67:CH$97,$D1761,CJ$67:CJ$97)</f>
        <v>0</v>
      </c>
      <c r="CH1761" s="9"/>
      <c r="CI1761" s="10"/>
      <c r="CJ1761" s="11"/>
      <c r="CK1761" s="6">
        <f>SUMIF(CL$67:CL$97,$D1761,CN$67:CN$97)</f>
        <v>0</v>
      </c>
      <c r="CL1761" s="9"/>
      <c r="CM1761" s="10"/>
      <c r="CN1761" s="11"/>
      <c r="CO1761" s="6">
        <f>SUMIF(CP$67:CP$97,$D1761,CR$67:CR$97)</f>
        <v>0</v>
      </c>
      <c r="CP1761" s="9"/>
      <c r="CQ1761" s="10"/>
      <c r="CR1761" s="11"/>
      <c r="CS1761" s="6">
        <f>SUMIF(CT$67:CT$97,$D1761,CV$67:CV$97)</f>
        <v>0</v>
      </c>
      <c r="CT1761" s="9"/>
      <c r="CU1761" s="10"/>
      <c r="CV1761" s="11"/>
      <c r="CW1761" s="6">
        <f>SUMIF(CX$67:CX$97,$D1761,CZ$67:CZ$97)</f>
        <v>0</v>
      </c>
      <c r="CX1761" s="9"/>
      <c r="CY1761" s="10"/>
      <c r="CZ1761" s="11"/>
      <c r="DA1761" s="6">
        <f>SUMIF(DB$67:DB$97,$D1761,DD$67:DD$97)</f>
        <v>0</v>
      </c>
      <c r="DB1761" s="9"/>
      <c r="DC1761" s="10"/>
      <c r="DD1761" s="11"/>
      <c r="DE1761" s="6">
        <f>SUMIF(DF$67:DF$97,$D1761,DH$67:DH$97)</f>
        <v>0</v>
      </c>
      <c r="DF1761" s="9"/>
      <c r="DG1761" s="10"/>
      <c r="DH1761" s="11"/>
      <c r="DI1761" s="6">
        <f>SUMIF(DJ$67:DJ$97,$D1761,DL$67:DL$97)</f>
        <v>0</v>
      </c>
      <c r="DJ1761" s="9"/>
      <c r="DK1761" s="10"/>
      <c r="DL1761" s="11"/>
      <c r="DM1761" s="6">
        <f>SUMIF(DN$67:DN$97,$D1761,DP$67:DP$97)</f>
        <v>0</v>
      </c>
      <c r="DN1761" s="9"/>
      <c r="DO1761" s="10"/>
      <c r="DP1761" s="11"/>
      <c r="DQ1761" s="6">
        <f>SUMIF(DR$67:DR$97,$D1761,DT$67:DT$97)</f>
        <v>0</v>
      </c>
      <c r="DR1761" s="9"/>
      <c r="DS1761" s="10"/>
      <c r="DT1761" s="11"/>
      <c r="DU1761" s="6">
        <f>SUMIF(DV$67:DV$97,$D1761,DX$67:DX$97)</f>
        <v>0</v>
      </c>
      <c r="DV1761" s="9"/>
      <c r="DW1761" s="10"/>
      <c r="DX1761" s="11"/>
      <c r="DY1761" s="6">
        <f>SUMIF(DZ$67:DZ$97,$D1761,EB$67:EB$97)</f>
        <v>0</v>
      </c>
      <c r="DZ1761" s="9"/>
      <c r="EA1761" s="10"/>
      <c r="EB1761" s="11"/>
      <c r="EC1761" s="6">
        <f>SUMIF(ED$67:ED$97,$D1761,EF$67:EF$97)</f>
        <v>0</v>
      </c>
      <c r="ED1761" s="9"/>
      <c r="EE1761" s="10"/>
      <c r="EF1761" s="11"/>
      <c r="EG1761" s="6">
        <f>SUMIF(EH$67:EH$97,$D1761,EJ$67:EJ$97)</f>
        <v>0</v>
      </c>
      <c r="EH1761" s="9"/>
      <c r="EI1761" s="10"/>
      <c r="EJ1761" s="11"/>
      <c r="EK1761" s="6">
        <f>SUMIF(EL$67:EL$97,$D1761,EN$67:EN$97)</f>
        <v>0</v>
      </c>
      <c r="EL1761" s="9"/>
      <c r="EM1761" s="10"/>
      <c r="EN1761" s="11"/>
      <c r="EO1761" s="6">
        <f>SUMIF(EP$67:EP$97,$D1761,ER$67:ER$97)</f>
        <v>0</v>
      </c>
      <c r="EP1761" s="9"/>
      <c r="EQ1761" s="10"/>
      <c r="ER1761" s="11"/>
      <c r="ES1761" s="6">
        <f>SUMIF(ET$67:ET$97,$D1761,EV$67:EV$97)</f>
        <v>0</v>
      </c>
      <c r="ET1761" s="9"/>
      <c r="EU1761" s="10"/>
      <c r="EV1761" s="11"/>
      <c r="EW1761" s="6">
        <f>SUMIF(EX$67:EX$97,$D1761,EZ$67:EZ$97)</f>
        <v>0</v>
      </c>
      <c r="EX1761" s="9"/>
      <c r="EY1761" s="10"/>
      <c r="EZ1761" s="11"/>
      <c r="FA1761" s="6">
        <f>SUMIF(FB$67:FB$97,$D1761,FD$67:FD$97)</f>
        <v>0</v>
      </c>
      <c r="FB1761" s="9"/>
      <c r="FC1761" s="10"/>
      <c r="FD1761" s="11"/>
      <c r="FE1761" s="6">
        <f>SUMIF(FF$67:FF$97,$D1761,FH$67:FH$97)</f>
        <v>0</v>
      </c>
      <c r="FF1761" s="9"/>
      <c r="FG1761" s="10"/>
      <c r="FH1761" s="11"/>
      <c r="FI1761" s="6">
        <f>SUMIF(FJ$67:FJ$97,$D1761,FL$67:FL$97)</f>
        <v>0</v>
      </c>
      <c r="FJ1761" s="9"/>
      <c r="FK1761" s="10"/>
      <c r="FL1761" s="11"/>
      <c r="FM1761" s="6">
        <f>SUMIF(FN$67:FN$97,$D1761,FP$67:FP$97)</f>
        <v>0</v>
      </c>
      <c r="FN1761" s="9"/>
      <c r="FO1761" s="10"/>
      <c r="FP1761" s="11"/>
      <c r="FQ1761" s="6">
        <f>SUMIF(FR$67:FR$97,$D1761,FT$67:FT$97)</f>
        <v>0</v>
      </c>
      <c r="FR1761" s="9"/>
      <c r="FS1761" s="10"/>
      <c r="FT1761" s="11"/>
      <c r="FU1761" s="6">
        <f>SUMIF(FV$67:FV$97,$D1761,FX$67:FX$97)</f>
        <v>0</v>
      </c>
      <c r="FV1761" s="9"/>
      <c r="FW1761" s="10"/>
      <c r="FX1761" s="11"/>
      <c r="FY1761" s="6">
        <f>SUMIF(FZ$67:FZ$97,$D1761,GB$67:GB$97)</f>
        <v>0</v>
      </c>
      <c r="FZ1761" s="9"/>
      <c r="GA1761" s="10"/>
      <c r="GB1761" s="11"/>
      <c r="GC1761" s="6">
        <f>SUMIF(GD$67:GD$97,$D1761,GF$67:GF$97)</f>
        <v>0</v>
      </c>
      <c r="GD1761" s="9"/>
      <c r="GE1761" s="10"/>
      <c r="GF1761" s="11"/>
      <c r="GG1761" s="6">
        <f>SUMIF(GH$67:GH$97,$D1761,GJ$67:GJ$97)</f>
        <v>0</v>
      </c>
      <c r="GH1761" s="9"/>
      <c r="GI1761" s="10"/>
      <c r="GJ1761" s="11"/>
      <c r="GK1761" s="6">
        <f>SUMIF(GL$67:GL$97,$D1761,GN$67:GN$97)</f>
        <v>0</v>
      </c>
      <c r="GL1761" s="9"/>
      <c r="GM1761" s="10"/>
      <c r="GN1761" s="11"/>
      <c r="GO1761" s="6">
        <f>SUMIF(GP$67:GP$97,$D1761,GR$67:GR$97)</f>
        <v>0</v>
      </c>
      <c r="GP1761" s="9"/>
      <c r="GQ1761" s="10"/>
      <c r="GR1761" s="11"/>
      <c r="GS1761" s="6">
        <f>SUMIF(GT$67:GT$97,$D1761,GV$67:GV$97)</f>
        <v>0</v>
      </c>
      <c r="GT1761" s="9"/>
      <c r="GU1761" s="10"/>
      <c r="GV1761" s="20"/>
      <c r="GW1761" s="19">
        <f t="shared" si="40"/>
        <v>0</v>
      </c>
      <c r="GX1761" s="472"/>
      <c r="GY1761" s="473"/>
    </row>
    <row r="1762" spans="1:207" ht="15.75">
      <c r="A1762" s="244" t="s">
        <v>78</v>
      </c>
      <c r="B1762" s="475"/>
      <c r="C1762" s="287" t="s">
        <v>152</v>
      </c>
      <c r="D1762" s="237" t="s">
        <v>119</v>
      </c>
      <c r="E1762" s="206">
        <f>SUMIF(F$98:F$128,$D1762,H$98:H$128)</f>
        <v>0</v>
      </c>
      <c r="F1762" s="9"/>
      <c r="G1762" s="10"/>
      <c r="H1762" s="11"/>
      <c r="I1762" s="6">
        <f>SUMIF(J$98:J$128,$D1762,L$98:L$128)</f>
        <v>0</v>
      </c>
      <c r="J1762" s="9"/>
      <c r="K1762" s="10"/>
      <c r="L1762" s="11"/>
      <c r="M1762" s="6">
        <f>SUMIF(N$98:N$128,$D1762,P$98:P$128)</f>
        <v>0</v>
      </c>
      <c r="N1762" s="9"/>
      <c r="O1762" s="10"/>
      <c r="P1762" s="11"/>
      <c r="Q1762" s="6">
        <f>SUMIF(R$98:R$128,$D1762,T$98:T$128)</f>
        <v>0</v>
      </c>
      <c r="R1762" s="9"/>
      <c r="S1762" s="10"/>
      <c r="T1762" s="11"/>
      <c r="U1762" s="6">
        <f>SUMIF(V$98:V$128,$D1762,X$98:X$128)</f>
        <v>0</v>
      </c>
      <c r="V1762" s="9"/>
      <c r="W1762" s="10"/>
      <c r="X1762" s="11"/>
      <c r="Y1762" s="6">
        <f>SUMIF(Z$98:Z$128,$D1762,AB$98:AB$128)</f>
        <v>0</v>
      </c>
      <c r="Z1762" s="9"/>
      <c r="AA1762" s="10"/>
      <c r="AB1762" s="11"/>
      <c r="AC1762" s="6">
        <f>SUMIF(AD$98:AD$128,$D1762,AF$98:AF$128)</f>
        <v>0</v>
      </c>
      <c r="AD1762" s="9"/>
      <c r="AE1762" s="10"/>
      <c r="AF1762" s="11"/>
      <c r="AG1762" s="6">
        <f>SUMIF(AH$98:AH$128,$D1762,AJ$98:AJ$128)</f>
        <v>0</v>
      </c>
      <c r="AH1762" s="9"/>
      <c r="AI1762" s="10"/>
      <c r="AJ1762" s="11"/>
      <c r="AK1762" s="6">
        <f>SUMIF(AL$98:AL$128,$D1762,AN$98:AN$128)</f>
        <v>0</v>
      </c>
      <c r="AL1762" s="9"/>
      <c r="AM1762" s="10"/>
      <c r="AN1762" s="11"/>
      <c r="AO1762" s="6">
        <f>SUMIF(AP$98:AP$128,$D1762,AR$98:AR$128)</f>
        <v>0</v>
      </c>
      <c r="AP1762" s="9"/>
      <c r="AQ1762" s="10"/>
      <c r="AR1762" s="11"/>
      <c r="AS1762" s="6">
        <f>SUMIF(AT$98:AT$128,$D1762,AV$98:AV$128)</f>
        <v>0</v>
      </c>
      <c r="AT1762" s="9"/>
      <c r="AU1762" s="10"/>
      <c r="AV1762" s="11"/>
      <c r="AW1762" s="6">
        <f>SUMIF(AX$98:AX$128,$D1762,AZ$98:AZ$128)</f>
        <v>0</v>
      </c>
      <c r="AX1762" s="9"/>
      <c r="AY1762" s="10"/>
      <c r="AZ1762" s="11"/>
      <c r="BA1762" s="6">
        <f>SUMIF(BB$98:BB$128,$D1762,BD$98:BD$128)</f>
        <v>0</v>
      </c>
      <c r="BB1762" s="9"/>
      <c r="BC1762" s="10"/>
      <c r="BD1762" s="11"/>
      <c r="BE1762" s="6">
        <f>SUMIF(BF$98:BF$128,$D1762,BH$98:BH$128)</f>
        <v>0</v>
      </c>
      <c r="BF1762" s="9"/>
      <c r="BG1762" s="10"/>
      <c r="BH1762" s="11"/>
      <c r="BI1762" s="6">
        <f>SUMIF(BJ$98:BJ$128,$D1762,BL$98:BL$128)</f>
        <v>0</v>
      </c>
      <c r="BJ1762" s="9"/>
      <c r="BK1762" s="10"/>
      <c r="BL1762" s="11"/>
      <c r="BM1762" s="6">
        <f>SUMIF(BN$98:BN$128,$D1762,BP$98:BP$128)</f>
        <v>0</v>
      </c>
      <c r="BN1762" s="9"/>
      <c r="BO1762" s="10"/>
      <c r="BP1762" s="11"/>
      <c r="BQ1762" s="6">
        <f>SUMIF(BR$98:BR$128,$D1762,BT$98:BT$128)</f>
        <v>0</v>
      </c>
      <c r="BR1762" s="9"/>
      <c r="BS1762" s="10"/>
      <c r="BT1762" s="11"/>
      <c r="BU1762" s="6">
        <f>SUMIF(BV$98:BV$128,$D1762,BX$98:BX$128)</f>
        <v>0</v>
      </c>
      <c r="BV1762" s="9"/>
      <c r="BW1762" s="10"/>
      <c r="BX1762" s="11"/>
      <c r="BY1762" s="6">
        <f>SUMIF(BZ$98:BZ$128,$D1762,CB$98:CB$128)</f>
        <v>0</v>
      </c>
      <c r="BZ1762" s="9"/>
      <c r="CA1762" s="10"/>
      <c r="CB1762" s="11"/>
      <c r="CC1762" s="6">
        <f>SUMIF(CD$98:CD$128,$D1762,CF$98:CF$128)</f>
        <v>0</v>
      </c>
      <c r="CD1762" s="9"/>
      <c r="CE1762" s="10"/>
      <c r="CF1762" s="11"/>
      <c r="CG1762" s="6">
        <f>SUMIF(CH$98:CH$128,$D1762,CJ$98:CJ$128)</f>
        <v>0</v>
      </c>
      <c r="CH1762" s="9"/>
      <c r="CI1762" s="10"/>
      <c r="CJ1762" s="11"/>
      <c r="CK1762" s="6">
        <f>SUMIF(CL$98:CL$128,$D1762,CN$98:CN$128)</f>
        <v>0</v>
      </c>
      <c r="CL1762" s="9"/>
      <c r="CM1762" s="10"/>
      <c r="CN1762" s="11"/>
      <c r="CO1762" s="6">
        <f>SUMIF(CP$98:CP$128,$D1762,CR$98:CR$128)</f>
        <v>0</v>
      </c>
      <c r="CP1762" s="9"/>
      <c r="CQ1762" s="10"/>
      <c r="CR1762" s="11"/>
      <c r="CS1762" s="6">
        <f>SUMIF(CT$98:CT$128,$D1762,CV$98:CV$128)</f>
        <v>0</v>
      </c>
      <c r="CT1762" s="9"/>
      <c r="CU1762" s="10"/>
      <c r="CV1762" s="11"/>
      <c r="CW1762" s="6">
        <f>SUMIF(CX$98:CX$128,$D1762,CZ$98:CZ$128)</f>
        <v>0</v>
      </c>
      <c r="CX1762" s="9"/>
      <c r="CY1762" s="10"/>
      <c r="CZ1762" s="11"/>
      <c r="DA1762" s="6">
        <f>SUMIF(DB$98:DB$128,$D1762,DD$98:DD$128)</f>
        <v>0</v>
      </c>
      <c r="DB1762" s="9"/>
      <c r="DC1762" s="10"/>
      <c r="DD1762" s="11"/>
      <c r="DE1762" s="6">
        <f>SUMIF(DF$98:DF$128,$D1762,DH$98:DH$128)</f>
        <v>0</v>
      </c>
      <c r="DF1762" s="9"/>
      <c r="DG1762" s="10"/>
      <c r="DH1762" s="11"/>
      <c r="DI1762" s="6">
        <f>SUMIF(DJ$98:DJ$128,$D1762,DL$98:DL$128)</f>
        <v>0</v>
      </c>
      <c r="DJ1762" s="9"/>
      <c r="DK1762" s="10"/>
      <c r="DL1762" s="11"/>
      <c r="DM1762" s="6">
        <f>SUMIF(DN$98:DN$128,$D1762,DP$98:DP$128)</f>
        <v>0</v>
      </c>
      <c r="DN1762" s="9"/>
      <c r="DO1762" s="10"/>
      <c r="DP1762" s="11"/>
      <c r="DQ1762" s="6">
        <f>SUMIF(DR$98:DR$128,$D1762,DT$98:DT$128)</f>
        <v>0</v>
      </c>
      <c r="DR1762" s="9"/>
      <c r="DS1762" s="10"/>
      <c r="DT1762" s="11"/>
      <c r="DU1762" s="6">
        <f>SUMIF(DV$98:DV$128,$D1762,DX$98:DX$128)</f>
        <v>0</v>
      </c>
      <c r="DV1762" s="9"/>
      <c r="DW1762" s="10"/>
      <c r="DX1762" s="11"/>
      <c r="DY1762" s="6">
        <f>SUMIF(DZ$98:DZ$128,$D1762,EB$98:EB$128)</f>
        <v>0</v>
      </c>
      <c r="DZ1762" s="9"/>
      <c r="EA1762" s="10"/>
      <c r="EB1762" s="11"/>
      <c r="EC1762" s="6">
        <f>SUMIF(ED$98:ED$128,$D1762,EF$98:EF$128)</f>
        <v>0</v>
      </c>
      <c r="ED1762" s="9"/>
      <c r="EE1762" s="10"/>
      <c r="EF1762" s="11"/>
      <c r="EG1762" s="6">
        <f>SUMIF(EH$98:EH$128,$D1762,EJ$98:EJ$128)</f>
        <v>0</v>
      </c>
      <c r="EH1762" s="9"/>
      <c r="EI1762" s="10"/>
      <c r="EJ1762" s="11"/>
      <c r="EK1762" s="6">
        <f>SUMIF(EL$98:EL$128,$D1762,EN$98:EN$128)</f>
        <v>0</v>
      </c>
      <c r="EL1762" s="9"/>
      <c r="EM1762" s="10"/>
      <c r="EN1762" s="11"/>
      <c r="EO1762" s="6">
        <f>SUMIF(EP$98:EP$128,$D1762,ER$98:ER$128)</f>
        <v>0</v>
      </c>
      <c r="EP1762" s="9"/>
      <c r="EQ1762" s="10"/>
      <c r="ER1762" s="11"/>
      <c r="ES1762" s="6">
        <f>SUMIF(ET$98:ET$128,$D1762,EV$98:EV$128)</f>
        <v>0</v>
      </c>
      <c r="ET1762" s="9"/>
      <c r="EU1762" s="10"/>
      <c r="EV1762" s="11"/>
      <c r="EW1762" s="6">
        <f>SUMIF(EX$98:EX$128,$D1762,EZ$98:EZ$128)</f>
        <v>0</v>
      </c>
      <c r="EX1762" s="9"/>
      <c r="EY1762" s="10"/>
      <c r="EZ1762" s="11"/>
      <c r="FA1762" s="6">
        <f>SUMIF(FB$98:FB$128,$D1762,FD$98:FD$128)</f>
        <v>0</v>
      </c>
      <c r="FB1762" s="9"/>
      <c r="FC1762" s="10"/>
      <c r="FD1762" s="11"/>
      <c r="FE1762" s="6">
        <f>SUMIF(FF$98:FF$128,$D1762,FH$98:FH$128)</f>
        <v>0</v>
      </c>
      <c r="FF1762" s="9"/>
      <c r="FG1762" s="10"/>
      <c r="FH1762" s="11"/>
      <c r="FI1762" s="6">
        <f>SUMIF(FJ$98:FJ$128,$D1762,FL$98:FL$128)</f>
        <v>0</v>
      </c>
      <c r="FJ1762" s="9"/>
      <c r="FK1762" s="10"/>
      <c r="FL1762" s="11"/>
      <c r="FM1762" s="6">
        <f>SUMIF(FN$98:FN$128,$D1762,FP$98:FP$128)</f>
        <v>0</v>
      </c>
      <c r="FN1762" s="9"/>
      <c r="FO1762" s="10"/>
      <c r="FP1762" s="11"/>
      <c r="FQ1762" s="6">
        <f>SUMIF(FR$98:FR$128,$D1762,FT$98:FT$128)</f>
        <v>0</v>
      </c>
      <c r="FR1762" s="9"/>
      <c r="FS1762" s="10"/>
      <c r="FT1762" s="11"/>
      <c r="FU1762" s="6">
        <f>SUMIF(FV$98:FV$128,$D1762,FX$98:FX$128)</f>
        <v>0</v>
      </c>
      <c r="FV1762" s="9"/>
      <c r="FW1762" s="10"/>
      <c r="FX1762" s="11"/>
      <c r="FY1762" s="6">
        <f>SUMIF(FZ$98:FZ$128,$D1762,GB$98:GB$128)</f>
        <v>0</v>
      </c>
      <c r="FZ1762" s="9"/>
      <c r="GA1762" s="10"/>
      <c r="GB1762" s="11"/>
      <c r="GC1762" s="6">
        <f>SUMIF(GD$98:GD$128,$D1762,GF$98:GF$128)</f>
        <v>0</v>
      </c>
      <c r="GD1762" s="9"/>
      <c r="GE1762" s="10"/>
      <c r="GF1762" s="11"/>
      <c r="GG1762" s="6">
        <f>SUMIF(GH$98:GH$128,$D1762,GJ$98:GJ$128)</f>
        <v>0</v>
      </c>
      <c r="GH1762" s="9"/>
      <c r="GI1762" s="10"/>
      <c r="GJ1762" s="11"/>
      <c r="GK1762" s="6">
        <f>SUMIF(GL$98:GL$128,$D1762,GN$98:GN$128)</f>
        <v>0</v>
      </c>
      <c r="GL1762" s="9"/>
      <c r="GM1762" s="10"/>
      <c r="GN1762" s="11"/>
      <c r="GO1762" s="6">
        <f>SUMIF(GP$98:GP$128,$D1762,GR$98:GR$128)</f>
        <v>0</v>
      </c>
      <c r="GP1762" s="9"/>
      <c r="GQ1762" s="10"/>
      <c r="GR1762" s="11"/>
      <c r="GS1762" s="6">
        <f>SUMIF(GT$98:GT$128,$D1762,GV$98:GV$128)</f>
        <v>0</v>
      </c>
      <c r="GT1762" s="9"/>
      <c r="GU1762" s="10"/>
      <c r="GV1762" s="20"/>
      <c r="GW1762" s="19">
        <f t="shared" si="40"/>
        <v>0</v>
      </c>
      <c r="GX1762" s="472"/>
      <c r="GY1762" s="473"/>
    </row>
    <row r="1763" spans="1:207" ht="15.75">
      <c r="A1763" s="244" t="s">
        <v>79</v>
      </c>
      <c r="B1763" s="475"/>
      <c r="C1763" s="287" t="s">
        <v>152</v>
      </c>
      <c r="D1763" s="237" t="s">
        <v>119</v>
      </c>
      <c r="E1763" s="206">
        <f>SUMIF(F$129:F$159,$D1763,H$129:H$159)</f>
        <v>0</v>
      </c>
      <c r="F1763" s="9"/>
      <c r="G1763" s="10"/>
      <c r="H1763" s="11"/>
      <c r="I1763" s="6">
        <f>SUMIF(J$129:J$159,$D1763,L$129:L$159)</f>
        <v>0</v>
      </c>
      <c r="J1763" s="9"/>
      <c r="K1763" s="10"/>
      <c r="L1763" s="11"/>
      <c r="M1763" s="6">
        <f>SUMIF(N$129:N$159,$D1763,P$129:P$159)</f>
        <v>0</v>
      </c>
      <c r="N1763" s="9"/>
      <c r="O1763" s="10"/>
      <c r="P1763" s="11"/>
      <c r="Q1763" s="6">
        <f>SUMIF(R$129:R$159,$D1763,T$129:T$159)</f>
        <v>0</v>
      </c>
      <c r="R1763" s="9"/>
      <c r="S1763" s="10"/>
      <c r="T1763" s="11"/>
      <c r="U1763" s="6">
        <f>SUMIF(V$129:V$159,$D1763,X$129:X$159)</f>
        <v>0</v>
      </c>
      <c r="V1763" s="9"/>
      <c r="W1763" s="10"/>
      <c r="X1763" s="11"/>
      <c r="Y1763" s="6">
        <f>SUMIF(Z$129:Z$159,$D1763,AB$129:AB$159)</f>
        <v>0</v>
      </c>
      <c r="Z1763" s="9"/>
      <c r="AA1763" s="10"/>
      <c r="AB1763" s="11"/>
      <c r="AC1763" s="6">
        <f>SUMIF(AD$129:AD$159,$D1763,AF$129:AF$159)</f>
        <v>0</v>
      </c>
      <c r="AD1763" s="9"/>
      <c r="AE1763" s="10"/>
      <c r="AF1763" s="11"/>
      <c r="AG1763" s="6">
        <f>SUMIF(AH$129:AH$159,$D1763,AJ$129:AJ$159)</f>
        <v>0</v>
      </c>
      <c r="AH1763" s="9"/>
      <c r="AI1763" s="10"/>
      <c r="AJ1763" s="11"/>
      <c r="AK1763" s="6">
        <f>SUMIF(AL$129:AL$159,$D1763,AN$129:AN$159)</f>
        <v>0</v>
      </c>
      <c r="AL1763" s="9"/>
      <c r="AM1763" s="10"/>
      <c r="AN1763" s="11"/>
      <c r="AO1763" s="6">
        <f>SUMIF(AP$129:AP$159,$D1763,AR$129:AR$159)</f>
        <v>0</v>
      </c>
      <c r="AP1763" s="9"/>
      <c r="AQ1763" s="10"/>
      <c r="AR1763" s="11"/>
      <c r="AS1763" s="6">
        <f>SUMIF(AT$129:AT$159,$D1763,AV$129:AV$159)</f>
        <v>0</v>
      </c>
      <c r="AT1763" s="9"/>
      <c r="AU1763" s="10"/>
      <c r="AV1763" s="11"/>
      <c r="AW1763" s="6">
        <f>SUMIF(AX$129:AX$159,$D1763,AZ$129:AZ$159)</f>
        <v>0</v>
      </c>
      <c r="AX1763" s="9"/>
      <c r="AY1763" s="10"/>
      <c r="AZ1763" s="11"/>
      <c r="BA1763" s="6">
        <f>SUMIF(BB$129:BB$159,$D1763,BD$129:BD$159)</f>
        <v>0</v>
      </c>
      <c r="BB1763" s="9"/>
      <c r="BC1763" s="10"/>
      <c r="BD1763" s="11"/>
      <c r="BE1763" s="6">
        <f>SUMIF(BF$129:BF$159,$D1763,BH$129:BH$159)</f>
        <v>0</v>
      </c>
      <c r="BF1763" s="9"/>
      <c r="BG1763" s="10"/>
      <c r="BH1763" s="11"/>
      <c r="BI1763" s="6">
        <f>SUMIF(BJ$129:BJ$159,$D1763,BL$129:BL$159)</f>
        <v>0</v>
      </c>
      <c r="BJ1763" s="9"/>
      <c r="BK1763" s="10"/>
      <c r="BL1763" s="11"/>
      <c r="BM1763" s="6">
        <f>SUMIF(BN$129:BN$159,$D1763,BP$129:BP$159)</f>
        <v>0</v>
      </c>
      <c r="BN1763" s="9"/>
      <c r="BO1763" s="10"/>
      <c r="BP1763" s="11"/>
      <c r="BQ1763" s="6">
        <f>SUMIF(BR$129:BR$159,$D1763,BT$129:BT$159)</f>
        <v>0</v>
      </c>
      <c r="BR1763" s="9"/>
      <c r="BS1763" s="10"/>
      <c r="BT1763" s="11"/>
      <c r="BU1763" s="6">
        <f>SUMIF(BV$129:BV$159,$D1763,BX$129:BX$159)</f>
        <v>0</v>
      </c>
      <c r="BV1763" s="9"/>
      <c r="BW1763" s="10"/>
      <c r="BX1763" s="11"/>
      <c r="BY1763" s="6">
        <f>SUMIF(BZ$129:BZ$159,$D1763,CB$129:CB$159)</f>
        <v>0</v>
      </c>
      <c r="BZ1763" s="9"/>
      <c r="CA1763" s="10"/>
      <c r="CB1763" s="11"/>
      <c r="CC1763" s="6">
        <f>SUMIF(CD$129:CD$159,$D1763,CF$129:CF$159)</f>
        <v>0</v>
      </c>
      <c r="CD1763" s="9"/>
      <c r="CE1763" s="10"/>
      <c r="CF1763" s="11"/>
      <c r="CG1763" s="6">
        <f>SUMIF(CH$129:CH$159,$D1763,CJ$129:CJ$159)</f>
        <v>0</v>
      </c>
      <c r="CH1763" s="9"/>
      <c r="CI1763" s="10"/>
      <c r="CJ1763" s="11"/>
      <c r="CK1763" s="6">
        <f>SUMIF(CL$129:CL$159,$D1763,CN$129:CN$159)</f>
        <v>0</v>
      </c>
      <c r="CL1763" s="9"/>
      <c r="CM1763" s="10"/>
      <c r="CN1763" s="11"/>
      <c r="CO1763" s="6">
        <f>SUMIF(CP$129:CP$159,$D1763,CR$129:CR$159)</f>
        <v>0</v>
      </c>
      <c r="CP1763" s="9"/>
      <c r="CQ1763" s="10"/>
      <c r="CR1763" s="11"/>
      <c r="CS1763" s="6">
        <f>SUMIF(CT$129:CT$159,$D1763,CV$129:CV$159)</f>
        <v>0</v>
      </c>
      <c r="CT1763" s="9"/>
      <c r="CU1763" s="10"/>
      <c r="CV1763" s="11"/>
      <c r="CW1763" s="6">
        <f>SUMIF(CX$129:CX$159,$D1763,CZ$129:CZ$159)</f>
        <v>0</v>
      </c>
      <c r="CX1763" s="9"/>
      <c r="CY1763" s="10"/>
      <c r="CZ1763" s="11"/>
      <c r="DA1763" s="6">
        <f>SUMIF(DB$129:DB$159,$D1763,DD$129:DD$159)</f>
        <v>0</v>
      </c>
      <c r="DB1763" s="9"/>
      <c r="DC1763" s="10"/>
      <c r="DD1763" s="11"/>
      <c r="DE1763" s="6">
        <f>SUMIF(DF$129:DF$159,$D1763,DH$129:DH$159)</f>
        <v>0</v>
      </c>
      <c r="DF1763" s="9"/>
      <c r="DG1763" s="10"/>
      <c r="DH1763" s="11"/>
      <c r="DI1763" s="6">
        <f>SUMIF(DJ$129:DJ$159,$D1763,DL$129:DL$159)</f>
        <v>0</v>
      </c>
      <c r="DJ1763" s="9"/>
      <c r="DK1763" s="10"/>
      <c r="DL1763" s="11"/>
      <c r="DM1763" s="6">
        <f>SUMIF(DN$129:DN$159,$D1763,DP$129:DP$159)</f>
        <v>0</v>
      </c>
      <c r="DN1763" s="9"/>
      <c r="DO1763" s="10"/>
      <c r="DP1763" s="11"/>
      <c r="DQ1763" s="6">
        <f>SUMIF(DR$129:DR$159,$D1763,DT$129:DT$159)</f>
        <v>0</v>
      </c>
      <c r="DR1763" s="9"/>
      <c r="DS1763" s="10"/>
      <c r="DT1763" s="11"/>
      <c r="DU1763" s="6">
        <f>SUMIF(DV$129:DV$159,$D1763,DX$129:DX$159)</f>
        <v>0</v>
      </c>
      <c r="DV1763" s="9"/>
      <c r="DW1763" s="10"/>
      <c r="DX1763" s="11"/>
      <c r="DY1763" s="6">
        <f>SUMIF(DZ$129:DZ$159,$D1763,EB$129:EB$159)</f>
        <v>0</v>
      </c>
      <c r="DZ1763" s="9"/>
      <c r="EA1763" s="10"/>
      <c r="EB1763" s="11"/>
      <c r="EC1763" s="6">
        <f>SUMIF(ED$129:ED$159,$D1763,EF$129:EF$159)</f>
        <v>0</v>
      </c>
      <c r="ED1763" s="9"/>
      <c r="EE1763" s="10"/>
      <c r="EF1763" s="11"/>
      <c r="EG1763" s="6">
        <f>SUMIF(EH$129:EH$159,$D1763,EJ$129:EJ$159)</f>
        <v>0</v>
      </c>
      <c r="EH1763" s="9"/>
      <c r="EI1763" s="10"/>
      <c r="EJ1763" s="11"/>
      <c r="EK1763" s="6">
        <f>SUMIF(EL$129:EL$159,$D1763,EN$129:EN$159)</f>
        <v>0</v>
      </c>
      <c r="EL1763" s="9"/>
      <c r="EM1763" s="10"/>
      <c r="EN1763" s="11"/>
      <c r="EO1763" s="6">
        <f>SUMIF(EP$129:EP$159,$D1763,ER$129:ER$159)</f>
        <v>0</v>
      </c>
      <c r="EP1763" s="9"/>
      <c r="EQ1763" s="10"/>
      <c r="ER1763" s="11"/>
      <c r="ES1763" s="6">
        <f>SUMIF(ET$129:ET$159,$D1763,EV$129:EV$159)</f>
        <v>0</v>
      </c>
      <c r="ET1763" s="9"/>
      <c r="EU1763" s="10"/>
      <c r="EV1763" s="11"/>
      <c r="EW1763" s="6">
        <f>SUMIF(EX$129:EX$159,$D1763,EZ$129:EZ$159)</f>
        <v>0</v>
      </c>
      <c r="EX1763" s="9"/>
      <c r="EY1763" s="10"/>
      <c r="EZ1763" s="11"/>
      <c r="FA1763" s="6">
        <f>SUMIF(FB$129:FB$159,$D1763,FD$129:FD$159)</f>
        <v>0</v>
      </c>
      <c r="FB1763" s="9"/>
      <c r="FC1763" s="10"/>
      <c r="FD1763" s="11"/>
      <c r="FE1763" s="6">
        <f>SUMIF(FF$129:FF$159,$D1763,FH$129:FH$159)</f>
        <v>0</v>
      </c>
      <c r="FF1763" s="9"/>
      <c r="FG1763" s="10"/>
      <c r="FH1763" s="11"/>
      <c r="FI1763" s="6">
        <f>SUMIF(FJ$129:FJ$159,$D1763,FL$129:FL$159)</f>
        <v>0</v>
      </c>
      <c r="FJ1763" s="9"/>
      <c r="FK1763" s="10"/>
      <c r="FL1763" s="11"/>
      <c r="FM1763" s="6">
        <f>SUMIF(FN$129:FN$159,$D1763,FP$129:FP$159)</f>
        <v>0</v>
      </c>
      <c r="FN1763" s="9"/>
      <c r="FO1763" s="10"/>
      <c r="FP1763" s="11"/>
      <c r="FQ1763" s="6">
        <f>SUMIF(FR$129:FR$159,$D1763,FT$129:FT$159)</f>
        <v>0</v>
      </c>
      <c r="FR1763" s="9"/>
      <c r="FS1763" s="10"/>
      <c r="FT1763" s="11"/>
      <c r="FU1763" s="6">
        <f>SUMIF(FV$129:FV$159,$D1763,FX$129:FX$159)</f>
        <v>0</v>
      </c>
      <c r="FV1763" s="9"/>
      <c r="FW1763" s="10"/>
      <c r="FX1763" s="11"/>
      <c r="FY1763" s="6">
        <f>SUMIF(FZ$129:FZ$159,$D1763,GB$129:GB$159)</f>
        <v>0</v>
      </c>
      <c r="FZ1763" s="9"/>
      <c r="GA1763" s="10"/>
      <c r="GB1763" s="11"/>
      <c r="GC1763" s="6">
        <f>SUMIF(GD$129:GD$159,$D1763,GF$129:GF$159)</f>
        <v>0</v>
      </c>
      <c r="GD1763" s="9"/>
      <c r="GE1763" s="10"/>
      <c r="GF1763" s="11"/>
      <c r="GG1763" s="6">
        <f>SUMIF(GH$129:GH$159,$D1763,GJ$129:GJ$159)</f>
        <v>0</v>
      </c>
      <c r="GH1763" s="9"/>
      <c r="GI1763" s="10"/>
      <c r="GJ1763" s="11"/>
      <c r="GK1763" s="6">
        <f>SUMIF(GL$129:GL$159,$D1763,GN$129:GN$159)</f>
        <v>0</v>
      </c>
      <c r="GL1763" s="9"/>
      <c r="GM1763" s="10"/>
      <c r="GN1763" s="11"/>
      <c r="GO1763" s="6">
        <f>SUMIF(GP$129:GP$159,$D1763,GR$129:GR$159)</f>
        <v>0</v>
      </c>
      <c r="GP1763" s="9"/>
      <c r="GQ1763" s="10"/>
      <c r="GR1763" s="11"/>
      <c r="GS1763" s="6">
        <f>SUMIF(GT$129:GT$159,$D1763,GV$129:GV$159)</f>
        <v>0</v>
      </c>
      <c r="GT1763" s="9"/>
      <c r="GU1763" s="10"/>
      <c r="GV1763" s="20"/>
      <c r="GW1763" s="19">
        <f t="shared" si="40"/>
        <v>0</v>
      </c>
      <c r="GX1763" s="472"/>
      <c r="GY1763" s="473"/>
    </row>
    <row r="1764" spans="1:207" ht="15.75">
      <c r="A1764" s="244" t="s">
        <v>80</v>
      </c>
      <c r="B1764" s="475"/>
      <c r="C1764" s="287" t="s">
        <v>152</v>
      </c>
      <c r="D1764" s="237" t="s">
        <v>119</v>
      </c>
      <c r="E1764" s="206">
        <f>SUMIF(F$160:F$190,$D1764,H$160:H$190)</f>
        <v>0</v>
      </c>
      <c r="F1764" s="9"/>
      <c r="G1764" s="10"/>
      <c r="H1764" s="11"/>
      <c r="I1764" s="6">
        <f>SUMIF(J$160:J$190,$D1764,L$160:L$190)</f>
        <v>0</v>
      </c>
      <c r="J1764" s="9"/>
      <c r="K1764" s="10"/>
      <c r="L1764" s="11"/>
      <c r="M1764" s="6">
        <f>SUMIF(N$160:N$190,$D1764,P$160:P$190)</f>
        <v>0</v>
      </c>
      <c r="N1764" s="9"/>
      <c r="O1764" s="10"/>
      <c r="P1764" s="11"/>
      <c r="Q1764" s="6">
        <f>SUMIF(R$160:R$190,$D1764,T$160:T$190)</f>
        <v>0</v>
      </c>
      <c r="R1764" s="9"/>
      <c r="S1764" s="10"/>
      <c r="T1764" s="11"/>
      <c r="U1764" s="6">
        <f>SUMIF(V$160:V$190,$D1764,X$160:X$190)</f>
        <v>0</v>
      </c>
      <c r="V1764" s="9"/>
      <c r="W1764" s="10"/>
      <c r="X1764" s="11"/>
      <c r="Y1764" s="6">
        <f>SUMIF(Z$160:Z$190,$D1764,AB$160:AB$190)</f>
        <v>0</v>
      </c>
      <c r="Z1764" s="9"/>
      <c r="AA1764" s="10"/>
      <c r="AB1764" s="11"/>
      <c r="AC1764" s="6">
        <f>SUMIF(AD$160:AD$190,$D1764,AF$160:AF$190)</f>
        <v>0</v>
      </c>
      <c r="AD1764" s="9"/>
      <c r="AE1764" s="10"/>
      <c r="AF1764" s="11"/>
      <c r="AG1764" s="6">
        <f>SUMIF(AH$160:AH$190,$D1764,AJ$160:AJ$190)</f>
        <v>0</v>
      </c>
      <c r="AH1764" s="9"/>
      <c r="AI1764" s="10"/>
      <c r="AJ1764" s="11"/>
      <c r="AK1764" s="6">
        <f>SUMIF(AL$160:AL$190,$D1764,AN$160:AN$190)</f>
        <v>0</v>
      </c>
      <c r="AL1764" s="9"/>
      <c r="AM1764" s="10"/>
      <c r="AN1764" s="11"/>
      <c r="AO1764" s="6">
        <f>SUMIF(AP$160:AP$190,$D1764,AR$160:AR$190)</f>
        <v>0</v>
      </c>
      <c r="AP1764" s="9"/>
      <c r="AQ1764" s="10"/>
      <c r="AR1764" s="11"/>
      <c r="AS1764" s="6">
        <f>SUMIF(AT$160:AT$190,$D1764,AV$160:AV$190)</f>
        <v>0</v>
      </c>
      <c r="AT1764" s="9"/>
      <c r="AU1764" s="10"/>
      <c r="AV1764" s="11"/>
      <c r="AW1764" s="6">
        <f>SUMIF(AX$160:AX$190,$D1764,AZ$160:AZ$190)</f>
        <v>0</v>
      </c>
      <c r="AX1764" s="9"/>
      <c r="AY1764" s="10"/>
      <c r="AZ1764" s="11"/>
      <c r="BA1764" s="6">
        <f>SUMIF(BB$160:BB$190,$D1764,BD$160:BD$190)</f>
        <v>0</v>
      </c>
      <c r="BB1764" s="9"/>
      <c r="BC1764" s="10"/>
      <c r="BD1764" s="11"/>
      <c r="BE1764" s="6">
        <f>SUMIF(BF$160:BF$190,$D1764,BH$160:BH$190)</f>
        <v>0</v>
      </c>
      <c r="BF1764" s="9"/>
      <c r="BG1764" s="10"/>
      <c r="BH1764" s="11"/>
      <c r="BI1764" s="6">
        <f>SUMIF(BJ$160:BJ$190,$D1764,BL$160:BL$190)</f>
        <v>0</v>
      </c>
      <c r="BJ1764" s="9"/>
      <c r="BK1764" s="10"/>
      <c r="BL1764" s="11"/>
      <c r="BM1764" s="6">
        <f>SUMIF(BN$160:BN$190,$D1764,BP$160:BP$190)</f>
        <v>0</v>
      </c>
      <c r="BN1764" s="9"/>
      <c r="BO1764" s="10"/>
      <c r="BP1764" s="11"/>
      <c r="BQ1764" s="6">
        <f>SUMIF(BR$160:BR$190,$D1764,BT$160:BT$190)</f>
        <v>0</v>
      </c>
      <c r="BR1764" s="9"/>
      <c r="BS1764" s="10"/>
      <c r="BT1764" s="11"/>
      <c r="BU1764" s="6">
        <f>SUMIF(BV$160:BV$190,$D1764,BX$160:BX$190)</f>
        <v>0</v>
      </c>
      <c r="BV1764" s="9"/>
      <c r="BW1764" s="10"/>
      <c r="BX1764" s="11"/>
      <c r="BY1764" s="6">
        <f>SUMIF(BZ$160:BZ$190,$D1764,CB$160:CB$190)</f>
        <v>0</v>
      </c>
      <c r="BZ1764" s="9"/>
      <c r="CA1764" s="10"/>
      <c r="CB1764" s="11"/>
      <c r="CC1764" s="6">
        <f>SUMIF(CD$160:CD$190,$D1764,CF$160:CF$190)</f>
        <v>0</v>
      </c>
      <c r="CD1764" s="9"/>
      <c r="CE1764" s="10"/>
      <c r="CF1764" s="11"/>
      <c r="CG1764" s="6">
        <f>SUMIF(CH$160:CH$190,$D1764,CJ$160:CJ$190)</f>
        <v>0</v>
      </c>
      <c r="CH1764" s="9"/>
      <c r="CI1764" s="10"/>
      <c r="CJ1764" s="11"/>
      <c r="CK1764" s="6">
        <f>SUMIF(CL$160:CL$190,$D1764,CN$160:CN$190)</f>
        <v>0</v>
      </c>
      <c r="CL1764" s="9"/>
      <c r="CM1764" s="10"/>
      <c r="CN1764" s="11"/>
      <c r="CO1764" s="6">
        <f>SUMIF(CP$160:CP$190,$D1764,CR$160:CR$190)</f>
        <v>0</v>
      </c>
      <c r="CP1764" s="9"/>
      <c r="CQ1764" s="10"/>
      <c r="CR1764" s="11"/>
      <c r="CS1764" s="6">
        <f>SUMIF(CT$160:CT$190,$D1764,CV$160:CV$190)</f>
        <v>0</v>
      </c>
      <c r="CT1764" s="9"/>
      <c r="CU1764" s="10"/>
      <c r="CV1764" s="11"/>
      <c r="CW1764" s="6">
        <f>SUMIF(CX$160:CX$190,$D1764,CZ$160:CZ$190)</f>
        <v>0</v>
      </c>
      <c r="CX1764" s="9"/>
      <c r="CY1764" s="10"/>
      <c r="CZ1764" s="11"/>
      <c r="DA1764" s="6">
        <f>SUMIF(DB$160:DB$190,$D1764,DD$160:DD$190)</f>
        <v>0</v>
      </c>
      <c r="DB1764" s="9"/>
      <c r="DC1764" s="10"/>
      <c r="DD1764" s="11"/>
      <c r="DE1764" s="6">
        <f>SUMIF(DF$160:DF$190,$D1764,DH$160:DH$190)</f>
        <v>0</v>
      </c>
      <c r="DF1764" s="9"/>
      <c r="DG1764" s="10"/>
      <c r="DH1764" s="11"/>
      <c r="DI1764" s="6">
        <f>SUMIF(DJ$160:DJ$190,$D1764,DL$160:DL$190)</f>
        <v>0</v>
      </c>
      <c r="DJ1764" s="9"/>
      <c r="DK1764" s="10"/>
      <c r="DL1764" s="11"/>
      <c r="DM1764" s="6">
        <f>SUMIF(DN$160:DN$190,$D1764,DP$160:DP$190)</f>
        <v>0</v>
      </c>
      <c r="DN1764" s="9"/>
      <c r="DO1764" s="10"/>
      <c r="DP1764" s="11"/>
      <c r="DQ1764" s="6">
        <f>SUMIF(DR$160:DR$190,$D1764,DT$160:DT$190)</f>
        <v>0</v>
      </c>
      <c r="DR1764" s="9"/>
      <c r="DS1764" s="10"/>
      <c r="DT1764" s="11"/>
      <c r="DU1764" s="6">
        <f>SUMIF(DV$160:DV$190,$D1764,DX$160:DX$190)</f>
        <v>0</v>
      </c>
      <c r="DV1764" s="9"/>
      <c r="DW1764" s="10"/>
      <c r="DX1764" s="11"/>
      <c r="DY1764" s="6">
        <f>SUMIF(DZ$160:DZ$190,$D1764,EB$160:EB$190)</f>
        <v>0</v>
      </c>
      <c r="DZ1764" s="9"/>
      <c r="EA1764" s="10"/>
      <c r="EB1764" s="11"/>
      <c r="EC1764" s="6">
        <f>SUMIF(ED$160:ED$190,$D1764,EF$160:EF$190)</f>
        <v>0</v>
      </c>
      <c r="ED1764" s="9"/>
      <c r="EE1764" s="10"/>
      <c r="EF1764" s="11"/>
      <c r="EG1764" s="6">
        <f>SUMIF(EH$160:EH$190,$D1764,EJ$160:EJ$190)</f>
        <v>0</v>
      </c>
      <c r="EH1764" s="9"/>
      <c r="EI1764" s="10"/>
      <c r="EJ1764" s="11"/>
      <c r="EK1764" s="6">
        <f>SUMIF(EL$160:EL$190,$D1764,EN$160:EN$190)</f>
        <v>0</v>
      </c>
      <c r="EL1764" s="9"/>
      <c r="EM1764" s="10"/>
      <c r="EN1764" s="11"/>
      <c r="EO1764" s="6">
        <f>SUMIF(EP$160:EP$190,$D1764,ER$160:ER$190)</f>
        <v>0</v>
      </c>
      <c r="EP1764" s="9"/>
      <c r="EQ1764" s="10"/>
      <c r="ER1764" s="11"/>
      <c r="ES1764" s="6">
        <f>SUMIF(ET$160:ET$190,$D1764,EV$160:EV$190)</f>
        <v>0</v>
      </c>
      <c r="ET1764" s="9"/>
      <c r="EU1764" s="10"/>
      <c r="EV1764" s="11"/>
      <c r="EW1764" s="6">
        <f>SUMIF(EX$160:EX$190,$D1764,EZ$160:EZ$190)</f>
        <v>0</v>
      </c>
      <c r="EX1764" s="9"/>
      <c r="EY1764" s="10"/>
      <c r="EZ1764" s="11"/>
      <c r="FA1764" s="6">
        <f>SUMIF(FB$160:FB$190,$D1764,FD$160:FD$190)</f>
        <v>0</v>
      </c>
      <c r="FB1764" s="9"/>
      <c r="FC1764" s="10"/>
      <c r="FD1764" s="11"/>
      <c r="FE1764" s="6">
        <f>SUMIF(FF$160:FF$190,$D1764,FH$160:FH$190)</f>
        <v>0</v>
      </c>
      <c r="FF1764" s="9"/>
      <c r="FG1764" s="10"/>
      <c r="FH1764" s="11"/>
      <c r="FI1764" s="6">
        <f>SUMIF(FJ$160:FJ$190,$D1764,FL$160:FL$190)</f>
        <v>0</v>
      </c>
      <c r="FJ1764" s="9"/>
      <c r="FK1764" s="10"/>
      <c r="FL1764" s="11"/>
      <c r="FM1764" s="6">
        <f>SUMIF(FN$160:FN$190,$D1764,FP$160:FP$190)</f>
        <v>0</v>
      </c>
      <c r="FN1764" s="9"/>
      <c r="FO1764" s="10"/>
      <c r="FP1764" s="11"/>
      <c r="FQ1764" s="6">
        <f>SUMIF(FR$160:FR$190,$D1764,FT$160:FT$190)</f>
        <v>0</v>
      </c>
      <c r="FR1764" s="9"/>
      <c r="FS1764" s="10"/>
      <c r="FT1764" s="11"/>
      <c r="FU1764" s="6">
        <f>SUMIF(FV$160:FV$190,$D1764,FX$160:FX$190)</f>
        <v>0</v>
      </c>
      <c r="FV1764" s="9"/>
      <c r="FW1764" s="10"/>
      <c r="FX1764" s="11"/>
      <c r="FY1764" s="6">
        <f>SUMIF(FZ$160:FZ$190,$D1764,GB$160:GB$190)</f>
        <v>0</v>
      </c>
      <c r="FZ1764" s="9"/>
      <c r="GA1764" s="10"/>
      <c r="GB1764" s="11"/>
      <c r="GC1764" s="6">
        <f>SUMIF(GD$160:GD$190,$D1764,GF$160:GF$190)</f>
        <v>0</v>
      </c>
      <c r="GD1764" s="9"/>
      <c r="GE1764" s="10"/>
      <c r="GF1764" s="11"/>
      <c r="GG1764" s="6">
        <f>SUMIF(GH$160:GH$190,$D1764,GJ$160:GJ$190)</f>
        <v>0</v>
      </c>
      <c r="GH1764" s="9"/>
      <c r="GI1764" s="10"/>
      <c r="GJ1764" s="11"/>
      <c r="GK1764" s="6">
        <f>SUMIF(GL$160:GL$190,$D1764,GN$160:GN$190)</f>
        <v>0</v>
      </c>
      <c r="GL1764" s="9"/>
      <c r="GM1764" s="10"/>
      <c r="GN1764" s="11"/>
      <c r="GO1764" s="6">
        <f>SUMIF(GP$160:GP$190,$D1764,GR$160:GR$190)</f>
        <v>0</v>
      </c>
      <c r="GP1764" s="9"/>
      <c r="GQ1764" s="10"/>
      <c r="GR1764" s="11"/>
      <c r="GS1764" s="6">
        <f>SUMIF(GT$160:GT$190,$D1764,GV$160:GV$190)</f>
        <v>0</v>
      </c>
      <c r="GT1764" s="9"/>
      <c r="GU1764" s="10"/>
      <c r="GV1764" s="20"/>
      <c r="GW1764" s="19">
        <f t="shared" si="40"/>
        <v>0</v>
      </c>
      <c r="GX1764" s="472"/>
      <c r="GY1764" s="473"/>
    </row>
    <row r="1765" spans="1:207" ht="15.75">
      <c r="A1765" s="244" t="s">
        <v>81</v>
      </c>
      <c r="B1765" s="475"/>
      <c r="C1765" s="287" t="s">
        <v>152</v>
      </c>
      <c r="D1765" s="237" t="s">
        <v>119</v>
      </c>
      <c r="E1765" s="206">
        <f>SUMIF(F$191:F$221,$D1765,H$191:H$221)</f>
        <v>0</v>
      </c>
      <c r="F1765" s="9"/>
      <c r="G1765" s="10"/>
      <c r="H1765" s="11"/>
      <c r="I1765" s="6">
        <f>SUMIF(J$191:J$221,$D1765,L$191:L$221)</f>
        <v>0</v>
      </c>
      <c r="J1765" s="9"/>
      <c r="K1765" s="10"/>
      <c r="L1765" s="11"/>
      <c r="M1765" s="6">
        <f>SUMIF(N$191:N$221,$D1765,P$191:P$221)</f>
        <v>0</v>
      </c>
      <c r="N1765" s="9"/>
      <c r="O1765" s="10"/>
      <c r="P1765" s="11"/>
      <c r="Q1765" s="6">
        <f>SUMIF(R$191:R$221,$D1765,T$191:T$221)</f>
        <v>0</v>
      </c>
      <c r="R1765" s="9"/>
      <c r="S1765" s="10"/>
      <c r="T1765" s="11"/>
      <c r="U1765" s="6">
        <f>SUMIF(V$191:V$221,$D1765,X$191:X$221)</f>
        <v>0</v>
      </c>
      <c r="V1765" s="9"/>
      <c r="W1765" s="10"/>
      <c r="X1765" s="11"/>
      <c r="Y1765" s="6">
        <f>SUMIF(Z$191:Z$221,$D1765,AB$191:AB$221)</f>
        <v>0</v>
      </c>
      <c r="Z1765" s="9"/>
      <c r="AA1765" s="10"/>
      <c r="AB1765" s="11"/>
      <c r="AC1765" s="6">
        <f>SUMIF(AD$191:AD$221,$D1765,AF$191:AF$221)</f>
        <v>0</v>
      </c>
      <c r="AD1765" s="9"/>
      <c r="AE1765" s="10"/>
      <c r="AF1765" s="11"/>
      <c r="AG1765" s="6">
        <f>SUMIF(AH$191:AH$221,$D1765,AJ$191:AJ$221)</f>
        <v>0</v>
      </c>
      <c r="AH1765" s="9"/>
      <c r="AI1765" s="10"/>
      <c r="AJ1765" s="11"/>
      <c r="AK1765" s="6">
        <f>SUMIF(AL$191:AL$221,$D1765,AN$191:AN$221)</f>
        <v>0</v>
      </c>
      <c r="AL1765" s="9"/>
      <c r="AM1765" s="10"/>
      <c r="AN1765" s="11"/>
      <c r="AO1765" s="6">
        <f>SUMIF(AP$191:AP$221,$D1765,AR$191:AR$221)</f>
        <v>0</v>
      </c>
      <c r="AP1765" s="9"/>
      <c r="AQ1765" s="10"/>
      <c r="AR1765" s="11"/>
      <c r="AS1765" s="6">
        <f>SUMIF(AT$191:AT$221,$D1765,AV$191:AV$221)</f>
        <v>0</v>
      </c>
      <c r="AT1765" s="9"/>
      <c r="AU1765" s="10"/>
      <c r="AV1765" s="11"/>
      <c r="AW1765" s="6">
        <f>SUMIF(AX$191:AX$221,$D1765,AZ$191:AZ$221)</f>
        <v>0</v>
      </c>
      <c r="AX1765" s="9"/>
      <c r="AY1765" s="10"/>
      <c r="AZ1765" s="11"/>
      <c r="BA1765" s="6">
        <f>SUMIF(BB$191:BB$221,$D1765,BD$191:BD$221)</f>
        <v>0</v>
      </c>
      <c r="BB1765" s="9"/>
      <c r="BC1765" s="10"/>
      <c r="BD1765" s="11"/>
      <c r="BE1765" s="6">
        <f>SUMIF(BF$191:BF$221,$D1765,BH$191:BH$221)</f>
        <v>0</v>
      </c>
      <c r="BF1765" s="9"/>
      <c r="BG1765" s="10"/>
      <c r="BH1765" s="11"/>
      <c r="BI1765" s="6">
        <f>SUMIF(BJ$191:BJ$221,$D1765,BL$191:BL$221)</f>
        <v>0</v>
      </c>
      <c r="BJ1765" s="9"/>
      <c r="BK1765" s="10"/>
      <c r="BL1765" s="11"/>
      <c r="BM1765" s="6">
        <f>SUMIF(BN$191:BN$221,$D1765,BP$191:BP$221)</f>
        <v>0</v>
      </c>
      <c r="BN1765" s="9"/>
      <c r="BO1765" s="10"/>
      <c r="BP1765" s="11"/>
      <c r="BQ1765" s="6">
        <f>SUMIF(BR$191:BR$221,$D1765,BT$191:BT$221)</f>
        <v>0</v>
      </c>
      <c r="BR1765" s="9"/>
      <c r="BS1765" s="10"/>
      <c r="BT1765" s="11"/>
      <c r="BU1765" s="6">
        <f>SUMIF(BV$191:BV$221,$D1765,BX$191:BX$221)</f>
        <v>0</v>
      </c>
      <c r="BV1765" s="9"/>
      <c r="BW1765" s="10"/>
      <c r="BX1765" s="11"/>
      <c r="BY1765" s="6">
        <f>SUMIF(BZ$191:BZ$221,$D1765,CB$191:CB$221)</f>
        <v>0</v>
      </c>
      <c r="BZ1765" s="9"/>
      <c r="CA1765" s="10"/>
      <c r="CB1765" s="11"/>
      <c r="CC1765" s="6">
        <f>SUMIF(CD$191:CD$221,$D1765,CF$191:CF$221)</f>
        <v>0</v>
      </c>
      <c r="CD1765" s="9"/>
      <c r="CE1765" s="10"/>
      <c r="CF1765" s="11"/>
      <c r="CG1765" s="6">
        <f>SUMIF(CH$191:CH$221,$D1765,CJ$191:CJ$221)</f>
        <v>0</v>
      </c>
      <c r="CH1765" s="9"/>
      <c r="CI1765" s="10"/>
      <c r="CJ1765" s="11"/>
      <c r="CK1765" s="6">
        <f>SUMIF(CL$191:CL$221,$D1765,CN$191:CN$221)</f>
        <v>0</v>
      </c>
      <c r="CL1765" s="9"/>
      <c r="CM1765" s="10"/>
      <c r="CN1765" s="11"/>
      <c r="CO1765" s="6">
        <f>SUMIF(CP$191:CP$221,$D1765,CR$191:CR$221)</f>
        <v>0</v>
      </c>
      <c r="CP1765" s="9"/>
      <c r="CQ1765" s="10"/>
      <c r="CR1765" s="11"/>
      <c r="CS1765" s="6">
        <f>SUMIF(CT$191:CT$221,$D1765,CV$191:CV$221)</f>
        <v>0</v>
      </c>
      <c r="CT1765" s="9"/>
      <c r="CU1765" s="10"/>
      <c r="CV1765" s="11"/>
      <c r="CW1765" s="6">
        <f>SUMIF(CX$191:CX$221,$D1765,CZ$191:CZ$221)</f>
        <v>0</v>
      </c>
      <c r="CX1765" s="9"/>
      <c r="CY1765" s="10"/>
      <c r="CZ1765" s="11"/>
      <c r="DA1765" s="6">
        <f>SUMIF(DB$191:DB$221,$D1765,DD$191:DD$221)</f>
        <v>0</v>
      </c>
      <c r="DB1765" s="9"/>
      <c r="DC1765" s="10"/>
      <c r="DD1765" s="11"/>
      <c r="DE1765" s="6">
        <f>SUMIF(DF$191:DF$221,$D1765,DH$191:DH$221)</f>
        <v>0</v>
      </c>
      <c r="DF1765" s="9"/>
      <c r="DG1765" s="10"/>
      <c r="DH1765" s="11"/>
      <c r="DI1765" s="6">
        <f>SUMIF(DJ$191:DJ$221,$D1765,DL$191:DL$221)</f>
        <v>0</v>
      </c>
      <c r="DJ1765" s="9"/>
      <c r="DK1765" s="10"/>
      <c r="DL1765" s="11"/>
      <c r="DM1765" s="6">
        <f>SUMIF(DN$191:DN$221,$D1765,DP$191:DP$221)</f>
        <v>0</v>
      </c>
      <c r="DN1765" s="9"/>
      <c r="DO1765" s="10"/>
      <c r="DP1765" s="11"/>
      <c r="DQ1765" s="6">
        <f>SUMIF(DR$191:DR$221,$D1765,DT$191:DT$221)</f>
        <v>0</v>
      </c>
      <c r="DR1765" s="9"/>
      <c r="DS1765" s="10"/>
      <c r="DT1765" s="11"/>
      <c r="DU1765" s="6">
        <f>SUMIF(DV$191:DV$221,$D1765,DX$191:DX$221)</f>
        <v>0</v>
      </c>
      <c r="DV1765" s="9"/>
      <c r="DW1765" s="10"/>
      <c r="DX1765" s="11"/>
      <c r="DY1765" s="6">
        <f>SUMIF(DZ$191:DZ$221,$D1765,EB$191:EB$221)</f>
        <v>0</v>
      </c>
      <c r="DZ1765" s="9"/>
      <c r="EA1765" s="10"/>
      <c r="EB1765" s="11"/>
      <c r="EC1765" s="6">
        <f>SUMIF(ED$191:ED$221,$D1765,EF$191:EF$221)</f>
        <v>0</v>
      </c>
      <c r="ED1765" s="9"/>
      <c r="EE1765" s="10"/>
      <c r="EF1765" s="11"/>
      <c r="EG1765" s="6">
        <f>SUMIF(EH$191:EH$221,$D1765,EJ$191:EJ$221)</f>
        <v>0</v>
      </c>
      <c r="EH1765" s="9"/>
      <c r="EI1765" s="10"/>
      <c r="EJ1765" s="11"/>
      <c r="EK1765" s="6">
        <f>SUMIF(EL$191:EL$221,$D1765,EN$191:EN$221)</f>
        <v>0</v>
      </c>
      <c r="EL1765" s="9"/>
      <c r="EM1765" s="10"/>
      <c r="EN1765" s="11"/>
      <c r="EO1765" s="6">
        <f>SUMIF(EP$191:EP$221,$D1765,ER$191:ER$221)</f>
        <v>0</v>
      </c>
      <c r="EP1765" s="9"/>
      <c r="EQ1765" s="10"/>
      <c r="ER1765" s="11"/>
      <c r="ES1765" s="6">
        <f>SUMIF(ET$191:ET$221,$D1765,EV$191:EV$221)</f>
        <v>0</v>
      </c>
      <c r="ET1765" s="9"/>
      <c r="EU1765" s="10"/>
      <c r="EV1765" s="11"/>
      <c r="EW1765" s="6">
        <f>SUMIF(EX$191:EX$221,$D1765,EZ$191:EZ$221)</f>
        <v>0</v>
      </c>
      <c r="EX1765" s="9"/>
      <c r="EY1765" s="10"/>
      <c r="EZ1765" s="11"/>
      <c r="FA1765" s="6">
        <f>SUMIF(FB$191:FB$221,$D1765,FD$191:FD$221)</f>
        <v>0</v>
      </c>
      <c r="FB1765" s="9"/>
      <c r="FC1765" s="10"/>
      <c r="FD1765" s="11"/>
      <c r="FE1765" s="6">
        <f>SUMIF(FF$191:FF$221,$D1765,FH$191:FH$221)</f>
        <v>0</v>
      </c>
      <c r="FF1765" s="9"/>
      <c r="FG1765" s="10"/>
      <c r="FH1765" s="11"/>
      <c r="FI1765" s="6">
        <f>SUMIF(FJ$191:FJ$221,$D1765,FL$191:FL$221)</f>
        <v>0</v>
      </c>
      <c r="FJ1765" s="9"/>
      <c r="FK1765" s="10"/>
      <c r="FL1765" s="11"/>
      <c r="FM1765" s="6">
        <f>SUMIF(FN$191:FN$221,$D1765,FP$191:FP$221)</f>
        <v>0</v>
      </c>
      <c r="FN1765" s="9"/>
      <c r="FO1765" s="10"/>
      <c r="FP1765" s="11"/>
      <c r="FQ1765" s="6">
        <f>SUMIF(FR$191:FR$221,$D1765,FT$191:FT$221)</f>
        <v>0</v>
      </c>
      <c r="FR1765" s="9"/>
      <c r="FS1765" s="10"/>
      <c r="FT1765" s="11"/>
      <c r="FU1765" s="6">
        <f>SUMIF(FV$191:FV$221,$D1765,FX$191:FX$221)</f>
        <v>0</v>
      </c>
      <c r="FV1765" s="9"/>
      <c r="FW1765" s="10"/>
      <c r="FX1765" s="11"/>
      <c r="FY1765" s="6">
        <f>SUMIF(FZ$191:FZ$221,$D1765,GB$191:GB$221)</f>
        <v>0</v>
      </c>
      <c r="FZ1765" s="9"/>
      <c r="GA1765" s="10"/>
      <c r="GB1765" s="11"/>
      <c r="GC1765" s="6">
        <f>SUMIF(GD$191:GD$221,$D1765,GF$191:GF$221)</f>
        <v>0</v>
      </c>
      <c r="GD1765" s="9"/>
      <c r="GE1765" s="10"/>
      <c r="GF1765" s="11"/>
      <c r="GG1765" s="6">
        <f>SUMIF(GH$191:GH$221,$D1765,GJ$191:GJ$221)</f>
        <v>0</v>
      </c>
      <c r="GH1765" s="9"/>
      <c r="GI1765" s="10"/>
      <c r="GJ1765" s="11"/>
      <c r="GK1765" s="6">
        <f>SUMIF(GL$191:GL$221,$D1765,GN$191:GN$221)</f>
        <v>0</v>
      </c>
      <c r="GL1765" s="9"/>
      <c r="GM1765" s="10"/>
      <c r="GN1765" s="11"/>
      <c r="GO1765" s="6">
        <f>SUMIF(GP$191:GP$221,$D1765,GR$191:GR$221)</f>
        <v>0</v>
      </c>
      <c r="GP1765" s="9"/>
      <c r="GQ1765" s="10"/>
      <c r="GR1765" s="11"/>
      <c r="GS1765" s="6">
        <f>SUMIF(GT$191:GT$221,$D1765,GV$191:GV$221)</f>
        <v>0</v>
      </c>
      <c r="GT1765" s="9"/>
      <c r="GU1765" s="10"/>
      <c r="GV1765" s="20"/>
      <c r="GW1765" s="19">
        <f t="shared" si="40"/>
        <v>0</v>
      </c>
      <c r="GX1765" s="472"/>
      <c r="GY1765" s="473"/>
    </row>
    <row r="1766" spans="1:207" ht="15.75">
      <c r="A1766" s="244" t="s">
        <v>82</v>
      </c>
      <c r="B1766" s="475"/>
      <c r="C1766" s="287" t="s">
        <v>152</v>
      </c>
      <c r="D1766" s="237" t="s">
        <v>119</v>
      </c>
      <c r="E1766" s="206">
        <f>SUMIF(F$222:F$252,$D1766,H$222:H$252)</f>
        <v>0</v>
      </c>
      <c r="F1766" s="9"/>
      <c r="G1766" s="10"/>
      <c r="H1766" s="11"/>
      <c r="I1766" s="6">
        <f>SUMIF(J$222:J$252,$D1766,L$222:L$252)</f>
        <v>0</v>
      </c>
      <c r="J1766" s="9"/>
      <c r="K1766" s="10"/>
      <c r="L1766" s="11"/>
      <c r="M1766" s="6">
        <f>SUMIF(N$222:N$252,$D1766,P$222:P$252)</f>
        <v>0</v>
      </c>
      <c r="N1766" s="9"/>
      <c r="O1766" s="10"/>
      <c r="P1766" s="11"/>
      <c r="Q1766" s="6">
        <f>SUMIF(R$222:R$252,$D1766,T$222:T$252)</f>
        <v>0</v>
      </c>
      <c r="R1766" s="9"/>
      <c r="S1766" s="10"/>
      <c r="T1766" s="11"/>
      <c r="U1766" s="6">
        <f>SUMIF(V$222:V$252,$D1766,X$222:X$252)</f>
        <v>0</v>
      </c>
      <c r="V1766" s="9"/>
      <c r="W1766" s="10"/>
      <c r="X1766" s="11"/>
      <c r="Y1766" s="6">
        <f>SUMIF(Z$222:Z$252,$D1766,AB$222:AB$252)</f>
        <v>0</v>
      </c>
      <c r="Z1766" s="9"/>
      <c r="AA1766" s="10"/>
      <c r="AB1766" s="11"/>
      <c r="AC1766" s="6">
        <f>SUMIF(AD$222:AD$252,$D1766,AF$222:AF$252)</f>
        <v>0</v>
      </c>
      <c r="AD1766" s="9"/>
      <c r="AE1766" s="10"/>
      <c r="AF1766" s="11"/>
      <c r="AG1766" s="6">
        <f>SUMIF(AH$222:AH$252,$D1766,AJ$222:AJ$252)</f>
        <v>0</v>
      </c>
      <c r="AH1766" s="9"/>
      <c r="AI1766" s="10"/>
      <c r="AJ1766" s="11"/>
      <c r="AK1766" s="6">
        <f>SUMIF(AL$222:AL$252,$D1766,AN$222:AN$252)</f>
        <v>0</v>
      </c>
      <c r="AL1766" s="9"/>
      <c r="AM1766" s="10"/>
      <c r="AN1766" s="11"/>
      <c r="AO1766" s="6">
        <f>SUMIF(AP$222:AP$252,$D1766,AR$222:AR$252)</f>
        <v>0</v>
      </c>
      <c r="AP1766" s="9"/>
      <c r="AQ1766" s="10"/>
      <c r="AR1766" s="11"/>
      <c r="AS1766" s="6">
        <f>SUMIF(AT$222:AT$252,$D1766,AV$222:AV$252)</f>
        <v>0</v>
      </c>
      <c r="AT1766" s="9"/>
      <c r="AU1766" s="10"/>
      <c r="AV1766" s="11"/>
      <c r="AW1766" s="6">
        <f>SUMIF(AX$222:AX$252,$D1766,AZ$222:AZ$252)</f>
        <v>0</v>
      </c>
      <c r="AX1766" s="9"/>
      <c r="AY1766" s="10"/>
      <c r="AZ1766" s="11"/>
      <c r="BA1766" s="6">
        <f>SUMIF(BB$222:BB$252,$D1766,BD$222:BD$252)</f>
        <v>0</v>
      </c>
      <c r="BB1766" s="9"/>
      <c r="BC1766" s="10"/>
      <c r="BD1766" s="11"/>
      <c r="BE1766" s="6">
        <f>SUMIF(BF$222:BF$252,$D1766,BH$222:BH$252)</f>
        <v>0</v>
      </c>
      <c r="BF1766" s="9"/>
      <c r="BG1766" s="10"/>
      <c r="BH1766" s="11"/>
      <c r="BI1766" s="6">
        <f>SUMIF(BJ$222:BJ$252,$D1766,BL$222:BL$252)</f>
        <v>0</v>
      </c>
      <c r="BJ1766" s="9"/>
      <c r="BK1766" s="10"/>
      <c r="BL1766" s="11"/>
      <c r="BM1766" s="6">
        <f>SUMIF(BN$222:BN$252,$D1766,BP$222:BP$252)</f>
        <v>0</v>
      </c>
      <c r="BN1766" s="9"/>
      <c r="BO1766" s="10"/>
      <c r="BP1766" s="11"/>
      <c r="BQ1766" s="6">
        <f>SUMIF(BR$222:BR$252,$D1766,BT$222:BT$252)</f>
        <v>0</v>
      </c>
      <c r="BR1766" s="9"/>
      <c r="BS1766" s="10"/>
      <c r="BT1766" s="11"/>
      <c r="BU1766" s="6">
        <f>SUMIF(BV$222:BV$252,$D1766,BX$222:BX$252)</f>
        <v>0</v>
      </c>
      <c r="BV1766" s="9"/>
      <c r="BW1766" s="10"/>
      <c r="BX1766" s="11"/>
      <c r="BY1766" s="6">
        <f>SUMIF(BZ$222:BZ$252,$D1766,CB$222:CB$252)</f>
        <v>0</v>
      </c>
      <c r="BZ1766" s="9"/>
      <c r="CA1766" s="10"/>
      <c r="CB1766" s="11"/>
      <c r="CC1766" s="6">
        <f>SUMIF(CD$222:CD$252,$D1766,CF$222:CF$252)</f>
        <v>0</v>
      </c>
      <c r="CD1766" s="9"/>
      <c r="CE1766" s="10"/>
      <c r="CF1766" s="11"/>
      <c r="CG1766" s="6">
        <f>SUMIF(CH$222:CH$252,$D1766,CJ$222:CJ$252)</f>
        <v>0</v>
      </c>
      <c r="CH1766" s="9"/>
      <c r="CI1766" s="10"/>
      <c r="CJ1766" s="11"/>
      <c r="CK1766" s="6">
        <f>SUMIF(CL$222:CL$252,$D1766,CN$222:CN$252)</f>
        <v>0</v>
      </c>
      <c r="CL1766" s="9"/>
      <c r="CM1766" s="10"/>
      <c r="CN1766" s="11"/>
      <c r="CO1766" s="6">
        <f>SUMIF(CP$222:CP$252,$D1766,CR$222:CR$252)</f>
        <v>0</v>
      </c>
      <c r="CP1766" s="9"/>
      <c r="CQ1766" s="10"/>
      <c r="CR1766" s="11"/>
      <c r="CS1766" s="6">
        <f>SUMIF(CT$222:CT$252,$D1766,CV$222:CV$252)</f>
        <v>0</v>
      </c>
      <c r="CT1766" s="9"/>
      <c r="CU1766" s="10"/>
      <c r="CV1766" s="11"/>
      <c r="CW1766" s="6">
        <f>SUMIF(CX$222:CX$252,$D1766,CZ$222:CZ$252)</f>
        <v>0</v>
      </c>
      <c r="CX1766" s="9"/>
      <c r="CY1766" s="10"/>
      <c r="CZ1766" s="11"/>
      <c r="DA1766" s="6">
        <f>SUMIF(DB$222:DB$252,$D1766,DD$222:DD$252)</f>
        <v>0</v>
      </c>
      <c r="DB1766" s="9"/>
      <c r="DC1766" s="10"/>
      <c r="DD1766" s="11"/>
      <c r="DE1766" s="6">
        <f>SUMIF(DF$222:DF$252,$D1766,DH$222:DH$252)</f>
        <v>0</v>
      </c>
      <c r="DF1766" s="9"/>
      <c r="DG1766" s="10"/>
      <c r="DH1766" s="11"/>
      <c r="DI1766" s="6">
        <f>SUMIF(DJ$222:DJ$252,$D1766,DL$222:DL$252)</f>
        <v>0</v>
      </c>
      <c r="DJ1766" s="9"/>
      <c r="DK1766" s="10"/>
      <c r="DL1766" s="11"/>
      <c r="DM1766" s="6">
        <f>SUMIF(DN$222:DN$252,$D1766,DP$222:DP$252)</f>
        <v>0</v>
      </c>
      <c r="DN1766" s="9"/>
      <c r="DO1766" s="10"/>
      <c r="DP1766" s="11"/>
      <c r="DQ1766" s="6">
        <f>SUMIF(DR$222:DR$252,$D1766,DT$222:DT$252)</f>
        <v>0</v>
      </c>
      <c r="DR1766" s="9"/>
      <c r="DS1766" s="10"/>
      <c r="DT1766" s="11"/>
      <c r="DU1766" s="6">
        <f>SUMIF(DV$222:DV$252,$D1766,DX$222:DX$252)</f>
        <v>0</v>
      </c>
      <c r="DV1766" s="9"/>
      <c r="DW1766" s="10"/>
      <c r="DX1766" s="11"/>
      <c r="DY1766" s="6">
        <f>SUMIF(DZ$222:DZ$252,$D1766,EB$222:EB$252)</f>
        <v>0</v>
      </c>
      <c r="DZ1766" s="9"/>
      <c r="EA1766" s="10"/>
      <c r="EB1766" s="11"/>
      <c r="EC1766" s="6">
        <f>SUMIF(ED$222:ED$252,$D1766,EF$222:EF$252)</f>
        <v>0</v>
      </c>
      <c r="ED1766" s="9"/>
      <c r="EE1766" s="10"/>
      <c r="EF1766" s="11"/>
      <c r="EG1766" s="6">
        <f>SUMIF(EH$222:EH$252,$D1766,EJ$222:EJ$252)</f>
        <v>0</v>
      </c>
      <c r="EH1766" s="9"/>
      <c r="EI1766" s="10"/>
      <c r="EJ1766" s="11"/>
      <c r="EK1766" s="6">
        <f>SUMIF(EL$222:EL$252,$D1766,EN$222:EN$252)</f>
        <v>0</v>
      </c>
      <c r="EL1766" s="9"/>
      <c r="EM1766" s="10"/>
      <c r="EN1766" s="11"/>
      <c r="EO1766" s="6">
        <f>SUMIF(EP$222:EP$252,$D1766,ER$222:ER$252)</f>
        <v>0</v>
      </c>
      <c r="EP1766" s="9"/>
      <c r="EQ1766" s="10"/>
      <c r="ER1766" s="11"/>
      <c r="ES1766" s="6">
        <f>SUMIF(ET$222:ET$252,$D1766,EV$222:EV$252)</f>
        <v>0</v>
      </c>
      <c r="ET1766" s="9"/>
      <c r="EU1766" s="10"/>
      <c r="EV1766" s="11"/>
      <c r="EW1766" s="6">
        <f>SUMIF(EX$222:EX$252,$D1766,EZ$222:EZ$252)</f>
        <v>0</v>
      </c>
      <c r="EX1766" s="9"/>
      <c r="EY1766" s="10"/>
      <c r="EZ1766" s="11"/>
      <c r="FA1766" s="6">
        <f>SUMIF(FB$222:FB$252,$D1766,FD$222:FD$252)</f>
        <v>0</v>
      </c>
      <c r="FB1766" s="9"/>
      <c r="FC1766" s="10"/>
      <c r="FD1766" s="11"/>
      <c r="FE1766" s="6">
        <f>SUMIF(FF$222:FF$252,$D1766,FH$222:FH$252)</f>
        <v>0</v>
      </c>
      <c r="FF1766" s="9"/>
      <c r="FG1766" s="10"/>
      <c r="FH1766" s="11"/>
      <c r="FI1766" s="6">
        <f>SUMIF(FJ$222:FJ$252,$D1766,FL$222:FL$252)</f>
        <v>0</v>
      </c>
      <c r="FJ1766" s="9"/>
      <c r="FK1766" s="10"/>
      <c r="FL1766" s="11"/>
      <c r="FM1766" s="6">
        <f>SUMIF(FN$222:FN$252,$D1766,FP$222:FP$252)</f>
        <v>0</v>
      </c>
      <c r="FN1766" s="9"/>
      <c r="FO1766" s="10"/>
      <c r="FP1766" s="11"/>
      <c r="FQ1766" s="6">
        <f>SUMIF(FR$222:FR$252,$D1766,FT$222:FT$252)</f>
        <v>0</v>
      </c>
      <c r="FR1766" s="9"/>
      <c r="FS1766" s="10"/>
      <c r="FT1766" s="11"/>
      <c r="FU1766" s="6">
        <f>SUMIF(FV$222:FV$252,$D1766,FX$222:FX$252)</f>
        <v>0</v>
      </c>
      <c r="FV1766" s="9"/>
      <c r="FW1766" s="10"/>
      <c r="FX1766" s="11"/>
      <c r="FY1766" s="6">
        <f>SUMIF(FZ$222:FZ$252,$D1766,GB$222:GB$252)</f>
        <v>0</v>
      </c>
      <c r="FZ1766" s="9"/>
      <c r="GA1766" s="10"/>
      <c r="GB1766" s="11"/>
      <c r="GC1766" s="6">
        <f>SUMIF(GD$222:GD$252,$D1766,GF$222:GF$252)</f>
        <v>0</v>
      </c>
      <c r="GD1766" s="9"/>
      <c r="GE1766" s="10"/>
      <c r="GF1766" s="11"/>
      <c r="GG1766" s="6">
        <f>SUMIF(GH$222:GH$252,$D1766,GJ$222:GJ$252)</f>
        <v>0</v>
      </c>
      <c r="GH1766" s="9"/>
      <c r="GI1766" s="10"/>
      <c r="GJ1766" s="11"/>
      <c r="GK1766" s="6">
        <f>SUMIF(GL$222:GL$252,$D1766,GN$222:GN$252)</f>
        <v>0</v>
      </c>
      <c r="GL1766" s="9"/>
      <c r="GM1766" s="10"/>
      <c r="GN1766" s="11"/>
      <c r="GO1766" s="6">
        <f>SUMIF(GP$222:GP$252,$D1766,GR$222:GR$252)</f>
        <v>0</v>
      </c>
      <c r="GP1766" s="9"/>
      <c r="GQ1766" s="10"/>
      <c r="GR1766" s="11"/>
      <c r="GS1766" s="6">
        <f>SUMIF(GT$222:GT$252,$D1766,GV$222:GV$252)</f>
        <v>0</v>
      </c>
      <c r="GT1766" s="9"/>
      <c r="GU1766" s="10"/>
      <c r="GV1766" s="20"/>
      <c r="GW1766" s="19">
        <f t="shared" si="40"/>
        <v>0</v>
      </c>
      <c r="GX1766" s="472"/>
      <c r="GY1766" s="473"/>
    </row>
    <row r="1767" spans="1:207" ht="15.75">
      <c r="A1767" s="244" t="s">
        <v>83</v>
      </c>
      <c r="B1767" s="475"/>
      <c r="C1767" s="287" t="s">
        <v>152</v>
      </c>
      <c r="D1767" s="237" t="s">
        <v>119</v>
      </c>
      <c r="E1767" s="206">
        <f>SUMIF(F$253:F$283,$D1767,H$253:H$283)</f>
        <v>0</v>
      </c>
      <c r="F1767" s="9"/>
      <c r="G1767" s="10"/>
      <c r="H1767" s="11"/>
      <c r="I1767" s="6">
        <f>SUMIF(J$253:J$283,$D1767,L$253:L$283)</f>
        <v>0</v>
      </c>
      <c r="J1767" s="9"/>
      <c r="K1767" s="10"/>
      <c r="L1767" s="11"/>
      <c r="M1767" s="6">
        <f>SUMIF(N$253:N$283,$D1767,P$253:P$283)</f>
        <v>0</v>
      </c>
      <c r="N1767" s="9"/>
      <c r="O1767" s="10"/>
      <c r="P1767" s="11"/>
      <c r="Q1767" s="6">
        <f>SUMIF(R$253:R$283,$D1767,T$253:T$283)</f>
        <v>0</v>
      </c>
      <c r="R1767" s="9"/>
      <c r="S1767" s="10"/>
      <c r="T1767" s="11"/>
      <c r="U1767" s="6">
        <f>SUMIF(V$253:V$283,$D1767,X$253:X$283)</f>
        <v>0</v>
      </c>
      <c r="V1767" s="9"/>
      <c r="W1767" s="10"/>
      <c r="X1767" s="11"/>
      <c r="Y1767" s="6">
        <f>SUMIF(Z$253:Z$283,$D1767,AB$253:AB$283)</f>
        <v>0</v>
      </c>
      <c r="Z1767" s="9"/>
      <c r="AA1767" s="10"/>
      <c r="AB1767" s="11"/>
      <c r="AC1767" s="6">
        <f>SUMIF(AD$253:AD$283,$D1767,AF$253:AF$283)</f>
        <v>0</v>
      </c>
      <c r="AD1767" s="9"/>
      <c r="AE1767" s="10"/>
      <c r="AF1767" s="11"/>
      <c r="AG1767" s="6">
        <f>SUMIF(AH$253:AH$283,$D1767,AJ$253:AJ$283)</f>
        <v>0</v>
      </c>
      <c r="AH1767" s="9"/>
      <c r="AI1767" s="10"/>
      <c r="AJ1767" s="11"/>
      <c r="AK1767" s="6">
        <f>SUMIF(AL$253:AL$283,$D1767,AN$253:AN$283)</f>
        <v>0</v>
      </c>
      <c r="AL1767" s="9"/>
      <c r="AM1767" s="10"/>
      <c r="AN1767" s="11"/>
      <c r="AO1767" s="6">
        <f>SUMIF(AP$253:AP$283,$D1767,AR$253:AR$283)</f>
        <v>0</v>
      </c>
      <c r="AP1767" s="9"/>
      <c r="AQ1767" s="10"/>
      <c r="AR1767" s="11"/>
      <c r="AS1767" s="6">
        <f>SUMIF(AT$253:AT$283,$D1767,AV$253:AV$283)</f>
        <v>0</v>
      </c>
      <c r="AT1767" s="9"/>
      <c r="AU1767" s="10"/>
      <c r="AV1767" s="11"/>
      <c r="AW1767" s="6">
        <f>SUMIF(AX$253:AX$283,$D1767,AZ$253:AZ$283)</f>
        <v>0</v>
      </c>
      <c r="AX1767" s="9"/>
      <c r="AY1767" s="10"/>
      <c r="AZ1767" s="11"/>
      <c r="BA1767" s="6">
        <f>SUMIF(BB$253:BB$283,$D1767,BD$253:BD$283)</f>
        <v>0</v>
      </c>
      <c r="BB1767" s="9"/>
      <c r="BC1767" s="10"/>
      <c r="BD1767" s="11"/>
      <c r="BE1767" s="6">
        <f>SUMIF(BF$253:BF$283,$D1767,BH$253:BH$283)</f>
        <v>0</v>
      </c>
      <c r="BF1767" s="9"/>
      <c r="BG1767" s="10"/>
      <c r="BH1767" s="11"/>
      <c r="BI1767" s="6">
        <f>SUMIF(BJ$253:BJ$283,$D1767,BL$253:BL$283)</f>
        <v>0</v>
      </c>
      <c r="BJ1767" s="9"/>
      <c r="BK1767" s="10"/>
      <c r="BL1767" s="11"/>
      <c r="BM1767" s="6">
        <f>SUMIF(BN$253:BN$283,$D1767,BP$253:BP$283)</f>
        <v>0</v>
      </c>
      <c r="BN1767" s="9"/>
      <c r="BO1767" s="10"/>
      <c r="BP1767" s="11"/>
      <c r="BQ1767" s="6">
        <f>SUMIF(BR$253:BR$283,$D1767,BT$253:BT$283)</f>
        <v>0</v>
      </c>
      <c r="BR1767" s="9"/>
      <c r="BS1767" s="10"/>
      <c r="BT1767" s="11"/>
      <c r="BU1767" s="6">
        <f>SUMIF(BV$253:BV$283,$D1767,BX$253:BX$283)</f>
        <v>0</v>
      </c>
      <c r="BV1767" s="9"/>
      <c r="BW1767" s="10"/>
      <c r="BX1767" s="11"/>
      <c r="BY1767" s="6">
        <f>SUMIF(BZ$253:BZ$283,$D1767,CB$253:CB$283)</f>
        <v>0</v>
      </c>
      <c r="BZ1767" s="9"/>
      <c r="CA1767" s="10"/>
      <c r="CB1767" s="11"/>
      <c r="CC1767" s="6">
        <f>SUMIF(CD$253:CD$283,$D1767,CF$253:CF$283)</f>
        <v>0</v>
      </c>
      <c r="CD1767" s="9"/>
      <c r="CE1767" s="10"/>
      <c r="CF1767" s="11"/>
      <c r="CG1767" s="6">
        <f>SUMIF(CH$253:CH$283,$D1767,CJ$253:CJ$283)</f>
        <v>0</v>
      </c>
      <c r="CH1767" s="9"/>
      <c r="CI1767" s="10"/>
      <c r="CJ1767" s="11"/>
      <c r="CK1767" s="6">
        <f>SUMIF(CL$253:CL$283,$D1767,CN$253:CN$283)</f>
        <v>0</v>
      </c>
      <c r="CL1767" s="9"/>
      <c r="CM1767" s="10"/>
      <c r="CN1767" s="11"/>
      <c r="CO1767" s="6">
        <f>SUMIF(CP$253:CP$283,$D1767,CR$253:CR$283)</f>
        <v>0</v>
      </c>
      <c r="CP1767" s="9"/>
      <c r="CQ1767" s="10"/>
      <c r="CR1767" s="11"/>
      <c r="CS1767" s="6">
        <f>SUMIF(CT$253:CT$283,$D1767,CV$253:CV$283)</f>
        <v>0</v>
      </c>
      <c r="CT1767" s="9"/>
      <c r="CU1767" s="10"/>
      <c r="CV1767" s="11"/>
      <c r="CW1767" s="6">
        <f>SUMIF(CX$253:CX$283,$D1767,CZ$253:CZ$283)</f>
        <v>0</v>
      </c>
      <c r="CX1767" s="9"/>
      <c r="CY1767" s="10"/>
      <c r="CZ1767" s="11"/>
      <c r="DA1767" s="6">
        <f>SUMIF(DB$253:DB$283,$D1767,DD$253:DD$283)</f>
        <v>0</v>
      </c>
      <c r="DB1767" s="9"/>
      <c r="DC1767" s="10"/>
      <c r="DD1767" s="11"/>
      <c r="DE1767" s="6">
        <f>SUMIF(DF$253:DF$283,$D1767,DH$253:DH$283)</f>
        <v>0</v>
      </c>
      <c r="DF1767" s="9"/>
      <c r="DG1767" s="10"/>
      <c r="DH1767" s="11"/>
      <c r="DI1767" s="6">
        <f>SUMIF(DJ$253:DJ$283,$D1767,DL$253:DL$283)</f>
        <v>0</v>
      </c>
      <c r="DJ1767" s="9"/>
      <c r="DK1767" s="10"/>
      <c r="DL1767" s="11"/>
      <c r="DM1767" s="6">
        <f>SUMIF(DN$253:DN$283,$D1767,DP$253:DP$283)</f>
        <v>0</v>
      </c>
      <c r="DN1767" s="9"/>
      <c r="DO1767" s="10"/>
      <c r="DP1767" s="11"/>
      <c r="DQ1767" s="6">
        <f>SUMIF(DR$253:DR$283,$D1767,DT$253:DT$283)</f>
        <v>0</v>
      </c>
      <c r="DR1767" s="9"/>
      <c r="DS1767" s="10"/>
      <c r="DT1767" s="11"/>
      <c r="DU1767" s="6">
        <f>SUMIF(DV$253:DV$283,$D1767,DX$253:DX$283)</f>
        <v>0</v>
      </c>
      <c r="DV1767" s="9"/>
      <c r="DW1767" s="10"/>
      <c r="DX1767" s="11"/>
      <c r="DY1767" s="6">
        <f>SUMIF(DZ$253:DZ$283,$D1767,EB$253:EB$283)</f>
        <v>0</v>
      </c>
      <c r="DZ1767" s="9"/>
      <c r="EA1767" s="10"/>
      <c r="EB1767" s="11"/>
      <c r="EC1767" s="6">
        <f>SUMIF(ED$253:ED$283,$D1767,EF$253:EF$283)</f>
        <v>0</v>
      </c>
      <c r="ED1767" s="9"/>
      <c r="EE1767" s="10"/>
      <c r="EF1767" s="11"/>
      <c r="EG1767" s="6">
        <f>SUMIF(EH$253:EH$283,$D1767,EJ$253:EJ$283)</f>
        <v>0</v>
      </c>
      <c r="EH1767" s="9"/>
      <c r="EI1767" s="10"/>
      <c r="EJ1767" s="11"/>
      <c r="EK1767" s="6">
        <f>SUMIF(EL$253:EL$283,$D1767,EN$253:EN$283)</f>
        <v>0</v>
      </c>
      <c r="EL1767" s="9"/>
      <c r="EM1767" s="10"/>
      <c r="EN1767" s="11"/>
      <c r="EO1767" s="6">
        <f>SUMIF(EP$253:EP$283,$D1767,ER$253:ER$283)</f>
        <v>0</v>
      </c>
      <c r="EP1767" s="9"/>
      <c r="EQ1767" s="10"/>
      <c r="ER1767" s="11"/>
      <c r="ES1767" s="6">
        <f>SUMIF(ET$253:ET$283,$D1767,EV$253:EV$283)</f>
        <v>0</v>
      </c>
      <c r="ET1767" s="9"/>
      <c r="EU1767" s="10"/>
      <c r="EV1767" s="11"/>
      <c r="EW1767" s="6">
        <f>SUMIF(EX$253:EX$283,$D1767,EZ$253:EZ$283)</f>
        <v>0</v>
      </c>
      <c r="EX1767" s="9"/>
      <c r="EY1767" s="10"/>
      <c r="EZ1767" s="11"/>
      <c r="FA1767" s="6">
        <f>SUMIF(FB$253:FB$283,$D1767,FD$253:FD$283)</f>
        <v>0</v>
      </c>
      <c r="FB1767" s="9"/>
      <c r="FC1767" s="10"/>
      <c r="FD1767" s="11"/>
      <c r="FE1767" s="6">
        <f>SUMIF(FF$253:FF$283,$D1767,FH$253:FH$283)</f>
        <v>0</v>
      </c>
      <c r="FF1767" s="9"/>
      <c r="FG1767" s="10"/>
      <c r="FH1767" s="11"/>
      <c r="FI1767" s="6">
        <f>SUMIF(FJ$253:FJ$283,$D1767,FL$253:FL$283)</f>
        <v>0</v>
      </c>
      <c r="FJ1767" s="9"/>
      <c r="FK1767" s="10"/>
      <c r="FL1767" s="11"/>
      <c r="FM1767" s="6">
        <f>SUMIF(FN$253:FN$283,$D1767,FP$253:FP$283)</f>
        <v>0</v>
      </c>
      <c r="FN1767" s="9"/>
      <c r="FO1767" s="10"/>
      <c r="FP1767" s="11"/>
      <c r="FQ1767" s="6">
        <f>SUMIF(FR$253:FR$283,$D1767,FT$253:FT$283)</f>
        <v>0</v>
      </c>
      <c r="FR1767" s="9"/>
      <c r="FS1767" s="10"/>
      <c r="FT1767" s="11"/>
      <c r="FU1767" s="6">
        <f>SUMIF(FV$253:FV$283,$D1767,FX$253:FX$283)</f>
        <v>0</v>
      </c>
      <c r="FV1767" s="9"/>
      <c r="FW1767" s="10"/>
      <c r="FX1767" s="11"/>
      <c r="FY1767" s="6">
        <f>SUMIF(FZ$253:FZ$283,$D1767,GB$253:GB$283)</f>
        <v>0</v>
      </c>
      <c r="FZ1767" s="9"/>
      <c r="GA1767" s="10"/>
      <c r="GB1767" s="11"/>
      <c r="GC1767" s="6">
        <f>SUMIF(GD$253:GD$283,$D1767,GF$253:GF$283)</f>
        <v>0</v>
      </c>
      <c r="GD1767" s="9"/>
      <c r="GE1767" s="10"/>
      <c r="GF1767" s="11"/>
      <c r="GG1767" s="6">
        <f>SUMIF(GH$253:GH$283,$D1767,GJ$253:GJ$283)</f>
        <v>0</v>
      </c>
      <c r="GH1767" s="9"/>
      <c r="GI1767" s="10"/>
      <c r="GJ1767" s="11"/>
      <c r="GK1767" s="6">
        <f>SUMIF(GL$253:GL$283,$D1767,GN$253:GN$283)</f>
        <v>0</v>
      </c>
      <c r="GL1767" s="9"/>
      <c r="GM1767" s="10"/>
      <c r="GN1767" s="11"/>
      <c r="GO1767" s="6">
        <f>SUMIF(GP$253:GP$283,$D1767,GR$253:GR$283)</f>
        <v>0</v>
      </c>
      <c r="GP1767" s="9"/>
      <c r="GQ1767" s="10"/>
      <c r="GR1767" s="11"/>
      <c r="GS1767" s="6">
        <f>SUMIF(GT$253:GT$283,$D1767,GV$253:GV$283)</f>
        <v>0</v>
      </c>
      <c r="GT1767" s="9"/>
      <c r="GU1767" s="10"/>
      <c r="GV1767" s="20"/>
      <c r="GW1767" s="19">
        <f t="shared" si="40"/>
        <v>0</v>
      </c>
      <c r="GX1767" s="472"/>
      <c r="GY1767" s="473"/>
    </row>
    <row r="1768" spans="1:207" ht="15.75">
      <c r="A1768" s="244" t="s">
        <v>84</v>
      </c>
      <c r="B1768" s="475"/>
      <c r="C1768" s="287" t="s">
        <v>152</v>
      </c>
      <c r="D1768" s="237" t="s">
        <v>119</v>
      </c>
      <c r="E1768" s="206">
        <f>SUMIF(F$284:F$314,$D1768,H$284:H$314)</f>
        <v>0</v>
      </c>
      <c r="F1768" s="9"/>
      <c r="G1768" s="10"/>
      <c r="H1768" s="11"/>
      <c r="I1768" s="6">
        <f>SUMIF(J$284:J$314,$D1768,L$284:L$314)</f>
        <v>0</v>
      </c>
      <c r="J1768" s="9"/>
      <c r="K1768" s="10"/>
      <c r="L1768" s="11"/>
      <c r="M1768" s="6">
        <f>SUMIF(N$284:N$314,$D1768,P$284:P$314)</f>
        <v>0</v>
      </c>
      <c r="N1768" s="9"/>
      <c r="O1768" s="10"/>
      <c r="P1768" s="11"/>
      <c r="Q1768" s="6">
        <f>SUMIF(R$284:R$314,$D1768,T$284:T$314)</f>
        <v>0</v>
      </c>
      <c r="R1768" s="9"/>
      <c r="S1768" s="10"/>
      <c r="T1768" s="11"/>
      <c r="U1768" s="6">
        <f>SUMIF(V$284:V$314,$D1768,X$284:X$314)</f>
        <v>0</v>
      </c>
      <c r="V1768" s="9"/>
      <c r="W1768" s="10"/>
      <c r="X1768" s="11"/>
      <c r="Y1768" s="6">
        <f>SUMIF(Z$284:Z$314,$D1768,AB$284:AB$314)</f>
        <v>0</v>
      </c>
      <c r="Z1768" s="9"/>
      <c r="AA1768" s="10"/>
      <c r="AB1768" s="11"/>
      <c r="AC1768" s="6">
        <f>SUMIF(AD$284:AD$314,$D1768,AF$284:AF$314)</f>
        <v>0</v>
      </c>
      <c r="AD1768" s="9"/>
      <c r="AE1768" s="10"/>
      <c r="AF1768" s="11"/>
      <c r="AG1768" s="6">
        <f>SUMIF(AH$284:AH$314,$D1768,AJ$284:AJ$314)</f>
        <v>0</v>
      </c>
      <c r="AH1768" s="9"/>
      <c r="AI1768" s="10"/>
      <c r="AJ1768" s="11"/>
      <c r="AK1768" s="6">
        <f>SUMIF(AL$284:AL$314,$D1768,AN$284:AN$314)</f>
        <v>0</v>
      </c>
      <c r="AL1768" s="9"/>
      <c r="AM1768" s="10"/>
      <c r="AN1768" s="11"/>
      <c r="AO1768" s="6">
        <f>SUMIF(AP$284:AP$314,$D1768,AR$284:AR$314)</f>
        <v>0</v>
      </c>
      <c r="AP1768" s="9"/>
      <c r="AQ1768" s="10"/>
      <c r="AR1768" s="11"/>
      <c r="AS1768" s="6">
        <f>SUMIF(AT$284:AT$314,$D1768,AV$284:AV$314)</f>
        <v>0</v>
      </c>
      <c r="AT1768" s="9"/>
      <c r="AU1768" s="10"/>
      <c r="AV1768" s="11"/>
      <c r="AW1768" s="6">
        <f>SUMIF(AX$284:AX$314,$D1768,AZ$284:AZ$314)</f>
        <v>0</v>
      </c>
      <c r="AX1768" s="9"/>
      <c r="AY1768" s="10"/>
      <c r="AZ1768" s="11"/>
      <c r="BA1768" s="6">
        <f>SUMIF(BB$284:BB$314,$D1768,BD$284:BD$314)</f>
        <v>0</v>
      </c>
      <c r="BB1768" s="9"/>
      <c r="BC1768" s="10"/>
      <c r="BD1768" s="11"/>
      <c r="BE1768" s="6">
        <f>SUMIF(BF$284:BF$314,$D1768,BH$284:BH$314)</f>
        <v>0</v>
      </c>
      <c r="BF1768" s="9"/>
      <c r="BG1768" s="10"/>
      <c r="BH1768" s="11"/>
      <c r="BI1768" s="6">
        <f>SUMIF(BJ$284:BJ$314,$D1768,BL$284:BL$314)</f>
        <v>0</v>
      </c>
      <c r="BJ1768" s="9"/>
      <c r="BK1768" s="10"/>
      <c r="BL1768" s="11"/>
      <c r="BM1768" s="6">
        <f>SUMIF(BN$284:BN$314,$D1768,BP$284:BP$314)</f>
        <v>0</v>
      </c>
      <c r="BN1768" s="9"/>
      <c r="BO1768" s="10"/>
      <c r="BP1768" s="11"/>
      <c r="BQ1768" s="6">
        <f>SUMIF(BR$284:BR$314,$D1768,BT$284:BT$314)</f>
        <v>0</v>
      </c>
      <c r="BR1768" s="9"/>
      <c r="BS1768" s="10"/>
      <c r="BT1768" s="11"/>
      <c r="BU1768" s="6">
        <f>SUMIF(BV$284:BV$314,$D1768,BX$284:BX$314)</f>
        <v>0</v>
      </c>
      <c r="BV1768" s="9"/>
      <c r="BW1768" s="10"/>
      <c r="BX1768" s="11"/>
      <c r="BY1768" s="6">
        <f>SUMIF(BZ$284:BZ$314,$D1768,CB$284:CB$314)</f>
        <v>0</v>
      </c>
      <c r="BZ1768" s="9"/>
      <c r="CA1768" s="10"/>
      <c r="CB1768" s="11"/>
      <c r="CC1768" s="6">
        <f>SUMIF(CD$284:CD$314,$D1768,CF$284:CF$314)</f>
        <v>0</v>
      </c>
      <c r="CD1768" s="9"/>
      <c r="CE1768" s="10"/>
      <c r="CF1768" s="11"/>
      <c r="CG1768" s="6">
        <f>SUMIF(CH$284:CH$314,$D1768,CJ$284:CJ$314)</f>
        <v>0</v>
      </c>
      <c r="CH1768" s="9"/>
      <c r="CI1768" s="10"/>
      <c r="CJ1768" s="11"/>
      <c r="CK1768" s="6">
        <f>SUMIF(CL$284:CL$314,$D1768,CN$284:CN$314)</f>
        <v>0</v>
      </c>
      <c r="CL1768" s="9"/>
      <c r="CM1768" s="10"/>
      <c r="CN1768" s="11"/>
      <c r="CO1768" s="6">
        <f>SUMIF(CP$284:CP$314,$D1768,CR$284:CR$314)</f>
        <v>0</v>
      </c>
      <c r="CP1768" s="9"/>
      <c r="CQ1768" s="10"/>
      <c r="CR1768" s="11"/>
      <c r="CS1768" s="6">
        <f>SUMIF(CT$284:CT$314,$D1768,CV$284:CV$314)</f>
        <v>0</v>
      </c>
      <c r="CT1768" s="9"/>
      <c r="CU1768" s="10"/>
      <c r="CV1768" s="11"/>
      <c r="CW1768" s="6">
        <f>SUMIF(CX$284:CX$314,$D1768,CZ$284:CZ$314)</f>
        <v>0</v>
      </c>
      <c r="CX1768" s="9"/>
      <c r="CY1768" s="10"/>
      <c r="CZ1768" s="11"/>
      <c r="DA1768" s="6">
        <f>SUMIF(DB$284:DB$314,$D1768,DD$284:DD$314)</f>
        <v>0</v>
      </c>
      <c r="DB1768" s="9"/>
      <c r="DC1768" s="10"/>
      <c r="DD1768" s="11"/>
      <c r="DE1768" s="6">
        <f>SUMIF(DF$284:DF$314,$D1768,DH$284:DH$314)</f>
        <v>0</v>
      </c>
      <c r="DF1768" s="9"/>
      <c r="DG1768" s="10"/>
      <c r="DH1768" s="11"/>
      <c r="DI1768" s="6">
        <f>SUMIF(DJ$284:DJ$314,$D1768,DL$284:DL$314)</f>
        <v>0</v>
      </c>
      <c r="DJ1768" s="9"/>
      <c r="DK1768" s="10"/>
      <c r="DL1768" s="11"/>
      <c r="DM1768" s="6">
        <f>SUMIF(DN$284:DN$314,$D1768,DP$284:DP$314)</f>
        <v>0</v>
      </c>
      <c r="DN1768" s="9"/>
      <c r="DO1768" s="10"/>
      <c r="DP1768" s="11"/>
      <c r="DQ1768" s="6">
        <f>SUMIF(DR$284:DR$314,$D1768,DT$284:DT$314)</f>
        <v>0</v>
      </c>
      <c r="DR1768" s="9"/>
      <c r="DS1768" s="10"/>
      <c r="DT1768" s="11"/>
      <c r="DU1768" s="6">
        <f>SUMIF(DV$284:DV$314,$D1768,DX$284:DX$314)</f>
        <v>0</v>
      </c>
      <c r="DV1768" s="9"/>
      <c r="DW1768" s="10"/>
      <c r="DX1768" s="11"/>
      <c r="DY1768" s="6">
        <f>SUMIF(DZ$284:DZ$314,$D1768,EB$284:EB$314)</f>
        <v>0</v>
      </c>
      <c r="DZ1768" s="9"/>
      <c r="EA1768" s="10"/>
      <c r="EB1768" s="11"/>
      <c r="EC1768" s="6">
        <f>SUMIF(ED$284:ED$314,$D1768,EF$284:EF$314)</f>
        <v>0</v>
      </c>
      <c r="ED1768" s="9"/>
      <c r="EE1768" s="10"/>
      <c r="EF1768" s="11"/>
      <c r="EG1768" s="6">
        <f>SUMIF(EH$284:EH$314,$D1768,EJ$284:EJ$314)</f>
        <v>0</v>
      </c>
      <c r="EH1768" s="9"/>
      <c r="EI1768" s="10"/>
      <c r="EJ1768" s="11"/>
      <c r="EK1768" s="6">
        <f>SUMIF(EL$284:EL$314,$D1768,EN$284:EN$314)</f>
        <v>0</v>
      </c>
      <c r="EL1768" s="9"/>
      <c r="EM1768" s="10"/>
      <c r="EN1768" s="11"/>
      <c r="EO1768" s="6">
        <f>SUMIF(EP$284:EP$314,$D1768,ER$284:ER$314)</f>
        <v>0</v>
      </c>
      <c r="EP1768" s="9"/>
      <c r="EQ1768" s="10"/>
      <c r="ER1768" s="11"/>
      <c r="ES1768" s="6">
        <f>SUMIF(ET$284:ET$314,$D1768,EV$284:EV$314)</f>
        <v>0</v>
      </c>
      <c r="ET1768" s="9"/>
      <c r="EU1768" s="10"/>
      <c r="EV1768" s="11"/>
      <c r="EW1768" s="6">
        <f>SUMIF(EX$284:EX$314,$D1768,EZ$284:EZ$314)</f>
        <v>0</v>
      </c>
      <c r="EX1768" s="9"/>
      <c r="EY1768" s="10"/>
      <c r="EZ1768" s="11"/>
      <c r="FA1768" s="6">
        <f>SUMIF(FB$284:FB$314,$D1768,FD$284:FD$314)</f>
        <v>0</v>
      </c>
      <c r="FB1768" s="9"/>
      <c r="FC1768" s="10"/>
      <c r="FD1768" s="11"/>
      <c r="FE1768" s="6">
        <f>SUMIF(FF$284:FF$314,$D1768,FH$284:FH$314)</f>
        <v>0</v>
      </c>
      <c r="FF1768" s="9"/>
      <c r="FG1768" s="10"/>
      <c r="FH1768" s="11"/>
      <c r="FI1768" s="6">
        <f>SUMIF(FJ$284:FJ$314,$D1768,FL$284:FL$314)</f>
        <v>0</v>
      </c>
      <c r="FJ1768" s="9"/>
      <c r="FK1768" s="10"/>
      <c r="FL1768" s="11"/>
      <c r="FM1768" s="6">
        <f>SUMIF(FN$284:FN$314,$D1768,FP$284:FP$314)</f>
        <v>0</v>
      </c>
      <c r="FN1768" s="9"/>
      <c r="FO1768" s="10"/>
      <c r="FP1768" s="11"/>
      <c r="FQ1768" s="6">
        <f>SUMIF(FR$284:FR$314,$D1768,FT$284:FT$314)</f>
        <v>0</v>
      </c>
      <c r="FR1768" s="9"/>
      <c r="FS1768" s="10"/>
      <c r="FT1768" s="11"/>
      <c r="FU1768" s="6">
        <f>SUMIF(FV$284:FV$314,$D1768,FX$284:FX$314)</f>
        <v>0</v>
      </c>
      <c r="FV1768" s="9"/>
      <c r="FW1768" s="10"/>
      <c r="FX1768" s="11"/>
      <c r="FY1768" s="6">
        <f>SUMIF(FZ$284:FZ$314,$D1768,GB$284:GB$314)</f>
        <v>0</v>
      </c>
      <c r="FZ1768" s="9"/>
      <c r="GA1768" s="10"/>
      <c r="GB1768" s="11"/>
      <c r="GC1768" s="6">
        <f>SUMIF(GD$284:GD$314,$D1768,GF$284:GF$314)</f>
        <v>0</v>
      </c>
      <c r="GD1768" s="9"/>
      <c r="GE1768" s="10"/>
      <c r="GF1768" s="11"/>
      <c r="GG1768" s="6">
        <f>SUMIF(GH$284:GH$314,$D1768,GJ$284:GJ$314)</f>
        <v>0</v>
      </c>
      <c r="GH1768" s="9"/>
      <c r="GI1768" s="10"/>
      <c r="GJ1768" s="11"/>
      <c r="GK1768" s="6">
        <f>SUMIF(GL$284:GL$314,$D1768,GN$284:GN$314)</f>
        <v>0</v>
      </c>
      <c r="GL1768" s="9"/>
      <c r="GM1768" s="10"/>
      <c r="GN1768" s="11"/>
      <c r="GO1768" s="6">
        <f>SUMIF(GP$284:GP$314,$D1768,GR$284:GR$314)</f>
        <v>0</v>
      </c>
      <c r="GP1768" s="9"/>
      <c r="GQ1768" s="10"/>
      <c r="GR1768" s="11"/>
      <c r="GS1768" s="6">
        <f>SUMIF(GT$284:GT$314,$D1768,GV$284:GV$314)</f>
        <v>0</v>
      </c>
      <c r="GT1768" s="9"/>
      <c r="GU1768" s="10"/>
      <c r="GV1768" s="20"/>
      <c r="GW1768" s="19">
        <f t="shared" si="40"/>
        <v>0</v>
      </c>
      <c r="GX1768" s="472"/>
      <c r="GY1768" s="473"/>
    </row>
    <row r="1769" spans="1:207" ht="15.75">
      <c r="A1769" s="244" t="s">
        <v>85</v>
      </c>
      <c r="B1769" s="475"/>
      <c r="C1769" s="287" t="s">
        <v>152</v>
      </c>
      <c r="D1769" s="237" t="s">
        <v>119</v>
      </c>
      <c r="E1769" s="207">
        <f>SUMIF(F$315:F$345,$D1769,H$315:H$345)</f>
        <v>0</v>
      </c>
      <c r="F1769" s="12"/>
      <c r="G1769" s="13"/>
      <c r="H1769" s="14"/>
      <c r="I1769" s="6">
        <f>SUMIF(J$315:J$345,$D1769,L$315:L$345)</f>
        <v>0</v>
      </c>
      <c r="J1769" s="12"/>
      <c r="K1769" s="13"/>
      <c r="L1769" s="14"/>
      <c r="M1769" s="7">
        <f>SUMIF(N$315:N$345,$D1769,P$315:P$345)</f>
        <v>0</v>
      </c>
      <c r="N1769" s="12"/>
      <c r="O1769" s="13"/>
      <c r="P1769" s="14"/>
      <c r="Q1769" s="6">
        <f>SUMIF(R$315:R$345,$D1769,T$315:T$345)</f>
        <v>0</v>
      </c>
      <c r="R1769" s="12"/>
      <c r="S1769" s="13"/>
      <c r="T1769" s="14"/>
      <c r="U1769" s="7">
        <f>SUMIF(V$315:V$345,$D1769,X$315:X$345)</f>
        <v>0</v>
      </c>
      <c r="V1769" s="12"/>
      <c r="W1769" s="13"/>
      <c r="X1769" s="14"/>
      <c r="Y1769" s="6">
        <f>SUMIF(Z$315:Z$345,$D1769,AB$315:AB$345)</f>
        <v>0</v>
      </c>
      <c r="Z1769" s="12"/>
      <c r="AA1769" s="13"/>
      <c r="AB1769" s="14"/>
      <c r="AC1769" s="7">
        <f>SUMIF(AD$315:AD$345,$D1769,AF$315:AF$345)</f>
        <v>0</v>
      </c>
      <c r="AD1769" s="12"/>
      <c r="AE1769" s="13"/>
      <c r="AF1769" s="14"/>
      <c r="AG1769" s="7">
        <f>SUMIF(AH$315:AH$345,$D1769,AJ$315:AJ$345)</f>
        <v>0</v>
      </c>
      <c r="AH1769" s="12"/>
      <c r="AI1769" s="13"/>
      <c r="AJ1769" s="14"/>
      <c r="AK1769" s="7">
        <f>SUMIF(AL$315:AL$345,$D1769,AN$315:AN$345)</f>
        <v>0</v>
      </c>
      <c r="AL1769" s="12"/>
      <c r="AM1769" s="13"/>
      <c r="AN1769" s="14"/>
      <c r="AO1769" s="7">
        <f>SUMIF(AP$315:AP$345,$D1769,AR$315:AR$345)</f>
        <v>0</v>
      </c>
      <c r="AP1769" s="12"/>
      <c r="AQ1769" s="13"/>
      <c r="AR1769" s="14"/>
      <c r="AS1769" s="7">
        <f>SUMIF(AT$315:AT$345,$D1769,AV$315:AV$345)</f>
        <v>0</v>
      </c>
      <c r="AT1769" s="12"/>
      <c r="AU1769" s="13"/>
      <c r="AV1769" s="14"/>
      <c r="AW1769" s="7">
        <f>SUMIF(AX$315:AX$345,$D1769,AZ$315:AZ$345)</f>
        <v>0</v>
      </c>
      <c r="AX1769" s="12"/>
      <c r="AY1769" s="13"/>
      <c r="AZ1769" s="14"/>
      <c r="BA1769" s="7">
        <f>SUMIF(BB$315:BB$345,$D1769,BD$315:BD$345)</f>
        <v>0</v>
      </c>
      <c r="BB1769" s="12"/>
      <c r="BC1769" s="13"/>
      <c r="BD1769" s="14"/>
      <c r="BE1769" s="7">
        <f>SUMIF(BF$315:BF$345,$D1769,BH$315:BH$345)</f>
        <v>0</v>
      </c>
      <c r="BF1769" s="12"/>
      <c r="BG1769" s="13"/>
      <c r="BH1769" s="14"/>
      <c r="BI1769" s="7">
        <f>SUMIF(BJ$315:BJ$345,$D1769,BL$315:BL$345)</f>
        <v>0</v>
      </c>
      <c r="BJ1769" s="12"/>
      <c r="BK1769" s="13"/>
      <c r="BL1769" s="14"/>
      <c r="BM1769" s="7">
        <f>SUMIF(BN$315:BN$345,$D1769,BP$315:BP$345)</f>
        <v>0</v>
      </c>
      <c r="BN1769" s="12"/>
      <c r="BO1769" s="13"/>
      <c r="BP1769" s="14"/>
      <c r="BQ1769" s="7">
        <f>SUMIF(BR$315:BR$345,$D1769,BT$315:BT$345)</f>
        <v>0</v>
      </c>
      <c r="BR1769" s="12"/>
      <c r="BS1769" s="13"/>
      <c r="BT1769" s="14"/>
      <c r="BU1769" s="7">
        <f>SUMIF(BV$315:BV$345,$D1769,BX$315:BX$345)</f>
        <v>0</v>
      </c>
      <c r="BV1769" s="12"/>
      <c r="BW1769" s="13"/>
      <c r="BX1769" s="14"/>
      <c r="BY1769" s="7">
        <f>SUMIF(BZ$315:BZ$345,$D1769,CB$315:CB$345)</f>
        <v>0</v>
      </c>
      <c r="BZ1769" s="12"/>
      <c r="CA1769" s="13"/>
      <c r="CB1769" s="14"/>
      <c r="CC1769" s="7">
        <f>SUMIF(CD$315:CD$345,$D1769,CF$315:CF$345)</f>
        <v>0</v>
      </c>
      <c r="CD1769" s="12"/>
      <c r="CE1769" s="13"/>
      <c r="CF1769" s="14"/>
      <c r="CG1769" s="7">
        <f>SUMIF(CH$315:CH$345,$D1769,CJ$315:CJ$345)</f>
        <v>0</v>
      </c>
      <c r="CH1769" s="12"/>
      <c r="CI1769" s="13"/>
      <c r="CJ1769" s="14"/>
      <c r="CK1769" s="7">
        <f>SUMIF(CL$315:CL$345,$D1769,CN$315:CN$345)</f>
        <v>0</v>
      </c>
      <c r="CL1769" s="12"/>
      <c r="CM1769" s="13"/>
      <c r="CN1769" s="14"/>
      <c r="CO1769" s="7">
        <f>SUMIF(CP$315:CP$345,$D1769,CR$315:CR$345)</f>
        <v>0</v>
      </c>
      <c r="CP1769" s="12"/>
      <c r="CQ1769" s="13"/>
      <c r="CR1769" s="14"/>
      <c r="CS1769" s="7">
        <f>SUMIF(CT$315:CT$345,$D1769,CV$315:CV$345)</f>
        <v>0</v>
      </c>
      <c r="CT1769" s="12"/>
      <c r="CU1769" s="13"/>
      <c r="CV1769" s="14"/>
      <c r="CW1769" s="7">
        <f>SUMIF(CX$315:CX$345,$D1769,CZ$315:CZ$345)</f>
        <v>0</v>
      </c>
      <c r="CX1769" s="12"/>
      <c r="CY1769" s="13"/>
      <c r="CZ1769" s="14"/>
      <c r="DA1769" s="7">
        <f>SUMIF(DB$315:DB$345,$D1769,DD$315:DD$345)</f>
        <v>0</v>
      </c>
      <c r="DB1769" s="12"/>
      <c r="DC1769" s="13"/>
      <c r="DD1769" s="14"/>
      <c r="DE1769" s="7">
        <f>SUMIF(DF$315:DF$345,$D1769,DH$315:DH$345)</f>
        <v>0</v>
      </c>
      <c r="DF1769" s="12"/>
      <c r="DG1769" s="13"/>
      <c r="DH1769" s="14"/>
      <c r="DI1769" s="7">
        <f>SUMIF(DJ$315:DJ$345,$D1769,DL$315:DL$345)</f>
        <v>0</v>
      </c>
      <c r="DJ1769" s="12"/>
      <c r="DK1769" s="13"/>
      <c r="DL1769" s="14"/>
      <c r="DM1769" s="7">
        <f>SUMIF(DN$315:DN$345,$D1769,DP$315:DP$345)</f>
        <v>0</v>
      </c>
      <c r="DN1769" s="12"/>
      <c r="DO1769" s="13"/>
      <c r="DP1769" s="14"/>
      <c r="DQ1769" s="7">
        <f>SUMIF(DR$315:DR$345,$D1769,DT$315:DT$345)</f>
        <v>0</v>
      </c>
      <c r="DR1769" s="12"/>
      <c r="DS1769" s="13"/>
      <c r="DT1769" s="14"/>
      <c r="DU1769" s="7">
        <f>SUMIF(DV$315:DV$345,$D1769,DX$315:DX$345)</f>
        <v>0</v>
      </c>
      <c r="DV1769" s="12"/>
      <c r="DW1769" s="13"/>
      <c r="DX1769" s="14"/>
      <c r="DY1769" s="7">
        <f>SUMIF(DZ$315:DZ$345,$D1769,EB$315:EB$345)</f>
        <v>0</v>
      </c>
      <c r="DZ1769" s="12"/>
      <c r="EA1769" s="13"/>
      <c r="EB1769" s="14"/>
      <c r="EC1769" s="7">
        <f>SUMIF(ED$315:ED$345,$D1769,EF$315:EF$345)</f>
        <v>0</v>
      </c>
      <c r="ED1769" s="12"/>
      <c r="EE1769" s="13"/>
      <c r="EF1769" s="14"/>
      <c r="EG1769" s="7">
        <f>SUMIF(EH$315:EH$345,$D1769,EJ$315:EJ$345)</f>
        <v>0</v>
      </c>
      <c r="EH1769" s="12"/>
      <c r="EI1769" s="13"/>
      <c r="EJ1769" s="14"/>
      <c r="EK1769" s="7">
        <f>SUMIF(EL$315:EL$345,$D1769,EN$315:EN$345)</f>
        <v>0</v>
      </c>
      <c r="EL1769" s="12"/>
      <c r="EM1769" s="13"/>
      <c r="EN1769" s="14"/>
      <c r="EO1769" s="7">
        <f>SUMIF(EP$315:EP$345,$D1769,ER$315:ER$345)</f>
        <v>0</v>
      </c>
      <c r="EP1769" s="12"/>
      <c r="EQ1769" s="13"/>
      <c r="ER1769" s="14"/>
      <c r="ES1769" s="7">
        <f>SUMIF(ET$315:ET$345,$D1769,EV$315:EV$345)</f>
        <v>0</v>
      </c>
      <c r="ET1769" s="12"/>
      <c r="EU1769" s="13"/>
      <c r="EV1769" s="14"/>
      <c r="EW1769" s="7">
        <f>SUMIF(EX$315:EX$345,$D1769,EZ$315:EZ$345)</f>
        <v>0</v>
      </c>
      <c r="EX1769" s="12"/>
      <c r="EY1769" s="13"/>
      <c r="EZ1769" s="14"/>
      <c r="FA1769" s="7">
        <f>SUMIF(FB$315:FB$345,$D1769,FD$315:FD$345)</f>
        <v>0</v>
      </c>
      <c r="FB1769" s="12"/>
      <c r="FC1769" s="13"/>
      <c r="FD1769" s="14"/>
      <c r="FE1769" s="7">
        <f>SUMIF(FF$315:FF$345,$D1769,FH$315:FH$345)</f>
        <v>0</v>
      </c>
      <c r="FF1769" s="12"/>
      <c r="FG1769" s="13"/>
      <c r="FH1769" s="14"/>
      <c r="FI1769" s="7">
        <f>SUMIF(FJ$315:FJ$345,$D1769,FL$315:FL$345)</f>
        <v>0</v>
      </c>
      <c r="FJ1769" s="12"/>
      <c r="FK1769" s="13"/>
      <c r="FL1769" s="14"/>
      <c r="FM1769" s="7">
        <f>SUMIF(FN$315:FN$345,$D1769,FP$315:FP$345)</f>
        <v>0</v>
      </c>
      <c r="FN1769" s="12"/>
      <c r="FO1769" s="13"/>
      <c r="FP1769" s="14"/>
      <c r="FQ1769" s="7">
        <f>SUMIF(FR$315:FR$345,$D1769,FT$315:FT$345)</f>
        <v>0</v>
      </c>
      <c r="FR1769" s="12"/>
      <c r="FS1769" s="13"/>
      <c r="FT1769" s="14"/>
      <c r="FU1769" s="7">
        <f>SUMIF(FV$315:FV$345,$D1769,FX$315:FX$345)</f>
        <v>0</v>
      </c>
      <c r="FV1769" s="12"/>
      <c r="FW1769" s="13"/>
      <c r="FX1769" s="14"/>
      <c r="FY1769" s="7">
        <f>SUMIF(FZ$315:FZ$345,$D1769,GB$315:GB$345)</f>
        <v>0</v>
      </c>
      <c r="FZ1769" s="12"/>
      <c r="GA1769" s="13"/>
      <c r="GB1769" s="14"/>
      <c r="GC1769" s="7">
        <f>SUMIF(GD$315:GD$345,$D1769,GF$315:GF$345)</f>
        <v>0</v>
      </c>
      <c r="GD1769" s="12"/>
      <c r="GE1769" s="13"/>
      <c r="GF1769" s="14"/>
      <c r="GG1769" s="7">
        <f>SUMIF(GH$315:GH$345,$D1769,GJ$315:GJ$345)</f>
        <v>0</v>
      </c>
      <c r="GH1769" s="12"/>
      <c r="GI1769" s="13"/>
      <c r="GJ1769" s="14"/>
      <c r="GK1769" s="7">
        <f>SUMIF(GL$315:GL$345,$D1769,GN$315:GN$345)</f>
        <v>0</v>
      </c>
      <c r="GL1769" s="12"/>
      <c r="GM1769" s="13"/>
      <c r="GN1769" s="14"/>
      <c r="GO1769" s="7">
        <f>SUMIF(GP$315:GP$345,$D1769,GR$315:GR$345)</f>
        <v>0</v>
      </c>
      <c r="GP1769" s="12"/>
      <c r="GQ1769" s="13"/>
      <c r="GR1769" s="14"/>
      <c r="GS1769" s="7">
        <f>SUMIF(GT$315:GT$345,$D1769,GV$315:GV$345)</f>
        <v>0</v>
      </c>
      <c r="GT1769" s="12"/>
      <c r="GU1769" s="13"/>
      <c r="GV1769" s="21"/>
      <c r="GW1769" s="19">
        <f t="shared" si="40"/>
        <v>0</v>
      </c>
      <c r="GX1769" s="472"/>
      <c r="GY1769" s="473"/>
    </row>
    <row r="1770" spans="1:207" ht="16.5" thickBot="1">
      <c r="A1770" s="244" t="s">
        <v>86</v>
      </c>
      <c r="B1770" s="476"/>
      <c r="C1770" s="288" t="s">
        <v>152</v>
      </c>
      <c r="D1770" s="239" t="s">
        <v>119</v>
      </c>
      <c r="E1770" s="206">
        <f>SUMIF(F$346:F$376,$D1770,H$346:H$376)</f>
        <v>0</v>
      </c>
      <c r="F1770" s="15"/>
      <c r="G1770" s="16"/>
      <c r="H1770" s="16"/>
      <c r="I1770" s="6">
        <f>SUMIF(J$346:J$376,$D1770,L$346:L$376)</f>
        <v>0</v>
      </c>
      <c r="J1770" s="15"/>
      <c r="K1770" s="16"/>
      <c r="L1770" s="16"/>
      <c r="M1770" s="8">
        <f>SUMIF(N$346:N$376,$D1770,P$346:P$376)</f>
        <v>0</v>
      </c>
      <c r="N1770" s="15"/>
      <c r="O1770" s="16"/>
      <c r="P1770" s="16"/>
      <c r="Q1770" s="6">
        <f>SUMIF(R$346:R$376,$D1770,T$346:T$376)</f>
        <v>0</v>
      </c>
      <c r="R1770" s="15"/>
      <c r="S1770" s="16"/>
      <c r="T1770" s="16"/>
      <c r="U1770" s="8">
        <f>SUMIF(V$346:V$376,$D1770,X$346:X$376)</f>
        <v>0</v>
      </c>
      <c r="V1770" s="15"/>
      <c r="W1770" s="16"/>
      <c r="X1770" s="16"/>
      <c r="Y1770" s="6">
        <f>SUMIF(Z$346:Z$376,$D1770,AB$346:AB$376)</f>
        <v>0</v>
      </c>
      <c r="Z1770" s="15"/>
      <c r="AA1770" s="16"/>
      <c r="AB1770" s="16"/>
      <c r="AC1770" s="8">
        <f>SUMIF(AD$346:AD$376,$D1770,AF$346:AF$376)</f>
        <v>0</v>
      </c>
      <c r="AD1770" s="15"/>
      <c r="AE1770" s="16"/>
      <c r="AF1770" s="16"/>
      <c r="AG1770" s="8">
        <f>SUMIF(AH$346:AH$376,$D1770,AJ$346:AJ$376)</f>
        <v>0</v>
      </c>
      <c r="AH1770" s="15"/>
      <c r="AI1770" s="16"/>
      <c r="AJ1770" s="16"/>
      <c r="AK1770" s="8">
        <f>SUMIF(AL$346:AL$376,$D1770,AN$346:AN$376)</f>
        <v>0</v>
      </c>
      <c r="AL1770" s="15"/>
      <c r="AM1770" s="16"/>
      <c r="AN1770" s="16"/>
      <c r="AO1770" s="8">
        <f>SUMIF(AP$346:AP$376,$D1770,AR$346:AR$376)</f>
        <v>0</v>
      </c>
      <c r="AP1770" s="15"/>
      <c r="AQ1770" s="16"/>
      <c r="AR1770" s="16"/>
      <c r="AS1770" s="8">
        <f>SUMIF(AT$346:AT$376,$D1770,AV$346:AV$376)</f>
        <v>0</v>
      </c>
      <c r="AT1770" s="15"/>
      <c r="AU1770" s="16"/>
      <c r="AV1770" s="16"/>
      <c r="AW1770" s="8">
        <f>SUMIF(AX$346:AX$376,$D1770,AZ$346:AZ$376)</f>
        <v>0</v>
      </c>
      <c r="AX1770" s="15"/>
      <c r="AY1770" s="16"/>
      <c r="AZ1770" s="16"/>
      <c r="BA1770" s="8">
        <f>SUMIF(BB$346:BB$376,$D1770,BD$346:BD$376)</f>
        <v>0</v>
      </c>
      <c r="BB1770" s="15"/>
      <c r="BC1770" s="16"/>
      <c r="BD1770" s="16"/>
      <c r="BE1770" s="8">
        <f>SUMIF(BF$346:BF$376,$D1770,BH$346:BH$376)</f>
        <v>0</v>
      </c>
      <c r="BF1770" s="15"/>
      <c r="BG1770" s="16"/>
      <c r="BH1770" s="16"/>
      <c r="BI1770" s="8">
        <f>SUMIF(BJ$346:BJ$376,$D1770,BL$346:BL$376)</f>
        <v>0</v>
      </c>
      <c r="BJ1770" s="15"/>
      <c r="BK1770" s="16"/>
      <c r="BL1770" s="16"/>
      <c r="BM1770" s="8">
        <f>SUMIF(BN$346:BN$376,$D1770,BP$346:BP$376)</f>
        <v>0</v>
      </c>
      <c r="BN1770" s="15"/>
      <c r="BO1770" s="16"/>
      <c r="BP1770" s="16"/>
      <c r="BQ1770" s="8">
        <f>SUMIF(BR$346:BR$376,$D1770,BT$346:BT$376)</f>
        <v>0</v>
      </c>
      <c r="BR1770" s="15"/>
      <c r="BS1770" s="16"/>
      <c r="BT1770" s="16"/>
      <c r="BU1770" s="8">
        <f>SUMIF(BV$346:BV$376,$D1770,BX$346:BX$376)</f>
        <v>0</v>
      </c>
      <c r="BV1770" s="15"/>
      <c r="BW1770" s="16"/>
      <c r="BX1770" s="16"/>
      <c r="BY1770" s="8">
        <f>SUMIF(BZ$346:BZ$376,$D1770,CB$346:CB$376)</f>
        <v>0</v>
      </c>
      <c r="BZ1770" s="15"/>
      <c r="CA1770" s="16"/>
      <c r="CB1770" s="16"/>
      <c r="CC1770" s="8">
        <f>SUMIF(CD$346:CD$376,$D1770,CF$346:CF$376)</f>
        <v>0</v>
      </c>
      <c r="CD1770" s="15"/>
      <c r="CE1770" s="16"/>
      <c r="CF1770" s="16"/>
      <c r="CG1770" s="8">
        <f>SUMIF(CH$346:CH$376,$D1770,CJ$346:CJ$376)</f>
        <v>0</v>
      </c>
      <c r="CH1770" s="15"/>
      <c r="CI1770" s="16"/>
      <c r="CJ1770" s="16"/>
      <c r="CK1770" s="8">
        <f>SUMIF(CL$346:CL$376,$D1770,CN$346:CN$376)</f>
        <v>0</v>
      </c>
      <c r="CL1770" s="15"/>
      <c r="CM1770" s="16"/>
      <c r="CN1770" s="16"/>
      <c r="CO1770" s="8">
        <f>SUMIF(CP$346:CP$376,$D1770,CR$346:CR$376)</f>
        <v>0</v>
      </c>
      <c r="CP1770" s="15"/>
      <c r="CQ1770" s="16"/>
      <c r="CR1770" s="16"/>
      <c r="CS1770" s="8">
        <f>SUMIF(CT$346:CT$376,$D1770,CV$346:CV$376)</f>
        <v>0</v>
      </c>
      <c r="CT1770" s="15"/>
      <c r="CU1770" s="16"/>
      <c r="CV1770" s="16"/>
      <c r="CW1770" s="8">
        <f>SUMIF(CX$346:CX$376,$D1770,CZ$346:CZ$376)</f>
        <v>0</v>
      </c>
      <c r="CX1770" s="15"/>
      <c r="CY1770" s="16"/>
      <c r="CZ1770" s="16"/>
      <c r="DA1770" s="8">
        <f>SUMIF(DB$346:DB$376,$D1770,DD$346:DD$376)</f>
        <v>0</v>
      </c>
      <c r="DB1770" s="15"/>
      <c r="DC1770" s="16"/>
      <c r="DD1770" s="16"/>
      <c r="DE1770" s="8">
        <f>SUMIF(DF$346:DF$376,$D1770,DH$346:DH$376)</f>
        <v>0</v>
      </c>
      <c r="DF1770" s="15"/>
      <c r="DG1770" s="16"/>
      <c r="DH1770" s="16"/>
      <c r="DI1770" s="8">
        <f>SUMIF(DJ$346:DJ$376,$D1770,DL$346:DL$376)</f>
        <v>0</v>
      </c>
      <c r="DJ1770" s="15"/>
      <c r="DK1770" s="16"/>
      <c r="DL1770" s="16"/>
      <c r="DM1770" s="8">
        <f>SUMIF(DN$346:DN$376,$D1770,DP$346:DP$376)</f>
        <v>0</v>
      </c>
      <c r="DN1770" s="15"/>
      <c r="DO1770" s="16"/>
      <c r="DP1770" s="16"/>
      <c r="DQ1770" s="8">
        <f>SUMIF(DR$346:DR$376,$D1770,DT$346:DT$376)</f>
        <v>0</v>
      </c>
      <c r="DR1770" s="15"/>
      <c r="DS1770" s="16"/>
      <c r="DT1770" s="16"/>
      <c r="DU1770" s="8">
        <f>SUMIF(DV$346:DV$376,$D1770,DX$346:DX$376)</f>
        <v>0</v>
      </c>
      <c r="DV1770" s="15"/>
      <c r="DW1770" s="16"/>
      <c r="DX1770" s="16"/>
      <c r="DY1770" s="8">
        <f>SUMIF(DZ$346:DZ$376,$D1770,EB$346:EB$376)</f>
        <v>0</v>
      </c>
      <c r="DZ1770" s="15"/>
      <c r="EA1770" s="16"/>
      <c r="EB1770" s="16"/>
      <c r="EC1770" s="8">
        <f>SUMIF(ED$346:ED$376,$D1770,EF$346:EF$376)</f>
        <v>0</v>
      </c>
      <c r="ED1770" s="15"/>
      <c r="EE1770" s="16"/>
      <c r="EF1770" s="16"/>
      <c r="EG1770" s="8">
        <f>SUMIF(EH$346:EH$376,$D1770,EJ$346:EJ$376)</f>
        <v>0</v>
      </c>
      <c r="EH1770" s="15"/>
      <c r="EI1770" s="16"/>
      <c r="EJ1770" s="16"/>
      <c r="EK1770" s="8">
        <f>SUMIF(EL$346:EL$376,$D1770,EN$346:EN$376)</f>
        <v>0</v>
      </c>
      <c r="EL1770" s="15"/>
      <c r="EM1770" s="16"/>
      <c r="EN1770" s="16"/>
      <c r="EO1770" s="8">
        <f>SUMIF(EP$346:EP$376,$D1770,ER$346:ER$376)</f>
        <v>0</v>
      </c>
      <c r="EP1770" s="15"/>
      <c r="EQ1770" s="16"/>
      <c r="ER1770" s="16"/>
      <c r="ES1770" s="8">
        <f>SUMIF(ET$346:ET$376,$D1770,EV$346:EV$376)</f>
        <v>0</v>
      </c>
      <c r="ET1770" s="15"/>
      <c r="EU1770" s="16"/>
      <c r="EV1770" s="16"/>
      <c r="EW1770" s="8">
        <f>SUMIF(EX$346:EX$376,$D1770,EZ$346:EZ$376)</f>
        <v>0</v>
      </c>
      <c r="EX1770" s="15"/>
      <c r="EY1770" s="16"/>
      <c r="EZ1770" s="16"/>
      <c r="FA1770" s="8">
        <f>SUMIF(FB$346:FB$376,$D1770,FD$346:FD$376)</f>
        <v>0</v>
      </c>
      <c r="FB1770" s="15"/>
      <c r="FC1770" s="16"/>
      <c r="FD1770" s="16"/>
      <c r="FE1770" s="8">
        <f>SUMIF(FF$346:FF$376,$D1770,FH$346:FH$376)</f>
        <v>0</v>
      </c>
      <c r="FF1770" s="15"/>
      <c r="FG1770" s="16"/>
      <c r="FH1770" s="16"/>
      <c r="FI1770" s="8">
        <f>SUMIF(FJ$346:FJ$376,$D1770,FL$346:FL$376)</f>
        <v>0</v>
      </c>
      <c r="FJ1770" s="15"/>
      <c r="FK1770" s="16"/>
      <c r="FL1770" s="16"/>
      <c r="FM1770" s="8">
        <f>SUMIF(FN$346:FN$376,$D1770,FP$346:FP$376)</f>
        <v>0</v>
      </c>
      <c r="FN1770" s="15"/>
      <c r="FO1770" s="16"/>
      <c r="FP1770" s="16"/>
      <c r="FQ1770" s="8">
        <f>SUMIF(FR$346:FR$376,$D1770,FT$346:FT$376)</f>
        <v>0</v>
      </c>
      <c r="FR1770" s="15"/>
      <c r="FS1770" s="16"/>
      <c r="FT1770" s="16"/>
      <c r="FU1770" s="8">
        <f>SUMIF(FV$346:FV$376,$D1770,FX$346:FX$376)</f>
        <v>0</v>
      </c>
      <c r="FV1770" s="15"/>
      <c r="FW1770" s="16"/>
      <c r="FX1770" s="16"/>
      <c r="FY1770" s="8">
        <f>SUMIF(FZ$346:FZ$376,$D1770,GB$346:GB$376)</f>
        <v>0</v>
      </c>
      <c r="FZ1770" s="15"/>
      <c r="GA1770" s="16"/>
      <c r="GB1770" s="16"/>
      <c r="GC1770" s="8">
        <f>SUMIF(GD$346:GD$376,$D1770,GF$346:GF$376)</f>
        <v>0</v>
      </c>
      <c r="GD1770" s="15"/>
      <c r="GE1770" s="16"/>
      <c r="GF1770" s="16"/>
      <c r="GG1770" s="8">
        <f>SUMIF(GH$346:GH$376,$D1770,GJ$346:GJ$376)</f>
        <v>0</v>
      </c>
      <c r="GH1770" s="15"/>
      <c r="GI1770" s="16"/>
      <c r="GJ1770" s="16"/>
      <c r="GK1770" s="8">
        <f>SUMIF(GL$346:GL$376,$D1770,GN$346:GN$376)</f>
        <v>0</v>
      </c>
      <c r="GL1770" s="15"/>
      <c r="GM1770" s="16"/>
      <c r="GN1770" s="16"/>
      <c r="GO1770" s="8">
        <f>SUMIF(GP$346:GP$376,$D1770,GR$346:GR$376)</f>
        <v>0</v>
      </c>
      <c r="GP1770" s="15"/>
      <c r="GQ1770" s="16"/>
      <c r="GR1770" s="16"/>
      <c r="GS1770" s="8">
        <f>SUMIF(GT$346:GT$376,$D1770,GV$346:GV$376)</f>
        <v>0</v>
      </c>
      <c r="GT1770" s="15"/>
      <c r="GU1770" s="16"/>
      <c r="GV1770" s="22"/>
      <c r="GW1770" s="19">
        <f t="shared" si="40"/>
        <v>0</v>
      </c>
      <c r="GX1770" s="472"/>
      <c r="GY1770" s="473"/>
    </row>
    <row r="1771" spans="1:207" ht="15.75">
      <c r="A1771" s="244" t="s">
        <v>75</v>
      </c>
      <c r="B1771" s="483" t="s">
        <v>423</v>
      </c>
      <c r="C1771" s="286" t="s">
        <v>153</v>
      </c>
      <c r="D1771" s="235" t="s">
        <v>120</v>
      </c>
      <c r="E1771" s="206">
        <f>SUMIF(F$5:F$35,$D1771,H$5:H$35)</f>
        <v>0</v>
      </c>
      <c r="F1771" s="9"/>
      <c r="G1771" s="10"/>
      <c r="H1771" s="11"/>
      <c r="I1771" s="6">
        <f>SUMIF(J$5:J$35,$D1771,L$5:L$35)</f>
        <v>0</v>
      </c>
      <c r="J1771" s="9"/>
      <c r="K1771" s="10"/>
      <c r="L1771" s="11"/>
      <c r="M1771" s="6">
        <f>SUMIF(N$5:N$35,$D1771,P$5:P$35)</f>
        <v>0</v>
      </c>
      <c r="N1771" s="9"/>
      <c r="O1771" s="10"/>
      <c r="P1771" s="11"/>
      <c r="Q1771" s="6">
        <f>SUMIF(R$5:R$35,$D1771,T$5:T$35)</f>
        <v>0</v>
      </c>
      <c r="R1771" s="9"/>
      <c r="S1771" s="10"/>
      <c r="T1771" s="11"/>
      <c r="U1771" s="6">
        <f>SUMIF(V$5:V$35,$D1771,X$5:X$35)</f>
        <v>0</v>
      </c>
      <c r="V1771" s="9"/>
      <c r="W1771" s="10"/>
      <c r="X1771" s="11"/>
      <c r="Y1771" s="6">
        <f>SUMIF(Z$5:Z$35,$D1771,AB$5:AB$35)</f>
        <v>0</v>
      </c>
      <c r="Z1771" s="9"/>
      <c r="AA1771" s="10"/>
      <c r="AB1771" s="11"/>
      <c r="AC1771" s="6">
        <f>SUMIF(AD$5:AD$35,$D1771,AF$5:AF$35)</f>
        <v>0</v>
      </c>
      <c r="AD1771" s="9"/>
      <c r="AE1771" s="10"/>
      <c r="AF1771" s="11"/>
      <c r="AG1771" s="6">
        <f>SUMIF(AH$5:AH$35,$D1771,AJ$5:AJ$35)</f>
        <v>0</v>
      </c>
      <c r="AH1771" s="9"/>
      <c r="AI1771" s="10"/>
      <c r="AJ1771" s="11"/>
      <c r="AK1771" s="6">
        <f>SUMIF(AL$5:AL$35,$D1771,AN$5:AN$35)</f>
        <v>0</v>
      </c>
      <c r="AL1771" s="9"/>
      <c r="AM1771" s="10"/>
      <c r="AN1771" s="11"/>
      <c r="AO1771" s="6">
        <f>SUMIF(AP$5:AP$35,$D1771,AR$5:AR$35)</f>
        <v>0</v>
      </c>
      <c r="AP1771" s="9"/>
      <c r="AQ1771" s="10"/>
      <c r="AR1771" s="11"/>
      <c r="AS1771" s="6">
        <f>SUMIF(AT$5:AT$35,$D1771,AV$5:AV$35)</f>
        <v>0</v>
      </c>
      <c r="AT1771" s="9"/>
      <c r="AU1771" s="10"/>
      <c r="AV1771" s="11"/>
      <c r="AW1771" s="6">
        <f>SUMIF(AX$5:AX$35,$D1771,AZ$5:AZ$35)</f>
        <v>0</v>
      </c>
      <c r="AX1771" s="9"/>
      <c r="AY1771" s="10"/>
      <c r="AZ1771" s="11"/>
      <c r="BA1771" s="6">
        <f>SUMIF(BB$5:BB$35,$D1771,BD$5:BD$35)</f>
        <v>0</v>
      </c>
      <c r="BB1771" s="9"/>
      <c r="BC1771" s="10"/>
      <c r="BD1771" s="11"/>
      <c r="BE1771" s="6">
        <f>SUMIF(BF$5:BF$35,$D1771,BH$5:BH$35)</f>
        <v>0</v>
      </c>
      <c r="BF1771" s="9"/>
      <c r="BG1771" s="10"/>
      <c r="BH1771" s="11"/>
      <c r="BI1771" s="6">
        <f>SUMIF(BJ$5:BJ$35,$D1771,BL$5:BL$35)</f>
        <v>0</v>
      </c>
      <c r="BJ1771" s="9"/>
      <c r="BK1771" s="10"/>
      <c r="BL1771" s="11"/>
      <c r="BM1771" s="6">
        <f>SUMIF(BN$5:BN$35,$D1771,BP$5:BP$35)</f>
        <v>0</v>
      </c>
      <c r="BN1771" s="9"/>
      <c r="BO1771" s="10"/>
      <c r="BP1771" s="11"/>
      <c r="BQ1771" s="6">
        <f>SUMIF(BR$5:BR$35,$D1771,BT$5:BT$35)</f>
        <v>0</v>
      </c>
      <c r="BR1771" s="9"/>
      <c r="BS1771" s="10"/>
      <c r="BT1771" s="11"/>
      <c r="BU1771" s="6">
        <f>SUMIF(BV$5:BV$35,$D1771,BX$5:BX$35)</f>
        <v>0</v>
      </c>
      <c r="BV1771" s="9"/>
      <c r="BW1771" s="10"/>
      <c r="BX1771" s="11"/>
      <c r="BY1771" s="6">
        <f>SUMIF(BZ$5:BZ$35,$D1771,CB$5:CB$35)</f>
        <v>0</v>
      </c>
      <c r="BZ1771" s="9"/>
      <c r="CA1771" s="10"/>
      <c r="CB1771" s="11"/>
      <c r="CC1771" s="6">
        <f>SUMIF(CD$5:CD$35,$D1771,CF$5:CF$35)</f>
        <v>0</v>
      </c>
      <c r="CD1771" s="9"/>
      <c r="CE1771" s="10"/>
      <c r="CF1771" s="11"/>
      <c r="CG1771" s="6">
        <f>SUMIF(CH$5:CH$35,$D1771,CJ$5:CJ$35)</f>
        <v>0</v>
      </c>
      <c r="CH1771" s="9"/>
      <c r="CI1771" s="10"/>
      <c r="CJ1771" s="11"/>
      <c r="CK1771" s="6">
        <f>SUMIF(CL$5:CL$35,$D1771,CN$5:CN$35)</f>
        <v>0</v>
      </c>
      <c r="CL1771" s="9"/>
      <c r="CM1771" s="10"/>
      <c r="CN1771" s="11"/>
      <c r="CO1771" s="6">
        <f>SUMIF(CP$5:CP$35,$D1771,CR$5:CR$35)</f>
        <v>0</v>
      </c>
      <c r="CP1771" s="9"/>
      <c r="CQ1771" s="10"/>
      <c r="CR1771" s="11"/>
      <c r="CS1771" s="6">
        <f>SUMIF(CT$5:CT$35,$D1771,CV$5:CV$35)</f>
        <v>0</v>
      </c>
      <c r="CT1771" s="9"/>
      <c r="CU1771" s="10"/>
      <c r="CV1771" s="11"/>
      <c r="CW1771" s="6">
        <f>SUMIF(CX$5:CX$35,$D1771,CZ$5:CZ$35)</f>
        <v>0</v>
      </c>
      <c r="CX1771" s="9"/>
      <c r="CY1771" s="10"/>
      <c r="CZ1771" s="11"/>
      <c r="DA1771" s="6">
        <f>SUMIF(DB$5:DB$35,$D1771,DD$5:DD$35)</f>
        <v>0</v>
      </c>
      <c r="DB1771" s="9"/>
      <c r="DC1771" s="10"/>
      <c r="DD1771" s="11"/>
      <c r="DE1771" s="6">
        <f>SUMIF(DF$5:DF$35,$D1771,DH$5:DH$35)</f>
        <v>0</v>
      </c>
      <c r="DF1771" s="9"/>
      <c r="DG1771" s="10"/>
      <c r="DH1771" s="11"/>
      <c r="DI1771" s="6">
        <f>SUMIF(DJ$5:DJ$35,$D1771,DL$5:DL$35)</f>
        <v>0</v>
      </c>
      <c r="DJ1771" s="9"/>
      <c r="DK1771" s="10"/>
      <c r="DL1771" s="11"/>
      <c r="DM1771" s="6">
        <f>SUMIF(DN$5:DN$35,$D1771,DP$5:DP$35)</f>
        <v>0</v>
      </c>
      <c r="DN1771" s="9"/>
      <c r="DO1771" s="10"/>
      <c r="DP1771" s="11"/>
      <c r="DQ1771" s="6">
        <f>SUMIF(DR$5:DR$35,$D1771,DT$5:DT$35)</f>
        <v>0</v>
      </c>
      <c r="DR1771" s="9"/>
      <c r="DS1771" s="10"/>
      <c r="DT1771" s="11"/>
      <c r="DU1771" s="6">
        <f>SUMIF(DV$5:DV$35,$D1771,DX$5:DX$35)</f>
        <v>0</v>
      </c>
      <c r="DV1771" s="9"/>
      <c r="DW1771" s="10"/>
      <c r="DX1771" s="11"/>
      <c r="DY1771" s="6">
        <f>SUMIF(DZ$5:DZ$35,$D1771,EB$5:EB$35)</f>
        <v>0</v>
      </c>
      <c r="DZ1771" s="9"/>
      <c r="EA1771" s="10"/>
      <c r="EB1771" s="11"/>
      <c r="EC1771" s="6">
        <f>SUMIF(ED$5:ED$35,$D1771,EF$5:EF$35)</f>
        <v>0</v>
      </c>
      <c r="ED1771" s="9"/>
      <c r="EE1771" s="10"/>
      <c r="EF1771" s="11"/>
      <c r="EG1771" s="6">
        <f>SUMIF(EH$5:EH$35,$D1771,EJ$5:EJ$35)</f>
        <v>0</v>
      </c>
      <c r="EH1771" s="9"/>
      <c r="EI1771" s="10"/>
      <c r="EJ1771" s="11"/>
      <c r="EK1771" s="6">
        <f>SUMIF(EL$5:EL$35,$D1771,EN$5:EN$35)</f>
        <v>0</v>
      </c>
      <c r="EL1771" s="9"/>
      <c r="EM1771" s="10"/>
      <c r="EN1771" s="11"/>
      <c r="EO1771" s="6">
        <f>SUMIF(EP$5:EP$35,$D1771,ER$5:ER$35)</f>
        <v>0</v>
      </c>
      <c r="EP1771" s="9"/>
      <c r="EQ1771" s="10"/>
      <c r="ER1771" s="11"/>
      <c r="ES1771" s="6">
        <f>SUMIF(ET$5:ET$35,$D1771,EV$5:EV$35)</f>
        <v>0</v>
      </c>
      <c r="ET1771" s="9"/>
      <c r="EU1771" s="10"/>
      <c r="EV1771" s="11"/>
      <c r="EW1771" s="6">
        <f>SUMIF(EX$5:EX$35,$D1771,EZ$5:EZ$35)</f>
        <v>0</v>
      </c>
      <c r="EX1771" s="9"/>
      <c r="EY1771" s="10"/>
      <c r="EZ1771" s="11"/>
      <c r="FA1771" s="6">
        <f>SUMIF(FB$5:FB$35,$D1771,FD$5:FD$35)</f>
        <v>0</v>
      </c>
      <c r="FB1771" s="9"/>
      <c r="FC1771" s="10"/>
      <c r="FD1771" s="11"/>
      <c r="FE1771" s="6">
        <f>SUMIF(FF$5:FF$35,$D1771,FH$5:FH$35)</f>
        <v>0</v>
      </c>
      <c r="FF1771" s="9"/>
      <c r="FG1771" s="10"/>
      <c r="FH1771" s="11"/>
      <c r="FI1771" s="6">
        <f>SUMIF(FJ$5:FJ$35,$D1771,FL$5:FL$35)</f>
        <v>0</v>
      </c>
      <c r="FJ1771" s="9"/>
      <c r="FK1771" s="10"/>
      <c r="FL1771" s="11"/>
      <c r="FM1771" s="6">
        <f>SUMIF(FN$5:FN$35,$D1771,FP$5:FP$35)</f>
        <v>0</v>
      </c>
      <c r="FN1771" s="9"/>
      <c r="FO1771" s="10"/>
      <c r="FP1771" s="11"/>
      <c r="FQ1771" s="6">
        <f>SUMIF(FR$5:FR$35,$D1771,FT$5:FT$35)</f>
        <v>0</v>
      </c>
      <c r="FR1771" s="9"/>
      <c r="FS1771" s="10"/>
      <c r="FT1771" s="11"/>
      <c r="FU1771" s="6">
        <f>SUMIF(FV$5:FV$35,$D1771,FX$5:FX$35)</f>
        <v>0</v>
      </c>
      <c r="FV1771" s="9"/>
      <c r="FW1771" s="10"/>
      <c r="FX1771" s="11"/>
      <c r="FY1771" s="6">
        <f>SUMIF(FZ$5:FZ$35,$D1771,GB$5:GB$35)</f>
        <v>0</v>
      </c>
      <c r="FZ1771" s="9"/>
      <c r="GA1771" s="10"/>
      <c r="GB1771" s="11"/>
      <c r="GC1771" s="6">
        <f>SUMIF(GD$5:GD$35,$D1771,GF$5:GF$35)</f>
        <v>0</v>
      </c>
      <c r="GD1771" s="9"/>
      <c r="GE1771" s="10"/>
      <c r="GF1771" s="11"/>
      <c r="GG1771" s="6">
        <f>SUMIF(GH$5:GH$35,$D1771,GJ$5:GJ$35)</f>
        <v>0</v>
      </c>
      <c r="GH1771" s="9"/>
      <c r="GI1771" s="10"/>
      <c r="GJ1771" s="11"/>
      <c r="GK1771" s="6">
        <f>SUMIF(GL$5:GL$35,$D1771,GN$5:GN$35)</f>
        <v>0</v>
      </c>
      <c r="GL1771" s="9"/>
      <c r="GM1771" s="10"/>
      <c r="GN1771" s="11"/>
      <c r="GO1771" s="6">
        <f>SUMIF(GP$5:GP$35,$D1771,GR$5:GR$35)</f>
        <v>0</v>
      </c>
      <c r="GP1771" s="9"/>
      <c r="GQ1771" s="10"/>
      <c r="GR1771" s="11"/>
      <c r="GS1771" s="6">
        <f>SUMIF(GT$5:GT$35,$D1771,GV$5:GV$35)</f>
        <v>0</v>
      </c>
      <c r="GT1771" s="9"/>
      <c r="GU1771" s="10"/>
      <c r="GV1771" s="20"/>
      <c r="GW1771" s="19">
        <f t="shared" si="40"/>
        <v>0</v>
      </c>
      <c r="GX1771" s="472">
        <f>SUM(GW1771:GW1782)</f>
        <v>0</v>
      </c>
      <c r="GY1771" s="473" t="str">
        <f>D1771</f>
        <v>FDSYRC17</v>
      </c>
    </row>
    <row r="1772" spans="1:207" ht="15.75">
      <c r="A1772" s="244" t="s">
        <v>76</v>
      </c>
      <c r="B1772" s="538"/>
      <c r="C1772" s="287" t="s">
        <v>153</v>
      </c>
      <c r="D1772" s="237" t="s">
        <v>120</v>
      </c>
      <c r="E1772" s="206">
        <f>SUMIF(F$36:F$66,$D1772,H$36:H$66)</f>
        <v>0</v>
      </c>
      <c r="F1772" s="9"/>
      <c r="G1772" s="10"/>
      <c r="H1772" s="11"/>
      <c r="I1772" s="6">
        <f>SUMIF(J$36:J$66,$D1772,L$36:L$66)</f>
        <v>0</v>
      </c>
      <c r="J1772" s="9"/>
      <c r="K1772" s="10"/>
      <c r="L1772" s="11"/>
      <c r="M1772" s="6">
        <f>SUMIF(N$36:N$66,$D1772,P$36:P$66)</f>
        <v>0</v>
      </c>
      <c r="N1772" s="9"/>
      <c r="O1772" s="10"/>
      <c r="P1772" s="11"/>
      <c r="Q1772" s="6">
        <f>SUMIF(R$36:R$66,$D1772,T$36:T$66)</f>
        <v>0</v>
      </c>
      <c r="R1772" s="9"/>
      <c r="S1772" s="10"/>
      <c r="T1772" s="11"/>
      <c r="U1772" s="6">
        <f>SUMIF(V$36:V$66,$D1772,X$36:X$66)</f>
        <v>0</v>
      </c>
      <c r="V1772" s="9"/>
      <c r="W1772" s="10"/>
      <c r="X1772" s="11"/>
      <c r="Y1772" s="6">
        <f>SUMIF(Z$36:Z$66,$D1772,AB$36:AB$66)</f>
        <v>0</v>
      </c>
      <c r="Z1772" s="9"/>
      <c r="AA1772" s="10"/>
      <c r="AB1772" s="11"/>
      <c r="AC1772" s="6">
        <f>SUMIF(AD$36:AD$66,$D1772,AF$36:AF$66)</f>
        <v>0</v>
      </c>
      <c r="AD1772" s="9"/>
      <c r="AE1772" s="10"/>
      <c r="AF1772" s="11"/>
      <c r="AG1772" s="6">
        <f>SUMIF(AH$36:AH$66,$D1772,AJ$36:AJ$66)</f>
        <v>0</v>
      </c>
      <c r="AH1772" s="9"/>
      <c r="AI1772" s="10"/>
      <c r="AJ1772" s="11"/>
      <c r="AK1772" s="6">
        <f>SUMIF(AL$36:AL$66,$D1772,AN$36:AN$66)</f>
        <v>0</v>
      </c>
      <c r="AL1772" s="9"/>
      <c r="AM1772" s="10"/>
      <c r="AN1772" s="11"/>
      <c r="AO1772" s="6">
        <f>SUMIF(AP$36:AP$66,$D1772,AR$36:AR$66)</f>
        <v>0</v>
      </c>
      <c r="AP1772" s="9"/>
      <c r="AQ1772" s="10"/>
      <c r="AR1772" s="11"/>
      <c r="AS1772" s="6">
        <f>SUMIF(AT$36:AT$66,$D1772,AV$36:AV$66)</f>
        <v>0</v>
      </c>
      <c r="AT1772" s="9"/>
      <c r="AU1772" s="10"/>
      <c r="AV1772" s="11"/>
      <c r="AW1772" s="6">
        <f>SUMIF(AX$36:AX$66,$D1772,AZ$36:AZ$66)</f>
        <v>0</v>
      </c>
      <c r="AX1772" s="9"/>
      <c r="AY1772" s="10"/>
      <c r="AZ1772" s="11"/>
      <c r="BA1772" s="6">
        <f>SUMIF(BB$36:BB$66,$D1772,BD$36:BD$66)</f>
        <v>0</v>
      </c>
      <c r="BB1772" s="9"/>
      <c r="BC1772" s="10"/>
      <c r="BD1772" s="11"/>
      <c r="BE1772" s="6">
        <f>SUMIF(BF$36:BF$66,$D1772,BH$36:BH$66)</f>
        <v>0</v>
      </c>
      <c r="BF1772" s="9"/>
      <c r="BG1772" s="10"/>
      <c r="BH1772" s="11"/>
      <c r="BI1772" s="6">
        <f>SUMIF(BJ$36:BJ$66,$D1772,BL$36:BL$66)</f>
        <v>0</v>
      </c>
      <c r="BJ1772" s="9"/>
      <c r="BK1772" s="10"/>
      <c r="BL1772" s="11"/>
      <c r="BM1772" s="6">
        <f>SUMIF(BN$36:BN$66,$D1772,BP$36:BP$66)</f>
        <v>0</v>
      </c>
      <c r="BN1772" s="9"/>
      <c r="BO1772" s="10"/>
      <c r="BP1772" s="11"/>
      <c r="BQ1772" s="6">
        <f>SUMIF(BR$36:BR$66,$D1772,BT$36:BT$66)</f>
        <v>0</v>
      </c>
      <c r="BR1772" s="9"/>
      <c r="BS1772" s="10"/>
      <c r="BT1772" s="11"/>
      <c r="BU1772" s="6">
        <f>SUMIF(BV$36:BV$66,$D1772,BX$36:BX$66)</f>
        <v>0</v>
      </c>
      <c r="BV1772" s="9"/>
      <c r="BW1772" s="10"/>
      <c r="BX1772" s="11"/>
      <c r="BY1772" s="6">
        <f>SUMIF(BZ$36:BZ$66,$D1772,CB$36:CB$66)</f>
        <v>0</v>
      </c>
      <c r="BZ1772" s="9"/>
      <c r="CA1772" s="10"/>
      <c r="CB1772" s="11"/>
      <c r="CC1772" s="6">
        <f>SUMIF(CD$36:CD$66,$D1772,CF$36:CF$66)</f>
        <v>0</v>
      </c>
      <c r="CD1772" s="9"/>
      <c r="CE1772" s="10"/>
      <c r="CF1772" s="11"/>
      <c r="CG1772" s="6">
        <f>SUMIF(CH$36:CH$66,$D1772,CJ$36:CJ$66)</f>
        <v>0</v>
      </c>
      <c r="CH1772" s="9"/>
      <c r="CI1772" s="10"/>
      <c r="CJ1772" s="11"/>
      <c r="CK1772" s="6">
        <f>SUMIF(CL$36:CL$66,$D1772,CN$36:CN$66)</f>
        <v>0</v>
      </c>
      <c r="CL1772" s="9"/>
      <c r="CM1772" s="10"/>
      <c r="CN1772" s="11"/>
      <c r="CO1772" s="6">
        <f>SUMIF(CP$36:CP$66,$D1772,CR$36:CR$66)</f>
        <v>0</v>
      </c>
      <c r="CP1772" s="9"/>
      <c r="CQ1772" s="10"/>
      <c r="CR1772" s="11"/>
      <c r="CS1772" s="6">
        <f>SUMIF(CT$36:CT$66,$D1772,CV$36:CV$66)</f>
        <v>0</v>
      </c>
      <c r="CT1772" s="9"/>
      <c r="CU1772" s="10"/>
      <c r="CV1772" s="11"/>
      <c r="CW1772" s="6">
        <f>SUMIF(CX$36:CX$66,$D1772,CZ$36:CZ$66)</f>
        <v>0</v>
      </c>
      <c r="CX1772" s="9"/>
      <c r="CY1772" s="10"/>
      <c r="CZ1772" s="11"/>
      <c r="DA1772" s="6">
        <f>SUMIF(DB$36:DB$66,$D1772,DD$36:DD$66)</f>
        <v>0</v>
      </c>
      <c r="DB1772" s="9"/>
      <c r="DC1772" s="10"/>
      <c r="DD1772" s="11"/>
      <c r="DE1772" s="6">
        <f>SUMIF(DF$36:DF$66,$D1772,DH$36:DH$66)</f>
        <v>0</v>
      </c>
      <c r="DF1772" s="9"/>
      <c r="DG1772" s="10"/>
      <c r="DH1772" s="11"/>
      <c r="DI1772" s="6">
        <f>SUMIF(DJ$36:DJ$66,$D1772,DL$36:DL$66)</f>
        <v>0</v>
      </c>
      <c r="DJ1772" s="9"/>
      <c r="DK1772" s="10"/>
      <c r="DL1772" s="11"/>
      <c r="DM1772" s="6">
        <f>SUMIF(DN$36:DN$66,$D1772,DP$36:DP$66)</f>
        <v>0</v>
      </c>
      <c r="DN1772" s="9"/>
      <c r="DO1772" s="10"/>
      <c r="DP1772" s="11"/>
      <c r="DQ1772" s="6">
        <f>SUMIF(DR$36:DR$66,$D1772,DT$36:DT$66)</f>
        <v>0</v>
      </c>
      <c r="DR1772" s="9"/>
      <c r="DS1772" s="10"/>
      <c r="DT1772" s="11"/>
      <c r="DU1772" s="6">
        <f>SUMIF(DV$36:DV$66,$D1772,DX$36:DX$66)</f>
        <v>0</v>
      </c>
      <c r="DV1772" s="9"/>
      <c r="DW1772" s="10"/>
      <c r="DX1772" s="11"/>
      <c r="DY1772" s="6">
        <f>SUMIF(DZ$36:DZ$66,$D1772,EB$36:EB$66)</f>
        <v>0</v>
      </c>
      <c r="DZ1772" s="9"/>
      <c r="EA1772" s="10"/>
      <c r="EB1772" s="11"/>
      <c r="EC1772" s="6">
        <f>SUMIF(ED$36:ED$66,$D1772,EF$36:EF$66)</f>
        <v>0</v>
      </c>
      <c r="ED1772" s="9"/>
      <c r="EE1772" s="10"/>
      <c r="EF1772" s="11"/>
      <c r="EG1772" s="6">
        <f>SUMIF(EH$36:EH$66,$D1772,EJ$36:EJ$66)</f>
        <v>0</v>
      </c>
      <c r="EH1772" s="9"/>
      <c r="EI1772" s="10"/>
      <c r="EJ1772" s="11"/>
      <c r="EK1772" s="6">
        <f>SUMIF(EL$36:EL$66,$D1772,EN$36:EN$66)</f>
        <v>0</v>
      </c>
      <c r="EL1772" s="9"/>
      <c r="EM1772" s="10"/>
      <c r="EN1772" s="11"/>
      <c r="EO1772" s="6">
        <f>SUMIF(EP$36:EP$66,$D1772,ER$36:ER$66)</f>
        <v>0</v>
      </c>
      <c r="EP1772" s="9"/>
      <c r="EQ1772" s="10"/>
      <c r="ER1772" s="11"/>
      <c r="ES1772" s="6">
        <f>SUMIF(ET$36:ET$66,$D1772,EV$36:EV$66)</f>
        <v>0</v>
      </c>
      <c r="ET1772" s="9"/>
      <c r="EU1772" s="10"/>
      <c r="EV1772" s="11"/>
      <c r="EW1772" s="6">
        <f>SUMIF(EX$36:EX$66,$D1772,EZ$36:EZ$66)</f>
        <v>0</v>
      </c>
      <c r="EX1772" s="9"/>
      <c r="EY1772" s="10"/>
      <c r="EZ1772" s="11"/>
      <c r="FA1772" s="6">
        <f>SUMIF(FB$36:FB$66,$D1772,FD$36:FD$66)</f>
        <v>0</v>
      </c>
      <c r="FB1772" s="9"/>
      <c r="FC1772" s="10"/>
      <c r="FD1772" s="11"/>
      <c r="FE1772" s="6">
        <f>SUMIF(FF$36:FF$66,$D1772,FH$36:FH$66)</f>
        <v>0</v>
      </c>
      <c r="FF1772" s="9"/>
      <c r="FG1772" s="10"/>
      <c r="FH1772" s="11"/>
      <c r="FI1772" s="6">
        <f>SUMIF(FJ$36:FJ$66,$D1772,FL$36:FL$66)</f>
        <v>0</v>
      </c>
      <c r="FJ1772" s="9"/>
      <c r="FK1772" s="10"/>
      <c r="FL1772" s="11"/>
      <c r="FM1772" s="6">
        <f>SUMIF(FN$36:FN$66,$D1772,FP$36:FP$66)</f>
        <v>0</v>
      </c>
      <c r="FN1772" s="9"/>
      <c r="FO1772" s="10"/>
      <c r="FP1772" s="11"/>
      <c r="FQ1772" s="6">
        <f>SUMIF(FR$36:FR$66,$D1772,FT$36:FT$66)</f>
        <v>0</v>
      </c>
      <c r="FR1772" s="9"/>
      <c r="FS1772" s="10"/>
      <c r="FT1772" s="11"/>
      <c r="FU1772" s="6">
        <f>SUMIF(FV$36:FV$66,$D1772,FX$36:FX$66)</f>
        <v>0</v>
      </c>
      <c r="FV1772" s="9"/>
      <c r="FW1772" s="10"/>
      <c r="FX1772" s="11"/>
      <c r="FY1772" s="6">
        <f>SUMIF(FZ$36:FZ$66,$D1772,GB$36:GB$66)</f>
        <v>0</v>
      </c>
      <c r="FZ1772" s="9"/>
      <c r="GA1772" s="10"/>
      <c r="GB1772" s="11"/>
      <c r="GC1772" s="6">
        <f>SUMIF(GD$36:GD$66,$D1772,GF$36:GF$66)</f>
        <v>0</v>
      </c>
      <c r="GD1772" s="9"/>
      <c r="GE1772" s="10"/>
      <c r="GF1772" s="11"/>
      <c r="GG1772" s="6">
        <f>SUMIF(GH$36:GH$66,$D1772,GJ$36:GJ$66)</f>
        <v>0</v>
      </c>
      <c r="GH1772" s="9"/>
      <c r="GI1772" s="10"/>
      <c r="GJ1772" s="11"/>
      <c r="GK1772" s="6">
        <f>SUMIF(GL$36:GL$66,$D1772,GN$36:GN$66)</f>
        <v>0</v>
      </c>
      <c r="GL1772" s="9"/>
      <c r="GM1772" s="10"/>
      <c r="GN1772" s="11"/>
      <c r="GO1772" s="6">
        <f>SUMIF(GP$36:GP$66,$D1772,GR$36:GR$66)</f>
        <v>0</v>
      </c>
      <c r="GP1772" s="9"/>
      <c r="GQ1772" s="10"/>
      <c r="GR1772" s="11"/>
      <c r="GS1772" s="6">
        <f>SUMIF(GT$36:GT$66,$D1772,GV$36:GV$66)</f>
        <v>0</v>
      </c>
      <c r="GT1772" s="9"/>
      <c r="GU1772" s="10"/>
      <c r="GV1772" s="20"/>
      <c r="GW1772" s="19">
        <f t="shared" si="40"/>
        <v>0</v>
      </c>
      <c r="GX1772" s="472"/>
      <c r="GY1772" s="473"/>
    </row>
    <row r="1773" spans="1:207" ht="15.75">
      <c r="A1773" s="244" t="s">
        <v>77</v>
      </c>
      <c r="B1773" s="538"/>
      <c r="C1773" s="287" t="s">
        <v>153</v>
      </c>
      <c r="D1773" s="237" t="s">
        <v>120</v>
      </c>
      <c r="E1773" s="206">
        <f>SUMIF(F$67:F$97,$D1773,H$67:H$97)</f>
        <v>0</v>
      </c>
      <c r="F1773" s="9"/>
      <c r="G1773" s="10"/>
      <c r="H1773" s="11"/>
      <c r="I1773" s="6">
        <f>SUMIF(J$67:J$97,$D1773,L$67:L$97)</f>
        <v>0</v>
      </c>
      <c r="J1773" s="9"/>
      <c r="K1773" s="10"/>
      <c r="L1773" s="11"/>
      <c r="M1773" s="6">
        <f>SUMIF(N$67:N$97,$D1773,P$67:P$97)</f>
        <v>0</v>
      </c>
      <c r="N1773" s="9"/>
      <c r="O1773" s="10"/>
      <c r="P1773" s="11"/>
      <c r="Q1773" s="6">
        <f>SUMIF(R$67:R$97,$D1773,T$67:T$97)</f>
        <v>0</v>
      </c>
      <c r="R1773" s="9"/>
      <c r="S1773" s="10"/>
      <c r="T1773" s="11"/>
      <c r="U1773" s="6">
        <f>SUMIF(V$67:V$97,$D1773,X$67:X$97)</f>
        <v>0</v>
      </c>
      <c r="V1773" s="9"/>
      <c r="W1773" s="10"/>
      <c r="X1773" s="11"/>
      <c r="Y1773" s="6">
        <f>SUMIF(Z$67:Z$97,$D1773,AB$67:AB$97)</f>
        <v>0</v>
      </c>
      <c r="Z1773" s="9"/>
      <c r="AA1773" s="10"/>
      <c r="AB1773" s="11"/>
      <c r="AC1773" s="6">
        <f>SUMIF(AD$67:AD$97,$D1773,AF$67:AF$97)</f>
        <v>0</v>
      </c>
      <c r="AD1773" s="9"/>
      <c r="AE1773" s="10"/>
      <c r="AF1773" s="11"/>
      <c r="AG1773" s="6">
        <f>SUMIF(AH$67:AH$97,$D1773,AJ$67:AJ$97)</f>
        <v>0</v>
      </c>
      <c r="AH1773" s="9"/>
      <c r="AI1773" s="10"/>
      <c r="AJ1773" s="11"/>
      <c r="AK1773" s="6">
        <f>SUMIF(AL$67:AL$97,$D1773,AN$67:AN$97)</f>
        <v>0</v>
      </c>
      <c r="AL1773" s="9"/>
      <c r="AM1773" s="10"/>
      <c r="AN1773" s="11"/>
      <c r="AO1773" s="6">
        <f>SUMIF(AP$67:AP$97,$D1773,AR$67:AR$97)</f>
        <v>0</v>
      </c>
      <c r="AP1773" s="9"/>
      <c r="AQ1773" s="10"/>
      <c r="AR1773" s="11"/>
      <c r="AS1773" s="6">
        <f>SUMIF(AT$67:AT$97,$D1773,AV$67:AV$97)</f>
        <v>0</v>
      </c>
      <c r="AT1773" s="9"/>
      <c r="AU1773" s="10"/>
      <c r="AV1773" s="11"/>
      <c r="AW1773" s="6">
        <f>SUMIF(AX$67:AX$97,$D1773,AZ$67:AZ$97)</f>
        <v>0</v>
      </c>
      <c r="AX1773" s="9"/>
      <c r="AY1773" s="10"/>
      <c r="AZ1773" s="11"/>
      <c r="BA1773" s="6">
        <f>SUMIF(BB$67:BB$97,$D1773,BD$67:BD$97)</f>
        <v>0</v>
      </c>
      <c r="BB1773" s="9"/>
      <c r="BC1773" s="10"/>
      <c r="BD1773" s="11"/>
      <c r="BE1773" s="6">
        <f>SUMIF(BF$67:BF$97,$D1773,BH$67:BH$97)</f>
        <v>0</v>
      </c>
      <c r="BF1773" s="9"/>
      <c r="BG1773" s="10"/>
      <c r="BH1773" s="11"/>
      <c r="BI1773" s="6">
        <f>SUMIF(BJ$67:BJ$97,$D1773,BL$67:BL$97)</f>
        <v>0</v>
      </c>
      <c r="BJ1773" s="9"/>
      <c r="BK1773" s="10"/>
      <c r="BL1773" s="11"/>
      <c r="BM1773" s="6">
        <f>SUMIF(BN$67:BN$97,$D1773,BP$67:BP$97)</f>
        <v>0</v>
      </c>
      <c r="BN1773" s="9"/>
      <c r="BO1773" s="10"/>
      <c r="BP1773" s="11"/>
      <c r="BQ1773" s="6">
        <f>SUMIF(BR$67:BR$97,$D1773,BT$67:BT$97)</f>
        <v>0</v>
      </c>
      <c r="BR1773" s="9"/>
      <c r="BS1773" s="10"/>
      <c r="BT1773" s="11"/>
      <c r="BU1773" s="6">
        <f>SUMIF(BV$67:BV$97,$D1773,BX$67:BX$97)</f>
        <v>0</v>
      </c>
      <c r="BV1773" s="9"/>
      <c r="BW1773" s="10"/>
      <c r="BX1773" s="11"/>
      <c r="BY1773" s="6">
        <f>SUMIF(BZ$67:BZ$97,$D1773,CB$67:CB$97)</f>
        <v>0</v>
      </c>
      <c r="BZ1773" s="9"/>
      <c r="CA1773" s="10"/>
      <c r="CB1773" s="11"/>
      <c r="CC1773" s="6">
        <f>SUMIF(CD$67:CD$97,$D1773,CF$67:CF$97)</f>
        <v>0</v>
      </c>
      <c r="CD1773" s="9"/>
      <c r="CE1773" s="10"/>
      <c r="CF1773" s="11"/>
      <c r="CG1773" s="6">
        <f>SUMIF(CH$67:CH$97,$D1773,CJ$67:CJ$97)</f>
        <v>0</v>
      </c>
      <c r="CH1773" s="9"/>
      <c r="CI1773" s="10"/>
      <c r="CJ1773" s="11"/>
      <c r="CK1773" s="6">
        <f>SUMIF(CL$67:CL$97,$D1773,CN$67:CN$97)</f>
        <v>0</v>
      </c>
      <c r="CL1773" s="9"/>
      <c r="CM1773" s="10"/>
      <c r="CN1773" s="11"/>
      <c r="CO1773" s="6">
        <f>SUMIF(CP$67:CP$97,$D1773,CR$67:CR$97)</f>
        <v>0</v>
      </c>
      <c r="CP1773" s="9"/>
      <c r="CQ1773" s="10"/>
      <c r="CR1773" s="11"/>
      <c r="CS1773" s="6">
        <f>SUMIF(CT$67:CT$97,$D1773,CV$67:CV$97)</f>
        <v>0</v>
      </c>
      <c r="CT1773" s="9"/>
      <c r="CU1773" s="10"/>
      <c r="CV1773" s="11"/>
      <c r="CW1773" s="6">
        <f>SUMIF(CX$67:CX$97,$D1773,CZ$67:CZ$97)</f>
        <v>0</v>
      </c>
      <c r="CX1773" s="9"/>
      <c r="CY1773" s="10"/>
      <c r="CZ1773" s="11"/>
      <c r="DA1773" s="6">
        <f>SUMIF(DB$67:DB$97,$D1773,DD$67:DD$97)</f>
        <v>0</v>
      </c>
      <c r="DB1773" s="9"/>
      <c r="DC1773" s="10"/>
      <c r="DD1773" s="11"/>
      <c r="DE1773" s="6">
        <f>SUMIF(DF$67:DF$97,$D1773,DH$67:DH$97)</f>
        <v>0</v>
      </c>
      <c r="DF1773" s="9"/>
      <c r="DG1773" s="10"/>
      <c r="DH1773" s="11"/>
      <c r="DI1773" s="6">
        <f>SUMIF(DJ$67:DJ$97,$D1773,DL$67:DL$97)</f>
        <v>0</v>
      </c>
      <c r="DJ1773" s="9"/>
      <c r="DK1773" s="10"/>
      <c r="DL1773" s="11"/>
      <c r="DM1773" s="6">
        <f>SUMIF(DN$67:DN$97,$D1773,DP$67:DP$97)</f>
        <v>0</v>
      </c>
      <c r="DN1773" s="9"/>
      <c r="DO1773" s="10"/>
      <c r="DP1773" s="11"/>
      <c r="DQ1773" s="6">
        <f>SUMIF(DR$67:DR$97,$D1773,DT$67:DT$97)</f>
        <v>0</v>
      </c>
      <c r="DR1773" s="9"/>
      <c r="DS1773" s="10"/>
      <c r="DT1773" s="11"/>
      <c r="DU1773" s="6">
        <f>SUMIF(DV$67:DV$97,$D1773,DX$67:DX$97)</f>
        <v>0</v>
      </c>
      <c r="DV1773" s="9"/>
      <c r="DW1773" s="10"/>
      <c r="DX1773" s="11"/>
      <c r="DY1773" s="6">
        <f>SUMIF(DZ$67:DZ$97,$D1773,EB$67:EB$97)</f>
        <v>0</v>
      </c>
      <c r="DZ1773" s="9"/>
      <c r="EA1773" s="10"/>
      <c r="EB1773" s="11"/>
      <c r="EC1773" s="6">
        <f>SUMIF(ED$67:ED$97,$D1773,EF$67:EF$97)</f>
        <v>0</v>
      </c>
      <c r="ED1773" s="9"/>
      <c r="EE1773" s="10"/>
      <c r="EF1773" s="11"/>
      <c r="EG1773" s="6">
        <f>SUMIF(EH$67:EH$97,$D1773,EJ$67:EJ$97)</f>
        <v>0</v>
      </c>
      <c r="EH1773" s="9"/>
      <c r="EI1773" s="10"/>
      <c r="EJ1773" s="11"/>
      <c r="EK1773" s="6">
        <f>SUMIF(EL$67:EL$97,$D1773,EN$67:EN$97)</f>
        <v>0</v>
      </c>
      <c r="EL1773" s="9"/>
      <c r="EM1773" s="10"/>
      <c r="EN1773" s="11"/>
      <c r="EO1773" s="6">
        <f>SUMIF(EP$67:EP$97,$D1773,ER$67:ER$97)</f>
        <v>0</v>
      </c>
      <c r="EP1773" s="9"/>
      <c r="EQ1773" s="10"/>
      <c r="ER1773" s="11"/>
      <c r="ES1773" s="6">
        <f>SUMIF(ET$67:ET$97,$D1773,EV$67:EV$97)</f>
        <v>0</v>
      </c>
      <c r="ET1773" s="9"/>
      <c r="EU1773" s="10"/>
      <c r="EV1773" s="11"/>
      <c r="EW1773" s="6">
        <f>SUMIF(EX$67:EX$97,$D1773,EZ$67:EZ$97)</f>
        <v>0</v>
      </c>
      <c r="EX1773" s="9"/>
      <c r="EY1773" s="10"/>
      <c r="EZ1773" s="11"/>
      <c r="FA1773" s="6">
        <f>SUMIF(FB$67:FB$97,$D1773,FD$67:FD$97)</f>
        <v>0</v>
      </c>
      <c r="FB1773" s="9"/>
      <c r="FC1773" s="10"/>
      <c r="FD1773" s="11"/>
      <c r="FE1773" s="6">
        <f>SUMIF(FF$67:FF$97,$D1773,FH$67:FH$97)</f>
        <v>0</v>
      </c>
      <c r="FF1773" s="9"/>
      <c r="FG1773" s="10"/>
      <c r="FH1773" s="11"/>
      <c r="FI1773" s="6">
        <f>SUMIF(FJ$67:FJ$97,$D1773,FL$67:FL$97)</f>
        <v>0</v>
      </c>
      <c r="FJ1773" s="9"/>
      <c r="FK1773" s="10"/>
      <c r="FL1773" s="11"/>
      <c r="FM1773" s="6">
        <f>SUMIF(FN$67:FN$97,$D1773,FP$67:FP$97)</f>
        <v>0</v>
      </c>
      <c r="FN1773" s="9"/>
      <c r="FO1773" s="10"/>
      <c r="FP1773" s="11"/>
      <c r="FQ1773" s="6">
        <f>SUMIF(FR$67:FR$97,$D1773,FT$67:FT$97)</f>
        <v>0</v>
      </c>
      <c r="FR1773" s="9"/>
      <c r="FS1773" s="10"/>
      <c r="FT1773" s="11"/>
      <c r="FU1773" s="6">
        <f>SUMIF(FV$67:FV$97,$D1773,FX$67:FX$97)</f>
        <v>0</v>
      </c>
      <c r="FV1773" s="9"/>
      <c r="FW1773" s="10"/>
      <c r="FX1773" s="11"/>
      <c r="FY1773" s="6">
        <f>SUMIF(FZ$67:FZ$97,$D1773,GB$67:GB$97)</f>
        <v>0</v>
      </c>
      <c r="FZ1773" s="9"/>
      <c r="GA1773" s="10"/>
      <c r="GB1773" s="11"/>
      <c r="GC1773" s="6">
        <f>SUMIF(GD$67:GD$97,$D1773,GF$67:GF$97)</f>
        <v>0</v>
      </c>
      <c r="GD1773" s="9"/>
      <c r="GE1773" s="10"/>
      <c r="GF1773" s="11"/>
      <c r="GG1773" s="6">
        <f>SUMIF(GH$67:GH$97,$D1773,GJ$67:GJ$97)</f>
        <v>0</v>
      </c>
      <c r="GH1773" s="9"/>
      <c r="GI1773" s="10"/>
      <c r="GJ1773" s="11"/>
      <c r="GK1773" s="6">
        <f>SUMIF(GL$67:GL$97,$D1773,GN$67:GN$97)</f>
        <v>0</v>
      </c>
      <c r="GL1773" s="9"/>
      <c r="GM1773" s="10"/>
      <c r="GN1773" s="11"/>
      <c r="GO1773" s="6">
        <f>SUMIF(GP$67:GP$97,$D1773,GR$67:GR$97)</f>
        <v>0</v>
      </c>
      <c r="GP1773" s="9"/>
      <c r="GQ1773" s="10"/>
      <c r="GR1773" s="11"/>
      <c r="GS1773" s="6">
        <f>SUMIF(GT$67:GT$97,$D1773,GV$67:GV$97)</f>
        <v>0</v>
      </c>
      <c r="GT1773" s="9"/>
      <c r="GU1773" s="10"/>
      <c r="GV1773" s="20"/>
      <c r="GW1773" s="19">
        <f t="shared" si="40"/>
        <v>0</v>
      </c>
      <c r="GX1773" s="472"/>
      <c r="GY1773" s="473"/>
    </row>
    <row r="1774" spans="1:207" ht="15.75">
      <c r="A1774" s="244" t="s">
        <v>78</v>
      </c>
      <c r="B1774" s="538"/>
      <c r="C1774" s="287" t="s">
        <v>153</v>
      </c>
      <c r="D1774" s="237" t="s">
        <v>120</v>
      </c>
      <c r="E1774" s="206">
        <f>SUMIF(F$98:F$128,$D1774,H$98:H$128)</f>
        <v>0</v>
      </c>
      <c r="F1774" s="9"/>
      <c r="G1774" s="10"/>
      <c r="H1774" s="11"/>
      <c r="I1774" s="6">
        <f>SUMIF(J$98:J$128,$D1774,L$98:L$128)</f>
        <v>0</v>
      </c>
      <c r="J1774" s="9"/>
      <c r="K1774" s="10"/>
      <c r="L1774" s="11"/>
      <c r="M1774" s="6">
        <f>SUMIF(N$98:N$128,$D1774,P$98:P$128)</f>
        <v>0</v>
      </c>
      <c r="N1774" s="9"/>
      <c r="O1774" s="10"/>
      <c r="P1774" s="11"/>
      <c r="Q1774" s="6">
        <f>SUMIF(R$98:R$128,$D1774,T$98:T$128)</f>
        <v>0</v>
      </c>
      <c r="R1774" s="9"/>
      <c r="S1774" s="10"/>
      <c r="T1774" s="11"/>
      <c r="U1774" s="6">
        <f>SUMIF(V$98:V$128,$D1774,X$98:X$128)</f>
        <v>0</v>
      </c>
      <c r="V1774" s="9"/>
      <c r="W1774" s="10"/>
      <c r="X1774" s="11"/>
      <c r="Y1774" s="6">
        <f>SUMIF(Z$98:Z$128,$D1774,AB$98:AB$128)</f>
        <v>0</v>
      </c>
      <c r="Z1774" s="9"/>
      <c r="AA1774" s="10"/>
      <c r="AB1774" s="11"/>
      <c r="AC1774" s="6">
        <f>SUMIF(AD$98:AD$128,$D1774,AF$98:AF$128)</f>
        <v>0</v>
      </c>
      <c r="AD1774" s="9"/>
      <c r="AE1774" s="10"/>
      <c r="AF1774" s="11"/>
      <c r="AG1774" s="6">
        <f>SUMIF(AH$98:AH$128,$D1774,AJ$98:AJ$128)</f>
        <v>0</v>
      </c>
      <c r="AH1774" s="9"/>
      <c r="AI1774" s="10"/>
      <c r="AJ1774" s="11"/>
      <c r="AK1774" s="6">
        <f>SUMIF(AL$98:AL$128,$D1774,AN$98:AN$128)</f>
        <v>0</v>
      </c>
      <c r="AL1774" s="9"/>
      <c r="AM1774" s="10"/>
      <c r="AN1774" s="11"/>
      <c r="AO1774" s="6">
        <f>SUMIF(AP$98:AP$128,$D1774,AR$98:AR$128)</f>
        <v>0</v>
      </c>
      <c r="AP1774" s="9"/>
      <c r="AQ1774" s="10"/>
      <c r="AR1774" s="11"/>
      <c r="AS1774" s="6">
        <f>SUMIF(AT$98:AT$128,$D1774,AV$98:AV$128)</f>
        <v>0</v>
      </c>
      <c r="AT1774" s="9"/>
      <c r="AU1774" s="10"/>
      <c r="AV1774" s="11"/>
      <c r="AW1774" s="6">
        <f>SUMIF(AX$98:AX$128,$D1774,AZ$98:AZ$128)</f>
        <v>0</v>
      </c>
      <c r="AX1774" s="9"/>
      <c r="AY1774" s="10"/>
      <c r="AZ1774" s="11"/>
      <c r="BA1774" s="6">
        <f>SUMIF(BB$98:BB$128,$D1774,BD$98:BD$128)</f>
        <v>0</v>
      </c>
      <c r="BB1774" s="9"/>
      <c r="BC1774" s="10"/>
      <c r="BD1774" s="11"/>
      <c r="BE1774" s="6">
        <f>SUMIF(BF$98:BF$128,$D1774,BH$98:BH$128)</f>
        <v>0</v>
      </c>
      <c r="BF1774" s="9"/>
      <c r="BG1774" s="10"/>
      <c r="BH1774" s="11"/>
      <c r="BI1774" s="6">
        <f>SUMIF(BJ$98:BJ$128,$D1774,BL$98:BL$128)</f>
        <v>0</v>
      </c>
      <c r="BJ1774" s="9"/>
      <c r="BK1774" s="10"/>
      <c r="BL1774" s="11"/>
      <c r="BM1774" s="6">
        <f>SUMIF(BN$98:BN$128,$D1774,BP$98:BP$128)</f>
        <v>0</v>
      </c>
      <c r="BN1774" s="9"/>
      <c r="BO1774" s="10"/>
      <c r="BP1774" s="11"/>
      <c r="BQ1774" s="6">
        <f>SUMIF(BR$98:BR$128,$D1774,BT$98:BT$128)</f>
        <v>0</v>
      </c>
      <c r="BR1774" s="9"/>
      <c r="BS1774" s="10"/>
      <c r="BT1774" s="11"/>
      <c r="BU1774" s="6">
        <f>SUMIF(BV$98:BV$128,$D1774,BX$98:BX$128)</f>
        <v>0</v>
      </c>
      <c r="BV1774" s="9"/>
      <c r="BW1774" s="10"/>
      <c r="BX1774" s="11"/>
      <c r="BY1774" s="6">
        <f>SUMIF(BZ$98:BZ$128,$D1774,CB$98:CB$128)</f>
        <v>0</v>
      </c>
      <c r="BZ1774" s="9"/>
      <c r="CA1774" s="10"/>
      <c r="CB1774" s="11"/>
      <c r="CC1774" s="6">
        <f>SUMIF(CD$98:CD$128,$D1774,CF$98:CF$128)</f>
        <v>0</v>
      </c>
      <c r="CD1774" s="9"/>
      <c r="CE1774" s="10"/>
      <c r="CF1774" s="11"/>
      <c r="CG1774" s="6">
        <f>SUMIF(CH$98:CH$128,$D1774,CJ$98:CJ$128)</f>
        <v>0</v>
      </c>
      <c r="CH1774" s="9"/>
      <c r="CI1774" s="10"/>
      <c r="CJ1774" s="11"/>
      <c r="CK1774" s="6">
        <f>SUMIF(CL$98:CL$128,$D1774,CN$98:CN$128)</f>
        <v>0</v>
      </c>
      <c r="CL1774" s="9"/>
      <c r="CM1774" s="10"/>
      <c r="CN1774" s="11"/>
      <c r="CO1774" s="6">
        <f>SUMIF(CP$98:CP$128,$D1774,CR$98:CR$128)</f>
        <v>0</v>
      </c>
      <c r="CP1774" s="9"/>
      <c r="CQ1774" s="10"/>
      <c r="CR1774" s="11"/>
      <c r="CS1774" s="6">
        <f>SUMIF(CT$98:CT$128,$D1774,CV$98:CV$128)</f>
        <v>0</v>
      </c>
      <c r="CT1774" s="9"/>
      <c r="CU1774" s="10"/>
      <c r="CV1774" s="11"/>
      <c r="CW1774" s="6">
        <f>SUMIF(CX$98:CX$128,$D1774,CZ$98:CZ$128)</f>
        <v>0</v>
      </c>
      <c r="CX1774" s="9"/>
      <c r="CY1774" s="10"/>
      <c r="CZ1774" s="11"/>
      <c r="DA1774" s="6">
        <f>SUMIF(DB$98:DB$128,$D1774,DD$98:DD$128)</f>
        <v>0</v>
      </c>
      <c r="DB1774" s="9"/>
      <c r="DC1774" s="10"/>
      <c r="DD1774" s="11"/>
      <c r="DE1774" s="6">
        <f>SUMIF(DF$98:DF$128,$D1774,DH$98:DH$128)</f>
        <v>0</v>
      </c>
      <c r="DF1774" s="9"/>
      <c r="DG1774" s="10"/>
      <c r="DH1774" s="11"/>
      <c r="DI1774" s="6">
        <f>SUMIF(DJ$98:DJ$128,$D1774,DL$98:DL$128)</f>
        <v>0</v>
      </c>
      <c r="DJ1774" s="9"/>
      <c r="DK1774" s="10"/>
      <c r="DL1774" s="11"/>
      <c r="DM1774" s="6">
        <f>SUMIF(DN$98:DN$128,$D1774,DP$98:DP$128)</f>
        <v>0</v>
      </c>
      <c r="DN1774" s="9"/>
      <c r="DO1774" s="10"/>
      <c r="DP1774" s="11"/>
      <c r="DQ1774" s="6">
        <f>SUMIF(DR$98:DR$128,$D1774,DT$98:DT$128)</f>
        <v>0</v>
      </c>
      <c r="DR1774" s="9"/>
      <c r="DS1774" s="10"/>
      <c r="DT1774" s="11"/>
      <c r="DU1774" s="6">
        <f>SUMIF(DV$98:DV$128,$D1774,DX$98:DX$128)</f>
        <v>0</v>
      </c>
      <c r="DV1774" s="9"/>
      <c r="DW1774" s="10"/>
      <c r="DX1774" s="11"/>
      <c r="DY1774" s="6">
        <f>SUMIF(DZ$98:DZ$128,$D1774,EB$98:EB$128)</f>
        <v>0</v>
      </c>
      <c r="DZ1774" s="9"/>
      <c r="EA1774" s="10"/>
      <c r="EB1774" s="11"/>
      <c r="EC1774" s="6">
        <f>SUMIF(ED$98:ED$128,$D1774,EF$98:EF$128)</f>
        <v>0</v>
      </c>
      <c r="ED1774" s="9"/>
      <c r="EE1774" s="10"/>
      <c r="EF1774" s="11"/>
      <c r="EG1774" s="6">
        <f>SUMIF(EH$98:EH$128,$D1774,EJ$98:EJ$128)</f>
        <v>0</v>
      </c>
      <c r="EH1774" s="9"/>
      <c r="EI1774" s="10"/>
      <c r="EJ1774" s="11"/>
      <c r="EK1774" s="6">
        <f>SUMIF(EL$98:EL$128,$D1774,EN$98:EN$128)</f>
        <v>0</v>
      </c>
      <c r="EL1774" s="9"/>
      <c r="EM1774" s="10"/>
      <c r="EN1774" s="11"/>
      <c r="EO1774" s="6">
        <f>SUMIF(EP$98:EP$128,$D1774,ER$98:ER$128)</f>
        <v>0</v>
      </c>
      <c r="EP1774" s="9"/>
      <c r="EQ1774" s="10"/>
      <c r="ER1774" s="11"/>
      <c r="ES1774" s="6">
        <f>SUMIF(ET$98:ET$128,$D1774,EV$98:EV$128)</f>
        <v>0</v>
      </c>
      <c r="ET1774" s="9"/>
      <c r="EU1774" s="10"/>
      <c r="EV1774" s="11"/>
      <c r="EW1774" s="6">
        <f>SUMIF(EX$98:EX$128,$D1774,EZ$98:EZ$128)</f>
        <v>0</v>
      </c>
      <c r="EX1774" s="9"/>
      <c r="EY1774" s="10"/>
      <c r="EZ1774" s="11"/>
      <c r="FA1774" s="6">
        <f>SUMIF(FB$98:FB$128,$D1774,FD$98:FD$128)</f>
        <v>0</v>
      </c>
      <c r="FB1774" s="9"/>
      <c r="FC1774" s="10"/>
      <c r="FD1774" s="11"/>
      <c r="FE1774" s="6">
        <f>SUMIF(FF$98:FF$128,$D1774,FH$98:FH$128)</f>
        <v>0</v>
      </c>
      <c r="FF1774" s="9"/>
      <c r="FG1774" s="10"/>
      <c r="FH1774" s="11"/>
      <c r="FI1774" s="6">
        <f>SUMIF(FJ$98:FJ$128,$D1774,FL$98:FL$128)</f>
        <v>0</v>
      </c>
      <c r="FJ1774" s="9"/>
      <c r="FK1774" s="10"/>
      <c r="FL1774" s="11"/>
      <c r="FM1774" s="6">
        <f>SUMIF(FN$98:FN$128,$D1774,FP$98:FP$128)</f>
        <v>0</v>
      </c>
      <c r="FN1774" s="9"/>
      <c r="FO1774" s="10"/>
      <c r="FP1774" s="11"/>
      <c r="FQ1774" s="6">
        <f>SUMIF(FR$98:FR$128,$D1774,FT$98:FT$128)</f>
        <v>0</v>
      </c>
      <c r="FR1774" s="9"/>
      <c r="FS1774" s="10"/>
      <c r="FT1774" s="11"/>
      <c r="FU1774" s="6">
        <f>SUMIF(FV$98:FV$128,$D1774,FX$98:FX$128)</f>
        <v>0</v>
      </c>
      <c r="FV1774" s="9"/>
      <c r="FW1774" s="10"/>
      <c r="FX1774" s="11"/>
      <c r="FY1774" s="6">
        <f>SUMIF(FZ$98:FZ$128,$D1774,GB$98:GB$128)</f>
        <v>0</v>
      </c>
      <c r="FZ1774" s="9"/>
      <c r="GA1774" s="10"/>
      <c r="GB1774" s="11"/>
      <c r="GC1774" s="6">
        <f>SUMIF(GD$98:GD$128,$D1774,GF$98:GF$128)</f>
        <v>0</v>
      </c>
      <c r="GD1774" s="9"/>
      <c r="GE1774" s="10"/>
      <c r="GF1774" s="11"/>
      <c r="GG1774" s="6">
        <f>SUMIF(GH$98:GH$128,$D1774,GJ$98:GJ$128)</f>
        <v>0</v>
      </c>
      <c r="GH1774" s="9"/>
      <c r="GI1774" s="10"/>
      <c r="GJ1774" s="11"/>
      <c r="GK1774" s="6">
        <f>SUMIF(GL$98:GL$128,$D1774,GN$98:GN$128)</f>
        <v>0</v>
      </c>
      <c r="GL1774" s="9"/>
      <c r="GM1774" s="10"/>
      <c r="GN1774" s="11"/>
      <c r="GO1774" s="6">
        <f>SUMIF(GP$98:GP$128,$D1774,GR$98:GR$128)</f>
        <v>0</v>
      </c>
      <c r="GP1774" s="9"/>
      <c r="GQ1774" s="10"/>
      <c r="GR1774" s="11"/>
      <c r="GS1774" s="6">
        <f>SUMIF(GT$98:GT$128,$D1774,GV$98:GV$128)</f>
        <v>0</v>
      </c>
      <c r="GT1774" s="9"/>
      <c r="GU1774" s="10"/>
      <c r="GV1774" s="20"/>
      <c r="GW1774" s="19">
        <f t="shared" si="40"/>
        <v>0</v>
      </c>
      <c r="GX1774" s="472"/>
      <c r="GY1774" s="473"/>
    </row>
    <row r="1775" spans="1:207" ht="15.75">
      <c r="A1775" s="244" t="s">
        <v>79</v>
      </c>
      <c r="B1775" s="538"/>
      <c r="C1775" s="287" t="s">
        <v>153</v>
      </c>
      <c r="D1775" s="237" t="s">
        <v>120</v>
      </c>
      <c r="E1775" s="206">
        <f>SUMIF(F$129:F$159,$D1775,H$129:H$159)</f>
        <v>0</v>
      </c>
      <c r="F1775" s="9"/>
      <c r="G1775" s="10"/>
      <c r="H1775" s="11"/>
      <c r="I1775" s="6">
        <f>SUMIF(J$129:J$159,$D1775,L$129:L$159)</f>
        <v>0</v>
      </c>
      <c r="J1775" s="9"/>
      <c r="K1775" s="10"/>
      <c r="L1775" s="11"/>
      <c r="M1775" s="6">
        <f>SUMIF(N$129:N$159,$D1775,P$129:P$159)</f>
        <v>0</v>
      </c>
      <c r="N1775" s="9"/>
      <c r="O1775" s="10"/>
      <c r="P1775" s="11"/>
      <c r="Q1775" s="6">
        <f>SUMIF(R$129:R$159,$D1775,T$129:T$159)</f>
        <v>0</v>
      </c>
      <c r="R1775" s="9"/>
      <c r="S1775" s="10"/>
      <c r="T1775" s="11"/>
      <c r="U1775" s="6">
        <f>SUMIF(V$129:V$159,$D1775,X$129:X$159)</f>
        <v>0</v>
      </c>
      <c r="V1775" s="9"/>
      <c r="W1775" s="10"/>
      <c r="X1775" s="11"/>
      <c r="Y1775" s="6">
        <f>SUMIF(Z$129:Z$159,$D1775,AB$129:AB$159)</f>
        <v>0</v>
      </c>
      <c r="Z1775" s="9"/>
      <c r="AA1775" s="10"/>
      <c r="AB1775" s="11"/>
      <c r="AC1775" s="6">
        <f>SUMIF(AD$129:AD$159,$D1775,AF$129:AF$159)</f>
        <v>0</v>
      </c>
      <c r="AD1775" s="9"/>
      <c r="AE1775" s="10"/>
      <c r="AF1775" s="11"/>
      <c r="AG1775" s="6">
        <f>SUMIF(AH$129:AH$159,$D1775,AJ$129:AJ$159)</f>
        <v>0</v>
      </c>
      <c r="AH1775" s="9"/>
      <c r="AI1775" s="10"/>
      <c r="AJ1775" s="11"/>
      <c r="AK1775" s="6">
        <f>SUMIF(AL$129:AL$159,$D1775,AN$129:AN$159)</f>
        <v>0</v>
      </c>
      <c r="AL1775" s="9"/>
      <c r="AM1775" s="10"/>
      <c r="AN1775" s="11"/>
      <c r="AO1775" s="6">
        <f>SUMIF(AP$129:AP$159,$D1775,AR$129:AR$159)</f>
        <v>0</v>
      </c>
      <c r="AP1775" s="9"/>
      <c r="AQ1775" s="10"/>
      <c r="AR1775" s="11"/>
      <c r="AS1775" s="6">
        <f>SUMIF(AT$129:AT$159,$D1775,AV$129:AV$159)</f>
        <v>0</v>
      </c>
      <c r="AT1775" s="9"/>
      <c r="AU1775" s="10"/>
      <c r="AV1775" s="11"/>
      <c r="AW1775" s="6">
        <f>SUMIF(AX$129:AX$159,$D1775,AZ$129:AZ$159)</f>
        <v>0</v>
      </c>
      <c r="AX1775" s="9"/>
      <c r="AY1775" s="10"/>
      <c r="AZ1775" s="11"/>
      <c r="BA1775" s="6">
        <f>SUMIF(BB$129:BB$159,$D1775,BD$129:BD$159)</f>
        <v>0</v>
      </c>
      <c r="BB1775" s="9"/>
      <c r="BC1775" s="10"/>
      <c r="BD1775" s="11"/>
      <c r="BE1775" s="6">
        <f>SUMIF(BF$129:BF$159,$D1775,BH$129:BH$159)</f>
        <v>0</v>
      </c>
      <c r="BF1775" s="9"/>
      <c r="BG1775" s="10"/>
      <c r="BH1775" s="11"/>
      <c r="BI1775" s="6">
        <f>SUMIF(BJ$129:BJ$159,$D1775,BL$129:BL$159)</f>
        <v>0</v>
      </c>
      <c r="BJ1775" s="9"/>
      <c r="BK1775" s="10"/>
      <c r="BL1775" s="11"/>
      <c r="BM1775" s="6">
        <f>SUMIF(BN$129:BN$159,$D1775,BP$129:BP$159)</f>
        <v>0</v>
      </c>
      <c r="BN1775" s="9"/>
      <c r="BO1775" s="10"/>
      <c r="BP1775" s="11"/>
      <c r="BQ1775" s="6">
        <f>SUMIF(BR$129:BR$159,$D1775,BT$129:BT$159)</f>
        <v>0</v>
      </c>
      <c r="BR1775" s="9"/>
      <c r="BS1775" s="10"/>
      <c r="BT1775" s="11"/>
      <c r="BU1775" s="6">
        <f>SUMIF(BV$129:BV$159,$D1775,BX$129:BX$159)</f>
        <v>0</v>
      </c>
      <c r="BV1775" s="9"/>
      <c r="BW1775" s="10"/>
      <c r="BX1775" s="11"/>
      <c r="BY1775" s="6">
        <f>SUMIF(BZ$129:BZ$159,$D1775,CB$129:CB$159)</f>
        <v>0</v>
      </c>
      <c r="BZ1775" s="9"/>
      <c r="CA1775" s="10"/>
      <c r="CB1775" s="11"/>
      <c r="CC1775" s="6">
        <f>SUMIF(CD$129:CD$159,$D1775,CF$129:CF$159)</f>
        <v>0</v>
      </c>
      <c r="CD1775" s="9"/>
      <c r="CE1775" s="10"/>
      <c r="CF1775" s="11"/>
      <c r="CG1775" s="6">
        <f>SUMIF(CH$129:CH$159,$D1775,CJ$129:CJ$159)</f>
        <v>0</v>
      </c>
      <c r="CH1775" s="9"/>
      <c r="CI1775" s="10"/>
      <c r="CJ1775" s="11"/>
      <c r="CK1775" s="6">
        <f>SUMIF(CL$129:CL$159,$D1775,CN$129:CN$159)</f>
        <v>0</v>
      </c>
      <c r="CL1775" s="9"/>
      <c r="CM1775" s="10"/>
      <c r="CN1775" s="11"/>
      <c r="CO1775" s="6">
        <f>SUMIF(CP$129:CP$159,$D1775,CR$129:CR$159)</f>
        <v>0</v>
      </c>
      <c r="CP1775" s="9"/>
      <c r="CQ1775" s="10"/>
      <c r="CR1775" s="11"/>
      <c r="CS1775" s="6">
        <f>SUMIF(CT$129:CT$159,$D1775,CV$129:CV$159)</f>
        <v>0</v>
      </c>
      <c r="CT1775" s="9"/>
      <c r="CU1775" s="10"/>
      <c r="CV1775" s="11"/>
      <c r="CW1775" s="6">
        <f>SUMIF(CX$129:CX$159,$D1775,CZ$129:CZ$159)</f>
        <v>0</v>
      </c>
      <c r="CX1775" s="9"/>
      <c r="CY1775" s="10"/>
      <c r="CZ1775" s="11"/>
      <c r="DA1775" s="6">
        <f>SUMIF(DB$129:DB$159,$D1775,DD$129:DD$159)</f>
        <v>0</v>
      </c>
      <c r="DB1775" s="9"/>
      <c r="DC1775" s="10"/>
      <c r="DD1775" s="11"/>
      <c r="DE1775" s="6">
        <f>SUMIF(DF$129:DF$159,$D1775,DH$129:DH$159)</f>
        <v>0</v>
      </c>
      <c r="DF1775" s="9"/>
      <c r="DG1775" s="10"/>
      <c r="DH1775" s="11"/>
      <c r="DI1775" s="6">
        <f>SUMIF(DJ$129:DJ$159,$D1775,DL$129:DL$159)</f>
        <v>0</v>
      </c>
      <c r="DJ1775" s="9"/>
      <c r="DK1775" s="10"/>
      <c r="DL1775" s="11"/>
      <c r="DM1775" s="6">
        <f>SUMIF(DN$129:DN$159,$D1775,DP$129:DP$159)</f>
        <v>0</v>
      </c>
      <c r="DN1775" s="9"/>
      <c r="DO1775" s="10"/>
      <c r="DP1775" s="11"/>
      <c r="DQ1775" s="6">
        <f>SUMIF(DR$129:DR$159,$D1775,DT$129:DT$159)</f>
        <v>0</v>
      </c>
      <c r="DR1775" s="9"/>
      <c r="DS1775" s="10"/>
      <c r="DT1775" s="11"/>
      <c r="DU1775" s="6">
        <f>SUMIF(DV$129:DV$159,$D1775,DX$129:DX$159)</f>
        <v>0</v>
      </c>
      <c r="DV1775" s="9"/>
      <c r="DW1775" s="10"/>
      <c r="DX1775" s="11"/>
      <c r="DY1775" s="6">
        <f>SUMIF(DZ$129:DZ$159,$D1775,EB$129:EB$159)</f>
        <v>0</v>
      </c>
      <c r="DZ1775" s="9"/>
      <c r="EA1775" s="10"/>
      <c r="EB1775" s="11"/>
      <c r="EC1775" s="6">
        <f>SUMIF(ED$129:ED$159,$D1775,EF$129:EF$159)</f>
        <v>0</v>
      </c>
      <c r="ED1775" s="9"/>
      <c r="EE1775" s="10"/>
      <c r="EF1775" s="11"/>
      <c r="EG1775" s="6">
        <f>SUMIF(EH$129:EH$159,$D1775,EJ$129:EJ$159)</f>
        <v>0</v>
      </c>
      <c r="EH1775" s="9"/>
      <c r="EI1775" s="10"/>
      <c r="EJ1775" s="11"/>
      <c r="EK1775" s="6">
        <f>SUMIF(EL$129:EL$159,$D1775,EN$129:EN$159)</f>
        <v>0</v>
      </c>
      <c r="EL1775" s="9"/>
      <c r="EM1775" s="10"/>
      <c r="EN1775" s="11"/>
      <c r="EO1775" s="6">
        <f>SUMIF(EP$129:EP$159,$D1775,ER$129:ER$159)</f>
        <v>0</v>
      </c>
      <c r="EP1775" s="9"/>
      <c r="EQ1775" s="10"/>
      <c r="ER1775" s="11"/>
      <c r="ES1775" s="6">
        <f>SUMIF(ET$129:ET$159,$D1775,EV$129:EV$159)</f>
        <v>0</v>
      </c>
      <c r="ET1775" s="9"/>
      <c r="EU1775" s="10"/>
      <c r="EV1775" s="11"/>
      <c r="EW1775" s="6">
        <f>SUMIF(EX$129:EX$159,$D1775,EZ$129:EZ$159)</f>
        <v>0</v>
      </c>
      <c r="EX1775" s="9"/>
      <c r="EY1775" s="10"/>
      <c r="EZ1775" s="11"/>
      <c r="FA1775" s="6">
        <f>SUMIF(FB$129:FB$159,$D1775,FD$129:FD$159)</f>
        <v>0</v>
      </c>
      <c r="FB1775" s="9"/>
      <c r="FC1775" s="10"/>
      <c r="FD1775" s="11"/>
      <c r="FE1775" s="6">
        <f>SUMIF(FF$129:FF$159,$D1775,FH$129:FH$159)</f>
        <v>0</v>
      </c>
      <c r="FF1775" s="9"/>
      <c r="FG1775" s="10"/>
      <c r="FH1775" s="11"/>
      <c r="FI1775" s="6">
        <f>SUMIF(FJ$129:FJ$159,$D1775,FL$129:FL$159)</f>
        <v>0</v>
      </c>
      <c r="FJ1775" s="9"/>
      <c r="FK1775" s="10"/>
      <c r="FL1775" s="11"/>
      <c r="FM1775" s="6">
        <f>SUMIF(FN$129:FN$159,$D1775,FP$129:FP$159)</f>
        <v>0</v>
      </c>
      <c r="FN1775" s="9"/>
      <c r="FO1775" s="10"/>
      <c r="FP1775" s="11"/>
      <c r="FQ1775" s="6">
        <f>SUMIF(FR$129:FR$159,$D1775,FT$129:FT$159)</f>
        <v>0</v>
      </c>
      <c r="FR1775" s="9"/>
      <c r="FS1775" s="10"/>
      <c r="FT1775" s="11"/>
      <c r="FU1775" s="6">
        <f>SUMIF(FV$129:FV$159,$D1775,FX$129:FX$159)</f>
        <v>0</v>
      </c>
      <c r="FV1775" s="9"/>
      <c r="FW1775" s="10"/>
      <c r="FX1775" s="11"/>
      <c r="FY1775" s="6">
        <f>SUMIF(FZ$129:FZ$159,$D1775,GB$129:GB$159)</f>
        <v>0</v>
      </c>
      <c r="FZ1775" s="9"/>
      <c r="GA1775" s="10"/>
      <c r="GB1775" s="11"/>
      <c r="GC1775" s="6">
        <f>SUMIF(GD$129:GD$159,$D1775,GF$129:GF$159)</f>
        <v>0</v>
      </c>
      <c r="GD1775" s="9"/>
      <c r="GE1775" s="10"/>
      <c r="GF1775" s="11"/>
      <c r="GG1775" s="6">
        <f>SUMIF(GH$129:GH$159,$D1775,GJ$129:GJ$159)</f>
        <v>0</v>
      </c>
      <c r="GH1775" s="9"/>
      <c r="GI1775" s="10"/>
      <c r="GJ1775" s="11"/>
      <c r="GK1775" s="6">
        <f>SUMIF(GL$129:GL$159,$D1775,GN$129:GN$159)</f>
        <v>0</v>
      </c>
      <c r="GL1775" s="9"/>
      <c r="GM1775" s="10"/>
      <c r="GN1775" s="11"/>
      <c r="GO1775" s="6">
        <f>SUMIF(GP$129:GP$159,$D1775,GR$129:GR$159)</f>
        <v>0</v>
      </c>
      <c r="GP1775" s="9"/>
      <c r="GQ1775" s="10"/>
      <c r="GR1775" s="11"/>
      <c r="GS1775" s="6">
        <f>SUMIF(GT$129:GT$159,$D1775,GV$129:GV$159)</f>
        <v>0</v>
      </c>
      <c r="GT1775" s="9"/>
      <c r="GU1775" s="10"/>
      <c r="GV1775" s="20"/>
      <c r="GW1775" s="19">
        <f t="shared" si="40"/>
        <v>0</v>
      </c>
      <c r="GX1775" s="472"/>
      <c r="GY1775" s="473"/>
    </row>
    <row r="1776" spans="1:207" ht="15.75">
      <c r="A1776" s="244" t="s">
        <v>80</v>
      </c>
      <c r="B1776" s="538"/>
      <c r="C1776" s="287" t="s">
        <v>153</v>
      </c>
      <c r="D1776" s="237" t="s">
        <v>120</v>
      </c>
      <c r="E1776" s="206">
        <f>SUMIF(F$160:F$190,$D1776,H$160:H$190)</f>
        <v>0</v>
      </c>
      <c r="F1776" s="9"/>
      <c r="G1776" s="10"/>
      <c r="H1776" s="11"/>
      <c r="I1776" s="6">
        <f>SUMIF(J$160:J$190,$D1776,L$160:L$190)</f>
        <v>0</v>
      </c>
      <c r="J1776" s="9"/>
      <c r="K1776" s="10"/>
      <c r="L1776" s="11"/>
      <c r="M1776" s="6">
        <f>SUMIF(N$160:N$190,$D1776,P$160:P$190)</f>
        <v>0</v>
      </c>
      <c r="N1776" s="9"/>
      <c r="O1776" s="10"/>
      <c r="P1776" s="11"/>
      <c r="Q1776" s="6">
        <f>SUMIF(R$160:R$190,$D1776,T$160:T$190)</f>
        <v>0</v>
      </c>
      <c r="R1776" s="9"/>
      <c r="S1776" s="10"/>
      <c r="T1776" s="11"/>
      <c r="U1776" s="6">
        <f>SUMIF(V$160:V$190,$D1776,X$160:X$190)</f>
        <v>0</v>
      </c>
      <c r="V1776" s="9"/>
      <c r="W1776" s="10"/>
      <c r="X1776" s="11"/>
      <c r="Y1776" s="6">
        <f>SUMIF(Z$160:Z$190,$D1776,AB$160:AB$190)</f>
        <v>0</v>
      </c>
      <c r="Z1776" s="9"/>
      <c r="AA1776" s="10"/>
      <c r="AB1776" s="11"/>
      <c r="AC1776" s="6">
        <f>SUMIF(AD$160:AD$190,$D1776,AF$160:AF$190)</f>
        <v>0</v>
      </c>
      <c r="AD1776" s="9"/>
      <c r="AE1776" s="10"/>
      <c r="AF1776" s="11"/>
      <c r="AG1776" s="6">
        <f>SUMIF(AH$160:AH$190,$D1776,AJ$160:AJ$190)</f>
        <v>0</v>
      </c>
      <c r="AH1776" s="9"/>
      <c r="AI1776" s="10"/>
      <c r="AJ1776" s="11"/>
      <c r="AK1776" s="6">
        <f>SUMIF(AL$160:AL$190,$D1776,AN$160:AN$190)</f>
        <v>0</v>
      </c>
      <c r="AL1776" s="9"/>
      <c r="AM1776" s="10"/>
      <c r="AN1776" s="11"/>
      <c r="AO1776" s="6">
        <f>SUMIF(AP$160:AP$190,$D1776,AR$160:AR$190)</f>
        <v>0</v>
      </c>
      <c r="AP1776" s="9"/>
      <c r="AQ1776" s="10"/>
      <c r="AR1776" s="11"/>
      <c r="AS1776" s="6">
        <f>SUMIF(AT$160:AT$190,$D1776,AV$160:AV$190)</f>
        <v>0</v>
      </c>
      <c r="AT1776" s="9"/>
      <c r="AU1776" s="10"/>
      <c r="AV1776" s="11"/>
      <c r="AW1776" s="6">
        <f>SUMIF(AX$160:AX$190,$D1776,AZ$160:AZ$190)</f>
        <v>0</v>
      </c>
      <c r="AX1776" s="9"/>
      <c r="AY1776" s="10"/>
      <c r="AZ1776" s="11"/>
      <c r="BA1776" s="6">
        <f>SUMIF(BB$160:BB$190,$D1776,BD$160:BD$190)</f>
        <v>0</v>
      </c>
      <c r="BB1776" s="9"/>
      <c r="BC1776" s="10"/>
      <c r="BD1776" s="11"/>
      <c r="BE1776" s="6">
        <f>SUMIF(BF$160:BF$190,$D1776,BH$160:BH$190)</f>
        <v>0</v>
      </c>
      <c r="BF1776" s="9"/>
      <c r="BG1776" s="10"/>
      <c r="BH1776" s="11"/>
      <c r="BI1776" s="6">
        <f>SUMIF(BJ$160:BJ$190,$D1776,BL$160:BL$190)</f>
        <v>0</v>
      </c>
      <c r="BJ1776" s="9"/>
      <c r="BK1776" s="10"/>
      <c r="BL1776" s="11"/>
      <c r="BM1776" s="6">
        <f>SUMIF(BN$160:BN$190,$D1776,BP$160:BP$190)</f>
        <v>0</v>
      </c>
      <c r="BN1776" s="9"/>
      <c r="BO1776" s="10"/>
      <c r="BP1776" s="11"/>
      <c r="BQ1776" s="6">
        <f>SUMIF(BR$160:BR$190,$D1776,BT$160:BT$190)</f>
        <v>0</v>
      </c>
      <c r="BR1776" s="9"/>
      <c r="BS1776" s="10"/>
      <c r="BT1776" s="11"/>
      <c r="BU1776" s="6">
        <f>SUMIF(BV$160:BV$190,$D1776,BX$160:BX$190)</f>
        <v>0</v>
      </c>
      <c r="BV1776" s="9"/>
      <c r="BW1776" s="10"/>
      <c r="BX1776" s="11"/>
      <c r="BY1776" s="6">
        <f>SUMIF(BZ$160:BZ$190,$D1776,CB$160:CB$190)</f>
        <v>0</v>
      </c>
      <c r="BZ1776" s="9"/>
      <c r="CA1776" s="10"/>
      <c r="CB1776" s="11"/>
      <c r="CC1776" s="6">
        <f>SUMIF(CD$160:CD$190,$D1776,CF$160:CF$190)</f>
        <v>0</v>
      </c>
      <c r="CD1776" s="9"/>
      <c r="CE1776" s="10"/>
      <c r="CF1776" s="11"/>
      <c r="CG1776" s="6">
        <f>SUMIF(CH$160:CH$190,$D1776,CJ$160:CJ$190)</f>
        <v>0</v>
      </c>
      <c r="CH1776" s="9"/>
      <c r="CI1776" s="10"/>
      <c r="CJ1776" s="11"/>
      <c r="CK1776" s="6">
        <f>SUMIF(CL$160:CL$190,$D1776,CN$160:CN$190)</f>
        <v>0</v>
      </c>
      <c r="CL1776" s="9"/>
      <c r="CM1776" s="10"/>
      <c r="CN1776" s="11"/>
      <c r="CO1776" s="6">
        <f>SUMIF(CP$160:CP$190,$D1776,CR$160:CR$190)</f>
        <v>0</v>
      </c>
      <c r="CP1776" s="9"/>
      <c r="CQ1776" s="10"/>
      <c r="CR1776" s="11"/>
      <c r="CS1776" s="6">
        <f>SUMIF(CT$160:CT$190,$D1776,CV$160:CV$190)</f>
        <v>0</v>
      </c>
      <c r="CT1776" s="9"/>
      <c r="CU1776" s="10"/>
      <c r="CV1776" s="11"/>
      <c r="CW1776" s="6">
        <f>SUMIF(CX$160:CX$190,$D1776,CZ$160:CZ$190)</f>
        <v>0</v>
      </c>
      <c r="CX1776" s="9"/>
      <c r="CY1776" s="10"/>
      <c r="CZ1776" s="11"/>
      <c r="DA1776" s="6">
        <f>SUMIF(DB$160:DB$190,$D1776,DD$160:DD$190)</f>
        <v>0</v>
      </c>
      <c r="DB1776" s="9"/>
      <c r="DC1776" s="10"/>
      <c r="DD1776" s="11"/>
      <c r="DE1776" s="6">
        <f>SUMIF(DF$160:DF$190,$D1776,DH$160:DH$190)</f>
        <v>0</v>
      </c>
      <c r="DF1776" s="9"/>
      <c r="DG1776" s="10"/>
      <c r="DH1776" s="11"/>
      <c r="DI1776" s="6">
        <f>SUMIF(DJ$160:DJ$190,$D1776,DL$160:DL$190)</f>
        <v>0</v>
      </c>
      <c r="DJ1776" s="9"/>
      <c r="DK1776" s="10"/>
      <c r="DL1776" s="11"/>
      <c r="DM1776" s="6">
        <f>SUMIF(DN$160:DN$190,$D1776,DP$160:DP$190)</f>
        <v>0</v>
      </c>
      <c r="DN1776" s="9"/>
      <c r="DO1776" s="10"/>
      <c r="DP1776" s="11"/>
      <c r="DQ1776" s="6">
        <f>SUMIF(DR$160:DR$190,$D1776,DT$160:DT$190)</f>
        <v>0</v>
      </c>
      <c r="DR1776" s="9"/>
      <c r="DS1776" s="10"/>
      <c r="DT1776" s="11"/>
      <c r="DU1776" s="6">
        <f>SUMIF(DV$160:DV$190,$D1776,DX$160:DX$190)</f>
        <v>0</v>
      </c>
      <c r="DV1776" s="9"/>
      <c r="DW1776" s="10"/>
      <c r="DX1776" s="11"/>
      <c r="DY1776" s="6">
        <f>SUMIF(DZ$160:DZ$190,$D1776,EB$160:EB$190)</f>
        <v>0</v>
      </c>
      <c r="DZ1776" s="9"/>
      <c r="EA1776" s="10"/>
      <c r="EB1776" s="11"/>
      <c r="EC1776" s="6">
        <f>SUMIF(ED$160:ED$190,$D1776,EF$160:EF$190)</f>
        <v>0</v>
      </c>
      <c r="ED1776" s="9"/>
      <c r="EE1776" s="10"/>
      <c r="EF1776" s="11"/>
      <c r="EG1776" s="6">
        <f>SUMIF(EH$160:EH$190,$D1776,EJ$160:EJ$190)</f>
        <v>0</v>
      </c>
      <c r="EH1776" s="9"/>
      <c r="EI1776" s="10"/>
      <c r="EJ1776" s="11"/>
      <c r="EK1776" s="6">
        <f>SUMIF(EL$160:EL$190,$D1776,EN$160:EN$190)</f>
        <v>0</v>
      </c>
      <c r="EL1776" s="9"/>
      <c r="EM1776" s="10"/>
      <c r="EN1776" s="11"/>
      <c r="EO1776" s="6">
        <f>SUMIF(EP$160:EP$190,$D1776,ER$160:ER$190)</f>
        <v>0</v>
      </c>
      <c r="EP1776" s="9"/>
      <c r="EQ1776" s="10"/>
      <c r="ER1776" s="11"/>
      <c r="ES1776" s="6">
        <f>SUMIF(ET$160:ET$190,$D1776,EV$160:EV$190)</f>
        <v>0</v>
      </c>
      <c r="ET1776" s="9"/>
      <c r="EU1776" s="10"/>
      <c r="EV1776" s="11"/>
      <c r="EW1776" s="6">
        <f>SUMIF(EX$160:EX$190,$D1776,EZ$160:EZ$190)</f>
        <v>0</v>
      </c>
      <c r="EX1776" s="9"/>
      <c r="EY1776" s="10"/>
      <c r="EZ1776" s="11"/>
      <c r="FA1776" s="6">
        <f>SUMIF(FB$160:FB$190,$D1776,FD$160:FD$190)</f>
        <v>0</v>
      </c>
      <c r="FB1776" s="9"/>
      <c r="FC1776" s="10"/>
      <c r="FD1776" s="11"/>
      <c r="FE1776" s="6">
        <f>SUMIF(FF$160:FF$190,$D1776,FH$160:FH$190)</f>
        <v>0</v>
      </c>
      <c r="FF1776" s="9"/>
      <c r="FG1776" s="10"/>
      <c r="FH1776" s="11"/>
      <c r="FI1776" s="6">
        <f>SUMIF(FJ$160:FJ$190,$D1776,FL$160:FL$190)</f>
        <v>0</v>
      </c>
      <c r="FJ1776" s="9"/>
      <c r="FK1776" s="10"/>
      <c r="FL1776" s="11"/>
      <c r="FM1776" s="6">
        <f>SUMIF(FN$160:FN$190,$D1776,FP$160:FP$190)</f>
        <v>0</v>
      </c>
      <c r="FN1776" s="9"/>
      <c r="FO1776" s="10"/>
      <c r="FP1776" s="11"/>
      <c r="FQ1776" s="6">
        <f>SUMIF(FR$160:FR$190,$D1776,FT$160:FT$190)</f>
        <v>0</v>
      </c>
      <c r="FR1776" s="9"/>
      <c r="FS1776" s="10"/>
      <c r="FT1776" s="11"/>
      <c r="FU1776" s="6">
        <f>SUMIF(FV$160:FV$190,$D1776,FX$160:FX$190)</f>
        <v>0</v>
      </c>
      <c r="FV1776" s="9"/>
      <c r="FW1776" s="10"/>
      <c r="FX1776" s="11"/>
      <c r="FY1776" s="6">
        <f>SUMIF(FZ$160:FZ$190,$D1776,GB$160:GB$190)</f>
        <v>0</v>
      </c>
      <c r="FZ1776" s="9"/>
      <c r="GA1776" s="10"/>
      <c r="GB1776" s="11"/>
      <c r="GC1776" s="6">
        <f>SUMIF(GD$160:GD$190,$D1776,GF$160:GF$190)</f>
        <v>0</v>
      </c>
      <c r="GD1776" s="9"/>
      <c r="GE1776" s="10"/>
      <c r="GF1776" s="11"/>
      <c r="GG1776" s="6">
        <f>SUMIF(GH$160:GH$190,$D1776,GJ$160:GJ$190)</f>
        <v>0</v>
      </c>
      <c r="GH1776" s="9"/>
      <c r="GI1776" s="10"/>
      <c r="GJ1776" s="11"/>
      <c r="GK1776" s="6">
        <f>SUMIF(GL$160:GL$190,$D1776,GN$160:GN$190)</f>
        <v>0</v>
      </c>
      <c r="GL1776" s="9"/>
      <c r="GM1776" s="10"/>
      <c r="GN1776" s="11"/>
      <c r="GO1776" s="6">
        <f>SUMIF(GP$160:GP$190,$D1776,GR$160:GR$190)</f>
        <v>0</v>
      </c>
      <c r="GP1776" s="9"/>
      <c r="GQ1776" s="10"/>
      <c r="GR1776" s="11"/>
      <c r="GS1776" s="6">
        <f>SUMIF(GT$160:GT$190,$D1776,GV$160:GV$190)</f>
        <v>0</v>
      </c>
      <c r="GT1776" s="9"/>
      <c r="GU1776" s="10"/>
      <c r="GV1776" s="20"/>
      <c r="GW1776" s="19">
        <f t="shared" si="40"/>
        <v>0</v>
      </c>
      <c r="GX1776" s="472"/>
      <c r="GY1776" s="473"/>
    </row>
    <row r="1777" spans="1:207" ht="15.75">
      <c r="A1777" s="244" t="s">
        <v>81</v>
      </c>
      <c r="B1777" s="538"/>
      <c r="C1777" s="287" t="s">
        <v>153</v>
      </c>
      <c r="D1777" s="237" t="s">
        <v>120</v>
      </c>
      <c r="E1777" s="206">
        <f>SUMIF(F$191:F$221,$D1777,H$191:H$221)</f>
        <v>0</v>
      </c>
      <c r="F1777" s="9"/>
      <c r="G1777" s="10"/>
      <c r="H1777" s="11"/>
      <c r="I1777" s="6">
        <f>SUMIF(J$191:J$221,$D1777,L$191:L$221)</f>
        <v>0</v>
      </c>
      <c r="J1777" s="9"/>
      <c r="K1777" s="10"/>
      <c r="L1777" s="11"/>
      <c r="M1777" s="6">
        <f>SUMIF(N$191:N$221,$D1777,P$191:P$221)</f>
        <v>0</v>
      </c>
      <c r="N1777" s="9"/>
      <c r="O1777" s="10"/>
      <c r="P1777" s="11"/>
      <c r="Q1777" s="6">
        <f>SUMIF(R$191:R$221,$D1777,T$191:T$221)</f>
        <v>0</v>
      </c>
      <c r="R1777" s="9"/>
      <c r="S1777" s="10"/>
      <c r="T1777" s="11"/>
      <c r="U1777" s="6">
        <f>SUMIF(V$191:V$221,$D1777,X$191:X$221)</f>
        <v>0</v>
      </c>
      <c r="V1777" s="9"/>
      <c r="W1777" s="10"/>
      <c r="X1777" s="11"/>
      <c r="Y1777" s="6">
        <f>SUMIF(Z$191:Z$221,$D1777,AB$191:AB$221)</f>
        <v>0</v>
      </c>
      <c r="Z1777" s="9"/>
      <c r="AA1777" s="10"/>
      <c r="AB1777" s="11"/>
      <c r="AC1777" s="6">
        <f>SUMIF(AD$191:AD$221,$D1777,AF$191:AF$221)</f>
        <v>0</v>
      </c>
      <c r="AD1777" s="9"/>
      <c r="AE1777" s="10"/>
      <c r="AF1777" s="11"/>
      <c r="AG1777" s="6">
        <f>SUMIF(AH$191:AH$221,$D1777,AJ$191:AJ$221)</f>
        <v>0</v>
      </c>
      <c r="AH1777" s="9"/>
      <c r="AI1777" s="10"/>
      <c r="AJ1777" s="11"/>
      <c r="AK1777" s="6">
        <f>SUMIF(AL$191:AL$221,$D1777,AN$191:AN$221)</f>
        <v>0</v>
      </c>
      <c r="AL1777" s="9"/>
      <c r="AM1777" s="10"/>
      <c r="AN1777" s="11"/>
      <c r="AO1777" s="6">
        <f>SUMIF(AP$191:AP$221,$D1777,AR$191:AR$221)</f>
        <v>0</v>
      </c>
      <c r="AP1777" s="9"/>
      <c r="AQ1777" s="10"/>
      <c r="AR1777" s="11"/>
      <c r="AS1777" s="6">
        <f>SUMIF(AT$191:AT$221,$D1777,AV$191:AV$221)</f>
        <v>0</v>
      </c>
      <c r="AT1777" s="9"/>
      <c r="AU1777" s="10"/>
      <c r="AV1777" s="11"/>
      <c r="AW1777" s="6">
        <f>SUMIF(AX$191:AX$221,$D1777,AZ$191:AZ$221)</f>
        <v>0</v>
      </c>
      <c r="AX1777" s="9"/>
      <c r="AY1777" s="10"/>
      <c r="AZ1777" s="11"/>
      <c r="BA1777" s="6">
        <f>SUMIF(BB$191:BB$221,$D1777,BD$191:BD$221)</f>
        <v>0</v>
      </c>
      <c r="BB1777" s="9"/>
      <c r="BC1777" s="10"/>
      <c r="BD1777" s="11"/>
      <c r="BE1777" s="6">
        <f>SUMIF(BF$191:BF$221,$D1777,BH$191:BH$221)</f>
        <v>0</v>
      </c>
      <c r="BF1777" s="9"/>
      <c r="BG1777" s="10"/>
      <c r="BH1777" s="11"/>
      <c r="BI1777" s="6">
        <f>SUMIF(BJ$191:BJ$221,$D1777,BL$191:BL$221)</f>
        <v>0</v>
      </c>
      <c r="BJ1777" s="9"/>
      <c r="BK1777" s="10"/>
      <c r="BL1777" s="11"/>
      <c r="BM1777" s="6">
        <f>SUMIF(BN$191:BN$221,$D1777,BP$191:BP$221)</f>
        <v>0</v>
      </c>
      <c r="BN1777" s="9"/>
      <c r="BO1777" s="10"/>
      <c r="BP1777" s="11"/>
      <c r="BQ1777" s="6">
        <f>SUMIF(BR$191:BR$221,$D1777,BT$191:BT$221)</f>
        <v>0</v>
      </c>
      <c r="BR1777" s="9"/>
      <c r="BS1777" s="10"/>
      <c r="BT1777" s="11"/>
      <c r="BU1777" s="6">
        <f>SUMIF(BV$191:BV$221,$D1777,BX$191:BX$221)</f>
        <v>0</v>
      </c>
      <c r="BV1777" s="9"/>
      <c r="BW1777" s="10"/>
      <c r="BX1777" s="11"/>
      <c r="BY1777" s="6">
        <f>SUMIF(BZ$191:BZ$221,$D1777,CB$191:CB$221)</f>
        <v>0</v>
      </c>
      <c r="BZ1777" s="9"/>
      <c r="CA1777" s="10"/>
      <c r="CB1777" s="11"/>
      <c r="CC1777" s="6">
        <f>SUMIF(CD$191:CD$221,$D1777,CF$191:CF$221)</f>
        <v>0</v>
      </c>
      <c r="CD1777" s="9"/>
      <c r="CE1777" s="10"/>
      <c r="CF1777" s="11"/>
      <c r="CG1777" s="6">
        <f>SUMIF(CH$191:CH$221,$D1777,CJ$191:CJ$221)</f>
        <v>0</v>
      </c>
      <c r="CH1777" s="9"/>
      <c r="CI1777" s="10"/>
      <c r="CJ1777" s="11"/>
      <c r="CK1777" s="6">
        <f>SUMIF(CL$191:CL$221,$D1777,CN$191:CN$221)</f>
        <v>0</v>
      </c>
      <c r="CL1777" s="9"/>
      <c r="CM1777" s="10"/>
      <c r="CN1777" s="11"/>
      <c r="CO1777" s="6">
        <f>SUMIF(CP$191:CP$221,$D1777,CR$191:CR$221)</f>
        <v>0</v>
      </c>
      <c r="CP1777" s="9"/>
      <c r="CQ1777" s="10"/>
      <c r="CR1777" s="11"/>
      <c r="CS1777" s="6">
        <f>SUMIF(CT$191:CT$221,$D1777,CV$191:CV$221)</f>
        <v>0</v>
      </c>
      <c r="CT1777" s="9"/>
      <c r="CU1777" s="10"/>
      <c r="CV1777" s="11"/>
      <c r="CW1777" s="6">
        <f>SUMIF(CX$191:CX$221,$D1777,CZ$191:CZ$221)</f>
        <v>0</v>
      </c>
      <c r="CX1777" s="9"/>
      <c r="CY1777" s="10"/>
      <c r="CZ1777" s="11"/>
      <c r="DA1777" s="6">
        <f>SUMIF(DB$191:DB$221,$D1777,DD$191:DD$221)</f>
        <v>0</v>
      </c>
      <c r="DB1777" s="9"/>
      <c r="DC1777" s="10"/>
      <c r="DD1777" s="11"/>
      <c r="DE1777" s="6">
        <f>SUMIF(DF$191:DF$221,$D1777,DH$191:DH$221)</f>
        <v>0</v>
      </c>
      <c r="DF1777" s="9"/>
      <c r="DG1777" s="10"/>
      <c r="DH1777" s="11"/>
      <c r="DI1777" s="6">
        <f>SUMIF(DJ$191:DJ$221,$D1777,DL$191:DL$221)</f>
        <v>0</v>
      </c>
      <c r="DJ1777" s="9"/>
      <c r="DK1777" s="10"/>
      <c r="DL1777" s="11"/>
      <c r="DM1777" s="6">
        <f>SUMIF(DN$191:DN$221,$D1777,DP$191:DP$221)</f>
        <v>0</v>
      </c>
      <c r="DN1777" s="9"/>
      <c r="DO1777" s="10"/>
      <c r="DP1777" s="11"/>
      <c r="DQ1777" s="6">
        <f>SUMIF(DR$191:DR$221,$D1777,DT$191:DT$221)</f>
        <v>0</v>
      </c>
      <c r="DR1777" s="9"/>
      <c r="DS1777" s="10"/>
      <c r="DT1777" s="11"/>
      <c r="DU1777" s="6">
        <f>SUMIF(DV$191:DV$221,$D1777,DX$191:DX$221)</f>
        <v>0</v>
      </c>
      <c r="DV1777" s="9"/>
      <c r="DW1777" s="10"/>
      <c r="DX1777" s="11"/>
      <c r="DY1777" s="6">
        <f>SUMIF(DZ$191:DZ$221,$D1777,EB$191:EB$221)</f>
        <v>0</v>
      </c>
      <c r="DZ1777" s="9"/>
      <c r="EA1777" s="10"/>
      <c r="EB1777" s="11"/>
      <c r="EC1777" s="6">
        <f>SUMIF(ED$191:ED$221,$D1777,EF$191:EF$221)</f>
        <v>0</v>
      </c>
      <c r="ED1777" s="9"/>
      <c r="EE1777" s="10"/>
      <c r="EF1777" s="11"/>
      <c r="EG1777" s="6">
        <f>SUMIF(EH$191:EH$221,$D1777,EJ$191:EJ$221)</f>
        <v>0</v>
      </c>
      <c r="EH1777" s="9"/>
      <c r="EI1777" s="10"/>
      <c r="EJ1777" s="11"/>
      <c r="EK1777" s="6">
        <f>SUMIF(EL$191:EL$221,$D1777,EN$191:EN$221)</f>
        <v>0</v>
      </c>
      <c r="EL1777" s="9"/>
      <c r="EM1777" s="10"/>
      <c r="EN1777" s="11"/>
      <c r="EO1777" s="6">
        <f>SUMIF(EP$191:EP$221,$D1777,ER$191:ER$221)</f>
        <v>0</v>
      </c>
      <c r="EP1777" s="9"/>
      <c r="EQ1777" s="10"/>
      <c r="ER1777" s="11"/>
      <c r="ES1777" s="6">
        <f>SUMIF(ET$191:ET$221,$D1777,EV$191:EV$221)</f>
        <v>0</v>
      </c>
      <c r="ET1777" s="9"/>
      <c r="EU1777" s="10"/>
      <c r="EV1777" s="11"/>
      <c r="EW1777" s="6">
        <f>SUMIF(EX$191:EX$221,$D1777,EZ$191:EZ$221)</f>
        <v>0</v>
      </c>
      <c r="EX1777" s="9"/>
      <c r="EY1777" s="10"/>
      <c r="EZ1777" s="11"/>
      <c r="FA1777" s="6">
        <f>SUMIF(FB$191:FB$221,$D1777,FD$191:FD$221)</f>
        <v>0</v>
      </c>
      <c r="FB1777" s="9"/>
      <c r="FC1777" s="10"/>
      <c r="FD1777" s="11"/>
      <c r="FE1777" s="6">
        <f>SUMIF(FF$191:FF$221,$D1777,FH$191:FH$221)</f>
        <v>0</v>
      </c>
      <c r="FF1777" s="9"/>
      <c r="FG1777" s="10"/>
      <c r="FH1777" s="11"/>
      <c r="FI1777" s="6">
        <f>SUMIF(FJ$191:FJ$221,$D1777,FL$191:FL$221)</f>
        <v>0</v>
      </c>
      <c r="FJ1777" s="9"/>
      <c r="FK1777" s="10"/>
      <c r="FL1777" s="11"/>
      <c r="FM1777" s="6">
        <f>SUMIF(FN$191:FN$221,$D1777,FP$191:FP$221)</f>
        <v>0</v>
      </c>
      <c r="FN1777" s="9"/>
      <c r="FO1777" s="10"/>
      <c r="FP1777" s="11"/>
      <c r="FQ1777" s="6">
        <f>SUMIF(FR$191:FR$221,$D1777,FT$191:FT$221)</f>
        <v>0</v>
      </c>
      <c r="FR1777" s="9"/>
      <c r="FS1777" s="10"/>
      <c r="FT1777" s="11"/>
      <c r="FU1777" s="6">
        <f>SUMIF(FV$191:FV$221,$D1777,FX$191:FX$221)</f>
        <v>0</v>
      </c>
      <c r="FV1777" s="9"/>
      <c r="FW1777" s="10"/>
      <c r="FX1777" s="11"/>
      <c r="FY1777" s="6">
        <f>SUMIF(FZ$191:FZ$221,$D1777,GB$191:GB$221)</f>
        <v>0</v>
      </c>
      <c r="FZ1777" s="9"/>
      <c r="GA1777" s="10"/>
      <c r="GB1777" s="11"/>
      <c r="GC1777" s="6">
        <f>SUMIF(GD$191:GD$221,$D1777,GF$191:GF$221)</f>
        <v>0</v>
      </c>
      <c r="GD1777" s="9"/>
      <c r="GE1777" s="10"/>
      <c r="GF1777" s="11"/>
      <c r="GG1777" s="6">
        <f>SUMIF(GH$191:GH$221,$D1777,GJ$191:GJ$221)</f>
        <v>0</v>
      </c>
      <c r="GH1777" s="9"/>
      <c r="GI1777" s="10"/>
      <c r="GJ1777" s="11"/>
      <c r="GK1777" s="6">
        <f>SUMIF(GL$191:GL$221,$D1777,GN$191:GN$221)</f>
        <v>0</v>
      </c>
      <c r="GL1777" s="9"/>
      <c r="GM1777" s="10"/>
      <c r="GN1777" s="11"/>
      <c r="GO1777" s="6">
        <f>SUMIF(GP$191:GP$221,$D1777,GR$191:GR$221)</f>
        <v>0</v>
      </c>
      <c r="GP1777" s="9"/>
      <c r="GQ1777" s="10"/>
      <c r="GR1777" s="11"/>
      <c r="GS1777" s="6">
        <f>SUMIF(GT$191:GT$221,$D1777,GV$191:GV$221)</f>
        <v>0</v>
      </c>
      <c r="GT1777" s="9"/>
      <c r="GU1777" s="10"/>
      <c r="GV1777" s="20"/>
      <c r="GW1777" s="19">
        <f t="shared" si="40"/>
        <v>0</v>
      </c>
      <c r="GX1777" s="472"/>
      <c r="GY1777" s="473"/>
    </row>
    <row r="1778" spans="1:207" ht="15.75">
      <c r="A1778" s="244" t="s">
        <v>82</v>
      </c>
      <c r="B1778" s="538"/>
      <c r="C1778" s="287" t="s">
        <v>153</v>
      </c>
      <c r="D1778" s="237" t="s">
        <v>120</v>
      </c>
      <c r="E1778" s="206">
        <f>SUMIF(F$222:F$252,$D1778,H$222:H$252)</f>
        <v>0</v>
      </c>
      <c r="F1778" s="9"/>
      <c r="G1778" s="10"/>
      <c r="H1778" s="11"/>
      <c r="I1778" s="6">
        <f>SUMIF(J$222:J$252,$D1778,L$222:L$252)</f>
        <v>0</v>
      </c>
      <c r="J1778" s="9"/>
      <c r="K1778" s="10"/>
      <c r="L1778" s="11"/>
      <c r="M1778" s="6">
        <f>SUMIF(N$222:N$252,$D1778,P$222:P$252)</f>
        <v>0</v>
      </c>
      <c r="N1778" s="9"/>
      <c r="O1778" s="10"/>
      <c r="P1778" s="11"/>
      <c r="Q1778" s="6">
        <f>SUMIF(R$222:R$252,$D1778,T$222:T$252)</f>
        <v>0</v>
      </c>
      <c r="R1778" s="9"/>
      <c r="S1778" s="10"/>
      <c r="T1778" s="11"/>
      <c r="U1778" s="6">
        <f>SUMIF(V$222:V$252,$D1778,X$222:X$252)</f>
        <v>0</v>
      </c>
      <c r="V1778" s="9"/>
      <c r="W1778" s="10"/>
      <c r="X1778" s="11"/>
      <c r="Y1778" s="6">
        <f>SUMIF(Z$222:Z$252,$D1778,AB$222:AB$252)</f>
        <v>0</v>
      </c>
      <c r="Z1778" s="9"/>
      <c r="AA1778" s="10"/>
      <c r="AB1778" s="11"/>
      <c r="AC1778" s="6">
        <f>SUMIF(AD$222:AD$252,$D1778,AF$222:AF$252)</f>
        <v>0</v>
      </c>
      <c r="AD1778" s="9"/>
      <c r="AE1778" s="10"/>
      <c r="AF1778" s="11"/>
      <c r="AG1778" s="6">
        <f>SUMIF(AH$222:AH$252,$D1778,AJ$222:AJ$252)</f>
        <v>0</v>
      </c>
      <c r="AH1778" s="9"/>
      <c r="AI1778" s="10"/>
      <c r="AJ1778" s="11"/>
      <c r="AK1778" s="6">
        <f>SUMIF(AL$222:AL$252,$D1778,AN$222:AN$252)</f>
        <v>0</v>
      </c>
      <c r="AL1778" s="9"/>
      <c r="AM1778" s="10"/>
      <c r="AN1778" s="11"/>
      <c r="AO1778" s="6">
        <f>SUMIF(AP$222:AP$252,$D1778,AR$222:AR$252)</f>
        <v>0</v>
      </c>
      <c r="AP1778" s="9"/>
      <c r="AQ1778" s="10"/>
      <c r="AR1778" s="11"/>
      <c r="AS1778" s="6">
        <f>SUMIF(AT$222:AT$252,$D1778,AV$222:AV$252)</f>
        <v>0</v>
      </c>
      <c r="AT1778" s="9"/>
      <c r="AU1778" s="10"/>
      <c r="AV1778" s="11"/>
      <c r="AW1778" s="6">
        <f>SUMIF(AX$222:AX$252,$D1778,AZ$222:AZ$252)</f>
        <v>0</v>
      </c>
      <c r="AX1778" s="9"/>
      <c r="AY1778" s="10"/>
      <c r="AZ1778" s="11"/>
      <c r="BA1778" s="6">
        <f>SUMIF(BB$222:BB$252,$D1778,BD$222:BD$252)</f>
        <v>0</v>
      </c>
      <c r="BB1778" s="9"/>
      <c r="BC1778" s="10"/>
      <c r="BD1778" s="11"/>
      <c r="BE1778" s="6">
        <f>SUMIF(BF$222:BF$252,$D1778,BH$222:BH$252)</f>
        <v>0</v>
      </c>
      <c r="BF1778" s="9"/>
      <c r="BG1778" s="10"/>
      <c r="BH1778" s="11"/>
      <c r="BI1778" s="6">
        <f>SUMIF(BJ$222:BJ$252,$D1778,BL$222:BL$252)</f>
        <v>0</v>
      </c>
      <c r="BJ1778" s="9"/>
      <c r="BK1778" s="10"/>
      <c r="BL1778" s="11"/>
      <c r="BM1778" s="6">
        <f>SUMIF(BN$222:BN$252,$D1778,BP$222:BP$252)</f>
        <v>0</v>
      </c>
      <c r="BN1778" s="9"/>
      <c r="BO1778" s="10"/>
      <c r="BP1778" s="11"/>
      <c r="BQ1778" s="6">
        <f>SUMIF(BR$222:BR$252,$D1778,BT$222:BT$252)</f>
        <v>0</v>
      </c>
      <c r="BR1778" s="9"/>
      <c r="BS1778" s="10"/>
      <c r="BT1778" s="11"/>
      <c r="BU1778" s="6">
        <f>SUMIF(BV$222:BV$252,$D1778,BX$222:BX$252)</f>
        <v>0</v>
      </c>
      <c r="BV1778" s="9"/>
      <c r="BW1778" s="10"/>
      <c r="BX1778" s="11"/>
      <c r="BY1778" s="6">
        <f>SUMIF(BZ$222:BZ$252,$D1778,CB$222:CB$252)</f>
        <v>0</v>
      </c>
      <c r="BZ1778" s="9"/>
      <c r="CA1778" s="10"/>
      <c r="CB1778" s="11"/>
      <c r="CC1778" s="6">
        <f>SUMIF(CD$222:CD$252,$D1778,CF$222:CF$252)</f>
        <v>0</v>
      </c>
      <c r="CD1778" s="9"/>
      <c r="CE1778" s="10"/>
      <c r="CF1778" s="11"/>
      <c r="CG1778" s="6">
        <f>SUMIF(CH$222:CH$252,$D1778,CJ$222:CJ$252)</f>
        <v>0</v>
      </c>
      <c r="CH1778" s="9"/>
      <c r="CI1778" s="10"/>
      <c r="CJ1778" s="11"/>
      <c r="CK1778" s="6">
        <f>SUMIF(CL$222:CL$252,$D1778,CN$222:CN$252)</f>
        <v>0</v>
      </c>
      <c r="CL1778" s="9"/>
      <c r="CM1778" s="10"/>
      <c r="CN1778" s="11"/>
      <c r="CO1778" s="6">
        <f>SUMIF(CP$222:CP$252,$D1778,CR$222:CR$252)</f>
        <v>0</v>
      </c>
      <c r="CP1778" s="9"/>
      <c r="CQ1778" s="10"/>
      <c r="CR1778" s="11"/>
      <c r="CS1778" s="6">
        <f>SUMIF(CT$222:CT$252,$D1778,CV$222:CV$252)</f>
        <v>0</v>
      </c>
      <c r="CT1778" s="9"/>
      <c r="CU1778" s="10"/>
      <c r="CV1778" s="11"/>
      <c r="CW1778" s="6">
        <f>SUMIF(CX$222:CX$252,$D1778,CZ$222:CZ$252)</f>
        <v>0</v>
      </c>
      <c r="CX1778" s="9"/>
      <c r="CY1778" s="10"/>
      <c r="CZ1778" s="11"/>
      <c r="DA1778" s="6">
        <f>SUMIF(DB$222:DB$252,$D1778,DD$222:DD$252)</f>
        <v>0</v>
      </c>
      <c r="DB1778" s="9"/>
      <c r="DC1778" s="10"/>
      <c r="DD1778" s="11"/>
      <c r="DE1778" s="6">
        <f>SUMIF(DF$222:DF$252,$D1778,DH$222:DH$252)</f>
        <v>0</v>
      </c>
      <c r="DF1778" s="9"/>
      <c r="DG1778" s="10"/>
      <c r="DH1778" s="11"/>
      <c r="DI1778" s="6">
        <f>SUMIF(DJ$222:DJ$252,$D1778,DL$222:DL$252)</f>
        <v>0</v>
      </c>
      <c r="DJ1778" s="9"/>
      <c r="DK1778" s="10"/>
      <c r="DL1778" s="11"/>
      <c r="DM1778" s="6">
        <f>SUMIF(DN$222:DN$252,$D1778,DP$222:DP$252)</f>
        <v>0</v>
      </c>
      <c r="DN1778" s="9"/>
      <c r="DO1778" s="10"/>
      <c r="DP1778" s="11"/>
      <c r="DQ1778" s="6">
        <f>SUMIF(DR$222:DR$252,$D1778,DT$222:DT$252)</f>
        <v>0</v>
      </c>
      <c r="DR1778" s="9"/>
      <c r="DS1778" s="10"/>
      <c r="DT1778" s="11"/>
      <c r="DU1778" s="6">
        <f>SUMIF(DV$222:DV$252,$D1778,DX$222:DX$252)</f>
        <v>0</v>
      </c>
      <c r="DV1778" s="9"/>
      <c r="DW1778" s="10"/>
      <c r="DX1778" s="11"/>
      <c r="DY1778" s="6">
        <f>SUMIF(DZ$222:DZ$252,$D1778,EB$222:EB$252)</f>
        <v>0</v>
      </c>
      <c r="DZ1778" s="9"/>
      <c r="EA1778" s="10"/>
      <c r="EB1778" s="11"/>
      <c r="EC1778" s="6">
        <f>SUMIF(ED$222:ED$252,$D1778,EF$222:EF$252)</f>
        <v>0</v>
      </c>
      <c r="ED1778" s="9"/>
      <c r="EE1778" s="10"/>
      <c r="EF1778" s="11"/>
      <c r="EG1778" s="6">
        <f>SUMIF(EH$222:EH$252,$D1778,EJ$222:EJ$252)</f>
        <v>0</v>
      </c>
      <c r="EH1778" s="9"/>
      <c r="EI1778" s="10"/>
      <c r="EJ1778" s="11"/>
      <c r="EK1778" s="6">
        <f>SUMIF(EL$222:EL$252,$D1778,EN$222:EN$252)</f>
        <v>0</v>
      </c>
      <c r="EL1778" s="9"/>
      <c r="EM1778" s="10"/>
      <c r="EN1778" s="11"/>
      <c r="EO1778" s="6">
        <f>SUMIF(EP$222:EP$252,$D1778,ER$222:ER$252)</f>
        <v>0</v>
      </c>
      <c r="EP1778" s="9"/>
      <c r="EQ1778" s="10"/>
      <c r="ER1778" s="11"/>
      <c r="ES1778" s="6">
        <f>SUMIF(ET$222:ET$252,$D1778,EV$222:EV$252)</f>
        <v>0</v>
      </c>
      <c r="ET1778" s="9"/>
      <c r="EU1778" s="10"/>
      <c r="EV1778" s="11"/>
      <c r="EW1778" s="6">
        <f>SUMIF(EX$222:EX$252,$D1778,EZ$222:EZ$252)</f>
        <v>0</v>
      </c>
      <c r="EX1778" s="9"/>
      <c r="EY1778" s="10"/>
      <c r="EZ1778" s="11"/>
      <c r="FA1778" s="6">
        <f>SUMIF(FB$222:FB$252,$D1778,FD$222:FD$252)</f>
        <v>0</v>
      </c>
      <c r="FB1778" s="9"/>
      <c r="FC1778" s="10"/>
      <c r="FD1778" s="11"/>
      <c r="FE1778" s="6">
        <f>SUMIF(FF$222:FF$252,$D1778,FH$222:FH$252)</f>
        <v>0</v>
      </c>
      <c r="FF1778" s="9"/>
      <c r="FG1778" s="10"/>
      <c r="FH1778" s="11"/>
      <c r="FI1778" s="6">
        <f>SUMIF(FJ$222:FJ$252,$D1778,FL$222:FL$252)</f>
        <v>0</v>
      </c>
      <c r="FJ1778" s="9"/>
      <c r="FK1778" s="10"/>
      <c r="FL1778" s="11"/>
      <c r="FM1778" s="6">
        <f>SUMIF(FN$222:FN$252,$D1778,FP$222:FP$252)</f>
        <v>0</v>
      </c>
      <c r="FN1778" s="9"/>
      <c r="FO1778" s="10"/>
      <c r="FP1778" s="11"/>
      <c r="FQ1778" s="6">
        <f>SUMIF(FR$222:FR$252,$D1778,FT$222:FT$252)</f>
        <v>0</v>
      </c>
      <c r="FR1778" s="9"/>
      <c r="FS1778" s="10"/>
      <c r="FT1778" s="11"/>
      <c r="FU1778" s="6">
        <f>SUMIF(FV$222:FV$252,$D1778,FX$222:FX$252)</f>
        <v>0</v>
      </c>
      <c r="FV1778" s="9"/>
      <c r="FW1778" s="10"/>
      <c r="FX1778" s="11"/>
      <c r="FY1778" s="6">
        <f>SUMIF(FZ$222:FZ$252,$D1778,GB$222:GB$252)</f>
        <v>0</v>
      </c>
      <c r="FZ1778" s="9"/>
      <c r="GA1778" s="10"/>
      <c r="GB1778" s="11"/>
      <c r="GC1778" s="6">
        <f>SUMIF(GD$222:GD$252,$D1778,GF$222:GF$252)</f>
        <v>0</v>
      </c>
      <c r="GD1778" s="9"/>
      <c r="GE1778" s="10"/>
      <c r="GF1778" s="11"/>
      <c r="GG1778" s="6">
        <f>SUMIF(GH$222:GH$252,$D1778,GJ$222:GJ$252)</f>
        <v>0</v>
      </c>
      <c r="GH1778" s="9"/>
      <c r="GI1778" s="10"/>
      <c r="GJ1778" s="11"/>
      <c r="GK1778" s="6">
        <f>SUMIF(GL$222:GL$252,$D1778,GN$222:GN$252)</f>
        <v>0</v>
      </c>
      <c r="GL1778" s="9"/>
      <c r="GM1778" s="10"/>
      <c r="GN1778" s="11"/>
      <c r="GO1778" s="6">
        <f>SUMIF(GP$222:GP$252,$D1778,GR$222:GR$252)</f>
        <v>0</v>
      </c>
      <c r="GP1778" s="9"/>
      <c r="GQ1778" s="10"/>
      <c r="GR1778" s="11"/>
      <c r="GS1778" s="6">
        <f>SUMIF(GT$222:GT$252,$D1778,GV$222:GV$252)</f>
        <v>0</v>
      </c>
      <c r="GT1778" s="9"/>
      <c r="GU1778" s="10"/>
      <c r="GV1778" s="20"/>
      <c r="GW1778" s="19">
        <f t="shared" si="40"/>
        <v>0</v>
      </c>
      <c r="GX1778" s="472"/>
      <c r="GY1778" s="473"/>
    </row>
    <row r="1779" spans="1:207" ht="15.75">
      <c r="A1779" s="244" t="s">
        <v>83</v>
      </c>
      <c r="B1779" s="538"/>
      <c r="C1779" s="287" t="s">
        <v>153</v>
      </c>
      <c r="D1779" s="237" t="s">
        <v>120</v>
      </c>
      <c r="E1779" s="206">
        <f>SUMIF(F$253:F$283,$D1779,H$253:H$283)</f>
        <v>0</v>
      </c>
      <c r="F1779" s="9"/>
      <c r="G1779" s="10"/>
      <c r="H1779" s="11"/>
      <c r="I1779" s="6">
        <f>SUMIF(J$253:J$283,$D1779,L$253:L$283)</f>
        <v>0</v>
      </c>
      <c r="J1779" s="9"/>
      <c r="K1779" s="10"/>
      <c r="L1779" s="11"/>
      <c r="M1779" s="6">
        <f>SUMIF(N$253:N$283,$D1779,P$253:P$283)</f>
        <v>0</v>
      </c>
      <c r="N1779" s="9"/>
      <c r="O1779" s="10"/>
      <c r="P1779" s="11"/>
      <c r="Q1779" s="6">
        <f>SUMIF(R$253:R$283,$D1779,T$253:T$283)</f>
        <v>0</v>
      </c>
      <c r="R1779" s="9"/>
      <c r="S1779" s="10"/>
      <c r="T1779" s="11"/>
      <c r="U1779" s="6">
        <f>SUMIF(V$253:V$283,$D1779,X$253:X$283)</f>
        <v>0</v>
      </c>
      <c r="V1779" s="9"/>
      <c r="W1779" s="10"/>
      <c r="X1779" s="11"/>
      <c r="Y1779" s="6">
        <f>SUMIF(Z$253:Z$283,$D1779,AB$253:AB$283)</f>
        <v>0</v>
      </c>
      <c r="Z1779" s="9"/>
      <c r="AA1779" s="10"/>
      <c r="AB1779" s="11"/>
      <c r="AC1779" s="6">
        <f>SUMIF(AD$253:AD$283,$D1779,AF$253:AF$283)</f>
        <v>0</v>
      </c>
      <c r="AD1779" s="9"/>
      <c r="AE1779" s="10"/>
      <c r="AF1779" s="11"/>
      <c r="AG1779" s="6">
        <f>SUMIF(AH$253:AH$283,$D1779,AJ$253:AJ$283)</f>
        <v>0</v>
      </c>
      <c r="AH1779" s="9"/>
      <c r="AI1779" s="10"/>
      <c r="AJ1779" s="11"/>
      <c r="AK1779" s="6">
        <f>SUMIF(AL$253:AL$283,$D1779,AN$253:AN$283)</f>
        <v>0</v>
      </c>
      <c r="AL1779" s="9"/>
      <c r="AM1779" s="10"/>
      <c r="AN1779" s="11"/>
      <c r="AO1779" s="6">
        <f>SUMIF(AP$253:AP$283,$D1779,AR$253:AR$283)</f>
        <v>0</v>
      </c>
      <c r="AP1779" s="9"/>
      <c r="AQ1779" s="10"/>
      <c r="AR1779" s="11"/>
      <c r="AS1779" s="6">
        <f>SUMIF(AT$253:AT$283,$D1779,AV$253:AV$283)</f>
        <v>0</v>
      </c>
      <c r="AT1779" s="9"/>
      <c r="AU1779" s="10"/>
      <c r="AV1779" s="11"/>
      <c r="AW1779" s="6">
        <f>SUMIF(AX$253:AX$283,$D1779,AZ$253:AZ$283)</f>
        <v>0</v>
      </c>
      <c r="AX1779" s="9"/>
      <c r="AY1779" s="10"/>
      <c r="AZ1779" s="11"/>
      <c r="BA1779" s="6">
        <f>SUMIF(BB$253:BB$283,$D1779,BD$253:BD$283)</f>
        <v>0</v>
      </c>
      <c r="BB1779" s="9"/>
      <c r="BC1779" s="10"/>
      <c r="BD1779" s="11"/>
      <c r="BE1779" s="6">
        <f>SUMIF(BF$253:BF$283,$D1779,BH$253:BH$283)</f>
        <v>0</v>
      </c>
      <c r="BF1779" s="9"/>
      <c r="BG1779" s="10"/>
      <c r="BH1779" s="11"/>
      <c r="BI1779" s="6">
        <f>SUMIF(BJ$253:BJ$283,$D1779,BL$253:BL$283)</f>
        <v>0</v>
      </c>
      <c r="BJ1779" s="9"/>
      <c r="BK1779" s="10"/>
      <c r="BL1779" s="11"/>
      <c r="BM1779" s="6">
        <f>SUMIF(BN$253:BN$283,$D1779,BP$253:BP$283)</f>
        <v>0</v>
      </c>
      <c r="BN1779" s="9"/>
      <c r="BO1779" s="10"/>
      <c r="BP1779" s="11"/>
      <c r="BQ1779" s="6">
        <f>SUMIF(BR$253:BR$283,$D1779,BT$253:BT$283)</f>
        <v>0</v>
      </c>
      <c r="BR1779" s="9"/>
      <c r="BS1779" s="10"/>
      <c r="BT1779" s="11"/>
      <c r="BU1779" s="6">
        <f>SUMIF(BV$253:BV$283,$D1779,BX$253:BX$283)</f>
        <v>0</v>
      </c>
      <c r="BV1779" s="9"/>
      <c r="BW1779" s="10"/>
      <c r="BX1779" s="11"/>
      <c r="BY1779" s="6">
        <f>SUMIF(BZ$253:BZ$283,$D1779,CB$253:CB$283)</f>
        <v>0</v>
      </c>
      <c r="BZ1779" s="9"/>
      <c r="CA1779" s="10"/>
      <c r="CB1779" s="11"/>
      <c r="CC1779" s="6">
        <f>SUMIF(CD$253:CD$283,$D1779,CF$253:CF$283)</f>
        <v>0</v>
      </c>
      <c r="CD1779" s="9"/>
      <c r="CE1779" s="10"/>
      <c r="CF1779" s="11"/>
      <c r="CG1779" s="6">
        <f>SUMIF(CH$253:CH$283,$D1779,CJ$253:CJ$283)</f>
        <v>0</v>
      </c>
      <c r="CH1779" s="9"/>
      <c r="CI1779" s="10"/>
      <c r="CJ1779" s="11"/>
      <c r="CK1779" s="6">
        <f>SUMIF(CL$253:CL$283,$D1779,CN$253:CN$283)</f>
        <v>0</v>
      </c>
      <c r="CL1779" s="9"/>
      <c r="CM1779" s="10"/>
      <c r="CN1779" s="11"/>
      <c r="CO1779" s="6">
        <f>SUMIF(CP$253:CP$283,$D1779,CR$253:CR$283)</f>
        <v>0</v>
      </c>
      <c r="CP1779" s="9"/>
      <c r="CQ1779" s="10"/>
      <c r="CR1779" s="11"/>
      <c r="CS1779" s="6">
        <f>SUMIF(CT$253:CT$283,$D1779,CV$253:CV$283)</f>
        <v>0</v>
      </c>
      <c r="CT1779" s="9"/>
      <c r="CU1779" s="10"/>
      <c r="CV1779" s="11"/>
      <c r="CW1779" s="6">
        <f>SUMIF(CX$253:CX$283,$D1779,CZ$253:CZ$283)</f>
        <v>0</v>
      </c>
      <c r="CX1779" s="9"/>
      <c r="CY1779" s="10"/>
      <c r="CZ1779" s="11"/>
      <c r="DA1779" s="6">
        <f>SUMIF(DB$253:DB$283,$D1779,DD$253:DD$283)</f>
        <v>0</v>
      </c>
      <c r="DB1779" s="9"/>
      <c r="DC1779" s="10"/>
      <c r="DD1779" s="11"/>
      <c r="DE1779" s="6">
        <f>SUMIF(DF$253:DF$283,$D1779,DH$253:DH$283)</f>
        <v>0</v>
      </c>
      <c r="DF1779" s="9"/>
      <c r="DG1779" s="10"/>
      <c r="DH1779" s="11"/>
      <c r="DI1779" s="6">
        <f>SUMIF(DJ$253:DJ$283,$D1779,DL$253:DL$283)</f>
        <v>0</v>
      </c>
      <c r="DJ1779" s="9"/>
      <c r="DK1779" s="10"/>
      <c r="DL1779" s="11"/>
      <c r="DM1779" s="6">
        <f>SUMIF(DN$253:DN$283,$D1779,DP$253:DP$283)</f>
        <v>0</v>
      </c>
      <c r="DN1779" s="9"/>
      <c r="DO1779" s="10"/>
      <c r="DP1779" s="11"/>
      <c r="DQ1779" s="6">
        <f>SUMIF(DR$253:DR$283,$D1779,DT$253:DT$283)</f>
        <v>0</v>
      </c>
      <c r="DR1779" s="9"/>
      <c r="DS1779" s="10"/>
      <c r="DT1779" s="11"/>
      <c r="DU1779" s="6">
        <f>SUMIF(DV$253:DV$283,$D1779,DX$253:DX$283)</f>
        <v>0</v>
      </c>
      <c r="DV1779" s="9"/>
      <c r="DW1779" s="10"/>
      <c r="DX1779" s="11"/>
      <c r="DY1779" s="6">
        <f>SUMIF(DZ$253:DZ$283,$D1779,EB$253:EB$283)</f>
        <v>0</v>
      </c>
      <c r="DZ1779" s="9"/>
      <c r="EA1779" s="10"/>
      <c r="EB1779" s="11"/>
      <c r="EC1779" s="6">
        <f>SUMIF(ED$253:ED$283,$D1779,EF$253:EF$283)</f>
        <v>0</v>
      </c>
      <c r="ED1779" s="9"/>
      <c r="EE1779" s="10"/>
      <c r="EF1779" s="11"/>
      <c r="EG1779" s="6">
        <f>SUMIF(EH$253:EH$283,$D1779,EJ$253:EJ$283)</f>
        <v>0</v>
      </c>
      <c r="EH1779" s="9"/>
      <c r="EI1779" s="10"/>
      <c r="EJ1779" s="11"/>
      <c r="EK1779" s="6">
        <f>SUMIF(EL$253:EL$283,$D1779,EN$253:EN$283)</f>
        <v>0</v>
      </c>
      <c r="EL1779" s="9"/>
      <c r="EM1779" s="10"/>
      <c r="EN1779" s="11"/>
      <c r="EO1779" s="6">
        <f>SUMIF(EP$253:EP$283,$D1779,ER$253:ER$283)</f>
        <v>0</v>
      </c>
      <c r="EP1779" s="9"/>
      <c r="EQ1779" s="10"/>
      <c r="ER1779" s="11"/>
      <c r="ES1779" s="6">
        <f>SUMIF(ET$253:ET$283,$D1779,EV$253:EV$283)</f>
        <v>0</v>
      </c>
      <c r="ET1779" s="9"/>
      <c r="EU1779" s="10"/>
      <c r="EV1779" s="11"/>
      <c r="EW1779" s="6">
        <f>SUMIF(EX$253:EX$283,$D1779,EZ$253:EZ$283)</f>
        <v>0</v>
      </c>
      <c r="EX1779" s="9"/>
      <c r="EY1779" s="10"/>
      <c r="EZ1779" s="11"/>
      <c r="FA1779" s="6">
        <f>SUMIF(FB$253:FB$283,$D1779,FD$253:FD$283)</f>
        <v>0</v>
      </c>
      <c r="FB1779" s="9"/>
      <c r="FC1779" s="10"/>
      <c r="FD1779" s="11"/>
      <c r="FE1779" s="6">
        <f>SUMIF(FF$253:FF$283,$D1779,FH$253:FH$283)</f>
        <v>0</v>
      </c>
      <c r="FF1779" s="9"/>
      <c r="FG1779" s="10"/>
      <c r="FH1779" s="11"/>
      <c r="FI1779" s="6">
        <f>SUMIF(FJ$253:FJ$283,$D1779,FL$253:FL$283)</f>
        <v>0</v>
      </c>
      <c r="FJ1779" s="9"/>
      <c r="FK1779" s="10"/>
      <c r="FL1779" s="11"/>
      <c r="FM1779" s="6">
        <f>SUMIF(FN$253:FN$283,$D1779,FP$253:FP$283)</f>
        <v>0</v>
      </c>
      <c r="FN1779" s="9"/>
      <c r="FO1779" s="10"/>
      <c r="FP1779" s="11"/>
      <c r="FQ1779" s="6">
        <f>SUMIF(FR$253:FR$283,$D1779,FT$253:FT$283)</f>
        <v>0</v>
      </c>
      <c r="FR1779" s="9"/>
      <c r="FS1779" s="10"/>
      <c r="FT1779" s="11"/>
      <c r="FU1779" s="6">
        <f>SUMIF(FV$253:FV$283,$D1779,FX$253:FX$283)</f>
        <v>0</v>
      </c>
      <c r="FV1779" s="9"/>
      <c r="FW1779" s="10"/>
      <c r="FX1779" s="11"/>
      <c r="FY1779" s="6">
        <f>SUMIF(FZ$253:FZ$283,$D1779,GB$253:GB$283)</f>
        <v>0</v>
      </c>
      <c r="FZ1779" s="9"/>
      <c r="GA1779" s="10"/>
      <c r="GB1779" s="11"/>
      <c r="GC1779" s="6">
        <f>SUMIF(GD$253:GD$283,$D1779,GF$253:GF$283)</f>
        <v>0</v>
      </c>
      <c r="GD1779" s="9"/>
      <c r="GE1779" s="10"/>
      <c r="GF1779" s="11"/>
      <c r="GG1779" s="6">
        <f>SUMIF(GH$253:GH$283,$D1779,GJ$253:GJ$283)</f>
        <v>0</v>
      </c>
      <c r="GH1779" s="9"/>
      <c r="GI1779" s="10"/>
      <c r="GJ1779" s="11"/>
      <c r="GK1779" s="6">
        <f>SUMIF(GL$253:GL$283,$D1779,GN$253:GN$283)</f>
        <v>0</v>
      </c>
      <c r="GL1779" s="9"/>
      <c r="GM1779" s="10"/>
      <c r="GN1779" s="11"/>
      <c r="GO1779" s="6">
        <f>SUMIF(GP$253:GP$283,$D1779,GR$253:GR$283)</f>
        <v>0</v>
      </c>
      <c r="GP1779" s="9"/>
      <c r="GQ1779" s="10"/>
      <c r="GR1779" s="11"/>
      <c r="GS1779" s="6">
        <f>SUMIF(GT$253:GT$283,$D1779,GV$253:GV$283)</f>
        <v>0</v>
      </c>
      <c r="GT1779" s="9"/>
      <c r="GU1779" s="10"/>
      <c r="GV1779" s="20"/>
      <c r="GW1779" s="19">
        <f t="shared" si="40"/>
        <v>0</v>
      </c>
      <c r="GX1779" s="472"/>
      <c r="GY1779" s="473"/>
    </row>
    <row r="1780" spans="1:207" ht="15.75">
      <c r="A1780" s="244" t="s">
        <v>84</v>
      </c>
      <c r="B1780" s="538"/>
      <c r="C1780" s="287" t="s">
        <v>153</v>
      </c>
      <c r="D1780" s="237" t="s">
        <v>120</v>
      </c>
      <c r="E1780" s="206">
        <f>SUMIF(F$284:F$314,$D1780,H$284:H$314)</f>
        <v>0</v>
      </c>
      <c r="F1780" s="9"/>
      <c r="G1780" s="10"/>
      <c r="H1780" s="11"/>
      <c r="I1780" s="6">
        <f>SUMIF(J$284:J$314,$D1780,L$284:L$314)</f>
        <v>0</v>
      </c>
      <c r="J1780" s="9"/>
      <c r="K1780" s="10"/>
      <c r="L1780" s="11"/>
      <c r="M1780" s="6">
        <f>SUMIF(N$284:N$314,$D1780,P$284:P$314)</f>
        <v>0</v>
      </c>
      <c r="N1780" s="9"/>
      <c r="O1780" s="10"/>
      <c r="P1780" s="11"/>
      <c r="Q1780" s="6">
        <f>SUMIF(R$284:R$314,$D1780,T$284:T$314)</f>
        <v>0</v>
      </c>
      <c r="R1780" s="9"/>
      <c r="S1780" s="10"/>
      <c r="T1780" s="11"/>
      <c r="U1780" s="6">
        <f>SUMIF(V$284:V$314,$D1780,X$284:X$314)</f>
        <v>0</v>
      </c>
      <c r="V1780" s="9"/>
      <c r="W1780" s="10"/>
      <c r="X1780" s="11"/>
      <c r="Y1780" s="6">
        <f>SUMIF(Z$284:Z$314,$D1780,AB$284:AB$314)</f>
        <v>0</v>
      </c>
      <c r="Z1780" s="9"/>
      <c r="AA1780" s="10"/>
      <c r="AB1780" s="11"/>
      <c r="AC1780" s="6">
        <f>SUMIF(AD$284:AD$314,$D1780,AF$284:AF$314)</f>
        <v>0</v>
      </c>
      <c r="AD1780" s="9"/>
      <c r="AE1780" s="10"/>
      <c r="AF1780" s="11"/>
      <c r="AG1780" s="6">
        <f>SUMIF(AH$284:AH$314,$D1780,AJ$284:AJ$314)</f>
        <v>0</v>
      </c>
      <c r="AH1780" s="9"/>
      <c r="AI1780" s="10"/>
      <c r="AJ1780" s="11"/>
      <c r="AK1780" s="6">
        <f>SUMIF(AL$284:AL$314,$D1780,AN$284:AN$314)</f>
        <v>0</v>
      </c>
      <c r="AL1780" s="9"/>
      <c r="AM1780" s="10"/>
      <c r="AN1780" s="11"/>
      <c r="AO1780" s="6">
        <f>SUMIF(AP$284:AP$314,$D1780,AR$284:AR$314)</f>
        <v>0</v>
      </c>
      <c r="AP1780" s="9"/>
      <c r="AQ1780" s="10"/>
      <c r="AR1780" s="11"/>
      <c r="AS1780" s="6">
        <f>SUMIF(AT$284:AT$314,$D1780,AV$284:AV$314)</f>
        <v>0</v>
      </c>
      <c r="AT1780" s="9"/>
      <c r="AU1780" s="10"/>
      <c r="AV1780" s="11"/>
      <c r="AW1780" s="6">
        <f>SUMIF(AX$284:AX$314,$D1780,AZ$284:AZ$314)</f>
        <v>0</v>
      </c>
      <c r="AX1780" s="9"/>
      <c r="AY1780" s="10"/>
      <c r="AZ1780" s="11"/>
      <c r="BA1780" s="6">
        <f>SUMIF(BB$284:BB$314,$D1780,BD$284:BD$314)</f>
        <v>0</v>
      </c>
      <c r="BB1780" s="9"/>
      <c r="BC1780" s="10"/>
      <c r="BD1780" s="11"/>
      <c r="BE1780" s="6">
        <f>SUMIF(BF$284:BF$314,$D1780,BH$284:BH$314)</f>
        <v>0</v>
      </c>
      <c r="BF1780" s="9"/>
      <c r="BG1780" s="10"/>
      <c r="BH1780" s="11"/>
      <c r="BI1780" s="6">
        <f>SUMIF(BJ$284:BJ$314,$D1780,BL$284:BL$314)</f>
        <v>0</v>
      </c>
      <c r="BJ1780" s="9"/>
      <c r="BK1780" s="10"/>
      <c r="BL1780" s="11"/>
      <c r="BM1780" s="6">
        <f>SUMIF(BN$284:BN$314,$D1780,BP$284:BP$314)</f>
        <v>0</v>
      </c>
      <c r="BN1780" s="9"/>
      <c r="BO1780" s="10"/>
      <c r="BP1780" s="11"/>
      <c r="BQ1780" s="6">
        <f>SUMIF(BR$284:BR$314,$D1780,BT$284:BT$314)</f>
        <v>0</v>
      </c>
      <c r="BR1780" s="9"/>
      <c r="BS1780" s="10"/>
      <c r="BT1780" s="11"/>
      <c r="BU1780" s="6">
        <f>SUMIF(BV$284:BV$314,$D1780,BX$284:BX$314)</f>
        <v>0</v>
      </c>
      <c r="BV1780" s="9"/>
      <c r="BW1780" s="10"/>
      <c r="BX1780" s="11"/>
      <c r="BY1780" s="6">
        <f>SUMIF(BZ$284:BZ$314,$D1780,CB$284:CB$314)</f>
        <v>0</v>
      </c>
      <c r="BZ1780" s="9"/>
      <c r="CA1780" s="10"/>
      <c r="CB1780" s="11"/>
      <c r="CC1780" s="6">
        <f>SUMIF(CD$284:CD$314,$D1780,CF$284:CF$314)</f>
        <v>0</v>
      </c>
      <c r="CD1780" s="9"/>
      <c r="CE1780" s="10"/>
      <c r="CF1780" s="11"/>
      <c r="CG1780" s="6">
        <f>SUMIF(CH$284:CH$314,$D1780,CJ$284:CJ$314)</f>
        <v>0</v>
      </c>
      <c r="CH1780" s="9"/>
      <c r="CI1780" s="10"/>
      <c r="CJ1780" s="11"/>
      <c r="CK1780" s="6">
        <f>SUMIF(CL$284:CL$314,$D1780,CN$284:CN$314)</f>
        <v>0</v>
      </c>
      <c r="CL1780" s="9"/>
      <c r="CM1780" s="10"/>
      <c r="CN1780" s="11"/>
      <c r="CO1780" s="6">
        <f>SUMIF(CP$284:CP$314,$D1780,CR$284:CR$314)</f>
        <v>0</v>
      </c>
      <c r="CP1780" s="9"/>
      <c r="CQ1780" s="10"/>
      <c r="CR1780" s="11"/>
      <c r="CS1780" s="6">
        <f>SUMIF(CT$284:CT$314,$D1780,CV$284:CV$314)</f>
        <v>0</v>
      </c>
      <c r="CT1780" s="9"/>
      <c r="CU1780" s="10"/>
      <c r="CV1780" s="11"/>
      <c r="CW1780" s="6">
        <f>SUMIF(CX$284:CX$314,$D1780,CZ$284:CZ$314)</f>
        <v>0</v>
      </c>
      <c r="CX1780" s="9"/>
      <c r="CY1780" s="10"/>
      <c r="CZ1780" s="11"/>
      <c r="DA1780" s="6">
        <f>SUMIF(DB$284:DB$314,$D1780,DD$284:DD$314)</f>
        <v>0</v>
      </c>
      <c r="DB1780" s="9"/>
      <c r="DC1780" s="10"/>
      <c r="DD1780" s="11"/>
      <c r="DE1780" s="6">
        <f>SUMIF(DF$284:DF$314,$D1780,DH$284:DH$314)</f>
        <v>0</v>
      </c>
      <c r="DF1780" s="9"/>
      <c r="DG1780" s="10"/>
      <c r="DH1780" s="11"/>
      <c r="DI1780" s="6">
        <f>SUMIF(DJ$284:DJ$314,$D1780,DL$284:DL$314)</f>
        <v>0</v>
      </c>
      <c r="DJ1780" s="9"/>
      <c r="DK1780" s="10"/>
      <c r="DL1780" s="11"/>
      <c r="DM1780" s="6">
        <f>SUMIF(DN$284:DN$314,$D1780,DP$284:DP$314)</f>
        <v>0</v>
      </c>
      <c r="DN1780" s="9"/>
      <c r="DO1780" s="10"/>
      <c r="DP1780" s="11"/>
      <c r="DQ1780" s="6">
        <f>SUMIF(DR$284:DR$314,$D1780,DT$284:DT$314)</f>
        <v>0</v>
      </c>
      <c r="DR1780" s="9"/>
      <c r="DS1780" s="10"/>
      <c r="DT1780" s="11"/>
      <c r="DU1780" s="6">
        <f>SUMIF(DV$284:DV$314,$D1780,DX$284:DX$314)</f>
        <v>0</v>
      </c>
      <c r="DV1780" s="9"/>
      <c r="DW1780" s="10"/>
      <c r="DX1780" s="11"/>
      <c r="DY1780" s="6">
        <f>SUMIF(DZ$284:DZ$314,$D1780,EB$284:EB$314)</f>
        <v>0</v>
      </c>
      <c r="DZ1780" s="9"/>
      <c r="EA1780" s="10"/>
      <c r="EB1780" s="11"/>
      <c r="EC1780" s="6">
        <f>SUMIF(ED$284:ED$314,$D1780,EF$284:EF$314)</f>
        <v>0</v>
      </c>
      <c r="ED1780" s="9"/>
      <c r="EE1780" s="10"/>
      <c r="EF1780" s="11"/>
      <c r="EG1780" s="6">
        <f>SUMIF(EH$284:EH$314,$D1780,EJ$284:EJ$314)</f>
        <v>0</v>
      </c>
      <c r="EH1780" s="9"/>
      <c r="EI1780" s="10"/>
      <c r="EJ1780" s="11"/>
      <c r="EK1780" s="6">
        <f>SUMIF(EL$284:EL$314,$D1780,EN$284:EN$314)</f>
        <v>0</v>
      </c>
      <c r="EL1780" s="9"/>
      <c r="EM1780" s="10"/>
      <c r="EN1780" s="11"/>
      <c r="EO1780" s="6">
        <f>SUMIF(EP$284:EP$314,$D1780,ER$284:ER$314)</f>
        <v>0</v>
      </c>
      <c r="EP1780" s="9"/>
      <c r="EQ1780" s="10"/>
      <c r="ER1780" s="11"/>
      <c r="ES1780" s="6">
        <f>SUMIF(ET$284:ET$314,$D1780,EV$284:EV$314)</f>
        <v>0</v>
      </c>
      <c r="ET1780" s="9"/>
      <c r="EU1780" s="10"/>
      <c r="EV1780" s="11"/>
      <c r="EW1780" s="6">
        <f>SUMIF(EX$284:EX$314,$D1780,EZ$284:EZ$314)</f>
        <v>0</v>
      </c>
      <c r="EX1780" s="9"/>
      <c r="EY1780" s="10"/>
      <c r="EZ1780" s="11"/>
      <c r="FA1780" s="6">
        <f>SUMIF(FB$284:FB$314,$D1780,FD$284:FD$314)</f>
        <v>0</v>
      </c>
      <c r="FB1780" s="9"/>
      <c r="FC1780" s="10"/>
      <c r="FD1780" s="11"/>
      <c r="FE1780" s="6">
        <f>SUMIF(FF$284:FF$314,$D1780,FH$284:FH$314)</f>
        <v>0</v>
      </c>
      <c r="FF1780" s="9"/>
      <c r="FG1780" s="10"/>
      <c r="FH1780" s="11"/>
      <c r="FI1780" s="6">
        <f>SUMIF(FJ$284:FJ$314,$D1780,FL$284:FL$314)</f>
        <v>0</v>
      </c>
      <c r="FJ1780" s="9"/>
      <c r="FK1780" s="10"/>
      <c r="FL1780" s="11"/>
      <c r="FM1780" s="6">
        <f>SUMIF(FN$284:FN$314,$D1780,FP$284:FP$314)</f>
        <v>0</v>
      </c>
      <c r="FN1780" s="9"/>
      <c r="FO1780" s="10"/>
      <c r="FP1780" s="11"/>
      <c r="FQ1780" s="6">
        <f>SUMIF(FR$284:FR$314,$D1780,FT$284:FT$314)</f>
        <v>0</v>
      </c>
      <c r="FR1780" s="9"/>
      <c r="FS1780" s="10"/>
      <c r="FT1780" s="11"/>
      <c r="FU1780" s="6">
        <f>SUMIF(FV$284:FV$314,$D1780,FX$284:FX$314)</f>
        <v>0</v>
      </c>
      <c r="FV1780" s="9"/>
      <c r="FW1780" s="10"/>
      <c r="FX1780" s="11"/>
      <c r="FY1780" s="6">
        <f>SUMIF(FZ$284:FZ$314,$D1780,GB$284:GB$314)</f>
        <v>0</v>
      </c>
      <c r="FZ1780" s="9"/>
      <c r="GA1780" s="10"/>
      <c r="GB1780" s="11"/>
      <c r="GC1780" s="6">
        <f>SUMIF(GD$284:GD$314,$D1780,GF$284:GF$314)</f>
        <v>0</v>
      </c>
      <c r="GD1780" s="9"/>
      <c r="GE1780" s="10"/>
      <c r="GF1780" s="11"/>
      <c r="GG1780" s="6">
        <f>SUMIF(GH$284:GH$314,$D1780,GJ$284:GJ$314)</f>
        <v>0</v>
      </c>
      <c r="GH1780" s="9"/>
      <c r="GI1780" s="10"/>
      <c r="GJ1780" s="11"/>
      <c r="GK1780" s="6">
        <f>SUMIF(GL$284:GL$314,$D1780,GN$284:GN$314)</f>
        <v>0</v>
      </c>
      <c r="GL1780" s="9"/>
      <c r="GM1780" s="10"/>
      <c r="GN1780" s="11"/>
      <c r="GO1780" s="6">
        <f>SUMIF(GP$284:GP$314,$D1780,GR$284:GR$314)</f>
        <v>0</v>
      </c>
      <c r="GP1780" s="9"/>
      <c r="GQ1780" s="10"/>
      <c r="GR1780" s="11"/>
      <c r="GS1780" s="6">
        <f>SUMIF(GT$284:GT$314,$D1780,GV$284:GV$314)</f>
        <v>0</v>
      </c>
      <c r="GT1780" s="9"/>
      <c r="GU1780" s="10"/>
      <c r="GV1780" s="20"/>
      <c r="GW1780" s="19">
        <f t="shared" si="40"/>
        <v>0</v>
      </c>
      <c r="GX1780" s="472"/>
      <c r="GY1780" s="473"/>
    </row>
    <row r="1781" spans="1:207" ht="15.75">
      <c r="A1781" s="244" t="s">
        <v>85</v>
      </c>
      <c r="B1781" s="538"/>
      <c r="C1781" s="287" t="s">
        <v>153</v>
      </c>
      <c r="D1781" s="237" t="s">
        <v>120</v>
      </c>
      <c r="E1781" s="207">
        <f>SUMIF(F$315:F$345,$D1781,H$315:H$345)</f>
        <v>0</v>
      </c>
      <c r="F1781" s="12"/>
      <c r="G1781" s="13"/>
      <c r="H1781" s="14"/>
      <c r="I1781" s="6">
        <f>SUMIF(J$315:J$345,$D1781,L$315:L$345)</f>
        <v>0</v>
      </c>
      <c r="J1781" s="12"/>
      <c r="K1781" s="13"/>
      <c r="L1781" s="14"/>
      <c r="M1781" s="7">
        <f>SUMIF(N$315:N$345,$D1781,P$315:P$345)</f>
        <v>0</v>
      </c>
      <c r="N1781" s="12"/>
      <c r="O1781" s="13"/>
      <c r="P1781" s="14"/>
      <c r="Q1781" s="6">
        <f>SUMIF(R$315:R$345,$D1781,T$315:T$345)</f>
        <v>0</v>
      </c>
      <c r="R1781" s="12"/>
      <c r="S1781" s="13"/>
      <c r="T1781" s="14"/>
      <c r="U1781" s="7">
        <f>SUMIF(V$315:V$345,$D1781,X$315:X$345)</f>
        <v>0</v>
      </c>
      <c r="V1781" s="12"/>
      <c r="W1781" s="13"/>
      <c r="X1781" s="14"/>
      <c r="Y1781" s="6">
        <f>SUMIF(Z$315:Z$345,$D1781,AB$315:AB$345)</f>
        <v>0</v>
      </c>
      <c r="Z1781" s="12"/>
      <c r="AA1781" s="13"/>
      <c r="AB1781" s="14"/>
      <c r="AC1781" s="7">
        <f>SUMIF(AD$315:AD$345,$D1781,AF$315:AF$345)</f>
        <v>0</v>
      </c>
      <c r="AD1781" s="12"/>
      <c r="AE1781" s="13"/>
      <c r="AF1781" s="14"/>
      <c r="AG1781" s="7">
        <f>SUMIF(AH$315:AH$345,$D1781,AJ$315:AJ$345)</f>
        <v>0</v>
      </c>
      <c r="AH1781" s="12"/>
      <c r="AI1781" s="13"/>
      <c r="AJ1781" s="14"/>
      <c r="AK1781" s="7">
        <f>SUMIF(AL$315:AL$345,$D1781,AN$315:AN$345)</f>
        <v>0</v>
      </c>
      <c r="AL1781" s="12"/>
      <c r="AM1781" s="13"/>
      <c r="AN1781" s="14"/>
      <c r="AO1781" s="7">
        <f>SUMIF(AP$315:AP$345,$D1781,AR$315:AR$345)</f>
        <v>0</v>
      </c>
      <c r="AP1781" s="12"/>
      <c r="AQ1781" s="13"/>
      <c r="AR1781" s="14"/>
      <c r="AS1781" s="7">
        <f>SUMIF(AT$315:AT$345,$D1781,AV$315:AV$345)</f>
        <v>0</v>
      </c>
      <c r="AT1781" s="12"/>
      <c r="AU1781" s="13"/>
      <c r="AV1781" s="14"/>
      <c r="AW1781" s="7">
        <f>SUMIF(AX$315:AX$345,$D1781,AZ$315:AZ$345)</f>
        <v>0</v>
      </c>
      <c r="AX1781" s="12"/>
      <c r="AY1781" s="13"/>
      <c r="AZ1781" s="14"/>
      <c r="BA1781" s="7">
        <f>SUMIF(BB$315:BB$345,$D1781,BD$315:BD$345)</f>
        <v>0</v>
      </c>
      <c r="BB1781" s="12"/>
      <c r="BC1781" s="13"/>
      <c r="BD1781" s="14"/>
      <c r="BE1781" s="7">
        <f>SUMIF(BF$315:BF$345,$D1781,BH$315:BH$345)</f>
        <v>0</v>
      </c>
      <c r="BF1781" s="12"/>
      <c r="BG1781" s="13"/>
      <c r="BH1781" s="14"/>
      <c r="BI1781" s="7">
        <f>SUMIF(BJ$315:BJ$345,$D1781,BL$315:BL$345)</f>
        <v>0</v>
      </c>
      <c r="BJ1781" s="12"/>
      <c r="BK1781" s="13"/>
      <c r="BL1781" s="14"/>
      <c r="BM1781" s="7">
        <f>SUMIF(BN$315:BN$345,$D1781,BP$315:BP$345)</f>
        <v>0</v>
      </c>
      <c r="BN1781" s="12"/>
      <c r="BO1781" s="13"/>
      <c r="BP1781" s="14"/>
      <c r="BQ1781" s="7">
        <f>SUMIF(BR$315:BR$345,$D1781,BT$315:BT$345)</f>
        <v>0</v>
      </c>
      <c r="BR1781" s="12"/>
      <c r="BS1781" s="13"/>
      <c r="BT1781" s="14"/>
      <c r="BU1781" s="7">
        <f>SUMIF(BV$315:BV$345,$D1781,BX$315:BX$345)</f>
        <v>0</v>
      </c>
      <c r="BV1781" s="12"/>
      <c r="BW1781" s="13"/>
      <c r="BX1781" s="14"/>
      <c r="BY1781" s="7">
        <f>SUMIF(BZ$315:BZ$345,$D1781,CB$315:CB$345)</f>
        <v>0</v>
      </c>
      <c r="BZ1781" s="12"/>
      <c r="CA1781" s="13"/>
      <c r="CB1781" s="14"/>
      <c r="CC1781" s="7">
        <f>SUMIF(CD$315:CD$345,$D1781,CF$315:CF$345)</f>
        <v>0</v>
      </c>
      <c r="CD1781" s="12"/>
      <c r="CE1781" s="13"/>
      <c r="CF1781" s="14"/>
      <c r="CG1781" s="7">
        <f>SUMIF(CH$315:CH$345,$D1781,CJ$315:CJ$345)</f>
        <v>0</v>
      </c>
      <c r="CH1781" s="12"/>
      <c r="CI1781" s="13"/>
      <c r="CJ1781" s="14"/>
      <c r="CK1781" s="7">
        <f>SUMIF(CL$315:CL$345,$D1781,CN$315:CN$345)</f>
        <v>0</v>
      </c>
      <c r="CL1781" s="12"/>
      <c r="CM1781" s="13"/>
      <c r="CN1781" s="14"/>
      <c r="CO1781" s="7">
        <f>SUMIF(CP$315:CP$345,$D1781,CR$315:CR$345)</f>
        <v>0</v>
      </c>
      <c r="CP1781" s="12"/>
      <c r="CQ1781" s="13"/>
      <c r="CR1781" s="14"/>
      <c r="CS1781" s="7">
        <f>SUMIF(CT$315:CT$345,$D1781,CV$315:CV$345)</f>
        <v>0</v>
      </c>
      <c r="CT1781" s="12"/>
      <c r="CU1781" s="13"/>
      <c r="CV1781" s="14"/>
      <c r="CW1781" s="7">
        <f>SUMIF(CX$315:CX$345,$D1781,CZ$315:CZ$345)</f>
        <v>0</v>
      </c>
      <c r="CX1781" s="12"/>
      <c r="CY1781" s="13"/>
      <c r="CZ1781" s="14"/>
      <c r="DA1781" s="7">
        <f>SUMIF(DB$315:DB$345,$D1781,DD$315:DD$345)</f>
        <v>0</v>
      </c>
      <c r="DB1781" s="12"/>
      <c r="DC1781" s="13"/>
      <c r="DD1781" s="14"/>
      <c r="DE1781" s="7">
        <f>SUMIF(DF$315:DF$345,$D1781,DH$315:DH$345)</f>
        <v>0</v>
      </c>
      <c r="DF1781" s="12"/>
      <c r="DG1781" s="13"/>
      <c r="DH1781" s="14"/>
      <c r="DI1781" s="7">
        <f>SUMIF(DJ$315:DJ$345,$D1781,DL$315:DL$345)</f>
        <v>0</v>
      </c>
      <c r="DJ1781" s="12"/>
      <c r="DK1781" s="13"/>
      <c r="DL1781" s="14"/>
      <c r="DM1781" s="7">
        <f>SUMIF(DN$315:DN$345,$D1781,DP$315:DP$345)</f>
        <v>0</v>
      </c>
      <c r="DN1781" s="12"/>
      <c r="DO1781" s="13"/>
      <c r="DP1781" s="14"/>
      <c r="DQ1781" s="7">
        <f>SUMIF(DR$315:DR$345,$D1781,DT$315:DT$345)</f>
        <v>0</v>
      </c>
      <c r="DR1781" s="12"/>
      <c r="DS1781" s="13"/>
      <c r="DT1781" s="14"/>
      <c r="DU1781" s="7">
        <f>SUMIF(DV$315:DV$345,$D1781,DX$315:DX$345)</f>
        <v>0</v>
      </c>
      <c r="DV1781" s="12"/>
      <c r="DW1781" s="13"/>
      <c r="DX1781" s="14"/>
      <c r="DY1781" s="7">
        <f>SUMIF(DZ$315:DZ$345,$D1781,EB$315:EB$345)</f>
        <v>0</v>
      </c>
      <c r="DZ1781" s="12"/>
      <c r="EA1781" s="13"/>
      <c r="EB1781" s="14"/>
      <c r="EC1781" s="7">
        <f>SUMIF(ED$315:ED$345,$D1781,EF$315:EF$345)</f>
        <v>0</v>
      </c>
      <c r="ED1781" s="12"/>
      <c r="EE1781" s="13"/>
      <c r="EF1781" s="14"/>
      <c r="EG1781" s="7">
        <f>SUMIF(EH$315:EH$345,$D1781,EJ$315:EJ$345)</f>
        <v>0</v>
      </c>
      <c r="EH1781" s="12"/>
      <c r="EI1781" s="13"/>
      <c r="EJ1781" s="14"/>
      <c r="EK1781" s="7">
        <f>SUMIF(EL$315:EL$345,$D1781,EN$315:EN$345)</f>
        <v>0</v>
      </c>
      <c r="EL1781" s="12"/>
      <c r="EM1781" s="13"/>
      <c r="EN1781" s="14"/>
      <c r="EO1781" s="7">
        <f>SUMIF(EP$315:EP$345,$D1781,ER$315:ER$345)</f>
        <v>0</v>
      </c>
      <c r="EP1781" s="12"/>
      <c r="EQ1781" s="13"/>
      <c r="ER1781" s="14"/>
      <c r="ES1781" s="7">
        <f>SUMIF(ET$315:ET$345,$D1781,EV$315:EV$345)</f>
        <v>0</v>
      </c>
      <c r="ET1781" s="12"/>
      <c r="EU1781" s="13"/>
      <c r="EV1781" s="14"/>
      <c r="EW1781" s="7">
        <f>SUMIF(EX$315:EX$345,$D1781,EZ$315:EZ$345)</f>
        <v>0</v>
      </c>
      <c r="EX1781" s="12"/>
      <c r="EY1781" s="13"/>
      <c r="EZ1781" s="14"/>
      <c r="FA1781" s="7">
        <f>SUMIF(FB$315:FB$345,$D1781,FD$315:FD$345)</f>
        <v>0</v>
      </c>
      <c r="FB1781" s="12"/>
      <c r="FC1781" s="13"/>
      <c r="FD1781" s="14"/>
      <c r="FE1781" s="7">
        <f>SUMIF(FF$315:FF$345,$D1781,FH$315:FH$345)</f>
        <v>0</v>
      </c>
      <c r="FF1781" s="12"/>
      <c r="FG1781" s="13"/>
      <c r="FH1781" s="14"/>
      <c r="FI1781" s="7">
        <f>SUMIF(FJ$315:FJ$345,$D1781,FL$315:FL$345)</f>
        <v>0</v>
      </c>
      <c r="FJ1781" s="12"/>
      <c r="FK1781" s="13"/>
      <c r="FL1781" s="14"/>
      <c r="FM1781" s="7">
        <f>SUMIF(FN$315:FN$345,$D1781,FP$315:FP$345)</f>
        <v>0</v>
      </c>
      <c r="FN1781" s="12"/>
      <c r="FO1781" s="13"/>
      <c r="FP1781" s="14"/>
      <c r="FQ1781" s="7">
        <f>SUMIF(FR$315:FR$345,$D1781,FT$315:FT$345)</f>
        <v>0</v>
      </c>
      <c r="FR1781" s="12"/>
      <c r="FS1781" s="13"/>
      <c r="FT1781" s="14"/>
      <c r="FU1781" s="7">
        <f>SUMIF(FV$315:FV$345,$D1781,FX$315:FX$345)</f>
        <v>0</v>
      </c>
      <c r="FV1781" s="12"/>
      <c r="FW1781" s="13"/>
      <c r="FX1781" s="14"/>
      <c r="FY1781" s="7">
        <f>SUMIF(FZ$315:FZ$345,$D1781,GB$315:GB$345)</f>
        <v>0</v>
      </c>
      <c r="FZ1781" s="12"/>
      <c r="GA1781" s="13"/>
      <c r="GB1781" s="14"/>
      <c r="GC1781" s="7">
        <f>SUMIF(GD$315:GD$345,$D1781,GF$315:GF$345)</f>
        <v>0</v>
      </c>
      <c r="GD1781" s="12"/>
      <c r="GE1781" s="13"/>
      <c r="GF1781" s="14"/>
      <c r="GG1781" s="7">
        <f>SUMIF(GH$315:GH$345,$D1781,GJ$315:GJ$345)</f>
        <v>0</v>
      </c>
      <c r="GH1781" s="12"/>
      <c r="GI1781" s="13"/>
      <c r="GJ1781" s="14"/>
      <c r="GK1781" s="7">
        <f>SUMIF(GL$315:GL$345,$D1781,GN$315:GN$345)</f>
        <v>0</v>
      </c>
      <c r="GL1781" s="12"/>
      <c r="GM1781" s="13"/>
      <c r="GN1781" s="14"/>
      <c r="GO1781" s="7">
        <f>SUMIF(GP$315:GP$345,$D1781,GR$315:GR$345)</f>
        <v>0</v>
      </c>
      <c r="GP1781" s="12"/>
      <c r="GQ1781" s="13"/>
      <c r="GR1781" s="14"/>
      <c r="GS1781" s="7">
        <f>SUMIF(GT$315:GT$345,$D1781,GV$315:GV$345)</f>
        <v>0</v>
      </c>
      <c r="GT1781" s="12"/>
      <c r="GU1781" s="13"/>
      <c r="GV1781" s="21"/>
      <c r="GW1781" s="19">
        <f t="shared" si="40"/>
        <v>0</v>
      </c>
      <c r="GX1781" s="472"/>
      <c r="GY1781" s="473"/>
    </row>
    <row r="1782" spans="1:207" ht="16.5" thickBot="1">
      <c r="A1782" s="244" t="s">
        <v>86</v>
      </c>
      <c r="B1782" s="539"/>
      <c r="C1782" s="288" t="s">
        <v>153</v>
      </c>
      <c r="D1782" s="239" t="s">
        <v>120</v>
      </c>
      <c r="E1782" s="206">
        <f>SUMIF(F$346:F$376,$D1782,H$346:H$376)</f>
        <v>0</v>
      </c>
      <c r="F1782" s="15"/>
      <c r="G1782" s="16"/>
      <c r="H1782" s="16"/>
      <c r="I1782" s="6">
        <f>SUMIF(J$346:J$376,$D1782,L$346:L$376)</f>
        <v>0</v>
      </c>
      <c r="J1782" s="15"/>
      <c r="K1782" s="16"/>
      <c r="L1782" s="16"/>
      <c r="M1782" s="8">
        <f>SUMIF(N$346:N$376,$D1782,P$346:P$376)</f>
        <v>0</v>
      </c>
      <c r="N1782" s="15"/>
      <c r="O1782" s="16"/>
      <c r="P1782" s="16"/>
      <c r="Q1782" s="6">
        <f>SUMIF(R$346:R$376,$D1782,T$346:T$376)</f>
        <v>0</v>
      </c>
      <c r="R1782" s="15"/>
      <c r="S1782" s="16"/>
      <c r="T1782" s="16"/>
      <c r="U1782" s="8">
        <f>SUMIF(V$346:V$376,$D1782,X$346:X$376)</f>
        <v>0</v>
      </c>
      <c r="V1782" s="15"/>
      <c r="W1782" s="16"/>
      <c r="X1782" s="16"/>
      <c r="Y1782" s="6">
        <f>SUMIF(Z$346:Z$376,$D1782,AB$346:AB$376)</f>
        <v>0</v>
      </c>
      <c r="Z1782" s="15"/>
      <c r="AA1782" s="16"/>
      <c r="AB1782" s="16"/>
      <c r="AC1782" s="8">
        <f>SUMIF(AD$346:AD$376,$D1782,AF$346:AF$376)</f>
        <v>0</v>
      </c>
      <c r="AD1782" s="15"/>
      <c r="AE1782" s="16"/>
      <c r="AF1782" s="16"/>
      <c r="AG1782" s="8">
        <f>SUMIF(AH$346:AH$376,$D1782,AJ$346:AJ$376)</f>
        <v>0</v>
      </c>
      <c r="AH1782" s="15"/>
      <c r="AI1782" s="16"/>
      <c r="AJ1782" s="16"/>
      <c r="AK1782" s="8">
        <f>SUMIF(AL$346:AL$376,$D1782,AN$346:AN$376)</f>
        <v>0</v>
      </c>
      <c r="AL1782" s="15"/>
      <c r="AM1782" s="16"/>
      <c r="AN1782" s="16"/>
      <c r="AO1782" s="8">
        <f>SUMIF(AP$346:AP$376,$D1782,AR$346:AR$376)</f>
        <v>0</v>
      </c>
      <c r="AP1782" s="15"/>
      <c r="AQ1782" s="16"/>
      <c r="AR1782" s="16"/>
      <c r="AS1782" s="8">
        <f>SUMIF(AT$346:AT$376,$D1782,AV$346:AV$376)</f>
        <v>0</v>
      </c>
      <c r="AT1782" s="15"/>
      <c r="AU1782" s="16"/>
      <c r="AV1782" s="16"/>
      <c r="AW1782" s="8">
        <f>SUMIF(AX$346:AX$376,$D1782,AZ$346:AZ$376)</f>
        <v>0</v>
      </c>
      <c r="AX1782" s="15"/>
      <c r="AY1782" s="16"/>
      <c r="AZ1782" s="16"/>
      <c r="BA1782" s="8">
        <f>SUMIF(BB$346:BB$376,$D1782,BD$346:BD$376)</f>
        <v>0</v>
      </c>
      <c r="BB1782" s="15"/>
      <c r="BC1782" s="16"/>
      <c r="BD1782" s="16"/>
      <c r="BE1782" s="8">
        <f>SUMIF(BF$346:BF$376,$D1782,BH$346:BH$376)</f>
        <v>0</v>
      </c>
      <c r="BF1782" s="15"/>
      <c r="BG1782" s="16"/>
      <c r="BH1782" s="16"/>
      <c r="BI1782" s="8">
        <f>SUMIF(BJ$346:BJ$376,$D1782,BL$346:BL$376)</f>
        <v>0</v>
      </c>
      <c r="BJ1782" s="15"/>
      <c r="BK1782" s="16"/>
      <c r="BL1782" s="16"/>
      <c r="BM1782" s="8">
        <f>SUMIF(BN$346:BN$376,$D1782,BP$346:BP$376)</f>
        <v>0</v>
      </c>
      <c r="BN1782" s="15"/>
      <c r="BO1782" s="16"/>
      <c r="BP1782" s="16"/>
      <c r="BQ1782" s="8">
        <f>SUMIF(BR$346:BR$376,$D1782,BT$346:BT$376)</f>
        <v>0</v>
      </c>
      <c r="BR1782" s="15"/>
      <c r="BS1782" s="16"/>
      <c r="BT1782" s="16"/>
      <c r="BU1782" s="8">
        <f>SUMIF(BV$346:BV$376,$D1782,BX$346:BX$376)</f>
        <v>0</v>
      </c>
      <c r="BV1782" s="15"/>
      <c r="BW1782" s="16"/>
      <c r="BX1782" s="16"/>
      <c r="BY1782" s="8">
        <f>SUMIF(BZ$346:BZ$376,$D1782,CB$346:CB$376)</f>
        <v>0</v>
      </c>
      <c r="BZ1782" s="15"/>
      <c r="CA1782" s="16"/>
      <c r="CB1782" s="16"/>
      <c r="CC1782" s="8">
        <f>SUMIF(CD$346:CD$376,$D1782,CF$346:CF$376)</f>
        <v>0</v>
      </c>
      <c r="CD1782" s="15"/>
      <c r="CE1782" s="16"/>
      <c r="CF1782" s="16"/>
      <c r="CG1782" s="8">
        <f>SUMIF(CH$346:CH$376,$D1782,CJ$346:CJ$376)</f>
        <v>0</v>
      </c>
      <c r="CH1782" s="15"/>
      <c r="CI1782" s="16"/>
      <c r="CJ1782" s="16"/>
      <c r="CK1782" s="8">
        <f>SUMIF(CL$346:CL$376,$D1782,CN$346:CN$376)</f>
        <v>0</v>
      </c>
      <c r="CL1782" s="15"/>
      <c r="CM1782" s="16"/>
      <c r="CN1782" s="16"/>
      <c r="CO1782" s="8">
        <f>SUMIF(CP$346:CP$376,$D1782,CR$346:CR$376)</f>
        <v>0</v>
      </c>
      <c r="CP1782" s="15"/>
      <c r="CQ1782" s="16"/>
      <c r="CR1782" s="16"/>
      <c r="CS1782" s="8">
        <f>SUMIF(CT$346:CT$376,$D1782,CV$346:CV$376)</f>
        <v>0</v>
      </c>
      <c r="CT1782" s="15"/>
      <c r="CU1782" s="16"/>
      <c r="CV1782" s="16"/>
      <c r="CW1782" s="8">
        <f>SUMIF(CX$346:CX$376,$D1782,CZ$346:CZ$376)</f>
        <v>0</v>
      </c>
      <c r="CX1782" s="15"/>
      <c r="CY1782" s="16"/>
      <c r="CZ1782" s="16"/>
      <c r="DA1782" s="8">
        <f>SUMIF(DB$346:DB$376,$D1782,DD$346:DD$376)</f>
        <v>0</v>
      </c>
      <c r="DB1782" s="15"/>
      <c r="DC1782" s="16"/>
      <c r="DD1782" s="16"/>
      <c r="DE1782" s="8">
        <f>SUMIF(DF$346:DF$376,$D1782,DH$346:DH$376)</f>
        <v>0</v>
      </c>
      <c r="DF1782" s="15"/>
      <c r="DG1782" s="16"/>
      <c r="DH1782" s="16"/>
      <c r="DI1782" s="8">
        <f>SUMIF(DJ$346:DJ$376,$D1782,DL$346:DL$376)</f>
        <v>0</v>
      </c>
      <c r="DJ1782" s="15"/>
      <c r="DK1782" s="16"/>
      <c r="DL1782" s="16"/>
      <c r="DM1782" s="8">
        <f>SUMIF(DN$346:DN$376,$D1782,DP$346:DP$376)</f>
        <v>0</v>
      </c>
      <c r="DN1782" s="15"/>
      <c r="DO1782" s="16"/>
      <c r="DP1782" s="16"/>
      <c r="DQ1782" s="8">
        <f>SUMIF(DR$346:DR$376,$D1782,DT$346:DT$376)</f>
        <v>0</v>
      </c>
      <c r="DR1782" s="15"/>
      <c r="DS1782" s="16"/>
      <c r="DT1782" s="16"/>
      <c r="DU1782" s="8">
        <f>SUMIF(DV$346:DV$376,$D1782,DX$346:DX$376)</f>
        <v>0</v>
      </c>
      <c r="DV1782" s="15"/>
      <c r="DW1782" s="16"/>
      <c r="DX1782" s="16"/>
      <c r="DY1782" s="8">
        <f>SUMIF(DZ$346:DZ$376,$D1782,EB$346:EB$376)</f>
        <v>0</v>
      </c>
      <c r="DZ1782" s="15"/>
      <c r="EA1782" s="16"/>
      <c r="EB1782" s="16"/>
      <c r="EC1782" s="8">
        <f>SUMIF(ED$346:ED$376,$D1782,EF$346:EF$376)</f>
        <v>0</v>
      </c>
      <c r="ED1782" s="15"/>
      <c r="EE1782" s="16"/>
      <c r="EF1782" s="16"/>
      <c r="EG1782" s="8">
        <f>SUMIF(EH$346:EH$376,$D1782,EJ$346:EJ$376)</f>
        <v>0</v>
      </c>
      <c r="EH1782" s="15"/>
      <c r="EI1782" s="16"/>
      <c r="EJ1782" s="16"/>
      <c r="EK1782" s="8">
        <f>SUMIF(EL$346:EL$376,$D1782,EN$346:EN$376)</f>
        <v>0</v>
      </c>
      <c r="EL1782" s="15"/>
      <c r="EM1782" s="16"/>
      <c r="EN1782" s="16"/>
      <c r="EO1782" s="8">
        <f>SUMIF(EP$346:EP$376,$D1782,ER$346:ER$376)</f>
        <v>0</v>
      </c>
      <c r="EP1782" s="15"/>
      <c r="EQ1782" s="16"/>
      <c r="ER1782" s="16"/>
      <c r="ES1782" s="8">
        <f>SUMIF(ET$346:ET$376,$D1782,EV$346:EV$376)</f>
        <v>0</v>
      </c>
      <c r="ET1782" s="15"/>
      <c r="EU1782" s="16"/>
      <c r="EV1782" s="16"/>
      <c r="EW1782" s="8">
        <f>SUMIF(EX$346:EX$376,$D1782,EZ$346:EZ$376)</f>
        <v>0</v>
      </c>
      <c r="EX1782" s="15"/>
      <c r="EY1782" s="16"/>
      <c r="EZ1782" s="16"/>
      <c r="FA1782" s="8">
        <f>SUMIF(FB$346:FB$376,$D1782,FD$346:FD$376)</f>
        <v>0</v>
      </c>
      <c r="FB1782" s="15"/>
      <c r="FC1782" s="16"/>
      <c r="FD1782" s="16"/>
      <c r="FE1782" s="8">
        <f>SUMIF(FF$346:FF$376,$D1782,FH$346:FH$376)</f>
        <v>0</v>
      </c>
      <c r="FF1782" s="15"/>
      <c r="FG1782" s="16"/>
      <c r="FH1782" s="16"/>
      <c r="FI1782" s="8">
        <f>SUMIF(FJ$346:FJ$376,$D1782,FL$346:FL$376)</f>
        <v>0</v>
      </c>
      <c r="FJ1782" s="15"/>
      <c r="FK1782" s="16"/>
      <c r="FL1782" s="16"/>
      <c r="FM1782" s="8">
        <f>SUMIF(FN$346:FN$376,$D1782,FP$346:FP$376)</f>
        <v>0</v>
      </c>
      <c r="FN1782" s="15"/>
      <c r="FO1782" s="16"/>
      <c r="FP1782" s="16"/>
      <c r="FQ1782" s="8">
        <f>SUMIF(FR$346:FR$376,$D1782,FT$346:FT$376)</f>
        <v>0</v>
      </c>
      <c r="FR1782" s="15"/>
      <c r="FS1782" s="16"/>
      <c r="FT1782" s="16"/>
      <c r="FU1782" s="8">
        <f>SUMIF(FV$346:FV$376,$D1782,FX$346:FX$376)</f>
        <v>0</v>
      </c>
      <c r="FV1782" s="15"/>
      <c r="FW1782" s="16"/>
      <c r="FX1782" s="16"/>
      <c r="FY1782" s="8">
        <f>SUMIF(FZ$346:FZ$376,$D1782,GB$346:GB$376)</f>
        <v>0</v>
      </c>
      <c r="FZ1782" s="15"/>
      <c r="GA1782" s="16"/>
      <c r="GB1782" s="16"/>
      <c r="GC1782" s="8">
        <f>SUMIF(GD$346:GD$376,$D1782,GF$346:GF$376)</f>
        <v>0</v>
      </c>
      <c r="GD1782" s="15"/>
      <c r="GE1782" s="16"/>
      <c r="GF1782" s="16"/>
      <c r="GG1782" s="8">
        <f>SUMIF(GH$346:GH$376,$D1782,GJ$346:GJ$376)</f>
        <v>0</v>
      </c>
      <c r="GH1782" s="15"/>
      <c r="GI1782" s="16"/>
      <c r="GJ1782" s="16"/>
      <c r="GK1782" s="8">
        <f>SUMIF(GL$346:GL$376,$D1782,GN$346:GN$376)</f>
        <v>0</v>
      </c>
      <c r="GL1782" s="15"/>
      <c r="GM1782" s="16"/>
      <c r="GN1782" s="16"/>
      <c r="GO1782" s="8">
        <f>SUMIF(GP$346:GP$376,$D1782,GR$346:GR$376)</f>
        <v>0</v>
      </c>
      <c r="GP1782" s="15"/>
      <c r="GQ1782" s="16"/>
      <c r="GR1782" s="16"/>
      <c r="GS1782" s="8">
        <f>SUMIF(GT$346:GT$376,$D1782,GV$346:GV$376)</f>
        <v>0</v>
      </c>
      <c r="GT1782" s="15"/>
      <c r="GU1782" s="16"/>
      <c r="GV1782" s="22"/>
      <c r="GW1782" s="19">
        <f t="shared" si="40"/>
        <v>0</v>
      </c>
      <c r="GX1782" s="472"/>
      <c r="GY1782" s="473"/>
    </row>
    <row r="1783" spans="1:207" ht="15.75">
      <c r="A1783" s="244" t="s">
        <v>75</v>
      </c>
      <c r="B1783" s="483" t="s">
        <v>423</v>
      </c>
      <c r="C1783" s="286" t="s">
        <v>155</v>
      </c>
      <c r="D1783" s="235" t="s">
        <v>122</v>
      </c>
      <c r="E1783" s="206">
        <f>SUMIF(F$5:F$35,$D1783,H$5:H$35)</f>
        <v>0</v>
      </c>
      <c r="F1783" s="9"/>
      <c r="G1783" s="10"/>
      <c r="H1783" s="11"/>
      <c r="I1783" s="6">
        <f>SUMIF(J$5:J$35,$D1783,L$5:L$35)</f>
        <v>0</v>
      </c>
      <c r="J1783" s="9"/>
      <c r="K1783" s="10"/>
      <c r="L1783" s="11"/>
      <c r="M1783" s="6">
        <f>SUMIF(N$5:N$35,$D1783,P$5:P$35)</f>
        <v>0</v>
      </c>
      <c r="N1783" s="9"/>
      <c r="O1783" s="10"/>
      <c r="P1783" s="11"/>
      <c r="Q1783" s="6">
        <f>SUMIF(R$5:R$35,$D1783,T$5:T$35)</f>
        <v>0</v>
      </c>
      <c r="R1783" s="9"/>
      <c r="S1783" s="10"/>
      <c r="T1783" s="11"/>
      <c r="U1783" s="6">
        <f>SUMIF(V$5:V$35,$D1783,X$5:X$35)</f>
        <v>0</v>
      </c>
      <c r="V1783" s="9"/>
      <c r="W1783" s="10"/>
      <c r="X1783" s="11"/>
      <c r="Y1783" s="6">
        <f>SUMIF(Z$5:Z$35,$D1783,AB$5:AB$35)</f>
        <v>0</v>
      </c>
      <c r="Z1783" s="9"/>
      <c r="AA1783" s="10"/>
      <c r="AB1783" s="11"/>
      <c r="AC1783" s="6">
        <f>SUMIF(AD$5:AD$35,$D1783,AF$5:AF$35)</f>
        <v>0</v>
      </c>
      <c r="AD1783" s="9"/>
      <c r="AE1783" s="10"/>
      <c r="AF1783" s="11"/>
      <c r="AG1783" s="6">
        <f>SUMIF(AH$5:AH$35,$D1783,AJ$5:AJ$35)</f>
        <v>0</v>
      </c>
      <c r="AH1783" s="9"/>
      <c r="AI1783" s="10"/>
      <c r="AJ1783" s="11"/>
      <c r="AK1783" s="6">
        <f>SUMIF(AL$5:AL$35,$D1783,AN$5:AN$35)</f>
        <v>0</v>
      </c>
      <c r="AL1783" s="9"/>
      <c r="AM1783" s="10"/>
      <c r="AN1783" s="11"/>
      <c r="AO1783" s="6">
        <f>SUMIF(AP$5:AP$35,$D1783,AR$5:AR$35)</f>
        <v>0</v>
      </c>
      <c r="AP1783" s="9"/>
      <c r="AQ1783" s="10"/>
      <c r="AR1783" s="11"/>
      <c r="AS1783" s="6">
        <f>SUMIF(AT$5:AT$35,$D1783,AV$5:AV$35)</f>
        <v>0</v>
      </c>
      <c r="AT1783" s="9"/>
      <c r="AU1783" s="10"/>
      <c r="AV1783" s="11"/>
      <c r="AW1783" s="6">
        <f>SUMIF(AX$5:AX$35,$D1783,AZ$5:AZ$35)</f>
        <v>0</v>
      </c>
      <c r="AX1783" s="9"/>
      <c r="AY1783" s="10"/>
      <c r="AZ1783" s="11"/>
      <c r="BA1783" s="6">
        <f>SUMIF(BB$5:BB$35,$D1783,BD$5:BD$35)</f>
        <v>0</v>
      </c>
      <c r="BB1783" s="9"/>
      <c r="BC1783" s="10"/>
      <c r="BD1783" s="11"/>
      <c r="BE1783" s="6">
        <f>SUMIF(BF$5:BF$35,$D1783,BH$5:BH$35)</f>
        <v>0</v>
      </c>
      <c r="BF1783" s="9"/>
      <c r="BG1783" s="10"/>
      <c r="BH1783" s="11"/>
      <c r="BI1783" s="6">
        <f>SUMIF(BJ$5:BJ$35,$D1783,BL$5:BL$35)</f>
        <v>0</v>
      </c>
      <c r="BJ1783" s="9"/>
      <c r="BK1783" s="10"/>
      <c r="BL1783" s="11"/>
      <c r="BM1783" s="6">
        <f>SUMIF(BN$5:BN$35,$D1783,BP$5:BP$35)</f>
        <v>0</v>
      </c>
      <c r="BN1783" s="9"/>
      <c r="BO1783" s="10"/>
      <c r="BP1783" s="11"/>
      <c r="BQ1783" s="6">
        <f>SUMIF(BR$5:BR$35,$D1783,BT$5:BT$35)</f>
        <v>0</v>
      </c>
      <c r="BR1783" s="9"/>
      <c r="BS1783" s="10"/>
      <c r="BT1783" s="11"/>
      <c r="BU1783" s="6">
        <f>SUMIF(BV$5:BV$35,$D1783,BX$5:BX$35)</f>
        <v>0</v>
      </c>
      <c r="BV1783" s="9"/>
      <c r="BW1783" s="10"/>
      <c r="BX1783" s="11"/>
      <c r="BY1783" s="6">
        <f>SUMIF(BZ$5:BZ$35,$D1783,CB$5:CB$35)</f>
        <v>0</v>
      </c>
      <c r="BZ1783" s="9"/>
      <c r="CA1783" s="10"/>
      <c r="CB1783" s="11"/>
      <c r="CC1783" s="6">
        <f>SUMIF(CD$5:CD$35,$D1783,CF$5:CF$35)</f>
        <v>0</v>
      </c>
      <c r="CD1783" s="9"/>
      <c r="CE1783" s="10"/>
      <c r="CF1783" s="11"/>
      <c r="CG1783" s="6">
        <f>SUMIF(CH$5:CH$35,$D1783,CJ$5:CJ$35)</f>
        <v>0</v>
      </c>
      <c r="CH1783" s="9"/>
      <c r="CI1783" s="10"/>
      <c r="CJ1783" s="11"/>
      <c r="CK1783" s="6">
        <f>SUMIF(CL$5:CL$35,$D1783,CN$5:CN$35)</f>
        <v>0</v>
      </c>
      <c r="CL1783" s="9"/>
      <c r="CM1783" s="10"/>
      <c r="CN1783" s="11"/>
      <c r="CO1783" s="6">
        <f>SUMIF(CP$5:CP$35,$D1783,CR$5:CR$35)</f>
        <v>0</v>
      </c>
      <c r="CP1783" s="9"/>
      <c r="CQ1783" s="10"/>
      <c r="CR1783" s="11"/>
      <c r="CS1783" s="6">
        <f>SUMIF(CT$5:CT$35,$D1783,CV$5:CV$35)</f>
        <v>0</v>
      </c>
      <c r="CT1783" s="9"/>
      <c r="CU1783" s="10"/>
      <c r="CV1783" s="11"/>
      <c r="CW1783" s="6">
        <f>SUMIF(CX$5:CX$35,$D1783,CZ$5:CZ$35)</f>
        <v>0</v>
      </c>
      <c r="CX1783" s="9"/>
      <c r="CY1783" s="10"/>
      <c r="CZ1783" s="11"/>
      <c r="DA1783" s="6">
        <f>SUMIF(DB$5:DB$35,$D1783,DD$5:DD$35)</f>
        <v>0</v>
      </c>
      <c r="DB1783" s="9"/>
      <c r="DC1783" s="10"/>
      <c r="DD1783" s="11"/>
      <c r="DE1783" s="6">
        <f>SUMIF(DF$5:DF$35,$D1783,DH$5:DH$35)</f>
        <v>0</v>
      </c>
      <c r="DF1783" s="9"/>
      <c r="DG1783" s="10"/>
      <c r="DH1783" s="11"/>
      <c r="DI1783" s="6">
        <f>SUMIF(DJ$5:DJ$35,$D1783,DL$5:DL$35)</f>
        <v>0</v>
      </c>
      <c r="DJ1783" s="9"/>
      <c r="DK1783" s="10"/>
      <c r="DL1783" s="11"/>
      <c r="DM1783" s="6">
        <f>SUMIF(DN$5:DN$35,$D1783,DP$5:DP$35)</f>
        <v>0</v>
      </c>
      <c r="DN1783" s="9"/>
      <c r="DO1783" s="10"/>
      <c r="DP1783" s="11"/>
      <c r="DQ1783" s="6">
        <f>SUMIF(DR$5:DR$35,$D1783,DT$5:DT$35)</f>
        <v>0</v>
      </c>
      <c r="DR1783" s="9"/>
      <c r="DS1783" s="10"/>
      <c r="DT1783" s="11"/>
      <c r="DU1783" s="6">
        <f>SUMIF(DV$5:DV$35,$D1783,DX$5:DX$35)</f>
        <v>0</v>
      </c>
      <c r="DV1783" s="9"/>
      <c r="DW1783" s="10"/>
      <c r="DX1783" s="11"/>
      <c r="DY1783" s="6">
        <f>SUMIF(DZ$5:DZ$35,$D1783,EB$5:EB$35)</f>
        <v>0</v>
      </c>
      <c r="DZ1783" s="9"/>
      <c r="EA1783" s="10"/>
      <c r="EB1783" s="11"/>
      <c r="EC1783" s="6">
        <f>SUMIF(ED$5:ED$35,$D1783,EF$5:EF$35)</f>
        <v>0</v>
      </c>
      <c r="ED1783" s="9"/>
      <c r="EE1783" s="10"/>
      <c r="EF1783" s="11"/>
      <c r="EG1783" s="6">
        <f>SUMIF(EH$5:EH$35,$D1783,EJ$5:EJ$35)</f>
        <v>0</v>
      </c>
      <c r="EH1783" s="9"/>
      <c r="EI1783" s="10"/>
      <c r="EJ1783" s="11"/>
      <c r="EK1783" s="6">
        <f>SUMIF(EL$5:EL$35,$D1783,EN$5:EN$35)</f>
        <v>0</v>
      </c>
      <c r="EL1783" s="9"/>
      <c r="EM1783" s="10"/>
      <c r="EN1783" s="11"/>
      <c r="EO1783" s="6">
        <f>SUMIF(EP$5:EP$35,$D1783,ER$5:ER$35)</f>
        <v>0</v>
      </c>
      <c r="EP1783" s="9"/>
      <c r="EQ1783" s="10"/>
      <c r="ER1783" s="11"/>
      <c r="ES1783" s="6">
        <f>SUMIF(ET$5:ET$35,$D1783,EV$5:EV$35)</f>
        <v>0</v>
      </c>
      <c r="ET1783" s="9"/>
      <c r="EU1783" s="10"/>
      <c r="EV1783" s="11"/>
      <c r="EW1783" s="6">
        <f>SUMIF(EX$5:EX$35,$D1783,EZ$5:EZ$35)</f>
        <v>0</v>
      </c>
      <c r="EX1783" s="9"/>
      <c r="EY1783" s="10"/>
      <c r="EZ1783" s="11"/>
      <c r="FA1783" s="6">
        <f>SUMIF(FB$5:FB$35,$D1783,FD$5:FD$35)</f>
        <v>0</v>
      </c>
      <c r="FB1783" s="9"/>
      <c r="FC1783" s="10"/>
      <c r="FD1783" s="11"/>
      <c r="FE1783" s="6">
        <f>SUMIF(FF$5:FF$35,$D1783,FH$5:FH$35)</f>
        <v>0</v>
      </c>
      <c r="FF1783" s="9"/>
      <c r="FG1783" s="10"/>
      <c r="FH1783" s="11"/>
      <c r="FI1783" s="6">
        <f>SUMIF(FJ$5:FJ$35,$D1783,FL$5:FL$35)</f>
        <v>0</v>
      </c>
      <c r="FJ1783" s="9"/>
      <c r="FK1783" s="10"/>
      <c r="FL1783" s="11"/>
      <c r="FM1783" s="6">
        <f>SUMIF(FN$5:FN$35,$D1783,FP$5:FP$35)</f>
        <v>0</v>
      </c>
      <c r="FN1783" s="9"/>
      <c r="FO1783" s="10"/>
      <c r="FP1783" s="11"/>
      <c r="FQ1783" s="6">
        <f>SUMIF(FR$5:FR$35,$D1783,FT$5:FT$35)</f>
        <v>0</v>
      </c>
      <c r="FR1783" s="9"/>
      <c r="FS1783" s="10"/>
      <c r="FT1783" s="11"/>
      <c r="FU1783" s="6">
        <f>SUMIF(FV$5:FV$35,$D1783,FX$5:FX$35)</f>
        <v>0</v>
      </c>
      <c r="FV1783" s="9"/>
      <c r="FW1783" s="10"/>
      <c r="FX1783" s="11"/>
      <c r="FY1783" s="6">
        <f>SUMIF(FZ$5:FZ$35,$D1783,GB$5:GB$35)</f>
        <v>0</v>
      </c>
      <c r="FZ1783" s="9"/>
      <c r="GA1783" s="10"/>
      <c r="GB1783" s="11"/>
      <c r="GC1783" s="6">
        <f>SUMIF(GD$5:GD$35,$D1783,GF$5:GF$35)</f>
        <v>0</v>
      </c>
      <c r="GD1783" s="9"/>
      <c r="GE1783" s="10"/>
      <c r="GF1783" s="11"/>
      <c r="GG1783" s="6">
        <f>SUMIF(GH$5:GH$35,$D1783,GJ$5:GJ$35)</f>
        <v>0</v>
      </c>
      <c r="GH1783" s="9"/>
      <c r="GI1783" s="10"/>
      <c r="GJ1783" s="11"/>
      <c r="GK1783" s="6">
        <f>SUMIF(GL$5:GL$35,$D1783,GN$5:GN$35)</f>
        <v>0</v>
      </c>
      <c r="GL1783" s="9"/>
      <c r="GM1783" s="10"/>
      <c r="GN1783" s="11"/>
      <c r="GO1783" s="6">
        <f>SUMIF(GP$5:GP$35,$D1783,GR$5:GR$35)</f>
        <v>0</v>
      </c>
      <c r="GP1783" s="9"/>
      <c r="GQ1783" s="10"/>
      <c r="GR1783" s="11"/>
      <c r="GS1783" s="6">
        <f>SUMIF(GT$5:GT$35,$D1783,GV$5:GV$35)</f>
        <v>0</v>
      </c>
      <c r="GT1783" s="9"/>
      <c r="GU1783" s="10"/>
      <c r="GV1783" s="20"/>
      <c r="GW1783" s="19">
        <f t="shared" si="40"/>
        <v>0</v>
      </c>
      <c r="GX1783" s="472">
        <f>SUM(GW1783:GW1794)</f>
        <v>0</v>
      </c>
      <c r="GY1783" s="473" t="str">
        <f>D1783</f>
        <v>FDSYRC18</v>
      </c>
    </row>
    <row r="1784" spans="1:207" ht="15.75">
      <c r="A1784" s="244" t="s">
        <v>76</v>
      </c>
      <c r="B1784" s="538"/>
      <c r="C1784" s="287" t="s">
        <v>155</v>
      </c>
      <c r="D1784" s="237" t="s">
        <v>122</v>
      </c>
      <c r="E1784" s="206">
        <f>SUMIF(F$36:F$66,$D1784,H$36:H$66)</f>
        <v>0</v>
      </c>
      <c r="F1784" s="9"/>
      <c r="G1784" s="10"/>
      <c r="H1784" s="11"/>
      <c r="I1784" s="6">
        <f>SUMIF(J$36:J$66,$D1784,L$36:L$66)</f>
        <v>0</v>
      </c>
      <c r="J1784" s="9"/>
      <c r="K1784" s="10"/>
      <c r="L1784" s="11"/>
      <c r="M1784" s="6">
        <f>SUMIF(N$36:N$66,$D1784,P$36:P$66)</f>
        <v>0</v>
      </c>
      <c r="N1784" s="9"/>
      <c r="O1784" s="10"/>
      <c r="P1784" s="11"/>
      <c r="Q1784" s="6">
        <f>SUMIF(R$36:R$66,$D1784,T$36:T$66)</f>
        <v>0</v>
      </c>
      <c r="R1784" s="9"/>
      <c r="S1784" s="10"/>
      <c r="T1784" s="11"/>
      <c r="U1784" s="6">
        <f>SUMIF(V$36:V$66,$D1784,X$36:X$66)</f>
        <v>0</v>
      </c>
      <c r="V1784" s="9"/>
      <c r="W1784" s="10"/>
      <c r="X1784" s="11"/>
      <c r="Y1784" s="6">
        <f>SUMIF(Z$36:Z$66,$D1784,AB$36:AB$66)</f>
        <v>0</v>
      </c>
      <c r="Z1784" s="9"/>
      <c r="AA1784" s="10"/>
      <c r="AB1784" s="11"/>
      <c r="AC1784" s="6">
        <f>SUMIF(AD$36:AD$66,$D1784,AF$36:AF$66)</f>
        <v>0</v>
      </c>
      <c r="AD1784" s="9"/>
      <c r="AE1784" s="10"/>
      <c r="AF1784" s="11"/>
      <c r="AG1784" s="6">
        <f>SUMIF(AH$36:AH$66,$D1784,AJ$36:AJ$66)</f>
        <v>0</v>
      </c>
      <c r="AH1784" s="9"/>
      <c r="AI1784" s="10"/>
      <c r="AJ1784" s="11"/>
      <c r="AK1784" s="6">
        <f>SUMIF(AL$36:AL$66,$D1784,AN$36:AN$66)</f>
        <v>0</v>
      </c>
      <c r="AL1784" s="9"/>
      <c r="AM1784" s="10"/>
      <c r="AN1784" s="11"/>
      <c r="AO1784" s="6">
        <f>SUMIF(AP$36:AP$66,$D1784,AR$36:AR$66)</f>
        <v>0</v>
      </c>
      <c r="AP1784" s="9"/>
      <c r="AQ1784" s="10"/>
      <c r="AR1784" s="11"/>
      <c r="AS1784" s="6">
        <f>SUMIF(AT$36:AT$66,$D1784,AV$36:AV$66)</f>
        <v>0</v>
      </c>
      <c r="AT1784" s="9"/>
      <c r="AU1784" s="10"/>
      <c r="AV1784" s="11"/>
      <c r="AW1784" s="6">
        <f>SUMIF(AX$36:AX$66,$D1784,AZ$36:AZ$66)</f>
        <v>0</v>
      </c>
      <c r="AX1784" s="9"/>
      <c r="AY1784" s="10"/>
      <c r="AZ1784" s="11"/>
      <c r="BA1784" s="6">
        <f>SUMIF(BB$36:BB$66,$D1784,BD$36:BD$66)</f>
        <v>0</v>
      </c>
      <c r="BB1784" s="9"/>
      <c r="BC1784" s="10"/>
      <c r="BD1784" s="11"/>
      <c r="BE1784" s="6">
        <f>SUMIF(BF$36:BF$66,$D1784,BH$36:BH$66)</f>
        <v>0</v>
      </c>
      <c r="BF1784" s="9"/>
      <c r="BG1784" s="10"/>
      <c r="BH1784" s="11"/>
      <c r="BI1784" s="6">
        <f>SUMIF(BJ$36:BJ$66,$D1784,BL$36:BL$66)</f>
        <v>0</v>
      </c>
      <c r="BJ1784" s="9"/>
      <c r="BK1784" s="10"/>
      <c r="BL1784" s="11"/>
      <c r="BM1784" s="6">
        <f>SUMIF(BN$36:BN$66,$D1784,BP$36:BP$66)</f>
        <v>0</v>
      </c>
      <c r="BN1784" s="9"/>
      <c r="BO1784" s="10"/>
      <c r="BP1784" s="11"/>
      <c r="BQ1784" s="6">
        <f>SUMIF(BR$36:BR$66,$D1784,BT$36:BT$66)</f>
        <v>0</v>
      </c>
      <c r="BR1784" s="9"/>
      <c r="BS1784" s="10"/>
      <c r="BT1784" s="11"/>
      <c r="BU1784" s="6">
        <f>SUMIF(BV$36:BV$66,$D1784,BX$36:BX$66)</f>
        <v>0</v>
      </c>
      <c r="BV1784" s="9"/>
      <c r="BW1784" s="10"/>
      <c r="BX1784" s="11"/>
      <c r="BY1784" s="6">
        <f>SUMIF(BZ$36:BZ$66,$D1784,CB$36:CB$66)</f>
        <v>0</v>
      </c>
      <c r="BZ1784" s="9"/>
      <c r="CA1784" s="10"/>
      <c r="CB1784" s="11"/>
      <c r="CC1784" s="6">
        <f>SUMIF(CD$36:CD$66,$D1784,CF$36:CF$66)</f>
        <v>0</v>
      </c>
      <c r="CD1784" s="9"/>
      <c r="CE1784" s="10"/>
      <c r="CF1784" s="11"/>
      <c r="CG1784" s="6">
        <f>SUMIF(CH$36:CH$66,$D1784,CJ$36:CJ$66)</f>
        <v>0</v>
      </c>
      <c r="CH1784" s="9"/>
      <c r="CI1784" s="10"/>
      <c r="CJ1784" s="11"/>
      <c r="CK1784" s="6">
        <f>SUMIF(CL$36:CL$66,$D1784,CN$36:CN$66)</f>
        <v>0</v>
      </c>
      <c r="CL1784" s="9"/>
      <c r="CM1784" s="10"/>
      <c r="CN1784" s="11"/>
      <c r="CO1784" s="6">
        <f>SUMIF(CP$36:CP$66,$D1784,CR$36:CR$66)</f>
        <v>0</v>
      </c>
      <c r="CP1784" s="9"/>
      <c r="CQ1784" s="10"/>
      <c r="CR1784" s="11"/>
      <c r="CS1784" s="6">
        <f>SUMIF(CT$36:CT$66,$D1784,CV$36:CV$66)</f>
        <v>0</v>
      </c>
      <c r="CT1784" s="9"/>
      <c r="CU1784" s="10"/>
      <c r="CV1784" s="11"/>
      <c r="CW1784" s="6">
        <f>SUMIF(CX$36:CX$66,$D1784,CZ$36:CZ$66)</f>
        <v>0</v>
      </c>
      <c r="CX1784" s="9"/>
      <c r="CY1784" s="10"/>
      <c r="CZ1784" s="11"/>
      <c r="DA1784" s="6">
        <f>SUMIF(DB$36:DB$66,$D1784,DD$36:DD$66)</f>
        <v>0</v>
      </c>
      <c r="DB1784" s="9"/>
      <c r="DC1784" s="10"/>
      <c r="DD1784" s="11"/>
      <c r="DE1784" s="6">
        <f>SUMIF(DF$36:DF$66,$D1784,DH$36:DH$66)</f>
        <v>0</v>
      </c>
      <c r="DF1784" s="9"/>
      <c r="DG1784" s="10"/>
      <c r="DH1784" s="11"/>
      <c r="DI1784" s="6">
        <f>SUMIF(DJ$36:DJ$66,$D1784,DL$36:DL$66)</f>
        <v>0</v>
      </c>
      <c r="DJ1784" s="9"/>
      <c r="DK1784" s="10"/>
      <c r="DL1784" s="11"/>
      <c r="DM1784" s="6">
        <f>SUMIF(DN$36:DN$66,$D1784,DP$36:DP$66)</f>
        <v>0</v>
      </c>
      <c r="DN1784" s="9"/>
      <c r="DO1784" s="10"/>
      <c r="DP1784" s="11"/>
      <c r="DQ1784" s="6">
        <f>SUMIF(DR$36:DR$66,$D1784,DT$36:DT$66)</f>
        <v>0</v>
      </c>
      <c r="DR1784" s="9"/>
      <c r="DS1784" s="10"/>
      <c r="DT1784" s="11"/>
      <c r="DU1784" s="6">
        <f>SUMIF(DV$36:DV$66,$D1784,DX$36:DX$66)</f>
        <v>0</v>
      </c>
      <c r="DV1784" s="9"/>
      <c r="DW1784" s="10"/>
      <c r="DX1784" s="11"/>
      <c r="DY1784" s="6">
        <f>SUMIF(DZ$36:DZ$66,$D1784,EB$36:EB$66)</f>
        <v>0</v>
      </c>
      <c r="DZ1784" s="9"/>
      <c r="EA1784" s="10"/>
      <c r="EB1784" s="11"/>
      <c r="EC1784" s="6">
        <f>SUMIF(ED$36:ED$66,$D1784,EF$36:EF$66)</f>
        <v>0</v>
      </c>
      <c r="ED1784" s="9"/>
      <c r="EE1784" s="10"/>
      <c r="EF1784" s="11"/>
      <c r="EG1784" s="6">
        <f>SUMIF(EH$36:EH$66,$D1784,EJ$36:EJ$66)</f>
        <v>0</v>
      </c>
      <c r="EH1784" s="9"/>
      <c r="EI1784" s="10"/>
      <c r="EJ1784" s="11"/>
      <c r="EK1784" s="6">
        <f>SUMIF(EL$36:EL$66,$D1784,EN$36:EN$66)</f>
        <v>0</v>
      </c>
      <c r="EL1784" s="9"/>
      <c r="EM1784" s="10"/>
      <c r="EN1784" s="11"/>
      <c r="EO1784" s="6">
        <f>SUMIF(EP$36:EP$66,$D1784,ER$36:ER$66)</f>
        <v>0</v>
      </c>
      <c r="EP1784" s="9"/>
      <c r="EQ1784" s="10"/>
      <c r="ER1784" s="11"/>
      <c r="ES1784" s="6">
        <f>SUMIF(ET$36:ET$66,$D1784,EV$36:EV$66)</f>
        <v>0</v>
      </c>
      <c r="ET1784" s="9"/>
      <c r="EU1784" s="10"/>
      <c r="EV1784" s="11"/>
      <c r="EW1784" s="6">
        <f>SUMIF(EX$36:EX$66,$D1784,EZ$36:EZ$66)</f>
        <v>0</v>
      </c>
      <c r="EX1784" s="9"/>
      <c r="EY1784" s="10"/>
      <c r="EZ1784" s="11"/>
      <c r="FA1784" s="6">
        <f>SUMIF(FB$36:FB$66,$D1784,FD$36:FD$66)</f>
        <v>0</v>
      </c>
      <c r="FB1784" s="9"/>
      <c r="FC1784" s="10"/>
      <c r="FD1784" s="11"/>
      <c r="FE1784" s="6">
        <f>SUMIF(FF$36:FF$66,$D1784,FH$36:FH$66)</f>
        <v>0</v>
      </c>
      <c r="FF1784" s="9"/>
      <c r="FG1784" s="10"/>
      <c r="FH1784" s="11"/>
      <c r="FI1784" s="6">
        <f>SUMIF(FJ$36:FJ$66,$D1784,FL$36:FL$66)</f>
        <v>0</v>
      </c>
      <c r="FJ1784" s="9"/>
      <c r="FK1784" s="10"/>
      <c r="FL1784" s="11"/>
      <c r="FM1784" s="6">
        <f>SUMIF(FN$36:FN$66,$D1784,FP$36:FP$66)</f>
        <v>0</v>
      </c>
      <c r="FN1784" s="9"/>
      <c r="FO1784" s="10"/>
      <c r="FP1784" s="11"/>
      <c r="FQ1784" s="6">
        <f>SUMIF(FR$36:FR$66,$D1784,FT$36:FT$66)</f>
        <v>0</v>
      </c>
      <c r="FR1784" s="9"/>
      <c r="FS1784" s="10"/>
      <c r="FT1784" s="11"/>
      <c r="FU1784" s="6">
        <f>SUMIF(FV$36:FV$66,$D1784,FX$36:FX$66)</f>
        <v>0</v>
      </c>
      <c r="FV1784" s="9"/>
      <c r="FW1784" s="10"/>
      <c r="FX1784" s="11"/>
      <c r="FY1784" s="6">
        <f>SUMIF(FZ$36:FZ$66,$D1784,GB$36:GB$66)</f>
        <v>0</v>
      </c>
      <c r="FZ1784" s="9"/>
      <c r="GA1784" s="10"/>
      <c r="GB1784" s="11"/>
      <c r="GC1784" s="6">
        <f>SUMIF(GD$36:GD$66,$D1784,GF$36:GF$66)</f>
        <v>0</v>
      </c>
      <c r="GD1784" s="9"/>
      <c r="GE1784" s="10"/>
      <c r="GF1784" s="11"/>
      <c r="GG1784" s="6">
        <f>SUMIF(GH$36:GH$66,$D1784,GJ$36:GJ$66)</f>
        <v>0</v>
      </c>
      <c r="GH1784" s="9"/>
      <c r="GI1784" s="10"/>
      <c r="GJ1784" s="11"/>
      <c r="GK1784" s="6">
        <f>SUMIF(GL$36:GL$66,$D1784,GN$36:GN$66)</f>
        <v>0</v>
      </c>
      <c r="GL1784" s="9"/>
      <c r="GM1784" s="10"/>
      <c r="GN1784" s="11"/>
      <c r="GO1784" s="6">
        <f>SUMIF(GP$36:GP$66,$D1784,GR$36:GR$66)</f>
        <v>0</v>
      </c>
      <c r="GP1784" s="9"/>
      <c r="GQ1784" s="10"/>
      <c r="GR1784" s="11"/>
      <c r="GS1784" s="6">
        <f>SUMIF(GT$36:GT$66,$D1784,GV$36:GV$66)</f>
        <v>0</v>
      </c>
      <c r="GT1784" s="9"/>
      <c r="GU1784" s="10"/>
      <c r="GV1784" s="20"/>
      <c r="GW1784" s="19">
        <f t="shared" si="40"/>
        <v>0</v>
      </c>
      <c r="GX1784" s="472"/>
      <c r="GY1784" s="473"/>
    </row>
    <row r="1785" spans="1:207" ht="15.75">
      <c r="A1785" s="244" t="s">
        <v>77</v>
      </c>
      <c r="B1785" s="538"/>
      <c r="C1785" s="287" t="s">
        <v>155</v>
      </c>
      <c r="D1785" s="237" t="s">
        <v>122</v>
      </c>
      <c r="E1785" s="206">
        <f>SUMIF(F$67:F$97,$D1785,H$67:H$97)</f>
        <v>0</v>
      </c>
      <c r="F1785" s="9"/>
      <c r="G1785" s="10"/>
      <c r="H1785" s="11"/>
      <c r="I1785" s="6">
        <f>SUMIF(J$67:J$97,$D1785,L$67:L$97)</f>
        <v>0</v>
      </c>
      <c r="J1785" s="9"/>
      <c r="K1785" s="10"/>
      <c r="L1785" s="11"/>
      <c r="M1785" s="6">
        <f>SUMIF(N$67:N$97,$D1785,P$67:P$97)</f>
        <v>0</v>
      </c>
      <c r="N1785" s="9"/>
      <c r="O1785" s="10"/>
      <c r="P1785" s="11"/>
      <c r="Q1785" s="6">
        <f>SUMIF(R$67:R$97,$D1785,T$67:T$97)</f>
        <v>0</v>
      </c>
      <c r="R1785" s="9"/>
      <c r="S1785" s="10"/>
      <c r="T1785" s="11"/>
      <c r="U1785" s="6">
        <f>SUMIF(V$67:V$97,$D1785,X$67:X$97)</f>
        <v>0</v>
      </c>
      <c r="V1785" s="9"/>
      <c r="W1785" s="10"/>
      <c r="X1785" s="11"/>
      <c r="Y1785" s="6">
        <f>SUMIF(Z$67:Z$97,$D1785,AB$67:AB$97)</f>
        <v>0</v>
      </c>
      <c r="Z1785" s="9"/>
      <c r="AA1785" s="10"/>
      <c r="AB1785" s="11"/>
      <c r="AC1785" s="6">
        <f>SUMIF(AD$67:AD$97,$D1785,AF$67:AF$97)</f>
        <v>0</v>
      </c>
      <c r="AD1785" s="9"/>
      <c r="AE1785" s="10"/>
      <c r="AF1785" s="11"/>
      <c r="AG1785" s="6">
        <f>SUMIF(AH$67:AH$97,$D1785,AJ$67:AJ$97)</f>
        <v>0</v>
      </c>
      <c r="AH1785" s="9"/>
      <c r="AI1785" s="10"/>
      <c r="AJ1785" s="11"/>
      <c r="AK1785" s="6">
        <f>SUMIF(AL$67:AL$97,$D1785,AN$67:AN$97)</f>
        <v>0</v>
      </c>
      <c r="AL1785" s="9"/>
      <c r="AM1785" s="10"/>
      <c r="AN1785" s="11"/>
      <c r="AO1785" s="6">
        <f>SUMIF(AP$67:AP$97,$D1785,AR$67:AR$97)</f>
        <v>0</v>
      </c>
      <c r="AP1785" s="9"/>
      <c r="AQ1785" s="10"/>
      <c r="AR1785" s="11"/>
      <c r="AS1785" s="6">
        <f>SUMIF(AT$67:AT$97,$D1785,AV$67:AV$97)</f>
        <v>0</v>
      </c>
      <c r="AT1785" s="9"/>
      <c r="AU1785" s="10"/>
      <c r="AV1785" s="11"/>
      <c r="AW1785" s="6">
        <f>SUMIF(AX$67:AX$97,$D1785,AZ$67:AZ$97)</f>
        <v>0</v>
      </c>
      <c r="AX1785" s="9"/>
      <c r="AY1785" s="10"/>
      <c r="AZ1785" s="11"/>
      <c r="BA1785" s="6">
        <f>SUMIF(BB$67:BB$97,$D1785,BD$67:BD$97)</f>
        <v>0</v>
      </c>
      <c r="BB1785" s="9"/>
      <c r="BC1785" s="10"/>
      <c r="BD1785" s="11"/>
      <c r="BE1785" s="6">
        <f>SUMIF(BF$67:BF$97,$D1785,BH$67:BH$97)</f>
        <v>0</v>
      </c>
      <c r="BF1785" s="9"/>
      <c r="BG1785" s="10"/>
      <c r="BH1785" s="11"/>
      <c r="BI1785" s="6">
        <f>SUMIF(BJ$67:BJ$97,$D1785,BL$67:BL$97)</f>
        <v>0</v>
      </c>
      <c r="BJ1785" s="9"/>
      <c r="BK1785" s="10"/>
      <c r="BL1785" s="11"/>
      <c r="BM1785" s="6">
        <f>SUMIF(BN$67:BN$97,$D1785,BP$67:BP$97)</f>
        <v>0</v>
      </c>
      <c r="BN1785" s="9"/>
      <c r="BO1785" s="10"/>
      <c r="BP1785" s="11"/>
      <c r="BQ1785" s="6">
        <f>SUMIF(BR$67:BR$97,$D1785,BT$67:BT$97)</f>
        <v>0</v>
      </c>
      <c r="BR1785" s="9"/>
      <c r="BS1785" s="10"/>
      <c r="BT1785" s="11"/>
      <c r="BU1785" s="6">
        <f>SUMIF(BV$67:BV$97,$D1785,BX$67:BX$97)</f>
        <v>0</v>
      </c>
      <c r="BV1785" s="9"/>
      <c r="BW1785" s="10"/>
      <c r="BX1785" s="11"/>
      <c r="BY1785" s="6">
        <f>SUMIF(BZ$67:BZ$97,$D1785,CB$67:CB$97)</f>
        <v>0</v>
      </c>
      <c r="BZ1785" s="9"/>
      <c r="CA1785" s="10"/>
      <c r="CB1785" s="11"/>
      <c r="CC1785" s="6">
        <f>SUMIF(CD$67:CD$97,$D1785,CF$67:CF$97)</f>
        <v>0</v>
      </c>
      <c r="CD1785" s="9"/>
      <c r="CE1785" s="10"/>
      <c r="CF1785" s="11"/>
      <c r="CG1785" s="6">
        <f>SUMIF(CH$67:CH$97,$D1785,CJ$67:CJ$97)</f>
        <v>0</v>
      </c>
      <c r="CH1785" s="9"/>
      <c r="CI1785" s="10"/>
      <c r="CJ1785" s="11"/>
      <c r="CK1785" s="6">
        <f>SUMIF(CL$67:CL$97,$D1785,CN$67:CN$97)</f>
        <v>0</v>
      </c>
      <c r="CL1785" s="9"/>
      <c r="CM1785" s="10"/>
      <c r="CN1785" s="11"/>
      <c r="CO1785" s="6">
        <f>SUMIF(CP$67:CP$97,$D1785,CR$67:CR$97)</f>
        <v>0</v>
      </c>
      <c r="CP1785" s="9"/>
      <c r="CQ1785" s="10"/>
      <c r="CR1785" s="11"/>
      <c r="CS1785" s="6">
        <f>SUMIF(CT$67:CT$97,$D1785,CV$67:CV$97)</f>
        <v>0</v>
      </c>
      <c r="CT1785" s="9"/>
      <c r="CU1785" s="10"/>
      <c r="CV1785" s="11"/>
      <c r="CW1785" s="6">
        <f>SUMIF(CX$67:CX$97,$D1785,CZ$67:CZ$97)</f>
        <v>0</v>
      </c>
      <c r="CX1785" s="9"/>
      <c r="CY1785" s="10"/>
      <c r="CZ1785" s="11"/>
      <c r="DA1785" s="6">
        <f>SUMIF(DB$67:DB$97,$D1785,DD$67:DD$97)</f>
        <v>0</v>
      </c>
      <c r="DB1785" s="9"/>
      <c r="DC1785" s="10"/>
      <c r="DD1785" s="11"/>
      <c r="DE1785" s="6">
        <f>SUMIF(DF$67:DF$97,$D1785,DH$67:DH$97)</f>
        <v>0</v>
      </c>
      <c r="DF1785" s="9"/>
      <c r="DG1785" s="10"/>
      <c r="DH1785" s="11"/>
      <c r="DI1785" s="6">
        <f>SUMIF(DJ$67:DJ$97,$D1785,DL$67:DL$97)</f>
        <v>0</v>
      </c>
      <c r="DJ1785" s="9"/>
      <c r="DK1785" s="10"/>
      <c r="DL1785" s="11"/>
      <c r="DM1785" s="6">
        <f>SUMIF(DN$67:DN$97,$D1785,DP$67:DP$97)</f>
        <v>0</v>
      </c>
      <c r="DN1785" s="9"/>
      <c r="DO1785" s="10"/>
      <c r="DP1785" s="11"/>
      <c r="DQ1785" s="6">
        <f>SUMIF(DR$67:DR$97,$D1785,DT$67:DT$97)</f>
        <v>0</v>
      </c>
      <c r="DR1785" s="9"/>
      <c r="DS1785" s="10"/>
      <c r="DT1785" s="11"/>
      <c r="DU1785" s="6">
        <f>SUMIF(DV$67:DV$97,$D1785,DX$67:DX$97)</f>
        <v>0</v>
      </c>
      <c r="DV1785" s="9"/>
      <c r="DW1785" s="10"/>
      <c r="DX1785" s="11"/>
      <c r="DY1785" s="6">
        <f>SUMIF(DZ$67:DZ$97,$D1785,EB$67:EB$97)</f>
        <v>0</v>
      </c>
      <c r="DZ1785" s="9"/>
      <c r="EA1785" s="10"/>
      <c r="EB1785" s="11"/>
      <c r="EC1785" s="6">
        <f>SUMIF(ED$67:ED$97,$D1785,EF$67:EF$97)</f>
        <v>0</v>
      </c>
      <c r="ED1785" s="9"/>
      <c r="EE1785" s="10"/>
      <c r="EF1785" s="11"/>
      <c r="EG1785" s="6">
        <f>SUMIF(EH$67:EH$97,$D1785,EJ$67:EJ$97)</f>
        <v>0</v>
      </c>
      <c r="EH1785" s="9"/>
      <c r="EI1785" s="10"/>
      <c r="EJ1785" s="11"/>
      <c r="EK1785" s="6">
        <f>SUMIF(EL$67:EL$97,$D1785,EN$67:EN$97)</f>
        <v>0</v>
      </c>
      <c r="EL1785" s="9"/>
      <c r="EM1785" s="10"/>
      <c r="EN1785" s="11"/>
      <c r="EO1785" s="6">
        <f>SUMIF(EP$67:EP$97,$D1785,ER$67:ER$97)</f>
        <v>0</v>
      </c>
      <c r="EP1785" s="9"/>
      <c r="EQ1785" s="10"/>
      <c r="ER1785" s="11"/>
      <c r="ES1785" s="6">
        <f>SUMIF(ET$67:ET$97,$D1785,EV$67:EV$97)</f>
        <v>0</v>
      </c>
      <c r="ET1785" s="9"/>
      <c r="EU1785" s="10"/>
      <c r="EV1785" s="11"/>
      <c r="EW1785" s="6">
        <f>SUMIF(EX$67:EX$97,$D1785,EZ$67:EZ$97)</f>
        <v>0</v>
      </c>
      <c r="EX1785" s="9"/>
      <c r="EY1785" s="10"/>
      <c r="EZ1785" s="11"/>
      <c r="FA1785" s="6">
        <f>SUMIF(FB$67:FB$97,$D1785,FD$67:FD$97)</f>
        <v>0</v>
      </c>
      <c r="FB1785" s="9"/>
      <c r="FC1785" s="10"/>
      <c r="FD1785" s="11"/>
      <c r="FE1785" s="6">
        <f>SUMIF(FF$67:FF$97,$D1785,FH$67:FH$97)</f>
        <v>0</v>
      </c>
      <c r="FF1785" s="9"/>
      <c r="FG1785" s="10"/>
      <c r="FH1785" s="11"/>
      <c r="FI1785" s="6">
        <f>SUMIF(FJ$67:FJ$97,$D1785,FL$67:FL$97)</f>
        <v>0</v>
      </c>
      <c r="FJ1785" s="9"/>
      <c r="FK1785" s="10"/>
      <c r="FL1785" s="11"/>
      <c r="FM1785" s="6">
        <f>SUMIF(FN$67:FN$97,$D1785,FP$67:FP$97)</f>
        <v>0</v>
      </c>
      <c r="FN1785" s="9"/>
      <c r="FO1785" s="10"/>
      <c r="FP1785" s="11"/>
      <c r="FQ1785" s="6">
        <f>SUMIF(FR$67:FR$97,$D1785,FT$67:FT$97)</f>
        <v>0</v>
      </c>
      <c r="FR1785" s="9"/>
      <c r="FS1785" s="10"/>
      <c r="FT1785" s="11"/>
      <c r="FU1785" s="6">
        <f>SUMIF(FV$67:FV$97,$D1785,FX$67:FX$97)</f>
        <v>0</v>
      </c>
      <c r="FV1785" s="9"/>
      <c r="FW1785" s="10"/>
      <c r="FX1785" s="11"/>
      <c r="FY1785" s="6">
        <f>SUMIF(FZ$67:FZ$97,$D1785,GB$67:GB$97)</f>
        <v>0</v>
      </c>
      <c r="FZ1785" s="9"/>
      <c r="GA1785" s="10"/>
      <c r="GB1785" s="11"/>
      <c r="GC1785" s="6">
        <f>SUMIF(GD$67:GD$97,$D1785,GF$67:GF$97)</f>
        <v>0</v>
      </c>
      <c r="GD1785" s="9"/>
      <c r="GE1785" s="10"/>
      <c r="GF1785" s="11"/>
      <c r="GG1785" s="6">
        <f>SUMIF(GH$67:GH$97,$D1785,GJ$67:GJ$97)</f>
        <v>0</v>
      </c>
      <c r="GH1785" s="9"/>
      <c r="GI1785" s="10"/>
      <c r="GJ1785" s="11"/>
      <c r="GK1785" s="6">
        <f>SUMIF(GL$67:GL$97,$D1785,GN$67:GN$97)</f>
        <v>0</v>
      </c>
      <c r="GL1785" s="9"/>
      <c r="GM1785" s="10"/>
      <c r="GN1785" s="11"/>
      <c r="GO1785" s="6">
        <f>SUMIF(GP$67:GP$97,$D1785,GR$67:GR$97)</f>
        <v>0</v>
      </c>
      <c r="GP1785" s="9"/>
      <c r="GQ1785" s="10"/>
      <c r="GR1785" s="11"/>
      <c r="GS1785" s="6">
        <f>SUMIF(GT$67:GT$97,$D1785,GV$67:GV$97)</f>
        <v>0</v>
      </c>
      <c r="GT1785" s="9"/>
      <c r="GU1785" s="10"/>
      <c r="GV1785" s="20"/>
      <c r="GW1785" s="19">
        <f t="shared" si="40"/>
        <v>0</v>
      </c>
      <c r="GX1785" s="472"/>
      <c r="GY1785" s="473"/>
    </row>
    <row r="1786" spans="1:207" ht="15.75">
      <c r="A1786" s="244" t="s">
        <v>78</v>
      </c>
      <c r="B1786" s="538"/>
      <c r="C1786" s="287" t="s">
        <v>155</v>
      </c>
      <c r="D1786" s="237" t="s">
        <v>122</v>
      </c>
      <c r="E1786" s="206">
        <f>SUMIF(F$98:F$128,$D1786,H$98:H$128)</f>
        <v>0</v>
      </c>
      <c r="F1786" s="9"/>
      <c r="G1786" s="10"/>
      <c r="H1786" s="11"/>
      <c r="I1786" s="6">
        <f>SUMIF(J$98:J$128,$D1786,L$98:L$128)</f>
        <v>0</v>
      </c>
      <c r="J1786" s="9"/>
      <c r="K1786" s="10"/>
      <c r="L1786" s="11"/>
      <c r="M1786" s="6">
        <f>SUMIF(N$98:N$128,$D1786,P$98:P$128)</f>
        <v>0</v>
      </c>
      <c r="N1786" s="9"/>
      <c r="O1786" s="10"/>
      <c r="P1786" s="11"/>
      <c r="Q1786" s="6">
        <f>SUMIF(R$98:R$128,$D1786,T$98:T$128)</f>
        <v>0</v>
      </c>
      <c r="R1786" s="9"/>
      <c r="S1786" s="10"/>
      <c r="T1786" s="11"/>
      <c r="U1786" s="6">
        <f>SUMIF(V$98:V$128,$D1786,X$98:X$128)</f>
        <v>0</v>
      </c>
      <c r="V1786" s="9"/>
      <c r="W1786" s="10"/>
      <c r="X1786" s="11"/>
      <c r="Y1786" s="6">
        <f>SUMIF(Z$98:Z$128,$D1786,AB$98:AB$128)</f>
        <v>0</v>
      </c>
      <c r="Z1786" s="9"/>
      <c r="AA1786" s="10"/>
      <c r="AB1786" s="11"/>
      <c r="AC1786" s="6">
        <f>SUMIF(AD$98:AD$128,$D1786,AF$98:AF$128)</f>
        <v>0</v>
      </c>
      <c r="AD1786" s="9"/>
      <c r="AE1786" s="10"/>
      <c r="AF1786" s="11"/>
      <c r="AG1786" s="6">
        <f>SUMIF(AH$98:AH$128,$D1786,AJ$98:AJ$128)</f>
        <v>0</v>
      </c>
      <c r="AH1786" s="9"/>
      <c r="AI1786" s="10"/>
      <c r="AJ1786" s="11"/>
      <c r="AK1786" s="6">
        <f>SUMIF(AL$98:AL$128,$D1786,AN$98:AN$128)</f>
        <v>0</v>
      </c>
      <c r="AL1786" s="9"/>
      <c r="AM1786" s="10"/>
      <c r="AN1786" s="11"/>
      <c r="AO1786" s="6">
        <f>SUMIF(AP$98:AP$128,$D1786,AR$98:AR$128)</f>
        <v>0</v>
      </c>
      <c r="AP1786" s="9"/>
      <c r="AQ1786" s="10"/>
      <c r="AR1786" s="11"/>
      <c r="AS1786" s="6">
        <f>SUMIF(AT$98:AT$128,$D1786,AV$98:AV$128)</f>
        <v>0</v>
      </c>
      <c r="AT1786" s="9"/>
      <c r="AU1786" s="10"/>
      <c r="AV1786" s="11"/>
      <c r="AW1786" s="6">
        <f>SUMIF(AX$98:AX$128,$D1786,AZ$98:AZ$128)</f>
        <v>0</v>
      </c>
      <c r="AX1786" s="9"/>
      <c r="AY1786" s="10"/>
      <c r="AZ1786" s="11"/>
      <c r="BA1786" s="6">
        <f>SUMIF(BB$98:BB$128,$D1786,BD$98:BD$128)</f>
        <v>0</v>
      </c>
      <c r="BB1786" s="9"/>
      <c r="BC1786" s="10"/>
      <c r="BD1786" s="11"/>
      <c r="BE1786" s="6">
        <f>SUMIF(BF$98:BF$128,$D1786,BH$98:BH$128)</f>
        <v>0</v>
      </c>
      <c r="BF1786" s="9"/>
      <c r="BG1786" s="10"/>
      <c r="BH1786" s="11"/>
      <c r="BI1786" s="6">
        <f>SUMIF(BJ$98:BJ$128,$D1786,BL$98:BL$128)</f>
        <v>0</v>
      </c>
      <c r="BJ1786" s="9"/>
      <c r="BK1786" s="10"/>
      <c r="BL1786" s="11"/>
      <c r="BM1786" s="6">
        <f>SUMIF(BN$98:BN$128,$D1786,BP$98:BP$128)</f>
        <v>0</v>
      </c>
      <c r="BN1786" s="9"/>
      <c r="BO1786" s="10"/>
      <c r="BP1786" s="11"/>
      <c r="BQ1786" s="6">
        <f>SUMIF(BR$98:BR$128,$D1786,BT$98:BT$128)</f>
        <v>0</v>
      </c>
      <c r="BR1786" s="9"/>
      <c r="BS1786" s="10"/>
      <c r="BT1786" s="11"/>
      <c r="BU1786" s="6">
        <f>SUMIF(BV$98:BV$128,$D1786,BX$98:BX$128)</f>
        <v>0</v>
      </c>
      <c r="BV1786" s="9"/>
      <c r="BW1786" s="10"/>
      <c r="BX1786" s="11"/>
      <c r="BY1786" s="6">
        <f>SUMIF(BZ$98:BZ$128,$D1786,CB$98:CB$128)</f>
        <v>0</v>
      </c>
      <c r="BZ1786" s="9"/>
      <c r="CA1786" s="10"/>
      <c r="CB1786" s="11"/>
      <c r="CC1786" s="6">
        <f>SUMIF(CD$98:CD$128,$D1786,CF$98:CF$128)</f>
        <v>0</v>
      </c>
      <c r="CD1786" s="9"/>
      <c r="CE1786" s="10"/>
      <c r="CF1786" s="11"/>
      <c r="CG1786" s="6">
        <f>SUMIF(CH$98:CH$128,$D1786,CJ$98:CJ$128)</f>
        <v>0</v>
      </c>
      <c r="CH1786" s="9"/>
      <c r="CI1786" s="10"/>
      <c r="CJ1786" s="11"/>
      <c r="CK1786" s="6">
        <f>SUMIF(CL$98:CL$128,$D1786,CN$98:CN$128)</f>
        <v>0</v>
      </c>
      <c r="CL1786" s="9"/>
      <c r="CM1786" s="10"/>
      <c r="CN1786" s="11"/>
      <c r="CO1786" s="6">
        <f>SUMIF(CP$98:CP$128,$D1786,CR$98:CR$128)</f>
        <v>0</v>
      </c>
      <c r="CP1786" s="9"/>
      <c r="CQ1786" s="10"/>
      <c r="CR1786" s="11"/>
      <c r="CS1786" s="6">
        <f>SUMIF(CT$98:CT$128,$D1786,CV$98:CV$128)</f>
        <v>0</v>
      </c>
      <c r="CT1786" s="9"/>
      <c r="CU1786" s="10"/>
      <c r="CV1786" s="11"/>
      <c r="CW1786" s="6">
        <f>SUMIF(CX$98:CX$128,$D1786,CZ$98:CZ$128)</f>
        <v>0</v>
      </c>
      <c r="CX1786" s="9"/>
      <c r="CY1786" s="10"/>
      <c r="CZ1786" s="11"/>
      <c r="DA1786" s="6">
        <f>SUMIF(DB$98:DB$128,$D1786,DD$98:DD$128)</f>
        <v>0</v>
      </c>
      <c r="DB1786" s="9"/>
      <c r="DC1786" s="10"/>
      <c r="DD1786" s="11"/>
      <c r="DE1786" s="6">
        <f>SUMIF(DF$98:DF$128,$D1786,DH$98:DH$128)</f>
        <v>0</v>
      </c>
      <c r="DF1786" s="9"/>
      <c r="DG1786" s="10"/>
      <c r="DH1786" s="11"/>
      <c r="DI1786" s="6">
        <f>SUMIF(DJ$98:DJ$128,$D1786,DL$98:DL$128)</f>
        <v>0</v>
      </c>
      <c r="DJ1786" s="9"/>
      <c r="DK1786" s="10"/>
      <c r="DL1786" s="11"/>
      <c r="DM1786" s="6">
        <f>SUMIF(DN$98:DN$128,$D1786,DP$98:DP$128)</f>
        <v>0</v>
      </c>
      <c r="DN1786" s="9"/>
      <c r="DO1786" s="10"/>
      <c r="DP1786" s="11"/>
      <c r="DQ1786" s="6">
        <f>SUMIF(DR$98:DR$128,$D1786,DT$98:DT$128)</f>
        <v>0</v>
      </c>
      <c r="DR1786" s="9"/>
      <c r="DS1786" s="10"/>
      <c r="DT1786" s="11"/>
      <c r="DU1786" s="6">
        <f>SUMIF(DV$98:DV$128,$D1786,DX$98:DX$128)</f>
        <v>0</v>
      </c>
      <c r="DV1786" s="9"/>
      <c r="DW1786" s="10"/>
      <c r="DX1786" s="11"/>
      <c r="DY1786" s="6">
        <f>SUMIF(DZ$98:DZ$128,$D1786,EB$98:EB$128)</f>
        <v>0</v>
      </c>
      <c r="DZ1786" s="9"/>
      <c r="EA1786" s="10"/>
      <c r="EB1786" s="11"/>
      <c r="EC1786" s="6">
        <f>SUMIF(ED$98:ED$128,$D1786,EF$98:EF$128)</f>
        <v>0</v>
      </c>
      <c r="ED1786" s="9"/>
      <c r="EE1786" s="10"/>
      <c r="EF1786" s="11"/>
      <c r="EG1786" s="6">
        <f>SUMIF(EH$98:EH$128,$D1786,EJ$98:EJ$128)</f>
        <v>0</v>
      </c>
      <c r="EH1786" s="9"/>
      <c r="EI1786" s="10"/>
      <c r="EJ1786" s="11"/>
      <c r="EK1786" s="6">
        <f>SUMIF(EL$98:EL$128,$D1786,EN$98:EN$128)</f>
        <v>0</v>
      </c>
      <c r="EL1786" s="9"/>
      <c r="EM1786" s="10"/>
      <c r="EN1786" s="11"/>
      <c r="EO1786" s="6">
        <f>SUMIF(EP$98:EP$128,$D1786,ER$98:ER$128)</f>
        <v>0</v>
      </c>
      <c r="EP1786" s="9"/>
      <c r="EQ1786" s="10"/>
      <c r="ER1786" s="11"/>
      <c r="ES1786" s="6">
        <f>SUMIF(ET$98:ET$128,$D1786,EV$98:EV$128)</f>
        <v>0</v>
      </c>
      <c r="ET1786" s="9"/>
      <c r="EU1786" s="10"/>
      <c r="EV1786" s="11"/>
      <c r="EW1786" s="6">
        <f>SUMIF(EX$98:EX$128,$D1786,EZ$98:EZ$128)</f>
        <v>0</v>
      </c>
      <c r="EX1786" s="9"/>
      <c r="EY1786" s="10"/>
      <c r="EZ1786" s="11"/>
      <c r="FA1786" s="6">
        <f>SUMIF(FB$98:FB$128,$D1786,FD$98:FD$128)</f>
        <v>0</v>
      </c>
      <c r="FB1786" s="9"/>
      <c r="FC1786" s="10"/>
      <c r="FD1786" s="11"/>
      <c r="FE1786" s="6">
        <f>SUMIF(FF$98:FF$128,$D1786,FH$98:FH$128)</f>
        <v>0</v>
      </c>
      <c r="FF1786" s="9"/>
      <c r="FG1786" s="10"/>
      <c r="FH1786" s="11"/>
      <c r="FI1786" s="6">
        <f>SUMIF(FJ$98:FJ$128,$D1786,FL$98:FL$128)</f>
        <v>0</v>
      </c>
      <c r="FJ1786" s="9"/>
      <c r="FK1786" s="10"/>
      <c r="FL1786" s="11"/>
      <c r="FM1786" s="6">
        <f>SUMIF(FN$98:FN$128,$D1786,FP$98:FP$128)</f>
        <v>0</v>
      </c>
      <c r="FN1786" s="9"/>
      <c r="FO1786" s="10"/>
      <c r="FP1786" s="11"/>
      <c r="FQ1786" s="6">
        <f>SUMIF(FR$98:FR$128,$D1786,FT$98:FT$128)</f>
        <v>0</v>
      </c>
      <c r="FR1786" s="9"/>
      <c r="FS1786" s="10"/>
      <c r="FT1786" s="11"/>
      <c r="FU1786" s="6">
        <f>SUMIF(FV$98:FV$128,$D1786,FX$98:FX$128)</f>
        <v>0</v>
      </c>
      <c r="FV1786" s="9"/>
      <c r="FW1786" s="10"/>
      <c r="FX1786" s="11"/>
      <c r="FY1786" s="6">
        <f>SUMIF(FZ$98:FZ$128,$D1786,GB$98:GB$128)</f>
        <v>0</v>
      </c>
      <c r="FZ1786" s="9"/>
      <c r="GA1786" s="10"/>
      <c r="GB1786" s="11"/>
      <c r="GC1786" s="6">
        <f>SUMIF(GD$98:GD$128,$D1786,GF$98:GF$128)</f>
        <v>0</v>
      </c>
      <c r="GD1786" s="9"/>
      <c r="GE1786" s="10"/>
      <c r="GF1786" s="11"/>
      <c r="GG1786" s="6">
        <f>SUMIF(GH$98:GH$128,$D1786,GJ$98:GJ$128)</f>
        <v>0</v>
      </c>
      <c r="GH1786" s="9"/>
      <c r="GI1786" s="10"/>
      <c r="GJ1786" s="11"/>
      <c r="GK1786" s="6">
        <f>SUMIF(GL$98:GL$128,$D1786,GN$98:GN$128)</f>
        <v>0</v>
      </c>
      <c r="GL1786" s="9"/>
      <c r="GM1786" s="10"/>
      <c r="GN1786" s="11"/>
      <c r="GO1786" s="6">
        <f>SUMIF(GP$98:GP$128,$D1786,GR$98:GR$128)</f>
        <v>0</v>
      </c>
      <c r="GP1786" s="9"/>
      <c r="GQ1786" s="10"/>
      <c r="GR1786" s="11"/>
      <c r="GS1786" s="6">
        <f>SUMIF(GT$98:GT$128,$D1786,GV$98:GV$128)</f>
        <v>0</v>
      </c>
      <c r="GT1786" s="9"/>
      <c r="GU1786" s="10"/>
      <c r="GV1786" s="20"/>
      <c r="GW1786" s="19">
        <f t="shared" si="40"/>
        <v>0</v>
      </c>
      <c r="GX1786" s="472"/>
      <c r="GY1786" s="473"/>
    </row>
    <row r="1787" spans="1:207" ht="15.75">
      <c r="A1787" s="244" t="s">
        <v>79</v>
      </c>
      <c r="B1787" s="538"/>
      <c r="C1787" s="287" t="s">
        <v>155</v>
      </c>
      <c r="D1787" s="237" t="s">
        <v>122</v>
      </c>
      <c r="E1787" s="206">
        <f>SUMIF(F$129:F$159,$D1787,H$129:H$159)</f>
        <v>0</v>
      </c>
      <c r="F1787" s="9"/>
      <c r="G1787" s="10"/>
      <c r="H1787" s="11"/>
      <c r="I1787" s="6">
        <f>SUMIF(J$129:J$159,$D1787,L$129:L$159)</f>
        <v>0</v>
      </c>
      <c r="J1787" s="9"/>
      <c r="K1787" s="10"/>
      <c r="L1787" s="11"/>
      <c r="M1787" s="6">
        <f>SUMIF(N$129:N$159,$D1787,P$129:P$159)</f>
        <v>0</v>
      </c>
      <c r="N1787" s="9"/>
      <c r="O1787" s="10"/>
      <c r="P1787" s="11"/>
      <c r="Q1787" s="6">
        <f>SUMIF(R$129:R$159,$D1787,T$129:T$159)</f>
        <v>0</v>
      </c>
      <c r="R1787" s="9"/>
      <c r="S1787" s="10"/>
      <c r="T1787" s="11"/>
      <c r="U1787" s="6">
        <f>SUMIF(V$129:V$159,$D1787,X$129:X$159)</f>
        <v>0</v>
      </c>
      <c r="V1787" s="9"/>
      <c r="W1787" s="10"/>
      <c r="X1787" s="11"/>
      <c r="Y1787" s="6">
        <f>SUMIF(Z$129:Z$159,$D1787,AB$129:AB$159)</f>
        <v>0</v>
      </c>
      <c r="Z1787" s="9"/>
      <c r="AA1787" s="10"/>
      <c r="AB1787" s="11"/>
      <c r="AC1787" s="6">
        <f>SUMIF(AD$129:AD$159,$D1787,AF$129:AF$159)</f>
        <v>0</v>
      </c>
      <c r="AD1787" s="9"/>
      <c r="AE1787" s="10"/>
      <c r="AF1787" s="11"/>
      <c r="AG1787" s="6">
        <f>SUMIF(AH$129:AH$159,$D1787,AJ$129:AJ$159)</f>
        <v>0</v>
      </c>
      <c r="AH1787" s="9"/>
      <c r="AI1787" s="10"/>
      <c r="AJ1787" s="11"/>
      <c r="AK1787" s="6">
        <f>SUMIF(AL$129:AL$159,$D1787,AN$129:AN$159)</f>
        <v>0</v>
      </c>
      <c r="AL1787" s="9"/>
      <c r="AM1787" s="10"/>
      <c r="AN1787" s="11"/>
      <c r="AO1787" s="6">
        <f>SUMIF(AP$129:AP$159,$D1787,AR$129:AR$159)</f>
        <v>0</v>
      </c>
      <c r="AP1787" s="9"/>
      <c r="AQ1787" s="10"/>
      <c r="AR1787" s="11"/>
      <c r="AS1787" s="6">
        <f>SUMIF(AT$129:AT$159,$D1787,AV$129:AV$159)</f>
        <v>0</v>
      </c>
      <c r="AT1787" s="9"/>
      <c r="AU1787" s="10"/>
      <c r="AV1787" s="11"/>
      <c r="AW1787" s="6">
        <f>SUMIF(AX$129:AX$159,$D1787,AZ$129:AZ$159)</f>
        <v>0</v>
      </c>
      <c r="AX1787" s="9"/>
      <c r="AY1787" s="10"/>
      <c r="AZ1787" s="11"/>
      <c r="BA1787" s="6">
        <f>SUMIF(BB$129:BB$159,$D1787,BD$129:BD$159)</f>
        <v>0</v>
      </c>
      <c r="BB1787" s="9"/>
      <c r="BC1787" s="10"/>
      <c r="BD1787" s="11"/>
      <c r="BE1787" s="6">
        <f>SUMIF(BF$129:BF$159,$D1787,BH$129:BH$159)</f>
        <v>0</v>
      </c>
      <c r="BF1787" s="9"/>
      <c r="BG1787" s="10"/>
      <c r="BH1787" s="11"/>
      <c r="BI1787" s="6">
        <f>SUMIF(BJ$129:BJ$159,$D1787,BL$129:BL$159)</f>
        <v>0</v>
      </c>
      <c r="BJ1787" s="9"/>
      <c r="BK1787" s="10"/>
      <c r="BL1787" s="11"/>
      <c r="BM1787" s="6">
        <f>SUMIF(BN$129:BN$159,$D1787,BP$129:BP$159)</f>
        <v>0</v>
      </c>
      <c r="BN1787" s="9"/>
      <c r="BO1787" s="10"/>
      <c r="BP1787" s="11"/>
      <c r="BQ1787" s="6">
        <f>SUMIF(BR$129:BR$159,$D1787,BT$129:BT$159)</f>
        <v>0</v>
      </c>
      <c r="BR1787" s="9"/>
      <c r="BS1787" s="10"/>
      <c r="BT1787" s="11"/>
      <c r="BU1787" s="6">
        <f>SUMIF(BV$129:BV$159,$D1787,BX$129:BX$159)</f>
        <v>0</v>
      </c>
      <c r="BV1787" s="9"/>
      <c r="BW1787" s="10"/>
      <c r="BX1787" s="11"/>
      <c r="BY1787" s="6">
        <f>SUMIF(BZ$129:BZ$159,$D1787,CB$129:CB$159)</f>
        <v>0</v>
      </c>
      <c r="BZ1787" s="9"/>
      <c r="CA1787" s="10"/>
      <c r="CB1787" s="11"/>
      <c r="CC1787" s="6">
        <f>SUMIF(CD$129:CD$159,$D1787,CF$129:CF$159)</f>
        <v>0</v>
      </c>
      <c r="CD1787" s="9"/>
      <c r="CE1787" s="10"/>
      <c r="CF1787" s="11"/>
      <c r="CG1787" s="6">
        <f>SUMIF(CH$129:CH$159,$D1787,CJ$129:CJ$159)</f>
        <v>0</v>
      </c>
      <c r="CH1787" s="9"/>
      <c r="CI1787" s="10"/>
      <c r="CJ1787" s="11"/>
      <c r="CK1787" s="6">
        <f>SUMIF(CL$129:CL$159,$D1787,CN$129:CN$159)</f>
        <v>0</v>
      </c>
      <c r="CL1787" s="9"/>
      <c r="CM1787" s="10"/>
      <c r="CN1787" s="11"/>
      <c r="CO1787" s="6">
        <f>SUMIF(CP$129:CP$159,$D1787,CR$129:CR$159)</f>
        <v>0</v>
      </c>
      <c r="CP1787" s="9"/>
      <c r="CQ1787" s="10"/>
      <c r="CR1787" s="11"/>
      <c r="CS1787" s="6">
        <f>SUMIF(CT$129:CT$159,$D1787,CV$129:CV$159)</f>
        <v>0</v>
      </c>
      <c r="CT1787" s="9"/>
      <c r="CU1787" s="10"/>
      <c r="CV1787" s="11"/>
      <c r="CW1787" s="6">
        <f>SUMIF(CX$129:CX$159,$D1787,CZ$129:CZ$159)</f>
        <v>0</v>
      </c>
      <c r="CX1787" s="9"/>
      <c r="CY1787" s="10"/>
      <c r="CZ1787" s="11"/>
      <c r="DA1787" s="6">
        <f>SUMIF(DB$129:DB$159,$D1787,DD$129:DD$159)</f>
        <v>0</v>
      </c>
      <c r="DB1787" s="9"/>
      <c r="DC1787" s="10"/>
      <c r="DD1787" s="11"/>
      <c r="DE1787" s="6">
        <f>SUMIF(DF$129:DF$159,$D1787,DH$129:DH$159)</f>
        <v>0</v>
      </c>
      <c r="DF1787" s="9"/>
      <c r="DG1787" s="10"/>
      <c r="DH1787" s="11"/>
      <c r="DI1787" s="6">
        <f>SUMIF(DJ$129:DJ$159,$D1787,DL$129:DL$159)</f>
        <v>0</v>
      </c>
      <c r="DJ1787" s="9"/>
      <c r="DK1787" s="10"/>
      <c r="DL1787" s="11"/>
      <c r="DM1787" s="6">
        <f>SUMIF(DN$129:DN$159,$D1787,DP$129:DP$159)</f>
        <v>0</v>
      </c>
      <c r="DN1787" s="9"/>
      <c r="DO1787" s="10"/>
      <c r="DP1787" s="11"/>
      <c r="DQ1787" s="6">
        <f>SUMIF(DR$129:DR$159,$D1787,DT$129:DT$159)</f>
        <v>0</v>
      </c>
      <c r="DR1787" s="9"/>
      <c r="DS1787" s="10"/>
      <c r="DT1787" s="11"/>
      <c r="DU1787" s="6">
        <f>SUMIF(DV$129:DV$159,$D1787,DX$129:DX$159)</f>
        <v>0</v>
      </c>
      <c r="DV1787" s="9"/>
      <c r="DW1787" s="10"/>
      <c r="DX1787" s="11"/>
      <c r="DY1787" s="6">
        <f>SUMIF(DZ$129:DZ$159,$D1787,EB$129:EB$159)</f>
        <v>0</v>
      </c>
      <c r="DZ1787" s="9"/>
      <c r="EA1787" s="10"/>
      <c r="EB1787" s="11"/>
      <c r="EC1787" s="6">
        <f>SUMIF(ED$129:ED$159,$D1787,EF$129:EF$159)</f>
        <v>0</v>
      </c>
      <c r="ED1787" s="9"/>
      <c r="EE1787" s="10"/>
      <c r="EF1787" s="11"/>
      <c r="EG1787" s="6">
        <f>SUMIF(EH$129:EH$159,$D1787,EJ$129:EJ$159)</f>
        <v>0</v>
      </c>
      <c r="EH1787" s="9"/>
      <c r="EI1787" s="10"/>
      <c r="EJ1787" s="11"/>
      <c r="EK1787" s="6">
        <f>SUMIF(EL$129:EL$159,$D1787,EN$129:EN$159)</f>
        <v>0</v>
      </c>
      <c r="EL1787" s="9"/>
      <c r="EM1787" s="10"/>
      <c r="EN1787" s="11"/>
      <c r="EO1787" s="6">
        <f>SUMIF(EP$129:EP$159,$D1787,ER$129:ER$159)</f>
        <v>0</v>
      </c>
      <c r="EP1787" s="9"/>
      <c r="EQ1787" s="10"/>
      <c r="ER1787" s="11"/>
      <c r="ES1787" s="6">
        <f>SUMIF(ET$129:ET$159,$D1787,EV$129:EV$159)</f>
        <v>0</v>
      </c>
      <c r="ET1787" s="9"/>
      <c r="EU1787" s="10"/>
      <c r="EV1787" s="11"/>
      <c r="EW1787" s="6">
        <f>SUMIF(EX$129:EX$159,$D1787,EZ$129:EZ$159)</f>
        <v>0</v>
      </c>
      <c r="EX1787" s="9"/>
      <c r="EY1787" s="10"/>
      <c r="EZ1787" s="11"/>
      <c r="FA1787" s="6">
        <f>SUMIF(FB$129:FB$159,$D1787,FD$129:FD$159)</f>
        <v>0</v>
      </c>
      <c r="FB1787" s="9"/>
      <c r="FC1787" s="10"/>
      <c r="FD1787" s="11"/>
      <c r="FE1787" s="6">
        <f>SUMIF(FF$129:FF$159,$D1787,FH$129:FH$159)</f>
        <v>0</v>
      </c>
      <c r="FF1787" s="9"/>
      <c r="FG1787" s="10"/>
      <c r="FH1787" s="11"/>
      <c r="FI1787" s="6">
        <f>SUMIF(FJ$129:FJ$159,$D1787,FL$129:FL$159)</f>
        <v>0</v>
      </c>
      <c r="FJ1787" s="9"/>
      <c r="FK1787" s="10"/>
      <c r="FL1787" s="11"/>
      <c r="FM1787" s="6">
        <f>SUMIF(FN$129:FN$159,$D1787,FP$129:FP$159)</f>
        <v>0</v>
      </c>
      <c r="FN1787" s="9"/>
      <c r="FO1787" s="10"/>
      <c r="FP1787" s="11"/>
      <c r="FQ1787" s="6">
        <f>SUMIF(FR$129:FR$159,$D1787,FT$129:FT$159)</f>
        <v>0</v>
      </c>
      <c r="FR1787" s="9"/>
      <c r="FS1787" s="10"/>
      <c r="FT1787" s="11"/>
      <c r="FU1787" s="6">
        <f>SUMIF(FV$129:FV$159,$D1787,FX$129:FX$159)</f>
        <v>0</v>
      </c>
      <c r="FV1787" s="9"/>
      <c r="FW1787" s="10"/>
      <c r="FX1787" s="11"/>
      <c r="FY1787" s="6">
        <f>SUMIF(FZ$129:FZ$159,$D1787,GB$129:GB$159)</f>
        <v>0</v>
      </c>
      <c r="FZ1787" s="9"/>
      <c r="GA1787" s="10"/>
      <c r="GB1787" s="11"/>
      <c r="GC1787" s="6">
        <f>SUMIF(GD$129:GD$159,$D1787,GF$129:GF$159)</f>
        <v>0</v>
      </c>
      <c r="GD1787" s="9"/>
      <c r="GE1787" s="10"/>
      <c r="GF1787" s="11"/>
      <c r="GG1787" s="6">
        <f>SUMIF(GH$129:GH$159,$D1787,GJ$129:GJ$159)</f>
        <v>0</v>
      </c>
      <c r="GH1787" s="9"/>
      <c r="GI1787" s="10"/>
      <c r="GJ1787" s="11"/>
      <c r="GK1787" s="6">
        <f>SUMIF(GL$129:GL$159,$D1787,GN$129:GN$159)</f>
        <v>0</v>
      </c>
      <c r="GL1787" s="9"/>
      <c r="GM1787" s="10"/>
      <c r="GN1787" s="11"/>
      <c r="GO1787" s="6">
        <f>SUMIF(GP$129:GP$159,$D1787,GR$129:GR$159)</f>
        <v>0</v>
      </c>
      <c r="GP1787" s="9"/>
      <c r="GQ1787" s="10"/>
      <c r="GR1787" s="11"/>
      <c r="GS1787" s="6">
        <f>SUMIF(GT$129:GT$159,$D1787,GV$129:GV$159)</f>
        <v>0</v>
      </c>
      <c r="GT1787" s="9"/>
      <c r="GU1787" s="10"/>
      <c r="GV1787" s="20"/>
      <c r="GW1787" s="19">
        <f t="shared" si="40"/>
        <v>0</v>
      </c>
      <c r="GX1787" s="472"/>
      <c r="GY1787" s="473"/>
    </row>
    <row r="1788" spans="1:207" ht="15.75">
      <c r="A1788" s="244" t="s">
        <v>80</v>
      </c>
      <c r="B1788" s="538"/>
      <c r="C1788" s="287" t="s">
        <v>155</v>
      </c>
      <c r="D1788" s="237" t="s">
        <v>122</v>
      </c>
      <c r="E1788" s="206">
        <f>SUMIF(F$160:F$190,$D1788,H$160:H$190)</f>
        <v>0</v>
      </c>
      <c r="F1788" s="9"/>
      <c r="G1788" s="10"/>
      <c r="H1788" s="11"/>
      <c r="I1788" s="6">
        <f>SUMIF(J$160:J$190,$D1788,L$160:L$190)</f>
        <v>0</v>
      </c>
      <c r="J1788" s="9"/>
      <c r="K1788" s="10"/>
      <c r="L1788" s="11"/>
      <c r="M1788" s="6">
        <f>SUMIF(N$160:N$190,$D1788,P$160:P$190)</f>
        <v>0</v>
      </c>
      <c r="N1788" s="9"/>
      <c r="O1788" s="10"/>
      <c r="P1788" s="11"/>
      <c r="Q1788" s="6">
        <f>SUMIF(R$160:R$190,$D1788,T$160:T$190)</f>
        <v>0</v>
      </c>
      <c r="R1788" s="9"/>
      <c r="S1788" s="10"/>
      <c r="T1788" s="11"/>
      <c r="U1788" s="6">
        <f>SUMIF(V$160:V$190,$D1788,X$160:X$190)</f>
        <v>0</v>
      </c>
      <c r="V1788" s="9"/>
      <c r="W1788" s="10"/>
      <c r="X1788" s="11"/>
      <c r="Y1788" s="6">
        <f>SUMIF(Z$160:Z$190,$D1788,AB$160:AB$190)</f>
        <v>0</v>
      </c>
      <c r="Z1788" s="9"/>
      <c r="AA1788" s="10"/>
      <c r="AB1788" s="11"/>
      <c r="AC1788" s="6">
        <f>SUMIF(AD$160:AD$190,$D1788,AF$160:AF$190)</f>
        <v>0</v>
      </c>
      <c r="AD1788" s="9"/>
      <c r="AE1788" s="10"/>
      <c r="AF1788" s="11"/>
      <c r="AG1788" s="6">
        <f>SUMIF(AH$160:AH$190,$D1788,AJ$160:AJ$190)</f>
        <v>0</v>
      </c>
      <c r="AH1788" s="9"/>
      <c r="AI1788" s="10"/>
      <c r="AJ1788" s="11"/>
      <c r="AK1788" s="6">
        <f>SUMIF(AL$160:AL$190,$D1788,AN$160:AN$190)</f>
        <v>0</v>
      </c>
      <c r="AL1788" s="9"/>
      <c r="AM1788" s="10"/>
      <c r="AN1788" s="11"/>
      <c r="AO1788" s="6">
        <f>SUMIF(AP$160:AP$190,$D1788,AR$160:AR$190)</f>
        <v>0</v>
      </c>
      <c r="AP1788" s="9"/>
      <c r="AQ1788" s="10"/>
      <c r="AR1788" s="11"/>
      <c r="AS1788" s="6">
        <f>SUMIF(AT$160:AT$190,$D1788,AV$160:AV$190)</f>
        <v>0</v>
      </c>
      <c r="AT1788" s="9"/>
      <c r="AU1788" s="10"/>
      <c r="AV1788" s="11"/>
      <c r="AW1788" s="6">
        <f>SUMIF(AX$160:AX$190,$D1788,AZ$160:AZ$190)</f>
        <v>0</v>
      </c>
      <c r="AX1788" s="9"/>
      <c r="AY1788" s="10"/>
      <c r="AZ1788" s="11"/>
      <c r="BA1788" s="6">
        <f>SUMIF(BB$160:BB$190,$D1788,BD$160:BD$190)</f>
        <v>0</v>
      </c>
      <c r="BB1788" s="9"/>
      <c r="BC1788" s="10"/>
      <c r="BD1788" s="11"/>
      <c r="BE1788" s="6">
        <f>SUMIF(BF$160:BF$190,$D1788,BH$160:BH$190)</f>
        <v>0</v>
      </c>
      <c r="BF1788" s="9"/>
      <c r="BG1788" s="10"/>
      <c r="BH1788" s="11"/>
      <c r="BI1788" s="6">
        <f>SUMIF(BJ$160:BJ$190,$D1788,BL$160:BL$190)</f>
        <v>0</v>
      </c>
      <c r="BJ1788" s="9"/>
      <c r="BK1788" s="10"/>
      <c r="BL1788" s="11"/>
      <c r="BM1788" s="6">
        <f>SUMIF(BN$160:BN$190,$D1788,BP$160:BP$190)</f>
        <v>0</v>
      </c>
      <c r="BN1788" s="9"/>
      <c r="BO1788" s="10"/>
      <c r="BP1788" s="11"/>
      <c r="BQ1788" s="6">
        <f>SUMIF(BR$160:BR$190,$D1788,BT$160:BT$190)</f>
        <v>0</v>
      </c>
      <c r="BR1788" s="9"/>
      <c r="BS1788" s="10"/>
      <c r="BT1788" s="11"/>
      <c r="BU1788" s="6">
        <f>SUMIF(BV$160:BV$190,$D1788,BX$160:BX$190)</f>
        <v>0</v>
      </c>
      <c r="BV1788" s="9"/>
      <c r="BW1788" s="10"/>
      <c r="BX1788" s="11"/>
      <c r="BY1788" s="6">
        <f>SUMIF(BZ$160:BZ$190,$D1788,CB$160:CB$190)</f>
        <v>0</v>
      </c>
      <c r="BZ1788" s="9"/>
      <c r="CA1788" s="10"/>
      <c r="CB1788" s="11"/>
      <c r="CC1788" s="6">
        <f>SUMIF(CD$160:CD$190,$D1788,CF$160:CF$190)</f>
        <v>0</v>
      </c>
      <c r="CD1788" s="9"/>
      <c r="CE1788" s="10"/>
      <c r="CF1788" s="11"/>
      <c r="CG1788" s="6">
        <f>SUMIF(CH$160:CH$190,$D1788,CJ$160:CJ$190)</f>
        <v>0</v>
      </c>
      <c r="CH1788" s="9"/>
      <c r="CI1788" s="10"/>
      <c r="CJ1788" s="11"/>
      <c r="CK1788" s="6">
        <f>SUMIF(CL$160:CL$190,$D1788,CN$160:CN$190)</f>
        <v>0</v>
      </c>
      <c r="CL1788" s="9"/>
      <c r="CM1788" s="10"/>
      <c r="CN1788" s="11"/>
      <c r="CO1788" s="6">
        <f>SUMIF(CP$160:CP$190,$D1788,CR$160:CR$190)</f>
        <v>0</v>
      </c>
      <c r="CP1788" s="9"/>
      <c r="CQ1788" s="10"/>
      <c r="CR1788" s="11"/>
      <c r="CS1788" s="6">
        <f>SUMIF(CT$160:CT$190,$D1788,CV$160:CV$190)</f>
        <v>0</v>
      </c>
      <c r="CT1788" s="9"/>
      <c r="CU1788" s="10"/>
      <c r="CV1788" s="11"/>
      <c r="CW1788" s="6">
        <f>SUMIF(CX$160:CX$190,$D1788,CZ$160:CZ$190)</f>
        <v>0</v>
      </c>
      <c r="CX1788" s="9"/>
      <c r="CY1788" s="10"/>
      <c r="CZ1788" s="11"/>
      <c r="DA1788" s="6">
        <f>SUMIF(DB$160:DB$190,$D1788,DD$160:DD$190)</f>
        <v>0</v>
      </c>
      <c r="DB1788" s="9"/>
      <c r="DC1788" s="10"/>
      <c r="DD1788" s="11"/>
      <c r="DE1788" s="6">
        <f>SUMIF(DF$160:DF$190,$D1788,DH$160:DH$190)</f>
        <v>0</v>
      </c>
      <c r="DF1788" s="9"/>
      <c r="DG1788" s="10"/>
      <c r="DH1788" s="11"/>
      <c r="DI1788" s="6">
        <f>SUMIF(DJ$160:DJ$190,$D1788,DL$160:DL$190)</f>
        <v>0</v>
      </c>
      <c r="DJ1788" s="9"/>
      <c r="DK1788" s="10"/>
      <c r="DL1788" s="11"/>
      <c r="DM1788" s="6">
        <f>SUMIF(DN$160:DN$190,$D1788,DP$160:DP$190)</f>
        <v>0</v>
      </c>
      <c r="DN1788" s="9"/>
      <c r="DO1788" s="10"/>
      <c r="DP1788" s="11"/>
      <c r="DQ1788" s="6">
        <f>SUMIF(DR$160:DR$190,$D1788,DT$160:DT$190)</f>
        <v>0</v>
      </c>
      <c r="DR1788" s="9"/>
      <c r="DS1788" s="10"/>
      <c r="DT1788" s="11"/>
      <c r="DU1788" s="6">
        <f>SUMIF(DV$160:DV$190,$D1788,DX$160:DX$190)</f>
        <v>0</v>
      </c>
      <c r="DV1788" s="9"/>
      <c r="DW1788" s="10"/>
      <c r="DX1788" s="11"/>
      <c r="DY1788" s="6">
        <f>SUMIF(DZ$160:DZ$190,$D1788,EB$160:EB$190)</f>
        <v>0</v>
      </c>
      <c r="DZ1788" s="9"/>
      <c r="EA1788" s="10"/>
      <c r="EB1788" s="11"/>
      <c r="EC1788" s="6">
        <f>SUMIF(ED$160:ED$190,$D1788,EF$160:EF$190)</f>
        <v>0</v>
      </c>
      <c r="ED1788" s="9"/>
      <c r="EE1788" s="10"/>
      <c r="EF1788" s="11"/>
      <c r="EG1788" s="6">
        <f>SUMIF(EH$160:EH$190,$D1788,EJ$160:EJ$190)</f>
        <v>0</v>
      </c>
      <c r="EH1788" s="9"/>
      <c r="EI1788" s="10"/>
      <c r="EJ1788" s="11"/>
      <c r="EK1788" s="6">
        <f>SUMIF(EL$160:EL$190,$D1788,EN$160:EN$190)</f>
        <v>0</v>
      </c>
      <c r="EL1788" s="9"/>
      <c r="EM1788" s="10"/>
      <c r="EN1788" s="11"/>
      <c r="EO1788" s="6">
        <f>SUMIF(EP$160:EP$190,$D1788,ER$160:ER$190)</f>
        <v>0</v>
      </c>
      <c r="EP1788" s="9"/>
      <c r="EQ1788" s="10"/>
      <c r="ER1788" s="11"/>
      <c r="ES1788" s="6">
        <f>SUMIF(ET$160:ET$190,$D1788,EV$160:EV$190)</f>
        <v>0</v>
      </c>
      <c r="ET1788" s="9"/>
      <c r="EU1788" s="10"/>
      <c r="EV1788" s="11"/>
      <c r="EW1788" s="6">
        <f>SUMIF(EX$160:EX$190,$D1788,EZ$160:EZ$190)</f>
        <v>0</v>
      </c>
      <c r="EX1788" s="9"/>
      <c r="EY1788" s="10"/>
      <c r="EZ1788" s="11"/>
      <c r="FA1788" s="6">
        <f>SUMIF(FB$160:FB$190,$D1788,FD$160:FD$190)</f>
        <v>0</v>
      </c>
      <c r="FB1788" s="9"/>
      <c r="FC1788" s="10"/>
      <c r="FD1788" s="11"/>
      <c r="FE1788" s="6">
        <f>SUMIF(FF$160:FF$190,$D1788,FH$160:FH$190)</f>
        <v>0</v>
      </c>
      <c r="FF1788" s="9"/>
      <c r="FG1788" s="10"/>
      <c r="FH1788" s="11"/>
      <c r="FI1788" s="6">
        <f>SUMIF(FJ$160:FJ$190,$D1788,FL$160:FL$190)</f>
        <v>0</v>
      </c>
      <c r="FJ1788" s="9"/>
      <c r="FK1788" s="10"/>
      <c r="FL1788" s="11"/>
      <c r="FM1788" s="6">
        <f>SUMIF(FN$160:FN$190,$D1788,FP$160:FP$190)</f>
        <v>0</v>
      </c>
      <c r="FN1788" s="9"/>
      <c r="FO1788" s="10"/>
      <c r="FP1788" s="11"/>
      <c r="FQ1788" s="6">
        <f>SUMIF(FR$160:FR$190,$D1788,FT$160:FT$190)</f>
        <v>0</v>
      </c>
      <c r="FR1788" s="9"/>
      <c r="FS1788" s="10"/>
      <c r="FT1788" s="11"/>
      <c r="FU1788" s="6">
        <f>SUMIF(FV$160:FV$190,$D1788,FX$160:FX$190)</f>
        <v>0</v>
      </c>
      <c r="FV1788" s="9"/>
      <c r="FW1788" s="10"/>
      <c r="FX1788" s="11"/>
      <c r="FY1788" s="6">
        <f>SUMIF(FZ$160:FZ$190,$D1788,GB$160:GB$190)</f>
        <v>0</v>
      </c>
      <c r="FZ1788" s="9"/>
      <c r="GA1788" s="10"/>
      <c r="GB1788" s="11"/>
      <c r="GC1788" s="6">
        <f>SUMIF(GD$160:GD$190,$D1788,GF$160:GF$190)</f>
        <v>0</v>
      </c>
      <c r="GD1788" s="9"/>
      <c r="GE1788" s="10"/>
      <c r="GF1788" s="11"/>
      <c r="GG1788" s="6">
        <f>SUMIF(GH$160:GH$190,$D1788,GJ$160:GJ$190)</f>
        <v>0</v>
      </c>
      <c r="GH1788" s="9"/>
      <c r="GI1788" s="10"/>
      <c r="GJ1788" s="11"/>
      <c r="GK1788" s="6">
        <f>SUMIF(GL$160:GL$190,$D1788,GN$160:GN$190)</f>
        <v>0</v>
      </c>
      <c r="GL1788" s="9"/>
      <c r="GM1788" s="10"/>
      <c r="GN1788" s="11"/>
      <c r="GO1788" s="6">
        <f>SUMIF(GP$160:GP$190,$D1788,GR$160:GR$190)</f>
        <v>0</v>
      </c>
      <c r="GP1788" s="9"/>
      <c r="GQ1788" s="10"/>
      <c r="GR1788" s="11"/>
      <c r="GS1788" s="6">
        <f>SUMIF(GT$160:GT$190,$D1788,GV$160:GV$190)</f>
        <v>0</v>
      </c>
      <c r="GT1788" s="9"/>
      <c r="GU1788" s="10"/>
      <c r="GV1788" s="20"/>
      <c r="GW1788" s="19">
        <f t="shared" si="40"/>
        <v>0</v>
      </c>
      <c r="GX1788" s="472"/>
      <c r="GY1788" s="473"/>
    </row>
    <row r="1789" spans="1:207" ht="15.75">
      <c r="A1789" s="244" t="s">
        <v>81</v>
      </c>
      <c r="B1789" s="538"/>
      <c r="C1789" s="287" t="s">
        <v>155</v>
      </c>
      <c r="D1789" s="237" t="s">
        <v>122</v>
      </c>
      <c r="E1789" s="206">
        <f>SUMIF(F$191:F$221,$D1789,H$191:H$221)</f>
        <v>0</v>
      </c>
      <c r="F1789" s="9"/>
      <c r="G1789" s="10"/>
      <c r="H1789" s="11"/>
      <c r="I1789" s="6">
        <f>SUMIF(J$191:J$221,$D1789,L$191:L$221)</f>
        <v>0</v>
      </c>
      <c r="J1789" s="9"/>
      <c r="K1789" s="10"/>
      <c r="L1789" s="11"/>
      <c r="M1789" s="6">
        <f>SUMIF(N$191:N$221,$D1789,P$191:P$221)</f>
        <v>0</v>
      </c>
      <c r="N1789" s="9"/>
      <c r="O1789" s="10"/>
      <c r="P1789" s="11"/>
      <c r="Q1789" s="6">
        <f>SUMIF(R$191:R$221,$D1789,T$191:T$221)</f>
        <v>0</v>
      </c>
      <c r="R1789" s="9"/>
      <c r="S1789" s="10"/>
      <c r="T1789" s="11"/>
      <c r="U1789" s="6">
        <f>SUMIF(V$191:V$221,$D1789,X$191:X$221)</f>
        <v>0</v>
      </c>
      <c r="V1789" s="9"/>
      <c r="W1789" s="10"/>
      <c r="X1789" s="11"/>
      <c r="Y1789" s="6">
        <f>SUMIF(Z$191:Z$221,$D1789,AB$191:AB$221)</f>
        <v>0</v>
      </c>
      <c r="Z1789" s="9"/>
      <c r="AA1789" s="10"/>
      <c r="AB1789" s="11"/>
      <c r="AC1789" s="6">
        <f>SUMIF(AD$191:AD$221,$D1789,AF$191:AF$221)</f>
        <v>0</v>
      </c>
      <c r="AD1789" s="9"/>
      <c r="AE1789" s="10"/>
      <c r="AF1789" s="11"/>
      <c r="AG1789" s="6">
        <f>SUMIF(AH$191:AH$221,$D1789,AJ$191:AJ$221)</f>
        <v>0</v>
      </c>
      <c r="AH1789" s="9"/>
      <c r="AI1789" s="10"/>
      <c r="AJ1789" s="11"/>
      <c r="AK1789" s="6">
        <f>SUMIF(AL$191:AL$221,$D1789,AN$191:AN$221)</f>
        <v>0</v>
      </c>
      <c r="AL1789" s="9"/>
      <c r="AM1789" s="10"/>
      <c r="AN1789" s="11"/>
      <c r="AO1789" s="6">
        <f>SUMIF(AP$191:AP$221,$D1789,AR$191:AR$221)</f>
        <v>0</v>
      </c>
      <c r="AP1789" s="9"/>
      <c r="AQ1789" s="10"/>
      <c r="AR1789" s="11"/>
      <c r="AS1789" s="6">
        <f>SUMIF(AT$191:AT$221,$D1789,AV$191:AV$221)</f>
        <v>0</v>
      </c>
      <c r="AT1789" s="9"/>
      <c r="AU1789" s="10"/>
      <c r="AV1789" s="11"/>
      <c r="AW1789" s="6">
        <f>SUMIF(AX$191:AX$221,$D1789,AZ$191:AZ$221)</f>
        <v>0</v>
      </c>
      <c r="AX1789" s="9"/>
      <c r="AY1789" s="10"/>
      <c r="AZ1789" s="11"/>
      <c r="BA1789" s="6">
        <f>SUMIF(BB$191:BB$221,$D1789,BD$191:BD$221)</f>
        <v>0</v>
      </c>
      <c r="BB1789" s="9"/>
      <c r="BC1789" s="10"/>
      <c r="BD1789" s="11"/>
      <c r="BE1789" s="6">
        <f>SUMIF(BF$191:BF$221,$D1789,BH$191:BH$221)</f>
        <v>0</v>
      </c>
      <c r="BF1789" s="9"/>
      <c r="BG1789" s="10"/>
      <c r="BH1789" s="11"/>
      <c r="BI1789" s="6">
        <f>SUMIF(BJ$191:BJ$221,$D1789,BL$191:BL$221)</f>
        <v>0</v>
      </c>
      <c r="BJ1789" s="9"/>
      <c r="BK1789" s="10"/>
      <c r="BL1789" s="11"/>
      <c r="BM1789" s="6">
        <f>SUMIF(BN$191:BN$221,$D1789,BP$191:BP$221)</f>
        <v>0</v>
      </c>
      <c r="BN1789" s="9"/>
      <c r="BO1789" s="10"/>
      <c r="BP1789" s="11"/>
      <c r="BQ1789" s="6">
        <f>SUMIF(BR$191:BR$221,$D1789,BT$191:BT$221)</f>
        <v>0</v>
      </c>
      <c r="BR1789" s="9"/>
      <c r="BS1789" s="10"/>
      <c r="BT1789" s="11"/>
      <c r="BU1789" s="6">
        <f>SUMIF(BV$191:BV$221,$D1789,BX$191:BX$221)</f>
        <v>0</v>
      </c>
      <c r="BV1789" s="9"/>
      <c r="BW1789" s="10"/>
      <c r="BX1789" s="11"/>
      <c r="BY1789" s="6">
        <f>SUMIF(BZ$191:BZ$221,$D1789,CB$191:CB$221)</f>
        <v>0</v>
      </c>
      <c r="BZ1789" s="9"/>
      <c r="CA1789" s="10"/>
      <c r="CB1789" s="11"/>
      <c r="CC1789" s="6">
        <f>SUMIF(CD$191:CD$221,$D1789,CF$191:CF$221)</f>
        <v>0</v>
      </c>
      <c r="CD1789" s="9"/>
      <c r="CE1789" s="10"/>
      <c r="CF1789" s="11"/>
      <c r="CG1789" s="6">
        <f>SUMIF(CH$191:CH$221,$D1789,CJ$191:CJ$221)</f>
        <v>0</v>
      </c>
      <c r="CH1789" s="9"/>
      <c r="CI1789" s="10"/>
      <c r="CJ1789" s="11"/>
      <c r="CK1789" s="6">
        <f>SUMIF(CL$191:CL$221,$D1789,CN$191:CN$221)</f>
        <v>0</v>
      </c>
      <c r="CL1789" s="9"/>
      <c r="CM1789" s="10"/>
      <c r="CN1789" s="11"/>
      <c r="CO1789" s="6">
        <f>SUMIF(CP$191:CP$221,$D1789,CR$191:CR$221)</f>
        <v>0</v>
      </c>
      <c r="CP1789" s="9"/>
      <c r="CQ1789" s="10"/>
      <c r="CR1789" s="11"/>
      <c r="CS1789" s="6">
        <f>SUMIF(CT$191:CT$221,$D1789,CV$191:CV$221)</f>
        <v>0</v>
      </c>
      <c r="CT1789" s="9"/>
      <c r="CU1789" s="10"/>
      <c r="CV1789" s="11"/>
      <c r="CW1789" s="6">
        <f>SUMIF(CX$191:CX$221,$D1789,CZ$191:CZ$221)</f>
        <v>0</v>
      </c>
      <c r="CX1789" s="9"/>
      <c r="CY1789" s="10"/>
      <c r="CZ1789" s="11"/>
      <c r="DA1789" s="6">
        <f>SUMIF(DB$191:DB$221,$D1789,DD$191:DD$221)</f>
        <v>0</v>
      </c>
      <c r="DB1789" s="9"/>
      <c r="DC1789" s="10"/>
      <c r="DD1789" s="11"/>
      <c r="DE1789" s="6">
        <f>SUMIF(DF$191:DF$221,$D1789,DH$191:DH$221)</f>
        <v>0</v>
      </c>
      <c r="DF1789" s="9"/>
      <c r="DG1789" s="10"/>
      <c r="DH1789" s="11"/>
      <c r="DI1789" s="6">
        <f>SUMIF(DJ$191:DJ$221,$D1789,DL$191:DL$221)</f>
        <v>0</v>
      </c>
      <c r="DJ1789" s="9"/>
      <c r="DK1789" s="10"/>
      <c r="DL1789" s="11"/>
      <c r="DM1789" s="6">
        <f>SUMIF(DN$191:DN$221,$D1789,DP$191:DP$221)</f>
        <v>0</v>
      </c>
      <c r="DN1789" s="9"/>
      <c r="DO1789" s="10"/>
      <c r="DP1789" s="11"/>
      <c r="DQ1789" s="6">
        <f>SUMIF(DR$191:DR$221,$D1789,DT$191:DT$221)</f>
        <v>0</v>
      </c>
      <c r="DR1789" s="9"/>
      <c r="DS1789" s="10"/>
      <c r="DT1789" s="11"/>
      <c r="DU1789" s="6">
        <f>SUMIF(DV$191:DV$221,$D1789,DX$191:DX$221)</f>
        <v>0</v>
      </c>
      <c r="DV1789" s="9"/>
      <c r="DW1789" s="10"/>
      <c r="DX1789" s="11"/>
      <c r="DY1789" s="6">
        <f>SUMIF(DZ$191:DZ$221,$D1789,EB$191:EB$221)</f>
        <v>0</v>
      </c>
      <c r="DZ1789" s="9"/>
      <c r="EA1789" s="10"/>
      <c r="EB1789" s="11"/>
      <c r="EC1789" s="6">
        <f>SUMIF(ED$191:ED$221,$D1789,EF$191:EF$221)</f>
        <v>0</v>
      </c>
      <c r="ED1789" s="9"/>
      <c r="EE1789" s="10"/>
      <c r="EF1789" s="11"/>
      <c r="EG1789" s="6">
        <f>SUMIF(EH$191:EH$221,$D1789,EJ$191:EJ$221)</f>
        <v>0</v>
      </c>
      <c r="EH1789" s="9"/>
      <c r="EI1789" s="10"/>
      <c r="EJ1789" s="11"/>
      <c r="EK1789" s="6">
        <f>SUMIF(EL$191:EL$221,$D1789,EN$191:EN$221)</f>
        <v>0</v>
      </c>
      <c r="EL1789" s="9"/>
      <c r="EM1789" s="10"/>
      <c r="EN1789" s="11"/>
      <c r="EO1789" s="6">
        <f>SUMIF(EP$191:EP$221,$D1789,ER$191:ER$221)</f>
        <v>0</v>
      </c>
      <c r="EP1789" s="9"/>
      <c r="EQ1789" s="10"/>
      <c r="ER1789" s="11"/>
      <c r="ES1789" s="6">
        <f>SUMIF(ET$191:ET$221,$D1789,EV$191:EV$221)</f>
        <v>0</v>
      </c>
      <c r="ET1789" s="9"/>
      <c r="EU1789" s="10"/>
      <c r="EV1789" s="11"/>
      <c r="EW1789" s="6">
        <f>SUMIF(EX$191:EX$221,$D1789,EZ$191:EZ$221)</f>
        <v>0</v>
      </c>
      <c r="EX1789" s="9"/>
      <c r="EY1789" s="10"/>
      <c r="EZ1789" s="11"/>
      <c r="FA1789" s="6">
        <f>SUMIF(FB$191:FB$221,$D1789,FD$191:FD$221)</f>
        <v>0</v>
      </c>
      <c r="FB1789" s="9"/>
      <c r="FC1789" s="10"/>
      <c r="FD1789" s="11"/>
      <c r="FE1789" s="6">
        <f>SUMIF(FF$191:FF$221,$D1789,FH$191:FH$221)</f>
        <v>0</v>
      </c>
      <c r="FF1789" s="9"/>
      <c r="FG1789" s="10"/>
      <c r="FH1789" s="11"/>
      <c r="FI1789" s="6">
        <f>SUMIF(FJ$191:FJ$221,$D1789,FL$191:FL$221)</f>
        <v>0</v>
      </c>
      <c r="FJ1789" s="9"/>
      <c r="FK1789" s="10"/>
      <c r="FL1789" s="11"/>
      <c r="FM1789" s="6">
        <f>SUMIF(FN$191:FN$221,$D1789,FP$191:FP$221)</f>
        <v>0</v>
      </c>
      <c r="FN1789" s="9"/>
      <c r="FO1789" s="10"/>
      <c r="FP1789" s="11"/>
      <c r="FQ1789" s="6">
        <f>SUMIF(FR$191:FR$221,$D1789,FT$191:FT$221)</f>
        <v>0</v>
      </c>
      <c r="FR1789" s="9"/>
      <c r="FS1789" s="10"/>
      <c r="FT1789" s="11"/>
      <c r="FU1789" s="6">
        <f>SUMIF(FV$191:FV$221,$D1789,FX$191:FX$221)</f>
        <v>0</v>
      </c>
      <c r="FV1789" s="9"/>
      <c r="FW1789" s="10"/>
      <c r="FX1789" s="11"/>
      <c r="FY1789" s="6">
        <f>SUMIF(FZ$191:FZ$221,$D1789,GB$191:GB$221)</f>
        <v>0</v>
      </c>
      <c r="FZ1789" s="9"/>
      <c r="GA1789" s="10"/>
      <c r="GB1789" s="11"/>
      <c r="GC1789" s="6">
        <f>SUMIF(GD$191:GD$221,$D1789,GF$191:GF$221)</f>
        <v>0</v>
      </c>
      <c r="GD1789" s="9"/>
      <c r="GE1789" s="10"/>
      <c r="GF1789" s="11"/>
      <c r="GG1789" s="6">
        <f>SUMIF(GH$191:GH$221,$D1789,GJ$191:GJ$221)</f>
        <v>0</v>
      </c>
      <c r="GH1789" s="9"/>
      <c r="GI1789" s="10"/>
      <c r="GJ1789" s="11"/>
      <c r="GK1789" s="6">
        <f>SUMIF(GL$191:GL$221,$D1789,GN$191:GN$221)</f>
        <v>0</v>
      </c>
      <c r="GL1789" s="9"/>
      <c r="GM1789" s="10"/>
      <c r="GN1789" s="11"/>
      <c r="GO1789" s="6">
        <f>SUMIF(GP$191:GP$221,$D1789,GR$191:GR$221)</f>
        <v>0</v>
      </c>
      <c r="GP1789" s="9"/>
      <c r="GQ1789" s="10"/>
      <c r="GR1789" s="11"/>
      <c r="GS1789" s="6">
        <f>SUMIF(GT$191:GT$221,$D1789,GV$191:GV$221)</f>
        <v>0</v>
      </c>
      <c r="GT1789" s="9"/>
      <c r="GU1789" s="10"/>
      <c r="GV1789" s="20"/>
      <c r="GW1789" s="19">
        <f t="shared" si="40"/>
        <v>0</v>
      </c>
      <c r="GX1789" s="472"/>
      <c r="GY1789" s="473"/>
    </row>
    <row r="1790" spans="1:207" ht="15.75">
      <c r="A1790" s="244" t="s">
        <v>82</v>
      </c>
      <c r="B1790" s="538"/>
      <c r="C1790" s="287" t="s">
        <v>155</v>
      </c>
      <c r="D1790" s="237" t="s">
        <v>122</v>
      </c>
      <c r="E1790" s="206">
        <f>SUMIF(F$222:F$252,$D1790,H$222:H$252)</f>
        <v>0</v>
      </c>
      <c r="F1790" s="9"/>
      <c r="G1790" s="10"/>
      <c r="H1790" s="11"/>
      <c r="I1790" s="6">
        <f>SUMIF(J$222:J$252,$D1790,L$222:L$252)</f>
        <v>0</v>
      </c>
      <c r="J1790" s="9"/>
      <c r="K1790" s="10"/>
      <c r="L1790" s="11"/>
      <c r="M1790" s="6">
        <f>SUMIF(N$222:N$252,$D1790,P$222:P$252)</f>
        <v>0</v>
      </c>
      <c r="N1790" s="9"/>
      <c r="O1790" s="10"/>
      <c r="P1790" s="11"/>
      <c r="Q1790" s="6">
        <f>SUMIF(R$222:R$252,$D1790,T$222:T$252)</f>
        <v>0</v>
      </c>
      <c r="R1790" s="9"/>
      <c r="S1790" s="10"/>
      <c r="T1790" s="11"/>
      <c r="U1790" s="6">
        <f>SUMIF(V$222:V$252,$D1790,X$222:X$252)</f>
        <v>0</v>
      </c>
      <c r="V1790" s="9"/>
      <c r="W1790" s="10"/>
      <c r="X1790" s="11"/>
      <c r="Y1790" s="6">
        <f>SUMIF(Z$222:Z$252,$D1790,AB$222:AB$252)</f>
        <v>0</v>
      </c>
      <c r="Z1790" s="9"/>
      <c r="AA1790" s="10"/>
      <c r="AB1790" s="11"/>
      <c r="AC1790" s="6">
        <f>SUMIF(AD$222:AD$252,$D1790,AF$222:AF$252)</f>
        <v>0</v>
      </c>
      <c r="AD1790" s="9"/>
      <c r="AE1790" s="10"/>
      <c r="AF1790" s="11"/>
      <c r="AG1790" s="6">
        <f>SUMIF(AH$222:AH$252,$D1790,AJ$222:AJ$252)</f>
        <v>0</v>
      </c>
      <c r="AH1790" s="9"/>
      <c r="AI1790" s="10"/>
      <c r="AJ1790" s="11"/>
      <c r="AK1790" s="6">
        <f>SUMIF(AL$222:AL$252,$D1790,AN$222:AN$252)</f>
        <v>0</v>
      </c>
      <c r="AL1790" s="9"/>
      <c r="AM1790" s="10"/>
      <c r="AN1790" s="11"/>
      <c r="AO1790" s="6">
        <f>SUMIF(AP$222:AP$252,$D1790,AR$222:AR$252)</f>
        <v>0</v>
      </c>
      <c r="AP1790" s="9"/>
      <c r="AQ1790" s="10"/>
      <c r="AR1790" s="11"/>
      <c r="AS1790" s="6">
        <f>SUMIF(AT$222:AT$252,$D1790,AV$222:AV$252)</f>
        <v>0</v>
      </c>
      <c r="AT1790" s="9"/>
      <c r="AU1790" s="10"/>
      <c r="AV1790" s="11"/>
      <c r="AW1790" s="6">
        <f>SUMIF(AX$222:AX$252,$D1790,AZ$222:AZ$252)</f>
        <v>0</v>
      </c>
      <c r="AX1790" s="9"/>
      <c r="AY1790" s="10"/>
      <c r="AZ1790" s="11"/>
      <c r="BA1790" s="6">
        <f>SUMIF(BB$222:BB$252,$D1790,BD$222:BD$252)</f>
        <v>0</v>
      </c>
      <c r="BB1790" s="9"/>
      <c r="BC1790" s="10"/>
      <c r="BD1790" s="11"/>
      <c r="BE1790" s="6">
        <f>SUMIF(BF$222:BF$252,$D1790,BH$222:BH$252)</f>
        <v>0</v>
      </c>
      <c r="BF1790" s="9"/>
      <c r="BG1790" s="10"/>
      <c r="BH1790" s="11"/>
      <c r="BI1790" s="6">
        <f>SUMIF(BJ$222:BJ$252,$D1790,BL$222:BL$252)</f>
        <v>0</v>
      </c>
      <c r="BJ1790" s="9"/>
      <c r="BK1790" s="10"/>
      <c r="BL1790" s="11"/>
      <c r="BM1790" s="6">
        <f>SUMIF(BN$222:BN$252,$D1790,BP$222:BP$252)</f>
        <v>0</v>
      </c>
      <c r="BN1790" s="9"/>
      <c r="BO1790" s="10"/>
      <c r="BP1790" s="11"/>
      <c r="BQ1790" s="6">
        <f>SUMIF(BR$222:BR$252,$D1790,BT$222:BT$252)</f>
        <v>0</v>
      </c>
      <c r="BR1790" s="9"/>
      <c r="BS1790" s="10"/>
      <c r="BT1790" s="11"/>
      <c r="BU1790" s="6">
        <f>SUMIF(BV$222:BV$252,$D1790,BX$222:BX$252)</f>
        <v>0</v>
      </c>
      <c r="BV1790" s="9"/>
      <c r="BW1790" s="10"/>
      <c r="BX1790" s="11"/>
      <c r="BY1790" s="6">
        <f>SUMIF(BZ$222:BZ$252,$D1790,CB$222:CB$252)</f>
        <v>0</v>
      </c>
      <c r="BZ1790" s="9"/>
      <c r="CA1790" s="10"/>
      <c r="CB1790" s="11"/>
      <c r="CC1790" s="6">
        <f>SUMIF(CD$222:CD$252,$D1790,CF$222:CF$252)</f>
        <v>0</v>
      </c>
      <c r="CD1790" s="9"/>
      <c r="CE1790" s="10"/>
      <c r="CF1790" s="11"/>
      <c r="CG1790" s="6">
        <f>SUMIF(CH$222:CH$252,$D1790,CJ$222:CJ$252)</f>
        <v>0</v>
      </c>
      <c r="CH1790" s="9"/>
      <c r="CI1790" s="10"/>
      <c r="CJ1790" s="11"/>
      <c r="CK1790" s="6">
        <f>SUMIF(CL$222:CL$252,$D1790,CN$222:CN$252)</f>
        <v>0</v>
      </c>
      <c r="CL1790" s="9"/>
      <c r="CM1790" s="10"/>
      <c r="CN1790" s="11"/>
      <c r="CO1790" s="6">
        <f>SUMIF(CP$222:CP$252,$D1790,CR$222:CR$252)</f>
        <v>0</v>
      </c>
      <c r="CP1790" s="9"/>
      <c r="CQ1790" s="10"/>
      <c r="CR1790" s="11"/>
      <c r="CS1790" s="6">
        <f>SUMIF(CT$222:CT$252,$D1790,CV$222:CV$252)</f>
        <v>0</v>
      </c>
      <c r="CT1790" s="9"/>
      <c r="CU1790" s="10"/>
      <c r="CV1790" s="11"/>
      <c r="CW1790" s="6">
        <f>SUMIF(CX$222:CX$252,$D1790,CZ$222:CZ$252)</f>
        <v>0</v>
      </c>
      <c r="CX1790" s="9"/>
      <c r="CY1790" s="10"/>
      <c r="CZ1790" s="11"/>
      <c r="DA1790" s="6">
        <f>SUMIF(DB$222:DB$252,$D1790,DD$222:DD$252)</f>
        <v>0</v>
      </c>
      <c r="DB1790" s="9"/>
      <c r="DC1790" s="10"/>
      <c r="DD1790" s="11"/>
      <c r="DE1790" s="6">
        <f>SUMIF(DF$222:DF$252,$D1790,DH$222:DH$252)</f>
        <v>0</v>
      </c>
      <c r="DF1790" s="9"/>
      <c r="DG1790" s="10"/>
      <c r="DH1790" s="11"/>
      <c r="DI1790" s="6">
        <f>SUMIF(DJ$222:DJ$252,$D1790,DL$222:DL$252)</f>
        <v>0</v>
      </c>
      <c r="DJ1790" s="9"/>
      <c r="DK1790" s="10"/>
      <c r="DL1790" s="11"/>
      <c r="DM1790" s="6">
        <f>SUMIF(DN$222:DN$252,$D1790,DP$222:DP$252)</f>
        <v>0</v>
      </c>
      <c r="DN1790" s="9"/>
      <c r="DO1790" s="10"/>
      <c r="DP1790" s="11"/>
      <c r="DQ1790" s="6">
        <f>SUMIF(DR$222:DR$252,$D1790,DT$222:DT$252)</f>
        <v>0</v>
      </c>
      <c r="DR1790" s="9"/>
      <c r="DS1790" s="10"/>
      <c r="DT1790" s="11"/>
      <c r="DU1790" s="6">
        <f>SUMIF(DV$222:DV$252,$D1790,DX$222:DX$252)</f>
        <v>0</v>
      </c>
      <c r="DV1790" s="9"/>
      <c r="DW1790" s="10"/>
      <c r="DX1790" s="11"/>
      <c r="DY1790" s="6">
        <f>SUMIF(DZ$222:DZ$252,$D1790,EB$222:EB$252)</f>
        <v>0</v>
      </c>
      <c r="DZ1790" s="9"/>
      <c r="EA1790" s="10"/>
      <c r="EB1790" s="11"/>
      <c r="EC1790" s="6">
        <f>SUMIF(ED$222:ED$252,$D1790,EF$222:EF$252)</f>
        <v>0</v>
      </c>
      <c r="ED1790" s="9"/>
      <c r="EE1790" s="10"/>
      <c r="EF1790" s="11"/>
      <c r="EG1790" s="6">
        <f>SUMIF(EH$222:EH$252,$D1790,EJ$222:EJ$252)</f>
        <v>0</v>
      </c>
      <c r="EH1790" s="9"/>
      <c r="EI1790" s="10"/>
      <c r="EJ1790" s="11"/>
      <c r="EK1790" s="6">
        <f>SUMIF(EL$222:EL$252,$D1790,EN$222:EN$252)</f>
        <v>0</v>
      </c>
      <c r="EL1790" s="9"/>
      <c r="EM1790" s="10"/>
      <c r="EN1790" s="11"/>
      <c r="EO1790" s="6">
        <f>SUMIF(EP$222:EP$252,$D1790,ER$222:ER$252)</f>
        <v>0</v>
      </c>
      <c r="EP1790" s="9"/>
      <c r="EQ1790" s="10"/>
      <c r="ER1790" s="11"/>
      <c r="ES1790" s="6">
        <f>SUMIF(ET$222:ET$252,$D1790,EV$222:EV$252)</f>
        <v>0</v>
      </c>
      <c r="ET1790" s="9"/>
      <c r="EU1790" s="10"/>
      <c r="EV1790" s="11"/>
      <c r="EW1790" s="6">
        <f>SUMIF(EX$222:EX$252,$D1790,EZ$222:EZ$252)</f>
        <v>0</v>
      </c>
      <c r="EX1790" s="9"/>
      <c r="EY1790" s="10"/>
      <c r="EZ1790" s="11"/>
      <c r="FA1790" s="6">
        <f>SUMIF(FB$222:FB$252,$D1790,FD$222:FD$252)</f>
        <v>0</v>
      </c>
      <c r="FB1790" s="9"/>
      <c r="FC1790" s="10"/>
      <c r="FD1790" s="11"/>
      <c r="FE1790" s="6">
        <f>SUMIF(FF$222:FF$252,$D1790,FH$222:FH$252)</f>
        <v>0</v>
      </c>
      <c r="FF1790" s="9"/>
      <c r="FG1790" s="10"/>
      <c r="FH1790" s="11"/>
      <c r="FI1790" s="6">
        <f>SUMIF(FJ$222:FJ$252,$D1790,FL$222:FL$252)</f>
        <v>0</v>
      </c>
      <c r="FJ1790" s="9"/>
      <c r="FK1790" s="10"/>
      <c r="FL1790" s="11"/>
      <c r="FM1790" s="6">
        <f>SUMIF(FN$222:FN$252,$D1790,FP$222:FP$252)</f>
        <v>0</v>
      </c>
      <c r="FN1790" s="9"/>
      <c r="FO1790" s="10"/>
      <c r="FP1790" s="11"/>
      <c r="FQ1790" s="6">
        <f>SUMIF(FR$222:FR$252,$D1790,FT$222:FT$252)</f>
        <v>0</v>
      </c>
      <c r="FR1790" s="9"/>
      <c r="FS1790" s="10"/>
      <c r="FT1790" s="11"/>
      <c r="FU1790" s="6">
        <f>SUMIF(FV$222:FV$252,$D1790,FX$222:FX$252)</f>
        <v>0</v>
      </c>
      <c r="FV1790" s="9"/>
      <c r="FW1790" s="10"/>
      <c r="FX1790" s="11"/>
      <c r="FY1790" s="6">
        <f>SUMIF(FZ$222:FZ$252,$D1790,GB$222:GB$252)</f>
        <v>0</v>
      </c>
      <c r="FZ1790" s="9"/>
      <c r="GA1790" s="10"/>
      <c r="GB1790" s="11"/>
      <c r="GC1790" s="6">
        <f>SUMIF(GD$222:GD$252,$D1790,GF$222:GF$252)</f>
        <v>0</v>
      </c>
      <c r="GD1790" s="9"/>
      <c r="GE1790" s="10"/>
      <c r="GF1790" s="11"/>
      <c r="GG1790" s="6">
        <f>SUMIF(GH$222:GH$252,$D1790,GJ$222:GJ$252)</f>
        <v>0</v>
      </c>
      <c r="GH1790" s="9"/>
      <c r="GI1790" s="10"/>
      <c r="GJ1790" s="11"/>
      <c r="GK1790" s="6">
        <f>SUMIF(GL$222:GL$252,$D1790,GN$222:GN$252)</f>
        <v>0</v>
      </c>
      <c r="GL1790" s="9"/>
      <c r="GM1790" s="10"/>
      <c r="GN1790" s="11"/>
      <c r="GO1790" s="6">
        <f>SUMIF(GP$222:GP$252,$D1790,GR$222:GR$252)</f>
        <v>0</v>
      </c>
      <c r="GP1790" s="9"/>
      <c r="GQ1790" s="10"/>
      <c r="GR1790" s="11"/>
      <c r="GS1790" s="6">
        <f>SUMIF(GT$222:GT$252,$D1790,GV$222:GV$252)</f>
        <v>0</v>
      </c>
      <c r="GT1790" s="9"/>
      <c r="GU1790" s="10"/>
      <c r="GV1790" s="20"/>
      <c r="GW1790" s="19">
        <f t="shared" si="40"/>
        <v>0</v>
      </c>
      <c r="GX1790" s="472"/>
      <c r="GY1790" s="473"/>
    </row>
    <row r="1791" spans="1:207" ht="15.75">
      <c r="A1791" s="244" t="s">
        <v>83</v>
      </c>
      <c r="B1791" s="538"/>
      <c r="C1791" s="287" t="s">
        <v>155</v>
      </c>
      <c r="D1791" s="237" t="s">
        <v>122</v>
      </c>
      <c r="E1791" s="206">
        <f>SUMIF(F$253:F$283,$D1791,H$253:H$283)</f>
        <v>0</v>
      </c>
      <c r="F1791" s="9"/>
      <c r="G1791" s="10"/>
      <c r="H1791" s="11"/>
      <c r="I1791" s="6">
        <f>SUMIF(J$253:J$283,$D1791,L$253:L$283)</f>
        <v>0</v>
      </c>
      <c r="J1791" s="9"/>
      <c r="K1791" s="10"/>
      <c r="L1791" s="11"/>
      <c r="M1791" s="6">
        <f>SUMIF(N$253:N$283,$D1791,P$253:P$283)</f>
        <v>0</v>
      </c>
      <c r="N1791" s="9"/>
      <c r="O1791" s="10"/>
      <c r="P1791" s="11"/>
      <c r="Q1791" s="6">
        <f>SUMIF(R$253:R$283,$D1791,T$253:T$283)</f>
        <v>0</v>
      </c>
      <c r="R1791" s="9"/>
      <c r="S1791" s="10"/>
      <c r="T1791" s="11"/>
      <c r="U1791" s="6">
        <f>SUMIF(V$253:V$283,$D1791,X$253:X$283)</f>
        <v>0</v>
      </c>
      <c r="V1791" s="9"/>
      <c r="W1791" s="10"/>
      <c r="X1791" s="11"/>
      <c r="Y1791" s="6">
        <f>SUMIF(Z$253:Z$283,$D1791,AB$253:AB$283)</f>
        <v>0</v>
      </c>
      <c r="Z1791" s="9"/>
      <c r="AA1791" s="10"/>
      <c r="AB1791" s="11"/>
      <c r="AC1791" s="6">
        <f>SUMIF(AD$253:AD$283,$D1791,AF$253:AF$283)</f>
        <v>0</v>
      </c>
      <c r="AD1791" s="9"/>
      <c r="AE1791" s="10"/>
      <c r="AF1791" s="11"/>
      <c r="AG1791" s="6">
        <f>SUMIF(AH$253:AH$283,$D1791,AJ$253:AJ$283)</f>
        <v>0</v>
      </c>
      <c r="AH1791" s="9"/>
      <c r="AI1791" s="10"/>
      <c r="AJ1791" s="11"/>
      <c r="AK1791" s="6">
        <f>SUMIF(AL$253:AL$283,$D1791,AN$253:AN$283)</f>
        <v>0</v>
      </c>
      <c r="AL1791" s="9"/>
      <c r="AM1791" s="10"/>
      <c r="AN1791" s="11"/>
      <c r="AO1791" s="6">
        <f>SUMIF(AP$253:AP$283,$D1791,AR$253:AR$283)</f>
        <v>0</v>
      </c>
      <c r="AP1791" s="9"/>
      <c r="AQ1791" s="10"/>
      <c r="AR1791" s="11"/>
      <c r="AS1791" s="6">
        <f>SUMIF(AT$253:AT$283,$D1791,AV$253:AV$283)</f>
        <v>0</v>
      </c>
      <c r="AT1791" s="9"/>
      <c r="AU1791" s="10"/>
      <c r="AV1791" s="11"/>
      <c r="AW1791" s="6">
        <f>SUMIF(AX$253:AX$283,$D1791,AZ$253:AZ$283)</f>
        <v>0</v>
      </c>
      <c r="AX1791" s="9"/>
      <c r="AY1791" s="10"/>
      <c r="AZ1791" s="11"/>
      <c r="BA1791" s="6">
        <f>SUMIF(BB$253:BB$283,$D1791,BD$253:BD$283)</f>
        <v>0</v>
      </c>
      <c r="BB1791" s="9"/>
      <c r="BC1791" s="10"/>
      <c r="BD1791" s="11"/>
      <c r="BE1791" s="6">
        <f>SUMIF(BF$253:BF$283,$D1791,BH$253:BH$283)</f>
        <v>0</v>
      </c>
      <c r="BF1791" s="9"/>
      <c r="BG1791" s="10"/>
      <c r="BH1791" s="11"/>
      <c r="BI1791" s="6">
        <f>SUMIF(BJ$253:BJ$283,$D1791,BL$253:BL$283)</f>
        <v>0</v>
      </c>
      <c r="BJ1791" s="9"/>
      <c r="BK1791" s="10"/>
      <c r="BL1791" s="11"/>
      <c r="BM1791" s="6">
        <f>SUMIF(BN$253:BN$283,$D1791,BP$253:BP$283)</f>
        <v>0</v>
      </c>
      <c r="BN1791" s="9"/>
      <c r="BO1791" s="10"/>
      <c r="BP1791" s="11"/>
      <c r="BQ1791" s="6">
        <f>SUMIF(BR$253:BR$283,$D1791,BT$253:BT$283)</f>
        <v>0</v>
      </c>
      <c r="BR1791" s="9"/>
      <c r="BS1791" s="10"/>
      <c r="BT1791" s="11"/>
      <c r="BU1791" s="6">
        <f>SUMIF(BV$253:BV$283,$D1791,BX$253:BX$283)</f>
        <v>0</v>
      </c>
      <c r="BV1791" s="9"/>
      <c r="BW1791" s="10"/>
      <c r="BX1791" s="11"/>
      <c r="BY1791" s="6">
        <f>SUMIF(BZ$253:BZ$283,$D1791,CB$253:CB$283)</f>
        <v>0</v>
      </c>
      <c r="BZ1791" s="9"/>
      <c r="CA1791" s="10"/>
      <c r="CB1791" s="11"/>
      <c r="CC1791" s="6">
        <f>SUMIF(CD$253:CD$283,$D1791,CF$253:CF$283)</f>
        <v>0</v>
      </c>
      <c r="CD1791" s="9"/>
      <c r="CE1791" s="10"/>
      <c r="CF1791" s="11"/>
      <c r="CG1791" s="6">
        <f>SUMIF(CH$253:CH$283,$D1791,CJ$253:CJ$283)</f>
        <v>0</v>
      </c>
      <c r="CH1791" s="9"/>
      <c r="CI1791" s="10"/>
      <c r="CJ1791" s="11"/>
      <c r="CK1791" s="6">
        <f>SUMIF(CL$253:CL$283,$D1791,CN$253:CN$283)</f>
        <v>0</v>
      </c>
      <c r="CL1791" s="9"/>
      <c r="CM1791" s="10"/>
      <c r="CN1791" s="11"/>
      <c r="CO1791" s="6">
        <f>SUMIF(CP$253:CP$283,$D1791,CR$253:CR$283)</f>
        <v>0</v>
      </c>
      <c r="CP1791" s="9"/>
      <c r="CQ1791" s="10"/>
      <c r="CR1791" s="11"/>
      <c r="CS1791" s="6">
        <f>SUMIF(CT$253:CT$283,$D1791,CV$253:CV$283)</f>
        <v>0</v>
      </c>
      <c r="CT1791" s="9"/>
      <c r="CU1791" s="10"/>
      <c r="CV1791" s="11"/>
      <c r="CW1791" s="6">
        <f>SUMIF(CX$253:CX$283,$D1791,CZ$253:CZ$283)</f>
        <v>0</v>
      </c>
      <c r="CX1791" s="9"/>
      <c r="CY1791" s="10"/>
      <c r="CZ1791" s="11"/>
      <c r="DA1791" s="6">
        <f>SUMIF(DB$253:DB$283,$D1791,DD$253:DD$283)</f>
        <v>0</v>
      </c>
      <c r="DB1791" s="9"/>
      <c r="DC1791" s="10"/>
      <c r="DD1791" s="11"/>
      <c r="DE1791" s="6">
        <f>SUMIF(DF$253:DF$283,$D1791,DH$253:DH$283)</f>
        <v>0</v>
      </c>
      <c r="DF1791" s="9"/>
      <c r="DG1791" s="10"/>
      <c r="DH1791" s="11"/>
      <c r="DI1791" s="6">
        <f>SUMIF(DJ$253:DJ$283,$D1791,DL$253:DL$283)</f>
        <v>0</v>
      </c>
      <c r="DJ1791" s="9"/>
      <c r="DK1791" s="10"/>
      <c r="DL1791" s="11"/>
      <c r="DM1791" s="6">
        <f>SUMIF(DN$253:DN$283,$D1791,DP$253:DP$283)</f>
        <v>0</v>
      </c>
      <c r="DN1791" s="9"/>
      <c r="DO1791" s="10"/>
      <c r="DP1791" s="11"/>
      <c r="DQ1791" s="6">
        <f>SUMIF(DR$253:DR$283,$D1791,DT$253:DT$283)</f>
        <v>0</v>
      </c>
      <c r="DR1791" s="9"/>
      <c r="DS1791" s="10"/>
      <c r="DT1791" s="11"/>
      <c r="DU1791" s="6">
        <f>SUMIF(DV$253:DV$283,$D1791,DX$253:DX$283)</f>
        <v>0</v>
      </c>
      <c r="DV1791" s="9"/>
      <c r="DW1791" s="10"/>
      <c r="DX1791" s="11"/>
      <c r="DY1791" s="6">
        <f>SUMIF(DZ$253:DZ$283,$D1791,EB$253:EB$283)</f>
        <v>0</v>
      </c>
      <c r="DZ1791" s="9"/>
      <c r="EA1791" s="10"/>
      <c r="EB1791" s="11"/>
      <c r="EC1791" s="6">
        <f>SUMIF(ED$253:ED$283,$D1791,EF$253:EF$283)</f>
        <v>0</v>
      </c>
      <c r="ED1791" s="9"/>
      <c r="EE1791" s="10"/>
      <c r="EF1791" s="11"/>
      <c r="EG1791" s="6">
        <f>SUMIF(EH$253:EH$283,$D1791,EJ$253:EJ$283)</f>
        <v>0</v>
      </c>
      <c r="EH1791" s="9"/>
      <c r="EI1791" s="10"/>
      <c r="EJ1791" s="11"/>
      <c r="EK1791" s="6">
        <f>SUMIF(EL$253:EL$283,$D1791,EN$253:EN$283)</f>
        <v>0</v>
      </c>
      <c r="EL1791" s="9"/>
      <c r="EM1791" s="10"/>
      <c r="EN1791" s="11"/>
      <c r="EO1791" s="6">
        <f>SUMIF(EP$253:EP$283,$D1791,ER$253:ER$283)</f>
        <v>0</v>
      </c>
      <c r="EP1791" s="9"/>
      <c r="EQ1791" s="10"/>
      <c r="ER1791" s="11"/>
      <c r="ES1791" s="6">
        <f>SUMIF(ET$253:ET$283,$D1791,EV$253:EV$283)</f>
        <v>0</v>
      </c>
      <c r="ET1791" s="9"/>
      <c r="EU1791" s="10"/>
      <c r="EV1791" s="11"/>
      <c r="EW1791" s="6">
        <f>SUMIF(EX$253:EX$283,$D1791,EZ$253:EZ$283)</f>
        <v>0</v>
      </c>
      <c r="EX1791" s="9"/>
      <c r="EY1791" s="10"/>
      <c r="EZ1791" s="11"/>
      <c r="FA1791" s="6">
        <f>SUMIF(FB$253:FB$283,$D1791,FD$253:FD$283)</f>
        <v>0</v>
      </c>
      <c r="FB1791" s="9"/>
      <c r="FC1791" s="10"/>
      <c r="FD1791" s="11"/>
      <c r="FE1791" s="6">
        <f>SUMIF(FF$253:FF$283,$D1791,FH$253:FH$283)</f>
        <v>0</v>
      </c>
      <c r="FF1791" s="9"/>
      <c r="FG1791" s="10"/>
      <c r="FH1791" s="11"/>
      <c r="FI1791" s="6">
        <f>SUMIF(FJ$253:FJ$283,$D1791,FL$253:FL$283)</f>
        <v>0</v>
      </c>
      <c r="FJ1791" s="9"/>
      <c r="FK1791" s="10"/>
      <c r="FL1791" s="11"/>
      <c r="FM1791" s="6">
        <f>SUMIF(FN$253:FN$283,$D1791,FP$253:FP$283)</f>
        <v>0</v>
      </c>
      <c r="FN1791" s="9"/>
      <c r="FO1791" s="10"/>
      <c r="FP1791" s="11"/>
      <c r="FQ1791" s="6">
        <f>SUMIF(FR$253:FR$283,$D1791,FT$253:FT$283)</f>
        <v>0</v>
      </c>
      <c r="FR1791" s="9"/>
      <c r="FS1791" s="10"/>
      <c r="FT1791" s="11"/>
      <c r="FU1791" s="6">
        <f>SUMIF(FV$253:FV$283,$D1791,FX$253:FX$283)</f>
        <v>0</v>
      </c>
      <c r="FV1791" s="9"/>
      <c r="FW1791" s="10"/>
      <c r="FX1791" s="11"/>
      <c r="FY1791" s="6">
        <f>SUMIF(FZ$253:FZ$283,$D1791,GB$253:GB$283)</f>
        <v>0</v>
      </c>
      <c r="FZ1791" s="9"/>
      <c r="GA1791" s="10"/>
      <c r="GB1791" s="11"/>
      <c r="GC1791" s="6">
        <f>SUMIF(GD$253:GD$283,$D1791,GF$253:GF$283)</f>
        <v>0</v>
      </c>
      <c r="GD1791" s="9"/>
      <c r="GE1791" s="10"/>
      <c r="GF1791" s="11"/>
      <c r="GG1791" s="6">
        <f>SUMIF(GH$253:GH$283,$D1791,GJ$253:GJ$283)</f>
        <v>0</v>
      </c>
      <c r="GH1791" s="9"/>
      <c r="GI1791" s="10"/>
      <c r="GJ1791" s="11"/>
      <c r="GK1791" s="6">
        <f>SUMIF(GL$253:GL$283,$D1791,GN$253:GN$283)</f>
        <v>0</v>
      </c>
      <c r="GL1791" s="9"/>
      <c r="GM1791" s="10"/>
      <c r="GN1791" s="11"/>
      <c r="GO1791" s="6">
        <f>SUMIF(GP$253:GP$283,$D1791,GR$253:GR$283)</f>
        <v>0</v>
      </c>
      <c r="GP1791" s="9"/>
      <c r="GQ1791" s="10"/>
      <c r="GR1791" s="11"/>
      <c r="GS1791" s="6">
        <f>SUMIF(GT$253:GT$283,$D1791,GV$253:GV$283)</f>
        <v>0</v>
      </c>
      <c r="GT1791" s="9"/>
      <c r="GU1791" s="10"/>
      <c r="GV1791" s="20"/>
      <c r="GW1791" s="19">
        <f t="shared" si="40"/>
        <v>0</v>
      </c>
      <c r="GX1791" s="472"/>
      <c r="GY1791" s="473"/>
    </row>
    <row r="1792" spans="1:207" ht="15.75">
      <c r="A1792" s="244" t="s">
        <v>84</v>
      </c>
      <c r="B1792" s="538"/>
      <c r="C1792" s="287" t="s">
        <v>155</v>
      </c>
      <c r="D1792" s="237" t="s">
        <v>122</v>
      </c>
      <c r="E1792" s="206">
        <f>SUMIF(F$284:F$314,$D1792,H$284:H$314)</f>
        <v>0</v>
      </c>
      <c r="F1792" s="9"/>
      <c r="G1792" s="10"/>
      <c r="H1792" s="11"/>
      <c r="I1792" s="6">
        <f>SUMIF(J$284:J$314,$D1792,L$284:L$314)</f>
        <v>0</v>
      </c>
      <c r="J1792" s="9"/>
      <c r="K1792" s="10"/>
      <c r="L1792" s="11"/>
      <c r="M1792" s="6">
        <f>SUMIF(N$284:N$314,$D1792,P$284:P$314)</f>
        <v>0</v>
      </c>
      <c r="N1792" s="9"/>
      <c r="O1792" s="10"/>
      <c r="P1792" s="11"/>
      <c r="Q1792" s="6">
        <f>SUMIF(R$284:R$314,$D1792,T$284:T$314)</f>
        <v>0</v>
      </c>
      <c r="R1792" s="9"/>
      <c r="S1792" s="10"/>
      <c r="T1792" s="11"/>
      <c r="U1792" s="6">
        <f>SUMIF(V$284:V$314,$D1792,X$284:X$314)</f>
        <v>0</v>
      </c>
      <c r="V1792" s="9"/>
      <c r="W1792" s="10"/>
      <c r="X1792" s="11"/>
      <c r="Y1792" s="6">
        <f>SUMIF(Z$284:Z$314,$D1792,AB$284:AB$314)</f>
        <v>0</v>
      </c>
      <c r="Z1792" s="9"/>
      <c r="AA1792" s="10"/>
      <c r="AB1792" s="11"/>
      <c r="AC1792" s="6">
        <f>SUMIF(AD$284:AD$314,$D1792,AF$284:AF$314)</f>
        <v>0</v>
      </c>
      <c r="AD1792" s="9"/>
      <c r="AE1792" s="10"/>
      <c r="AF1792" s="11"/>
      <c r="AG1792" s="6">
        <f>SUMIF(AH$284:AH$314,$D1792,AJ$284:AJ$314)</f>
        <v>0</v>
      </c>
      <c r="AH1792" s="9"/>
      <c r="AI1792" s="10"/>
      <c r="AJ1792" s="11"/>
      <c r="AK1792" s="6">
        <f>SUMIF(AL$284:AL$314,$D1792,AN$284:AN$314)</f>
        <v>0</v>
      </c>
      <c r="AL1792" s="9"/>
      <c r="AM1792" s="10"/>
      <c r="AN1792" s="11"/>
      <c r="AO1792" s="6">
        <f>SUMIF(AP$284:AP$314,$D1792,AR$284:AR$314)</f>
        <v>0</v>
      </c>
      <c r="AP1792" s="9"/>
      <c r="AQ1792" s="10"/>
      <c r="AR1792" s="11"/>
      <c r="AS1792" s="6">
        <f>SUMIF(AT$284:AT$314,$D1792,AV$284:AV$314)</f>
        <v>0</v>
      </c>
      <c r="AT1792" s="9"/>
      <c r="AU1792" s="10"/>
      <c r="AV1792" s="11"/>
      <c r="AW1792" s="6">
        <f>SUMIF(AX$284:AX$314,$D1792,AZ$284:AZ$314)</f>
        <v>0</v>
      </c>
      <c r="AX1792" s="9"/>
      <c r="AY1792" s="10"/>
      <c r="AZ1792" s="11"/>
      <c r="BA1792" s="6">
        <f>SUMIF(BB$284:BB$314,$D1792,BD$284:BD$314)</f>
        <v>0</v>
      </c>
      <c r="BB1792" s="9"/>
      <c r="BC1792" s="10"/>
      <c r="BD1792" s="11"/>
      <c r="BE1792" s="6">
        <f>SUMIF(BF$284:BF$314,$D1792,BH$284:BH$314)</f>
        <v>0</v>
      </c>
      <c r="BF1792" s="9"/>
      <c r="BG1792" s="10"/>
      <c r="BH1792" s="11"/>
      <c r="BI1792" s="6">
        <f>SUMIF(BJ$284:BJ$314,$D1792,BL$284:BL$314)</f>
        <v>0</v>
      </c>
      <c r="BJ1792" s="9"/>
      <c r="BK1792" s="10"/>
      <c r="BL1792" s="11"/>
      <c r="BM1792" s="6">
        <f>SUMIF(BN$284:BN$314,$D1792,BP$284:BP$314)</f>
        <v>0</v>
      </c>
      <c r="BN1792" s="9"/>
      <c r="BO1792" s="10"/>
      <c r="BP1792" s="11"/>
      <c r="BQ1792" s="6">
        <f>SUMIF(BR$284:BR$314,$D1792,BT$284:BT$314)</f>
        <v>0</v>
      </c>
      <c r="BR1792" s="9"/>
      <c r="BS1792" s="10"/>
      <c r="BT1792" s="11"/>
      <c r="BU1792" s="6">
        <f>SUMIF(BV$284:BV$314,$D1792,BX$284:BX$314)</f>
        <v>0</v>
      </c>
      <c r="BV1792" s="9"/>
      <c r="BW1792" s="10"/>
      <c r="BX1792" s="11"/>
      <c r="BY1792" s="6">
        <f>SUMIF(BZ$284:BZ$314,$D1792,CB$284:CB$314)</f>
        <v>0</v>
      </c>
      <c r="BZ1792" s="9"/>
      <c r="CA1792" s="10"/>
      <c r="CB1792" s="11"/>
      <c r="CC1792" s="6">
        <f>SUMIF(CD$284:CD$314,$D1792,CF$284:CF$314)</f>
        <v>0</v>
      </c>
      <c r="CD1792" s="9"/>
      <c r="CE1792" s="10"/>
      <c r="CF1792" s="11"/>
      <c r="CG1792" s="6">
        <f>SUMIF(CH$284:CH$314,$D1792,CJ$284:CJ$314)</f>
        <v>0</v>
      </c>
      <c r="CH1792" s="9"/>
      <c r="CI1792" s="10"/>
      <c r="CJ1792" s="11"/>
      <c r="CK1792" s="6">
        <f>SUMIF(CL$284:CL$314,$D1792,CN$284:CN$314)</f>
        <v>0</v>
      </c>
      <c r="CL1792" s="9"/>
      <c r="CM1792" s="10"/>
      <c r="CN1792" s="11"/>
      <c r="CO1792" s="6">
        <f>SUMIF(CP$284:CP$314,$D1792,CR$284:CR$314)</f>
        <v>0</v>
      </c>
      <c r="CP1792" s="9"/>
      <c r="CQ1792" s="10"/>
      <c r="CR1792" s="11"/>
      <c r="CS1792" s="6">
        <f>SUMIF(CT$284:CT$314,$D1792,CV$284:CV$314)</f>
        <v>0</v>
      </c>
      <c r="CT1792" s="9"/>
      <c r="CU1792" s="10"/>
      <c r="CV1792" s="11"/>
      <c r="CW1792" s="6">
        <f>SUMIF(CX$284:CX$314,$D1792,CZ$284:CZ$314)</f>
        <v>0</v>
      </c>
      <c r="CX1792" s="9"/>
      <c r="CY1792" s="10"/>
      <c r="CZ1792" s="11"/>
      <c r="DA1792" s="6">
        <f>SUMIF(DB$284:DB$314,$D1792,DD$284:DD$314)</f>
        <v>0</v>
      </c>
      <c r="DB1792" s="9"/>
      <c r="DC1792" s="10"/>
      <c r="DD1792" s="11"/>
      <c r="DE1792" s="6">
        <f>SUMIF(DF$284:DF$314,$D1792,DH$284:DH$314)</f>
        <v>0</v>
      </c>
      <c r="DF1792" s="9"/>
      <c r="DG1792" s="10"/>
      <c r="DH1792" s="11"/>
      <c r="DI1792" s="6">
        <f>SUMIF(DJ$284:DJ$314,$D1792,DL$284:DL$314)</f>
        <v>0</v>
      </c>
      <c r="DJ1792" s="9"/>
      <c r="DK1792" s="10"/>
      <c r="DL1792" s="11"/>
      <c r="DM1792" s="6">
        <f>SUMIF(DN$284:DN$314,$D1792,DP$284:DP$314)</f>
        <v>0</v>
      </c>
      <c r="DN1792" s="9"/>
      <c r="DO1792" s="10"/>
      <c r="DP1792" s="11"/>
      <c r="DQ1792" s="6">
        <f>SUMIF(DR$284:DR$314,$D1792,DT$284:DT$314)</f>
        <v>0</v>
      </c>
      <c r="DR1792" s="9"/>
      <c r="DS1792" s="10"/>
      <c r="DT1792" s="11"/>
      <c r="DU1792" s="6">
        <f>SUMIF(DV$284:DV$314,$D1792,DX$284:DX$314)</f>
        <v>0</v>
      </c>
      <c r="DV1792" s="9"/>
      <c r="DW1792" s="10"/>
      <c r="DX1792" s="11"/>
      <c r="DY1792" s="6">
        <f>SUMIF(DZ$284:DZ$314,$D1792,EB$284:EB$314)</f>
        <v>0</v>
      </c>
      <c r="DZ1792" s="9"/>
      <c r="EA1792" s="10"/>
      <c r="EB1792" s="11"/>
      <c r="EC1792" s="6">
        <f>SUMIF(ED$284:ED$314,$D1792,EF$284:EF$314)</f>
        <v>0</v>
      </c>
      <c r="ED1792" s="9"/>
      <c r="EE1792" s="10"/>
      <c r="EF1792" s="11"/>
      <c r="EG1792" s="6">
        <f>SUMIF(EH$284:EH$314,$D1792,EJ$284:EJ$314)</f>
        <v>0</v>
      </c>
      <c r="EH1792" s="9"/>
      <c r="EI1792" s="10"/>
      <c r="EJ1792" s="11"/>
      <c r="EK1792" s="6">
        <f>SUMIF(EL$284:EL$314,$D1792,EN$284:EN$314)</f>
        <v>0</v>
      </c>
      <c r="EL1792" s="9"/>
      <c r="EM1792" s="10"/>
      <c r="EN1792" s="11"/>
      <c r="EO1792" s="6">
        <f>SUMIF(EP$284:EP$314,$D1792,ER$284:ER$314)</f>
        <v>0</v>
      </c>
      <c r="EP1792" s="9"/>
      <c r="EQ1792" s="10"/>
      <c r="ER1792" s="11"/>
      <c r="ES1792" s="6">
        <f>SUMIF(ET$284:ET$314,$D1792,EV$284:EV$314)</f>
        <v>0</v>
      </c>
      <c r="ET1792" s="9"/>
      <c r="EU1792" s="10"/>
      <c r="EV1792" s="11"/>
      <c r="EW1792" s="6">
        <f>SUMIF(EX$284:EX$314,$D1792,EZ$284:EZ$314)</f>
        <v>0</v>
      </c>
      <c r="EX1792" s="9"/>
      <c r="EY1792" s="10"/>
      <c r="EZ1792" s="11"/>
      <c r="FA1792" s="6">
        <f>SUMIF(FB$284:FB$314,$D1792,FD$284:FD$314)</f>
        <v>0</v>
      </c>
      <c r="FB1792" s="9"/>
      <c r="FC1792" s="10"/>
      <c r="FD1792" s="11"/>
      <c r="FE1792" s="6">
        <f>SUMIF(FF$284:FF$314,$D1792,FH$284:FH$314)</f>
        <v>0</v>
      </c>
      <c r="FF1792" s="9"/>
      <c r="FG1792" s="10"/>
      <c r="FH1792" s="11"/>
      <c r="FI1792" s="6">
        <f>SUMIF(FJ$284:FJ$314,$D1792,FL$284:FL$314)</f>
        <v>0</v>
      </c>
      <c r="FJ1792" s="9"/>
      <c r="FK1792" s="10"/>
      <c r="FL1792" s="11"/>
      <c r="FM1792" s="6">
        <f>SUMIF(FN$284:FN$314,$D1792,FP$284:FP$314)</f>
        <v>0</v>
      </c>
      <c r="FN1792" s="9"/>
      <c r="FO1792" s="10"/>
      <c r="FP1792" s="11"/>
      <c r="FQ1792" s="6">
        <f>SUMIF(FR$284:FR$314,$D1792,FT$284:FT$314)</f>
        <v>0</v>
      </c>
      <c r="FR1792" s="9"/>
      <c r="FS1792" s="10"/>
      <c r="FT1792" s="11"/>
      <c r="FU1792" s="6">
        <f>SUMIF(FV$284:FV$314,$D1792,FX$284:FX$314)</f>
        <v>0</v>
      </c>
      <c r="FV1792" s="9"/>
      <c r="FW1792" s="10"/>
      <c r="FX1792" s="11"/>
      <c r="FY1792" s="6">
        <f>SUMIF(FZ$284:FZ$314,$D1792,GB$284:GB$314)</f>
        <v>0</v>
      </c>
      <c r="FZ1792" s="9"/>
      <c r="GA1792" s="10"/>
      <c r="GB1792" s="11"/>
      <c r="GC1792" s="6">
        <f>SUMIF(GD$284:GD$314,$D1792,GF$284:GF$314)</f>
        <v>0</v>
      </c>
      <c r="GD1792" s="9"/>
      <c r="GE1792" s="10"/>
      <c r="GF1792" s="11"/>
      <c r="GG1792" s="6">
        <f>SUMIF(GH$284:GH$314,$D1792,GJ$284:GJ$314)</f>
        <v>0</v>
      </c>
      <c r="GH1792" s="9"/>
      <c r="GI1792" s="10"/>
      <c r="GJ1792" s="11"/>
      <c r="GK1792" s="6">
        <f>SUMIF(GL$284:GL$314,$D1792,GN$284:GN$314)</f>
        <v>0</v>
      </c>
      <c r="GL1792" s="9"/>
      <c r="GM1792" s="10"/>
      <c r="GN1792" s="11"/>
      <c r="GO1792" s="6">
        <f>SUMIF(GP$284:GP$314,$D1792,GR$284:GR$314)</f>
        <v>0</v>
      </c>
      <c r="GP1792" s="9"/>
      <c r="GQ1792" s="10"/>
      <c r="GR1792" s="11"/>
      <c r="GS1792" s="6">
        <f>SUMIF(GT$284:GT$314,$D1792,GV$284:GV$314)</f>
        <v>0</v>
      </c>
      <c r="GT1792" s="9"/>
      <c r="GU1792" s="10"/>
      <c r="GV1792" s="20"/>
      <c r="GW1792" s="19">
        <f t="shared" si="40"/>
        <v>0</v>
      </c>
      <c r="GX1792" s="472"/>
      <c r="GY1792" s="473"/>
    </row>
    <row r="1793" spans="1:207" ht="15.75">
      <c r="A1793" s="244" t="s">
        <v>85</v>
      </c>
      <c r="B1793" s="538"/>
      <c r="C1793" s="287" t="s">
        <v>155</v>
      </c>
      <c r="D1793" s="237" t="s">
        <v>122</v>
      </c>
      <c r="E1793" s="207">
        <f>SUMIF(F$315:F$345,$D1793,H$315:H$345)</f>
        <v>0</v>
      </c>
      <c r="F1793" s="12"/>
      <c r="G1793" s="13"/>
      <c r="H1793" s="14"/>
      <c r="I1793" s="6">
        <f>SUMIF(J$315:J$345,$D1793,L$315:L$345)</f>
        <v>0</v>
      </c>
      <c r="J1793" s="12"/>
      <c r="K1793" s="13"/>
      <c r="L1793" s="14"/>
      <c r="M1793" s="7">
        <f>SUMIF(N$315:N$345,$D1793,P$315:P$345)</f>
        <v>0</v>
      </c>
      <c r="N1793" s="12"/>
      <c r="O1793" s="13"/>
      <c r="P1793" s="14"/>
      <c r="Q1793" s="6">
        <f>SUMIF(R$315:R$345,$D1793,T$315:T$345)</f>
        <v>0</v>
      </c>
      <c r="R1793" s="12"/>
      <c r="S1793" s="13"/>
      <c r="T1793" s="14"/>
      <c r="U1793" s="7">
        <f>SUMIF(V$315:V$345,$D1793,X$315:X$345)</f>
        <v>0</v>
      </c>
      <c r="V1793" s="12"/>
      <c r="W1793" s="13"/>
      <c r="X1793" s="14"/>
      <c r="Y1793" s="6">
        <f>SUMIF(Z$315:Z$345,$D1793,AB$315:AB$345)</f>
        <v>0</v>
      </c>
      <c r="Z1793" s="12"/>
      <c r="AA1793" s="13"/>
      <c r="AB1793" s="14"/>
      <c r="AC1793" s="7">
        <f>SUMIF(AD$315:AD$345,$D1793,AF$315:AF$345)</f>
        <v>0</v>
      </c>
      <c r="AD1793" s="12"/>
      <c r="AE1793" s="13"/>
      <c r="AF1793" s="14"/>
      <c r="AG1793" s="7">
        <f>SUMIF(AH$315:AH$345,$D1793,AJ$315:AJ$345)</f>
        <v>0</v>
      </c>
      <c r="AH1793" s="12"/>
      <c r="AI1793" s="13"/>
      <c r="AJ1793" s="14"/>
      <c r="AK1793" s="7">
        <f>SUMIF(AL$315:AL$345,$D1793,AN$315:AN$345)</f>
        <v>0</v>
      </c>
      <c r="AL1793" s="12"/>
      <c r="AM1793" s="13"/>
      <c r="AN1793" s="14"/>
      <c r="AO1793" s="7">
        <f>SUMIF(AP$315:AP$345,$D1793,AR$315:AR$345)</f>
        <v>0</v>
      </c>
      <c r="AP1793" s="12"/>
      <c r="AQ1793" s="13"/>
      <c r="AR1793" s="14"/>
      <c r="AS1793" s="7">
        <f>SUMIF(AT$315:AT$345,$D1793,AV$315:AV$345)</f>
        <v>0</v>
      </c>
      <c r="AT1793" s="12"/>
      <c r="AU1793" s="13"/>
      <c r="AV1793" s="14"/>
      <c r="AW1793" s="7">
        <f>SUMIF(AX$315:AX$345,$D1793,AZ$315:AZ$345)</f>
        <v>0</v>
      </c>
      <c r="AX1793" s="12"/>
      <c r="AY1793" s="13"/>
      <c r="AZ1793" s="14"/>
      <c r="BA1793" s="7">
        <f>SUMIF(BB$315:BB$345,$D1793,BD$315:BD$345)</f>
        <v>0</v>
      </c>
      <c r="BB1793" s="12"/>
      <c r="BC1793" s="13"/>
      <c r="BD1793" s="14"/>
      <c r="BE1793" s="7">
        <f>SUMIF(BF$315:BF$345,$D1793,BH$315:BH$345)</f>
        <v>0</v>
      </c>
      <c r="BF1793" s="12"/>
      <c r="BG1793" s="13"/>
      <c r="BH1793" s="14"/>
      <c r="BI1793" s="7">
        <f>SUMIF(BJ$315:BJ$345,$D1793,BL$315:BL$345)</f>
        <v>0</v>
      </c>
      <c r="BJ1793" s="12"/>
      <c r="BK1793" s="13"/>
      <c r="BL1793" s="14"/>
      <c r="BM1793" s="7">
        <f>SUMIF(BN$315:BN$345,$D1793,BP$315:BP$345)</f>
        <v>0</v>
      </c>
      <c r="BN1793" s="12"/>
      <c r="BO1793" s="13"/>
      <c r="BP1793" s="14"/>
      <c r="BQ1793" s="7">
        <f>SUMIF(BR$315:BR$345,$D1793,BT$315:BT$345)</f>
        <v>0</v>
      </c>
      <c r="BR1793" s="12"/>
      <c r="BS1793" s="13"/>
      <c r="BT1793" s="14"/>
      <c r="BU1793" s="7">
        <f>SUMIF(BV$315:BV$345,$D1793,BX$315:BX$345)</f>
        <v>0</v>
      </c>
      <c r="BV1793" s="12"/>
      <c r="BW1793" s="13"/>
      <c r="BX1793" s="14"/>
      <c r="BY1793" s="7">
        <f>SUMIF(BZ$315:BZ$345,$D1793,CB$315:CB$345)</f>
        <v>0</v>
      </c>
      <c r="BZ1793" s="12"/>
      <c r="CA1793" s="13"/>
      <c r="CB1793" s="14"/>
      <c r="CC1793" s="7">
        <f>SUMIF(CD$315:CD$345,$D1793,CF$315:CF$345)</f>
        <v>0</v>
      </c>
      <c r="CD1793" s="12"/>
      <c r="CE1793" s="13"/>
      <c r="CF1793" s="14"/>
      <c r="CG1793" s="7">
        <f>SUMIF(CH$315:CH$345,$D1793,CJ$315:CJ$345)</f>
        <v>0</v>
      </c>
      <c r="CH1793" s="12"/>
      <c r="CI1793" s="13"/>
      <c r="CJ1793" s="14"/>
      <c r="CK1793" s="7">
        <f>SUMIF(CL$315:CL$345,$D1793,CN$315:CN$345)</f>
        <v>0</v>
      </c>
      <c r="CL1793" s="12"/>
      <c r="CM1793" s="13"/>
      <c r="CN1793" s="14"/>
      <c r="CO1793" s="7">
        <f>SUMIF(CP$315:CP$345,$D1793,CR$315:CR$345)</f>
        <v>0</v>
      </c>
      <c r="CP1793" s="12"/>
      <c r="CQ1793" s="13"/>
      <c r="CR1793" s="14"/>
      <c r="CS1793" s="7">
        <f>SUMIF(CT$315:CT$345,$D1793,CV$315:CV$345)</f>
        <v>0</v>
      </c>
      <c r="CT1793" s="12"/>
      <c r="CU1793" s="13"/>
      <c r="CV1793" s="14"/>
      <c r="CW1793" s="7">
        <f>SUMIF(CX$315:CX$345,$D1793,CZ$315:CZ$345)</f>
        <v>0</v>
      </c>
      <c r="CX1793" s="12"/>
      <c r="CY1793" s="13"/>
      <c r="CZ1793" s="14"/>
      <c r="DA1793" s="7">
        <f>SUMIF(DB$315:DB$345,$D1793,DD$315:DD$345)</f>
        <v>0</v>
      </c>
      <c r="DB1793" s="12"/>
      <c r="DC1793" s="13"/>
      <c r="DD1793" s="14"/>
      <c r="DE1793" s="7">
        <f>SUMIF(DF$315:DF$345,$D1793,DH$315:DH$345)</f>
        <v>0</v>
      </c>
      <c r="DF1793" s="12"/>
      <c r="DG1793" s="13"/>
      <c r="DH1793" s="14"/>
      <c r="DI1793" s="7">
        <f>SUMIF(DJ$315:DJ$345,$D1793,DL$315:DL$345)</f>
        <v>0</v>
      </c>
      <c r="DJ1793" s="12"/>
      <c r="DK1793" s="13"/>
      <c r="DL1793" s="14"/>
      <c r="DM1793" s="7">
        <f>SUMIF(DN$315:DN$345,$D1793,DP$315:DP$345)</f>
        <v>0</v>
      </c>
      <c r="DN1793" s="12"/>
      <c r="DO1793" s="13"/>
      <c r="DP1793" s="14"/>
      <c r="DQ1793" s="7">
        <f>SUMIF(DR$315:DR$345,$D1793,DT$315:DT$345)</f>
        <v>0</v>
      </c>
      <c r="DR1793" s="12"/>
      <c r="DS1793" s="13"/>
      <c r="DT1793" s="14"/>
      <c r="DU1793" s="7">
        <f>SUMIF(DV$315:DV$345,$D1793,DX$315:DX$345)</f>
        <v>0</v>
      </c>
      <c r="DV1793" s="12"/>
      <c r="DW1793" s="13"/>
      <c r="DX1793" s="14"/>
      <c r="DY1793" s="7">
        <f>SUMIF(DZ$315:DZ$345,$D1793,EB$315:EB$345)</f>
        <v>0</v>
      </c>
      <c r="DZ1793" s="12"/>
      <c r="EA1793" s="13"/>
      <c r="EB1793" s="14"/>
      <c r="EC1793" s="7">
        <f>SUMIF(ED$315:ED$345,$D1793,EF$315:EF$345)</f>
        <v>0</v>
      </c>
      <c r="ED1793" s="12"/>
      <c r="EE1793" s="13"/>
      <c r="EF1793" s="14"/>
      <c r="EG1793" s="7">
        <f>SUMIF(EH$315:EH$345,$D1793,EJ$315:EJ$345)</f>
        <v>0</v>
      </c>
      <c r="EH1793" s="12"/>
      <c r="EI1793" s="13"/>
      <c r="EJ1793" s="14"/>
      <c r="EK1793" s="7">
        <f>SUMIF(EL$315:EL$345,$D1793,EN$315:EN$345)</f>
        <v>0</v>
      </c>
      <c r="EL1793" s="12"/>
      <c r="EM1793" s="13"/>
      <c r="EN1793" s="14"/>
      <c r="EO1793" s="7">
        <f>SUMIF(EP$315:EP$345,$D1793,ER$315:ER$345)</f>
        <v>0</v>
      </c>
      <c r="EP1793" s="12"/>
      <c r="EQ1793" s="13"/>
      <c r="ER1793" s="14"/>
      <c r="ES1793" s="7">
        <f>SUMIF(ET$315:ET$345,$D1793,EV$315:EV$345)</f>
        <v>0</v>
      </c>
      <c r="ET1793" s="12"/>
      <c r="EU1793" s="13"/>
      <c r="EV1793" s="14"/>
      <c r="EW1793" s="7">
        <f>SUMIF(EX$315:EX$345,$D1793,EZ$315:EZ$345)</f>
        <v>0</v>
      </c>
      <c r="EX1793" s="12"/>
      <c r="EY1793" s="13"/>
      <c r="EZ1793" s="14"/>
      <c r="FA1793" s="7">
        <f>SUMIF(FB$315:FB$345,$D1793,FD$315:FD$345)</f>
        <v>0</v>
      </c>
      <c r="FB1793" s="12"/>
      <c r="FC1793" s="13"/>
      <c r="FD1793" s="14"/>
      <c r="FE1793" s="7">
        <f>SUMIF(FF$315:FF$345,$D1793,FH$315:FH$345)</f>
        <v>0</v>
      </c>
      <c r="FF1793" s="12"/>
      <c r="FG1793" s="13"/>
      <c r="FH1793" s="14"/>
      <c r="FI1793" s="7">
        <f>SUMIF(FJ$315:FJ$345,$D1793,FL$315:FL$345)</f>
        <v>0</v>
      </c>
      <c r="FJ1793" s="12"/>
      <c r="FK1793" s="13"/>
      <c r="FL1793" s="14"/>
      <c r="FM1793" s="7">
        <f>SUMIF(FN$315:FN$345,$D1793,FP$315:FP$345)</f>
        <v>0</v>
      </c>
      <c r="FN1793" s="12"/>
      <c r="FO1793" s="13"/>
      <c r="FP1793" s="14"/>
      <c r="FQ1793" s="7">
        <f>SUMIF(FR$315:FR$345,$D1793,FT$315:FT$345)</f>
        <v>0</v>
      </c>
      <c r="FR1793" s="12"/>
      <c r="FS1793" s="13"/>
      <c r="FT1793" s="14"/>
      <c r="FU1793" s="7">
        <f>SUMIF(FV$315:FV$345,$D1793,FX$315:FX$345)</f>
        <v>0</v>
      </c>
      <c r="FV1793" s="12"/>
      <c r="FW1793" s="13"/>
      <c r="FX1793" s="14"/>
      <c r="FY1793" s="7">
        <f>SUMIF(FZ$315:FZ$345,$D1793,GB$315:GB$345)</f>
        <v>0</v>
      </c>
      <c r="FZ1793" s="12"/>
      <c r="GA1793" s="13"/>
      <c r="GB1793" s="14"/>
      <c r="GC1793" s="7">
        <f>SUMIF(GD$315:GD$345,$D1793,GF$315:GF$345)</f>
        <v>0</v>
      </c>
      <c r="GD1793" s="12"/>
      <c r="GE1793" s="13"/>
      <c r="GF1793" s="14"/>
      <c r="GG1793" s="7">
        <f>SUMIF(GH$315:GH$345,$D1793,GJ$315:GJ$345)</f>
        <v>0</v>
      </c>
      <c r="GH1793" s="12"/>
      <c r="GI1793" s="13"/>
      <c r="GJ1793" s="14"/>
      <c r="GK1793" s="7">
        <f>SUMIF(GL$315:GL$345,$D1793,GN$315:GN$345)</f>
        <v>0</v>
      </c>
      <c r="GL1793" s="12"/>
      <c r="GM1793" s="13"/>
      <c r="GN1793" s="14"/>
      <c r="GO1793" s="7">
        <f>SUMIF(GP$315:GP$345,$D1793,GR$315:GR$345)</f>
        <v>0</v>
      </c>
      <c r="GP1793" s="12"/>
      <c r="GQ1793" s="13"/>
      <c r="GR1793" s="14"/>
      <c r="GS1793" s="7">
        <f>SUMIF(GT$315:GT$345,$D1793,GV$315:GV$345)</f>
        <v>0</v>
      </c>
      <c r="GT1793" s="12"/>
      <c r="GU1793" s="13"/>
      <c r="GV1793" s="21"/>
      <c r="GW1793" s="19">
        <f t="shared" si="40"/>
        <v>0</v>
      </c>
      <c r="GX1793" s="472"/>
      <c r="GY1793" s="473"/>
    </row>
    <row r="1794" spans="1:207" ht="16.5" thickBot="1">
      <c r="A1794" s="244" t="s">
        <v>86</v>
      </c>
      <c r="B1794" s="539"/>
      <c r="C1794" s="288" t="s">
        <v>155</v>
      </c>
      <c r="D1794" s="239" t="s">
        <v>122</v>
      </c>
      <c r="E1794" s="206">
        <f>SUMIF(F$346:F$376,$D1794,H$346:H$376)</f>
        <v>0</v>
      </c>
      <c r="F1794" s="15"/>
      <c r="G1794" s="16"/>
      <c r="H1794" s="16"/>
      <c r="I1794" s="6">
        <f>SUMIF(J$346:J$376,$D1794,L$346:L$376)</f>
        <v>0</v>
      </c>
      <c r="J1794" s="15"/>
      <c r="K1794" s="16"/>
      <c r="L1794" s="16"/>
      <c r="M1794" s="8">
        <f>SUMIF(N$346:N$376,$D1794,P$346:P$376)</f>
        <v>0</v>
      </c>
      <c r="N1794" s="15"/>
      <c r="O1794" s="16"/>
      <c r="P1794" s="16"/>
      <c r="Q1794" s="6">
        <f>SUMIF(R$346:R$376,$D1794,T$346:T$376)</f>
        <v>0</v>
      </c>
      <c r="R1794" s="15"/>
      <c r="S1794" s="16"/>
      <c r="T1794" s="16"/>
      <c r="U1794" s="8">
        <f>SUMIF(V$346:V$376,$D1794,X$346:X$376)</f>
        <v>0</v>
      </c>
      <c r="V1794" s="15"/>
      <c r="W1794" s="16"/>
      <c r="X1794" s="16"/>
      <c r="Y1794" s="6">
        <f>SUMIF(Z$346:Z$376,$D1794,AB$346:AB$376)</f>
        <v>0</v>
      </c>
      <c r="Z1794" s="15"/>
      <c r="AA1794" s="16"/>
      <c r="AB1794" s="16"/>
      <c r="AC1794" s="8">
        <f>SUMIF(AD$346:AD$376,$D1794,AF$346:AF$376)</f>
        <v>0</v>
      </c>
      <c r="AD1794" s="15"/>
      <c r="AE1794" s="16"/>
      <c r="AF1794" s="16"/>
      <c r="AG1794" s="8">
        <f>SUMIF(AH$346:AH$376,$D1794,AJ$346:AJ$376)</f>
        <v>0</v>
      </c>
      <c r="AH1794" s="15"/>
      <c r="AI1794" s="16"/>
      <c r="AJ1794" s="16"/>
      <c r="AK1794" s="8">
        <f>SUMIF(AL$346:AL$376,$D1794,AN$346:AN$376)</f>
        <v>0</v>
      </c>
      <c r="AL1794" s="15"/>
      <c r="AM1794" s="16"/>
      <c r="AN1794" s="16"/>
      <c r="AO1794" s="8">
        <f>SUMIF(AP$346:AP$376,$D1794,AR$346:AR$376)</f>
        <v>0</v>
      </c>
      <c r="AP1794" s="15"/>
      <c r="AQ1794" s="16"/>
      <c r="AR1794" s="16"/>
      <c r="AS1794" s="8">
        <f>SUMIF(AT$346:AT$376,$D1794,AV$346:AV$376)</f>
        <v>0</v>
      </c>
      <c r="AT1794" s="15"/>
      <c r="AU1794" s="16"/>
      <c r="AV1794" s="16"/>
      <c r="AW1794" s="8">
        <f>SUMIF(AX$346:AX$376,$D1794,AZ$346:AZ$376)</f>
        <v>0</v>
      </c>
      <c r="AX1794" s="15"/>
      <c r="AY1794" s="16"/>
      <c r="AZ1794" s="16"/>
      <c r="BA1794" s="8">
        <f>SUMIF(BB$346:BB$376,$D1794,BD$346:BD$376)</f>
        <v>0</v>
      </c>
      <c r="BB1794" s="15"/>
      <c r="BC1794" s="16"/>
      <c r="BD1794" s="16"/>
      <c r="BE1794" s="8">
        <f>SUMIF(BF$346:BF$376,$D1794,BH$346:BH$376)</f>
        <v>0</v>
      </c>
      <c r="BF1794" s="15"/>
      <c r="BG1794" s="16"/>
      <c r="BH1794" s="16"/>
      <c r="BI1794" s="8">
        <f>SUMIF(BJ$346:BJ$376,$D1794,BL$346:BL$376)</f>
        <v>0</v>
      </c>
      <c r="BJ1794" s="15"/>
      <c r="BK1794" s="16"/>
      <c r="BL1794" s="16"/>
      <c r="BM1794" s="8">
        <f>SUMIF(BN$346:BN$376,$D1794,BP$346:BP$376)</f>
        <v>0</v>
      </c>
      <c r="BN1794" s="15"/>
      <c r="BO1794" s="16"/>
      <c r="BP1794" s="16"/>
      <c r="BQ1794" s="8">
        <f>SUMIF(BR$346:BR$376,$D1794,BT$346:BT$376)</f>
        <v>0</v>
      </c>
      <c r="BR1794" s="15"/>
      <c r="BS1794" s="16"/>
      <c r="BT1794" s="16"/>
      <c r="BU1794" s="8">
        <f>SUMIF(BV$346:BV$376,$D1794,BX$346:BX$376)</f>
        <v>0</v>
      </c>
      <c r="BV1794" s="15"/>
      <c r="BW1794" s="16"/>
      <c r="BX1794" s="16"/>
      <c r="BY1794" s="8">
        <f>SUMIF(BZ$346:BZ$376,$D1794,CB$346:CB$376)</f>
        <v>0</v>
      </c>
      <c r="BZ1794" s="15"/>
      <c r="CA1794" s="16"/>
      <c r="CB1794" s="16"/>
      <c r="CC1794" s="8">
        <f>SUMIF(CD$346:CD$376,$D1794,CF$346:CF$376)</f>
        <v>0</v>
      </c>
      <c r="CD1794" s="15"/>
      <c r="CE1794" s="16"/>
      <c r="CF1794" s="16"/>
      <c r="CG1794" s="8">
        <f>SUMIF(CH$346:CH$376,$D1794,CJ$346:CJ$376)</f>
        <v>0</v>
      </c>
      <c r="CH1794" s="15"/>
      <c r="CI1794" s="16"/>
      <c r="CJ1794" s="16"/>
      <c r="CK1794" s="8">
        <f>SUMIF(CL$346:CL$376,$D1794,CN$346:CN$376)</f>
        <v>0</v>
      </c>
      <c r="CL1794" s="15"/>
      <c r="CM1794" s="16"/>
      <c r="CN1794" s="16"/>
      <c r="CO1794" s="8">
        <f>SUMIF(CP$346:CP$376,$D1794,CR$346:CR$376)</f>
        <v>0</v>
      </c>
      <c r="CP1794" s="15"/>
      <c r="CQ1794" s="16"/>
      <c r="CR1794" s="16"/>
      <c r="CS1794" s="8">
        <f>SUMIF(CT$346:CT$376,$D1794,CV$346:CV$376)</f>
        <v>0</v>
      </c>
      <c r="CT1794" s="15"/>
      <c r="CU1794" s="16"/>
      <c r="CV1794" s="16"/>
      <c r="CW1794" s="8">
        <f>SUMIF(CX$346:CX$376,$D1794,CZ$346:CZ$376)</f>
        <v>0</v>
      </c>
      <c r="CX1794" s="15"/>
      <c r="CY1794" s="16"/>
      <c r="CZ1794" s="16"/>
      <c r="DA1794" s="8">
        <f>SUMIF(DB$346:DB$376,$D1794,DD$346:DD$376)</f>
        <v>0</v>
      </c>
      <c r="DB1794" s="15"/>
      <c r="DC1794" s="16"/>
      <c r="DD1794" s="16"/>
      <c r="DE1794" s="8">
        <f>SUMIF(DF$346:DF$376,$D1794,DH$346:DH$376)</f>
        <v>0</v>
      </c>
      <c r="DF1794" s="15"/>
      <c r="DG1794" s="16"/>
      <c r="DH1794" s="16"/>
      <c r="DI1794" s="8">
        <f>SUMIF(DJ$346:DJ$376,$D1794,DL$346:DL$376)</f>
        <v>0</v>
      </c>
      <c r="DJ1794" s="15"/>
      <c r="DK1794" s="16"/>
      <c r="DL1794" s="16"/>
      <c r="DM1794" s="8">
        <f>SUMIF(DN$346:DN$376,$D1794,DP$346:DP$376)</f>
        <v>0</v>
      </c>
      <c r="DN1794" s="15"/>
      <c r="DO1794" s="16"/>
      <c r="DP1794" s="16"/>
      <c r="DQ1794" s="8">
        <f>SUMIF(DR$346:DR$376,$D1794,DT$346:DT$376)</f>
        <v>0</v>
      </c>
      <c r="DR1794" s="15"/>
      <c r="DS1794" s="16"/>
      <c r="DT1794" s="16"/>
      <c r="DU1794" s="8">
        <f>SUMIF(DV$346:DV$376,$D1794,DX$346:DX$376)</f>
        <v>0</v>
      </c>
      <c r="DV1794" s="15"/>
      <c r="DW1794" s="16"/>
      <c r="DX1794" s="16"/>
      <c r="DY1794" s="8">
        <f>SUMIF(DZ$346:DZ$376,$D1794,EB$346:EB$376)</f>
        <v>0</v>
      </c>
      <c r="DZ1794" s="15"/>
      <c r="EA1794" s="16"/>
      <c r="EB1794" s="16"/>
      <c r="EC1794" s="8">
        <f>SUMIF(ED$346:ED$376,$D1794,EF$346:EF$376)</f>
        <v>0</v>
      </c>
      <c r="ED1794" s="15"/>
      <c r="EE1794" s="16"/>
      <c r="EF1794" s="16"/>
      <c r="EG1794" s="8">
        <f>SUMIF(EH$346:EH$376,$D1794,EJ$346:EJ$376)</f>
        <v>0</v>
      </c>
      <c r="EH1794" s="15"/>
      <c r="EI1794" s="16"/>
      <c r="EJ1794" s="16"/>
      <c r="EK1794" s="8">
        <f>SUMIF(EL$346:EL$376,$D1794,EN$346:EN$376)</f>
        <v>0</v>
      </c>
      <c r="EL1794" s="15"/>
      <c r="EM1794" s="16"/>
      <c r="EN1794" s="16"/>
      <c r="EO1794" s="8">
        <f>SUMIF(EP$346:EP$376,$D1794,ER$346:ER$376)</f>
        <v>0</v>
      </c>
      <c r="EP1794" s="15"/>
      <c r="EQ1794" s="16"/>
      <c r="ER1794" s="16"/>
      <c r="ES1794" s="8">
        <f>SUMIF(ET$346:ET$376,$D1794,EV$346:EV$376)</f>
        <v>0</v>
      </c>
      <c r="ET1794" s="15"/>
      <c r="EU1794" s="16"/>
      <c r="EV1794" s="16"/>
      <c r="EW1794" s="8">
        <f>SUMIF(EX$346:EX$376,$D1794,EZ$346:EZ$376)</f>
        <v>0</v>
      </c>
      <c r="EX1794" s="15"/>
      <c r="EY1794" s="16"/>
      <c r="EZ1794" s="16"/>
      <c r="FA1794" s="8">
        <f>SUMIF(FB$346:FB$376,$D1794,FD$346:FD$376)</f>
        <v>0</v>
      </c>
      <c r="FB1794" s="15"/>
      <c r="FC1794" s="16"/>
      <c r="FD1794" s="16"/>
      <c r="FE1794" s="8">
        <f>SUMIF(FF$346:FF$376,$D1794,FH$346:FH$376)</f>
        <v>0</v>
      </c>
      <c r="FF1794" s="15"/>
      <c r="FG1794" s="16"/>
      <c r="FH1794" s="16"/>
      <c r="FI1794" s="8">
        <f>SUMIF(FJ$346:FJ$376,$D1794,FL$346:FL$376)</f>
        <v>0</v>
      </c>
      <c r="FJ1794" s="15"/>
      <c r="FK1794" s="16"/>
      <c r="FL1794" s="16"/>
      <c r="FM1794" s="8">
        <f>SUMIF(FN$346:FN$376,$D1794,FP$346:FP$376)</f>
        <v>0</v>
      </c>
      <c r="FN1794" s="15"/>
      <c r="FO1794" s="16"/>
      <c r="FP1794" s="16"/>
      <c r="FQ1794" s="8">
        <f>SUMIF(FR$346:FR$376,$D1794,FT$346:FT$376)</f>
        <v>0</v>
      </c>
      <c r="FR1794" s="15"/>
      <c r="FS1794" s="16"/>
      <c r="FT1794" s="16"/>
      <c r="FU1794" s="8">
        <f>SUMIF(FV$346:FV$376,$D1794,FX$346:FX$376)</f>
        <v>0</v>
      </c>
      <c r="FV1794" s="15"/>
      <c r="FW1794" s="16"/>
      <c r="FX1794" s="16"/>
      <c r="FY1794" s="8">
        <f>SUMIF(FZ$346:FZ$376,$D1794,GB$346:GB$376)</f>
        <v>0</v>
      </c>
      <c r="FZ1794" s="15"/>
      <c r="GA1794" s="16"/>
      <c r="GB1794" s="16"/>
      <c r="GC1794" s="8">
        <f>SUMIF(GD$346:GD$376,$D1794,GF$346:GF$376)</f>
        <v>0</v>
      </c>
      <c r="GD1794" s="15"/>
      <c r="GE1794" s="16"/>
      <c r="GF1794" s="16"/>
      <c r="GG1794" s="8">
        <f>SUMIF(GH$346:GH$376,$D1794,GJ$346:GJ$376)</f>
        <v>0</v>
      </c>
      <c r="GH1794" s="15"/>
      <c r="GI1794" s="16"/>
      <c r="GJ1794" s="16"/>
      <c r="GK1794" s="8">
        <f>SUMIF(GL$346:GL$376,$D1794,GN$346:GN$376)</f>
        <v>0</v>
      </c>
      <c r="GL1794" s="15"/>
      <c r="GM1794" s="16"/>
      <c r="GN1794" s="16"/>
      <c r="GO1794" s="8">
        <f>SUMIF(GP$346:GP$376,$D1794,GR$346:GR$376)</f>
        <v>0</v>
      </c>
      <c r="GP1794" s="15"/>
      <c r="GQ1794" s="16"/>
      <c r="GR1794" s="16"/>
      <c r="GS1794" s="8">
        <f>SUMIF(GT$346:GT$376,$D1794,GV$346:GV$376)</f>
        <v>0</v>
      </c>
      <c r="GT1794" s="15"/>
      <c r="GU1794" s="16"/>
      <c r="GV1794" s="22"/>
      <c r="GW1794" s="19">
        <f t="shared" si="40"/>
        <v>0</v>
      </c>
      <c r="GX1794" s="472"/>
      <c r="GY1794" s="473"/>
    </row>
    <row r="1795" spans="1:207" ht="15.75">
      <c r="A1795" s="244" t="s">
        <v>75</v>
      </c>
      <c r="B1795" s="483" t="s">
        <v>423</v>
      </c>
      <c r="C1795" s="286" t="s">
        <v>147</v>
      </c>
      <c r="D1795" s="235" t="s">
        <v>123</v>
      </c>
      <c r="E1795" s="206">
        <f>SUMIF(F$5:F$35,$D1795,H$5:H$35)</f>
        <v>0</v>
      </c>
      <c r="F1795" s="9"/>
      <c r="G1795" s="10"/>
      <c r="H1795" s="11"/>
      <c r="I1795" s="6">
        <f>SUMIF(J$5:J$35,$D1795,L$5:L$35)</f>
        <v>0</v>
      </c>
      <c r="J1795" s="9"/>
      <c r="K1795" s="10"/>
      <c r="L1795" s="11"/>
      <c r="M1795" s="6">
        <f>SUMIF(N$5:N$35,$D1795,P$5:P$35)</f>
        <v>0</v>
      </c>
      <c r="N1795" s="9"/>
      <c r="O1795" s="10"/>
      <c r="P1795" s="11"/>
      <c r="Q1795" s="6">
        <f>SUMIF(R$5:R$35,$D1795,T$5:T$35)</f>
        <v>0</v>
      </c>
      <c r="R1795" s="9"/>
      <c r="S1795" s="10"/>
      <c r="T1795" s="11"/>
      <c r="U1795" s="6">
        <f>SUMIF(V$5:V$35,$D1795,X$5:X$35)</f>
        <v>0</v>
      </c>
      <c r="V1795" s="9"/>
      <c r="W1795" s="10"/>
      <c r="X1795" s="11"/>
      <c r="Y1795" s="6">
        <f>SUMIF(Z$5:Z$35,$D1795,AB$5:AB$35)</f>
        <v>0</v>
      </c>
      <c r="Z1795" s="9"/>
      <c r="AA1795" s="10"/>
      <c r="AB1795" s="11"/>
      <c r="AC1795" s="6">
        <f>SUMIF(AD$5:AD$35,$D1795,AF$5:AF$35)</f>
        <v>0</v>
      </c>
      <c r="AD1795" s="9"/>
      <c r="AE1795" s="10"/>
      <c r="AF1795" s="11"/>
      <c r="AG1795" s="6">
        <f>SUMIF(AH$5:AH$35,$D1795,AJ$5:AJ$35)</f>
        <v>0</v>
      </c>
      <c r="AH1795" s="9"/>
      <c r="AI1795" s="10"/>
      <c r="AJ1795" s="11"/>
      <c r="AK1795" s="6">
        <f>SUMIF(AL$5:AL$35,$D1795,AN$5:AN$35)</f>
        <v>0</v>
      </c>
      <c r="AL1795" s="9"/>
      <c r="AM1795" s="10"/>
      <c r="AN1795" s="11"/>
      <c r="AO1795" s="6">
        <f>SUMIF(AP$5:AP$35,$D1795,AR$5:AR$35)</f>
        <v>0</v>
      </c>
      <c r="AP1795" s="9"/>
      <c r="AQ1795" s="10"/>
      <c r="AR1795" s="11"/>
      <c r="AS1795" s="6">
        <f>SUMIF(AT$5:AT$35,$D1795,AV$5:AV$35)</f>
        <v>0</v>
      </c>
      <c r="AT1795" s="9"/>
      <c r="AU1795" s="10"/>
      <c r="AV1795" s="11"/>
      <c r="AW1795" s="6">
        <f>SUMIF(AX$5:AX$35,$D1795,AZ$5:AZ$35)</f>
        <v>0</v>
      </c>
      <c r="AX1795" s="9"/>
      <c r="AY1795" s="10"/>
      <c r="AZ1795" s="11"/>
      <c r="BA1795" s="6">
        <f>SUMIF(BB$5:BB$35,$D1795,BD$5:BD$35)</f>
        <v>0</v>
      </c>
      <c r="BB1795" s="9"/>
      <c r="BC1795" s="10"/>
      <c r="BD1795" s="11"/>
      <c r="BE1795" s="6">
        <f>SUMIF(BF$5:BF$35,$D1795,BH$5:BH$35)</f>
        <v>0</v>
      </c>
      <c r="BF1795" s="9"/>
      <c r="BG1795" s="10"/>
      <c r="BH1795" s="11"/>
      <c r="BI1795" s="6">
        <f>SUMIF(BJ$5:BJ$35,$D1795,BL$5:BL$35)</f>
        <v>0</v>
      </c>
      <c r="BJ1795" s="9"/>
      <c r="BK1795" s="10"/>
      <c r="BL1795" s="11"/>
      <c r="BM1795" s="6">
        <f>SUMIF(BN$5:BN$35,$D1795,BP$5:BP$35)</f>
        <v>0</v>
      </c>
      <c r="BN1795" s="9"/>
      <c r="BO1795" s="10"/>
      <c r="BP1795" s="11"/>
      <c r="BQ1795" s="6">
        <f>SUMIF(BR$5:BR$35,$D1795,BT$5:BT$35)</f>
        <v>0</v>
      </c>
      <c r="BR1795" s="9"/>
      <c r="BS1795" s="10"/>
      <c r="BT1795" s="11"/>
      <c r="BU1795" s="6">
        <f>SUMIF(BV$5:BV$35,$D1795,BX$5:BX$35)</f>
        <v>0</v>
      </c>
      <c r="BV1795" s="9"/>
      <c r="BW1795" s="10"/>
      <c r="BX1795" s="11"/>
      <c r="BY1795" s="6">
        <f>SUMIF(BZ$5:BZ$35,$D1795,CB$5:CB$35)</f>
        <v>0</v>
      </c>
      <c r="BZ1795" s="9"/>
      <c r="CA1795" s="10"/>
      <c r="CB1795" s="11"/>
      <c r="CC1795" s="6">
        <f>SUMIF(CD$5:CD$35,$D1795,CF$5:CF$35)</f>
        <v>0</v>
      </c>
      <c r="CD1795" s="9"/>
      <c r="CE1795" s="10"/>
      <c r="CF1795" s="11"/>
      <c r="CG1795" s="6">
        <f>SUMIF(CH$5:CH$35,$D1795,CJ$5:CJ$35)</f>
        <v>0</v>
      </c>
      <c r="CH1795" s="9"/>
      <c r="CI1795" s="10"/>
      <c r="CJ1795" s="11"/>
      <c r="CK1795" s="6">
        <f>SUMIF(CL$5:CL$35,$D1795,CN$5:CN$35)</f>
        <v>0</v>
      </c>
      <c r="CL1795" s="9"/>
      <c r="CM1795" s="10"/>
      <c r="CN1795" s="11"/>
      <c r="CO1795" s="6">
        <f>SUMIF(CP$5:CP$35,$D1795,CR$5:CR$35)</f>
        <v>0</v>
      </c>
      <c r="CP1795" s="9"/>
      <c r="CQ1795" s="10"/>
      <c r="CR1795" s="11"/>
      <c r="CS1795" s="6">
        <f>SUMIF(CT$5:CT$35,$D1795,CV$5:CV$35)</f>
        <v>0</v>
      </c>
      <c r="CT1795" s="9"/>
      <c r="CU1795" s="10"/>
      <c r="CV1795" s="11"/>
      <c r="CW1795" s="6">
        <f>SUMIF(CX$5:CX$35,$D1795,CZ$5:CZ$35)</f>
        <v>0</v>
      </c>
      <c r="CX1795" s="9"/>
      <c r="CY1795" s="10"/>
      <c r="CZ1795" s="11"/>
      <c r="DA1795" s="6">
        <f>SUMIF(DB$5:DB$35,$D1795,DD$5:DD$35)</f>
        <v>0</v>
      </c>
      <c r="DB1795" s="9"/>
      <c r="DC1795" s="10"/>
      <c r="DD1795" s="11"/>
      <c r="DE1795" s="6">
        <f>SUMIF(DF$5:DF$35,$D1795,DH$5:DH$35)</f>
        <v>0</v>
      </c>
      <c r="DF1795" s="9"/>
      <c r="DG1795" s="10"/>
      <c r="DH1795" s="11"/>
      <c r="DI1795" s="6">
        <f>SUMIF(DJ$5:DJ$35,$D1795,DL$5:DL$35)</f>
        <v>0</v>
      </c>
      <c r="DJ1795" s="9"/>
      <c r="DK1795" s="10"/>
      <c r="DL1795" s="11"/>
      <c r="DM1795" s="6">
        <f>SUMIF(DN$5:DN$35,$D1795,DP$5:DP$35)</f>
        <v>0</v>
      </c>
      <c r="DN1795" s="9"/>
      <c r="DO1795" s="10"/>
      <c r="DP1795" s="11"/>
      <c r="DQ1795" s="6">
        <f>SUMIF(DR$5:DR$35,$D1795,DT$5:DT$35)</f>
        <v>0</v>
      </c>
      <c r="DR1795" s="9"/>
      <c r="DS1795" s="10"/>
      <c r="DT1795" s="11"/>
      <c r="DU1795" s="6">
        <f>SUMIF(DV$5:DV$35,$D1795,DX$5:DX$35)</f>
        <v>0</v>
      </c>
      <c r="DV1795" s="9"/>
      <c r="DW1795" s="10"/>
      <c r="DX1795" s="11"/>
      <c r="DY1795" s="6">
        <f>SUMIF(DZ$5:DZ$35,$D1795,EB$5:EB$35)</f>
        <v>0</v>
      </c>
      <c r="DZ1795" s="9"/>
      <c r="EA1795" s="10"/>
      <c r="EB1795" s="11"/>
      <c r="EC1795" s="6">
        <f>SUMIF(ED$5:ED$35,$D1795,EF$5:EF$35)</f>
        <v>0</v>
      </c>
      <c r="ED1795" s="9"/>
      <c r="EE1795" s="10"/>
      <c r="EF1795" s="11"/>
      <c r="EG1795" s="6">
        <f>SUMIF(EH$5:EH$35,$D1795,EJ$5:EJ$35)</f>
        <v>0</v>
      </c>
      <c r="EH1795" s="9"/>
      <c r="EI1795" s="10"/>
      <c r="EJ1795" s="11"/>
      <c r="EK1795" s="6">
        <f>SUMIF(EL$5:EL$35,$D1795,EN$5:EN$35)</f>
        <v>0</v>
      </c>
      <c r="EL1795" s="9"/>
      <c r="EM1795" s="10"/>
      <c r="EN1795" s="11"/>
      <c r="EO1795" s="6">
        <f>SUMIF(EP$5:EP$35,$D1795,ER$5:ER$35)</f>
        <v>0</v>
      </c>
      <c r="EP1795" s="9"/>
      <c r="EQ1795" s="10"/>
      <c r="ER1795" s="11"/>
      <c r="ES1795" s="6">
        <f>SUMIF(ET$5:ET$35,$D1795,EV$5:EV$35)</f>
        <v>0</v>
      </c>
      <c r="ET1795" s="9"/>
      <c r="EU1795" s="10"/>
      <c r="EV1795" s="11"/>
      <c r="EW1795" s="6">
        <f>SUMIF(EX$5:EX$35,$D1795,EZ$5:EZ$35)</f>
        <v>0</v>
      </c>
      <c r="EX1795" s="9"/>
      <c r="EY1795" s="10"/>
      <c r="EZ1795" s="11"/>
      <c r="FA1795" s="6">
        <f>SUMIF(FB$5:FB$35,$D1795,FD$5:FD$35)</f>
        <v>0</v>
      </c>
      <c r="FB1795" s="9"/>
      <c r="FC1795" s="10"/>
      <c r="FD1795" s="11"/>
      <c r="FE1795" s="6">
        <f>SUMIF(FF$5:FF$35,$D1795,FH$5:FH$35)</f>
        <v>0</v>
      </c>
      <c r="FF1795" s="9"/>
      <c r="FG1795" s="10"/>
      <c r="FH1795" s="11"/>
      <c r="FI1795" s="6">
        <f>SUMIF(FJ$5:FJ$35,$D1795,FL$5:FL$35)</f>
        <v>0</v>
      </c>
      <c r="FJ1795" s="9"/>
      <c r="FK1795" s="10"/>
      <c r="FL1795" s="11"/>
      <c r="FM1795" s="6">
        <f>SUMIF(FN$5:FN$35,$D1795,FP$5:FP$35)</f>
        <v>0</v>
      </c>
      <c r="FN1795" s="9"/>
      <c r="FO1795" s="10"/>
      <c r="FP1795" s="11"/>
      <c r="FQ1795" s="6">
        <f>SUMIF(FR$5:FR$35,$D1795,FT$5:FT$35)</f>
        <v>0</v>
      </c>
      <c r="FR1795" s="9"/>
      <c r="FS1795" s="10"/>
      <c r="FT1795" s="11"/>
      <c r="FU1795" s="6">
        <f>SUMIF(FV$5:FV$35,$D1795,FX$5:FX$35)</f>
        <v>0</v>
      </c>
      <c r="FV1795" s="9"/>
      <c r="FW1795" s="10"/>
      <c r="FX1795" s="11"/>
      <c r="FY1795" s="6">
        <f>SUMIF(FZ$5:FZ$35,$D1795,GB$5:GB$35)</f>
        <v>0</v>
      </c>
      <c r="FZ1795" s="9"/>
      <c r="GA1795" s="10"/>
      <c r="GB1795" s="11"/>
      <c r="GC1795" s="6">
        <f>SUMIF(GD$5:GD$35,$D1795,GF$5:GF$35)</f>
        <v>0</v>
      </c>
      <c r="GD1795" s="9"/>
      <c r="GE1795" s="10"/>
      <c r="GF1795" s="11"/>
      <c r="GG1795" s="6">
        <f>SUMIF(GH$5:GH$35,$D1795,GJ$5:GJ$35)</f>
        <v>0</v>
      </c>
      <c r="GH1795" s="9"/>
      <c r="GI1795" s="10"/>
      <c r="GJ1795" s="11"/>
      <c r="GK1795" s="6">
        <f>SUMIF(GL$5:GL$35,$D1795,GN$5:GN$35)</f>
        <v>0</v>
      </c>
      <c r="GL1795" s="9"/>
      <c r="GM1795" s="10"/>
      <c r="GN1795" s="11"/>
      <c r="GO1795" s="6">
        <f>SUMIF(GP$5:GP$35,$D1795,GR$5:GR$35)</f>
        <v>0</v>
      </c>
      <c r="GP1795" s="9"/>
      <c r="GQ1795" s="10"/>
      <c r="GR1795" s="11"/>
      <c r="GS1795" s="6">
        <f>SUMIF(GT$5:GT$35,$D1795,GV$5:GV$35)</f>
        <v>0</v>
      </c>
      <c r="GT1795" s="9"/>
      <c r="GU1795" s="10"/>
      <c r="GV1795" s="20"/>
      <c r="GW1795" s="19">
        <f t="shared" si="40"/>
        <v>0</v>
      </c>
      <c r="GX1795" s="472">
        <f>SUM(GW1795:GW1806)</f>
        <v>0</v>
      </c>
      <c r="GY1795" s="473" t="str">
        <f>D1795</f>
        <v>FDSYRC19</v>
      </c>
    </row>
    <row r="1796" spans="1:207" ht="15.75">
      <c r="A1796" s="244" t="s">
        <v>76</v>
      </c>
      <c r="B1796" s="538"/>
      <c r="C1796" s="287" t="s">
        <v>147</v>
      </c>
      <c r="D1796" s="237" t="s">
        <v>123</v>
      </c>
      <c r="E1796" s="206">
        <f>SUMIF(F$36:F$66,$D1796,H$36:H$66)</f>
        <v>0</v>
      </c>
      <c r="F1796" s="9"/>
      <c r="G1796" s="10"/>
      <c r="H1796" s="11"/>
      <c r="I1796" s="6">
        <f>SUMIF(J$36:J$66,$D1796,L$36:L$66)</f>
        <v>0</v>
      </c>
      <c r="J1796" s="9"/>
      <c r="K1796" s="10"/>
      <c r="L1796" s="11"/>
      <c r="M1796" s="6">
        <f>SUMIF(N$36:N$66,$D1796,P$36:P$66)</f>
        <v>0</v>
      </c>
      <c r="N1796" s="9"/>
      <c r="O1796" s="10"/>
      <c r="P1796" s="11"/>
      <c r="Q1796" s="6">
        <f>SUMIF(R$36:R$66,$D1796,T$36:T$66)</f>
        <v>0</v>
      </c>
      <c r="R1796" s="9"/>
      <c r="S1796" s="10"/>
      <c r="T1796" s="11"/>
      <c r="U1796" s="6">
        <f>SUMIF(V$36:V$66,$D1796,X$36:X$66)</f>
        <v>0</v>
      </c>
      <c r="V1796" s="9"/>
      <c r="W1796" s="10"/>
      <c r="X1796" s="11"/>
      <c r="Y1796" s="6">
        <f>SUMIF(Z$36:Z$66,$D1796,AB$36:AB$66)</f>
        <v>0</v>
      </c>
      <c r="Z1796" s="9"/>
      <c r="AA1796" s="10"/>
      <c r="AB1796" s="11"/>
      <c r="AC1796" s="6">
        <f>SUMIF(AD$36:AD$66,$D1796,AF$36:AF$66)</f>
        <v>0</v>
      </c>
      <c r="AD1796" s="9"/>
      <c r="AE1796" s="10"/>
      <c r="AF1796" s="11"/>
      <c r="AG1796" s="6">
        <f>SUMIF(AH$36:AH$66,$D1796,AJ$36:AJ$66)</f>
        <v>0</v>
      </c>
      <c r="AH1796" s="9"/>
      <c r="AI1796" s="10"/>
      <c r="AJ1796" s="11"/>
      <c r="AK1796" s="6">
        <f>SUMIF(AL$36:AL$66,$D1796,AN$36:AN$66)</f>
        <v>0</v>
      </c>
      <c r="AL1796" s="9"/>
      <c r="AM1796" s="10"/>
      <c r="AN1796" s="11"/>
      <c r="AO1796" s="6">
        <f>SUMIF(AP$36:AP$66,$D1796,AR$36:AR$66)</f>
        <v>0</v>
      </c>
      <c r="AP1796" s="9"/>
      <c r="AQ1796" s="10"/>
      <c r="AR1796" s="11"/>
      <c r="AS1796" s="6">
        <f>SUMIF(AT$36:AT$66,$D1796,AV$36:AV$66)</f>
        <v>0</v>
      </c>
      <c r="AT1796" s="9"/>
      <c r="AU1796" s="10"/>
      <c r="AV1796" s="11"/>
      <c r="AW1796" s="6">
        <f>SUMIF(AX$36:AX$66,$D1796,AZ$36:AZ$66)</f>
        <v>0</v>
      </c>
      <c r="AX1796" s="9"/>
      <c r="AY1796" s="10"/>
      <c r="AZ1796" s="11"/>
      <c r="BA1796" s="6">
        <f>SUMIF(BB$36:BB$66,$D1796,BD$36:BD$66)</f>
        <v>0</v>
      </c>
      <c r="BB1796" s="9"/>
      <c r="BC1796" s="10"/>
      <c r="BD1796" s="11"/>
      <c r="BE1796" s="6">
        <f>SUMIF(BF$36:BF$66,$D1796,BH$36:BH$66)</f>
        <v>0</v>
      </c>
      <c r="BF1796" s="9"/>
      <c r="BG1796" s="10"/>
      <c r="BH1796" s="11"/>
      <c r="BI1796" s="6">
        <f>SUMIF(BJ$36:BJ$66,$D1796,BL$36:BL$66)</f>
        <v>0</v>
      </c>
      <c r="BJ1796" s="9"/>
      <c r="BK1796" s="10"/>
      <c r="BL1796" s="11"/>
      <c r="BM1796" s="6">
        <f>SUMIF(BN$36:BN$66,$D1796,BP$36:BP$66)</f>
        <v>0</v>
      </c>
      <c r="BN1796" s="9"/>
      <c r="BO1796" s="10"/>
      <c r="BP1796" s="11"/>
      <c r="BQ1796" s="6">
        <f>SUMIF(BR$36:BR$66,$D1796,BT$36:BT$66)</f>
        <v>0</v>
      </c>
      <c r="BR1796" s="9"/>
      <c r="BS1796" s="10"/>
      <c r="BT1796" s="11"/>
      <c r="BU1796" s="6">
        <f>SUMIF(BV$36:BV$66,$D1796,BX$36:BX$66)</f>
        <v>0</v>
      </c>
      <c r="BV1796" s="9"/>
      <c r="BW1796" s="10"/>
      <c r="BX1796" s="11"/>
      <c r="BY1796" s="6">
        <f>SUMIF(BZ$36:BZ$66,$D1796,CB$36:CB$66)</f>
        <v>0</v>
      </c>
      <c r="BZ1796" s="9"/>
      <c r="CA1796" s="10"/>
      <c r="CB1796" s="11"/>
      <c r="CC1796" s="6">
        <f>SUMIF(CD$36:CD$66,$D1796,CF$36:CF$66)</f>
        <v>0</v>
      </c>
      <c r="CD1796" s="9"/>
      <c r="CE1796" s="10"/>
      <c r="CF1796" s="11"/>
      <c r="CG1796" s="6">
        <f>SUMIF(CH$36:CH$66,$D1796,CJ$36:CJ$66)</f>
        <v>0</v>
      </c>
      <c r="CH1796" s="9"/>
      <c r="CI1796" s="10"/>
      <c r="CJ1796" s="11"/>
      <c r="CK1796" s="6">
        <f>SUMIF(CL$36:CL$66,$D1796,CN$36:CN$66)</f>
        <v>0</v>
      </c>
      <c r="CL1796" s="9"/>
      <c r="CM1796" s="10"/>
      <c r="CN1796" s="11"/>
      <c r="CO1796" s="6">
        <f>SUMIF(CP$36:CP$66,$D1796,CR$36:CR$66)</f>
        <v>0</v>
      </c>
      <c r="CP1796" s="9"/>
      <c r="CQ1796" s="10"/>
      <c r="CR1796" s="11"/>
      <c r="CS1796" s="6">
        <f>SUMIF(CT$36:CT$66,$D1796,CV$36:CV$66)</f>
        <v>0</v>
      </c>
      <c r="CT1796" s="9"/>
      <c r="CU1796" s="10"/>
      <c r="CV1796" s="11"/>
      <c r="CW1796" s="6">
        <f>SUMIF(CX$36:CX$66,$D1796,CZ$36:CZ$66)</f>
        <v>0</v>
      </c>
      <c r="CX1796" s="9"/>
      <c r="CY1796" s="10"/>
      <c r="CZ1796" s="11"/>
      <c r="DA1796" s="6">
        <f>SUMIF(DB$36:DB$66,$D1796,DD$36:DD$66)</f>
        <v>0</v>
      </c>
      <c r="DB1796" s="9"/>
      <c r="DC1796" s="10"/>
      <c r="DD1796" s="11"/>
      <c r="DE1796" s="6">
        <f>SUMIF(DF$36:DF$66,$D1796,DH$36:DH$66)</f>
        <v>0</v>
      </c>
      <c r="DF1796" s="9"/>
      <c r="DG1796" s="10"/>
      <c r="DH1796" s="11"/>
      <c r="DI1796" s="6">
        <f>SUMIF(DJ$36:DJ$66,$D1796,DL$36:DL$66)</f>
        <v>0</v>
      </c>
      <c r="DJ1796" s="9"/>
      <c r="DK1796" s="10"/>
      <c r="DL1796" s="11"/>
      <c r="DM1796" s="6">
        <f>SUMIF(DN$36:DN$66,$D1796,DP$36:DP$66)</f>
        <v>0</v>
      </c>
      <c r="DN1796" s="9"/>
      <c r="DO1796" s="10"/>
      <c r="DP1796" s="11"/>
      <c r="DQ1796" s="6">
        <f>SUMIF(DR$36:DR$66,$D1796,DT$36:DT$66)</f>
        <v>0</v>
      </c>
      <c r="DR1796" s="9"/>
      <c r="DS1796" s="10"/>
      <c r="DT1796" s="11"/>
      <c r="DU1796" s="6">
        <f>SUMIF(DV$36:DV$66,$D1796,DX$36:DX$66)</f>
        <v>0</v>
      </c>
      <c r="DV1796" s="9"/>
      <c r="DW1796" s="10"/>
      <c r="DX1796" s="11"/>
      <c r="DY1796" s="6">
        <f>SUMIF(DZ$36:DZ$66,$D1796,EB$36:EB$66)</f>
        <v>0</v>
      </c>
      <c r="DZ1796" s="9"/>
      <c r="EA1796" s="10"/>
      <c r="EB1796" s="11"/>
      <c r="EC1796" s="6">
        <f>SUMIF(ED$36:ED$66,$D1796,EF$36:EF$66)</f>
        <v>0</v>
      </c>
      <c r="ED1796" s="9"/>
      <c r="EE1796" s="10"/>
      <c r="EF1796" s="11"/>
      <c r="EG1796" s="6">
        <f>SUMIF(EH$36:EH$66,$D1796,EJ$36:EJ$66)</f>
        <v>0</v>
      </c>
      <c r="EH1796" s="9"/>
      <c r="EI1796" s="10"/>
      <c r="EJ1796" s="11"/>
      <c r="EK1796" s="6">
        <f>SUMIF(EL$36:EL$66,$D1796,EN$36:EN$66)</f>
        <v>0</v>
      </c>
      <c r="EL1796" s="9"/>
      <c r="EM1796" s="10"/>
      <c r="EN1796" s="11"/>
      <c r="EO1796" s="6">
        <f>SUMIF(EP$36:EP$66,$D1796,ER$36:ER$66)</f>
        <v>0</v>
      </c>
      <c r="EP1796" s="9"/>
      <c r="EQ1796" s="10"/>
      <c r="ER1796" s="11"/>
      <c r="ES1796" s="6">
        <f>SUMIF(ET$36:ET$66,$D1796,EV$36:EV$66)</f>
        <v>0</v>
      </c>
      <c r="ET1796" s="9"/>
      <c r="EU1796" s="10"/>
      <c r="EV1796" s="11"/>
      <c r="EW1796" s="6">
        <f>SUMIF(EX$36:EX$66,$D1796,EZ$36:EZ$66)</f>
        <v>0</v>
      </c>
      <c r="EX1796" s="9"/>
      <c r="EY1796" s="10"/>
      <c r="EZ1796" s="11"/>
      <c r="FA1796" s="6">
        <f>SUMIF(FB$36:FB$66,$D1796,FD$36:FD$66)</f>
        <v>0</v>
      </c>
      <c r="FB1796" s="9"/>
      <c r="FC1796" s="10"/>
      <c r="FD1796" s="11"/>
      <c r="FE1796" s="6">
        <f>SUMIF(FF$36:FF$66,$D1796,FH$36:FH$66)</f>
        <v>0</v>
      </c>
      <c r="FF1796" s="9"/>
      <c r="FG1796" s="10"/>
      <c r="FH1796" s="11"/>
      <c r="FI1796" s="6">
        <f>SUMIF(FJ$36:FJ$66,$D1796,FL$36:FL$66)</f>
        <v>0</v>
      </c>
      <c r="FJ1796" s="9"/>
      <c r="FK1796" s="10"/>
      <c r="FL1796" s="11"/>
      <c r="FM1796" s="6">
        <f>SUMIF(FN$36:FN$66,$D1796,FP$36:FP$66)</f>
        <v>0</v>
      </c>
      <c r="FN1796" s="9"/>
      <c r="FO1796" s="10"/>
      <c r="FP1796" s="11"/>
      <c r="FQ1796" s="6">
        <f>SUMIF(FR$36:FR$66,$D1796,FT$36:FT$66)</f>
        <v>0</v>
      </c>
      <c r="FR1796" s="9"/>
      <c r="FS1796" s="10"/>
      <c r="FT1796" s="11"/>
      <c r="FU1796" s="6">
        <f>SUMIF(FV$36:FV$66,$D1796,FX$36:FX$66)</f>
        <v>0</v>
      </c>
      <c r="FV1796" s="9"/>
      <c r="FW1796" s="10"/>
      <c r="FX1796" s="11"/>
      <c r="FY1796" s="6">
        <f>SUMIF(FZ$36:FZ$66,$D1796,GB$36:GB$66)</f>
        <v>0</v>
      </c>
      <c r="FZ1796" s="9"/>
      <c r="GA1796" s="10"/>
      <c r="GB1796" s="11"/>
      <c r="GC1796" s="6">
        <f>SUMIF(GD$36:GD$66,$D1796,GF$36:GF$66)</f>
        <v>0</v>
      </c>
      <c r="GD1796" s="9"/>
      <c r="GE1796" s="10"/>
      <c r="GF1796" s="11"/>
      <c r="GG1796" s="6">
        <f>SUMIF(GH$36:GH$66,$D1796,GJ$36:GJ$66)</f>
        <v>0</v>
      </c>
      <c r="GH1796" s="9"/>
      <c r="GI1796" s="10"/>
      <c r="GJ1796" s="11"/>
      <c r="GK1796" s="6">
        <f>SUMIF(GL$36:GL$66,$D1796,GN$36:GN$66)</f>
        <v>0</v>
      </c>
      <c r="GL1796" s="9"/>
      <c r="GM1796" s="10"/>
      <c r="GN1796" s="11"/>
      <c r="GO1796" s="6">
        <f>SUMIF(GP$36:GP$66,$D1796,GR$36:GR$66)</f>
        <v>0</v>
      </c>
      <c r="GP1796" s="9"/>
      <c r="GQ1796" s="10"/>
      <c r="GR1796" s="11"/>
      <c r="GS1796" s="6">
        <f>SUMIF(GT$36:GT$66,$D1796,GV$36:GV$66)</f>
        <v>0</v>
      </c>
      <c r="GT1796" s="9"/>
      <c r="GU1796" s="10"/>
      <c r="GV1796" s="20"/>
      <c r="GW1796" s="19">
        <f t="shared" si="40"/>
        <v>0</v>
      </c>
      <c r="GX1796" s="472"/>
      <c r="GY1796" s="473"/>
    </row>
    <row r="1797" spans="1:207" ht="15.75">
      <c r="A1797" s="244" t="s">
        <v>77</v>
      </c>
      <c r="B1797" s="538"/>
      <c r="C1797" s="287" t="s">
        <v>147</v>
      </c>
      <c r="D1797" s="237" t="s">
        <v>123</v>
      </c>
      <c r="E1797" s="206">
        <f>SUMIF(F$67:F$97,$D1797,H$67:H$97)</f>
        <v>0</v>
      </c>
      <c r="F1797" s="9"/>
      <c r="G1797" s="10"/>
      <c r="H1797" s="11"/>
      <c r="I1797" s="6">
        <f>SUMIF(J$67:J$97,$D1797,L$67:L$97)</f>
        <v>0</v>
      </c>
      <c r="J1797" s="9"/>
      <c r="K1797" s="10"/>
      <c r="L1797" s="11"/>
      <c r="M1797" s="6">
        <f>SUMIF(N$67:N$97,$D1797,P$67:P$97)</f>
        <v>0</v>
      </c>
      <c r="N1797" s="9"/>
      <c r="O1797" s="10"/>
      <c r="P1797" s="11"/>
      <c r="Q1797" s="6">
        <f>SUMIF(R$67:R$97,$D1797,T$67:T$97)</f>
        <v>0</v>
      </c>
      <c r="R1797" s="9"/>
      <c r="S1797" s="10"/>
      <c r="T1797" s="11"/>
      <c r="U1797" s="6">
        <f>SUMIF(V$67:V$97,$D1797,X$67:X$97)</f>
        <v>0</v>
      </c>
      <c r="V1797" s="9"/>
      <c r="W1797" s="10"/>
      <c r="X1797" s="11"/>
      <c r="Y1797" s="6">
        <f>SUMIF(Z$67:Z$97,$D1797,AB$67:AB$97)</f>
        <v>0</v>
      </c>
      <c r="Z1797" s="9"/>
      <c r="AA1797" s="10"/>
      <c r="AB1797" s="11"/>
      <c r="AC1797" s="6">
        <f>SUMIF(AD$67:AD$97,$D1797,AF$67:AF$97)</f>
        <v>0</v>
      </c>
      <c r="AD1797" s="9"/>
      <c r="AE1797" s="10"/>
      <c r="AF1797" s="11"/>
      <c r="AG1797" s="6">
        <f>SUMIF(AH$67:AH$97,$D1797,AJ$67:AJ$97)</f>
        <v>0</v>
      </c>
      <c r="AH1797" s="9"/>
      <c r="AI1797" s="10"/>
      <c r="AJ1797" s="11"/>
      <c r="AK1797" s="6">
        <f>SUMIF(AL$67:AL$97,$D1797,AN$67:AN$97)</f>
        <v>0</v>
      </c>
      <c r="AL1797" s="9"/>
      <c r="AM1797" s="10"/>
      <c r="AN1797" s="11"/>
      <c r="AO1797" s="6">
        <f>SUMIF(AP$67:AP$97,$D1797,AR$67:AR$97)</f>
        <v>0</v>
      </c>
      <c r="AP1797" s="9"/>
      <c r="AQ1797" s="10"/>
      <c r="AR1797" s="11"/>
      <c r="AS1797" s="6">
        <f>SUMIF(AT$67:AT$97,$D1797,AV$67:AV$97)</f>
        <v>0</v>
      </c>
      <c r="AT1797" s="9"/>
      <c r="AU1797" s="10"/>
      <c r="AV1797" s="11"/>
      <c r="AW1797" s="6">
        <f>SUMIF(AX$67:AX$97,$D1797,AZ$67:AZ$97)</f>
        <v>0</v>
      </c>
      <c r="AX1797" s="9"/>
      <c r="AY1797" s="10"/>
      <c r="AZ1797" s="11"/>
      <c r="BA1797" s="6">
        <f>SUMIF(BB$67:BB$97,$D1797,BD$67:BD$97)</f>
        <v>0</v>
      </c>
      <c r="BB1797" s="9"/>
      <c r="BC1797" s="10"/>
      <c r="BD1797" s="11"/>
      <c r="BE1797" s="6">
        <f>SUMIF(BF$67:BF$97,$D1797,BH$67:BH$97)</f>
        <v>0</v>
      </c>
      <c r="BF1797" s="9"/>
      <c r="BG1797" s="10"/>
      <c r="BH1797" s="11"/>
      <c r="BI1797" s="6">
        <f>SUMIF(BJ$67:BJ$97,$D1797,BL$67:BL$97)</f>
        <v>0</v>
      </c>
      <c r="BJ1797" s="9"/>
      <c r="BK1797" s="10"/>
      <c r="BL1797" s="11"/>
      <c r="BM1797" s="6">
        <f>SUMIF(BN$67:BN$97,$D1797,BP$67:BP$97)</f>
        <v>0</v>
      </c>
      <c r="BN1797" s="9"/>
      <c r="BO1797" s="10"/>
      <c r="BP1797" s="11"/>
      <c r="BQ1797" s="6">
        <f>SUMIF(BR$67:BR$97,$D1797,BT$67:BT$97)</f>
        <v>0</v>
      </c>
      <c r="BR1797" s="9"/>
      <c r="BS1797" s="10"/>
      <c r="BT1797" s="11"/>
      <c r="BU1797" s="6">
        <f>SUMIF(BV$67:BV$97,$D1797,BX$67:BX$97)</f>
        <v>0</v>
      </c>
      <c r="BV1797" s="9"/>
      <c r="BW1797" s="10"/>
      <c r="BX1797" s="11"/>
      <c r="BY1797" s="6">
        <f>SUMIF(BZ$67:BZ$97,$D1797,CB$67:CB$97)</f>
        <v>0</v>
      </c>
      <c r="BZ1797" s="9"/>
      <c r="CA1797" s="10"/>
      <c r="CB1797" s="11"/>
      <c r="CC1797" s="6">
        <f>SUMIF(CD$67:CD$97,$D1797,CF$67:CF$97)</f>
        <v>0</v>
      </c>
      <c r="CD1797" s="9"/>
      <c r="CE1797" s="10"/>
      <c r="CF1797" s="11"/>
      <c r="CG1797" s="6">
        <f>SUMIF(CH$67:CH$97,$D1797,CJ$67:CJ$97)</f>
        <v>0</v>
      </c>
      <c r="CH1797" s="9"/>
      <c r="CI1797" s="10"/>
      <c r="CJ1797" s="11"/>
      <c r="CK1797" s="6">
        <f>SUMIF(CL$67:CL$97,$D1797,CN$67:CN$97)</f>
        <v>0</v>
      </c>
      <c r="CL1797" s="9"/>
      <c r="CM1797" s="10"/>
      <c r="CN1797" s="11"/>
      <c r="CO1797" s="6">
        <f>SUMIF(CP$67:CP$97,$D1797,CR$67:CR$97)</f>
        <v>0</v>
      </c>
      <c r="CP1797" s="9"/>
      <c r="CQ1797" s="10"/>
      <c r="CR1797" s="11"/>
      <c r="CS1797" s="6">
        <f>SUMIF(CT$67:CT$97,$D1797,CV$67:CV$97)</f>
        <v>0</v>
      </c>
      <c r="CT1797" s="9"/>
      <c r="CU1797" s="10"/>
      <c r="CV1797" s="11"/>
      <c r="CW1797" s="6">
        <f>SUMIF(CX$67:CX$97,$D1797,CZ$67:CZ$97)</f>
        <v>0</v>
      </c>
      <c r="CX1797" s="9"/>
      <c r="CY1797" s="10"/>
      <c r="CZ1797" s="11"/>
      <c r="DA1797" s="6">
        <f>SUMIF(DB$67:DB$97,$D1797,DD$67:DD$97)</f>
        <v>0</v>
      </c>
      <c r="DB1797" s="9"/>
      <c r="DC1797" s="10"/>
      <c r="DD1797" s="11"/>
      <c r="DE1797" s="6">
        <f>SUMIF(DF$67:DF$97,$D1797,DH$67:DH$97)</f>
        <v>0</v>
      </c>
      <c r="DF1797" s="9"/>
      <c r="DG1797" s="10"/>
      <c r="DH1797" s="11"/>
      <c r="DI1797" s="6">
        <f>SUMIF(DJ$67:DJ$97,$D1797,DL$67:DL$97)</f>
        <v>0</v>
      </c>
      <c r="DJ1797" s="9"/>
      <c r="DK1797" s="10"/>
      <c r="DL1797" s="11"/>
      <c r="DM1797" s="6">
        <f>SUMIF(DN$67:DN$97,$D1797,DP$67:DP$97)</f>
        <v>0</v>
      </c>
      <c r="DN1797" s="9"/>
      <c r="DO1797" s="10"/>
      <c r="DP1797" s="11"/>
      <c r="DQ1797" s="6">
        <f>SUMIF(DR$67:DR$97,$D1797,DT$67:DT$97)</f>
        <v>0</v>
      </c>
      <c r="DR1797" s="9"/>
      <c r="DS1797" s="10"/>
      <c r="DT1797" s="11"/>
      <c r="DU1797" s="6">
        <f>SUMIF(DV$67:DV$97,$D1797,DX$67:DX$97)</f>
        <v>0</v>
      </c>
      <c r="DV1797" s="9"/>
      <c r="DW1797" s="10"/>
      <c r="DX1797" s="11"/>
      <c r="DY1797" s="6">
        <f>SUMIF(DZ$67:DZ$97,$D1797,EB$67:EB$97)</f>
        <v>0</v>
      </c>
      <c r="DZ1797" s="9"/>
      <c r="EA1797" s="10"/>
      <c r="EB1797" s="11"/>
      <c r="EC1797" s="6">
        <f>SUMIF(ED$67:ED$97,$D1797,EF$67:EF$97)</f>
        <v>0</v>
      </c>
      <c r="ED1797" s="9"/>
      <c r="EE1797" s="10"/>
      <c r="EF1797" s="11"/>
      <c r="EG1797" s="6">
        <f>SUMIF(EH$67:EH$97,$D1797,EJ$67:EJ$97)</f>
        <v>0</v>
      </c>
      <c r="EH1797" s="9"/>
      <c r="EI1797" s="10"/>
      <c r="EJ1797" s="11"/>
      <c r="EK1797" s="6">
        <f>SUMIF(EL$67:EL$97,$D1797,EN$67:EN$97)</f>
        <v>0</v>
      </c>
      <c r="EL1797" s="9"/>
      <c r="EM1797" s="10"/>
      <c r="EN1797" s="11"/>
      <c r="EO1797" s="6">
        <f>SUMIF(EP$67:EP$97,$D1797,ER$67:ER$97)</f>
        <v>0</v>
      </c>
      <c r="EP1797" s="9"/>
      <c r="EQ1797" s="10"/>
      <c r="ER1797" s="11"/>
      <c r="ES1797" s="6">
        <f>SUMIF(ET$67:ET$97,$D1797,EV$67:EV$97)</f>
        <v>0</v>
      </c>
      <c r="ET1797" s="9"/>
      <c r="EU1797" s="10"/>
      <c r="EV1797" s="11"/>
      <c r="EW1797" s="6">
        <f>SUMIF(EX$67:EX$97,$D1797,EZ$67:EZ$97)</f>
        <v>0</v>
      </c>
      <c r="EX1797" s="9"/>
      <c r="EY1797" s="10"/>
      <c r="EZ1797" s="11"/>
      <c r="FA1797" s="6">
        <f>SUMIF(FB$67:FB$97,$D1797,FD$67:FD$97)</f>
        <v>0</v>
      </c>
      <c r="FB1797" s="9"/>
      <c r="FC1797" s="10"/>
      <c r="FD1797" s="11"/>
      <c r="FE1797" s="6">
        <f>SUMIF(FF$67:FF$97,$D1797,FH$67:FH$97)</f>
        <v>0</v>
      </c>
      <c r="FF1797" s="9"/>
      <c r="FG1797" s="10"/>
      <c r="FH1797" s="11"/>
      <c r="FI1797" s="6">
        <f>SUMIF(FJ$67:FJ$97,$D1797,FL$67:FL$97)</f>
        <v>0</v>
      </c>
      <c r="FJ1797" s="9"/>
      <c r="FK1797" s="10"/>
      <c r="FL1797" s="11"/>
      <c r="FM1797" s="6">
        <f>SUMIF(FN$67:FN$97,$D1797,FP$67:FP$97)</f>
        <v>0</v>
      </c>
      <c r="FN1797" s="9"/>
      <c r="FO1797" s="10"/>
      <c r="FP1797" s="11"/>
      <c r="FQ1797" s="6">
        <f>SUMIF(FR$67:FR$97,$D1797,FT$67:FT$97)</f>
        <v>0</v>
      </c>
      <c r="FR1797" s="9"/>
      <c r="FS1797" s="10"/>
      <c r="FT1797" s="11"/>
      <c r="FU1797" s="6">
        <f>SUMIF(FV$67:FV$97,$D1797,FX$67:FX$97)</f>
        <v>0</v>
      </c>
      <c r="FV1797" s="9"/>
      <c r="FW1797" s="10"/>
      <c r="FX1797" s="11"/>
      <c r="FY1797" s="6">
        <f>SUMIF(FZ$67:FZ$97,$D1797,GB$67:GB$97)</f>
        <v>0</v>
      </c>
      <c r="FZ1797" s="9"/>
      <c r="GA1797" s="10"/>
      <c r="GB1797" s="11"/>
      <c r="GC1797" s="6">
        <f>SUMIF(GD$67:GD$97,$D1797,GF$67:GF$97)</f>
        <v>0</v>
      </c>
      <c r="GD1797" s="9"/>
      <c r="GE1797" s="10"/>
      <c r="GF1797" s="11"/>
      <c r="GG1797" s="6">
        <f>SUMIF(GH$67:GH$97,$D1797,GJ$67:GJ$97)</f>
        <v>0</v>
      </c>
      <c r="GH1797" s="9"/>
      <c r="GI1797" s="10"/>
      <c r="GJ1797" s="11"/>
      <c r="GK1797" s="6">
        <f>SUMIF(GL$67:GL$97,$D1797,GN$67:GN$97)</f>
        <v>0</v>
      </c>
      <c r="GL1797" s="9"/>
      <c r="GM1797" s="10"/>
      <c r="GN1797" s="11"/>
      <c r="GO1797" s="6">
        <f>SUMIF(GP$67:GP$97,$D1797,GR$67:GR$97)</f>
        <v>0</v>
      </c>
      <c r="GP1797" s="9"/>
      <c r="GQ1797" s="10"/>
      <c r="GR1797" s="11"/>
      <c r="GS1797" s="6">
        <f>SUMIF(GT$67:GT$97,$D1797,GV$67:GV$97)</f>
        <v>0</v>
      </c>
      <c r="GT1797" s="9"/>
      <c r="GU1797" s="10"/>
      <c r="GV1797" s="20"/>
      <c r="GW1797" s="19">
        <f t="shared" si="40"/>
        <v>0</v>
      </c>
      <c r="GX1797" s="472"/>
      <c r="GY1797" s="473"/>
    </row>
    <row r="1798" spans="1:207" ht="15.75">
      <c r="A1798" s="244" t="s">
        <v>78</v>
      </c>
      <c r="B1798" s="538"/>
      <c r="C1798" s="287" t="s">
        <v>147</v>
      </c>
      <c r="D1798" s="237" t="s">
        <v>123</v>
      </c>
      <c r="E1798" s="206">
        <f>SUMIF(F$98:F$128,$D1798,H$98:H$128)</f>
        <v>0</v>
      </c>
      <c r="F1798" s="9"/>
      <c r="G1798" s="10"/>
      <c r="H1798" s="11"/>
      <c r="I1798" s="6">
        <f>SUMIF(J$98:J$128,$D1798,L$98:L$128)</f>
        <v>0</v>
      </c>
      <c r="J1798" s="9"/>
      <c r="K1798" s="10"/>
      <c r="L1798" s="11"/>
      <c r="M1798" s="6">
        <f>SUMIF(N$98:N$128,$D1798,P$98:P$128)</f>
        <v>0</v>
      </c>
      <c r="N1798" s="9"/>
      <c r="O1798" s="10"/>
      <c r="P1798" s="11"/>
      <c r="Q1798" s="6">
        <f>SUMIF(R$98:R$128,$D1798,T$98:T$128)</f>
        <v>0</v>
      </c>
      <c r="R1798" s="9"/>
      <c r="S1798" s="10"/>
      <c r="T1798" s="11"/>
      <c r="U1798" s="6">
        <f>SUMIF(V$98:V$128,$D1798,X$98:X$128)</f>
        <v>0</v>
      </c>
      <c r="V1798" s="9"/>
      <c r="W1798" s="10"/>
      <c r="X1798" s="11"/>
      <c r="Y1798" s="6">
        <f>SUMIF(Z$98:Z$128,$D1798,AB$98:AB$128)</f>
        <v>0</v>
      </c>
      <c r="Z1798" s="9"/>
      <c r="AA1798" s="10"/>
      <c r="AB1798" s="11"/>
      <c r="AC1798" s="6">
        <f>SUMIF(AD$98:AD$128,$D1798,AF$98:AF$128)</f>
        <v>0</v>
      </c>
      <c r="AD1798" s="9"/>
      <c r="AE1798" s="10"/>
      <c r="AF1798" s="11"/>
      <c r="AG1798" s="6">
        <f>SUMIF(AH$98:AH$128,$D1798,AJ$98:AJ$128)</f>
        <v>0</v>
      </c>
      <c r="AH1798" s="9"/>
      <c r="AI1798" s="10"/>
      <c r="AJ1798" s="11"/>
      <c r="AK1798" s="6">
        <f>SUMIF(AL$98:AL$128,$D1798,AN$98:AN$128)</f>
        <v>0</v>
      </c>
      <c r="AL1798" s="9"/>
      <c r="AM1798" s="10"/>
      <c r="AN1798" s="11"/>
      <c r="AO1798" s="6">
        <f>SUMIF(AP$98:AP$128,$D1798,AR$98:AR$128)</f>
        <v>0</v>
      </c>
      <c r="AP1798" s="9"/>
      <c r="AQ1798" s="10"/>
      <c r="AR1798" s="11"/>
      <c r="AS1798" s="6">
        <f>SUMIF(AT$98:AT$128,$D1798,AV$98:AV$128)</f>
        <v>0</v>
      </c>
      <c r="AT1798" s="9"/>
      <c r="AU1798" s="10"/>
      <c r="AV1798" s="11"/>
      <c r="AW1798" s="6">
        <f>SUMIF(AX$98:AX$128,$D1798,AZ$98:AZ$128)</f>
        <v>0</v>
      </c>
      <c r="AX1798" s="9"/>
      <c r="AY1798" s="10"/>
      <c r="AZ1798" s="11"/>
      <c r="BA1798" s="6">
        <f>SUMIF(BB$98:BB$128,$D1798,BD$98:BD$128)</f>
        <v>0</v>
      </c>
      <c r="BB1798" s="9"/>
      <c r="BC1798" s="10"/>
      <c r="BD1798" s="11"/>
      <c r="BE1798" s="6">
        <f>SUMIF(BF$98:BF$128,$D1798,BH$98:BH$128)</f>
        <v>0</v>
      </c>
      <c r="BF1798" s="9"/>
      <c r="BG1798" s="10"/>
      <c r="BH1798" s="11"/>
      <c r="BI1798" s="6">
        <f>SUMIF(BJ$98:BJ$128,$D1798,BL$98:BL$128)</f>
        <v>0</v>
      </c>
      <c r="BJ1798" s="9"/>
      <c r="BK1798" s="10"/>
      <c r="BL1798" s="11"/>
      <c r="BM1798" s="6">
        <f>SUMIF(BN$98:BN$128,$D1798,BP$98:BP$128)</f>
        <v>0</v>
      </c>
      <c r="BN1798" s="9"/>
      <c r="BO1798" s="10"/>
      <c r="BP1798" s="11"/>
      <c r="BQ1798" s="6">
        <f>SUMIF(BR$98:BR$128,$D1798,BT$98:BT$128)</f>
        <v>0</v>
      </c>
      <c r="BR1798" s="9"/>
      <c r="BS1798" s="10"/>
      <c r="BT1798" s="11"/>
      <c r="BU1798" s="6">
        <f>SUMIF(BV$98:BV$128,$D1798,BX$98:BX$128)</f>
        <v>0</v>
      </c>
      <c r="BV1798" s="9"/>
      <c r="BW1798" s="10"/>
      <c r="BX1798" s="11"/>
      <c r="BY1798" s="6">
        <f>SUMIF(BZ$98:BZ$128,$D1798,CB$98:CB$128)</f>
        <v>0</v>
      </c>
      <c r="BZ1798" s="9"/>
      <c r="CA1798" s="10"/>
      <c r="CB1798" s="11"/>
      <c r="CC1798" s="6">
        <f>SUMIF(CD$98:CD$128,$D1798,CF$98:CF$128)</f>
        <v>0</v>
      </c>
      <c r="CD1798" s="9"/>
      <c r="CE1798" s="10"/>
      <c r="CF1798" s="11"/>
      <c r="CG1798" s="6">
        <f>SUMIF(CH$98:CH$128,$D1798,CJ$98:CJ$128)</f>
        <v>0</v>
      </c>
      <c r="CH1798" s="9"/>
      <c r="CI1798" s="10"/>
      <c r="CJ1798" s="11"/>
      <c r="CK1798" s="6">
        <f>SUMIF(CL$98:CL$128,$D1798,CN$98:CN$128)</f>
        <v>0</v>
      </c>
      <c r="CL1798" s="9"/>
      <c r="CM1798" s="10"/>
      <c r="CN1798" s="11"/>
      <c r="CO1798" s="6">
        <f>SUMIF(CP$98:CP$128,$D1798,CR$98:CR$128)</f>
        <v>0</v>
      </c>
      <c r="CP1798" s="9"/>
      <c r="CQ1798" s="10"/>
      <c r="CR1798" s="11"/>
      <c r="CS1798" s="6">
        <f>SUMIF(CT$98:CT$128,$D1798,CV$98:CV$128)</f>
        <v>0</v>
      </c>
      <c r="CT1798" s="9"/>
      <c r="CU1798" s="10"/>
      <c r="CV1798" s="11"/>
      <c r="CW1798" s="6">
        <f>SUMIF(CX$98:CX$128,$D1798,CZ$98:CZ$128)</f>
        <v>0</v>
      </c>
      <c r="CX1798" s="9"/>
      <c r="CY1798" s="10"/>
      <c r="CZ1798" s="11"/>
      <c r="DA1798" s="6">
        <f>SUMIF(DB$98:DB$128,$D1798,DD$98:DD$128)</f>
        <v>0</v>
      </c>
      <c r="DB1798" s="9"/>
      <c r="DC1798" s="10"/>
      <c r="DD1798" s="11"/>
      <c r="DE1798" s="6">
        <f>SUMIF(DF$98:DF$128,$D1798,DH$98:DH$128)</f>
        <v>0</v>
      </c>
      <c r="DF1798" s="9"/>
      <c r="DG1798" s="10"/>
      <c r="DH1798" s="11"/>
      <c r="DI1798" s="6">
        <f>SUMIF(DJ$98:DJ$128,$D1798,DL$98:DL$128)</f>
        <v>0</v>
      </c>
      <c r="DJ1798" s="9"/>
      <c r="DK1798" s="10"/>
      <c r="DL1798" s="11"/>
      <c r="DM1798" s="6">
        <f>SUMIF(DN$98:DN$128,$D1798,DP$98:DP$128)</f>
        <v>0</v>
      </c>
      <c r="DN1798" s="9"/>
      <c r="DO1798" s="10"/>
      <c r="DP1798" s="11"/>
      <c r="DQ1798" s="6">
        <f>SUMIF(DR$98:DR$128,$D1798,DT$98:DT$128)</f>
        <v>0</v>
      </c>
      <c r="DR1798" s="9"/>
      <c r="DS1798" s="10"/>
      <c r="DT1798" s="11"/>
      <c r="DU1798" s="6">
        <f>SUMIF(DV$98:DV$128,$D1798,DX$98:DX$128)</f>
        <v>0</v>
      </c>
      <c r="DV1798" s="9"/>
      <c r="DW1798" s="10"/>
      <c r="DX1798" s="11"/>
      <c r="DY1798" s="6">
        <f>SUMIF(DZ$98:DZ$128,$D1798,EB$98:EB$128)</f>
        <v>0</v>
      </c>
      <c r="DZ1798" s="9"/>
      <c r="EA1798" s="10"/>
      <c r="EB1798" s="11"/>
      <c r="EC1798" s="6">
        <f>SUMIF(ED$98:ED$128,$D1798,EF$98:EF$128)</f>
        <v>0</v>
      </c>
      <c r="ED1798" s="9"/>
      <c r="EE1798" s="10"/>
      <c r="EF1798" s="11"/>
      <c r="EG1798" s="6">
        <f>SUMIF(EH$98:EH$128,$D1798,EJ$98:EJ$128)</f>
        <v>0</v>
      </c>
      <c r="EH1798" s="9"/>
      <c r="EI1798" s="10"/>
      <c r="EJ1798" s="11"/>
      <c r="EK1798" s="6">
        <f>SUMIF(EL$98:EL$128,$D1798,EN$98:EN$128)</f>
        <v>0</v>
      </c>
      <c r="EL1798" s="9"/>
      <c r="EM1798" s="10"/>
      <c r="EN1798" s="11"/>
      <c r="EO1798" s="6">
        <f>SUMIF(EP$98:EP$128,$D1798,ER$98:ER$128)</f>
        <v>0</v>
      </c>
      <c r="EP1798" s="9"/>
      <c r="EQ1798" s="10"/>
      <c r="ER1798" s="11"/>
      <c r="ES1798" s="6">
        <f>SUMIF(ET$98:ET$128,$D1798,EV$98:EV$128)</f>
        <v>0</v>
      </c>
      <c r="ET1798" s="9"/>
      <c r="EU1798" s="10"/>
      <c r="EV1798" s="11"/>
      <c r="EW1798" s="6">
        <f>SUMIF(EX$98:EX$128,$D1798,EZ$98:EZ$128)</f>
        <v>0</v>
      </c>
      <c r="EX1798" s="9"/>
      <c r="EY1798" s="10"/>
      <c r="EZ1798" s="11"/>
      <c r="FA1798" s="6">
        <f>SUMIF(FB$98:FB$128,$D1798,FD$98:FD$128)</f>
        <v>0</v>
      </c>
      <c r="FB1798" s="9"/>
      <c r="FC1798" s="10"/>
      <c r="FD1798" s="11"/>
      <c r="FE1798" s="6">
        <f>SUMIF(FF$98:FF$128,$D1798,FH$98:FH$128)</f>
        <v>0</v>
      </c>
      <c r="FF1798" s="9"/>
      <c r="FG1798" s="10"/>
      <c r="FH1798" s="11"/>
      <c r="FI1798" s="6">
        <f>SUMIF(FJ$98:FJ$128,$D1798,FL$98:FL$128)</f>
        <v>0</v>
      </c>
      <c r="FJ1798" s="9"/>
      <c r="FK1798" s="10"/>
      <c r="FL1798" s="11"/>
      <c r="FM1798" s="6">
        <f>SUMIF(FN$98:FN$128,$D1798,FP$98:FP$128)</f>
        <v>0</v>
      </c>
      <c r="FN1798" s="9"/>
      <c r="FO1798" s="10"/>
      <c r="FP1798" s="11"/>
      <c r="FQ1798" s="6">
        <f>SUMIF(FR$98:FR$128,$D1798,FT$98:FT$128)</f>
        <v>0</v>
      </c>
      <c r="FR1798" s="9"/>
      <c r="FS1798" s="10"/>
      <c r="FT1798" s="11"/>
      <c r="FU1798" s="6">
        <f>SUMIF(FV$98:FV$128,$D1798,FX$98:FX$128)</f>
        <v>0</v>
      </c>
      <c r="FV1798" s="9"/>
      <c r="FW1798" s="10"/>
      <c r="FX1798" s="11"/>
      <c r="FY1798" s="6">
        <f>SUMIF(FZ$98:FZ$128,$D1798,GB$98:GB$128)</f>
        <v>0</v>
      </c>
      <c r="FZ1798" s="9"/>
      <c r="GA1798" s="10"/>
      <c r="GB1798" s="11"/>
      <c r="GC1798" s="6">
        <f>SUMIF(GD$98:GD$128,$D1798,GF$98:GF$128)</f>
        <v>0</v>
      </c>
      <c r="GD1798" s="9"/>
      <c r="GE1798" s="10"/>
      <c r="GF1798" s="11"/>
      <c r="GG1798" s="6">
        <f>SUMIF(GH$98:GH$128,$D1798,GJ$98:GJ$128)</f>
        <v>0</v>
      </c>
      <c r="GH1798" s="9"/>
      <c r="GI1798" s="10"/>
      <c r="GJ1798" s="11"/>
      <c r="GK1798" s="6">
        <f>SUMIF(GL$98:GL$128,$D1798,GN$98:GN$128)</f>
        <v>0</v>
      </c>
      <c r="GL1798" s="9"/>
      <c r="GM1798" s="10"/>
      <c r="GN1798" s="11"/>
      <c r="GO1798" s="6">
        <f>SUMIF(GP$98:GP$128,$D1798,GR$98:GR$128)</f>
        <v>0</v>
      </c>
      <c r="GP1798" s="9"/>
      <c r="GQ1798" s="10"/>
      <c r="GR1798" s="11"/>
      <c r="GS1798" s="6">
        <f>SUMIF(GT$98:GT$128,$D1798,GV$98:GV$128)</f>
        <v>0</v>
      </c>
      <c r="GT1798" s="9"/>
      <c r="GU1798" s="10"/>
      <c r="GV1798" s="20"/>
      <c r="GW1798" s="19">
        <f t="shared" si="40"/>
        <v>0</v>
      </c>
      <c r="GX1798" s="472"/>
      <c r="GY1798" s="473"/>
    </row>
    <row r="1799" spans="1:207" ht="15.75">
      <c r="A1799" s="244" t="s">
        <v>79</v>
      </c>
      <c r="B1799" s="538"/>
      <c r="C1799" s="287" t="s">
        <v>147</v>
      </c>
      <c r="D1799" s="237" t="s">
        <v>123</v>
      </c>
      <c r="E1799" s="206">
        <f>SUMIF(F$129:F$159,$D1799,H$129:H$159)</f>
        <v>0</v>
      </c>
      <c r="F1799" s="9"/>
      <c r="G1799" s="10"/>
      <c r="H1799" s="11"/>
      <c r="I1799" s="6">
        <f>SUMIF(J$129:J$159,$D1799,L$129:L$159)</f>
        <v>0</v>
      </c>
      <c r="J1799" s="9"/>
      <c r="K1799" s="10"/>
      <c r="L1799" s="11"/>
      <c r="M1799" s="6">
        <f>SUMIF(N$129:N$159,$D1799,P$129:P$159)</f>
        <v>0</v>
      </c>
      <c r="N1799" s="9"/>
      <c r="O1799" s="10"/>
      <c r="P1799" s="11"/>
      <c r="Q1799" s="6">
        <f>SUMIF(R$129:R$159,$D1799,T$129:T$159)</f>
        <v>0</v>
      </c>
      <c r="R1799" s="9"/>
      <c r="S1799" s="10"/>
      <c r="T1799" s="11"/>
      <c r="U1799" s="6">
        <f>SUMIF(V$129:V$159,$D1799,X$129:X$159)</f>
        <v>0</v>
      </c>
      <c r="V1799" s="9"/>
      <c r="W1799" s="10"/>
      <c r="X1799" s="11"/>
      <c r="Y1799" s="6">
        <f>SUMIF(Z$129:Z$159,$D1799,AB$129:AB$159)</f>
        <v>0</v>
      </c>
      <c r="Z1799" s="9"/>
      <c r="AA1799" s="10"/>
      <c r="AB1799" s="11"/>
      <c r="AC1799" s="6">
        <f>SUMIF(AD$129:AD$159,$D1799,AF$129:AF$159)</f>
        <v>0</v>
      </c>
      <c r="AD1799" s="9"/>
      <c r="AE1799" s="10"/>
      <c r="AF1799" s="11"/>
      <c r="AG1799" s="6">
        <f>SUMIF(AH$129:AH$159,$D1799,AJ$129:AJ$159)</f>
        <v>0</v>
      </c>
      <c r="AH1799" s="9"/>
      <c r="AI1799" s="10"/>
      <c r="AJ1799" s="11"/>
      <c r="AK1799" s="6">
        <f>SUMIF(AL$129:AL$159,$D1799,AN$129:AN$159)</f>
        <v>0</v>
      </c>
      <c r="AL1799" s="9"/>
      <c r="AM1799" s="10"/>
      <c r="AN1799" s="11"/>
      <c r="AO1799" s="6">
        <f>SUMIF(AP$129:AP$159,$D1799,AR$129:AR$159)</f>
        <v>0</v>
      </c>
      <c r="AP1799" s="9"/>
      <c r="AQ1799" s="10"/>
      <c r="AR1799" s="11"/>
      <c r="AS1799" s="6">
        <f>SUMIF(AT$129:AT$159,$D1799,AV$129:AV$159)</f>
        <v>0</v>
      </c>
      <c r="AT1799" s="9"/>
      <c r="AU1799" s="10"/>
      <c r="AV1799" s="11"/>
      <c r="AW1799" s="6">
        <f>SUMIF(AX$129:AX$159,$D1799,AZ$129:AZ$159)</f>
        <v>0</v>
      </c>
      <c r="AX1799" s="9"/>
      <c r="AY1799" s="10"/>
      <c r="AZ1799" s="11"/>
      <c r="BA1799" s="6">
        <f>SUMIF(BB$129:BB$159,$D1799,BD$129:BD$159)</f>
        <v>0</v>
      </c>
      <c r="BB1799" s="9"/>
      <c r="BC1799" s="10"/>
      <c r="BD1799" s="11"/>
      <c r="BE1799" s="6">
        <f>SUMIF(BF$129:BF$159,$D1799,BH$129:BH$159)</f>
        <v>0</v>
      </c>
      <c r="BF1799" s="9"/>
      <c r="BG1799" s="10"/>
      <c r="BH1799" s="11"/>
      <c r="BI1799" s="6">
        <f>SUMIF(BJ$129:BJ$159,$D1799,BL$129:BL$159)</f>
        <v>0</v>
      </c>
      <c r="BJ1799" s="9"/>
      <c r="BK1799" s="10"/>
      <c r="BL1799" s="11"/>
      <c r="BM1799" s="6">
        <f>SUMIF(BN$129:BN$159,$D1799,BP$129:BP$159)</f>
        <v>0</v>
      </c>
      <c r="BN1799" s="9"/>
      <c r="BO1799" s="10"/>
      <c r="BP1799" s="11"/>
      <c r="BQ1799" s="6">
        <f>SUMIF(BR$129:BR$159,$D1799,BT$129:BT$159)</f>
        <v>0</v>
      </c>
      <c r="BR1799" s="9"/>
      <c r="BS1799" s="10"/>
      <c r="BT1799" s="11"/>
      <c r="BU1799" s="6">
        <f>SUMIF(BV$129:BV$159,$D1799,BX$129:BX$159)</f>
        <v>0</v>
      </c>
      <c r="BV1799" s="9"/>
      <c r="BW1799" s="10"/>
      <c r="BX1799" s="11"/>
      <c r="BY1799" s="6">
        <f>SUMIF(BZ$129:BZ$159,$D1799,CB$129:CB$159)</f>
        <v>0</v>
      </c>
      <c r="BZ1799" s="9"/>
      <c r="CA1799" s="10"/>
      <c r="CB1799" s="11"/>
      <c r="CC1799" s="6">
        <f>SUMIF(CD$129:CD$159,$D1799,CF$129:CF$159)</f>
        <v>0</v>
      </c>
      <c r="CD1799" s="9"/>
      <c r="CE1799" s="10"/>
      <c r="CF1799" s="11"/>
      <c r="CG1799" s="6">
        <f>SUMIF(CH$129:CH$159,$D1799,CJ$129:CJ$159)</f>
        <v>0</v>
      </c>
      <c r="CH1799" s="9"/>
      <c r="CI1799" s="10"/>
      <c r="CJ1799" s="11"/>
      <c r="CK1799" s="6">
        <f>SUMIF(CL$129:CL$159,$D1799,CN$129:CN$159)</f>
        <v>0</v>
      </c>
      <c r="CL1799" s="9"/>
      <c r="CM1799" s="10"/>
      <c r="CN1799" s="11"/>
      <c r="CO1799" s="6">
        <f>SUMIF(CP$129:CP$159,$D1799,CR$129:CR$159)</f>
        <v>0</v>
      </c>
      <c r="CP1799" s="9"/>
      <c r="CQ1799" s="10"/>
      <c r="CR1799" s="11"/>
      <c r="CS1799" s="6">
        <f>SUMIF(CT$129:CT$159,$D1799,CV$129:CV$159)</f>
        <v>0</v>
      </c>
      <c r="CT1799" s="9"/>
      <c r="CU1799" s="10"/>
      <c r="CV1799" s="11"/>
      <c r="CW1799" s="6">
        <f>SUMIF(CX$129:CX$159,$D1799,CZ$129:CZ$159)</f>
        <v>0</v>
      </c>
      <c r="CX1799" s="9"/>
      <c r="CY1799" s="10"/>
      <c r="CZ1799" s="11"/>
      <c r="DA1799" s="6">
        <f>SUMIF(DB$129:DB$159,$D1799,DD$129:DD$159)</f>
        <v>0</v>
      </c>
      <c r="DB1799" s="9"/>
      <c r="DC1799" s="10"/>
      <c r="DD1799" s="11"/>
      <c r="DE1799" s="6">
        <f>SUMIF(DF$129:DF$159,$D1799,DH$129:DH$159)</f>
        <v>0</v>
      </c>
      <c r="DF1799" s="9"/>
      <c r="DG1799" s="10"/>
      <c r="DH1799" s="11"/>
      <c r="DI1799" s="6">
        <f>SUMIF(DJ$129:DJ$159,$D1799,DL$129:DL$159)</f>
        <v>0</v>
      </c>
      <c r="DJ1799" s="9"/>
      <c r="DK1799" s="10"/>
      <c r="DL1799" s="11"/>
      <c r="DM1799" s="6">
        <f>SUMIF(DN$129:DN$159,$D1799,DP$129:DP$159)</f>
        <v>0</v>
      </c>
      <c r="DN1799" s="9"/>
      <c r="DO1799" s="10"/>
      <c r="DP1799" s="11"/>
      <c r="DQ1799" s="6">
        <f>SUMIF(DR$129:DR$159,$D1799,DT$129:DT$159)</f>
        <v>0</v>
      </c>
      <c r="DR1799" s="9"/>
      <c r="DS1799" s="10"/>
      <c r="DT1799" s="11"/>
      <c r="DU1799" s="6">
        <f>SUMIF(DV$129:DV$159,$D1799,DX$129:DX$159)</f>
        <v>0</v>
      </c>
      <c r="DV1799" s="9"/>
      <c r="DW1799" s="10"/>
      <c r="DX1799" s="11"/>
      <c r="DY1799" s="6">
        <f>SUMIF(DZ$129:DZ$159,$D1799,EB$129:EB$159)</f>
        <v>0</v>
      </c>
      <c r="DZ1799" s="9"/>
      <c r="EA1799" s="10"/>
      <c r="EB1799" s="11"/>
      <c r="EC1799" s="6">
        <f>SUMIF(ED$129:ED$159,$D1799,EF$129:EF$159)</f>
        <v>0</v>
      </c>
      <c r="ED1799" s="9"/>
      <c r="EE1799" s="10"/>
      <c r="EF1799" s="11"/>
      <c r="EG1799" s="6">
        <f>SUMIF(EH$129:EH$159,$D1799,EJ$129:EJ$159)</f>
        <v>0</v>
      </c>
      <c r="EH1799" s="9"/>
      <c r="EI1799" s="10"/>
      <c r="EJ1799" s="11"/>
      <c r="EK1799" s="6">
        <f>SUMIF(EL$129:EL$159,$D1799,EN$129:EN$159)</f>
        <v>0</v>
      </c>
      <c r="EL1799" s="9"/>
      <c r="EM1799" s="10"/>
      <c r="EN1799" s="11"/>
      <c r="EO1799" s="6">
        <f>SUMIF(EP$129:EP$159,$D1799,ER$129:ER$159)</f>
        <v>0</v>
      </c>
      <c r="EP1799" s="9"/>
      <c r="EQ1799" s="10"/>
      <c r="ER1799" s="11"/>
      <c r="ES1799" s="6">
        <f>SUMIF(ET$129:ET$159,$D1799,EV$129:EV$159)</f>
        <v>0</v>
      </c>
      <c r="ET1799" s="9"/>
      <c r="EU1799" s="10"/>
      <c r="EV1799" s="11"/>
      <c r="EW1799" s="6">
        <f>SUMIF(EX$129:EX$159,$D1799,EZ$129:EZ$159)</f>
        <v>0</v>
      </c>
      <c r="EX1799" s="9"/>
      <c r="EY1799" s="10"/>
      <c r="EZ1799" s="11"/>
      <c r="FA1799" s="6">
        <f>SUMIF(FB$129:FB$159,$D1799,FD$129:FD$159)</f>
        <v>0</v>
      </c>
      <c r="FB1799" s="9"/>
      <c r="FC1799" s="10"/>
      <c r="FD1799" s="11"/>
      <c r="FE1799" s="6">
        <f>SUMIF(FF$129:FF$159,$D1799,FH$129:FH$159)</f>
        <v>0</v>
      </c>
      <c r="FF1799" s="9"/>
      <c r="FG1799" s="10"/>
      <c r="FH1799" s="11"/>
      <c r="FI1799" s="6">
        <f>SUMIF(FJ$129:FJ$159,$D1799,FL$129:FL$159)</f>
        <v>0</v>
      </c>
      <c r="FJ1799" s="9"/>
      <c r="FK1799" s="10"/>
      <c r="FL1799" s="11"/>
      <c r="FM1799" s="6">
        <f>SUMIF(FN$129:FN$159,$D1799,FP$129:FP$159)</f>
        <v>0</v>
      </c>
      <c r="FN1799" s="9"/>
      <c r="FO1799" s="10"/>
      <c r="FP1799" s="11"/>
      <c r="FQ1799" s="6">
        <f>SUMIF(FR$129:FR$159,$D1799,FT$129:FT$159)</f>
        <v>0</v>
      </c>
      <c r="FR1799" s="9"/>
      <c r="FS1799" s="10"/>
      <c r="FT1799" s="11"/>
      <c r="FU1799" s="6">
        <f>SUMIF(FV$129:FV$159,$D1799,FX$129:FX$159)</f>
        <v>0</v>
      </c>
      <c r="FV1799" s="9"/>
      <c r="FW1799" s="10"/>
      <c r="FX1799" s="11"/>
      <c r="FY1799" s="6">
        <f>SUMIF(FZ$129:FZ$159,$D1799,GB$129:GB$159)</f>
        <v>0</v>
      </c>
      <c r="FZ1799" s="9"/>
      <c r="GA1799" s="10"/>
      <c r="GB1799" s="11"/>
      <c r="GC1799" s="6">
        <f>SUMIF(GD$129:GD$159,$D1799,GF$129:GF$159)</f>
        <v>0</v>
      </c>
      <c r="GD1799" s="9"/>
      <c r="GE1799" s="10"/>
      <c r="GF1799" s="11"/>
      <c r="GG1799" s="6">
        <f>SUMIF(GH$129:GH$159,$D1799,GJ$129:GJ$159)</f>
        <v>0</v>
      </c>
      <c r="GH1799" s="9"/>
      <c r="GI1799" s="10"/>
      <c r="GJ1799" s="11"/>
      <c r="GK1799" s="6">
        <f>SUMIF(GL$129:GL$159,$D1799,GN$129:GN$159)</f>
        <v>0</v>
      </c>
      <c r="GL1799" s="9"/>
      <c r="GM1799" s="10"/>
      <c r="GN1799" s="11"/>
      <c r="GO1799" s="6">
        <f>SUMIF(GP$129:GP$159,$D1799,GR$129:GR$159)</f>
        <v>0</v>
      </c>
      <c r="GP1799" s="9"/>
      <c r="GQ1799" s="10"/>
      <c r="GR1799" s="11"/>
      <c r="GS1799" s="6">
        <f>SUMIF(GT$129:GT$159,$D1799,GV$129:GV$159)</f>
        <v>0</v>
      </c>
      <c r="GT1799" s="9"/>
      <c r="GU1799" s="10"/>
      <c r="GV1799" s="20"/>
      <c r="GW1799" s="19">
        <f t="shared" si="40"/>
        <v>0</v>
      </c>
      <c r="GX1799" s="472"/>
      <c r="GY1799" s="473"/>
    </row>
    <row r="1800" spans="1:207" ht="15.75">
      <c r="A1800" s="244" t="s">
        <v>80</v>
      </c>
      <c r="B1800" s="538"/>
      <c r="C1800" s="287" t="s">
        <v>147</v>
      </c>
      <c r="D1800" s="237" t="s">
        <v>123</v>
      </c>
      <c r="E1800" s="206">
        <f>SUMIF(F$160:F$190,$D1800,H$160:H$190)</f>
        <v>0</v>
      </c>
      <c r="F1800" s="9"/>
      <c r="G1800" s="10"/>
      <c r="H1800" s="11"/>
      <c r="I1800" s="6">
        <f>SUMIF(J$160:J$190,$D1800,L$160:L$190)</f>
        <v>0</v>
      </c>
      <c r="J1800" s="9"/>
      <c r="K1800" s="10"/>
      <c r="L1800" s="11"/>
      <c r="M1800" s="6">
        <f>SUMIF(N$160:N$190,$D1800,P$160:P$190)</f>
        <v>0</v>
      </c>
      <c r="N1800" s="9"/>
      <c r="O1800" s="10"/>
      <c r="P1800" s="11"/>
      <c r="Q1800" s="6">
        <f>SUMIF(R$160:R$190,$D1800,T$160:T$190)</f>
        <v>0</v>
      </c>
      <c r="R1800" s="9"/>
      <c r="S1800" s="10"/>
      <c r="T1800" s="11"/>
      <c r="U1800" s="6">
        <f>SUMIF(V$160:V$190,$D1800,X$160:X$190)</f>
        <v>0</v>
      </c>
      <c r="V1800" s="9"/>
      <c r="W1800" s="10"/>
      <c r="X1800" s="11"/>
      <c r="Y1800" s="6">
        <f>SUMIF(Z$160:Z$190,$D1800,AB$160:AB$190)</f>
        <v>0</v>
      </c>
      <c r="Z1800" s="9"/>
      <c r="AA1800" s="10"/>
      <c r="AB1800" s="11"/>
      <c r="AC1800" s="6">
        <f>SUMIF(AD$160:AD$190,$D1800,AF$160:AF$190)</f>
        <v>0</v>
      </c>
      <c r="AD1800" s="9"/>
      <c r="AE1800" s="10"/>
      <c r="AF1800" s="11"/>
      <c r="AG1800" s="6">
        <f>SUMIF(AH$160:AH$190,$D1800,AJ$160:AJ$190)</f>
        <v>0</v>
      </c>
      <c r="AH1800" s="9"/>
      <c r="AI1800" s="10"/>
      <c r="AJ1800" s="11"/>
      <c r="AK1800" s="6">
        <f>SUMIF(AL$160:AL$190,$D1800,AN$160:AN$190)</f>
        <v>0</v>
      </c>
      <c r="AL1800" s="9"/>
      <c r="AM1800" s="10"/>
      <c r="AN1800" s="11"/>
      <c r="AO1800" s="6">
        <f>SUMIF(AP$160:AP$190,$D1800,AR$160:AR$190)</f>
        <v>0</v>
      </c>
      <c r="AP1800" s="9"/>
      <c r="AQ1800" s="10"/>
      <c r="AR1800" s="11"/>
      <c r="AS1800" s="6">
        <f>SUMIF(AT$160:AT$190,$D1800,AV$160:AV$190)</f>
        <v>0</v>
      </c>
      <c r="AT1800" s="9"/>
      <c r="AU1800" s="10"/>
      <c r="AV1800" s="11"/>
      <c r="AW1800" s="6">
        <f>SUMIF(AX$160:AX$190,$D1800,AZ$160:AZ$190)</f>
        <v>0</v>
      </c>
      <c r="AX1800" s="9"/>
      <c r="AY1800" s="10"/>
      <c r="AZ1800" s="11"/>
      <c r="BA1800" s="6">
        <f>SUMIF(BB$160:BB$190,$D1800,BD$160:BD$190)</f>
        <v>0</v>
      </c>
      <c r="BB1800" s="9"/>
      <c r="BC1800" s="10"/>
      <c r="BD1800" s="11"/>
      <c r="BE1800" s="6">
        <f>SUMIF(BF$160:BF$190,$D1800,BH$160:BH$190)</f>
        <v>0</v>
      </c>
      <c r="BF1800" s="9"/>
      <c r="BG1800" s="10"/>
      <c r="BH1800" s="11"/>
      <c r="BI1800" s="6">
        <f>SUMIF(BJ$160:BJ$190,$D1800,BL$160:BL$190)</f>
        <v>0</v>
      </c>
      <c r="BJ1800" s="9"/>
      <c r="BK1800" s="10"/>
      <c r="BL1800" s="11"/>
      <c r="BM1800" s="6">
        <f>SUMIF(BN$160:BN$190,$D1800,BP$160:BP$190)</f>
        <v>0</v>
      </c>
      <c r="BN1800" s="9"/>
      <c r="BO1800" s="10"/>
      <c r="BP1800" s="11"/>
      <c r="BQ1800" s="6">
        <f>SUMIF(BR$160:BR$190,$D1800,BT$160:BT$190)</f>
        <v>0</v>
      </c>
      <c r="BR1800" s="9"/>
      <c r="BS1800" s="10"/>
      <c r="BT1800" s="11"/>
      <c r="BU1800" s="6">
        <f>SUMIF(BV$160:BV$190,$D1800,BX$160:BX$190)</f>
        <v>0</v>
      </c>
      <c r="BV1800" s="9"/>
      <c r="BW1800" s="10"/>
      <c r="BX1800" s="11"/>
      <c r="BY1800" s="6">
        <f>SUMIF(BZ$160:BZ$190,$D1800,CB$160:CB$190)</f>
        <v>0</v>
      </c>
      <c r="BZ1800" s="9"/>
      <c r="CA1800" s="10"/>
      <c r="CB1800" s="11"/>
      <c r="CC1800" s="6">
        <f>SUMIF(CD$160:CD$190,$D1800,CF$160:CF$190)</f>
        <v>0</v>
      </c>
      <c r="CD1800" s="9"/>
      <c r="CE1800" s="10"/>
      <c r="CF1800" s="11"/>
      <c r="CG1800" s="6">
        <f>SUMIF(CH$160:CH$190,$D1800,CJ$160:CJ$190)</f>
        <v>0</v>
      </c>
      <c r="CH1800" s="9"/>
      <c r="CI1800" s="10"/>
      <c r="CJ1800" s="11"/>
      <c r="CK1800" s="6">
        <f>SUMIF(CL$160:CL$190,$D1800,CN$160:CN$190)</f>
        <v>0</v>
      </c>
      <c r="CL1800" s="9"/>
      <c r="CM1800" s="10"/>
      <c r="CN1800" s="11"/>
      <c r="CO1800" s="6">
        <f>SUMIF(CP$160:CP$190,$D1800,CR$160:CR$190)</f>
        <v>0</v>
      </c>
      <c r="CP1800" s="9"/>
      <c r="CQ1800" s="10"/>
      <c r="CR1800" s="11"/>
      <c r="CS1800" s="6">
        <f>SUMIF(CT$160:CT$190,$D1800,CV$160:CV$190)</f>
        <v>0</v>
      </c>
      <c r="CT1800" s="9"/>
      <c r="CU1800" s="10"/>
      <c r="CV1800" s="11"/>
      <c r="CW1800" s="6">
        <f>SUMIF(CX$160:CX$190,$D1800,CZ$160:CZ$190)</f>
        <v>0</v>
      </c>
      <c r="CX1800" s="9"/>
      <c r="CY1800" s="10"/>
      <c r="CZ1800" s="11"/>
      <c r="DA1800" s="6">
        <f>SUMIF(DB$160:DB$190,$D1800,DD$160:DD$190)</f>
        <v>0</v>
      </c>
      <c r="DB1800" s="9"/>
      <c r="DC1800" s="10"/>
      <c r="DD1800" s="11"/>
      <c r="DE1800" s="6">
        <f>SUMIF(DF$160:DF$190,$D1800,DH$160:DH$190)</f>
        <v>0</v>
      </c>
      <c r="DF1800" s="9"/>
      <c r="DG1800" s="10"/>
      <c r="DH1800" s="11"/>
      <c r="DI1800" s="6">
        <f>SUMIF(DJ$160:DJ$190,$D1800,DL$160:DL$190)</f>
        <v>0</v>
      </c>
      <c r="DJ1800" s="9"/>
      <c r="DK1800" s="10"/>
      <c r="DL1800" s="11"/>
      <c r="DM1800" s="6">
        <f>SUMIF(DN$160:DN$190,$D1800,DP$160:DP$190)</f>
        <v>0</v>
      </c>
      <c r="DN1800" s="9"/>
      <c r="DO1800" s="10"/>
      <c r="DP1800" s="11"/>
      <c r="DQ1800" s="6">
        <f>SUMIF(DR$160:DR$190,$D1800,DT$160:DT$190)</f>
        <v>0</v>
      </c>
      <c r="DR1800" s="9"/>
      <c r="DS1800" s="10"/>
      <c r="DT1800" s="11"/>
      <c r="DU1800" s="6">
        <f>SUMIF(DV$160:DV$190,$D1800,DX$160:DX$190)</f>
        <v>0</v>
      </c>
      <c r="DV1800" s="9"/>
      <c r="DW1800" s="10"/>
      <c r="DX1800" s="11"/>
      <c r="DY1800" s="6">
        <f>SUMIF(DZ$160:DZ$190,$D1800,EB$160:EB$190)</f>
        <v>0</v>
      </c>
      <c r="DZ1800" s="9"/>
      <c r="EA1800" s="10"/>
      <c r="EB1800" s="11"/>
      <c r="EC1800" s="6">
        <f>SUMIF(ED$160:ED$190,$D1800,EF$160:EF$190)</f>
        <v>0</v>
      </c>
      <c r="ED1800" s="9"/>
      <c r="EE1800" s="10"/>
      <c r="EF1800" s="11"/>
      <c r="EG1800" s="6">
        <f>SUMIF(EH$160:EH$190,$D1800,EJ$160:EJ$190)</f>
        <v>0</v>
      </c>
      <c r="EH1800" s="9"/>
      <c r="EI1800" s="10"/>
      <c r="EJ1800" s="11"/>
      <c r="EK1800" s="6">
        <f>SUMIF(EL$160:EL$190,$D1800,EN$160:EN$190)</f>
        <v>0</v>
      </c>
      <c r="EL1800" s="9"/>
      <c r="EM1800" s="10"/>
      <c r="EN1800" s="11"/>
      <c r="EO1800" s="6">
        <f>SUMIF(EP$160:EP$190,$D1800,ER$160:ER$190)</f>
        <v>0</v>
      </c>
      <c r="EP1800" s="9"/>
      <c r="EQ1800" s="10"/>
      <c r="ER1800" s="11"/>
      <c r="ES1800" s="6">
        <f>SUMIF(ET$160:ET$190,$D1800,EV$160:EV$190)</f>
        <v>0</v>
      </c>
      <c r="ET1800" s="9"/>
      <c r="EU1800" s="10"/>
      <c r="EV1800" s="11"/>
      <c r="EW1800" s="6">
        <f>SUMIF(EX$160:EX$190,$D1800,EZ$160:EZ$190)</f>
        <v>0</v>
      </c>
      <c r="EX1800" s="9"/>
      <c r="EY1800" s="10"/>
      <c r="EZ1800" s="11"/>
      <c r="FA1800" s="6">
        <f>SUMIF(FB$160:FB$190,$D1800,FD$160:FD$190)</f>
        <v>0</v>
      </c>
      <c r="FB1800" s="9"/>
      <c r="FC1800" s="10"/>
      <c r="FD1800" s="11"/>
      <c r="FE1800" s="6">
        <f>SUMIF(FF$160:FF$190,$D1800,FH$160:FH$190)</f>
        <v>0</v>
      </c>
      <c r="FF1800" s="9"/>
      <c r="FG1800" s="10"/>
      <c r="FH1800" s="11"/>
      <c r="FI1800" s="6">
        <f>SUMIF(FJ$160:FJ$190,$D1800,FL$160:FL$190)</f>
        <v>0</v>
      </c>
      <c r="FJ1800" s="9"/>
      <c r="FK1800" s="10"/>
      <c r="FL1800" s="11"/>
      <c r="FM1800" s="6">
        <f>SUMIF(FN$160:FN$190,$D1800,FP$160:FP$190)</f>
        <v>0</v>
      </c>
      <c r="FN1800" s="9"/>
      <c r="FO1800" s="10"/>
      <c r="FP1800" s="11"/>
      <c r="FQ1800" s="6">
        <f>SUMIF(FR$160:FR$190,$D1800,FT$160:FT$190)</f>
        <v>0</v>
      </c>
      <c r="FR1800" s="9"/>
      <c r="FS1800" s="10"/>
      <c r="FT1800" s="11"/>
      <c r="FU1800" s="6">
        <f>SUMIF(FV$160:FV$190,$D1800,FX$160:FX$190)</f>
        <v>0</v>
      </c>
      <c r="FV1800" s="9"/>
      <c r="FW1800" s="10"/>
      <c r="FX1800" s="11"/>
      <c r="FY1800" s="6">
        <f>SUMIF(FZ$160:FZ$190,$D1800,GB$160:GB$190)</f>
        <v>0</v>
      </c>
      <c r="FZ1800" s="9"/>
      <c r="GA1800" s="10"/>
      <c r="GB1800" s="11"/>
      <c r="GC1800" s="6">
        <f>SUMIF(GD$160:GD$190,$D1800,GF$160:GF$190)</f>
        <v>0</v>
      </c>
      <c r="GD1800" s="9"/>
      <c r="GE1800" s="10"/>
      <c r="GF1800" s="11"/>
      <c r="GG1800" s="6">
        <f>SUMIF(GH$160:GH$190,$D1800,GJ$160:GJ$190)</f>
        <v>0</v>
      </c>
      <c r="GH1800" s="9"/>
      <c r="GI1800" s="10"/>
      <c r="GJ1800" s="11"/>
      <c r="GK1800" s="6">
        <f>SUMIF(GL$160:GL$190,$D1800,GN$160:GN$190)</f>
        <v>0</v>
      </c>
      <c r="GL1800" s="9"/>
      <c r="GM1800" s="10"/>
      <c r="GN1800" s="11"/>
      <c r="GO1800" s="6">
        <f>SUMIF(GP$160:GP$190,$D1800,GR$160:GR$190)</f>
        <v>0</v>
      </c>
      <c r="GP1800" s="9"/>
      <c r="GQ1800" s="10"/>
      <c r="GR1800" s="11"/>
      <c r="GS1800" s="6">
        <f>SUMIF(GT$160:GT$190,$D1800,GV$160:GV$190)</f>
        <v>0</v>
      </c>
      <c r="GT1800" s="9"/>
      <c r="GU1800" s="10"/>
      <c r="GV1800" s="20"/>
      <c r="GW1800" s="19">
        <f t="shared" si="40"/>
        <v>0</v>
      </c>
      <c r="GX1800" s="472"/>
      <c r="GY1800" s="473"/>
    </row>
    <row r="1801" spans="1:207" ht="15.75">
      <c r="A1801" s="244" t="s">
        <v>81</v>
      </c>
      <c r="B1801" s="538"/>
      <c r="C1801" s="287" t="s">
        <v>147</v>
      </c>
      <c r="D1801" s="237" t="s">
        <v>123</v>
      </c>
      <c r="E1801" s="206">
        <f>SUMIF(F$191:F$221,$D1801,H$191:H$221)</f>
        <v>0</v>
      </c>
      <c r="F1801" s="9"/>
      <c r="G1801" s="10"/>
      <c r="H1801" s="11"/>
      <c r="I1801" s="6">
        <f>SUMIF(J$191:J$221,$D1801,L$191:L$221)</f>
        <v>0</v>
      </c>
      <c r="J1801" s="9"/>
      <c r="K1801" s="10"/>
      <c r="L1801" s="11"/>
      <c r="M1801" s="6">
        <f>SUMIF(N$191:N$221,$D1801,P$191:P$221)</f>
        <v>0</v>
      </c>
      <c r="N1801" s="9"/>
      <c r="O1801" s="10"/>
      <c r="P1801" s="11"/>
      <c r="Q1801" s="6">
        <f>SUMIF(R$191:R$221,$D1801,T$191:T$221)</f>
        <v>0</v>
      </c>
      <c r="R1801" s="9"/>
      <c r="S1801" s="10"/>
      <c r="T1801" s="11"/>
      <c r="U1801" s="6">
        <f>SUMIF(V$191:V$221,$D1801,X$191:X$221)</f>
        <v>0</v>
      </c>
      <c r="V1801" s="9"/>
      <c r="W1801" s="10"/>
      <c r="X1801" s="11"/>
      <c r="Y1801" s="6">
        <f>SUMIF(Z$191:Z$221,$D1801,AB$191:AB$221)</f>
        <v>0</v>
      </c>
      <c r="Z1801" s="9"/>
      <c r="AA1801" s="10"/>
      <c r="AB1801" s="11"/>
      <c r="AC1801" s="6">
        <f>SUMIF(AD$191:AD$221,$D1800,AF$191:AF$221)</f>
        <v>0</v>
      </c>
      <c r="AD1801" s="9"/>
      <c r="AE1801" s="10"/>
      <c r="AF1801" s="11"/>
      <c r="AG1801" s="6">
        <f>SUMIF(AH$191:AH$221,$D1801,AJ$191:AJ$221)</f>
        <v>0</v>
      </c>
      <c r="AH1801" s="9"/>
      <c r="AI1801" s="10"/>
      <c r="AJ1801" s="11"/>
      <c r="AK1801" s="6">
        <f>SUMIF(AL$191:AL$221,$D1801,AN$191:AN$221)</f>
        <v>0</v>
      </c>
      <c r="AL1801" s="9"/>
      <c r="AM1801" s="10"/>
      <c r="AN1801" s="11"/>
      <c r="AO1801" s="6">
        <f>SUMIF(AP$191:AP$221,$D1801,AR$191:AR$221)</f>
        <v>0</v>
      </c>
      <c r="AP1801" s="9"/>
      <c r="AQ1801" s="10"/>
      <c r="AR1801" s="11"/>
      <c r="AS1801" s="6">
        <f>SUMIF(AT$191:AT$221,$D1801,AV$191:AV$221)</f>
        <v>0</v>
      </c>
      <c r="AT1801" s="9"/>
      <c r="AU1801" s="10"/>
      <c r="AV1801" s="11"/>
      <c r="AW1801" s="6">
        <f>SUMIF(AX$191:AX$221,$D1801,AZ$191:AZ$221)</f>
        <v>0</v>
      </c>
      <c r="AX1801" s="9"/>
      <c r="AY1801" s="10"/>
      <c r="AZ1801" s="11"/>
      <c r="BA1801" s="6">
        <f>SUMIF(BB$191:BB$221,$D1801,BD$191:BD$221)</f>
        <v>0</v>
      </c>
      <c r="BB1801" s="9"/>
      <c r="BC1801" s="10"/>
      <c r="BD1801" s="11"/>
      <c r="BE1801" s="6">
        <f>SUMIF(BF$191:BF$221,$D1801,BH$191:BH$221)</f>
        <v>0</v>
      </c>
      <c r="BF1801" s="9"/>
      <c r="BG1801" s="10"/>
      <c r="BH1801" s="11"/>
      <c r="BI1801" s="6">
        <f>SUMIF(BJ$191:BJ$221,$D1801,BL$191:BL$221)</f>
        <v>0</v>
      </c>
      <c r="BJ1801" s="9"/>
      <c r="BK1801" s="10"/>
      <c r="BL1801" s="11"/>
      <c r="BM1801" s="6">
        <f>SUMIF(BN$191:BN$221,$D1801,BP$191:BP$221)</f>
        <v>0</v>
      </c>
      <c r="BN1801" s="9"/>
      <c r="BO1801" s="10"/>
      <c r="BP1801" s="11"/>
      <c r="BQ1801" s="6">
        <f>SUMIF(BR$191:BR$221,$D1801,BT$191:BT$221)</f>
        <v>0</v>
      </c>
      <c r="BR1801" s="9"/>
      <c r="BS1801" s="10"/>
      <c r="BT1801" s="11"/>
      <c r="BU1801" s="6">
        <f>SUMIF(BV$191:BV$221,$D1801,BX$191:BX$221)</f>
        <v>0</v>
      </c>
      <c r="BV1801" s="9"/>
      <c r="BW1801" s="10"/>
      <c r="BX1801" s="11"/>
      <c r="BY1801" s="6">
        <f>SUMIF(BZ$191:BZ$221,$D1801,CB$191:CB$221)</f>
        <v>0</v>
      </c>
      <c r="BZ1801" s="9"/>
      <c r="CA1801" s="10"/>
      <c r="CB1801" s="11"/>
      <c r="CC1801" s="6">
        <f>SUMIF(CD$191:CD$221,$D1801,CF$191:CF$221)</f>
        <v>0</v>
      </c>
      <c r="CD1801" s="9"/>
      <c r="CE1801" s="10"/>
      <c r="CF1801" s="11"/>
      <c r="CG1801" s="6">
        <f>SUMIF(CH$191:CH$221,$D1801,CJ$191:CJ$221)</f>
        <v>0</v>
      </c>
      <c r="CH1801" s="9"/>
      <c r="CI1801" s="10"/>
      <c r="CJ1801" s="11"/>
      <c r="CK1801" s="6">
        <f>SUMIF(CL$191:CL$221,$D1801,CN$191:CN$221)</f>
        <v>0</v>
      </c>
      <c r="CL1801" s="9"/>
      <c r="CM1801" s="10"/>
      <c r="CN1801" s="11"/>
      <c r="CO1801" s="6">
        <f>SUMIF(CP$191:CP$221,$D1801,CR$191:CR$221)</f>
        <v>0</v>
      </c>
      <c r="CP1801" s="9"/>
      <c r="CQ1801" s="10"/>
      <c r="CR1801" s="11"/>
      <c r="CS1801" s="6">
        <f>SUMIF(CT$191:CT$221,$D1801,CV$191:CV$221)</f>
        <v>0</v>
      </c>
      <c r="CT1801" s="9"/>
      <c r="CU1801" s="10"/>
      <c r="CV1801" s="11"/>
      <c r="CW1801" s="6">
        <f>SUMIF(CX$191:CX$221,$D1801,CZ$191:CZ$221)</f>
        <v>0</v>
      </c>
      <c r="CX1801" s="9"/>
      <c r="CY1801" s="10"/>
      <c r="CZ1801" s="11"/>
      <c r="DA1801" s="6">
        <f>SUMIF(DB$191:DB$221,$D1801,DD$191:DD$221)</f>
        <v>0</v>
      </c>
      <c r="DB1801" s="9"/>
      <c r="DC1801" s="10"/>
      <c r="DD1801" s="11"/>
      <c r="DE1801" s="6">
        <f>SUMIF(DF$191:DF$221,$D1801,DH$191:DH$221)</f>
        <v>0</v>
      </c>
      <c r="DF1801" s="9"/>
      <c r="DG1801" s="10"/>
      <c r="DH1801" s="11"/>
      <c r="DI1801" s="6">
        <f>SUMIF(DJ$191:DJ$221,$D1801,DL$191:DL$221)</f>
        <v>0</v>
      </c>
      <c r="DJ1801" s="9"/>
      <c r="DK1801" s="10"/>
      <c r="DL1801" s="11"/>
      <c r="DM1801" s="6">
        <f>SUMIF(DN$191:DN$221,$D1801,DP$191:DP$221)</f>
        <v>0</v>
      </c>
      <c r="DN1801" s="9"/>
      <c r="DO1801" s="10"/>
      <c r="DP1801" s="11"/>
      <c r="DQ1801" s="6">
        <f>SUMIF(DR$191:DR$221,$D1801,DT$191:DT$221)</f>
        <v>0</v>
      </c>
      <c r="DR1801" s="9"/>
      <c r="DS1801" s="10"/>
      <c r="DT1801" s="11"/>
      <c r="DU1801" s="6">
        <f>SUMIF(DV$191:DV$221,$D1801,DX$191:DX$221)</f>
        <v>0</v>
      </c>
      <c r="DV1801" s="9"/>
      <c r="DW1801" s="10"/>
      <c r="DX1801" s="11"/>
      <c r="DY1801" s="6">
        <f>SUMIF(DZ$191:DZ$221,$D1801,EB$191:EB$221)</f>
        <v>0</v>
      </c>
      <c r="DZ1801" s="9"/>
      <c r="EA1801" s="10"/>
      <c r="EB1801" s="11"/>
      <c r="EC1801" s="6">
        <f>SUMIF(ED$191:ED$221,$D1801,EF$191:EF$221)</f>
        <v>0</v>
      </c>
      <c r="ED1801" s="9"/>
      <c r="EE1801" s="10"/>
      <c r="EF1801" s="11"/>
      <c r="EG1801" s="6">
        <f>SUMIF(EH$191:EH$221,$D1801,EJ$191:EJ$221)</f>
        <v>0</v>
      </c>
      <c r="EH1801" s="9"/>
      <c r="EI1801" s="10"/>
      <c r="EJ1801" s="11"/>
      <c r="EK1801" s="6">
        <f>SUMIF(EL$191:EL$221,$D1801,EN$191:EN$221)</f>
        <v>0</v>
      </c>
      <c r="EL1801" s="9"/>
      <c r="EM1801" s="10"/>
      <c r="EN1801" s="11"/>
      <c r="EO1801" s="6">
        <f>SUMIF(EP$191:EP$221,$D1801,ER$191:ER$221)</f>
        <v>0</v>
      </c>
      <c r="EP1801" s="9"/>
      <c r="EQ1801" s="10"/>
      <c r="ER1801" s="11"/>
      <c r="ES1801" s="6">
        <f>SUMIF(ET$191:ET$221,$D1801,EV$191:EV$221)</f>
        <v>0</v>
      </c>
      <c r="ET1801" s="9"/>
      <c r="EU1801" s="10"/>
      <c r="EV1801" s="11"/>
      <c r="EW1801" s="6">
        <f>SUMIF(EX$191:EX$221,$D1801,EZ$191:EZ$221)</f>
        <v>0</v>
      </c>
      <c r="EX1801" s="9"/>
      <c r="EY1801" s="10"/>
      <c r="EZ1801" s="11"/>
      <c r="FA1801" s="6">
        <f>SUMIF(FB$191:FB$221,$D1801,FD$191:FD$221)</f>
        <v>0</v>
      </c>
      <c r="FB1801" s="9"/>
      <c r="FC1801" s="10"/>
      <c r="FD1801" s="11"/>
      <c r="FE1801" s="6">
        <f>SUMIF(FF$191:FF$221,$D1801,FH$191:FH$221)</f>
        <v>0</v>
      </c>
      <c r="FF1801" s="9"/>
      <c r="FG1801" s="10"/>
      <c r="FH1801" s="11"/>
      <c r="FI1801" s="6">
        <f>SUMIF(FJ$191:FJ$221,$D1801,FL$191:FL$221)</f>
        <v>0</v>
      </c>
      <c r="FJ1801" s="9"/>
      <c r="FK1801" s="10"/>
      <c r="FL1801" s="11"/>
      <c r="FM1801" s="6">
        <f>SUMIF(FN$191:FN$221,$D1801,FP$191:FP$221)</f>
        <v>0</v>
      </c>
      <c r="FN1801" s="9"/>
      <c r="FO1801" s="10"/>
      <c r="FP1801" s="11"/>
      <c r="FQ1801" s="6">
        <f>SUMIF(FR$191:FR$221,$D1801,FT$191:FT$221)</f>
        <v>0</v>
      </c>
      <c r="FR1801" s="9"/>
      <c r="FS1801" s="10"/>
      <c r="FT1801" s="11"/>
      <c r="FU1801" s="6">
        <f>SUMIF(FV$191:FV$221,$D1801,FX$191:FX$221)</f>
        <v>0</v>
      </c>
      <c r="FV1801" s="9"/>
      <c r="FW1801" s="10"/>
      <c r="FX1801" s="11"/>
      <c r="FY1801" s="6">
        <f>SUMIF(FZ$191:FZ$221,$D1801,GB$191:GB$221)</f>
        <v>0</v>
      </c>
      <c r="FZ1801" s="9"/>
      <c r="GA1801" s="10"/>
      <c r="GB1801" s="11"/>
      <c r="GC1801" s="6">
        <f>SUMIF(GD$191:GD$221,$D1801,GF$191:GF$221)</f>
        <v>0</v>
      </c>
      <c r="GD1801" s="9"/>
      <c r="GE1801" s="10"/>
      <c r="GF1801" s="11"/>
      <c r="GG1801" s="6">
        <f>SUMIF(GH$191:GH$221,$D1801,GJ$191:GJ$221)</f>
        <v>0</v>
      </c>
      <c r="GH1801" s="9"/>
      <c r="GI1801" s="10"/>
      <c r="GJ1801" s="11"/>
      <c r="GK1801" s="6">
        <f>SUMIF(GL$191:GL$221,$D1801,GN$191:GN$221)</f>
        <v>0</v>
      </c>
      <c r="GL1801" s="9"/>
      <c r="GM1801" s="10"/>
      <c r="GN1801" s="11"/>
      <c r="GO1801" s="6">
        <f>SUMIF(GP$191:GP$221,$D1801,GR$191:GR$221)</f>
        <v>0</v>
      </c>
      <c r="GP1801" s="9"/>
      <c r="GQ1801" s="10"/>
      <c r="GR1801" s="11"/>
      <c r="GS1801" s="6">
        <f>SUMIF(GT$191:GT$221,$D1801,GV$191:GV$221)</f>
        <v>0</v>
      </c>
      <c r="GT1801" s="9"/>
      <c r="GU1801" s="10"/>
      <c r="GV1801" s="20"/>
      <c r="GW1801" s="19">
        <f t="shared" si="40"/>
        <v>0</v>
      </c>
      <c r="GX1801" s="472"/>
      <c r="GY1801" s="473"/>
    </row>
    <row r="1802" spans="1:207" ht="15.75">
      <c r="A1802" s="244" t="s">
        <v>82</v>
      </c>
      <c r="B1802" s="538"/>
      <c r="C1802" s="287" t="s">
        <v>147</v>
      </c>
      <c r="D1802" s="237" t="s">
        <v>123</v>
      </c>
      <c r="E1802" s="206">
        <f>SUMIF(F$222:F$252,$D1802,H$222:H$252)</f>
        <v>0</v>
      </c>
      <c r="F1802" s="9"/>
      <c r="G1802" s="10"/>
      <c r="H1802" s="11"/>
      <c r="I1802" s="6">
        <f>SUMIF(J$222:J$252,$D1802,L$222:L$252)</f>
        <v>0</v>
      </c>
      <c r="J1802" s="9"/>
      <c r="K1802" s="10"/>
      <c r="L1802" s="11"/>
      <c r="M1802" s="6">
        <f>SUMIF(N$222:N$252,$D1802,P$222:P$252)</f>
        <v>0</v>
      </c>
      <c r="N1802" s="9"/>
      <c r="O1802" s="10"/>
      <c r="P1802" s="11"/>
      <c r="Q1802" s="6">
        <f>SUMIF(R$222:R$252,$D1802,T$222:T$252)</f>
        <v>0</v>
      </c>
      <c r="R1802" s="9"/>
      <c r="S1802" s="10"/>
      <c r="T1802" s="11"/>
      <c r="U1802" s="6">
        <f>SUMIF(V$222:V$252,$D1802,X$222:X$252)</f>
        <v>0</v>
      </c>
      <c r="V1802" s="9"/>
      <c r="W1802" s="10"/>
      <c r="X1802" s="11"/>
      <c r="Y1802" s="6">
        <f>SUMIF(Z$222:Z$252,$D1802,AB$222:AB$252)</f>
        <v>0</v>
      </c>
      <c r="Z1802" s="9"/>
      <c r="AA1802" s="10"/>
      <c r="AB1802" s="11"/>
      <c r="AC1802" s="6">
        <f>SUMIF(AD$222:AD$252,$D1802,AF$222:AF$252)</f>
        <v>0</v>
      </c>
      <c r="AD1802" s="9"/>
      <c r="AE1802" s="10"/>
      <c r="AF1802" s="11"/>
      <c r="AG1802" s="6">
        <f>SUMIF(AH$222:AH$252,$D1802,AJ$222:AJ$252)</f>
        <v>0</v>
      </c>
      <c r="AH1802" s="9"/>
      <c r="AI1802" s="10"/>
      <c r="AJ1802" s="11"/>
      <c r="AK1802" s="6">
        <f>SUMIF(AL$222:AL$252,$D1802,AN$222:AN$252)</f>
        <v>0</v>
      </c>
      <c r="AL1802" s="9"/>
      <c r="AM1802" s="10"/>
      <c r="AN1802" s="11"/>
      <c r="AO1802" s="6">
        <f>SUMIF(AP$222:AP$252,$D1802,AR$222:AR$252)</f>
        <v>0</v>
      </c>
      <c r="AP1802" s="9"/>
      <c r="AQ1802" s="10"/>
      <c r="AR1802" s="11"/>
      <c r="AS1802" s="6">
        <f>SUMIF(AT$222:AT$252,$D1802,AV$222:AV$252)</f>
        <v>0</v>
      </c>
      <c r="AT1802" s="9"/>
      <c r="AU1802" s="10"/>
      <c r="AV1802" s="11"/>
      <c r="AW1802" s="6">
        <f>SUMIF(AX$222:AX$252,$D1802,AZ$222:AZ$252)</f>
        <v>0</v>
      </c>
      <c r="AX1802" s="9"/>
      <c r="AY1802" s="10"/>
      <c r="AZ1802" s="11"/>
      <c r="BA1802" s="6">
        <f>SUMIF(BB$222:BB$252,$D1802,BD$222:BD$252)</f>
        <v>0</v>
      </c>
      <c r="BB1802" s="9"/>
      <c r="BC1802" s="10"/>
      <c r="BD1802" s="11"/>
      <c r="BE1802" s="6">
        <f>SUMIF(BF$222:BF$252,$D1802,BH$222:BH$252)</f>
        <v>0</v>
      </c>
      <c r="BF1802" s="9"/>
      <c r="BG1802" s="10"/>
      <c r="BH1802" s="11"/>
      <c r="BI1802" s="6">
        <f>SUMIF(BJ$222:BJ$252,$D1802,BL$222:BL$252)</f>
        <v>0</v>
      </c>
      <c r="BJ1802" s="9"/>
      <c r="BK1802" s="10"/>
      <c r="BL1802" s="11"/>
      <c r="BM1802" s="6">
        <f>SUMIF(BN$222:BN$252,$D1802,BP$222:BP$252)</f>
        <v>0</v>
      </c>
      <c r="BN1802" s="9"/>
      <c r="BO1802" s="10"/>
      <c r="BP1802" s="11"/>
      <c r="BQ1802" s="6">
        <f>SUMIF(BR$222:BR$252,$D1802,BT$222:BT$252)</f>
        <v>0</v>
      </c>
      <c r="BR1802" s="9"/>
      <c r="BS1802" s="10"/>
      <c r="BT1802" s="11"/>
      <c r="BU1802" s="6">
        <f>SUMIF(BV$222:BV$252,$D1802,BX$222:BX$252)</f>
        <v>0</v>
      </c>
      <c r="BV1802" s="9"/>
      <c r="BW1802" s="10"/>
      <c r="BX1802" s="11"/>
      <c r="BY1802" s="6">
        <f>SUMIF(BZ$222:BZ$252,$D1802,CB$222:CB$252)</f>
        <v>0</v>
      </c>
      <c r="BZ1802" s="9"/>
      <c r="CA1802" s="10"/>
      <c r="CB1802" s="11"/>
      <c r="CC1802" s="6">
        <f>SUMIF(CD$222:CD$252,$D1802,CF$222:CF$252)</f>
        <v>0</v>
      </c>
      <c r="CD1802" s="9"/>
      <c r="CE1802" s="10"/>
      <c r="CF1802" s="11"/>
      <c r="CG1802" s="6">
        <f>SUMIF(CH$222:CH$252,$D1802,CJ$222:CJ$252)</f>
        <v>0</v>
      </c>
      <c r="CH1802" s="9"/>
      <c r="CI1802" s="10"/>
      <c r="CJ1802" s="11"/>
      <c r="CK1802" s="6">
        <f>SUMIF(CL$222:CL$252,$D1802,CN$222:CN$252)</f>
        <v>0</v>
      </c>
      <c r="CL1802" s="9"/>
      <c r="CM1802" s="10"/>
      <c r="CN1802" s="11"/>
      <c r="CO1802" s="6">
        <f>SUMIF(CP$222:CP$252,$D1802,CR$222:CR$252)</f>
        <v>0</v>
      </c>
      <c r="CP1802" s="9"/>
      <c r="CQ1802" s="10"/>
      <c r="CR1802" s="11"/>
      <c r="CS1802" s="6">
        <f>SUMIF(CT$222:CT$252,$D1802,CV$222:CV$252)</f>
        <v>0</v>
      </c>
      <c r="CT1802" s="9"/>
      <c r="CU1802" s="10"/>
      <c r="CV1802" s="11"/>
      <c r="CW1802" s="6">
        <f>SUMIF(CX$222:CX$252,$D1802,CZ$222:CZ$252)</f>
        <v>0</v>
      </c>
      <c r="CX1802" s="9"/>
      <c r="CY1802" s="10"/>
      <c r="CZ1802" s="11"/>
      <c r="DA1802" s="6">
        <f>SUMIF(DB$222:DB$252,$D1802,DD$222:DD$252)</f>
        <v>0</v>
      </c>
      <c r="DB1802" s="9"/>
      <c r="DC1802" s="10"/>
      <c r="DD1802" s="11"/>
      <c r="DE1802" s="6">
        <f>SUMIF(DF$222:DF$252,$D1802,DH$222:DH$252)</f>
        <v>0</v>
      </c>
      <c r="DF1802" s="9"/>
      <c r="DG1802" s="10"/>
      <c r="DH1802" s="11"/>
      <c r="DI1802" s="6">
        <f>SUMIF(DJ$222:DJ$252,$D1802,DL$222:DL$252)</f>
        <v>0</v>
      </c>
      <c r="DJ1802" s="9"/>
      <c r="DK1802" s="10"/>
      <c r="DL1802" s="11"/>
      <c r="DM1802" s="6">
        <f>SUMIF(DN$222:DN$252,$D1802,DP$222:DP$252)</f>
        <v>0</v>
      </c>
      <c r="DN1802" s="9"/>
      <c r="DO1802" s="10"/>
      <c r="DP1802" s="11"/>
      <c r="DQ1802" s="6">
        <f>SUMIF(DR$222:DR$252,$D1802,DT$222:DT$252)</f>
        <v>0</v>
      </c>
      <c r="DR1802" s="9"/>
      <c r="DS1802" s="10"/>
      <c r="DT1802" s="11"/>
      <c r="DU1802" s="6">
        <f>SUMIF(DV$222:DV$252,$D1802,DX$222:DX$252)</f>
        <v>0</v>
      </c>
      <c r="DV1802" s="9"/>
      <c r="DW1802" s="10"/>
      <c r="DX1802" s="11"/>
      <c r="DY1802" s="6">
        <f>SUMIF(DZ$222:DZ$252,$D1802,EB$222:EB$252)</f>
        <v>0</v>
      </c>
      <c r="DZ1802" s="9"/>
      <c r="EA1802" s="10"/>
      <c r="EB1802" s="11"/>
      <c r="EC1802" s="6">
        <f>SUMIF(ED$222:ED$252,$D1802,EF$222:EF$252)</f>
        <v>0</v>
      </c>
      <c r="ED1802" s="9"/>
      <c r="EE1802" s="10"/>
      <c r="EF1802" s="11"/>
      <c r="EG1802" s="6">
        <f>SUMIF(EH$222:EH$252,$D1802,EJ$222:EJ$252)</f>
        <v>0</v>
      </c>
      <c r="EH1802" s="9"/>
      <c r="EI1802" s="10"/>
      <c r="EJ1802" s="11"/>
      <c r="EK1802" s="6">
        <f>SUMIF(EL$222:EL$252,$D1802,EN$222:EN$252)</f>
        <v>0</v>
      </c>
      <c r="EL1802" s="9"/>
      <c r="EM1802" s="10"/>
      <c r="EN1802" s="11"/>
      <c r="EO1802" s="6">
        <f>SUMIF(EP$222:EP$252,$D1802,ER$222:ER$252)</f>
        <v>0</v>
      </c>
      <c r="EP1802" s="9"/>
      <c r="EQ1802" s="10"/>
      <c r="ER1802" s="11"/>
      <c r="ES1802" s="6">
        <f>SUMIF(ET$222:ET$252,$D1802,EV$222:EV$252)</f>
        <v>0</v>
      </c>
      <c r="ET1802" s="9"/>
      <c r="EU1802" s="10"/>
      <c r="EV1802" s="11"/>
      <c r="EW1802" s="6">
        <f>SUMIF(EX$222:EX$252,$D1802,EZ$222:EZ$252)</f>
        <v>0</v>
      </c>
      <c r="EX1802" s="9"/>
      <c r="EY1802" s="10"/>
      <c r="EZ1802" s="11"/>
      <c r="FA1802" s="6">
        <f>SUMIF(FB$222:FB$252,$D1802,FD$222:FD$252)</f>
        <v>0</v>
      </c>
      <c r="FB1802" s="9"/>
      <c r="FC1802" s="10"/>
      <c r="FD1802" s="11"/>
      <c r="FE1802" s="6">
        <f>SUMIF(FF$222:FF$252,$D1802,FH$222:FH$252)</f>
        <v>0</v>
      </c>
      <c r="FF1802" s="9"/>
      <c r="FG1802" s="10"/>
      <c r="FH1802" s="11"/>
      <c r="FI1802" s="6">
        <f>SUMIF(FJ$222:FJ$252,$D1802,FL$222:FL$252)</f>
        <v>0</v>
      </c>
      <c r="FJ1802" s="9"/>
      <c r="FK1802" s="10"/>
      <c r="FL1802" s="11"/>
      <c r="FM1802" s="6">
        <f>SUMIF(FN$222:FN$252,$D1802,FP$222:FP$252)</f>
        <v>0</v>
      </c>
      <c r="FN1802" s="9"/>
      <c r="FO1802" s="10"/>
      <c r="FP1802" s="11"/>
      <c r="FQ1802" s="6">
        <f>SUMIF(FR$222:FR$252,$D1802,FT$222:FT$252)</f>
        <v>0</v>
      </c>
      <c r="FR1802" s="9"/>
      <c r="FS1802" s="10"/>
      <c r="FT1802" s="11"/>
      <c r="FU1802" s="6">
        <f>SUMIF(FV$222:FV$252,$D1802,FX$222:FX$252)</f>
        <v>0</v>
      </c>
      <c r="FV1802" s="9"/>
      <c r="FW1802" s="10"/>
      <c r="FX1802" s="11"/>
      <c r="FY1802" s="6">
        <f>SUMIF(FZ$222:FZ$252,$D1802,GB$222:GB$252)</f>
        <v>0</v>
      </c>
      <c r="FZ1802" s="9"/>
      <c r="GA1802" s="10"/>
      <c r="GB1802" s="11"/>
      <c r="GC1802" s="6">
        <f>SUMIF(GD$222:GD$252,$D1802,GF$222:GF$252)</f>
        <v>0</v>
      </c>
      <c r="GD1802" s="9"/>
      <c r="GE1802" s="10"/>
      <c r="GF1802" s="11"/>
      <c r="GG1802" s="6">
        <f>SUMIF(GH$222:GH$252,$D1802,GJ$222:GJ$252)</f>
        <v>0</v>
      </c>
      <c r="GH1802" s="9"/>
      <c r="GI1802" s="10"/>
      <c r="GJ1802" s="11"/>
      <c r="GK1802" s="6">
        <f>SUMIF(GL$222:GL$252,$D1802,GN$222:GN$252)</f>
        <v>0</v>
      </c>
      <c r="GL1802" s="9"/>
      <c r="GM1802" s="10"/>
      <c r="GN1802" s="11"/>
      <c r="GO1802" s="6">
        <f>SUMIF(GP$222:GP$252,$D1802,GR$222:GR$252)</f>
        <v>0</v>
      </c>
      <c r="GP1802" s="9"/>
      <c r="GQ1802" s="10"/>
      <c r="GR1802" s="11"/>
      <c r="GS1802" s="6">
        <f>SUMIF(GT$222:GT$252,$D1802,GV$222:GV$252)</f>
        <v>0</v>
      </c>
      <c r="GT1802" s="9"/>
      <c r="GU1802" s="10"/>
      <c r="GV1802" s="20"/>
      <c r="GW1802" s="19">
        <f t="shared" si="40"/>
        <v>0</v>
      </c>
      <c r="GX1802" s="472"/>
      <c r="GY1802" s="473"/>
    </row>
    <row r="1803" spans="1:207" ht="15.75">
      <c r="A1803" s="244" t="s">
        <v>83</v>
      </c>
      <c r="B1803" s="538"/>
      <c r="C1803" s="287" t="s">
        <v>147</v>
      </c>
      <c r="D1803" s="237" t="s">
        <v>123</v>
      </c>
      <c r="E1803" s="206">
        <f>SUMIF(F$253:F$283,$D1803,H$253:H$283)</f>
        <v>0</v>
      </c>
      <c r="F1803" s="9"/>
      <c r="G1803" s="10"/>
      <c r="H1803" s="11"/>
      <c r="I1803" s="6">
        <f>SUMIF(J$253:J$283,$D1803,L$253:L$283)</f>
        <v>0</v>
      </c>
      <c r="J1803" s="9"/>
      <c r="K1803" s="10"/>
      <c r="L1803" s="11"/>
      <c r="M1803" s="6">
        <f>SUMIF(N$253:N$283,$D1803,P$253:P$283)</f>
        <v>0</v>
      </c>
      <c r="N1803" s="9"/>
      <c r="O1803" s="10"/>
      <c r="P1803" s="11"/>
      <c r="Q1803" s="6">
        <f>SUMIF(R$253:R$283,$D1803,T$253:T$283)</f>
        <v>0</v>
      </c>
      <c r="R1803" s="9"/>
      <c r="S1803" s="10"/>
      <c r="T1803" s="11"/>
      <c r="U1803" s="6">
        <f>SUMIF(V$253:V$283,$D1803,X$253:X$283)</f>
        <v>0</v>
      </c>
      <c r="V1803" s="9"/>
      <c r="W1803" s="10"/>
      <c r="X1803" s="11"/>
      <c r="Y1803" s="6">
        <f>SUMIF(Z$253:Z$283,$D1803,AB$253:AB$283)</f>
        <v>0</v>
      </c>
      <c r="Z1803" s="9"/>
      <c r="AA1803" s="10"/>
      <c r="AB1803" s="11"/>
      <c r="AC1803" s="6">
        <f>SUMIF(AD$253:AD$283,$D1803,AF$253:AF$283)</f>
        <v>0</v>
      </c>
      <c r="AD1803" s="9"/>
      <c r="AE1803" s="10"/>
      <c r="AF1803" s="11"/>
      <c r="AG1803" s="6">
        <f>SUMIF(AH$253:AH$283,$D1803,AJ$253:AJ$283)</f>
        <v>0</v>
      </c>
      <c r="AH1803" s="9"/>
      <c r="AI1803" s="10"/>
      <c r="AJ1803" s="11"/>
      <c r="AK1803" s="6">
        <f>SUMIF(AL$253:AL$283,$D1803,AN$253:AN$283)</f>
        <v>0</v>
      </c>
      <c r="AL1803" s="9"/>
      <c r="AM1803" s="10"/>
      <c r="AN1803" s="11"/>
      <c r="AO1803" s="6">
        <f>SUMIF(AP$253:AP$283,$D1803,AR$253:AR$283)</f>
        <v>0</v>
      </c>
      <c r="AP1803" s="9"/>
      <c r="AQ1803" s="10"/>
      <c r="AR1803" s="11"/>
      <c r="AS1803" s="6">
        <f>SUMIF(AT$253:AT$283,$D1803,AV$253:AV$283)</f>
        <v>0</v>
      </c>
      <c r="AT1803" s="9"/>
      <c r="AU1803" s="10"/>
      <c r="AV1803" s="11"/>
      <c r="AW1803" s="6">
        <f>SUMIF(AX$253:AX$283,$D1803,AZ$253:AZ$283)</f>
        <v>0</v>
      </c>
      <c r="AX1803" s="9"/>
      <c r="AY1803" s="10"/>
      <c r="AZ1803" s="11"/>
      <c r="BA1803" s="6">
        <f>SUMIF(BB$253:BB$283,$D1803,BD$253:BD$283)</f>
        <v>0</v>
      </c>
      <c r="BB1803" s="9"/>
      <c r="BC1803" s="10"/>
      <c r="BD1803" s="11"/>
      <c r="BE1803" s="6">
        <f>SUMIF(BF$253:BF$283,$D1803,BH$253:BH$283)</f>
        <v>0</v>
      </c>
      <c r="BF1803" s="9"/>
      <c r="BG1803" s="10"/>
      <c r="BH1803" s="11"/>
      <c r="BI1803" s="6">
        <f>SUMIF(BJ$253:BJ$283,$D1803,BL$253:BL$283)</f>
        <v>0</v>
      </c>
      <c r="BJ1803" s="9"/>
      <c r="BK1803" s="10"/>
      <c r="BL1803" s="11"/>
      <c r="BM1803" s="6">
        <f>SUMIF(BN$253:BN$283,$D1803,BP$253:BP$283)</f>
        <v>0</v>
      </c>
      <c r="BN1803" s="9"/>
      <c r="BO1803" s="10"/>
      <c r="BP1803" s="11"/>
      <c r="BQ1803" s="6">
        <f>SUMIF(BR$253:BR$283,$D1803,BT$253:BT$283)</f>
        <v>0</v>
      </c>
      <c r="BR1803" s="9"/>
      <c r="BS1803" s="10"/>
      <c r="BT1803" s="11"/>
      <c r="BU1803" s="6">
        <f>SUMIF(BV$253:BV$283,$D1803,BX$253:BX$283)</f>
        <v>0</v>
      </c>
      <c r="BV1803" s="9"/>
      <c r="BW1803" s="10"/>
      <c r="BX1803" s="11"/>
      <c r="BY1803" s="6">
        <f>SUMIF(BZ$253:BZ$283,$D1803,CB$253:CB$283)</f>
        <v>0</v>
      </c>
      <c r="BZ1803" s="9"/>
      <c r="CA1803" s="10"/>
      <c r="CB1803" s="11"/>
      <c r="CC1803" s="6">
        <f>SUMIF(CD$253:CD$283,$D1803,CF$253:CF$283)</f>
        <v>0</v>
      </c>
      <c r="CD1803" s="9"/>
      <c r="CE1803" s="10"/>
      <c r="CF1803" s="11"/>
      <c r="CG1803" s="6">
        <f>SUMIF(CH$253:CH$283,$D1803,CJ$253:CJ$283)</f>
        <v>0</v>
      </c>
      <c r="CH1803" s="9"/>
      <c r="CI1803" s="10"/>
      <c r="CJ1803" s="11"/>
      <c r="CK1803" s="6">
        <f>SUMIF(CL$253:CL$283,$D1803,CN$253:CN$283)</f>
        <v>0</v>
      </c>
      <c r="CL1803" s="9"/>
      <c r="CM1803" s="10"/>
      <c r="CN1803" s="11"/>
      <c r="CO1803" s="6">
        <f>SUMIF(CP$253:CP$283,$D1803,CR$253:CR$283)</f>
        <v>0</v>
      </c>
      <c r="CP1803" s="9"/>
      <c r="CQ1803" s="10"/>
      <c r="CR1803" s="11"/>
      <c r="CS1803" s="6">
        <f>SUMIF(CT$253:CT$283,$D1803,CV$253:CV$283)</f>
        <v>0</v>
      </c>
      <c r="CT1803" s="9"/>
      <c r="CU1803" s="10"/>
      <c r="CV1803" s="11"/>
      <c r="CW1803" s="6">
        <f>SUMIF(CX$253:CX$283,$D1803,CZ$253:CZ$283)</f>
        <v>0</v>
      </c>
      <c r="CX1803" s="9"/>
      <c r="CY1803" s="10"/>
      <c r="CZ1803" s="11"/>
      <c r="DA1803" s="6">
        <f>SUMIF(DB$253:DB$283,$D1803,DD$253:DD$283)</f>
        <v>0</v>
      </c>
      <c r="DB1803" s="9"/>
      <c r="DC1803" s="10"/>
      <c r="DD1803" s="11"/>
      <c r="DE1803" s="6">
        <f>SUMIF(DF$253:DF$283,$D1803,DH$253:DH$283)</f>
        <v>0</v>
      </c>
      <c r="DF1803" s="9"/>
      <c r="DG1803" s="10"/>
      <c r="DH1803" s="11"/>
      <c r="DI1803" s="6">
        <f>SUMIF(DJ$253:DJ$283,$D1803,DL$253:DL$283)</f>
        <v>0</v>
      </c>
      <c r="DJ1803" s="9"/>
      <c r="DK1803" s="10"/>
      <c r="DL1803" s="11"/>
      <c r="DM1803" s="6">
        <f>SUMIF(DN$253:DN$283,$D1803,DP$253:DP$283)</f>
        <v>0</v>
      </c>
      <c r="DN1803" s="9"/>
      <c r="DO1803" s="10"/>
      <c r="DP1803" s="11"/>
      <c r="DQ1803" s="6">
        <f>SUMIF(DR$253:DR$283,$D1803,DT$253:DT$283)</f>
        <v>0</v>
      </c>
      <c r="DR1803" s="9"/>
      <c r="DS1803" s="10"/>
      <c r="DT1803" s="11"/>
      <c r="DU1803" s="6">
        <f>SUMIF(DV$253:DV$283,$D1803,DX$253:DX$283)</f>
        <v>0</v>
      </c>
      <c r="DV1803" s="9"/>
      <c r="DW1803" s="10"/>
      <c r="DX1803" s="11"/>
      <c r="DY1803" s="6">
        <f>SUMIF(DZ$253:DZ$283,$D1803,EB$253:EB$283)</f>
        <v>0</v>
      </c>
      <c r="DZ1803" s="9"/>
      <c r="EA1803" s="10"/>
      <c r="EB1803" s="11"/>
      <c r="EC1803" s="6">
        <f>SUMIF(ED$253:ED$283,$D1803,EF$253:EF$283)</f>
        <v>0</v>
      </c>
      <c r="ED1803" s="9"/>
      <c r="EE1803" s="10"/>
      <c r="EF1803" s="11"/>
      <c r="EG1803" s="6">
        <f>SUMIF(EH$253:EH$283,$D1803,EJ$253:EJ$283)</f>
        <v>0</v>
      </c>
      <c r="EH1803" s="9"/>
      <c r="EI1803" s="10"/>
      <c r="EJ1803" s="11"/>
      <c r="EK1803" s="6">
        <f>SUMIF(EL$253:EL$283,$D1803,EN$253:EN$283)</f>
        <v>0</v>
      </c>
      <c r="EL1803" s="9"/>
      <c r="EM1803" s="10"/>
      <c r="EN1803" s="11"/>
      <c r="EO1803" s="6">
        <f>SUMIF(EP$253:EP$283,$D1803,ER$253:ER$283)</f>
        <v>0</v>
      </c>
      <c r="EP1803" s="9"/>
      <c r="EQ1803" s="10"/>
      <c r="ER1803" s="11"/>
      <c r="ES1803" s="6">
        <f>SUMIF(ET$253:ET$283,$D1803,EV$253:EV$283)</f>
        <v>0</v>
      </c>
      <c r="ET1803" s="9"/>
      <c r="EU1803" s="10"/>
      <c r="EV1803" s="11"/>
      <c r="EW1803" s="6">
        <f>SUMIF(EX$253:EX$283,$D1803,EZ$253:EZ$283)</f>
        <v>0</v>
      </c>
      <c r="EX1803" s="9"/>
      <c r="EY1803" s="10"/>
      <c r="EZ1803" s="11"/>
      <c r="FA1803" s="6">
        <f>SUMIF(FB$253:FB$283,$D1803,FD$253:FD$283)</f>
        <v>0</v>
      </c>
      <c r="FB1803" s="9"/>
      <c r="FC1803" s="10"/>
      <c r="FD1803" s="11"/>
      <c r="FE1803" s="6">
        <f>SUMIF(FF$253:FF$283,$D1803,FH$253:FH$283)</f>
        <v>0</v>
      </c>
      <c r="FF1803" s="9"/>
      <c r="FG1803" s="10"/>
      <c r="FH1803" s="11"/>
      <c r="FI1803" s="6">
        <f>SUMIF(FJ$253:FJ$283,$D1803,FL$253:FL$283)</f>
        <v>0</v>
      </c>
      <c r="FJ1803" s="9"/>
      <c r="FK1803" s="10"/>
      <c r="FL1803" s="11"/>
      <c r="FM1803" s="6">
        <f>SUMIF(FN$253:FN$283,$D1803,FP$253:FP$283)</f>
        <v>0</v>
      </c>
      <c r="FN1803" s="9"/>
      <c r="FO1803" s="10"/>
      <c r="FP1803" s="11"/>
      <c r="FQ1803" s="6">
        <f>SUMIF(FR$253:FR$283,$D1803,FT$253:FT$283)</f>
        <v>0</v>
      </c>
      <c r="FR1803" s="9"/>
      <c r="FS1803" s="10"/>
      <c r="FT1803" s="11"/>
      <c r="FU1803" s="6">
        <f>SUMIF(FV$253:FV$283,$D1803,FX$253:FX$283)</f>
        <v>0</v>
      </c>
      <c r="FV1803" s="9"/>
      <c r="FW1803" s="10"/>
      <c r="FX1803" s="11"/>
      <c r="FY1803" s="6">
        <f>SUMIF(FZ$253:FZ$283,$D1803,GB$253:GB$283)</f>
        <v>0</v>
      </c>
      <c r="FZ1803" s="9"/>
      <c r="GA1803" s="10"/>
      <c r="GB1803" s="11"/>
      <c r="GC1803" s="6">
        <f>SUMIF(GD$253:GD$283,$D1803,GF$253:GF$283)</f>
        <v>0</v>
      </c>
      <c r="GD1803" s="9"/>
      <c r="GE1803" s="10"/>
      <c r="GF1803" s="11"/>
      <c r="GG1803" s="6">
        <f>SUMIF(GH$253:GH$283,$D1803,GJ$253:GJ$283)</f>
        <v>0</v>
      </c>
      <c r="GH1803" s="9"/>
      <c r="GI1803" s="10"/>
      <c r="GJ1803" s="11"/>
      <c r="GK1803" s="6">
        <f>SUMIF(GL$253:GL$283,$D1803,GN$253:GN$283)</f>
        <v>0</v>
      </c>
      <c r="GL1803" s="9"/>
      <c r="GM1803" s="10"/>
      <c r="GN1803" s="11"/>
      <c r="GO1803" s="6">
        <f>SUMIF(GP$253:GP$283,$D1803,GR$253:GR$283)</f>
        <v>0</v>
      </c>
      <c r="GP1803" s="9"/>
      <c r="GQ1803" s="10"/>
      <c r="GR1803" s="11"/>
      <c r="GS1803" s="6">
        <f>SUMIF(GT$253:GT$283,$D1803,GV$253:GV$283)</f>
        <v>0</v>
      </c>
      <c r="GT1803" s="9"/>
      <c r="GU1803" s="10"/>
      <c r="GV1803" s="20"/>
      <c r="GW1803" s="19">
        <f t="shared" ref="GW1803:GW1846" si="41">SUM(E1803:GV1803)</f>
        <v>0</v>
      </c>
      <c r="GX1803" s="472"/>
      <c r="GY1803" s="473"/>
    </row>
    <row r="1804" spans="1:207" ht="15.75">
      <c r="A1804" s="244" t="s">
        <v>84</v>
      </c>
      <c r="B1804" s="538"/>
      <c r="C1804" s="287" t="s">
        <v>147</v>
      </c>
      <c r="D1804" s="237" t="s">
        <v>123</v>
      </c>
      <c r="E1804" s="206">
        <f>SUMIF(F$284:F$314,$D1804,H$284:H$314)</f>
        <v>0</v>
      </c>
      <c r="F1804" s="9"/>
      <c r="G1804" s="10"/>
      <c r="H1804" s="11"/>
      <c r="I1804" s="6">
        <f>SUMIF(J$284:J$314,$D1804,L$284:L$314)</f>
        <v>0</v>
      </c>
      <c r="J1804" s="9"/>
      <c r="K1804" s="10"/>
      <c r="L1804" s="11"/>
      <c r="M1804" s="6">
        <f>SUMIF(N$284:N$314,$D1804,P$284:P$314)</f>
        <v>0</v>
      </c>
      <c r="N1804" s="9"/>
      <c r="O1804" s="10"/>
      <c r="P1804" s="11"/>
      <c r="Q1804" s="6">
        <f>SUMIF(R$284:R$314,$D1804,T$284:T$314)</f>
        <v>0</v>
      </c>
      <c r="R1804" s="9"/>
      <c r="S1804" s="10"/>
      <c r="T1804" s="11"/>
      <c r="U1804" s="6">
        <f>SUMIF(V$284:V$314,$D1804,X$284:X$314)</f>
        <v>0</v>
      </c>
      <c r="V1804" s="9"/>
      <c r="W1804" s="10"/>
      <c r="X1804" s="11"/>
      <c r="Y1804" s="6">
        <f>SUMIF(Z$284:Z$314,$D1804,AB$284:AB$314)</f>
        <v>0</v>
      </c>
      <c r="Z1804" s="9"/>
      <c r="AA1804" s="10"/>
      <c r="AB1804" s="11"/>
      <c r="AC1804" s="6">
        <f>SUMIF(AD$284:AD$314,$D1804,AF$284:AF$314)</f>
        <v>0</v>
      </c>
      <c r="AD1804" s="9"/>
      <c r="AE1804" s="10"/>
      <c r="AF1804" s="11"/>
      <c r="AG1804" s="6">
        <f>SUMIF(AH$284:AH$314,$D1804,AJ$284:AJ$314)</f>
        <v>0</v>
      </c>
      <c r="AH1804" s="9"/>
      <c r="AI1804" s="10"/>
      <c r="AJ1804" s="11"/>
      <c r="AK1804" s="6">
        <f>SUMIF(AL$284:AL$314,$D1804,AN$284:AN$314)</f>
        <v>0</v>
      </c>
      <c r="AL1804" s="9"/>
      <c r="AM1804" s="10"/>
      <c r="AN1804" s="11"/>
      <c r="AO1804" s="6">
        <f>SUMIF(AP$284:AP$314,$D1804,AR$284:AR$314)</f>
        <v>0</v>
      </c>
      <c r="AP1804" s="9"/>
      <c r="AQ1804" s="10"/>
      <c r="AR1804" s="11"/>
      <c r="AS1804" s="6">
        <f>SUMIF(AT$284:AT$314,$D1804,AV$284:AV$314)</f>
        <v>0</v>
      </c>
      <c r="AT1804" s="9"/>
      <c r="AU1804" s="10"/>
      <c r="AV1804" s="11"/>
      <c r="AW1804" s="6">
        <f>SUMIF(AX$284:AX$314,$D1804,AZ$284:AZ$314)</f>
        <v>0</v>
      </c>
      <c r="AX1804" s="9"/>
      <c r="AY1804" s="10"/>
      <c r="AZ1804" s="11"/>
      <c r="BA1804" s="6">
        <f>SUMIF(BB$284:BB$314,$D1804,BD$284:BD$314)</f>
        <v>0</v>
      </c>
      <c r="BB1804" s="9"/>
      <c r="BC1804" s="10"/>
      <c r="BD1804" s="11"/>
      <c r="BE1804" s="6">
        <f>SUMIF(BF$284:BF$314,$D1804,BH$284:BH$314)</f>
        <v>0</v>
      </c>
      <c r="BF1804" s="9"/>
      <c r="BG1804" s="10"/>
      <c r="BH1804" s="11"/>
      <c r="BI1804" s="6">
        <f>SUMIF(BJ$284:BJ$314,$D1804,BL$284:BL$314)</f>
        <v>0</v>
      </c>
      <c r="BJ1804" s="9"/>
      <c r="BK1804" s="10"/>
      <c r="BL1804" s="11"/>
      <c r="BM1804" s="6">
        <f>SUMIF(BN$284:BN$314,$D1804,BP$284:BP$314)</f>
        <v>0</v>
      </c>
      <c r="BN1804" s="9"/>
      <c r="BO1804" s="10"/>
      <c r="BP1804" s="11"/>
      <c r="BQ1804" s="6">
        <f>SUMIF(BR$284:BR$314,$D1804,BT$284:BT$314)</f>
        <v>0</v>
      </c>
      <c r="BR1804" s="9"/>
      <c r="BS1804" s="10"/>
      <c r="BT1804" s="11"/>
      <c r="BU1804" s="6">
        <f>SUMIF(BV$284:BV$314,$D1804,BX$284:BX$314)</f>
        <v>0</v>
      </c>
      <c r="BV1804" s="9"/>
      <c r="BW1804" s="10"/>
      <c r="BX1804" s="11"/>
      <c r="BY1804" s="6">
        <f>SUMIF(BZ$284:BZ$314,$D1804,CB$284:CB$314)</f>
        <v>0</v>
      </c>
      <c r="BZ1804" s="9"/>
      <c r="CA1804" s="10"/>
      <c r="CB1804" s="11"/>
      <c r="CC1804" s="6">
        <f>SUMIF(CD$284:CD$314,$D1804,CF$284:CF$314)</f>
        <v>0</v>
      </c>
      <c r="CD1804" s="9"/>
      <c r="CE1804" s="10"/>
      <c r="CF1804" s="11"/>
      <c r="CG1804" s="6">
        <f>SUMIF(CH$284:CH$314,$D1804,CJ$284:CJ$314)</f>
        <v>0</v>
      </c>
      <c r="CH1804" s="9"/>
      <c r="CI1804" s="10"/>
      <c r="CJ1804" s="11"/>
      <c r="CK1804" s="6">
        <f>SUMIF(CL$284:CL$314,$D1804,CN$284:CN$314)</f>
        <v>0</v>
      </c>
      <c r="CL1804" s="9"/>
      <c r="CM1804" s="10"/>
      <c r="CN1804" s="11"/>
      <c r="CO1804" s="6">
        <f>SUMIF(CP$284:CP$314,$D1804,CR$284:CR$314)</f>
        <v>0</v>
      </c>
      <c r="CP1804" s="9"/>
      <c r="CQ1804" s="10"/>
      <c r="CR1804" s="11"/>
      <c r="CS1804" s="6">
        <f>SUMIF(CT$284:CT$314,$D1804,CV$284:CV$314)</f>
        <v>0</v>
      </c>
      <c r="CT1804" s="9"/>
      <c r="CU1804" s="10"/>
      <c r="CV1804" s="11"/>
      <c r="CW1804" s="6">
        <f>SUMIF(CX$284:CX$314,$D1804,CZ$284:CZ$314)</f>
        <v>0</v>
      </c>
      <c r="CX1804" s="9"/>
      <c r="CY1804" s="10"/>
      <c r="CZ1804" s="11"/>
      <c r="DA1804" s="6">
        <f>SUMIF(DB$284:DB$314,$D1804,DD$284:DD$314)</f>
        <v>0</v>
      </c>
      <c r="DB1804" s="9"/>
      <c r="DC1804" s="10"/>
      <c r="DD1804" s="11"/>
      <c r="DE1804" s="6">
        <f>SUMIF(DF$284:DF$314,$D1804,DH$284:DH$314)</f>
        <v>0</v>
      </c>
      <c r="DF1804" s="9"/>
      <c r="DG1804" s="10"/>
      <c r="DH1804" s="11"/>
      <c r="DI1804" s="6">
        <f>SUMIF(DJ$284:DJ$314,$D1804,DL$284:DL$314)</f>
        <v>0</v>
      </c>
      <c r="DJ1804" s="9"/>
      <c r="DK1804" s="10"/>
      <c r="DL1804" s="11"/>
      <c r="DM1804" s="6">
        <f>SUMIF(DN$284:DN$314,$D1804,DP$284:DP$314)</f>
        <v>0</v>
      </c>
      <c r="DN1804" s="9"/>
      <c r="DO1804" s="10"/>
      <c r="DP1804" s="11"/>
      <c r="DQ1804" s="6">
        <f>SUMIF(DR$284:DR$314,$D1804,DT$284:DT$314)</f>
        <v>0</v>
      </c>
      <c r="DR1804" s="9"/>
      <c r="DS1804" s="10"/>
      <c r="DT1804" s="11"/>
      <c r="DU1804" s="6">
        <f>SUMIF(DV$284:DV$314,$D1804,DX$284:DX$314)</f>
        <v>0</v>
      </c>
      <c r="DV1804" s="9"/>
      <c r="DW1804" s="10"/>
      <c r="DX1804" s="11"/>
      <c r="DY1804" s="6">
        <f>SUMIF(DZ$284:DZ$314,$D1804,EB$284:EB$314)</f>
        <v>0</v>
      </c>
      <c r="DZ1804" s="9"/>
      <c r="EA1804" s="10"/>
      <c r="EB1804" s="11"/>
      <c r="EC1804" s="6">
        <f>SUMIF(ED$284:ED$314,$D1804,EF$284:EF$314)</f>
        <v>0</v>
      </c>
      <c r="ED1804" s="9"/>
      <c r="EE1804" s="10"/>
      <c r="EF1804" s="11"/>
      <c r="EG1804" s="6">
        <f>SUMIF(EH$284:EH$314,$D1804,EJ$284:EJ$314)</f>
        <v>0</v>
      </c>
      <c r="EH1804" s="9"/>
      <c r="EI1804" s="10"/>
      <c r="EJ1804" s="11"/>
      <c r="EK1804" s="6">
        <f>SUMIF(EL$284:EL$314,$D1804,EN$284:EN$314)</f>
        <v>0</v>
      </c>
      <c r="EL1804" s="9"/>
      <c r="EM1804" s="10"/>
      <c r="EN1804" s="11"/>
      <c r="EO1804" s="6">
        <f>SUMIF(EP$284:EP$314,$D1804,ER$284:ER$314)</f>
        <v>0</v>
      </c>
      <c r="EP1804" s="9"/>
      <c r="EQ1804" s="10"/>
      <c r="ER1804" s="11"/>
      <c r="ES1804" s="6">
        <f>SUMIF(ET$284:ET$314,$D1804,EV$284:EV$314)</f>
        <v>0</v>
      </c>
      <c r="ET1804" s="9"/>
      <c r="EU1804" s="10"/>
      <c r="EV1804" s="11"/>
      <c r="EW1804" s="6">
        <f>SUMIF(EX$284:EX$314,$D1804,EZ$284:EZ$314)</f>
        <v>0</v>
      </c>
      <c r="EX1804" s="9"/>
      <c r="EY1804" s="10"/>
      <c r="EZ1804" s="11"/>
      <c r="FA1804" s="6">
        <f>SUMIF(FB$284:FB$314,$D1804,FD$284:FD$314)</f>
        <v>0</v>
      </c>
      <c r="FB1804" s="9"/>
      <c r="FC1804" s="10"/>
      <c r="FD1804" s="11"/>
      <c r="FE1804" s="6">
        <f>SUMIF(FF$284:FF$314,$D1804,FH$284:FH$314)</f>
        <v>0</v>
      </c>
      <c r="FF1804" s="9"/>
      <c r="FG1804" s="10"/>
      <c r="FH1804" s="11"/>
      <c r="FI1804" s="6">
        <f>SUMIF(FJ$284:FJ$314,$D1804,FL$284:FL$314)</f>
        <v>0</v>
      </c>
      <c r="FJ1804" s="9"/>
      <c r="FK1804" s="10"/>
      <c r="FL1804" s="11"/>
      <c r="FM1804" s="6">
        <f>SUMIF(FN$284:FN$314,$D1804,FP$284:FP$314)</f>
        <v>0</v>
      </c>
      <c r="FN1804" s="9"/>
      <c r="FO1804" s="10"/>
      <c r="FP1804" s="11"/>
      <c r="FQ1804" s="6">
        <f>SUMIF(FR$284:FR$314,$D1804,FT$284:FT$314)</f>
        <v>0</v>
      </c>
      <c r="FR1804" s="9"/>
      <c r="FS1804" s="10"/>
      <c r="FT1804" s="11"/>
      <c r="FU1804" s="6">
        <f>SUMIF(FV$284:FV$314,$D1804,FX$284:FX$314)</f>
        <v>0</v>
      </c>
      <c r="FV1804" s="9"/>
      <c r="FW1804" s="10"/>
      <c r="FX1804" s="11"/>
      <c r="FY1804" s="6">
        <f>SUMIF(FZ$284:FZ$314,$D1804,GB$284:GB$314)</f>
        <v>0</v>
      </c>
      <c r="FZ1804" s="9"/>
      <c r="GA1804" s="10"/>
      <c r="GB1804" s="11"/>
      <c r="GC1804" s="6">
        <f>SUMIF(GD$284:GD$314,$D1804,GF$284:GF$314)</f>
        <v>0</v>
      </c>
      <c r="GD1804" s="9"/>
      <c r="GE1804" s="10"/>
      <c r="GF1804" s="11"/>
      <c r="GG1804" s="6">
        <f>SUMIF(GH$284:GH$314,$D1804,GJ$284:GJ$314)</f>
        <v>0</v>
      </c>
      <c r="GH1804" s="9"/>
      <c r="GI1804" s="10"/>
      <c r="GJ1804" s="11"/>
      <c r="GK1804" s="6">
        <f>SUMIF(GL$284:GL$314,$D1804,GN$284:GN$314)</f>
        <v>0</v>
      </c>
      <c r="GL1804" s="9"/>
      <c r="GM1804" s="10"/>
      <c r="GN1804" s="11"/>
      <c r="GO1804" s="6">
        <f>SUMIF(GP$284:GP$314,$D1804,GR$284:GR$314)</f>
        <v>0</v>
      </c>
      <c r="GP1804" s="9"/>
      <c r="GQ1804" s="10"/>
      <c r="GR1804" s="11"/>
      <c r="GS1804" s="6">
        <f>SUMIF(GT$284:GT$314,$D1804,GV$284:GV$314)</f>
        <v>0</v>
      </c>
      <c r="GT1804" s="9"/>
      <c r="GU1804" s="10"/>
      <c r="GV1804" s="20"/>
      <c r="GW1804" s="19">
        <f t="shared" si="41"/>
        <v>0</v>
      </c>
      <c r="GX1804" s="472"/>
      <c r="GY1804" s="473"/>
    </row>
    <row r="1805" spans="1:207" ht="15.75">
      <c r="A1805" s="244" t="s">
        <v>85</v>
      </c>
      <c r="B1805" s="538"/>
      <c r="C1805" s="287" t="s">
        <v>147</v>
      </c>
      <c r="D1805" s="237" t="s">
        <v>123</v>
      </c>
      <c r="E1805" s="207">
        <f>SUMIF(F$315:F$345,$D1805,H$315:H$345)</f>
        <v>0</v>
      </c>
      <c r="F1805" s="12"/>
      <c r="G1805" s="13"/>
      <c r="H1805" s="14"/>
      <c r="I1805" s="6">
        <f>SUMIF(J$315:J$345,$D1805,L$315:L$345)</f>
        <v>0</v>
      </c>
      <c r="J1805" s="12"/>
      <c r="K1805" s="13"/>
      <c r="L1805" s="14"/>
      <c r="M1805" s="7">
        <f>SUMIF(N$315:N$345,$D1805,P$315:P$345)</f>
        <v>0</v>
      </c>
      <c r="N1805" s="12"/>
      <c r="O1805" s="13"/>
      <c r="P1805" s="14"/>
      <c r="Q1805" s="6">
        <f>SUMIF(R$315:R$345,$D1805,T$315:T$345)</f>
        <v>0</v>
      </c>
      <c r="R1805" s="12"/>
      <c r="S1805" s="13"/>
      <c r="T1805" s="14"/>
      <c r="U1805" s="7">
        <f>SUMIF(V$315:V$345,$D1805,X$315:X$345)</f>
        <v>0</v>
      </c>
      <c r="V1805" s="12"/>
      <c r="W1805" s="13"/>
      <c r="X1805" s="14"/>
      <c r="Y1805" s="6">
        <f>SUMIF(Z$315:Z$345,$D1805,AB$315:AB$345)</f>
        <v>0</v>
      </c>
      <c r="Z1805" s="12"/>
      <c r="AA1805" s="13"/>
      <c r="AB1805" s="14"/>
      <c r="AC1805" s="7">
        <f>SUMIF(AD$315:AD$345,$D1805,AF$315:AF$345)</f>
        <v>0</v>
      </c>
      <c r="AD1805" s="12"/>
      <c r="AE1805" s="13"/>
      <c r="AF1805" s="14"/>
      <c r="AG1805" s="7">
        <f>SUMIF(AH$315:AH$345,$D1805,AJ$315:AJ$345)</f>
        <v>0</v>
      </c>
      <c r="AH1805" s="12"/>
      <c r="AI1805" s="13"/>
      <c r="AJ1805" s="14"/>
      <c r="AK1805" s="7">
        <f>SUMIF(AL$315:AL$345,$D1805,AN$315:AN$345)</f>
        <v>0</v>
      </c>
      <c r="AL1805" s="12"/>
      <c r="AM1805" s="13"/>
      <c r="AN1805" s="14"/>
      <c r="AO1805" s="7">
        <f>SUMIF(AP$315:AP$345,$D1805,AR$315:AR$345)</f>
        <v>0</v>
      </c>
      <c r="AP1805" s="12"/>
      <c r="AQ1805" s="13"/>
      <c r="AR1805" s="14"/>
      <c r="AS1805" s="7">
        <f>SUMIF(AT$315:AT$345,$D1805,AV$315:AV$345)</f>
        <v>0</v>
      </c>
      <c r="AT1805" s="12"/>
      <c r="AU1805" s="13"/>
      <c r="AV1805" s="14"/>
      <c r="AW1805" s="7">
        <f>SUMIF(AX$315:AX$345,$D1805,AZ$315:AZ$345)</f>
        <v>0</v>
      </c>
      <c r="AX1805" s="12"/>
      <c r="AY1805" s="13"/>
      <c r="AZ1805" s="14"/>
      <c r="BA1805" s="7">
        <f>SUMIF(BB$315:BB$345,$D1805,BD$315:BD$345)</f>
        <v>0</v>
      </c>
      <c r="BB1805" s="12"/>
      <c r="BC1805" s="13"/>
      <c r="BD1805" s="14"/>
      <c r="BE1805" s="7">
        <f>SUMIF(BF$315:BF$345,$D1805,BH$315:BH$345)</f>
        <v>0</v>
      </c>
      <c r="BF1805" s="12"/>
      <c r="BG1805" s="13"/>
      <c r="BH1805" s="14"/>
      <c r="BI1805" s="7">
        <f>SUMIF(BJ$315:BJ$345,$D1805,BL$315:BL$345)</f>
        <v>0</v>
      </c>
      <c r="BJ1805" s="12"/>
      <c r="BK1805" s="13"/>
      <c r="BL1805" s="14"/>
      <c r="BM1805" s="7">
        <f>SUMIF(BN$315:BN$345,$D1805,BP$315:BP$345)</f>
        <v>0</v>
      </c>
      <c r="BN1805" s="12"/>
      <c r="BO1805" s="13"/>
      <c r="BP1805" s="14"/>
      <c r="BQ1805" s="7">
        <f>SUMIF(BR$315:BR$345,$D1805,BT$315:BT$345)</f>
        <v>0</v>
      </c>
      <c r="BR1805" s="12"/>
      <c r="BS1805" s="13"/>
      <c r="BT1805" s="14"/>
      <c r="BU1805" s="7">
        <f>SUMIF(BV$315:BV$345,$D1805,BX$315:BX$345)</f>
        <v>0</v>
      </c>
      <c r="BV1805" s="12"/>
      <c r="BW1805" s="13"/>
      <c r="BX1805" s="14"/>
      <c r="BY1805" s="7">
        <f>SUMIF(BZ$315:BZ$345,$D1805,CB$315:CB$345)</f>
        <v>0</v>
      </c>
      <c r="BZ1805" s="12"/>
      <c r="CA1805" s="13"/>
      <c r="CB1805" s="14"/>
      <c r="CC1805" s="7">
        <f>SUMIF(CD$315:CD$345,$D1805,CF$315:CF$345)</f>
        <v>0</v>
      </c>
      <c r="CD1805" s="12"/>
      <c r="CE1805" s="13"/>
      <c r="CF1805" s="14"/>
      <c r="CG1805" s="7">
        <f>SUMIF(CH$315:CH$345,$D1805,CJ$315:CJ$345)</f>
        <v>0</v>
      </c>
      <c r="CH1805" s="12"/>
      <c r="CI1805" s="13"/>
      <c r="CJ1805" s="14"/>
      <c r="CK1805" s="7">
        <f>SUMIF(CL$315:CL$345,$D1805,CN$315:CN$345)</f>
        <v>0</v>
      </c>
      <c r="CL1805" s="12"/>
      <c r="CM1805" s="13"/>
      <c r="CN1805" s="14"/>
      <c r="CO1805" s="7">
        <f>SUMIF(CP$315:CP$345,$D1805,CR$315:CR$345)</f>
        <v>0</v>
      </c>
      <c r="CP1805" s="12"/>
      <c r="CQ1805" s="13"/>
      <c r="CR1805" s="14"/>
      <c r="CS1805" s="7">
        <f>SUMIF(CT$315:CT$345,$D1805,CV$315:CV$345)</f>
        <v>0</v>
      </c>
      <c r="CT1805" s="12"/>
      <c r="CU1805" s="13"/>
      <c r="CV1805" s="14"/>
      <c r="CW1805" s="7">
        <f>SUMIF(CX$315:CX$345,$D1805,CZ$315:CZ$345)</f>
        <v>0</v>
      </c>
      <c r="CX1805" s="12"/>
      <c r="CY1805" s="13"/>
      <c r="CZ1805" s="14"/>
      <c r="DA1805" s="7">
        <f>SUMIF(DB$315:DB$345,$D1805,DD$315:DD$345)</f>
        <v>0</v>
      </c>
      <c r="DB1805" s="12"/>
      <c r="DC1805" s="13"/>
      <c r="DD1805" s="14"/>
      <c r="DE1805" s="7">
        <f>SUMIF(DF$315:DF$345,$D1805,DH$315:DH$345)</f>
        <v>0</v>
      </c>
      <c r="DF1805" s="12"/>
      <c r="DG1805" s="13"/>
      <c r="DH1805" s="14"/>
      <c r="DI1805" s="7">
        <f>SUMIF(DJ$315:DJ$345,$D1805,DL$315:DL$345)</f>
        <v>0</v>
      </c>
      <c r="DJ1805" s="12"/>
      <c r="DK1805" s="13"/>
      <c r="DL1805" s="14"/>
      <c r="DM1805" s="7">
        <f>SUMIF(DN$315:DN$345,$D1805,DP$315:DP$345)</f>
        <v>0</v>
      </c>
      <c r="DN1805" s="12"/>
      <c r="DO1805" s="13"/>
      <c r="DP1805" s="14"/>
      <c r="DQ1805" s="7">
        <f>SUMIF(DR$315:DR$345,$D1805,DT$315:DT$345)</f>
        <v>0</v>
      </c>
      <c r="DR1805" s="12"/>
      <c r="DS1805" s="13"/>
      <c r="DT1805" s="14"/>
      <c r="DU1805" s="7">
        <f>SUMIF(DV$315:DV$345,$D1805,DX$315:DX$345)</f>
        <v>0</v>
      </c>
      <c r="DV1805" s="12"/>
      <c r="DW1805" s="13"/>
      <c r="DX1805" s="14"/>
      <c r="DY1805" s="7">
        <f>SUMIF(DZ$315:DZ$345,$D1805,EB$315:EB$345)</f>
        <v>0</v>
      </c>
      <c r="DZ1805" s="12"/>
      <c r="EA1805" s="13"/>
      <c r="EB1805" s="14"/>
      <c r="EC1805" s="7">
        <f>SUMIF(ED$315:ED$345,$D1805,EF$315:EF$345)</f>
        <v>0</v>
      </c>
      <c r="ED1805" s="12"/>
      <c r="EE1805" s="13"/>
      <c r="EF1805" s="14"/>
      <c r="EG1805" s="7">
        <f>SUMIF(EH$315:EH$345,$D1805,EJ$315:EJ$345)</f>
        <v>0</v>
      </c>
      <c r="EH1805" s="12"/>
      <c r="EI1805" s="13"/>
      <c r="EJ1805" s="14"/>
      <c r="EK1805" s="7">
        <f>SUMIF(EL$315:EL$345,$D1805,EN$315:EN$345)</f>
        <v>0</v>
      </c>
      <c r="EL1805" s="12"/>
      <c r="EM1805" s="13"/>
      <c r="EN1805" s="14"/>
      <c r="EO1805" s="7">
        <f>SUMIF(EP$315:EP$345,$D1805,ER$315:ER$345)</f>
        <v>0</v>
      </c>
      <c r="EP1805" s="12"/>
      <c r="EQ1805" s="13"/>
      <c r="ER1805" s="14"/>
      <c r="ES1805" s="7">
        <f>SUMIF(ET$315:ET$345,$D1805,EV$315:EV$345)</f>
        <v>0</v>
      </c>
      <c r="ET1805" s="12"/>
      <c r="EU1805" s="13"/>
      <c r="EV1805" s="14"/>
      <c r="EW1805" s="7">
        <f>SUMIF(EX$315:EX$345,$D1805,EZ$315:EZ$345)</f>
        <v>0</v>
      </c>
      <c r="EX1805" s="12"/>
      <c r="EY1805" s="13"/>
      <c r="EZ1805" s="14"/>
      <c r="FA1805" s="7">
        <f>SUMIF(FB$315:FB$345,$D1805,FD$315:FD$345)</f>
        <v>0</v>
      </c>
      <c r="FB1805" s="12"/>
      <c r="FC1805" s="13"/>
      <c r="FD1805" s="14"/>
      <c r="FE1805" s="7">
        <f>SUMIF(FF$315:FF$345,$D1805,FH$315:FH$345)</f>
        <v>0</v>
      </c>
      <c r="FF1805" s="12"/>
      <c r="FG1805" s="13"/>
      <c r="FH1805" s="14"/>
      <c r="FI1805" s="7">
        <f>SUMIF(FJ$315:FJ$345,$D1805,FL$315:FL$345)</f>
        <v>0</v>
      </c>
      <c r="FJ1805" s="12"/>
      <c r="FK1805" s="13"/>
      <c r="FL1805" s="14"/>
      <c r="FM1805" s="7">
        <f>SUMIF(FN$315:FN$345,$D1805,FP$315:FP$345)</f>
        <v>0</v>
      </c>
      <c r="FN1805" s="12"/>
      <c r="FO1805" s="13"/>
      <c r="FP1805" s="14"/>
      <c r="FQ1805" s="7">
        <f>SUMIF(FR$315:FR$345,$D1805,FT$315:FT$345)</f>
        <v>0</v>
      </c>
      <c r="FR1805" s="12"/>
      <c r="FS1805" s="13"/>
      <c r="FT1805" s="14"/>
      <c r="FU1805" s="7">
        <f>SUMIF(FV$315:FV$345,$D1805,FX$315:FX$345)</f>
        <v>0</v>
      </c>
      <c r="FV1805" s="12"/>
      <c r="FW1805" s="13"/>
      <c r="FX1805" s="14"/>
      <c r="FY1805" s="7">
        <f>SUMIF(FZ$315:FZ$345,$D1805,GB$315:GB$345)</f>
        <v>0</v>
      </c>
      <c r="FZ1805" s="12"/>
      <c r="GA1805" s="13"/>
      <c r="GB1805" s="14"/>
      <c r="GC1805" s="7">
        <f>SUMIF(GD$315:GD$345,$D1805,GF$315:GF$345)</f>
        <v>0</v>
      </c>
      <c r="GD1805" s="12"/>
      <c r="GE1805" s="13"/>
      <c r="GF1805" s="14"/>
      <c r="GG1805" s="7">
        <f>SUMIF(GH$315:GH$345,$D1805,GJ$315:GJ$345)</f>
        <v>0</v>
      </c>
      <c r="GH1805" s="12"/>
      <c r="GI1805" s="13"/>
      <c r="GJ1805" s="14"/>
      <c r="GK1805" s="7">
        <f>SUMIF(GL$315:GL$345,$D1805,GN$315:GN$345)</f>
        <v>0</v>
      </c>
      <c r="GL1805" s="12"/>
      <c r="GM1805" s="13"/>
      <c r="GN1805" s="14"/>
      <c r="GO1805" s="7">
        <f>SUMIF(GP$315:GP$345,$D1805,GR$315:GR$345)</f>
        <v>0</v>
      </c>
      <c r="GP1805" s="12"/>
      <c r="GQ1805" s="13"/>
      <c r="GR1805" s="14"/>
      <c r="GS1805" s="7">
        <f>SUMIF(GT$315:GT$345,$D1805,GV$315:GV$345)</f>
        <v>0</v>
      </c>
      <c r="GT1805" s="12"/>
      <c r="GU1805" s="13"/>
      <c r="GV1805" s="21"/>
      <c r="GW1805" s="19">
        <f t="shared" si="41"/>
        <v>0</v>
      </c>
      <c r="GX1805" s="472"/>
      <c r="GY1805" s="473"/>
    </row>
    <row r="1806" spans="1:207" ht="16.5" thickBot="1">
      <c r="A1806" s="244" t="s">
        <v>86</v>
      </c>
      <c r="B1806" s="539"/>
      <c r="C1806" s="288" t="s">
        <v>147</v>
      </c>
      <c r="D1806" s="239" t="s">
        <v>123</v>
      </c>
      <c r="E1806" s="206">
        <f>SUMIF(F$346:F$376,$D1806,H$346:H$376)</f>
        <v>0</v>
      </c>
      <c r="F1806" s="15"/>
      <c r="G1806" s="16"/>
      <c r="H1806" s="16"/>
      <c r="I1806" s="6">
        <f>SUMIF(J$346:J$376,$D1806,L$346:L$376)</f>
        <v>0</v>
      </c>
      <c r="J1806" s="15"/>
      <c r="K1806" s="16"/>
      <c r="L1806" s="16"/>
      <c r="M1806" s="8">
        <f>SUMIF(N$346:N$376,$D1806,P$346:P$376)</f>
        <v>0</v>
      </c>
      <c r="N1806" s="15"/>
      <c r="O1806" s="16"/>
      <c r="P1806" s="16"/>
      <c r="Q1806" s="6">
        <f>SUMIF(R$346:R$376,$D1806,T$346:T$376)</f>
        <v>0</v>
      </c>
      <c r="R1806" s="15"/>
      <c r="S1806" s="16"/>
      <c r="T1806" s="16"/>
      <c r="U1806" s="8">
        <f>SUMIF(V$346:V$376,$D1806,X$346:X$376)</f>
        <v>0</v>
      </c>
      <c r="V1806" s="15"/>
      <c r="W1806" s="16"/>
      <c r="X1806" s="16"/>
      <c r="Y1806" s="6">
        <f>SUMIF(Z$346:Z$376,$D1806,AB$346:AB$376)</f>
        <v>0</v>
      </c>
      <c r="Z1806" s="15"/>
      <c r="AA1806" s="16"/>
      <c r="AB1806" s="16"/>
      <c r="AC1806" s="8">
        <f>SUMIF(AD$346:AD$376,$D1806,AF$346:AF$376)</f>
        <v>0</v>
      </c>
      <c r="AD1806" s="15"/>
      <c r="AE1806" s="16"/>
      <c r="AF1806" s="16"/>
      <c r="AG1806" s="8">
        <f>SUMIF(AH$346:AH$376,$D1806,AJ$346:AJ$376)</f>
        <v>0</v>
      </c>
      <c r="AH1806" s="15"/>
      <c r="AI1806" s="16"/>
      <c r="AJ1806" s="16"/>
      <c r="AK1806" s="8">
        <f>SUMIF(AL$346:AL$376,$D1806,AN$346:AN$376)</f>
        <v>0</v>
      </c>
      <c r="AL1806" s="15"/>
      <c r="AM1806" s="16"/>
      <c r="AN1806" s="16"/>
      <c r="AO1806" s="8">
        <f>SUMIF(AP$346:AP$376,$D1806,AR$346:AR$376)</f>
        <v>0</v>
      </c>
      <c r="AP1806" s="15"/>
      <c r="AQ1806" s="16"/>
      <c r="AR1806" s="16"/>
      <c r="AS1806" s="8">
        <f>SUMIF(AT$346:AT$376,$D1806,AV$346:AV$376)</f>
        <v>0</v>
      </c>
      <c r="AT1806" s="15"/>
      <c r="AU1806" s="16"/>
      <c r="AV1806" s="16"/>
      <c r="AW1806" s="8">
        <f>SUMIF(AX$346:AX$376,$D1806,AZ$346:AZ$376)</f>
        <v>0</v>
      </c>
      <c r="AX1806" s="15"/>
      <c r="AY1806" s="16"/>
      <c r="AZ1806" s="16"/>
      <c r="BA1806" s="8">
        <f>SUMIF(BB$346:BB$376,$D1806,BD$346:BD$376)</f>
        <v>0</v>
      </c>
      <c r="BB1806" s="15"/>
      <c r="BC1806" s="16"/>
      <c r="BD1806" s="16"/>
      <c r="BE1806" s="8">
        <f>SUMIF(BF$346:BF$376,$D1806,BH$346:BH$376)</f>
        <v>0</v>
      </c>
      <c r="BF1806" s="15"/>
      <c r="BG1806" s="16"/>
      <c r="BH1806" s="16"/>
      <c r="BI1806" s="8">
        <f>SUMIF(BJ$346:BJ$376,$D1806,BL$346:BL$376)</f>
        <v>0</v>
      </c>
      <c r="BJ1806" s="15"/>
      <c r="BK1806" s="16"/>
      <c r="BL1806" s="16"/>
      <c r="BM1806" s="8">
        <f>SUMIF(BN$346:BN$376,$D1806,BP$346:BP$376)</f>
        <v>0</v>
      </c>
      <c r="BN1806" s="15"/>
      <c r="BO1806" s="16"/>
      <c r="BP1806" s="16"/>
      <c r="BQ1806" s="8">
        <f>SUMIF(BR$346:BR$376,$D1806,BT$346:BT$376)</f>
        <v>0</v>
      </c>
      <c r="BR1806" s="15"/>
      <c r="BS1806" s="16"/>
      <c r="BT1806" s="16"/>
      <c r="BU1806" s="8">
        <f>SUMIF(BV$346:BV$376,$D1806,BX$346:BX$376)</f>
        <v>0</v>
      </c>
      <c r="BV1806" s="15"/>
      <c r="BW1806" s="16"/>
      <c r="BX1806" s="16"/>
      <c r="BY1806" s="8">
        <f>SUMIF(BZ$346:BZ$376,$D1806,CB$346:CB$376)</f>
        <v>0</v>
      </c>
      <c r="BZ1806" s="15"/>
      <c r="CA1806" s="16"/>
      <c r="CB1806" s="16"/>
      <c r="CC1806" s="8">
        <f>SUMIF(CD$346:CD$376,$D1806,CF$346:CF$376)</f>
        <v>0</v>
      </c>
      <c r="CD1806" s="15"/>
      <c r="CE1806" s="16"/>
      <c r="CF1806" s="16"/>
      <c r="CG1806" s="8">
        <f>SUMIF(CH$346:CH$376,$D1806,CJ$346:CJ$376)</f>
        <v>0</v>
      </c>
      <c r="CH1806" s="15"/>
      <c r="CI1806" s="16"/>
      <c r="CJ1806" s="16"/>
      <c r="CK1806" s="8">
        <f>SUMIF(CL$346:CL$376,$D1806,CN$346:CN$376)</f>
        <v>0</v>
      </c>
      <c r="CL1806" s="15"/>
      <c r="CM1806" s="16"/>
      <c r="CN1806" s="16"/>
      <c r="CO1806" s="8">
        <f>SUMIF(CP$346:CP$376,$D1806,CR$346:CR$376)</f>
        <v>0</v>
      </c>
      <c r="CP1806" s="15"/>
      <c r="CQ1806" s="16"/>
      <c r="CR1806" s="16"/>
      <c r="CS1806" s="8">
        <f>SUMIF(CT$346:CT$376,$D1806,CV$346:CV$376)</f>
        <v>0</v>
      </c>
      <c r="CT1806" s="15"/>
      <c r="CU1806" s="16"/>
      <c r="CV1806" s="16"/>
      <c r="CW1806" s="8">
        <f>SUMIF(CX$346:CX$376,$D1806,CZ$346:CZ$376)</f>
        <v>0</v>
      </c>
      <c r="CX1806" s="15"/>
      <c r="CY1806" s="16"/>
      <c r="CZ1806" s="16"/>
      <c r="DA1806" s="8">
        <f>SUMIF(DB$346:DB$376,$D1806,DD$346:DD$376)</f>
        <v>0</v>
      </c>
      <c r="DB1806" s="15"/>
      <c r="DC1806" s="16"/>
      <c r="DD1806" s="16"/>
      <c r="DE1806" s="8">
        <f>SUMIF(DF$346:DF$376,$D1806,DH$346:DH$376)</f>
        <v>0</v>
      </c>
      <c r="DF1806" s="15"/>
      <c r="DG1806" s="16"/>
      <c r="DH1806" s="16"/>
      <c r="DI1806" s="8">
        <f>SUMIF(DJ$346:DJ$376,$D1806,DL$346:DL$376)</f>
        <v>0</v>
      </c>
      <c r="DJ1806" s="15"/>
      <c r="DK1806" s="16"/>
      <c r="DL1806" s="16"/>
      <c r="DM1806" s="8">
        <f>SUMIF(DN$346:DN$376,$D1806,DP$346:DP$376)</f>
        <v>0</v>
      </c>
      <c r="DN1806" s="15"/>
      <c r="DO1806" s="16"/>
      <c r="DP1806" s="16"/>
      <c r="DQ1806" s="8">
        <f>SUMIF(DR$346:DR$376,$D1806,DT$346:DT$376)</f>
        <v>0</v>
      </c>
      <c r="DR1806" s="15"/>
      <c r="DS1806" s="16"/>
      <c r="DT1806" s="16"/>
      <c r="DU1806" s="8">
        <f>SUMIF(DV$346:DV$376,$D1806,DX$346:DX$376)</f>
        <v>0</v>
      </c>
      <c r="DV1806" s="15"/>
      <c r="DW1806" s="16"/>
      <c r="DX1806" s="16"/>
      <c r="DY1806" s="8">
        <f>SUMIF(DZ$346:DZ$376,$D1806,EB$346:EB$376)</f>
        <v>0</v>
      </c>
      <c r="DZ1806" s="15"/>
      <c r="EA1806" s="16"/>
      <c r="EB1806" s="16"/>
      <c r="EC1806" s="8">
        <f>SUMIF(ED$346:ED$376,$D1806,EF$346:EF$376)</f>
        <v>0</v>
      </c>
      <c r="ED1806" s="15"/>
      <c r="EE1806" s="16"/>
      <c r="EF1806" s="16"/>
      <c r="EG1806" s="8">
        <f>SUMIF(EH$346:EH$376,$D1806,EJ$346:EJ$376)</f>
        <v>0</v>
      </c>
      <c r="EH1806" s="15"/>
      <c r="EI1806" s="16"/>
      <c r="EJ1806" s="16"/>
      <c r="EK1806" s="8">
        <f>SUMIF(EL$346:EL$376,$D1806,EN$346:EN$376)</f>
        <v>0</v>
      </c>
      <c r="EL1806" s="15"/>
      <c r="EM1806" s="16"/>
      <c r="EN1806" s="16"/>
      <c r="EO1806" s="8">
        <f>SUMIF(EP$346:EP$376,$D1806,ER$346:ER$376)</f>
        <v>0</v>
      </c>
      <c r="EP1806" s="15"/>
      <c r="EQ1806" s="16"/>
      <c r="ER1806" s="16"/>
      <c r="ES1806" s="8">
        <f>SUMIF(ET$346:ET$376,$D1806,EV$346:EV$376)</f>
        <v>0</v>
      </c>
      <c r="ET1806" s="15"/>
      <c r="EU1806" s="16"/>
      <c r="EV1806" s="16"/>
      <c r="EW1806" s="8">
        <f>SUMIF(EX$346:EX$376,$D1806,EZ$346:EZ$376)</f>
        <v>0</v>
      </c>
      <c r="EX1806" s="15"/>
      <c r="EY1806" s="16"/>
      <c r="EZ1806" s="16"/>
      <c r="FA1806" s="8">
        <f>SUMIF(FB$346:FB$376,$D1806,FD$346:FD$376)</f>
        <v>0</v>
      </c>
      <c r="FB1806" s="15"/>
      <c r="FC1806" s="16"/>
      <c r="FD1806" s="16"/>
      <c r="FE1806" s="8">
        <f>SUMIF(FF$346:FF$376,$D1806,FH$346:FH$376)</f>
        <v>0</v>
      </c>
      <c r="FF1806" s="15"/>
      <c r="FG1806" s="16"/>
      <c r="FH1806" s="16"/>
      <c r="FI1806" s="8">
        <f>SUMIF(FJ$346:FJ$376,$D1806,FL$346:FL$376)</f>
        <v>0</v>
      </c>
      <c r="FJ1806" s="15"/>
      <c r="FK1806" s="16"/>
      <c r="FL1806" s="16"/>
      <c r="FM1806" s="8">
        <f>SUMIF(FN$346:FN$376,$D1806,FP$346:FP$376)</f>
        <v>0</v>
      </c>
      <c r="FN1806" s="15"/>
      <c r="FO1806" s="16"/>
      <c r="FP1806" s="16"/>
      <c r="FQ1806" s="8">
        <f>SUMIF(FR$346:FR$376,$D1806,FT$346:FT$376)</f>
        <v>0</v>
      </c>
      <c r="FR1806" s="15"/>
      <c r="FS1806" s="16"/>
      <c r="FT1806" s="16"/>
      <c r="FU1806" s="8">
        <f>SUMIF(FV$346:FV$376,$D1806,FX$346:FX$376)</f>
        <v>0</v>
      </c>
      <c r="FV1806" s="15"/>
      <c r="FW1806" s="16"/>
      <c r="FX1806" s="16"/>
      <c r="FY1806" s="8">
        <f>SUMIF(FZ$346:FZ$376,$D1806,GB$346:GB$376)</f>
        <v>0</v>
      </c>
      <c r="FZ1806" s="15"/>
      <c r="GA1806" s="16"/>
      <c r="GB1806" s="16"/>
      <c r="GC1806" s="8">
        <f>SUMIF(GD$346:GD$376,$D1806,GF$346:GF$376)</f>
        <v>0</v>
      </c>
      <c r="GD1806" s="15"/>
      <c r="GE1806" s="16"/>
      <c r="GF1806" s="16"/>
      <c r="GG1806" s="8">
        <f>SUMIF(GH$346:GH$376,$D1806,GJ$346:GJ$376)</f>
        <v>0</v>
      </c>
      <c r="GH1806" s="15"/>
      <c r="GI1806" s="16"/>
      <c r="GJ1806" s="16"/>
      <c r="GK1806" s="8">
        <f>SUMIF(GL$346:GL$376,$D1806,GN$346:GN$376)</f>
        <v>0</v>
      </c>
      <c r="GL1806" s="15"/>
      <c r="GM1806" s="16"/>
      <c r="GN1806" s="16"/>
      <c r="GO1806" s="8">
        <f>SUMIF(GP$346:GP$376,$D1806,GR$346:GR$376)</f>
        <v>0</v>
      </c>
      <c r="GP1806" s="15"/>
      <c r="GQ1806" s="16"/>
      <c r="GR1806" s="16"/>
      <c r="GS1806" s="8">
        <f>SUMIF(GT$346:GT$376,$D1806,GV$346:GV$376)</f>
        <v>0</v>
      </c>
      <c r="GT1806" s="15"/>
      <c r="GU1806" s="16"/>
      <c r="GV1806" s="22"/>
      <c r="GW1806" s="19">
        <f t="shared" si="41"/>
        <v>0</v>
      </c>
      <c r="GX1806" s="472"/>
      <c r="GY1806" s="473"/>
    </row>
    <row r="1807" spans="1:207" ht="25.5">
      <c r="A1807" s="244" t="s">
        <v>75</v>
      </c>
      <c r="B1807" s="483" t="s">
        <v>423</v>
      </c>
      <c r="C1807" s="286" t="s">
        <v>327</v>
      </c>
      <c r="D1807" s="235" t="s">
        <v>335</v>
      </c>
      <c r="E1807" s="206">
        <f>SUMIF(F$5:F$35,$D1807,H$5:H$35)</f>
        <v>0</v>
      </c>
      <c r="F1807" s="9"/>
      <c r="G1807" s="10"/>
      <c r="H1807" s="11"/>
      <c r="I1807" s="6">
        <f>SUMIF(J$5:J$35,$D1807,L$5:L$35)</f>
        <v>0</v>
      </c>
      <c r="J1807" s="9"/>
      <c r="K1807" s="10"/>
      <c r="L1807" s="11"/>
      <c r="M1807" s="6">
        <f>SUMIF(N$5:N$35,$D1807,P$5:P$35)</f>
        <v>0</v>
      </c>
      <c r="N1807" s="9"/>
      <c r="O1807" s="10"/>
      <c r="P1807" s="11"/>
      <c r="Q1807" s="6">
        <f>SUMIF(R$5:R$35,$D1807,T$5:T$35)</f>
        <v>0</v>
      </c>
      <c r="R1807" s="9"/>
      <c r="S1807" s="10"/>
      <c r="T1807" s="11"/>
      <c r="U1807" s="6">
        <f>SUMIF(V$5:V$35,$D1807,X$5:X$35)</f>
        <v>0</v>
      </c>
      <c r="V1807" s="9"/>
      <c r="W1807" s="10"/>
      <c r="X1807" s="11"/>
      <c r="Y1807" s="6">
        <f>SUMIF(Z$5:Z$35,$D1807,AB$5:AB$35)</f>
        <v>0</v>
      </c>
      <c r="Z1807" s="9"/>
      <c r="AA1807" s="10"/>
      <c r="AB1807" s="11"/>
      <c r="AC1807" s="6">
        <f>SUMIF(AD$5:AD$35,$D1807,AF$5:AF$35)</f>
        <v>0</v>
      </c>
      <c r="AD1807" s="9"/>
      <c r="AE1807" s="10"/>
      <c r="AF1807" s="11"/>
      <c r="AG1807" s="6">
        <f>SUMIF(AH$5:AH$35,$D1807,AJ$5:AJ$35)</f>
        <v>0</v>
      </c>
      <c r="AH1807" s="9"/>
      <c r="AI1807" s="10"/>
      <c r="AJ1807" s="11"/>
      <c r="AK1807" s="6">
        <f>SUMIF(AL$5:AL$35,$D1807,AN$5:AN$35)</f>
        <v>0</v>
      </c>
      <c r="AL1807" s="9"/>
      <c r="AM1807" s="10"/>
      <c r="AN1807" s="11"/>
      <c r="AO1807" s="6">
        <f>SUMIF(AP$5:AP$35,$D1807,AR$5:AR$35)</f>
        <v>0</v>
      </c>
      <c r="AP1807" s="9"/>
      <c r="AQ1807" s="10"/>
      <c r="AR1807" s="11"/>
      <c r="AS1807" s="6">
        <f>SUMIF(AT$5:AT$35,$D1807,AV$5:AV$35)</f>
        <v>0</v>
      </c>
      <c r="AT1807" s="9"/>
      <c r="AU1807" s="10"/>
      <c r="AV1807" s="11"/>
      <c r="AW1807" s="6">
        <f>SUMIF(AX$5:AX$35,$D1807,AZ$5:AZ$35)</f>
        <v>0</v>
      </c>
      <c r="AX1807" s="9"/>
      <c r="AY1807" s="10"/>
      <c r="AZ1807" s="11"/>
      <c r="BA1807" s="6">
        <f>SUMIF(BB$5:BB$35,$D1807,BD$5:BD$35)</f>
        <v>0</v>
      </c>
      <c r="BB1807" s="9"/>
      <c r="BC1807" s="10"/>
      <c r="BD1807" s="11"/>
      <c r="BE1807" s="6">
        <f>SUMIF(BF$5:BF$35,$D1807,BH$5:BH$35)</f>
        <v>0</v>
      </c>
      <c r="BF1807" s="9"/>
      <c r="BG1807" s="10"/>
      <c r="BH1807" s="11"/>
      <c r="BI1807" s="6">
        <f>SUMIF(BJ$5:BJ$35,$D1807,BL$5:BL$35)</f>
        <v>0</v>
      </c>
      <c r="BJ1807" s="9"/>
      <c r="BK1807" s="10"/>
      <c r="BL1807" s="11"/>
      <c r="BM1807" s="6">
        <f>SUMIF(BN$5:BN$35,$D1807,BP$5:BP$35)</f>
        <v>0</v>
      </c>
      <c r="BN1807" s="9"/>
      <c r="BO1807" s="10"/>
      <c r="BP1807" s="11"/>
      <c r="BQ1807" s="6">
        <f>SUMIF(BR$5:BR$35,$D1807,BT$5:BT$35)</f>
        <v>0</v>
      </c>
      <c r="BR1807" s="9"/>
      <c r="BS1807" s="10"/>
      <c r="BT1807" s="11"/>
      <c r="BU1807" s="6">
        <f>SUMIF(BV$5:BV$35,$D1807,BX$5:BX$35)</f>
        <v>0</v>
      </c>
      <c r="BV1807" s="9"/>
      <c r="BW1807" s="10"/>
      <c r="BX1807" s="11"/>
      <c r="BY1807" s="6">
        <f>SUMIF(BZ$5:BZ$35,$D1807,CB$5:CB$35)</f>
        <v>0</v>
      </c>
      <c r="BZ1807" s="9"/>
      <c r="CA1807" s="10"/>
      <c r="CB1807" s="11"/>
      <c r="CC1807" s="6">
        <f>SUMIF(CD$5:CD$35,$D1807,CF$5:CF$35)</f>
        <v>0</v>
      </c>
      <c r="CD1807" s="9"/>
      <c r="CE1807" s="10"/>
      <c r="CF1807" s="11"/>
      <c r="CG1807" s="6">
        <f>SUMIF(CH$5:CH$35,$D1807,CJ$5:CJ$35)</f>
        <v>0</v>
      </c>
      <c r="CH1807" s="9"/>
      <c r="CI1807" s="10"/>
      <c r="CJ1807" s="11"/>
      <c r="CK1807" s="6">
        <f>SUMIF(CL$5:CL$35,$D1807,CN$5:CN$35)</f>
        <v>0</v>
      </c>
      <c r="CL1807" s="9"/>
      <c r="CM1807" s="10"/>
      <c r="CN1807" s="11"/>
      <c r="CO1807" s="6">
        <f>SUMIF(CP$5:CP$35,$D1807,CR$5:CR$35)</f>
        <v>0</v>
      </c>
      <c r="CP1807" s="9"/>
      <c r="CQ1807" s="10"/>
      <c r="CR1807" s="11"/>
      <c r="CS1807" s="6">
        <f>SUMIF(CT$5:CT$35,$D1807,CV$5:CV$35)</f>
        <v>0</v>
      </c>
      <c r="CT1807" s="9"/>
      <c r="CU1807" s="10"/>
      <c r="CV1807" s="11"/>
      <c r="CW1807" s="6">
        <f>SUMIF(CX$5:CX$35,$D1807,CZ$5:CZ$35)</f>
        <v>0</v>
      </c>
      <c r="CX1807" s="9"/>
      <c r="CY1807" s="10"/>
      <c r="CZ1807" s="11"/>
      <c r="DA1807" s="6">
        <f>SUMIF(DB$5:DB$35,$D1807,DD$5:DD$35)</f>
        <v>0</v>
      </c>
      <c r="DB1807" s="9"/>
      <c r="DC1807" s="10"/>
      <c r="DD1807" s="11"/>
      <c r="DE1807" s="6">
        <f>SUMIF(DF$5:DF$35,$D1807,DH$5:DH$35)</f>
        <v>0</v>
      </c>
      <c r="DF1807" s="9"/>
      <c r="DG1807" s="10"/>
      <c r="DH1807" s="11"/>
      <c r="DI1807" s="6">
        <f>SUMIF(DJ$5:DJ$35,$D1807,DL$5:DL$35)</f>
        <v>0</v>
      </c>
      <c r="DJ1807" s="9"/>
      <c r="DK1807" s="10"/>
      <c r="DL1807" s="11"/>
      <c r="DM1807" s="6">
        <f>SUMIF(DN$5:DN$35,$D1807,DP$5:DP$35)</f>
        <v>0</v>
      </c>
      <c r="DN1807" s="9"/>
      <c r="DO1807" s="10"/>
      <c r="DP1807" s="11"/>
      <c r="DQ1807" s="6">
        <f>SUMIF(DR$5:DR$35,$D1807,DT$5:DT$35)</f>
        <v>0</v>
      </c>
      <c r="DR1807" s="9"/>
      <c r="DS1807" s="10"/>
      <c r="DT1807" s="11"/>
      <c r="DU1807" s="6">
        <f>SUMIF(DV$5:DV$35,$D1807,DX$5:DX$35)</f>
        <v>0</v>
      </c>
      <c r="DV1807" s="9"/>
      <c r="DW1807" s="10"/>
      <c r="DX1807" s="11"/>
      <c r="DY1807" s="6">
        <f>SUMIF(DZ$5:DZ$35,$D1807,EB$5:EB$35)</f>
        <v>0</v>
      </c>
      <c r="DZ1807" s="9"/>
      <c r="EA1807" s="10"/>
      <c r="EB1807" s="11"/>
      <c r="EC1807" s="6">
        <f>SUMIF(ED$5:ED$35,$D1807,EF$5:EF$35)</f>
        <v>0</v>
      </c>
      <c r="ED1807" s="9"/>
      <c r="EE1807" s="10"/>
      <c r="EF1807" s="11"/>
      <c r="EG1807" s="6">
        <f>SUMIF(EH$5:EH$35,$D1807,EJ$5:EJ$35)</f>
        <v>0</v>
      </c>
      <c r="EH1807" s="9"/>
      <c r="EI1807" s="10"/>
      <c r="EJ1807" s="11"/>
      <c r="EK1807" s="6">
        <f>SUMIF(EL$5:EL$35,$D1807,EN$5:EN$35)</f>
        <v>0</v>
      </c>
      <c r="EL1807" s="9"/>
      <c r="EM1807" s="10"/>
      <c r="EN1807" s="11"/>
      <c r="EO1807" s="6">
        <f>SUMIF(EP$5:EP$35,$D1807,ER$5:ER$35)</f>
        <v>0</v>
      </c>
      <c r="EP1807" s="9"/>
      <c r="EQ1807" s="10"/>
      <c r="ER1807" s="11"/>
      <c r="ES1807" s="6">
        <f>SUMIF(ET$5:ET$35,$D1807,EV$5:EV$35)</f>
        <v>0</v>
      </c>
      <c r="ET1807" s="9"/>
      <c r="EU1807" s="10"/>
      <c r="EV1807" s="11"/>
      <c r="EW1807" s="6">
        <f>SUMIF(EX$5:EX$35,$D1807,EZ$5:EZ$35)</f>
        <v>0</v>
      </c>
      <c r="EX1807" s="9"/>
      <c r="EY1807" s="10"/>
      <c r="EZ1807" s="11"/>
      <c r="FA1807" s="6">
        <f>SUMIF(FB$5:FB$35,$D1807,FD$5:FD$35)</f>
        <v>0</v>
      </c>
      <c r="FB1807" s="9"/>
      <c r="FC1807" s="10"/>
      <c r="FD1807" s="11"/>
      <c r="FE1807" s="6">
        <f>SUMIF(FF$5:FF$35,$D1807,FH$5:FH$35)</f>
        <v>0</v>
      </c>
      <c r="FF1807" s="9"/>
      <c r="FG1807" s="10"/>
      <c r="FH1807" s="11"/>
      <c r="FI1807" s="6">
        <f>SUMIF(FJ$5:FJ$35,$D1807,FL$5:FL$35)</f>
        <v>0</v>
      </c>
      <c r="FJ1807" s="9"/>
      <c r="FK1807" s="10"/>
      <c r="FL1807" s="11"/>
      <c r="FM1807" s="6">
        <f>SUMIF(FN$5:FN$35,$D1807,FP$5:FP$35)</f>
        <v>0</v>
      </c>
      <c r="FN1807" s="9"/>
      <c r="FO1807" s="10"/>
      <c r="FP1807" s="11"/>
      <c r="FQ1807" s="6">
        <f>SUMIF(FR$5:FR$35,$D1807,FT$5:FT$35)</f>
        <v>0</v>
      </c>
      <c r="FR1807" s="9"/>
      <c r="FS1807" s="10"/>
      <c r="FT1807" s="11"/>
      <c r="FU1807" s="6">
        <f>SUMIF(FV$5:FV$35,$D1807,FX$5:FX$35)</f>
        <v>0</v>
      </c>
      <c r="FV1807" s="9"/>
      <c r="FW1807" s="10"/>
      <c r="FX1807" s="11"/>
      <c r="FY1807" s="6">
        <f>SUMIF(FZ$5:FZ$35,$D1807,GB$5:GB$35)</f>
        <v>0</v>
      </c>
      <c r="FZ1807" s="9"/>
      <c r="GA1807" s="10"/>
      <c r="GB1807" s="11"/>
      <c r="GC1807" s="6">
        <f>SUMIF(GD$5:GD$35,$D1807,GF$5:GF$35)</f>
        <v>0</v>
      </c>
      <c r="GD1807" s="9"/>
      <c r="GE1807" s="10"/>
      <c r="GF1807" s="11"/>
      <c r="GG1807" s="6">
        <f>SUMIF(GH$5:GH$35,$D1807,GJ$5:GJ$35)</f>
        <v>0</v>
      </c>
      <c r="GH1807" s="9"/>
      <c r="GI1807" s="10"/>
      <c r="GJ1807" s="11"/>
      <c r="GK1807" s="6">
        <f>SUMIF(GL$5:GL$35,$D1807,GN$5:GN$35)</f>
        <v>0</v>
      </c>
      <c r="GL1807" s="9"/>
      <c r="GM1807" s="10"/>
      <c r="GN1807" s="11"/>
      <c r="GO1807" s="6">
        <f>SUMIF(GP$5:GP$35,$D1807,GR$5:GR$35)</f>
        <v>0</v>
      </c>
      <c r="GP1807" s="9"/>
      <c r="GQ1807" s="10"/>
      <c r="GR1807" s="11"/>
      <c r="GS1807" s="6">
        <f>SUMIF(GT$5:GT$35,$D1807,GV$5:GV$35)</f>
        <v>0</v>
      </c>
      <c r="GT1807" s="9"/>
      <c r="GU1807" s="10"/>
      <c r="GV1807" s="20"/>
      <c r="GW1807" s="19">
        <f t="shared" si="41"/>
        <v>0</v>
      </c>
      <c r="GX1807" s="472">
        <f>SUM(GW1807:GW1818)</f>
        <v>0</v>
      </c>
      <c r="GY1807" s="473" t="str">
        <f>D1135</f>
        <v>TS15640/342</v>
      </c>
    </row>
    <row r="1808" spans="1:207" ht="25.5">
      <c r="A1808" s="244" t="s">
        <v>76</v>
      </c>
      <c r="B1808" s="538"/>
      <c r="C1808" s="287" t="s">
        <v>327</v>
      </c>
      <c r="D1808" s="237" t="s">
        <v>335</v>
      </c>
      <c r="E1808" s="206">
        <f>SUMIF(F$36:F$66,$D1808,H$36:H$66)</f>
        <v>0</v>
      </c>
      <c r="F1808" s="9"/>
      <c r="G1808" s="10"/>
      <c r="H1808" s="11"/>
      <c r="I1808" s="6">
        <f>SUMIF(J$36:J$66,$D1808,L$36:L$66)</f>
        <v>0</v>
      </c>
      <c r="J1808" s="9"/>
      <c r="K1808" s="10"/>
      <c r="L1808" s="11"/>
      <c r="M1808" s="6">
        <f>SUMIF(N$36:N$66,$D1808,P$36:P$66)</f>
        <v>0</v>
      </c>
      <c r="N1808" s="9"/>
      <c r="O1808" s="10"/>
      <c r="P1808" s="11"/>
      <c r="Q1808" s="6">
        <f>SUMIF(R$36:R$66,$D1808,T$36:T$66)</f>
        <v>0</v>
      </c>
      <c r="R1808" s="9"/>
      <c r="S1808" s="10"/>
      <c r="T1808" s="11"/>
      <c r="U1808" s="6">
        <f>SUMIF(V$36:V$66,$D1808,X$36:X$66)</f>
        <v>0</v>
      </c>
      <c r="V1808" s="9"/>
      <c r="W1808" s="10"/>
      <c r="X1808" s="11"/>
      <c r="Y1808" s="6">
        <f>SUMIF(Z$36:Z$66,$D1808,AB$36:AB$66)</f>
        <v>0</v>
      </c>
      <c r="Z1808" s="9"/>
      <c r="AA1808" s="10"/>
      <c r="AB1808" s="11"/>
      <c r="AC1808" s="6">
        <f>SUMIF(AD$36:AD$66,$D1808,AF$36:AF$66)</f>
        <v>0</v>
      </c>
      <c r="AD1808" s="9"/>
      <c r="AE1808" s="10"/>
      <c r="AF1808" s="11"/>
      <c r="AG1808" s="6">
        <f>SUMIF(AH$36:AH$66,$D1808,AJ$36:AJ$66)</f>
        <v>0</v>
      </c>
      <c r="AH1808" s="9"/>
      <c r="AI1808" s="10"/>
      <c r="AJ1808" s="11"/>
      <c r="AK1808" s="6">
        <f>SUMIF(AL$36:AL$66,$D1808,AN$36:AN$66)</f>
        <v>0</v>
      </c>
      <c r="AL1808" s="9"/>
      <c r="AM1808" s="10"/>
      <c r="AN1808" s="11"/>
      <c r="AO1808" s="6">
        <f>SUMIF(AP$36:AP$66,$D1808,AR$36:AR$66)</f>
        <v>0</v>
      </c>
      <c r="AP1808" s="9"/>
      <c r="AQ1808" s="10"/>
      <c r="AR1808" s="11"/>
      <c r="AS1808" s="6">
        <f>SUMIF(AT$36:AT$66,$D1808,AV$36:AV$66)</f>
        <v>0</v>
      </c>
      <c r="AT1808" s="9"/>
      <c r="AU1808" s="10"/>
      <c r="AV1808" s="11"/>
      <c r="AW1808" s="6">
        <f>SUMIF(AX$36:AX$66,$D1808,AZ$36:AZ$66)</f>
        <v>0</v>
      </c>
      <c r="AX1808" s="9"/>
      <c r="AY1808" s="10"/>
      <c r="AZ1808" s="11"/>
      <c r="BA1808" s="6">
        <f>SUMIF(BB$36:BB$66,$D1808,BD$36:BD$66)</f>
        <v>0</v>
      </c>
      <c r="BB1808" s="9"/>
      <c r="BC1808" s="10"/>
      <c r="BD1808" s="11"/>
      <c r="BE1808" s="6">
        <f>SUMIF(BF$36:BF$66,$D1808,BH$36:BH$66)</f>
        <v>0</v>
      </c>
      <c r="BF1808" s="9"/>
      <c r="BG1808" s="10"/>
      <c r="BH1808" s="11"/>
      <c r="BI1808" s="6">
        <f>SUMIF(BJ$36:BJ$66,$D1808,BL$36:BL$66)</f>
        <v>0</v>
      </c>
      <c r="BJ1808" s="9"/>
      <c r="BK1808" s="10"/>
      <c r="BL1808" s="11"/>
      <c r="BM1808" s="6">
        <f>SUMIF(BN$36:BN$66,$D1808,BP$36:BP$66)</f>
        <v>0</v>
      </c>
      <c r="BN1808" s="9"/>
      <c r="BO1808" s="10"/>
      <c r="BP1808" s="11"/>
      <c r="BQ1808" s="6">
        <f>SUMIF(BR$36:BR$66,$D1808,BT$36:BT$66)</f>
        <v>0</v>
      </c>
      <c r="BR1808" s="9"/>
      <c r="BS1808" s="10"/>
      <c r="BT1808" s="11"/>
      <c r="BU1808" s="6">
        <f>SUMIF(BV$36:BV$66,$D1808,BX$36:BX$66)</f>
        <v>0</v>
      </c>
      <c r="BV1808" s="9"/>
      <c r="BW1808" s="10"/>
      <c r="BX1808" s="11"/>
      <c r="BY1808" s="6">
        <f>SUMIF(BZ$36:BZ$66,$D1808,CB$36:CB$66)</f>
        <v>0</v>
      </c>
      <c r="BZ1808" s="9"/>
      <c r="CA1808" s="10"/>
      <c r="CB1808" s="11"/>
      <c r="CC1808" s="6">
        <f>SUMIF(CD$36:CD$66,$D1808,CF$36:CF$66)</f>
        <v>0</v>
      </c>
      <c r="CD1808" s="9"/>
      <c r="CE1808" s="10"/>
      <c r="CF1808" s="11"/>
      <c r="CG1808" s="6">
        <f>SUMIF(CH$36:CH$66,$D1808,CJ$36:CJ$66)</f>
        <v>0</v>
      </c>
      <c r="CH1808" s="9"/>
      <c r="CI1808" s="10"/>
      <c r="CJ1808" s="11"/>
      <c r="CK1808" s="6">
        <f>SUMIF(CL$36:CL$66,$D1808,CN$36:CN$66)</f>
        <v>0</v>
      </c>
      <c r="CL1808" s="9"/>
      <c r="CM1808" s="10"/>
      <c r="CN1808" s="11"/>
      <c r="CO1808" s="6">
        <f>SUMIF(CP$36:CP$66,$D1808,CR$36:CR$66)</f>
        <v>0</v>
      </c>
      <c r="CP1808" s="9"/>
      <c r="CQ1808" s="10"/>
      <c r="CR1808" s="11"/>
      <c r="CS1808" s="6">
        <f>SUMIF(CT$36:CT$66,$D1808,CV$36:CV$66)</f>
        <v>0</v>
      </c>
      <c r="CT1808" s="9"/>
      <c r="CU1808" s="10"/>
      <c r="CV1808" s="11"/>
      <c r="CW1808" s="6">
        <f>SUMIF(CX$36:CX$66,$D1808,CZ$36:CZ$66)</f>
        <v>0</v>
      </c>
      <c r="CX1808" s="9"/>
      <c r="CY1808" s="10"/>
      <c r="CZ1808" s="11"/>
      <c r="DA1808" s="6">
        <f>SUMIF(DB$36:DB$66,$D1808,DD$36:DD$66)</f>
        <v>0</v>
      </c>
      <c r="DB1808" s="9"/>
      <c r="DC1808" s="10"/>
      <c r="DD1808" s="11"/>
      <c r="DE1808" s="6">
        <f>SUMIF(DF$36:DF$66,$D1808,DH$36:DH$66)</f>
        <v>0</v>
      </c>
      <c r="DF1808" s="9"/>
      <c r="DG1808" s="10"/>
      <c r="DH1808" s="11"/>
      <c r="DI1808" s="6">
        <f>SUMIF(DJ$36:DJ$66,$D1808,DL$36:DL$66)</f>
        <v>0</v>
      </c>
      <c r="DJ1808" s="9"/>
      <c r="DK1808" s="10"/>
      <c r="DL1808" s="11"/>
      <c r="DM1808" s="6">
        <f>SUMIF(DN$36:DN$66,$D1808,DP$36:DP$66)</f>
        <v>0</v>
      </c>
      <c r="DN1808" s="9"/>
      <c r="DO1808" s="10"/>
      <c r="DP1808" s="11"/>
      <c r="DQ1808" s="6">
        <f>SUMIF(DR$36:DR$66,$D1808,DT$36:DT$66)</f>
        <v>0</v>
      </c>
      <c r="DR1808" s="9"/>
      <c r="DS1808" s="10"/>
      <c r="DT1808" s="11"/>
      <c r="DU1808" s="6">
        <f>SUMIF(DV$36:DV$66,$D1808,DX$36:DX$66)</f>
        <v>0</v>
      </c>
      <c r="DV1808" s="9"/>
      <c r="DW1808" s="10"/>
      <c r="DX1808" s="11"/>
      <c r="DY1808" s="6">
        <f>SUMIF(DZ$36:DZ$66,$D1808,EB$36:EB$66)</f>
        <v>0</v>
      </c>
      <c r="DZ1808" s="9"/>
      <c r="EA1808" s="10"/>
      <c r="EB1808" s="11"/>
      <c r="EC1808" s="6">
        <f>SUMIF(ED$36:ED$66,$D1808,EF$36:EF$66)</f>
        <v>0</v>
      </c>
      <c r="ED1808" s="9"/>
      <c r="EE1808" s="10"/>
      <c r="EF1808" s="11"/>
      <c r="EG1808" s="6">
        <f>SUMIF(EH$36:EH$66,$D1808,EJ$36:EJ$66)</f>
        <v>0</v>
      </c>
      <c r="EH1808" s="9"/>
      <c r="EI1808" s="10"/>
      <c r="EJ1808" s="11"/>
      <c r="EK1808" s="6">
        <f>SUMIF(EL$36:EL$66,$D1808,EN$36:EN$66)</f>
        <v>0</v>
      </c>
      <c r="EL1808" s="9"/>
      <c r="EM1808" s="10"/>
      <c r="EN1808" s="11"/>
      <c r="EO1808" s="6">
        <f>SUMIF(EP$36:EP$66,$D1808,ER$36:ER$66)</f>
        <v>0</v>
      </c>
      <c r="EP1808" s="9"/>
      <c r="EQ1808" s="10"/>
      <c r="ER1808" s="11"/>
      <c r="ES1808" s="6">
        <f>SUMIF(ET$36:ET$66,$D1808,EV$36:EV$66)</f>
        <v>0</v>
      </c>
      <c r="ET1808" s="9"/>
      <c r="EU1808" s="10"/>
      <c r="EV1808" s="11"/>
      <c r="EW1808" s="6">
        <f>SUMIF(EX$36:EX$66,$D1808,EZ$36:EZ$66)</f>
        <v>0</v>
      </c>
      <c r="EX1808" s="9"/>
      <c r="EY1808" s="10"/>
      <c r="EZ1808" s="11"/>
      <c r="FA1808" s="6">
        <f>SUMIF(FB$36:FB$66,$D1808,FD$36:FD$66)</f>
        <v>0</v>
      </c>
      <c r="FB1808" s="9"/>
      <c r="FC1808" s="10"/>
      <c r="FD1808" s="11"/>
      <c r="FE1808" s="6">
        <f>SUMIF(FF$36:FF$66,$D1808,FH$36:FH$66)</f>
        <v>0</v>
      </c>
      <c r="FF1808" s="9"/>
      <c r="FG1808" s="10"/>
      <c r="FH1808" s="11"/>
      <c r="FI1808" s="6">
        <f>SUMIF(FJ$36:FJ$66,$D1808,FL$36:FL$66)</f>
        <v>0</v>
      </c>
      <c r="FJ1808" s="9"/>
      <c r="FK1808" s="10"/>
      <c r="FL1808" s="11"/>
      <c r="FM1808" s="6">
        <f>SUMIF(FN$36:FN$66,$D1808,FP$36:FP$66)</f>
        <v>0</v>
      </c>
      <c r="FN1808" s="9"/>
      <c r="FO1808" s="10"/>
      <c r="FP1808" s="11"/>
      <c r="FQ1808" s="6">
        <f>SUMIF(FR$36:FR$66,$D1808,FT$36:FT$66)</f>
        <v>0</v>
      </c>
      <c r="FR1808" s="9"/>
      <c r="FS1808" s="10"/>
      <c r="FT1808" s="11"/>
      <c r="FU1808" s="6">
        <f>SUMIF(FV$36:FV$66,$D1808,FX$36:FX$66)</f>
        <v>0</v>
      </c>
      <c r="FV1808" s="9"/>
      <c r="FW1808" s="10"/>
      <c r="FX1808" s="11"/>
      <c r="FY1808" s="6">
        <f>SUMIF(FZ$36:FZ$66,$D1808,GB$36:GB$66)</f>
        <v>0</v>
      </c>
      <c r="FZ1808" s="9"/>
      <c r="GA1808" s="10"/>
      <c r="GB1808" s="11"/>
      <c r="GC1808" s="6">
        <f>SUMIF(GD$36:GD$66,$D1808,GF$36:GF$66)</f>
        <v>0</v>
      </c>
      <c r="GD1808" s="9"/>
      <c r="GE1808" s="10"/>
      <c r="GF1808" s="11"/>
      <c r="GG1808" s="6">
        <f>SUMIF(GH$36:GH$66,$D1808,GJ$36:GJ$66)</f>
        <v>0</v>
      </c>
      <c r="GH1808" s="9"/>
      <c r="GI1808" s="10"/>
      <c r="GJ1808" s="11"/>
      <c r="GK1808" s="6">
        <f>SUMIF(GL$36:GL$66,$D1808,GN$36:GN$66)</f>
        <v>0</v>
      </c>
      <c r="GL1808" s="9"/>
      <c r="GM1808" s="10"/>
      <c r="GN1808" s="11"/>
      <c r="GO1808" s="6">
        <f>SUMIF(GP$36:GP$66,$D1808,GR$36:GR$66)</f>
        <v>0</v>
      </c>
      <c r="GP1808" s="9"/>
      <c r="GQ1808" s="10"/>
      <c r="GR1808" s="11"/>
      <c r="GS1808" s="6">
        <f>SUMIF(GT$36:GT$66,$D1808,GV$36:GV$66)</f>
        <v>0</v>
      </c>
      <c r="GT1808" s="9"/>
      <c r="GU1808" s="10"/>
      <c r="GV1808" s="20"/>
      <c r="GW1808" s="19">
        <f t="shared" si="41"/>
        <v>0</v>
      </c>
      <c r="GX1808" s="472"/>
      <c r="GY1808" s="473"/>
    </row>
    <row r="1809" spans="1:207" ht="25.5">
      <c r="A1809" s="244" t="s">
        <v>77</v>
      </c>
      <c r="B1809" s="538"/>
      <c r="C1809" s="287" t="s">
        <v>327</v>
      </c>
      <c r="D1809" s="237" t="s">
        <v>335</v>
      </c>
      <c r="E1809" s="206">
        <f>SUMIF(F$67:F$97,$D1809,H$67:H$97)</f>
        <v>0</v>
      </c>
      <c r="F1809" s="9"/>
      <c r="G1809" s="10"/>
      <c r="H1809" s="11"/>
      <c r="I1809" s="6">
        <f>SUMIF(J$67:J$97,$D1809,L$67:L$97)</f>
        <v>0</v>
      </c>
      <c r="J1809" s="9"/>
      <c r="K1809" s="10"/>
      <c r="L1809" s="11"/>
      <c r="M1809" s="6">
        <f>SUMIF(N$67:N$97,$D1809,P$67:P$97)</f>
        <v>0</v>
      </c>
      <c r="N1809" s="9"/>
      <c r="O1809" s="10"/>
      <c r="P1809" s="11"/>
      <c r="Q1809" s="6">
        <f>SUMIF(R$67:R$97,$D1809,T$67:T$97)</f>
        <v>0</v>
      </c>
      <c r="R1809" s="9"/>
      <c r="S1809" s="10"/>
      <c r="T1809" s="11"/>
      <c r="U1809" s="6">
        <f>SUMIF(V$67:V$97,$D1809,X$67:X$97)</f>
        <v>0</v>
      </c>
      <c r="V1809" s="9"/>
      <c r="W1809" s="10"/>
      <c r="X1809" s="11"/>
      <c r="Y1809" s="6">
        <f>SUMIF(Z$67:Z$97,$D1809,AB$67:AB$97)</f>
        <v>0</v>
      </c>
      <c r="Z1809" s="9"/>
      <c r="AA1809" s="10"/>
      <c r="AB1809" s="11"/>
      <c r="AC1809" s="6">
        <f>SUMIF(AD$67:AD$97,$D1809,AF$67:AF$97)</f>
        <v>0</v>
      </c>
      <c r="AD1809" s="9"/>
      <c r="AE1809" s="10"/>
      <c r="AF1809" s="11"/>
      <c r="AG1809" s="6">
        <f>SUMIF(AH$67:AH$97,$D1809,AJ$67:AJ$97)</f>
        <v>0</v>
      </c>
      <c r="AH1809" s="9"/>
      <c r="AI1809" s="10"/>
      <c r="AJ1809" s="11"/>
      <c r="AK1809" s="6">
        <f>SUMIF(AL$67:AL$97,$D1809,AN$67:AN$97)</f>
        <v>0</v>
      </c>
      <c r="AL1809" s="9"/>
      <c r="AM1809" s="10"/>
      <c r="AN1809" s="11"/>
      <c r="AO1809" s="6">
        <f>SUMIF(AP$67:AP$97,$D1809,AR$67:AR$97)</f>
        <v>0</v>
      </c>
      <c r="AP1809" s="9"/>
      <c r="AQ1809" s="10"/>
      <c r="AR1809" s="11"/>
      <c r="AS1809" s="6">
        <f>SUMIF(AT$67:AT$97,$D1809,AV$67:AV$97)</f>
        <v>0</v>
      </c>
      <c r="AT1809" s="9"/>
      <c r="AU1809" s="10"/>
      <c r="AV1809" s="11"/>
      <c r="AW1809" s="6">
        <f>SUMIF(AX$67:AX$97,$D1809,AZ$67:AZ$97)</f>
        <v>0</v>
      </c>
      <c r="AX1809" s="9"/>
      <c r="AY1809" s="10"/>
      <c r="AZ1809" s="11"/>
      <c r="BA1809" s="6">
        <f>SUMIF(BB$67:BB$97,$D1809,BD$67:BD$97)</f>
        <v>0</v>
      </c>
      <c r="BB1809" s="9"/>
      <c r="BC1809" s="10"/>
      <c r="BD1809" s="11"/>
      <c r="BE1809" s="6">
        <f>SUMIF(BF$67:BF$97,$D1809,BH$67:BH$97)</f>
        <v>0</v>
      </c>
      <c r="BF1809" s="9"/>
      <c r="BG1809" s="10"/>
      <c r="BH1809" s="11"/>
      <c r="BI1809" s="6">
        <f>SUMIF(BJ$67:BJ$97,$D1809,BL$67:BL$97)</f>
        <v>0</v>
      </c>
      <c r="BJ1809" s="9"/>
      <c r="BK1809" s="10"/>
      <c r="BL1809" s="11"/>
      <c r="BM1809" s="6">
        <f>SUMIF(BN$67:BN$97,$D1809,BP$67:BP$97)</f>
        <v>0</v>
      </c>
      <c r="BN1809" s="9"/>
      <c r="BO1809" s="10"/>
      <c r="BP1809" s="11"/>
      <c r="BQ1809" s="6">
        <f>SUMIF(BR$67:BR$97,$D1809,BT$67:BT$97)</f>
        <v>0</v>
      </c>
      <c r="BR1809" s="9"/>
      <c r="BS1809" s="10"/>
      <c r="BT1809" s="11"/>
      <c r="BU1809" s="6">
        <f>SUMIF(BV$67:BV$97,$D1809,BX$67:BX$97)</f>
        <v>0</v>
      </c>
      <c r="BV1809" s="9"/>
      <c r="BW1809" s="10"/>
      <c r="BX1809" s="11"/>
      <c r="BY1809" s="6">
        <f>SUMIF(BZ$67:BZ$97,$D1809,CB$67:CB$97)</f>
        <v>0</v>
      </c>
      <c r="BZ1809" s="9"/>
      <c r="CA1809" s="10"/>
      <c r="CB1809" s="11"/>
      <c r="CC1809" s="6">
        <f>SUMIF(CD$67:CD$97,$D1809,CF$67:CF$97)</f>
        <v>0</v>
      </c>
      <c r="CD1809" s="9"/>
      <c r="CE1809" s="10"/>
      <c r="CF1809" s="11"/>
      <c r="CG1809" s="6">
        <f>SUMIF(CH$67:CH$97,$D1809,CJ$67:CJ$97)</f>
        <v>0</v>
      </c>
      <c r="CH1809" s="9"/>
      <c r="CI1809" s="10"/>
      <c r="CJ1809" s="11"/>
      <c r="CK1809" s="6">
        <f>SUMIF(CL$67:CL$97,$D1809,CN$67:CN$97)</f>
        <v>0</v>
      </c>
      <c r="CL1809" s="9"/>
      <c r="CM1809" s="10"/>
      <c r="CN1809" s="11"/>
      <c r="CO1809" s="6">
        <f>SUMIF(CP$67:CP$97,$D1809,CR$67:CR$97)</f>
        <v>0</v>
      </c>
      <c r="CP1809" s="9"/>
      <c r="CQ1809" s="10"/>
      <c r="CR1809" s="11"/>
      <c r="CS1809" s="6">
        <f>SUMIF(CT$67:CT$97,$D1809,CV$67:CV$97)</f>
        <v>0</v>
      </c>
      <c r="CT1809" s="9"/>
      <c r="CU1809" s="10"/>
      <c r="CV1809" s="11"/>
      <c r="CW1809" s="6">
        <f>SUMIF(CX$67:CX$97,$D1809,CZ$67:CZ$97)</f>
        <v>0</v>
      </c>
      <c r="CX1809" s="9"/>
      <c r="CY1809" s="10"/>
      <c r="CZ1809" s="11"/>
      <c r="DA1809" s="6">
        <f>SUMIF(DB$67:DB$97,$D1809,DD$67:DD$97)</f>
        <v>0</v>
      </c>
      <c r="DB1809" s="9"/>
      <c r="DC1809" s="10"/>
      <c r="DD1809" s="11"/>
      <c r="DE1809" s="6">
        <f>SUMIF(DF$67:DF$97,$D1809,DH$67:DH$97)</f>
        <v>0</v>
      </c>
      <c r="DF1809" s="9"/>
      <c r="DG1809" s="10"/>
      <c r="DH1809" s="11"/>
      <c r="DI1809" s="6">
        <f>SUMIF(DJ$67:DJ$97,$D1809,DL$67:DL$97)</f>
        <v>0</v>
      </c>
      <c r="DJ1809" s="9"/>
      <c r="DK1809" s="10"/>
      <c r="DL1809" s="11"/>
      <c r="DM1809" s="6">
        <f>SUMIF(DN$67:DN$97,$D1809,DP$67:DP$97)</f>
        <v>0</v>
      </c>
      <c r="DN1809" s="9"/>
      <c r="DO1809" s="10"/>
      <c r="DP1809" s="11"/>
      <c r="DQ1809" s="6">
        <f>SUMIF(DR$67:DR$97,$D1809,DT$67:DT$97)</f>
        <v>0</v>
      </c>
      <c r="DR1809" s="9"/>
      <c r="DS1809" s="10"/>
      <c r="DT1809" s="11"/>
      <c r="DU1809" s="6">
        <f>SUMIF(DV$67:DV$97,$D1809,DX$67:DX$97)</f>
        <v>0</v>
      </c>
      <c r="DV1809" s="9"/>
      <c r="DW1809" s="10"/>
      <c r="DX1809" s="11"/>
      <c r="DY1809" s="6">
        <f>SUMIF(DZ$67:DZ$97,$D1809,EB$67:EB$97)</f>
        <v>0</v>
      </c>
      <c r="DZ1809" s="9"/>
      <c r="EA1809" s="10"/>
      <c r="EB1809" s="11"/>
      <c r="EC1809" s="6">
        <f>SUMIF(ED$67:ED$97,$D1809,EF$67:EF$97)</f>
        <v>0</v>
      </c>
      <c r="ED1809" s="9"/>
      <c r="EE1809" s="10"/>
      <c r="EF1809" s="11"/>
      <c r="EG1809" s="6">
        <f>SUMIF(EH$67:EH$97,$D1809,EJ$67:EJ$97)</f>
        <v>0</v>
      </c>
      <c r="EH1809" s="9"/>
      <c r="EI1809" s="10"/>
      <c r="EJ1809" s="11"/>
      <c r="EK1809" s="6">
        <f>SUMIF(EL$67:EL$97,$D1809,EN$67:EN$97)</f>
        <v>0</v>
      </c>
      <c r="EL1809" s="9"/>
      <c r="EM1809" s="10"/>
      <c r="EN1809" s="11"/>
      <c r="EO1809" s="6">
        <f>SUMIF(EP$67:EP$97,$D1809,ER$67:ER$97)</f>
        <v>0</v>
      </c>
      <c r="EP1809" s="9"/>
      <c r="EQ1809" s="10"/>
      <c r="ER1809" s="11"/>
      <c r="ES1809" s="6">
        <f>SUMIF(ET$67:ET$97,$D1809,EV$67:EV$97)</f>
        <v>0</v>
      </c>
      <c r="ET1809" s="9"/>
      <c r="EU1809" s="10"/>
      <c r="EV1809" s="11"/>
      <c r="EW1809" s="6">
        <f>SUMIF(EX$67:EX$97,$D1809,EZ$67:EZ$97)</f>
        <v>0</v>
      </c>
      <c r="EX1809" s="9"/>
      <c r="EY1809" s="10"/>
      <c r="EZ1809" s="11"/>
      <c r="FA1809" s="6">
        <f>SUMIF(FB$67:FB$97,$D1809,FD$67:FD$97)</f>
        <v>0</v>
      </c>
      <c r="FB1809" s="9"/>
      <c r="FC1809" s="10"/>
      <c r="FD1809" s="11"/>
      <c r="FE1809" s="6">
        <f>SUMIF(FF$67:FF$97,$D1809,FH$67:FH$97)</f>
        <v>0</v>
      </c>
      <c r="FF1809" s="9"/>
      <c r="FG1809" s="10"/>
      <c r="FH1809" s="11"/>
      <c r="FI1809" s="6">
        <f>SUMIF(FJ$67:FJ$97,$D1809,FL$67:FL$97)</f>
        <v>0</v>
      </c>
      <c r="FJ1809" s="9"/>
      <c r="FK1809" s="10"/>
      <c r="FL1809" s="11"/>
      <c r="FM1809" s="6">
        <f>SUMIF(FN$67:FN$97,$D1809,FP$67:FP$97)</f>
        <v>0</v>
      </c>
      <c r="FN1809" s="9"/>
      <c r="FO1809" s="10"/>
      <c r="FP1809" s="11"/>
      <c r="FQ1809" s="6">
        <f>SUMIF(FR$67:FR$97,$D1809,FT$67:FT$97)</f>
        <v>0</v>
      </c>
      <c r="FR1809" s="9"/>
      <c r="FS1809" s="10"/>
      <c r="FT1809" s="11"/>
      <c r="FU1809" s="6">
        <f>SUMIF(FV$67:FV$97,$D1809,FX$67:FX$97)</f>
        <v>0</v>
      </c>
      <c r="FV1809" s="9"/>
      <c r="FW1809" s="10"/>
      <c r="FX1809" s="11"/>
      <c r="FY1809" s="6">
        <f>SUMIF(FZ$67:FZ$97,$D1809,GB$67:GB$97)</f>
        <v>0</v>
      </c>
      <c r="FZ1809" s="9"/>
      <c r="GA1809" s="10"/>
      <c r="GB1809" s="11"/>
      <c r="GC1809" s="6">
        <f>SUMIF(GD$67:GD$97,$D1809,GF$67:GF$97)</f>
        <v>0</v>
      </c>
      <c r="GD1809" s="9"/>
      <c r="GE1809" s="10"/>
      <c r="GF1809" s="11"/>
      <c r="GG1809" s="6">
        <f>SUMIF(GH$67:GH$97,$D1809,GJ$67:GJ$97)</f>
        <v>0</v>
      </c>
      <c r="GH1809" s="9"/>
      <c r="GI1809" s="10"/>
      <c r="GJ1809" s="11"/>
      <c r="GK1809" s="6">
        <f>SUMIF(GL$67:GL$97,$D1809,GN$67:GN$97)</f>
        <v>0</v>
      </c>
      <c r="GL1809" s="9"/>
      <c r="GM1809" s="10"/>
      <c r="GN1809" s="11"/>
      <c r="GO1809" s="6">
        <f>SUMIF(GP$67:GP$97,$D1809,GR$67:GR$97)</f>
        <v>0</v>
      </c>
      <c r="GP1809" s="9"/>
      <c r="GQ1809" s="10"/>
      <c r="GR1809" s="11"/>
      <c r="GS1809" s="6">
        <f>SUMIF(GT$67:GT$97,$D1809,GV$67:GV$97)</f>
        <v>0</v>
      </c>
      <c r="GT1809" s="9"/>
      <c r="GU1809" s="10"/>
      <c r="GV1809" s="20"/>
      <c r="GW1809" s="19">
        <f t="shared" si="41"/>
        <v>0</v>
      </c>
      <c r="GX1809" s="472"/>
      <c r="GY1809" s="473"/>
    </row>
    <row r="1810" spans="1:207" ht="25.5">
      <c r="A1810" s="244" t="s">
        <v>78</v>
      </c>
      <c r="B1810" s="538"/>
      <c r="C1810" s="287" t="s">
        <v>327</v>
      </c>
      <c r="D1810" s="237" t="s">
        <v>335</v>
      </c>
      <c r="E1810" s="206">
        <f>SUMIF(F$98:F$128,$D1810,H$98:H$128)</f>
        <v>0</v>
      </c>
      <c r="F1810" s="9"/>
      <c r="G1810" s="10"/>
      <c r="H1810" s="11"/>
      <c r="I1810" s="6">
        <f>SUMIF(J$98:J$128,$D1810,L$98:L$128)</f>
        <v>0</v>
      </c>
      <c r="J1810" s="9"/>
      <c r="K1810" s="10"/>
      <c r="L1810" s="11"/>
      <c r="M1810" s="6">
        <f>SUMIF(N$98:N$128,$D1810,P$98:P$128)</f>
        <v>0</v>
      </c>
      <c r="N1810" s="9"/>
      <c r="O1810" s="10"/>
      <c r="P1810" s="11"/>
      <c r="Q1810" s="6">
        <f>SUMIF(R$98:R$128,$D1810,T$98:T$128)</f>
        <v>0</v>
      </c>
      <c r="R1810" s="9"/>
      <c r="S1810" s="10"/>
      <c r="T1810" s="11"/>
      <c r="U1810" s="6">
        <f>SUMIF(V$98:V$128,$D1810,X$98:X$128)</f>
        <v>0</v>
      </c>
      <c r="V1810" s="9"/>
      <c r="W1810" s="10"/>
      <c r="X1810" s="11"/>
      <c r="Y1810" s="6">
        <f>SUMIF(Z$98:Z$128,$D1810,AB$98:AB$128)</f>
        <v>0</v>
      </c>
      <c r="Z1810" s="9"/>
      <c r="AA1810" s="10"/>
      <c r="AB1810" s="11"/>
      <c r="AC1810" s="6">
        <f>SUMIF(AD$98:AD$128,$D1810,AF$98:AF$128)</f>
        <v>0</v>
      </c>
      <c r="AD1810" s="9"/>
      <c r="AE1810" s="10"/>
      <c r="AF1810" s="11"/>
      <c r="AG1810" s="6">
        <f>SUMIF(AH$98:AH$128,$D1810,AJ$98:AJ$128)</f>
        <v>0</v>
      </c>
      <c r="AH1810" s="9"/>
      <c r="AI1810" s="10"/>
      <c r="AJ1810" s="11"/>
      <c r="AK1810" s="6">
        <f>SUMIF(AL$98:AL$128,$D1810,AN$98:AN$128)</f>
        <v>0</v>
      </c>
      <c r="AL1810" s="9"/>
      <c r="AM1810" s="10"/>
      <c r="AN1810" s="11"/>
      <c r="AO1810" s="6">
        <f>SUMIF(AP$98:AP$128,$D1810,AR$98:AR$128)</f>
        <v>0</v>
      </c>
      <c r="AP1810" s="9"/>
      <c r="AQ1810" s="10"/>
      <c r="AR1810" s="11"/>
      <c r="AS1810" s="6">
        <f>SUMIF(AT$98:AT$128,$D1810,AV$98:AV$128)</f>
        <v>0</v>
      </c>
      <c r="AT1810" s="9"/>
      <c r="AU1810" s="10"/>
      <c r="AV1810" s="11"/>
      <c r="AW1810" s="6">
        <f>SUMIF(AX$98:AX$128,$D1810,AZ$98:AZ$128)</f>
        <v>0</v>
      </c>
      <c r="AX1810" s="9"/>
      <c r="AY1810" s="10"/>
      <c r="AZ1810" s="11"/>
      <c r="BA1810" s="6">
        <f>SUMIF(BB$98:BB$128,$D1810,BD$98:BD$128)</f>
        <v>0</v>
      </c>
      <c r="BB1810" s="9"/>
      <c r="BC1810" s="10"/>
      <c r="BD1810" s="11"/>
      <c r="BE1810" s="6">
        <f>SUMIF(BF$98:BF$128,$D1810,BH$98:BH$128)</f>
        <v>0</v>
      </c>
      <c r="BF1810" s="9"/>
      <c r="BG1810" s="10"/>
      <c r="BH1810" s="11"/>
      <c r="BI1810" s="6">
        <f>SUMIF(BJ$98:BJ$128,$D1810,BL$98:BL$128)</f>
        <v>0</v>
      </c>
      <c r="BJ1810" s="9"/>
      <c r="BK1810" s="10"/>
      <c r="BL1810" s="11"/>
      <c r="BM1810" s="6">
        <f>SUMIF(BN$98:BN$128,$D1810,BP$98:BP$128)</f>
        <v>0</v>
      </c>
      <c r="BN1810" s="9"/>
      <c r="BO1810" s="10"/>
      <c r="BP1810" s="11"/>
      <c r="BQ1810" s="6">
        <f>SUMIF(BR$98:BR$128,$D1810,BT$98:BT$128)</f>
        <v>0</v>
      </c>
      <c r="BR1810" s="9"/>
      <c r="BS1810" s="10"/>
      <c r="BT1810" s="11"/>
      <c r="BU1810" s="6">
        <f>SUMIF(BV$98:BV$128,$D1810,BX$98:BX$128)</f>
        <v>0</v>
      </c>
      <c r="BV1810" s="9"/>
      <c r="BW1810" s="10"/>
      <c r="BX1810" s="11"/>
      <c r="BY1810" s="6">
        <f>SUMIF(BZ$98:BZ$128,$D1810,CB$98:CB$128)</f>
        <v>0</v>
      </c>
      <c r="BZ1810" s="9"/>
      <c r="CA1810" s="10"/>
      <c r="CB1810" s="11"/>
      <c r="CC1810" s="6">
        <f>SUMIF(CD$98:CD$128,$D1810,CF$98:CF$128)</f>
        <v>0</v>
      </c>
      <c r="CD1810" s="9"/>
      <c r="CE1810" s="10"/>
      <c r="CF1810" s="11"/>
      <c r="CG1810" s="6">
        <f>SUMIF(CH$98:CH$128,$D1810,CJ$98:CJ$128)</f>
        <v>0</v>
      </c>
      <c r="CH1810" s="9"/>
      <c r="CI1810" s="10"/>
      <c r="CJ1810" s="11"/>
      <c r="CK1810" s="6">
        <f>SUMIF(CL$98:CL$128,$D1810,CN$98:CN$128)</f>
        <v>0</v>
      </c>
      <c r="CL1810" s="9"/>
      <c r="CM1810" s="10"/>
      <c r="CN1810" s="11"/>
      <c r="CO1810" s="6">
        <f>SUMIF(CP$98:CP$128,$D1810,CR$98:CR$128)</f>
        <v>0</v>
      </c>
      <c r="CP1810" s="9"/>
      <c r="CQ1810" s="10"/>
      <c r="CR1810" s="11"/>
      <c r="CS1810" s="6">
        <f>SUMIF(CT$98:CT$128,$D1810,CV$98:CV$128)</f>
        <v>0</v>
      </c>
      <c r="CT1810" s="9"/>
      <c r="CU1810" s="10"/>
      <c r="CV1810" s="11"/>
      <c r="CW1810" s="6">
        <f>SUMIF(CX$98:CX$128,$D1810,CZ$98:CZ$128)</f>
        <v>0</v>
      </c>
      <c r="CX1810" s="9"/>
      <c r="CY1810" s="10"/>
      <c r="CZ1810" s="11"/>
      <c r="DA1810" s="6">
        <f>SUMIF(DB$98:DB$128,$D1810,DD$98:DD$128)</f>
        <v>0</v>
      </c>
      <c r="DB1810" s="9"/>
      <c r="DC1810" s="10"/>
      <c r="DD1810" s="11"/>
      <c r="DE1810" s="6">
        <f>SUMIF(DF$98:DF$128,$D1810,DH$98:DH$128)</f>
        <v>0</v>
      </c>
      <c r="DF1810" s="9"/>
      <c r="DG1810" s="10"/>
      <c r="DH1810" s="11"/>
      <c r="DI1810" s="6">
        <f>SUMIF(DJ$98:DJ$128,$D1810,DL$98:DL$128)</f>
        <v>0</v>
      </c>
      <c r="DJ1810" s="9"/>
      <c r="DK1810" s="10"/>
      <c r="DL1810" s="11"/>
      <c r="DM1810" s="6">
        <f>SUMIF(DN$98:DN$128,$D1810,DP$98:DP$128)</f>
        <v>0</v>
      </c>
      <c r="DN1810" s="9"/>
      <c r="DO1810" s="10"/>
      <c r="DP1810" s="11"/>
      <c r="DQ1810" s="6">
        <f>SUMIF(DR$98:DR$128,$D1810,DT$98:DT$128)</f>
        <v>0</v>
      </c>
      <c r="DR1810" s="9"/>
      <c r="DS1810" s="10"/>
      <c r="DT1810" s="11"/>
      <c r="DU1810" s="6">
        <f>SUMIF(DV$98:DV$128,$D1810,DX$98:DX$128)</f>
        <v>0</v>
      </c>
      <c r="DV1810" s="9"/>
      <c r="DW1810" s="10"/>
      <c r="DX1810" s="11"/>
      <c r="DY1810" s="6">
        <f>SUMIF(DZ$98:DZ$128,$D1810,EB$98:EB$128)</f>
        <v>0</v>
      </c>
      <c r="DZ1810" s="9"/>
      <c r="EA1810" s="10"/>
      <c r="EB1810" s="11"/>
      <c r="EC1810" s="6">
        <f>SUMIF(ED$98:ED$128,$D1810,EF$98:EF$128)</f>
        <v>0</v>
      </c>
      <c r="ED1810" s="9"/>
      <c r="EE1810" s="10"/>
      <c r="EF1810" s="11"/>
      <c r="EG1810" s="6">
        <f>SUMIF(EH$98:EH$128,$D1810,EJ$98:EJ$128)</f>
        <v>0</v>
      </c>
      <c r="EH1810" s="9"/>
      <c r="EI1810" s="10"/>
      <c r="EJ1810" s="11"/>
      <c r="EK1810" s="6">
        <f>SUMIF(EL$98:EL$128,$D1810,EN$98:EN$128)</f>
        <v>0</v>
      </c>
      <c r="EL1810" s="9"/>
      <c r="EM1810" s="10"/>
      <c r="EN1810" s="11"/>
      <c r="EO1810" s="6">
        <f>SUMIF(EP$98:EP$128,$D1810,ER$98:ER$128)</f>
        <v>0</v>
      </c>
      <c r="EP1810" s="9"/>
      <c r="EQ1810" s="10"/>
      <c r="ER1810" s="11"/>
      <c r="ES1810" s="6">
        <f>SUMIF(ET$98:ET$128,$D1810,EV$98:EV$128)</f>
        <v>0</v>
      </c>
      <c r="ET1810" s="9"/>
      <c r="EU1810" s="10"/>
      <c r="EV1810" s="11"/>
      <c r="EW1810" s="6">
        <f>SUMIF(EX$98:EX$128,$D1810,EZ$98:EZ$128)</f>
        <v>0</v>
      </c>
      <c r="EX1810" s="9"/>
      <c r="EY1810" s="10"/>
      <c r="EZ1810" s="11"/>
      <c r="FA1810" s="6">
        <f>SUMIF(FB$98:FB$128,$D1810,FD$98:FD$128)</f>
        <v>0</v>
      </c>
      <c r="FB1810" s="9"/>
      <c r="FC1810" s="10"/>
      <c r="FD1810" s="11"/>
      <c r="FE1810" s="6">
        <f>SUMIF(FF$98:FF$128,$D1810,FH$98:FH$128)</f>
        <v>0</v>
      </c>
      <c r="FF1810" s="9"/>
      <c r="FG1810" s="10"/>
      <c r="FH1810" s="11"/>
      <c r="FI1810" s="6">
        <f>SUMIF(FJ$98:FJ$128,$D1810,FL$98:FL$128)</f>
        <v>0</v>
      </c>
      <c r="FJ1810" s="9"/>
      <c r="FK1810" s="10"/>
      <c r="FL1810" s="11"/>
      <c r="FM1810" s="6">
        <f>SUMIF(FN$98:FN$128,$D1810,FP$98:FP$128)</f>
        <v>0</v>
      </c>
      <c r="FN1810" s="9"/>
      <c r="FO1810" s="10"/>
      <c r="FP1810" s="11"/>
      <c r="FQ1810" s="6">
        <f>SUMIF(FR$98:FR$128,$D1810,FT$98:FT$128)</f>
        <v>0</v>
      </c>
      <c r="FR1810" s="9"/>
      <c r="FS1810" s="10"/>
      <c r="FT1810" s="11"/>
      <c r="FU1810" s="6">
        <f>SUMIF(FV$98:FV$128,$D1810,FX$98:FX$128)</f>
        <v>0</v>
      </c>
      <c r="FV1810" s="9"/>
      <c r="FW1810" s="10"/>
      <c r="FX1810" s="11"/>
      <c r="FY1810" s="6">
        <f>SUMIF(FZ$98:FZ$128,$D1810,GB$98:GB$128)</f>
        <v>0</v>
      </c>
      <c r="FZ1810" s="9"/>
      <c r="GA1810" s="10"/>
      <c r="GB1810" s="11"/>
      <c r="GC1810" s="6">
        <f>SUMIF(GD$98:GD$128,$D1810,GF$98:GF$128)</f>
        <v>0</v>
      </c>
      <c r="GD1810" s="9"/>
      <c r="GE1810" s="10"/>
      <c r="GF1810" s="11"/>
      <c r="GG1810" s="6">
        <f>SUMIF(GH$98:GH$128,$D1810,GJ$98:GJ$128)</f>
        <v>0</v>
      </c>
      <c r="GH1810" s="9"/>
      <c r="GI1810" s="10"/>
      <c r="GJ1810" s="11"/>
      <c r="GK1810" s="6">
        <f>SUMIF(GL$98:GL$128,$D1810,GN$98:GN$128)</f>
        <v>0</v>
      </c>
      <c r="GL1810" s="9"/>
      <c r="GM1810" s="10"/>
      <c r="GN1810" s="11"/>
      <c r="GO1810" s="6">
        <f>SUMIF(GP$98:GP$128,$D1810,GR$98:GR$128)</f>
        <v>0</v>
      </c>
      <c r="GP1810" s="9"/>
      <c r="GQ1810" s="10"/>
      <c r="GR1810" s="11"/>
      <c r="GS1810" s="6">
        <f>SUMIF(GT$98:GT$128,$D1810,GV$98:GV$128)</f>
        <v>0</v>
      </c>
      <c r="GT1810" s="9"/>
      <c r="GU1810" s="10"/>
      <c r="GV1810" s="20"/>
      <c r="GW1810" s="19">
        <f t="shared" si="41"/>
        <v>0</v>
      </c>
      <c r="GX1810" s="472"/>
      <c r="GY1810" s="473"/>
    </row>
    <row r="1811" spans="1:207" ht="25.5">
      <c r="A1811" s="244" t="s">
        <v>79</v>
      </c>
      <c r="B1811" s="538"/>
      <c r="C1811" s="287" t="s">
        <v>327</v>
      </c>
      <c r="D1811" s="237" t="s">
        <v>335</v>
      </c>
      <c r="E1811" s="206">
        <f>SUMIF(F$129:F$159,$D1811,H$129:H$159)</f>
        <v>0</v>
      </c>
      <c r="F1811" s="9"/>
      <c r="G1811" s="10"/>
      <c r="H1811" s="11"/>
      <c r="I1811" s="6">
        <f>SUMIF(J$129:J$159,$D1811,L$129:L$159)</f>
        <v>0</v>
      </c>
      <c r="J1811" s="9"/>
      <c r="K1811" s="10"/>
      <c r="L1811" s="11"/>
      <c r="M1811" s="6">
        <f>SUMIF(N$129:N$159,$D1811,P$129:P$159)</f>
        <v>0</v>
      </c>
      <c r="N1811" s="9"/>
      <c r="O1811" s="10"/>
      <c r="P1811" s="11"/>
      <c r="Q1811" s="6">
        <f>SUMIF(R$129:R$159,$D1811,T$129:T$159)</f>
        <v>0</v>
      </c>
      <c r="R1811" s="9"/>
      <c r="S1811" s="10"/>
      <c r="T1811" s="11"/>
      <c r="U1811" s="6">
        <f>SUMIF(V$129:V$159,$D1811,X$129:X$159)</f>
        <v>0</v>
      </c>
      <c r="V1811" s="9"/>
      <c r="W1811" s="10"/>
      <c r="X1811" s="11"/>
      <c r="Y1811" s="6">
        <f>SUMIF(Z$129:Z$159,$D1811,AB$129:AB$159)</f>
        <v>0</v>
      </c>
      <c r="Z1811" s="9"/>
      <c r="AA1811" s="10"/>
      <c r="AB1811" s="11"/>
      <c r="AC1811" s="6">
        <f>SUMIF(AD$129:AD$159,$D1811,AF$129:AF$159)</f>
        <v>0</v>
      </c>
      <c r="AD1811" s="9"/>
      <c r="AE1811" s="10"/>
      <c r="AF1811" s="11"/>
      <c r="AG1811" s="6">
        <f>SUMIF(AH$129:AH$159,$D1811,AJ$129:AJ$159)</f>
        <v>0</v>
      </c>
      <c r="AH1811" s="9"/>
      <c r="AI1811" s="10"/>
      <c r="AJ1811" s="11"/>
      <c r="AK1811" s="6">
        <f>SUMIF(AL$129:AL$159,$D1811,AN$129:AN$159)</f>
        <v>0</v>
      </c>
      <c r="AL1811" s="9"/>
      <c r="AM1811" s="10"/>
      <c r="AN1811" s="11"/>
      <c r="AO1811" s="6">
        <f>SUMIF(AP$129:AP$159,$D1811,AR$129:AR$159)</f>
        <v>0</v>
      </c>
      <c r="AP1811" s="9"/>
      <c r="AQ1811" s="10"/>
      <c r="AR1811" s="11"/>
      <c r="AS1811" s="6">
        <f>SUMIF(AT$129:AT$159,$D1811,AV$129:AV$159)</f>
        <v>0</v>
      </c>
      <c r="AT1811" s="9"/>
      <c r="AU1811" s="10"/>
      <c r="AV1811" s="11"/>
      <c r="AW1811" s="6">
        <f>SUMIF(AX$129:AX$159,$D1811,AZ$129:AZ$159)</f>
        <v>0</v>
      </c>
      <c r="AX1811" s="9"/>
      <c r="AY1811" s="10"/>
      <c r="AZ1811" s="11"/>
      <c r="BA1811" s="6">
        <f>SUMIF(BB$129:BB$159,$D1811,BD$129:BD$159)</f>
        <v>0</v>
      </c>
      <c r="BB1811" s="9"/>
      <c r="BC1811" s="10"/>
      <c r="BD1811" s="11"/>
      <c r="BE1811" s="6">
        <f>SUMIF(BF$129:BF$159,$D1811,BH$129:BH$159)</f>
        <v>0</v>
      </c>
      <c r="BF1811" s="9"/>
      <c r="BG1811" s="10"/>
      <c r="BH1811" s="11"/>
      <c r="BI1811" s="6">
        <f>SUMIF(BJ$129:BJ$159,$D1811,BL$129:BL$159)</f>
        <v>0</v>
      </c>
      <c r="BJ1811" s="9"/>
      <c r="BK1811" s="10"/>
      <c r="BL1811" s="11"/>
      <c r="BM1811" s="6">
        <f>SUMIF(BN$129:BN$159,$D1811,BP$129:BP$159)</f>
        <v>0</v>
      </c>
      <c r="BN1811" s="9"/>
      <c r="BO1811" s="10"/>
      <c r="BP1811" s="11"/>
      <c r="BQ1811" s="6">
        <f>SUMIF(BR$129:BR$159,$D1811,BT$129:BT$159)</f>
        <v>0</v>
      </c>
      <c r="BR1811" s="9"/>
      <c r="BS1811" s="10"/>
      <c r="BT1811" s="11"/>
      <c r="BU1811" s="6">
        <f>SUMIF(BV$129:BV$159,$D1811,BX$129:BX$159)</f>
        <v>0</v>
      </c>
      <c r="BV1811" s="9"/>
      <c r="BW1811" s="10"/>
      <c r="BX1811" s="11"/>
      <c r="BY1811" s="6">
        <f>SUMIF(BZ$129:BZ$159,$D1811,CB$129:CB$159)</f>
        <v>0</v>
      </c>
      <c r="BZ1811" s="9"/>
      <c r="CA1811" s="10"/>
      <c r="CB1811" s="11"/>
      <c r="CC1811" s="6">
        <f>SUMIF(CD$129:CD$159,$D1811,CF$129:CF$159)</f>
        <v>0</v>
      </c>
      <c r="CD1811" s="9"/>
      <c r="CE1811" s="10"/>
      <c r="CF1811" s="11"/>
      <c r="CG1811" s="6">
        <f>SUMIF(CH$129:CH$159,$D1811,CJ$129:CJ$159)</f>
        <v>0</v>
      </c>
      <c r="CH1811" s="9"/>
      <c r="CI1811" s="10"/>
      <c r="CJ1811" s="11"/>
      <c r="CK1811" s="6">
        <f>SUMIF(CL$129:CL$159,$D1811,CN$129:CN$159)</f>
        <v>0</v>
      </c>
      <c r="CL1811" s="9"/>
      <c r="CM1811" s="10"/>
      <c r="CN1811" s="11"/>
      <c r="CO1811" s="6">
        <f>SUMIF(CP$129:CP$159,$D1811,CR$129:CR$159)</f>
        <v>0</v>
      </c>
      <c r="CP1811" s="9"/>
      <c r="CQ1811" s="10"/>
      <c r="CR1811" s="11"/>
      <c r="CS1811" s="6">
        <f>SUMIF(CT$129:CT$159,$D1811,CV$129:CV$159)</f>
        <v>0</v>
      </c>
      <c r="CT1811" s="9"/>
      <c r="CU1811" s="10"/>
      <c r="CV1811" s="11"/>
      <c r="CW1811" s="6">
        <f>SUMIF(CX$129:CX$159,$D1811,CZ$129:CZ$159)</f>
        <v>0</v>
      </c>
      <c r="CX1811" s="9"/>
      <c r="CY1811" s="10"/>
      <c r="CZ1811" s="11"/>
      <c r="DA1811" s="6">
        <f>SUMIF(DB$129:DB$159,$D1811,DD$129:DD$159)</f>
        <v>0</v>
      </c>
      <c r="DB1811" s="9"/>
      <c r="DC1811" s="10"/>
      <c r="DD1811" s="11"/>
      <c r="DE1811" s="6">
        <f>SUMIF(DF$129:DF$159,$D1811,DH$129:DH$159)</f>
        <v>0</v>
      </c>
      <c r="DF1811" s="9"/>
      <c r="DG1811" s="10"/>
      <c r="DH1811" s="11"/>
      <c r="DI1811" s="6">
        <f>SUMIF(DJ$129:DJ$159,$D1811,DL$129:DL$159)</f>
        <v>0</v>
      </c>
      <c r="DJ1811" s="9"/>
      <c r="DK1811" s="10"/>
      <c r="DL1811" s="11"/>
      <c r="DM1811" s="6">
        <f>SUMIF(DN$129:DN$159,$D1811,DP$129:DP$159)</f>
        <v>0</v>
      </c>
      <c r="DN1811" s="9"/>
      <c r="DO1811" s="10"/>
      <c r="DP1811" s="11"/>
      <c r="DQ1811" s="6">
        <f>SUMIF(DR$129:DR$159,$D1811,DT$129:DT$159)</f>
        <v>0</v>
      </c>
      <c r="DR1811" s="9"/>
      <c r="DS1811" s="10"/>
      <c r="DT1811" s="11"/>
      <c r="DU1811" s="6">
        <f>SUMIF(DV$129:DV$159,$D1811,DX$129:DX$159)</f>
        <v>0</v>
      </c>
      <c r="DV1811" s="9"/>
      <c r="DW1811" s="10"/>
      <c r="DX1811" s="11"/>
      <c r="DY1811" s="6">
        <f>SUMIF(DZ$129:DZ$159,$D1811,EB$129:EB$159)</f>
        <v>0</v>
      </c>
      <c r="DZ1811" s="9"/>
      <c r="EA1811" s="10"/>
      <c r="EB1811" s="11"/>
      <c r="EC1811" s="6">
        <f>SUMIF(ED$129:ED$159,$D1811,EF$129:EF$159)</f>
        <v>0</v>
      </c>
      <c r="ED1811" s="9"/>
      <c r="EE1811" s="10"/>
      <c r="EF1811" s="11"/>
      <c r="EG1811" s="6">
        <f>SUMIF(EH$129:EH$159,$D1811,EJ$129:EJ$159)</f>
        <v>0</v>
      </c>
      <c r="EH1811" s="9"/>
      <c r="EI1811" s="10"/>
      <c r="EJ1811" s="11"/>
      <c r="EK1811" s="6">
        <f>SUMIF(EL$129:EL$159,$D1811,EN$129:EN$159)</f>
        <v>0</v>
      </c>
      <c r="EL1811" s="9"/>
      <c r="EM1811" s="10"/>
      <c r="EN1811" s="11"/>
      <c r="EO1811" s="6">
        <f>SUMIF(EP$129:EP$159,$D1811,ER$129:ER$159)</f>
        <v>0</v>
      </c>
      <c r="EP1811" s="9"/>
      <c r="EQ1811" s="10"/>
      <c r="ER1811" s="11"/>
      <c r="ES1811" s="6">
        <f>SUMIF(ET$129:ET$159,$D1811,EV$129:EV$159)</f>
        <v>0</v>
      </c>
      <c r="ET1811" s="9"/>
      <c r="EU1811" s="10"/>
      <c r="EV1811" s="11"/>
      <c r="EW1811" s="6">
        <f>SUMIF(EX$129:EX$159,$D1811,EZ$129:EZ$159)</f>
        <v>0</v>
      </c>
      <c r="EX1811" s="9"/>
      <c r="EY1811" s="10"/>
      <c r="EZ1811" s="11"/>
      <c r="FA1811" s="6">
        <f>SUMIF(FB$129:FB$159,$D1811,FD$129:FD$159)</f>
        <v>0</v>
      </c>
      <c r="FB1811" s="9"/>
      <c r="FC1811" s="10"/>
      <c r="FD1811" s="11"/>
      <c r="FE1811" s="6">
        <f>SUMIF(FF$129:FF$159,$D1811,FH$129:FH$159)</f>
        <v>0</v>
      </c>
      <c r="FF1811" s="9"/>
      <c r="FG1811" s="10"/>
      <c r="FH1811" s="11"/>
      <c r="FI1811" s="6">
        <f>SUMIF(FJ$129:FJ$159,$D1811,FL$129:FL$159)</f>
        <v>0</v>
      </c>
      <c r="FJ1811" s="9"/>
      <c r="FK1811" s="10"/>
      <c r="FL1811" s="11"/>
      <c r="FM1811" s="6">
        <f>SUMIF(FN$129:FN$159,$D1811,FP$129:FP$159)</f>
        <v>0</v>
      </c>
      <c r="FN1811" s="9"/>
      <c r="FO1811" s="10"/>
      <c r="FP1811" s="11"/>
      <c r="FQ1811" s="6">
        <f>SUMIF(FR$129:FR$159,$D1811,FT$129:FT$159)</f>
        <v>0</v>
      </c>
      <c r="FR1811" s="9"/>
      <c r="FS1811" s="10"/>
      <c r="FT1811" s="11"/>
      <c r="FU1811" s="6">
        <f>SUMIF(FV$129:FV$159,$D1811,FX$129:FX$159)</f>
        <v>0</v>
      </c>
      <c r="FV1811" s="9"/>
      <c r="FW1811" s="10"/>
      <c r="FX1811" s="11"/>
      <c r="FY1811" s="6">
        <f>SUMIF(FZ$129:FZ$159,$D1811,GB$129:GB$159)</f>
        <v>0</v>
      </c>
      <c r="FZ1811" s="9"/>
      <c r="GA1811" s="10"/>
      <c r="GB1811" s="11"/>
      <c r="GC1811" s="6">
        <f>SUMIF(GD$129:GD$159,$D1811,GF$129:GF$159)</f>
        <v>0</v>
      </c>
      <c r="GD1811" s="9"/>
      <c r="GE1811" s="10"/>
      <c r="GF1811" s="11"/>
      <c r="GG1811" s="6">
        <f>SUMIF(GH$129:GH$159,$D1811,GJ$129:GJ$159)</f>
        <v>0</v>
      </c>
      <c r="GH1811" s="9"/>
      <c r="GI1811" s="10"/>
      <c r="GJ1811" s="11"/>
      <c r="GK1811" s="6">
        <f>SUMIF(GL$129:GL$159,$D1811,GN$129:GN$159)</f>
        <v>0</v>
      </c>
      <c r="GL1811" s="9"/>
      <c r="GM1811" s="10"/>
      <c r="GN1811" s="11"/>
      <c r="GO1811" s="6">
        <f>SUMIF(GP$129:GP$159,$D1811,GR$129:GR$159)</f>
        <v>0</v>
      </c>
      <c r="GP1811" s="9"/>
      <c r="GQ1811" s="10"/>
      <c r="GR1811" s="11"/>
      <c r="GS1811" s="6">
        <f>SUMIF(GT$129:GT$159,$D1811,GV$129:GV$159)</f>
        <v>0</v>
      </c>
      <c r="GT1811" s="9"/>
      <c r="GU1811" s="10"/>
      <c r="GV1811" s="20"/>
      <c r="GW1811" s="19">
        <f t="shared" si="41"/>
        <v>0</v>
      </c>
      <c r="GX1811" s="472"/>
      <c r="GY1811" s="473"/>
    </row>
    <row r="1812" spans="1:207" ht="25.5">
      <c r="A1812" s="244" t="s">
        <v>80</v>
      </c>
      <c r="B1812" s="538"/>
      <c r="C1812" s="287" t="s">
        <v>327</v>
      </c>
      <c r="D1812" s="237" t="s">
        <v>335</v>
      </c>
      <c r="E1812" s="206">
        <f>SUMIF(F$160:F$190,$D1812,H$160:H$190)</f>
        <v>0</v>
      </c>
      <c r="F1812" s="9"/>
      <c r="G1812" s="10"/>
      <c r="H1812" s="11"/>
      <c r="I1812" s="6">
        <f>SUMIF(J$160:J$190,$D1812,L$160:L$190)</f>
        <v>0</v>
      </c>
      <c r="J1812" s="9"/>
      <c r="K1812" s="10"/>
      <c r="L1812" s="11"/>
      <c r="M1812" s="6">
        <f>SUMIF(N$160:N$190,$D1812,P$160:P$190)</f>
        <v>0</v>
      </c>
      <c r="N1812" s="9"/>
      <c r="O1812" s="10"/>
      <c r="P1812" s="11"/>
      <c r="Q1812" s="6">
        <f>SUMIF(R$160:R$190,$D1812,T$160:T$190)</f>
        <v>0</v>
      </c>
      <c r="R1812" s="9"/>
      <c r="S1812" s="10"/>
      <c r="T1812" s="11"/>
      <c r="U1812" s="6">
        <f>SUMIF(V$160:V$190,$D1812,X$160:X$190)</f>
        <v>0</v>
      </c>
      <c r="V1812" s="9"/>
      <c r="W1812" s="10"/>
      <c r="X1812" s="11"/>
      <c r="Y1812" s="6">
        <f>SUMIF(Z$160:Z$190,$D1812,AB$160:AB$190)</f>
        <v>0</v>
      </c>
      <c r="Z1812" s="9"/>
      <c r="AA1812" s="10"/>
      <c r="AB1812" s="11"/>
      <c r="AC1812" s="6">
        <f>SUMIF(AD$160:AD$190,$D1812,AF$160:AF$190)</f>
        <v>0</v>
      </c>
      <c r="AD1812" s="9"/>
      <c r="AE1812" s="10"/>
      <c r="AF1812" s="11"/>
      <c r="AG1812" s="6">
        <f>SUMIF(AH$160:AH$190,$D1812,AJ$160:AJ$190)</f>
        <v>0</v>
      </c>
      <c r="AH1812" s="9"/>
      <c r="AI1812" s="10"/>
      <c r="AJ1812" s="11"/>
      <c r="AK1812" s="6">
        <f>SUMIF(AL$160:AL$190,$D1812,AN$160:AN$190)</f>
        <v>0</v>
      </c>
      <c r="AL1812" s="9"/>
      <c r="AM1812" s="10"/>
      <c r="AN1812" s="11"/>
      <c r="AO1812" s="6">
        <f>SUMIF(AP$160:AP$190,$D1812,AR$160:AR$190)</f>
        <v>0</v>
      </c>
      <c r="AP1812" s="9"/>
      <c r="AQ1812" s="10"/>
      <c r="AR1812" s="11"/>
      <c r="AS1812" s="6">
        <f>SUMIF(AT$160:AT$190,$D1812,AV$160:AV$190)</f>
        <v>0</v>
      </c>
      <c r="AT1812" s="9"/>
      <c r="AU1812" s="10"/>
      <c r="AV1812" s="11"/>
      <c r="AW1812" s="6">
        <f>SUMIF(AX$160:AX$190,$D1812,AZ$160:AZ$190)</f>
        <v>0</v>
      </c>
      <c r="AX1812" s="9"/>
      <c r="AY1812" s="10"/>
      <c r="AZ1812" s="11"/>
      <c r="BA1812" s="6">
        <f>SUMIF(BB$160:BB$190,$D1812,BD$160:BD$190)</f>
        <v>0</v>
      </c>
      <c r="BB1812" s="9"/>
      <c r="BC1812" s="10"/>
      <c r="BD1812" s="11"/>
      <c r="BE1812" s="6">
        <f>SUMIF(BF$160:BF$190,$D1812,BH$160:BH$190)</f>
        <v>0</v>
      </c>
      <c r="BF1812" s="9"/>
      <c r="BG1812" s="10"/>
      <c r="BH1812" s="11"/>
      <c r="BI1812" s="6">
        <f>SUMIF(BJ$160:BJ$190,$D1812,BL$160:BL$190)</f>
        <v>0</v>
      </c>
      <c r="BJ1812" s="9"/>
      <c r="BK1812" s="10"/>
      <c r="BL1812" s="11"/>
      <c r="BM1812" s="6">
        <f>SUMIF(BN$160:BN$190,$D1812,BP$160:BP$190)</f>
        <v>0</v>
      </c>
      <c r="BN1812" s="9"/>
      <c r="BO1812" s="10"/>
      <c r="BP1812" s="11"/>
      <c r="BQ1812" s="6">
        <f>SUMIF(BR$160:BR$190,$D1812,BT$160:BT$190)</f>
        <v>0</v>
      </c>
      <c r="BR1812" s="9"/>
      <c r="BS1812" s="10"/>
      <c r="BT1812" s="11"/>
      <c r="BU1812" s="6">
        <f>SUMIF(BV$160:BV$190,$D1812,BX$160:BX$190)</f>
        <v>0</v>
      </c>
      <c r="BV1812" s="9"/>
      <c r="BW1812" s="10"/>
      <c r="BX1812" s="11"/>
      <c r="BY1812" s="6">
        <f>SUMIF(BZ$160:BZ$190,$D1812,CB$160:CB$190)</f>
        <v>0</v>
      </c>
      <c r="BZ1812" s="9"/>
      <c r="CA1812" s="10"/>
      <c r="CB1812" s="11"/>
      <c r="CC1812" s="6">
        <f>SUMIF(CD$160:CD$190,$D1812,CF$160:CF$190)</f>
        <v>0</v>
      </c>
      <c r="CD1812" s="9"/>
      <c r="CE1812" s="10"/>
      <c r="CF1812" s="11"/>
      <c r="CG1812" s="6">
        <f>SUMIF(CH$160:CH$190,$D1812,CJ$160:CJ$190)</f>
        <v>0</v>
      </c>
      <c r="CH1812" s="9"/>
      <c r="CI1812" s="10"/>
      <c r="CJ1812" s="11"/>
      <c r="CK1812" s="6">
        <f>SUMIF(CL$160:CL$190,$D1812,CN$160:CN$190)</f>
        <v>0</v>
      </c>
      <c r="CL1812" s="9"/>
      <c r="CM1812" s="10"/>
      <c r="CN1812" s="11"/>
      <c r="CO1812" s="6">
        <f>SUMIF(CP$160:CP$190,$D1812,CR$160:CR$190)</f>
        <v>0</v>
      </c>
      <c r="CP1812" s="9"/>
      <c r="CQ1812" s="10"/>
      <c r="CR1812" s="11"/>
      <c r="CS1812" s="6">
        <f>SUMIF(CT$160:CT$190,$D1812,CV$160:CV$190)</f>
        <v>0</v>
      </c>
      <c r="CT1812" s="9"/>
      <c r="CU1812" s="10"/>
      <c r="CV1812" s="11"/>
      <c r="CW1812" s="6">
        <f>SUMIF(CX$160:CX$190,$D1812,CZ$160:CZ$190)</f>
        <v>0</v>
      </c>
      <c r="CX1812" s="9"/>
      <c r="CY1812" s="10"/>
      <c r="CZ1812" s="11"/>
      <c r="DA1812" s="6">
        <f>SUMIF(DB$160:DB$190,$D1812,DD$160:DD$190)</f>
        <v>0</v>
      </c>
      <c r="DB1812" s="9"/>
      <c r="DC1812" s="10"/>
      <c r="DD1812" s="11"/>
      <c r="DE1812" s="6">
        <f>SUMIF(DF$160:DF$190,$D1812,DH$160:DH$190)</f>
        <v>0</v>
      </c>
      <c r="DF1812" s="9"/>
      <c r="DG1812" s="10"/>
      <c r="DH1812" s="11"/>
      <c r="DI1812" s="6">
        <f>SUMIF(DJ$160:DJ$190,$D1812,DL$160:DL$190)</f>
        <v>0</v>
      </c>
      <c r="DJ1812" s="9"/>
      <c r="DK1812" s="10"/>
      <c r="DL1812" s="11"/>
      <c r="DM1812" s="6">
        <f>SUMIF(DN$160:DN$190,$D1812,DP$160:DP$190)</f>
        <v>0</v>
      </c>
      <c r="DN1812" s="9"/>
      <c r="DO1812" s="10"/>
      <c r="DP1812" s="11"/>
      <c r="DQ1812" s="6">
        <f>SUMIF(DR$160:DR$190,$D1812,DT$160:DT$190)</f>
        <v>0</v>
      </c>
      <c r="DR1812" s="9"/>
      <c r="DS1812" s="10"/>
      <c r="DT1812" s="11"/>
      <c r="DU1812" s="6">
        <f>SUMIF(DV$160:DV$190,$D1812,DX$160:DX$190)</f>
        <v>0</v>
      </c>
      <c r="DV1812" s="9"/>
      <c r="DW1812" s="10"/>
      <c r="DX1812" s="11"/>
      <c r="DY1812" s="6">
        <f>SUMIF(DZ$160:DZ$190,$D1812,EB$160:EB$190)</f>
        <v>0</v>
      </c>
      <c r="DZ1812" s="9"/>
      <c r="EA1812" s="10"/>
      <c r="EB1812" s="11"/>
      <c r="EC1812" s="6">
        <f>SUMIF(ED$160:ED$190,$D1812,EF$160:EF$190)</f>
        <v>0</v>
      </c>
      <c r="ED1812" s="9"/>
      <c r="EE1812" s="10"/>
      <c r="EF1812" s="11"/>
      <c r="EG1812" s="6">
        <f>SUMIF(EH$160:EH$190,$D1812,EJ$160:EJ$190)</f>
        <v>0</v>
      </c>
      <c r="EH1812" s="9"/>
      <c r="EI1812" s="10"/>
      <c r="EJ1812" s="11"/>
      <c r="EK1812" s="6">
        <f>SUMIF(EL$160:EL$190,$D1812,EN$160:EN$190)</f>
        <v>0</v>
      </c>
      <c r="EL1812" s="9"/>
      <c r="EM1812" s="10"/>
      <c r="EN1812" s="11"/>
      <c r="EO1812" s="6">
        <f>SUMIF(EP$160:EP$190,$D1812,ER$160:ER$190)</f>
        <v>0</v>
      </c>
      <c r="EP1812" s="9"/>
      <c r="EQ1812" s="10"/>
      <c r="ER1812" s="11"/>
      <c r="ES1812" s="6">
        <f>SUMIF(ET$160:ET$190,$D1812,EV$160:EV$190)</f>
        <v>0</v>
      </c>
      <c r="ET1812" s="9"/>
      <c r="EU1812" s="10"/>
      <c r="EV1812" s="11"/>
      <c r="EW1812" s="6">
        <f>SUMIF(EX$160:EX$190,$D1812,EZ$160:EZ$190)</f>
        <v>0</v>
      </c>
      <c r="EX1812" s="9"/>
      <c r="EY1812" s="10"/>
      <c r="EZ1812" s="11"/>
      <c r="FA1812" s="6">
        <f>SUMIF(FB$160:FB$190,$D1812,FD$160:FD$190)</f>
        <v>0</v>
      </c>
      <c r="FB1812" s="9"/>
      <c r="FC1812" s="10"/>
      <c r="FD1812" s="11"/>
      <c r="FE1812" s="6">
        <f>SUMIF(FF$160:FF$190,$D1812,FH$160:FH$190)</f>
        <v>0</v>
      </c>
      <c r="FF1812" s="9"/>
      <c r="FG1812" s="10"/>
      <c r="FH1812" s="11"/>
      <c r="FI1812" s="6">
        <f>SUMIF(FJ$160:FJ$190,$D1812,FL$160:FL$190)</f>
        <v>0</v>
      </c>
      <c r="FJ1812" s="9"/>
      <c r="FK1812" s="10"/>
      <c r="FL1812" s="11"/>
      <c r="FM1812" s="6">
        <f>SUMIF(FN$160:FN$190,$D1812,FP$160:FP$190)</f>
        <v>0</v>
      </c>
      <c r="FN1812" s="9"/>
      <c r="FO1812" s="10"/>
      <c r="FP1812" s="11"/>
      <c r="FQ1812" s="6">
        <f>SUMIF(FR$160:FR$190,$D1812,FT$160:FT$190)</f>
        <v>0</v>
      </c>
      <c r="FR1812" s="9"/>
      <c r="FS1812" s="10"/>
      <c r="FT1812" s="11"/>
      <c r="FU1812" s="6">
        <f>SUMIF(FV$160:FV$190,$D1812,FX$160:FX$190)</f>
        <v>0</v>
      </c>
      <c r="FV1812" s="9"/>
      <c r="FW1812" s="10"/>
      <c r="FX1812" s="11"/>
      <c r="FY1812" s="6">
        <f>SUMIF(FZ$160:FZ$190,$D1812,GB$160:GB$190)</f>
        <v>0</v>
      </c>
      <c r="FZ1812" s="9"/>
      <c r="GA1812" s="10"/>
      <c r="GB1812" s="11"/>
      <c r="GC1812" s="6">
        <f>SUMIF(GD$160:GD$190,$D1812,GF$160:GF$190)</f>
        <v>0</v>
      </c>
      <c r="GD1812" s="9"/>
      <c r="GE1812" s="10"/>
      <c r="GF1812" s="11"/>
      <c r="GG1812" s="6">
        <f>SUMIF(GH$160:GH$190,$D1812,GJ$160:GJ$190)</f>
        <v>0</v>
      </c>
      <c r="GH1812" s="9"/>
      <c r="GI1812" s="10"/>
      <c r="GJ1812" s="11"/>
      <c r="GK1812" s="6">
        <f>SUMIF(GL$160:GL$190,$D1812,GN$160:GN$190)</f>
        <v>0</v>
      </c>
      <c r="GL1812" s="9"/>
      <c r="GM1812" s="10"/>
      <c r="GN1812" s="11"/>
      <c r="GO1812" s="6">
        <f>SUMIF(GP$160:GP$190,$D1812,GR$160:GR$190)</f>
        <v>0</v>
      </c>
      <c r="GP1812" s="9"/>
      <c r="GQ1812" s="10"/>
      <c r="GR1812" s="11"/>
      <c r="GS1812" s="6">
        <f>SUMIF(GT$160:GT$190,$D1812,GV$160:GV$190)</f>
        <v>0</v>
      </c>
      <c r="GT1812" s="9"/>
      <c r="GU1812" s="10"/>
      <c r="GV1812" s="20"/>
      <c r="GW1812" s="19">
        <f t="shared" si="41"/>
        <v>0</v>
      </c>
      <c r="GX1812" s="472"/>
      <c r="GY1812" s="473"/>
    </row>
    <row r="1813" spans="1:207" ht="25.5">
      <c r="A1813" s="244" t="s">
        <v>81</v>
      </c>
      <c r="B1813" s="538"/>
      <c r="C1813" s="287" t="s">
        <v>327</v>
      </c>
      <c r="D1813" s="237" t="s">
        <v>335</v>
      </c>
      <c r="E1813" s="206">
        <f>SUMIF(F$191:F$221,$D1813,H$191:H$221)</f>
        <v>0</v>
      </c>
      <c r="F1813" s="9"/>
      <c r="G1813" s="10"/>
      <c r="H1813" s="11"/>
      <c r="I1813" s="6">
        <f>SUMIF(J$191:J$221,$D1813,L$191:L$221)</f>
        <v>0</v>
      </c>
      <c r="J1813" s="9"/>
      <c r="K1813" s="10"/>
      <c r="L1813" s="11"/>
      <c r="M1813" s="6">
        <f>SUMIF(N$191:N$221,$D1813,P$191:P$221)</f>
        <v>0</v>
      </c>
      <c r="N1813" s="9"/>
      <c r="O1813" s="10"/>
      <c r="P1813" s="11"/>
      <c r="Q1813" s="6">
        <f>SUMIF(R$191:R$221,$D1813,T$191:T$221)</f>
        <v>0</v>
      </c>
      <c r="R1813" s="9"/>
      <c r="S1813" s="10"/>
      <c r="T1813" s="11"/>
      <c r="U1813" s="6">
        <f>SUMIF(V$191:V$221,$D1813,X$191:X$221)</f>
        <v>0</v>
      </c>
      <c r="V1813" s="9"/>
      <c r="W1813" s="10"/>
      <c r="X1813" s="11"/>
      <c r="Y1813" s="6">
        <f>SUMIF(Z$191:Z$221,$D1813,AB$191:AB$221)</f>
        <v>0</v>
      </c>
      <c r="Z1813" s="9"/>
      <c r="AA1813" s="10"/>
      <c r="AB1813" s="11"/>
      <c r="AC1813" s="6">
        <f>SUMIF(AD$191:AD$221,$D1812,AF$191:AF$221)</f>
        <v>0</v>
      </c>
      <c r="AD1813" s="9"/>
      <c r="AE1813" s="10"/>
      <c r="AF1813" s="11"/>
      <c r="AG1813" s="6">
        <f>SUMIF(AH$191:AH$221,$D1813,AJ$191:AJ$221)</f>
        <v>0</v>
      </c>
      <c r="AH1813" s="9"/>
      <c r="AI1813" s="10"/>
      <c r="AJ1813" s="11"/>
      <c r="AK1813" s="6">
        <f>SUMIF(AL$191:AL$221,$D1813,AN$191:AN$221)</f>
        <v>0</v>
      </c>
      <c r="AL1813" s="9"/>
      <c r="AM1813" s="10"/>
      <c r="AN1813" s="11"/>
      <c r="AO1813" s="6">
        <f>SUMIF(AP$191:AP$221,$D1813,AR$191:AR$221)</f>
        <v>0</v>
      </c>
      <c r="AP1813" s="9"/>
      <c r="AQ1813" s="10"/>
      <c r="AR1813" s="11"/>
      <c r="AS1813" s="6">
        <f>SUMIF(AT$191:AT$221,$D1813,AV$191:AV$221)</f>
        <v>0</v>
      </c>
      <c r="AT1813" s="9"/>
      <c r="AU1813" s="10"/>
      <c r="AV1813" s="11"/>
      <c r="AW1813" s="6">
        <f>SUMIF(AX$191:AX$221,$D1813,AZ$191:AZ$221)</f>
        <v>0</v>
      </c>
      <c r="AX1813" s="9"/>
      <c r="AY1813" s="10"/>
      <c r="AZ1813" s="11"/>
      <c r="BA1813" s="6">
        <f>SUMIF(BB$191:BB$221,$D1813,BD$191:BD$221)</f>
        <v>0</v>
      </c>
      <c r="BB1813" s="9"/>
      <c r="BC1813" s="10"/>
      <c r="BD1813" s="11"/>
      <c r="BE1813" s="6">
        <f>SUMIF(BF$191:BF$221,$D1813,BH$191:BH$221)</f>
        <v>0</v>
      </c>
      <c r="BF1813" s="9"/>
      <c r="BG1813" s="10"/>
      <c r="BH1813" s="11"/>
      <c r="BI1813" s="6">
        <f>SUMIF(BJ$191:BJ$221,$D1813,BL$191:BL$221)</f>
        <v>0</v>
      </c>
      <c r="BJ1813" s="9"/>
      <c r="BK1813" s="10"/>
      <c r="BL1813" s="11"/>
      <c r="BM1813" s="6">
        <f>SUMIF(BN$191:BN$221,$D1813,BP$191:BP$221)</f>
        <v>0</v>
      </c>
      <c r="BN1813" s="9"/>
      <c r="BO1813" s="10"/>
      <c r="BP1813" s="11"/>
      <c r="BQ1813" s="6">
        <f>SUMIF(BR$191:BR$221,$D1813,BT$191:BT$221)</f>
        <v>0</v>
      </c>
      <c r="BR1813" s="9"/>
      <c r="BS1813" s="10"/>
      <c r="BT1813" s="11"/>
      <c r="BU1813" s="6">
        <f>SUMIF(BV$191:BV$221,$D1813,BX$191:BX$221)</f>
        <v>0</v>
      </c>
      <c r="BV1813" s="9"/>
      <c r="BW1813" s="10"/>
      <c r="BX1813" s="11"/>
      <c r="BY1813" s="6">
        <f>SUMIF(BZ$191:BZ$221,$D1813,CB$191:CB$221)</f>
        <v>0</v>
      </c>
      <c r="BZ1813" s="9"/>
      <c r="CA1813" s="10"/>
      <c r="CB1813" s="11"/>
      <c r="CC1813" s="6">
        <f>SUMIF(CD$191:CD$221,$D1813,CF$191:CF$221)</f>
        <v>0</v>
      </c>
      <c r="CD1813" s="9"/>
      <c r="CE1813" s="10"/>
      <c r="CF1813" s="11"/>
      <c r="CG1813" s="6">
        <f>SUMIF(CH$191:CH$221,$D1813,CJ$191:CJ$221)</f>
        <v>0</v>
      </c>
      <c r="CH1813" s="9"/>
      <c r="CI1813" s="10"/>
      <c r="CJ1813" s="11"/>
      <c r="CK1813" s="6">
        <f>SUMIF(CL$191:CL$221,$D1813,CN$191:CN$221)</f>
        <v>0</v>
      </c>
      <c r="CL1813" s="9"/>
      <c r="CM1813" s="10"/>
      <c r="CN1813" s="11"/>
      <c r="CO1813" s="6">
        <f>SUMIF(CP$191:CP$221,$D1813,CR$191:CR$221)</f>
        <v>0</v>
      </c>
      <c r="CP1813" s="9"/>
      <c r="CQ1813" s="10"/>
      <c r="CR1813" s="11"/>
      <c r="CS1813" s="6">
        <f>SUMIF(CT$191:CT$221,$D1813,CV$191:CV$221)</f>
        <v>0</v>
      </c>
      <c r="CT1813" s="9"/>
      <c r="CU1813" s="10"/>
      <c r="CV1813" s="11"/>
      <c r="CW1813" s="6">
        <f>SUMIF(CX$191:CX$221,$D1813,CZ$191:CZ$221)</f>
        <v>0</v>
      </c>
      <c r="CX1813" s="9"/>
      <c r="CY1813" s="10"/>
      <c r="CZ1813" s="11"/>
      <c r="DA1813" s="6">
        <f>SUMIF(DB$191:DB$221,$D1813,DD$191:DD$221)</f>
        <v>0</v>
      </c>
      <c r="DB1813" s="9"/>
      <c r="DC1813" s="10"/>
      <c r="DD1813" s="11"/>
      <c r="DE1813" s="6">
        <f>SUMIF(DF$191:DF$221,$D1813,DH$191:DH$221)</f>
        <v>0</v>
      </c>
      <c r="DF1813" s="9"/>
      <c r="DG1813" s="10"/>
      <c r="DH1813" s="11"/>
      <c r="DI1813" s="6">
        <f>SUMIF(DJ$191:DJ$221,$D1813,DL$191:DL$221)</f>
        <v>0</v>
      </c>
      <c r="DJ1813" s="9"/>
      <c r="DK1813" s="10"/>
      <c r="DL1813" s="11"/>
      <c r="DM1813" s="6">
        <f>SUMIF(DN$191:DN$221,$D1813,DP$191:DP$221)</f>
        <v>0</v>
      </c>
      <c r="DN1813" s="9"/>
      <c r="DO1813" s="10"/>
      <c r="DP1813" s="11"/>
      <c r="DQ1813" s="6">
        <f>SUMIF(DR$191:DR$221,$D1813,DT$191:DT$221)</f>
        <v>0</v>
      </c>
      <c r="DR1813" s="9"/>
      <c r="DS1813" s="10"/>
      <c r="DT1813" s="11"/>
      <c r="DU1813" s="6">
        <f>SUMIF(DV$191:DV$221,$D1813,DX$191:DX$221)</f>
        <v>0</v>
      </c>
      <c r="DV1813" s="9"/>
      <c r="DW1813" s="10"/>
      <c r="DX1813" s="11"/>
      <c r="DY1813" s="6">
        <f>SUMIF(DZ$191:DZ$221,$D1813,EB$191:EB$221)</f>
        <v>0</v>
      </c>
      <c r="DZ1813" s="9"/>
      <c r="EA1813" s="10"/>
      <c r="EB1813" s="11"/>
      <c r="EC1813" s="6">
        <f>SUMIF(ED$191:ED$221,$D1813,EF$191:EF$221)</f>
        <v>0</v>
      </c>
      <c r="ED1813" s="9"/>
      <c r="EE1813" s="10"/>
      <c r="EF1813" s="11"/>
      <c r="EG1813" s="6">
        <f>SUMIF(EH$191:EH$221,$D1813,EJ$191:EJ$221)</f>
        <v>0</v>
      </c>
      <c r="EH1813" s="9"/>
      <c r="EI1813" s="10"/>
      <c r="EJ1813" s="11"/>
      <c r="EK1813" s="6">
        <f>SUMIF(EL$191:EL$221,$D1813,EN$191:EN$221)</f>
        <v>0</v>
      </c>
      <c r="EL1813" s="9"/>
      <c r="EM1813" s="10"/>
      <c r="EN1813" s="11"/>
      <c r="EO1813" s="6">
        <f>SUMIF(EP$191:EP$221,$D1813,ER$191:ER$221)</f>
        <v>0</v>
      </c>
      <c r="EP1813" s="9"/>
      <c r="EQ1813" s="10"/>
      <c r="ER1813" s="11"/>
      <c r="ES1813" s="6">
        <f>SUMIF(ET$191:ET$221,$D1813,EV$191:EV$221)</f>
        <v>0</v>
      </c>
      <c r="ET1813" s="9"/>
      <c r="EU1813" s="10"/>
      <c r="EV1813" s="11"/>
      <c r="EW1813" s="6">
        <f>SUMIF(EX$191:EX$221,$D1813,EZ$191:EZ$221)</f>
        <v>0</v>
      </c>
      <c r="EX1813" s="9"/>
      <c r="EY1813" s="10"/>
      <c r="EZ1813" s="11"/>
      <c r="FA1813" s="6">
        <f>SUMIF(FB$191:FB$221,$D1813,FD$191:FD$221)</f>
        <v>0</v>
      </c>
      <c r="FB1813" s="9"/>
      <c r="FC1813" s="10"/>
      <c r="FD1813" s="11"/>
      <c r="FE1813" s="6">
        <f>SUMIF(FF$191:FF$221,$D1813,FH$191:FH$221)</f>
        <v>0</v>
      </c>
      <c r="FF1813" s="9"/>
      <c r="FG1813" s="10"/>
      <c r="FH1813" s="11"/>
      <c r="FI1813" s="6">
        <f>SUMIF(FJ$191:FJ$221,$D1813,FL$191:FL$221)</f>
        <v>0</v>
      </c>
      <c r="FJ1813" s="9"/>
      <c r="FK1813" s="10"/>
      <c r="FL1813" s="11"/>
      <c r="FM1813" s="6">
        <f>SUMIF(FN$191:FN$221,$D1813,FP$191:FP$221)</f>
        <v>0</v>
      </c>
      <c r="FN1813" s="9"/>
      <c r="FO1813" s="10"/>
      <c r="FP1813" s="11"/>
      <c r="FQ1813" s="6">
        <f>SUMIF(FR$191:FR$221,$D1813,FT$191:FT$221)</f>
        <v>0</v>
      </c>
      <c r="FR1813" s="9"/>
      <c r="FS1813" s="10"/>
      <c r="FT1813" s="11"/>
      <c r="FU1813" s="6">
        <f>SUMIF(FV$191:FV$221,$D1813,FX$191:FX$221)</f>
        <v>0</v>
      </c>
      <c r="FV1813" s="9"/>
      <c r="FW1813" s="10"/>
      <c r="FX1813" s="11"/>
      <c r="FY1813" s="6">
        <f>SUMIF(FZ$191:FZ$221,$D1813,GB$191:GB$221)</f>
        <v>0</v>
      </c>
      <c r="FZ1813" s="9"/>
      <c r="GA1813" s="10"/>
      <c r="GB1813" s="11"/>
      <c r="GC1813" s="6">
        <f>SUMIF(GD$191:GD$221,$D1813,GF$191:GF$221)</f>
        <v>0</v>
      </c>
      <c r="GD1813" s="9"/>
      <c r="GE1813" s="10"/>
      <c r="GF1813" s="11"/>
      <c r="GG1813" s="6">
        <f>SUMIF(GH$191:GH$221,$D1813,GJ$191:GJ$221)</f>
        <v>0</v>
      </c>
      <c r="GH1813" s="9"/>
      <c r="GI1813" s="10"/>
      <c r="GJ1813" s="11"/>
      <c r="GK1813" s="6">
        <f>SUMIF(GL$191:GL$221,$D1813,GN$191:GN$221)</f>
        <v>0</v>
      </c>
      <c r="GL1813" s="9"/>
      <c r="GM1813" s="10"/>
      <c r="GN1813" s="11"/>
      <c r="GO1813" s="6">
        <f>SUMIF(GP$191:GP$221,$D1813,GR$191:GR$221)</f>
        <v>0</v>
      </c>
      <c r="GP1813" s="9"/>
      <c r="GQ1813" s="10"/>
      <c r="GR1813" s="11"/>
      <c r="GS1813" s="6">
        <f>SUMIF(GT$191:GT$221,$D1813,GV$191:GV$221)</f>
        <v>0</v>
      </c>
      <c r="GT1813" s="9"/>
      <c r="GU1813" s="10"/>
      <c r="GV1813" s="20"/>
      <c r="GW1813" s="19">
        <f t="shared" si="41"/>
        <v>0</v>
      </c>
      <c r="GX1813" s="472"/>
      <c r="GY1813" s="473"/>
    </row>
    <row r="1814" spans="1:207" ht="25.5">
      <c r="A1814" s="244" t="s">
        <v>82</v>
      </c>
      <c r="B1814" s="538"/>
      <c r="C1814" s="287" t="s">
        <v>327</v>
      </c>
      <c r="D1814" s="237" t="s">
        <v>335</v>
      </c>
      <c r="E1814" s="206">
        <f>SUMIF(F$222:F$252,$D1814,H$222:H$252)</f>
        <v>0</v>
      </c>
      <c r="F1814" s="9"/>
      <c r="G1814" s="10"/>
      <c r="H1814" s="11"/>
      <c r="I1814" s="6">
        <f>SUMIF(J$222:J$252,$D1814,L$222:L$252)</f>
        <v>0</v>
      </c>
      <c r="J1814" s="9"/>
      <c r="K1814" s="10"/>
      <c r="L1814" s="11"/>
      <c r="M1814" s="6">
        <f>SUMIF(N$222:N$252,$D1814,P$222:P$252)</f>
        <v>0</v>
      </c>
      <c r="N1814" s="9"/>
      <c r="O1814" s="10"/>
      <c r="P1814" s="11"/>
      <c r="Q1814" s="6">
        <f>SUMIF(R$222:R$252,$D1814,T$222:T$252)</f>
        <v>0</v>
      </c>
      <c r="R1814" s="9"/>
      <c r="S1814" s="10"/>
      <c r="T1814" s="11"/>
      <c r="U1814" s="6">
        <f>SUMIF(V$222:V$252,$D1814,X$222:X$252)</f>
        <v>0</v>
      </c>
      <c r="V1814" s="9"/>
      <c r="W1814" s="10"/>
      <c r="X1814" s="11"/>
      <c r="Y1814" s="6">
        <f>SUMIF(Z$222:Z$252,$D1814,AB$222:AB$252)</f>
        <v>0</v>
      </c>
      <c r="Z1814" s="9"/>
      <c r="AA1814" s="10"/>
      <c r="AB1814" s="11"/>
      <c r="AC1814" s="6">
        <f>SUMIF(AD$222:AD$252,$D1814,AF$222:AF$252)</f>
        <v>0</v>
      </c>
      <c r="AD1814" s="9"/>
      <c r="AE1814" s="10"/>
      <c r="AF1814" s="11"/>
      <c r="AG1814" s="6">
        <f>SUMIF(AH$222:AH$252,$D1814,AJ$222:AJ$252)</f>
        <v>0</v>
      </c>
      <c r="AH1814" s="9"/>
      <c r="AI1814" s="10"/>
      <c r="AJ1814" s="11"/>
      <c r="AK1814" s="6">
        <f>SUMIF(AL$222:AL$252,$D1814,AN$222:AN$252)</f>
        <v>0</v>
      </c>
      <c r="AL1814" s="9"/>
      <c r="AM1814" s="10"/>
      <c r="AN1814" s="11"/>
      <c r="AO1814" s="6">
        <f>SUMIF(AP$222:AP$252,$D1814,AR$222:AR$252)</f>
        <v>0</v>
      </c>
      <c r="AP1814" s="9"/>
      <c r="AQ1814" s="10"/>
      <c r="AR1814" s="11"/>
      <c r="AS1814" s="6">
        <f>SUMIF(AT$222:AT$252,$D1814,AV$222:AV$252)</f>
        <v>0</v>
      </c>
      <c r="AT1814" s="9"/>
      <c r="AU1814" s="10"/>
      <c r="AV1814" s="11"/>
      <c r="AW1814" s="6">
        <f>SUMIF(AX$222:AX$252,$D1814,AZ$222:AZ$252)</f>
        <v>0</v>
      </c>
      <c r="AX1814" s="9"/>
      <c r="AY1814" s="10"/>
      <c r="AZ1814" s="11"/>
      <c r="BA1814" s="6">
        <f>SUMIF(BB$222:BB$252,$D1814,BD$222:BD$252)</f>
        <v>0</v>
      </c>
      <c r="BB1814" s="9"/>
      <c r="BC1814" s="10"/>
      <c r="BD1814" s="11"/>
      <c r="BE1814" s="6">
        <f>SUMIF(BF$222:BF$252,$D1814,BH$222:BH$252)</f>
        <v>0</v>
      </c>
      <c r="BF1814" s="9"/>
      <c r="BG1814" s="10"/>
      <c r="BH1814" s="11"/>
      <c r="BI1814" s="6">
        <f>SUMIF(BJ$222:BJ$252,$D1814,BL$222:BL$252)</f>
        <v>0</v>
      </c>
      <c r="BJ1814" s="9"/>
      <c r="BK1814" s="10"/>
      <c r="BL1814" s="11"/>
      <c r="BM1814" s="6">
        <f>SUMIF(BN$222:BN$252,$D1814,BP$222:BP$252)</f>
        <v>0</v>
      </c>
      <c r="BN1814" s="9"/>
      <c r="BO1814" s="10"/>
      <c r="BP1814" s="11"/>
      <c r="BQ1814" s="6">
        <f>SUMIF(BR$222:BR$252,$D1814,BT$222:BT$252)</f>
        <v>0</v>
      </c>
      <c r="BR1814" s="9"/>
      <c r="BS1814" s="10"/>
      <c r="BT1814" s="11"/>
      <c r="BU1814" s="6">
        <f>SUMIF(BV$222:BV$252,$D1814,BX$222:BX$252)</f>
        <v>0</v>
      </c>
      <c r="BV1814" s="9"/>
      <c r="BW1814" s="10"/>
      <c r="BX1814" s="11"/>
      <c r="BY1814" s="6">
        <f>SUMIF(BZ$222:BZ$252,$D1814,CB$222:CB$252)</f>
        <v>0</v>
      </c>
      <c r="BZ1814" s="9"/>
      <c r="CA1814" s="10"/>
      <c r="CB1814" s="11"/>
      <c r="CC1814" s="6">
        <f>SUMIF(CD$222:CD$252,$D1814,CF$222:CF$252)</f>
        <v>0</v>
      </c>
      <c r="CD1814" s="9"/>
      <c r="CE1814" s="10"/>
      <c r="CF1814" s="11"/>
      <c r="CG1814" s="6">
        <f>SUMIF(CH$222:CH$252,$D1814,CJ$222:CJ$252)</f>
        <v>0</v>
      </c>
      <c r="CH1814" s="9"/>
      <c r="CI1814" s="10"/>
      <c r="CJ1814" s="11"/>
      <c r="CK1814" s="6">
        <f>SUMIF(CL$222:CL$252,$D1814,CN$222:CN$252)</f>
        <v>0</v>
      </c>
      <c r="CL1814" s="9"/>
      <c r="CM1814" s="10"/>
      <c r="CN1814" s="11"/>
      <c r="CO1814" s="6">
        <f>SUMIF(CP$222:CP$252,$D1814,CR$222:CR$252)</f>
        <v>0</v>
      </c>
      <c r="CP1814" s="9"/>
      <c r="CQ1814" s="10"/>
      <c r="CR1814" s="11"/>
      <c r="CS1814" s="6">
        <f>SUMIF(CT$222:CT$252,$D1814,CV$222:CV$252)</f>
        <v>0</v>
      </c>
      <c r="CT1814" s="9"/>
      <c r="CU1814" s="10"/>
      <c r="CV1814" s="11"/>
      <c r="CW1814" s="6">
        <f>SUMIF(CX$222:CX$252,$D1814,CZ$222:CZ$252)</f>
        <v>0</v>
      </c>
      <c r="CX1814" s="9"/>
      <c r="CY1814" s="10"/>
      <c r="CZ1814" s="11"/>
      <c r="DA1814" s="6">
        <f>SUMIF(DB$222:DB$252,$D1814,DD$222:DD$252)</f>
        <v>0</v>
      </c>
      <c r="DB1814" s="9"/>
      <c r="DC1814" s="10"/>
      <c r="DD1814" s="11"/>
      <c r="DE1814" s="6">
        <f>SUMIF(DF$222:DF$252,$D1814,DH$222:DH$252)</f>
        <v>0</v>
      </c>
      <c r="DF1814" s="9"/>
      <c r="DG1814" s="10"/>
      <c r="DH1814" s="11"/>
      <c r="DI1814" s="6">
        <f>SUMIF(DJ$222:DJ$252,$D1814,DL$222:DL$252)</f>
        <v>0</v>
      </c>
      <c r="DJ1814" s="9"/>
      <c r="DK1814" s="10"/>
      <c r="DL1814" s="11"/>
      <c r="DM1814" s="6">
        <f>SUMIF(DN$222:DN$252,$D1814,DP$222:DP$252)</f>
        <v>0</v>
      </c>
      <c r="DN1814" s="9"/>
      <c r="DO1814" s="10"/>
      <c r="DP1814" s="11"/>
      <c r="DQ1814" s="6">
        <f>SUMIF(DR$222:DR$252,$D1814,DT$222:DT$252)</f>
        <v>0</v>
      </c>
      <c r="DR1814" s="9"/>
      <c r="DS1814" s="10"/>
      <c r="DT1814" s="11"/>
      <c r="DU1814" s="6">
        <f>SUMIF(DV$222:DV$252,$D1814,DX$222:DX$252)</f>
        <v>0</v>
      </c>
      <c r="DV1814" s="9"/>
      <c r="DW1814" s="10"/>
      <c r="DX1814" s="11"/>
      <c r="DY1814" s="6">
        <f>SUMIF(DZ$222:DZ$252,$D1814,EB$222:EB$252)</f>
        <v>0</v>
      </c>
      <c r="DZ1814" s="9"/>
      <c r="EA1814" s="10"/>
      <c r="EB1814" s="11"/>
      <c r="EC1814" s="6">
        <f>SUMIF(ED$222:ED$252,$D1814,EF$222:EF$252)</f>
        <v>0</v>
      </c>
      <c r="ED1814" s="9"/>
      <c r="EE1814" s="10"/>
      <c r="EF1814" s="11"/>
      <c r="EG1814" s="6">
        <f>SUMIF(EH$222:EH$252,$D1814,EJ$222:EJ$252)</f>
        <v>0</v>
      </c>
      <c r="EH1814" s="9"/>
      <c r="EI1814" s="10"/>
      <c r="EJ1814" s="11"/>
      <c r="EK1814" s="6">
        <f>SUMIF(EL$222:EL$252,$D1814,EN$222:EN$252)</f>
        <v>0</v>
      </c>
      <c r="EL1814" s="9"/>
      <c r="EM1814" s="10"/>
      <c r="EN1814" s="11"/>
      <c r="EO1814" s="6">
        <f>SUMIF(EP$222:EP$252,$D1814,ER$222:ER$252)</f>
        <v>0</v>
      </c>
      <c r="EP1814" s="9"/>
      <c r="EQ1814" s="10"/>
      <c r="ER1814" s="11"/>
      <c r="ES1814" s="6">
        <f>SUMIF(ET$222:ET$252,$D1814,EV$222:EV$252)</f>
        <v>0</v>
      </c>
      <c r="ET1814" s="9"/>
      <c r="EU1814" s="10"/>
      <c r="EV1814" s="11"/>
      <c r="EW1814" s="6">
        <f>SUMIF(EX$222:EX$252,$D1814,EZ$222:EZ$252)</f>
        <v>0</v>
      </c>
      <c r="EX1814" s="9"/>
      <c r="EY1814" s="10"/>
      <c r="EZ1814" s="11"/>
      <c r="FA1814" s="6">
        <f>SUMIF(FB$222:FB$252,$D1814,FD$222:FD$252)</f>
        <v>0</v>
      </c>
      <c r="FB1814" s="9"/>
      <c r="FC1814" s="10"/>
      <c r="FD1814" s="11"/>
      <c r="FE1814" s="6">
        <f>SUMIF(FF$222:FF$252,$D1814,FH$222:FH$252)</f>
        <v>0</v>
      </c>
      <c r="FF1814" s="9"/>
      <c r="FG1814" s="10"/>
      <c r="FH1814" s="11"/>
      <c r="FI1814" s="6">
        <f>SUMIF(FJ$222:FJ$252,$D1814,FL$222:FL$252)</f>
        <v>0</v>
      </c>
      <c r="FJ1814" s="9"/>
      <c r="FK1814" s="10"/>
      <c r="FL1814" s="11"/>
      <c r="FM1814" s="6">
        <f>SUMIF(FN$222:FN$252,$D1814,FP$222:FP$252)</f>
        <v>0</v>
      </c>
      <c r="FN1814" s="9"/>
      <c r="FO1814" s="10"/>
      <c r="FP1814" s="11"/>
      <c r="FQ1814" s="6">
        <f>SUMIF(FR$222:FR$252,$D1814,FT$222:FT$252)</f>
        <v>0</v>
      </c>
      <c r="FR1814" s="9"/>
      <c r="FS1814" s="10"/>
      <c r="FT1814" s="11"/>
      <c r="FU1814" s="6">
        <f>SUMIF(FV$222:FV$252,$D1814,FX$222:FX$252)</f>
        <v>0</v>
      </c>
      <c r="FV1814" s="9"/>
      <c r="FW1814" s="10"/>
      <c r="FX1814" s="11"/>
      <c r="FY1814" s="6">
        <f>SUMIF(FZ$222:FZ$252,$D1814,GB$222:GB$252)</f>
        <v>0</v>
      </c>
      <c r="FZ1814" s="9"/>
      <c r="GA1814" s="10"/>
      <c r="GB1814" s="11"/>
      <c r="GC1814" s="6">
        <f>SUMIF(GD$222:GD$252,$D1814,GF$222:GF$252)</f>
        <v>0</v>
      </c>
      <c r="GD1814" s="9"/>
      <c r="GE1814" s="10"/>
      <c r="GF1814" s="11"/>
      <c r="GG1814" s="6">
        <f>SUMIF(GH$222:GH$252,$D1814,GJ$222:GJ$252)</f>
        <v>0</v>
      </c>
      <c r="GH1814" s="9"/>
      <c r="GI1814" s="10"/>
      <c r="GJ1814" s="11"/>
      <c r="GK1814" s="6">
        <f>SUMIF(GL$222:GL$252,$D1814,GN$222:GN$252)</f>
        <v>0</v>
      </c>
      <c r="GL1814" s="9"/>
      <c r="GM1814" s="10"/>
      <c r="GN1814" s="11"/>
      <c r="GO1814" s="6">
        <f>SUMIF(GP$222:GP$252,$D1814,GR$222:GR$252)</f>
        <v>0</v>
      </c>
      <c r="GP1814" s="9"/>
      <c r="GQ1814" s="10"/>
      <c r="GR1814" s="11"/>
      <c r="GS1814" s="6">
        <f>SUMIF(GT$222:GT$252,$D1814,GV$222:GV$252)</f>
        <v>0</v>
      </c>
      <c r="GT1814" s="9"/>
      <c r="GU1814" s="10"/>
      <c r="GV1814" s="20"/>
      <c r="GW1814" s="19">
        <f t="shared" si="41"/>
        <v>0</v>
      </c>
      <c r="GX1814" s="472"/>
      <c r="GY1814" s="473"/>
    </row>
    <row r="1815" spans="1:207" ht="25.5">
      <c r="A1815" s="244" t="s">
        <v>83</v>
      </c>
      <c r="B1815" s="538"/>
      <c r="C1815" s="287" t="s">
        <v>327</v>
      </c>
      <c r="D1815" s="237" t="s">
        <v>335</v>
      </c>
      <c r="E1815" s="206">
        <f>SUMIF(F$253:F$283,$D1815,H$253:H$283)</f>
        <v>0</v>
      </c>
      <c r="F1815" s="9"/>
      <c r="G1815" s="10"/>
      <c r="H1815" s="11"/>
      <c r="I1815" s="6">
        <f>SUMIF(J$253:J$283,$D1815,L$253:L$283)</f>
        <v>0</v>
      </c>
      <c r="J1815" s="9"/>
      <c r="K1815" s="10"/>
      <c r="L1815" s="11"/>
      <c r="M1815" s="6">
        <f>SUMIF(N$253:N$283,$D1815,P$253:P$283)</f>
        <v>0</v>
      </c>
      <c r="N1815" s="9"/>
      <c r="O1815" s="10"/>
      <c r="P1815" s="11"/>
      <c r="Q1815" s="6">
        <f>SUMIF(R$253:R$283,$D1815,T$253:T$283)</f>
        <v>0</v>
      </c>
      <c r="R1815" s="9"/>
      <c r="S1815" s="10"/>
      <c r="T1815" s="11"/>
      <c r="U1815" s="6">
        <f>SUMIF(V$253:V$283,$D1815,X$253:X$283)</f>
        <v>0</v>
      </c>
      <c r="V1815" s="9"/>
      <c r="W1815" s="10"/>
      <c r="X1815" s="11"/>
      <c r="Y1815" s="6">
        <f>SUMIF(Z$253:Z$283,$D1815,AB$253:AB$283)</f>
        <v>0</v>
      </c>
      <c r="Z1815" s="9"/>
      <c r="AA1815" s="10"/>
      <c r="AB1815" s="11"/>
      <c r="AC1815" s="6">
        <f>SUMIF(AD$253:AD$283,$D1815,AF$253:AF$283)</f>
        <v>0</v>
      </c>
      <c r="AD1815" s="9"/>
      <c r="AE1815" s="10"/>
      <c r="AF1815" s="11"/>
      <c r="AG1815" s="6">
        <f>SUMIF(AH$253:AH$283,$D1815,AJ$253:AJ$283)</f>
        <v>0</v>
      </c>
      <c r="AH1815" s="9"/>
      <c r="AI1815" s="10"/>
      <c r="AJ1815" s="11"/>
      <c r="AK1815" s="6">
        <f>SUMIF(AL$253:AL$283,$D1815,AN$253:AN$283)</f>
        <v>0</v>
      </c>
      <c r="AL1815" s="9"/>
      <c r="AM1815" s="10"/>
      <c r="AN1815" s="11"/>
      <c r="AO1815" s="6">
        <f>SUMIF(AP$253:AP$283,$D1815,AR$253:AR$283)</f>
        <v>0</v>
      </c>
      <c r="AP1815" s="9"/>
      <c r="AQ1815" s="10"/>
      <c r="AR1815" s="11"/>
      <c r="AS1815" s="6">
        <f>SUMIF(AT$253:AT$283,$D1815,AV$253:AV$283)</f>
        <v>0</v>
      </c>
      <c r="AT1815" s="9"/>
      <c r="AU1815" s="10"/>
      <c r="AV1815" s="11"/>
      <c r="AW1815" s="6">
        <f>SUMIF(AX$253:AX$283,$D1815,AZ$253:AZ$283)</f>
        <v>0</v>
      </c>
      <c r="AX1815" s="9"/>
      <c r="AY1815" s="10"/>
      <c r="AZ1815" s="11"/>
      <c r="BA1815" s="6">
        <f>SUMIF(BB$253:BB$283,$D1815,BD$253:BD$283)</f>
        <v>0</v>
      </c>
      <c r="BB1815" s="9"/>
      <c r="BC1815" s="10"/>
      <c r="BD1815" s="11"/>
      <c r="BE1815" s="6">
        <f>SUMIF(BF$253:BF$283,$D1815,BH$253:BH$283)</f>
        <v>0</v>
      </c>
      <c r="BF1815" s="9"/>
      <c r="BG1815" s="10"/>
      <c r="BH1815" s="11"/>
      <c r="BI1815" s="6">
        <f>SUMIF(BJ$253:BJ$283,$D1815,BL$253:BL$283)</f>
        <v>0</v>
      </c>
      <c r="BJ1815" s="9"/>
      <c r="BK1815" s="10"/>
      <c r="BL1815" s="11"/>
      <c r="BM1815" s="6">
        <f>SUMIF(BN$253:BN$283,$D1815,BP$253:BP$283)</f>
        <v>0</v>
      </c>
      <c r="BN1815" s="9"/>
      <c r="BO1815" s="10"/>
      <c r="BP1815" s="11"/>
      <c r="BQ1815" s="6">
        <f>SUMIF(BR$253:BR$283,$D1815,BT$253:BT$283)</f>
        <v>0</v>
      </c>
      <c r="BR1815" s="9"/>
      <c r="BS1815" s="10"/>
      <c r="BT1815" s="11"/>
      <c r="BU1815" s="6">
        <f>SUMIF(BV$253:BV$283,$D1815,BX$253:BX$283)</f>
        <v>0</v>
      </c>
      <c r="BV1815" s="9"/>
      <c r="BW1815" s="10"/>
      <c r="BX1815" s="11"/>
      <c r="BY1815" s="6">
        <f>SUMIF(BZ$253:BZ$283,$D1815,CB$253:CB$283)</f>
        <v>0</v>
      </c>
      <c r="BZ1815" s="9"/>
      <c r="CA1815" s="10"/>
      <c r="CB1815" s="11"/>
      <c r="CC1815" s="6">
        <f>SUMIF(CD$253:CD$283,$D1815,CF$253:CF$283)</f>
        <v>0</v>
      </c>
      <c r="CD1815" s="9"/>
      <c r="CE1815" s="10"/>
      <c r="CF1815" s="11"/>
      <c r="CG1815" s="6">
        <f>SUMIF(CH$253:CH$283,$D1815,CJ$253:CJ$283)</f>
        <v>0</v>
      </c>
      <c r="CH1815" s="9"/>
      <c r="CI1815" s="10"/>
      <c r="CJ1815" s="11"/>
      <c r="CK1815" s="6">
        <f>SUMIF(CL$253:CL$283,$D1815,CN$253:CN$283)</f>
        <v>0</v>
      </c>
      <c r="CL1815" s="9"/>
      <c r="CM1815" s="10"/>
      <c r="CN1815" s="11"/>
      <c r="CO1815" s="6">
        <f>SUMIF(CP$253:CP$283,$D1815,CR$253:CR$283)</f>
        <v>0</v>
      </c>
      <c r="CP1815" s="9"/>
      <c r="CQ1815" s="10"/>
      <c r="CR1815" s="11"/>
      <c r="CS1815" s="6">
        <f>SUMIF(CT$253:CT$283,$D1815,CV$253:CV$283)</f>
        <v>0</v>
      </c>
      <c r="CT1815" s="9"/>
      <c r="CU1815" s="10"/>
      <c r="CV1815" s="11"/>
      <c r="CW1815" s="6">
        <f>SUMIF(CX$253:CX$283,$D1815,CZ$253:CZ$283)</f>
        <v>0</v>
      </c>
      <c r="CX1815" s="9"/>
      <c r="CY1815" s="10"/>
      <c r="CZ1815" s="11"/>
      <c r="DA1815" s="6">
        <f>SUMIF(DB$253:DB$283,$D1815,DD$253:DD$283)</f>
        <v>0</v>
      </c>
      <c r="DB1815" s="9"/>
      <c r="DC1815" s="10"/>
      <c r="DD1815" s="11"/>
      <c r="DE1815" s="6">
        <f>SUMIF(DF$253:DF$283,$D1815,DH$253:DH$283)</f>
        <v>0</v>
      </c>
      <c r="DF1815" s="9"/>
      <c r="DG1815" s="10"/>
      <c r="DH1815" s="11"/>
      <c r="DI1815" s="6">
        <f>SUMIF(DJ$253:DJ$283,$D1815,DL$253:DL$283)</f>
        <v>0</v>
      </c>
      <c r="DJ1815" s="9"/>
      <c r="DK1815" s="10"/>
      <c r="DL1815" s="11"/>
      <c r="DM1815" s="6">
        <f>SUMIF(DN$253:DN$283,$D1815,DP$253:DP$283)</f>
        <v>0</v>
      </c>
      <c r="DN1815" s="9"/>
      <c r="DO1815" s="10"/>
      <c r="DP1815" s="11"/>
      <c r="DQ1815" s="6">
        <f>SUMIF(DR$253:DR$283,$D1815,DT$253:DT$283)</f>
        <v>0</v>
      </c>
      <c r="DR1815" s="9"/>
      <c r="DS1815" s="10"/>
      <c r="DT1815" s="11"/>
      <c r="DU1815" s="6">
        <f>SUMIF(DV$253:DV$283,$D1815,DX$253:DX$283)</f>
        <v>0</v>
      </c>
      <c r="DV1815" s="9"/>
      <c r="DW1815" s="10"/>
      <c r="DX1815" s="11"/>
      <c r="DY1815" s="6">
        <f>SUMIF(DZ$253:DZ$283,$D1815,EB$253:EB$283)</f>
        <v>0</v>
      </c>
      <c r="DZ1815" s="9"/>
      <c r="EA1815" s="10"/>
      <c r="EB1815" s="11"/>
      <c r="EC1815" s="6">
        <f>SUMIF(ED$253:ED$283,$D1815,EF$253:EF$283)</f>
        <v>0</v>
      </c>
      <c r="ED1815" s="9"/>
      <c r="EE1815" s="10"/>
      <c r="EF1815" s="11"/>
      <c r="EG1815" s="6">
        <f>SUMIF(EH$253:EH$283,$D1815,EJ$253:EJ$283)</f>
        <v>0</v>
      </c>
      <c r="EH1815" s="9"/>
      <c r="EI1815" s="10"/>
      <c r="EJ1815" s="11"/>
      <c r="EK1815" s="6">
        <f>SUMIF(EL$253:EL$283,$D1815,EN$253:EN$283)</f>
        <v>0</v>
      </c>
      <c r="EL1815" s="9"/>
      <c r="EM1815" s="10"/>
      <c r="EN1815" s="11"/>
      <c r="EO1815" s="6">
        <f>SUMIF(EP$253:EP$283,$D1815,ER$253:ER$283)</f>
        <v>0</v>
      </c>
      <c r="EP1815" s="9"/>
      <c r="EQ1815" s="10"/>
      <c r="ER1815" s="11"/>
      <c r="ES1815" s="6">
        <f>SUMIF(ET$253:ET$283,$D1815,EV$253:EV$283)</f>
        <v>0</v>
      </c>
      <c r="ET1815" s="9"/>
      <c r="EU1815" s="10"/>
      <c r="EV1815" s="11"/>
      <c r="EW1815" s="6">
        <f>SUMIF(EX$253:EX$283,$D1815,EZ$253:EZ$283)</f>
        <v>0</v>
      </c>
      <c r="EX1815" s="9"/>
      <c r="EY1815" s="10"/>
      <c r="EZ1815" s="11"/>
      <c r="FA1815" s="6">
        <f>SUMIF(FB$253:FB$283,$D1815,FD$253:FD$283)</f>
        <v>0</v>
      </c>
      <c r="FB1815" s="9"/>
      <c r="FC1815" s="10"/>
      <c r="FD1815" s="11"/>
      <c r="FE1815" s="6">
        <f>SUMIF(FF$253:FF$283,$D1815,FH$253:FH$283)</f>
        <v>0</v>
      </c>
      <c r="FF1815" s="9"/>
      <c r="FG1815" s="10"/>
      <c r="FH1815" s="11"/>
      <c r="FI1815" s="6">
        <f>SUMIF(FJ$253:FJ$283,$D1815,FL$253:FL$283)</f>
        <v>0</v>
      </c>
      <c r="FJ1815" s="9"/>
      <c r="FK1815" s="10"/>
      <c r="FL1815" s="11"/>
      <c r="FM1815" s="6">
        <f>SUMIF(FN$253:FN$283,$D1815,FP$253:FP$283)</f>
        <v>0</v>
      </c>
      <c r="FN1815" s="9"/>
      <c r="FO1815" s="10"/>
      <c r="FP1815" s="11"/>
      <c r="FQ1815" s="6">
        <f>SUMIF(FR$253:FR$283,$D1815,FT$253:FT$283)</f>
        <v>0</v>
      </c>
      <c r="FR1815" s="9"/>
      <c r="FS1815" s="10"/>
      <c r="FT1815" s="11"/>
      <c r="FU1815" s="6">
        <f>SUMIF(FV$253:FV$283,$D1815,FX$253:FX$283)</f>
        <v>0</v>
      </c>
      <c r="FV1815" s="9"/>
      <c r="FW1815" s="10"/>
      <c r="FX1815" s="11"/>
      <c r="FY1815" s="6">
        <f>SUMIF(FZ$253:FZ$283,$D1815,GB$253:GB$283)</f>
        <v>0</v>
      </c>
      <c r="FZ1815" s="9"/>
      <c r="GA1815" s="10"/>
      <c r="GB1815" s="11"/>
      <c r="GC1815" s="6">
        <f>SUMIF(GD$253:GD$283,$D1815,GF$253:GF$283)</f>
        <v>0</v>
      </c>
      <c r="GD1815" s="9"/>
      <c r="GE1815" s="10"/>
      <c r="GF1815" s="11"/>
      <c r="GG1815" s="6">
        <f>SUMIF(GH$253:GH$283,$D1815,GJ$253:GJ$283)</f>
        <v>0</v>
      </c>
      <c r="GH1815" s="9"/>
      <c r="GI1815" s="10"/>
      <c r="GJ1815" s="11"/>
      <c r="GK1815" s="6">
        <f>SUMIF(GL$253:GL$283,$D1815,GN$253:GN$283)</f>
        <v>0</v>
      </c>
      <c r="GL1815" s="9"/>
      <c r="GM1815" s="10"/>
      <c r="GN1815" s="11"/>
      <c r="GO1815" s="6">
        <f>SUMIF(GP$253:GP$283,$D1815,GR$253:GR$283)</f>
        <v>0</v>
      </c>
      <c r="GP1815" s="9"/>
      <c r="GQ1815" s="10"/>
      <c r="GR1815" s="11"/>
      <c r="GS1815" s="6">
        <f>SUMIF(GT$253:GT$283,$D1815,GV$253:GV$283)</f>
        <v>0</v>
      </c>
      <c r="GT1815" s="9"/>
      <c r="GU1815" s="10"/>
      <c r="GV1815" s="20"/>
      <c r="GW1815" s="19">
        <f t="shared" si="41"/>
        <v>0</v>
      </c>
      <c r="GX1815" s="472"/>
      <c r="GY1815" s="473"/>
    </row>
    <row r="1816" spans="1:207" ht="25.5">
      <c r="A1816" s="244" t="s">
        <v>84</v>
      </c>
      <c r="B1816" s="538"/>
      <c r="C1816" s="287" t="s">
        <v>327</v>
      </c>
      <c r="D1816" s="237" t="s">
        <v>335</v>
      </c>
      <c r="E1816" s="206">
        <f>SUMIF(F$284:F$314,$D1816,H$284:H$314)</f>
        <v>0</v>
      </c>
      <c r="F1816" s="9"/>
      <c r="G1816" s="10"/>
      <c r="H1816" s="11"/>
      <c r="I1816" s="6">
        <f>SUMIF(J$284:J$314,$D1816,L$284:L$314)</f>
        <v>0</v>
      </c>
      <c r="J1816" s="9"/>
      <c r="K1816" s="10"/>
      <c r="L1816" s="11"/>
      <c r="M1816" s="6">
        <f>SUMIF(N$284:N$314,$D1816,P$284:P$314)</f>
        <v>0</v>
      </c>
      <c r="N1816" s="9"/>
      <c r="O1816" s="10"/>
      <c r="P1816" s="11"/>
      <c r="Q1816" s="6">
        <f>SUMIF(R$284:R$314,$D1816,T$284:T$314)</f>
        <v>0</v>
      </c>
      <c r="R1816" s="9"/>
      <c r="S1816" s="10"/>
      <c r="T1816" s="11"/>
      <c r="U1816" s="6">
        <f>SUMIF(V$284:V$314,$D1816,X$284:X$314)</f>
        <v>0</v>
      </c>
      <c r="V1816" s="9"/>
      <c r="W1816" s="10"/>
      <c r="X1816" s="11"/>
      <c r="Y1816" s="6">
        <f>SUMIF(Z$284:Z$314,$D1816,AB$284:AB$314)</f>
        <v>0</v>
      </c>
      <c r="Z1816" s="9"/>
      <c r="AA1816" s="10"/>
      <c r="AB1816" s="11"/>
      <c r="AC1816" s="6">
        <f>SUMIF(AD$284:AD$314,$D1816,AF$284:AF$314)</f>
        <v>0</v>
      </c>
      <c r="AD1816" s="9"/>
      <c r="AE1816" s="10"/>
      <c r="AF1816" s="11"/>
      <c r="AG1816" s="6">
        <f>SUMIF(AH$284:AH$314,$D1816,AJ$284:AJ$314)</f>
        <v>0</v>
      </c>
      <c r="AH1816" s="9"/>
      <c r="AI1816" s="10"/>
      <c r="AJ1816" s="11"/>
      <c r="AK1816" s="6">
        <f>SUMIF(AL$284:AL$314,$D1816,AN$284:AN$314)</f>
        <v>0</v>
      </c>
      <c r="AL1816" s="9"/>
      <c r="AM1816" s="10"/>
      <c r="AN1816" s="11"/>
      <c r="AO1816" s="6">
        <f>SUMIF(AP$284:AP$314,$D1816,AR$284:AR$314)</f>
        <v>0</v>
      </c>
      <c r="AP1816" s="9"/>
      <c r="AQ1816" s="10"/>
      <c r="AR1816" s="11"/>
      <c r="AS1816" s="6">
        <f>SUMIF(AT$284:AT$314,$D1816,AV$284:AV$314)</f>
        <v>0</v>
      </c>
      <c r="AT1816" s="9"/>
      <c r="AU1816" s="10"/>
      <c r="AV1816" s="11"/>
      <c r="AW1816" s="6">
        <f>SUMIF(AX$284:AX$314,$D1816,AZ$284:AZ$314)</f>
        <v>0</v>
      </c>
      <c r="AX1816" s="9"/>
      <c r="AY1816" s="10"/>
      <c r="AZ1816" s="11"/>
      <c r="BA1816" s="6">
        <f>SUMIF(BB$284:BB$314,$D1816,BD$284:BD$314)</f>
        <v>0</v>
      </c>
      <c r="BB1816" s="9"/>
      <c r="BC1816" s="10"/>
      <c r="BD1816" s="11"/>
      <c r="BE1816" s="6">
        <f>SUMIF(BF$284:BF$314,$D1816,BH$284:BH$314)</f>
        <v>0</v>
      </c>
      <c r="BF1816" s="9"/>
      <c r="BG1816" s="10"/>
      <c r="BH1816" s="11"/>
      <c r="BI1816" s="6">
        <f>SUMIF(BJ$284:BJ$314,$D1816,BL$284:BL$314)</f>
        <v>0</v>
      </c>
      <c r="BJ1816" s="9"/>
      <c r="BK1816" s="10"/>
      <c r="BL1816" s="11"/>
      <c r="BM1816" s="6">
        <f>SUMIF(BN$284:BN$314,$D1816,BP$284:BP$314)</f>
        <v>0</v>
      </c>
      <c r="BN1816" s="9"/>
      <c r="BO1816" s="10"/>
      <c r="BP1816" s="11"/>
      <c r="BQ1816" s="6">
        <f>SUMIF(BR$284:BR$314,$D1816,BT$284:BT$314)</f>
        <v>0</v>
      </c>
      <c r="BR1816" s="9"/>
      <c r="BS1816" s="10"/>
      <c r="BT1816" s="11"/>
      <c r="BU1816" s="6">
        <f>SUMIF(BV$284:BV$314,$D1816,BX$284:BX$314)</f>
        <v>0</v>
      </c>
      <c r="BV1816" s="9"/>
      <c r="BW1816" s="10"/>
      <c r="BX1816" s="11"/>
      <c r="BY1816" s="6">
        <f>SUMIF(BZ$284:BZ$314,$D1816,CB$284:CB$314)</f>
        <v>0</v>
      </c>
      <c r="BZ1816" s="9"/>
      <c r="CA1816" s="10"/>
      <c r="CB1816" s="11"/>
      <c r="CC1816" s="6">
        <f>SUMIF(CD$284:CD$314,$D1816,CF$284:CF$314)</f>
        <v>0</v>
      </c>
      <c r="CD1816" s="9"/>
      <c r="CE1816" s="10"/>
      <c r="CF1816" s="11"/>
      <c r="CG1816" s="6">
        <f>SUMIF(CH$284:CH$314,$D1816,CJ$284:CJ$314)</f>
        <v>0</v>
      </c>
      <c r="CH1816" s="9"/>
      <c r="CI1816" s="10"/>
      <c r="CJ1816" s="11"/>
      <c r="CK1816" s="6">
        <f>SUMIF(CL$284:CL$314,$D1816,CN$284:CN$314)</f>
        <v>0</v>
      </c>
      <c r="CL1816" s="9"/>
      <c r="CM1816" s="10"/>
      <c r="CN1816" s="11"/>
      <c r="CO1816" s="6">
        <f>SUMIF(CP$284:CP$314,$D1816,CR$284:CR$314)</f>
        <v>0</v>
      </c>
      <c r="CP1816" s="9"/>
      <c r="CQ1816" s="10"/>
      <c r="CR1816" s="11"/>
      <c r="CS1816" s="6">
        <f>SUMIF(CT$284:CT$314,$D1816,CV$284:CV$314)</f>
        <v>0</v>
      </c>
      <c r="CT1816" s="9"/>
      <c r="CU1816" s="10"/>
      <c r="CV1816" s="11"/>
      <c r="CW1816" s="6">
        <f>SUMIF(CX$284:CX$314,$D1816,CZ$284:CZ$314)</f>
        <v>0</v>
      </c>
      <c r="CX1816" s="9"/>
      <c r="CY1816" s="10"/>
      <c r="CZ1816" s="11"/>
      <c r="DA1816" s="6">
        <f>SUMIF(DB$284:DB$314,$D1816,DD$284:DD$314)</f>
        <v>0</v>
      </c>
      <c r="DB1816" s="9"/>
      <c r="DC1816" s="10"/>
      <c r="DD1816" s="11"/>
      <c r="DE1816" s="6">
        <f>SUMIF(DF$284:DF$314,$D1816,DH$284:DH$314)</f>
        <v>0</v>
      </c>
      <c r="DF1816" s="9"/>
      <c r="DG1816" s="10"/>
      <c r="DH1816" s="11"/>
      <c r="DI1816" s="6">
        <f>SUMIF(DJ$284:DJ$314,$D1816,DL$284:DL$314)</f>
        <v>0</v>
      </c>
      <c r="DJ1816" s="9"/>
      <c r="DK1816" s="10"/>
      <c r="DL1816" s="11"/>
      <c r="DM1816" s="6">
        <f>SUMIF(DN$284:DN$314,$D1816,DP$284:DP$314)</f>
        <v>0</v>
      </c>
      <c r="DN1816" s="9"/>
      <c r="DO1816" s="10"/>
      <c r="DP1816" s="11"/>
      <c r="DQ1816" s="6">
        <f>SUMIF(DR$284:DR$314,$D1816,DT$284:DT$314)</f>
        <v>0</v>
      </c>
      <c r="DR1816" s="9"/>
      <c r="DS1816" s="10"/>
      <c r="DT1816" s="11"/>
      <c r="DU1816" s="6">
        <f>SUMIF(DV$284:DV$314,$D1816,DX$284:DX$314)</f>
        <v>0</v>
      </c>
      <c r="DV1816" s="9"/>
      <c r="DW1816" s="10"/>
      <c r="DX1816" s="11"/>
      <c r="DY1816" s="6">
        <f>SUMIF(DZ$284:DZ$314,$D1816,EB$284:EB$314)</f>
        <v>0</v>
      </c>
      <c r="DZ1816" s="9"/>
      <c r="EA1816" s="10"/>
      <c r="EB1816" s="11"/>
      <c r="EC1816" s="6">
        <f>SUMIF(ED$284:ED$314,$D1816,EF$284:EF$314)</f>
        <v>0</v>
      </c>
      <c r="ED1816" s="9"/>
      <c r="EE1816" s="10"/>
      <c r="EF1816" s="11"/>
      <c r="EG1816" s="6">
        <f>SUMIF(EH$284:EH$314,$D1816,EJ$284:EJ$314)</f>
        <v>0</v>
      </c>
      <c r="EH1816" s="9"/>
      <c r="EI1816" s="10"/>
      <c r="EJ1816" s="11"/>
      <c r="EK1816" s="6">
        <f>SUMIF(EL$284:EL$314,$D1816,EN$284:EN$314)</f>
        <v>0</v>
      </c>
      <c r="EL1816" s="9"/>
      <c r="EM1816" s="10"/>
      <c r="EN1816" s="11"/>
      <c r="EO1816" s="6">
        <f>SUMIF(EP$284:EP$314,$D1816,ER$284:ER$314)</f>
        <v>0</v>
      </c>
      <c r="EP1816" s="9"/>
      <c r="EQ1816" s="10"/>
      <c r="ER1816" s="11"/>
      <c r="ES1816" s="6">
        <f>SUMIF(ET$284:ET$314,$D1816,EV$284:EV$314)</f>
        <v>0</v>
      </c>
      <c r="ET1816" s="9"/>
      <c r="EU1816" s="10"/>
      <c r="EV1816" s="11"/>
      <c r="EW1816" s="6">
        <f>SUMIF(EX$284:EX$314,$D1816,EZ$284:EZ$314)</f>
        <v>0</v>
      </c>
      <c r="EX1816" s="9"/>
      <c r="EY1816" s="10"/>
      <c r="EZ1816" s="11"/>
      <c r="FA1816" s="6">
        <f>SUMIF(FB$284:FB$314,$D1816,FD$284:FD$314)</f>
        <v>0</v>
      </c>
      <c r="FB1816" s="9"/>
      <c r="FC1816" s="10"/>
      <c r="FD1816" s="11"/>
      <c r="FE1816" s="6">
        <f>SUMIF(FF$284:FF$314,$D1816,FH$284:FH$314)</f>
        <v>0</v>
      </c>
      <c r="FF1816" s="9"/>
      <c r="FG1816" s="10"/>
      <c r="FH1816" s="11"/>
      <c r="FI1816" s="6">
        <f>SUMIF(FJ$284:FJ$314,$D1816,FL$284:FL$314)</f>
        <v>0</v>
      </c>
      <c r="FJ1816" s="9"/>
      <c r="FK1816" s="10"/>
      <c r="FL1816" s="11"/>
      <c r="FM1816" s="6">
        <f>SUMIF(FN$284:FN$314,$D1816,FP$284:FP$314)</f>
        <v>0</v>
      </c>
      <c r="FN1816" s="9"/>
      <c r="FO1816" s="10"/>
      <c r="FP1816" s="11"/>
      <c r="FQ1816" s="6">
        <f>SUMIF(FR$284:FR$314,$D1816,FT$284:FT$314)</f>
        <v>0</v>
      </c>
      <c r="FR1816" s="9"/>
      <c r="FS1816" s="10"/>
      <c r="FT1816" s="11"/>
      <c r="FU1816" s="6">
        <f>SUMIF(FV$284:FV$314,$D1816,FX$284:FX$314)</f>
        <v>0</v>
      </c>
      <c r="FV1816" s="9"/>
      <c r="FW1816" s="10"/>
      <c r="FX1816" s="11"/>
      <c r="FY1816" s="6">
        <f>SUMIF(FZ$284:FZ$314,$D1816,GB$284:GB$314)</f>
        <v>0</v>
      </c>
      <c r="FZ1816" s="9"/>
      <c r="GA1816" s="10"/>
      <c r="GB1816" s="11"/>
      <c r="GC1816" s="6">
        <f>SUMIF(GD$284:GD$314,$D1816,GF$284:GF$314)</f>
        <v>0</v>
      </c>
      <c r="GD1816" s="9"/>
      <c r="GE1816" s="10"/>
      <c r="GF1816" s="11"/>
      <c r="GG1816" s="6">
        <f>SUMIF(GH$284:GH$314,$D1816,GJ$284:GJ$314)</f>
        <v>0</v>
      </c>
      <c r="GH1816" s="9"/>
      <c r="GI1816" s="10"/>
      <c r="GJ1816" s="11"/>
      <c r="GK1816" s="6">
        <f>SUMIF(GL$284:GL$314,$D1816,GN$284:GN$314)</f>
        <v>0</v>
      </c>
      <c r="GL1816" s="9"/>
      <c r="GM1816" s="10"/>
      <c r="GN1816" s="11"/>
      <c r="GO1816" s="6">
        <f>SUMIF(GP$284:GP$314,$D1816,GR$284:GR$314)</f>
        <v>0</v>
      </c>
      <c r="GP1816" s="9"/>
      <c r="GQ1816" s="10"/>
      <c r="GR1816" s="11"/>
      <c r="GS1816" s="6">
        <f>SUMIF(GT$284:GT$314,$D1816,GV$284:GV$314)</f>
        <v>0</v>
      </c>
      <c r="GT1816" s="9"/>
      <c r="GU1816" s="10"/>
      <c r="GV1816" s="20"/>
      <c r="GW1816" s="19">
        <f t="shared" si="41"/>
        <v>0</v>
      </c>
      <c r="GX1816" s="472"/>
      <c r="GY1816" s="473"/>
    </row>
    <row r="1817" spans="1:207" ht="25.5">
      <c r="A1817" s="244" t="s">
        <v>85</v>
      </c>
      <c r="B1817" s="538"/>
      <c r="C1817" s="287" t="s">
        <v>327</v>
      </c>
      <c r="D1817" s="237" t="s">
        <v>335</v>
      </c>
      <c r="E1817" s="207">
        <f>SUMIF(F$315:F$345,$D1817,H$315:H$345)</f>
        <v>0</v>
      </c>
      <c r="F1817" s="12"/>
      <c r="G1817" s="13"/>
      <c r="H1817" s="14"/>
      <c r="I1817" s="6">
        <f>SUMIF(J$315:J$345,$D1817,L$315:L$345)</f>
        <v>0</v>
      </c>
      <c r="J1817" s="12"/>
      <c r="K1817" s="13"/>
      <c r="L1817" s="14"/>
      <c r="M1817" s="7">
        <f>SUMIF(N$315:N$345,$D1817,P$315:P$345)</f>
        <v>0</v>
      </c>
      <c r="N1817" s="12"/>
      <c r="O1817" s="13"/>
      <c r="P1817" s="14"/>
      <c r="Q1817" s="6">
        <f>SUMIF(R$315:R$345,$D1817,T$315:T$345)</f>
        <v>0</v>
      </c>
      <c r="R1817" s="12"/>
      <c r="S1817" s="13"/>
      <c r="T1817" s="14"/>
      <c r="U1817" s="7">
        <f>SUMIF(V$315:V$345,$D1817,X$315:X$345)</f>
        <v>0</v>
      </c>
      <c r="V1817" s="12"/>
      <c r="W1817" s="13"/>
      <c r="X1817" s="14"/>
      <c r="Y1817" s="6">
        <f>SUMIF(Z$315:Z$345,$D1817,AB$315:AB$345)</f>
        <v>0</v>
      </c>
      <c r="Z1817" s="12"/>
      <c r="AA1817" s="13"/>
      <c r="AB1817" s="14"/>
      <c r="AC1817" s="7">
        <f>SUMIF(AD$315:AD$345,$D1817,AF$315:AF$345)</f>
        <v>0</v>
      </c>
      <c r="AD1817" s="12"/>
      <c r="AE1817" s="13"/>
      <c r="AF1817" s="14"/>
      <c r="AG1817" s="7">
        <f>SUMIF(AH$315:AH$345,$D1817,AJ$315:AJ$345)</f>
        <v>0</v>
      </c>
      <c r="AH1817" s="12"/>
      <c r="AI1817" s="13"/>
      <c r="AJ1817" s="14"/>
      <c r="AK1817" s="7">
        <f>SUMIF(AL$315:AL$345,$D1817,AN$315:AN$345)</f>
        <v>0</v>
      </c>
      <c r="AL1817" s="12"/>
      <c r="AM1817" s="13"/>
      <c r="AN1817" s="14"/>
      <c r="AO1817" s="7">
        <f>SUMIF(AP$315:AP$345,$D1817,AR$315:AR$345)</f>
        <v>0</v>
      </c>
      <c r="AP1817" s="12"/>
      <c r="AQ1817" s="13"/>
      <c r="AR1817" s="14"/>
      <c r="AS1817" s="7">
        <f>SUMIF(AT$315:AT$345,$D1817,AV$315:AV$345)</f>
        <v>0</v>
      </c>
      <c r="AT1817" s="12"/>
      <c r="AU1817" s="13"/>
      <c r="AV1817" s="14"/>
      <c r="AW1817" s="7">
        <f>SUMIF(AX$315:AX$345,$D1817,AZ$315:AZ$345)</f>
        <v>0</v>
      </c>
      <c r="AX1817" s="12"/>
      <c r="AY1817" s="13"/>
      <c r="AZ1817" s="14"/>
      <c r="BA1817" s="7">
        <f>SUMIF(BB$315:BB$345,$D1817,BD$315:BD$345)</f>
        <v>0</v>
      </c>
      <c r="BB1817" s="12"/>
      <c r="BC1817" s="13"/>
      <c r="BD1817" s="14"/>
      <c r="BE1817" s="7">
        <f>SUMIF(BF$315:BF$345,$D1817,BH$315:BH$345)</f>
        <v>0</v>
      </c>
      <c r="BF1817" s="12"/>
      <c r="BG1817" s="13"/>
      <c r="BH1817" s="14"/>
      <c r="BI1817" s="7">
        <f>SUMIF(BJ$315:BJ$345,$D1817,BL$315:BL$345)</f>
        <v>0</v>
      </c>
      <c r="BJ1817" s="12"/>
      <c r="BK1817" s="13"/>
      <c r="BL1817" s="14"/>
      <c r="BM1817" s="7">
        <f>SUMIF(BN$315:BN$345,$D1817,BP$315:BP$345)</f>
        <v>0</v>
      </c>
      <c r="BN1817" s="12"/>
      <c r="BO1817" s="13"/>
      <c r="BP1817" s="14"/>
      <c r="BQ1817" s="7">
        <f>SUMIF(BR$315:BR$345,$D1817,BT$315:BT$345)</f>
        <v>0</v>
      </c>
      <c r="BR1817" s="12"/>
      <c r="BS1817" s="13"/>
      <c r="BT1817" s="14"/>
      <c r="BU1817" s="7">
        <f>SUMIF(BV$315:BV$345,$D1817,BX$315:BX$345)</f>
        <v>0</v>
      </c>
      <c r="BV1817" s="12"/>
      <c r="BW1817" s="13"/>
      <c r="BX1817" s="14"/>
      <c r="BY1817" s="7">
        <f>SUMIF(BZ$315:BZ$345,$D1817,CB$315:CB$345)</f>
        <v>0</v>
      </c>
      <c r="BZ1817" s="12"/>
      <c r="CA1817" s="13"/>
      <c r="CB1817" s="14"/>
      <c r="CC1817" s="7">
        <f>SUMIF(CD$315:CD$345,$D1817,CF$315:CF$345)</f>
        <v>0</v>
      </c>
      <c r="CD1817" s="12"/>
      <c r="CE1817" s="13"/>
      <c r="CF1817" s="14"/>
      <c r="CG1817" s="7">
        <f>SUMIF(CH$315:CH$345,$D1817,CJ$315:CJ$345)</f>
        <v>0</v>
      </c>
      <c r="CH1817" s="12"/>
      <c r="CI1817" s="13"/>
      <c r="CJ1817" s="14"/>
      <c r="CK1817" s="7">
        <f>SUMIF(CL$315:CL$345,$D1817,CN$315:CN$345)</f>
        <v>0</v>
      </c>
      <c r="CL1817" s="12"/>
      <c r="CM1817" s="13"/>
      <c r="CN1817" s="14"/>
      <c r="CO1817" s="7">
        <f>SUMIF(CP$315:CP$345,$D1817,CR$315:CR$345)</f>
        <v>0</v>
      </c>
      <c r="CP1817" s="12"/>
      <c r="CQ1817" s="13"/>
      <c r="CR1817" s="14"/>
      <c r="CS1817" s="7">
        <f>SUMIF(CT$315:CT$345,$D1817,CV$315:CV$345)</f>
        <v>0</v>
      </c>
      <c r="CT1817" s="12"/>
      <c r="CU1817" s="13"/>
      <c r="CV1817" s="14"/>
      <c r="CW1817" s="7">
        <f>SUMIF(CX$315:CX$345,$D1817,CZ$315:CZ$345)</f>
        <v>0</v>
      </c>
      <c r="CX1817" s="12"/>
      <c r="CY1817" s="13"/>
      <c r="CZ1817" s="14"/>
      <c r="DA1817" s="7">
        <f>SUMIF(DB$315:DB$345,$D1817,DD$315:DD$345)</f>
        <v>0</v>
      </c>
      <c r="DB1817" s="12"/>
      <c r="DC1817" s="13"/>
      <c r="DD1817" s="14"/>
      <c r="DE1817" s="7">
        <f>SUMIF(DF$315:DF$345,$D1817,DH$315:DH$345)</f>
        <v>0</v>
      </c>
      <c r="DF1817" s="12"/>
      <c r="DG1817" s="13"/>
      <c r="DH1817" s="14"/>
      <c r="DI1817" s="7">
        <f>SUMIF(DJ$315:DJ$345,$D1817,DL$315:DL$345)</f>
        <v>0</v>
      </c>
      <c r="DJ1817" s="12"/>
      <c r="DK1817" s="13"/>
      <c r="DL1817" s="14"/>
      <c r="DM1817" s="7">
        <f>SUMIF(DN$315:DN$345,$D1817,DP$315:DP$345)</f>
        <v>0</v>
      </c>
      <c r="DN1817" s="12"/>
      <c r="DO1817" s="13"/>
      <c r="DP1817" s="14"/>
      <c r="DQ1817" s="7">
        <f>SUMIF(DR$315:DR$345,$D1817,DT$315:DT$345)</f>
        <v>0</v>
      </c>
      <c r="DR1817" s="12"/>
      <c r="DS1817" s="13"/>
      <c r="DT1817" s="14"/>
      <c r="DU1817" s="7">
        <f>SUMIF(DV$315:DV$345,$D1817,DX$315:DX$345)</f>
        <v>0</v>
      </c>
      <c r="DV1817" s="12"/>
      <c r="DW1817" s="13"/>
      <c r="DX1817" s="14"/>
      <c r="DY1817" s="7">
        <f>SUMIF(DZ$315:DZ$345,$D1817,EB$315:EB$345)</f>
        <v>0</v>
      </c>
      <c r="DZ1817" s="12"/>
      <c r="EA1817" s="13"/>
      <c r="EB1817" s="14"/>
      <c r="EC1817" s="7">
        <f>SUMIF(ED$315:ED$345,$D1817,EF$315:EF$345)</f>
        <v>0</v>
      </c>
      <c r="ED1817" s="12"/>
      <c r="EE1817" s="13"/>
      <c r="EF1817" s="14"/>
      <c r="EG1817" s="7">
        <f>SUMIF(EH$315:EH$345,$D1817,EJ$315:EJ$345)</f>
        <v>0</v>
      </c>
      <c r="EH1817" s="12"/>
      <c r="EI1817" s="13"/>
      <c r="EJ1817" s="14"/>
      <c r="EK1817" s="7">
        <f>SUMIF(EL$315:EL$345,$D1817,EN$315:EN$345)</f>
        <v>0</v>
      </c>
      <c r="EL1817" s="12"/>
      <c r="EM1817" s="13"/>
      <c r="EN1817" s="14"/>
      <c r="EO1817" s="7">
        <f>SUMIF(EP$315:EP$345,$D1817,ER$315:ER$345)</f>
        <v>0</v>
      </c>
      <c r="EP1817" s="12"/>
      <c r="EQ1817" s="13"/>
      <c r="ER1817" s="14"/>
      <c r="ES1817" s="7">
        <f>SUMIF(ET$315:ET$345,$D1817,EV$315:EV$345)</f>
        <v>0</v>
      </c>
      <c r="ET1817" s="12"/>
      <c r="EU1817" s="13"/>
      <c r="EV1817" s="14"/>
      <c r="EW1817" s="7">
        <f>SUMIF(EX$315:EX$345,$D1817,EZ$315:EZ$345)</f>
        <v>0</v>
      </c>
      <c r="EX1817" s="12"/>
      <c r="EY1817" s="13"/>
      <c r="EZ1817" s="14"/>
      <c r="FA1817" s="7">
        <f>SUMIF(FB$315:FB$345,$D1817,FD$315:FD$345)</f>
        <v>0</v>
      </c>
      <c r="FB1817" s="12"/>
      <c r="FC1817" s="13"/>
      <c r="FD1817" s="14"/>
      <c r="FE1817" s="7">
        <f>SUMIF(FF$315:FF$345,$D1817,FH$315:FH$345)</f>
        <v>0</v>
      </c>
      <c r="FF1817" s="12"/>
      <c r="FG1817" s="13"/>
      <c r="FH1817" s="14"/>
      <c r="FI1817" s="7">
        <f>SUMIF(FJ$315:FJ$345,$D1817,FL$315:FL$345)</f>
        <v>0</v>
      </c>
      <c r="FJ1817" s="12"/>
      <c r="FK1817" s="13"/>
      <c r="FL1817" s="14"/>
      <c r="FM1817" s="7">
        <f>SUMIF(FN$315:FN$345,$D1817,FP$315:FP$345)</f>
        <v>0</v>
      </c>
      <c r="FN1817" s="12"/>
      <c r="FO1817" s="13"/>
      <c r="FP1817" s="14"/>
      <c r="FQ1817" s="7">
        <f>SUMIF(FR$315:FR$345,$D1817,FT$315:FT$345)</f>
        <v>0</v>
      </c>
      <c r="FR1817" s="12"/>
      <c r="FS1817" s="13"/>
      <c r="FT1817" s="14"/>
      <c r="FU1817" s="7">
        <f>SUMIF(FV$315:FV$345,$D1817,FX$315:FX$345)</f>
        <v>0</v>
      </c>
      <c r="FV1817" s="12"/>
      <c r="FW1817" s="13"/>
      <c r="FX1817" s="14"/>
      <c r="FY1817" s="7">
        <f>SUMIF(FZ$315:FZ$345,$D1817,GB$315:GB$345)</f>
        <v>0</v>
      </c>
      <c r="FZ1817" s="12"/>
      <c r="GA1817" s="13"/>
      <c r="GB1817" s="14"/>
      <c r="GC1817" s="7">
        <f>SUMIF(GD$315:GD$345,$D1817,GF$315:GF$345)</f>
        <v>0</v>
      </c>
      <c r="GD1817" s="12"/>
      <c r="GE1817" s="13"/>
      <c r="GF1817" s="14"/>
      <c r="GG1817" s="7">
        <f>SUMIF(GH$315:GH$345,$D1817,GJ$315:GJ$345)</f>
        <v>0</v>
      </c>
      <c r="GH1817" s="12"/>
      <c r="GI1817" s="13"/>
      <c r="GJ1817" s="14"/>
      <c r="GK1817" s="7">
        <f>SUMIF(GL$315:GL$345,$D1817,GN$315:GN$345)</f>
        <v>0</v>
      </c>
      <c r="GL1817" s="12"/>
      <c r="GM1817" s="13"/>
      <c r="GN1817" s="14"/>
      <c r="GO1817" s="7">
        <f>SUMIF(GP$315:GP$345,$D1817,GR$315:GR$345)</f>
        <v>0</v>
      </c>
      <c r="GP1817" s="12"/>
      <c r="GQ1817" s="13"/>
      <c r="GR1817" s="14"/>
      <c r="GS1817" s="7">
        <f>SUMIF(GT$315:GT$345,$D1817,GV$315:GV$345)</f>
        <v>0</v>
      </c>
      <c r="GT1817" s="12"/>
      <c r="GU1817" s="13"/>
      <c r="GV1817" s="21"/>
      <c r="GW1817" s="19">
        <f t="shared" si="41"/>
        <v>0</v>
      </c>
      <c r="GX1817" s="472"/>
      <c r="GY1817" s="473"/>
    </row>
    <row r="1818" spans="1:207" ht="26.25" thickBot="1">
      <c r="A1818" s="244" t="s">
        <v>86</v>
      </c>
      <c r="B1818" s="539"/>
      <c r="C1818" s="288" t="s">
        <v>327</v>
      </c>
      <c r="D1818" s="239" t="s">
        <v>335</v>
      </c>
      <c r="E1818" s="206">
        <f>SUMIF(F$346:F$376,$D1818,H$346:H$376)</f>
        <v>0</v>
      </c>
      <c r="F1818" s="15"/>
      <c r="G1818" s="16"/>
      <c r="H1818" s="16"/>
      <c r="I1818" s="6">
        <f>SUMIF(J$346:J$376,$D1818,L$346:L$376)</f>
        <v>0</v>
      </c>
      <c r="J1818" s="15"/>
      <c r="K1818" s="16"/>
      <c r="L1818" s="16"/>
      <c r="M1818" s="8">
        <f>SUMIF(N$346:N$376,$D1818,P$346:P$376)</f>
        <v>0</v>
      </c>
      <c r="N1818" s="15"/>
      <c r="O1818" s="16"/>
      <c r="P1818" s="16"/>
      <c r="Q1818" s="6">
        <f>SUMIF(R$346:R$376,$D1818,T$346:T$376)</f>
        <v>0</v>
      </c>
      <c r="R1818" s="15"/>
      <c r="S1818" s="16"/>
      <c r="T1818" s="16"/>
      <c r="U1818" s="8">
        <f>SUMIF(V$346:V$376,$D1818,X$346:X$376)</f>
        <v>0</v>
      </c>
      <c r="V1818" s="15"/>
      <c r="W1818" s="16"/>
      <c r="X1818" s="16"/>
      <c r="Y1818" s="6">
        <f>SUMIF(Z$346:Z$376,$D1818,AB$346:AB$376)</f>
        <v>0</v>
      </c>
      <c r="Z1818" s="15"/>
      <c r="AA1818" s="16"/>
      <c r="AB1818" s="16"/>
      <c r="AC1818" s="8">
        <f>SUMIF(AD$346:AD$376,$D1818,AF$346:AF$376)</f>
        <v>0</v>
      </c>
      <c r="AD1818" s="15"/>
      <c r="AE1818" s="16"/>
      <c r="AF1818" s="16"/>
      <c r="AG1818" s="8">
        <f>SUMIF(AH$346:AH$376,$D1818,AJ$346:AJ$376)</f>
        <v>0</v>
      </c>
      <c r="AH1818" s="15"/>
      <c r="AI1818" s="16"/>
      <c r="AJ1818" s="16"/>
      <c r="AK1818" s="8">
        <f>SUMIF(AL$346:AL$376,$D1818,AN$346:AN$376)</f>
        <v>0</v>
      </c>
      <c r="AL1818" s="15"/>
      <c r="AM1818" s="16"/>
      <c r="AN1818" s="16"/>
      <c r="AO1818" s="8">
        <f>SUMIF(AP$346:AP$376,$D1818,AR$346:AR$376)</f>
        <v>0</v>
      </c>
      <c r="AP1818" s="15"/>
      <c r="AQ1818" s="16"/>
      <c r="AR1818" s="16"/>
      <c r="AS1818" s="8">
        <f>SUMIF(AT$346:AT$376,$D1818,AV$346:AV$376)</f>
        <v>0</v>
      </c>
      <c r="AT1818" s="15"/>
      <c r="AU1818" s="16"/>
      <c r="AV1818" s="16"/>
      <c r="AW1818" s="8">
        <f>SUMIF(AX$346:AX$376,$D1818,AZ$346:AZ$376)</f>
        <v>0</v>
      </c>
      <c r="AX1818" s="15"/>
      <c r="AY1818" s="16"/>
      <c r="AZ1818" s="16"/>
      <c r="BA1818" s="8">
        <f>SUMIF(BB$346:BB$376,$D1818,BD$346:BD$376)</f>
        <v>0</v>
      </c>
      <c r="BB1818" s="15"/>
      <c r="BC1818" s="16"/>
      <c r="BD1818" s="16"/>
      <c r="BE1818" s="8">
        <f>SUMIF(BF$346:BF$376,$D1818,BH$346:BH$376)</f>
        <v>0</v>
      </c>
      <c r="BF1818" s="15"/>
      <c r="BG1818" s="16"/>
      <c r="BH1818" s="16"/>
      <c r="BI1818" s="8">
        <f>SUMIF(BJ$346:BJ$376,$D1818,BL$346:BL$376)</f>
        <v>0</v>
      </c>
      <c r="BJ1818" s="15"/>
      <c r="BK1818" s="16"/>
      <c r="BL1818" s="16"/>
      <c r="BM1818" s="8">
        <f>SUMIF(BN$346:BN$376,$D1818,BP$346:BP$376)</f>
        <v>0</v>
      </c>
      <c r="BN1818" s="15"/>
      <c r="BO1818" s="16"/>
      <c r="BP1818" s="16"/>
      <c r="BQ1818" s="8">
        <f>SUMIF(BR$346:BR$376,$D1818,BT$346:BT$376)</f>
        <v>0</v>
      </c>
      <c r="BR1818" s="15"/>
      <c r="BS1818" s="16"/>
      <c r="BT1818" s="16"/>
      <c r="BU1818" s="8">
        <f>SUMIF(BV$346:BV$376,$D1818,BX$346:BX$376)</f>
        <v>0</v>
      </c>
      <c r="BV1818" s="15"/>
      <c r="BW1818" s="16"/>
      <c r="BX1818" s="16"/>
      <c r="BY1818" s="8">
        <f>SUMIF(BZ$346:BZ$376,$D1818,CB$346:CB$376)</f>
        <v>0</v>
      </c>
      <c r="BZ1818" s="15"/>
      <c r="CA1818" s="16"/>
      <c r="CB1818" s="16"/>
      <c r="CC1818" s="8">
        <f>SUMIF(CD$346:CD$376,$D1818,CF$346:CF$376)</f>
        <v>0</v>
      </c>
      <c r="CD1818" s="15"/>
      <c r="CE1818" s="16"/>
      <c r="CF1818" s="16"/>
      <c r="CG1818" s="8">
        <f>SUMIF(CH$346:CH$376,$D1818,CJ$346:CJ$376)</f>
        <v>0</v>
      </c>
      <c r="CH1818" s="15"/>
      <c r="CI1818" s="16"/>
      <c r="CJ1818" s="16"/>
      <c r="CK1818" s="8">
        <f>SUMIF(CL$346:CL$376,$D1818,CN$346:CN$376)</f>
        <v>0</v>
      </c>
      <c r="CL1818" s="15"/>
      <c r="CM1818" s="16"/>
      <c r="CN1818" s="16"/>
      <c r="CO1818" s="8">
        <f>SUMIF(CP$346:CP$376,$D1818,CR$346:CR$376)</f>
        <v>0</v>
      </c>
      <c r="CP1818" s="15"/>
      <c r="CQ1818" s="16"/>
      <c r="CR1818" s="16"/>
      <c r="CS1818" s="8">
        <f>SUMIF(CT$346:CT$376,$D1818,CV$346:CV$376)</f>
        <v>0</v>
      </c>
      <c r="CT1818" s="15"/>
      <c r="CU1818" s="16"/>
      <c r="CV1818" s="16"/>
      <c r="CW1818" s="8">
        <f>SUMIF(CX$346:CX$376,$D1818,CZ$346:CZ$376)</f>
        <v>0</v>
      </c>
      <c r="CX1818" s="15"/>
      <c r="CY1818" s="16"/>
      <c r="CZ1818" s="16"/>
      <c r="DA1818" s="8">
        <f>SUMIF(DB$346:DB$376,$D1818,DD$346:DD$376)</f>
        <v>0</v>
      </c>
      <c r="DB1818" s="15"/>
      <c r="DC1818" s="16"/>
      <c r="DD1818" s="16"/>
      <c r="DE1818" s="8">
        <f>SUMIF(DF$346:DF$376,$D1818,DH$346:DH$376)</f>
        <v>0</v>
      </c>
      <c r="DF1818" s="15"/>
      <c r="DG1818" s="16"/>
      <c r="DH1818" s="16"/>
      <c r="DI1818" s="8">
        <f>SUMIF(DJ$346:DJ$376,$D1818,DL$346:DL$376)</f>
        <v>0</v>
      </c>
      <c r="DJ1818" s="15"/>
      <c r="DK1818" s="16"/>
      <c r="DL1818" s="16"/>
      <c r="DM1818" s="8">
        <f>SUMIF(DN$346:DN$376,$D1818,DP$346:DP$376)</f>
        <v>0</v>
      </c>
      <c r="DN1818" s="15"/>
      <c r="DO1818" s="16"/>
      <c r="DP1818" s="16"/>
      <c r="DQ1818" s="8">
        <f>SUMIF(DR$346:DR$376,$D1818,DT$346:DT$376)</f>
        <v>0</v>
      </c>
      <c r="DR1818" s="15"/>
      <c r="DS1818" s="16"/>
      <c r="DT1818" s="16"/>
      <c r="DU1818" s="8">
        <f>SUMIF(DV$346:DV$376,$D1818,DX$346:DX$376)</f>
        <v>0</v>
      </c>
      <c r="DV1818" s="15"/>
      <c r="DW1818" s="16"/>
      <c r="DX1818" s="16"/>
      <c r="DY1818" s="8">
        <f>SUMIF(DZ$346:DZ$376,$D1818,EB$346:EB$376)</f>
        <v>0</v>
      </c>
      <c r="DZ1818" s="15"/>
      <c r="EA1818" s="16"/>
      <c r="EB1818" s="16"/>
      <c r="EC1818" s="8">
        <f>SUMIF(ED$346:ED$376,$D1818,EF$346:EF$376)</f>
        <v>0</v>
      </c>
      <c r="ED1818" s="15"/>
      <c r="EE1818" s="16"/>
      <c r="EF1818" s="16"/>
      <c r="EG1818" s="8">
        <f>SUMIF(EH$346:EH$376,$D1818,EJ$346:EJ$376)</f>
        <v>0</v>
      </c>
      <c r="EH1818" s="15"/>
      <c r="EI1818" s="16"/>
      <c r="EJ1818" s="16"/>
      <c r="EK1818" s="8">
        <f>SUMIF(EL$346:EL$376,$D1818,EN$346:EN$376)</f>
        <v>0</v>
      </c>
      <c r="EL1818" s="15"/>
      <c r="EM1818" s="16"/>
      <c r="EN1818" s="16"/>
      <c r="EO1818" s="8">
        <f>SUMIF(EP$346:EP$376,$D1818,ER$346:ER$376)</f>
        <v>0</v>
      </c>
      <c r="EP1818" s="15"/>
      <c r="EQ1818" s="16"/>
      <c r="ER1818" s="16"/>
      <c r="ES1818" s="8">
        <f>SUMIF(ET$346:ET$376,$D1818,EV$346:EV$376)</f>
        <v>0</v>
      </c>
      <c r="ET1818" s="15"/>
      <c r="EU1818" s="16"/>
      <c r="EV1818" s="16"/>
      <c r="EW1818" s="8">
        <f>SUMIF(EX$346:EX$376,$D1818,EZ$346:EZ$376)</f>
        <v>0</v>
      </c>
      <c r="EX1818" s="15"/>
      <c r="EY1818" s="16"/>
      <c r="EZ1818" s="16"/>
      <c r="FA1818" s="8">
        <f>SUMIF(FB$346:FB$376,$D1818,FD$346:FD$376)</f>
        <v>0</v>
      </c>
      <c r="FB1818" s="15"/>
      <c r="FC1818" s="16"/>
      <c r="FD1818" s="16"/>
      <c r="FE1818" s="8">
        <f>SUMIF(FF$346:FF$376,$D1818,FH$346:FH$376)</f>
        <v>0</v>
      </c>
      <c r="FF1818" s="15"/>
      <c r="FG1818" s="16"/>
      <c r="FH1818" s="16"/>
      <c r="FI1818" s="8">
        <f>SUMIF(FJ$346:FJ$376,$D1818,FL$346:FL$376)</f>
        <v>0</v>
      </c>
      <c r="FJ1818" s="15"/>
      <c r="FK1818" s="16"/>
      <c r="FL1818" s="16"/>
      <c r="FM1818" s="8">
        <f>SUMIF(FN$346:FN$376,$D1818,FP$346:FP$376)</f>
        <v>0</v>
      </c>
      <c r="FN1818" s="15"/>
      <c r="FO1818" s="16"/>
      <c r="FP1818" s="16"/>
      <c r="FQ1818" s="8">
        <f>SUMIF(FR$346:FR$376,$D1818,FT$346:FT$376)</f>
        <v>0</v>
      </c>
      <c r="FR1818" s="15"/>
      <c r="FS1818" s="16"/>
      <c r="FT1818" s="16"/>
      <c r="FU1818" s="8">
        <f>SUMIF(FV$346:FV$376,$D1818,FX$346:FX$376)</f>
        <v>0</v>
      </c>
      <c r="FV1818" s="15"/>
      <c r="FW1818" s="16"/>
      <c r="FX1818" s="16"/>
      <c r="FY1818" s="8">
        <f>SUMIF(FZ$346:FZ$376,$D1818,GB$346:GB$376)</f>
        <v>0</v>
      </c>
      <c r="FZ1818" s="15"/>
      <c r="GA1818" s="16"/>
      <c r="GB1818" s="16"/>
      <c r="GC1818" s="8">
        <f>SUMIF(GD$346:GD$376,$D1818,GF$346:GF$376)</f>
        <v>0</v>
      </c>
      <c r="GD1818" s="15"/>
      <c r="GE1818" s="16"/>
      <c r="GF1818" s="16"/>
      <c r="GG1818" s="8">
        <f>SUMIF(GH$346:GH$376,$D1818,GJ$346:GJ$376)</f>
        <v>0</v>
      </c>
      <c r="GH1818" s="15"/>
      <c r="GI1818" s="16"/>
      <c r="GJ1818" s="16"/>
      <c r="GK1818" s="8">
        <f>SUMIF(GL$346:GL$376,$D1818,GN$346:GN$376)</f>
        <v>0</v>
      </c>
      <c r="GL1818" s="15"/>
      <c r="GM1818" s="16"/>
      <c r="GN1818" s="16"/>
      <c r="GO1818" s="8">
        <f>SUMIF(GP$346:GP$376,$D1818,GR$346:GR$376)</f>
        <v>0</v>
      </c>
      <c r="GP1818" s="15"/>
      <c r="GQ1818" s="16"/>
      <c r="GR1818" s="16"/>
      <c r="GS1818" s="8">
        <f>SUMIF(GT$346:GT$376,$D1818,GV$346:GV$376)</f>
        <v>0</v>
      </c>
      <c r="GT1818" s="15"/>
      <c r="GU1818" s="16"/>
      <c r="GV1818" s="22"/>
      <c r="GW1818" s="19">
        <f t="shared" si="41"/>
        <v>0</v>
      </c>
      <c r="GX1818" s="472"/>
      <c r="GY1818" s="473"/>
    </row>
    <row r="1819" spans="1:207">
      <c r="A1819" s="47" t="s">
        <v>75</v>
      </c>
      <c r="B1819" s="146"/>
      <c r="C1819" s="195"/>
      <c r="D1819" s="290"/>
      <c r="E1819" s="6">
        <f>SUMIF(F$5:F$35,$D1819,H$5:H$35)</f>
        <v>0</v>
      </c>
      <c r="F1819" s="9"/>
      <c r="G1819" s="10"/>
      <c r="H1819" s="11"/>
      <c r="I1819" s="6">
        <f>SUMIF(J$5:J$35,$D1819,L$5:L$35)</f>
        <v>0</v>
      </c>
      <c r="J1819" s="9"/>
      <c r="K1819" s="10"/>
      <c r="L1819" s="11"/>
      <c r="M1819" s="6">
        <f>SUMIF(N$5:N$35,$D1819,P$5:P$35)</f>
        <v>0</v>
      </c>
      <c r="N1819" s="9"/>
      <c r="O1819" s="10"/>
      <c r="P1819" s="11"/>
      <c r="Q1819" s="6">
        <f>SUMIF(R$5:R$35,$D1819,T$5:T$35)</f>
        <v>0</v>
      </c>
      <c r="R1819" s="9"/>
      <c r="S1819" s="10"/>
      <c r="T1819" s="11"/>
      <c r="U1819" s="6">
        <f>SUMIF(V$5:V$35,$D1819,X$5:X$35)</f>
        <v>0</v>
      </c>
      <c r="V1819" s="9"/>
      <c r="W1819" s="10"/>
      <c r="X1819" s="11"/>
      <c r="Y1819" s="6">
        <f>SUMIF(Z$5:Z$35,$D1819,AB$5:AB$35)</f>
        <v>0</v>
      </c>
      <c r="Z1819" s="9"/>
      <c r="AA1819" s="10"/>
      <c r="AB1819" s="11"/>
      <c r="AC1819" s="6">
        <f>SUMIF(AD$5:AD$35,$D1819,AF$5:AF$35)</f>
        <v>0</v>
      </c>
      <c r="AD1819" s="9"/>
      <c r="AE1819" s="10"/>
      <c r="AF1819" s="11"/>
      <c r="AG1819" s="6">
        <f>SUMIF(AH$5:AH$35,$D1819,AJ$5:AJ$35)</f>
        <v>0</v>
      </c>
      <c r="AH1819" s="9"/>
      <c r="AI1819" s="10"/>
      <c r="AJ1819" s="11"/>
      <c r="AK1819" s="6">
        <f>SUMIF(AL$5:AL$35,$D1819,AN$5:AN$35)</f>
        <v>0</v>
      </c>
      <c r="AL1819" s="9"/>
      <c r="AM1819" s="10"/>
      <c r="AN1819" s="11"/>
      <c r="AO1819" s="6">
        <f>SUMIF(AP$5:AP$35,$D1819,AR$5:AR$35)</f>
        <v>0</v>
      </c>
      <c r="AP1819" s="9"/>
      <c r="AQ1819" s="10"/>
      <c r="AR1819" s="11"/>
      <c r="AS1819" s="6">
        <f>SUMIF(AT$5:AT$35,$D1819,AV$5:AV$35)</f>
        <v>0</v>
      </c>
      <c r="AT1819" s="9"/>
      <c r="AU1819" s="10"/>
      <c r="AV1819" s="11"/>
      <c r="AW1819" s="6">
        <f>SUMIF(AX$5:AX$35,$D1819,AZ$5:AZ$35)</f>
        <v>0</v>
      </c>
      <c r="AX1819" s="9"/>
      <c r="AY1819" s="10"/>
      <c r="AZ1819" s="11"/>
      <c r="BA1819" s="6">
        <f>SUMIF(BB$5:BB$35,$D1819,BD$5:BD$35)</f>
        <v>0</v>
      </c>
      <c r="BB1819" s="9"/>
      <c r="BC1819" s="10"/>
      <c r="BD1819" s="11"/>
      <c r="BE1819" s="6">
        <f>SUMIF(BF$5:BF$35,$D1819,BH$5:BH$35)</f>
        <v>0</v>
      </c>
      <c r="BF1819" s="9"/>
      <c r="BG1819" s="10"/>
      <c r="BH1819" s="11"/>
      <c r="BI1819" s="6">
        <f>SUMIF(BJ$5:BJ$35,$D1819,BL$5:BL$35)</f>
        <v>0</v>
      </c>
      <c r="BJ1819" s="9"/>
      <c r="BK1819" s="10"/>
      <c r="BL1819" s="11"/>
      <c r="BM1819" s="6">
        <f>SUMIF(BN$5:BN$35,$D1819,BP$5:BP$35)</f>
        <v>0</v>
      </c>
      <c r="BN1819" s="9"/>
      <c r="BO1819" s="10"/>
      <c r="BP1819" s="11"/>
      <c r="BQ1819" s="6">
        <f>SUMIF(BR$5:BR$35,$D1819,BT$5:BT$35)</f>
        <v>0</v>
      </c>
      <c r="BR1819" s="9"/>
      <c r="BS1819" s="10"/>
      <c r="BT1819" s="11"/>
      <c r="BU1819" s="6">
        <f>SUMIF(BV$5:BV$35,$D1819,BX$5:BX$35)</f>
        <v>0</v>
      </c>
      <c r="BV1819" s="9"/>
      <c r="BW1819" s="10"/>
      <c r="BX1819" s="11"/>
      <c r="BY1819" s="6">
        <f>SUMIF(BZ$5:BZ$35,$D1819,CB$5:CB$35)</f>
        <v>0</v>
      </c>
      <c r="BZ1819" s="9"/>
      <c r="CA1819" s="10"/>
      <c r="CB1819" s="11"/>
      <c r="CC1819" s="6">
        <f>SUMIF(CD$5:CD$35,$D1819,CF$5:CF$35)</f>
        <v>0</v>
      </c>
      <c r="CD1819" s="9"/>
      <c r="CE1819" s="10"/>
      <c r="CF1819" s="11"/>
      <c r="CG1819" s="6">
        <f>SUMIF(CH$5:CH$35,$D1819,CJ$5:CJ$35)</f>
        <v>0</v>
      </c>
      <c r="CH1819" s="9"/>
      <c r="CI1819" s="10"/>
      <c r="CJ1819" s="11"/>
      <c r="CK1819" s="6">
        <f>SUMIF(CL$5:CL$35,$D1819,CN$5:CN$35)</f>
        <v>0</v>
      </c>
      <c r="CL1819" s="9"/>
      <c r="CM1819" s="10"/>
      <c r="CN1819" s="11"/>
      <c r="CO1819" s="6">
        <f>SUMIF(CP$5:CP$35,$D1819,CR$5:CR$35)</f>
        <v>0</v>
      </c>
      <c r="CP1819" s="9"/>
      <c r="CQ1819" s="10"/>
      <c r="CR1819" s="11"/>
      <c r="CS1819" s="6">
        <f>SUMIF(CT$5:CT$35,$D1819,CV$5:CV$35)</f>
        <v>0</v>
      </c>
      <c r="CT1819" s="9"/>
      <c r="CU1819" s="10"/>
      <c r="CV1819" s="11"/>
      <c r="CW1819" s="6">
        <f>SUMIF(CX$5:CX$35,$D1819,CZ$5:CZ$35)</f>
        <v>0</v>
      </c>
      <c r="CX1819" s="9"/>
      <c r="CY1819" s="10"/>
      <c r="CZ1819" s="11"/>
      <c r="DA1819" s="6">
        <f>SUMIF(DB$5:DB$35,$D1819,DD$5:DD$35)</f>
        <v>0</v>
      </c>
      <c r="DB1819" s="9"/>
      <c r="DC1819" s="10"/>
      <c r="DD1819" s="11"/>
      <c r="DE1819" s="6">
        <f>SUMIF(DF$5:DF$35,$D1819,DH$5:DH$35)</f>
        <v>0</v>
      </c>
      <c r="DF1819" s="9"/>
      <c r="DG1819" s="10"/>
      <c r="DH1819" s="11"/>
      <c r="DI1819" s="6">
        <f>SUMIF(DJ$5:DJ$35,$D1819,DL$5:DL$35)</f>
        <v>0</v>
      </c>
      <c r="DJ1819" s="9"/>
      <c r="DK1819" s="10"/>
      <c r="DL1819" s="11"/>
      <c r="DM1819" s="6">
        <f>SUMIF(DN$5:DN$35,$D1819,DP$5:DP$35)</f>
        <v>0</v>
      </c>
      <c r="DN1819" s="9"/>
      <c r="DO1819" s="10"/>
      <c r="DP1819" s="11"/>
      <c r="DQ1819" s="6">
        <f>SUMIF(DR$5:DR$35,$D1819,DT$5:DT$35)</f>
        <v>0</v>
      </c>
      <c r="DR1819" s="9"/>
      <c r="DS1819" s="10"/>
      <c r="DT1819" s="11"/>
      <c r="DU1819" s="6">
        <f>SUMIF(DV$5:DV$35,$D1819,DX$5:DX$35)</f>
        <v>0</v>
      </c>
      <c r="DV1819" s="9"/>
      <c r="DW1819" s="10"/>
      <c r="DX1819" s="11"/>
      <c r="DY1819" s="6">
        <f>SUMIF(DZ$5:DZ$35,$D1819,EB$5:EB$35)</f>
        <v>0</v>
      </c>
      <c r="DZ1819" s="9"/>
      <c r="EA1819" s="10"/>
      <c r="EB1819" s="11"/>
      <c r="EC1819" s="6">
        <f>SUMIF(ED$5:ED$35,$D1819,EF$5:EF$35)</f>
        <v>0</v>
      </c>
      <c r="ED1819" s="9"/>
      <c r="EE1819" s="10"/>
      <c r="EF1819" s="11"/>
      <c r="EG1819" s="6">
        <f>SUMIF(EH$5:EH$35,$D1819,EJ$5:EJ$35)</f>
        <v>0</v>
      </c>
      <c r="EH1819" s="9"/>
      <c r="EI1819" s="10"/>
      <c r="EJ1819" s="11"/>
      <c r="EK1819" s="6">
        <f>SUMIF(EL$5:EL$35,$D1819,EN$5:EN$35)</f>
        <v>0</v>
      </c>
      <c r="EL1819" s="9"/>
      <c r="EM1819" s="10"/>
      <c r="EN1819" s="11"/>
      <c r="EO1819" s="6">
        <f>SUMIF(EP$5:EP$35,$D1819,ER$5:ER$35)</f>
        <v>0</v>
      </c>
      <c r="EP1819" s="9"/>
      <c r="EQ1819" s="10"/>
      <c r="ER1819" s="11"/>
      <c r="ES1819" s="6">
        <f>SUMIF(ET$5:ET$35,$D1819,EV$5:EV$35)</f>
        <v>0</v>
      </c>
      <c r="ET1819" s="9"/>
      <c r="EU1819" s="10"/>
      <c r="EV1819" s="11"/>
      <c r="EW1819" s="6">
        <f>SUMIF(EX$5:EX$35,$D1819,EZ$5:EZ$35)</f>
        <v>0</v>
      </c>
      <c r="EX1819" s="9"/>
      <c r="EY1819" s="10"/>
      <c r="EZ1819" s="11"/>
      <c r="FA1819" s="6">
        <f>SUMIF(FB$5:FB$35,$D1819,FD$5:FD$35)</f>
        <v>0</v>
      </c>
      <c r="FB1819" s="9"/>
      <c r="FC1819" s="10"/>
      <c r="FD1819" s="11"/>
      <c r="FE1819" s="6">
        <f>SUMIF(FF$5:FF$35,$D1819,FH$5:FH$35)</f>
        <v>0</v>
      </c>
      <c r="FF1819" s="9"/>
      <c r="FG1819" s="10"/>
      <c r="FH1819" s="11"/>
      <c r="FI1819" s="6">
        <f>SUMIF(FJ$5:FJ$35,$D1819,FL$5:FL$35)</f>
        <v>0</v>
      </c>
      <c r="FJ1819" s="9"/>
      <c r="FK1819" s="10"/>
      <c r="FL1819" s="11"/>
      <c r="FM1819" s="6">
        <f>SUMIF(FN$5:FN$35,$D1819,FP$5:FP$35)</f>
        <v>0</v>
      </c>
      <c r="FN1819" s="9"/>
      <c r="FO1819" s="10"/>
      <c r="FP1819" s="11"/>
      <c r="FQ1819" s="6">
        <f>SUMIF(FR$5:FR$35,$D1819,FT$5:FT$35)</f>
        <v>0</v>
      </c>
      <c r="FR1819" s="9"/>
      <c r="FS1819" s="10"/>
      <c r="FT1819" s="11"/>
      <c r="FU1819" s="6">
        <f>SUMIF(FV$5:FV$35,$D1819,FX$5:FX$35)</f>
        <v>0</v>
      </c>
      <c r="FV1819" s="9"/>
      <c r="FW1819" s="10"/>
      <c r="FX1819" s="11"/>
      <c r="FY1819" s="6">
        <f>SUMIF(FZ$5:FZ$35,$D1819,GB$5:GB$35)</f>
        <v>0</v>
      </c>
      <c r="FZ1819" s="9"/>
      <c r="GA1819" s="10"/>
      <c r="GB1819" s="11"/>
      <c r="GC1819" s="6">
        <f>SUMIF(GD$5:GD$35,$D1819,GF$5:GF$35)</f>
        <v>0</v>
      </c>
      <c r="GD1819" s="9"/>
      <c r="GE1819" s="10"/>
      <c r="GF1819" s="11"/>
      <c r="GG1819" s="6">
        <f>SUMIF(GH$5:GH$35,$D1819,GJ$5:GJ$35)</f>
        <v>0</v>
      </c>
      <c r="GH1819" s="9"/>
      <c r="GI1819" s="10"/>
      <c r="GJ1819" s="11"/>
      <c r="GK1819" s="6">
        <f>SUMIF(GL$5:GL$35,$D1819,GN$5:GN$35)</f>
        <v>0</v>
      </c>
      <c r="GL1819" s="9"/>
      <c r="GM1819" s="10"/>
      <c r="GN1819" s="11"/>
      <c r="GO1819" s="6">
        <f>SUMIF(GP$5:GP$35,$D1819,GR$5:GR$35)</f>
        <v>0</v>
      </c>
      <c r="GP1819" s="9"/>
      <c r="GQ1819" s="10"/>
      <c r="GR1819" s="11"/>
      <c r="GS1819" s="6">
        <f>SUMIF(GT$5:GT$35,$D1819,GV$5:GV$35)</f>
        <v>0</v>
      </c>
      <c r="GT1819" s="9"/>
      <c r="GU1819" s="10"/>
      <c r="GV1819" s="20"/>
      <c r="GW1819" s="19">
        <f t="shared" si="41"/>
        <v>0</v>
      </c>
      <c r="GX1819" s="472">
        <f>SUM(GW1819:GW1830)</f>
        <v>0</v>
      </c>
      <c r="GY1819" s="473">
        <f>D1819</f>
        <v>0</v>
      </c>
    </row>
    <row r="1820" spans="1:207">
      <c r="A1820" s="47" t="s">
        <v>76</v>
      </c>
      <c r="B1820" s="146"/>
      <c r="C1820" s="91"/>
      <c r="D1820" s="189"/>
      <c r="E1820" s="6">
        <f>SUMIF(F$36:F$66,$D1820,H$36:H$66)</f>
        <v>0</v>
      </c>
      <c r="F1820" s="9"/>
      <c r="G1820" s="10"/>
      <c r="H1820" s="11"/>
      <c r="I1820" s="6">
        <f>SUMIF(J$36:J$66,$D1820,L$36:L$66)</f>
        <v>0</v>
      </c>
      <c r="J1820" s="9"/>
      <c r="K1820" s="10"/>
      <c r="L1820" s="11"/>
      <c r="M1820" s="6">
        <f>SUMIF(N$36:N$66,$D1820,P$36:P$66)</f>
        <v>0</v>
      </c>
      <c r="N1820" s="9"/>
      <c r="O1820" s="10"/>
      <c r="P1820" s="11"/>
      <c r="Q1820" s="6">
        <f>SUMIF(R$36:R$66,$D1820,T$36:T$66)</f>
        <v>0</v>
      </c>
      <c r="R1820" s="9"/>
      <c r="S1820" s="10"/>
      <c r="T1820" s="11"/>
      <c r="U1820" s="6">
        <f>SUMIF(V$36:V$66,$D1820,X$36:X$66)</f>
        <v>0</v>
      </c>
      <c r="V1820" s="9"/>
      <c r="W1820" s="10"/>
      <c r="X1820" s="11"/>
      <c r="Y1820" s="6">
        <f>SUMIF(Z$36:Z$66,$D1820,AB$36:AB$66)</f>
        <v>0</v>
      </c>
      <c r="Z1820" s="9"/>
      <c r="AA1820" s="10"/>
      <c r="AB1820" s="11"/>
      <c r="AC1820" s="6">
        <f>SUMIF(AD$36:AD$66,$D1820,AF$36:AF$66)</f>
        <v>0</v>
      </c>
      <c r="AD1820" s="9"/>
      <c r="AE1820" s="10"/>
      <c r="AF1820" s="11"/>
      <c r="AG1820" s="6">
        <f>SUMIF(AH$36:AH$66,$D1820,AJ$36:AJ$66)</f>
        <v>0</v>
      </c>
      <c r="AH1820" s="9"/>
      <c r="AI1820" s="10"/>
      <c r="AJ1820" s="11"/>
      <c r="AK1820" s="6">
        <f>SUMIF(AL$36:AL$66,$D1820,AN$36:AN$66)</f>
        <v>0</v>
      </c>
      <c r="AL1820" s="9"/>
      <c r="AM1820" s="10"/>
      <c r="AN1820" s="11"/>
      <c r="AO1820" s="6">
        <f>SUMIF(AP$36:AP$66,$D1820,AR$36:AR$66)</f>
        <v>0</v>
      </c>
      <c r="AP1820" s="9"/>
      <c r="AQ1820" s="10"/>
      <c r="AR1820" s="11"/>
      <c r="AS1820" s="6">
        <f>SUMIF(AT$36:AT$66,$D1820,AV$36:AV$66)</f>
        <v>0</v>
      </c>
      <c r="AT1820" s="9"/>
      <c r="AU1820" s="10"/>
      <c r="AV1820" s="11"/>
      <c r="AW1820" s="6">
        <f>SUMIF(AX$36:AX$66,$D1820,AZ$36:AZ$66)</f>
        <v>0</v>
      </c>
      <c r="AX1820" s="9"/>
      <c r="AY1820" s="10"/>
      <c r="AZ1820" s="11"/>
      <c r="BA1820" s="6">
        <f>SUMIF(BB$36:BB$66,$D1820,BD$36:BD$66)</f>
        <v>0</v>
      </c>
      <c r="BB1820" s="9"/>
      <c r="BC1820" s="10"/>
      <c r="BD1820" s="11"/>
      <c r="BE1820" s="6">
        <f>SUMIF(BF$36:BF$66,$D1820,BH$36:BH$66)</f>
        <v>0</v>
      </c>
      <c r="BF1820" s="9"/>
      <c r="BG1820" s="10"/>
      <c r="BH1820" s="11"/>
      <c r="BI1820" s="6">
        <f>SUMIF(BJ$36:BJ$66,$D1820,BL$36:BL$66)</f>
        <v>0</v>
      </c>
      <c r="BJ1820" s="9"/>
      <c r="BK1820" s="10"/>
      <c r="BL1820" s="11"/>
      <c r="BM1820" s="6">
        <f>SUMIF(BN$36:BN$66,$D1820,BP$36:BP$66)</f>
        <v>0</v>
      </c>
      <c r="BN1820" s="9"/>
      <c r="BO1820" s="10"/>
      <c r="BP1820" s="11"/>
      <c r="BQ1820" s="6">
        <f>SUMIF(BR$36:BR$66,$D1820,BT$36:BT$66)</f>
        <v>0</v>
      </c>
      <c r="BR1820" s="9"/>
      <c r="BS1820" s="10"/>
      <c r="BT1820" s="11"/>
      <c r="BU1820" s="6">
        <f>SUMIF(BV$36:BV$66,$D1820,BX$36:BX$66)</f>
        <v>0</v>
      </c>
      <c r="BV1820" s="9"/>
      <c r="BW1820" s="10"/>
      <c r="BX1820" s="11"/>
      <c r="BY1820" s="6">
        <f>SUMIF(BZ$36:BZ$66,$D1820,CB$36:CB$66)</f>
        <v>0</v>
      </c>
      <c r="BZ1820" s="9"/>
      <c r="CA1820" s="10"/>
      <c r="CB1820" s="11"/>
      <c r="CC1820" s="6">
        <f>SUMIF(CD$36:CD$66,$D1820,CF$36:CF$66)</f>
        <v>0</v>
      </c>
      <c r="CD1820" s="9"/>
      <c r="CE1820" s="10"/>
      <c r="CF1820" s="11"/>
      <c r="CG1820" s="6">
        <f>SUMIF(CH$36:CH$66,$D1820,CJ$36:CJ$66)</f>
        <v>0</v>
      </c>
      <c r="CH1820" s="9"/>
      <c r="CI1820" s="10"/>
      <c r="CJ1820" s="11"/>
      <c r="CK1820" s="6">
        <f>SUMIF(CL$36:CL$66,$D1820,CN$36:CN$66)</f>
        <v>0</v>
      </c>
      <c r="CL1820" s="9"/>
      <c r="CM1820" s="10"/>
      <c r="CN1820" s="11"/>
      <c r="CO1820" s="6">
        <f>SUMIF(CP$36:CP$66,$D1820,CR$36:CR$66)</f>
        <v>0</v>
      </c>
      <c r="CP1820" s="9"/>
      <c r="CQ1820" s="10"/>
      <c r="CR1820" s="11"/>
      <c r="CS1820" s="6">
        <f>SUMIF(CT$36:CT$66,$D1820,CV$36:CV$66)</f>
        <v>0</v>
      </c>
      <c r="CT1820" s="9"/>
      <c r="CU1820" s="10"/>
      <c r="CV1820" s="11"/>
      <c r="CW1820" s="6">
        <f>SUMIF(CX$36:CX$66,$D1820,CZ$36:CZ$66)</f>
        <v>0</v>
      </c>
      <c r="CX1820" s="9"/>
      <c r="CY1820" s="10"/>
      <c r="CZ1820" s="11"/>
      <c r="DA1820" s="6">
        <f>SUMIF(DB$36:DB$66,$D1820,DD$36:DD$66)</f>
        <v>0</v>
      </c>
      <c r="DB1820" s="9"/>
      <c r="DC1820" s="10"/>
      <c r="DD1820" s="11"/>
      <c r="DE1820" s="6">
        <f>SUMIF(DF$36:DF$66,$D1820,DH$36:DH$66)</f>
        <v>0</v>
      </c>
      <c r="DF1820" s="9"/>
      <c r="DG1820" s="10"/>
      <c r="DH1820" s="11"/>
      <c r="DI1820" s="6">
        <f>SUMIF(DJ$36:DJ$66,$D1820,DL$36:DL$66)</f>
        <v>0</v>
      </c>
      <c r="DJ1820" s="9"/>
      <c r="DK1820" s="10"/>
      <c r="DL1820" s="11"/>
      <c r="DM1820" s="6">
        <f>SUMIF(DN$36:DN$66,$D1820,DP$36:DP$66)</f>
        <v>0</v>
      </c>
      <c r="DN1820" s="9"/>
      <c r="DO1820" s="10"/>
      <c r="DP1820" s="11"/>
      <c r="DQ1820" s="6">
        <f>SUMIF(DR$36:DR$66,$D1820,DT$36:DT$66)</f>
        <v>0</v>
      </c>
      <c r="DR1820" s="9"/>
      <c r="DS1820" s="10"/>
      <c r="DT1820" s="11"/>
      <c r="DU1820" s="6">
        <f>SUMIF(DV$36:DV$66,$D1820,DX$36:DX$66)</f>
        <v>0</v>
      </c>
      <c r="DV1820" s="9"/>
      <c r="DW1820" s="10"/>
      <c r="DX1820" s="11"/>
      <c r="DY1820" s="6">
        <f>SUMIF(DZ$36:DZ$66,$D1820,EB$36:EB$66)</f>
        <v>0</v>
      </c>
      <c r="DZ1820" s="9"/>
      <c r="EA1820" s="10"/>
      <c r="EB1820" s="11"/>
      <c r="EC1820" s="6">
        <f>SUMIF(ED$36:ED$66,$D1820,EF$36:EF$66)</f>
        <v>0</v>
      </c>
      <c r="ED1820" s="9"/>
      <c r="EE1820" s="10"/>
      <c r="EF1820" s="11"/>
      <c r="EG1820" s="6">
        <f>SUMIF(EH$36:EH$66,$D1820,EJ$36:EJ$66)</f>
        <v>0</v>
      </c>
      <c r="EH1820" s="9"/>
      <c r="EI1820" s="10"/>
      <c r="EJ1820" s="11"/>
      <c r="EK1820" s="6">
        <f>SUMIF(EL$36:EL$66,$D1820,EN$36:EN$66)</f>
        <v>0</v>
      </c>
      <c r="EL1820" s="9"/>
      <c r="EM1820" s="10"/>
      <c r="EN1820" s="11"/>
      <c r="EO1820" s="6">
        <f>SUMIF(EP$36:EP$66,$D1820,ER$36:ER$66)</f>
        <v>0</v>
      </c>
      <c r="EP1820" s="9"/>
      <c r="EQ1820" s="10"/>
      <c r="ER1820" s="11"/>
      <c r="ES1820" s="6">
        <f>SUMIF(ET$36:ET$66,$D1820,EV$36:EV$66)</f>
        <v>0</v>
      </c>
      <c r="ET1820" s="9"/>
      <c r="EU1820" s="10"/>
      <c r="EV1820" s="11"/>
      <c r="EW1820" s="6">
        <f>SUMIF(EX$36:EX$66,$D1820,EZ$36:EZ$66)</f>
        <v>0</v>
      </c>
      <c r="EX1820" s="9"/>
      <c r="EY1820" s="10"/>
      <c r="EZ1820" s="11"/>
      <c r="FA1820" s="6">
        <f>SUMIF(FB$36:FB$66,$D1820,FD$36:FD$66)</f>
        <v>0</v>
      </c>
      <c r="FB1820" s="9"/>
      <c r="FC1820" s="10"/>
      <c r="FD1820" s="11"/>
      <c r="FE1820" s="6">
        <f>SUMIF(FF$36:FF$66,$D1820,FH$36:FH$66)</f>
        <v>0</v>
      </c>
      <c r="FF1820" s="9"/>
      <c r="FG1820" s="10"/>
      <c r="FH1820" s="11"/>
      <c r="FI1820" s="6">
        <f>SUMIF(FJ$36:FJ$66,$D1820,FL$36:FL$66)</f>
        <v>0</v>
      </c>
      <c r="FJ1820" s="9"/>
      <c r="FK1820" s="10"/>
      <c r="FL1820" s="11"/>
      <c r="FM1820" s="6">
        <f>SUMIF(FN$36:FN$66,$D1820,FP$36:FP$66)</f>
        <v>0</v>
      </c>
      <c r="FN1820" s="9"/>
      <c r="FO1820" s="10"/>
      <c r="FP1820" s="11"/>
      <c r="FQ1820" s="6">
        <f>SUMIF(FR$36:FR$66,$D1820,FT$36:FT$66)</f>
        <v>0</v>
      </c>
      <c r="FR1820" s="9"/>
      <c r="FS1820" s="10"/>
      <c r="FT1820" s="11"/>
      <c r="FU1820" s="6">
        <f>SUMIF(FV$36:FV$66,$D1820,FX$36:FX$66)</f>
        <v>0</v>
      </c>
      <c r="FV1820" s="9"/>
      <c r="FW1820" s="10"/>
      <c r="FX1820" s="11"/>
      <c r="FY1820" s="6">
        <f>SUMIF(FZ$36:FZ$66,$D1820,GB$36:GB$66)</f>
        <v>0</v>
      </c>
      <c r="FZ1820" s="9"/>
      <c r="GA1820" s="10"/>
      <c r="GB1820" s="11"/>
      <c r="GC1820" s="6">
        <f>SUMIF(GD$36:GD$66,$D1820,GF$36:GF$66)</f>
        <v>0</v>
      </c>
      <c r="GD1820" s="9"/>
      <c r="GE1820" s="10"/>
      <c r="GF1820" s="11"/>
      <c r="GG1820" s="6">
        <f>SUMIF(GH$36:GH$66,$D1820,GJ$36:GJ$66)</f>
        <v>0</v>
      </c>
      <c r="GH1820" s="9"/>
      <c r="GI1820" s="10"/>
      <c r="GJ1820" s="11"/>
      <c r="GK1820" s="6">
        <f>SUMIF(GL$36:GL$66,$D1820,GN$36:GN$66)</f>
        <v>0</v>
      </c>
      <c r="GL1820" s="9"/>
      <c r="GM1820" s="10"/>
      <c r="GN1820" s="11"/>
      <c r="GO1820" s="6">
        <f>SUMIF(GP$36:GP$66,$D1820,GR$36:GR$66)</f>
        <v>0</v>
      </c>
      <c r="GP1820" s="9"/>
      <c r="GQ1820" s="10"/>
      <c r="GR1820" s="11"/>
      <c r="GS1820" s="6">
        <f>SUMIF(GT$36:GT$66,$D1820,GV$36:GV$66)</f>
        <v>0</v>
      </c>
      <c r="GT1820" s="9"/>
      <c r="GU1820" s="10"/>
      <c r="GV1820" s="20"/>
      <c r="GW1820" s="19">
        <f t="shared" si="41"/>
        <v>0</v>
      </c>
      <c r="GX1820" s="472"/>
      <c r="GY1820" s="473"/>
    </row>
    <row r="1821" spans="1:207">
      <c r="A1821" s="47" t="s">
        <v>77</v>
      </c>
      <c r="B1821" s="146"/>
      <c r="C1821" s="91"/>
      <c r="D1821" s="189"/>
      <c r="E1821" s="6">
        <f>SUMIF(F$67:F$97,$D1821,H$67:H$97)</f>
        <v>0</v>
      </c>
      <c r="F1821" s="9"/>
      <c r="G1821" s="10"/>
      <c r="H1821" s="11"/>
      <c r="I1821" s="6">
        <f>SUMIF(J$67:J$97,$D1821,L$67:L$97)</f>
        <v>0</v>
      </c>
      <c r="J1821" s="9"/>
      <c r="K1821" s="10"/>
      <c r="L1821" s="11"/>
      <c r="M1821" s="6">
        <f>SUMIF(N$67:N$97,$D1821,P$67:P$97)</f>
        <v>0</v>
      </c>
      <c r="N1821" s="9"/>
      <c r="O1821" s="10"/>
      <c r="P1821" s="11"/>
      <c r="Q1821" s="6">
        <f>SUMIF(R$67:R$97,$D1821,T$67:T$97)</f>
        <v>0</v>
      </c>
      <c r="R1821" s="9"/>
      <c r="S1821" s="10"/>
      <c r="T1821" s="11"/>
      <c r="U1821" s="6">
        <f>SUMIF(V$67:V$97,$D1821,X$67:X$97)</f>
        <v>0</v>
      </c>
      <c r="V1821" s="9"/>
      <c r="W1821" s="10"/>
      <c r="X1821" s="11"/>
      <c r="Y1821" s="6">
        <f>SUMIF(Z$67:Z$97,$D1821,AB$67:AB$97)</f>
        <v>0</v>
      </c>
      <c r="Z1821" s="9"/>
      <c r="AA1821" s="10"/>
      <c r="AB1821" s="11"/>
      <c r="AC1821" s="6">
        <f>SUMIF(AD$67:AD$97,$D1821,AF$67:AF$97)</f>
        <v>0</v>
      </c>
      <c r="AD1821" s="9"/>
      <c r="AE1821" s="10"/>
      <c r="AF1821" s="11"/>
      <c r="AG1821" s="6">
        <f>SUMIF(AH$67:AH$97,$D1821,AJ$67:AJ$97)</f>
        <v>0</v>
      </c>
      <c r="AH1821" s="9"/>
      <c r="AI1821" s="10"/>
      <c r="AJ1821" s="11"/>
      <c r="AK1821" s="6">
        <f>SUMIF(AL$67:AL$97,$D1821,AN$67:AN$97)</f>
        <v>0</v>
      </c>
      <c r="AL1821" s="9"/>
      <c r="AM1821" s="10"/>
      <c r="AN1821" s="11"/>
      <c r="AO1821" s="6">
        <f>SUMIF(AP$67:AP$97,$D1821,AR$67:AR$97)</f>
        <v>0</v>
      </c>
      <c r="AP1821" s="9"/>
      <c r="AQ1821" s="10"/>
      <c r="AR1821" s="11"/>
      <c r="AS1821" s="6">
        <f>SUMIF(AT$67:AT$97,$D1821,AV$67:AV$97)</f>
        <v>0</v>
      </c>
      <c r="AT1821" s="9"/>
      <c r="AU1821" s="10"/>
      <c r="AV1821" s="11"/>
      <c r="AW1821" s="6">
        <f>SUMIF(AX$67:AX$97,$D1821,AZ$67:AZ$97)</f>
        <v>0</v>
      </c>
      <c r="AX1821" s="9"/>
      <c r="AY1821" s="10"/>
      <c r="AZ1821" s="11"/>
      <c r="BA1821" s="6">
        <f>SUMIF(BB$67:BB$97,$D1821,BD$67:BD$97)</f>
        <v>0</v>
      </c>
      <c r="BB1821" s="9"/>
      <c r="BC1821" s="10"/>
      <c r="BD1821" s="11"/>
      <c r="BE1821" s="6">
        <f>SUMIF(BF$67:BF$97,$D1821,BH$67:BH$97)</f>
        <v>0</v>
      </c>
      <c r="BF1821" s="9"/>
      <c r="BG1821" s="10"/>
      <c r="BH1821" s="11"/>
      <c r="BI1821" s="6">
        <f>SUMIF(BJ$67:BJ$97,$D1821,BL$67:BL$97)</f>
        <v>0</v>
      </c>
      <c r="BJ1821" s="9"/>
      <c r="BK1821" s="10"/>
      <c r="BL1821" s="11"/>
      <c r="BM1821" s="6">
        <f>SUMIF(BN$67:BN$97,$D1821,BP$67:BP$97)</f>
        <v>0</v>
      </c>
      <c r="BN1821" s="9"/>
      <c r="BO1821" s="10"/>
      <c r="BP1821" s="11"/>
      <c r="BQ1821" s="6">
        <f>SUMIF(BR$67:BR$97,$D1821,BT$67:BT$97)</f>
        <v>0</v>
      </c>
      <c r="BR1821" s="9"/>
      <c r="BS1821" s="10"/>
      <c r="BT1821" s="11"/>
      <c r="BU1821" s="6">
        <f>SUMIF(BV$67:BV$97,$D1821,BX$67:BX$97)</f>
        <v>0</v>
      </c>
      <c r="BV1821" s="9"/>
      <c r="BW1821" s="10"/>
      <c r="BX1821" s="11"/>
      <c r="BY1821" s="6">
        <f>SUMIF(BZ$67:BZ$97,$D1821,CB$67:CB$97)</f>
        <v>0</v>
      </c>
      <c r="BZ1821" s="9"/>
      <c r="CA1821" s="10"/>
      <c r="CB1821" s="11"/>
      <c r="CC1821" s="6">
        <f>SUMIF(CD$67:CD$97,$D1821,CF$67:CF$97)</f>
        <v>0</v>
      </c>
      <c r="CD1821" s="9"/>
      <c r="CE1821" s="10"/>
      <c r="CF1821" s="11"/>
      <c r="CG1821" s="6">
        <f>SUMIF(CH$67:CH$97,$D1821,CJ$67:CJ$97)</f>
        <v>0</v>
      </c>
      <c r="CH1821" s="9"/>
      <c r="CI1821" s="10"/>
      <c r="CJ1821" s="11"/>
      <c r="CK1821" s="6">
        <f>SUMIF(CL$67:CL$97,$D1821,CN$67:CN$97)</f>
        <v>0</v>
      </c>
      <c r="CL1821" s="9"/>
      <c r="CM1821" s="10"/>
      <c r="CN1821" s="11"/>
      <c r="CO1821" s="6">
        <f>SUMIF(CP$67:CP$97,$D1821,CR$67:CR$97)</f>
        <v>0</v>
      </c>
      <c r="CP1821" s="9"/>
      <c r="CQ1821" s="10"/>
      <c r="CR1821" s="11"/>
      <c r="CS1821" s="6">
        <f>SUMIF(CT$67:CT$97,$D1821,CV$67:CV$97)</f>
        <v>0</v>
      </c>
      <c r="CT1821" s="9"/>
      <c r="CU1821" s="10"/>
      <c r="CV1821" s="11"/>
      <c r="CW1821" s="6">
        <f>SUMIF(CX$67:CX$97,$D1821,CZ$67:CZ$97)</f>
        <v>0</v>
      </c>
      <c r="CX1821" s="9"/>
      <c r="CY1821" s="10"/>
      <c r="CZ1821" s="11"/>
      <c r="DA1821" s="6">
        <f>SUMIF(DB$67:DB$97,$D1821,DD$67:DD$97)</f>
        <v>0</v>
      </c>
      <c r="DB1821" s="9"/>
      <c r="DC1821" s="10"/>
      <c r="DD1821" s="11"/>
      <c r="DE1821" s="6">
        <f>SUMIF(DF$67:DF$97,$D1821,DH$67:DH$97)</f>
        <v>0</v>
      </c>
      <c r="DF1821" s="9"/>
      <c r="DG1821" s="10"/>
      <c r="DH1821" s="11"/>
      <c r="DI1821" s="6">
        <f>SUMIF(DJ$67:DJ$97,$D1821,DL$67:DL$97)</f>
        <v>0</v>
      </c>
      <c r="DJ1821" s="9"/>
      <c r="DK1821" s="10"/>
      <c r="DL1821" s="11"/>
      <c r="DM1821" s="6">
        <f>SUMIF(DN$67:DN$97,$D1821,DP$67:DP$97)</f>
        <v>0</v>
      </c>
      <c r="DN1821" s="9"/>
      <c r="DO1821" s="10"/>
      <c r="DP1821" s="11"/>
      <c r="DQ1821" s="6">
        <f>SUMIF(DR$67:DR$97,$D1821,DT$67:DT$97)</f>
        <v>0</v>
      </c>
      <c r="DR1821" s="9"/>
      <c r="DS1821" s="10"/>
      <c r="DT1821" s="11"/>
      <c r="DU1821" s="6">
        <f>SUMIF(DV$67:DV$97,$D1821,DX$67:DX$97)</f>
        <v>0</v>
      </c>
      <c r="DV1821" s="9"/>
      <c r="DW1821" s="10"/>
      <c r="DX1821" s="11"/>
      <c r="DY1821" s="6">
        <f>SUMIF(DZ$67:DZ$97,$D1821,EB$67:EB$97)</f>
        <v>0</v>
      </c>
      <c r="DZ1821" s="9"/>
      <c r="EA1821" s="10"/>
      <c r="EB1821" s="11"/>
      <c r="EC1821" s="6">
        <f>SUMIF(ED$67:ED$97,$D1821,EF$67:EF$97)</f>
        <v>0</v>
      </c>
      <c r="ED1821" s="9"/>
      <c r="EE1821" s="10"/>
      <c r="EF1821" s="11"/>
      <c r="EG1821" s="6">
        <f>SUMIF(EH$67:EH$97,$D1821,EJ$67:EJ$97)</f>
        <v>0</v>
      </c>
      <c r="EH1821" s="9"/>
      <c r="EI1821" s="10"/>
      <c r="EJ1821" s="11"/>
      <c r="EK1821" s="6">
        <f>SUMIF(EL$67:EL$97,$D1821,EN$67:EN$97)</f>
        <v>0</v>
      </c>
      <c r="EL1821" s="9"/>
      <c r="EM1821" s="10"/>
      <c r="EN1821" s="11"/>
      <c r="EO1821" s="6">
        <f>SUMIF(EP$67:EP$97,$D1821,ER$67:ER$97)</f>
        <v>0</v>
      </c>
      <c r="EP1821" s="9"/>
      <c r="EQ1821" s="10"/>
      <c r="ER1821" s="11"/>
      <c r="ES1821" s="6">
        <f>SUMIF(ET$67:ET$97,$D1821,EV$67:EV$97)</f>
        <v>0</v>
      </c>
      <c r="ET1821" s="9"/>
      <c r="EU1821" s="10"/>
      <c r="EV1821" s="11"/>
      <c r="EW1821" s="6">
        <f>SUMIF(EX$67:EX$97,$D1821,EZ$67:EZ$97)</f>
        <v>0</v>
      </c>
      <c r="EX1821" s="9"/>
      <c r="EY1821" s="10"/>
      <c r="EZ1821" s="11"/>
      <c r="FA1821" s="6">
        <f>SUMIF(FB$67:FB$97,$D1821,FD$67:FD$97)</f>
        <v>0</v>
      </c>
      <c r="FB1821" s="9"/>
      <c r="FC1821" s="10"/>
      <c r="FD1821" s="11"/>
      <c r="FE1821" s="6">
        <f>SUMIF(FF$67:FF$97,$D1821,FH$67:FH$97)</f>
        <v>0</v>
      </c>
      <c r="FF1821" s="9"/>
      <c r="FG1821" s="10"/>
      <c r="FH1821" s="11"/>
      <c r="FI1821" s="6">
        <f>SUMIF(FJ$67:FJ$97,$D1821,FL$67:FL$97)</f>
        <v>0</v>
      </c>
      <c r="FJ1821" s="9"/>
      <c r="FK1821" s="10"/>
      <c r="FL1821" s="11"/>
      <c r="FM1821" s="6">
        <f>SUMIF(FN$67:FN$97,$D1821,FP$67:FP$97)</f>
        <v>0</v>
      </c>
      <c r="FN1821" s="9"/>
      <c r="FO1821" s="10"/>
      <c r="FP1821" s="11"/>
      <c r="FQ1821" s="6">
        <f>SUMIF(FR$67:FR$97,$D1821,FT$67:FT$97)</f>
        <v>0</v>
      </c>
      <c r="FR1821" s="9"/>
      <c r="FS1821" s="10"/>
      <c r="FT1821" s="11"/>
      <c r="FU1821" s="6">
        <f>SUMIF(FV$67:FV$97,$D1821,FX$67:FX$97)</f>
        <v>0</v>
      </c>
      <c r="FV1821" s="9"/>
      <c r="FW1821" s="10"/>
      <c r="FX1821" s="11"/>
      <c r="FY1821" s="6">
        <f>SUMIF(FZ$67:FZ$97,$D1821,GB$67:GB$97)</f>
        <v>0</v>
      </c>
      <c r="FZ1821" s="9"/>
      <c r="GA1821" s="10"/>
      <c r="GB1821" s="11"/>
      <c r="GC1821" s="6">
        <f>SUMIF(GD$67:GD$97,$D1821,GF$67:GF$97)</f>
        <v>0</v>
      </c>
      <c r="GD1821" s="9"/>
      <c r="GE1821" s="10"/>
      <c r="GF1821" s="11"/>
      <c r="GG1821" s="6">
        <f>SUMIF(GH$67:GH$97,$D1821,GJ$67:GJ$97)</f>
        <v>0</v>
      </c>
      <c r="GH1821" s="9"/>
      <c r="GI1821" s="10"/>
      <c r="GJ1821" s="11"/>
      <c r="GK1821" s="6">
        <f>SUMIF(GL$67:GL$97,$D1821,GN$67:GN$97)</f>
        <v>0</v>
      </c>
      <c r="GL1821" s="9"/>
      <c r="GM1821" s="10"/>
      <c r="GN1821" s="11"/>
      <c r="GO1821" s="6">
        <f>SUMIF(GP$67:GP$97,$D1821,GR$67:GR$97)</f>
        <v>0</v>
      </c>
      <c r="GP1821" s="9"/>
      <c r="GQ1821" s="10"/>
      <c r="GR1821" s="11"/>
      <c r="GS1821" s="6">
        <f>SUMIF(GT$67:GT$97,$D1821,GV$67:GV$97)</f>
        <v>0</v>
      </c>
      <c r="GT1821" s="9"/>
      <c r="GU1821" s="10"/>
      <c r="GV1821" s="20"/>
      <c r="GW1821" s="19">
        <f t="shared" si="41"/>
        <v>0</v>
      </c>
      <c r="GX1821" s="472"/>
      <c r="GY1821" s="473"/>
    </row>
    <row r="1822" spans="1:207">
      <c r="A1822" s="47" t="s">
        <v>78</v>
      </c>
      <c r="B1822" s="146"/>
      <c r="C1822" s="91"/>
      <c r="D1822" s="189"/>
      <c r="E1822" s="6">
        <f>SUMIF(F$98:F$128,$D1822,H$98:H$128)</f>
        <v>0</v>
      </c>
      <c r="F1822" s="9"/>
      <c r="G1822" s="10"/>
      <c r="H1822" s="11"/>
      <c r="I1822" s="6">
        <f>SUMIF(J$98:J$128,$D1822,L$98:L$128)</f>
        <v>0</v>
      </c>
      <c r="J1822" s="9"/>
      <c r="K1822" s="10"/>
      <c r="L1822" s="11"/>
      <c r="M1822" s="6">
        <f>SUMIF(N$98:N$128,$D1822,P$98:P$128)</f>
        <v>0</v>
      </c>
      <c r="N1822" s="9"/>
      <c r="O1822" s="10"/>
      <c r="P1822" s="11"/>
      <c r="Q1822" s="6">
        <f>SUMIF(R$98:R$128,$D1822,T$98:T$128)</f>
        <v>0</v>
      </c>
      <c r="R1822" s="9"/>
      <c r="S1822" s="10"/>
      <c r="T1822" s="11"/>
      <c r="U1822" s="6">
        <f>SUMIF(V$98:V$128,$D1822,X$98:X$128)</f>
        <v>0</v>
      </c>
      <c r="V1822" s="9"/>
      <c r="W1822" s="10"/>
      <c r="X1822" s="11"/>
      <c r="Y1822" s="6">
        <f>SUMIF(Z$98:Z$128,$D1822,AB$98:AB$128)</f>
        <v>0</v>
      </c>
      <c r="Z1822" s="9"/>
      <c r="AA1822" s="10"/>
      <c r="AB1822" s="11"/>
      <c r="AC1822" s="6">
        <f>SUMIF(AD$98:AD$128,$D1822,AF$98:AF$128)</f>
        <v>0</v>
      </c>
      <c r="AD1822" s="9"/>
      <c r="AE1822" s="10"/>
      <c r="AF1822" s="11"/>
      <c r="AG1822" s="6">
        <f>SUMIF(AH$98:AH$128,$D1822,AJ$98:AJ$128)</f>
        <v>0</v>
      </c>
      <c r="AH1822" s="9"/>
      <c r="AI1822" s="10"/>
      <c r="AJ1822" s="11"/>
      <c r="AK1822" s="6">
        <f>SUMIF(AL$98:AL$128,$D1822,AN$98:AN$128)</f>
        <v>0</v>
      </c>
      <c r="AL1822" s="9"/>
      <c r="AM1822" s="10"/>
      <c r="AN1822" s="11"/>
      <c r="AO1822" s="6">
        <f>SUMIF(AP$98:AP$128,$D1822,AR$98:AR$128)</f>
        <v>0</v>
      </c>
      <c r="AP1822" s="9"/>
      <c r="AQ1822" s="10"/>
      <c r="AR1822" s="11"/>
      <c r="AS1822" s="6">
        <f>SUMIF(AT$98:AT$128,$D1822,AV$98:AV$128)</f>
        <v>0</v>
      </c>
      <c r="AT1822" s="9"/>
      <c r="AU1822" s="10"/>
      <c r="AV1822" s="11"/>
      <c r="AW1822" s="6">
        <f>SUMIF(AX$98:AX$128,$D1822,AZ$98:AZ$128)</f>
        <v>0</v>
      </c>
      <c r="AX1822" s="9"/>
      <c r="AY1822" s="10"/>
      <c r="AZ1822" s="11"/>
      <c r="BA1822" s="6">
        <f>SUMIF(BB$98:BB$128,$D1822,BD$98:BD$128)</f>
        <v>0</v>
      </c>
      <c r="BB1822" s="9"/>
      <c r="BC1822" s="10"/>
      <c r="BD1822" s="11"/>
      <c r="BE1822" s="6">
        <f>SUMIF(BF$98:BF$128,$D1822,BH$98:BH$128)</f>
        <v>0</v>
      </c>
      <c r="BF1822" s="9"/>
      <c r="BG1822" s="10"/>
      <c r="BH1822" s="11"/>
      <c r="BI1822" s="6">
        <f>SUMIF(BJ$98:BJ$128,$D1822,BL$98:BL$128)</f>
        <v>0</v>
      </c>
      <c r="BJ1822" s="9"/>
      <c r="BK1822" s="10"/>
      <c r="BL1822" s="11"/>
      <c r="BM1822" s="6">
        <f>SUMIF(BN$98:BN$128,$D1822,BP$98:BP$128)</f>
        <v>0</v>
      </c>
      <c r="BN1822" s="9"/>
      <c r="BO1822" s="10"/>
      <c r="BP1822" s="11"/>
      <c r="BQ1822" s="6">
        <f>SUMIF(BR$98:BR$128,$D1822,BT$98:BT$128)</f>
        <v>0</v>
      </c>
      <c r="BR1822" s="9"/>
      <c r="BS1822" s="10"/>
      <c r="BT1822" s="11"/>
      <c r="BU1822" s="6">
        <f>SUMIF(BV$98:BV$128,$D1822,BX$98:BX$128)</f>
        <v>0</v>
      </c>
      <c r="BV1822" s="9"/>
      <c r="BW1822" s="10"/>
      <c r="BX1822" s="11"/>
      <c r="BY1822" s="6">
        <f>SUMIF(BZ$98:BZ$128,$D1822,CB$98:CB$128)</f>
        <v>0</v>
      </c>
      <c r="BZ1822" s="9"/>
      <c r="CA1822" s="10"/>
      <c r="CB1822" s="11"/>
      <c r="CC1822" s="6">
        <f>SUMIF(CD$98:CD$128,$D1822,CF$98:CF$128)</f>
        <v>0</v>
      </c>
      <c r="CD1822" s="9"/>
      <c r="CE1822" s="10"/>
      <c r="CF1822" s="11"/>
      <c r="CG1822" s="6">
        <f>SUMIF(CH$98:CH$128,$D1822,CJ$98:CJ$128)</f>
        <v>0</v>
      </c>
      <c r="CH1822" s="9"/>
      <c r="CI1822" s="10"/>
      <c r="CJ1822" s="11"/>
      <c r="CK1822" s="6">
        <f>SUMIF(CL$98:CL$128,$D1822,CN$98:CN$128)</f>
        <v>0</v>
      </c>
      <c r="CL1822" s="9"/>
      <c r="CM1822" s="10"/>
      <c r="CN1822" s="11"/>
      <c r="CO1822" s="6">
        <f>SUMIF(CP$98:CP$128,$D1822,CR$98:CR$128)</f>
        <v>0</v>
      </c>
      <c r="CP1822" s="9"/>
      <c r="CQ1822" s="10"/>
      <c r="CR1822" s="11"/>
      <c r="CS1822" s="6">
        <f>SUMIF(CT$98:CT$128,$D1822,CV$98:CV$128)</f>
        <v>0</v>
      </c>
      <c r="CT1822" s="9"/>
      <c r="CU1822" s="10"/>
      <c r="CV1822" s="11"/>
      <c r="CW1822" s="6">
        <f>SUMIF(CX$98:CX$128,$D1822,CZ$98:CZ$128)</f>
        <v>0</v>
      </c>
      <c r="CX1822" s="9"/>
      <c r="CY1822" s="10"/>
      <c r="CZ1822" s="11"/>
      <c r="DA1822" s="6">
        <f>SUMIF(DB$98:DB$128,$D1822,DD$98:DD$128)</f>
        <v>0</v>
      </c>
      <c r="DB1822" s="9"/>
      <c r="DC1822" s="10"/>
      <c r="DD1822" s="11"/>
      <c r="DE1822" s="6">
        <f>SUMIF(DF$98:DF$128,$D1822,DH$98:DH$128)</f>
        <v>0</v>
      </c>
      <c r="DF1822" s="9"/>
      <c r="DG1822" s="10"/>
      <c r="DH1822" s="11"/>
      <c r="DI1822" s="6">
        <f>SUMIF(DJ$98:DJ$128,$D1822,DL$98:DL$128)</f>
        <v>0</v>
      </c>
      <c r="DJ1822" s="9"/>
      <c r="DK1822" s="10"/>
      <c r="DL1822" s="11"/>
      <c r="DM1822" s="6">
        <f>SUMIF(DN$98:DN$128,$D1822,DP$98:DP$128)</f>
        <v>0</v>
      </c>
      <c r="DN1822" s="9"/>
      <c r="DO1822" s="10"/>
      <c r="DP1822" s="11"/>
      <c r="DQ1822" s="6">
        <f>SUMIF(DR$98:DR$128,$D1822,DT$98:DT$128)</f>
        <v>0</v>
      </c>
      <c r="DR1822" s="9"/>
      <c r="DS1822" s="10"/>
      <c r="DT1822" s="11"/>
      <c r="DU1822" s="6">
        <f>SUMIF(DV$98:DV$128,$D1822,DX$98:DX$128)</f>
        <v>0</v>
      </c>
      <c r="DV1822" s="9"/>
      <c r="DW1822" s="10"/>
      <c r="DX1822" s="11"/>
      <c r="DY1822" s="6">
        <f>SUMIF(DZ$98:DZ$128,$D1822,EB$98:EB$128)</f>
        <v>0</v>
      </c>
      <c r="DZ1822" s="9"/>
      <c r="EA1822" s="10"/>
      <c r="EB1822" s="11"/>
      <c r="EC1822" s="6">
        <f>SUMIF(ED$98:ED$128,$D1822,EF$98:EF$128)</f>
        <v>0</v>
      </c>
      <c r="ED1822" s="9"/>
      <c r="EE1822" s="10"/>
      <c r="EF1822" s="11"/>
      <c r="EG1822" s="6">
        <f>SUMIF(EH$98:EH$128,$D1822,EJ$98:EJ$128)</f>
        <v>0</v>
      </c>
      <c r="EH1822" s="9"/>
      <c r="EI1822" s="10"/>
      <c r="EJ1822" s="11"/>
      <c r="EK1822" s="6">
        <f>SUMIF(EL$98:EL$128,$D1822,EN$98:EN$128)</f>
        <v>0</v>
      </c>
      <c r="EL1822" s="9"/>
      <c r="EM1822" s="10"/>
      <c r="EN1822" s="11"/>
      <c r="EO1822" s="6">
        <f>SUMIF(EP$98:EP$128,$D1822,ER$98:ER$128)</f>
        <v>0</v>
      </c>
      <c r="EP1822" s="9"/>
      <c r="EQ1822" s="10"/>
      <c r="ER1822" s="11"/>
      <c r="ES1822" s="6">
        <f>SUMIF(ET$98:ET$128,$D1822,EV$98:EV$128)</f>
        <v>0</v>
      </c>
      <c r="ET1822" s="9"/>
      <c r="EU1822" s="10"/>
      <c r="EV1822" s="11"/>
      <c r="EW1822" s="6">
        <f>SUMIF(EX$98:EX$128,$D1822,EZ$98:EZ$128)</f>
        <v>0</v>
      </c>
      <c r="EX1822" s="9"/>
      <c r="EY1822" s="10"/>
      <c r="EZ1822" s="11"/>
      <c r="FA1822" s="6">
        <f>SUMIF(FB$98:FB$128,$D1822,FD$98:FD$128)</f>
        <v>0</v>
      </c>
      <c r="FB1822" s="9"/>
      <c r="FC1822" s="10"/>
      <c r="FD1822" s="11"/>
      <c r="FE1822" s="6">
        <f>SUMIF(FF$98:FF$128,$D1822,FH$98:FH$128)</f>
        <v>0</v>
      </c>
      <c r="FF1822" s="9"/>
      <c r="FG1822" s="10"/>
      <c r="FH1822" s="11"/>
      <c r="FI1822" s="6">
        <f>SUMIF(FJ$98:FJ$128,$D1822,FL$98:FL$128)</f>
        <v>0</v>
      </c>
      <c r="FJ1822" s="9"/>
      <c r="FK1822" s="10"/>
      <c r="FL1822" s="11"/>
      <c r="FM1822" s="6">
        <f>SUMIF(FN$98:FN$128,$D1822,FP$98:FP$128)</f>
        <v>0</v>
      </c>
      <c r="FN1822" s="9"/>
      <c r="FO1822" s="10"/>
      <c r="FP1822" s="11"/>
      <c r="FQ1822" s="6">
        <f>SUMIF(FR$98:FR$128,$D1822,FT$98:FT$128)</f>
        <v>0</v>
      </c>
      <c r="FR1822" s="9"/>
      <c r="FS1822" s="10"/>
      <c r="FT1822" s="11"/>
      <c r="FU1822" s="6">
        <f>SUMIF(FV$98:FV$128,$D1822,FX$98:FX$128)</f>
        <v>0</v>
      </c>
      <c r="FV1822" s="9"/>
      <c r="FW1822" s="10"/>
      <c r="FX1822" s="11"/>
      <c r="FY1822" s="6">
        <f>SUMIF(FZ$98:FZ$128,$D1822,GB$98:GB$128)</f>
        <v>0</v>
      </c>
      <c r="FZ1822" s="9"/>
      <c r="GA1822" s="10"/>
      <c r="GB1822" s="11"/>
      <c r="GC1822" s="6">
        <f>SUMIF(GD$98:GD$128,$D1822,GF$98:GF$128)</f>
        <v>0</v>
      </c>
      <c r="GD1822" s="9"/>
      <c r="GE1822" s="10"/>
      <c r="GF1822" s="11"/>
      <c r="GG1822" s="6">
        <f>SUMIF(GH$98:GH$128,$D1822,GJ$98:GJ$128)</f>
        <v>0</v>
      </c>
      <c r="GH1822" s="9"/>
      <c r="GI1822" s="10"/>
      <c r="GJ1822" s="11"/>
      <c r="GK1822" s="6">
        <f>SUMIF(GL$98:GL$128,$D1822,GN$98:GN$128)</f>
        <v>0</v>
      </c>
      <c r="GL1822" s="9"/>
      <c r="GM1822" s="10"/>
      <c r="GN1822" s="11"/>
      <c r="GO1822" s="6">
        <f>SUMIF(GP$98:GP$128,$D1822,GR$98:GR$128)</f>
        <v>0</v>
      </c>
      <c r="GP1822" s="9"/>
      <c r="GQ1822" s="10"/>
      <c r="GR1822" s="11"/>
      <c r="GS1822" s="6">
        <f>SUMIF(GT$98:GT$128,$D1822,GV$98:GV$128)</f>
        <v>0</v>
      </c>
      <c r="GT1822" s="9"/>
      <c r="GU1822" s="10"/>
      <c r="GV1822" s="20"/>
      <c r="GW1822" s="19">
        <f t="shared" si="41"/>
        <v>0</v>
      </c>
      <c r="GX1822" s="472"/>
      <c r="GY1822" s="473"/>
    </row>
    <row r="1823" spans="1:207">
      <c r="A1823" s="47" t="s">
        <v>79</v>
      </c>
      <c r="B1823" s="146"/>
      <c r="C1823" s="91"/>
      <c r="D1823" s="189"/>
      <c r="E1823" s="6">
        <f>SUMIF(F$129:F$159,$D1823,H$129:H$159)</f>
        <v>0</v>
      </c>
      <c r="F1823" s="9"/>
      <c r="G1823" s="10"/>
      <c r="H1823" s="11"/>
      <c r="I1823" s="6">
        <f>SUMIF(J$129:J$159,$D1823,L$129:L$159)</f>
        <v>0</v>
      </c>
      <c r="J1823" s="9"/>
      <c r="K1823" s="10"/>
      <c r="L1823" s="11"/>
      <c r="M1823" s="6">
        <f>SUMIF(N$129:N$159,$D1823,P$129:P$159)</f>
        <v>0</v>
      </c>
      <c r="N1823" s="9"/>
      <c r="O1823" s="10"/>
      <c r="P1823" s="11"/>
      <c r="Q1823" s="6">
        <f>SUMIF(R$129:R$159,$D1823,T$129:T$159)</f>
        <v>0</v>
      </c>
      <c r="R1823" s="9"/>
      <c r="S1823" s="10"/>
      <c r="T1823" s="11"/>
      <c r="U1823" s="6">
        <f>SUMIF(V$129:V$159,$D1823,X$129:X$159)</f>
        <v>0</v>
      </c>
      <c r="V1823" s="9"/>
      <c r="W1823" s="10"/>
      <c r="X1823" s="11"/>
      <c r="Y1823" s="6">
        <f>SUMIF(Z$129:Z$159,$D1823,AB$129:AB$159)</f>
        <v>0</v>
      </c>
      <c r="Z1823" s="9"/>
      <c r="AA1823" s="10"/>
      <c r="AB1823" s="11"/>
      <c r="AC1823" s="6">
        <f>SUMIF(AD$129:AD$159,$D1823,AF$129:AF$159)</f>
        <v>0</v>
      </c>
      <c r="AD1823" s="9"/>
      <c r="AE1823" s="10"/>
      <c r="AF1823" s="11"/>
      <c r="AG1823" s="6">
        <f>SUMIF(AH$129:AH$159,$D1823,AJ$129:AJ$159)</f>
        <v>0</v>
      </c>
      <c r="AH1823" s="9"/>
      <c r="AI1823" s="10"/>
      <c r="AJ1823" s="11"/>
      <c r="AK1823" s="6">
        <f>SUMIF(AL$129:AL$159,$D1823,AN$129:AN$159)</f>
        <v>0</v>
      </c>
      <c r="AL1823" s="9"/>
      <c r="AM1823" s="10"/>
      <c r="AN1823" s="11"/>
      <c r="AO1823" s="6">
        <f>SUMIF(AP$129:AP$159,$D1823,AR$129:AR$159)</f>
        <v>0</v>
      </c>
      <c r="AP1823" s="9"/>
      <c r="AQ1823" s="10"/>
      <c r="AR1823" s="11"/>
      <c r="AS1823" s="6">
        <f>SUMIF(AT$129:AT$159,$D1823,AV$129:AV$159)</f>
        <v>0</v>
      </c>
      <c r="AT1823" s="9"/>
      <c r="AU1823" s="10"/>
      <c r="AV1823" s="11"/>
      <c r="AW1823" s="6">
        <f>SUMIF(AX$129:AX$159,$D1823,AZ$129:AZ$159)</f>
        <v>0</v>
      </c>
      <c r="AX1823" s="9"/>
      <c r="AY1823" s="10"/>
      <c r="AZ1823" s="11"/>
      <c r="BA1823" s="6">
        <f>SUMIF(BB$129:BB$159,$D1823,BD$129:BD$159)</f>
        <v>0</v>
      </c>
      <c r="BB1823" s="9"/>
      <c r="BC1823" s="10"/>
      <c r="BD1823" s="11"/>
      <c r="BE1823" s="6">
        <f>SUMIF(BF$129:BF$159,$D1823,BH$129:BH$159)</f>
        <v>0</v>
      </c>
      <c r="BF1823" s="9"/>
      <c r="BG1823" s="10"/>
      <c r="BH1823" s="11"/>
      <c r="BI1823" s="6">
        <f>SUMIF(BJ$129:BJ$159,$D1823,BL$129:BL$159)</f>
        <v>0</v>
      </c>
      <c r="BJ1823" s="9"/>
      <c r="BK1823" s="10"/>
      <c r="BL1823" s="11"/>
      <c r="BM1823" s="6">
        <f>SUMIF(BN$129:BN$159,$D1823,BP$129:BP$159)</f>
        <v>0</v>
      </c>
      <c r="BN1823" s="9"/>
      <c r="BO1823" s="10"/>
      <c r="BP1823" s="11"/>
      <c r="BQ1823" s="6">
        <f>SUMIF(BR$129:BR$159,$D1823,BT$129:BT$159)</f>
        <v>0</v>
      </c>
      <c r="BR1823" s="9"/>
      <c r="BS1823" s="10"/>
      <c r="BT1823" s="11"/>
      <c r="BU1823" s="6">
        <f>SUMIF(BV$129:BV$159,$D1823,BX$129:BX$159)</f>
        <v>0</v>
      </c>
      <c r="BV1823" s="9"/>
      <c r="BW1823" s="10"/>
      <c r="BX1823" s="11"/>
      <c r="BY1823" s="6">
        <f>SUMIF(BZ$129:BZ$159,$D1823,CB$129:CB$159)</f>
        <v>0</v>
      </c>
      <c r="BZ1823" s="9"/>
      <c r="CA1823" s="10"/>
      <c r="CB1823" s="11"/>
      <c r="CC1823" s="6">
        <f>SUMIF(CD$129:CD$159,$D1823,CF$129:CF$159)</f>
        <v>0</v>
      </c>
      <c r="CD1823" s="9"/>
      <c r="CE1823" s="10"/>
      <c r="CF1823" s="11"/>
      <c r="CG1823" s="6">
        <f>SUMIF(CH$129:CH$159,$D1823,CJ$129:CJ$159)</f>
        <v>0</v>
      </c>
      <c r="CH1823" s="9"/>
      <c r="CI1823" s="10"/>
      <c r="CJ1823" s="11"/>
      <c r="CK1823" s="6">
        <f>SUMIF(CL$129:CL$159,$D1823,CN$129:CN$159)</f>
        <v>0</v>
      </c>
      <c r="CL1823" s="9"/>
      <c r="CM1823" s="10"/>
      <c r="CN1823" s="11"/>
      <c r="CO1823" s="6">
        <f>SUMIF(CP$129:CP$159,$D1823,CR$129:CR$159)</f>
        <v>0</v>
      </c>
      <c r="CP1823" s="9"/>
      <c r="CQ1823" s="10"/>
      <c r="CR1823" s="11"/>
      <c r="CS1823" s="6">
        <f>SUMIF(CT$129:CT$159,$D1823,CV$129:CV$159)</f>
        <v>0</v>
      </c>
      <c r="CT1823" s="9"/>
      <c r="CU1823" s="10"/>
      <c r="CV1823" s="11"/>
      <c r="CW1823" s="6">
        <f>SUMIF(CX$129:CX$159,$D1823,CZ$129:CZ$159)</f>
        <v>0</v>
      </c>
      <c r="CX1823" s="9"/>
      <c r="CY1823" s="10"/>
      <c r="CZ1823" s="11"/>
      <c r="DA1823" s="6">
        <f>SUMIF(DB$129:DB$159,$D1823,DD$129:DD$159)</f>
        <v>0</v>
      </c>
      <c r="DB1823" s="9"/>
      <c r="DC1823" s="10"/>
      <c r="DD1823" s="11"/>
      <c r="DE1823" s="6">
        <f>SUMIF(DF$129:DF$159,$D1823,DH$129:DH$159)</f>
        <v>0</v>
      </c>
      <c r="DF1823" s="9"/>
      <c r="DG1823" s="10"/>
      <c r="DH1823" s="11"/>
      <c r="DI1823" s="6">
        <f>SUMIF(DJ$129:DJ$159,$D1823,DL$129:DL$159)</f>
        <v>0</v>
      </c>
      <c r="DJ1823" s="9"/>
      <c r="DK1823" s="10"/>
      <c r="DL1823" s="11"/>
      <c r="DM1823" s="6">
        <f>SUMIF(DN$129:DN$159,$D1823,DP$129:DP$159)</f>
        <v>0</v>
      </c>
      <c r="DN1823" s="9"/>
      <c r="DO1823" s="10"/>
      <c r="DP1823" s="11"/>
      <c r="DQ1823" s="6">
        <f>SUMIF(DR$129:DR$159,$D1823,DT$129:DT$159)</f>
        <v>0</v>
      </c>
      <c r="DR1823" s="9"/>
      <c r="DS1823" s="10"/>
      <c r="DT1823" s="11"/>
      <c r="DU1823" s="6">
        <f>SUMIF(DV$129:DV$159,$D1823,DX$129:DX$159)</f>
        <v>0</v>
      </c>
      <c r="DV1823" s="9"/>
      <c r="DW1823" s="10"/>
      <c r="DX1823" s="11"/>
      <c r="DY1823" s="6">
        <f>SUMIF(DZ$129:DZ$159,$D1823,EB$129:EB$159)</f>
        <v>0</v>
      </c>
      <c r="DZ1823" s="9"/>
      <c r="EA1823" s="10"/>
      <c r="EB1823" s="11"/>
      <c r="EC1823" s="6">
        <f>SUMIF(ED$129:ED$159,$D1823,EF$129:EF$159)</f>
        <v>0</v>
      </c>
      <c r="ED1823" s="9"/>
      <c r="EE1823" s="10"/>
      <c r="EF1823" s="11"/>
      <c r="EG1823" s="6">
        <f>SUMIF(EH$129:EH$159,$D1823,EJ$129:EJ$159)</f>
        <v>0</v>
      </c>
      <c r="EH1823" s="9"/>
      <c r="EI1823" s="10"/>
      <c r="EJ1823" s="11"/>
      <c r="EK1823" s="6">
        <f>SUMIF(EL$129:EL$159,$D1823,EN$129:EN$159)</f>
        <v>0</v>
      </c>
      <c r="EL1823" s="9"/>
      <c r="EM1823" s="10"/>
      <c r="EN1823" s="11"/>
      <c r="EO1823" s="6">
        <f>SUMIF(EP$129:EP$159,$D1823,ER$129:ER$159)</f>
        <v>0</v>
      </c>
      <c r="EP1823" s="9"/>
      <c r="EQ1823" s="10"/>
      <c r="ER1823" s="11"/>
      <c r="ES1823" s="6">
        <f>SUMIF(ET$129:ET$159,$D1823,EV$129:EV$159)</f>
        <v>0</v>
      </c>
      <c r="ET1823" s="9"/>
      <c r="EU1823" s="10"/>
      <c r="EV1823" s="11"/>
      <c r="EW1823" s="6">
        <f>SUMIF(EX$129:EX$159,$D1823,EZ$129:EZ$159)</f>
        <v>0</v>
      </c>
      <c r="EX1823" s="9"/>
      <c r="EY1823" s="10"/>
      <c r="EZ1823" s="11"/>
      <c r="FA1823" s="6">
        <f>SUMIF(FB$129:FB$159,$D1823,FD$129:FD$159)</f>
        <v>0</v>
      </c>
      <c r="FB1823" s="9"/>
      <c r="FC1823" s="10"/>
      <c r="FD1823" s="11"/>
      <c r="FE1823" s="6">
        <f>SUMIF(FF$129:FF$159,$D1823,FH$129:FH$159)</f>
        <v>0</v>
      </c>
      <c r="FF1823" s="9"/>
      <c r="FG1823" s="10"/>
      <c r="FH1823" s="11"/>
      <c r="FI1823" s="6">
        <f>SUMIF(FJ$129:FJ$159,$D1823,FL$129:FL$159)</f>
        <v>0</v>
      </c>
      <c r="FJ1823" s="9"/>
      <c r="FK1823" s="10"/>
      <c r="FL1823" s="11"/>
      <c r="FM1823" s="6">
        <f>SUMIF(FN$129:FN$159,$D1823,FP$129:FP$159)</f>
        <v>0</v>
      </c>
      <c r="FN1823" s="9"/>
      <c r="FO1823" s="10"/>
      <c r="FP1823" s="11"/>
      <c r="FQ1823" s="6">
        <f>SUMIF(FR$129:FR$159,$D1823,FT$129:FT$159)</f>
        <v>0</v>
      </c>
      <c r="FR1823" s="9"/>
      <c r="FS1823" s="10"/>
      <c r="FT1823" s="11"/>
      <c r="FU1823" s="6">
        <f>SUMIF(FV$129:FV$159,$D1823,FX$129:FX$159)</f>
        <v>0</v>
      </c>
      <c r="FV1823" s="9"/>
      <c r="FW1823" s="10"/>
      <c r="FX1823" s="11"/>
      <c r="FY1823" s="6">
        <f>SUMIF(FZ$129:FZ$159,$D1823,GB$129:GB$159)</f>
        <v>0</v>
      </c>
      <c r="FZ1823" s="9"/>
      <c r="GA1823" s="10"/>
      <c r="GB1823" s="11"/>
      <c r="GC1823" s="6">
        <f>SUMIF(GD$129:GD$159,$D1823,GF$129:GF$159)</f>
        <v>0</v>
      </c>
      <c r="GD1823" s="9"/>
      <c r="GE1823" s="10"/>
      <c r="GF1823" s="11"/>
      <c r="GG1823" s="6">
        <f>SUMIF(GH$129:GH$159,$D1823,GJ$129:GJ$159)</f>
        <v>0</v>
      </c>
      <c r="GH1823" s="9"/>
      <c r="GI1823" s="10"/>
      <c r="GJ1823" s="11"/>
      <c r="GK1823" s="6">
        <f>SUMIF(GL$129:GL$159,$D1823,GN$129:GN$159)</f>
        <v>0</v>
      </c>
      <c r="GL1823" s="9"/>
      <c r="GM1823" s="10"/>
      <c r="GN1823" s="11"/>
      <c r="GO1823" s="6">
        <f>SUMIF(GP$129:GP$159,$D1823,GR$129:GR$159)</f>
        <v>0</v>
      </c>
      <c r="GP1823" s="9"/>
      <c r="GQ1823" s="10"/>
      <c r="GR1823" s="11"/>
      <c r="GS1823" s="6">
        <f>SUMIF(GT$129:GT$159,$D1823,GV$129:GV$159)</f>
        <v>0</v>
      </c>
      <c r="GT1823" s="9"/>
      <c r="GU1823" s="10"/>
      <c r="GV1823" s="20"/>
      <c r="GW1823" s="19">
        <f t="shared" si="41"/>
        <v>0</v>
      </c>
      <c r="GX1823" s="472"/>
      <c r="GY1823" s="473"/>
    </row>
    <row r="1824" spans="1:207">
      <c r="A1824" s="47" t="s">
        <v>80</v>
      </c>
      <c r="B1824" s="146"/>
      <c r="C1824" s="91"/>
      <c r="D1824" s="189"/>
      <c r="E1824" s="6">
        <f>SUMIF(F$160:F$190,$D1824,H$160:H$190)</f>
        <v>0</v>
      </c>
      <c r="F1824" s="9"/>
      <c r="G1824" s="10"/>
      <c r="H1824" s="11"/>
      <c r="I1824" s="6">
        <f>SUMIF(J$160:J$190,$D1824,L$160:L$190)</f>
        <v>0</v>
      </c>
      <c r="J1824" s="9"/>
      <c r="K1824" s="10"/>
      <c r="L1824" s="11"/>
      <c r="M1824" s="6">
        <f>SUMIF(N$160:N$190,$D1824,P$160:P$190)</f>
        <v>0</v>
      </c>
      <c r="N1824" s="9"/>
      <c r="O1824" s="10"/>
      <c r="P1824" s="11"/>
      <c r="Q1824" s="6">
        <f>SUMIF(R$160:R$190,$D1824,T$160:T$190)</f>
        <v>0</v>
      </c>
      <c r="R1824" s="9"/>
      <c r="S1824" s="10"/>
      <c r="T1824" s="11"/>
      <c r="U1824" s="6">
        <f>SUMIF(V$160:V$190,$D1824,X$160:X$190)</f>
        <v>0</v>
      </c>
      <c r="V1824" s="9"/>
      <c r="W1824" s="10"/>
      <c r="X1824" s="11"/>
      <c r="Y1824" s="6">
        <f>SUMIF(Z$160:Z$190,$D1824,AB$160:AB$190)</f>
        <v>0</v>
      </c>
      <c r="Z1824" s="9"/>
      <c r="AA1824" s="10"/>
      <c r="AB1824" s="11"/>
      <c r="AC1824" s="6">
        <f>SUMIF(AD$160:AD$190,$D1824,AF$160:AF$190)</f>
        <v>0</v>
      </c>
      <c r="AD1824" s="9"/>
      <c r="AE1824" s="10"/>
      <c r="AF1824" s="11"/>
      <c r="AG1824" s="6">
        <f>SUMIF(AH$160:AH$190,$D1824,AJ$160:AJ$190)</f>
        <v>0</v>
      </c>
      <c r="AH1824" s="9"/>
      <c r="AI1824" s="10"/>
      <c r="AJ1824" s="11"/>
      <c r="AK1824" s="6">
        <f>SUMIF(AL$160:AL$190,$D1824,AN$160:AN$190)</f>
        <v>0</v>
      </c>
      <c r="AL1824" s="9"/>
      <c r="AM1824" s="10"/>
      <c r="AN1824" s="11"/>
      <c r="AO1824" s="6">
        <f>SUMIF(AP$160:AP$190,$D1824,AR$160:AR$190)</f>
        <v>0</v>
      </c>
      <c r="AP1824" s="9"/>
      <c r="AQ1824" s="10"/>
      <c r="AR1824" s="11"/>
      <c r="AS1824" s="6">
        <f>SUMIF(AT$160:AT$190,$D1824,AV$160:AV$190)</f>
        <v>0</v>
      </c>
      <c r="AT1824" s="9"/>
      <c r="AU1824" s="10"/>
      <c r="AV1824" s="11"/>
      <c r="AW1824" s="6">
        <f>SUMIF(AX$160:AX$190,$D1824,AZ$160:AZ$190)</f>
        <v>0</v>
      </c>
      <c r="AX1824" s="9"/>
      <c r="AY1824" s="10"/>
      <c r="AZ1824" s="11"/>
      <c r="BA1824" s="6">
        <f>SUMIF(BB$160:BB$190,$D1824,BD$160:BD$190)</f>
        <v>0</v>
      </c>
      <c r="BB1824" s="9"/>
      <c r="BC1824" s="10"/>
      <c r="BD1824" s="11"/>
      <c r="BE1824" s="6">
        <f>SUMIF(BF$160:BF$190,$D1824,BH$160:BH$190)</f>
        <v>0</v>
      </c>
      <c r="BF1824" s="9"/>
      <c r="BG1824" s="10"/>
      <c r="BH1824" s="11"/>
      <c r="BI1824" s="6">
        <f>SUMIF(BJ$160:BJ$190,$D1824,BL$160:BL$190)</f>
        <v>0</v>
      </c>
      <c r="BJ1824" s="9"/>
      <c r="BK1824" s="10"/>
      <c r="BL1824" s="11"/>
      <c r="BM1824" s="6">
        <f>SUMIF(BN$160:BN$190,$D1824,BP$160:BP$190)</f>
        <v>0</v>
      </c>
      <c r="BN1824" s="9"/>
      <c r="BO1824" s="10"/>
      <c r="BP1824" s="11"/>
      <c r="BQ1824" s="6">
        <f>SUMIF(BR$160:BR$190,$D1824,BT$160:BT$190)</f>
        <v>0</v>
      </c>
      <c r="BR1824" s="9"/>
      <c r="BS1824" s="10"/>
      <c r="BT1824" s="11"/>
      <c r="BU1824" s="6">
        <f>SUMIF(BV$160:BV$190,$D1824,BX$160:BX$190)</f>
        <v>0</v>
      </c>
      <c r="BV1824" s="9"/>
      <c r="BW1824" s="10"/>
      <c r="BX1824" s="11"/>
      <c r="BY1824" s="6">
        <f>SUMIF(BZ$160:BZ$190,$D1824,CB$160:CB$190)</f>
        <v>0</v>
      </c>
      <c r="BZ1824" s="9"/>
      <c r="CA1824" s="10"/>
      <c r="CB1824" s="11"/>
      <c r="CC1824" s="6">
        <f>SUMIF(CD$160:CD$190,$D1824,CF$160:CF$190)</f>
        <v>0</v>
      </c>
      <c r="CD1824" s="9"/>
      <c r="CE1824" s="10"/>
      <c r="CF1824" s="11"/>
      <c r="CG1824" s="6">
        <f>SUMIF(CH$160:CH$190,$D1824,CJ$160:CJ$190)</f>
        <v>0</v>
      </c>
      <c r="CH1824" s="9"/>
      <c r="CI1824" s="10"/>
      <c r="CJ1824" s="11"/>
      <c r="CK1824" s="6">
        <f>SUMIF(CL$160:CL$190,$D1824,CN$160:CN$190)</f>
        <v>0</v>
      </c>
      <c r="CL1824" s="9"/>
      <c r="CM1824" s="10"/>
      <c r="CN1824" s="11"/>
      <c r="CO1824" s="6">
        <f>SUMIF(CP$160:CP$190,$D1824,CR$160:CR$190)</f>
        <v>0</v>
      </c>
      <c r="CP1824" s="9"/>
      <c r="CQ1824" s="10"/>
      <c r="CR1824" s="11"/>
      <c r="CS1824" s="6">
        <f>SUMIF(CT$160:CT$190,$D1824,CV$160:CV$190)</f>
        <v>0</v>
      </c>
      <c r="CT1824" s="9"/>
      <c r="CU1824" s="10"/>
      <c r="CV1824" s="11"/>
      <c r="CW1824" s="6">
        <f>SUMIF(CX$160:CX$190,$D1824,CZ$160:CZ$190)</f>
        <v>0</v>
      </c>
      <c r="CX1824" s="9"/>
      <c r="CY1824" s="10"/>
      <c r="CZ1824" s="11"/>
      <c r="DA1824" s="6">
        <f>SUMIF(DB$160:DB$190,$D1824,DD$160:DD$190)</f>
        <v>0</v>
      </c>
      <c r="DB1824" s="9"/>
      <c r="DC1824" s="10"/>
      <c r="DD1824" s="11"/>
      <c r="DE1824" s="6">
        <f>SUMIF(DF$160:DF$190,$D1824,DH$160:DH$190)</f>
        <v>0</v>
      </c>
      <c r="DF1824" s="9"/>
      <c r="DG1824" s="10"/>
      <c r="DH1824" s="11"/>
      <c r="DI1824" s="6">
        <f>SUMIF(DJ$160:DJ$190,$D1824,DL$160:DL$190)</f>
        <v>0</v>
      </c>
      <c r="DJ1824" s="9"/>
      <c r="DK1824" s="10"/>
      <c r="DL1824" s="11"/>
      <c r="DM1824" s="6">
        <f>SUMIF(DN$160:DN$190,$D1824,DP$160:DP$190)</f>
        <v>0</v>
      </c>
      <c r="DN1824" s="9"/>
      <c r="DO1824" s="10"/>
      <c r="DP1824" s="11"/>
      <c r="DQ1824" s="6">
        <f>SUMIF(DR$160:DR$190,$D1824,DT$160:DT$190)</f>
        <v>0</v>
      </c>
      <c r="DR1824" s="9"/>
      <c r="DS1824" s="10"/>
      <c r="DT1824" s="11"/>
      <c r="DU1824" s="6">
        <f>SUMIF(DV$160:DV$190,$D1824,DX$160:DX$190)</f>
        <v>0</v>
      </c>
      <c r="DV1824" s="9"/>
      <c r="DW1824" s="10"/>
      <c r="DX1824" s="11"/>
      <c r="DY1824" s="6">
        <f>SUMIF(DZ$160:DZ$190,$D1824,EB$160:EB$190)</f>
        <v>0</v>
      </c>
      <c r="DZ1824" s="9"/>
      <c r="EA1824" s="10"/>
      <c r="EB1824" s="11"/>
      <c r="EC1824" s="6">
        <f>SUMIF(ED$160:ED$190,$D1824,EF$160:EF$190)</f>
        <v>0</v>
      </c>
      <c r="ED1824" s="9"/>
      <c r="EE1824" s="10"/>
      <c r="EF1824" s="11"/>
      <c r="EG1824" s="6">
        <f>SUMIF(EH$160:EH$190,$D1824,EJ$160:EJ$190)</f>
        <v>0</v>
      </c>
      <c r="EH1824" s="9"/>
      <c r="EI1824" s="10"/>
      <c r="EJ1824" s="11"/>
      <c r="EK1824" s="6">
        <f>SUMIF(EL$160:EL$190,$D1824,EN$160:EN$190)</f>
        <v>0</v>
      </c>
      <c r="EL1824" s="9"/>
      <c r="EM1824" s="10"/>
      <c r="EN1824" s="11"/>
      <c r="EO1824" s="6">
        <f>SUMIF(EP$160:EP$190,$D1824,ER$160:ER$190)</f>
        <v>0</v>
      </c>
      <c r="EP1824" s="9"/>
      <c r="EQ1824" s="10"/>
      <c r="ER1824" s="11"/>
      <c r="ES1824" s="6">
        <f>SUMIF(ET$160:ET$190,$D1824,EV$160:EV$190)</f>
        <v>0</v>
      </c>
      <c r="ET1824" s="9"/>
      <c r="EU1824" s="10"/>
      <c r="EV1824" s="11"/>
      <c r="EW1824" s="6">
        <f>SUMIF(EX$160:EX$190,$D1824,EZ$160:EZ$190)</f>
        <v>0</v>
      </c>
      <c r="EX1824" s="9"/>
      <c r="EY1824" s="10"/>
      <c r="EZ1824" s="11"/>
      <c r="FA1824" s="6">
        <f>SUMIF(FB$160:FB$190,$D1824,FD$160:FD$190)</f>
        <v>0</v>
      </c>
      <c r="FB1824" s="9"/>
      <c r="FC1824" s="10"/>
      <c r="FD1824" s="11"/>
      <c r="FE1824" s="6">
        <f>SUMIF(FF$160:FF$190,$D1824,FH$160:FH$190)</f>
        <v>0</v>
      </c>
      <c r="FF1824" s="9"/>
      <c r="FG1824" s="10"/>
      <c r="FH1824" s="11"/>
      <c r="FI1824" s="6">
        <f>SUMIF(FJ$160:FJ$190,$D1824,FL$160:FL$190)</f>
        <v>0</v>
      </c>
      <c r="FJ1824" s="9"/>
      <c r="FK1824" s="10"/>
      <c r="FL1824" s="11"/>
      <c r="FM1824" s="6">
        <f>SUMIF(FN$160:FN$190,$D1824,FP$160:FP$190)</f>
        <v>0</v>
      </c>
      <c r="FN1824" s="9"/>
      <c r="FO1824" s="10"/>
      <c r="FP1824" s="11"/>
      <c r="FQ1824" s="6">
        <f>SUMIF(FR$160:FR$190,$D1824,FT$160:FT$190)</f>
        <v>0</v>
      </c>
      <c r="FR1824" s="9"/>
      <c r="FS1824" s="10"/>
      <c r="FT1824" s="11"/>
      <c r="FU1824" s="6">
        <f>SUMIF(FV$160:FV$190,$D1824,FX$160:FX$190)</f>
        <v>0</v>
      </c>
      <c r="FV1824" s="9"/>
      <c r="FW1824" s="10"/>
      <c r="FX1824" s="11"/>
      <c r="FY1824" s="6">
        <f>SUMIF(FZ$160:FZ$190,$D1824,GB$160:GB$190)</f>
        <v>0</v>
      </c>
      <c r="FZ1824" s="9"/>
      <c r="GA1824" s="10"/>
      <c r="GB1824" s="11"/>
      <c r="GC1824" s="6">
        <f>SUMIF(GD$160:GD$190,$D1824,GF$160:GF$190)</f>
        <v>0</v>
      </c>
      <c r="GD1824" s="9"/>
      <c r="GE1824" s="10"/>
      <c r="GF1824" s="11"/>
      <c r="GG1824" s="6">
        <f>SUMIF(GH$160:GH$190,$D1824,GJ$160:GJ$190)</f>
        <v>0</v>
      </c>
      <c r="GH1824" s="9"/>
      <c r="GI1824" s="10"/>
      <c r="GJ1824" s="11"/>
      <c r="GK1824" s="6">
        <f>SUMIF(GL$160:GL$190,$D1824,GN$160:GN$190)</f>
        <v>0</v>
      </c>
      <c r="GL1824" s="9"/>
      <c r="GM1824" s="10"/>
      <c r="GN1824" s="11"/>
      <c r="GO1824" s="6">
        <f>SUMIF(GP$160:GP$190,$D1824,GR$160:GR$190)</f>
        <v>0</v>
      </c>
      <c r="GP1824" s="9"/>
      <c r="GQ1824" s="10"/>
      <c r="GR1824" s="11"/>
      <c r="GS1824" s="6">
        <f>SUMIF(GT$160:GT$190,$D1824,GV$160:GV$190)</f>
        <v>0</v>
      </c>
      <c r="GT1824" s="9"/>
      <c r="GU1824" s="10"/>
      <c r="GV1824" s="20"/>
      <c r="GW1824" s="19">
        <f t="shared" si="41"/>
        <v>0</v>
      </c>
      <c r="GX1824" s="472"/>
      <c r="GY1824" s="473"/>
    </row>
    <row r="1825" spans="1:207">
      <c r="A1825" s="47" t="s">
        <v>81</v>
      </c>
      <c r="B1825" s="146"/>
      <c r="C1825" s="91"/>
      <c r="D1825" s="189"/>
      <c r="E1825" s="6">
        <f>SUMIF(F$191:F$221,$D1825,H$191:H$221)</f>
        <v>0</v>
      </c>
      <c r="F1825" s="9"/>
      <c r="G1825" s="10"/>
      <c r="H1825" s="11"/>
      <c r="I1825" s="6">
        <f>SUMIF(J$191:J$221,$D1825,L$191:L$221)</f>
        <v>0</v>
      </c>
      <c r="J1825" s="9"/>
      <c r="K1825" s="10"/>
      <c r="L1825" s="11"/>
      <c r="M1825" s="6">
        <f>SUMIF(N$191:N$221,$D1825,P$191:P$221)</f>
        <v>0</v>
      </c>
      <c r="N1825" s="9"/>
      <c r="O1825" s="10"/>
      <c r="P1825" s="11"/>
      <c r="Q1825" s="6">
        <f>SUMIF(R$191:R$221,$D1825,T$191:T$221)</f>
        <v>0</v>
      </c>
      <c r="R1825" s="9"/>
      <c r="S1825" s="10"/>
      <c r="T1825" s="11"/>
      <c r="U1825" s="6">
        <f>SUMIF(V$191:V$221,$D1825,X$191:X$221)</f>
        <v>0</v>
      </c>
      <c r="V1825" s="9"/>
      <c r="W1825" s="10"/>
      <c r="X1825" s="11"/>
      <c r="Y1825" s="6">
        <f>SUMIF(Z$191:Z$221,$D1825,AB$191:AB$221)</f>
        <v>0</v>
      </c>
      <c r="Z1825" s="9"/>
      <c r="AA1825" s="10"/>
      <c r="AB1825" s="11"/>
      <c r="AC1825" s="6">
        <f>SUMIF(AD$191:AD$221,$D1825,AF$191:AF$221)</f>
        <v>0</v>
      </c>
      <c r="AD1825" s="9"/>
      <c r="AE1825" s="10"/>
      <c r="AF1825" s="11"/>
      <c r="AG1825" s="6">
        <f>SUMIF(AH$191:AH$221,$D1825,AJ$191:AJ$221)</f>
        <v>0</v>
      </c>
      <c r="AH1825" s="9"/>
      <c r="AI1825" s="10"/>
      <c r="AJ1825" s="11"/>
      <c r="AK1825" s="6">
        <f>SUMIF(AL$191:AL$221,$D1825,AN$191:AN$221)</f>
        <v>0</v>
      </c>
      <c r="AL1825" s="9"/>
      <c r="AM1825" s="10"/>
      <c r="AN1825" s="11"/>
      <c r="AO1825" s="6">
        <f>SUMIF(AP$191:AP$221,$D1825,AR$191:AR$221)</f>
        <v>0</v>
      </c>
      <c r="AP1825" s="9"/>
      <c r="AQ1825" s="10"/>
      <c r="AR1825" s="11"/>
      <c r="AS1825" s="6">
        <f>SUMIF(AT$191:AT$221,$D1825,AV$191:AV$221)</f>
        <v>0</v>
      </c>
      <c r="AT1825" s="9"/>
      <c r="AU1825" s="10"/>
      <c r="AV1825" s="11"/>
      <c r="AW1825" s="6">
        <f>SUMIF(AX$191:AX$221,$D1825,AZ$191:AZ$221)</f>
        <v>0</v>
      </c>
      <c r="AX1825" s="9"/>
      <c r="AY1825" s="10"/>
      <c r="AZ1825" s="11"/>
      <c r="BA1825" s="6">
        <f>SUMIF(BB$191:BB$221,$D1825,BD$191:BD$221)</f>
        <v>0</v>
      </c>
      <c r="BB1825" s="9"/>
      <c r="BC1825" s="10"/>
      <c r="BD1825" s="11"/>
      <c r="BE1825" s="6">
        <f>SUMIF(BF$191:BF$221,$D1825,BH$191:BH$221)</f>
        <v>0</v>
      </c>
      <c r="BF1825" s="9"/>
      <c r="BG1825" s="10"/>
      <c r="BH1825" s="11"/>
      <c r="BI1825" s="6">
        <f>SUMIF(BJ$191:BJ$221,$D1825,BL$191:BL$221)</f>
        <v>0</v>
      </c>
      <c r="BJ1825" s="9"/>
      <c r="BK1825" s="10"/>
      <c r="BL1825" s="11"/>
      <c r="BM1825" s="6">
        <f>SUMIF(BN$191:BN$221,$D1825,BP$191:BP$221)</f>
        <v>0</v>
      </c>
      <c r="BN1825" s="9"/>
      <c r="BO1825" s="10"/>
      <c r="BP1825" s="11"/>
      <c r="BQ1825" s="6">
        <f>SUMIF(BR$191:BR$221,$D1825,BT$191:BT$221)</f>
        <v>0</v>
      </c>
      <c r="BR1825" s="9"/>
      <c r="BS1825" s="10"/>
      <c r="BT1825" s="11"/>
      <c r="BU1825" s="6">
        <f>SUMIF(BV$191:BV$221,$D1825,BX$191:BX$221)</f>
        <v>0</v>
      </c>
      <c r="BV1825" s="9"/>
      <c r="BW1825" s="10"/>
      <c r="BX1825" s="11"/>
      <c r="BY1825" s="6">
        <f>SUMIF(BZ$191:BZ$221,$D1825,CB$191:CB$221)</f>
        <v>0</v>
      </c>
      <c r="BZ1825" s="9"/>
      <c r="CA1825" s="10"/>
      <c r="CB1825" s="11"/>
      <c r="CC1825" s="6">
        <f>SUMIF(CD$191:CD$221,$D1825,CF$191:CF$221)</f>
        <v>0</v>
      </c>
      <c r="CD1825" s="9"/>
      <c r="CE1825" s="10"/>
      <c r="CF1825" s="11"/>
      <c r="CG1825" s="6">
        <f>SUMIF(CH$191:CH$221,$D1825,CJ$191:CJ$221)</f>
        <v>0</v>
      </c>
      <c r="CH1825" s="9"/>
      <c r="CI1825" s="10"/>
      <c r="CJ1825" s="11"/>
      <c r="CK1825" s="6">
        <f>SUMIF(CL$191:CL$221,$D1825,CN$191:CN$221)</f>
        <v>0</v>
      </c>
      <c r="CL1825" s="9"/>
      <c r="CM1825" s="10"/>
      <c r="CN1825" s="11"/>
      <c r="CO1825" s="6">
        <f>SUMIF(CP$191:CP$221,$D1825,CR$191:CR$221)</f>
        <v>0</v>
      </c>
      <c r="CP1825" s="9"/>
      <c r="CQ1825" s="10"/>
      <c r="CR1825" s="11"/>
      <c r="CS1825" s="6">
        <f>SUMIF(CT$191:CT$221,$D1825,CV$191:CV$221)</f>
        <v>0</v>
      </c>
      <c r="CT1825" s="9"/>
      <c r="CU1825" s="10"/>
      <c r="CV1825" s="11"/>
      <c r="CW1825" s="6">
        <f>SUMIF(CX$191:CX$221,$D1825,CZ$191:CZ$221)</f>
        <v>0</v>
      </c>
      <c r="CX1825" s="9"/>
      <c r="CY1825" s="10"/>
      <c r="CZ1825" s="11"/>
      <c r="DA1825" s="6">
        <f>SUMIF(DB$191:DB$221,$D1825,DD$191:DD$221)</f>
        <v>0</v>
      </c>
      <c r="DB1825" s="9"/>
      <c r="DC1825" s="10"/>
      <c r="DD1825" s="11"/>
      <c r="DE1825" s="6">
        <f>SUMIF(DF$191:DF$221,$D1825,DH$191:DH$221)</f>
        <v>0</v>
      </c>
      <c r="DF1825" s="9"/>
      <c r="DG1825" s="10"/>
      <c r="DH1825" s="11"/>
      <c r="DI1825" s="6">
        <f>SUMIF(DJ$191:DJ$221,$D1825,DL$191:DL$221)</f>
        <v>0</v>
      </c>
      <c r="DJ1825" s="9"/>
      <c r="DK1825" s="10"/>
      <c r="DL1825" s="11"/>
      <c r="DM1825" s="6">
        <f>SUMIF(DN$191:DN$221,$D1825,DP$191:DP$221)</f>
        <v>0</v>
      </c>
      <c r="DN1825" s="9"/>
      <c r="DO1825" s="10"/>
      <c r="DP1825" s="11"/>
      <c r="DQ1825" s="6">
        <f>SUMIF(DR$191:DR$221,$D1825,DT$191:DT$221)</f>
        <v>0</v>
      </c>
      <c r="DR1825" s="9"/>
      <c r="DS1825" s="10"/>
      <c r="DT1825" s="11"/>
      <c r="DU1825" s="6">
        <f>SUMIF(DV$191:DV$221,$D1825,DX$191:DX$221)</f>
        <v>0</v>
      </c>
      <c r="DV1825" s="9"/>
      <c r="DW1825" s="10"/>
      <c r="DX1825" s="11"/>
      <c r="DY1825" s="6">
        <f>SUMIF(DZ$191:DZ$221,$D1825,EB$191:EB$221)</f>
        <v>0</v>
      </c>
      <c r="DZ1825" s="9"/>
      <c r="EA1825" s="10"/>
      <c r="EB1825" s="11"/>
      <c r="EC1825" s="6">
        <f>SUMIF(ED$191:ED$221,$D1825,EF$191:EF$221)</f>
        <v>0</v>
      </c>
      <c r="ED1825" s="9"/>
      <c r="EE1825" s="10"/>
      <c r="EF1825" s="11"/>
      <c r="EG1825" s="6">
        <f>SUMIF(EH$191:EH$221,$D1825,EJ$191:EJ$221)</f>
        <v>0</v>
      </c>
      <c r="EH1825" s="9"/>
      <c r="EI1825" s="10"/>
      <c r="EJ1825" s="11"/>
      <c r="EK1825" s="6">
        <f>SUMIF(EL$191:EL$221,$D1825,EN$191:EN$221)</f>
        <v>0</v>
      </c>
      <c r="EL1825" s="9"/>
      <c r="EM1825" s="10"/>
      <c r="EN1825" s="11"/>
      <c r="EO1825" s="6">
        <f>SUMIF(EP$191:EP$221,$D1825,ER$191:ER$221)</f>
        <v>0</v>
      </c>
      <c r="EP1825" s="9"/>
      <c r="EQ1825" s="10"/>
      <c r="ER1825" s="11"/>
      <c r="ES1825" s="6">
        <f>SUMIF(ET$191:ET$221,$D1825,EV$191:EV$221)</f>
        <v>0</v>
      </c>
      <c r="ET1825" s="9"/>
      <c r="EU1825" s="10"/>
      <c r="EV1825" s="11"/>
      <c r="EW1825" s="6">
        <f>SUMIF(EX$191:EX$221,$D1825,EZ$191:EZ$221)</f>
        <v>0</v>
      </c>
      <c r="EX1825" s="9"/>
      <c r="EY1825" s="10"/>
      <c r="EZ1825" s="11"/>
      <c r="FA1825" s="6">
        <f>SUMIF(FB$191:FB$221,$D1825,FD$191:FD$221)</f>
        <v>0</v>
      </c>
      <c r="FB1825" s="9"/>
      <c r="FC1825" s="10"/>
      <c r="FD1825" s="11"/>
      <c r="FE1825" s="6">
        <f>SUMIF(FF$191:FF$221,$D1825,FH$191:FH$221)</f>
        <v>0</v>
      </c>
      <c r="FF1825" s="9"/>
      <c r="FG1825" s="10"/>
      <c r="FH1825" s="11"/>
      <c r="FI1825" s="6">
        <f>SUMIF(FJ$191:FJ$221,$D1825,FL$191:FL$221)</f>
        <v>0</v>
      </c>
      <c r="FJ1825" s="9"/>
      <c r="FK1825" s="10"/>
      <c r="FL1825" s="11"/>
      <c r="FM1825" s="6">
        <f>SUMIF(FN$191:FN$221,$D1825,FP$191:FP$221)</f>
        <v>0</v>
      </c>
      <c r="FN1825" s="9"/>
      <c r="FO1825" s="10"/>
      <c r="FP1825" s="11"/>
      <c r="FQ1825" s="6">
        <f>SUMIF(FR$191:FR$221,$D1825,FT$191:FT$221)</f>
        <v>0</v>
      </c>
      <c r="FR1825" s="9"/>
      <c r="FS1825" s="10"/>
      <c r="FT1825" s="11"/>
      <c r="FU1825" s="6">
        <f>SUMIF(FV$191:FV$221,$D1825,FX$191:FX$221)</f>
        <v>0</v>
      </c>
      <c r="FV1825" s="9"/>
      <c r="FW1825" s="10"/>
      <c r="FX1825" s="11"/>
      <c r="FY1825" s="6">
        <f>SUMIF(FZ$191:FZ$221,$D1825,GB$191:GB$221)</f>
        <v>0</v>
      </c>
      <c r="FZ1825" s="9"/>
      <c r="GA1825" s="10"/>
      <c r="GB1825" s="11"/>
      <c r="GC1825" s="6">
        <f>SUMIF(GD$191:GD$221,$D1825,GF$191:GF$221)</f>
        <v>0</v>
      </c>
      <c r="GD1825" s="9"/>
      <c r="GE1825" s="10"/>
      <c r="GF1825" s="11"/>
      <c r="GG1825" s="6">
        <f>SUMIF(GH$191:GH$221,$D1825,GJ$191:GJ$221)</f>
        <v>0</v>
      </c>
      <c r="GH1825" s="9"/>
      <c r="GI1825" s="10"/>
      <c r="GJ1825" s="11"/>
      <c r="GK1825" s="6">
        <f>SUMIF(GL$191:GL$221,$D1825,GN$191:GN$221)</f>
        <v>0</v>
      </c>
      <c r="GL1825" s="9"/>
      <c r="GM1825" s="10"/>
      <c r="GN1825" s="11"/>
      <c r="GO1825" s="6">
        <f>SUMIF(GP$191:GP$221,$D1825,GR$191:GR$221)</f>
        <v>0</v>
      </c>
      <c r="GP1825" s="9"/>
      <c r="GQ1825" s="10"/>
      <c r="GR1825" s="11"/>
      <c r="GS1825" s="6">
        <f>SUMIF(GT$191:GT$221,$D1825,GV$191:GV$221)</f>
        <v>0</v>
      </c>
      <c r="GT1825" s="9"/>
      <c r="GU1825" s="10"/>
      <c r="GV1825" s="20"/>
      <c r="GW1825" s="19">
        <f t="shared" si="41"/>
        <v>0</v>
      </c>
      <c r="GX1825" s="472"/>
      <c r="GY1825" s="473"/>
    </row>
    <row r="1826" spans="1:207">
      <c r="A1826" s="47" t="s">
        <v>82</v>
      </c>
      <c r="B1826" s="146"/>
      <c r="C1826" s="91"/>
      <c r="D1826" s="189"/>
      <c r="E1826" s="6">
        <f>SUMIF(F$222:F$252,$D1826,H$222:H$252)</f>
        <v>0</v>
      </c>
      <c r="F1826" s="9"/>
      <c r="G1826" s="10"/>
      <c r="H1826" s="11"/>
      <c r="I1826" s="6">
        <f>SUMIF(J$222:J$252,$D1826,L$222:L$252)</f>
        <v>0</v>
      </c>
      <c r="J1826" s="9"/>
      <c r="K1826" s="10"/>
      <c r="L1826" s="11"/>
      <c r="M1826" s="6">
        <f>SUMIF(N$222:N$252,$D1826,P$222:P$252)</f>
        <v>0</v>
      </c>
      <c r="N1826" s="9"/>
      <c r="O1826" s="10"/>
      <c r="P1826" s="11"/>
      <c r="Q1826" s="6">
        <f>SUMIF(R$222:R$252,$D1826,T$222:T$252)</f>
        <v>0</v>
      </c>
      <c r="R1826" s="9"/>
      <c r="S1826" s="10"/>
      <c r="T1826" s="11"/>
      <c r="U1826" s="6">
        <f>SUMIF(V$222:V$252,$D1826,X$222:X$252)</f>
        <v>0</v>
      </c>
      <c r="V1826" s="9"/>
      <c r="W1826" s="10"/>
      <c r="X1826" s="11"/>
      <c r="Y1826" s="6">
        <f>SUMIF(Z$222:Z$252,$D1826,AB$222:AB$252)</f>
        <v>0</v>
      </c>
      <c r="Z1826" s="9"/>
      <c r="AA1826" s="10"/>
      <c r="AB1826" s="11"/>
      <c r="AC1826" s="6">
        <f>SUMIF(AD$222:AD$252,$D1826,AF$222:AF$252)</f>
        <v>0</v>
      </c>
      <c r="AD1826" s="9"/>
      <c r="AE1826" s="10"/>
      <c r="AF1826" s="11"/>
      <c r="AG1826" s="6">
        <f>SUMIF(AH$222:AH$252,$D1826,AJ$222:AJ$252)</f>
        <v>0</v>
      </c>
      <c r="AH1826" s="9"/>
      <c r="AI1826" s="10"/>
      <c r="AJ1826" s="11"/>
      <c r="AK1826" s="6">
        <f>SUMIF(AL$222:AL$252,$D1826,AN$222:AN$252)</f>
        <v>0</v>
      </c>
      <c r="AL1826" s="9"/>
      <c r="AM1826" s="10"/>
      <c r="AN1826" s="11"/>
      <c r="AO1826" s="6">
        <f>SUMIF(AP$222:AP$252,$D1826,AR$222:AR$252)</f>
        <v>0</v>
      </c>
      <c r="AP1826" s="9"/>
      <c r="AQ1826" s="10"/>
      <c r="AR1826" s="11"/>
      <c r="AS1826" s="6">
        <f>SUMIF(AT$222:AT$252,$D1826,AV$222:AV$252)</f>
        <v>0</v>
      </c>
      <c r="AT1826" s="9"/>
      <c r="AU1826" s="10"/>
      <c r="AV1826" s="11"/>
      <c r="AW1826" s="6">
        <f>SUMIF(AX$222:AX$252,$D1826,AZ$222:AZ$252)</f>
        <v>0</v>
      </c>
      <c r="AX1826" s="9"/>
      <c r="AY1826" s="10"/>
      <c r="AZ1826" s="11"/>
      <c r="BA1826" s="6">
        <f>SUMIF(BB$222:BB$252,$D1826,BD$222:BD$252)</f>
        <v>0</v>
      </c>
      <c r="BB1826" s="9"/>
      <c r="BC1826" s="10"/>
      <c r="BD1826" s="11"/>
      <c r="BE1826" s="6">
        <f>SUMIF(BF$222:BF$252,$D1826,BH$222:BH$252)</f>
        <v>0</v>
      </c>
      <c r="BF1826" s="9"/>
      <c r="BG1826" s="10"/>
      <c r="BH1826" s="11"/>
      <c r="BI1826" s="6">
        <f>SUMIF(BJ$222:BJ$252,$D1826,BL$222:BL$252)</f>
        <v>0</v>
      </c>
      <c r="BJ1826" s="9"/>
      <c r="BK1826" s="10"/>
      <c r="BL1826" s="11"/>
      <c r="BM1826" s="6">
        <f>SUMIF(BN$222:BN$252,$D1826,BP$222:BP$252)</f>
        <v>0</v>
      </c>
      <c r="BN1826" s="9"/>
      <c r="BO1826" s="10"/>
      <c r="BP1826" s="11"/>
      <c r="BQ1826" s="6">
        <f>SUMIF(BR$222:BR$252,$D1826,BT$222:BT$252)</f>
        <v>0</v>
      </c>
      <c r="BR1826" s="9"/>
      <c r="BS1826" s="10"/>
      <c r="BT1826" s="11"/>
      <c r="BU1826" s="6">
        <f>SUMIF(BV$222:BV$252,$D1826,BX$222:BX$252)</f>
        <v>0</v>
      </c>
      <c r="BV1826" s="9"/>
      <c r="BW1826" s="10"/>
      <c r="BX1826" s="11"/>
      <c r="BY1826" s="6">
        <f>SUMIF(BZ$222:BZ$252,$D1826,CB$222:CB$252)</f>
        <v>0</v>
      </c>
      <c r="BZ1826" s="9"/>
      <c r="CA1826" s="10"/>
      <c r="CB1826" s="11"/>
      <c r="CC1826" s="6">
        <f>SUMIF(CD$222:CD$252,$D1826,CF$222:CF$252)</f>
        <v>0</v>
      </c>
      <c r="CD1826" s="9"/>
      <c r="CE1826" s="10"/>
      <c r="CF1826" s="11"/>
      <c r="CG1826" s="6">
        <f>SUMIF(CH$222:CH$252,$D1826,CJ$222:CJ$252)</f>
        <v>0</v>
      </c>
      <c r="CH1826" s="9"/>
      <c r="CI1826" s="10"/>
      <c r="CJ1826" s="11"/>
      <c r="CK1826" s="6">
        <f>SUMIF(CL$222:CL$252,$D1826,CN$222:CN$252)</f>
        <v>0</v>
      </c>
      <c r="CL1826" s="9"/>
      <c r="CM1826" s="10"/>
      <c r="CN1826" s="11"/>
      <c r="CO1826" s="6">
        <f>SUMIF(CP$222:CP$252,$D1826,CR$222:CR$252)</f>
        <v>0</v>
      </c>
      <c r="CP1826" s="9"/>
      <c r="CQ1826" s="10"/>
      <c r="CR1826" s="11"/>
      <c r="CS1826" s="6">
        <f>SUMIF(CT$222:CT$252,$D1826,CV$222:CV$252)</f>
        <v>0</v>
      </c>
      <c r="CT1826" s="9"/>
      <c r="CU1826" s="10"/>
      <c r="CV1826" s="11"/>
      <c r="CW1826" s="6">
        <f>SUMIF(CX$222:CX$252,$D1826,CZ$222:CZ$252)</f>
        <v>0</v>
      </c>
      <c r="CX1826" s="9"/>
      <c r="CY1826" s="10"/>
      <c r="CZ1826" s="11"/>
      <c r="DA1826" s="6">
        <f>SUMIF(DB$222:DB$252,$D1826,DD$222:DD$252)</f>
        <v>0</v>
      </c>
      <c r="DB1826" s="9"/>
      <c r="DC1826" s="10"/>
      <c r="DD1826" s="11"/>
      <c r="DE1826" s="6">
        <f>SUMIF(DF$222:DF$252,$D1826,DH$222:DH$252)</f>
        <v>0</v>
      </c>
      <c r="DF1826" s="9"/>
      <c r="DG1826" s="10"/>
      <c r="DH1826" s="11"/>
      <c r="DI1826" s="6">
        <f>SUMIF(DJ$222:DJ$252,$D1826,DL$222:DL$252)</f>
        <v>0</v>
      </c>
      <c r="DJ1826" s="9"/>
      <c r="DK1826" s="10"/>
      <c r="DL1826" s="11"/>
      <c r="DM1826" s="6">
        <f>SUMIF(DN$222:DN$252,$D1826,DP$222:DP$252)</f>
        <v>0</v>
      </c>
      <c r="DN1826" s="9"/>
      <c r="DO1826" s="10"/>
      <c r="DP1826" s="11"/>
      <c r="DQ1826" s="6">
        <f>SUMIF(DR$222:DR$252,$D1826,DT$222:DT$252)</f>
        <v>0</v>
      </c>
      <c r="DR1826" s="9"/>
      <c r="DS1826" s="10"/>
      <c r="DT1826" s="11"/>
      <c r="DU1826" s="6">
        <f>SUMIF(DV$222:DV$252,$D1826,DX$222:DX$252)</f>
        <v>0</v>
      </c>
      <c r="DV1826" s="9"/>
      <c r="DW1826" s="10"/>
      <c r="DX1826" s="11"/>
      <c r="DY1826" s="6">
        <f>SUMIF(DZ$222:DZ$252,$D1826,EB$222:EB$252)</f>
        <v>0</v>
      </c>
      <c r="DZ1826" s="9"/>
      <c r="EA1826" s="10"/>
      <c r="EB1826" s="11"/>
      <c r="EC1826" s="6">
        <f>SUMIF(ED$222:ED$252,$D1826,EF$222:EF$252)</f>
        <v>0</v>
      </c>
      <c r="ED1826" s="9"/>
      <c r="EE1826" s="10"/>
      <c r="EF1826" s="11"/>
      <c r="EG1826" s="6">
        <f>SUMIF(EH$222:EH$252,$D1826,EJ$222:EJ$252)</f>
        <v>0</v>
      </c>
      <c r="EH1826" s="9"/>
      <c r="EI1826" s="10"/>
      <c r="EJ1826" s="11"/>
      <c r="EK1826" s="6">
        <f>SUMIF(EL$222:EL$252,$D1826,EN$222:EN$252)</f>
        <v>0</v>
      </c>
      <c r="EL1826" s="9"/>
      <c r="EM1826" s="10"/>
      <c r="EN1826" s="11"/>
      <c r="EO1826" s="6">
        <f>SUMIF(EP$222:EP$252,$D1826,ER$222:ER$252)</f>
        <v>0</v>
      </c>
      <c r="EP1826" s="9"/>
      <c r="EQ1826" s="10"/>
      <c r="ER1826" s="11"/>
      <c r="ES1826" s="6">
        <f>SUMIF(ET$222:ET$252,$D1826,EV$222:EV$252)</f>
        <v>0</v>
      </c>
      <c r="ET1826" s="9"/>
      <c r="EU1826" s="10"/>
      <c r="EV1826" s="11"/>
      <c r="EW1826" s="6">
        <f>SUMIF(EX$222:EX$252,$D1826,EZ$222:EZ$252)</f>
        <v>0</v>
      </c>
      <c r="EX1826" s="9"/>
      <c r="EY1826" s="10"/>
      <c r="EZ1826" s="11"/>
      <c r="FA1826" s="6">
        <f>SUMIF(FB$222:FB$252,$D1826,FD$222:FD$252)</f>
        <v>0</v>
      </c>
      <c r="FB1826" s="9"/>
      <c r="FC1826" s="10"/>
      <c r="FD1826" s="11"/>
      <c r="FE1826" s="6">
        <f>SUMIF(FF$222:FF$252,$D1826,FH$222:FH$252)</f>
        <v>0</v>
      </c>
      <c r="FF1826" s="9"/>
      <c r="FG1826" s="10"/>
      <c r="FH1826" s="11"/>
      <c r="FI1826" s="6">
        <f>SUMIF(FJ$222:FJ$252,$D1826,FL$222:FL$252)</f>
        <v>0</v>
      </c>
      <c r="FJ1826" s="9"/>
      <c r="FK1826" s="10"/>
      <c r="FL1826" s="11"/>
      <c r="FM1826" s="6">
        <f>SUMIF(FN$222:FN$252,$D1826,FP$222:FP$252)</f>
        <v>0</v>
      </c>
      <c r="FN1826" s="9"/>
      <c r="FO1826" s="10"/>
      <c r="FP1826" s="11"/>
      <c r="FQ1826" s="6">
        <f>SUMIF(FR$222:FR$252,$D1826,FT$222:FT$252)</f>
        <v>0</v>
      </c>
      <c r="FR1826" s="9"/>
      <c r="FS1826" s="10"/>
      <c r="FT1826" s="11"/>
      <c r="FU1826" s="6">
        <f>SUMIF(FV$222:FV$252,$D1826,FX$222:FX$252)</f>
        <v>0</v>
      </c>
      <c r="FV1826" s="9"/>
      <c r="FW1826" s="10"/>
      <c r="FX1826" s="11"/>
      <c r="FY1826" s="6">
        <f>SUMIF(FZ$222:FZ$252,$D1826,GB$222:GB$252)</f>
        <v>0</v>
      </c>
      <c r="FZ1826" s="9"/>
      <c r="GA1826" s="10"/>
      <c r="GB1826" s="11"/>
      <c r="GC1826" s="6">
        <f>SUMIF(GD$222:GD$252,$D1826,GF$222:GF$252)</f>
        <v>0</v>
      </c>
      <c r="GD1826" s="9"/>
      <c r="GE1826" s="10"/>
      <c r="GF1826" s="11"/>
      <c r="GG1826" s="6">
        <f>SUMIF(GH$222:GH$252,$D1826,GJ$222:GJ$252)</f>
        <v>0</v>
      </c>
      <c r="GH1826" s="9"/>
      <c r="GI1826" s="10"/>
      <c r="GJ1826" s="11"/>
      <c r="GK1826" s="6">
        <f>SUMIF(GL$222:GL$252,$D1826,GN$222:GN$252)</f>
        <v>0</v>
      </c>
      <c r="GL1826" s="9"/>
      <c r="GM1826" s="10"/>
      <c r="GN1826" s="11"/>
      <c r="GO1826" s="6">
        <f>SUMIF(GP$222:GP$252,$D1826,GR$222:GR$252)</f>
        <v>0</v>
      </c>
      <c r="GP1826" s="9"/>
      <c r="GQ1826" s="10"/>
      <c r="GR1826" s="11"/>
      <c r="GS1826" s="6">
        <f>SUMIF(GT$222:GT$252,$D1826,GV$222:GV$252)</f>
        <v>0</v>
      </c>
      <c r="GT1826" s="9"/>
      <c r="GU1826" s="10"/>
      <c r="GV1826" s="20"/>
      <c r="GW1826" s="19">
        <f t="shared" si="41"/>
        <v>0</v>
      </c>
      <c r="GX1826" s="472"/>
      <c r="GY1826" s="473"/>
    </row>
    <row r="1827" spans="1:207">
      <c r="A1827" s="47" t="s">
        <v>83</v>
      </c>
      <c r="B1827" s="146"/>
      <c r="C1827" s="91"/>
      <c r="D1827" s="189"/>
      <c r="E1827" s="6">
        <f>SUMIF(F$253:F$283,$D1827,H$253:H$283)</f>
        <v>0</v>
      </c>
      <c r="F1827" s="9"/>
      <c r="G1827" s="10"/>
      <c r="H1827" s="11"/>
      <c r="I1827" s="6">
        <f>SUMIF(J$253:J$283,$D1827,L$253:L$283)</f>
        <v>0</v>
      </c>
      <c r="J1827" s="9"/>
      <c r="K1827" s="10"/>
      <c r="L1827" s="11"/>
      <c r="M1827" s="6">
        <f>SUMIF(N$253:N$283,$D1827,P$253:P$283)</f>
        <v>0</v>
      </c>
      <c r="N1827" s="9"/>
      <c r="O1827" s="10"/>
      <c r="P1827" s="11"/>
      <c r="Q1827" s="6">
        <f>SUMIF(R$253:R$283,$D1827,T$253:T$283)</f>
        <v>0</v>
      </c>
      <c r="R1827" s="9"/>
      <c r="S1827" s="10"/>
      <c r="T1827" s="11"/>
      <c r="U1827" s="6">
        <f>SUMIF(V$253:V$283,$D1827,X$253:X$283)</f>
        <v>0</v>
      </c>
      <c r="V1827" s="9"/>
      <c r="W1827" s="10"/>
      <c r="X1827" s="11"/>
      <c r="Y1827" s="6">
        <f>SUMIF(Z$253:Z$283,$D1827,AB$253:AB$283)</f>
        <v>0</v>
      </c>
      <c r="Z1827" s="9"/>
      <c r="AA1827" s="10"/>
      <c r="AB1827" s="11"/>
      <c r="AC1827" s="6">
        <f>SUMIF(AD$253:AD$283,$D1827,AF$253:AF$283)</f>
        <v>0</v>
      </c>
      <c r="AD1827" s="9"/>
      <c r="AE1827" s="10"/>
      <c r="AF1827" s="11"/>
      <c r="AG1827" s="6">
        <f>SUMIF(AH$253:AH$283,$D1827,AJ$253:AJ$283)</f>
        <v>0</v>
      </c>
      <c r="AH1827" s="9"/>
      <c r="AI1827" s="10"/>
      <c r="AJ1827" s="11"/>
      <c r="AK1827" s="6">
        <f>SUMIF(AL$253:AL$283,$D1827,AN$253:AN$283)</f>
        <v>0</v>
      </c>
      <c r="AL1827" s="9"/>
      <c r="AM1827" s="10"/>
      <c r="AN1827" s="11"/>
      <c r="AO1827" s="6">
        <f>SUMIF(AP$253:AP$283,$D1827,AR$253:AR$283)</f>
        <v>0</v>
      </c>
      <c r="AP1827" s="9"/>
      <c r="AQ1827" s="10"/>
      <c r="AR1827" s="11"/>
      <c r="AS1827" s="6">
        <f>SUMIF(AT$253:AT$283,$D1827,AV$253:AV$283)</f>
        <v>0</v>
      </c>
      <c r="AT1827" s="9"/>
      <c r="AU1827" s="10"/>
      <c r="AV1827" s="11"/>
      <c r="AW1827" s="6">
        <f>SUMIF(AX$253:AX$283,$D1827,AZ$253:AZ$283)</f>
        <v>0</v>
      </c>
      <c r="AX1827" s="9"/>
      <c r="AY1827" s="10"/>
      <c r="AZ1827" s="11"/>
      <c r="BA1827" s="6">
        <f>SUMIF(BB$253:BB$283,$D1827,BD$253:BD$283)</f>
        <v>0</v>
      </c>
      <c r="BB1827" s="9"/>
      <c r="BC1827" s="10"/>
      <c r="BD1827" s="11"/>
      <c r="BE1827" s="6">
        <f>SUMIF(BF$253:BF$283,$D1827,BH$253:BH$283)</f>
        <v>0</v>
      </c>
      <c r="BF1827" s="9"/>
      <c r="BG1827" s="10"/>
      <c r="BH1827" s="11"/>
      <c r="BI1827" s="6">
        <f>SUMIF(BJ$253:BJ$283,$D1827,BL$253:BL$283)</f>
        <v>0</v>
      </c>
      <c r="BJ1827" s="9"/>
      <c r="BK1827" s="10"/>
      <c r="BL1827" s="11"/>
      <c r="BM1827" s="6">
        <f>SUMIF(BN$253:BN$283,$D1827,BP$253:BP$283)</f>
        <v>0</v>
      </c>
      <c r="BN1827" s="9"/>
      <c r="BO1827" s="10"/>
      <c r="BP1827" s="11"/>
      <c r="BQ1827" s="6">
        <f>SUMIF(BR$253:BR$283,$D1827,BT$253:BT$283)</f>
        <v>0</v>
      </c>
      <c r="BR1827" s="9"/>
      <c r="BS1827" s="10"/>
      <c r="BT1827" s="11"/>
      <c r="BU1827" s="6">
        <f>SUMIF(BV$253:BV$283,$D1827,BX$253:BX$283)</f>
        <v>0</v>
      </c>
      <c r="BV1827" s="9"/>
      <c r="BW1827" s="10"/>
      <c r="BX1827" s="11"/>
      <c r="BY1827" s="6">
        <f>SUMIF(BZ$253:BZ$283,$D1827,CB$253:CB$283)</f>
        <v>0</v>
      </c>
      <c r="BZ1827" s="9"/>
      <c r="CA1827" s="10"/>
      <c r="CB1827" s="11"/>
      <c r="CC1827" s="6">
        <f>SUMIF(CD$253:CD$283,$D1827,CF$253:CF$283)</f>
        <v>0</v>
      </c>
      <c r="CD1827" s="9"/>
      <c r="CE1827" s="10"/>
      <c r="CF1827" s="11"/>
      <c r="CG1827" s="6">
        <f>SUMIF(CH$253:CH$283,$D1827,CJ$253:CJ$283)</f>
        <v>0</v>
      </c>
      <c r="CH1827" s="9"/>
      <c r="CI1827" s="10"/>
      <c r="CJ1827" s="11"/>
      <c r="CK1827" s="6">
        <f>SUMIF(CL$253:CL$283,$D1827,CN$253:CN$283)</f>
        <v>0</v>
      </c>
      <c r="CL1827" s="9"/>
      <c r="CM1827" s="10"/>
      <c r="CN1827" s="11"/>
      <c r="CO1827" s="6">
        <f>SUMIF(CP$253:CP$283,$D1827,CR$253:CR$283)</f>
        <v>0</v>
      </c>
      <c r="CP1827" s="9"/>
      <c r="CQ1827" s="10"/>
      <c r="CR1827" s="11"/>
      <c r="CS1827" s="6">
        <f>SUMIF(CT$253:CT$283,$D1827,CV$253:CV$283)</f>
        <v>0</v>
      </c>
      <c r="CT1827" s="9"/>
      <c r="CU1827" s="10"/>
      <c r="CV1827" s="11"/>
      <c r="CW1827" s="6">
        <f>SUMIF(CX$253:CX$283,$D1827,CZ$253:CZ$283)</f>
        <v>0</v>
      </c>
      <c r="CX1827" s="9"/>
      <c r="CY1827" s="10"/>
      <c r="CZ1827" s="11"/>
      <c r="DA1827" s="6">
        <f>SUMIF(DB$253:DB$283,$D1827,DD$253:DD$283)</f>
        <v>0</v>
      </c>
      <c r="DB1827" s="9"/>
      <c r="DC1827" s="10"/>
      <c r="DD1827" s="11"/>
      <c r="DE1827" s="6">
        <f>SUMIF(DF$253:DF$283,$D1827,DH$253:DH$283)</f>
        <v>0</v>
      </c>
      <c r="DF1827" s="9"/>
      <c r="DG1827" s="10"/>
      <c r="DH1827" s="11"/>
      <c r="DI1827" s="6">
        <f>SUMIF(DJ$253:DJ$283,$D1827,DL$253:DL$283)</f>
        <v>0</v>
      </c>
      <c r="DJ1827" s="9"/>
      <c r="DK1827" s="10"/>
      <c r="DL1827" s="11"/>
      <c r="DM1827" s="6">
        <f>SUMIF(DN$253:DN$283,$D1827,DP$253:DP$283)</f>
        <v>0</v>
      </c>
      <c r="DN1827" s="9"/>
      <c r="DO1827" s="10"/>
      <c r="DP1827" s="11"/>
      <c r="DQ1827" s="6">
        <f>SUMIF(DR$253:DR$283,$D1827,DT$253:DT$283)</f>
        <v>0</v>
      </c>
      <c r="DR1827" s="9"/>
      <c r="DS1827" s="10"/>
      <c r="DT1827" s="11"/>
      <c r="DU1827" s="6">
        <f>SUMIF(DV$253:DV$283,$D1827,DX$253:DX$283)</f>
        <v>0</v>
      </c>
      <c r="DV1827" s="9"/>
      <c r="DW1827" s="10"/>
      <c r="DX1827" s="11"/>
      <c r="DY1827" s="6">
        <f>SUMIF(DZ$253:DZ$283,$D1827,EB$253:EB$283)</f>
        <v>0</v>
      </c>
      <c r="DZ1827" s="9"/>
      <c r="EA1827" s="10"/>
      <c r="EB1827" s="11"/>
      <c r="EC1827" s="6">
        <f>SUMIF(ED$253:ED$283,$D1827,EF$253:EF$283)</f>
        <v>0</v>
      </c>
      <c r="ED1827" s="9"/>
      <c r="EE1827" s="10"/>
      <c r="EF1827" s="11"/>
      <c r="EG1827" s="6">
        <f>SUMIF(EH$253:EH$283,$D1827,EJ$253:EJ$283)</f>
        <v>0</v>
      </c>
      <c r="EH1827" s="9"/>
      <c r="EI1827" s="10"/>
      <c r="EJ1827" s="11"/>
      <c r="EK1827" s="6">
        <f>SUMIF(EL$253:EL$283,$D1827,EN$253:EN$283)</f>
        <v>0</v>
      </c>
      <c r="EL1827" s="9"/>
      <c r="EM1827" s="10"/>
      <c r="EN1827" s="11"/>
      <c r="EO1827" s="6">
        <f>SUMIF(EP$253:EP$283,$D1827,ER$253:ER$283)</f>
        <v>0</v>
      </c>
      <c r="EP1827" s="9"/>
      <c r="EQ1827" s="10"/>
      <c r="ER1827" s="11"/>
      <c r="ES1827" s="6">
        <f>SUMIF(ET$253:ET$283,$D1827,EV$253:EV$283)</f>
        <v>0</v>
      </c>
      <c r="ET1827" s="9"/>
      <c r="EU1827" s="10"/>
      <c r="EV1827" s="11"/>
      <c r="EW1827" s="6">
        <f>SUMIF(EX$253:EX$283,$D1827,EZ$253:EZ$283)</f>
        <v>0</v>
      </c>
      <c r="EX1827" s="9"/>
      <c r="EY1827" s="10"/>
      <c r="EZ1827" s="11"/>
      <c r="FA1827" s="6">
        <f>SUMIF(FB$253:FB$283,$D1827,FD$253:FD$283)</f>
        <v>0</v>
      </c>
      <c r="FB1827" s="9"/>
      <c r="FC1827" s="10"/>
      <c r="FD1827" s="11"/>
      <c r="FE1827" s="6">
        <f>SUMIF(FF$253:FF$283,$D1827,FH$253:FH$283)</f>
        <v>0</v>
      </c>
      <c r="FF1827" s="9"/>
      <c r="FG1827" s="10"/>
      <c r="FH1827" s="11"/>
      <c r="FI1827" s="6">
        <f>SUMIF(FJ$253:FJ$283,$D1827,FL$253:FL$283)</f>
        <v>0</v>
      </c>
      <c r="FJ1827" s="9"/>
      <c r="FK1827" s="10"/>
      <c r="FL1827" s="11"/>
      <c r="FM1827" s="6">
        <f>SUMIF(FN$253:FN$283,$D1827,FP$253:FP$283)</f>
        <v>0</v>
      </c>
      <c r="FN1827" s="9"/>
      <c r="FO1827" s="10"/>
      <c r="FP1827" s="11"/>
      <c r="FQ1827" s="6">
        <f>SUMIF(FR$253:FR$283,$D1827,FT$253:FT$283)</f>
        <v>0</v>
      </c>
      <c r="FR1827" s="9"/>
      <c r="FS1827" s="10"/>
      <c r="FT1827" s="11"/>
      <c r="FU1827" s="6">
        <f>SUMIF(FV$253:FV$283,$D1827,FX$253:FX$283)</f>
        <v>0</v>
      </c>
      <c r="FV1827" s="9"/>
      <c r="FW1827" s="10"/>
      <c r="FX1827" s="11"/>
      <c r="FY1827" s="6">
        <f>SUMIF(FZ$253:FZ$283,$D1827,GB$253:GB$283)</f>
        <v>0</v>
      </c>
      <c r="FZ1827" s="9"/>
      <c r="GA1827" s="10"/>
      <c r="GB1827" s="11"/>
      <c r="GC1827" s="6">
        <f>SUMIF(GD$253:GD$283,$D1827,GF$253:GF$283)</f>
        <v>0</v>
      </c>
      <c r="GD1827" s="9"/>
      <c r="GE1827" s="10"/>
      <c r="GF1827" s="11"/>
      <c r="GG1827" s="6">
        <f>SUMIF(GH$253:GH$283,$D1827,GJ$253:GJ$283)</f>
        <v>0</v>
      </c>
      <c r="GH1827" s="9"/>
      <c r="GI1827" s="10"/>
      <c r="GJ1827" s="11"/>
      <c r="GK1827" s="6">
        <f>SUMIF(GL$253:GL$283,$D1827,GN$253:GN$283)</f>
        <v>0</v>
      </c>
      <c r="GL1827" s="9"/>
      <c r="GM1827" s="10"/>
      <c r="GN1827" s="11"/>
      <c r="GO1827" s="6">
        <f>SUMIF(GP$253:GP$283,$D1827,GR$253:GR$283)</f>
        <v>0</v>
      </c>
      <c r="GP1827" s="9"/>
      <c r="GQ1827" s="10"/>
      <c r="GR1827" s="11"/>
      <c r="GS1827" s="6">
        <f>SUMIF(GT$253:GT$283,$D1827,GV$253:GV$283)</f>
        <v>0</v>
      </c>
      <c r="GT1827" s="9"/>
      <c r="GU1827" s="10"/>
      <c r="GV1827" s="20"/>
      <c r="GW1827" s="19">
        <f t="shared" si="41"/>
        <v>0</v>
      </c>
      <c r="GX1827" s="472"/>
      <c r="GY1827" s="473"/>
    </row>
    <row r="1828" spans="1:207">
      <c r="A1828" s="47" t="s">
        <v>84</v>
      </c>
      <c r="B1828" s="146"/>
      <c r="C1828" s="91"/>
      <c r="D1828" s="189"/>
      <c r="E1828" s="6">
        <f>SUMIF(F$284:F$314,$D1828,H$284:H$314)</f>
        <v>0</v>
      </c>
      <c r="F1828" s="9"/>
      <c r="G1828" s="10"/>
      <c r="H1828" s="11"/>
      <c r="I1828" s="6">
        <f>SUMIF(J$284:J$314,$D1828,L$284:L$314)</f>
        <v>0</v>
      </c>
      <c r="J1828" s="9"/>
      <c r="K1828" s="10"/>
      <c r="L1828" s="11"/>
      <c r="M1828" s="6">
        <f>SUMIF(N$284:N$314,$D1828,P$284:P$314)</f>
        <v>0</v>
      </c>
      <c r="N1828" s="9"/>
      <c r="O1828" s="10"/>
      <c r="P1828" s="11"/>
      <c r="Q1828" s="6">
        <f>SUMIF(R$284:R$314,$D1828,T$284:T$314)</f>
        <v>0</v>
      </c>
      <c r="R1828" s="9"/>
      <c r="S1828" s="10"/>
      <c r="T1828" s="11"/>
      <c r="U1828" s="6">
        <f>SUMIF(V$284:V$314,$D1828,X$284:X$314)</f>
        <v>0</v>
      </c>
      <c r="V1828" s="9"/>
      <c r="W1828" s="10"/>
      <c r="X1828" s="11"/>
      <c r="Y1828" s="6">
        <f>SUMIF(Z$284:Z$314,$D1828,AB$284:AB$314)</f>
        <v>0</v>
      </c>
      <c r="Z1828" s="9"/>
      <c r="AA1828" s="10"/>
      <c r="AB1828" s="11"/>
      <c r="AC1828" s="6">
        <f>SUMIF(AD$284:AD$314,$D1828,AF$284:AF$314)</f>
        <v>0</v>
      </c>
      <c r="AD1828" s="9"/>
      <c r="AE1828" s="10"/>
      <c r="AF1828" s="11"/>
      <c r="AG1828" s="6">
        <f>SUMIF(AH$284:AH$314,$D1828,AJ$284:AJ$314)</f>
        <v>0</v>
      </c>
      <c r="AH1828" s="9"/>
      <c r="AI1828" s="10"/>
      <c r="AJ1828" s="11"/>
      <c r="AK1828" s="6">
        <f>SUMIF(AL$284:AL$314,$D1828,AN$284:AN$314)</f>
        <v>0</v>
      </c>
      <c r="AL1828" s="9"/>
      <c r="AM1828" s="10"/>
      <c r="AN1828" s="11"/>
      <c r="AO1828" s="6">
        <f>SUMIF(AP$284:AP$314,$D1828,AR$284:AR$314)</f>
        <v>0</v>
      </c>
      <c r="AP1828" s="9"/>
      <c r="AQ1828" s="10"/>
      <c r="AR1828" s="11"/>
      <c r="AS1828" s="6">
        <f>SUMIF(AT$284:AT$314,$D1828,AV$284:AV$314)</f>
        <v>0</v>
      </c>
      <c r="AT1828" s="9"/>
      <c r="AU1828" s="10"/>
      <c r="AV1828" s="11"/>
      <c r="AW1828" s="6">
        <f>SUMIF(AX$284:AX$314,$D1828,AZ$284:AZ$314)</f>
        <v>0</v>
      </c>
      <c r="AX1828" s="9"/>
      <c r="AY1828" s="10"/>
      <c r="AZ1828" s="11"/>
      <c r="BA1828" s="6">
        <f>SUMIF(BB$284:BB$314,$D1828,BD$284:BD$314)</f>
        <v>0</v>
      </c>
      <c r="BB1828" s="9"/>
      <c r="BC1828" s="10"/>
      <c r="BD1828" s="11"/>
      <c r="BE1828" s="6">
        <f>SUMIF(BF$284:BF$314,$D1828,BH$284:BH$314)</f>
        <v>0</v>
      </c>
      <c r="BF1828" s="9"/>
      <c r="BG1828" s="10"/>
      <c r="BH1828" s="11"/>
      <c r="BI1828" s="6">
        <f>SUMIF(BJ$284:BJ$314,$D1828,BL$284:BL$314)</f>
        <v>0</v>
      </c>
      <c r="BJ1828" s="9"/>
      <c r="BK1828" s="10"/>
      <c r="BL1828" s="11"/>
      <c r="BM1828" s="6">
        <f>SUMIF(BN$284:BN$314,$D1828,BP$284:BP$314)</f>
        <v>0</v>
      </c>
      <c r="BN1828" s="9"/>
      <c r="BO1828" s="10"/>
      <c r="BP1828" s="11"/>
      <c r="BQ1828" s="6">
        <f>SUMIF(BR$284:BR$314,$D1828,BT$284:BT$314)</f>
        <v>0</v>
      </c>
      <c r="BR1828" s="9"/>
      <c r="BS1828" s="10"/>
      <c r="BT1828" s="11"/>
      <c r="BU1828" s="6">
        <f>SUMIF(BV$284:BV$314,$D1828,BX$284:BX$314)</f>
        <v>0</v>
      </c>
      <c r="BV1828" s="9"/>
      <c r="BW1828" s="10"/>
      <c r="BX1828" s="11"/>
      <c r="BY1828" s="6">
        <f>SUMIF(BZ$284:BZ$314,$D1828,CB$284:CB$314)</f>
        <v>0</v>
      </c>
      <c r="BZ1828" s="9"/>
      <c r="CA1828" s="10"/>
      <c r="CB1828" s="11"/>
      <c r="CC1828" s="6">
        <f>SUMIF(CD$284:CD$314,$D1828,CF$284:CF$314)</f>
        <v>0</v>
      </c>
      <c r="CD1828" s="9"/>
      <c r="CE1828" s="10"/>
      <c r="CF1828" s="11"/>
      <c r="CG1828" s="6">
        <f>SUMIF(CH$284:CH$314,$D1828,CJ$284:CJ$314)</f>
        <v>0</v>
      </c>
      <c r="CH1828" s="9"/>
      <c r="CI1828" s="10"/>
      <c r="CJ1828" s="11"/>
      <c r="CK1828" s="6">
        <f>SUMIF(CL$284:CL$314,$D1828,CN$284:CN$314)</f>
        <v>0</v>
      </c>
      <c r="CL1828" s="9"/>
      <c r="CM1828" s="10"/>
      <c r="CN1828" s="11"/>
      <c r="CO1828" s="6">
        <f>SUMIF(CP$284:CP$314,$D1828,CR$284:CR$314)</f>
        <v>0</v>
      </c>
      <c r="CP1828" s="9"/>
      <c r="CQ1828" s="10"/>
      <c r="CR1828" s="11"/>
      <c r="CS1828" s="6">
        <f>SUMIF(CT$284:CT$314,$D1828,CV$284:CV$314)</f>
        <v>0</v>
      </c>
      <c r="CT1828" s="9"/>
      <c r="CU1828" s="10"/>
      <c r="CV1828" s="11"/>
      <c r="CW1828" s="6">
        <f>SUMIF(CX$284:CX$314,$D1828,CZ$284:CZ$314)</f>
        <v>0</v>
      </c>
      <c r="CX1828" s="9"/>
      <c r="CY1828" s="10"/>
      <c r="CZ1828" s="11"/>
      <c r="DA1828" s="6">
        <f>SUMIF(DB$284:DB$314,$D1828,DD$284:DD$314)</f>
        <v>0</v>
      </c>
      <c r="DB1828" s="9"/>
      <c r="DC1828" s="10"/>
      <c r="DD1828" s="11"/>
      <c r="DE1828" s="6">
        <f>SUMIF(DF$284:DF$314,$D1828,DH$284:DH$314)</f>
        <v>0</v>
      </c>
      <c r="DF1828" s="9"/>
      <c r="DG1828" s="10"/>
      <c r="DH1828" s="11"/>
      <c r="DI1828" s="6">
        <f>SUMIF(DJ$284:DJ$314,$D1828,DL$284:DL$314)</f>
        <v>0</v>
      </c>
      <c r="DJ1828" s="9"/>
      <c r="DK1828" s="10"/>
      <c r="DL1828" s="11"/>
      <c r="DM1828" s="6">
        <f>SUMIF(DN$284:DN$314,$D1828,DP$284:DP$314)</f>
        <v>0</v>
      </c>
      <c r="DN1828" s="9"/>
      <c r="DO1828" s="10"/>
      <c r="DP1828" s="11"/>
      <c r="DQ1828" s="6">
        <f>SUMIF(DR$284:DR$314,$D1828,DT$284:DT$314)</f>
        <v>0</v>
      </c>
      <c r="DR1828" s="9"/>
      <c r="DS1828" s="10"/>
      <c r="DT1828" s="11"/>
      <c r="DU1828" s="6">
        <f>SUMIF(DV$284:DV$314,$D1828,DX$284:DX$314)</f>
        <v>0</v>
      </c>
      <c r="DV1828" s="9"/>
      <c r="DW1828" s="10"/>
      <c r="DX1828" s="11"/>
      <c r="DY1828" s="6">
        <f>SUMIF(DZ$284:DZ$314,$D1828,EB$284:EB$314)</f>
        <v>0</v>
      </c>
      <c r="DZ1828" s="9"/>
      <c r="EA1828" s="10"/>
      <c r="EB1828" s="11"/>
      <c r="EC1828" s="6">
        <f>SUMIF(ED$284:ED$314,$D1828,EF$284:EF$314)</f>
        <v>0</v>
      </c>
      <c r="ED1828" s="9"/>
      <c r="EE1828" s="10"/>
      <c r="EF1828" s="11"/>
      <c r="EG1828" s="6">
        <f>SUMIF(EH$284:EH$314,$D1828,EJ$284:EJ$314)</f>
        <v>0</v>
      </c>
      <c r="EH1828" s="9"/>
      <c r="EI1828" s="10"/>
      <c r="EJ1828" s="11"/>
      <c r="EK1828" s="6">
        <f>SUMIF(EL$284:EL$314,$D1828,EN$284:EN$314)</f>
        <v>0</v>
      </c>
      <c r="EL1828" s="9"/>
      <c r="EM1828" s="10"/>
      <c r="EN1828" s="11"/>
      <c r="EO1828" s="6">
        <f>SUMIF(EP$284:EP$314,$D1828,ER$284:ER$314)</f>
        <v>0</v>
      </c>
      <c r="EP1828" s="9"/>
      <c r="EQ1828" s="10"/>
      <c r="ER1828" s="11"/>
      <c r="ES1828" s="6">
        <f>SUMIF(ET$284:ET$314,$D1828,EV$284:EV$314)</f>
        <v>0</v>
      </c>
      <c r="ET1828" s="9"/>
      <c r="EU1828" s="10"/>
      <c r="EV1828" s="11"/>
      <c r="EW1828" s="6">
        <f>SUMIF(EX$284:EX$314,$D1828,EZ$284:EZ$314)</f>
        <v>0</v>
      </c>
      <c r="EX1828" s="9"/>
      <c r="EY1828" s="10"/>
      <c r="EZ1828" s="11"/>
      <c r="FA1828" s="6">
        <f>SUMIF(FB$284:FB$314,$D1828,FD$284:FD$314)</f>
        <v>0</v>
      </c>
      <c r="FB1828" s="9"/>
      <c r="FC1828" s="10"/>
      <c r="FD1828" s="11"/>
      <c r="FE1828" s="6">
        <f>SUMIF(FF$284:FF$314,$D1828,FH$284:FH$314)</f>
        <v>0</v>
      </c>
      <c r="FF1828" s="9"/>
      <c r="FG1828" s="10"/>
      <c r="FH1828" s="11"/>
      <c r="FI1828" s="6">
        <f>SUMIF(FJ$284:FJ$314,$D1828,FL$284:FL$314)</f>
        <v>0</v>
      </c>
      <c r="FJ1828" s="9"/>
      <c r="FK1828" s="10"/>
      <c r="FL1828" s="11"/>
      <c r="FM1828" s="6">
        <f>SUMIF(FN$284:FN$314,$D1828,FP$284:FP$314)</f>
        <v>0</v>
      </c>
      <c r="FN1828" s="9"/>
      <c r="FO1828" s="10"/>
      <c r="FP1828" s="11"/>
      <c r="FQ1828" s="6">
        <f>SUMIF(FR$284:FR$314,$D1828,FT$284:FT$314)</f>
        <v>0</v>
      </c>
      <c r="FR1828" s="9"/>
      <c r="FS1828" s="10"/>
      <c r="FT1828" s="11"/>
      <c r="FU1828" s="6">
        <f>SUMIF(FV$284:FV$314,$D1828,FX$284:FX$314)</f>
        <v>0</v>
      </c>
      <c r="FV1828" s="9"/>
      <c r="FW1828" s="10"/>
      <c r="FX1828" s="11"/>
      <c r="FY1828" s="6">
        <f>SUMIF(FZ$284:FZ$314,$D1828,GB$284:GB$314)</f>
        <v>0</v>
      </c>
      <c r="FZ1828" s="9"/>
      <c r="GA1828" s="10"/>
      <c r="GB1828" s="11"/>
      <c r="GC1828" s="6">
        <f>SUMIF(GD$284:GD$314,$D1828,GF$284:GF$314)</f>
        <v>0</v>
      </c>
      <c r="GD1828" s="9"/>
      <c r="GE1828" s="10"/>
      <c r="GF1828" s="11"/>
      <c r="GG1828" s="6">
        <f>SUMIF(GH$284:GH$314,$D1828,GJ$284:GJ$314)</f>
        <v>0</v>
      </c>
      <c r="GH1828" s="9"/>
      <c r="GI1828" s="10"/>
      <c r="GJ1828" s="11"/>
      <c r="GK1828" s="6">
        <f>SUMIF(GL$284:GL$314,$D1828,GN$284:GN$314)</f>
        <v>0</v>
      </c>
      <c r="GL1828" s="9"/>
      <c r="GM1828" s="10"/>
      <c r="GN1828" s="11"/>
      <c r="GO1828" s="6">
        <f>SUMIF(GP$284:GP$314,$D1828,GR$284:GR$314)</f>
        <v>0</v>
      </c>
      <c r="GP1828" s="9"/>
      <c r="GQ1828" s="10"/>
      <c r="GR1828" s="11"/>
      <c r="GS1828" s="6">
        <f>SUMIF(GT$284:GT$314,$D1828,GV$284:GV$314)</f>
        <v>0</v>
      </c>
      <c r="GT1828" s="9"/>
      <c r="GU1828" s="10"/>
      <c r="GV1828" s="20"/>
      <c r="GW1828" s="19">
        <f t="shared" si="41"/>
        <v>0</v>
      </c>
      <c r="GX1828" s="472"/>
      <c r="GY1828" s="473"/>
    </row>
    <row r="1829" spans="1:207">
      <c r="A1829" s="47" t="s">
        <v>85</v>
      </c>
      <c r="B1829" s="147"/>
      <c r="C1829" s="91"/>
      <c r="D1829" s="189"/>
      <c r="E1829" s="7">
        <f>SUMIF(F$315:F$345,$D1829,H$315:H$345)</f>
        <v>0</v>
      </c>
      <c r="F1829" s="12"/>
      <c r="G1829" s="13"/>
      <c r="H1829" s="14"/>
      <c r="I1829" s="6">
        <f>SUMIF(J$315:J$345,$D1829,L$315:L$345)</f>
        <v>0</v>
      </c>
      <c r="J1829" s="12"/>
      <c r="K1829" s="13"/>
      <c r="L1829" s="14"/>
      <c r="M1829" s="7">
        <f>SUMIF(N$315:N$345,$D1829,P$315:P$345)</f>
        <v>0</v>
      </c>
      <c r="N1829" s="12"/>
      <c r="O1829" s="13"/>
      <c r="P1829" s="14"/>
      <c r="Q1829" s="6">
        <f>SUMIF(R$315:R$345,$D1829,T$315:T$345)</f>
        <v>0</v>
      </c>
      <c r="R1829" s="12"/>
      <c r="S1829" s="13"/>
      <c r="T1829" s="14"/>
      <c r="U1829" s="7">
        <f>SUMIF(V$315:V$345,$D1829,X$315:X$345)</f>
        <v>0</v>
      </c>
      <c r="V1829" s="12"/>
      <c r="W1829" s="13"/>
      <c r="X1829" s="14"/>
      <c r="Y1829" s="6">
        <f>SUMIF(Z$315:Z$345,$D1829,AB$315:AB$345)</f>
        <v>0</v>
      </c>
      <c r="Z1829" s="12"/>
      <c r="AA1829" s="13"/>
      <c r="AB1829" s="14"/>
      <c r="AC1829" s="7">
        <f>SUMIF(AD$315:AD$345,$D1829,AF$315:AF$345)</f>
        <v>0</v>
      </c>
      <c r="AD1829" s="12"/>
      <c r="AE1829" s="13"/>
      <c r="AF1829" s="14"/>
      <c r="AG1829" s="7">
        <f>SUMIF(AH$315:AH$345,$D1829,AJ$315:AJ$345)</f>
        <v>0</v>
      </c>
      <c r="AH1829" s="12"/>
      <c r="AI1829" s="13"/>
      <c r="AJ1829" s="14"/>
      <c r="AK1829" s="7">
        <f>SUMIF(AL$315:AL$345,$D1829,AN$315:AN$345)</f>
        <v>0</v>
      </c>
      <c r="AL1829" s="12"/>
      <c r="AM1829" s="13"/>
      <c r="AN1829" s="14"/>
      <c r="AO1829" s="7">
        <f>SUMIF(AP$315:AP$345,$D1829,AR$315:AR$345)</f>
        <v>0</v>
      </c>
      <c r="AP1829" s="12"/>
      <c r="AQ1829" s="13"/>
      <c r="AR1829" s="14"/>
      <c r="AS1829" s="7">
        <f>SUMIF(AT$315:AT$345,$D1829,AV$315:AV$345)</f>
        <v>0</v>
      </c>
      <c r="AT1829" s="12"/>
      <c r="AU1829" s="13"/>
      <c r="AV1829" s="14"/>
      <c r="AW1829" s="7">
        <f>SUMIF(AX$315:AX$345,$D1829,AZ$315:AZ$345)</f>
        <v>0</v>
      </c>
      <c r="AX1829" s="12"/>
      <c r="AY1829" s="13"/>
      <c r="AZ1829" s="14"/>
      <c r="BA1829" s="7">
        <f>SUMIF(BB$315:BB$345,$D1829,BD$315:BD$345)</f>
        <v>0</v>
      </c>
      <c r="BB1829" s="12"/>
      <c r="BC1829" s="13"/>
      <c r="BD1829" s="14"/>
      <c r="BE1829" s="7">
        <f>SUMIF(BF$315:BF$345,$D1829,BH$315:BH$345)</f>
        <v>0</v>
      </c>
      <c r="BF1829" s="12"/>
      <c r="BG1829" s="13"/>
      <c r="BH1829" s="14"/>
      <c r="BI1829" s="7">
        <f>SUMIF(BJ$315:BJ$345,$D1829,BL$315:BL$345)</f>
        <v>0</v>
      </c>
      <c r="BJ1829" s="12"/>
      <c r="BK1829" s="13"/>
      <c r="BL1829" s="14"/>
      <c r="BM1829" s="7">
        <f>SUMIF(BN$315:BN$345,$D1829,BP$315:BP$345)</f>
        <v>0</v>
      </c>
      <c r="BN1829" s="12"/>
      <c r="BO1829" s="13"/>
      <c r="BP1829" s="14"/>
      <c r="BQ1829" s="7">
        <f>SUMIF(BR$315:BR$345,$D1829,BT$315:BT$345)</f>
        <v>0</v>
      </c>
      <c r="BR1829" s="12"/>
      <c r="BS1829" s="13"/>
      <c r="BT1829" s="14"/>
      <c r="BU1829" s="7">
        <f>SUMIF(BV$315:BV$345,$D1829,BX$315:BX$345)</f>
        <v>0</v>
      </c>
      <c r="BV1829" s="12"/>
      <c r="BW1829" s="13"/>
      <c r="BX1829" s="14"/>
      <c r="BY1829" s="7">
        <f>SUMIF(BZ$315:BZ$345,$D1829,CB$315:CB$345)</f>
        <v>0</v>
      </c>
      <c r="BZ1829" s="12"/>
      <c r="CA1829" s="13"/>
      <c r="CB1829" s="14"/>
      <c r="CC1829" s="7">
        <f>SUMIF(CD$315:CD$345,$D1829,CF$315:CF$345)</f>
        <v>0</v>
      </c>
      <c r="CD1829" s="12"/>
      <c r="CE1829" s="13"/>
      <c r="CF1829" s="14"/>
      <c r="CG1829" s="7">
        <f>SUMIF(CH$315:CH$345,$D1829,CJ$315:CJ$345)</f>
        <v>0</v>
      </c>
      <c r="CH1829" s="12"/>
      <c r="CI1829" s="13"/>
      <c r="CJ1829" s="14"/>
      <c r="CK1829" s="7">
        <f>SUMIF(CL$315:CL$345,$D1829,CN$315:CN$345)</f>
        <v>0</v>
      </c>
      <c r="CL1829" s="12"/>
      <c r="CM1829" s="13"/>
      <c r="CN1829" s="14"/>
      <c r="CO1829" s="7">
        <f>SUMIF(CP$315:CP$345,$D1829,CR$315:CR$345)</f>
        <v>0</v>
      </c>
      <c r="CP1829" s="12"/>
      <c r="CQ1829" s="13"/>
      <c r="CR1829" s="14"/>
      <c r="CS1829" s="7">
        <f>SUMIF(CT$315:CT$345,$D1829,CV$315:CV$345)</f>
        <v>0</v>
      </c>
      <c r="CT1829" s="12"/>
      <c r="CU1829" s="13"/>
      <c r="CV1829" s="14"/>
      <c r="CW1829" s="7">
        <f>SUMIF(CX$315:CX$345,$D1829,CZ$315:CZ$345)</f>
        <v>0</v>
      </c>
      <c r="CX1829" s="12"/>
      <c r="CY1829" s="13"/>
      <c r="CZ1829" s="14"/>
      <c r="DA1829" s="7">
        <f>SUMIF(DB$315:DB$345,$D1829,DD$315:DD$345)</f>
        <v>0</v>
      </c>
      <c r="DB1829" s="12"/>
      <c r="DC1829" s="13"/>
      <c r="DD1829" s="14"/>
      <c r="DE1829" s="7">
        <f>SUMIF(DF$315:DF$345,$D1829,DH$315:DH$345)</f>
        <v>0</v>
      </c>
      <c r="DF1829" s="12"/>
      <c r="DG1829" s="13"/>
      <c r="DH1829" s="14"/>
      <c r="DI1829" s="7">
        <f>SUMIF(DJ$315:DJ$345,$D1829,DL$315:DL$345)</f>
        <v>0</v>
      </c>
      <c r="DJ1829" s="12"/>
      <c r="DK1829" s="13"/>
      <c r="DL1829" s="14"/>
      <c r="DM1829" s="7">
        <f>SUMIF(DN$315:DN$345,$D1829,DP$315:DP$345)</f>
        <v>0</v>
      </c>
      <c r="DN1829" s="12"/>
      <c r="DO1829" s="13"/>
      <c r="DP1829" s="14"/>
      <c r="DQ1829" s="7">
        <f>SUMIF(DR$315:DR$345,$D1829,DT$315:DT$345)</f>
        <v>0</v>
      </c>
      <c r="DR1829" s="12"/>
      <c r="DS1829" s="13"/>
      <c r="DT1829" s="14"/>
      <c r="DU1829" s="7">
        <f>SUMIF(DV$315:DV$345,$D1829,DX$315:DX$345)</f>
        <v>0</v>
      </c>
      <c r="DV1829" s="12"/>
      <c r="DW1829" s="13"/>
      <c r="DX1829" s="14"/>
      <c r="DY1829" s="7">
        <f>SUMIF(DZ$315:DZ$345,$D1829,EB$315:EB$345)</f>
        <v>0</v>
      </c>
      <c r="DZ1829" s="12"/>
      <c r="EA1829" s="13"/>
      <c r="EB1829" s="14"/>
      <c r="EC1829" s="7">
        <f>SUMIF(ED$315:ED$345,$D1829,EF$315:EF$345)</f>
        <v>0</v>
      </c>
      <c r="ED1829" s="12"/>
      <c r="EE1829" s="13"/>
      <c r="EF1829" s="14"/>
      <c r="EG1829" s="7">
        <f>SUMIF(EH$315:EH$345,$D1829,EJ$315:EJ$345)</f>
        <v>0</v>
      </c>
      <c r="EH1829" s="12"/>
      <c r="EI1829" s="13"/>
      <c r="EJ1829" s="14"/>
      <c r="EK1829" s="7">
        <f>SUMIF(EL$315:EL$345,$D1829,EN$315:EN$345)</f>
        <v>0</v>
      </c>
      <c r="EL1829" s="12"/>
      <c r="EM1829" s="13"/>
      <c r="EN1829" s="14"/>
      <c r="EO1829" s="7">
        <f>SUMIF(EP$315:EP$345,$D1829,ER$315:ER$345)</f>
        <v>0</v>
      </c>
      <c r="EP1829" s="12"/>
      <c r="EQ1829" s="13"/>
      <c r="ER1829" s="14"/>
      <c r="ES1829" s="7">
        <f>SUMIF(ET$315:ET$345,$D1829,EV$315:EV$345)</f>
        <v>0</v>
      </c>
      <c r="ET1829" s="12"/>
      <c r="EU1829" s="13"/>
      <c r="EV1829" s="14"/>
      <c r="EW1829" s="7">
        <f>SUMIF(EX$315:EX$345,$D1829,EZ$315:EZ$345)</f>
        <v>0</v>
      </c>
      <c r="EX1829" s="12"/>
      <c r="EY1829" s="13"/>
      <c r="EZ1829" s="14"/>
      <c r="FA1829" s="7">
        <f>SUMIF(FB$315:FB$345,$D1829,FD$315:FD$345)</f>
        <v>0</v>
      </c>
      <c r="FB1829" s="12"/>
      <c r="FC1829" s="13"/>
      <c r="FD1829" s="14"/>
      <c r="FE1829" s="7">
        <f>SUMIF(FF$315:FF$345,$D1829,FH$315:FH$345)</f>
        <v>0</v>
      </c>
      <c r="FF1829" s="12"/>
      <c r="FG1829" s="13"/>
      <c r="FH1829" s="14"/>
      <c r="FI1829" s="7">
        <f>SUMIF(FJ$315:FJ$345,$D1829,FL$315:FL$345)</f>
        <v>0</v>
      </c>
      <c r="FJ1829" s="12"/>
      <c r="FK1829" s="13"/>
      <c r="FL1829" s="14"/>
      <c r="FM1829" s="7">
        <f>SUMIF(FN$315:FN$345,$D1829,FP$315:FP$345)</f>
        <v>0</v>
      </c>
      <c r="FN1829" s="12"/>
      <c r="FO1829" s="13"/>
      <c r="FP1829" s="14"/>
      <c r="FQ1829" s="7">
        <f>SUMIF(FR$315:FR$345,$D1829,FT$315:FT$345)</f>
        <v>0</v>
      </c>
      <c r="FR1829" s="12"/>
      <c r="FS1829" s="13"/>
      <c r="FT1829" s="14"/>
      <c r="FU1829" s="7">
        <f>SUMIF(FV$315:FV$345,$D1829,FX$315:FX$345)</f>
        <v>0</v>
      </c>
      <c r="FV1829" s="12"/>
      <c r="FW1829" s="13"/>
      <c r="FX1829" s="14"/>
      <c r="FY1829" s="7">
        <f>SUMIF(FZ$315:FZ$345,$D1829,GB$315:GB$345)</f>
        <v>0</v>
      </c>
      <c r="FZ1829" s="12"/>
      <c r="GA1829" s="13"/>
      <c r="GB1829" s="14"/>
      <c r="GC1829" s="7">
        <f>SUMIF(GD$315:GD$345,$D1829,GF$315:GF$345)</f>
        <v>0</v>
      </c>
      <c r="GD1829" s="12"/>
      <c r="GE1829" s="13"/>
      <c r="GF1829" s="14"/>
      <c r="GG1829" s="7">
        <f>SUMIF(GH$315:GH$345,$D1829,GJ$315:GJ$345)</f>
        <v>0</v>
      </c>
      <c r="GH1829" s="12"/>
      <c r="GI1829" s="13"/>
      <c r="GJ1829" s="14"/>
      <c r="GK1829" s="7">
        <f>SUMIF(GL$315:GL$345,$D1829,GN$315:GN$345)</f>
        <v>0</v>
      </c>
      <c r="GL1829" s="12"/>
      <c r="GM1829" s="13"/>
      <c r="GN1829" s="14"/>
      <c r="GO1829" s="7">
        <f>SUMIF(GP$315:GP$345,$D1829,GR$315:GR$345)</f>
        <v>0</v>
      </c>
      <c r="GP1829" s="12"/>
      <c r="GQ1829" s="13"/>
      <c r="GR1829" s="14"/>
      <c r="GS1829" s="7">
        <f>SUMIF(GT$315:GT$345,$D1829,GV$315:GV$345)</f>
        <v>0</v>
      </c>
      <c r="GT1829" s="12"/>
      <c r="GU1829" s="13"/>
      <c r="GV1829" s="21"/>
      <c r="GW1829" s="19">
        <f t="shared" si="41"/>
        <v>0</v>
      </c>
      <c r="GX1829" s="472"/>
      <c r="GY1829" s="473"/>
    </row>
    <row r="1830" spans="1:207" ht="13.5" thickBot="1">
      <c r="A1830" s="47" t="s">
        <v>86</v>
      </c>
      <c r="B1830" s="147"/>
      <c r="C1830" s="154"/>
      <c r="D1830" s="270"/>
      <c r="E1830" s="8">
        <f>SUMIF(F$346:F$376,$D1830,H$346:H$376)</f>
        <v>0</v>
      </c>
      <c r="F1830" s="15"/>
      <c r="G1830" s="16"/>
      <c r="H1830" s="16"/>
      <c r="I1830" s="6">
        <f>SUMIF(J$346:J$376,$D1830,L$346:L$376)</f>
        <v>0</v>
      </c>
      <c r="J1830" s="15"/>
      <c r="K1830" s="16"/>
      <c r="L1830" s="16"/>
      <c r="M1830" s="8">
        <f>SUMIF(N$346:N$376,$D1830,P$346:P$376)</f>
        <v>0</v>
      </c>
      <c r="N1830" s="15"/>
      <c r="O1830" s="16"/>
      <c r="P1830" s="16"/>
      <c r="Q1830" s="6">
        <f>SUMIF(R$346:R$376,$D1830,T$346:T$376)</f>
        <v>0</v>
      </c>
      <c r="R1830" s="15"/>
      <c r="S1830" s="16"/>
      <c r="T1830" s="16"/>
      <c r="U1830" s="8">
        <f>SUMIF(V$346:V$376,$D1830,X$346:X$376)</f>
        <v>0</v>
      </c>
      <c r="V1830" s="15"/>
      <c r="W1830" s="16"/>
      <c r="X1830" s="16"/>
      <c r="Y1830" s="6">
        <f>SUMIF(Z$346:Z$376,$D1830,AB$346:AB$376)</f>
        <v>0</v>
      </c>
      <c r="Z1830" s="15"/>
      <c r="AA1830" s="16"/>
      <c r="AB1830" s="16"/>
      <c r="AC1830" s="8">
        <f>SUMIF(AD$346:AD$376,$D1830,AF$346:AF$376)</f>
        <v>0</v>
      </c>
      <c r="AD1830" s="15"/>
      <c r="AE1830" s="16"/>
      <c r="AF1830" s="16"/>
      <c r="AG1830" s="8">
        <f>SUMIF(AH$346:AH$376,$D1830,AJ$346:AJ$376)</f>
        <v>0</v>
      </c>
      <c r="AH1830" s="15"/>
      <c r="AI1830" s="16"/>
      <c r="AJ1830" s="16"/>
      <c r="AK1830" s="8">
        <f>SUMIF(AL$346:AL$376,$D1830,AN$346:AN$376)</f>
        <v>0</v>
      </c>
      <c r="AL1830" s="15"/>
      <c r="AM1830" s="16"/>
      <c r="AN1830" s="16"/>
      <c r="AO1830" s="8">
        <f>SUMIF(AP$346:AP$376,$D1830,AR$346:AR$376)</f>
        <v>0</v>
      </c>
      <c r="AP1830" s="15"/>
      <c r="AQ1830" s="16"/>
      <c r="AR1830" s="16"/>
      <c r="AS1830" s="8">
        <f>SUMIF(AT$346:AT$376,$D1830,AV$346:AV$376)</f>
        <v>0</v>
      </c>
      <c r="AT1830" s="15"/>
      <c r="AU1830" s="16"/>
      <c r="AV1830" s="16"/>
      <c r="AW1830" s="8">
        <f>SUMIF(AX$346:AX$376,$D1830,AZ$346:AZ$376)</f>
        <v>0</v>
      </c>
      <c r="AX1830" s="15"/>
      <c r="AY1830" s="16"/>
      <c r="AZ1830" s="16"/>
      <c r="BA1830" s="8">
        <f>SUMIF(BB$346:BB$376,$D1830,BD$346:BD$376)</f>
        <v>0</v>
      </c>
      <c r="BB1830" s="15"/>
      <c r="BC1830" s="16"/>
      <c r="BD1830" s="16"/>
      <c r="BE1830" s="8">
        <f>SUMIF(BF$346:BF$376,$D1830,BH$346:BH$376)</f>
        <v>0</v>
      </c>
      <c r="BF1830" s="15"/>
      <c r="BG1830" s="16"/>
      <c r="BH1830" s="16"/>
      <c r="BI1830" s="8">
        <f>SUMIF(BJ$346:BJ$376,$D1830,BL$346:BL$376)</f>
        <v>0</v>
      </c>
      <c r="BJ1830" s="15"/>
      <c r="BK1830" s="16"/>
      <c r="BL1830" s="16"/>
      <c r="BM1830" s="8">
        <f>SUMIF(BN$346:BN$376,$D1830,BP$346:BP$376)</f>
        <v>0</v>
      </c>
      <c r="BN1830" s="15"/>
      <c r="BO1830" s="16"/>
      <c r="BP1830" s="16"/>
      <c r="BQ1830" s="8">
        <f>SUMIF(BR$346:BR$376,$D1830,BT$346:BT$376)</f>
        <v>0</v>
      </c>
      <c r="BR1830" s="15"/>
      <c r="BS1830" s="16"/>
      <c r="BT1830" s="16"/>
      <c r="BU1830" s="8">
        <f>SUMIF(BV$346:BV$376,$D1830,BX$346:BX$376)</f>
        <v>0</v>
      </c>
      <c r="BV1830" s="15"/>
      <c r="BW1830" s="16"/>
      <c r="BX1830" s="16"/>
      <c r="BY1830" s="8">
        <f>SUMIF(BZ$346:BZ$376,$D1830,CB$346:CB$376)</f>
        <v>0</v>
      </c>
      <c r="BZ1830" s="15"/>
      <c r="CA1830" s="16"/>
      <c r="CB1830" s="16"/>
      <c r="CC1830" s="8">
        <f>SUMIF(CD$346:CD$376,$D1830,CF$346:CF$376)</f>
        <v>0</v>
      </c>
      <c r="CD1830" s="15"/>
      <c r="CE1830" s="16"/>
      <c r="CF1830" s="16"/>
      <c r="CG1830" s="8">
        <f>SUMIF(CH$346:CH$376,$D1830,CJ$346:CJ$376)</f>
        <v>0</v>
      </c>
      <c r="CH1830" s="15"/>
      <c r="CI1830" s="16"/>
      <c r="CJ1830" s="16"/>
      <c r="CK1830" s="8">
        <f>SUMIF(CL$346:CL$376,$D1830,CN$346:CN$376)</f>
        <v>0</v>
      </c>
      <c r="CL1830" s="15"/>
      <c r="CM1830" s="16"/>
      <c r="CN1830" s="16"/>
      <c r="CO1830" s="8">
        <f>SUMIF(CP$346:CP$376,$D1830,CR$346:CR$376)</f>
        <v>0</v>
      </c>
      <c r="CP1830" s="15"/>
      <c r="CQ1830" s="16"/>
      <c r="CR1830" s="16"/>
      <c r="CS1830" s="8">
        <f>SUMIF(CT$346:CT$376,$D1830,CV$346:CV$376)</f>
        <v>0</v>
      </c>
      <c r="CT1830" s="15"/>
      <c r="CU1830" s="16"/>
      <c r="CV1830" s="16"/>
      <c r="CW1830" s="8">
        <f>SUMIF(CX$346:CX$376,$D1830,CZ$346:CZ$376)</f>
        <v>0</v>
      </c>
      <c r="CX1830" s="15"/>
      <c r="CY1830" s="16"/>
      <c r="CZ1830" s="16"/>
      <c r="DA1830" s="8">
        <f>SUMIF(DB$346:DB$376,$D1830,DD$346:DD$376)</f>
        <v>0</v>
      </c>
      <c r="DB1830" s="15"/>
      <c r="DC1830" s="16"/>
      <c r="DD1830" s="16"/>
      <c r="DE1830" s="8">
        <f>SUMIF(DF$346:DF$376,$D1830,DH$346:DH$376)</f>
        <v>0</v>
      </c>
      <c r="DF1830" s="15"/>
      <c r="DG1830" s="16"/>
      <c r="DH1830" s="16"/>
      <c r="DI1830" s="8">
        <f>SUMIF(DJ$346:DJ$376,$D1830,DL$346:DL$376)</f>
        <v>0</v>
      </c>
      <c r="DJ1830" s="15"/>
      <c r="DK1830" s="16"/>
      <c r="DL1830" s="16"/>
      <c r="DM1830" s="8">
        <f>SUMIF(DN$346:DN$376,$D1830,DP$346:DP$376)</f>
        <v>0</v>
      </c>
      <c r="DN1830" s="15"/>
      <c r="DO1830" s="16"/>
      <c r="DP1830" s="16"/>
      <c r="DQ1830" s="8">
        <f>SUMIF(DR$346:DR$376,$D1830,DT$346:DT$376)</f>
        <v>0</v>
      </c>
      <c r="DR1830" s="15"/>
      <c r="DS1830" s="16"/>
      <c r="DT1830" s="16"/>
      <c r="DU1830" s="8">
        <f>SUMIF(DV$346:DV$376,$D1830,DX$346:DX$376)</f>
        <v>0</v>
      </c>
      <c r="DV1830" s="15"/>
      <c r="DW1830" s="16"/>
      <c r="DX1830" s="16"/>
      <c r="DY1830" s="8">
        <f>SUMIF(DZ$346:DZ$376,$D1830,EB$346:EB$376)</f>
        <v>0</v>
      </c>
      <c r="DZ1830" s="15"/>
      <c r="EA1830" s="16"/>
      <c r="EB1830" s="16"/>
      <c r="EC1830" s="8">
        <f>SUMIF(ED$346:ED$376,$D1830,EF$346:EF$376)</f>
        <v>0</v>
      </c>
      <c r="ED1830" s="15"/>
      <c r="EE1830" s="16"/>
      <c r="EF1830" s="16"/>
      <c r="EG1830" s="8">
        <f>SUMIF(EH$346:EH$376,$D1830,EJ$346:EJ$376)</f>
        <v>0</v>
      </c>
      <c r="EH1830" s="15"/>
      <c r="EI1830" s="16"/>
      <c r="EJ1830" s="16"/>
      <c r="EK1830" s="8">
        <f>SUMIF(EL$346:EL$376,$D1830,EN$346:EN$376)</f>
        <v>0</v>
      </c>
      <c r="EL1830" s="15"/>
      <c r="EM1830" s="16"/>
      <c r="EN1830" s="16"/>
      <c r="EO1830" s="8">
        <f>SUMIF(EP$346:EP$376,$D1830,ER$346:ER$376)</f>
        <v>0</v>
      </c>
      <c r="EP1830" s="15"/>
      <c r="EQ1830" s="16"/>
      <c r="ER1830" s="16"/>
      <c r="ES1830" s="8">
        <f>SUMIF(ET$346:ET$376,$D1830,EV$346:EV$376)</f>
        <v>0</v>
      </c>
      <c r="ET1830" s="15"/>
      <c r="EU1830" s="16"/>
      <c r="EV1830" s="16"/>
      <c r="EW1830" s="8">
        <f>SUMIF(EX$346:EX$376,$D1830,EZ$346:EZ$376)</f>
        <v>0</v>
      </c>
      <c r="EX1830" s="15"/>
      <c r="EY1830" s="16"/>
      <c r="EZ1830" s="16"/>
      <c r="FA1830" s="8">
        <f>SUMIF(FB$346:FB$376,$D1830,FD$346:FD$376)</f>
        <v>0</v>
      </c>
      <c r="FB1830" s="15"/>
      <c r="FC1830" s="16"/>
      <c r="FD1830" s="16"/>
      <c r="FE1830" s="8">
        <f>SUMIF(FF$346:FF$376,$D1830,FH$346:FH$376)</f>
        <v>0</v>
      </c>
      <c r="FF1830" s="15"/>
      <c r="FG1830" s="16"/>
      <c r="FH1830" s="16"/>
      <c r="FI1830" s="8">
        <f>SUMIF(FJ$346:FJ$376,$D1830,FL$346:FL$376)</f>
        <v>0</v>
      </c>
      <c r="FJ1830" s="15"/>
      <c r="FK1830" s="16"/>
      <c r="FL1830" s="16"/>
      <c r="FM1830" s="8">
        <f>SUMIF(FN$346:FN$376,$D1830,FP$346:FP$376)</f>
        <v>0</v>
      </c>
      <c r="FN1830" s="15"/>
      <c r="FO1830" s="16"/>
      <c r="FP1830" s="16"/>
      <c r="FQ1830" s="8">
        <f>SUMIF(FR$346:FR$376,$D1830,FT$346:FT$376)</f>
        <v>0</v>
      </c>
      <c r="FR1830" s="15"/>
      <c r="FS1830" s="16"/>
      <c r="FT1830" s="16"/>
      <c r="FU1830" s="8">
        <f>SUMIF(FV$346:FV$376,$D1830,FX$346:FX$376)</f>
        <v>0</v>
      </c>
      <c r="FV1830" s="15"/>
      <c r="FW1830" s="16"/>
      <c r="FX1830" s="16"/>
      <c r="FY1830" s="8">
        <f>SUMIF(FZ$346:FZ$376,$D1830,GB$346:GB$376)</f>
        <v>0</v>
      </c>
      <c r="FZ1830" s="15"/>
      <c r="GA1830" s="16"/>
      <c r="GB1830" s="16"/>
      <c r="GC1830" s="8">
        <f>SUMIF(GD$346:GD$376,$D1830,GF$346:GF$376)</f>
        <v>0</v>
      </c>
      <c r="GD1830" s="15"/>
      <c r="GE1830" s="16"/>
      <c r="GF1830" s="16"/>
      <c r="GG1830" s="8">
        <f>SUMIF(GH$346:GH$376,$D1830,GJ$346:GJ$376)</f>
        <v>0</v>
      </c>
      <c r="GH1830" s="15"/>
      <c r="GI1830" s="16"/>
      <c r="GJ1830" s="16"/>
      <c r="GK1830" s="8">
        <f>SUMIF(GL$346:GL$376,$D1830,GN$346:GN$376)</f>
        <v>0</v>
      </c>
      <c r="GL1830" s="15"/>
      <c r="GM1830" s="16"/>
      <c r="GN1830" s="16"/>
      <c r="GO1830" s="8">
        <f>SUMIF(GP$346:GP$376,$D1830,GR$346:GR$376)</f>
        <v>0</v>
      </c>
      <c r="GP1830" s="15"/>
      <c r="GQ1830" s="16"/>
      <c r="GR1830" s="16"/>
      <c r="GS1830" s="8">
        <f>SUMIF(GT$346:GT$376,$D1830,GV$346:GV$376)</f>
        <v>0</v>
      </c>
      <c r="GT1830" s="15"/>
      <c r="GU1830" s="16"/>
      <c r="GV1830" s="22"/>
      <c r="GW1830" s="19">
        <f t="shared" si="41"/>
        <v>0</v>
      </c>
      <c r="GX1830" s="472"/>
      <c r="GY1830" s="473"/>
    </row>
    <row r="1831" spans="1:207" ht="30.75" customHeight="1">
      <c r="A1831" s="277" t="s">
        <v>75</v>
      </c>
      <c r="B1831" s="532" t="s">
        <v>427</v>
      </c>
      <c r="C1831" s="271" t="s">
        <v>12</v>
      </c>
      <c r="D1831" s="272" t="s">
        <v>175</v>
      </c>
      <c r="E1831" s="206">
        <f>SUMIF(F$5:F$35,$D1831,H$5:H$35)</f>
        <v>0</v>
      </c>
      <c r="F1831" s="9"/>
      <c r="G1831" s="10"/>
      <c r="H1831" s="11"/>
      <c r="I1831" s="6">
        <f>SUMIF(J$5:J$35,$D1831,L$5:L$35)</f>
        <v>0</v>
      </c>
      <c r="J1831" s="9"/>
      <c r="K1831" s="10"/>
      <c r="L1831" s="11"/>
      <c r="M1831" s="6">
        <f>SUMIF(N$5:N$35,$D1831,P$5:P$35)</f>
        <v>0</v>
      </c>
      <c r="N1831" s="9"/>
      <c r="O1831" s="10"/>
      <c r="P1831" s="11"/>
      <c r="Q1831" s="6">
        <f>SUMIF(R$5:R$35,$D1831,T$5:T$35)</f>
        <v>65.699999999999989</v>
      </c>
      <c r="R1831" s="9"/>
      <c r="S1831" s="10"/>
      <c r="T1831" s="11"/>
      <c r="U1831" s="6">
        <f>SUMIF(V$5:V$35,$D1831,X$5:X$35)</f>
        <v>65.699999999999989</v>
      </c>
      <c r="V1831" s="9"/>
      <c r="W1831" s="10"/>
      <c r="X1831" s="11"/>
      <c r="Y1831" s="6">
        <f>SUMIF(Z$5:Z$35,$D1831,AB$5:AB$35)</f>
        <v>0</v>
      </c>
      <c r="Z1831" s="9"/>
      <c r="AA1831" s="10"/>
      <c r="AB1831" s="11"/>
      <c r="AC1831" s="6">
        <f>SUMIF(AD$5:AD$35,$D1831,AF$5:AF$35)</f>
        <v>80.299999999999983</v>
      </c>
      <c r="AD1831" s="9"/>
      <c r="AE1831" s="10"/>
      <c r="AF1831" s="11"/>
      <c r="AG1831" s="6">
        <f>SUMIF(AH$5:AH$35,$D1831,AJ$5:AJ$35)</f>
        <v>0</v>
      </c>
      <c r="AH1831" s="9"/>
      <c r="AI1831" s="10"/>
      <c r="AJ1831" s="11"/>
      <c r="AK1831" s="6">
        <f>SUMIF(AL$5:AL$35,$D1831,AN$5:AN$35)</f>
        <v>0</v>
      </c>
      <c r="AL1831" s="9"/>
      <c r="AM1831" s="10"/>
      <c r="AN1831" s="11"/>
      <c r="AO1831" s="6">
        <f>SUMIF(AP$5:AP$35,$D1831,AR$5:AR$35)</f>
        <v>0</v>
      </c>
      <c r="AP1831" s="9"/>
      <c r="AQ1831" s="10"/>
      <c r="AR1831" s="11"/>
      <c r="AS1831" s="6">
        <f>SUMIF(AT$5:AT$35,$D1831,AV$5:AV$35)</f>
        <v>0</v>
      </c>
      <c r="AT1831" s="9"/>
      <c r="AU1831" s="10"/>
      <c r="AV1831" s="11"/>
      <c r="AW1831" s="6">
        <f>SUMIF(AX$5:AX$35,$D1831,AZ$5:AZ$35)</f>
        <v>0</v>
      </c>
      <c r="AX1831" s="9"/>
      <c r="AY1831" s="10"/>
      <c r="AZ1831" s="11"/>
      <c r="BA1831" s="6">
        <f>SUMIF(BB$5:BB$35,$D1831,BD$5:BD$35)</f>
        <v>0</v>
      </c>
      <c r="BB1831" s="9"/>
      <c r="BC1831" s="10"/>
      <c r="BD1831" s="11"/>
      <c r="BE1831" s="6">
        <f>SUMIF(BF$5:BF$35,$D1831,BH$5:BH$35)</f>
        <v>0</v>
      </c>
      <c r="BF1831" s="9"/>
      <c r="BG1831" s="10"/>
      <c r="BH1831" s="11"/>
      <c r="BI1831" s="6">
        <f>SUMIF(BJ$5:BJ$35,$D1831,BL$5:BL$35)</f>
        <v>0</v>
      </c>
      <c r="BJ1831" s="9"/>
      <c r="BK1831" s="10"/>
      <c r="BL1831" s="11"/>
      <c r="BM1831" s="6">
        <f>SUMIF(BN$5:BN$35,$D1831,BP$5:BP$35)</f>
        <v>0</v>
      </c>
      <c r="BN1831" s="9"/>
      <c r="BO1831" s="10"/>
      <c r="BP1831" s="11"/>
      <c r="BQ1831" s="6">
        <f>SUMIF(BR$5:BR$35,$D1831,BT$5:BT$35)</f>
        <v>94.899999999999977</v>
      </c>
      <c r="BR1831" s="9"/>
      <c r="BS1831" s="10"/>
      <c r="BT1831" s="11"/>
      <c r="BU1831" s="6">
        <f>SUMIF(BV$5:BV$35,$D1831,BX$5:BX$35)</f>
        <v>0</v>
      </c>
      <c r="BV1831" s="9"/>
      <c r="BW1831" s="10"/>
      <c r="BX1831" s="11"/>
      <c r="BY1831" s="6">
        <f>SUMIF(BZ$5:BZ$35,$D1831,CB$5:CB$35)</f>
        <v>0</v>
      </c>
      <c r="BZ1831" s="9"/>
      <c r="CA1831" s="10"/>
      <c r="CB1831" s="11"/>
      <c r="CC1831" s="6">
        <f>SUMIF(CD$5:CD$35,$D1831,CF$5:CF$35)</f>
        <v>51.099999999999994</v>
      </c>
      <c r="CD1831" s="9"/>
      <c r="CE1831" s="10"/>
      <c r="CF1831" s="11"/>
      <c r="CG1831" s="6">
        <f>SUMIF(CH$5:CH$35,$D1831,CJ$5:CJ$35)</f>
        <v>0</v>
      </c>
      <c r="CH1831" s="9"/>
      <c r="CI1831" s="10"/>
      <c r="CJ1831" s="11"/>
      <c r="CK1831" s="6">
        <f>SUMIF(CL$5:CL$35,$D1831,CN$5:CN$35)</f>
        <v>0</v>
      </c>
      <c r="CL1831" s="9"/>
      <c r="CM1831" s="10"/>
      <c r="CN1831" s="11"/>
      <c r="CO1831" s="6">
        <f>SUMIF(CP$5:CP$35,$D1831,CR$5:CR$35)</f>
        <v>0</v>
      </c>
      <c r="CP1831" s="9"/>
      <c r="CQ1831" s="10"/>
      <c r="CR1831" s="11"/>
      <c r="CS1831" s="6">
        <f>SUMIF(CT$5:CT$35,$D1831,CV$5:CV$35)</f>
        <v>0</v>
      </c>
      <c r="CT1831" s="9"/>
      <c r="CU1831" s="10"/>
      <c r="CV1831" s="11"/>
      <c r="CW1831" s="6">
        <f>SUMIF(CX$5:CX$35,$D1831,CZ$5:CZ$35)</f>
        <v>0</v>
      </c>
      <c r="CX1831" s="9"/>
      <c r="CY1831" s="10"/>
      <c r="CZ1831" s="11"/>
      <c r="DA1831" s="6">
        <f>SUMIF(DB$5:DB$35,$D1831,DD$5:DD$35)</f>
        <v>0</v>
      </c>
      <c r="DB1831" s="9"/>
      <c r="DC1831" s="10"/>
      <c r="DD1831" s="11"/>
      <c r="DE1831" s="6">
        <f>SUMIF(DF$5:DF$35,$D1831,DH$5:DH$35)</f>
        <v>94.899999999999977</v>
      </c>
      <c r="DF1831" s="9"/>
      <c r="DG1831" s="10"/>
      <c r="DH1831" s="11"/>
      <c r="DI1831" s="6">
        <f>SUMIF(DJ$5:DJ$35,$D1831,DL$5:DL$35)</f>
        <v>0</v>
      </c>
      <c r="DJ1831" s="9"/>
      <c r="DK1831" s="10"/>
      <c r="DL1831" s="11"/>
      <c r="DM1831" s="6">
        <f>SUMIF(DN$5:DN$35,$D1831,DP$5:DP$35)</f>
        <v>0</v>
      </c>
      <c r="DN1831" s="9"/>
      <c r="DO1831" s="10"/>
      <c r="DP1831" s="11"/>
      <c r="DQ1831" s="6">
        <f>SUMIF(DR$5:DR$35,$D1831,DT$5:DT$35)</f>
        <v>0</v>
      </c>
      <c r="DR1831" s="9"/>
      <c r="DS1831" s="10"/>
      <c r="DT1831" s="11"/>
      <c r="DU1831" s="6">
        <f>SUMIF(DV$5:DV$35,$D1831,DX$5:DX$35)</f>
        <v>0</v>
      </c>
      <c r="DV1831" s="9"/>
      <c r="DW1831" s="10"/>
      <c r="DX1831" s="11"/>
      <c r="DY1831" s="6">
        <f>SUMIF(DZ$5:DZ$35,$D1831,EB$5:EB$35)</f>
        <v>0</v>
      </c>
      <c r="DZ1831" s="9"/>
      <c r="EA1831" s="10"/>
      <c r="EB1831" s="11"/>
      <c r="EC1831" s="6">
        <f>SUMIF(ED$5:ED$35,$D1831,EF$5:EF$35)</f>
        <v>0</v>
      </c>
      <c r="ED1831" s="9"/>
      <c r="EE1831" s="10"/>
      <c r="EF1831" s="11"/>
      <c r="EG1831" s="6">
        <f>SUMIF(EH$5:EH$35,$D1831,EJ$5:EJ$35)</f>
        <v>0</v>
      </c>
      <c r="EH1831" s="9"/>
      <c r="EI1831" s="10"/>
      <c r="EJ1831" s="11"/>
      <c r="EK1831" s="6">
        <f>SUMIF(EL$5:EL$35,$D1831,EN$5:EN$35)</f>
        <v>0</v>
      </c>
      <c r="EL1831" s="9"/>
      <c r="EM1831" s="10"/>
      <c r="EN1831" s="11"/>
      <c r="EO1831" s="6">
        <f>SUMIF(EP$5:EP$35,$D1831,ER$5:ER$35)</f>
        <v>0</v>
      </c>
      <c r="EP1831" s="9"/>
      <c r="EQ1831" s="10"/>
      <c r="ER1831" s="11"/>
      <c r="ES1831" s="6">
        <f>SUMIF(ET$5:ET$35,$D1831,EV$5:EV$35)</f>
        <v>0</v>
      </c>
      <c r="ET1831" s="9"/>
      <c r="EU1831" s="10"/>
      <c r="EV1831" s="11"/>
      <c r="EW1831" s="6">
        <f>SUMIF(EX$5:EX$35,$D1831,EZ$5:EZ$35)</f>
        <v>0</v>
      </c>
      <c r="EX1831" s="9"/>
      <c r="EY1831" s="10"/>
      <c r="EZ1831" s="11"/>
      <c r="FA1831" s="6">
        <f>SUMIF(FB$5:FB$35,$D1831,FD$5:FD$35)</f>
        <v>0</v>
      </c>
      <c r="FB1831" s="9"/>
      <c r="FC1831" s="10"/>
      <c r="FD1831" s="11"/>
      <c r="FE1831" s="6">
        <f>SUMIF(FF$5:FF$35,$D1831,FH$5:FH$35)</f>
        <v>0</v>
      </c>
      <c r="FF1831" s="9"/>
      <c r="FG1831" s="10"/>
      <c r="FH1831" s="11"/>
      <c r="FI1831" s="6">
        <f>SUMIF(FJ$5:FJ$35,$D1831,FL$5:FL$35)</f>
        <v>0</v>
      </c>
      <c r="FJ1831" s="9"/>
      <c r="FK1831" s="10"/>
      <c r="FL1831" s="11"/>
      <c r="FM1831" s="6">
        <f>SUMIF(FN$5:FN$35,$D1831,FP$5:FP$35)</f>
        <v>0</v>
      </c>
      <c r="FN1831" s="9"/>
      <c r="FO1831" s="10"/>
      <c r="FP1831" s="11"/>
      <c r="FQ1831" s="6">
        <f>SUMIF(FR$5:FR$35,$D1831,FT$5:FT$35)</f>
        <v>0</v>
      </c>
      <c r="FR1831" s="9"/>
      <c r="FS1831" s="10"/>
      <c r="FT1831" s="11"/>
      <c r="FU1831" s="6">
        <f>SUMIF(FV$5:FV$35,$D1831,FX$5:FX$35)</f>
        <v>0</v>
      </c>
      <c r="FV1831" s="9"/>
      <c r="FW1831" s="10"/>
      <c r="FX1831" s="11"/>
      <c r="FY1831" s="6">
        <f>SUMIF(FZ$5:FZ$35,$D1831,GB$5:GB$35)</f>
        <v>0</v>
      </c>
      <c r="FZ1831" s="9"/>
      <c r="GA1831" s="10"/>
      <c r="GB1831" s="11"/>
      <c r="GC1831" s="6">
        <f>SUMIF(GD$5:GD$35,$D1831,GF$5:GF$35)</f>
        <v>0</v>
      </c>
      <c r="GD1831" s="9"/>
      <c r="GE1831" s="10"/>
      <c r="GF1831" s="11"/>
      <c r="GG1831" s="6">
        <f>SUMIF(GH$5:GH$35,$D1831,GJ$5:GJ$35)</f>
        <v>0</v>
      </c>
      <c r="GH1831" s="9"/>
      <c r="GI1831" s="10"/>
      <c r="GJ1831" s="11"/>
      <c r="GK1831" s="6">
        <f>SUMIF(GL$5:GL$35,$D1831,GN$5:GN$35)</f>
        <v>0</v>
      </c>
      <c r="GL1831" s="9"/>
      <c r="GM1831" s="10"/>
      <c r="GN1831" s="11"/>
      <c r="GO1831" s="6">
        <f>SUMIF(GP$5:GP$35,$D1831,GR$5:GR$35)</f>
        <v>0</v>
      </c>
      <c r="GP1831" s="9"/>
      <c r="GQ1831" s="10"/>
      <c r="GR1831" s="11"/>
      <c r="GS1831" s="6">
        <f>SUMIF(GT$5:GT$35,$D1831,GV$5:GV$35)</f>
        <v>0</v>
      </c>
      <c r="GT1831" s="9"/>
      <c r="GU1831" s="10"/>
      <c r="GV1831" s="20"/>
      <c r="GW1831" s="19">
        <f t="shared" si="41"/>
        <v>452.59999999999991</v>
      </c>
      <c r="GX1831" s="472">
        <f>SUM(GW1831:GW1842)</f>
        <v>452.59999999999991</v>
      </c>
      <c r="GY1831" s="473" t="str">
        <f>D1831</f>
        <v>TSNONREMONTE</v>
      </c>
    </row>
    <row r="1832" spans="1:207" ht="30.75" customHeight="1">
      <c r="A1832" s="244" t="s">
        <v>76</v>
      </c>
      <c r="B1832" s="533"/>
      <c r="C1832" s="273" t="s">
        <v>175</v>
      </c>
      <c r="D1832" s="274" t="s">
        <v>175</v>
      </c>
      <c r="E1832" s="206">
        <f>SUMIF(F$36:F$66,$D1832,H$36:H$66)</f>
        <v>0</v>
      </c>
      <c r="F1832" s="9"/>
      <c r="G1832" s="10"/>
      <c r="H1832" s="11"/>
      <c r="I1832" s="6">
        <f>SUMIF(J$36:J$66,$D1832,L$36:L$66)</f>
        <v>0</v>
      </c>
      <c r="J1832" s="9"/>
      <c r="K1832" s="10"/>
      <c r="L1832" s="11"/>
      <c r="M1832" s="6">
        <f>SUMIF(N$36:N$66,$D1832,P$36:P$66)</f>
        <v>0</v>
      </c>
      <c r="N1832" s="9"/>
      <c r="O1832" s="10"/>
      <c r="P1832" s="11"/>
      <c r="Q1832" s="6">
        <f>SUMIF(R$36:R$66,$D1832,T$36:T$66)</f>
        <v>0</v>
      </c>
      <c r="R1832" s="9"/>
      <c r="S1832" s="10"/>
      <c r="T1832" s="11"/>
      <c r="U1832" s="6">
        <f>SUMIF(V$36:V$66,$D1832,X$36:X$66)</f>
        <v>0</v>
      </c>
      <c r="V1832" s="9"/>
      <c r="W1832" s="10"/>
      <c r="X1832" s="11"/>
      <c r="Y1832" s="6">
        <f>SUMIF(Z$36:Z$66,$D1832,AB$36:AB$66)</f>
        <v>0</v>
      </c>
      <c r="Z1832" s="9"/>
      <c r="AA1832" s="10"/>
      <c r="AB1832" s="11"/>
      <c r="AC1832" s="6">
        <f>SUMIF(AD$36:AD$66,$D1832,AF$36:AF$66)</f>
        <v>0</v>
      </c>
      <c r="AD1832" s="9"/>
      <c r="AE1832" s="10"/>
      <c r="AF1832" s="11"/>
      <c r="AG1832" s="6">
        <f>SUMIF(AH$36:AH$66,$D1832,AJ$36:AJ$66)</f>
        <v>0</v>
      </c>
      <c r="AH1832" s="9"/>
      <c r="AI1832" s="10"/>
      <c r="AJ1832" s="11"/>
      <c r="AK1832" s="6">
        <f>SUMIF(AL$36:AL$66,$D1832,AN$36:AN$66)</f>
        <v>0</v>
      </c>
      <c r="AL1832" s="9"/>
      <c r="AM1832" s="10"/>
      <c r="AN1832" s="11"/>
      <c r="AO1832" s="6">
        <f>SUMIF(AP$36:AP$66,$D1832,AR$36:AR$66)</f>
        <v>0</v>
      </c>
      <c r="AP1832" s="9"/>
      <c r="AQ1832" s="10"/>
      <c r="AR1832" s="11"/>
      <c r="AS1832" s="6">
        <f>SUMIF(AT$36:AT$66,$D1832,AV$36:AV$66)</f>
        <v>0</v>
      </c>
      <c r="AT1832" s="9"/>
      <c r="AU1832" s="10"/>
      <c r="AV1832" s="11"/>
      <c r="AW1832" s="6">
        <f>SUMIF(AX$36:AX$66,$D1832,AZ$36:AZ$66)</f>
        <v>0</v>
      </c>
      <c r="AX1832" s="9"/>
      <c r="AY1832" s="10"/>
      <c r="AZ1832" s="11"/>
      <c r="BA1832" s="6">
        <f>SUMIF(BB$36:BB$66,$D1832,BD$36:BD$66)</f>
        <v>0</v>
      </c>
      <c r="BB1832" s="9"/>
      <c r="BC1832" s="10"/>
      <c r="BD1832" s="11"/>
      <c r="BE1832" s="6">
        <f>SUMIF(BF$36:BF$66,$D1832,BH$36:BH$66)</f>
        <v>0</v>
      </c>
      <c r="BF1832" s="9"/>
      <c r="BG1832" s="10"/>
      <c r="BH1832" s="11"/>
      <c r="BI1832" s="6">
        <f>SUMIF(BJ$36:BJ$66,$D1832,BL$36:BL$66)</f>
        <v>0</v>
      </c>
      <c r="BJ1832" s="9"/>
      <c r="BK1832" s="10"/>
      <c r="BL1832" s="11"/>
      <c r="BM1832" s="6">
        <f>SUMIF(BN$36:BN$66,$D1832,BP$36:BP$66)</f>
        <v>0</v>
      </c>
      <c r="BN1832" s="9"/>
      <c r="BO1832" s="10"/>
      <c r="BP1832" s="11"/>
      <c r="BQ1832" s="6">
        <f>SUMIF(BR$36:BR$66,$D1832,BT$36:BT$66)</f>
        <v>0</v>
      </c>
      <c r="BR1832" s="9"/>
      <c r="BS1832" s="10"/>
      <c r="BT1832" s="11"/>
      <c r="BU1832" s="6">
        <f>SUMIF(BV$36:BV$66,$D1832,BX$36:BX$66)</f>
        <v>0</v>
      </c>
      <c r="BV1832" s="9"/>
      <c r="BW1832" s="10"/>
      <c r="BX1832" s="11"/>
      <c r="BY1832" s="6">
        <f>SUMIF(BZ$36:BZ$66,$D1832,CB$36:CB$66)</f>
        <v>0</v>
      </c>
      <c r="BZ1832" s="9"/>
      <c r="CA1832" s="10"/>
      <c r="CB1832" s="11"/>
      <c r="CC1832" s="6">
        <f>SUMIF(CD$36:CD$66,$D1832,CF$36:CF$66)</f>
        <v>0</v>
      </c>
      <c r="CD1832" s="9"/>
      <c r="CE1832" s="10"/>
      <c r="CF1832" s="11"/>
      <c r="CG1832" s="6">
        <f>SUMIF(CH$36:CH$66,$D1832,CJ$36:CJ$66)</f>
        <v>0</v>
      </c>
      <c r="CH1832" s="9"/>
      <c r="CI1832" s="10"/>
      <c r="CJ1832" s="11"/>
      <c r="CK1832" s="6">
        <f>SUMIF(CL$36:CL$66,$D1832,CN$36:CN$66)</f>
        <v>0</v>
      </c>
      <c r="CL1832" s="9"/>
      <c r="CM1832" s="10"/>
      <c r="CN1832" s="11"/>
      <c r="CO1832" s="6">
        <f>SUMIF(CP$36:CP$66,$D1832,CR$36:CR$66)</f>
        <v>0</v>
      </c>
      <c r="CP1832" s="9"/>
      <c r="CQ1832" s="10"/>
      <c r="CR1832" s="11"/>
      <c r="CS1832" s="6">
        <f>SUMIF(CT$36:CT$66,$D1832,CV$36:CV$66)</f>
        <v>0</v>
      </c>
      <c r="CT1832" s="9"/>
      <c r="CU1832" s="10"/>
      <c r="CV1832" s="11"/>
      <c r="CW1832" s="6">
        <f>SUMIF(CX$36:CX$66,$D1832,CZ$36:CZ$66)</f>
        <v>0</v>
      </c>
      <c r="CX1832" s="9"/>
      <c r="CY1832" s="10"/>
      <c r="CZ1832" s="11"/>
      <c r="DA1832" s="6">
        <f>SUMIF(DB$36:DB$66,$D1832,DD$36:DD$66)</f>
        <v>0</v>
      </c>
      <c r="DB1832" s="9"/>
      <c r="DC1832" s="10"/>
      <c r="DD1832" s="11"/>
      <c r="DE1832" s="6">
        <f>SUMIF(DF$36:DF$66,$D1832,DH$36:DH$66)</f>
        <v>0</v>
      </c>
      <c r="DF1832" s="9"/>
      <c r="DG1832" s="10"/>
      <c r="DH1832" s="11"/>
      <c r="DI1832" s="6">
        <f>SUMIF(DJ$36:DJ$66,$D1832,DL$36:DL$66)</f>
        <v>0</v>
      </c>
      <c r="DJ1832" s="9"/>
      <c r="DK1832" s="10"/>
      <c r="DL1832" s="11"/>
      <c r="DM1832" s="6">
        <f>SUMIF(DN$36:DN$66,$D1832,DP$36:DP$66)</f>
        <v>0</v>
      </c>
      <c r="DN1832" s="9"/>
      <c r="DO1832" s="10"/>
      <c r="DP1832" s="11"/>
      <c r="DQ1832" s="6">
        <f>SUMIF(DR$36:DR$66,$D1832,DT$36:DT$66)</f>
        <v>0</v>
      </c>
      <c r="DR1832" s="9"/>
      <c r="DS1832" s="10"/>
      <c r="DT1832" s="11"/>
      <c r="DU1832" s="6">
        <f>SUMIF(DV$36:DV$66,$D1832,DX$36:DX$66)</f>
        <v>0</v>
      </c>
      <c r="DV1832" s="9"/>
      <c r="DW1832" s="10"/>
      <c r="DX1832" s="11"/>
      <c r="DY1832" s="6">
        <f>SUMIF(DZ$36:DZ$66,$D1832,EB$36:EB$66)</f>
        <v>0</v>
      </c>
      <c r="DZ1832" s="9"/>
      <c r="EA1832" s="10"/>
      <c r="EB1832" s="11"/>
      <c r="EC1832" s="6">
        <f>SUMIF(ED$36:ED$66,$D1832,EF$36:EF$66)</f>
        <v>0</v>
      </c>
      <c r="ED1832" s="9"/>
      <c r="EE1832" s="10"/>
      <c r="EF1832" s="11"/>
      <c r="EG1832" s="6">
        <f>SUMIF(EH$36:EH$66,$D1832,EJ$36:EJ$66)</f>
        <v>0</v>
      </c>
      <c r="EH1832" s="9"/>
      <c r="EI1832" s="10"/>
      <c r="EJ1832" s="11"/>
      <c r="EK1832" s="6">
        <f>SUMIF(EL$36:EL$66,$D1832,EN$36:EN$66)</f>
        <v>0</v>
      </c>
      <c r="EL1832" s="9"/>
      <c r="EM1832" s="10"/>
      <c r="EN1832" s="11"/>
      <c r="EO1832" s="6">
        <f>SUMIF(EP$36:EP$66,$D1832,ER$36:ER$66)</f>
        <v>0</v>
      </c>
      <c r="EP1832" s="9"/>
      <c r="EQ1832" s="10"/>
      <c r="ER1832" s="11"/>
      <c r="ES1832" s="6">
        <f>SUMIF(ET$36:ET$66,$D1832,EV$36:EV$66)</f>
        <v>0</v>
      </c>
      <c r="ET1832" s="9"/>
      <c r="EU1832" s="10"/>
      <c r="EV1832" s="11"/>
      <c r="EW1832" s="6">
        <f>SUMIF(EX$36:EX$66,$D1832,EZ$36:EZ$66)</f>
        <v>0</v>
      </c>
      <c r="EX1832" s="9"/>
      <c r="EY1832" s="10"/>
      <c r="EZ1832" s="11"/>
      <c r="FA1832" s="6">
        <f>SUMIF(FB$36:FB$66,$D1832,FD$36:FD$66)</f>
        <v>0</v>
      </c>
      <c r="FB1832" s="9"/>
      <c r="FC1832" s="10"/>
      <c r="FD1832" s="11"/>
      <c r="FE1832" s="6">
        <f>SUMIF(FF$36:FF$66,$D1832,FH$36:FH$66)</f>
        <v>0</v>
      </c>
      <c r="FF1832" s="9"/>
      <c r="FG1832" s="10"/>
      <c r="FH1832" s="11"/>
      <c r="FI1832" s="6">
        <f>SUMIF(FJ$36:FJ$66,$D1832,FL$36:FL$66)</f>
        <v>0</v>
      </c>
      <c r="FJ1832" s="9"/>
      <c r="FK1832" s="10"/>
      <c r="FL1832" s="11"/>
      <c r="FM1832" s="6">
        <f>SUMIF(FN$36:FN$66,$D1832,FP$36:FP$66)</f>
        <v>0</v>
      </c>
      <c r="FN1832" s="9"/>
      <c r="FO1832" s="10"/>
      <c r="FP1832" s="11"/>
      <c r="FQ1832" s="6">
        <f>SUMIF(FR$36:FR$66,$D1832,FT$36:FT$66)</f>
        <v>0</v>
      </c>
      <c r="FR1832" s="9"/>
      <c r="FS1832" s="10"/>
      <c r="FT1832" s="11"/>
      <c r="FU1832" s="6">
        <f>SUMIF(FV$36:FV$66,$D1832,FX$36:FX$66)</f>
        <v>0</v>
      </c>
      <c r="FV1832" s="9"/>
      <c r="FW1832" s="10"/>
      <c r="FX1832" s="11"/>
      <c r="FY1832" s="6">
        <f>SUMIF(FZ$36:FZ$66,$D1832,GB$36:GB$66)</f>
        <v>0</v>
      </c>
      <c r="FZ1832" s="9"/>
      <c r="GA1832" s="10"/>
      <c r="GB1832" s="11"/>
      <c r="GC1832" s="6">
        <f>SUMIF(GD$36:GD$66,$D1832,GF$36:GF$66)</f>
        <v>0</v>
      </c>
      <c r="GD1832" s="9"/>
      <c r="GE1832" s="10"/>
      <c r="GF1832" s="11"/>
      <c r="GG1832" s="6">
        <f>SUMIF(GH$36:GH$66,$D1832,GJ$36:GJ$66)</f>
        <v>0</v>
      </c>
      <c r="GH1832" s="9"/>
      <c r="GI1832" s="10"/>
      <c r="GJ1832" s="11"/>
      <c r="GK1832" s="6">
        <f>SUMIF(GL$36:GL$66,$D1832,GN$36:GN$66)</f>
        <v>0</v>
      </c>
      <c r="GL1832" s="9"/>
      <c r="GM1832" s="10"/>
      <c r="GN1832" s="11"/>
      <c r="GO1832" s="6">
        <f>SUMIF(GP$36:GP$66,$D1832,GR$36:GR$66)</f>
        <v>0</v>
      </c>
      <c r="GP1832" s="9"/>
      <c r="GQ1832" s="10"/>
      <c r="GR1832" s="11"/>
      <c r="GS1832" s="6">
        <f>SUMIF(GT$36:GT$66,$D1832,GV$36:GV$66)</f>
        <v>0</v>
      </c>
      <c r="GT1832" s="9"/>
      <c r="GU1832" s="10"/>
      <c r="GV1832" s="20"/>
      <c r="GW1832" s="19">
        <f t="shared" si="41"/>
        <v>0</v>
      </c>
      <c r="GX1832" s="472"/>
      <c r="GY1832" s="473"/>
    </row>
    <row r="1833" spans="1:207" ht="30.75" customHeight="1">
      <c r="A1833" s="244" t="s">
        <v>77</v>
      </c>
      <c r="B1833" s="533"/>
      <c r="C1833" s="273" t="s">
        <v>175</v>
      </c>
      <c r="D1833" s="274" t="s">
        <v>175</v>
      </c>
      <c r="E1833" s="206">
        <f>SUMIF(F$67:F$97,$D1833,H$67:H$97)</f>
        <v>0</v>
      </c>
      <c r="F1833" s="9"/>
      <c r="G1833" s="10"/>
      <c r="H1833" s="11"/>
      <c r="I1833" s="6">
        <f>SUMIF(J$67:J$97,$D1833,L$67:L$97)</f>
        <v>0</v>
      </c>
      <c r="J1833" s="9"/>
      <c r="K1833" s="10"/>
      <c r="L1833" s="11"/>
      <c r="M1833" s="6">
        <f>SUMIF(N$67:N$97,$D1833,P$67:P$97)</f>
        <v>0</v>
      </c>
      <c r="N1833" s="9"/>
      <c r="O1833" s="10"/>
      <c r="P1833" s="11"/>
      <c r="Q1833" s="6">
        <f>SUMIF(R$67:R$97,$D1833,T$67:T$97)</f>
        <v>0</v>
      </c>
      <c r="R1833" s="9"/>
      <c r="S1833" s="10"/>
      <c r="T1833" s="11"/>
      <c r="U1833" s="6">
        <f>SUMIF(V$67:V$97,$D1833,X$67:X$97)</f>
        <v>0</v>
      </c>
      <c r="V1833" s="9"/>
      <c r="W1833" s="10"/>
      <c r="X1833" s="11"/>
      <c r="Y1833" s="6">
        <f>SUMIF(Z$67:Z$97,$D1833,AB$67:AB$97)</f>
        <v>0</v>
      </c>
      <c r="Z1833" s="9"/>
      <c r="AA1833" s="10"/>
      <c r="AB1833" s="11"/>
      <c r="AC1833" s="6">
        <f>SUMIF(AD$67:AD$97,$D1833,AF$67:AF$97)</f>
        <v>0</v>
      </c>
      <c r="AD1833" s="9"/>
      <c r="AE1833" s="10"/>
      <c r="AF1833" s="11"/>
      <c r="AG1833" s="6">
        <f>SUMIF(AH$67:AH$97,$D1833,AJ$67:AJ$97)</f>
        <v>0</v>
      </c>
      <c r="AH1833" s="9"/>
      <c r="AI1833" s="10"/>
      <c r="AJ1833" s="11"/>
      <c r="AK1833" s="6">
        <f>SUMIF(AL$67:AL$97,$D1833,AN$67:AN$97)</f>
        <v>0</v>
      </c>
      <c r="AL1833" s="9"/>
      <c r="AM1833" s="10"/>
      <c r="AN1833" s="11"/>
      <c r="AO1833" s="6">
        <f>SUMIF(AP$67:AP$97,$D1833,AR$67:AR$97)</f>
        <v>0</v>
      </c>
      <c r="AP1833" s="9"/>
      <c r="AQ1833" s="10"/>
      <c r="AR1833" s="11"/>
      <c r="AS1833" s="6">
        <f>SUMIF(AT$67:AT$97,$D1833,AV$67:AV$97)</f>
        <v>0</v>
      </c>
      <c r="AT1833" s="9"/>
      <c r="AU1833" s="10"/>
      <c r="AV1833" s="11"/>
      <c r="AW1833" s="6">
        <f>SUMIF(AX$67:AX$97,$D1833,AZ$67:AZ$97)</f>
        <v>0</v>
      </c>
      <c r="AX1833" s="9"/>
      <c r="AY1833" s="10"/>
      <c r="AZ1833" s="11"/>
      <c r="BA1833" s="6">
        <f>SUMIF(BB$67:BB$97,$D1833,BD$67:BD$97)</f>
        <v>0</v>
      </c>
      <c r="BB1833" s="9"/>
      <c r="BC1833" s="10"/>
      <c r="BD1833" s="11"/>
      <c r="BE1833" s="6">
        <f>SUMIF(BF$67:BF$97,$D1833,BH$67:BH$97)</f>
        <v>0</v>
      </c>
      <c r="BF1833" s="9"/>
      <c r="BG1833" s="10"/>
      <c r="BH1833" s="11"/>
      <c r="BI1833" s="6">
        <f>SUMIF(BJ$67:BJ$97,$D1833,BL$67:BL$97)</f>
        <v>0</v>
      </c>
      <c r="BJ1833" s="9"/>
      <c r="BK1833" s="10"/>
      <c r="BL1833" s="11"/>
      <c r="BM1833" s="6">
        <f>SUMIF(BN$67:BN$97,$D1833,BP$67:BP$97)</f>
        <v>0</v>
      </c>
      <c r="BN1833" s="9"/>
      <c r="BO1833" s="10"/>
      <c r="BP1833" s="11"/>
      <c r="BQ1833" s="6">
        <f>SUMIF(BR$67:BR$97,$D1833,BT$67:BT$97)</f>
        <v>0</v>
      </c>
      <c r="BR1833" s="9"/>
      <c r="BS1833" s="10"/>
      <c r="BT1833" s="11"/>
      <c r="BU1833" s="6">
        <f>SUMIF(BV$67:BV$97,$D1833,BX$67:BX$97)</f>
        <v>0</v>
      </c>
      <c r="BV1833" s="9"/>
      <c r="BW1833" s="10"/>
      <c r="BX1833" s="11"/>
      <c r="BY1833" s="6">
        <f>SUMIF(BZ$67:BZ$97,$D1833,CB$67:CB$97)</f>
        <v>0</v>
      </c>
      <c r="BZ1833" s="9"/>
      <c r="CA1833" s="10"/>
      <c r="CB1833" s="11"/>
      <c r="CC1833" s="6">
        <f>SUMIF(CD$67:CD$97,$D1833,CF$67:CF$97)</f>
        <v>0</v>
      </c>
      <c r="CD1833" s="9"/>
      <c r="CE1833" s="10"/>
      <c r="CF1833" s="11"/>
      <c r="CG1833" s="6">
        <f>SUMIF(CH$67:CH$97,$D1833,CJ$67:CJ$97)</f>
        <v>0</v>
      </c>
      <c r="CH1833" s="9"/>
      <c r="CI1833" s="10"/>
      <c r="CJ1833" s="11"/>
      <c r="CK1833" s="6">
        <f>SUMIF(CL$67:CL$97,$D1833,CN$67:CN$97)</f>
        <v>0</v>
      </c>
      <c r="CL1833" s="9"/>
      <c r="CM1833" s="10"/>
      <c r="CN1833" s="11"/>
      <c r="CO1833" s="6">
        <f>SUMIF(CP$67:CP$97,$D1833,CR$67:CR$97)</f>
        <v>0</v>
      </c>
      <c r="CP1833" s="9"/>
      <c r="CQ1833" s="10"/>
      <c r="CR1833" s="11"/>
      <c r="CS1833" s="6">
        <f>SUMIF(CT$67:CT$97,$D1833,CV$67:CV$97)</f>
        <v>0</v>
      </c>
      <c r="CT1833" s="9"/>
      <c r="CU1833" s="10"/>
      <c r="CV1833" s="11"/>
      <c r="CW1833" s="6">
        <f>SUMIF(CX$67:CX$97,$D1833,CZ$67:CZ$97)</f>
        <v>0</v>
      </c>
      <c r="CX1833" s="9"/>
      <c r="CY1833" s="10"/>
      <c r="CZ1833" s="11"/>
      <c r="DA1833" s="6">
        <f>SUMIF(DB$67:DB$97,$D1833,DD$67:DD$97)</f>
        <v>0</v>
      </c>
      <c r="DB1833" s="9"/>
      <c r="DC1833" s="10"/>
      <c r="DD1833" s="11"/>
      <c r="DE1833" s="6">
        <f>SUMIF(DF$67:DF$97,$D1833,DH$67:DH$97)</f>
        <v>0</v>
      </c>
      <c r="DF1833" s="9"/>
      <c r="DG1833" s="10"/>
      <c r="DH1833" s="11"/>
      <c r="DI1833" s="6">
        <f>SUMIF(DJ$67:DJ$97,$D1833,DL$67:DL$97)</f>
        <v>0</v>
      </c>
      <c r="DJ1833" s="9"/>
      <c r="DK1833" s="10"/>
      <c r="DL1833" s="11"/>
      <c r="DM1833" s="6">
        <f>SUMIF(DN$67:DN$97,$D1833,DP$67:DP$97)</f>
        <v>0</v>
      </c>
      <c r="DN1833" s="9"/>
      <c r="DO1833" s="10"/>
      <c r="DP1833" s="11"/>
      <c r="DQ1833" s="6">
        <f>SUMIF(DR$67:DR$97,$D1833,DT$67:DT$97)</f>
        <v>0</v>
      </c>
      <c r="DR1833" s="9"/>
      <c r="DS1833" s="10"/>
      <c r="DT1833" s="11"/>
      <c r="DU1833" s="6">
        <f>SUMIF(DV$67:DV$97,$D1833,DX$67:DX$97)</f>
        <v>0</v>
      </c>
      <c r="DV1833" s="9"/>
      <c r="DW1833" s="10"/>
      <c r="DX1833" s="11"/>
      <c r="DY1833" s="6">
        <f>SUMIF(DZ$67:DZ$97,$D1833,EB$67:EB$97)</f>
        <v>0</v>
      </c>
      <c r="DZ1833" s="9"/>
      <c r="EA1833" s="10"/>
      <c r="EB1833" s="11"/>
      <c r="EC1833" s="6">
        <f>SUMIF(ED$67:ED$97,$D1833,EF$67:EF$97)</f>
        <v>0</v>
      </c>
      <c r="ED1833" s="9"/>
      <c r="EE1833" s="10"/>
      <c r="EF1833" s="11"/>
      <c r="EG1833" s="6">
        <f>SUMIF(EH$67:EH$97,$D1833,EJ$67:EJ$97)</f>
        <v>0</v>
      </c>
      <c r="EH1833" s="9"/>
      <c r="EI1833" s="10"/>
      <c r="EJ1833" s="11"/>
      <c r="EK1833" s="6">
        <f>SUMIF(EL$67:EL$97,$D1833,EN$67:EN$97)</f>
        <v>0</v>
      </c>
      <c r="EL1833" s="9"/>
      <c r="EM1833" s="10"/>
      <c r="EN1833" s="11"/>
      <c r="EO1833" s="6">
        <f>SUMIF(EP$67:EP$97,$D1833,ER$67:ER$97)</f>
        <v>0</v>
      </c>
      <c r="EP1833" s="9"/>
      <c r="EQ1833" s="10"/>
      <c r="ER1833" s="11"/>
      <c r="ES1833" s="6">
        <f>SUMIF(ET$67:ET$97,$D1833,EV$67:EV$97)</f>
        <v>0</v>
      </c>
      <c r="ET1833" s="9"/>
      <c r="EU1833" s="10"/>
      <c r="EV1833" s="11"/>
      <c r="EW1833" s="6">
        <f>SUMIF(EX$67:EX$97,$D1833,EZ$67:EZ$97)</f>
        <v>0</v>
      </c>
      <c r="EX1833" s="9"/>
      <c r="EY1833" s="10"/>
      <c r="EZ1833" s="11"/>
      <c r="FA1833" s="6">
        <f>SUMIF(FB$67:FB$97,$D1833,FD$67:FD$97)</f>
        <v>0</v>
      </c>
      <c r="FB1833" s="9"/>
      <c r="FC1833" s="10"/>
      <c r="FD1833" s="11"/>
      <c r="FE1833" s="6">
        <f>SUMIF(FF$67:FF$97,$D1833,FH$67:FH$97)</f>
        <v>0</v>
      </c>
      <c r="FF1833" s="9"/>
      <c r="FG1833" s="10"/>
      <c r="FH1833" s="11"/>
      <c r="FI1833" s="6">
        <f>SUMIF(FJ$67:FJ$97,$D1833,FL$67:FL$97)</f>
        <v>0</v>
      </c>
      <c r="FJ1833" s="9"/>
      <c r="FK1833" s="10"/>
      <c r="FL1833" s="11"/>
      <c r="FM1833" s="6">
        <f>SUMIF(FN$67:FN$97,$D1833,FP$67:FP$97)</f>
        <v>0</v>
      </c>
      <c r="FN1833" s="9"/>
      <c r="FO1833" s="10"/>
      <c r="FP1833" s="11"/>
      <c r="FQ1833" s="6">
        <f>SUMIF(FR$67:FR$97,$D1833,FT$67:FT$97)</f>
        <v>0</v>
      </c>
      <c r="FR1833" s="9"/>
      <c r="FS1833" s="10"/>
      <c r="FT1833" s="11"/>
      <c r="FU1833" s="6">
        <f>SUMIF(FV$67:FV$97,$D1833,FX$67:FX$97)</f>
        <v>0</v>
      </c>
      <c r="FV1833" s="9"/>
      <c r="FW1833" s="10"/>
      <c r="FX1833" s="11"/>
      <c r="FY1833" s="6">
        <f>SUMIF(FZ$67:FZ$97,$D1833,GB$67:GB$97)</f>
        <v>0</v>
      </c>
      <c r="FZ1833" s="9"/>
      <c r="GA1833" s="10"/>
      <c r="GB1833" s="11"/>
      <c r="GC1833" s="6">
        <f>SUMIF(GD$67:GD$97,$D1833,GF$67:GF$97)</f>
        <v>0</v>
      </c>
      <c r="GD1833" s="9"/>
      <c r="GE1833" s="10"/>
      <c r="GF1833" s="11"/>
      <c r="GG1833" s="6">
        <f>SUMIF(GH$67:GH$97,$D1833,GJ$67:GJ$97)</f>
        <v>0</v>
      </c>
      <c r="GH1833" s="9"/>
      <c r="GI1833" s="10"/>
      <c r="GJ1833" s="11"/>
      <c r="GK1833" s="6">
        <f>SUMIF(GL$67:GL$97,$D1833,GN$67:GN$97)</f>
        <v>0</v>
      </c>
      <c r="GL1833" s="9"/>
      <c r="GM1833" s="10"/>
      <c r="GN1833" s="11"/>
      <c r="GO1833" s="6">
        <f>SUMIF(GP$67:GP$97,$D1833,GR$67:GR$97)</f>
        <v>0</v>
      </c>
      <c r="GP1833" s="9"/>
      <c r="GQ1833" s="10"/>
      <c r="GR1833" s="11"/>
      <c r="GS1833" s="6">
        <f>SUMIF(GT$67:GT$97,$D1833,GV$67:GV$97)</f>
        <v>0</v>
      </c>
      <c r="GT1833" s="9"/>
      <c r="GU1833" s="10"/>
      <c r="GV1833" s="20"/>
      <c r="GW1833" s="19">
        <f t="shared" si="41"/>
        <v>0</v>
      </c>
      <c r="GX1833" s="472"/>
      <c r="GY1833" s="473"/>
    </row>
    <row r="1834" spans="1:207" ht="30.75" customHeight="1">
      <c r="A1834" s="244" t="s">
        <v>78</v>
      </c>
      <c r="B1834" s="533"/>
      <c r="C1834" s="273" t="s">
        <v>175</v>
      </c>
      <c r="D1834" s="274" t="s">
        <v>175</v>
      </c>
      <c r="E1834" s="206">
        <f>SUMIF(F$98:F$128,$D1834,H$98:H$128)</f>
        <v>0</v>
      </c>
      <c r="F1834" s="9"/>
      <c r="G1834" s="10"/>
      <c r="H1834" s="11"/>
      <c r="I1834" s="6">
        <f>SUMIF(J$98:J$128,$D1834,L$98:L$128)</f>
        <v>0</v>
      </c>
      <c r="J1834" s="9"/>
      <c r="K1834" s="10"/>
      <c r="L1834" s="11"/>
      <c r="M1834" s="6">
        <f>SUMIF(N$98:N$128,$D1834,P$98:P$128)</f>
        <v>0</v>
      </c>
      <c r="N1834" s="9"/>
      <c r="O1834" s="10"/>
      <c r="P1834" s="11"/>
      <c r="Q1834" s="6">
        <f>SUMIF(R$98:R$128,$D1834,T$98:T$128)</f>
        <v>0</v>
      </c>
      <c r="R1834" s="9"/>
      <c r="S1834" s="10"/>
      <c r="T1834" s="11"/>
      <c r="U1834" s="6">
        <f>SUMIF(V$98:V$128,$D1834,X$98:X$128)</f>
        <v>0</v>
      </c>
      <c r="V1834" s="9"/>
      <c r="W1834" s="10"/>
      <c r="X1834" s="11"/>
      <c r="Y1834" s="6">
        <f>SUMIF(Z$98:Z$128,$D1834,AB$98:AB$128)</f>
        <v>0</v>
      </c>
      <c r="Z1834" s="9"/>
      <c r="AA1834" s="10"/>
      <c r="AB1834" s="11"/>
      <c r="AC1834" s="6">
        <f>SUMIF(AD$98:AD$128,$D1834,AF$98:AF$128)</f>
        <v>0</v>
      </c>
      <c r="AD1834" s="9"/>
      <c r="AE1834" s="10"/>
      <c r="AF1834" s="11"/>
      <c r="AG1834" s="6">
        <f>SUMIF(AH$98:AH$128,$D1834,AJ$98:AJ$128)</f>
        <v>0</v>
      </c>
      <c r="AH1834" s="9"/>
      <c r="AI1834" s="10"/>
      <c r="AJ1834" s="11"/>
      <c r="AK1834" s="6">
        <f>SUMIF(AL$98:AL$128,$D1834,AN$98:AN$128)</f>
        <v>0</v>
      </c>
      <c r="AL1834" s="9"/>
      <c r="AM1834" s="10"/>
      <c r="AN1834" s="11"/>
      <c r="AO1834" s="6">
        <f>SUMIF(AP$98:AP$128,$D1834,AR$98:AR$128)</f>
        <v>0</v>
      </c>
      <c r="AP1834" s="9"/>
      <c r="AQ1834" s="10"/>
      <c r="AR1834" s="11"/>
      <c r="AS1834" s="6">
        <f>SUMIF(AT$98:AT$128,$D1834,AV$98:AV$128)</f>
        <v>0</v>
      </c>
      <c r="AT1834" s="9"/>
      <c r="AU1834" s="10"/>
      <c r="AV1834" s="11"/>
      <c r="AW1834" s="6">
        <f>SUMIF(AX$98:AX$128,$D1834,AZ$98:AZ$128)</f>
        <v>0</v>
      </c>
      <c r="AX1834" s="9"/>
      <c r="AY1834" s="10"/>
      <c r="AZ1834" s="11"/>
      <c r="BA1834" s="6">
        <f>SUMIF(BB$98:BB$128,$D1834,BD$98:BD$128)</f>
        <v>0</v>
      </c>
      <c r="BB1834" s="9"/>
      <c r="BC1834" s="10"/>
      <c r="BD1834" s="11"/>
      <c r="BE1834" s="6">
        <f>SUMIF(BF$98:BF$128,$D1834,BH$98:BH$128)</f>
        <v>0</v>
      </c>
      <c r="BF1834" s="9"/>
      <c r="BG1834" s="10"/>
      <c r="BH1834" s="11"/>
      <c r="BI1834" s="6">
        <f>SUMIF(BJ$98:BJ$128,$D1834,BL$98:BL$128)</f>
        <v>0</v>
      </c>
      <c r="BJ1834" s="9"/>
      <c r="BK1834" s="10"/>
      <c r="BL1834" s="11"/>
      <c r="BM1834" s="6">
        <f>SUMIF(BN$98:BN$128,$D1834,BP$98:BP$128)</f>
        <v>0</v>
      </c>
      <c r="BN1834" s="9"/>
      <c r="BO1834" s="10"/>
      <c r="BP1834" s="11"/>
      <c r="BQ1834" s="6">
        <f>SUMIF(BR$98:BR$128,$D1834,BT$98:BT$128)</f>
        <v>0</v>
      </c>
      <c r="BR1834" s="9"/>
      <c r="BS1834" s="10"/>
      <c r="BT1834" s="11"/>
      <c r="BU1834" s="6">
        <f>SUMIF(BV$98:BV$128,$D1834,BX$98:BX$128)</f>
        <v>0</v>
      </c>
      <c r="BV1834" s="9"/>
      <c r="BW1834" s="10"/>
      <c r="BX1834" s="11"/>
      <c r="BY1834" s="6">
        <f>SUMIF(BZ$98:BZ$128,$D1834,CB$98:CB$128)</f>
        <v>0</v>
      </c>
      <c r="BZ1834" s="9"/>
      <c r="CA1834" s="10"/>
      <c r="CB1834" s="11"/>
      <c r="CC1834" s="6">
        <f>SUMIF(CD$98:CD$128,$D1834,CF$98:CF$128)</f>
        <v>0</v>
      </c>
      <c r="CD1834" s="9"/>
      <c r="CE1834" s="10"/>
      <c r="CF1834" s="11"/>
      <c r="CG1834" s="6">
        <f>SUMIF(CH$98:CH$128,$D1834,CJ$98:CJ$128)</f>
        <v>0</v>
      </c>
      <c r="CH1834" s="9"/>
      <c r="CI1834" s="10"/>
      <c r="CJ1834" s="11"/>
      <c r="CK1834" s="6">
        <f>SUMIF(CL$98:CL$128,$D1834,CN$98:CN$128)</f>
        <v>0</v>
      </c>
      <c r="CL1834" s="9"/>
      <c r="CM1834" s="10"/>
      <c r="CN1834" s="11"/>
      <c r="CO1834" s="6">
        <f>SUMIF(CP$98:CP$128,$D1834,CR$98:CR$128)</f>
        <v>0</v>
      </c>
      <c r="CP1834" s="9"/>
      <c r="CQ1834" s="10"/>
      <c r="CR1834" s="11"/>
      <c r="CS1834" s="6">
        <f>SUMIF(CT$98:CT$128,$D1834,CV$98:CV$128)</f>
        <v>0</v>
      </c>
      <c r="CT1834" s="9"/>
      <c r="CU1834" s="10"/>
      <c r="CV1834" s="11"/>
      <c r="CW1834" s="6">
        <f>SUMIF(CX$98:CX$128,$D1834,CZ$98:CZ$128)</f>
        <v>0</v>
      </c>
      <c r="CX1834" s="9"/>
      <c r="CY1834" s="10"/>
      <c r="CZ1834" s="11"/>
      <c r="DA1834" s="6">
        <f>SUMIF(DB$98:DB$128,$D1834,DD$98:DD$128)</f>
        <v>0</v>
      </c>
      <c r="DB1834" s="9"/>
      <c r="DC1834" s="10"/>
      <c r="DD1834" s="11"/>
      <c r="DE1834" s="6">
        <f>SUMIF(DF$98:DF$128,$D1834,DH$98:DH$128)</f>
        <v>0</v>
      </c>
      <c r="DF1834" s="9"/>
      <c r="DG1834" s="10"/>
      <c r="DH1834" s="11"/>
      <c r="DI1834" s="6">
        <f>SUMIF(DJ$98:DJ$128,$D1834,DL$98:DL$128)</f>
        <v>0</v>
      </c>
      <c r="DJ1834" s="9"/>
      <c r="DK1834" s="10"/>
      <c r="DL1834" s="11"/>
      <c r="DM1834" s="6">
        <f>SUMIF(DN$98:DN$128,$D1834,DP$98:DP$128)</f>
        <v>0</v>
      </c>
      <c r="DN1834" s="9"/>
      <c r="DO1834" s="10"/>
      <c r="DP1834" s="11"/>
      <c r="DQ1834" s="6">
        <f>SUMIF(DR$98:DR$128,$D1834,DT$98:DT$128)</f>
        <v>0</v>
      </c>
      <c r="DR1834" s="9"/>
      <c r="DS1834" s="10"/>
      <c r="DT1834" s="11"/>
      <c r="DU1834" s="6">
        <f>SUMIF(DV$98:DV$128,$D1834,DX$98:DX$128)</f>
        <v>0</v>
      </c>
      <c r="DV1834" s="9"/>
      <c r="DW1834" s="10"/>
      <c r="DX1834" s="11"/>
      <c r="DY1834" s="6">
        <f>SUMIF(DZ$98:DZ$128,$D1834,EB$98:EB$128)</f>
        <v>0</v>
      </c>
      <c r="DZ1834" s="9"/>
      <c r="EA1834" s="10"/>
      <c r="EB1834" s="11"/>
      <c r="EC1834" s="6">
        <f>SUMIF(ED$98:ED$128,$D1834,EF$98:EF$128)</f>
        <v>0</v>
      </c>
      <c r="ED1834" s="9"/>
      <c r="EE1834" s="10"/>
      <c r="EF1834" s="11"/>
      <c r="EG1834" s="6">
        <f>SUMIF(EH$98:EH$128,$D1834,EJ$98:EJ$128)</f>
        <v>0</v>
      </c>
      <c r="EH1834" s="9"/>
      <c r="EI1834" s="10"/>
      <c r="EJ1834" s="11"/>
      <c r="EK1834" s="6">
        <f>SUMIF(EL$98:EL$128,$D1834,EN$98:EN$128)</f>
        <v>0</v>
      </c>
      <c r="EL1834" s="9"/>
      <c r="EM1834" s="10"/>
      <c r="EN1834" s="11"/>
      <c r="EO1834" s="6">
        <f>SUMIF(EP$98:EP$128,$D1834,ER$98:ER$128)</f>
        <v>0</v>
      </c>
      <c r="EP1834" s="9"/>
      <c r="EQ1834" s="10"/>
      <c r="ER1834" s="11"/>
      <c r="ES1834" s="6">
        <f>SUMIF(ET$98:ET$128,$D1834,EV$98:EV$128)</f>
        <v>0</v>
      </c>
      <c r="ET1834" s="9"/>
      <c r="EU1834" s="10"/>
      <c r="EV1834" s="11"/>
      <c r="EW1834" s="6">
        <f>SUMIF(EX$98:EX$128,$D1834,EZ$98:EZ$128)</f>
        <v>0</v>
      </c>
      <c r="EX1834" s="9"/>
      <c r="EY1834" s="10"/>
      <c r="EZ1834" s="11"/>
      <c r="FA1834" s="6">
        <f>SUMIF(FB$98:FB$128,$D1834,FD$98:FD$128)</f>
        <v>0</v>
      </c>
      <c r="FB1834" s="9"/>
      <c r="FC1834" s="10"/>
      <c r="FD1834" s="11"/>
      <c r="FE1834" s="6">
        <f>SUMIF(FF$98:FF$128,$D1834,FH$98:FH$128)</f>
        <v>0</v>
      </c>
      <c r="FF1834" s="9"/>
      <c r="FG1834" s="10"/>
      <c r="FH1834" s="11"/>
      <c r="FI1834" s="6">
        <f>SUMIF(FJ$98:FJ$128,$D1834,FL$98:FL$128)</f>
        <v>0</v>
      </c>
      <c r="FJ1834" s="9"/>
      <c r="FK1834" s="10"/>
      <c r="FL1834" s="11"/>
      <c r="FM1834" s="6">
        <f>SUMIF(FN$98:FN$128,$D1834,FP$98:FP$128)</f>
        <v>0</v>
      </c>
      <c r="FN1834" s="9"/>
      <c r="FO1834" s="10"/>
      <c r="FP1834" s="11"/>
      <c r="FQ1834" s="6">
        <f>SUMIF(FR$98:FR$128,$D1834,FT$98:FT$128)</f>
        <v>0</v>
      </c>
      <c r="FR1834" s="9"/>
      <c r="FS1834" s="10"/>
      <c r="FT1834" s="11"/>
      <c r="FU1834" s="6">
        <f>SUMIF(FV$98:FV$128,$D1834,FX$98:FX$128)</f>
        <v>0</v>
      </c>
      <c r="FV1834" s="9"/>
      <c r="FW1834" s="10"/>
      <c r="FX1834" s="11"/>
      <c r="FY1834" s="6">
        <f>SUMIF(FZ$98:FZ$128,$D1834,GB$98:GB$128)</f>
        <v>0</v>
      </c>
      <c r="FZ1834" s="9"/>
      <c r="GA1834" s="10"/>
      <c r="GB1834" s="11"/>
      <c r="GC1834" s="6">
        <f>SUMIF(GD$98:GD$128,$D1834,GF$98:GF$128)</f>
        <v>0</v>
      </c>
      <c r="GD1834" s="9"/>
      <c r="GE1834" s="10"/>
      <c r="GF1834" s="11"/>
      <c r="GG1834" s="6">
        <f>SUMIF(GH$98:GH$128,$D1834,GJ$98:GJ$128)</f>
        <v>0</v>
      </c>
      <c r="GH1834" s="9"/>
      <c r="GI1834" s="10"/>
      <c r="GJ1834" s="11"/>
      <c r="GK1834" s="6">
        <f>SUMIF(GL$98:GL$128,$D1834,GN$98:GN$128)</f>
        <v>0</v>
      </c>
      <c r="GL1834" s="9"/>
      <c r="GM1834" s="10"/>
      <c r="GN1834" s="11"/>
      <c r="GO1834" s="6">
        <f>SUMIF(GP$98:GP$128,$D1834,GR$98:GR$128)</f>
        <v>0</v>
      </c>
      <c r="GP1834" s="9"/>
      <c r="GQ1834" s="10"/>
      <c r="GR1834" s="11"/>
      <c r="GS1834" s="6">
        <f>SUMIF(GT$98:GT$128,$D1834,GV$98:GV$128)</f>
        <v>0</v>
      </c>
      <c r="GT1834" s="9"/>
      <c r="GU1834" s="10"/>
      <c r="GV1834" s="20"/>
      <c r="GW1834" s="19">
        <f t="shared" si="41"/>
        <v>0</v>
      </c>
      <c r="GX1834" s="472"/>
      <c r="GY1834" s="473"/>
    </row>
    <row r="1835" spans="1:207" ht="30.75" customHeight="1">
      <c r="A1835" s="244" t="s">
        <v>79</v>
      </c>
      <c r="B1835" s="533"/>
      <c r="C1835" s="273" t="s">
        <v>175</v>
      </c>
      <c r="D1835" s="274" t="s">
        <v>175</v>
      </c>
      <c r="E1835" s="206">
        <f>SUMIF(F$129:F$159,$D1835,H$129:H$159)</f>
        <v>0</v>
      </c>
      <c r="F1835" s="9"/>
      <c r="G1835" s="10"/>
      <c r="H1835" s="11"/>
      <c r="I1835" s="6">
        <f>SUMIF(J$129:J$159,$D1835,L$129:L$159)</f>
        <v>0</v>
      </c>
      <c r="J1835" s="9"/>
      <c r="K1835" s="10"/>
      <c r="L1835" s="11"/>
      <c r="M1835" s="6">
        <f>SUMIF(N$129:N$159,$D1835,P$129:P$159)</f>
        <v>0</v>
      </c>
      <c r="N1835" s="9"/>
      <c r="O1835" s="10"/>
      <c r="P1835" s="11"/>
      <c r="Q1835" s="6">
        <f>SUMIF(R$129:R$159,$D1835,T$129:T$159)</f>
        <v>0</v>
      </c>
      <c r="R1835" s="9"/>
      <c r="S1835" s="10"/>
      <c r="T1835" s="11"/>
      <c r="U1835" s="6">
        <f>SUMIF(V$129:V$159,$D1835,X$129:X$159)</f>
        <v>0</v>
      </c>
      <c r="V1835" s="9"/>
      <c r="W1835" s="10"/>
      <c r="X1835" s="11"/>
      <c r="Y1835" s="6">
        <f>SUMIF(Z$129:Z$159,$D1835,AB$129:AB$159)</f>
        <v>0</v>
      </c>
      <c r="Z1835" s="9"/>
      <c r="AA1835" s="10"/>
      <c r="AB1835" s="11"/>
      <c r="AC1835" s="6">
        <f>SUMIF(AD$129:AD$159,$D1835,AF$129:AF$159)</f>
        <v>0</v>
      </c>
      <c r="AD1835" s="9"/>
      <c r="AE1835" s="10"/>
      <c r="AF1835" s="11"/>
      <c r="AG1835" s="6">
        <f>SUMIF(AH$129:AH$159,$D1835,AJ$129:AJ$159)</f>
        <v>0</v>
      </c>
      <c r="AH1835" s="9"/>
      <c r="AI1835" s="10"/>
      <c r="AJ1835" s="11"/>
      <c r="AK1835" s="6">
        <f>SUMIF(AL$129:AL$159,$D1835,AN$129:AN$159)</f>
        <v>0</v>
      </c>
      <c r="AL1835" s="9"/>
      <c r="AM1835" s="10"/>
      <c r="AN1835" s="11"/>
      <c r="AO1835" s="6">
        <f>SUMIF(AP$129:AP$159,$D1835,AR$129:AR$159)</f>
        <v>0</v>
      </c>
      <c r="AP1835" s="9"/>
      <c r="AQ1835" s="10"/>
      <c r="AR1835" s="11"/>
      <c r="AS1835" s="6">
        <f>SUMIF(AT$129:AT$159,$D1835,AV$129:AV$159)</f>
        <v>0</v>
      </c>
      <c r="AT1835" s="9"/>
      <c r="AU1835" s="10"/>
      <c r="AV1835" s="11"/>
      <c r="AW1835" s="6">
        <f>SUMIF(AX$129:AX$159,$D1835,AZ$129:AZ$159)</f>
        <v>0</v>
      </c>
      <c r="AX1835" s="9"/>
      <c r="AY1835" s="10"/>
      <c r="AZ1835" s="11"/>
      <c r="BA1835" s="6">
        <f>SUMIF(BB$129:BB$159,$D1835,BD$129:BD$159)</f>
        <v>0</v>
      </c>
      <c r="BB1835" s="9"/>
      <c r="BC1835" s="10"/>
      <c r="BD1835" s="11"/>
      <c r="BE1835" s="6">
        <f>SUMIF(BF$129:BF$159,$D1835,BH$129:BH$159)</f>
        <v>0</v>
      </c>
      <c r="BF1835" s="9"/>
      <c r="BG1835" s="10"/>
      <c r="BH1835" s="11"/>
      <c r="BI1835" s="6">
        <f>SUMIF(BJ$129:BJ$159,$D1835,BL$129:BL$159)</f>
        <v>0</v>
      </c>
      <c r="BJ1835" s="9"/>
      <c r="BK1835" s="10"/>
      <c r="BL1835" s="11"/>
      <c r="BM1835" s="6">
        <f>SUMIF(BN$129:BN$159,$D1835,BP$129:BP$159)</f>
        <v>0</v>
      </c>
      <c r="BN1835" s="9"/>
      <c r="BO1835" s="10"/>
      <c r="BP1835" s="11"/>
      <c r="BQ1835" s="6">
        <f>SUMIF(BR$129:BR$159,$D1835,BT$129:BT$159)</f>
        <v>0</v>
      </c>
      <c r="BR1835" s="9"/>
      <c r="BS1835" s="10"/>
      <c r="BT1835" s="11"/>
      <c r="BU1835" s="6">
        <f>SUMIF(BV$129:BV$159,$D1835,BX$129:BX$159)</f>
        <v>0</v>
      </c>
      <c r="BV1835" s="9"/>
      <c r="BW1835" s="10"/>
      <c r="BX1835" s="11"/>
      <c r="BY1835" s="6">
        <f>SUMIF(BZ$129:BZ$159,$D1835,CB$129:CB$159)</f>
        <v>0</v>
      </c>
      <c r="BZ1835" s="9"/>
      <c r="CA1835" s="10"/>
      <c r="CB1835" s="11"/>
      <c r="CC1835" s="6">
        <f>SUMIF(CD$129:CD$159,$D1835,CF$129:CF$159)</f>
        <v>0</v>
      </c>
      <c r="CD1835" s="9"/>
      <c r="CE1835" s="10"/>
      <c r="CF1835" s="11"/>
      <c r="CG1835" s="6">
        <f>SUMIF(CH$129:CH$159,$D1835,CJ$129:CJ$159)</f>
        <v>0</v>
      </c>
      <c r="CH1835" s="9"/>
      <c r="CI1835" s="10"/>
      <c r="CJ1835" s="11"/>
      <c r="CK1835" s="6">
        <f>SUMIF(CL$129:CL$159,$D1835,CN$129:CN$159)</f>
        <v>0</v>
      </c>
      <c r="CL1835" s="9"/>
      <c r="CM1835" s="10"/>
      <c r="CN1835" s="11"/>
      <c r="CO1835" s="6">
        <f>SUMIF(CP$129:CP$159,$D1835,CR$129:CR$159)</f>
        <v>0</v>
      </c>
      <c r="CP1835" s="9"/>
      <c r="CQ1835" s="10"/>
      <c r="CR1835" s="11"/>
      <c r="CS1835" s="6">
        <f>SUMIF(CT$129:CT$159,$D1835,CV$129:CV$159)</f>
        <v>0</v>
      </c>
      <c r="CT1835" s="9"/>
      <c r="CU1835" s="10"/>
      <c r="CV1835" s="11"/>
      <c r="CW1835" s="6">
        <f>SUMIF(CX$129:CX$159,$D1835,CZ$129:CZ$159)</f>
        <v>0</v>
      </c>
      <c r="CX1835" s="9"/>
      <c r="CY1835" s="10"/>
      <c r="CZ1835" s="11"/>
      <c r="DA1835" s="6">
        <f>SUMIF(DB$129:DB$159,$D1835,DD$129:DD$159)</f>
        <v>0</v>
      </c>
      <c r="DB1835" s="9"/>
      <c r="DC1835" s="10"/>
      <c r="DD1835" s="11"/>
      <c r="DE1835" s="6">
        <f>SUMIF(DF$129:DF$159,$D1835,DH$129:DH$159)</f>
        <v>0</v>
      </c>
      <c r="DF1835" s="9"/>
      <c r="DG1835" s="10"/>
      <c r="DH1835" s="11"/>
      <c r="DI1835" s="6">
        <f>SUMIF(DJ$129:DJ$159,$D1835,DL$129:DL$159)</f>
        <v>0</v>
      </c>
      <c r="DJ1835" s="9"/>
      <c r="DK1835" s="10"/>
      <c r="DL1835" s="11"/>
      <c r="DM1835" s="6">
        <f>SUMIF(DN$129:DN$159,$D1835,DP$129:DP$159)</f>
        <v>0</v>
      </c>
      <c r="DN1835" s="9"/>
      <c r="DO1835" s="10"/>
      <c r="DP1835" s="11"/>
      <c r="DQ1835" s="6">
        <f>SUMIF(DR$129:DR$159,$D1835,DT$129:DT$159)</f>
        <v>0</v>
      </c>
      <c r="DR1835" s="9"/>
      <c r="DS1835" s="10"/>
      <c r="DT1835" s="11"/>
      <c r="DU1835" s="6">
        <f>SUMIF(DV$129:DV$159,$D1835,DX$129:DX$159)</f>
        <v>0</v>
      </c>
      <c r="DV1835" s="9"/>
      <c r="DW1835" s="10"/>
      <c r="DX1835" s="11"/>
      <c r="DY1835" s="6">
        <f>SUMIF(DZ$129:DZ$159,$D1835,EB$129:EB$159)</f>
        <v>0</v>
      </c>
      <c r="DZ1835" s="9"/>
      <c r="EA1835" s="10"/>
      <c r="EB1835" s="11"/>
      <c r="EC1835" s="6">
        <f>SUMIF(ED$129:ED$159,$D1835,EF$129:EF$159)</f>
        <v>0</v>
      </c>
      <c r="ED1835" s="9"/>
      <c r="EE1835" s="10"/>
      <c r="EF1835" s="11"/>
      <c r="EG1835" s="6">
        <f>SUMIF(EH$129:EH$159,$D1835,EJ$129:EJ$159)</f>
        <v>0</v>
      </c>
      <c r="EH1835" s="9"/>
      <c r="EI1835" s="10"/>
      <c r="EJ1835" s="11"/>
      <c r="EK1835" s="6">
        <f>SUMIF(EL$129:EL$159,$D1835,EN$129:EN$159)</f>
        <v>0</v>
      </c>
      <c r="EL1835" s="9"/>
      <c r="EM1835" s="10"/>
      <c r="EN1835" s="11"/>
      <c r="EO1835" s="6">
        <f>SUMIF(EP$129:EP$159,$D1835,ER$129:ER$159)</f>
        <v>0</v>
      </c>
      <c r="EP1835" s="9"/>
      <c r="EQ1835" s="10"/>
      <c r="ER1835" s="11"/>
      <c r="ES1835" s="6">
        <f>SUMIF(ET$129:ET$159,$D1835,EV$129:EV$159)</f>
        <v>0</v>
      </c>
      <c r="ET1835" s="9"/>
      <c r="EU1835" s="10"/>
      <c r="EV1835" s="11"/>
      <c r="EW1835" s="6">
        <f>SUMIF(EX$129:EX$159,$D1835,EZ$129:EZ$159)</f>
        <v>0</v>
      </c>
      <c r="EX1835" s="9"/>
      <c r="EY1835" s="10"/>
      <c r="EZ1835" s="11"/>
      <c r="FA1835" s="6">
        <f>SUMIF(FB$129:FB$159,$D1835,FD$129:FD$159)</f>
        <v>0</v>
      </c>
      <c r="FB1835" s="9"/>
      <c r="FC1835" s="10"/>
      <c r="FD1835" s="11"/>
      <c r="FE1835" s="6">
        <f>SUMIF(FF$129:FF$159,$D1835,FH$129:FH$159)</f>
        <v>0</v>
      </c>
      <c r="FF1835" s="9"/>
      <c r="FG1835" s="10"/>
      <c r="FH1835" s="11"/>
      <c r="FI1835" s="6">
        <f>SUMIF(FJ$129:FJ$159,$D1835,FL$129:FL$159)</f>
        <v>0</v>
      </c>
      <c r="FJ1835" s="9"/>
      <c r="FK1835" s="10"/>
      <c r="FL1835" s="11"/>
      <c r="FM1835" s="6">
        <f>SUMIF(FN$129:FN$159,$D1835,FP$129:FP$159)</f>
        <v>0</v>
      </c>
      <c r="FN1835" s="9"/>
      <c r="FO1835" s="10"/>
      <c r="FP1835" s="11"/>
      <c r="FQ1835" s="6">
        <f>SUMIF(FR$129:FR$159,$D1835,FT$129:FT$159)</f>
        <v>0</v>
      </c>
      <c r="FR1835" s="9"/>
      <c r="FS1835" s="10"/>
      <c r="FT1835" s="11"/>
      <c r="FU1835" s="6">
        <f>SUMIF(FV$129:FV$159,$D1835,FX$129:FX$159)</f>
        <v>0</v>
      </c>
      <c r="FV1835" s="9"/>
      <c r="FW1835" s="10"/>
      <c r="FX1835" s="11"/>
      <c r="FY1835" s="6">
        <f>SUMIF(FZ$129:FZ$159,$D1835,GB$129:GB$159)</f>
        <v>0</v>
      </c>
      <c r="FZ1835" s="9"/>
      <c r="GA1835" s="10"/>
      <c r="GB1835" s="11"/>
      <c r="GC1835" s="6">
        <f>SUMIF(GD$129:GD$159,$D1835,GF$129:GF$159)</f>
        <v>0</v>
      </c>
      <c r="GD1835" s="9"/>
      <c r="GE1835" s="10"/>
      <c r="GF1835" s="11"/>
      <c r="GG1835" s="6">
        <f>SUMIF(GH$129:GH$159,$D1835,GJ$129:GJ$159)</f>
        <v>0</v>
      </c>
      <c r="GH1835" s="9"/>
      <c r="GI1835" s="10"/>
      <c r="GJ1835" s="11"/>
      <c r="GK1835" s="6">
        <f>SUMIF(GL$129:GL$159,$D1835,GN$129:GN$159)</f>
        <v>0</v>
      </c>
      <c r="GL1835" s="9"/>
      <c r="GM1835" s="10"/>
      <c r="GN1835" s="11"/>
      <c r="GO1835" s="6">
        <f>SUMIF(GP$129:GP$159,$D1835,GR$129:GR$159)</f>
        <v>0</v>
      </c>
      <c r="GP1835" s="9"/>
      <c r="GQ1835" s="10"/>
      <c r="GR1835" s="11"/>
      <c r="GS1835" s="6">
        <f>SUMIF(GT$129:GT$159,$D1835,GV$129:GV$159)</f>
        <v>0</v>
      </c>
      <c r="GT1835" s="9"/>
      <c r="GU1835" s="10"/>
      <c r="GV1835" s="20"/>
      <c r="GW1835" s="19">
        <f t="shared" si="41"/>
        <v>0</v>
      </c>
      <c r="GX1835" s="472"/>
      <c r="GY1835" s="473"/>
    </row>
    <row r="1836" spans="1:207" ht="30.75" customHeight="1">
      <c r="A1836" s="244" t="s">
        <v>80</v>
      </c>
      <c r="B1836" s="533"/>
      <c r="C1836" s="273" t="s">
        <v>175</v>
      </c>
      <c r="D1836" s="274" t="s">
        <v>175</v>
      </c>
      <c r="E1836" s="206">
        <f>SUMIF(F$160:F$190,$D1836,H$160:H$190)</f>
        <v>0</v>
      </c>
      <c r="F1836" s="9"/>
      <c r="G1836" s="10"/>
      <c r="H1836" s="11"/>
      <c r="I1836" s="6">
        <f>SUMIF(J$160:J$190,$D1836,L$160:L$190)</f>
        <v>0</v>
      </c>
      <c r="J1836" s="9"/>
      <c r="K1836" s="10"/>
      <c r="L1836" s="11"/>
      <c r="M1836" s="6">
        <f>SUMIF(N$160:N$190,$D1836,P$160:P$190)</f>
        <v>0</v>
      </c>
      <c r="N1836" s="9"/>
      <c r="O1836" s="10"/>
      <c r="P1836" s="11"/>
      <c r="Q1836" s="6">
        <f>SUMIF(R$160:R$190,$D1836,T$160:T$190)</f>
        <v>0</v>
      </c>
      <c r="R1836" s="9"/>
      <c r="S1836" s="10"/>
      <c r="T1836" s="11"/>
      <c r="U1836" s="6">
        <f>SUMIF(V$160:V$190,$D1836,X$160:X$190)</f>
        <v>0</v>
      </c>
      <c r="V1836" s="9"/>
      <c r="W1836" s="10"/>
      <c r="X1836" s="11"/>
      <c r="Y1836" s="6">
        <f>SUMIF(Z$160:Z$190,$D1836,AB$160:AB$190)</f>
        <v>0</v>
      </c>
      <c r="Z1836" s="9"/>
      <c r="AA1836" s="10"/>
      <c r="AB1836" s="11"/>
      <c r="AC1836" s="6">
        <f>SUMIF(AD$160:AD$190,$D1836,AF$160:AF$190)</f>
        <v>0</v>
      </c>
      <c r="AD1836" s="9"/>
      <c r="AE1836" s="10"/>
      <c r="AF1836" s="11"/>
      <c r="AG1836" s="6">
        <f>SUMIF(AH$160:AH$190,$D1836,AJ$160:AJ$190)</f>
        <v>0</v>
      </c>
      <c r="AH1836" s="9"/>
      <c r="AI1836" s="10"/>
      <c r="AJ1836" s="11"/>
      <c r="AK1836" s="6">
        <f>SUMIF(AL$160:AL$190,$D1836,AN$160:AN$190)</f>
        <v>0</v>
      </c>
      <c r="AL1836" s="9"/>
      <c r="AM1836" s="10"/>
      <c r="AN1836" s="11"/>
      <c r="AO1836" s="6">
        <f>SUMIF(AP$160:AP$190,$D1836,AR$160:AR$190)</f>
        <v>0</v>
      </c>
      <c r="AP1836" s="9"/>
      <c r="AQ1836" s="10"/>
      <c r="AR1836" s="11"/>
      <c r="AS1836" s="6">
        <f>SUMIF(AT$160:AT$190,$D1836,AV$160:AV$190)</f>
        <v>0</v>
      </c>
      <c r="AT1836" s="9"/>
      <c r="AU1836" s="10"/>
      <c r="AV1836" s="11"/>
      <c r="AW1836" s="6">
        <f>SUMIF(AX$160:AX$190,$D1836,AZ$160:AZ$190)</f>
        <v>0</v>
      </c>
      <c r="AX1836" s="9"/>
      <c r="AY1836" s="10"/>
      <c r="AZ1836" s="11"/>
      <c r="BA1836" s="6">
        <f>SUMIF(BB$160:BB$190,$D1836,BD$160:BD$190)</f>
        <v>0</v>
      </c>
      <c r="BB1836" s="9"/>
      <c r="BC1836" s="10"/>
      <c r="BD1836" s="11"/>
      <c r="BE1836" s="6">
        <f>SUMIF(BF$160:BF$190,$D1836,BH$160:BH$190)</f>
        <v>0</v>
      </c>
      <c r="BF1836" s="9"/>
      <c r="BG1836" s="10"/>
      <c r="BH1836" s="11"/>
      <c r="BI1836" s="6">
        <f>SUMIF(BJ$160:BJ$190,$D1836,BL$160:BL$190)</f>
        <v>0</v>
      </c>
      <c r="BJ1836" s="9"/>
      <c r="BK1836" s="10"/>
      <c r="BL1836" s="11"/>
      <c r="BM1836" s="6">
        <f>SUMIF(BN$160:BN$190,$D1836,BP$160:BP$190)</f>
        <v>0</v>
      </c>
      <c r="BN1836" s="9"/>
      <c r="BO1836" s="10"/>
      <c r="BP1836" s="11"/>
      <c r="BQ1836" s="6">
        <f>SUMIF(BR$160:BR$190,$D1836,BT$160:BT$190)</f>
        <v>0</v>
      </c>
      <c r="BR1836" s="9"/>
      <c r="BS1836" s="10"/>
      <c r="BT1836" s="11"/>
      <c r="BU1836" s="6">
        <f>SUMIF(BV$160:BV$190,$D1836,BX$160:BX$190)</f>
        <v>0</v>
      </c>
      <c r="BV1836" s="9"/>
      <c r="BW1836" s="10"/>
      <c r="BX1836" s="11"/>
      <c r="BY1836" s="6">
        <f>SUMIF(BZ$160:BZ$190,$D1836,CB$160:CB$190)</f>
        <v>0</v>
      </c>
      <c r="BZ1836" s="9"/>
      <c r="CA1836" s="10"/>
      <c r="CB1836" s="11"/>
      <c r="CC1836" s="6">
        <f>SUMIF(CD$160:CD$190,$D1836,CF$160:CF$190)</f>
        <v>0</v>
      </c>
      <c r="CD1836" s="9"/>
      <c r="CE1836" s="10"/>
      <c r="CF1836" s="11"/>
      <c r="CG1836" s="6">
        <f>SUMIF(CH$160:CH$190,$D1836,CJ$160:CJ$190)</f>
        <v>0</v>
      </c>
      <c r="CH1836" s="9"/>
      <c r="CI1836" s="10"/>
      <c r="CJ1836" s="11"/>
      <c r="CK1836" s="6">
        <f>SUMIF(CL$160:CL$190,$D1836,CN$160:CN$190)</f>
        <v>0</v>
      </c>
      <c r="CL1836" s="9"/>
      <c r="CM1836" s="10"/>
      <c r="CN1836" s="11"/>
      <c r="CO1836" s="6">
        <f>SUMIF(CP$160:CP$190,$D1836,CR$160:CR$190)</f>
        <v>0</v>
      </c>
      <c r="CP1836" s="9"/>
      <c r="CQ1836" s="10"/>
      <c r="CR1836" s="11"/>
      <c r="CS1836" s="6">
        <f>SUMIF(CT$160:CT$190,$D1836,CV$160:CV$190)</f>
        <v>0</v>
      </c>
      <c r="CT1836" s="9"/>
      <c r="CU1836" s="10"/>
      <c r="CV1836" s="11"/>
      <c r="CW1836" s="6">
        <f>SUMIF(CX$160:CX$190,$D1836,CZ$160:CZ$190)</f>
        <v>0</v>
      </c>
      <c r="CX1836" s="9"/>
      <c r="CY1836" s="10"/>
      <c r="CZ1836" s="11"/>
      <c r="DA1836" s="6">
        <f>SUMIF(DB$160:DB$190,$D1836,DD$160:DD$190)</f>
        <v>0</v>
      </c>
      <c r="DB1836" s="9"/>
      <c r="DC1836" s="10"/>
      <c r="DD1836" s="11"/>
      <c r="DE1836" s="6">
        <f>SUMIF(DF$160:DF$190,$D1836,DH$160:DH$190)</f>
        <v>0</v>
      </c>
      <c r="DF1836" s="9"/>
      <c r="DG1836" s="10"/>
      <c r="DH1836" s="11"/>
      <c r="DI1836" s="6">
        <f>SUMIF(DJ$160:DJ$190,$D1836,DL$160:DL$190)</f>
        <v>0</v>
      </c>
      <c r="DJ1836" s="9"/>
      <c r="DK1836" s="10"/>
      <c r="DL1836" s="11"/>
      <c r="DM1836" s="6">
        <f>SUMIF(DN$160:DN$190,$D1836,DP$160:DP$190)</f>
        <v>0</v>
      </c>
      <c r="DN1836" s="9"/>
      <c r="DO1836" s="10"/>
      <c r="DP1836" s="11"/>
      <c r="DQ1836" s="6">
        <f>SUMIF(DR$160:DR$190,$D1836,DT$160:DT$190)</f>
        <v>0</v>
      </c>
      <c r="DR1836" s="9"/>
      <c r="DS1836" s="10"/>
      <c r="DT1836" s="11"/>
      <c r="DU1836" s="6">
        <f>SUMIF(DV$160:DV$190,$D1836,DX$160:DX$190)</f>
        <v>0</v>
      </c>
      <c r="DV1836" s="9"/>
      <c r="DW1836" s="10"/>
      <c r="DX1836" s="11"/>
      <c r="DY1836" s="6">
        <f>SUMIF(DZ$160:DZ$190,$D1836,EB$160:EB$190)</f>
        <v>0</v>
      </c>
      <c r="DZ1836" s="9"/>
      <c r="EA1836" s="10"/>
      <c r="EB1836" s="11"/>
      <c r="EC1836" s="6">
        <f>SUMIF(ED$160:ED$190,$D1836,EF$160:EF$190)</f>
        <v>0</v>
      </c>
      <c r="ED1836" s="9"/>
      <c r="EE1836" s="10"/>
      <c r="EF1836" s="11"/>
      <c r="EG1836" s="6">
        <f>SUMIF(EH$160:EH$190,$D1836,EJ$160:EJ$190)</f>
        <v>0</v>
      </c>
      <c r="EH1836" s="9"/>
      <c r="EI1836" s="10"/>
      <c r="EJ1836" s="11"/>
      <c r="EK1836" s="6">
        <f>SUMIF(EL$160:EL$190,$D1836,EN$160:EN$190)</f>
        <v>0</v>
      </c>
      <c r="EL1836" s="9"/>
      <c r="EM1836" s="10"/>
      <c r="EN1836" s="11"/>
      <c r="EO1836" s="6">
        <f>SUMIF(EP$160:EP$190,$D1836,ER$160:ER$190)</f>
        <v>0</v>
      </c>
      <c r="EP1836" s="9"/>
      <c r="EQ1836" s="10"/>
      <c r="ER1836" s="11"/>
      <c r="ES1836" s="6">
        <f>SUMIF(ET$160:ET$190,$D1836,EV$160:EV$190)</f>
        <v>0</v>
      </c>
      <c r="ET1836" s="9"/>
      <c r="EU1836" s="10"/>
      <c r="EV1836" s="11"/>
      <c r="EW1836" s="6">
        <f>SUMIF(EX$160:EX$190,$D1836,EZ$160:EZ$190)</f>
        <v>0</v>
      </c>
      <c r="EX1836" s="9"/>
      <c r="EY1836" s="10"/>
      <c r="EZ1836" s="11"/>
      <c r="FA1836" s="6">
        <f>SUMIF(FB$160:FB$190,$D1836,FD$160:FD$190)</f>
        <v>0</v>
      </c>
      <c r="FB1836" s="9"/>
      <c r="FC1836" s="10"/>
      <c r="FD1836" s="11"/>
      <c r="FE1836" s="6">
        <f>SUMIF(FF$160:FF$190,$D1836,FH$160:FH$190)</f>
        <v>0</v>
      </c>
      <c r="FF1836" s="9"/>
      <c r="FG1836" s="10"/>
      <c r="FH1836" s="11"/>
      <c r="FI1836" s="6">
        <f>SUMIF(FJ$160:FJ$190,$D1836,FL$160:FL$190)</f>
        <v>0</v>
      </c>
      <c r="FJ1836" s="9"/>
      <c r="FK1836" s="10"/>
      <c r="FL1836" s="11"/>
      <c r="FM1836" s="6">
        <f>SUMIF(FN$160:FN$190,$D1836,FP$160:FP$190)</f>
        <v>0</v>
      </c>
      <c r="FN1836" s="9"/>
      <c r="FO1836" s="10"/>
      <c r="FP1836" s="11"/>
      <c r="FQ1836" s="6">
        <f>SUMIF(FR$160:FR$190,$D1836,FT$160:FT$190)</f>
        <v>0</v>
      </c>
      <c r="FR1836" s="9"/>
      <c r="FS1836" s="10"/>
      <c r="FT1836" s="11"/>
      <c r="FU1836" s="6">
        <f>SUMIF(FV$160:FV$190,$D1836,FX$160:FX$190)</f>
        <v>0</v>
      </c>
      <c r="FV1836" s="9"/>
      <c r="FW1836" s="10"/>
      <c r="FX1836" s="11"/>
      <c r="FY1836" s="6">
        <f>SUMIF(FZ$160:FZ$190,$D1836,GB$160:GB$190)</f>
        <v>0</v>
      </c>
      <c r="FZ1836" s="9"/>
      <c r="GA1836" s="10"/>
      <c r="GB1836" s="11"/>
      <c r="GC1836" s="6">
        <f>SUMIF(GD$160:GD$190,$D1836,GF$160:GF$190)</f>
        <v>0</v>
      </c>
      <c r="GD1836" s="9"/>
      <c r="GE1836" s="10"/>
      <c r="GF1836" s="11"/>
      <c r="GG1836" s="6">
        <f>SUMIF(GH$160:GH$190,$D1836,GJ$160:GJ$190)</f>
        <v>0</v>
      </c>
      <c r="GH1836" s="9"/>
      <c r="GI1836" s="10"/>
      <c r="GJ1836" s="11"/>
      <c r="GK1836" s="6">
        <f>SUMIF(GL$160:GL$190,$D1836,GN$160:GN$190)</f>
        <v>0</v>
      </c>
      <c r="GL1836" s="9"/>
      <c r="GM1836" s="10"/>
      <c r="GN1836" s="11"/>
      <c r="GO1836" s="6">
        <f>SUMIF(GP$160:GP$190,$D1836,GR$160:GR$190)</f>
        <v>0</v>
      </c>
      <c r="GP1836" s="9"/>
      <c r="GQ1836" s="10"/>
      <c r="GR1836" s="11"/>
      <c r="GS1836" s="6">
        <f>SUMIF(GT$160:GT$190,$D1836,GV$160:GV$190)</f>
        <v>0</v>
      </c>
      <c r="GT1836" s="9"/>
      <c r="GU1836" s="10"/>
      <c r="GV1836" s="20"/>
      <c r="GW1836" s="19">
        <f t="shared" si="41"/>
        <v>0</v>
      </c>
      <c r="GX1836" s="472"/>
      <c r="GY1836" s="473"/>
    </row>
    <row r="1837" spans="1:207" ht="30.75" customHeight="1">
      <c r="A1837" s="244" t="s">
        <v>81</v>
      </c>
      <c r="B1837" s="533"/>
      <c r="C1837" s="273" t="s">
        <v>175</v>
      </c>
      <c r="D1837" s="274" t="s">
        <v>175</v>
      </c>
      <c r="E1837" s="206">
        <f>SUMIF(F$191:F$221,$D1837,H$191:H$221)</f>
        <v>0</v>
      </c>
      <c r="F1837" s="9"/>
      <c r="G1837" s="10"/>
      <c r="H1837" s="11"/>
      <c r="I1837" s="6">
        <f>SUMIF(J$191:J$221,$D1837,L$191:L$221)</f>
        <v>0</v>
      </c>
      <c r="J1837" s="9"/>
      <c r="K1837" s="10"/>
      <c r="L1837" s="11"/>
      <c r="M1837" s="6">
        <f>SUMIF(N$191:N$221,$D1837,P$191:P$221)</f>
        <v>0</v>
      </c>
      <c r="N1837" s="9"/>
      <c r="O1837" s="10"/>
      <c r="P1837" s="11"/>
      <c r="Q1837" s="6">
        <f>SUMIF(R$191:R$221,$D1837,T$191:T$221)</f>
        <v>0</v>
      </c>
      <c r="R1837" s="9"/>
      <c r="S1837" s="10"/>
      <c r="T1837" s="11"/>
      <c r="U1837" s="6">
        <f>SUMIF(V$191:V$221,$D1837,X$191:X$221)</f>
        <v>0</v>
      </c>
      <c r="V1837" s="9"/>
      <c r="W1837" s="10"/>
      <c r="X1837" s="11"/>
      <c r="Y1837" s="6">
        <f>SUMIF(Z$191:Z$221,$D1837,AB$191:AB$221)</f>
        <v>0</v>
      </c>
      <c r="Z1837" s="9"/>
      <c r="AA1837" s="10"/>
      <c r="AB1837" s="11"/>
      <c r="AC1837" s="6">
        <f>SUMIF(AD$191:AD$221,$D1837,AF$191:AF$221)</f>
        <v>0</v>
      </c>
      <c r="AD1837" s="9"/>
      <c r="AE1837" s="10"/>
      <c r="AF1837" s="11"/>
      <c r="AG1837" s="6">
        <f>SUMIF(AH$191:AH$221,$D1837,AJ$191:AJ$221)</f>
        <v>0</v>
      </c>
      <c r="AH1837" s="9"/>
      <c r="AI1837" s="10"/>
      <c r="AJ1837" s="11"/>
      <c r="AK1837" s="6">
        <f>SUMIF(AL$191:AL$221,$D1837,AN$191:AN$221)</f>
        <v>0</v>
      </c>
      <c r="AL1837" s="9"/>
      <c r="AM1837" s="10"/>
      <c r="AN1837" s="11"/>
      <c r="AO1837" s="6">
        <f>SUMIF(AP$191:AP$221,$D1837,AR$191:AR$221)</f>
        <v>0</v>
      </c>
      <c r="AP1837" s="9"/>
      <c r="AQ1837" s="10"/>
      <c r="AR1837" s="11"/>
      <c r="AS1837" s="6">
        <f>SUMIF(AT$191:AT$221,$D1837,AV$191:AV$221)</f>
        <v>0</v>
      </c>
      <c r="AT1837" s="9"/>
      <c r="AU1837" s="10"/>
      <c r="AV1837" s="11"/>
      <c r="AW1837" s="6">
        <f>SUMIF(AX$191:AX$221,$D1837,AZ$191:AZ$221)</f>
        <v>0</v>
      </c>
      <c r="AX1837" s="9"/>
      <c r="AY1837" s="10"/>
      <c r="AZ1837" s="11"/>
      <c r="BA1837" s="6">
        <f>SUMIF(BB$191:BB$221,$D1837,BD$191:BD$221)</f>
        <v>0</v>
      </c>
      <c r="BB1837" s="9"/>
      <c r="BC1837" s="10"/>
      <c r="BD1837" s="11"/>
      <c r="BE1837" s="6">
        <f>SUMIF(BF$191:BF$221,$D1837,BH$191:BH$221)</f>
        <v>0</v>
      </c>
      <c r="BF1837" s="9"/>
      <c r="BG1837" s="10"/>
      <c r="BH1837" s="11"/>
      <c r="BI1837" s="6">
        <f>SUMIF(BJ$191:BJ$221,$D1837,BL$191:BL$221)</f>
        <v>0</v>
      </c>
      <c r="BJ1837" s="9"/>
      <c r="BK1837" s="10"/>
      <c r="BL1837" s="11"/>
      <c r="BM1837" s="6">
        <f>SUMIF(BN$191:BN$221,$D1837,BP$191:BP$221)</f>
        <v>0</v>
      </c>
      <c r="BN1837" s="9"/>
      <c r="BO1837" s="10"/>
      <c r="BP1837" s="11"/>
      <c r="BQ1837" s="6">
        <f>SUMIF(BR$191:BR$221,$D1837,BT$191:BT$221)</f>
        <v>0</v>
      </c>
      <c r="BR1837" s="9"/>
      <c r="BS1837" s="10"/>
      <c r="BT1837" s="11"/>
      <c r="BU1837" s="6">
        <f>SUMIF(BV$191:BV$221,$D1837,BX$191:BX$221)</f>
        <v>0</v>
      </c>
      <c r="BV1837" s="9"/>
      <c r="BW1837" s="10"/>
      <c r="BX1837" s="11"/>
      <c r="BY1837" s="6">
        <f>SUMIF(BZ$191:BZ$221,$D1837,CB$191:CB$221)</f>
        <v>0</v>
      </c>
      <c r="BZ1837" s="9"/>
      <c r="CA1837" s="10"/>
      <c r="CB1837" s="11"/>
      <c r="CC1837" s="6">
        <f>SUMIF(CD$191:CD$221,$D1837,CF$191:CF$221)</f>
        <v>0</v>
      </c>
      <c r="CD1837" s="9"/>
      <c r="CE1837" s="10"/>
      <c r="CF1837" s="11"/>
      <c r="CG1837" s="6">
        <f>SUMIF(CH$191:CH$221,$D1837,CJ$191:CJ$221)</f>
        <v>0</v>
      </c>
      <c r="CH1837" s="9"/>
      <c r="CI1837" s="10"/>
      <c r="CJ1837" s="11"/>
      <c r="CK1837" s="6">
        <f>SUMIF(CL$191:CL$221,$D1837,CN$191:CN$221)</f>
        <v>0</v>
      </c>
      <c r="CL1837" s="9"/>
      <c r="CM1837" s="10"/>
      <c r="CN1837" s="11"/>
      <c r="CO1837" s="6">
        <f>SUMIF(CP$191:CP$221,$D1837,CR$191:CR$221)</f>
        <v>0</v>
      </c>
      <c r="CP1837" s="9"/>
      <c r="CQ1837" s="10"/>
      <c r="CR1837" s="11"/>
      <c r="CS1837" s="6">
        <f>SUMIF(CT$191:CT$221,$D1837,CV$191:CV$221)</f>
        <v>0</v>
      </c>
      <c r="CT1837" s="9"/>
      <c r="CU1837" s="10"/>
      <c r="CV1837" s="11"/>
      <c r="CW1837" s="6">
        <f>SUMIF(CX$191:CX$221,$D1837,CZ$191:CZ$221)</f>
        <v>0</v>
      </c>
      <c r="CX1837" s="9"/>
      <c r="CY1837" s="10"/>
      <c r="CZ1837" s="11"/>
      <c r="DA1837" s="6">
        <f>SUMIF(DB$191:DB$221,$D1837,DD$191:DD$221)</f>
        <v>0</v>
      </c>
      <c r="DB1837" s="9"/>
      <c r="DC1837" s="10"/>
      <c r="DD1837" s="11"/>
      <c r="DE1837" s="6">
        <f>SUMIF(DF$191:DF$221,$D1837,DH$191:DH$221)</f>
        <v>0</v>
      </c>
      <c r="DF1837" s="9"/>
      <c r="DG1837" s="10"/>
      <c r="DH1837" s="11"/>
      <c r="DI1837" s="6">
        <f>SUMIF(DJ$191:DJ$221,$D1837,DL$191:DL$221)</f>
        <v>0</v>
      </c>
      <c r="DJ1837" s="9"/>
      <c r="DK1837" s="10"/>
      <c r="DL1837" s="11"/>
      <c r="DM1837" s="6">
        <f>SUMIF(DN$191:DN$221,$D1837,DP$191:DP$221)</f>
        <v>0</v>
      </c>
      <c r="DN1837" s="9"/>
      <c r="DO1837" s="10"/>
      <c r="DP1837" s="11"/>
      <c r="DQ1837" s="6">
        <f>SUMIF(DR$191:DR$221,$D1837,DT$191:DT$221)</f>
        <v>0</v>
      </c>
      <c r="DR1837" s="9"/>
      <c r="DS1837" s="10"/>
      <c r="DT1837" s="11"/>
      <c r="DU1837" s="6">
        <f>SUMIF(DV$191:DV$221,$D1837,DX$191:DX$221)</f>
        <v>0</v>
      </c>
      <c r="DV1837" s="9"/>
      <c r="DW1837" s="10"/>
      <c r="DX1837" s="11"/>
      <c r="DY1837" s="6">
        <f>SUMIF(DZ$191:DZ$221,$D1837,EB$191:EB$221)</f>
        <v>0</v>
      </c>
      <c r="DZ1837" s="9"/>
      <c r="EA1837" s="10"/>
      <c r="EB1837" s="11"/>
      <c r="EC1837" s="6">
        <f>SUMIF(ED$191:ED$221,$D1837,EF$191:EF$221)</f>
        <v>0</v>
      </c>
      <c r="ED1837" s="9"/>
      <c r="EE1837" s="10"/>
      <c r="EF1837" s="11"/>
      <c r="EG1837" s="6">
        <f>SUMIF(EH$191:EH$221,$D1837,EJ$191:EJ$221)</f>
        <v>0</v>
      </c>
      <c r="EH1837" s="9"/>
      <c r="EI1837" s="10"/>
      <c r="EJ1837" s="11"/>
      <c r="EK1837" s="6">
        <f>SUMIF(EL$191:EL$221,$D1837,EN$191:EN$221)</f>
        <v>0</v>
      </c>
      <c r="EL1837" s="9"/>
      <c r="EM1837" s="10"/>
      <c r="EN1837" s="11"/>
      <c r="EO1837" s="6">
        <f>SUMIF(EP$191:EP$221,$D1837,ER$191:ER$221)</f>
        <v>0</v>
      </c>
      <c r="EP1837" s="9"/>
      <c r="EQ1837" s="10"/>
      <c r="ER1837" s="11"/>
      <c r="ES1837" s="6">
        <f>SUMIF(ET$191:ET$221,$D1837,EV$191:EV$221)</f>
        <v>0</v>
      </c>
      <c r="ET1837" s="9"/>
      <c r="EU1837" s="10"/>
      <c r="EV1837" s="11"/>
      <c r="EW1837" s="6">
        <f>SUMIF(EX$191:EX$221,$D1837,EZ$191:EZ$221)</f>
        <v>0</v>
      </c>
      <c r="EX1837" s="9"/>
      <c r="EY1837" s="10"/>
      <c r="EZ1837" s="11"/>
      <c r="FA1837" s="6">
        <f>SUMIF(FB$191:FB$221,$D1837,FD$191:FD$221)</f>
        <v>0</v>
      </c>
      <c r="FB1837" s="9"/>
      <c r="FC1837" s="10"/>
      <c r="FD1837" s="11"/>
      <c r="FE1837" s="6">
        <f>SUMIF(FF$191:FF$221,$D1837,FH$191:FH$221)</f>
        <v>0</v>
      </c>
      <c r="FF1837" s="9"/>
      <c r="FG1837" s="10"/>
      <c r="FH1837" s="11"/>
      <c r="FI1837" s="6">
        <f>SUMIF(FJ$191:FJ$221,$D1837,FL$191:FL$221)</f>
        <v>0</v>
      </c>
      <c r="FJ1837" s="9"/>
      <c r="FK1837" s="10"/>
      <c r="FL1837" s="11"/>
      <c r="FM1837" s="6">
        <f>SUMIF(FN$191:FN$221,$D1837,FP$191:FP$221)</f>
        <v>0</v>
      </c>
      <c r="FN1837" s="9"/>
      <c r="FO1837" s="10"/>
      <c r="FP1837" s="11"/>
      <c r="FQ1837" s="6">
        <f>SUMIF(FR$191:FR$221,$D1837,FT$191:FT$221)</f>
        <v>0</v>
      </c>
      <c r="FR1837" s="9"/>
      <c r="FS1837" s="10"/>
      <c r="FT1837" s="11"/>
      <c r="FU1837" s="6">
        <f>SUMIF(FV$191:FV$221,$D1837,FX$191:FX$221)</f>
        <v>0</v>
      </c>
      <c r="FV1837" s="9"/>
      <c r="FW1837" s="10"/>
      <c r="FX1837" s="11"/>
      <c r="FY1837" s="6">
        <f>SUMIF(FZ$191:FZ$221,$D1837,GB$191:GB$221)</f>
        <v>0</v>
      </c>
      <c r="FZ1837" s="9"/>
      <c r="GA1837" s="10"/>
      <c r="GB1837" s="11"/>
      <c r="GC1837" s="6">
        <f>SUMIF(GD$191:GD$221,$D1837,GF$191:GF$221)</f>
        <v>0</v>
      </c>
      <c r="GD1837" s="9"/>
      <c r="GE1837" s="10"/>
      <c r="GF1837" s="11"/>
      <c r="GG1837" s="6">
        <f>SUMIF(GH$191:GH$221,$D1837,GJ$191:GJ$221)</f>
        <v>0</v>
      </c>
      <c r="GH1837" s="9"/>
      <c r="GI1837" s="10"/>
      <c r="GJ1837" s="11"/>
      <c r="GK1837" s="6">
        <f>SUMIF(GL$191:GL$221,$D1837,GN$191:GN$221)</f>
        <v>0</v>
      </c>
      <c r="GL1837" s="9"/>
      <c r="GM1837" s="10"/>
      <c r="GN1837" s="11"/>
      <c r="GO1837" s="6">
        <f>SUMIF(GP$191:GP$221,$D1837,GR$191:GR$221)</f>
        <v>0</v>
      </c>
      <c r="GP1837" s="9"/>
      <c r="GQ1837" s="10"/>
      <c r="GR1837" s="11"/>
      <c r="GS1837" s="6">
        <f>SUMIF(GT$191:GT$221,$D1837,GV$191:GV$221)</f>
        <v>0</v>
      </c>
      <c r="GT1837" s="9"/>
      <c r="GU1837" s="10"/>
      <c r="GV1837" s="20"/>
      <c r="GW1837" s="19">
        <f t="shared" si="41"/>
        <v>0</v>
      </c>
      <c r="GX1837" s="472"/>
      <c r="GY1837" s="473"/>
    </row>
    <row r="1838" spans="1:207" ht="30.75" customHeight="1">
      <c r="A1838" s="244" t="s">
        <v>82</v>
      </c>
      <c r="B1838" s="533"/>
      <c r="C1838" s="273" t="s">
        <v>175</v>
      </c>
      <c r="D1838" s="274" t="s">
        <v>175</v>
      </c>
      <c r="E1838" s="206">
        <f>SUMIF(F$222:F$252,$D1838,H$222:H$252)</f>
        <v>0</v>
      </c>
      <c r="F1838" s="9"/>
      <c r="G1838" s="10"/>
      <c r="H1838" s="11"/>
      <c r="I1838" s="6">
        <f>SUMIF(J$222:J$252,$D1838,L$222:L$252)</f>
        <v>0</v>
      </c>
      <c r="J1838" s="9"/>
      <c r="K1838" s="10"/>
      <c r="L1838" s="11"/>
      <c r="M1838" s="6">
        <f>SUMIF(N$222:N$252,$D1838,P$222:P$252)</f>
        <v>0</v>
      </c>
      <c r="N1838" s="9"/>
      <c r="O1838" s="10"/>
      <c r="P1838" s="11"/>
      <c r="Q1838" s="6">
        <f>SUMIF(R$222:R$252,$D1838,T$222:T$252)</f>
        <v>0</v>
      </c>
      <c r="R1838" s="9"/>
      <c r="S1838" s="10"/>
      <c r="T1838" s="11"/>
      <c r="U1838" s="6">
        <f>SUMIF(V$222:V$252,$D1838,X$222:X$252)</f>
        <v>0</v>
      </c>
      <c r="V1838" s="9"/>
      <c r="W1838" s="10"/>
      <c r="X1838" s="11"/>
      <c r="Y1838" s="6">
        <f>SUMIF(Z$222:Z$252,$D1838,AB$222:AB$252)</f>
        <v>0</v>
      </c>
      <c r="Z1838" s="9"/>
      <c r="AA1838" s="10"/>
      <c r="AB1838" s="11"/>
      <c r="AC1838" s="6">
        <f>SUMIF(AD$222:AD$252,$D1838,AF$222:AF$252)</f>
        <v>0</v>
      </c>
      <c r="AD1838" s="9"/>
      <c r="AE1838" s="10"/>
      <c r="AF1838" s="11"/>
      <c r="AG1838" s="6">
        <f>SUMIF(AH$222:AH$252,$D1838,AJ$222:AJ$252)</f>
        <v>0</v>
      </c>
      <c r="AH1838" s="9"/>
      <c r="AI1838" s="10"/>
      <c r="AJ1838" s="11"/>
      <c r="AK1838" s="6">
        <f>SUMIF(AL$222:AL$252,$D1838,AN$222:AN$252)</f>
        <v>0</v>
      </c>
      <c r="AL1838" s="9"/>
      <c r="AM1838" s="10"/>
      <c r="AN1838" s="11"/>
      <c r="AO1838" s="6">
        <f>SUMIF(AP$222:AP$252,$D1838,AR$222:AR$252)</f>
        <v>0</v>
      </c>
      <c r="AP1838" s="9"/>
      <c r="AQ1838" s="10"/>
      <c r="AR1838" s="11"/>
      <c r="AS1838" s="6">
        <f>SUMIF(AT$222:AT$252,$D1838,AV$222:AV$252)</f>
        <v>0</v>
      </c>
      <c r="AT1838" s="9"/>
      <c r="AU1838" s="10"/>
      <c r="AV1838" s="11"/>
      <c r="AW1838" s="6">
        <f>SUMIF(AX$222:AX$252,$D1838,AZ$222:AZ$252)</f>
        <v>0</v>
      </c>
      <c r="AX1838" s="9"/>
      <c r="AY1838" s="10"/>
      <c r="AZ1838" s="11"/>
      <c r="BA1838" s="6">
        <f>SUMIF(BB$222:BB$252,$D1838,BD$222:BD$252)</f>
        <v>0</v>
      </c>
      <c r="BB1838" s="9"/>
      <c r="BC1838" s="10"/>
      <c r="BD1838" s="11"/>
      <c r="BE1838" s="6">
        <f>SUMIF(BF$222:BF$252,$D1838,BH$222:BH$252)</f>
        <v>0</v>
      </c>
      <c r="BF1838" s="9"/>
      <c r="BG1838" s="10"/>
      <c r="BH1838" s="11"/>
      <c r="BI1838" s="6">
        <f>SUMIF(BJ$222:BJ$252,$D1838,BL$222:BL$252)</f>
        <v>0</v>
      </c>
      <c r="BJ1838" s="9"/>
      <c r="BK1838" s="10"/>
      <c r="BL1838" s="11"/>
      <c r="BM1838" s="6">
        <f>SUMIF(BN$222:BN$252,$D1838,BP$222:BP$252)</f>
        <v>0</v>
      </c>
      <c r="BN1838" s="9"/>
      <c r="BO1838" s="10"/>
      <c r="BP1838" s="11"/>
      <c r="BQ1838" s="6">
        <f>SUMIF(BR$222:BR$252,$D1838,BT$222:BT$252)</f>
        <v>0</v>
      </c>
      <c r="BR1838" s="9"/>
      <c r="BS1838" s="10"/>
      <c r="BT1838" s="11"/>
      <c r="BU1838" s="6">
        <f>SUMIF(BV$222:BV$252,$D1838,BX$222:BX$252)</f>
        <v>0</v>
      </c>
      <c r="BV1838" s="9"/>
      <c r="BW1838" s="10"/>
      <c r="BX1838" s="11"/>
      <c r="BY1838" s="6">
        <f>SUMIF(BZ$222:BZ$252,$D1838,CB$222:CB$252)</f>
        <v>0</v>
      </c>
      <c r="BZ1838" s="9"/>
      <c r="CA1838" s="10"/>
      <c r="CB1838" s="11"/>
      <c r="CC1838" s="6">
        <f>SUMIF(CD$222:CD$252,$D1838,CF$222:CF$252)</f>
        <v>0</v>
      </c>
      <c r="CD1838" s="9"/>
      <c r="CE1838" s="10"/>
      <c r="CF1838" s="11"/>
      <c r="CG1838" s="6">
        <f>SUMIF(CH$222:CH$252,$D1838,CJ$222:CJ$252)</f>
        <v>0</v>
      </c>
      <c r="CH1838" s="9"/>
      <c r="CI1838" s="10"/>
      <c r="CJ1838" s="11"/>
      <c r="CK1838" s="6">
        <f>SUMIF(CL$222:CL$252,$D1838,CN$222:CN$252)</f>
        <v>0</v>
      </c>
      <c r="CL1838" s="9"/>
      <c r="CM1838" s="10"/>
      <c r="CN1838" s="11"/>
      <c r="CO1838" s="6">
        <f>SUMIF(CP$222:CP$252,$D1838,CR$222:CR$252)</f>
        <v>0</v>
      </c>
      <c r="CP1838" s="9"/>
      <c r="CQ1838" s="10"/>
      <c r="CR1838" s="11"/>
      <c r="CS1838" s="6">
        <f>SUMIF(CT$222:CT$252,$D1838,CV$222:CV$252)</f>
        <v>0</v>
      </c>
      <c r="CT1838" s="9"/>
      <c r="CU1838" s="10"/>
      <c r="CV1838" s="11"/>
      <c r="CW1838" s="6">
        <f>SUMIF(CX$222:CX$252,$D1838,CZ$222:CZ$252)</f>
        <v>0</v>
      </c>
      <c r="CX1838" s="9"/>
      <c r="CY1838" s="10"/>
      <c r="CZ1838" s="11"/>
      <c r="DA1838" s="6">
        <f>SUMIF(DB$222:DB$252,$D1838,DD$222:DD$252)</f>
        <v>0</v>
      </c>
      <c r="DB1838" s="9"/>
      <c r="DC1838" s="10"/>
      <c r="DD1838" s="11"/>
      <c r="DE1838" s="6">
        <f>SUMIF(DF$222:DF$252,$D1838,DH$222:DH$252)</f>
        <v>0</v>
      </c>
      <c r="DF1838" s="9"/>
      <c r="DG1838" s="10"/>
      <c r="DH1838" s="11"/>
      <c r="DI1838" s="6">
        <f>SUMIF(DJ$222:DJ$252,$D1838,DL$222:DL$252)</f>
        <v>0</v>
      </c>
      <c r="DJ1838" s="9"/>
      <c r="DK1838" s="10"/>
      <c r="DL1838" s="11"/>
      <c r="DM1838" s="6">
        <f>SUMIF(DN$222:DN$252,$D1838,DP$222:DP$252)</f>
        <v>0</v>
      </c>
      <c r="DN1838" s="9"/>
      <c r="DO1838" s="10"/>
      <c r="DP1838" s="11"/>
      <c r="DQ1838" s="6">
        <f>SUMIF(DR$222:DR$252,$D1838,DT$222:DT$252)</f>
        <v>0</v>
      </c>
      <c r="DR1838" s="9"/>
      <c r="DS1838" s="10"/>
      <c r="DT1838" s="11"/>
      <c r="DU1838" s="6">
        <f>SUMIF(DV$222:DV$252,$D1838,DX$222:DX$252)</f>
        <v>0</v>
      </c>
      <c r="DV1838" s="9"/>
      <c r="DW1838" s="10"/>
      <c r="DX1838" s="11"/>
      <c r="DY1838" s="6">
        <f>SUMIF(DZ$222:DZ$252,$D1838,EB$222:EB$252)</f>
        <v>0</v>
      </c>
      <c r="DZ1838" s="9"/>
      <c r="EA1838" s="10"/>
      <c r="EB1838" s="11"/>
      <c r="EC1838" s="6">
        <f>SUMIF(ED$222:ED$252,$D1838,EF$222:EF$252)</f>
        <v>0</v>
      </c>
      <c r="ED1838" s="9"/>
      <c r="EE1838" s="10"/>
      <c r="EF1838" s="11"/>
      <c r="EG1838" s="6">
        <f>SUMIF(EH$222:EH$252,$D1838,EJ$222:EJ$252)</f>
        <v>0</v>
      </c>
      <c r="EH1838" s="9"/>
      <c r="EI1838" s="10"/>
      <c r="EJ1838" s="11"/>
      <c r="EK1838" s="6">
        <f>SUMIF(EL$222:EL$252,$D1838,EN$222:EN$252)</f>
        <v>0</v>
      </c>
      <c r="EL1838" s="9"/>
      <c r="EM1838" s="10"/>
      <c r="EN1838" s="11"/>
      <c r="EO1838" s="6">
        <f>SUMIF(EP$222:EP$252,$D1838,ER$222:ER$252)</f>
        <v>0</v>
      </c>
      <c r="EP1838" s="9"/>
      <c r="EQ1838" s="10"/>
      <c r="ER1838" s="11"/>
      <c r="ES1838" s="6">
        <f>SUMIF(ET$222:ET$252,$D1838,EV$222:EV$252)</f>
        <v>0</v>
      </c>
      <c r="ET1838" s="9"/>
      <c r="EU1838" s="10"/>
      <c r="EV1838" s="11"/>
      <c r="EW1838" s="6">
        <f>SUMIF(EX$222:EX$252,$D1838,EZ$222:EZ$252)</f>
        <v>0</v>
      </c>
      <c r="EX1838" s="9"/>
      <c r="EY1838" s="10"/>
      <c r="EZ1838" s="11"/>
      <c r="FA1838" s="6">
        <f>SUMIF(FB$222:FB$252,$D1838,FD$222:FD$252)</f>
        <v>0</v>
      </c>
      <c r="FB1838" s="9"/>
      <c r="FC1838" s="10"/>
      <c r="FD1838" s="11"/>
      <c r="FE1838" s="6">
        <f>SUMIF(FF$222:FF$252,$D1838,FH$222:FH$252)</f>
        <v>0</v>
      </c>
      <c r="FF1838" s="9"/>
      <c r="FG1838" s="10"/>
      <c r="FH1838" s="11"/>
      <c r="FI1838" s="6">
        <f>SUMIF(FJ$222:FJ$252,$D1838,FL$222:FL$252)</f>
        <v>0</v>
      </c>
      <c r="FJ1838" s="9"/>
      <c r="FK1838" s="10"/>
      <c r="FL1838" s="11"/>
      <c r="FM1838" s="6">
        <f>SUMIF(FN$222:FN$252,$D1838,FP$222:FP$252)</f>
        <v>0</v>
      </c>
      <c r="FN1838" s="9"/>
      <c r="FO1838" s="10"/>
      <c r="FP1838" s="11"/>
      <c r="FQ1838" s="6">
        <f>SUMIF(FR$222:FR$252,$D1838,FT$222:FT$252)</f>
        <v>0</v>
      </c>
      <c r="FR1838" s="9"/>
      <c r="FS1838" s="10"/>
      <c r="FT1838" s="11"/>
      <c r="FU1838" s="6">
        <f>SUMIF(FV$222:FV$252,$D1838,FX$222:FX$252)</f>
        <v>0</v>
      </c>
      <c r="FV1838" s="9"/>
      <c r="FW1838" s="10"/>
      <c r="FX1838" s="11"/>
      <c r="FY1838" s="6">
        <f>SUMIF(FZ$222:FZ$252,$D1838,GB$222:GB$252)</f>
        <v>0</v>
      </c>
      <c r="FZ1838" s="9"/>
      <c r="GA1838" s="10"/>
      <c r="GB1838" s="11"/>
      <c r="GC1838" s="6">
        <f>SUMIF(GD$222:GD$252,$D1838,GF$222:GF$252)</f>
        <v>0</v>
      </c>
      <c r="GD1838" s="9"/>
      <c r="GE1838" s="10"/>
      <c r="GF1838" s="11"/>
      <c r="GG1838" s="6">
        <f>SUMIF(GH$222:GH$252,$D1838,GJ$222:GJ$252)</f>
        <v>0</v>
      </c>
      <c r="GH1838" s="9"/>
      <c r="GI1838" s="10"/>
      <c r="GJ1838" s="11"/>
      <c r="GK1838" s="6">
        <f>SUMIF(GL$222:GL$252,$D1838,GN$222:GN$252)</f>
        <v>0</v>
      </c>
      <c r="GL1838" s="9"/>
      <c r="GM1838" s="10"/>
      <c r="GN1838" s="11"/>
      <c r="GO1838" s="6">
        <f>SUMIF(GP$222:GP$252,$D1838,GR$222:GR$252)</f>
        <v>0</v>
      </c>
      <c r="GP1838" s="9"/>
      <c r="GQ1838" s="10"/>
      <c r="GR1838" s="11"/>
      <c r="GS1838" s="6">
        <f>SUMIF(GT$222:GT$252,$D1838,GV$222:GV$252)</f>
        <v>0</v>
      </c>
      <c r="GT1838" s="9"/>
      <c r="GU1838" s="10"/>
      <c r="GV1838" s="20"/>
      <c r="GW1838" s="19">
        <f t="shared" si="41"/>
        <v>0</v>
      </c>
      <c r="GX1838" s="472"/>
      <c r="GY1838" s="473"/>
    </row>
    <row r="1839" spans="1:207" ht="30.75" customHeight="1">
      <c r="A1839" s="244" t="s">
        <v>83</v>
      </c>
      <c r="B1839" s="533"/>
      <c r="C1839" s="273" t="s">
        <v>175</v>
      </c>
      <c r="D1839" s="274" t="s">
        <v>175</v>
      </c>
      <c r="E1839" s="206">
        <f>SUMIF(F$253:F$283,$D1839,H$253:H$283)</f>
        <v>0</v>
      </c>
      <c r="F1839" s="9"/>
      <c r="G1839" s="10"/>
      <c r="H1839" s="11"/>
      <c r="I1839" s="6">
        <f>SUMIF(J$253:J$283,$D1839,L$253:L$283)</f>
        <v>0</v>
      </c>
      <c r="J1839" s="9"/>
      <c r="K1839" s="10"/>
      <c r="L1839" s="11"/>
      <c r="M1839" s="6">
        <f>SUMIF(N$253:N$283,$D1839,P$253:P$283)</f>
        <v>0</v>
      </c>
      <c r="N1839" s="9"/>
      <c r="O1839" s="10"/>
      <c r="P1839" s="11"/>
      <c r="Q1839" s="6">
        <f>SUMIF(R$253:R$283,$D1839,T$253:T$283)</f>
        <v>0</v>
      </c>
      <c r="R1839" s="9"/>
      <c r="S1839" s="10"/>
      <c r="T1839" s="11"/>
      <c r="U1839" s="6">
        <f>SUMIF(V$253:V$283,$D1839,X$253:X$283)</f>
        <v>0</v>
      </c>
      <c r="V1839" s="9"/>
      <c r="W1839" s="10"/>
      <c r="X1839" s="11"/>
      <c r="Y1839" s="6">
        <f>SUMIF(Z$253:Z$283,$D1839,AB$253:AB$283)</f>
        <v>0</v>
      </c>
      <c r="Z1839" s="9"/>
      <c r="AA1839" s="10"/>
      <c r="AB1839" s="11"/>
      <c r="AC1839" s="6">
        <f>SUMIF(AD$253:AD$283,$D1839,AF$253:AF$283)</f>
        <v>0</v>
      </c>
      <c r="AD1839" s="9"/>
      <c r="AE1839" s="10"/>
      <c r="AF1839" s="11"/>
      <c r="AG1839" s="6">
        <f>SUMIF(AH$253:AH$283,$D1839,AJ$253:AJ$283)</f>
        <v>0</v>
      </c>
      <c r="AH1839" s="9"/>
      <c r="AI1839" s="10"/>
      <c r="AJ1839" s="11"/>
      <c r="AK1839" s="6">
        <f>SUMIF(AL$253:AL$283,$D1839,AN$253:AN$283)</f>
        <v>0</v>
      </c>
      <c r="AL1839" s="9"/>
      <c r="AM1839" s="10"/>
      <c r="AN1839" s="11"/>
      <c r="AO1839" s="6">
        <f>SUMIF(AP$253:AP$283,$D1839,AR$253:AR$283)</f>
        <v>0</v>
      </c>
      <c r="AP1839" s="9"/>
      <c r="AQ1839" s="10"/>
      <c r="AR1839" s="11"/>
      <c r="AS1839" s="6">
        <f>SUMIF(AT$253:AT$283,$D1839,AV$253:AV$283)</f>
        <v>0</v>
      </c>
      <c r="AT1839" s="9"/>
      <c r="AU1839" s="10"/>
      <c r="AV1839" s="11"/>
      <c r="AW1839" s="6">
        <f>SUMIF(AX$253:AX$283,$D1839,AZ$253:AZ$283)</f>
        <v>0</v>
      </c>
      <c r="AX1839" s="9"/>
      <c r="AY1839" s="10"/>
      <c r="AZ1839" s="11"/>
      <c r="BA1839" s="6">
        <f>SUMIF(BB$253:BB$283,$D1839,BD$253:BD$283)</f>
        <v>0</v>
      </c>
      <c r="BB1839" s="9"/>
      <c r="BC1839" s="10"/>
      <c r="BD1839" s="11"/>
      <c r="BE1839" s="6">
        <f>SUMIF(BF$253:BF$283,$D1839,BH$253:BH$283)</f>
        <v>0</v>
      </c>
      <c r="BF1839" s="9"/>
      <c r="BG1839" s="10"/>
      <c r="BH1839" s="11"/>
      <c r="BI1839" s="6">
        <f>SUMIF(BJ$253:BJ$283,$D1839,BL$253:BL$283)</f>
        <v>0</v>
      </c>
      <c r="BJ1839" s="9"/>
      <c r="BK1839" s="10"/>
      <c r="BL1839" s="11"/>
      <c r="BM1839" s="6">
        <f>SUMIF(BN$253:BN$283,$D1839,BP$253:BP$283)</f>
        <v>0</v>
      </c>
      <c r="BN1839" s="9"/>
      <c r="BO1839" s="10"/>
      <c r="BP1839" s="11"/>
      <c r="BQ1839" s="6">
        <f>SUMIF(BR$253:BR$283,$D1839,BT$253:BT$283)</f>
        <v>0</v>
      </c>
      <c r="BR1839" s="9"/>
      <c r="BS1839" s="10"/>
      <c r="BT1839" s="11"/>
      <c r="BU1839" s="6">
        <f>SUMIF(BV$253:BV$283,$D1839,BX$253:BX$283)</f>
        <v>0</v>
      </c>
      <c r="BV1839" s="9"/>
      <c r="BW1839" s="10"/>
      <c r="BX1839" s="11"/>
      <c r="BY1839" s="6">
        <f>SUMIF(BZ$253:BZ$283,$D1839,CB$253:CB$283)</f>
        <v>0</v>
      </c>
      <c r="BZ1839" s="9"/>
      <c r="CA1839" s="10"/>
      <c r="CB1839" s="11"/>
      <c r="CC1839" s="6">
        <f>SUMIF(CD$253:CD$283,$D1839,CF$253:CF$283)</f>
        <v>0</v>
      </c>
      <c r="CD1839" s="9"/>
      <c r="CE1839" s="10"/>
      <c r="CF1839" s="11"/>
      <c r="CG1839" s="6">
        <f>SUMIF(CH$253:CH$283,$D1839,CJ$253:CJ$283)</f>
        <v>0</v>
      </c>
      <c r="CH1839" s="9"/>
      <c r="CI1839" s="10"/>
      <c r="CJ1839" s="11"/>
      <c r="CK1839" s="6">
        <f>SUMIF(CL$253:CL$283,$D1839,CN$253:CN$283)</f>
        <v>0</v>
      </c>
      <c r="CL1839" s="9"/>
      <c r="CM1839" s="10"/>
      <c r="CN1839" s="11"/>
      <c r="CO1839" s="6">
        <f>SUMIF(CP$253:CP$283,$D1839,CR$253:CR$283)</f>
        <v>0</v>
      </c>
      <c r="CP1839" s="9"/>
      <c r="CQ1839" s="10"/>
      <c r="CR1839" s="11"/>
      <c r="CS1839" s="6">
        <f>SUMIF(CT$253:CT$283,$D1839,CV$253:CV$283)</f>
        <v>0</v>
      </c>
      <c r="CT1839" s="9"/>
      <c r="CU1839" s="10"/>
      <c r="CV1839" s="11"/>
      <c r="CW1839" s="6">
        <f>SUMIF(CX$253:CX$283,$D1839,CZ$253:CZ$283)</f>
        <v>0</v>
      </c>
      <c r="CX1839" s="9"/>
      <c r="CY1839" s="10"/>
      <c r="CZ1839" s="11"/>
      <c r="DA1839" s="6">
        <f>SUMIF(DB$253:DB$283,$D1839,DD$253:DD$283)</f>
        <v>0</v>
      </c>
      <c r="DB1839" s="9"/>
      <c r="DC1839" s="10"/>
      <c r="DD1839" s="11"/>
      <c r="DE1839" s="6">
        <f>SUMIF(DF$253:DF$283,$D1839,DH$253:DH$283)</f>
        <v>0</v>
      </c>
      <c r="DF1839" s="9"/>
      <c r="DG1839" s="10"/>
      <c r="DH1839" s="11"/>
      <c r="DI1839" s="6">
        <f>SUMIF(DJ$253:DJ$283,$D1839,DL$253:DL$283)</f>
        <v>0</v>
      </c>
      <c r="DJ1839" s="9"/>
      <c r="DK1839" s="10"/>
      <c r="DL1839" s="11"/>
      <c r="DM1839" s="6">
        <f>SUMIF(DN$253:DN$283,$D1839,DP$253:DP$283)</f>
        <v>0</v>
      </c>
      <c r="DN1839" s="9"/>
      <c r="DO1839" s="10"/>
      <c r="DP1839" s="11"/>
      <c r="DQ1839" s="6">
        <f>SUMIF(DR$253:DR$283,$D1839,DT$253:DT$283)</f>
        <v>0</v>
      </c>
      <c r="DR1839" s="9"/>
      <c r="DS1839" s="10"/>
      <c r="DT1839" s="11"/>
      <c r="DU1839" s="6">
        <f>SUMIF(DV$253:DV$283,$D1839,DX$253:DX$283)</f>
        <v>0</v>
      </c>
      <c r="DV1839" s="9"/>
      <c r="DW1839" s="10"/>
      <c r="DX1839" s="11"/>
      <c r="DY1839" s="6">
        <f>SUMIF(DZ$253:DZ$283,$D1839,EB$253:EB$283)</f>
        <v>0</v>
      </c>
      <c r="DZ1839" s="9"/>
      <c r="EA1839" s="10"/>
      <c r="EB1839" s="11"/>
      <c r="EC1839" s="6">
        <f>SUMIF(ED$253:ED$283,$D1839,EF$253:EF$283)</f>
        <v>0</v>
      </c>
      <c r="ED1839" s="9"/>
      <c r="EE1839" s="10"/>
      <c r="EF1839" s="11"/>
      <c r="EG1839" s="6">
        <f>SUMIF(EH$253:EH$283,$D1839,EJ$253:EJ$283)</f>
        <v>0</v>
      </c>
      <c r="EH1839" s="9"/>
      <c r="EI1839" s="10"/>
      <c r="EJ1839" s="11"/>
      <c r="EK1839" s="6">
        <f>SUMIF(EL$253:EL$283,$D1839,EN$253:EN$283)</f>
        <v>0</v>
      </c>
      <c r="EL1839" s="9"/>
      <c r="EM1839" s="10"/>
      <c r="EN1839" s="11"/>
      <c r="EO1839" s="6">
        <f>SUMIF(EP$253:EP$283,$D1839,ER$253:ER$283)</f>
        <v>0</v>
      </c>
      <c r="EP1839" s="9"/>
      <c r="EQ1839" s="10"/>
      <c r="ER1839" s="11"/>
      <c r="ES1839" s="6">
        <f>SUMIF(ET$253:ET$283,$D1839,EV$253:EV$283)</f>
        <v>0</v>
      </c>
      <c r="ET1839" s="9"/>
      <c r="EU1839" s="10"/>
      <c r="EV1839" s="11"/>
      <c r="EW1839" s="6">
        <f>SUMIF(EX$253:EX$283,$D1839,EZ$253:EZ$283)</f>
        <v>0</v>
      </c>
      <c r="EX1839" s="9"/>
      <c r="EY1839" s="10"/>
      <c r="EZ1839" s="11"/>
      <c r="FA1839" s="6">
        <f>SUMIF(FB$253:FB$283,$D1839,FD$253:FD$283)</f>
        <v>0</v>
      </c>
      <c r="FB1839" s="9"/>
      <c r="FC1839" s="10"/>
      <c r="FD1839" s="11"/>
      <c r="FE1839" s="6">
        <f>SUMIF(FF$253:FF$283,$D1839,FH$253:FH$283)</f>
        <v>0</v>
      </c>
      <c r="FF1839" s="9"/>
      <c r="FG1839" s="10"/>
      <c r="FH1839" s="11"/>
      <c r="FI1839" s="6">
        <f>SUMIF(FJ$253:FJ$283,$D1839,FL$253:FL$283)</f>
        <v>0</v>
      </c>
      <c r="FJ1839" s="9"/>
      <c r="FK1839" s="10"/>
      <c r="FL1839" s="11"/>
      <c r="FM1839" s="6">
        <f>SUMIF(FN$253:FN$283,$D1839,FP$253:FP$283)</f>
        <v>0</v>
      </c>
      <c r="FN1839" s="9"/>
      <c r="FO1839" s="10"/>
      <c r="FP1839" s="11"/>
      <c r="FQ1839" s="6">
        <f>SUMIF(FR$253:FR$283,$D1839,FT$253:FT$283)</f>
        <v>0</v>
      </c>
      <c r="FR1839" s="9"/>
      <c r="FS1839" s="10"/>
      <c r="FT1839" s="11"/>
      <c r="FU1839" s="6">
        <f>SUMIF(FV$253:FV$283,$D1839,FX$253:FX$283)</f>
        <v>0</v>
      </c>
      <c r="FV1839" s="9"/>
      <c r="FW1839" s="10"/>
      <c r="FX1839" s="11"/>
      <c r="FY1839" s="6">
        <f>SUMIF(FZ$253:FZ$283,$D1839,GB$253:GB$283)</f>
        <v>0</v>
      </c>
      <c r="FZ1839" s="9"/>
      <c r="GA1839" s="10"/>
      <c r="GB1839" s="11"/>
      <c r="GC1839" s="6">
        <f>SUMIF(GD$253:GD$283,$D1839,GF$253:GF$283)</f>
        <v>0</v>
      </c>
      <c r="GD1839" s="9"/>
      <c r="GE1839" s="10"/>
      <c r="GF1839" s="11"/>
      <c r="GG1839" s="6">
        <f>SUMIF(GH$253:GH$283,$D1839,GJ$253:GJ$283)</f>
        <v>0</v>
      </c>
      <c r="GH1839" s="9"/>
      <c r="GI1839" s="10"/>
      <c r="GJ1839" s="11"/>
      <c r="GK1839" s="6">
        <f>SUMIF(GL$253:GL$283,$D1839,GN$253:GN$283)</f>
        <v>0</v>
      </c>
      <c r="GL1839" s="9"/>
      <c r="GM1839" s="10"/>
      <c r="GN1839" s="11"/>
      <c r="GO1839" s="6">
        <f>SUMIF(GP$253:GP$283,$D1839,GR$253:GR$283)</f>
        <v>0</v>
      </c>
      <c r="GP1839" s="9"/>
      <c r="GQ1839" s="10"/>
      <c r="GR1839" s="11"/>
      <c r="GS1839" s="6">
        <f>SUMIF(GT$253:GT$283,$D1839,GV$253:GV$283)</f>
        <v>0</v>
      </c>
      <c r="GT1839" s="9"/>
      <c r="GU1839" s="10"/>
      <c r="GV1839" s="20"/>
      <c r="GW1839" s="19">
        <f t="shared" si="41"/>
        <v>0</v>
      </c>
      <c r="GX1839" s="472"/>
      <c r="GY1839" s="473"/>
    </row>
    <row r="1840" spans="1:207" ht="30.75" customHeight="1">
      <c r="A1840" s="244" t="s">
        <v>84</v>
      </c>
      <c r="B1840" s="533"/>
      <c r="C1840" s="273" t="s">
        <v>175</v>
      </c>
      <c r="D1840" s="274" t="s">
        <v>175</v>
      </c>
      <c r="E1840" s="206">
        <f>SUMIF(F$284:F$314,$D1840,H$284:H$314)</f>
        <v>0</v>
      </c>
      <c r="F1840" s="9"/>
      <c r="G1840" s="10"/>
      <c r="H1840" s="11"/>
      <c r="I1840" s="6">
        <f>SUMIF(J$284:J$314,$D1840,L$284:L$314)</f>
        <v>0</v>
      </c>
      <c r="J1840" s="9"/>
      <c r="K1840" s="10"/>
      <c r="L1840" s="11"/>
      <c r="M1840" s="6">
        <f>SUMIF(N$284:N$314,$D1840,P$284:P$314)</f>
        <v>0</v>
      </c>
      <c r="N1840" s="9"/>
      <c r="O1840" s="10"/>
      <c r="P1840" s="11"/>
      <c r="Q1840" s="6">
        <f>SUMIF(R$284:R$314,$D1840,T$284:T$314)</f>
        <v>0</v>
      </c>
      <c r="R1840" s="9"/>
      <c r="S1840" s="10"/>
      <c r="T1840" s="11"/>
      <c r="U1840" s="6">
        <f>SUMIF(V$284:V$314,$D1840,X$284:X$314)</f>
        <v>0</v>
      </c>
      <c r="V1840" s="9"/>
      <c r="W1840" s="10"/>
      <c r="X1840" s="11"/>
      <c r="Y1840" s="6">
        <f>SUMIF(Z$284:Z$314,$D1840,AB$284:AB$314)</f>
        <v>0</v>
      </c>
      <c r="Z1840" s="9"/>
      <c r="AA1840" s="10"/>
      <c r="AB1840" s="11"/>
      <c r="AC1840" s="6">
        <f>SUMIF(AD$284:AD$314,$D1840,AF$284:AF$314)</f>
        <v>0</v>
      </c>
      <c r="AD1840" s="9"/>
      <c r="AE1840" s="10"/>
      <c r="AF1840" s="11"/>
      <c r="AG1840" s="6">
        <f>SUMIF(AH$284:AH$314,$D1840,AJ$284:AJ$314)</f>
        <v>0</v>
      </c>
      <c r="AH1840" s="9"/>
      <c r="AI1840" s="10"/>
      <c r="AJ1840" s="11"/>
      <c r="AK1840" s="6">
        <f>SUMIF(AL$284:AL$314,$D1840,AN$284:AN$314)</f>
        <v>0</v>
      </c>
      <c r="AL1840" s="9"/>
      <c r="AM1840" s="10"/>
      <c r="AN1840" s="11"/>
      <c r="AO1840" s="6">
        <f>SUMIF(AP$284:AP$314,$D1840,AR$284:AR$314)</f>
        <v>0</v>
      </c>
      <c r="AP1840" s="9"/>
      <c r="AQ1840" s="10"/>
      <c r="AR1840" s="11"/>
      <c r="AS1840" s="6">
        <f>SUMIF(AT$284:AT$314,$D1840,AV$284:AV$314)</f>
        <v>0</v>
      </c>
      <c r="AT1840" s="9"/>
      <c r="AU1840" s="10"/>
      <c r="AV1840" s="11"/>
      <c r="AW1840" s="6">
        <f>SUMIF(AX$284:AX$314,$D1840,AZ$284:AZ$314)</f>
        <v>0</v>
      </c>
      <c r="AX1840" s="9"/>
      <c r="AY1840" s="10"/>
      <c r="AZ1840" s="11"/>
      <c r="BA1840" s="6">
        <f>SUMIF(BB$284:BB$314,$D1840,BD$284:BD$314)</f>
        <v>0</v>
      </c>
      <c r="BB1840" s="9"/>
      <c r="BC1840" s="10"/>
      <c r="BD1840" s="11"/>
      <c r="BE1840" s="6">
        <f>SUMIF(BF$284:BF$314,$D1840,BH$284:BH$314)</f>
        <v>0</v>
      </c>
      <c r="BF1840" s="9"/>
      <c r="BG1840" s="10"/>
      <c r="BH1840" s="11"/>
      <c r="BI1840" s="6">
        <f>SUMIF(BJ$284:BJ$314,$D1840,BL$284:BL$314)</f>
        <v>0</v>
      </c>
      <c r="BJ1840" s="9"/>
      <c r="BK1840" s="10"/>
      <c r="BL1840" s="11"/>
      <c r="BM1840" s="6">
        <f>SUMIF(BN$284:BN$314,$D1840,BP$284:BP$314)</f>
        <v>0</v>
      </c>
      <c r="BN1840" s="9"/>
      <c r="BO1840" s="10"/>
      <c r="BP1840" s="11"/>
      <c r="BQ1840" s="6">
        <f>SUMIF(BR$284:BR$314,$D1840,BT$284:BT$314)</f>
        <v>0</v>
      </c>
      <c r="BR1840" s="9"/>
      <c r="BS1840" s="10"/>
      <c r="BT1840" s="11"/>
      <c r="BU1840" s="6">
        <f>SUMIF(BV$284:BV$314,$D1840,BX$284:BX$314)</f>
        <v>0</v>
      </c>
      <c r="BV1840" s="9"/>
      <c r="BW1840" s="10"/>
      <c r="BX1840" s="11"/>
      <c r="BY1840" s="6">
        <f>SUMIF(BZ$284:BZ$314,$D1840,CB$284:CB$314)</f>
        <v>0</v>
      </c>
      <c r="BZ1840" s="9"/>
      <c r="CA1840" s="10"/>
      <c r="CB1840" s="11"/>
      <c r="CC1840" s="6">
        <f>SUMIF(CD$284:CD$314,$D1840,CF$284:CF$314)</f>
        <v>0</v>
      </c>
      <c r="CD1840" s="9"/>
      <c r="CE1840" s="10"/>
      <c r="CF1840" s="11"/>
      <c r="CG1840" s="6">
        <f>SUMIF(CH$284:CH$314,$D1840,CJ$284:CJ$314)</f>
        <v>0</v>
      </c>
      <c r="CH1840" s="9"/>
      <c r="CI1840" s="10"/>
      <c r="CJ1840" s="11"/>
      <c r="CK1840" s="6">
        <f>SUMIF(CL$284:CL$314,$D1840,CN$284:CN$314)</f>
        <v>0</v>
      </c>
      <c r="CL1840" s="9"/>
      <c r="CM1840" s="10"/>
      <c r="CN1840" s="11"/>
      <c r="CO1840" s="6">
        <f>SUMIF(CP$284:CP$314,$D1840,CR$284:CR$314)</f>
        <v>0</v>
      </c>
      <c r="CP1840" s="9"/>
      <c r="CQ1840" s="10"/>
      <c r="CR1840" s="11"/>
      <c r="CS1840" s="6">
        <f>SUMIF(CT$284:CT$314,$D1840,CV$284:CV$314)</f>
        <v>0</v>
      </c>
      <c r="CT1840" s="9"/>
      <c r="CU1840" s="10"/>
      <c r="CV1840" s="11"/>
      <c r="CW1840" s="6">
        <f>SUMIF(CX$284:CX$314,$D1840,CZ$284:CZ$314)</f>
        <v>0</v>
      </c>
      <c r="CX1840" s="9"/>
      <c r="CY1840" s="10"/>
      <c r="CZ1840" s="11"/>
      <c r="DA1840" s="6">
        <f>SUMIF(DB$284:DB$314,$D1840,DD$284:DD$314)</f>
        <v>0</v>
      </c>
      <c r="DB1840" s="9"/>
      <c r="DC1840" s="10"/>
      <c r="DD1840" s="11"/>
      <c r="DE1840" s="6">
        <f>SUMIF(DF$284:DF$314,$D1840,DH$284:DH$314)</f>
        <v>0</v>
      </c>
      <c r="DF1840" s="9"/>
      <c r="DG1840" s="10"/>
      <c r="DH1840" s="11"/>
      <c r="DI1840" s="6">
        <f>SUMIF(DJ$284:DJ$314,$D1840,DL$284:DL$314)</f>
        <v>0</v>
      </c>
      <c r="DJ1840" s="9"/>
      <c r="DK1840" s="10"/>
      <c r="DL1840" s="11"/>
      <c r="DM1840" s="6">
        <f>SUMIF(DN$284:DN$314,$D1840,DP$284:DP$314)</f>
        <v>0</v>
      </c>
      <c r="DN1840" s="9"/>
      <c r="DO1840" s="10"/>
      <c r="DP1840" s="11"/>
      <c r="DQ1840" s="6">
        <f>SUMIF(DR$284:DR$314,$D1840,DT$284:DT$314)</f>
        <v>0</v>
      </c>
      <c r="DR1840" s="9"/>
      <c r="DS1840" s="10"/>
      <c r="DT1840" s="11"/>
      <c r="DU1840" s="6">
        <f>SUMIF(DV$284:DV$314,$D1840,DX$284:DX$314)</f>
        <v>0</v>
      </c>
      <c r="DV1840" s="9"/>
      <c r="DW1840" s="10"/>
      <c r="DX1840" s="11"/>
      <c r="DY1840" s="6">
        <f>SUMIF(DZ$284:DZ$314,$D1840,EB$284:EB$314)</f>
        <v>0</v>
      </c>
      <c r="DZ1840" s="9"/>
      <c r="EA1840" s="10"/>
      <c r="EB1840" s="11"/>
      <c r="EC1840" s="6">
        <f>SUMIF(ED$284:ED$314,$D1840,EF$284:EF$314)</f>
        <v>0</v>
      </c>
      <c r="ED1840" s="9"/>
      <c r="EE1840" s="10"/>
      <c r="EF1840" s="11"/>
      <c r="EG1840" s="6">
        <f>SUMIF(EH$284:EH$314,$D1840,EJ$284:EJ$314)</f>
        <v>0</v>
      </c>
      <c r="EH1840" s="9"/>
      <c r="EI1840" s="10"/>
      <c r="EJ1840" s="11"/>
      <c r="EK1840" s="6">
        <f>SUMIF(EL$284:EL$314,$D1840,EN$284:EN$314)</f>
        <v>0</v>
      </c>
      <c r="EL1840" s="9"/>
      <c r="EM1840" s="10"/>
      <c r="EN1840" s="11"/>
      <c r="EO1840" s="6">
        <f>SUMIF(EP$284:EP$314,$D1840,ER$284:ER$314)</f>
        <v>0</v>
      </c>
      <c r="EP1840" s="9"/>
      <c r="EQ1840" s="10"/>
      <c r="ER1840" s="11"/>
      <c r="ES1840" s="6">
        <f>SUMIF(ET$284:ET$314,$D1840,EV$284:EV$314)</f>
        <v>0</v>
      </c>
      <c r="ET1840" s="9"/>
      <c r="EU1840" s="10"/>
      <c r="EV1840" s="11"/>
      <c r="EW1840" s="6">
        <f>SUMIF(EX$284:EX$314,$D1840,EZ$284:EZ$314)</f>
        <v>0</v>
      </c>
      <c r="EX1840" s="9"/>
      <c r="EY1840" s="10"/>
      <c r="EZ1840" s="11"/>
      <c r="FA1840" s="6">
        <f>SUMIF(FB$284:FB$314,$D1840,FD$284:FD$314)</f>
        <v>0</v>
      </c>
      <c r="FB1840" s="9"/>
      <c r="FC1840" s="10"/>
      <c r="FD1840" s="11"/>
      <c r="FE1840" s="6">
        <f>SUMIF(FF$284:FF$314,$D1840,FH$284:FH$314)</f>
        <v>0</v>
      </c>
      <c r="FF1840" s="9"/>
      <c r="FG1840" s="10"/>
      <c r="FH1840" s="11"/>
      <c r="FI1840" s="6">
        <f>SUMIF(FJ$284:FJ$314,$D1840,FL$284:FL$314)</f>
        <v>0</v>
      </c>
      <c r="FJ1840" s="9"/>
      <c r="FK1840" s="10"/>
      <c r="FL1840" s="11"/>
      <c r="FM1840" s="6">
        <f>SUMIF(FN$284:FN$314,$D1840,FP$284:FP$314)</f>
        <v>0</v>
      </c>
      <c r="FN1840" s="9"/>
      <c r="FO1840" s="10"/>
      <c r="FP1840" s="11"/>
      <c r="FQ1840" s="6">
        <f>SUMIF(FR$284:FR$314,$D1840,FT$284:FT$314)</f>
        <v>0</v>
      </c>
      <c r="FR1840" s="9"/>
      <c r="FS1840" s="10"/>
      <c r="FT1840" s="11"/>
      <c r="FU1840" s="6">
        <f>SUMIF(FV$284:FV$314,$D1840,FX$284:FX$314)</f>
        <v>0</v>
      </c>
      <c r="FV1840" s="9"/>
      <c r="FW1840" s="10"/>
      <c r="FX1840" s="11"/>
      <c r="FY1840" s="6">
        <f>SUMIF(FZ$284:FZ$314,$D1840,GB$284:GB$314)</f>
        <v>0</v>
      </c>
      <c r="FZ1840" s="9"/>
      <c r="GA1840" s="10"/>
      <c r="GB1840" s="11"/>
      <c r="GC1840" s="6">
        <f>SUMIF(GD$284:GD$314,$D1840,GF$284:GF$314)</f>
        <v>0</v>
      </c>
      <c r="GD1840" s="9"/>
      <c r="GE1840" s="10"/>
      <c r="GF1840" s="11"/>
      <c r="GG1840" s="6">
        <f>SUMIF(GH$284:GH$314,$D1840,GJ$284:GJ$314)</f>
        <v>0</v>
      </c>
      <c r="GH1840" s="9"/>
      <c r="GI1840" s="10"/>
      <c r="GJ1840" s="11"/>
      <c r="GK1840" s="6">
        <f>SUMIF(GL$284:GL$314,$D1840,GN$284:GN$314)</f>
        <v>0</v>
      </c>
      <c r="GL1840" s="9"/>
      <c r="GM1840" s="10"/>
      <c r="GN1840" s="11"/>
      <c r="GO1840" s="6">
        <f>SUMIF(GP$284:GP$314,$D1840,GR$284:GR$314)</f>
        <v>0</v>
      </c>
      <c r="GP1840" s="9"/>
      <c r="GQ1840" s="10"/>
      <c r="GR1840" s="11"/>
      <c r="GS1840" s="6">
        <f>SUMIF(GT$284:GT$314,$D1840,GV$284:GV$314)</f>
        <v>0</v>
      </c>
      <c r="GT1840" s="9"/>
      <c r="GU1840" s="10"/>
      <c r="GV1840" s="20"/>
      <c r="GW1840" s="19">
        <f t="shared" si="41"/>
        <v>0</v>
      </c>
      <c r="GX1840" s="472"/>
      <c r="GY1840" s="473"/>
    </row>
    <row r="1841" spans="1:207" ht="30.75" customHeight="1">
      <c r="A1841" s="244" t="s">
        <v>85</v>
      </c>
      <c r="B1841" s="533"/>
      <c r="C1841" s="273" t="s">
        <v>175</v>
      </c>
      <c r="D1841" s="274" t="s">
        <v>175</v>
      </c>
      <c r="E1841" s="207">
        <f>SUMIF(F$315:F$345,$D1841,H$315:H$345)</f>
        <v>0</v>
      </c>
      <c r="F1841" s="12"/>
      <c r="G1841" s="13"/>
      <c r="H1841" s="14"/>
      <c r="I1841" s="6">
        <f>SUMIF(J$315:J$345,$D1841,L$315:L$345)</f>
        <v>0</v>
      </c>
      <c r="J1841" s="12"/>
      <c r="K1841" s="13"/>
      <c r="L1841" s="14"/>
      <c r="M1841" s="7">
        <f>SUMIF(N$315:N$345,$D1841,P$315:P$345)</f>
        <v>0</v>
      </c>
      <c r="N1841" s="12"/>
      <c r="O1841" s="13"/>
      <c r="P1841" s="14"/>
      <c r="Q1841" s="6">
        <f>SUMIF(R$315:R$345,$D1841,T$315:T$345)</f>
        <v>0</v>
      </c>
      <c r="R1841" s="12"/>
      <c r="S1841" s="13"/>
      <c r="T1841" s="14"/>
      <c r="U1841" s="7">
        <f>SUMIF(V$315:V$345,$D1841,X$315:X$345)</f>
        <v>0</v>
      </c>
      <c r="V1841" s="12"/>
      <c r="W1841" s="13"/>
      <c r="X1841" s="14"/>
      <c r="Y1841" s="6">
        <f>SUMIF(Z$315:Z$345,$D1841,AB$315:AB$345)</f>
        <v>0</v>
      </c>
      <c r="Z1841" s="12"/>
      <c r="AA1841" s="13"/>
      <c r="AB1841" s="14"/>
      <c r="AC1841" s="7">
        <f>SUMIF(AD$315:AD$345,$D1841,AF$315:AF$345)</f>
        <v>0</v>
      </c>
      <c r="AD1841" s="12"/>
      <c r="AE1841" s="13"/>
      <c r="AF1841" s="14"/>
      <c r="AG1841" s="7">
        <f>SUMIF(AH$315:AH$345,$D1841,AJ$315:AJ$345)</f>
        <v>0</v>
      </c>
      <c r="AH1841" s="12"/>
      <c r="AI1841" s="13"/>
      <c r="AJ1841" s="14"/>
      <c r="AK1841" s="7">
        <f>SUMIF(AL$315:AL$345,$D1841,AN$315:AN$345)</f>
        <v>0</v>
      </c>
      <c r="AL1841" s="12"/>
      <c r="AM1841" s="13"/>
      <c r="AN1841" s="14"/>
      <c r="AO1841" s="7">
        <f>SUMIF(AP$315:AP$345,$D1841,AR$315:AR$345)</f>
        <v>0</v>
      </c>
      <c r="AP1841" s="12"/>
      <c r="AQ1841" s="13"/>
      <c r="AR1841" s="14"/>
      <c r="AS1841" s="7">
        <f>SUMIF(AT$315:AT$345,$D1841,AV$315:AV$345)</f>
        <v>0</v>
      </c>
      <c r="AT1841" s="12"/>
      <c r="AU1841" s="13"/>
      <c r="AV1841" s="14"/>
      <c r="AW1841" s="7">
        <f>SUMIF(AX$315:AX$345,$D1841,AZ$315:AZ$345)</f>
        <v>0</v>
      </c>
      <c r="AX1841" s="12"/>
      <c r="AY1841" s="13"/>
      <c r="AZ1841" s="14"/>
      <c r="BA1841" s="7">
        <f>SUMIF(BB$315:BB$345,$D1841,BD$315:BD$345)</f>
        <v>0</v>
      </c>
      <c r="BB1841" s="12"/>
      <c r="BC1841" s="13"/>
      <c r="BD1841" s="14"/>
      <c r="BE1841" s="7">
        <f>SUMIF(BF$315:BF$345,$D1841,BH$315:BH$345)</f>
        <v>0</v>
      </c>
      <c r="BF1841" s="12"/>
      <c r="BG1841" s="13"/>
      <c r="BH1841" s="14"/>
      <c r="BI1841" s="7">
        <f>SUMIF(BJ$315:BJ$345,$D1841,BL$315:BL$345)</f>
        <v>0</v>
      </c>
      <c r="BJ1841" s="12"/>
      <c r="BK1841" s="13"/>
      <c r="BL1841" s="14"/>
      <c r="BM1841" s="7">
        <f>SUMIF(BN$315:BN$345,$D1841,BP$315:BP$345)</f>
        <v>0</v>
      </c>
      <c r="BN1841" s="12"/>
      <c r="BO1841" s="13"/>
      <c r="BP1841" s="14"/>
      <c r="BQ1841" s="7">
        <f>SUMIF(BR$315:BR$345,$D1841,BT$315:BT$345)</f>
        <v>0</v>
      </c>
      <c r="BR1841" s="12"/>
      <c r="BS1841" s="13"/>
      <c r="BT1841" s="14"/>
      <c r="BU1841" s="7">
        <f>SUMIF(BV$315:BV$345,$D1841,BX$315:BX$345)</f>
        <v>0</v>
      </c>
      <c r="BV1841" s="12"/>
      <c r="BW1841" s="13"/>
      <c r="BX1841" s="14"/>
      <c r="BY1841" s="7">
        <f>SUMIF(BZ$315:BZ$345,$D1841,CB$315:CB$345)</f>
        <v>0</v>
      </c>
      <c r="BZ1841" s="12"/>
      <c r="CA1841" s="13"/>
      <c r="CB1841" s="14"/>
      <c r="CC1841" s="7">
        <f>SUMIF(CD$315:CD$345,$D1841,CF$315:CF$345)</f>
        <v>0</v>
      </c>
      <c r="CD1841" s="12"/>
      <c r="CE1841" s="13"/>
      <c r="CF1841" s="14"/>
      <c r="CG1841" s="7">
        <f>SUMIF(CH$315:CH$345,$D1841,CJ$315:CJ$345)</f>
        <v>0</v>
      </c>
      <c r="CH1841" s="12"/>
      <c r="CI1841" s="13"/>
      <c r="CJ1841" s="14"/>
      <c r="CK1841" s="7">
        <f>SUMIF(CL$315:CL$345,$D1841,CN$315:CN$345)</f>
        <v>0</v>
      </c>
      <c r="CL1841" s="12"/>
      <c r="CM1841" s="13"/>
      <c r="CN1841" s="14"/>
      <c r="CO1841" s="7">
        <f>SUMIF(CP$315:CP$345,$D1841,CR$315:CR$345)</f>
        <v>0</v>
      </c>
      <c r="CP1841" s="12"/>
      <c r="CQ1841" s="13"/>
      <c r="CR1841" s="14"/>
      <c r="CS1841" s="7">
        <f>SUMIF(CT$315:CT$345,$D1841,CV$315:CV$345)</f>
        <v>0</v>
      </c>
      <c r="CT1841" s="12"/>
      <c r="CU1841" s="13"/>
      <c r="CV1841" s="14"/>
      <c r="CW1841" s="7">
        <f>SUMIF(CX$315:CX$345,$D1841,CZ$315:CZ$345)</f>
        <v>0</v>
      </c>
      <c r="CX1841" s="12"/>
      <c r="CY1841" s="13"/>
      <c r="CZ1841" s="14"/>
      <c r="DA1841" s="7">
        <f>SUMIF(DB$315:DB$345,$D1841,DD$315:DD$345)</f>
        <v>0</v>
      </c>
      <c r="DB1841" s="12"/>
      <c r="DC1841" s="13"/>
      <c r="DD1841" s="14"/>
      <c r="DE1841" s="7">
        <f>SUMIF(DF$315:DF$345,$D1841,DH$315:DH$345)</f>
        <v>0</v>
      </c>
      <c r="DF1841" s="12"/>
      <c r="DG1841" s="13"/>
      <c r="DH1841" s="14"/>
      <c r="DI1841" s="7">
        <f>SUMIF(DJ$315:DJ$345,$D1841,DL$315:DL$345)</f>
        <v>0</v>
      </c>
      <c r="DJ1841" s="12"/>
      <c r="DK1841" s="13"/>
      <c r="DL1841" s="14"/>
      <c r="DM1841" s="7">
        <f>SUMIF(DN$315:DN$345,$D1841,DP$315:DP$345)</f>
        <v>0</v>
      </c>
      <c r="DN1841" s="12"/>
      <c r="DO1841" s="13"/>
      <c r="DP1841" s="14"/>
      <c r="DQ1841" s="7">
        <f>SUMIF(DR$315:DR$345,$D1841,DT$315:DT$345)</f>
        <v>0</v>
      </c>
      <c r="DR1841" s="12"/>
      <c r="DS1841" s="13"/>
      <c r="DT1841" s="14"/>
      <c r="DU1841" s="7">
        <f>SUMIF(DV$315:DV$345,$D1841,DX$315:DX$345)</f>
        <v>0</v>
      </c>
      <c r="DV1841" s="12"/>
      <c r="DW1841" s="13"/>
      <c r="DX1841" s="14"/>
      <c r="DY1841" s="7">
        <f>SUMIF(DZ$315:DZ$345,$D1841,EB$315:EB$345)</f>
        <v>0</v>
      </c>
      <c r="DZ1841" s="12"/>
      <c r="EA1841" s="13"/>
      <c r="EB1841" s="14"/>
      <c r="EC1841" s="7">
        <f>SUMIF(ED$315:ED$345,$D1841,EF$315:EF$345)</f>
        <v>0</v>
      </c>
      <c r="ED1841" s="12"/>
      <c r="EE1841" s="13"/>
      <c r="EF1841" s="14"/>
      <c r="EG1841" s="7">
        <f>SUMIF(EH$315:EH$345,$D1841,EJ$315:EJ$345)</f>
        <v>0</v>
      </c>
      <c r="EH1841" s="12"/>
      <c r="EI1841" s="13"/>
      <c r="EJ1841" s="14"/>
      <c r="EK1841" s="7">
        <f>SUMIF(EL$315:EL$345,$D1841,EN$315:EN$345)</f>
        <v>0</v>
      </c>
      <c r="EL1841" s="12"/>
      <c r="EM1841" s="13"/>
      <c r="EN1841" s="14"/>
      <c r="EO1841" s="7">
        <f>SUMIF(EP$315:EP$345,$D1841,ER$315:ER$345)</f>
        <v>0</v>
      </c>
      <c r="EP1841" s="12"/>
      <c r="EQ1841" s="13"/>
      <c r="ER1841" s="14"/>
      <c r="ES1841" s="7">
        <f>SUMIF(ET$315:ET$345,$D1841,EV$315:EV$345)</f>
        <v>0</v>
      </c>
      <c r="ET1841" s="12"/>
      <c r="EU1841" s="13"/>
      <c r="EV1841" s="14"/>
      <c r="EW1841" s="7">
        <f>SUMIF(EX$315:EX$345,$D1841,EZ$315:EZ$345)</f>
        <v>0</v>
      </c>
      <c r="EX1841" s="12"/>
      <c r="EY1841" s="13"/>
      <c r="EZ1841" s="14"/>
      <c r="FA1841" s="7">
        <f>SUMIF(FB$315:FB$345,$D1841,FD$315:FD$345)</f>
        <v>0</v>
      </c>
      <c r="FB1841" s="12"/>
      <c r="FC1841" s="13"/>
      <c r="FD1841" s="14"/>
      <c r="FE1841" s="7">
        <f>SUMIF(FF$315:FF$345,$D1841,FH$315:FH$345)</f>
        <v>0</v>
      </c>
      <c r="FF1841" s="12"/>
      <c r="FG1841" s="13"/>
      <c r="FH1841" s="14"/>
      <c r="FI1841" s="7">
        <f>SUMIF(FJ$315:FJ$345,$D1841,FL$315:FL$345)</f>
        <v>0</v>
      </c>
      <c r="FJ1841" s="12"/>
      <c r="FK1841" s="13"/>
      <c r="FL1841" s="14"/>
      <c r="FM1841" s="7">
        <f>SUMIF(FN$315:FN$345,$D1841,FP$315:FP$345)</f>
        <v>0</v>
      </c>
      <c r="FN1841" s="12"/>
      <c r="FO1841" s="13"/>
      <c r="FP1841" s="14"/>
      <c r="FQ1841" s="7">
        <f>SUMIF(FR$315:FR$345,$D1841,FT$315:FT$345)</f>
        <v>0</v>
      </c>
      <c r="FR1841" s="12"/>
      <c r="FS1841" s="13"/>
      <c r="FT1841" s="14"/>
      <c r="FU1841" s="7">
        <f>SUMIF(FV$315:FV$345,$D1841,FX$315:FX$345)</f>
        <v>0</v>
      </c>
      <c r="FV1841" s="12"/>
      <c r="FW1841" s="13"/>
      <c r="FX1841" s="14"/>
      <c r="FY1841" s="7">
        <f>SUMIF(FZ$315:FZ$345,$D1841,GB$315:GB$345)</f>
        <v>0</v>
      </c>
      <c r="FZ1841" s="12"/>
      <c r="GA1841" s="13"/>
      <c r="GB1841" s="14"/>
      <c r="GC1841" s="7">
        <f>SUMIF(GD$315:GD$345,$D1841,GF$315:GF$345)</f>
        <v>0</v>
      </c>
      <c r="GD1841" s="12"/>
      <c r="GE1841" s="13"/>
      <c r="GF1841" s="14"/>
      <c r="GG1841" s="7">
        <f>SUMIF(GH$315:GH$345,$D1841,GJ$315:GJ$345)</f>
        <v>0</v>
      </c>
      <c r="GH1841" s="12"/>
      <c r="GI1841" s="13"/>
      <c r="GJ1841" s="14"/>
      <c r="GK1841" s="7">
        <f>SUMIF(GL$315:GL$345,$D1841,GN$315:GN$345)</f>
        <v>0</v>
      </c>
      <c r="GL1841" s="12"/>
      <c r="GM1841" s="13"/>
      <c r="GN1841" s="14"/>
      <c r="GO1841" s="7">
        <f>SUMIF(GP$315:GP$345,$D1841,GR$315:GR$345)</f>
        <v>0</v>
      </c>
      <c r="GP1841" s="12"/>
      <c r="GQ1841" s="13"/>
      <c r="GR1841" s="14"/>
      <c r="GS1841" s="7">
        <f>SUMIF(GT$315:GT$345,$D1841,GV$315:GV$345)</f>
        <v>0</v>
      </c>
      <c r="GT1841" s="12"/>
      <c r="GU1841" s="13"/>
      <c r="GV1841" s="21"/>
      <c r="GW1841" s="19">
        <f t="shared" si="41"/>
        <v>0</v>
      </c>
      <c r="GX1841" s="472"/>
      <c r="GY1841" s="473"/>
    </row>
    <row r="1842" spans="1:207" ht="30.75" customHeight="1" thickBot="1">
      <c r="A1842" s="244" t="s">
        <v>86</v>
      </c>
      <c r="B1842" s="534"/>
      <c r="C1842" s="275" t="s">
        <v>175</v>
      </c>
      <c r="D1842" s="276" t="s">
        <v>175</v>
      </c>
      <c r="E1842" s="206">
        <f>SUMIF(F$346:F$376,$D1842,H$346:H$376)</f>
        <v>0</v>
      </c>
      <c r="F1842" s="15"/>
      <c r="G1842" s="16"/>
      <c r="H1842" s="16"/>
      <c r="I1842" s="6">
        <f>SUMIF(J$346:J$376,$D1842,L$346:L$376)</f>
        <v>0</v>
      </c>
      <c r="J1842" s="15"/>
      <c r="K1842" s="16"/>
      <c r="L1842" s="16"/>
      <c r="M1842" s="8">
        <f>SUMIF(N$346:N$376,$D1842,P$346:P$376)</f>
        <v>0</v>
      </c>
      <c r="N1842" s="15"/>
      <c r="O1842" s="16"/>
      <c r="P1842" s="16"/>
      <c r="Q1842" s="6">
        <f>SUMIF(R$346:R$376,$D1842,T$346:T$376)</f>
        <v>0</v>
      </c>
      <c r="R1842" s="15"/>
      <c r="S1842" s="16"/>
      <c r="T1842" s="16"/>
      <c r="U1842" s="8">
        <f>SUMIF(V$346:V$376,$D1842,X$346:X$376)</f>
        <v>0</v>
      </c>
      <c r="V1842" s="15"/>
      <c r="W1842" s="16"/>
      <c r="X1842" s="16"/>
      <c r="Y1842" s="6">
        <f>SUMIF(Z$346:Z$376,$D1842,AB$346:AB$376)</f>
        <v>0</v>
      </c>
      <c r="Z1842" s="15"/>
      <c r="AA1842" s="16"/>
      <c r="AB1842" s="16"/>
      <c r="AC1842" s="8">
        <f>SUMIF(AD$346:AD$376,$D1842,AF$346:AF$376)</f>
        <v>0</v>
      </c>
      <c r="AD1842" s="15"/>
      <c r="AE1842" s="16"/>
      <c r="AF1842" s="16"/>
      <c r="AG1842" s="8">
        <f>SUMIF(AH$346:AH$376,$D1842,AJ$346:AJ$376)</f>
        <v>0</v>
      </c>
      <c r="AH1842" s="15"/>
      <c r="AI1842" s="16"/>
      <c r="AJ1842" s="16"/>
      <c r="AK1842" s="8">
        <f>SUMIF(AL$346:AL$376,$D1842,AN$346:AN$376)</f>
        <v>0</v>
      </c>
      <c r="AL1842" s="15"/>
      <c r="AM1842" s="16"/>
      <c r="AN1842" s="16"/>
      <c r="AO1842" s="8">
        <f>SUMIF(AP$346:AP$376,$D1842,AR$346:AR$376)</f>
        <v>0</v>
      </c>
      <c r="AP1842" s="15"/>
      <c r="AQ1842" s="16"/>
      <c r="AR1842" s="16"/>
      <c r="AS1842" s="8">
        <f>SUMIF(AT$346:AT$376,$D1842,AV$346:AV$376)</f>
        <v>0</v>
      </c>
      <c r="AT1842" s="15"/>
      <c r="AU1842" s="16"/>
      <c r="AV1842" s="16"/>
      <c r="AW1842" s="8">
        <f>SUMIF(AX$346:AX$376,$D1842,AZ$346:AZ$376)</f>
        <v>0</v>
      </c>
      <c r="AX1842" s="15"/>
      <c r="AY1842" s="16"/>
      <c r="AZ1842" s="16"/>
      <c r="BA1842" s="8">
        <f>SUMIF(BB$346:BB$376,$D1842,BD$346:BD$376)</f>
        <v>0</v>
      </c>
      <c r="BB1842" s="15"/>
      <c r="BC1842" s="16"/>
      <c r="BD1842" s="16"/>
      <c r="BE1842" s="8">
        <f>SUMIF(BF$346:BF$376,$D1842,BH$346:BH$376)</f>
        <v>0</v>
      </c>
      <c r="BF1842" s="15"/>
      <c r="BG1842" s="16"/>
      <c r="BH1842" s="16"/>
      <c r="BI1842" s="8">
        <f>SUMIF(BJ$346:BJ$376,$D1842,BL$346:BL$376)</f>
        <v>0</v>
      </c>
      <c r="BJ1842" s="15"/>
      <c r="BK1842" s="16"/>
      <c r="BL1842" s="16"/>
      <c r="BM1842" s="8">
        <f>SUMIF(BN$346:BN$376,$D1842,BP$346:BP$376)</f>
        <v>0</v>
      </c>
      <c r="BN1842" s="15"/>
      <c r="BO1842" s="16"/>
      <c r="BP1842" s="16"/>
      <c r="BQ1842" s="8">
        <f>SUMIF(BR$346:BR$376,$D1842,BT$346:BT$376)</f>
        <v>0</v>
      </c>
      <c r="BR1842" s="15"/>
      <c r="BS1842" s="16"/>
      <c r="BT1842" s="16"/>
      <c r="BU1842" s="8">
        <f>SUMIF(BV$346:BV$376,$D1842,BX$346:BX$376)</f>
        <v>0</v>
      </c>
      <c r="BV1842" s="15"/>
      <c r="BW1842" s="16"/>
      <c r="BX1842" s="16"/>
      <c r="BY1842" s="8">
        <f>SUMIF(BZ$346:BZ$376,$D1842,CB$346:CB$376)</f>
        <v>0</v>
      </c>
      <c r="BZ1842" s="15"/>
      <c r="CA1842" s="16"/>
      <c r="CB1842" s="16"/>
      <c r="CC1842" s="8">
        <f>SUMIF(CD$346:CD$376,$D1842,CF$346:CF$376)</f>
        <v>0</v>
      </c>
      <c r="CD1842" s="15"/>
      <c r="CE1842" s="16"/>
      <c r="CF1842" s="16"/>
      <c r="CG1842" s="8">
        <f>SUMIF(CH$346:CH$376,$D1842,CJ$346:CJ$376)</f>
        <v>0</v>
      </c>
      <c r="CH1842" s="15"/>
      <c r="CI1842" s="16"/>
      <c r="CJ1842" s="16"/>
      <c r="CK1842" s="8">
        <f>SUMIF(CL$346:CL$376,$D1842,CN$346:CN$376)</f>
        <v>0</v>
      </c>
      <c r="CL1842" s="15"/>
      <c r="CM1842" s="16"/>
      <c r="CN1842" s="16"/>
      <c r="CO1842" s="8">
        <f>SUMIF(CP$346:CP$376,$D1842,CR$346:CR$376)</f>
        <v>0</v>
      </c>
      <c r="CP1842" s="15"/>
      <c r="CQ1842" s="16"/>
      <c r="CR1842" s="16"/>
      <c r="CS1842" s="8">
        <f>SUMIF(CT$346:CT$376,$D1842,CV$346:CV$376)</f>
        <v>0</v>
      </c>
      <c r="CT1842" s="15"/>
      <c r="CU1842" s="16"/>
      <c r="CV1842" s="16"/>
      <c r="CW1842" s="8">
        <f>SUMIF(CX$346:CX$376,$D1842,CZ$346:CZ$376)</f>
        <v>0</v>
      </c>
      <c r="CX1842" s="15"/>
      <c r="CY1842" s="16"/>
      <c r="CZ1842" s="16"/>
      <c r="DA1842" s="8">
        <f>SUMIF(DB$346:DB$376,$D1842,DD$346:DD$376)</f>
        <v>0</v>
      </c>
      <c r="DB1842" s="15"/>
      <c r="DC1842" s="16"/>
      <c r="DD1842" s="16"/>
      <c r="DE1842" s="8">
        <f>SUMIF(DF$346:DF$376,$D1842,DH$346:DH$376)</f>
        <v>0</v>
      </c>
      <c r="DF1842" s="15"/>
      <c r="DG1842" s="16"/>
      <c r="DH1842" s="16"/>
      <c r="DI1842" s="8">
        <f>SUMIF(DJ$346:DJ$376,$D1842,DL$346:DL$376)</f>
        <v>0</v>
      </c>
      <c r="DJ1842" s="15"/>
      <c r="DK1842" s="16"/>
      <c r="DL1842" s="16"/>
      <c r="DM1842" s="8">
        <f>SUMIF(DN$346:DN$376,$D1842,DP$346:DP$376)</f>
        <v>0</v>
      </c>
      <c r="DN1842" s="15"/>
      <c r="DO1842" s="16"/>
      <c r="DP1842" s="16"/>
      <c r="DQ1842" s="8">
        <f>SUMIF(DR$346:DR$376,$D1842,DT$346:DT$376)</f>
        <v>0</v>
      </c>
      <c r="DR1842" s="15"/>
      <c r="DS1842" s="16"/>
      <c r="DT1842" s="16"/>
      <c r="DU1842" s="8">
        <f>SUMIF(DV$346:DV$376,$D1842,DX$346:DX$376)</f>
        <v>0</v>
      </c>
      <c r="DV1842" s="15"/>
      <c r="DW1842" s="16"/>
      <c r="DX1842" s="16"/>
      <c r="DY1842" s="8">
        <f>SUMIF(DZ$346:DZ$376,$D1842,EB$346:EB$376)</f>
        <v>0</v>
      </c>
      <c r="DZ1842" s="15"/>
      <c r="EA1842" s="16"/>
      <c r="EB1842" s="16"/>
      <c r="EC1842" s="8">
        <f>SUMIF(ED$346:ED$376,$D1842,EF$346:EF$376)</f>
        <v>0</v>
      </c>
      <c r="ED1842" s="15"/>
      <c r="EE1842" s="16"/>
      <c r="EF1842" s="16"/>
      <c r="EG1842" s="8">
        <f>SUMIF(EH$346:EH$376,$D1842,EJ$346:EJ$376)</f>
        <v>0</v>
      </c>
      <c r="EH1842" s="15"/>
      <c r="EI1842" s="16"/>
      <c r="EJ1842" s="16"/>
      <c r="EK1842" s="8">
        <f>SUMIF(EL$346:EL$376,$D1842,EN$346:EN$376)</f>
        <v>0</v>
      </c>
      <c r="EL1842" s="15"/>
      <c r="EM1842" s="16"/>
      <c r="EN1842" s="16"/>
      <c r="EO1842" s="8">
        <f>SUMIF(EP$346:EP$376,$D1842,ER$346:ER$376)</f>
        <v>0</v>
      </c>
      <c r="EP1842" s="15"/>
      <c r="EQ1842" s="16"/>
      <c r="ER1842" s="16"/>
      <c r="ES1842" s="8">
        <f>SUMIF(ET$346:ET$376,$D1842,EV$346:EV$376)</f>
        <v>0</v>
      </c>
      <c r="ET1842" s="15"/>
      <c r="EU1842" s="16"/>
      <c r="EV1842" s="16"/>
      <c r="EW1842" s="8">
        <f>SUMIF(EX$346:EX$376,$D1842,EZ$346:EZ$376)</f>
        <v>0</v>
      </c>
      <c r="EX1842" s="15"/>
      <c r="EY1842" s="16"/>
      <c r="EZ1842" s="16"/>
      <c r="FA1842" s="8">
        <f>SUMIF(FB$346:FB$376,$D1842,FD$346:FD$376)</f>
        <v>0</v>
      </c>
      <c r="FB1842" s="15"/>
      <c r="FC1842" s="16"/>
      <c r="FD1842" s="16"/>
      <c r="FE1842" s="8">
        <f>SUMIF(FF$346:FF$376,$D1842,FH$346:FH$376)</f>
        <v>0</v>
      </c>
      <c r="FF1842" s="15"/>
      <c r="FG1842" s="16"/>
      <c r="FH1842" s="16"/>
      <c r="FI1842" s="8">
        <f>SUMIF(FJ$346:FJ$376,$D1842,FL$346:FL$376)</f>
        <v>0</v>
      </c>
      <c r="FJ1842" s="15"/>
      <c r="FK1842" s="16"/>
      <c r="FL1842" s="16"/>
      <c r="FM1842" s="8">
        <f>SUMIF(FN$346:FN$376,$D1842,FP$346:FP$376)</f>
        <v>0</v>
      </c>
      <c r="FN1842" s="15"/>
      <c r="FO1842" s="16"/>
      <c r="FP1842" s="16"/>
      <c r="FQ1842" s="8">
        <f>SUMIF(FR$346:FR$376,$D1842,FT$346:FT$376)</f>
        <v>0</v>
      </c>
      <c r="FR1842" s="15"/>
      <c r="FS1842" s="16"/>
      <c r="FT1842" s="16"/>
      <c r="FU1842" s="8">
        <f>SUMIF(FV$346:FV$376,$D1842,FX$346:FX$376)</f>
        <v>0</v>
      </c>
      <c r="FV1842" s="15"/>
      <c r="FW1842" s="16"/>
      <c r="FX1842" s="16"/>
      <c r="FY1842" s="8">
        <f>SUMIF(FZ$346:FZ$376,$D1842,GB$346:GB$376)</f>
        <v>0</v>
      </c>
      <c r="FZ1842" s="15"/>
      <c r="GA1842" s="16"/>
      <c r="GB1842" s="16"/>
      <c r="GC1842" s="8">
        <f>SUMIF(GD$346:GD$376,$D1842,GF$346:GF$376)</f>
        <v>0</v>
      </c>
      <c r="GD1842" s="15"/>
      <c r="GE1842" s="16"/>
      <c r="GF1842" s="16"/>
      <c r="GG1842" s="8">
        <f>SUMIF(GH$346:GH$376,$D1842,GJ$346:GJ$376)</f>
        <v>0</v>
      </c>
      <c r="GH1842" s="15"/>
      <c r="GI1842" s="16"/>
      <c r="GJ1842" s="16"/>
      <c r="GK1842" s="8">
        <f>SUMIF(GL$346:GL$376,$D1842,GN$346:GN$376)</f>
        <v>0</v>
      </c>
      <c r="GL1842" s="15"/>
      <c r="GM1842" s="16"/>
      <c r="GN1842" s="16"/>
      <c r="GO1842" s="8">
        <f>SUMIF(GP$346:GP$376,$D1842,GR$346:GR$376)</f>
        <v>0</v>
      </c>
      <c r="GP1842" s="15"/>
      <c r="GQ1842" s="16"/>
      <c r="GR1842" s="16"/>
      <c r="GS1842" s="8">
        <f>SUMIF(GT$346:GT$376,$D1842,GV$346:GV$376)</f>
        <v>0</v>
      </c>
      <c r="GT1842" s="15"/>
      <c r="GU1842" s="16"/>
      <c r="GV1842" s="22"/>
      <c r="GW1842" s="19">
        <f t="shared" si="41"/>
        <v>0</v>
      </c>
      <c r="GX1842" s="472"/>
      <c r="GY1842" s="473"/>
    </row>
    <row r="1843" spans="1:207" ht="30.75" customHeight="1">
      <c r="A1843" s="244" t="s">
        <v>75</v>
      </c>
      <c r="B1843" s="535"/>
      <c r="C1843" s="265" t="s">
        <v>326</v>
      </c>
      <c r="D1843" s="267" t="s">
        <v>172</v>
      </c>
      <c r="E1843" s="206">
        <f>SUMIF(F$5:F$35,$D1843,H$5:H$35)</f>
        <v>0</v>
      </c>
      <c r="F1843" s="9"/>
      <c r="G1843" s="10"/>
      <c r="H1843" s="11"/>
      <c r="I1843" s="6">
        <f>SUMIF(J$5:J$35,$D1843,L$5:L$35)</f>
        <v>0</v>
      </c>
      <c r="J1843" s="9"/>
      <c r="K1843" s="10"/>
      <c r="L1843" s="11"/>
      <c r="M1843" s="6">
        <f>SUMIF(N$5:N$35,$D1843,P$5:P$35)</f>
        <v>0</v>
      </c>
      <c r="N1843" s="9"/>
      <c r="O1843" s="10"/>
      <c r="P1843" s="11"/>
      <c r="Q1843" s="6">
        <f>SUMIF(R$5:R$35,$D1843,T$5:T$35)</f>
        <v>0</v>
      </c>
      <c r="R1843" s="9"/>
      <c r="S1843" s="10"/>
      <c r="T1843" s="11"/>
      <c r="U1843" s="6">
        <f>SUMIF(V$5:V$35,$D1843,X$5:X$35)</f>
        <v>0</v>
      </c>
      <c r="V1843" s="9"/>
      <c r="W1843" s="10"/>
      <c r="X1843" s="11"/>
      <c r="Y1843" s="6">
        <f>SUMIF(Z$5:Z$35,$D1843,AB$5:AB$35)</f>
        <v>0</v>
      </c>
      <c r="Z1843" s="9"/>
      <c r="AA1843" s="10"/>
      <c r="AB1843" s="11"/>
      <c r="AC1843" s="6">
        <f>SUMIF(AD$5:AD$35,$D1843,AF$5:AF$35)</f>
        <v>0</v>
      </c>
      <c r="AD1843" s="9"/>
      <c r="AE1843" s="10"/>
      <c r="AF1843" s="11"/>
      <c r="AG1843" s="6">
        <f>SUMIF(AH$5:AH$35,$D1843,AJ$5:AJ$35)</f>
        <v>0</v>
      </c>
      <c r="AH1843" s="9"/>
      <c r="AI1843" s="10"/>
      <c r="AJ1843" s="11"/>
      <c r="AK1843" s="6">
        <f>SUMIF(AL$5:AL$35,$D1843,AN$5:AN$35)</f>
        <v>0</v>
      </c>
      <c r="AL1843" s="9"/>
      <c r="AM1843" s="10"/>
      <c r="AN1843" s="11"/>
      <c r="AO1843" s="6">
        <f>SUMIF(AP$5:AP$35,$D1843,AR$5:AR$35)</f>
        <v>0</v>
      </c>
      <c r="AP1843" s="9"/>
      <c r="AQ1843" s="10"/>
      <c r="AR1843" s="11"/>
      <c r="AS1843" s="6">
        <f>SUMIF(AT$5:AT$35,$D1843,AV$5:AV$35)</f>
        <v>0</v>
      </c>
      <c r="AT1843" s="9"/>
      <c r="AU1843" s="10"/>
      <c r="AV1843" s="11"/>
      <c r="AW1843" s="6">
        <f>SUMIF(AX$5:AX$35,$D1843,AZ$5:AZ$35)</f>
        <v>0</v>
      </c>
      <c r="AX1843" s="9"/>
      <c r="AY1843" s="10"/>
      <c r="AZ1843" s="11"/>
      <c r="BA1843" s="6">
        <f>SUMIF(BB$5:BB$35,$D1843,BD$5:BD$35)</f>
        <v>0</v>
      </c>
      <c r="BB1843" s="9"/>
      <c r="BC1843" s="10"/>
      <c r="BD1843" s="11"/>
      <c r="BE1843" s="6">
        <f>SUMIF(BF$5:BF$35,$D1843,BH$5:BH$35)</f>
        <v>0</v>
      </c>
      <c r="BF1843" s="9"/>
      <c r="BG1843" s="10"/>
      <c r="BH1843" s="11"/>
      <c r="BI1843" s="6">
        <f>SUMIF(BJ$5:BJ$35,$D1843,BL$5:BL$35)</f>
        <v>0</v>
      </c>
      <c r="BJ1843" s="9"/>
      <c r="BK1843" s="10"/>
      <c r="BL1843" s="11"/>
      <c r="BM1843" s="6">
        <f>SUMIF(BN$5:BN$35,$D1843,BP$5:BP$35)</f>
        <v>0</v>
      </c>
      <c r="BN1843" s="9"/>
      <c r="BO1843" s="10"/>
      <c r="BP1843" s="11"/>
      <c r="BQ1843" s="6">
        <f>SUMIF(BR$5:BR$35,$D1843,BT$5:BT$35)</f>
        <v>0</v>
      </c>
      <c r="BR1843" s="9"/>
      <c r="BS1843" s="10"/>
      <c r="BT1843" s="11"/>
      <c r="BU1843" s="6">
        <f>SUMIF(BV$5:BV$35,$D1843,BX$5:BX$35)</f>
        <v>0</v>
      </c>
      <c r="BV1843" s="9"/>
      <c r="BW1843" s="10"/>
      <c r="BX1843" s="11"/>
      <c r="BY1843" s="6">
        <f>SUMIF(BZ$5:BZ$35,$D1843,CB$5:CB$35)</f>
        <v>0</v>
      </c>
      <c r="BZ1843" s="9"/>
      <c r="CA1843" s="10"/>
      <c r="CB1843" s="11"/>
      <c r="CC1843" s="6">
        <f>SUMIF(CD$5:CD$35,$D1843,CF$5:CF$35)</f>
        <v>0</v>
      </c>
      <c r="CD1843" s="9"/>
      <c r="CE1843" s="10"/>
      <c r="CF1843" s="11"/>
      <c r="CG1843" s="6">
        <f>SUMIF(CH$5:CH$35,$D1843,CJ$5:CJ$35)</f>
        <v>0</v>
      </c>
      <c r="CH1843" s="9"/>
      <c r="CI1843" s="10"/>
      <c r="CJ1843" s="11"/>
      <c r="CK1843" s="6">
        <f>SUMIF(CL$5:CL$35,$D1843,CN$5:CN$35)</f>
        <v>0</v>
      </c>
      <c r="CL1843" s="9"/>
      <c r="CM1843" s="10"/>
      <c r="CN1843" s="11"/>
      <c r="CO1843" s="6">
        <f>SUMIF(CP$5:CP$35,$D1843,CR$5:CR$35)</f>
        <v>0</v>
      </c>
      <c r="CP1843" s="9"/>
      <c r="CQ1843" s="10"/>
      <c r="CR1843" s="11"/>
      <c r="CS1843" s="6">
        <f>SUMIF(CT$5:CT$35,$D1843,CV$5:CV$35)</f>
        <v>0</v>
      </c>
      <c r="CT1843" s="9"/>
      <c r="CU1843" s="10"/>
      <c r="CV1843" s="11"/>
      <c r="CW1843" s="6">
        <f>SUMIF(CX$5:CX$35,$D1843,CZ$5:CZ$35)</f>
        <v>0</v>
      </c>
      <c r="CX1843" s="9"/>
      <c r="CY1843" s="10"/>
      <c r="CZ1843" s="11"/>
      <c r="DA1843" s="6">
        <f>SUMIF(DB$5:DB$35,$D1843,DD$5:DD$35)</f>
        <v>0</v>
      </c>
      <c r="DB1843" s="9"/>
      <c r="DC1843" s="10"/>
      <c r="DD1843" s="11"/>
      <c r="DE1843" s="6">
        <f>SUMIF(DF$5:DF$35,$D1843,DH$5:DH$35)</f>
        <v>0</v>
      </c>
      <c r="DF1843" s="9"/>
      <c r="DG1843" s="10"/>
      <c r="DH1843" s="11"/>
      <c r="DI1843" s="6">
        <f>SUMIF(DJ$5:DJ$35,$D1843,DL$5:DL$35)</f>
        <v>0</v>
      </c>
      <c r="DJ1843" s="9"/>
      <c r="DK1843" s="10"/>
      <c r="DL1843" s="11"/>
      <c r="DM1843" s="6">
        <f>SUMIF(DN$5:DN$35,$D1843,DP$5:DP$35)</f>
        <v>0</v>
      </c>
      <c r="DN1843" s="9"/>
      <c r="DO1843" s="10"/>
      <c r="DP1843" s="11"/>
      <c r="DQ1843" s="6">
        <f>SUMIF(DR$5:DR$35,$D1843,DT$5:DT$35)</f>
        <v>0</v>
      </c>
      <c r="DR1843" s="9"/>
      <c r="DS1843" s="10"/>
      <c r="DT1843" s="11"/>
      <c r="DU1843" s="6">
        <f>SUMIF(DV$5:DV$35,$D1843,DX$5:DX$35)</f>
        <v>0</v>
      </c>
      <c r="DV1843" s="9"/>
      <c r="DW1843" s="10"/>
      <c r="DX1843" s="11"/>
      <c r="DY1843" s="6">
        <f>SUMIF(DZ$5:DZ$35,$D1843,EB$5:EB$35)</f>
        <v>0</v>
      </c>
      <c r="DZ1843" s="9"/>
      <c r="EA1843" s="10"/>
      <c r="EB1843" s="11"/>
      <c r="EC1843" s="6">
        <f>SUMIF(ED$5:ED$35,$D1843,EF$5:EF$35)</f>
        <v>0</v>
      </c>
      <c r="ED1843" s="9"/>
      <c r="EE1843" s="10"/>
      <c r="EF1843" s="11"/>
      <c r="EG1843" s="6">
        <f>SUMIF(EH$5:EH$35,$D1843,EJ$5:EJ$35)</f>
        <v>0</v>
      </c>
      <c r="EH1843" s="9"/>
      <c r="EI1843" s="10"/>
      <c r="EJ1843" s="11"/>
      <c r="EK1843" s="6">
        <f>SUMIF(EL$5:EL$35,$D1843,EN$5:EN$35)</f>
        <v>0</v>
      </c>
      <c r="EL1843" s="9"/>
      <c r="EM1843" s="10"/>
      <c r="EN1843" s="11"/>
      <c r="EO1843" s="6">
        <f>SUMIF(EP$5:EP$35,$D1843,ER$5:ER$35)</f>
        <v>0</v>
      </c>
      <c r="EP1843" s="9"/>
      <c r="EQ1843" s="10"/>
      <c r="ER1843" s="11"/>
      <c r="ES1843" s="6">
        <f>SUMIF(ET$5:ET$35,$D1843,EV$5:EV$35)</f>
        <v>0</v>
      </c>
      <c r="ET1843" s="9"/>
      <c r="EU1843" s="10"/>
      <c r="EV1843" s="11"/>
      <c r="EW1843" s="6">
        <f>SUMIF(EX$5:EX$35,$D1843,EZ$5:EZ$35)</f>
        <v>0</v>
      </c>
      <c r="EX1843" s="9"/>
      <c r="EY1843" s="10"/>
      <c r="EZ1843" s="11"/>
      <c r="FA1843" s="6">
        <f>SUMIF(FB$5:FB$35,$D1843,FD$5:FD$35)</f>
        <v>0</v>
      </c>
      <c r="FB1843" s="9"/>
      <c r="FC1843" s="10"/>
      <c r="FD1843" s="11"/>
      <c r="FE1843" s="6">
        <f>SUMIF(FF$5:FF$35,$D1843,FH$5:FH$35)</f>
        <v>0</v>
      </c>
      <c r="FF1843" s="9"/>
      <c r="FG1843" s="10"/>
      <c r="FH1843" s="11"/>
      <c r="FI1843" s="6">
        <f>SUMIF(FJ$5:FJ$35,$D1843,FL$5:FL$35)</f>
        <v>0</v>
      </c>
      <c r="FJ1843" s="9"/>
      <c r="FK1843" s="10"/>
      <c r="FL1843" s="11"/>
      <c r="FM1843" s="6">
        <f>SUMIF(FN$5:FN$35,$D1843,FP$5:FP$35)</f>
        <v>0</v>
      </c>
      <c r="FN1843" s="9"/>
      <c r="FO1843" s="10"/>
      <c r="FP1843" s="11"/>
      <c r="FQ1843" s="6">
        <f>SUMIF(FR$5:FR$35,$D1843,FT$5:FT$35)</f>
        <v>0</v>
      </c>
      <c r="FR1843" s="9"/>
      <c r="FS1843" s="10"/>
      <c r="FT1843" s="11"/>
      <c r="FU1843" s="6">
        <f>SUMIF(FV$5:FV$35,$D1843,FX$5:FX$35)</f>
        <v>0</v>
      </c>
      <c r="FV1843" s="9"/>
      <c r="FW1843" s="10"/>
      <c r="FX1843" s="11"/>
      <c r="FY1843" s="6">
        <f>SUMIF(FZ$5:FZ$35,$D1843,GB$5:GB$35)</f>
        <v>0</v>
      </c>
      <c r="FZ1843" s="9"/>
      <c r="GA1843" s="10"/>
      <c r="GB1843" s="11"/>
      <c r="GC1843" s="6">
        <f>SUMIF(GD$5:GD$35,$D1843,GF$5:GF$35)</f>
        <v>0</v>
      </c>
      <c r="GD1843" s="9"/>
      <c r="GE1843" s="10"/>
      <c r="GF1843" s="11"/>
      <c r="GG1843" s="6">
        <f>SUMIF(GH$5:GH$35,$D1843,GJ$5:GJ$35)</f>
        <v>0</v>
      </c>
      <c r="GH1843" s="9"/>
      <c r="GI1843" s="10"/>
      <c r="GJ1843" s="11"/>
      <c r="GK1843" s="6">
        <f>SUMIF(GL$5:GL$35,$D1843,GN$5:GN$35)</f>
        <v>0</v>
      </c>
      <c r="GL1843" s="9"/>
      <c r="GM1843" s="10"/>
      <c r="GN1843" s="11"/>
      <c r="GO1843" s="6">
        <f>SUMIF(GP$5:GP$35,$D1843,GR$5:GR$35)</f>
        <v>0</v>
      </c>
      <c r="GP1843" s="9"/>
      <c r="GQ1843" s="10"/>
      <c r="GR1843" s="11"/>
      <c r="GS1843" s="6">
        <f>SUMIF(GT$5:GT$35,$D1843,GV$5:GV$35)</f>
        <v>0</v>
      </c>
      <c r="GT1843" s="9"/>
      <c r="GU1843" s="10"/>
      <c r="GV1843" s="20"/>
      <c r="GW1843" s="19">
        <f t="shared" si="41"/>
        <v>0</v>
      </c>
      <c r="GX1843" s="472">
        <f>SUM(GW1843:GW1854)</f>
        <v>0</v>
      </c>
      <c r="GY1843" s="473" t="str">
        <f>D1843</f>
        <v>TS13749</v>
      </c>
    </row>
    <row r="1844" spans="1:207" ht="30.75" customHeight="1">
      <c r="A1844" s="244" t="s">
        <v>76</v>
      </c>
      <c r="B1844" s="536"/>
      <c r="C1844" s="264" t="s">
        <v>326</v>
      </c>
      <c r="D1844" s="268" t="s">
        <v>172</v>
      </c>
      <c r="E1844" s="206">
        <f>SUMIF(F$36:F$66,$D1844,H$36:H$66)</f>
        <v>0</v>
      </c>
      <c r="F1844" s="9"/>
      <c r="G1844" s="10"/>
      <c r="H1844" s="11"/>
      <c r="I1844" s="6">
        <f>SUMIF(J$36:J$66,$D1844,L$36:L$66)</f>
        <v>0</v>
      </c>
      <c r="J1844" s="9"/>
      <c r="K1844" s="10"/>
      <c r="L1844" s="11"/>
      <c r="M1844" s="6">
        <f>SUMIF(N$36:N$66,$D1844,P$36:P$66)</f>
        <v>0</v>
      </c>
      <c r="N1844" s="9"/>
      <c r="O1844" s="10"/>
      <c r="P1844" s="11"/>
      <c r="Q1844" s="6">
        <f>SUMIF(R$36:R$66,$D1844,T$36:T$66)</f>
        <v>0</v>
      </c>
      <c r="R1844" s="9"/>
      <c r="S1844" s="10"/>
      <c r="T1844" s="11"/>
      <c r="U1844" s="6">
        <f>SUMIF(V$36:V$66,$D1844,X$36:X$66)</f>
        <v>0</v>
      </c>
      <c r="V1844" s="9"/>
      <c r="W1844" s="10"/>
      <c r="X1844" s="11"/>
      <c r="Y1844" s="6">
        <f>SUMIF(Z$36:Z$66,$D1844,AB$36:AB$66)</f>
        <v>0</v>
      </c>
      <c r="Z1844" s="9"/>
      <c r="AA1844" s="10"/>
      <c r="AB1844" s="11"/>
      <c r="AC1844" s="6">
        <f>SUMIF(AD$36:AD$66,$D1844,AF$36:AF$66)</f>
        <v>0</v>
      </c>
      <c r="AD1844" s="9"/>
      <c r="AE1844" s="10"/>
      <c r="AF1844" s="11"/>
      <c r="AG1844" s="6">
        <f>SUMIF(AH$36:AH$66,$D1844,AJ$36:AJ$66)</f>
        <v>0</v>
      </c>
      <c r="AH1844" s="9"/>
      <c r="AI1844" s="10"/>
      <c r="AJ1844" s="11"/>
      <c r="AK1844" s="6">
        <f>SUMIF(AL$36:AL$66,$D1844,AN$36:AN$66)</f>
        <v>0</v>
      </c>
      <c r="AL1844" s="9"/>
      <c r="AM1844" s="10"/>
      <c r="AN1844" s="11"/>
      <c r="AO1844" s="6">
        <f>SUMIF(AP$36:AP$66,$D1844,AR$36:AR$66)</f>
        <v>0</v>
      </c>
      <c r="AP1844" s="9"/>
      <c r="AQ1844" s="10"/>
      <c r="AR1844" s="11"/>
      <c r="AS1844" s="6">
        <f>SUMIF(AT$36:AT$66,$D1844,AV$36:AV$66)</f>
        <v>0</v>
      </c>
      <c r="AT1844" s="9"/>
      <c r="AU1844" s="10"/>
      <c r="AV1844" s="11"/>
      <c r="AW1844" s="6">
        <f>SUMIF(AX$36:AX$66,$D1844,AZ$36:AZ$66)</f>
        <v>0</v>
      </c>
      <c r="AX1844" s="9"/>
      <c r="AY1844" s="10"/>
      <c r="AZ1844" s="11"/>
      <c r="BA1844" s="6">
        <f>SUMIF(BB$36:BB$66,$D1844,BD$36:BD$66)</f>
        <v>0</v>
      </c>
      <c r="BB1844" s="9"/>
      <c r="BC1844" s="10"/>
      <c r="BD1844" s="11"/>
      <c r="BE1844" s="6">
        <f>SUMIF(BF$36:BF$66,$D1844,BH$36:BH$66)</f>
        <v>0</v>
      </c>
      <c r="BF1844" s="9"/>
      <c r="BG1844" s="10"/>
      <c r="BH1844" s="11"/>
      <c r="BI1844" s="6">
        <f>SUMIF(BJ$36:BJ$66,$D1844,BL$36:BL$66)</f>
        <v>0</v>
      </c>
      <c r="BJ1844" s="9"/>
      <c r="BK1844" s="10"/>
      <c r="BL1844" s="11"/>
      <c r="BM1844" s="6">
        <f>SUMIF(BN$36:BN$66,$D1844,BP$36:BP$66)</f>
        <v>0</v>
      </c>
      <c r="BN1844" s="9"/>
      <c r="BO1844" s="10"/>
      <c r="BP1844" s="11"/>
      <c r="BQ1844" s="6">
        <f>SUMIF(BR$36:BR$66,$D1844,BT$36:BT$66)</f>
        <v>0</v>
      </c>
      <c r="BR1844" s="9"/>
      <c r="BS1844" s="10"/>
      <c r="BT1844" s="11"/>
      <c r="BU1844" s="6">
        <f>SUMIF(BV$36:BV$66,$D1844,BX$36:BX$66)</f>
        <v>0</v>
      </c>
      <c r="BV1844" s="9"/>
      <c r="BW1844" s="10"/>
      <c r="BX1844" s="11"/>
      <c r="BY1844" s="6">
        <f>SUMIF(BZ$36:BZ$66,$D1844,CB$36:CB$66)</f>
        <v>0</v>
      </c>
      <c r="BZ1844" s="9"/>
      <c r="CA1844" s="10"/>
      <c r="CB1844" s="11"/>
      <c r="CC1844" s="6">
        <f>SUMIF(CD$36:CD$66,$D1844,CF$36:CF$66)</f>
        <v>0</v>
      </c>
      <c r="CD1844" s="9"/>
      <c r="CE1844" s="10"/>
      <c r="CF1844" s="11"/>
      <c r="CG1844" s="6">
        <f>SUMIF(CH$36:CH$66,$D1844,CJ$36:CJ$66)</f>
        <v>0</v>
      </c>
      <c r="CH1844" s="9"/>
      <c r="CI1844" s="10"/>
      <c r="CJ1844" s="11"/>
      <c r="CK1844" s="6">
        <f>SUMIF(CL$36:CL$66,$D1844,CN$36:CN$66)</f>
        <v>0</v>
      </c>
      <c r="CL1844" s="9"/>
      <c r="CM1844" s="10"/>
      <c r="CN1844" s="11"/>
      <c r="CO1844" s="6">
        <f>SUMIF(CP$36:CP$66,$D1844,CR$36:CR$66)</f>
        <v>0</v>
      </c>
      <c r="CP1844" s="9"/>
      <c r="CQ1844" s="10"/>
      <c r="CR1844" s="11"/>
      <c r="CS1844" s="6">
        <f>SUMIF(CT$36:CT$66,$D1844,CV$36:CV$66)</f>
        <v>0</v>
      </c>
      <c r="CT1844" s="9"/>
      <c r="CU1844" s="10"/>
      <c r="CV1844" s="11"/>
      <c r="CW1844" s="6">
        <f>SUMIF(CX$36:CX$66,$D1844,CZ$36:CZ$66)</f>
        <v>0</v>
      </c>
      <c r="CX1844" s="9"/>
      <c r="CY1844" s="10"/>
      <c r="CZ1844" s="11"/>
      <c r="DA1844" s="6">
        <f>SUMIF(DB$36:DB$66,$D1844,DD$36:DD$66)</f>
        <v>0</v>
      </c>
      <c r="DB1844" s="9"/>
      <c r="DC1844" s="10"/>
      <c r="DD1844" s="11"/>
      <c r="DE1844" s="6">
        <f>SUMIF(DF$36:DF$66,$D1844,DH$36:DH$66)</f>
        <v>0</v>
      </c>
      <c r="DF1844" s="9"/>
      <c r="DG1844" s="10"/>
      <c r="DH1844" s="11"/>
      <c r="DI1844" s="6">
        <f>SUMIF(DJ$36:DJ$66,$D1844,DL$36:DL$66)</f>
        <v>0</v>
      </c>
      <c r="DJ1844" s="9"/>
      <c r="DK1844" s="10"/>
      <c r="DL1844" s="11"/>
      <c r="DM1844" s="6">
        <f>SUMIF(DN$36:DN$66,$D1844,DP$36:DP$66)</f>
        <v>0</v>
      </c>
      <c r="DN1844" s="9"/>
      <c r="DO1844" s="10"/>
      <c r="DP1844" s="11"/>
      <c r="DQ1844" s="6">
        <f>SUMIF(DR$36:DR$66,$D1844,DT$36:DT$66)</f>
        <v>0</v>
      </c>
      <c r="DR1844" s="9"/>
      <c r="DS1844" s="10"/>
      <c r="DT1844" s="11"/>
      <c r="DU1844" s="6">
        <f>SUMIF(DV$36:DV$66,$D1844,DX$36:DX$66)</f>
        <v>0</v>
      </c>
      <c r="DV1844" s="9"/>
      <c r="DW1844" s="10"/>
      <c r="DX1844" s="11"/>
      <c r="DY1844" s="6">
        <f>SUMIF(DZ$36:DZ$66,$D1844,EB$36:EB$66)</f>
        <v>0</v>
      </c>
      <c r="DZ1844" s="9"/>
      <c r="EA1844" s="10"/>
      <c r="EB1844" s="11"/>
      <c r="EC1844" s="6">
        <f>SUMIF(ED$36:ED$66,$D1844,EF$36:EF$66)</f>
        <v>0</v>
      </c>
      <c r="ED1844" s="9"/>
      <c r="EE1844" s="10"/>
      <c r="EF1844" s="11"/>
      <c r="EG1844" s="6">
        <f>SUMIF(EH$36:EH$66,$D1844,EJ$36:EJ$66)</f>
        <v>0</v>
      </c>
      <c r="EH1844" s="9"/>
      <c r="EI1844" s="10"/>
      <c r="EJ1844" s="11"/>
      <c r="EK1844" s="6">
        <f>SUMIF(EL$36:EL$66,$D1844,EN$36:EN$66)</f>
        <v>0</v>
      </c>
      <c r="EL1844" s="9"/>
      <c r="EM1844" s="10"/>
      <c r="EN1844" s="11"/>
      <c r="EO1844" s="6">
        <f>SUMIF(EP$36:EP$66,$D1844,ER$36:ER$66)</f>
        <v>0</v>
      </c>
      <c r="EP1844" s="9"/>
      <c r="EQ1844" s="10"/>
      <c r="ER1844" s="11"/>
      <c r="ES1844" s="6">
        <f>SUMIF(ET$36:ET$66,$D1844,EV$36:EV$66)</f>
        <v>0</v>
      </c>
      <c r="ET1844" s="9"/>
      <c r="EU1844" s="10"/>
      <c r="EV1844" s="11"/>
      <c r="EW1844" s="6">
        <f>SUMIF(EX$36:EX$66,$D1844,EZ$36:EZ$66)</f>
        <v>0</v>
      </c>
      <c r="EX1844" s="9"/>
      <c r="EY1844" s="10"/>
      <c r="EZ1844" s="11"/>
      <c r="FA1844" s="6">
        <f>SUMIF(FB$36:FB$66,$D1844,FD$36:FD$66)</f>
        <v>0</v>
      </c>
      <c r="FB1844" s="9"/>
      <c r="FC1844" s="10"/>
      <c r="FD1844" s="11"/>
      <c r="FE1844" s="6">
        <f>SUMIF(FF$36:FF$66,$D1844,FH$36:FH$66)</f>
        <v>0</v>
      </c>
      <c r="FF1844" s="9"/>
      <c r="FG1844" s="10"/>
      <c r="FH1844" s="11"/>
      <c r="FI1844" s="6">
        <f>SUMIF(FJ$36:FJ$66,$D1844,FL$36:FL$66)</f>
        <v>0</v>
      </c>
      <c r="FJ1844" s="9"/>
      <c r="FK1844" s="10"/>
      <c r="FL1844" s="11"/>
      <c r="FM1844" s="6">
        <f>SUMIF(FN$36:FN$66,$D1844,FP$36:FP$66)</f>
        <v>0</v>
      </c>
      <c r="FN1844" s="9"/>
      <c r="FO1844" s="10"/>
      <c r="FP1844" s="11"/>
      <c r="FQ1844" s="6">
        <f>SUMIF(FR$36:FR$66,$D1844,FT$36:FT$66)</f>
        <v>0</v>
      </c>
      <c r="FR1844" s="9"/>
      <c r="FS1844" s="10"/>
      <c r="FT1844" s="11"/>
      <c r="FU1844" s="6">
        <f>SUMIF(FV$36:FV$66,$D1844,FX$36:FX$66)</f>
        <v>0</v>
      </c>
      <c r="FV1844" s="9"/>
      <c r="FW1844" s="10"/>
      <c r="FX1844" s="11"/>
      <c r="FY1844" s="6">
        <f>SUMIF(FZ$36:FZ$66,$D1844,GB$36:GB$66)</f>
        <v>0</v>
      </c>
      <c r="FZ1844" s="9"/>
      <c r="GA1844" s="10"/>
      <c r="GB1844" s="11"/>
      <c r="GC1844" s="6">
        <f>SUMIF(GD$36:GD$66,$D1844,GF$36:GF$66)</f>
        <v>0</v>
      </c>
      <c r="GD1844" s="9"/>
      <c r="GE1844" s="10"/>
      <c r="GF1844" s="11"/>
      <c r="GG1844" s="6">
        <f>SUMIF(GH$36:GH$66,$D1844,GJ$36:GJ$66)</f>
        <v>0</v>
      </c>
      <c r="GH1844" s="9"/>
      <c r="GI1844" s="10"/>
      <c r="GJ1844" s="11"/>
      <c r="GK1844" s="6">
        <f>SUMIF(GL$36:GL$66,$D1844,GN$36:GN$66)</f>
        <v>0</v>
      </c>
      <c r="GL1844" s="9"/>
      <c r="GM1844" s="10"/>
      <c r="GN1844" s="11"/>
      <c r="GO1844" s="6">
        <f>SUMIF(GP$36:GP$66,$D1844,GR$36:GR$66)</f>
        <v>0</v>
      </c>
      <c r="GP1844" s="9"/>
      <c r="GQ1844" s="10"/>
      <c r="GR1844" s="11"/>
      <c r="GS1844" s="6">
        <f>SUMIF(GT$36:GT$66,$D1844,GV$36:GV$66)</f>
        <v>0</v>
      </c>
      <c r="GT1844" s="9"/>
      <c r="GU1844" s="10"/>
      <c r="GV1844" s="20"/>
      <c r="GW1844" s="19">
        <f t="shared" si="41"/>
        <v>0</v>
      </c>
      <c r="GX1844" s="472"/>
      <c r="GY1844" s="473"/>
    </row>
    <row r="1845" spans="1:207" ht="30.75" customHeight="1">
      <c r="A1845" s="244" t="s">
        <v>77</v>
      </c>
      <c r="B1845" s="536"/>
      <c r="C1845" s="264" t="s">
        <v>326</v>
      </c>
      <c r="D1845" s="268" t="s">
        <v>172</v>
      </c>
      <c r="E1845" s="206">
        <f>SUMIF(F$67:F$97,$D1845,H$67:H$97)</f>
        <v>0</v>
      </c>
      <c r="F1845" s="9"/>
      <c r="G1845" s="10"/>
      <c r="H1845" s="11"/>
      <c r="I1845" s="6">
        <f>SUMIF(J$67:J$97,$D1845,L$67:L$97)</f>
        <v>0</v>
      </c>
      <c r="J1845" s="9"/>
      <c r="K1845" s="10"/>
      <c r="L1845" s="11"/>
      <c r="M1845" s="6">
        <f>SUMIF(N$67:N$97,$D1845,P$67:P$97)</f>
        <v>0</v>
      </c>
      <c r="N1845" s="9"/>
      <c r="O1845" s="10"/>
      <c r="P1845" s="11"/>
      <c r="Q1845" s="6">
        <f>SUMIF(R$67:R$97,$D1845,T$67:T$97)</f>
        <v>0</v>
      </c>
      <c r="R1845" s="9"/>
      <c r="S1845" s="10"/>
      <c r="T1845" s="11"/>
      <c r="U1845" s="6">
        <f>SUMIF(V$67:V$97,$D1845,X$67:X$97)</f>
        <v>0</v>
      </c>
      <c r="V1845" s="9"/>
      <c r="W1845" s="10"/>
      <c r="X1845" s="11"/>
      <c r="Y1845" s="6">
        <f>SUMIF(Z$67:Z$97,$D1845,AB$67:AB$97)</f>
        <v>0</v>
      </c>
      <c r="Z1845" s="9"/>
      <c r="AA1845" s="10"/>
      <c r="AB1845" s="11"/>
      <c r="AC1845" s="6">
        <f>SUMIF(AD$67:AD$97,$D1845,AF$67:AF$97)</f>
        <v>0</v>
      </c>
      <c r="AD1845" s="9"/>
      <c r="AE1845" s="10"/>
      <c r="AF1845" s="11"/>
      <c r="AG1845" s="6">
        <f>SUMIF(AH$67:AH$97,$D1845,AJ$67:AJ$97)</f>
        <v>0</v>
      </c>
      <c r="AH1845" s="9"/>
      <c r="AI1845" s="10"/>
      <c r="AJ1845" s="11"/>
      <c r="AK1845" s="6">
        <f>SUMIF(AL$67:AL$97,$D1845,AN$67:AN$97)</f>
        <v>0</v>
      </c>
      <c r="AL1845" s="9"/>
      <c r="AM1845" s="10"/>
      <c r="AN1845" s="11"/>
      <c r="AO1845" s="6">
        <f>SUMIF(AP$67:AP$97,$D1845,AR$67:AR$97)</f>
        <v>0</v>
      </c>
      <c r="AP1845" s="9"/>
      <c r="AQ1845" s="10"/>
      <c r="AR1845" s="11"/>
      <c r="AS1845" s="6">
        <f>SUMIF(AT$67:AT$97,$D1845,AV$67:AV$97)</f>
        <v>0</v>
      </c>
      <c r="AT1845" s="9"/>
      <c r="AU1845" s="10"/>
      <c r="AV1845" s="11"/>
      <c r="AW1845" s="6">
        <f>SUMIF(AX$67:AX$97,$D1845,AZ$67:AZ$97)</f>
        <v>0</v>
      </c>
      <c r="AX1845" s="9"/>
      <c r="AY1845" s="10"/>
      <c r="AZ1845" s="11"/>
      <c r="BA1845" s="6">
        <f>SUMIF(BB$67:BB$97,$D1845,BD$67:BD$97)</f>
        <v>0</v>
      </c>
      <c r="BB1845" s="9"/>
      <c r="BC1845" s="10"/>
      <c r="BD1845" s="11"/>
      <c r="BE1845" s="6">
        <f>SUMIF(BF$67:BF$97,$D1845,BH$67:BH$97)</f>
        <v>0</v>
      </c>
      <c r="BF1845" s="9"/>
      <c r="BG1845" s="10"/>
      <c r="BH1845" s="11"/>
      <c r="BI1845" s="6">
        <f>SUMIF(BJ$67:BJ$97,$D1845,BL$67:BL$97)</f>
        <v>0</v>
      </c>
      <c r="BJ1845" s="9"/>
      <c r="BK1845" s="10"/>
      <c r="BL1845" s="11"/>
      <c r="BM1845" s="6">
        <f>SUMIF(BN$67:BN$97,$D1845,BP$67:BP$97)</f>
        <v>0</v>
      </c>
      <c r="BN1845" s="9"/>
      <c r="BO1845" s="10"/>
      <c r="BP1845" s="11"/>
      <c r="BQ1845" s="6">
        <f>SUMIF(BR$67:BR$97,$D1845,BT$67:BT$97)</f>
        <v>0</v>
      </c>
      <c r="BR1845" s="9"/>
      <c r="BS1845" s="10"/>
      <c r="BT1845" s="11"/>
      <c r="BU1845" s="6">
        <f>SUMIF(BV$67:BV$97,$D1845,BX$67:BX$97)</f>
        <v>0</v>
      </c>
      <c r="BV1845" s="9"/>
      <c r="BW1845" s="10"/>
      <c r="BX1845" s="11"/>
      <c r="BY1845" s="6">
        <f>SUMIF(BZ$67:BZ$97,$D1845,CB$67:CB$97)</f>
        <v>0</v>
      </c>
      <c r="BZ1845" s="9"/>
      <c r="CA1845" s="10"/>
      <c r="CB1845" s="11"/>
      <c r="CC1845" s="6">
        <f>SUMIF(CD$67:CD$97,$D1845,CF$67:CF$97)</f>
        <v>0</v>
      </c>
      <c r="CD1845" s="9"/>
      <c r="CE1845" s="10"/>
      <c r="CF1845" s="11"/>
      <c r="CG1845" s="6">
        <f>SUMIF(CH$67:CH$97,$D1845,CJ$67:CJ$97)</f>
        <v>0</v>
      </c>
      <c r="CH1845" s="9"/>
      <c r="CI1845" s="10"/>
      <c r="CJ1845" s="11"/>
      <c r="CK1845" s="6">
        <f>SUMIF(CL$67:CL$97,$D1845,CN$67:CN$97)</f>
        <v>0</v>
      </c>
      <c r="CL1845" s="9"/>
      <c r="CM1845" s="10"/>
      <c r="CN1845" s="11"/>
      <c r="CO1845" s="6">
        <f>SUMIF(CP$67:CP$97,$D1845,CR$67:CR$97)</f>
        <v>0</v>
      </c>
      <c r="CP1845" s="9"/>
      <c r="CQ1845" s="10"/>
      <c r="CR1845" s="11"/>
      <c r="CS1845" s="6">
        <f>SUMIF(CT$67:CT$97,$D1845,CV$67:CV$97)</f>
        <v>0</v>
      </c>
      <c r="CT1845" s="9"/>
      <c r="CU1845" s="10"/>
      <c r="CV1845" s="11"/>
      <c r="CW1845" s="6">
        <f>SUMIF(CX$67:CX$97,$D1845,CZ$67:CZ$97)</f>
        <v>0</v>
      </c>
      <c r="CX1845" s="9"/>
      <c r="CY1845" s="10"/>
      <c r="CZ1845" s="11"/>
      <c r="DA1845" s="6">
        <f>SUMIF(DB$67:DB$97,$D1845,DD$67:DD$97)</f>
        <v>0</v>
      </c>
      <c r="DB1845" s="9"/>
      <c r="DC1845" s="10"/>
      <c r="DD1845" s="11"/>
      <c r="DE1845" s="6">
        <f>SUMIF(DF$67:DF$97,$D1845,DH$67:DH$97)</f>
        <v>0</v>
      </c>
      <c r="DF1845" s="9"/>
      <c r="DG1845" s="10"/>
      <c r="DH1845" s="11"/>
      <c r="DI1845" s="6">
        <f>SUMIF(DJ$67:DJ$97,$D1845,DL$67:DL$97)</f>
        <v>0</v>
      </c>
      <c r="DJ1845" s="9"/>
      <c r="DK1845" s="10"/>
      <c r="DL1845" s="11"/>
      <c r="DM1845" s="6">
        <f>SUMIF(DN$67:DN$97,$D1845,DP$67:DP$97)</f>
        <v>0</v>
      </c>
      <c r="DN1845" s="9"/>
      <c r="DO1845" s="10"/>
      <c r="DP1845" s="11"/>
      <c r="DQ1845" s="6">
        <f>SUMIF(DR$67:DR$97,$D1845,DT$67:DT$97)</f>
        <v>0</v>
      </c>
      <c r="DR1845" s="9"/>
      <c r="DS1845" s="10"/>
      <c r="DT1845" s="11"/>
      <c r="DU1845" s="6">
        <f>SUMIF(DV$67:DV$97,$D1845,DX$67:DX$97)</f>
        <v>0</v>
      </c>
      <c r="DV1845" s="9"/>
      <c r="DW1845" s="10"/>
      <c r="DX1845" s="11"/>
      <c r="DY1845" s="6">
        <f>SUMIF(DZ$67:DZ$97,$D1845,EB$67:EB$97)</f>
        <v>0</v>
      </c>
      <c r="DZ1845" s="9"/>
      <c r="EA1845" s="10"/>
      <c r="EB1845" s="11"/>
      <c r="EC1845" s="6">
        <f>SUMIF(ED$67:ED$97,$D1845,EF$67:EF$97)</f>
        <v>0</v>
      </c>
      <c r="ED1845" s="9"/>
      <c r="EE1845" s="10"/>
      <c r="EF1845" s="11"/>
      <c r="EG1845" s="6">
        <f>SUMIF(EH$67:EH$97,$D1845,EJ$67:EJ$97)</f>
        <v>0</v>
      </c>
      <c r="EH1845" s="9"/>
      <c r="EI1845" s="10"/>
      <c r="EJ1845" s="11"/>
      <c r="EK1845" s="6">
        <f>SUMIF(EL$67:EL$97,$D1845,EN$67:EN$97)</f>
        <v>0</v>
      </c>
      <c r="EL1845" s="9"/>
      <c r="EM1845" s="10"/>
      <c r="EN1845" s="11"/>
      <c r="EO1845" s="6">
        <f>SUMIF(EP$67:EP$97,$D1845,ER$67:ER$97)</f>
        <v>0</v>
      </c>
      <c r="EP1845" s="9"/>
      <c r="EQ1845" s="10"/>
      <c r="ER1845" s="11"/>
      <c r="ES1845" s="6">
        <f>SUMIF(ET$67:ET$97,$D1845,EV$67:EV$97)</f>
        <v>0</v>
      </c>
      <c r="ET1845" s="9"/>
      <c r="EU1845" s="10"/>
      <c r="EV1845" s="11"/>
      <c r="EW1845" s="6">
        <f>SUMIF(EX$67:EX$97,$D1845,EZ$67:EZ$97)</f>
        <v>0</v>
      </c>
      <c r="EX1845" s="9"/>
      <c r="EY1845" s="10"/>
      <c r="EZ1845" s="11"/>
      <c r="FA1845" s="6">
        <f>SUMIF(FB$67:FB$97,$D1845,FD$67:FD$97)</f>
        <v>0</v>
      </c>
      <c r="FB1845" s="9"/>
      <c r="FC1845" s="10"/>
      <c r="FD1845" s="11"/>
      <c r="FE1845" s="6">
        <f>SUMIF(FF$67:FF$97,$D1845,FH$67:FH$97)</f>
        <v>0</v>
      </c>
      <c r="FF1845" s="9"/>
      <c r="FG1845" s="10"/>
      <c r="FH1845" s="11"/>
      <c r="FI1845" s="6">
        <f>SUMIF(FJ$67:FJ$97,$D1845,FL$67:FL$97)</f>
        <v>0</v>
      </c>
      <c r="FJ1845" s="9"/>
      <c r="FK1845" s="10"/>
      <c r="FL1845" s="11"/>
      <c r="FM1845" s="6">
        <f>SUMIF(FN$67:FN$97,$D1845,FP$67:FP$97)</f>
        <v>0</v>
      </c>
      <c r="FN1845" s="9"/>
      <c r="FO1845" s="10"/>
      <c r="FP1845" s="11"/>
      <c r="FQ1845" s="6">
        <f>SUMIF(FR$67:FR$97,$D1845,FT$67:FT$97)</f>
        <v>0</v>
      </c>
      <c r="FR1845" s="9"/>
      <c r="FS1845" s="10"/>
      <c r="FT1845" s="11"/>
      <c r="FU1845" s="6">
        <f>SUMIF(FV$67:FV$97,$D1845,FX$67:FX$97)</f>
        <v>0</v>
      </c>
      <c r="FV1845" s="9"/>
      <c r="FW1845" s="10"/>
      <c r="FX1845" s="11"/>
      <c r="FY1845" s="6">
        <f>SUMIF(FZ$67:FZ$97,$D1845,GB$67:GB$97)</f>
        <v>0</v>
      </c>
      <c r="FZ1845" s="9"/>
      <c r="GA1845" s="10"/>
      <c r="GB1845" s="11"/>
      <c r="GC1845" s="6">
        <f>SUMIF(GD$67:GD$97,$D1845,GF$67:GF$97)</f>
        <v>0</v>
      </c>
      <c r="GD1845" s="9"/>
      <c r="GE1845" s="10"/>
      <c r="GF1845" s="11"/>
      <c r="GG1845" s="6">
        <f>SUMIF(GH$67:GH$97,$D1845,GJ$67:GJ$97)</f>
        <v>0</v>
      </c>
      <c r="GH1845" s="9"/>
      <c r="GI1845" s="10"/>
      <c r="GJ1845" s="11"/>
      <c r="GK1845" s="6">
        <f>SUMIF(GL$67:GL$97,$D1845,GN$67:GN$97)</f>
        <v>0</v>
      </c>
      <c r="GL1845" s="9"/>
      <c r="GM1845" s="10"/>
      <c r="GN1845" s="11"/>
      <c r="GO1845" s="6">
        <f>SUMIF(GP$67:GP$97,$D1845,GR$67:GR$97)</f>
        <v>0</v>
      </c>
      <c r="GP1845" s="9"/>
      <c r="GQ1845" s="10"/>
      <c r="GR1845" s="11"/>
      <c r="GS1845" s="6">
        <f>SUMIF(GT$67:GT$97,$D1845,GV$67:GV$97)</f>
        <v>0</v>
      </c>
      <c r="GT1845" s="9"/>
      <c r="GU1845" s="10"/>
      <c r="GV1845" s="20"/>
      <c r="GW1845" s="19">
        <f t="shared" si="41"/>
        <v>0</v>
      </c>
      <c r="GX1845" s="472"/>
      <c r="GY1845" s="473"/>
    </row>
    <row r="1846" spans="1:207" ht="30.75" customHeight="1">
      <c r="A1846" s="244" t="s">
        <v>78</v>
      </c>
      <c r="B1846" s="536"/>
      <c r="C1846" s="264" t="s">
        <v>326</v>
      </c>
      <c r="D1846" s="268" t="s">
        <v>172</v>
      </c>
      <c r="E1846" s="206">
        <f>SUMIF(F$98:F$128,$D1846,H$98:H$128)</f>
        <v>0</v>
      </c>
      <c r="F1846" s="9"/>
      <c r="G1846" s="10"/>
      <c r="H1846" s="11"/>
      <c r="I1846" s="6">
        <f>SUMIF(J$98:J$128,$D1846,L$98:L$128)</f>
        <v>0</v>
      </c>
      <c r="J1846" s="9"/>
      <c r="K1846" s="10"/>
      <c r="L1846" s="11"/>
      <c r="M1846" s="6">
        <f>SUMIF(N$98:N$128,$D1846,P$98:P$128)</f>
        <v>0</v>
      </c>
      <c r="N1846" s="9"/>
      <c r="O1846" s="10"/>
      <c r="P1846" s="11"/>
      <c r="Q1846" s="6">
        <f>SUMIF(R$98:R$128,$D1846,T$98:T$128)</f>
        <v>0</v>
      </c>
      <c r="R1846" s="9"/>
      <c r="S1846" s="10"/>
      <c r="T1846" s="11"/>
      <c r="U1846" s="6">
        <f>SUMIF(V$98:V$128,$D1846,X$98:X$128)</f>
        <v>0</v>
      </c>
      <c r="V1846" s="9"/>
      <c r="W1846" s="10"/>
      <c r="X1846" s="11"/>
      <c r="Y1846" s="6">
        <f>SUMIF(Z$98:Z$128,$D1846,AB$98:AB$128)</f>
        <v>0</v>
      </c>
      <c r="Z1846" s="9"/>
      <c r="AA1846" s="10"/>
      <c r="AB1846" s="11"/>
      <c r="AC1846" s="6">
        <f>SUMIF(AD$98:AD$128,$D1846,AF$98:AF$128)</f>
        <v>0</v>
      </c>
      <c r="AD1846" s="9"/>
      <c r="AE1846" s="10"/>
      <c r="AF1846" s="11"/>
      <c r="AG1846" s="6">
        <f>SUMIF(AH$98:AH$128,$D1846,AJ$98:AJ$128)</f>
        <v>0</v>
      </c>
      <c r="AH1846" s="9"/>
      <c r="AI1846" s="10"/>
      <c r="AJ1846" s="11"/>
      <c r="AK1846" s="6">
        <f>SUMIF(AL$98:AL$128,$D1846,AN$98:AN$128)</f>
        <v>0</v>
      </c>
      <c r="AL1846" s="9"/>
      <c r="AM1846" s="10"/>
      <c r="AN1846" s="11"/>
      <c r="AO1846" s="6">
        <f>SUMIF(AP$98:AP$128,$D1846,AR$98:AR$128)</f>
        <v>0</v>
      </c>
      <c r="AP1846" s="9"/>
      <c r="AQ1846" s="10"/>
      <c r="AR1846" s="11"/>
      <c r="AS1846" s="6">
        <f>SUMIF(AT$98:AT$128,$D1846,AV$98:AV$128)</f>
        <v>0</v>
      </c>
      <c r="AT1846" s="9"/>
      <c r="AU1846" s="10"/>
      <c r="AV1846" s="11"/>
      <c r="AW1846" s="6">
        <f>SUMIF(AX$98:AX$128,$D1846,AZ$98:AZ$128)</f>
        <v>0</v>
      </c>
      <c r="AX1846" s="9"/>
      <c r="AY1846" s="10"/>
      <c r="AZ1846" s="11"/>
      <c r="BA1846" s="6">
        <f>SUMIF(BB$98:BB$128,$D1846,BD$98:BD$128)</f>
        <v>0</v>
      </c>
      <c r="BB1846" s="9"/>
      <c r="BC1846" s="10"/>
      <c r="BD1846" s="11"/>
      <c r="BE1846" s="6">
        <f>SUMIF(BF$98:BF$128,$D1846,BH$98:BH$128)</f>
        <v>0</v>
      </c>
      <c r="BF1846" s="9"/>
      <c r="BG1846" s="10"/>
      <c r="BH1846" s="11"/>
      <c r="BI1846" s="6">
        <f>SUMIF(BJ$98:BJ$128,$D1846,BL$98:BL$128)</f>
        <v>0</v>
      </c>
      <c r="BJ1846" s="9"/>
      <c r="BK1846" s="10"/>
      <c r="BL1846" s="11"/>
      <c r="BM1846" s="6">
        <f>SUMIF(BN$98:BN$128,$D1846,BP$98:BP$128)</f>
        <v>0</v>
      </c>
      <c r="BN1846" s="9"/>
      <c r="BO1846" s="10"/>
      <c r="BP1846" s="11"/>
      <c r="BQ1846" s="6">
        <f>SUMIF(BR$98:BR$128,$D1846,BT$98:BT$128)</f>
        <v>0</v>
      </c>
      <c r="BR1846" s="9"/>
      <c r="BS1846" s="10"/>
      <c r="BT1846" s="11"/>
      <c r="BU1846" s="6">
        <f>SUMIF(BV$98:BV$128,$D1846,BX$98:BX$128)</f>
        <v>0</v>
      </c>
      <c r="BV1846" s="9"/>
      <c r="BW1846" s="10"/>
      <c r="BX1846" s="11"/>
      <c r="BY1846" s="6">
        <f>SUMIF(BZ$98:BZ$128,$D1846,CB$98:CB$128)</f>
        <v>0</v>
      </c>
      <c r="BZ1846" s="9"/>
      <c r="CA1846" s="10"/>
      <c r="CB1846" s="11"/>
      <c r="CC1846" s="6">
        <f>SUMIF(CD$98:CD$128,$D1846,CF$98:CF$128)</f>
        <v>0</v>
      </c>
      <c r="CD1846" s="9"/>
      <c r="CE1846" s="10"/>
      <c r="CF1846" s="11"/>
      <c r="CG1846" s="6">
        <f>SUMIF(CH$98:CH$128,$D1846,CJ$98:CJ$128)</f>
        <v>0</v>
      </c>
      <c r="CH1846" s="9"/>
      <c r="CI1846" s="10"/>
      <c r="CJ1846" s="11"/>
      <c r="CK1846" s="6">
        <f>SUMIF(CL$98:CL$128,$D1846,CN$98:CN$128)</f>
        <v>0</v>
      </c>
      <c r="CL1846" s="9"/>
      <c r="CM1846" s="10"/>
      <c r="CN1846" s="11"/>
      <c r="CO1846" s="6">
        <f>SUMIF(CP$98:CP$128,$D1846,CR$98:CR$128)</f>
        <v>0</v>
      </c>
      <c r="CP1846" s="9"/>
      <c r="CQ1846" s="10"/>
      <c r="CR1846" s="11"/>
      <c r="CS1846" s="6">
        <f>SUMIF(CT$98:CT$128,$D1846,CV$98:CV$128)</f>
        <v>0</v>
      </c>
      <c r="CT1846" s="9"/>
      <c r="CU1846" s="10"/>
      <c r="CV1846" s="11"/>
      <c r="CW1846" s="6">
        <f>SUMIF(CX$98:CX$128,$D1846,CZ$98:CZ$128)</f>
        <v>0</v>
      </c>
      <c r="CX1846" s="9"/>
      <c r="CY1846" s="10"/>
      <c r="CZ1846" s="11"/>
      <c r="DA1846" s="6">
        <f>SUMIF(DB$98:DB$128,$D1846,DD$98:DD$128)</f>
        <v>0</v>
      </c>
      <c r="DB1846" s="9"/>
      <c r="DC1846" s="10"/>
      <c r="DD1846" s="11"/>
      <c r="DE1846" s="6">
        <f>SUMIF(DF$98:DF$128,$D1846,DH$98:DH$128)</f>
        <v>0</v>
      </c>
      <c r="DF1846" s="9"/>
      <c r="DG1846" s="10"/>
      <c r="DH1846" s="11"/>
      <c r="DI1846" s="6">
        <f>SUMIF(DJ$98:DJ$128,$D1846,DL$98:DL$128)</f>
        <v>0</v>
      </c>
      <c r="DJ1846" s="9"/>
      <c r="DK1846" s="10"/>
      <c r="DL1846" s="11"/>
      <c r="DM1846" s="6">
        <f>SUMIF(DN$98:DN$128,$D1846,DP$98:DP$128)</f>
        <v>0</v>
      </c>
      <c r="DN1846" s="9"/>
      <c r="DO1846" s="10"/>
      <c r="DP1846" s="11"/>
      <c r="DQ1846" s="6">
        <f>SUMIF(DR$98:DR$128,$D1846,DT$98:DT$128)</f>
        <v>0</v>
      </c>
      <c r="DR1846" s="9"/>
      <c r="DS1846" s="10"/>
      <c r="DT1846" s="11"/>
      <c r="DU1846" s="6">
        <f>SUMIF(DV$98:DV$128,$D1846,DX$98:DX$128)</f>
        <v>0</v>
      </c>
      <c r="DV1846" s="9"/>
      <c r="DW1846" s="10"/>
      <c r="DX1846" s="11"/>
      <c r="DY1846" s="6">
        <f>SUMIF(DZ$98:DZ$128,$D1846,EB$98:EB$128)</f>
        <v>0</v>
      </c>
      <c r="DZ1846" s="9"/>
      <c r="EA1846" s="10"/>
      <c r="EB1846" s="11"/>
      <c r="EC1846" s="6">
        <f>SUMIF(ED$98:ED$128,$D1846,EF$98:EF$128)</f>
        <v>0</v>
      </c>
      <c r="ED1846" s="9"/>
      <c r="EE1846" s="10"/>
      <c r="EF1846" s="11"/>
      <c r="EG1846" s="6">
        <f>SUMIF(EH$98:EH$128,$D1846,EJ$98:EJ$128)</f>
        <v>0</v>
      </c>
      <c r="EH1846" s="9"/>
      <c r="EI1846" s="10"/>
      <c r="EJ1846" s="11"/>
      <c r="EK1846" s="6">
        <f>SUMIF(EL$98:EL$128,$D1846,EN$98:EN$128)</f>
        <v>0</v>
      </c>
      <c r="EL1846" s="9"/>
      <c r="EM1846" s="10"/>
      <c r="EN1846" s="11"/>
      <c r="EO1846" s="6">
        <f>SUMIF(EP$98:EP$128,$D1846,ER$98:ER$128)</f>
        <v>0</v>
      </c>
      <c r="EP1846" s="9"/>
      <c r="EQ1846" s="10"/>
      <c r="ER1846" s="11"/>
      <c r="ES1846" s="6">
        <f>SUMIF(ET$98:ET$128,$D1846,EV$98:EV$128)</f>
        <v>0</v>
      </c>
      <c r="ET1846" s="9"/>
      <c r="EU1846" s="10"/>
      <c r="EV1846" s="11"/>
      <c r="EW1846" s="6">
        <f>SUMIF(EX$98:EX$128,$D1846,EZ$98:EZ$128)</f>
        <v>0</v>
      </c>
      <c r="EX1846" s="9"/>
      <c r="EY1846" s="10"/>
      <c r="EZ1846" s="11"/>
      <c r="FA1846" s="6">
        <f>SUMIF(FB$98:FB$128,$D1846,FD$98:FD$128)</f>
        <v>0</v>
      </c>
      <c r="FB1846" s="9"/>
      <c r="FC1846" s="10"/>
      <c r="FD1846" s="11"/>
      <c r="FE1846" s="6">
        <f>SUMIF(FF$98:FF$128,$D1846,FH$98:FH$128)</f>
        <v>0</v>
      </c>
      <c r="FF1846" s="9"/>
      <c r="FG1846" s="10"/>
      <c r="FH1846" s="11"/>
      <c r="FI1846" s="6">
        <f>SUMIF(FJ$98:FJ$128,$D1846,FL$98:FL$128)</f>
        <v>0</v>
      </c>
      <c r="FJ1846" s="9"/>
      <c r="FK1846" s="10"/>
      <c r="FL1846" s="11"/>
      <c r="FM1846" s="6">
        <f>SUMIF(FN$98:FN$128,$D1846,FP$98:FP$128)</f>
        <v>0</v>
      </c>
      <c r="FN1846" s="9"/>
      <c r="FO1846" s="10"/>
      <c r="FP1846" s="11"/>
      <c r="FQ1846" s="6">
        <f>SUMIF(FR$98:FR$128,$D1846,FT$98:FT$128)</f>
        <v>0</v>
      </c>
      <c r="FR1846" s="9"/>
      <c r="FS1846" s="10"/>
      <c r="FT1846" s="11"/>
      <c r="FU1846" s="6">
        <f>SUMIF(FV$98:FV$128,$D1846,FX$98:FX$128)</f>
        <v>0</v>
      </c>
      <c r="FV1846" s="9"/>
      <c r="FW1846" s="10"/>
      <c r="FX1846" s="11"/>
      <c r="FY1846" s="6">
        <f>SUMIF(FZ$98:FZ$128,$D1846,GB$98:GB$128)</f>
        <v>0</v>
      </c>
      <c r="FZ1846" s="9"/>
      <c r="GA1846" s="10"/>
      <c r="GB1846" s="11"/>
      <c r="GC1846" s="6">
        <f>SUMIF(GD$98:GD$128,$D1846,GF$98:GF$128)</f>
        <v>0</v>
      </c>
      <c r="GD1846" s="9"/>
      <c r="GE1846" s="10"/>
      <c r="GF1846" s="11"/>
      <c r="GG1846" s="6">
        <f>SUMIF(GH$98:GH$128,$D1846,GJ$98:GJ$128)</f>
        <v>0</v>
      </c>
      <c r="GH1846" s="9"/>
      <c r="GI1846" s="10"/>
      <c r="GJ1846" s="11"/>
      <c r="GK1846" s="6">
        <f>SUMIF(GL$98:GL$128,$D1846,GN$98:GN$128)</f>
        <v>0</v>
      </c>
      <c r="GL1846" s="9"/>
      <c r="GM1846" s="10"/>
      <c r="GN1846" s="11"/>
      <c r="GO1846" s="6">
        <f>SUMIF(GP$98:GP$128,$D1846,GR$98:GR$128)</f>
        <v>0</v>
      </c>
      <c r="GP1846" s="9"/>
      <c r="GQ1846" s="10"/>
      <c r="GR1846" s="11"/>
      <c r="GS1846" s="6">
        <f>SUMIF(GT$98:GT$128,$D1846,GV$98:GV$128)</f>
        <v>0</v>
      </c>
      <c r="GT1846" s="9"/>
      <c r="GU1846" s="10"/>
      <c r="GV1846" s="20"/>
      <c r="GW1846" s="19">
        <f t="shared" si="41"/>
        <v>0</v>
      </c>
      <c r="GX1846" s="472"/>
      <c r="GY1846" s="473"/>
    </row>
    <row r="1847" spans="1:207" ht="30.75" customHeight="1">
      <c r="A1847" s="244" t="s">
        <v>79</v>
      </c>
      <c r="B1847" s="536"/>
      <c r="C1847" s="264" t="s">
        <v>326</v>
      </c>
      <c r="D1847" s="268" t="s">
        <v>172</v>
      </c>
      <c r="E1847" s="206">
        <f>SUMIF(F$129:F$159,$D1847,H$129:H$159)</f>
        <v>0</v>
      </c>
      <c r="F1847" s="9"/>
      <c r="G1847" s="10"/>
      <c r="H1847" s="11"/>
      <c r="I1847" s="6">
        <f>SUMIF(J$129:J$159,$D1847,L$129:L$159)</f>
        <v>0</v>
      </c>
      <c r="J1847" s="9"/>
      <c r="K1847" s="10"/>
      <c r="L1847" s="11"/>
      <c r="M1847" s="6">
        <f>SUMIF(N$129:N$159,$D1847,P$129:P$159)</f>
        <v>0</v>
      </c>
      <c r="N1847" s="9"/>
      <c r="O1847" s="10"/>
      <c r="P1847" s="11"/>
      <c r="Q1847" s="6">
        <f>SUMIF(R$129:R$159,$D1847,T$129:T$159)</f>
        <v>0</v>
      </c>
      <c r="R1847" s="9"/>
      <c r="S1847" s="10"/>
      <c r="T1847" s="11"/>
      <c r="U1847" s="6">
        <f>SUMIF(V$129:V$159,$D1847,X$129:X$159)</f>
        <v>0</v>
      </c>
      <c r="V1847" s="9"/>
      <c r="W1847" s="10"/>
      <c r="X1847" s="11"/>
      <c r="Y1847" s="6">
        <f>SUMIF(Z$129:Z$159,$D1847,AB$129:AB$159)</f>
        <v>0</v>
      </c>
      <c r="Z1847" s="9"/>
      <c r="AA1847" s="10"/>
      <c r="AB1847" s="11"/>
      <c r="AC1847" s="6">
        <f>SUMIF(AD$129:AD$159,$D1847,AF$129:AF$159)</f>
        <v>0</v>
      </c>
      <c r="AD1847" s="9"/>
      <c r="AE1847" s="10"/>
      <c r="AF1847" s="11"/>
      <c r="AG1847" s="6">
        <f>SUMIF(AH$129:AH$159,$D1847,AJ$129:AJ$159)</f>
        <v>0</v>
      </c>
      <c r="AH1847" s="9"/>
      <c r="AI1847" s="10"/>
      <c r="AJ1847" s="11"/>
      <c r="AK1847" s="6">
        <f>SUMIF(AL$129:AL$159,$D1847,AN$129:AN$159)</f>
        <v>0</v>
      </c>
      <c r="AL1847" s="9"/>
      <c r="AM1847" s="10"/>
      <c r="AN1847" s="11"/>
      <c r="AO1847" s="6">
        <f>SUMIF(AP$129:AP$159,$D1847,AR$129:AR$159)</f>
        <v>0</v>
      </c>
      <c r="AP1847" s="9"/>
      <c r="AQ1847" s="10"/>
      <c r="AR1847" s="11"/>
      <c r="AS1847" s="6">
        <f>SUMIF(AT$129:AT$159,$D1847,AV$129:AV$159)</f>
        <v>0</v>
      </c>
      <c r="AT1847" s="9"/>
      <c r="AU1847" s="10"/>
      <c r="AV1847" s="11"/>
      <c r="AW1847" s="6">
        <f>SUMIF(AX$129:AX$159,$D1847,AZ$129:AZ$159)</f>
        <v>0</v>
      </c>
      <c r="AX1847" s="9"/>
      <c r="AY1847" s="10"/>
      <c r="AZ1847" s="11"/>
      <c r="BA1847" s="6">
        <f>SUMIF(BB$129:BB$159,$D1847,BD$129:BD$159)</f>
        <v>0</v>
      </c>
      <c r="BB1847" s="9"/>
      <c r="BC1847" s="10"/>
      <c r="BD1847" s="11"/>
      <c r="BE1847" s="6">
        <f>SUMIF(BF$129:BF$159,$D1847,BH$129:BH$159)</f>
        <v>0</v>
      </c>
      <c r="BF1847" s="9"/>
      <c r="BG1847" s="10"/>
      <c r="BH1847" s="11"/>
      <c r="BI1847" s="6">
        <f>SUMIF(BJ$129:BJ$159,$D1847,BL$129:BL$159)</f>
        <v>0</v>
      </c>
      <c r="BJ1847" s="9"/>
      <c r="BK1847" s="10"/>
      <c r="BL1847" s="11"/>
      <c r="BM1847" s="6">
        <f>SUMIF(BN$129:BN$159,$D1847,BP$129:BP$159)</f>
        <v>0</v>
      </c>
      <c r="BN1847" s="9"/>
      <c r="BO1847" s="10"/>
      <c r="BP1847" s="11"/>
      <c r="BQ1847" s="6">
        <f>SUMIF(BR$129:BR$159,$D1847,BT$129:BT$159)</f>
        <v>0</v>
      </c>
      <c r="BR1847" s="9"/>
      <c r="BS1847" s="10"/>
      <c r="BT1847" s="11"/>
      <c r="BU1847" s="6">
        <f>SUMIF(BV$129:BV$159,$D1847,BX$129:BX$159)</f>
        <v>0</v>
      </c>
      <c r="BV1847" s="9"/>
      <c r="BW1847" s="10"/>
      <c r="BX1847" s="11"/>
      <c r="BY1847" s="6">
        <f>SUMIF(BZ$129:BZ$159,$D1847,CB$129:CB$159)</f>
        <v>0</v>
      </c>
      <c r="BZ1847" s="9"/>
      <c r="CA1847" s="10"/>
      <c r="CB1847" s="11"/>
      <c r="CC1847" s="6">
        <f>SUMIF(CD$129:CD$159,$D1847,CF$129:CF$159)</f>
        <v>0</v>
      </c>
      <c r="CD1847" s="9"/>
      <c r="CE1847" s="10"/>
      <c r="CF1847" s="11"/>
      <c r="CG1847" s="6">
        <f>SUMIF(CH$129:CH$159,$D1847,CJ$129:CJ$159)</f>
        <v>0</v>
      </c>
      <c r="CH1847" s="9"/>
      <c r="CI1847" s="10"/>
      <c r="CJ1847" s="11"/>
      <c r="CK1847" s="6">
        <f>SUMIF(CL$129:CL$159,$D1847,CN$129:CN$159)</f>
        <v>0</v>
      </c>
      <c r="CL1847" s="9"/>
      <c r="CM1847" s="10"/>
      <c r="CN1847" s="11"/>
      <c r="CO1847" s="6">
        <f>SUMIF(CP$129:CP$159,$D1847,CR$129:CR$159)</f>
        <v>0</v>
      </c>
      <c r="CP1847" s="9"/>
      <c r="CQ1847" s="10"/>
      <c r="CR1847" s="11"/>
      <c r="CS1847" s="6">
        <f>SUMIF(CT$129:CT$159,$D1847,CV$129:CV$159)</f>
        <v>0</v>
      </c>
      <c r="CT1847" s="9"/>
      <c r="CU1847" s="10"/>
      <c r="CV1847" s="11"/>
      <c r="CW1847" s="6">
        <f>SUMIF(CX$129:CX$159,$D1847,CZ$129:CZ$159)</f>
        <v>0</v>
      </c>
      <c r="CX1847" s="9"/>
      <c r="CY1847" s="10"/>
      <c r="CZ1847" s="11"/>
      <c r="DA1847" s="6">
        <f>SUMIF(DB$129:DB$159,$D1847,DD$129:DD$159)</f>
        <v>0</v>
      </c>
      <c r="DB1847" s="9"/>
      <c r="DC1847" s="10"/>
      <c r="DD1847" s="11"/>
      <c r="DE1847" s="6">
        <f>SUMIF(DF$129:DF$159,$D1847,DH$129:DH$159)</f>
        <v>0</v>
      </c>
      <c r="DF1847" s="9"/>
      <c r="DG1847" s="10"/>
      <c r="DH1847" s="11"/>
      <c r="DI1847" s="6">
        <f>SUMIF(DJ$129:DJ$159,$D1847,DL$129:DL$159)</f>
        <v>0</v>
      </c>
      <c r="DJ1847" s="9"/>
      <c r="DK1847" s="10"/>
      <c r="DL1847" s="11"/>
      <c r="DM1847" s="6">
        <f>SUMIF(DN$129:DN$159,$D1847,DP$129:DP$159)</f>
        <v>0</v>
      </c>
      <c r="DN1847" s="9"/>
      <c r="DO1847" s="10"/>
      <c r="DP1847" s="11"/>
      <c r="DQ1847" s="6">
        <f>SUMIF(DR$129:DR$159,$D1847,DT$129:DT$159)</f>
        <v>0</v>
      </c>
      <c r="DR1847" s="9"/>
      <c r="DS1847" s="10"/>
      <c r="DT1847" s="11"/>
      <c r="DU1847" s="6">
        <f>SUMIF(DV$129:DV$159,$D1847,DX$129:DX$159)</f>
        <v>0</v>
      </c>
      <c r="DV1847" s="9"/>
      <c r="DW1847" s="10"/>
      <c r="DX1847" s="11"/>
      <c r="DY1847" s="6">
        <f>SUMIF(DZ$129:DZ$159,$D1847,EB$129:EB$159)</f>
        <v>0</v>
      </c>
      <c r="DZ1847" s="9"/>
      <c r="EA1847" s="10"/>
      <c r="EB1847" s="11"/>
      <c r="EC1847" s="6">
        <f>SUMIF(ED$129:ED$159,$D1847,EF$129:EF$159)</f>
        <v>0</v>
      </c>
      <c r="ED1847" s="9"/>
      <c r="EE1847" s="10"/>
      <c r="EF1847" s="11"/>
      <c r="EG1847" s="6">
        <f>SUMIF(EH$129:EH$159,$D1847,EJ$129:EJ$159)</f>
        <v>0</v>
      </c>
      <c r="EH1847" s="9"/>
      <c r="EI1847" s="10"/>
      <c r="EJ1847" s="11"/>
      <c r="EK1847" s="6">
        <f>SUMIF(EL$129:EL$159,$D1847,EN$129:EN$159)</f>
        <v>0</v>
      </c>
      <c r="EL1847" s="9"/>
      <c r="EM1847" s="10"/>
      <c r="EN1847" s="11"/>
      <c r="EO1847" s="6">
        <f>SUMIF(EP$129:EP$159,$D1847,ER$129:ER$159)</f>
        <v>0</v>
      </c>
      <c r="EP1847" s="9"/>
      <c r="EQ1847" s="10"/>
      <c r="ER1847" s="11"/>
      <c r="ES1847" s="6">
        <f>SUMIF(ET$129:ET$159,$D1847,EV$129:EV$159)</f>
        <v>0</v>
      </c>
      <c r="ET1847" s="9"/>
      <c r="EU1847" s="10"/>
      <c r="EV1847" s="11"/>
      <c r="EW1847" s="6">
        <f>SUMIF(EX$129:EX$159,$D1847,EZ$129:EZ$159)</f>
        <v>0</v>
      </c>
      <c r="EX1847" s="9"/>
      <c r="EY1847" s="10"/>
      <c r="EZ1847" s="11"/>
      <c r="FA1847" s="6">
        <f>SUMIF(FB$129:FB$159,$D1847,FD$129:FD$159)</f>
        <v>0</v>
      </c>
      <c r="FB1847" s="9"/>
      <c r="FC1847" s="10"/>
      <c r="FD1847" s="11"/>
      <c r="FE1847" s="6">
        <f>SUMIF(FF$129:FF$159,$D1847,FH$129:FH$159)</f>
        <v>0</v>
      </c>
      <c r="FF1847" s="9"/>
      <c r="FG1847" s="10"/>
      <c r="FH1847" s="11"/>
      <c r="FI1847" s="6">
        <f>SUMIF(FJ$129:FJ$159,$D1847,FL$129:FL$159)</f>
        <v>0</v>
      </c>
      <c r="FJ1847" s="9"/>
      <c r="FK1847" s="10"/>
      <c r="FL1847" s="11"/>
      <c r="FM1847" s="6">
        <f>SUMIF(FN$129:FN$159,$D1847,FP$129:FP$159)</f>
        <v>0</v>
      </c>
      <c r="FN1847" s="9"/>
      <c r="FO1847" s="10"/>
      <c r="FP1847" s="11"/>
      <c r="FQ1847" s="6">
        <f>SUMIF(FR$129:FR$159,$D1847,FT$129:FT$159)</f>
        <v>0</v>
      </c>
      <c r="FR1847" s="9"/>
      <c r="FS1847" s="10"/>
      <c r="FT1847" s="11"/>
      <c r="FU1847" s="6">
        <f>SUMIF(FV$129:FV$159,$D1847,FX$129:FX$159)</f>
        <v>0</v>
      </c>
      <c r="FV1847" s="9"/>
      <c r="FW1847" s="10"/>
      <c r="FX1847" s="11"/>
      <c r="FY1847" s="6">
        <f>SUMIF(FZ$129:FZ$159,$D1847,GB$129:GB$159)</f>
        <v>0</v>
      </c>
      <c r="FZ1847" s="9"/>
      <c r="GA1847" s="10"/>
      <c r="GB1847" s="11"/>
      <c r="GC1847" s="6">
        <f>SUMIF(GD$129:GD$159,$D1847,GF$129:GF$159)</f>
        <v>0</v>
      </c>
      <c r="GD1847" s="9"/>
      <c r="GE1847" s="10"/>
      <c r="GF1847" s="11"/>
      <c r="GG1847" s="6">
        <f>SUMIF(GH$129:GH$159,$D1847,GJ$129:GJ$159)</f>
        <v>0</v>
      </c>
      <c r="GH1847" s="9"/>
      <c r="GI1847" s="10"/>
      <c r="GJ1847" s="11"/>
      <c r="GK1847" s="6">
        <f>SUMIF(GL$129:GL$159,$D1847,GN$129:GN$159)</f>
        <v>0</v>
      </c>
      <c r="GL1847" s="9"/>
      <c r="GM1847" s="10"/>
      <c r="GN1847" s="11"/>
      <c r="GO1847" s="6">
        <f>SUMIF(GP$129:GP$159,$D1847,GR$129:GR$159)</f>
        <v>0</v>
      </c>
      <c r="GP1847" s="9"/>
      <c r="GQ1847" s="10"/>
      <c r="GR1847" s="11"/>
      <c r="GS1847" s="6">
        <f>SUMIF(GT$129:GT$159,$D1847,GV$129:GV$159)</f>
        <v>0</v>
      </c>
      <c r="GT1847" s="9"/>
      <c r="GU1847" s="10"/>
      <c r="GV1847" s="20"/>
      <c r="GW1847" s="19">
        <f t="shared" ref="GW1847:GW1890" si="42">SUM(E1847:GV1847)</f>
        <v>0</v>
      </c>
      <c r="GX1847" s="472"/>
      <c r="GY1847" s="473"/>
    </row>
    <row r="1848" spans="1:207" ht="30.75" customHeight="1">
      <c r="A1848" s="244" t="s">
        <v>80</v>
      </c>
      <c r="B1848" s="536"/>
      <c r="C1848" s="264" t="s">
        <v>326</v>
      </c>
      <c r="D1848" s="268" t="s">
        <v>172</v>
      </c>
      <c r="E1848" s="206">
        <f>SUMIF(F$160:F$190,$D1848,H$160:H$190)</f>
        <v>0</v>
      </c>
      <c r="F1848" s="9"/>
      <c r="G1848" s="10"/>
      <c r="H1848" s="11"/>
      <c r="I1848" s="6">
        <f>SUMIF(J$160:J$190,$D1848,L$160:L$190)</f>
        <v>0</v>
      </c>
      <c r="J1848" s="9"/>
      <c r="K1848" s="10"/>
      <c r="L1848" s="11"/>
      <c r="M1848" s="6">
        <f>SUMIF(N$160:N$190,$D1848,P$160:P$190)</f>
        <v>0</v>
      </c>
      <c r="N1848" s="9"/>
      <c r="O1848" s="10"/>
      <c r="P1848" s="11"/>
      <c r="Q1848" s="6">
        <f>SUMIF(R$160:R$190,$D1848,T$160:T$190)</f>
        <v>0</v>
      </c>
      <c r="R1848" s="9"/>
      <c r="S1848" s="10"/>
      <c r="T1848" s="11"/>
      <c r="U1848" s="6">
        <f>SUMIF(V$160:V$190,$D1848,X$160:X$190)</f>
        <v>0</v>
      </c>
      <c r="V1848" s="9"/>
      <c r="W1848" s="10"/>
      <c r="X1848" s="11"/>
      <c r="Y1848" s="6">
        <f>SUMIF(Z$160:Z$190,$D1848,AB$160:AB$190)</f>
        <v>0</v>
      </c>
      <c r="Z1848" s="9"/>
      <c r="AA1848" s="10"/>
      <c r="AB1848" s="11"/>
      <c r="AC1848" s="6">
        <f>SUMIF(AD$160:AD$190,$D1848,AF$160:AF$190)</f>
        <v>0</v>
      </c>
      <c r="AD1848" s="9"/>
      <c r="AE1848" s="10"/>
      <c r="AF1848" s="11"/>
      <c r="AG1848" s="6">
        <f>SUMIF(AH$160:AH$190,$D1848,AJ$160:AJ$190)</f>
        <v>0</v>
      </c>
      <c r="AH1848" s="9"/>
      <c r="AI1848" s="10"/>
      <c r="AJ1848" s="11"/>
      <c r="AK1848" s="6">
        <f>SUMIF(AL$160:AL$190,$D1848,AN$160:AN$190)</f>
        <v>0</v>
      </c>
      <c r="AL1848" s="9"/>
      <c r="AM1848" s="10"/>
      <c r="AN1848" s="11"/>
      <c r="AO1848" s="6">
        <f>SUMIF(AP$160:AP$190,$D1848,AR$160:AR$190)</f>
        <v>0</v>
      </c>
      <c r="AP1848" s="9"/>
      <c r="AQ1848" s="10"/>
      <c r="AR1848" s="11"/>
      <c r="AS1848" s="6">
        <f>SUMIF(AT$160:AT$190,$D1848,AV$160:AV$190)</f>
        <v>0</v>
      </c>
      <c r="AT1848" s="9"/>
      <c r="AU1848" s="10"/>
      <c r="AV1848" s="11"/>
      <c r="AW1848" s="6">
        <f>SUMIF(AX$160:AX$190,$D1848,AZ$160:AZ$190)</f>
        <v>0</v>
      </c>
      <c r="AX1848" s="9"/>
      <c r="AY1848" s="10"/>
      <c r="AZ1848" s="11"/>
      <c r="BA1848" s="6">
        <f>SUMIF(BB$160:BB$190,$D1848,BD$160:BD$190)</f>
        <v>0</v>
      </c>
      <c r="BB1848" s="9"/>
      <c r="BC1848" s="10"/>
      <c r="BD1848" s="11"/>
      <c r="BE1848" s="6">
        <f>SUMIF(BF$160:BF$190,$D1848,BH$160:BH$190)</f>
        <v>0</v>
      </c>
      <c r="BF1848" s="9"/>
      <c r="BG1848" s="10"/>
      <c r="BH1848" s="11"/>
      <c r="BI1848" s="6">
        <f>SUMIF(BJ$160:BJ$190,$D1848,BL$160:BL$190)</f>
        <v>0</v>
      </c>
      <c r="BJ1848" s="9"/>
      <c r="BK1848" s="10"/>
      <c r="BL1848" s="11"/>
      <c r="BM1848" s="6">
        <f>SUMIF(BN$160:BN$190,$D1848,BP$160:BP$190)</f>
        <v>0</v>
      </c>
      <c r="BN1848" s="9"/>
      <c r="BO1848" s="10"/>
      <c r="BP1848" s="11"/>
      <c r="BQ1848" s="6">
        <f>SUMIF(BR$160:BR$190,$D1848,BT$160:BT$190)</f>
        <v>0</v>
      </c>
      <c r="BR1848" s="9"/>
      <c r="BS1848" s="10"/>
      <c r="BT1848" s="11"/>
      <c r="BU1848" s="6">
        <f>SUMIF(BV$160:BV$190,$D1848,BX$160:BX$190)</f>
        <v>0</v>
      </c>
      <c r="BV1848" s="9"/>
      <c r="BW1848" s="10"/>
      <c r="BX1848" s="11"/>
      <c r="BY1848" s="6">
        <f>SUMIF(BZ$160:BZ$190,$D1848,CB$160:CB$190)</f>
        <v>0</v>
      </c>
      <c r="BZ1848" s="9"/>
      <c r="CA1848" s="10"/>
      <c r="CB1848" s="11"/>
      <c r="CC1848" s="6">
        <f>SUMIF(CD$160:CD$190,$D1848,CF$160:CF$190)</f>
        <v>0</v>
      </c>
      <c r="CD1848" s="9"/>
      <c r="CE1848" s="10"/>
      <c r="CF1848" s="11"/>
      <c r="CG1848" s="6">
        <f>SUMIF(CH$160:CH$190,$D1848,CJ$160:CJ$190)</f>
        <v>0</v>
      </c>
      <c r="CH1848" s="9"/>
      <c r="CI1848" s="10"/>
      <c r="CJ1848" s="11"/>
      <c r="CK1848" s="6">
        <f>SUMIF(CL$160:CL$190,$D1848,CN$160:CN$190)</f>
        <v>0</v>
      </c>
      <c r="CL1848" s="9"/>
      <c r="CM1848" s="10"/>
      <c r="CN1848" s="11"/>
      <c r="CO1848" s="6">
        <f>SUMIF(CP$160:CP$190,$D1848,CR$160:CR$190)</f>
        <v>0</v>
      </c>
      <c r="CP1848" s="9"/>
      <c r="CQ1848" s="10"/>
      <c r="CR1848" s="11"/>
      <c r="CS1848" s="6">
        <f>SUMIF(CT$160:CT$190,$D1848,CV$160:CV$190)</f>
        <v>0</v>
      </c>
      <c r="CT1848" s="9"/>
      <c r="CU1848" s="10"/>
      <c r="CV1848" s="11"/>
      <c r="CW1848" s="6">
        <f>SUMIF(CX$160:CX$190,$D1848,CZ$160:CZ$190)</f>
        <v>0</v>
      </c>
      <c r="CX1848" s="9"/>
      <c r="CY1848" s="10"/>
      <c r="CZ1848" s="11"/>
      <c r="DA1848" s="6">
        <f>SUMIF(DB$160:DB$190,$D1848,DD$160:DD$190)</f>
        <v>0</v>
      </c>
      <c r="DB1848" s="9"/>
      <c r="DC1848" s="10"/>
      <c r="DD1848" s="11"/>
      <c r="DE1848" s="6">
        <f>SUMIF(DF$160:DF$190,$D1848,DH$160:DH$190)</f>
        <v>0</v>
      </c>
      <c r="DF1848" s="9"/>
      <c r="DG1848" s="10"/>
      <c r="DH1848" s="11"/>
      <c r="DI1848" s="6">
        <f>SUMIF(DJ$160:DJ$190,$D1848,DL$160:DL$190)</f>
        <v>0</v>
      </c>
      <c r="DJ1848" s="9"/>
      <c r="DK1848" s="10"/>
      <c r="DL1848" s="11"/>
      <c r="DM1848" s="6">
        <f>SUMIF(DN$160:DN$190,$D1848,DP$160:DP$190)</f>
        <v>0</v>
      </c>
      <c r="DN1848" s="9"/>
      <c r="DO1848" s="10"/>
      <c r="DP1848" s="11"/>
      <c r="DQ1848" s="6">
        <f>SUMIF(DR$160:DR$190,$D1848,DT$160:DT$190)</f>
        <v>0</v>
      </c>
      <c r="DR1848" s="9"/>
      <c r="DS1848" s="10"/>
      <c r="DT1848" s="11"/>
      <c r="DU1848" s="6">
        <f>SUMIF(DV$160:DV$190,$D1848,DX$160:DX$190)</f>
        <v>0</v>
      </c>
      <c r="DV1848" s="9"/>
      <c r="DW1848" s="10"/>
      <c r="DX1848" s="11"/>
      <c r="DY1848" s="6">
        <f>SUMIF(DZ$160:DZ$190,$D1848,EB$160:EB$190)</f>
        <v>0</v>
      </c>
      <c r="DZ1848" s="9"/>
      <c r="EA1848" s="10"/>
      <c r="EB1848" s="11"/>
      <c r="EC1848" s="6">
        <f>SUMIF(ED$160:ED$190,$D1848,EF$160:EF$190)</f>
        <v>0</v>
      </c>
      <c r="ED1848" s="9"/>
      <c r="EE1848" s="10"/>
      <c r="EF1848" s="11"/>
      <c r="EG1848" s="6">
        <f>SUMIF(EH$160:EH$190,$D1848,EJ$160:EJ$190)</f>
        <v>0</v>
      </c>
      <c r="EH1848" s="9"/>
      <c r="EI1848" s="10"/>
      <c r="EJ1848" s="11"/>
      <c r="EK1848" s="6">
        <f>SUMIF(EL$160:EL$190,$D1848,EN$160:EN$190)</f>
        <v>0</v>
      </c>
      <c r="EL1848" s="9"/>
      <c r="EM1848" s="10"/>
      <c r="EN1848" s="11"/>
      <c r="EO1848" s="6">
        <f>SUMIF(EP$160:EP$190,$D1848,ER$160:ER$190)</f>
        <v>0</v>
      </c>
      <c r="EP1848" s="9"/>
      <c r="EQ1848" s="10"/>
      <c r="ER1848" s="11"/>
      <c r="ES1848" s="6">
        <f>SUMIF(ET$160:ET$190,$D1848,EV$160:EV$190)</f>
        <v>0</v>
      </c>
      <c r="ET1848" s="9"/>
      <c r="EU1848" s="10"/>
      <c r="EV1848" s="11"/>
      <c r="EW1848" s="6">
        <f>SUMIF(EX$160:EX$190,$D1848,EZ$160:EZ$190)</f>
        <v>0</v>
      </c>
      <c r="EX1848" s="9"/>
      <c r="EY1848" s="10"/>
      <c r="EZ1848" s="11"/>
      <c r="FA1848" s="6">
        <f>SUMIF(FB$160:FB$190,$D1848,FD$160:FD$190)</f>
        <v>0</v>
      </c>
      <c r="FB1848" s="9"/>
      <c r="FC1848" s="10"/>
      <c r="FD1848" s="11"/>
      <c r="FE1848" s="6">
        <f>SUMIF(FF$160:FF$190,$D1848,FH$160:FH$190)</f>
        <v>0</v>
      </c>
      <c r="FF1848" s="9"/>
      <c r="FG1848" s="10"/>
      <c r="FH1848" s="11"/>
      <c r="FI1848" s="6">
        <f>SUMIF(FJ$160:FJ$190,$D1848,FL$160:FL$190)</f>
        <v>0</v>
      </c>
      <c r="FJ1848" s="9"/>
      <c r="FK1848" s="10"/>
      <c r="FL1848" s="11"/>
      <c r="FM1848" s="6">
        <f>SUMIF(FN$160:FN$190,$D1848,FP$160:FP$190)</f>
        <v>0</v>
      </c>
      <c r="FN1848" s="9"/>
      <c r="FO1848" s="10"/>
      <c r="FP1848" s="11"/>
      <c r="FQ1848" s="6">
        <f>SUMIF(FR$160:FR$190,$D1848,FT$160:FT$190)</f>
        <v>0</v>
      </c>
      <c r="FR1848" s="9"/>
      <c r="FS1848" s="10"/>
      <c r="FT1848" s="11"/>
      <c r="FU1848" s="6">
        <f>SUMIF(FV$160:FV$190,$D1848,FX$160:FX$190)</f>
        <v>0</v>
      </c>
      <c r="FV1848" s="9"/>
      <c r="FW1848" s="10"/>
      <c r="FX1848" s="11"/>
      <c r="FY1848" s="6">
        <f>SUMIF(FZ$160:FZ$190,$D1848,GB$160:GB$190)</f>
        <v>0</v>
      </c>
      <c r="FZ1848" s="9"/>
      <c r="GA1848" s="10"/>
      <c r="GB1848" s="11"/>
      <c r="GC1848" s="6">
        <f>SUMIF(GD$160:GD$190,$D1848,GF$160:GF$190)</f>
        <v>0</v>
      </c>
      <c r="GD1848" s="9"/>
      <c r="GE1848" s="10"/>
      <c r="GF1848" s="11"/>
      <c r="GG1848" s="6">
        <f>SUMIF(GH$160:GH$190,$D1848,GJ$160:GJ$190)</f>
        <v>0</v>
      </c>
      <c r="GH1848" s="9"/>
      <c r="GI1848" s="10"/>
      <c r="GJ1848" s="11"/>
      <c r="GK1848" s="6">
        <f>SUMIF(GL$160:GL$190,$D1848,GN$160:GN$190)</f>
        <v>0</v>
      </c>
      <c r="GL1848" s="9"/>
      <c r="GM1848" s="10"/>
      <c r="GN1848" s="11"/>
      <c r="GO1848" s="6">
        <f>SUMIF(GP$160:GP$190,$D1848,GR$160:GR$190)</f>
        <v>0</v>
      </c>
      <c r="GP1848" s="9"/>
      <c r="GQ1848" s="10"/>
      <c r="GR1848" s="11"/>
      <c r="GS1848" s="6">
        <f>SUMIF(GT$160:GT$190,$D1848,GV$160:GV$190)</f>
        <v>0</v>
      </c>
      <c r="GT1848" s="9"/>
      <c r="GU1848" s="10"/>
      <c r="GV1848" s="20"/>
      <c r="GW1848" s="19">
        <f t="shared" si="42"/>
        <v>0</v>
      </c>
      <c r="GX1848" s="472"/>
      <c r="GY1848" s="473"/>
    </row>
    <row r="1849" spans="1:207" ht="30.75" customHeight="1">
      <c r="A1849" s="244" t="s">
        <v>81</v>
      </c>
      <c r="B1849" s="536"/>
      <c r="C1849" s="264" t="s">
        <v>326</v>
      </c>
      <c r="D1849" s="268" t="s">
        <v>172</v>
      </c>
      <c r="E1849" s="206">
        <f>SUMIF(F$191:F$221,$D1849,H$191:H$221)</f>
        <v>0</v>
      </c>
      <c r="F1849" s="9"/>
      <c r="G1849" s="10"/>
      <c r="H1849" s="11"/>
      <c r="I1849" s="6">
        <f>SUMIF(J$191:J$221,$D1849,L$191:L$221)</f>
        <v>0</v>
      </c>
      <c r="J1849" s="9"/>
      <c r="K1849" s="10"/>
      <c r="L1849" s="11"/>
      <c r="M1849" s="6">
        <f>SUMIF(N$191:N$221,$D1849,P$191:P$221)</f>
        <v>0</v>
      </c>
      <c r="N1849" s="9"/>
      <c r="O1849" s="10"/>
      <c r="P1849" s="11"/>
      <c r="Q1849" s="6">
        <f>SUMIF(R$191:R$221,$D1849,T$191:T$221)</f>
        <v>0</v>
      </c>
      <c r="R1849" s="9"/>
      <c r="S1849" s="10"/>
      <c r="T1849" s="11"/>
      <c r="U1849" s="6">
        <f>SUMIF(V$191:V$221,$D1849,X$191:X$221)</f>
        <v>0</v>
      </c>
      <c r="V1849" s="9"/>
      <c r="W1849" s="10"/>
      <c r="X1849" s="11"/>
      <c r="Y1849" s="6">
        <f>SUMIF(Z$191:Z$221,$D1849,AB$191:AB$221)</f>
        <v>0</v>
      </c>
      <c r="Z1849" s="9"/>
      <c r="AA1849" s="10"/>
      <c r="AB1849" s="11"/>
      <c r="AC1849" s="6">
        <f>SUMIF(AD$191:AD$221,$D1849,AF$191:AF$221)</f>
        <v>0</v>
      </c>
      <c r="AD1849" s="9"/>
      <c r="AE1849" s="10"/>
      <c r="AF1849" s="11"/>
      <c r="AG1849" s="6">
        <f>SUMIF(AH$191:AH$221,$D1849,AJ$191:AJ$221)</f>
        <v>0</v>
      </c>
      <c r="AH1849" s="9"/>
      <c r="AI1849" s="10"/>
      <c r="AJ1849" s="11"/>
      <c r="AK1849" s="6">
        <f>SUMIF(AL$191:AL$221,$D1849,AN$191:AN$221)</f>
        <v>0</v>
      </c>
      <c r="AL1849" s="9"/>
      <c r="AM1849" s="10"/>
      <c r="AN1849" s="11"/>
      <c r="AO1849" s="6">
        <f>SUMIF(AP$191:AP$221,$D1849,AR$191:AR$221)</f>
        <v>0</v>
      </c>
      <c r="AP1849" s="9"/>
      <c r="AQ1849" s="10"/>
      <c r="AR1849" s="11"/>
      <c r="AS1849" s="6">
        <f>SUMIF(AT$191:AT$221,$D1849,AV$191:AV$221)</f>
        <v>0</v>
      </c>
      <c r="AT1849" s="9"/>
      <c r="AU1849" s="10"/>
      <c r="AV1849" s="11"/>
      <c r="AW1849" s="6">
        <f>SUMIF(AX$191:AX$221,$D1849,AZ$191:AZ$221)</f>
        <v>0</v>
      </c>
      <c r="AX1849" s="9"/>
      <c r="AY1849" s="10"/>
      <c r="AZ1849" s="11"/>
      <c r="BA1849" s="6">
        <f>SUMIF(BB$191:BB$221,$D1849,BD$191:BD$221)</f>
        <v>0</v>
      </c>
      <c r="BB1849" s="9"/>
      <c r="BC1849" s="10"/>
      <c r="BD1849" s="11"/>
      <c r="BE1849" s="6">
        <f>SUMIF(BF$191:BF$221,$D1849,BH$191:BH$221)</f>
        <v>0</v>
      </c>
      <c r="BF1849" s="9"/>
      <c r="BG1849" s="10"/>
      <c r="BH1849" s="11"/>
      <c r="BI1849" s="6">
        <f>SUMIF(BJ$191:BJ$221,$D1849,BL$191:BL$221)</f>
        <v>0</v>
      </c>
      <c r="BJ1849" s="9"/>
      <c r="BK1849" s="10"/>
      <c r="BL1849" s="11"/>
      <c r="BM1849" s="6">
        <f>SUMIF(BN$191:BN$221,$D1849,BP$191:BP$221)</f>
        <v>0</v>
      </c>
      <c r="BN1849" s="9"/>
      <c r="BO1849" s="10"/>
      <c r="BP1849" s="11"/>
      <c r="BQ1849" s="6">
        <f>SUMIF(BR$191:BR$221,$D1849,BT$191:BT$221)</f>
        <v>0</v>
      </c>
      <c r="BR1849" s="9"/>
      <c r="BS1849" s="10"/>
      <c r="BT1849" s="11"/>
      <c r="BU1849" s="6">
        <f>SUMIF(BV$191:BV$221,$D1849,BX$191:BX$221)</f>
        <v>0</v>
      </c>
      <c r="BV1849" s="9"/>
      <c r="BW1849" s="10"/>
      <c r="BX1849" s="11"/>
      <c r="BY1849" s="6">
        <f>SUMIF(BZ$191:BZ$221,$D1849,CB$191:CB$221)</f>
        <v>0</v>
      </c>
      <c r="BZ1849" s="9"/>
      <c r="CA1849" s="10"/>
      <c r="CB1849" s="11"/>
      <c r="CC1849" s="6">
        <f>SUMIF(CD$191:CD$221,$D1849,CF$191:CF$221)</f>
        <v>0</v>
      </c>
      <c r="CD1849" s="9"/>
      <c r="CE1849" s="10"/>
      <c r="CF1849" s="11"/>
      <c r="CG1849" s="6">
        <f>SUMIF(CH$191:CH$221,$D1849,CJ$191:CJ$221)</f>
        <v>0</v>
      </c>
      <c r="CH1849" s="9"/>
      <c r="CI1849" s="10"/>
      <c r="CJ1849" s="11"/>
      <c r="CK1849" s="6">
        <f>SUMIF(CL$191:CL$221,$D1849,CN$191:CN$221)</f>
        <v>0</v>
      </c>
      <c r="CL1849" s="9"/>
      <c r="CM1849" s="10"/>
      <c r="CN1849" s="11"/>
      <c r="CO1849" s="6">
        <f>SUMIF(CP$191:CP$221,$D1849,CR$191:CR$221)</f>
        <v>0</v>
      </c>
      <c r="CP1849" s="9"/>
      <c r="CQ1849" s="10"/>
      <c r="CR1849" s="11"/>
      <c r="CS1849" s="6">
        <f>SUMIF(CT$191:CT$221,$D1849,CV$191:CV$221)</f>
        <v>0</v>
      </c>
      <c r="CT1849" s="9"/>
      <c r="CU1849" s="10"/>
      <c r="CV1849" s="11"/>
      <c r="CW1849" s="6">
        <f>SUMIF(CX$191:CX$221,$D1849,CZ$191:CZ$221)</f>
        <v>0</v>
      </c>
      <c r="CX1849" s="9"/>
      <c r="CY1849" s="10"/>
      <c r="CZ1849" s="11"/>
      <c r="DA1849" s="6">
        <f>SUMIF(DB$191:DB$221,$D1849,DD$191:DD$221)</f>
        <v>0</v>
      </c>
      <c r="DB1849" s="9"/>
      <c r="DC1849" s="10"/>
      <c r="DD1849" s="11"/>
      <c r="DE1849" s="6">
        <f>SUMIF(DF$191:DF$221,$D1849,DH$191:DH$221)</f>
        <v>0</v>
      </c>
      <c r="DF1849" s="9"/>
      <c r="DG1849" s="10"/>
      <c r="DH1849" s="11"/>
      <c r="DI1849" s="6">
        <f>SUMIF(DJ$191:DJ$221,$D1849,DL$191:DL$221)</f>
        <v>0</v>
      </c>
      <c r="DJ1849" s="9"/>
      <c r="DK1849" s="10"/>
      <c r="DL1849" s="11"/>
      <c r="DM1849" s="6">
        <f>SUMIF(DN$191:DN$221,$D1849,DP$191:DP$221)</f>
        <v>0</v>
      </c>
      <c r="DN1849" s="9"/>
      <c r="DO1849" s="10"/>
      <c r="DP1849" s="11"/>
      <c r="DQ1849" s="6">
        <f>SUMIF(DR$191:DR$221,$D1849,DT$191:DT$221)</f>
        <v>0</v>
      </c>
      <c r="DR1849" s="9"/>
      <c r="DS1849" s="10"/>
      <c r="DT1849" s="11"/>
      <c r="DU1849" s="6">
        <f>SUMIF(DV$191:DV$221,$D1849,DX$191:DX$221)</f>
        <v>0</v>
      </c>
      <c r="DV1849" s="9"/>
      <c r="DW1849" s="10"/>
      <c r="DX1849" s="11"/>
      <c r="DY1849" s="6">
        <f>SUMIF(DZ$191:DZ$221,$D1849,EB$191:EB$221)</f>
        <v>0</v>
      </c>
      <c r="DZ1849" s="9"/>
      <c r="EA1849" s="10"/>
      <c r="EB1849" s="11"/>
      <c r="EC1849" s="6">
        <f>SUMIF(ED$191:ED$221,$D1849,EF$191:EF$221)</f>
        <v>0</v>
      </c>
      <c r="ED1849" s="9"/>
      <c r="EE1849" s="10"/>
      <c r="EF1849" s="11"/>
      <c r="EG1849" s="6">
        <f>SUMIF(EH$191:EH$221,$D1849,EJ$191:EJ$221)</f>
        <v>0</v>
      </c>
      <c r="EH1849" s="9"/>
      <c r="EI1849" s="10"/>
      <c r="EJ1849" s="11"/>
      <c r="EK1849" s="6">
        <f>SUMIF(EL$191:EL$221,$D1849,EN$191:EN$221)</f>
        <v>0</v>
      </c>
      <c r="EL1849" s="9"/>
      <c r="EM1849" s="10"/>
      <c r="EN1849" s="11"/>
      <c r="EO1849" s="6">
        <f>SUMIF(EP$191:EP$221,$D1849,ER$191:ER$221)</f>
        <v>0</v>
      </c>
      <c r="EP1849" s="9"/>
      <c r="EQ1849" s="10"/>
      <c r="ER1849" s="11"/>
      <c r="ES1849" s="6">
        <f>SUMIF(ET$191:ET$221,$D1849,EV$191:EV$221)</f>
        <v>0</v>
      </c>
      <c r="ET1849" s="9"/>
      <c r="EU1849" s="10"/>
      <c r="EV1849" s="11"/>
      <c r="EW1849" s="6">
        <f>SUMIF(EX$191:EX$221,$D1849,EZ$191:EZ$221)</f>
        <v>0</v>
      </c>
      <c r="EX1849" s="9"/>
      <c r="EY1849" s="10"/>
      <c r="EZ1849" s="11"/>
      <c r="FA1849" s="6">
        <f>SUMIF(FB$191:FB$221,$D1849,FD$191:FD$221)</f>
        <v>0</v>
      </c>
      <c r="FB1849" s="9"/>
      <c r="FC1849" s="10"/>
      <c r="FD1849" s="11"/>
      <c r="FE1849" s="6">
        <f>SUMIF(FF$191:FF$221,$D1849,FH$191:FH$221)</f>
        <v>0</v>
      </c>
      <c r="FF1849" s="9"/>
      <c r="FG1849" s="10"/>
      <c r="FH1849" s="11"/>
      <c r="FI1849" s="6">
        <f>SUMIF(FJ$191:FJ$221,$D1849,FL$191:FL$221)</f>
        <v>0</v>
      </c>
      <c r="FJ1849" s="9"/>
      <c r="FK1849" s="10"/>
      <c r="FL1849" s="11"/>
      <c r="FM1849" s="6">
        <f>SUMIF(FN$191:FN$221,$D1849,FP$191:FP$221)</f>
        <v>0</v>
      </c>
      <c r="FN1849" s="9"/>
      <c r="FO1849" s="10"/>
      <c r="FP1849" s="11"/>
      <c r="FQ1849" s="6">
        <f>SUMIF(FR$191:FR$221,$D1849,FT$191:FT$221)</f>
        <v>0</v>
      </c>
      <c r="FR1849" s="9"/>
      <c r="FS1849" s="10"/>
      <c r="FT1849" s="11"/>
      <c r="FU1849" s="6">
        <f>SUMIF(FV$191:FV$221,$D1849,FX$191:FX$221)</f>
        <v>0</v>
      </c>
      <c r="FV1849" s="9"/>
      <c r="FW1849" s="10"/>
      <c r="FX1849" s="11"/>
      <c r="FY1849" s="6">
        <f>SUMIF(FZ$191:FZ$221,$D1849,GB$191:GB$221)</f>
        <v>0</v>
      </c>
      <c r="FZ1849" s="9"/>
      <c r="GA1849" s="10"/>
      <c r="GB1849" s="11"/>
      <c r="GC1849" s="6">
        <f>SUMIF(GD$191:GD$221,$D1849,GF$191:GF$221)</f>
        <v>0</v>
      </c>
      <c r="GD1849" s="9"/>
      <c r="GE1849" s="10"/>
      <c r="GF1849" s="11"/>
      <c r="GG1849" s="6">
        <f>SUMIF(GH$191:GH$221,$D1849,GJ$191:GJ$221)</f>
        <v>0</v>
      </c>
      <c r="GH1849" s="9"/>
      <c r="GI1849" s="10"/>
      <c r="GJ1849" s="11"/>
      <c r="GK1849" s="6">
        <f>SUMIF(GL$191:GL$221,$D1849,GN$191:GN$221)</f>
        <v>0</v>
      </c>
      <c r="GL1849" s="9"/>
      <c r="GM1849" s="10"/>
      <c r="GN1849" s="11"/>
      <c r="GO1849" s="6">
        <f>SUMIF(GP$191:GP$221,$D1849,GR$191:GR$221)</f>
        <v>0</v>
      </c>
      <c r="GP1849" s="9"/>
      <c r="GQ1849" s="10"/>
      <c r="GR1849" s="11"/>
      <c r="GS1849" s="6">
        <f>SUMIF(GT$191:GT$221,$D1849,GV$191:GV$221)</f>
        <v>0</v>
      </c>
      <c r="GT1849" s="9"/>
      <c r="GU1849" s="10"/>
      <c r="GV1849" s="20"/>
      <c r="GW1849" s="19">
        <f t="shared" si="42"/>
        <v>0</v>
      </c>
      <c r="GX1849" s="472"/>
      <c r="GY1849" s="473"/>
    </row>
    <row r="1850" spans="1:207" ht="30.75" customHeight="1">
      <c r="A1850" s="244" t="s">
        <v>82</v>
      </c>
      <c r="B1850" s="536"/>
      <c r="C1850" s="264" t="s">
        <v>326</v>
      </c>
      <c r="D1850" s="268" t="s">
        <v>172</v>
      </c>
      <c r="E1850" s="206">
        <f>SUMIF(F$222:F$252,$D1850,H$222:H$252)</f>
        <v>0</v>
      </c>
      <c r="F1850" s="9"/>
      <c r="G1850" s="10"/>
      <c r="H1850" s="11"/>
      <c r="I1850" s="6">
        <f>SUMIF(J$222:J$252,$D1850,L$222:L$252)</f>
        <v>0</v>
      </c>
      <c r="J1850" s="9"/>
      <c r="K1850" s="10"/>
      <c r="L1850" s="11"/>
      <c r="M1850" s="6">
        <f>SUMIF(N$222:N$252,$D1850,P$222:P$252)</f>
        <v>0</v>
      </c>
      <c r="N1850" s="9"/>
      <c r="O1850" s="10"/>
      <c r="P1850" s="11"/>
      <c r="Q1850" s="6">
        <f>SUMIF(R$222:R$252,$D1850,T$222:T$252)</f>
        <v>0</v>
      </c>
      <c r="R1850" s="9"/>
      <c r="S1850" s="10"/>
      <c r="T1850" s="11"/>
      <c r="U1850" s="6">
        <f>SUMIF(V$222:V$252,$D1850,X$222:X$252)</f>
        <v>0</v>
      </c>
      <c r="V1850" s="9"/>
      <c r="W1850" s="10"/>
      <c r="X1850" s="11"/>
      <c r="Y1850" s="6">
        <f>SUMIF(Z$222:Z$252,$D1850,AB$222:AB$252)</f>
        <v>0</v>
      </c>
      <c r="Z1850" s="9"/>
      <c r="AA1850" s="10"/>
      <c r="AB1850" s="11"/>
      <c r="AC1850" s="6">
        <f>SUMIF(AD$222:AD$252,$D1850,AF$222:AF$252)</f>
        <v>0</v>
      </c>
      <c r="AD1850" s="9"/>
      <c r="AE1850" s="10"/>
      <c r="AF1850" s="11"/>
      <c r="AG1850" s="6">
        <f>SUMIF(AH$222:AH$252,$D1850,AJ$222:AJ$252)</f>
        <v>0</v>
      </c>
      <c r="AH1850" s="9"/>
      <c r="AI1850" s="10"/>
      <c r="AJ1850" s="11"/>
      <c r="AK1850" s="6">
        <f>SUMIF(AL$222:AL$252,$D1850,AN$222:AN$252)</f>
        <v>0</v>
      </c>
      <c r="AL1850" s="9"/>
      <c r="AM1850" s="10"/>
      <c r="AN1850" s="11"/>
      <c r="AO1850" s="6">
        <f>SUMIF(AP$222:AP$252,$D1850,AR$222:AR$252)</f>
        <v>0</v>
      </c>
      <c r="AP1850" s="9"/>
      <c r="AQ1850" s="10"/>
      <c r="AR1850" s="11"/>
      <c r="AS1850" s="6">
        <f>SUMIF(AT$222:AT$252,$D1850,AV$222:AV$252)</f>
        <v>0</v>
      </c>
      <c r="AT1850" s="9"/>
      <c r="AU1850" s="10"/>
      <c r="AV1850" s="11"/>
      <c r="AW1850" s="6">
        <f>SUMIF(AX$222:AX$252,$D1850,AZ$222:AZ$252)</f>
        <v>0</v>
      </c>
      <c r="AX1850" s="9"/>
      <c r="AY1850" s="10"/>
      <c r="AZ1850" s="11"/>
      <c r="BA1850" s="6">
        <f>SUMIF(BB$222:BB$252,$D1850,BD$222:BD$252)</f>
        <v>0</v>
      </c>
      <c r="BB1850" s="9"/>
      <c r="BC1850" s="10"/>
      <c r="BD1850" s="11"/>
      <c r="BE1850" s="6">
        <f>SUMIF(BF$222:BF$252,$D1850,BH$222:BH$252)</f>
        <v>0</v>
      </c>
      <c r="BF1850" s="9"/>
      <c r="BG1850" s="10"/>
      <c r="BH1850" s="11"/>
      <c r="BI1850" s="6">
        <f>SUMIF(BJ$222:BJ$252,$D1850,BL$222:BL$252)</f>
        <v>0</v>
      </c>
      <c r="BJ1850" s="9"/>
      <c r="BK1850" s="10"/>
      <c r="BL1850" s="11"/>
      <c r="BM1850" s="6">
        <f>SUMIF(BN$222:BN$252,$D1850,BP$222:BP$252)</f>
        <v>0</v>
      </c>
      <c r="BN1850" s="9"/>
      <c r="BO1850" s="10"/>
      <c r="BP1850" s="11"/>
      <c r="BQ1850" s="6">
        <f>SUMIF(BR$222:BR$252,$D1850,BT$222:BT$252)</f>
        <v>0</v>
      </c>
      <c r="BR1850" s="9"/>
      <c r="BS1850" s="10"/>
      <c r="BT1850" s="11"/>
      <c r="BU1850" s="6">
        <f>SUMIF(BV$222:BV$252,$D1850,BX$222:BX$252)</f>
        <v>0</v>
      </c>
      <c r="BV1850" s="9"/>
      <c r="BW1850" s="10"/>
      <c r="BX1850" s="11"/>
      <c r="BY1850" s="6">
        <f>SUMIF(BZ$222:BZ$252,$D1850,CB$222:CB$252)</f>
        <v>0</v>
      </c>
      <c r="BZ1850" s="9"/>
      <c r="CA1850" s="10"/>
      <c r="CB1850" s="11"/>
      <c r="CC1850" s="6">
        <f>SUMIF(CD$222:CD$252,$D1850,CF$222:CF$252)</f>
        <v>0</v>
      </c>
      <c r="CD1850" s="9"/>
      <c r="CE1850" s="10"/>
      <c r="CF1850" s="11"/>
      <c r="CG1850" s="6">
        <f>SUMIF(CH$222:CH$252,$D1850,CJ$222:CJ$252)</f>
        <v>0</v>
      </c>
      <c r="CH1850" s="9"/>
      <c r="CI1850" s="10"/>
      <c r="CJ1850" s="11"/>
      <c r="CK1850" s="6">
        <f>SUMIF(CL$222:CL$252,$D1850,CN$222:CN$252)</f>
        <v>0</v>
      </c>
      <c r="CL1850" s="9"/>
      <c r="CM1850" s="10"/>
      <c r="CN1850" s="11"/>
      <c r="CO1850" s="6">
        <f>SUMIF(CP$222:CP$252,$D1850,CR$222:CR$252)</f>
        <v>0</v>
      </c>
      <c r="CP1850" s="9"/>
      <c r="CQ1850" s="10"/>
      <c r="CR1850" s="11"/>
      <c r="CS1850" s="6">
        <f>SUMIF(CT$222:CT$252,$D1850,CV$222:CV$252)</f>
        <v>0</v>
      </c>
      <c r="CT1850" s="9"/>
      <c r="CU1850" s="10"/>
      <c r="CV1850" s="11"/>
      <c r="CW1850" s="6">
        <f>SUMIF(CX$222:CX$252,$D1850,CZ$222:CZ$252)</f>
        <v>0</v>
      </c>
      <c r="CX1850" s="9"/>
      <c r="CY1850" s="10"/>
      <c r="CZ1850" s="11"/>
      <c r="DA1850" s="6">
        <f>SUMIF(DB$222:DB$252,$D1850,DD$222:DD$252)</f>
        <v>0</v>
      </c>
      <c r="DB1850" s="9"/>
      <c r="DC1850" s="10"/>
      <c r="DD1850" s="11"/>
      <c r="DE1850" s="6">
        <f>SUMIF(DF$222:DF$252,$D1850,DH$222:DH$252)</f>
        <v>0</v>
      </c>
      <c r="DF1850" s="9"/>
      <c r="DG1850" s="10"/>
      <c r="DH1850" s="11"/>
      <c r="DI1850" s="6">
        <f>SUMIF(DJ$222:DJ$252,$D1850,DL$222:DL$252)</f>
        <v>0</v>
      </c>
      <c r="DJ1850" s="9"/>
      <c r="DK1850" s="10"/>
      <c r="DL1850" s="11"/>
      <c r="DM1850" s="6">
        <f>SUMIF(DN$222:DN$252,$D1850,DP$222:DP$252)</f>
        <v>0</v>
      </c>
      <c r="DN1850" s="9"/>
      <c r="DO1850" s="10"/>
      <c r="DP1850" s="11"/>
      <c r="DQ1850" s="6">
        <f>SUMIF(DR$222:DR$252,$D1850,DT$222:DT$252)</f>
        <v>0</v>
      </c>
      <c r="DR1850" s="9"/>
      <c r="DS1850" s="10"/>
      <c r="DT1850" s="11"/>
      <c r="DU1850" s="6">
        <f>SUMIF(DV$222:DV$252,$D1850,DX$222:DX$252)</f>
        <v>0</v>
      </c>
      <c r="DV1850" s="9"/>
      <c r="DW1850" s="10"/>
      <c r="DX1850" s="11"/>
      <c r="DY1850" s="6">
        <f>SUMIF(DZ$222:DZ$252,$D1850,EB$222:EB$252)</f>
        <v>0</v>
      </c>
      <c r="DZ1850" s="9"/>
      <c r="EA1850" s="10"/>
      <c r="EB1850" s="11"/>
      <c r="EC1850" s="6">
        <f>SUMIF(ED$222:ED$252,$D1850,EF$222:EF$252)</f>
        <v>0</v>
      </c>
      <c r="ED1850" s="9"/>
      <c r="EE1850" s="10"/>
      <c r="EF1850" s="11"/>
      <c r="EG1850" s="6">
        <f>SUMIF(EH$222:EH$252,$D1850,EJ$222:EJ$252)</f>
        <v>0</v>
      </c>
      <c r="EH1850" s="9"/>
      <c r="EI1850" s="10"/>
      <c r="EJ1850" s="11"/>
      <c r="EK1850" s="6">
        <f>SUMIF(EL$222:EL$252,$D1850,EN$222:EN$252)</f>
        <v>0</v>
      </c>
      <c r="EL1850" s="9"/>
      <c r="EM1850" s="10"/>
      <c r="EN1850" s="11"/>
      <c r="EO1850" s="6">
        <f>SUMIF(EP$222:EP$252,$D1850,ER$222:ER$252)</f>
        <v>0</v>
      </c>
      <c r="EP1850" s="9"/>
      <c r="EQ1850" s="10"/>
      <c r="ER1850" s="11"/>
      <c r="ES1850" s="6">
        <f>SUMIF(ET$222:ET$252,$D1850,EV$222:EV$252)</f>
        <v>0</v>
      </c>
      <c r="ET1850" s="9"/>
      <c r="EU1850" s="10"/>
      <c r="EV1850" s="11"/>
      <c r="EW1850" s="6">
        <f>SUMIF(EX$222:EX$252,$D1850,EZ$222:EZ$252)</f>
        <v>0</v>
      </c>
      <c r="EX1850" s="9"/>
      <c r="EY1850" s="10"/>
      <c r="EZ1850" s="11"/>
      <c r="FA1850" s="6">
        <f>SUMIF(FB$222:FB$252,$D1850,FD$222:FD$252)</f>
        <v>0</v>
      </c>
      <c r="FB1850" s="9"/>
      <c r="FC1850" s="10"/>
      <c r="FD1850" s="11"/>
      <c r="FE1850" s="6">
        <f>SUMIF(FF$222:FF$252,$D1850,FH$222:FH$252)</f>
        <v>0</v>
      </c>
      <c r="FF1850" s="9"/>
      <c r="FG1850" s="10"/>
      <c r="FH1850" s="11"/>
      <c r="FI1850" s="6">
        <f>SUMIF(FJ$222:FJ$252,$D1850,FL$222:FL$252)</f>
        <v>0</v>
      </c>
      <c r="FJ1850" s="9"/>
      <c r="FK1850" s="10"/>
      <c r="FL1850" s="11"/>
      <c r="FM1850" s="6">
        <f>SUMIF(FN$222:FN$252,$D1850,FP$222:FP$252)</f>
        <v>0</v>
      </c>
      <c r="FN1850" s="9"/>
      <c r="FO1850" s="10"/>
      <c r="FP1850" s="11"/>
      <c r="FQ1850" s="6">
        <f>SUMIF(FR$222:FR$252,$D1850,FT$222:FT$252)</f>
        <v>0</v>
      </c>
      <c r="FR1850" s="9"/>
      <c r="FS1850" s="10"/>
      <c r="FT1850" s="11"/>
      <c r="FU1850" s="6">
        <f>SUMIF(FV$222:FV$252,$D1850,FX$222:FX$252)</f>
        <v>0</v>
      </c>
      <c r="FV1850" s="9"/>
      <c r="FW1850" s="10"/>
      <c r="FX1850" s="11"/>
      <c r="FY1850" s="6">
        <f>SUMIF(FZ$222:FZ$252,$D1850,GB$222:GB$252)</f>
        <v>0</v>
      </c>
      <c r="FZ1850" s="9"/>
      <c r="GA1850" s="10"/>
      <c r="GB1850" s="11"/>
      <c r="GC1850" s="6">
        <f>SUMIF(GD$222:GD$252,$D1850,GF$222:GF$252)</f>
        <v>0</v>
      </c>
      <c r="GD1850" s="9"/>
      <c r="GE1850" s="10"/>
      <c r="GF1850" s="11"/>
      <c r="GG1850" s="6">
        <f>SUMIF(GH$222:GH$252,$D1850,GJ$222:GJ$252)</f>
        <v>0</v>
      </c>
      <c r="GH1850" s="9"/>
      <c r="GI1850" s="10"/>
      <c r="GJ1850" s="11"/>
      <c r="GK1850" s="6">
        <f>SUMIF(GL$222:GL$252,$D1850,GN$222:GN$252)</f>
        <v>0</v>
      </c>
      <c r="GL1850" s="9"/>
      <c r="GM1850" s="10"/>
      <c r="GN1850" s="11"/>
      <c r="GO1850" s="6">
        <f>SUMIF(GP$222:GP$252,$D1850,GR$222:GR$252)</f>
        <v>0</v>
      </c>
      <c r="GP1850" s="9"/>
      <c r="GQ1850" s="10"/>
      <c r="GR1850" s="11"/>
      <c r="GS1850" s="6">
        <f>SUMIF(GT$222:GT$252,$D1850,GV$222:GV$252)</f>
        <v>0</v>
      </c>
      <c r="GT1850" s="9"/>
      <c r="GU1850" s="10"/>
      <c r="GV1850" s="20"/>
      <c r="GW1850" s="19">
        <f t="shared" si="42"/>
        <v>0</v>
      </c>
      <c r="GX1850" s="472"/>
      <c r="GY1850" s="473"/>
    </row>
    <row r="1851" spans="1:207" ht="30.75" customHeight="1">
      <c r="A1851" s="244" t="s">
        <v>83</v>
      </c>
      <c r="B1851" s="536"/>
      <c r="C1851" s="264" t="s">
        <v>326</v>
      </c>
      <c r="D1851" s="268" t="s">
        <v>172</v>
      </c>
      <c r="E1851" s="206">
        <f>SUMIF(F$253:F$283,$D1851,H$253:H$283)</f>
        <v>0</v>
      </c>
      <c r="F1851" s="9"/>
      <c r="G1851" s="10"/>
      <c r="H1851" s="11"/>
      <c r="I1851" s="6">
        <f>SUMIF(J$253:J$283,$D1851,L$253:L$283)</f>
        <v>0</v>
      </c>
      <c r="J1851" s="9"/>
      <c r="K1851" s="10"/>
      <c r="L1851" s="11"/>
      <c r="M1851" s="6">
        <f>SUMIF(N$253:N$283,$D1851,P$253:P$283)</f>
        <v>0</v>
      </c>
      <c r="N1851" s="9"/>
      <c r="O1851" s="10"/>
      <c r="P1851" s="11"/>
      <c r="Q1851" s="6">
        <f>SUMIF(R$253:R$283,$D1851,T$253:T$283)</f>
        <v>0</v>
      </c>
      <c r="R1851" s="9"/>
      <c r="S1851" s="10"/>
      <c r="T1851" s="11"/>
      <c r="U1851" s="6">
        <f>SUMIF(V$253:V$283,$D1851,X$253:X$283)</f>
        <v>0</v>
      </c>
      <c r="V1851" s="9"/>
      <c r="W1851" s="10"/>
      <c r="X1851" s="11"/>
      <c r="Y1851" s="6">
        <f>SUMIF(Z$253:Z$283,$D1851,AB$253:AB$283)</f>
        <v>0</v>
      </c>
      <c r="Z1851" s="9"/>
      <c r="AA1851" s="10"/>
      <c r="AB1851" s="11"/>
      <c r="AC1851" s="6">
        <f>SUMIF(AD$253:AD$283,$D1851,AF$253:AF$283)</f>
        <v>0</v>
      </c>
      <c r="AD1851" s="9"/>
      <c r="AE1851" s="10"/>
      <c r="AF1851" s="11"/>
      <c r="AG1851" s="6">
        <f>SUMIF(AH$253:AH$283,$D1851,AJ$253:AJ$283)</f>
        <v>0</v>
      </c>
      <c r="AH1851" s="9"/>
      <c r="AI1851" s="10"/>
      <c r="AJ1851" s="11"/>
      <c r="AK1851" s="6">
        <f>SUMIF(AL$253:AL$283,$D1851,AN$253:AN$283)</f>
        <v>0</v>
      </c>
      <c r="AL1851" s="9"/>
      <c r="AM1851" s="10"/>
      <c r="AN1851" s="11"/>
      <c r="AO1851" s="6">
        <f>SUMIF(AP$253:AP$283,$D1851,AR$253:AR$283)</f>
        <v>0</v>
      </c>
      <c r="AP1851" s="9"/>
      <c r="AQ1851" s="10"/>
      <c r="AR1851" s="11"/>
      <c r="AS1851" s="6">
        <f>SUMIF(AT$253:AT$283,$D1851,AV$253:AV$283)</f>
        <v>0</v>
      </c>
      <c r="AT1851" s="9"/>
      <c r="AU1851" s="10"/>
      <c r="AV1851" s="11"/>
      <c r="AW1851" s="6">
        <f>SUMIF(AX$253:AX$283,$D1851,AZ$253:AZ$283)</f>
        <v>0</v>
      </c>
      <c r="AX1851" s="9"/>
      <c r="AY1851" s="10"/>
      <c r="AZ1851" s="11"/>
      <c r="BA1851" s="6">
        <f>SUMIF(BB$253:BB$283,$D1851,BD$253:BD$283)</f>
        <v>0</v>
      </c>
      <c r="BB1851" s="9"/>
      <c r="BC1851" s="10"/>
      <c r="BD1851" s="11"/>
      <c r="BE1851" s="6">
        <f>SUMIF(BF$253:BF$283,$D1851,BH$253:BH$283)</f>
        <v>0</v>
      </c>
      <c r="BF1851" s="9"/>
      <c r="BG1851" s="10"/>
      <c r="BH1851" s="11"/>
      <c r="BI1851" s="6">
        <f>SUMIF(BJ$253:BJ$283,$D1851,BL$253:BL$283)</f>
        <v>0</v>
      </c>
      <c r="BJ1851" s="9"/>
      <c r="BK1851" s="10"/>
      <c r="BL1851" s="11"/>
      <c r="BM1851" s="6">
        <f>SUMIF(BN$253:BN$283,$D1851,BP$253:BP$283)</f>
        <v>0</v>
      </c>
      <c r="BN1851" s="9"/>
      <c r="BO1851" s="10"/>
      <c r="BP1851" s="11"/>
      <c r="BQ1851" s="6">
        <f>SUMIF(BR$253:BR$283,$D1851,BT$253:BT$283)</f>
        <v>0</v>
      </c>
      <c r="BR1851" s="9"/>
      <c r="BS1851" s="10"/>
      <c r="BT1851" s="11"/>
      <c r="BU1851" s="6">
        <f>SUMIF(BV$253:BV$283,$D1851,BX$253:BX$283)</f>
        <v>0</v>
      </c>
      <c r="BV1851" s="9"/>
      <c r="BW1851" s="10"/>
      <c r="BX1851" s="11"/>
      <c r="BY1851" s="6">
        <f>SUMIF(BZ$253:BZ$283,$D1851,CB$253:CB$283)</f>
        <v>0</v>
      </c>
      <c r="BZ1851" s="9"/>
      <c r="CA1851" s="10"/>
      <c r="CB1851" s="11"/>
      <c r="CC1851" s="6">
        <f>SUMIF(CD$253:CD$283,$D1851,CF$253:CF$283)</f>
        <v>0</v>
      </c>
      <c r="CD1851" s="9"/>
      <c r="CE1851" s="10"/>
      <c r="CF1851" s="11"/>
      <c r="CG1851" s="6">
        <f>SUMIF(CH$253:CH$283,$D1851,CJ$253:CJ$283)</f>
        <v>0</v>
      </c>
      <c r="CH1851" s="9"/>
      <c r="CI1851" s="10"/>
      <c r="CJ1851" s="11"/>
      <c r="CK1851" s="6">
        <f>SUMIF(CL$253:CL$283,$D1851,CN$253:CN$283)</f>
        <v>0</v>
      </c>
      <c r="CL1851" s="9"/>
      <c r="CM1851" s="10"/>
      <c r="CN1851" s="11"/>
      <c r="CO1851" s="6">
        <f>SUMIF(CP$253:CP$283,$D1851,CR$253:CR$283)</f>
        <v>0</v>
      </c>
      <c r="CP1851" s="9"/>
      <c r="CQ1851" s="10"/>
      <c r="CR1851" s="11"/>
      <c r="CS1851" s="6">
        <f>SUMIF(CT$253:CT$283,$D1851,CV$253:CV$283)</f>
        <v>0</v>
      </c>
      <c r="CT1851" s="9"/>
      <c r="CU1851" s="10"/>
      <c r="CV1851" s="11"/>
      <c r="CW1851" s="6">
        <f>SUMIF(CX$253:CX$283,$D1851,CZ$253:CZ$283)</f>
        <v>0</v>
      </c>
      <c r="CX1851" s="9"/>
      <c r="CY1851" s="10"/>
      <c r="CZ1851" s="11"/>
      <c r="DA1851" s="6">
        <f>SUMIF(DB$253:DB$283,$D1851,DD$253:DD$283)</f>
        <v>0</v>
      </c>
      <c r="DB1851" s="9"/>
      <c r="DC1851" s="10"/>
      <c r="DD1851" s="11"/>
      <c r="DE1851" s="6">
        <f>SUMIF(DF$253:DF$283,$D1851,DH$253:DH$283)</f>
        <v>0</v>
      </c>
      <c r="DF1851" s="9"/>
      <c r="DG1851" s="10"/>
      <c r="DH1851" s="11"/>
      <c r="DI1851" s="6">
        <f>SUMIF(DJ$253:DJ$283,$D1851,DL$253:DL$283)</f>
        <v>0</v>
      </c>
      <c r="DJ1851" s="9"/>
      <c r="DK1851" s="10"/>
      <c r="DL1851" s="11"/>
      <c r="DM1851" s="6">
        <f>SUMIF(DN$253:DN$283,$D1851,DP$253:DP$283)</f>
        <v>0</v>
      </c>
      <c r="DN1851" s="9"/>
      <c r="DO1851" s="10"/>
      <c r="DP1851" s="11"/>
      <c r="DQ1851" s="6">
        <f>SUMIF(DR$253:DR$283,$D1851,DT$253:DT$283)</f>
        <v>0</v>
      </c>
      <c r="DR1851" s="9"/>
      <c r="DS1851" s="10"/>
      <c r="DT1851" s="11"/>
      <c r="DU1851" s="6">
        <f>SUMIF(DV$253:DV$283,$D1851,DX$253:DX$283)</f>
        <v>0</v>
      </c>
      <c r="DV1851" s="9"/>
      <c r="DW1851" s="10"/>
      <c r="DX1851" s="11"/>
      <c r="DY1851" s="6">
        <f>SUMIF(DZ$253:DZ$283,$D1851,EB$253:EB$283)</f>
        <v>0</v>
      </c>
      <c r="DZ1851" s="9"/>
      <c r="EA1851" s="10"/>
      <c r="EB1851" s="11"/>
      <c r="EC1851" s="6">
        <f>SUMIF(ED$253:ED$283,$D1851,EF$253:EF$283)</f>
        <v>0</v>
      </c>
      <c r="ED1851" s="9"/>
      <c r="EE1851" s="10"/>
      <c r="EF1851" s="11"/>
      <c r="EG1851" s="6">
        <f>SUMIF(EH$253:EH$283,$D1851,EJ$253:EJ$283)</f>
        <v>0</v>
      </c>
      <c r="EH1851" s="9"/>
      <c r="EI1851" s="10"/>
      <c r="EJ1851" s="11"/>
      <c r="EK1851" s="6">
        <f>SUMIF(EL$253:EL$283,$D1851,EN$253:EN$283)</f>
        <v>0</v>
      </c>
      <c r="EL1851" s="9"/>
      <c r="EM1851" s="10"/>
      <c r="EN1851" s="11"/>
      <c r="EO1851" s="6">
        <f>SUMIF(EP$253:EP$283,$D1851,ER$253:ER$283)</f>
        <v>0</v>
      </c>
      <c r="EP1851" s="9"/>
      <c r="EQ1851" s="10"/>
      <c r="ER1851" s="11"/>
      <c r="ES1851" s="6">
        <f>SUMIF(ET$253:ET$283,$D1851,EV$253:EV$283)</f>
        <v>0</v>
      </c>
      <c r="ET1851" s="9"/>
      <c r="EU1851" s="10"/>
      <c r="EV1851" s="11"/>
      <c r="EW1851" s="6">
        <f>SUMIF(EX$253:EX$283,$D1851,EZ$253:EZ$283)</f>
        <v>0</v>
      </c>
      <c r="EX1851" s="9"/>
      <c r="EY1851" s="10"/>
      <c r="EZ1851" s="11"/>
      <c r="FA1851" s="6">
        <f>SUMIF(FB$253:FB$283,$D1851,FD$253:FD$283)</f>
        <v>0</v>
      </c>
      <c r="FB1851" s="9"/>
      <c r="FC1851" s="10"/>
      <c r="FD1851" s="11"/>
      <c r="FE1851" s="6">
        <f>SUMIF(FF$253:FF$283,$D1851,FH$253:FH$283)</f>
        <v>0</v>
      </c>
      <c r="FF1851" s="9"/>
      <c r="FG1851" s="10"/>
      <c r="FH1851" s="11"/>
      <c r="FI1851" s="6">
        <f>SUMIF(FJ$253:FJ$283,$D1851,FL$253:FL$283)</f>
        <v>0</v>
      </c>
      <c r="FJ1851" s="9"/>
      <c r="FK1851" s="10"/>
      <c r="FL1851" s="11"/>
      <c r="FM1851" s="6">
        <f>SUMIF(FN$253:FN$283,$D1851,FP$253:FP$283)</f>
        <v>0</v>
      </c>
      <c r="FN1851" s="9"/>
      <c r="FO1851" s="10"/>
      <c r="FP1851" s="11"/>
      <c r="FQ1851" s="6">
        <f>SUMIF(FR$253:FR$283,$D1851,FT$253:FT$283)</f>
        <v>0</v>
      </c>
      <c r="FR1851" s="9"/>
      <c r="FS1851" s="10"/>
      <c r="FT1851" s="11"/>
      <c r="FU1851" s="6">
        <f>SUMIF(FV$253:FV$283,$D1851,FX$253:FX$283)</f>
        <v>0</v>
      </c>
      <c r="FV1851" s="9"/>
      <c r="FW1851" s="10"/>
      <c r="FX1851" s="11"/>
      <c r="FY1851" s="6">
        <f>SUMIF(FZ$253:FZ$283,$D1851,GB$253:GB$283)</f>
        <v>0</v>
      </c>
      <c r="FZ1851" s="9"/>
      <c r="GA1851" s="10"/>
      <c r="GB1851" s="11"/>
      <c r="GC1851" s="6">
        <f>SUMIF(GD$253:GD$283,$D1851,GF$253:GF$283)</f>
        <v>0</v>
      </c>
      <c r="GD1851" s="9"/>
      <c r="GE1851" s="10"/>
      <c r="GF1851" s="11"/>
      <c r="GG1851" s="6">
        <f>SUMIF(GH$253:GH$283,$D1851,GJ$253:GJ$283)</f>
        <v>0</v>
      </c>
      <c r="GH1851" s="9"/>
      <c r="GI1851" s="10"/>
      <c r="GJ1851" s="11"/>
      <c r="GK1851" s="6">
        <f>SUMIF(GL$253:GL$283,$D1851,GN$253:GN$283)</f>
        <v>0</v>
      </c>
      <c r="GL1851" s="9"/>
      <c r="GM1851" s="10"/>
      <c r="GN1851" s="11"/>
      <c r="GO1851" s="6">
        <f>SUMIF(GP$253:GP$283,$D1851,GR$253:GR$283)</f>
        <v>0</v>
      </c>
      <c r="GP1851" s="9"/>
      <c r="GQ1851" s="10"/>
      <c r="GR1851" s="11"/>
      <c r="GS1851" s="6">
        <f>SUMIF(GT$253:GT$283,$D1851,GV$253:GV$283)</f>
        <v>0</v>
      </c>
      <c r="GT1851" s="9"/>
      <c r="GU1851" s="10"/>
      <c r="GV1851" s="20"/>
      <c r="GW1851" s="19">
        <f t="shared" si="42"/>
        <v>0</v>
      </c>
      <c r="GX1851" s="472"/>
      <c r="GY1851" s="473"/>
    </row>
    <row r="1852" spans="1:207" ht="30.75" customHeight="1">
      <c r="A1852" s="244" t="s">
        <v>84</v>
      </c>
      <c r="B1852" s="536"/>
      <c r="C1852" s="264" t="s">
        <v>326</v>
      </c>
      <c r="D1852" s="268" t="s">
        <v>172</v>
      </c>
      <c r="E1852" s="206">
        <f>SUMIF(F$284:F$314,$D1852,H$284:H$314)</f>
        <v>0</v>
      </c>
      <c r="F1852" s="9"/>
      <c r="G1852" s="10"/>
      <c r="H1852" s="11"/>
      <c r="I1852" s="6">
        <f>SUMIF(J$284:J$314,$D1852,L$284:L$314)</f>
        <v>0</v>
      </c>
      <c r="J1852" s="9"/>
      <c r="K1852" s="10"/>
      <c r="L1852" s="11"/>
      <c r="M1852" s="6">
        <f>SUMIF(N$284:N$314,$D1852,P$284:P$314)</f>
        <v>0</v>
      </c>
      <c r="N1852" s="9"/>
      <c r="O1852" s="10"/>
      <c r="P1852" s="11"/>
      <c r="Q1852" s="6">
        <f>SUMIF(R$284:R$314,$D1852,T$284:T$314)</f>
        <v>0</v>
      </c>
      <c r="R1852" s="9"/>
      <c r="S1852" s="10"/>
      <c r="T1852" s="11"/>
      <c r="U1852" s="6">
        <f>SUMIF(V$284:V$314,$D1852,X$284:X$314)</f>
        <v>0</v>
      </c>
      <c r="V1852" s="9"/>
      <c r="W1852" s="10"/>
      <c r="X1852" s="11"/>
      <c r="Y1852" s="6">
        <f>SUMIF(Z$284:Z$314,$D1852,AB$284:AB$314)</f>
        <v>0</v>
      </c>
      <c r="Z1852" s="9"/>
      <c r="AA1852" s="10"/>
      <c r="AB1852" s="11"/>
      <c r="AC1852" s="6">
        <f>SUMIF(AD$284:AD$314,$D1852,AF$284:AF$314)</f>
        <v>0</v>
      </c>
      <c r="AD1852" s="9"/>
      <c r="AE1852" s="10"/>
      <c r="AF1852" s="11"/>
      <c r="AG1852" s="6">
        <f>SUMIF(AH$284:AH$314,$D1852,AJ$284:AJ$314)</f>
        <v>0</v>
      </c>
      <c r="AH1852" s="9"/>
      <c r="AI1852" s="10"/>
      <c r="AJ1852" s="11"/>
      <c r="AK1852" s="6">
        <f>SUMIF(AL$284:AL$314,$D1852,AN$284:AN$314)</f>
        <v>0</v>
      </c>
      <c r="AL1852" s="9"/>
      <c r="AM1852" s="10"/>
      <c r="AN1852" s="11"/>
      <c r="AO1852" s="6">
        <f>SUMIF(AP$284:AP$314,$D1852,AR$284:AR$314)</f>
        <v>0</v>
      </c>
      <c r="AP1852" s="9"/>
      <c r="AQ1852" s="10"/>
      <c r="AR1852" s="11"/>
      <c r="AS1852" s="6">
        <f>SUMIF(AT$284:AT$314,$D1852,AV$284:AV$314)</f>
        <v>0</v>
      </c>
      <c r="AT1852" s="9"/>
      <c r="AU1852" s="10"/>
      <c r="AV1852" s="11"/>
      <c r="AW1852" s="6">
        <f>SUMIF(AX$284:AX$314,$D1852,AZ$284:AZ$314)</f>
        <v>0</v>
      </c>
      <c r="AX1852" s="9"/>
      <c r="AY1852" s="10"/>
      <c r="AZ1852" s="11"/>
      <c r="BA1852" s="6">
        <f>SUMIF(BB$284:BB$314,$D1852,BD$284:BD$314)</f>
        <v>0</v>
      </c>
      <c r="BB1852" s="9"/>
      <c r="BC1852" s="10"/>
      <c r="BD1852" s="11"/>
      <c r="BE1852" s="6">
        <f>SUMIF(BF$284:BF$314,$D1852,BH$284:BH$314)</f>
        <v>0</v>
      </c>
      <c r="BF1852" s="9"/>
      <c r="BG1852" s="10"/>
      <c r="BH1852" s="11"/>
      <c r="BI1852" s="6">
        <f>SUMIF(BJ$284:BJ$314,$D1852,BL$284:BL$314)</f>
        <v>0</v>
      </c>
      <c r="BJ1852" s="9"/>
      <c r="BK1852" s="10"/>
      <c r="BL1852" s="11"/>
      <c r="BM1852" s="6">
        <f>SUMIF(BN$284:BN$314,$D1852,BP$284:BP$314)</f>
        <v>0</v>
      </c>
      <c r="BN1852" s="9"/>
      <c r="BO1852" s="10"/>
      <c r="BP1852" s="11"/>
      <c r="BQ1852" s="6">
        <f>SUMIF(BR$284:BR$314,$D1852,BT$284:BT$314)</f>
        <v>0</v>
      </c>
      <c r="BR1852" s="9"/>
      <c r="BS1852" s="10"/>
      <c r="BT1852" s="11"/>
      <c r="BU1852" s="6">
        <f>SUMIF(BV$284:BV$314,$D1852,BX$284:BX$314)</f>
        <v>0</v>
      </c>
      <c r="BV1852" s="9"/>
      <c r="BW1852" s="10"/>
      <c r="BX1852" s="11"/>
      <c r="BY1852" s="6">
        <f>SUMIF(BZ$284:BZ$314,$D1852,CB$284:CB$314)</f>
        <v>0</v>
      </c>
      <c r="BZ1852" s="9"/>
      <c r="CA1852" s="10"/>
      <c r="CB1852" s="11"/>
      <c r="CC1852" s="6">
        <f>SUMIF(CD$284:CD$314,$D1852,CF$284:CF$314)</f>
        <v>0</v>
      </c>
      <c r="CD1852" s="9"/>
      <c r="CE1852" s="10"/>
      <c r="CF1852" s="11"/>
      <c r="CG1852" s="6">
        <f>SUMIF(CH$284:CH$314,$D1852,CJ$284:CJ$314)</f>
        <v>0</v>
      </c>
      <c r="CH1852" s="9"/>
      <c r="CI1852" s="10"/>
      <c r="CJ1852" s="11"/>
      <c r="CK1852" s="6">
        <f>SUMIF(CL$284:CL$314,$D1852,CN$284:CN$314)</f>
        <v>0</v>
      </c>
      <c r="CL1852" s="9"/>
      <c r="CM1852" s="10"/>
      <c r="CN1852" s="11"/>
      <c r="CO1852" s="6">
        <f>SUMIF(CP$284:CP$314,$D1852,CR$284:CR$314)</f>
        <v>0</v>
      </c>
      <c r="CP1852" s="9"/>
      <c r="CQ1852" s="10"/>
      <c r="CR1852" s="11"/>
      <c r="CS1852" s="6">
        <f>SUMIF(CT$284:CT$314,$D1852,CV$284:CV$314)</f>
        <v>0</v>
      </c>
      <c r="CT1852" s="9"/>
      <c r="CU1852" s="10"/>
      <c r="CV1852" s="11"/>
      <c r="CW1852" s="6">
        <f>SUMIF(CX$284:CX$314,$D1852,CZ$284:CZ$314)</f>
        <v>0</v>
      </c>
      <c r="CX1852" s="9"/>
      <c r="CY1852" s="10"/>
      <c r="CZ1852" s="11"/>
      <c r="DA1852" s="6">
        <f>SUMIF(DB$284:DB$314,$D1852,DD$284:DD$314)</f>
        <v>0</v>
      </c>
      <c r="DB1852" s="9"/>
      <c r="DC1852" s="10"/>
      <c r="DD1852" s="11"/>
      <c r="DE1852" s="6">
        <f>SUMIF(DF$284:DF$314,$D1852,DH$284:DH$314)</f>
        <v>0</v>
      </c>
      <c r="DF1852" s="9"/>
      <c r="DG1852" s="10"/>
      <c r="DH1852" s="11"/>
      <c r="DI1852" s="6">
        <f>SUMIF(DJ$284:DJ$314,$D1852,DL$284:DL$314)</f>
        <v>0</v>
      </c>
      <c r="DJ1852" s="9"/>
      <c r="DK1852" s="10"/>
      <c r="DL1852" s="11"/>
      <c r="DM1852" s="6">
        <f>SUMIF(DN$284:DN$314,$D1852,DP$284:DP$314)</f>
        <v>0</v>
      </c>
      <c r="DN1852" s="9"/>
      <c r="DO1852" s="10"/>
      <c r="DP1852" s="11"/>
      <c r="DQ1852" s="6">
        <f>SUMIF(DR$284:DR$314,$D1852,DT$284:DT$314)</f>
        <v>0</v>
      </c>
      <c r="DR1852" s="9"/>
      <c r="DS1852" s="10"/>
      <c r="DT1852" s="11"/>
      <c r="DU1852" s="6">
        <f>SUMIF(DV$284:DV$314,$D1852,DX$284:DX$314)</f>
        <v>0</v>
      </c>
      <c r="DV1852" s="9"/>
      <c r="DW1852" s="10"/>
      <c r="DX1852" s="11"/>
      <c r="DY1852" s="6">
        <f>SUMIF(DZ$284:DZ$314,$D1852,EB$284:EB$314)</f>
        <v>0</v>
      </c>
      <c r="DZ1852" s="9"/>
      <c r="EA1852" s="10"/>
      <c r="EB1852" s="11"/>
      <c r="EC1852" s="6">
        <f>SUMIF(ED$284:ED$314,$D1852,EF$284:EF$314)</f>
        <v>0</v>
      </c>
      <c r="ED1852" s="9"/>
      <c r="EE1852" s="10"/>
      <c r="EF1852" s="11"/>
      <c r="EG1852" s="6">
        <f>SUMIF(EH$284:EH$314,$D1852,EJ$284:EJ$314)</f>
        <v>0</v>
      </c>
      <c r="EH1852" s="9"/>
      <c r="EI1852" s="10"/>
      <c r="EJ1852" s="11"/>
      <c r="EK1852" s="6">
        <f>SUMIF(EL$284:EL$314,$D1852,EN$284:EN$314)</f>
        <v>0</v>
      </c>
      <c r="EL1852" s="9"/>
      <c r="EM1852" s="10"/>
      <c r="EN1852" s="11"/>
      <c r="EO1852" s="6">
        <f>SUMIF(EP$284:EP$314,$D1852,ER$284:ER$314)</f>
        <v>0</v>
      </c>
      <c r="EP1852" s="9"/>
      <c r="EQ1852" s="10"/>
      <c r="ER1852" s="11"/>
      <c r="ES1852" s="6">
        <f>SUMIF(ET$284:ET$314,$D1852,EV$284:EV$314)</f>
        <v>0</v>
      </c>
      <c r="ET1852" s="9"/>
      <c r="EU1852" s="10"/>
      <c r="EV1852" s="11"/>
      <c r="EW1852" s="6">
        <f>SUMIF(EX$284:EX$314,$D1852,EZ$284:EZ$314)</f>
        <v>0</v>
      </c>
      <c r="EX1852" s="9"/>
      <c r="EY1852" s="10"/>
      <c r="EZ1852" s="11"/>
      <c r="FA1852" s="6">
        <f>SUMIF(FB$284:FB$314,$D1852,FD$284:FD$314)</f>
        <v>0</v>
      </c>
      <c r="FB1852" s="9"/>
      <c r="FC1852" s="10"/>
      <c r="FD1852" s="11"/>
      <c r="FE1852" s="6">
        <f>SUMIF(FF$284:FF$314,$D1852,FH$284:FH$314)</f>
        <v>0</v>
      </c>
      <c r="FF1852" s="9"/>
      <c r="FG1852" s="10"/>
      <c r="FH1852" s="11"/>
      <c r="FI1852" s="6">
        <f>SUMIF(FJ$284:FJ$314,$D1852,FL$284:FL$314)</f>
        <v>0</v>
      </c>
      <c r="FJ1852" s="9"/>
      <c r="FK1852" s="10"/>
      <c r="FL1852" s="11"/>
      <c r="FM1852" s="6">
        <f>SUMIF(FN$284:FN$314,$D1852,FP$284:FP$314)</f>
        <v>0</v>
      </c>
      <c r="FN1852" s="9"/>
      <c r="FO1852" s="10"/>
      <c r="FP1852" s="11"/>
      <c r="FQ1852" s="6">
        <f>SUMIF(FR$284:FR$314,$D1852,FT$284:FT$314)</f>
        <v>0</v>
      </c>
      <c r="FR1852" s="9"/>
      <c r="FS1852" s="10"/>
      <c r="FT1852" s="11"/>
      <c r="FU1852" s="6">
        <f>SUMIF(FV$284:FV$314,$D1852,FX$284:FX$314)</f>
        <v>0</v>
      </c>
      <c r="FV1852" s="9"/>
      <c r="FW1852" s="10"/>
      <c r="FX1852" s="11"/>
      <c r="FY1852" s="6">
        <f>SUMIF(FZ$284:FZ$314,$D1852,GB$284:GB$314)</f>
        <v>0</v>
      </c>
      <c r="FZ1852" s="9"/>
      <c r="GA1852" s="10"/>
      <c r="GB1852" s="11"/>
      <c r="GC1852" s="6">
        <f>SUMIF(GD$284:GD$314,$D1852,GF$284:GF$314)</f>
        <v>0</v>
      </c>
      <c r="GD1852" s="9"/>
      <c r="GE1852" s="10"/>
      <c r="GF1852" s="11"/>
      <c r="GG1852" s="6">
        <f>SUMIF(GH$284:GH$314,$D1852,GJ$284:GJ$314)</f>
        <v>0</v>
      </c>
      <c r="GH1852" s="9"/>
      <c r="GI1852" s="10"/>
      <c r="GJ1852" s="11"/>
      <c r="GK1852" s="6">
        <f>SUMIF(GL$284:GL$314,$D1852,GN$284:GN$314)</f>
        <v>0</v>
      </c>
      <c r="GL1852" s="9"/>
      <c r="GM1852" s="10"/>
      <c r="GN1852" s="11"/>
      <c r="GO1852" s="6">
        <f>SUMIF(GP$284:GP$314,$D1852,GR$284:GR$314)</f>
        <v>0</v>
      </c>
      <c r="GP1852" s="9"/>
      <c r="GQ1852" s="10"/>
      <c r="GR1852" s="11"/>
      <c r="GS1852" s="6">
        <f>SUMIF(GT$284:GT$314,$D1852,GV$284:GV$314)</f>
        <v>0</v>
      </c>
      <c r="GT1852" s="9"/>
      <c r="GU1852" s="10"/>
      <c r="GV1852" s="20"/>
      <c r="GW1852" s="19">
        <f t="shared" si="42"/>
        <v>0</v>
      </c>
      <c r="GX1852" s="472"/>
      <c r="GY1852" s="473"/>
    </row>
    <row r="1853" spans="1:207" ht="30.75" customHeight="1">
      <c r="A1853" s="244" t="s">
        <v>85</v>
      </c>
      <c r="B1853" s="536"/>
      <c r="C1853" s="264" t="s">
        <v>326</v>
      </c>
      <c r="D1853" s="268" t="s">
        <v>172</v>
      </c>
      <c r="E1853" s="207">
        <f>SUMIF(F$315:F$345,$D1853,H$315:H$345)</f>
        <v>0</v>
      </c>
      <c r="F1853" s="12"/>
      <c r="G1853" s="13"/>
      <c r="H1853" s="14"/>
      <c r="I1853" s="6">
        <f>SUMIF(J$315:J$345,$D1853,L$315:L$345)</f>
        <v>0</v>
      </c>
      <c r="J1853" s="12"/>
      <c r="K1853" s="13"/>
      <c r="L1853" s="14"/>
      <c r="M1853" s="7">
        <f>SUMIF(N$315:N$345,$D1853,P$315:P$345)</f>
        <v>0</v>
      </c>
      <c r="N1853" s="12"/>
      <c r="O1853" s="13"/>
      <c r="P1853" s="14"/>
      <c r="Q1853" s="6">
        <f>SUMIF(R$315:R$345,$D1853,T$315:T$345)</f>
        <v>0</v>
      </c>
      <c r="R1853" s="12"/>
      <c r="S1853" s="13"/>
      <c r="T1853" s="14"/>
      <c r="U1853" s="7">
        <f>SUMIF(V$315:V$345,$D1853,X$315:X$345)</f>
        <v>0</v>
      </c>
      <c r="V1853" s="12"/>
      <c r="W1853" s="13"/>
      <c r="X1853" s="14"/>
      <c r="Y1853" s="6">
        <f>SUMIF(Z$315:Z$345,$D1853,AB$315:AB$345)</f>
        <v>0</v>
      </c>
      <c r="Z1853" s="12"/>
      <c r="AA1853" s="13"/>
      <c r="AB1853" s="14"/>
      <c r="AC1853" s="7">
        <f>SUMIF(AD$315:AD$345,$D1853,AF$315:AF$345)</f>
        <v>0</v>
      </c>
      <c r="AD1853" s="12"/>
      <c r="AE1853" s="13"/>
      <c r="AF1853" s="14"/>
      <c r="AG1853" s="7">
        <f>SUMIF(AH$315:AH$345,$D1853,AJ$315:AJ$345)</f>
        <v>0</v>
      </c>
      <c r="AH1853" s="12"/>
      <c r="AI1853" s="13"/>
      <c r="AJ1853" s="14"/>
      <c r="AK1853" s="7">
        <f>SUMIF(AL$315:AL$345,$D1853,AN$315:AN$345)</f>
        <v>0</v>
      </c>
      <c r="AL1853" s="12"/>
      <c r="AM1853" s="13"/>
      <c r="AN1853" s="14"/>
      <c r="AO1853" s="7">
        <f>SUMIF(AP$315:AP$345,$D1853,AR$315:AR$345)</f>
        <v>0</v>
      </c>
      <c r="AP1853" s="12"/>
      <c r="AQ1853" s="13"/>
      <c r="AR1853" s="14"/>
      <c r="AS1853" s="7">
        <f>SUMIF(AT$315:AT$345,$D1853,AV$315:AV$345)</f>
        <v>0</v>
      </c>
      <c r="AT1853" s="12"/>
      <c r="AU1853" s="13"/>
      <c r="AV1853" s="14"/>
      <c r="AW1853" s="7">
        <f>SUMIF(AX$315:AX$345,$D1853,AZ$315:AZ$345)</f>
        <v>0</v>
      </c>
      <c r="AX1853" s="12"/>
      <c r="AY1853" s="13"/>
      <c r="AZ1853" s="14"/>
      <c r="BA1853" s="7">
        <f>SUMIF(BB$315:BB$345,$D1853,BD$315:BD$345)</f>
        <v>0</v>
      </c>
      <c r="BB1853" s="12"/>
      <c r="BC1853" s="13"/>
      <c r="BD1853" s="14"/>
      <c r="BE1853" s="7">
        <f>SUMIF(BF$315:BF$345,$D1853,BH$315:BH$345)</f>
        <v>0</v>
      </c>
      <c r="BF1853" s="12"/>
      <c r="BG1853" s="13"/>
      <c r="BH1853" s="14"/>
      <c r="BI1853" s="7">
        <f>SUMIF(BJ$315:BJ$345,$D1853,BL$315:BL$345)</f>
        <v>0</v>
      </c>
      <c r="BJ1853" s="12"/>
      <c r="BK1853" s="13"/>
      <c r="BL1853" s="14"/>
      <c r="BM1853" s="7">
        <f>SUMIF(BN$315:BN$345,$D1853,BP$315:BP$345)</f>
        <v>0</v>
      </c>
      <c r="BN1853" s="12"/>
      <c r="BO1853" s="13"/>
      <c r="BP1853" s="14"/>
      <c r="BQ1853" s="7">
        <f>SUMIF(BR$315:BR$345,$D1853,BT$315:BT$345)</f>
        <v>0</v>
      </c>
      <c r="BR1853" s="12"/>
      <c r="BS1853" s="13"/>
      <c r="BT1853" s="14"/>
      <c r="BU1853" s="7">
        <f>SUMIF(BV$315:BV$345,$D1853,BX$315:BX$345)</f>
        <v>0</v>
      </c>
      <c r="BV1853" s="12"/>
      <c r="BW1853" s="13"/>
      <c r="BX1853" s="14"/>
      <c r="BY1853" s="7">
        <f>SUMIF(BZ$315:BZ$345,$D1853,CB$315:CB$345)</f>
        <v>0</v>
      </c>
      <c r="BZ1853" s="12"/>
      <c r="CA1853" s="13"/>
      <c r="CB1853" s="14"/>
      <c r="CC1853" s="7">
        <f>SUMIF(CD$315:CD$345,$D1853,CF$315:CF$345)</f>
        <v>0</v>
      </c>
      <c r="CD1853" s="12"/>
      <c r="CE1853" s="13"/>
      <c r="CF1853" s="14"/>
      <c r="CG1853" s="7">
        <f>SUMIF(CH$315:CH$345,$D1853,CJ$315:CJ$345)</f>
        <v>0</v>
      </c>
      <c r="CH1853" s="12"/>
      <c r="CI1853" s="13"/>
      <c r="CJ1853" s="14"/>
      <c r="CK1853" s="7">
        <f>SUMIF(CL$315:CL$345,$D1853,CN$315:CN$345)</f>
        <v>0</v>
      </c>
      <c r="CL1853" s="12"/>
      <c r="CM1853" s="13"/>
      <c r="CN1853" s="14"/>
      <c r="CO1853" s="7">
        <f>SUMIF(CP$315:CP$345,$D1853,CR$315:CR$345)</f>
        <v>0</v>
      </c>
      <c r="CP1853" s="12"/>
      <c r="CQ1853" s="13"/>
      <c r="CR1853" s="14"/>
      <c r="CS1853" s="7">
        <f>SUMIF(CT$315:CT$345,$D1853,CV$315:CV$345)</f>
        <v>0</v>
      </c>
      <c r="CT1853" s="12"/>
      <c r="CU1853" s="13"/>
      <c r="CV1853" s="14"/>
      <c r="CW1853" s="7">
        <f>SUMIF(CX$315:CX$345,$D1853,CZ$315:CZ$345)</f>
        <v>0</v>
      </c>
      <c r="CX1853" s="12"/>
      <c r="CY1853" s="13"/>
      <c r="CZ1853" s="14"/>
      <c r="DA1853" s="7">
        <f>SUMIF(DB$315:DB$345,$D1853,DD$315:DD$345)</f>
        <v>0</v>
      </c>
      <c r="DB1853" s="12"/>
      <c r="DC1853" s="13"/>
      <c r="DD1853" s="14"/>
      <c r="DE1853" s="7">
        <f>SUMIF(DF$315:DF$345,$D1853,DH$315:DH$345)</f>
        <v>0</v>
      </c>
      <c r="DF1853" s="12"/>
      <c r="DG1853" s="13"/>
      <c r="DH1853" s="14"/>
      <c r="DI1853" s="7">
        <f>SUMIF(DJ$315:DJ$345,$D1853,DL$315:DL$345)</f>
        <v>0</v>
      </c>
      <c r="DJ1853" s="12"/>
      <c r="DK1853" s="13"/>
      <c r="DL1853" s="14"/>
      <c r="DM1853" s="7">
        <f>SUMIF(DN$315:DN$345,$D1853,DP$315:DP$345)</f>
        <v>0</v>
      </c>
      <c r="DN1853" s="12"/>
      <c r="DO1853" s="13"/>
      <c r="DP1853" s="14"/>
      <c r="DQ1853" s="7">
        <f>SUMIF(DR$315:DR$345,$D1853,DT$315:DT$345)</f>
        <v>0</v>
      </c>
      <c r="DR1853" s="12"/>
      <c r="DS1853" s="13"/>
      <c r="DT1853" s="14"/>
      <c r="DU1853" s="7">
        <f>SUMIF(DV$315:DV$345,$D1853,DX$315:DX$345)</f>
        <v>0</v>
      </c>
      <c r="DV1853" s="12"/>
      <c r="DW1853" s="13"/>
      <c r="DX1853" s="14"/>
      <c r="DY1853" s="7">
        <f>SUMIF(DZ$315:DZ$345,$D1853,EB$315:EB$345)</f>
        <v>0</v>
      </c>
      <c r="DZ1853" s="12"/>
      <c r="EA1853" s="13"/>
      <c r="EB1853" s="14"/>
      <c r="EC1853" s="7">
        <f>SUMIF(ED$315:ED$345,$D1853,EF$315:EF$345)</f>
        <v>0</v>
      </c>
      <c r="ED1853" s="12"/>
      <c r="EE1853" s="13"/>
      <c r="EF1853" s="14"/>
      <c r="EG1853" s="7">
        <f>SUMIF(EH$315:EH$345,$D1853,EJ$315:EJ$345)</f>
        <v>0</v>
      </c>
      <c r="EH1853" s="12"/>
      <c r="EI1853" s="13"/>
      <c r="EJ1853" s="14"/>
      <c r="EK1853" s="7">
        <f>SUMIF(EL$315:EL$345,$D1853,EN$315:EN$345)</f>
        <v>0</v>
      </c>
      <c r="EL1853" s="12"/>
      <c r="EM1853" s="13"/>
      <c r="EN1853" s="14"/>
      <c r="EO1853" s="7">
        <f>SUMIF(EP$315:EP$345,$D1853,ER$315:ER$345)</f>
        <v>0</v>
      </c>
      <c r="EP1853" s="12"/>
      <c r="EQ1853" s="13"/>
      <c r="ER1853" s="14"/>
      <c r="ES1853" s="7">
        <f>SUMIF(ET$315:ET$345,$D1853,EV$315:EV$345)</f>
        <v>0</v>
      </c>
      <c r="ET1853" s="12"/>
      <c r="EU1853" s="13"/>
      <c r="EV1853" s="14"/>
      <c r="EW1853" s="7">
        <f>SUMIF(EX$315:EX$345,$D1853,EZ$315:EZ$345)</f>
        <v>0</v>
      </c>
      <c r="EX1853" s="12"/>
      <c r="EY1853" s="13"/>
      <c r="EZ1853" s="14"/>
      <c r="FA1853" s="7">
        <f>SUMIF(FB$315:FB$345,$D1853,FD$315:FD$345)</f>
        <v>0</v>
      </c>
      <c r="FB1853" s="12"/>
      <c r="FC1853" s="13"/>
      <c r="FD1853" s="14"/>
      <c r="FE1853" s="7">
        <f>SUMIF(FF$315:FF$345,$D1853,FH$315:FH$345)</f>
        <v>0</v>
      </c>
      <c r="FF1853" s="12"/>
      <c r="FG1853" s="13"/>
      <c r="FH1853" s="14"/>
      <c r="FI1853" s="7">
        <f>SUMIF(FJ$315:FJ$345,$D1853,FL$315:FL$345)</f>
        <v>0</v>
      </c>
      <c r="FJ1853" s="12"/>
      <c r="FK1853" s="13"/>
      <c r="FL1853" s="14"/>
      <c r="FM1853" s="7">
        <f>SUMIF(FN$315:FN$345,$D1853,FP$315:FP$345)</f>
        <v>0</v>
      </c>
      <c r="FN1853" s="12"/>
      <c r="FO1853" s="13"/>
      <c r="FP1853" s="14"/>
      <c r="FQ1853" s="7">
        <f>SUMIF(FR$315:FR$345,$D1853,FT$315:FT$345)</f>
        <v>0</v>
      </c>
      <c r="FR1853" s="12"/>
      <c r="FS1853" s="13"/>
      <c r="FT1853" s="14"/>
      <c r="FU1853" s="7">
        <f>SUMIF(FV$315:FV$345,$D1853,FX$315:FX$345)</f>
        <v>0</v>
      </c>
      <c r="FV1853" s="12"/>
      <c r="FW1853" s="13"/>
      <c r="FX1853" s="14"/>
      <c r="FY1853" s="7">
        <f>SUMIF(FZ$315:FZ$345,$D1853,GB$315:GB$345)</f>
        <v>0</v>
      </c>
      <c r="FZ1853" s="12"/>
      <c r="GA1853" s="13"/>
      <c r="GB1853" s="14"/>
      <c r="GC1853" s="7">
        <f>SUMIF(GD$315:GD$345,$D1853,GF$315:GF$345)</f>
        <v>0</v>
      </c>
      <c r="GD1853" s="12"/>
      <c r="GE1853" s="13"/>
      <c r="GF1853" s="14"/>
      <c r="GG1853" s="7">
        <f>SUMIF(GH$315:GH$345,$D1853,GJ$315:GJ$345)</f>
        <v>0</v>
      </c>
      <c r="GH1853" s="12"/>
      <c r="GI1853" s="13"/>
      <c r="GJ1853" s="14"/>
      <c r="GK1853" s="7">
        <f>SUMIF(GL$315:GL$345,$D1853,GN$315:GN$345)</f>
        <v>0</v>
      </c>
      <c r="GL1853" s="12"/>
      <c r="GM1853" s="13"/>
      <c r="GN1853" s="14"/>
      <c r="GO1853" s="7">
        <f>SUMIF(GP$315:GP$345,$D1853,GR$315:GR$345)</f>
        <v>0</v>
      </c>
      <c r="GP1853" s="12"/>
      <c r="GQ1853" s="13"/>
      <c r="GR1853" s="14"/>
      <c r="GS1853" s="7">
        <f>SUMIF(GT$315:GT$345,$D1853,GV$315:GV$345)</f>
        <v>0</v>
      </c>
      <c r="GT1853" s="12"/>
      <c r="GU1853" s="13"/>
      <c r="GV1853" s="21"/>
      <c r="GW1853" s="19">
        <f t="shared" si="42"/>
        <v>0</v>
      </c>
      <c r="GX1853" s="472"/>
      <c r="GY1853" s="473"/>
    </row>
    <row r="1854" spans="1:207" ht="30.75" customHeight="1" thickBot="1">
      <c r="A1854" s="244" t="s">
        <v>86</v>
      </c>
      <c r="B1854" s="537"/>
      <c r="C1854" s="266" t="s">
        <v>326</v>
      </c>
      <c r="D1854" s="269" t="s">
        <v>172</v>
      </c>
      <c r="E1854" s="206">
        <f>SUMIF(F$346:F$376,$D1854,H$346:H$376)</f>
        <v>0</v>
      </c>
      <c r="F1854" s="15"/>
      <c r="G1854" s="16"/>
      <c r="H1854" s="16"/>
      <c r="I1854" s="6">
        <f>SUMIF(J$346:J$376,$D1854,L$346:L$376)</f>
        <v>0</v>
      </c>
      <c r="J1854" s="15"/>
      <c r="K1854" s="16"/>
      <c r="L1854" s="16"/>
      <c r="M1854" s="8">
        <f>SUMIF(N$346:N$376,$D1854,P$346:P$376)</f>
        <v>0</v>
      </c>
      <c r="N1854" s="15"/>
      <c r="O1854" s="16"/>
      <c r="P1854" s="16"/>
      <c r="Q1854" s="6">
        <f>SUMIF(R$346:R$376,$D1854,T$346:T$376)</f>
        <v>0</v>
      </c>
      <c r="R1854" s="15"/>
      <c r="S1854" s="16"/>
      <c r="T1854" s="16"/>
      <c r="U1854" s="8">
        <f>SUMIF(V$346:V$376,$D1854,X$346:X$376)</f>
        <v>0</v>
      </c>
      <c r="V1854" s="15"/>
      <c r="W1854" s="16"/>
      <c r="X1854" s="16"/>
      <c r="Y1854" s="6">
        <f>SUMIF(Z$346:Z$376,$D1854,AB$346:AB$376)</f>
        <v>0</v>
      </c>
      <c r="Z1854" s="15"/>
      <c r="AA1854" s="16"/>
      <c r="AB1854" s="16"/>
      <c r="AC1854" s="8">
        <f>SUMIF(AD$346:AD$376,$D1854,AF$346:AF$376)</f>
        <v>0</v>
      </c>
      <c r="AD1854" s="15"/>
      <c r="AE1854" s="16"/>
      <c r="AF1854" s="16"/>
      <c r="AG1854" s="8">
        <f>SUMIF(AH$346:AH$376,$D1854,AJ$346:AJ$376)</f>
        <v>0</v>
      </c>
      <c r="AH1854" s="15"/>
      <c r="AI1854" s="16"/>
      <c r="AJ1854" s="16"/>
      <c r="AK1854" s="8">
        <f>SUMIF(AL$346:AL$376,$D1854,AN$346:AN$376)</f>
        <v>0</v>
      </c>
      <c r="AL1854" s="15"/>
      <c r="AM1854" s="16"/>
      <c r="AN1854" s="16"/>
      <c r="AO1854" s="8">
        <f>SUMIF(AP$346:AP$376,$D1854,AR$346:AR$376)</f>
        <v>0</v>
      </c>
      <c r="AP1854" s="15"/>
      <c r="AQ1854" s="16"/>
      <c r="AR1854" s="16"/>
      <c r="AS1854" s="8">
        <f>SUMIF(AT$346:AT$376,$D1854,AV$346:AV$376)</f>
        <v>0</v>
      </c>
      <c r="AT1854" s="15"/>
      <c r="AU1854" s="16"/>
      <c r="AV1854" s="16"/>
      <c r="AW1854" s="8">
        <f>SUMIF(AX$346:AX$376,$D1854,AZ$346:AZ$376)</f>
        <v>0</v>
      </c>
      <c r="AX1854" s="15"/>
      <c r="AY1854" s="16"/>
      <c r="AZ1854" s="16"/>
      <c r="BA1854" s="8">
        <f>SUMIF(BB$346:BB$376,$D1854,BD$346:BD$376)</f>
        <v>0</v>
      </c>
      <c r="BB1854" s="15"/>
      <c r="BC1854" s="16"/>
      <c r="BD1854" s="16"/>
      <c r="BE1854" s="8">
        <f>SUMIF(BF$346:BF$376,$D1854,BH$346:BH$376)</f>
        <v>0</v>
      </c>
      <c r="BF1854" s="15"/>
      <c r="BG1854" s="16"/>
      <c r="BH1854" s="16"/>
      <c r="BI1854" s="8">
        <f>SUMIF(BJ$346:BJ$376,$D1854,BL$346:BL$376)</f>
        <v>0</v>
      </c>
      <c r="BJ1854" s="15"/>
      <c r="BK1854" s="16"/>
      <c r="BL1854" s="16"/>
      <c r="BM1854" s="8">
        <f>SUMIF(BN$346:BN$376,$D1854,BP$346:BP$376)</f>
        <v>0</v>
      </c>
      <c r="BN1854" s="15"/>
      <c r="BO1854" s="16"/>
      <c r="BP1854" s="16"/>
      <c r="BQ1854" s="8">
        <f>SUMIF(BR$346:BR$376,$D1854,BT$346:BT$376)</f>
        <v>0</v>
      </c>
      <c r="BR1854" s="15"/>
      <c r="BS1854" s="16"/>
      <c r="BT1854" s="16"/>
      <c r="BU1854" s="8">
        <f>SUMIF(BV$346:BV$376,$D1854,BX$346:BX$376)</f>
        <v>0</v>
      </c>
      <c r="BV1854" s="15"/>
      <c r="BW1854" s="16"/>
      <c r="BX1854" s="16"/>
      <c r="BY1854" s="8">
        <f>SUMIF(BZ$346:BZ$376,$D1854,CB$346:CB$376)</f>
        <v>0</v>
      </c>
      <c r="BZ1854" s="15"/>
      <c r="CA1854" s="16"/>
      <c r="CB1854" s="16"/>
      <c r="CC1854" s="8">
        <f>SUMIF(CD$346:CD$376,$D1854,CF$346:CF$376)</f>
        <v>0</v>
      </c>
      <c r="CD1854" s="15"/>
      <c r="CE1854" s="16"/>
      <c r="CF1854" s="16"/>
      <c r="CG1854" s="8">
        <f>SUMIF(CH$346:CH$376,$D1854,CJ$346:CJ$376)</f>
        <v>0</v>
      </c>
      <c r="CH1854" s="15"/>
      <c r="CI1854" s="16"/>
      <c r="CJ1854" s="16"/>
      <c r="CK1854" s="8">
        <f>SUMIF(CL$346:CL$376,$D1854,CN$346:CN$376)</f>
        <v>0</v>
      </c>
      <c r="CL1854" s="15"/>
      <c r="CM1854" s="16"/>
      <c r="CN1854" s="16"/>
      <c r="CO1854" s="8">
        <f>SUMIF(CP$346:CP$376,$D1854,CR$346:CR$376)</f>
        <v>0</v>
      </c>
      <c r="CP1854" s="15"/>
      <c r="CQ1854" s="16"/>
      <c r="CR1854" s="16"/>
      <c r="CS1854" s="8">
        <f>SUMIF(CT$346:CT$376,$D1854,CV$346:CV$376)</f>
        <v>0</v>
      </c>
      <c r="CT1854" s="15"/>
      <c r="CU1854" s="16"/>
      <c r="CV1854" s="16"/>
      <c r="CW1854" s="8">
        <f>SUMIF(CX$346:CX$376,$D1854,CZ$346:CZ$376)</f>
        <v>0</v>
      </c>
      <c r="CX1854" s="15"/>
      <c r="CY1854" s="16"/>
      <c r="CZ1854" s="16"/>
      <c r="DA1854" s="8">
        <f>SUMIF(DB$346:DB$376,$D1854,DD$346:DD$376)</f>
        <v>0</v>
      </c>
      <c r="DB1854" s="15"/>
      <c r="DC1854" s="16"/>
      <c r="DD1854" s="16"/>
      <c r="DE1854" s="8">
        <f>SUMIF(DF$346:DF$376,$D1854,DH$346:DH$376)</f>
        <v>0</v>
      </c>
      <c r="DF1854" s="15"/>
      <c r="DG1854" s="16"/>
      <c r="DH1854" s="16"/>
      <c r="DI1854" s="8">
        <f>SUMIF(DJ$346:DJ$376,$D1854,DL$346:DL$376)</f>
        <v>0</v>
      </c>
      <c r="DJ1854" s="15"/>
      <c r="DK1854" s="16"/>
      <c r="DL1854" s="16"/>
      <c r="DM1854" s="8">
        <f>SUMIF(DN$346:DN$376,$D1854,DP$346:DP$376)</f>
        <v>0</v>
      </c>
      <c r="DN1854" s="15"/>
      <c r="DO1854" s="16"/>
      <c r="DP1854" s="16"/>
      <c r="DQ1854" s="8">
        <f>SUMIF(DR$346:DR$376,$D1854,DT$346:DT$376)</f>
        <v>0</v>
      </c>
      <c r="DR1854" s="15"/>
      <c r="DS1854" s="16"/>
      <c r="DT1854" s="16"/>
      <c r="DU1854" s="8">
        <f>SUMIF(DV$346:DV$376,$D1854,DX$346:DX$376)</f>
        <v>0</v>
      </c>
      <c r="DV1854" s="15"/>
      <c r="DW1854" s="16"/>
      <c r="DX1854" s="16"/>
      <c r="DY1854" s="8">
        <f>SUMIF(DZ$346:DZ$376,$D1854,EB$346:EB$376)</f>
        <v>0</v>
      </c>
      <c r="DZ1854" s="15"/>
      <c r="EA1854" s="16"/>
      <c r="EB1854" s="16"/>
      <c r="EC1854" s="8">
        <f>SUMIF(ED$346:ED$376,$D1854,EF$346:EF$376)</f>
        <v>0</v>
      </c>
      <c r="ED1854" s="15"/>
      <c r="EE1854" s="16"/>
      <c r="EF1854" s="16"/>
      <c r="EG1854" s="8">
        <f>SUMIF(EH$346:EH$376,$D1854,EJ$346:EJ$376)</f>
        <v>0</v>
      </c>
      <c r="EH1854" s="15"/>
      <c r="EI1854" s="16"/>
      <c r="EJ1854" s="16"/>
      <c r="EK1854" s="8">
        <f>SUMIF(EL$346:EL$376,$D1854,EN$346:EN$376)</f>
        <v>0</v>
      </c>
      <c r="EL1854" s="15"/>
      <c r="EM1854" s="16"/>
      <c r="EN1854" s="16"/>
      <c r="EO1854" s="8">
        <f>SUMIF(EP$346:EP$376,$D1854,ER$346:ER$376)</f>
        <v>0</v>
      </c>
      <c r="EP1854" s="15"/>
      <c r="EQ1854" s="16"/>
      <c r="ER1854" s="16"/>
      <c r="ES1854" s="8">
        <f>SUMIF(ET$346:ET$376,$D1854,EV$346:EV$376)</f>
        <v>0</v>
      </c>
      <c r="ET1854" s="15"/>
      <c r="EU1854" s="16"/>
      <c r="EV1854" s="16"/>
      <c r="EW1854" s="8">
        <f>SUMIF(EX$346:EX$376,$D1854,EZ$346:EZ$376)</f>
        <v>0</v>
      </c>
      <c r="EX1854" s="15"/>
      <c r="EY1854" s="16"/>
      <c r="EZ1854" s="16"/>
      <c r="FA1854" s="8">
        <f>SUMIF(FB$346:FB$376,$D1854,FD$346:FD$376)</f>
        <v>0</v>
      </c>
      <c r="FB1854" s="15"/>
      <c r="FC1854" s="16"/>
      <c r="FD1854" s="16"/>
      <c r="FE1854" s="8">
        <f>SUMIF(FF$346:FF$376,$D1854,FH$346:FH$376)</f>
        <v>0</v>
      </c>
      <c r="FF1854" s="15"/>
      <c r="FG1854" s="16"/>
      <c r="FH1854" s="16"/>
      <c r="FI1854" s="8">
        <f>SUMIF(FJ$346:FJ$376,$D1854,FL$346:FL$376)</f>
        <v>0</v>
      </c>
      <c r="FJ1854" s="15"/>
      <c r="FK1854" s="16"/>
      <c r="FL1854" s="16"/>
      <c r="FM1854" s="8">
        <f>SUMIF(FN$346:FN$376,$D1854,FP$346:FP$376)</f>
        <v>0</v>
      </c>
      <c r="FN1854" s="15"/>
      <c r="FO1854" s="16"/>
      <c r="FP1854" s="16"/>
      <c r="FQ1854" s="8">
        <f>SUMIF(FR$346:FR$376,$D1854,FT$346:FT$376)</f>
        <v>0</v>
      </c>
      <c r="FR1854" s="15"/>
      <c r="FS1854" s="16"/>
      <c r="FT1854" s="16"/>
      <c r="FU1854" s="8">
        <f>SUMIF(FV$346:FV$376,$D1854,FX$346:FX$376)</f>
        <v>0</v>
      </c>
      <c r="FV1854" s="15"/>
      <c r="FW1854" s="16"/>
      <c r="FX1854" s="16"/>
      <c r="FY1854" s="8">
        <f>SUMIF(FZ$346:FZ$376,$D1854,GB$346:GB$376)</f>
        <v>0</v>
      </c>
      <c r="FZ1854" s="15"/>
      <c r="GA1854" s="16"/>
      <c r="GB1854" s="16"/>
      <c r="GC1854" s="8">
        <f>SUMIF(GD$346:GD$376,$D1854,GF$346:GF$376)</f>
        <v>0</v>
      </c>
      <c r="GD1854" s="15"/>
      <c r="GE1854" s="16"/>
      <c r="GF1854" s="16"/>
      <c r="GG1854" s="8">
        <f>SUMIF(GH$346:GH$376,$D1854,GJ$346:GJ$376)</f>
        <v>0</v>
      </c>
      <c r="GH1854" s="15"/>
      <c r="GI1854" s="16"/>
      <c r="GJ1854" s="16"/>
      <c r="GK1854" s="8">
        <f>SUMIF(GL$346:GL$376,$D1854,GN$346:GN$376)</f>
        <v>0</v>
      </c>
      <c r="GL1854" s="15"/>
      <c r="GM1854" s="16"/>
      <c r="GN1854" s="16"/>
      <c r="GO1854" s="8">
        <f>SUMIF(GP$346:GP$376,$D1854,GR$346:GR$376)</f>
        <v>0</v>
      </c>
      <c r="GP1854" s="15"/>
      <c r="GQ1854" s="16"/>
      <c r="GR1854" s="16"/>
      <c r="GS1854" s="8">
        <f>SUMIF(GT$346:GT$376,$D1854,GV$346:GV$376)</f>
        <v>0</v>
      </c>
      <c r="GT1854" s="15"/>
      <c r="GU1854" s="16"/>
      <c r="GV1854" s="22"/>
      <c r="GW1854" s="19">
        <f t="shared" si="42"/>
        <v>0</v>
      </c>
      <c r="GX1854" s="472"/>
      <c r="GY1854" s="473"/>
    </row>
    <row r="1855" spans="1:207" ht="15.75">
      <c r="A1855" s="244" t="s">
        <v>75</v>
      </c>
      <c r="B1855" s="474" t="s">
        <v>422</v>
      </c>
      <c r="C1855" s="265" t="s">
        <v>358</v>
      </c>
      <c r="D1855" s="267" t="s">
        <v>127</v>
      </c>
      <c r="E1855" s="206">
        <f>SUMIF(F$5:F$35,$D1855,H$5:H$35)</f>
        <v>0</v>
      </c>
      <c r="F1855" s="9"/>
      <c r="G1855" s="10"/>
      <c r="H1855" s="11"/>
      <c r="I1855" s="6">
        <f>SUMIF(J$5:J$35,$D1855,L$5:L$35)</f>
        <v>0</v>
      </c>
      <c r="J1855" s="9"/>
      <c r="K1855" s="10"/>
      <c r="L1855" s="11"/>
      <c r="M1855" s="6">
        <f>SUMIF(N$5:N$35,$D1855,P$5:P$35)</f>
        <v>0</v>
      </c>
      <c r="N1855" s="9"/>
      <c r="O1855" s="10"/>
      <c r="P1855" s="11"/>
      <c r="Q1855" s="6">
        <f>SUMIF(R$5:R$35,$D1855,T$5:T$35)</f>
        <v>0</v>
      </c>
      <c r="R1855" s="9"/>
      <c r="S1855" s="10"/>
      <c r="T1855" s="11"/>
      <c r="U1855" s="6">
        <f>SUMIF(V$5:V$35,$D1855,X$5:X$35)</f>
        <v>0</v>
      </c>
      <c r="V1855" s="9"/>
      <c r="W1855" s="10"/>
      <c r="X1855" s="11"/>
      <c r="Y1855" s="6">
        <f>SUMIF(Z$5:Z$35,$D1855,AB$5:AB$35)</f>
        <v>0</v>
      </c>
      <c r="Z1855" s="9"/>
      <c r="AA1855" s="10"/>
      <c r="AB1855" s="11"/>
      <c r="AC1855" s="6">
        <f>SUMIF(AD$5:AD$35,$D1855,AF$5:AF$35)</f>
        <v>0</v>
      </c>
      <c r="AD1855" s="9"/>
      <c r="AE1855" s="10"/>
      <c r="AF1855" s="11"/>
      <c r="AG1855" s="6">
        <f>SUMIF(AH$5:AH$35,$D1855,AJ$5:AJ$35)</f>
        <v>0</v>
      </c>
      <c r="AH1855" s="9"/>
      <c r="AI1855" s="10"/>
      <c r="AJ1855" s="11"/>
      <c r="AK1855" s="6">
        <f>SUMIF(AL$5:AL$35,$D1855,AN$5:AN$35)</f>
        <v>0</v>
      </c>
      <c r="AL1855" s="9"/>
      <c r="AM1855" s="10"/>
      <c r="AN1855" s="11"/>
      <c r="AO1855" s="6">
        <f>SUMIF(AP$5:AP$35,$D1855,AR$5:AR$35)</f>
        <v>0</v>
      </c>
      <c r="AP1855" s="9"/>
      <c r="AQ1855" s="10"/>
      <c r="AR1855" s="11"/>
      <c r="AS1855" s="6">
        <f>SUMIF(AT$5:AT$35,$D1855,AV$5:AV$35)</f>
        <v>0</v>
      </c>
      <c r="AT1855" s="9"/>
      <c r="AU1855" s="10"/>
      <c r="AV1855" s="11"/>
      <c r="AW1855" s="6">
        <f>SUMIF(AX$5:AX$35,$D1855,AZ$5:AZ$35)</f>
        <v>0</v>
      </c>
      <c r="AX1855" s="9"/>
      <c r="AY1855" s="10"/>
      <c r="AZ1855" s="11"/>
      <c r="BA1855" s="6">
        <f>SUMIF(BB$5:BB$35,$D1855,BD$5:BD$35)</f>
        <v>0</v>
      </c>
      <c r="BB1855" s="9"/>
      <c r="BC1855" s="10"/>
      <c r="BD1855" s="11"/>
      <c r="BE1855" s="6">
        <f>SUMIF(BF$5:BF$35,$D1855,BH$5:BH$35)</f>
        <v>0</v>
      </c>
      <c r="BF1855" s="9"/>
      <c r="BG1855" s="10"/>
      <c r="BH1855" s="11"/>
      <c r="BI1855" s="6">
        <f>SUMIF(BJ$5:BJ$35,$D1855,BL$5:BL$35)</f>
        <v>0</v>
      </c>
      <c r="BJ1855" s="9"/>
      <c r="BK1855" s="10"/>
      <c r="BL1855" s="11"/>
      <c r="BM1855" s="6">
        <f>SUMIF(BN$5:BN$35,$D1855,BP$5:BP$35)</f>
        <v>0</v>
      </c>
      <c r="BN1855" s="9"/>
      <c r="BO1855" s="10"/>
      <c r="BP1855" s="11"/>
      <c r="BQ1855" s="6">
        <f>SUMIF(BR$5:BR$35,$D1855,BT$5:BT$35)</f>
        <v>0</v>
      </c>
      <c r="BR1855" s="9"/>
      <c r="BS1855" s="10"/>
      <c r="BT1855" s="11"/>
      <c r="BU1855" s="6">
        <f>SUMIF(BV$5:BV$35,$D1855,BX$5:BX$35)</f>
        <v>0</v>
      </c>
      <c r="BV1855" s="9"/>
      <c r="BW1855" s="10"/>
      <c r="BX1855" s="11"/>
      <c r="BY1855" s="6">
        <f>SUMIF(BZ$5:BZ$35,$D1855,CB$5:CB$35)</f>
        <v>0</v>
      </c>
      <c r="BZ1855" s="9"/>
      <c r="CA1855" s="10"/>
      <c r="CB1855" s="11"/>
      <c r="CC1855" s="6">
        <f>SUMIF(CD$5:CD$35,$D1855,CF$5:CF$35)</f>
        <v>0</v>
      </c>
      <c r="CD1855" s="9"/>
      <c r="CE1855" s="10"/>
      <c r="CF1855" s="11"/>
      <c r="CG1855" s="6">
        <f>SUMIF(CH$5:CH$35,$D1855,CJ$5:CJ$35)</f>
        <v>0</v>
      </c>
      <c r="CH1855" s="9"/>
      <c r="CI1855" s="10"/>
      <c r="CJ1855" s="11"/>
      <c r="CK1855" s="6">
        <f>SUMIF(CL$5:CL$35,$D1855,CN$5:CN$35)</f>
        <v>0</v>
      </c>
      <c r="CL1855" s="9"/>
      <c r="CM1855" s="10"/>
      <c r="CN1855" s="11"/>
      <c r="CO1855" s="6">
        <f>SUMIF(CP$5:CP$35,$D1855,CR$5:CR$35)</f>
        <v>0</v>
      </c>
      <c r="CP1855" s="9"/>
      <c r="CQ1855" s="10"/>
      <c r="CR1855" s="11"/>
      <c r="CS1855" s="6">
        <f>SUMIF(CT$5:CT$35,$D1855,CV$5:CV$35)</f>
        <v>0</v>
      </c>
      <c r="CT1855" s="9"/>
      <c r="CU1855" s="10"/>
      <c r="CV1855" s="11"/>
      <c r="CW1855" s="6">
        <f>SUMIF(CX$5:CX$35,$D1855,CZ$5:CZ$35)</f>
        <v>0</v>
      </c>
      <c r="CX1855" s="9"/>
      <c r="CY1855" s="10"/>
      <c r="CZ1855" s="11"/>
      <c r="DA1855" s="6">
        <f>SUMIF(DB$5:DB$35,$D1855,DD$5:DD$35)</f>
        <v>0</v>
      </c>
      <c r="DB1855" s="9"/>
      <c r="DC1855" s="10"/>
      <c r="DD1855" s="11"/>
      <c r="DE1855" s="6">
        <f>SUMIF(DF$5:DF$35,$D1855,DH$5:DH$35)</f>
        <v>0</v>
      </c>
      <c r="DF1855" s="9"/>
      <c r="DG1855" s="10"/>
      <c r="DH1855" s="11"/>
      <c r="DI1855" s="6">
        <f>SUMIF(DJ$5:DJ$35,$D1855,DL$5:DL$35)</f>
        <v>0</v>
      </c>
      <c r="DJ1855" s="9"/>
      <c r="DK1855" s="10"/>
      <c r="DL1855" s="11"/>
      <c r="DM1855" s="6">
        <f>SUMIF(DN$5:DN$35,$D1855,DP$5:DP$35)</f>
        <v>0</v>
      </c>
      <c r="DN1855" s="9"/>
      <c r="DO1855" s="10"/>
      <c r="DP1855" s="11"/>
      <c r="DQ1855" s="6">
        <f>SUMIF(DR$5:DR$35,$D1855,DT$5:DT$35)</f>
        <v>0</v>
      </c>
      <c r="DR1855" s="9"/>
      <c r="DS1855" s="10"/>
      <c r="DT1855" s="11"/>
      <c r="DU1855" s="6">
        <f>SUMIF(DV$5:DV$35,$D1855,DX$5:DX$35)</f>
        <v>0</v>
      </c>
      <c r="DV1855" s="9"/>
      <c r="DW1855" s="10"/>
      <c r="DX1855" s="11"/>
      <c r="DY1855" s="6">
        <f>SUMIF(DZ$5:DZ$35,$D1855,EB$5:EB$35)</f>
        <v>0</v>
      </c>
      <c r="DZ1855" s="9"/>
      <c r="EA1855" s="10"/>
      <c r="EB1855" s="11"/>
      <c r="EC1855" s="6">
        <f>SUMIF(ED$5:ED$35,$D1855,EF$5:EF$35)</f>
        <v>0</v>
      </c>
      <c r="ED1855" s="9"/>
      <c r="EE1855" s="10"/>
      <c r="EF1855" s="11"/>
      <c r="EG1855" s="6">
        <f>SUMIF(EH$5:EH$35,$D1855,EJ$5:EJ$35)</f>
        <v>0</v>
      </c>
      <c r="EH1855" s="9"/>
      <c r="EI1855" s="10"/>
      <c r="EJ1855" s="11"/>
      <c r="EK1855" s="6">
        <f>SUMIF(EL$5:EL$35,$D1855,EN$5:EN$35)</f>
        <v>0</v>
      </c>
      <c r="EL1855" s="9"/>
      <c r="EM1855" s="10"/>
      <c r="EN1855" s="11"/>
      <c r="EO1855" s="6">
        <f>SUMIF(EP$5:EP$35,$D1855,ER$5:ER$35)</f>
        <v>0</v>
      </c>
      <c r="EP1855" s="9"/>
      <c r="EQ1855" s="10"/>
      <c r="ER1855" s="11"/>
      <c r="ES1855" s="6">
        <f>SUMIF(ET$5:ET$35,$D1855,EV$5:EV$35)</f>
        <v>0</v>
      </c>
      <c r="ET1855" s="9"/>
      <c r="EU1855" s="10"/>
      <c r="EV1855" s="11"/>
      <c r="EW1855" s="6">
        <f>SUMIF(EX$5:EX$35,$D1855,EZ$5:EZ$35)</f>
        <v>0</v>
      </c>
      <c r="EX1855" s="9"/>
      <c r="EY1855" s="10"/>
      <c r="EZ1855" s="11"/>
      <c r="FA1855" s="6">
        <f>SUMIF(FB$5:FB$35,$D1855,FD$5:FD$35)</f>
        <v>0</v>
      </c>
      <c r="FB1855" s="9"/>
      <c r="FC1855" s="10"/>
      <c r="FD1855" s="11"/>
      <c r="FE1855" s="6">
        <f>SUMIF(FF$5:FF$35,$D1855,FH$5:FH$35)</f>
        <v>0</v>
      </c>
      <c r="FF1855" s="9"/>
      <c r="FG1855" s="10"/>
      <c r="FH1855" s="11"/>
      <c r="FI1855" s="6">
        <f>SUMIF(FJ$5:FJ$35,$D1855,FL$5:FL$35)</f>
        <v>0</v>
      </c>
      <c r="FJ1855" s="9"/>
      <c r="FK1855" s="10"/>
      <c r="FL1855" s="11"/>
      <c r="FM1855" s="6">
        <f>SUMIF(FN$5:FN$35,$D1855,FP$5:FP$35)</f>
        <v>0</v>
      </c>
      <c r="FN1855" s="9"/>
      <c r="FO1855" s="10"/>
      <c r="FP1855" s="11"/>
      <c r="FQ1855" s="6">
        <f>SUMIF(FR$5:FR$35,$D1855,FT$5:FT$35)</f>
        <v>0</v>
      </c>
      <c r="FR1855" s="9"/>
      <c r="FS1855" s="10"/>
      <c r="FT1855" s="11"/>
      <c r="FU1855" s="6">
        <f>SUMIF(FV$5:FV$35,$D1855,FX$5:FX$35)</f>
        <v>0</v>
      </c>
      <c r="FV1855" s="9"/>
      <c r="FW1855" s="10"/>
      <c r="FX1855" s="11"/>
      <c r="FY1855" s="6">
        <f>SUMIF(FZ$5:FZ$35,$D1855,GB$5:GB$35)</f>
        <v>0</v>
      </c>
      <c r="FZ1855" s="9"/>
      <c r="GA1855" s="10"/>
      <c r="GB1855" s="11"/>
      <c r="GC1855" s="6">
        <f>SUMIF(GD$5:GD$35,$D1855,GF$5:GF$35)</f>
        <v>0</v>
      </c>
      <c r="GD1855" s="9"/>
      <c r="GE1855" s="10"/>
      <c r="GF1855" s="11"/>
      <c r="GG1855" s="6">
        <f>SUMIF(GH$5:GH$35,$D1855,GJ$5:GJ$35)</f>
        <v>0</v>
      </c>
      <c r="GH1855" s="9"/>
      <c r="GI1855" s="10"/>
      <c r="GJ1855" s="11"/>
      <c r="GK1855" s="6">
        <f>SUMIF(GL$5:GL$35,$D1855,GN$5:GN$35)</f>
        <v>0</v>
      </c>
      <c r="GL1855" s="9"/>
      <c r="GM1855" s="10"/>
      <c r="GN1855" s="11"/>
      <c r="GO1855" s="6">
        <f>SUMIF(GP$5:GP$35,$D1855,GR$5:GR$35)</f>
        <v>0</v>
      </c>
      <c r="GP1855" s="9"/>
      <c r="GQ1855" s="10"/>
      <c r="GR1855" s="11"/>
      <c r="GS1855" s="6">
        <f>SUMIF(GT$5:GT$35,$D1855,GV$5:GV$35)</f>
        <v>0</v>
      </c>
      <c r="GT1855" s="9"/>
      <c r="GU1855" s="10"/>
      <c r="GV1855" s="20"/>
      <c r="GW1855" s="19">
        <f t="shared" si="42"/>
        <v>0</v>
      </c>
      <c r="GX1855" s="472">
        <f>SUM(GW1855:GW1866)</f>
        <v>0</v>
      </c>
      <c r="GY1855" s="473" t="str">
        <f>D1855</f>
        <v>TS13744</v>
      </c>
    </row>
    <row r="1856" spans="1:207" ht="15.75">
      <c r="A1856" s="244" t="s">
        <v>76</v>
      </c>
      <c r="B1856" s="475"/>
      <c r="C1856" s="264" t="s">
        <v>358</v>
      </c>
      <c r="D1856" s="268" t="s">
        <v>127</v>
      </c>
      <c r="E1856" s="206">
        <f>SUMIF(F$36:F$66,$D1856,H$36:H$66)</f>
        <v>0</v>
      </c>
      <c r="F1856" s="9"/>
      <c r="G1856" s="10"/>
      <c r="H1856" s="11"/>
      <c r="I1856" s="6">
        <f>SUMIF(J$36:J$66,$D1856,L$36:L$66)</f>
        <v>0</v>
      </c>
      <c r="J1856" s="9"/>
      <c r="K1856" s="10"/>
      <c r="L1856" s="11"/>
      <c r="M1856" s="6">
        <f>SUMIF(N$36:N$66,$D1856,P$36:P$66)</f>
        <v>0</v>
      </c>
      <c r="N1856" s="9"/>
      <c r="O1856" s="10"/>
      <c r="P1856" s="11"/>
      <c r="Q1856" s="6">
        <f>SUMIF(R$36:R$66,$D1856,T$36:T$66)</f>
        <v>0</v>
      </c>
      <c r="R1856" s="9"/>
      <c r="S1856" s="10"/>
      <c r="T1856" s="11"/>
      <c r="U1856" s="6">
        <f>SUMIF(V$36:V$66,$D1856,X$36:X$66)</f>
        <v>0</v>
      </c>
      <c r="V1856" s="9"/>
      <c r="W1856" s="10"/>
      <c r="X1856" s="11"/>
      <c r="Y1856" s="6">
        <f>SUMIF(Z$36:Z$66,$D1856,AB$36:AB$66)</f>
        <v>0</v>
      </c>
      <c r="Z1856" s="9"/>
      <c r="AA1856" s="10"/>
      <c r="AB1856" s="11"/>
      <c r="AC1856" s="6">
        <f>SUMIF(AD$36:AD$66,$D1856,AF$36:AF$66)</f>
        <v>0</v>
      </c>
      <c r="AD1856" s="9"/>
      <c r="AE1856" s="10"/>
      <c r="AF1856" s="11"/>
      <c r="AG1856" s="6">
        <f>SUMIF(AH$36:AH$66,$D1856,AJ$36:AJ$66)</f>
        <v>0</v>
      </c>
      <c r="AH1856" s="9"/>
      <c r="AI1856" s="10"/>
      <c r="AJ1856" s="11"/>
      <c r="AK1856" s="6">
        <f>SUMIF(AL$36:AL$66,$D1856,AN$36:AN$66)</f>
        <v>0</v>
      </c>
      <c r="AL1856" s="9"/>
      <c r="AM1856" s="10"/>
      <c r="AN1856" s="11"/>
      <c r="AO1856" s="6">
        <f>SUMIF(AP$36:AP$66,$D1856,AR$36:AR$66)</f>
        <v>0</v>
      </c>
      <c r="AP1856" s="9"/>
      <c r="AQ1856" s="10"/>
      <c r="AR1856" s="11"/>
      <c r="AS1856" s="6">
        <f>SUMIF(AT$36:AT$66,$D1856,AV$36:AV$66)</f>
        <v>0</v>
      </c>
      <c r="AT1856" s="9"/>
      <c r="AU1856" s="10"/>
      <c r="AV1856" s="11"/>
      <c r="AW1856" s="6">
        <f>SUMIF(AX$36:AX$66,$D1856,AZ$36:AZ$66)</f>
        <v>0</v>
      </c>
      <c r="AX1856" s="9"/>
      <c r="AY1856" s="10"/>
      <c r="AZ1856" s="11"/>
      <c r="BA1856" s="6">
        <f>SUMIF(BB$36:BB$66,$D1856,BD$36:BD$66)</f>
        <v>0</v>
      </c>
      <c r="BB1856" s="9"/>
      <c r="BC1856" s="10"/>
      <c r="BD1856" s="11"/>
      <c r="BE1856" s="6">
        <f>SUMIF(BF$36:BF$66,$D1856,BH$36:BH$66)</f>
        <v>0</v>
      </c>
      <c r="BF1856" s="9"/>
      <c r="BG1856" s="10"/>
      <c r="BH1856" s="11"/>
      <c r="BI1856" s="6">
        <f>SUMIF(BJ$36:BJ$66,$D1856,BL$36:BL$66)</f>
        <v>0</v>
      </c>
      <c r="BJ1856" s="9"/>
      <c r="BK1856" s="10"/>
      <c r="BL1856" s="11"/>
      <c r="BM1856" s="6">
        <f>SUMIF(BN$36:BN$66,$D1856,BP$36:BP$66)</f>
        <v>0</v>
      </c>
      <c r="BN1856" s="9"/>
      <c r="BO1856" s="10"/>
      <c r="BP1856" s="11"/>
      <c r="BQ1856" s="6">
        <f>SUMIF(BR$36:BR$66,$D1856,BT$36:BT$66)</f>
        <v>0</v>
      </c>
      <c r="BR1856" s="9"/>
      <c r="BS1856" s="10"/>
      <c r="BT1856" s="11"/>
      <c r="BU1856" s="6">
        <f>SUMIF(BV$36:BV$66,$D1856,BX$36:BX$66)</f>
        <v>0</v>
      </c>
      <c r="BV1856" s="9"/>
      <c r="BW1856" s="10"/>
      <c r="BX1856" s="11"/>
      <c r="BY1856" s="6">
        <f>SUMIF(BZ$36:BZ$66,$D1856,CB$36:CB$66)</f>
        <v>0</v>
      </c>
      <c r="BZ1856" s="9"/>
      <c r="CA1856" s="10"/>
      <c r="CB1856" s="11"/>
      <c r="CC1856" s="6">
        <f>SUMIF(CD$36:CD$66,$D1856,CF$36:CF$66)</f>
        <v>0</v>
      </c>
      <c r="CD1856" s="9"/>
      <c r="CE1856" s="10"/>
      <c r="CF1856" s="11"/>
      <c r="CG1856" s="6">
        <f>SUMIF(CH$36:CH$66,$D1856,CJ$36:CJ$66)</f>
        <v>0</v>
      </c>
      <c r="CH1856" s="9"/>
      <c r="CI1856" s="10"/>
      <c r="CJ1856" s="11"/>
      <c r="CK1856" s="6">
        <f>SUMIF(CL$36:CL$66,$D1856,CN$36:CN$66)</f>
        <v>0</v>
      </c>
      <c r="CL1856" s="9"/>
      <c r="CM1856" s="10"/>
      <c r="CN1856" s="11"/>
      <c r="CO1856" s="6">
        <f>SUMIF(CP$36:CP$66,$D1856,CR$36:CR$66)</f>
        <v>0</v>
      </c>
      <c r="CP1856" s="9"/>
      <c r="CQ1856" s="10"/>
      <c r="CR1856" s="11"/>
      <c r="CS1856" s="6">
        <f>SUMIF(CT$36:CT$66,$D1856,CV$36:CV$66)</f>
        <v>0</v>
      </c>
      <c r="CT1856" s="9"/>
      <c r="CU1856" s="10"/>
      <c r="CV1856" s="11"/>
      <c r="CW1856" s="6">
        <f>SUMIF(CX$36:CX$66,$D1856,CZ$36:CZ$66)</f>
        <v>0</v>
      </c>
      <c r="CX1856" s="9"/>
      <c r="CY1856" s="10"/>
      <c r="CZ1856" s="11"/>
      <c r="DA1856" s="6">
        <f>SUMIF(DB$36:DB$66,$D1856,DD$36:DD$66)</f>
        <v>0</v>
      </c>
      <c r="DB1856" s="9"/>
      <c r="DC1856" s="10"/>
      <c r="DD1856" s="11"/>
      <c r="DE1856" s="6">
        <f>SUMIF(DF$36:DF$66,$D1856,DH$36:DH$66)</f>
        <v>0</v>
      </c>
      <c r="DF1856" s="9"/>
      <c r="DG1856" s="10"/>
      <c r="DH1856" s="11"/>
      <c r="DI1856" s="6">
        <f>SUMIF(DJ$36:DJ$66,$D1856,DL$36:DL$66)</f>
        <v>0</v>
      </c>
      <c r="DJ1856" s="9"/>
      <c r="DK1856" s="10"/>
      <c r="DL1856" s="11"/>
      <c r="DM1856" s="6">
        <f>SUMIF(DN$36:DN$66,$D1856,DP$36:DP$66)</f>
        <v>0</v>
      </c>
      <c r="DN1856" s="9"/>
      <c r="DO1856" s="10"/>
      <c r="DP1856" s="11"/>
      <c r="DQ1856" s="6">
        <f>SUMIF(DR$36:DR$66,$D1856,DT$36:DT$66)</f>
        <v>0</v>
      </c>
      <c r="DR1856" s="9"/>
      <c r="DS1856" s="10"/>
      <c r="DT1856" s="11"/>
      <c r="DU1856" s="6">
        <f>SUMIF(DV$36:DV$66,$D1856,DX$36:DX$66)</f>
        <v>0</v>
      </c>
      <c r="DV1856" s="9"/>
      <c r="DW1856" s="10"/>
      <c r="DX1856" s="11"/>
      <c r="DY1856" s="6">
        <f>SUMIF(DZ$36:DZ$66,$D1856,EB$36:EB$66)</f>
        <v>0</v>
      </c>
      <c r="DZ1856" s="9"/>
      <c r="EA1856" s="10"/>
      <c r="EB1856" s="11"/>
      <c r="EC1856" s="6">
        <f>SUMIF(ED$36:ED$66,$D1856,EF$36:EF$66)</f>
        <v>0</v>
      </c>
      <c r="ED1856" s="9"/>
      <c r="EE1856" s="10"/>
      <c r="EF1856" s="11"/>
      <c r="EG1856" s="6">
        <f>SUMIF(EH$36:EH$66,$D1856,EJ$36:EJ$66)</f>
        <v>0</v>
      </c>
      <c r="EH1856" s="9"/>
      <c r="EI1856" s="10"/>
      <c r="EJ1856" s="11"/>
      <c r="EK1856" s="6">
        <f>SUMIF(EL$36:EL$66,$D1856,EN$36:EN$66)</f>
        <v>0</v>
      </c>
      <c r="EL1856" s="9"/>
      <c r="EM1856" s="10"/>
      <c r="EN1856" s="11"/>
      <c r="EO1856" s="6">
        <f>SUMIF(EP$36:EP$66,$D1856,ER$36:ER$66)</f>
        <v>0</v>
      </c>
      <c r="EP1856" s="9"/>
      <c r="EQ1856" s="10"/>
      <c r="ER1856" s="11"/>
      <c r="ES1856" s="6">
        <f>SUMIF(ET$36:ET$66,$D1856,EV$36:EV$66)</f>
        <v>0</v>
      </c>
      <c r="ET1856" s="9"/>
      <c r="EU1856" s="10"/>
      <c r="EV1856" s="11"/>
      <c r="EW1856" s="6">
        <f>SUMIF(EX$36:EX$66,$D1856,EZ$36:EZ$66)</f>
        <v>0</v>
      </c>
      <c r="EX1856" s="9"/>
      <c r="EY1856" s="10"/>
      <c r="EZ1856" s="11"/>
      <c r="FA1856" s="6">
        <f>SUMIF(FB$36:FB$66,$D1856,FD$36:FD$66)</f>
        <v>0</v>
      </c>
      <c r="FB1856" s="9"/>
      <c r="FC1856" s="10"/>
      <c r="FD1856" s="11"/>
      <c r="FE1856" s="6">
        <f>SUMIF(FF$36:FF$66,$D1856,FH$36:FH$66)</f>
        <v>0</v>
      </c>
      <c r="FF1856" s="9"/>
      <c r="FG1856" s="10"/>
      <c r="FH1856" s="11"/>
      <c r="FI1856" s="6">
        <f>SUMIF(FJ$36:FJ$66,$D1856,FL$36:FL$66)</f>
        <v>0</v>
      </c>
      <c r="FJ1856" s="9"/>
      <c r="FK1856" s="10"/>
      <c r="FL1856" s="11"/>
      <c r="FM1856" s="6">
        <f>SUMIF(FN$36:FN$66,$D1856,FP$36:FP$66)</f>
        <v>0</v>
      </c>
      <c r="FN1856" s="9"/>
      <c r="FO1856" s="10"/>
      <c r="FP1856" s="11"/>
      <c r="FQ1856" s="6">
        <f>SUMIF(FR$36:FR$66,$D1856,FT$36:FT$66)</f>
        <v>0</v>
      </c>
      <c r="FR1856" s="9"/>
      <c r="FS1856" s="10"/>
      <c r="FT1856" s="11"/>
      <c r="FU1856" s="6">
        <f>SUMIF(FV$36:FV$66,$D1856,FX$36:FX$66)</f>
        <v>0</v>
      </c>
      <c r="FV1856" s="9"/>
      <c r="FW1856" s="10"/>
      <c r="FX1856" s="11"/>
      <c r="FY1856" s="6">
        <f>SUMIF(FZ$36:FZ$66,$D1856,GB$36:GB$66)</f>
        <v>0</v>
      </c>
      <c r="FZ1856" s="9"/>
      <c r="GA1856" s="10"/>
      <c r="GB1856" s="11"/>
      <c r="GC1856" s="6">
        <f>SUMIF(GD$36:GD$66,$D1856,GF$36:GF$66)</f>
        <v>0</v>
      </c>
      <c r="GD1856" s="9"/>
      <c r="GE1856" s="10"/>
      <c r="GF1856" s="11"/>
      <c r="GG1856" s="6">
        <f>SUMIF(GH$36:GH$66,$D1856,GJ$36:GJ$66)</f>
        <v>0</v>
      </c>
      <c r="GH1856" s="9"/>
      <c r="GI1856" s="10"/>
      <c r="GJ1856" s="11"/>
      <c r="GK1856" s="6">
        <f>SUMIF(GL$36:GL$66,$D1856,GN$36:GN$66)</f>
        <v>0</v>
      </c>
      <c r="GL1856" s="9"/>
      <c r="GM1856" s="10"/>
      <c r="GN1856" s="11"/>
      <c r="GO1856" s="6">
        <f>SUMIF(GP$36:GP$66,$D1856,GR$36:GR$66)</f>
        <v>0</v>
      </c>
      <c r="GP1856" s="9"/>
      <c r="GQ1856" s="10"/>
      <c r="GR1856" s="11"/>
      <c r="GS1856" s="6">
        <f>SUMIF(GT$36:GT$66,$D1856,GV$36:GV$66)</f>
        <v>0</v>
      </c>
      <c r="GT1856" s="9"/>
      <c r="GU1856" s="10"/>
      <c r="GV1856" s="20"/>
      <c r="GW1856" s="19">
        <f t="shared" si="42"/>
        <v>0</v>
      </c>
      <c r="GX1856" s="472"/>
      <c r="GY1856" s="473"/>
    </row>
    <row r="1857" spans="1:207" ht="15.75">
      <c r="A1857" s="244" t="s">
        <v>77</v>
      </c>
      <c r="B1857" s="475"/>
      <c r="C1857" s="264" t="s">
        <v>358</v>
      </c>
      <c r="D1857" s="268" t="s">
        <v>127</v>
      </c>
      <c r="E1857" s="206">
        <f>SUMIF(F$67:F$97,$D1857,H$67:H$97)</f>
        <v>0</v>
      </c>
      <c r="F1857" s="9"/>
      <c r="G1857" s="10"/>
      <c r="H1857" s="11"/>
      <c r="I1857" s="6">
        <f>SUMIF(J$67:J$97,$D1857,L$67:L$97)</f>
        <v>0</v>
      </c>
      <c r="J1857" s="9"/>
      <c r="K1857" s="10"/>
      <c r="L1857" s="11"/>
      <c r="M1857" s="6">
        <f>SUMIF(N$67:N$97,$D1857,P$67:P$97)</f>
        <v>0</v>
      </c>
      <c r="N1857" s="9"/>
      <c r="O1857" s="10"/>
      <c r="P1857" s="11"/>
      <c r="Q1857" s="6">
        <f>SUMIF(R$67:R$97,$D1857,T$67:T$97)</f>
        <v>0</v>
      </c>
      <c r="R1857" s="9"/>
      <c r="S1857" s="10"/>
      <c r="T1857" s="11"/>
      <c r="U1857" s="6">
        <f>SUMIF(V$67:V$97,$D1857,X$67:X$97)</f>
        <v>0</v>
      </c>
      <c r="V1857" s="9"/>
      <c r="W1857" s="10"/>
      <c r="X1857" s="11"/>
      <c r="Y1857" s="6">
        <f>SUMIF(Z$67:Z$97,$D1857,AB$67:AB$97)</f>
        <v>0</v>
      </c>
      <c r="Z1857" s="9"/>
      <c r="AA1857" s="10"/>
      <c r="AB1857" s="11"/>
      <c r="AC1857" s="6">
        <f>SUMIF(AD$67:AD$97,$D1857,AF$67:AF$97)</f>
        <v>0</v>
      </c>
      <c r="AD1857" s="9"/>
      <c r="AE1857" s="10"/>
      <c r="AF1857" s="11"/>
      <c r="AG1857" s="6">
        <f>SUMIF(AH$67:AH$97,$D1857,AJ$67:AJ$97)</f>
        <v>0</v>
      </c>
      <c r="AH1857" s="9"/>
      <c r="AI1857" s="10"/>
      <c r="AJ1857" s="11"/>
      <c r="AK1857" s="6">
        <f>SUMIF(AL$67:AL$97,$D1857,AN$67:AN$97)</f>
        <v>0</v>
      </c>
      <c r="AL1857" s="9"/>
      <c r="AM1857" s="10"/>
      <c r="AN1857" s="11"/>
      <c r="AO1857" s="6">
        <f>SUMIF(AP$67:AP$97,$D1857,AR$67:AR$97)</f>
        <v>0</v>
      </c>
      <c r="AP1857" s="9"/>
      <c r="AQ1857" s="10"/>
      <c r="AR1857" s="11"/>
      <c r="AS1857" s="6">
        <f>SUMIF(AT$67:AT$97,$D1857,AV$67:AV$97)</f>
        <v>0</v>
      </c>
      <c r="AT1857" s="9"/>
      <c r="AU1857" s="10"/>
      <c r="AV1857" s="11"/>
      <c r="AW1857" s="6">
        <f>SUMIF(AX$67:AX$97,$D1857,AZ$67:AZ$97)</f>
        <v>0</v>
      </c>
      <c r="AX1857" s="9"/>
      <c r="AY1857" s="10"/>
      <c r="AZ1857" s="11"/>
      <c r="BA1857" s="6">
        <f>SUMIF(BB$67:BB$97,$D1857,BD$67:BD$97)</f>
        <v>0</v>
      </c>
      <c r="BB1857" s="9"/>
      <c r="BC1857" s="10"/>
      <c r="BD1857" s="11"/>
      <c r="BE1857" s="6">
        <f>SUMIF(BF$67:BF$97,$D1857,BH$67:BH$97)</f>
        <v>0</v>
      </c>
      <c r="BF1857" s="9"/>
      <c r="BG1857" s="10"/>
      <c r="BH1857" s="11"/>
      <c r="BI1857" s="6">
        <f>SUMIF(BJ$67:BJ$97,$D1857,BL$67:BL$97)</f>
        <v>0</v>
      </c>
      <c r="BJ1857" s="9"/>
      <c r="BK1857" s="10"/>
      <c r="BL1857" s="11"/>
      <c r="BM1857" s="6">
        <f>SUMIF(BN$67:BN$97,$D1857,BP$67:BP$97)</f>
        <v>0</v>
      </c>
      <c r="BN1857" s="9"/>
      <c r="BO1857" s="10"/>
      <c r="BP1857" s="11"/>
      <c r="BQ1857" s="6">
        <f>SUMIF(BR$67:BR$97,$D1857,BT$67:BT$97)</f>
        <v>0</v>
      </c>
      <c r="BR1857" s="9"/>
      <c r="BS1857" s="10"/>
      <c r="BT1857" s="11"/>
      <c r="BU1857" s="6">
        <f>SUMIF(BV$67:BV$97,$D1857,BX$67:BX$97)</f>
        <v>0</v>
      </c>
      <c r="BV1857" s="9"/>
      <c r="BW1857" s="10"/>
      <c r="BX1857" s="11"/>
      <c r="BY1857" s="6">
        <f>SUMIF(BZ$67:BZ$97,$D1857,CB$67:CB$97)</f>
        <v>0</v>
      </c>
      <c r="BZ1857" s="9"/>
      <c r="CA1857" s="10"/>
      <c r="CB1857" s="11"/>
      <c r="CC1857" s="6">
        <f>SUMIF(CD$67:CD$97,$D1857,CF$67:CF$97)</f>
        <v>0</v>
      </c>
      <c r="CD1857" s="9"/>
      <c r="CE1857" s="10"/>
      <c r="CF1857" s="11"/>
      <c r="CG1857" s="6">
        <f>SUMIF(CH$67:CH$97,$D1857,CJ$67:CJ$97)</f>
        <v>0</v>
      </c>
      <c r="CH1857" s="9"/>
      <c r="CI1857" s="10"/>
      <c r="CJ1857" s="11"/>
      <c r="CK1857" s="6">
        <f>SUMIF(CL$67:CL$97,$D1857,CN$67:CN$97)</f>
        <v>0</v>
      </c>
      <c r="CL1857" s="9"/>
      <c r="CM1857" s="10"/>
      <c r="CN1857" s="11"/>
      <c r="CO1857" s="6">
        <f>SUMIF(CP$67:CP$97,$D1857,CR$67:CR$97)</f>
        <v>0</v>
      </c>
      <c r="CP1857" s="9"/>
      <c r="CQ1857" s="10"/>
      <c r="CR1857" s="11"/>
      <c r="CS1857" s="6">
        <f>SUMIF(CT$67:CT$97,$D1857,CV$67:CV$97)</f>
        <v>0</v>
      </c>
      <c r="CT1857" s="9"/>
      <c r="CU1857" s="10"/>
      <c r="CV1857" s="11"/>
      <c r="CW1857" s="6">
        <f>SUMIF(CX$67:CX$97,$D1857,CZ$67:CZ$97)</f>
        <v>0</v>
      </c>
      <c r="CX1857" s="9"/>
      <c r="CY1857" s="10"/>
      <c r="CZ1857" s="11"/>
      <c r="DA1857" s="6">
        <f>SUMIF(DB$67:DB$97,$D1857,DD$67:DD$97)</f>
        <v>0</v>
      </c>
      <c r="DB1857" s="9"/>
      <c r="DC1857" s="10"/>
      <c r="DD1857" s="11"/>
      <c r="DE1857" s="6">
        <f>SUMIF(DF$67:DF$97,$D1857,DH$67:DH$97)</f>
        <v>0</v>
      </c>
      <c r="DF1857" s="9"/>
      <c r="DG1857" s="10"/>
      <c r="DH1857" s="11"/>
      <c r="DI1857" s="6">
        <f>SUMIF(DJ$67:DJ$97,$D1857,DL$67:DL$97)</f>
        <v>0</v>
      </c>
      <c r="DJ1857" s="9"/>
      <c r="DK1857" s="10"/>
      <c r="DL1857" s="11"/>
      <c r="DM1857" s="6">
        <f>SUMIF(DN$67:DN$97,$D1857,DP$67:DP$97)</f>
        <v>0</v>
      </c>
      <c r="DN1857" s="9"/>
      <c r="DO1857" s="10"/>
      <c r="DP1857" s="11"/>
      <c r="DQ1857" s="6">
        <f>SUMIF(DR$67:DR$97,$D1857,DT$67:DT$97)</f>
        <v>0</v>
      </c>
      <c r="DR1857" s="9"/>
      <c r="DS1857" s="10"/>
      <c r="DT1857" s="11"/>
      <c r="DU1857" s="6">
        <f>SUMIF(DV$67:DV$97,$D1857,DX$67:DX$97)</f>
        <v>0</v>
      </c>
      <c r="DV1857" s="9"/>
      <c r="DW1857" s="10"/>
      <c r="DX1857" s="11"/>
      <c r="DY1857" s="6">
        <f>SUMIF(DZ$67:DZ$97,$D1857,EB$67:EB$97)</f>
        <v>0</v>
      </c>
      <c r="DZ1857" s="9"/>
      <c r="EA1857" s="10"/>
      <c r="EB1857" s="11"/>
      <c r="EC1857" s="6">
        <f>SUMIF(ED$67:ED$97,$D1857,EF$67:EF$97)</f>
        <v>0</v>
      </c>
      <c r="ED1857" s="9"/>
      <c r="EE1857" s="10"/>
      <c r="EF1857" s="11"/>
      <c r="EG1857" s="6">
        <f>SUMIF(EH$67:EH$97,$D1857,EJ$67:EJ$97)</f>
        <v>0</v>
      </c>
      <c r="EH1857" s="9"/>
      <c r="EI1857" s="10"/>
      <c r="EJ1857" s="11"/>
      <c r="EK1857" s="6">
        <f>SUMIF(EL$67:EL$97,$D1857,EN$67:EN$97)</f>
        <v>0</v>
      </c>
      <c r="EL1857" s="9"/>
      <c r="EM1857" s="10"/>
      <c r="EN1857" s="11"/>
      <c r="EO1857" s="6">
        <f>SUMIF(EP$67:EP$97,$D1857,ER$67:ER$97)</f>
        <v>0</v>
      </c>
      <c r="EP1857" s="9"/>
      <c r="EQ1857" s="10"/>
      <c r="ER1857" s="11"/>
      <c r="ES1857" s="6">
        <f>SUMIF(ET$67:ET$97,$D1857,EV$67:EV$97)</f>
        <v>0</v>
      </c>
      <c r="ET1857" s="9"/>
      <c r="EU1857" s="10"/>
      <c r="EV1857" s="11"/>
      <c r="EW1857" s="6">
        <f>SUMIF(EX$67:EX$97,$D1857,EZ$67:EZ$97)</f>
        <v>0</v>
      </c>
      <c r="EX1857" s="9"/>
      <c r="EY1857" s="10"/>
      <c r="EZ1857" s="11"/>
      <c r="FA1857" s="6">
        <f>SUMIF(FB$67:FB$97,$D1857,FD$67:FD$97)</f>
        <v>0</v>
      </c>
      <c r="FB1857" s="9"/>
      <c r="FC1857" s="10"/>
      <c r="FD1857" s="11"/>
      <c r="FE1857" s="6">
        <f>SUMIF(FF$67:FF$97,$D1857,FH$67:FH$97)</f>
        <v>0</v>
      </c>
      <c r="FF1857" s="9"/>
      <c r="FG1857" s="10"/>
      <c r="FH1857" s="11"/>
      <c r="FI1857" s="6">
        <f>SUMIF(FJ$67:FJ$97,$D1857,FL$67:FL$97)</f>
        <v>0</v>
      </c>
      <c r="FJ1857" s="9"/>
      <c r="FK1857" s="10"/>
      <c r="FL1857" s="11"/>
      <c r="FM1857" s="6">
        <f>SUMIF(FN$67:FN$97,$D1857,FP$67:FP$97)</f>
        <v>0</v>
      </c>
      <c r="FN1857" s="9"/>
      <c r="FO1857" s="10"/>
      <c r="FP1857" s="11"/>
      <c r="FQ1857" s="6">
        <f>SUMIF(FR$67:FR$97,$D1857,FT$67:FT$97)</f>
        <v>0</v>
      </c>
      <c r="FR1857" s="9"/>
      <c r="FS1857" s="10"/>
      <c r="FT1857" s="11"/>
      <c r="FU1857" s="6">
        <f>SUMIF(FV$67:FV$97,$D1857,FX$67:FX$97)</f>
        <v>0</v>
      </c>
      <c r="FV1857" s="9"/>
      <c r="FW1857" s="10"/>
      <c r="FX1857" s="11"/>
      <c r="FY1857" s="6">
        <f>SUMIF(FZ$67:FZ$97,$D1857,GB$67:GB$97)</f>
        <v>0</v>
      </c>
      <c r="FZ1857" s="9"/>
      <c r="GA1857" s="10"/>
      <c r="GB1857" s="11"/>
      <c r="GC1857" s="6">
        <f>SUMIF(GD$67:GD$97,$D1857,GF$67:GF$97)</f>
        <v>0</v>
      </c>
      <c r="GD1857" s="9"/>
      <c r="GE1857" s="10"/>
      <c r="GF1857" s="11"/>
      <c r="GG1857" s="6">
        <f>SUMIF(GH$67:GH$97,$D1857,GJ$67:GJ$97)</f>
        <v>0</v>
      </c>
      <c r="GH1857" s="9"/>
      <c r="GI1857" s="10"/>
      <c r="GJ1857" s="11"/>
      <c r="GK1857" s="6">
        <f>SUMIF(GL$67:GL$97,$D1857,GN$67:GN$97)</f>
        <v>0</v>
      </c>
      <c r="GL1857" s="9"/>
      <c r="GM1857" s="10"/>
      <c r="GN1857" s="11"/>
      <c r="GO1857" s="6">
        <f>SUMIF(GP$67:GP$97,$D1857,GR$67:GR$97)</f>
        <v>0</v>
      </c>
      <c r="GP1857" s="9"/>
      <c r="GQ1857" s="10"/>
      <c r="GR1857" s="11"/>
      <c r="GS1857" s="6">
        <f>SUMIF(GT$67:GT$97,$D1857,GV$67:GV$97)</f>
        <v>0</v>
      </c>
      <c r="GT1857" s="9"/>
      <c r="GU1857" s="10"/>
      <c r="GV1857" s="20"/>
      <c r="GW1857" s="19">
        <f t="shared" si="42"/>
        <v>0</v>
      </c>
      <c r="GX1857" s="472"/>
      <c r="GY1857" s="473"/>
    </row>
    <row r="1858" spans="1:207" ht="15.75">
      <c r="A1858" s="244" t="s">
        <v>78</v>
      </c>
      <c r="B1858" s="475"/>
      <c r="C1858" s="264" t="s">
        <v>358</v>
      </c>
      <c r="D1858" s="268" t="s">
        <v>127</v>
      </c>
      <c r="E1858" s="206">
        <f>SUMIF(F$98:F$128,$D1858,H$98:H$128)</f>
        <v>0</v>
      </c>
      <c r="F1858" s="9"/>
      <c r="G1858" s="10"/>
      <c r="H1858" s="11"/>
      <c r="I1858" s="6">
        <f>SUMIF(J$98:J$128,$D1858,L$98:L$128)</f>
        <v>0</v>
      </c>
      <c r="J1858" s="9"/>
      <c r="K1858" s="10"/>
      <c r="L1858" s="11"/>
      <c r="M1858" s="6">
        <f>SUMIF(N$98:N$128,$D1858,P$98:P$128)</f>
        <v>0</v>
      </c>
      <c r="N1858" s="9"/>
      <c r="O1858" s="10"/>
      <c r="P1858" s="11"/>
      <c r="Q1858" s="6">
        <f>SUMIF(R$98:R$128,$D1858,T$98:T$128)</f>
        <v>0</v>
      </c>
      <c r="R1858" s="9"/>
      <c r="S1858" s="10"/>
      <c r="T1858" s="11"/>
      <c r="U1858" s="6">
        <f>SUMIF(V$98:V$128,$D1858,X$98:X$128)</f>
        <v>0</v>
      </c>
      <c r="V1858" s="9"/>
      <c r="W1858" s="10"/>
      <c r="X1858" s="11"/>
      <c r="Y1858" s="6">
        <f>SUMIF(Z$98:Z$128,$D1858,AB$98:AB$128)</f>
        <v>0</v>
      </c>
      <c r="Z1858" s="9"/>
      <c r="AA1858" s="10"/>
      <c r="AB1858" s="11"/>
      <c r="AC1858" s="6">
        <f>SUMIF(AD$98:AD$128,$D1858,AF$98:AF$128)</f>
        <v>0</v>
      </c>
      <c r="AD1858" s="9"/>
      <c r="AE1858" s="10"/>
      <c r="AF1858" s="11"/>
      <c r="AG1858" s="6">
        <f>SUMIF(AH$98:AH$128,$D1858,AJ$98:AJ$128)</f>
        <v>0</v>
      </c>
      <c r="AH1858" s="9"/>
      <c r="AI1858" s="10"/>
      <c r="AJ1858" s="11"/>
      <c r="AK1858" s="6">
        <f>SUMIF(AL$98:AL$128,$D1858,AN$98:AN$128)</f>
        <v>0</v>
      </c>
      <c r="AL1858" s="9"/>
      <c r="AM1858" s="10"/>
      <c r="AN1858" s="11"/>
      <c r="AO1858" s="6">
        <f>SUMIF(AP$98:AP$128,$D1858,AR$98:AR$128)</f>
        <v>0</v>
      </c>
      <c r="AP1858" s="9"/>
      <c r="AQ1858" s="10"/>
      <c r="AR1858" s="11"/>
      <c r="AS1858" s="6">
        <f>SUMIF(AT$98:AT$128,$D1858,AV$98:AV$128)</f>
        <v>0</v>
      </c>
      <c r="AT1858" s="9"/>
      <c r="AU1858" s="10"/>
      <c r="AV1858" s="11"/>
      <c r="AW1858" s="6">
        <f>SUMIF(AX$98:AX$128,$D1858,AZ$98:AZ$128)</f>
        <v>0</v>
      </c>
      <c r="AX1858" s="9"/>
      <c r="AY1858" s="10"/>
      <c r="AZ1858" s="11"/>
      <c r="BA1858" s="6">
        <f>SUMIF(BB$98:BB$128,$D1858,BD$98:BD$128)</f>
        <v>0</v>
      </c>
      <c r="BB1858" s="9"/>
      <c r="BC1858" s="10"/>
      <c r="BD1858" s="11"/>
      <c r="BE1858" s="6">
        <f>SUMIF(BF$98:BF$128,$D1858,BH$98:BH$128)</f>
        <v>0</v>
      </c>
      <c r="BF1858" s="9"/>
      <c r="BG1858" s="10"/>
      <c r="BH1858" s="11"/>
      <c r="BI1858" s="6">
        <f>SUMIF(BJ$98:BJ$128,$D1858,BL$98:BL$128)</f>
        <v>0</v>
      </c>
      <c r="BJ1858" s="9"/>
      <c r="BK1858" s="10"/>
      <c r="BL1858" s="11"/>
      <c r="BM1858" s="6">
        <f>SUMIF(BN$98:BN$128,$D1858,BP$98:BP$128)</f>
        <v>0</v>
      </c>
      <c r="BN1858" s="9"/>
      <c r="BO1858" s="10"/>
      <c r="BP1858" s="11"/>
      <c r="BQ1858" s="6">
        <f>SUMIF(BR$98:BR$128,$D1858,BT$98:BT$128)</f>
        <v>0</v>
      </c>
      <c r="BR1858" s="9"/>
      <c r="BS1858" s="10"/>
      <c r="BT1858" s="11"/>
      <c r="BU1858" s="6">
        <f>SUMIF(BV$98:BV$128,$D1858,BX$98:BX$128)</f>
        <v>0</v>
      </c>
      <c r="BV1858" s="9"/>
      <c r="BW1858" s="10"/>
      <c r="BX1858" s="11"/>
      <c r="BY1858" s="6">
        <f>SUMIF(BZ$98:BZ$128,$D1858,CB$98:CB$128)</f>
        <v>0</v>
      </c>
      <c r="BZ1858" s="9"/>
      <c r="CA1858" s="10"/>
      <c r="CB1858" s="11"/>
      <c r="CC1858" s="6">
        <f>SUMIF(CD$98:CD$128,$D1858,CF$98:CF$128)</f>
        <v>0</v>
      </c>
      <c r="CD1858" s="9"/>
      <c r="CE1858" s="10"/>
      <c r="CF1858" s="11"/>
      <c r="CG1858" s="6">
        <f>SUMIF(CH$98:CH$128,$D1858,CJ$98:CJ$128)</f>
        <v>0</v>
      </c>
      <c r="CH1858" s="9"/>
      <c r="CI1858" s="10"/>
      <c r="CJ1858" s="11"/>
      <c r="CK1858" s="6">
        <f>SUMIF(CL$98:CL$128,$D1858,CN$98:CN$128)</f>
        <v>0</v>
      </c>
      <c r="CL1858" s="9"/>
      <c r="CM1858" s="10"/>
      <c r="CN1858" s="11"/>
      <c r="CO1858" s="6">
        <f>SUMIF(CP$98:CP$128,$D1858,CR$98:CR$128)</f>
        <v>0</v>
      </c>
      <c r="CP1858" s="9"/>
      <c r="CQ1858" s="10"/>
      <c r="CR1858" s="11"/>
      <c r="CS1858" s="6">
        <f>SUMIF(CT$98:CT$128,$D1858,CV$98:CV$128)</f>
        <v>0</v>
      </c>
      <c r="CT1858" s="9"/>
      <c r="CU1858" s="10"/>
      <c r="CV1858" s="11"/>
      <c r="CW1858" s="6">
        <f>SUMIF(CX$98:CX$128,$D1858,CZ$98:CZ$128)</f>
        <v>0</v>
      </c>
      <c r="CX1858" s="9"/>
      <c r="CY1858" s="10"/>
      <c r="CZ1858" s="11"/>
      <c r="DA1858" s="6">
        <f>SUMIF(DB$98:DB$128,$D1858,DD$98:DD$128)</f>
        <v>0</v>
      </c>
      <c r="DB1858" s="9"/>
      <c r="DC1858" s="10"/>
      <c r="DD1858" s="11"/>
      <c r="DE1858" s="6">
        <f>SUMIF(DF$98:DF$128,$D1858,DH$98:DH$128)</f>
        <v>0</v>
      </c>
      <c r="DF1858" s="9"/>
      <c r="DG1858" s="10"/>
      <c r="DH1858" s="11"/>
      <c r="DI1858" s="6">
        <f>SUMIF(DJ$98:DJ$128,$D1858,DL$98:DL$128)</f>
        <v>0</v>
      </c>
      <c r="DJ1858" s="9"/>
      <c r="DK1858" s="10"/>
      <c r="DL1858" s="11"/>
      <c r="DM1858" s="6">
        <f>SUMIF(DN$98:DN$128,$D1858,DP$98:DP$128)</f>
        <v>0</v>
      </c>
      <c r="DN1858" s="9"/>
      <c r="DO1858" s="10"/>
      <c r="DP1858" s="11"/>
      <c r="DQ1858" s="6">
        <f>SUMIF(DR$98:DR$128,$D1858,DT$98:DT$128)</f>
        <v>0</v>
      </c>
      <c r="DR1858" s="9"/>
      <c r="DS1858" s="10"/>
      <c r="DT1858" s="11"/>
      <c r="DU1858" s="6">
        <f>SUMIF(DV$98:DV$128,$D1858,DX$98:DX$128)</f>
        <v>0</v>
      </c>
      <c r="DV1858" s="9"/>
      <c r="DW1858" s="10"/>
      <c r="DX1858" s="11"/>
      <c r="DY1858" s="6">
        <f>SUMIF(DZ$98:DZ$128,$D1858,EB$98:EB$128)</f>
        <v>0</v>
      </c>
      <c r="DZ1858" s="9"/>
      <c r="EA1858" s="10"/>
      <c r="EB1858" s="11"/>
      <c r="EC1858" s="6">
        <f>SUMIF(ED$98:ED$128,$D1858,EF$98:EF$128)</f>
        <v>0</v>
      </c>
      <c r="ED1858" s="9"/>
      <c r="EE1858" s="10"/>
      <c r="EF1858" s="11"/>
      <c r="EG1858" s="6">
        <f>SUMIF(EH$98:EH$128,$D1858,EJ$98:EJ$128)</f>
        <v>0</v>
      </c>
      <c r="EH1858" s="9"/>
      <c r="EI1858" s="10"/>
      <c r="EJ1858" s="11"/>
      <c r="EK1858" s="6">
        <f>SUMIF(EL$98:EL$128,$D1858,EN$98:EN$128)</f>
        <v>0</v>
      </c>
      <c r="EL1858" s="9"/>
      <c r="EM1858" s="10"/>
      <c r="EN1858" s="11"/>
      <c r="EO1858" s="6">
        <f>SUMIF(EP$98:EP$128,$D1858,ER$98:ER$128)</f>
        <v>0</v>
      </c>
      <c r="EP1858" s="9"/>
      <c r="EQ1858" s="10"/>
      <c r="ER1858" s="11"/>
      <c r="ES1858" s="6">
        <f>SUMIF(ET$98:ET$128,$D1858,EV$98:EV$128)</f>
        <v>0</v>
      </c>
      <c r="ET1858" s="9"/>
      <c r="EU1858" s="10"/>
      <c r="EV1858" s="11"/>
      <c r="EW1858" s="6">
        <f>SUMIF(EX$98:EX$128,$D1858,EZ$98:EZ$128)</f>
        <v>0</v>
      </c>
      <c r="EX1858" s="9"/>
      <c r="EY1858" s="10"/>
      <c r="EZ1858" s="11"/>
      <c r="FA1858" s="6">
        <f>SUMIF(FB$98:FB$128,$D1858,FD$98:FD$128)</f>
        <v>0</v>
      </c>
      <c r="FB1858" s="9"/>
      <c r="FC1858" s="10"/>
      <c r="FD1858" s="11"/>
      <c r="FE1858" s="6">
        <f>SUMIF(FF$98:FF$128,$D1858,FH$98:FH$128)</f>
        <v>0</v>
      </c>
      <c r="FF1858" s="9"/>
      <c r="FG1858" s="10"/>
      <c r="FH1858" s="11"/>
      <c r="FI1858" s="6">
        <f>SUMIF(FJ$98:FJ$128,$D1858,FL$98:FL$128)</f>
        <v>0</v>
      </c>
      <c r="FJ1858" s="9"/>
      <c r="FK1858" s="10"/>
      <c r="FL1858" s="11"/>
      <c r="FM1858" s="6">
        <f>SUMIF(FN$98:FN$128,$D1858,FP$98:FP$128)</f>
        <v>0</v>
      </c>
      <c r="FN1858" s="9"/>
      <c r="FO1858" s="10"/>
      <c r="FP1858" s="11"/>
      <c r="FQ1858" s="6">
        <f>SUMIF(FR$98:FR$128,$D1858,FT$98:FT$128)</f>
        <v>0</v>
      </c>
      <c r="FR1858" s="9"/>
      <c r="FS1858" s="10"/>
      <c r="FT1858" s="11"/>
      <c r="FU1858" s="6">
        <f>SUMIF(FV$98:FV$128,$D1858,FX$98:FX$128)</f>
        <v>0</v>
      </c>
      <c r="FV1858" s="9"/>
      <c r="FW1858" s="10"/>
      <c r="FX1858" s="11"/>
      <c r="FY1858" s="6">
        <f>SUMIF(FZ$98:FZ$128,$D1858,GB$98:GB$128)</f>
        <v>0</v>
      </c>
      <c r="FZ1858" s="9"/>
      <c r="GA1858" s="10"/>
      <c r="GB1858" s="11"/>
      <c r="GC1858" s="6">
        <f>SUMIF(GD$98:GD$128,$D1858,GF$98:GF$128)</f>
        <v>0</v>
      </c>
      <c r="GD1858" s="9"/>
      <c r="GE1858" s="10"/>
      <c r="GF1858" s="11"/>
      <c r="GG1858" s="6">
        <f>SUMIF(GH$98:GH$128,$D1858,GJ$98:GJ$128)</f>
        <v>0</v>
      </c>
      <c r="GH1858" s="9"/>
      <c r="GI1858" s="10"/>
      <c r="GJ1858" s="11"/>
      <c r="GK1858" s="6">
        <f>SUMIF(GL$98:GL$128,$D1858,GN$98:GN$128)</f>
        <v>0</v>
      </c>
      <c r="GL1858" s="9"/>
      <c r="GM1858" s="10"/>
      <c r="GN1858" s="11"/>
      <c r="GO1858" s="6">
        <f>SUMIF(GP$98:GP$128,$D1858,GR$98:GR$128)</f>
        <v>0</v>
      </c>
      <c r="GP1858" s="9"/>
      <c r="GQ1858" s="10"/>
      <c r="GR1858" s="11"/>
      <c r="GS1858" s="6">
        <f>SUMIF(GT$98:GT$128,$D1858,GV$98:GV$128)</f>
        <v>0</v>
      </c>
      <c r="GT1858" s="9"/>
      <c r="GU1858" s="10"/>
      <c r="GV1858" s="20"/>
      <c r="GW1858" s="19">
        <f t="shared" si="42"/>
        <v>0</v>
      </c>
      <c r="GX1858" s="472"/>
      <c r="GY1858" s="473"/>
    </row>
    <row r="1859" spans="1:207" ht="15.75">
      <c r="A1859" s="244" t="s">
        <v>79</v>
      </c>
      <c r="B1859" s="475"/>
      <c r="C1859" s="264" t="s">
        <v>358</v>
      </c>
      <c r="D1859" s="268" t="s">
        <v>127</v>
      </c>
      <c r="E1859" s="206">
        <f>SUMIF(F$129:F$159,$D1859,H$129:H$159)</f>
        <v>0</v>
      </c>
      <c r="F1859" s="9"/>
      <c r="G1859" s="10"/>
      <c r="H1859" s="11"/>
      <c r="I1859" s="6">
        <f>SUMIF(J$129:J$159,$D1859,L$129:L$159)</f>
        <v>0</v>
      </c>
      <c r="J1859" s="9"/>
      <c r="K1859" s="10"/>
      <c r="L1859" s="11"/>
      <c r="M1859" s="6">
        <f>SUMIF(N$129:N$159,$D1859,P$129:P$159)</f>
        <v>0</v>
      </c>
      <c r="N1859" s="9"/>
      <c r="O1859" s="10"/>
      <c r="P1859" s="11"/>
      <c r="Q1859" s="6">
        <f>SUMIF(R$129:R$159,$D1859,T$129:T$159)</f>
        <v>0</v>
      </c>
      <c r="R1859" s="9"/>
      <c r="S1859" s="10"/>
      <c r="T1859" s="11"/>
      <c r="U1859" s="6">
        <f>SUMIF(V$129:V$159,$D1859,X$129:X$159)</f>
        <v>0</v>
      </c>
      <c r="V1859" s="9"/>
      <c r="W1859" s="10"/>
      <c r="X1859" s="11"/>
      <c r="Y1859" s="6">
        <f>SUMIF(Z$129:Z$159,$D1859,AB$129:AB$159)</f>
        <v>0</v>
      </c>
      <c r="Z1859" s="9"/>
      <c r="AA1859" s="10"/>
      <c r="AB1859" s="11"/>
      <c r="AC1859" s="6">
        <f>SUMIF(AD$129:AD$159,$D1859,AF$129:AF$159)</f>
        <v>0</v>
      </c>
      <c r="AD1859" s="9"/>
      <c r="AE1859" s="10"/>
      <c r="AF1859" s="11"/>
      <c r="AG1859" s="6">
        <f>SUMIF(AH$129:AH$159,$D1859,AJ$129:AJ$159)</f>
        <v>0</v>
      </c>
      <c r="AH1859" s="9"/>
      <c r="AI1859" s="10"/>
      <c r="AJ1859" s="11"/>
      <c r="AK1859" s="6">
        <f>SUMIF(AL$129:AL$159,$D1859,AN$129:AN$159)</f>
        <v>0</v>
      </c>
      <c r="AL1859" s="9"/>
      <c r="AM1859" s="10"/>
      <c r="AN1859" s="11"/>
      <c r="AO1859" s="6">
        <f>SUMIF(AP$129:AP$159,$D1859,AR$129:AR$159)</f>
        <v>0</v>
      </c>
      <c r="AP1859" s="9"/>
      <c r="AQ1859" s="10"/>
      <c r="AR1859" s="11"/>
      <c r="AS1859" s="6">
        <f>SUMIF(AT$129:AT$159,$D1859,AV$129:AV$159)</f>
        <v>0</v>
      </c>
      <c r="AT1859" s="9"/>
      <c r="AU1859" s="10"/>
      <c r="AV1859" s="11"/>
      <c r="AW1859" s="6">
        <f>SUMIF(AX$129:AX$159,$D1859,AZ$129:AZ$159)</f>
        <v>0</v>
      </c>
      <c r="AX1859" s="9"/>
      <c r="AY1859" s="10"/>
      <c r="AZ1859" s="11"/>
      <c r="BA1859" s="6">
        <f>SUMIF(BB$129:BB$159,$D1859,BD$129:BD$159)</f>
        <v>0</v>
      </c>
      <c r="BB1859" s="9"/>
      <c r="BC1859" s="10"/>
      <c r="BD1859" s="11"/>
      <c r="BE1859" s="6">
        <f>SUMIF(BF$129:BF$159,$D1859,BH$129:BH$159)</f>
        <v>0</v>
      </c>
      <c r="BF1859" s="9"/>
      <c r="BG1859" s="10"/>
      <c r="BH1859" s="11"/>
      <c r="BI1859" s="6">
        <f>SUMIF(BJ$129:BJ$159,$D1859,BL$129:BL$159)</f>
        <v>0</v>
      </c>
      <c r="BJ1859" s="9"/>
      <c r="BK1859" s="10"/>
      <c r="BL1859" s="11"/>
      <c r="BM1859" s="6">
        <f>SUMIF(BN$129:BN$159,$D1859,BP$129:BP$159)</f>
        <v>0</v>
      </c>
      <c r="BN1859" s="9"/>
      <c r="BO1859" s="10"/>
      <c r="BP1859" s="11"/>
      <c r="BQ1859" s="6">
        <f>SUMIF(BR$129:BR$159,$D1859,BT$129:BT$159)</f>
        <v>0</v>
      </c>
      <c r="BR1859" s="9"/>
      <c r="BS1859" s="10"/>
      <c r="BT1859" s="11"/>
      <c r="BU1859" s="6">
        <f>SUMIF(BV$129:BV$159,$D1859,BX$129:BX$159)</f>
        <v>0</v>
      </c>
      <c r="BV1859" s="9"/>
      <c r="BW1859" s="10"/>
      <c r="BX1859" s="11"/>
      <c r="BY1859" s="6">
        <f>SUMIF(BZ$129:BZ$159,$D1859,CB$129:CB$159)</f>
        <v>0</v>
      </c>
      <c r="BZ1859" s="9"/>
      <c r="CA1859" s="10"/>
      <c r="CB1859" s="11"/>
      <c r="CC1859" s="6">
        <f>SUMIF(CD$129:CD$159,$D1859,CF$129:CF$159)</f>
        <v>0</v>
      </c>
      <c r="CD1859" s="9"/>
      <c r="CE1859" s="10"/>
      <c r="CF1859" s="11"/>
      <c r="CG1859" s="6">
        <f>SUMIF(CH$129:CH$159,$D1859,CJ$129:CJ$159)</f>
        <v>0</v>
      </c>
      <c r="CH1859" s="9"/>
      <c r="CI1859" s="10"/>
      <c r="CJ1859" s="11"/>
      <c r="CK1859" s="6">
        <f>SUMIF(CL$129:CL$159,$D1859,CN$129:CN$159)</f>
        <v>0</v>
      </c>
      <c r="CL1859" s="9"/>
      <c r="CM1859" s="10"/>
      <c r="CN1859" s="11"/>
      <c r="CO1859" s="6">
        <f>SUMIF(CP$129:CP$159,$D1859,CR$129:CR$159)</f>
        <v>0</v>
      </c>
      <c r="CP1859" s="9"/>
      <c r="CQ1859" s="10"/>
      <c r="CR1859" s="11"/>
      <c r="CS1859" s="6">
        <f>SUMIF(CT$129:CT$159,$D1859,CV$129:CV$159)</f>
        <v>0</v>
      </c>
      <c r="CT1859" s="9"/>
      <c r="CU1859" s="10"/>
      <c r="CV1859" s="11"/>
      <c r="CW1859" s="6">
        <f>SUMIF(CX$129:CX$159,$D1859,CZ$129:CZ$159)</f>
        <v>0</v>
      </c>
      <c r="CX1859" s="9"/>
      <c r="CY1859" s="10"/>
      <c r="CZ1859" s="11"/>
      <c r="DA1859" s="6">
        <f>SUMIF(DB$129:DB$159,$D1859,DD$129:DD$159)</f>
        <v>0</v>
      </c>
      <c r="DB1859" s="9"/>
      <c r="DC1859" s="10"/>
      <c r="DD1859" s="11"/>
      <c r="DE1859" s="6">
        <f>SUMIF(DF$129:DF$159,$D1859,DH$129:DH$159)</f>
        <v>0</v>
      </c>
      <c r="DF1859" s="9"/>
      <c r="DG1859" s="10"/>
      <c r="DH1859" s="11"/>
      <c r="DI1859" s="6">
        <f>SUMIF(DJ$129:DJ$159,$D1859,DL$129:DL$159)</f>
        <v>0</v>
      </c>
      <c r="DJ1859" s="9"/>
      <c r="DK1859" s="10"/>
      <c r="DL1859" s="11"/>
      <c r="DM1859" s="6">
        <f>SUMIF(DN$129:DN$159,$D1859,DP$129:DP$159)</f>
        <v>0</v>
      </c>
      <c r="DN1859" s="9"/>
      <c r="DO1859" s="10"/>
      <c r="DP1859" s="11"/>
      <c r="DQ1859" s="6">
        <f>SUMIF(DR$129:DR$159,$D1859,DT$129:DT$159)</f>
        <v>0</v>
      </c>
      <c r="DR1859" s="9"/>
      <c r="DS1859" s="10"/>
      <c r="DT1859" s="11"/>
      <c r="DU1859" s="6">
        <f>SUMIF(DV$129:DV$159,$D1859,DX$129:DX$159)</f>
        <v>0</v>
      </c>
      <c r="DV1859" s="9"/>
      <c r="DW1859" s="10"/>
      <c r="DX1859" s="11"/>
      <c r="DY1859" s="6">
        <f>SUMIF(DZ$129:DZ$159,$D1859,EB$129:EB$159)</f>
        <v>0</v>
      </c>
      <c r="DZ1859" s="9"/>
      <c r="EA1859" s="10"/>
      <c r="EB1859" s="11"/>
      <c r="EC1859" s="6">
        <f>SUMIF(ED$129:ED$159,$D1859,EF$129:EF$159)</f>
        <v>0</v>
      </c>
      <c r="ED1859" s="9"/>
      <c r="EE1859" s="10"/>
      <c r="EF1859" s="11"/>
      <c r="EG1859" s="6">
        <f>SUMIF(EH$129:EH$159,$D1859,EJ$129:EJ$159)</f>
        <v>0</v>
      </c>
      <c r="EH1859" s="9"/>
      <c r="EI1859" s="10"/>
      <c r="EJ1859" s="11"/>
      <c r="EK1859" s="6">
        <f>SUMIF(EL$129:EL$159,$D1859,EN$129:EN$159)</f>
        <v>0</v>
      </c>
      <c r="EL1859" s="9"/>
      <c r="EM1859" s="10"/>
      <c r="EN1859" s="11"/>
      <c r="EO1859" s="6">
        <f>SUMIF(EP$129:EP$159,$D1859,ER$129:ER$159)</f>
        <v>0</v>
      </c>
      <c r="EP1859" s="9"/>
      <c r="EQ1859" s="10"/>
      <c r="ER1859" s="11"/>
      <c r="ES1859" s="6">
        <f>SUMIF(ET$129:ET$159,$D1859,EV$129:EV$159)</f>
        <v>0</v>
      </c>
      <c r="ET1859" s="9"/>
      <c r="EU1859" s="10"/>
      <c r="EV1859" s="11"/>
      <c r="EW1859" s="6">
        <f>SUMIF(EX$129:EX$159,$D1859,EZ$129:EZ$159)</f>
        <v>0</v>
      </c>
      <c r="EX1859" s="9"/>
      <c r="EY1859" s="10"/>
      <c r="EZ1859" s="11"/>
      <c r="FA1859" s="6">
        <f>SUMIF(FB$129:FB$159,$D1859,FD$129:FD$159)</f>
        <v>0</v>
      </c>
      <c r="FB1859" s="9"/>
      <c r="FC1859" s="10"/>
      <c r="FD1859" s="11"/>
      <c r="FE1859" s="6">
        <f>SUMIF(FF$129:FF$159,$D1859,FH$129:FH$159)</f>
        <v>0</v>
      </c>
      <c r="FF1859" s="9"/>
      <c r="FG1859" s="10"/>
      <c r="FH1859" s="11"/>
      <c r="FI1859" s="6">
        <f>SUMIF(FJ$129:FJ$159,$D1859,FL$129:FL$159)</f>
        <v>0</v>
      </c>
      <c r="FJ1859" s="9"/>
      <c r="FK1859" s="10"/>
      <c r="FL1859" s="11"/>
      <c r="FM1859" s="6">
        <f>SUMIF(FN$129:FN$159,$D1859,FP$129:FP$159)</f>
        <v>0</v>
      </c>
      <c r="FN1859" s="9"/>
      <c r="FO1859" s="10"/>
      <c r="FP1859" s="11"/>
      <c r="FQ1859" s="6">
        <f>SUMIF(FR$129:FR$159,$D1859,FT$129:FT$159)</f>
        <v>0</v>
      </c>
      <c r="FR1859" s="9"/>
      <c r="FS1859" s="10"/>
      <c r="FT1859" s="11"/>
      <c r="FU1859" s="6">
        <f>SUMIF(FV$129:FV$159,$D1859,FX$129:FX$159)</f>
        <v>0</v>
      </c>
      <c r="FV1859" s="9"/>
      <c r="FW1859" s="10"/>
      <c r="FX1859" s="11"/>
      <c r="FY1859" s="6">
        <f>SUMIF(FZ$129:FZ$159,$D1859,GB$129:GB$159)</f>
        <v>0</v>
      </c>
      <c r="FZ1859" s="9"/>
      <c r="GA1859" s="10"/>
      <c r="GB1859" s="11"/>
      <c r="GC1859" s="6">
        <f>SUMIF(GD$129:GD$159,$D1859,GF$129:GF$159)</f>
        <v>0</v>
      </c>
      <c r="GD1859" s="9"/>
      <c r="GE1859" s="10"/>
      <c r="GF1859" s="11"/>
      <c r="GG1859" s="6">
        <f>SUMIF(GH$129:GH$159,$D1859,GJ$129:GJ$159)</f>
        <v>0</v>
      </c>
      <c r="GH1859" s="9"/>
      <c r="GI1859" s="10"/>
      <c r="GJ1859" s="11"/>
      <c r="GK1859" s="6">
        <f>SUMIF(GL$129:GL$159,$D1859,GN$129:GN$159)</f>
        <v>0</v>
      </c>
      <c r="GL1859" s="9"/>
      <c r="GM1859" s="10"/>
      <c r="GN1859" s="11"/>
      <c r="GO1859" s="6">
        <f>SUMIF(GP$129:GP$159,$D1859,GR$129:GR$159)</f>
        <v>0</v>
      </c>
      <c r="GP1859" s="9"/>
      <c r="GQ1859" s="10"/>
      <c r="GR1859" s="11"/>
      <c r="GS1859" s="6">
        <f>SUMIF(GT$129:GT$159,$D1859,GV$129:GV$159)</f>
        <v>0</v>
      </c>
      <c r="GT1859" s="9"/>
      <c r="GU1859" s="10"/>
      <c r="GV1859" s="20"/>
      <c r="GW1859" s="19">
        <f t="shared" si="42"/>
        <v>0</v>
      </c>
      <c r="GX1859" s="472"/>
      <c r="GY1859" s="473"/>
    </row>
    <row r="1860" spans="1:207" ht="15.75">
      <c r="A1860" s="244" t="s">
        <v>80</v>
      </c>
      <c r="B1860" s="475"/>
      <c r="C1860" s="264" t="s">
        <v>358</v>
      </c>
      <c r="D1860" s="268" t="s">
        <v>127</v>
      </c>
      <c r="E1860" s="206">
        <f>SUMIF(F$160:F$190,$D1860,H$160:H$190)</f>
        <v>0</v>
      </c>
      <c r="F1860" s="9"/>
      <c r="G1860" s="10"/>
      <c r="H1860" s="11"/>
      <c r="I1860" s="6">
        <f>SUMIF(J$160:J$190,$D1860,L$160:L$190)</f>
        <v>0</v>
      </c>
      <c r="J1860" s="9"/>
      <c r="K1860" s="10"/>
      <c r="L1860" s="11"/>
      <c r="M1860" s="6">
        <f>SUMIF(N$160:N$190,$D1860,P$160:P$190)</f>
        <v>0</v>
      </c>
      <c r="N1860" s="9"/>
      <c r="O1860" s="10"/>
      <c r="P1860" s="11"/>
      <c r="Q1860" s="6">
        <f>SUMIF(R$160:R$190,$D1860,T$160:T$190)</f>
        <v>0</v>
      </c>
      <c r="R1860" s="9"/>
      <c r="S1860" s="10"/>
      <c r="T1860" s="11"/>
      <c r="U1860" s="6">
        <f>SUMIF(V$160:V$190,$D1860,X$160:X$190)</f>
        <v>0</v>
      </c>
      <c r="V1860" s="9"/>
      <c r="W1860" s="10"/>
      <c r="X1860" s="11"/>
      <c r="Y1860" s="6">
        <f>SUMIF(Z$160:Z$190,$D1860,AB$160:AB$190)</f>
        <v>0</v>
      </c>
      <c r="Z1860" s="9"/>
      <c r="AA1860" s="10"/>
      <c r="AB1860" s="11"/>
      <c r="AC1860" s="6">
        <f>SUMIF(AD$160:AD$190,$D1860,AF$160:AF$190)</f>
        <v>0</v>
      </c>
      <c r="AD1860" s="9"/>
      <c r="AE1860" s="10"/>
      <c r="AF1860" s="11"/>
      <c r="AG1860" s="6">
        <f>SUMIF(AH$160:AH$190,$D1860,AJ$160:AJ$190)</f>
        <v>0</v>
      </c>
      <c r="AH1860" s="9"/>
      <c r="AI1860" s="10"/>
      <c r="AJ1860" s="11"/>
      <c r="AK1860" s="6">
        <f>SUMIF(AL$160:AL$190,$D1860,AN$160:AN$190)</f>
        <v>0</v>
      </c>
      <c r="AL1860" s="9"/>
      <c r="AM1860" s="10"/>
      <c r="AN1860" s="11"/>
      <c r="AO1860" s="6">
        <f>SUMIF(AP$160:AP$190,$D1860,AR$160:AR$190)</f>
        <v>0</v>
      </c>
      <c r="AP1860" s="9"/>
      <c r="AQ1860" s="10"/>
      <c r="AR1860" s="11"/>
      <c r="AS1860" s="6">
        <f>SUMIF(AT$160:AT$190,$D1860,AV$160:AV$190)</f>
        <v>0</v>
      </c>
      <c r="AT1860" s="9"/>
      <c r="AU1860" s="10"/>
      <c r="AV1860" s="11"/>
      <c r="AW1860" s="6">
        <f>SUMIF(AX$160:AX$190,$D1860,AZ$160:AZ$190)</f>
        <v>0</v>
      </c>
      <c r="AX1860" s="9"/>
      <c r="AY1860" s="10"/>
      <c r="AZ1860" s="11"/>
      <c r="BA1860" s="6">
        <f>SUMIF(BB$160:BB$190,$D1860,BD$160:BD$190)</f>
        <v>0</v>
      </c>
      <c r="BB1860" s="9"/>
      <c r="BC1860" s="10"/>
      <c r="BD1860" s="11"/>
      <c r="BE1860" s="6">
        <f>SUMIF(BF$160:BF$190,$D1860,BH$160:BH$190)</f>
        <v>0</v>
      </c>
      <c r="BF1860" s="9"/>
      <c r="BG1860" s="10"/>
      <c r="BH1860" s="11"/>
      <c r="BI1860" s="6">
        <f>SUMIF(BJ$160:BJ$190,$D1860,BL$160:BL$190)</f>
        <v>0</v>
      </c>
      <c r="BJ1860" s="9"/>
      <c r="BK1860" s="10"/>
      <c r="BL1860" s="11"/>
      <c r="BM1860" s="6">
        <f>SUMIF(BN$160:BN$190,$D1860,BP$160:BP$190)</f>
        <v>0</v>
      </c>
      <c r="BN1860" s="9"/>
      <c r="BO1860" s="10"/>
      <c r="BP1860" s="11"/>
      <c r="BQ1860" s="6">
        <f>SUMIF(BR$160:BR$190,$D1860,BT$160:BT$190)</f>
        <v>0</v>
      </c>
      <c r="BR1860" s="9"/>
      <c r="BS1860" s="10"/>
      <c r="BT1860" s="11"/>
      <c r="BU1860" s="6">
        <f>SUMIF(BV$160:BV$190,$D1860,BX$160:BX$190)</f>
        <v>0</v>
      </c>
      <c r="BV1860" s="9"/>
      <c r="BW1860" s="10"/>
      <c r="BX1860" s="11"/>
      <c r="BY1860" s="6">
        <f>SUMIF(BZ$160:BZ$190,$D1860,CB$160:CB$190)</f>
        <v>0</v>
      </c>
      <c r="BZ1860" s="9"/>
      <c r="CA1860" s="10"/>
      <c r="CB1860" s="11"/>
      <c r="CC1860" s="6">
        <f>SUMIF(CD$160:CD$190,$D1860,CF$160:CF$190)</f>
        <v>0</v>
      </c>
      <c r="CD1860" s="9"/>
      <c r="CE1860" s="10"/>
      <c r="CF1860" s="11"/>
      <c r="CG1860" s="6">
        <f>SUMIF(CH$160:CH$190,$D1860,CJ$160:CJ$190)</f>
        <v>0</v>
      </c>
      <c r="CH1860" s="9"/>
      <c r="CI1860" s="10"/>
      <c r="CJ1860" s="11"/>
      <c r="CK1860" s="6">
        <f>SUMIF(CL$160:CL$190,$D1860,CN$160:CN$190)</f>
        <v>0</v>
      </c>
      <c r="CL1860" s="9"/>
      <c r="CM1860" s="10"/>
      <c r="CN1860" s="11"/>
      <c r="CO1860" s="6">
        <f>SUMIF(CP$160:CP$190,$D1860,CR$160:CR$190)</f>
        <v>0</v>
      </c>
      <c r="CP1860" s="9"/>
      <c r="CQ1860" s="10"/>
      <c r="CR1860" s="11"/>
      <c r="CS1860" s="6">
        <f>SUMIF(CT$160:CT$190,$D1860,CV$160:CV$190)</f>
        <v>0</v>
      </c>
      <c r="CT1860" s="9"/>
      <c r="CU1860" s="10"/>
      <c r="CV1860" s="11"/>
      <c r="CW1860" s="6">
        <f>SUMIF(CX$160:CX$190,$D1860,CZ$160:CZ$190)</f>
        <v>0</v>
      </c>
      <c r="CX1860" s="9"/>
      <c r="CY1860" s="10"/>
      <c r="CZ1860" s="11"/>
      <c r="DA1860" s="6">
        <f>SUMIF(DB$160:DB$190,$D1860,DD$160:DD$190)</f>
        <v>0</v>
      </c>
      <c r="DB1860" s="9"/>
      <c r="DC1860" s="10"/>
      <c r="DD1860" s="11"/>
      <c r="DE1860" s="6">
        <f>SUMIF(DF$160:DF$190,$D1860,DH$160:DH$190)</f>
        <v>0</v>
      </c>
      <c r="DF1860" s="9"/>
      <c r="DG1860" s="10"/>
      <c r="DH1860" s="11"/>
      <c r="DI1860" s="6">
        <f>SUMIF(DJ$160:DJ$190,$D1860,DL$160:DL$190)</f>
        <v>0</v>
      </c>
      <c r="DJ1860" s="9"/>
      <c r="DK1860" s="10"/>
      <c r="DL1860" s="11"/>
      <c r="DM1860" s="6">
        <f>SUMIF(DN$160:DN$190,$D1860,DP$160:DP$190)</f>
        <v>0</v>
      </c>
      <c r="DN1860" s="9"/>
      <c r="DO1860" s="10"/>
      <c r="DP1860" s="11"/>
      <c r="DQ1860" s="6">
        <f>SUMIF(DR$160:DR$190,$D1860,DT$160:DT$190)</f>
        <v>0</v>
      </c>
      <c r="DR1860" s="9"/>
      <c r="DS1860" s="10"/>
      <c r="DT1860" s="11"/>
      <c r="DU1860" s="6">
        <f>SUMIF(DV$160:DV$190,$D1860,DX$160:DX$190)</f>
        <v>0</v>
      </c>
      <c r="DV1860" s="9"/>
      <c r="DW1860" s="10"/>
      <c r="DX1860" s="11"/>
      <c r="DY1860" s="6">
        <f>SUMIF(DZ$160:DZ$190,$D1860,EB$160:EB$190)</f>
        <v>0</v>
      </c>
      <c r="DZ1860" s="9"/>
      <c r="EA1860" s="10"/>
      <c r="EB1860" s="11"/>
      <c r="EC1860" s="6">
        <f>SUMIF(ED$160:ED$190,$D1860,EF$160:EF$190)</f>
        <v>0</v>
      </c>
      <c r="ED1860" s="9"/>
      <c r="EE1860" s="10"/>
      <c r="EF1860" s="11"/>
      <c r="EG1860" s="6">
        <f>SUMIF(EH$160:EH$190,$D1860,EJ$160:EJ$190)</f>
        <v>0</v>
      </c>
      <c r="EH1860" s="9"/>
      <c r="EI1860" s="10"/>
      <c r="EJ1860" s="11"/>
      <c r="EK1860" s="6">
        <f>SUMIF(EL$160:EL$190,$D1860,EN$160:EN$190)</f>
        <v>0</v>
      </c>
      <c r="EL1860" s="9"/>
      <c r="EM1860" s="10"/>
      <c r="EN1860" s="11"/>
      <c r="EO1860" s="6">
        <f>SUMIF(EP$160:EP$190,$D1860,ER$160:ER$190)</f>
        <v>0</v>
      </c>
      <c r="EP1860" s="9"/>
      <c r="EQ1860" s="10"/>
      <c r="ER1860" s="11"/>
      <c r="ES1860" s="6">
        <f>SUMIF(ET$160:ET$190,$D1860,EV$160:EV$190)</f>
        <v>0</v>
      </c>
      <c r="ET1860" s="9"/>
      <c r="EU1860" s="10"/>
      <c r="EV1860" s="11"/>
      <c r="EW1860" s="6">
        <f>SUMIF(EX$160:EX$190,$D1860,EZ$160:EZ$190)</f>
        <v>0</v>
      </c>
      <c r="EX1860" s="9"/>
      <c r="EY1860" s="10"/>
      <c r="EZ1860" s="11"/>
      <c r="FA1860" s="6">
        <f>SUMIF(FB$160:FB$190,$D1860,FD$160:FD$190)</f>
        <v>0</v>
      </c>
      <c r="FB1860" s="9"/>
      <c r="FC1860" s="10"/>
      <c r="FD1860" s="11"/>
      <c r="FE1860" s="6">
        <f>SUMIF(FF$160:FF$190,$D1860,FH$160:FH$190)</f>
        <v>0</v>
      </c>
      <c r="FF1860" s="9"/>
      <c r="FG1860" s="10"/>
      <c r="FH1860" s="11"/>
      <c r="FI1860" s="6">
        <f>SUMIF(FJ$160:FJ$190,$D1860,FL$160:FL$190)</f>
        <v>0</v>
      </c>
      <c r="FJ1860" s="9"/>
      <c r="FK1860" s="10"/>
      <c r="FL1860" s="11"/>
      <c r="FM1860" s="6">
        <f>SUMIF(FN$160:FN$190,$D1860,FP$160:FP$190)</f>
        <v>0</v>
      </c>
      <c r="FN1860" s="9"/>
      <c r="FO1860" s="10"/>
      <c r="FP1860" s="11"/>
      <c r="FQ1860" s="6">
        <f>SUMIF(FR$160:FR$190,$D1860,FT$160:FT$190)</f>
        <v>0</v>
      </c>
      <c r="FR1860" s="9"/>
      <c r="FS1860" s="10"/>
      <c r="FT1860" s="11"/>
      <c r="FU1860" s="6">
        <f>SUMIF(FV$160:FV$190,$D1860,FX$160:FX$190)</f>
        <v>0</v>
      </c>
      <c r="FV1860" s="9"/>
      <c r="FW1860" s="10"/>
      <c r="FX1860" s="11"/>
      <c r="FY1860" s="6">
        <f>SUMIF(FZ$160:FZ$190,$D1860,GB$160:GB$190)</f>
        <v>0</v>
      </c>
      <c r="FZ1860" s="9"/>
      <c r="GA1860" s="10"/>
      <c r="GB1860" s="11"/>
      <c r="GC1860" s="6">
        <f>SUMIF(GD$160:GD$190,$D1860,GF$160:GF$190)</f>
        <v>0</v>
      </c>
      <c r="GD1860" s="9"/>
      <c r="GE1860" s="10"/>
      <c r="GF1860" s="11"/>
      <c r="GG1860" s="6">
        <f>SUMIF(GH$160:GH$190,$D1860,GJ$160:GJ$190)</f>
        <v>0</v>
      </c>
      <c r="GH1860" s="9"/>
      <c r="GI1860" s="10"/>
      <c r="GJ1860" s="11"/>
      <c r="GK1860" s="6">
        <f>SUMIF(GL$160:GL$190,$D1860,GN$160:GN$190)</f>
        <v>0</v>
      </c>
      <c r="GL1860" s="9"/>
      <c r="GM1860" s="10"/>
      <c r="GN1860" s="11"/>
      <c r="GO1860" s="6">
        <f>SUMIF(GP$160:GP$190,$D1860,GR$160:GR$190)</f>
        <v>0</v>
      </c>
      <c r="GP1860" s="9"/>
      <c r="GQ1860" s="10"/>
      <c r="GR1860" s="11"/>
      <c r="GS1860" s="6">
        <f>SUMIF(GT$160:GT$190,$D1860,GV$160:GV$190)</f>
        <v>0</v>
      </c>
      <c r="GT1860" s="9"/>
      <c r="GU1860" s="10"/>
      <c r="GV1860" s="20"/>
      <c r="GW1860" s="19">
        <f t="shared" si="42"/>
        <v>0</v>
      </c>
      <c r="GX1860" s="472"/>
      <c r="GY1860" s="473"/>
    </row>
    <row r="1861" spans="1:207" ht="15.75">
      <c r="A1861" s="244" t="s">
        <v>81</v>
      </c>
      <c r="B1861" s="475"/>
      <c r="C1861" s="264" t="s">
        <v>358</v>
      </c>
      <c r="D1861" s="268" t="s">
        <v>127</v>
      </c>
      <c r="E1861" s="206">
        <f>SUMIF(F$191:F$221,$D1861,H$191:H$221)</f>
        <v>0</v>
      </c>
      <c r="F1861" s="9"/>
      <c r="G1861" s="10"/>
      <c r="H1861" s="11"/>
      <c r="I1861" s="6">
        <f>SUMIF(J$191:J$221,$D1861,L$191:L$221)</f>
        <v>0</v>
      </c>
      <c r="J1861" s="9"/>
      <c r="K1861" s="10"/>
      <c r="L1861" s="11"/>
      <c r="M1861" s="6">
        <f>SUMIF(N$191:N$221,$D1861,P$191:P$221)</f>
        <v>0</v>
      </c>
      <c r="N1861" s="9"/>
      <c r="O1861" s="10"/>
      <c r="P1861" s="11"/>
      <c r="Q1861" s="6">
        <f>SUMIF(R$191:R$221,$D1861,T$191:T$221)</f>
        <v>0</v>
      </c>
      <c r="R1861" s="9"/>
      <c r="S1861" s="10"/>
      <c r="T1861" s="11"/>
      <c r="U1861" s="6">
        <f>SUMIF(V$191:V$221,$D1861,X$191:X$221)</f>
        <v>0</v>
      </c>
      <c r="V1861" s="9"/>
      <c r="W1861" s="10"/>
      <c r="X1861" s="11"/>
      <c r="Y1861" s="6">
        <f>SUMIF(Z$191:Z$221,$D1861,AB$191:AB$221)</f>
        <v>0</v>
      </c>
      <c r="Z1861" s="9"/>
      <c r="AA1861" s="10"/>
      <c r="AB1861" s="11"/>
      <c r="AC1861" s="6">
        <f>SUMIF(AD$191:AD$221,$D1861,AF$191:AF$221)</f>
        <v>0</v>
      </c>
      <c r="AD1861" s="9"/>
      <c r="AE1861" s="10"/>
      <c r="AF1861" s="11"/>
      <c r="AG1861" s="6">
        <f>SUMIF(AH$191:AH$221,$D1861,AJ$191:AJ$221)</f>
        <v>0</v>
      </c>
      <c r="AH1861" s="9"/>
      <c r="AI1861" s="10"/>
      <c r="AJ1861" s="11"/>
      <c r="AK1861" s="6">
        <f>SUMIF(AL$191:AL$221,$D1861,AN$191:AN$221)</f>
        <v>0</v>
      </c>
      <c r="AL1861" s="9"/>
      <c r="AM1861" s="10"/>
      <c r="AN1861" s="11"/>
      <c r="AO1861" s="6">
        <f>SUMIF(AP$191:AP$221,$D1861,AR$191:AR$221)</f>
        <v>0</v>
      </c>
      <c r="AP1861" s="9"/>
      <c r="AQ1861" s="10"/>
      <c r="AR1861" s="11"/>
      <c r="AS1861" s="6">
        <f>SUMIF(AT$191:AT$221,$D1861,AV$191:AV$221)</f>
        <v>0</v>
      </c>
      <c r="AT1861" s="9"/>
      <c r="AU1861" s="10"/>
      <c r="AV1861" s="11"/>
      <c r="AW1861" s="6">
        <f>SUMIF(AX$191:AX$221,$D1861,AZ$191:AZ$221)</f>
        <v>0</v>
      </c>
      <c r="AX1861" s="9"/>
      <c r="AY1861" s="10"/>
      <c r="AZ1861" s="11"/>
      <c r="BA1861" s="6">
        <f>SUMIF(BB$191:BB$221,$D1861,BD$191:BD$221)</f>
        <v>0</v>
      </c>
      <c r="BB1861" s="9"/>
      <c r="BC1861" s="10"/>
      <c r="BD1861" s="11"/>
      <c r="BE1861" s="6">
        <f>SUMIF(BF$191:BF$221,$D1861,BH$191:BH$221)</f>
        <v>0</v>
      </c>
      <c r="BF1861" s="9"/>
      <c r="BG1861" s="10"/>
      <c r="BH1861" s="11"/>
      <c r="BI1861" s="6">
        <f>SUMIF(BJ$191:BJ$221,$D1861,BL$191:BL$221)</f>
        <v>0</v>
      </c>
      <c r="BJ1861" s="9"/>
      <c r="BK1861" s="10"/>
      <c r="BL1861" s="11"/>
      <c r="BM1861" s="6">
        <f>SUMIF(BN$191:BN$221,$D1861,BP$191:BP$221)</f>
        <v>0</v>
      </c>
      <c r="BN1861" s="9"/>
      <c r="BO1861" s="10"/>
      <c r="BP1861" s="11"/>
      <c r="BQ1861" s="6">
        <f>SUMIF(BR$191:BR$221,$D1861,BT$191:BT$221)</f>
        <v>0</v>
      </c>
      <c r="BR1861" s="9"/>
      <c r="BS1861" s="10"/>
      <c r="BT1861" s="11"/>
      <c r="BU1861" s="6">
        <f>SUMIF(BV$191:BV$221,$D1861,BX$191:BX$221)</f>
        <v>0</v>
      </c>
      <c r="BV1861" s="9"/>
      <c r="BW1861" s="10"/>
      <c r="BX1861" s="11"/>
      <c r="BY1861" s="6">
        <f>SUMIF(BZ$191:BZ$221,$D1861,CB$191:CB$221)</f>
        <v>0</v>
      </c>
      <c r="BZ1861" s="9"/>
      <c r="CA1861" s="10"/>
      <c r="CB1861" s="11"/>
      <c r="CC1861" s="6">
        <f>SUMIF(CD$191:CD$221,$D1861,CF$191:CF$221)</f>
        <v>0</v>
      </c>
      <c r="CD1861" s="9"/>
      <c r="CE1861" s="10"/>
      <c r="CF1861" s="11"/>
      <c r="CG1861" s="6">
        <f>SUMIF(CH$191:CH$221,$D1861,CJ$191:CJ$221)</f>
        <v>0</v>
      </c>
      <c r="CH1861" s="9"/>
      <c r="CI1861" s="10"/>
      <c r="CJ1861" s="11"/>
      <c r="CK1861" s="6">
        <f>SUMIF(CL$191:CL$221,$D1861,CN$191:CN$221)</f>
        <v>0</v>
      </c>
      <c r="CL1861" s="9"/>
      <c r="CM1861" s="10"/>
      <c r="CN1861" s="11"/>
      <c r="CO1861" s="6">
        <f>SUMIF(CP$191:CP$221,$D1861,CR$191:CR$221)</f>
        <v>0</v>
      </c>
      <c r="CP1861" s="9"/>
      <c r="CQ1861" s="10"/>
      <c r="CR1861" s="11"/>
      <c r="CS1861" s="6">
        <f>SUMIF(CT$191:CT$221,$D1861,CV$191:CV$221)</f>
        <v>0</v>
      </c>
      <c r="CT1861" s="9"/>
      <c r="CU1861" s="10"/>
      <c r="CV1861" s="11"/>
      <c r="CW1861" s="6">
        <f>SUMIF(CX$191:CX$221,$D1861,CZ$191:CZ$221)</f>
        <v>0</v>
      </c>
      <c r="CX1861" s="9"/>
      <c r="CY1861" s="10"/>
      <c r="CZ1861" s="11"/>
      <c r="DA1861" s="6">
        <f>SUMIF(DB$191:DB$221,$D1861,DD$191:DD$221)</f>
        <v>0</v>
      </c>
      <c r="DB1861" s="9"/>
      <c r="DC1861" s="10"/>
      <c r="DD1861" s="11"/>
      <c r="DE1861" s="6">
        <f>SUMIF(DF$191:DF$221,$D1861,DH$191:DH$221)</f>
        <v>0</v>
      </c>
      <c r="DF1861" s="9"/>
      <c r="DG1861" s="10"/>
      <c r="DH1861" s="11"/>
      <c r="DI1861" s="6">
        <f>SUMIF(DJ$191:DJ$221,$D1861,DL$191:DL$221)</f>
        <v>0</v>
      </c>
      <c r="DJ1861" s="9"/>
      <c r="DK1861" s="10"/>
      <c r="DL1861" s="11"/>
      <c r="DM1861" s="6">
        <f>SUMIF(DN$191:DN$221,$D1861,DP$191:DP$221)</f>
        <v>0</v>
      </c>
      <c r="DN1861" s="9"/>
      <c r="DO1861" s="10"/>
      <c r="DP1861" s="11"/>
      <c r="DQ1861" s="6">
        <f>SUMIF(DR$191:DR$221,$D1861,DT$191:DT$221)</f>
        <v>0</v>
      </c>
      <c r="DR1861" s="9"/>
      <c r="DS1861" s="10"/>
      <c r="DT1861" s="11"/>
      <c r="DU1861" s="6">
        <f>SUMIF(DV$191:DV$221,$D1861,DX$191:DX$221)</f>
        <v>0</v>
      </c>
      <c r="DV1861" s="9"/>
      <c r="DW1861" s="10"/>
      <c r="DX1861" s="11"/>
      <c r="DY1861" s="6">
        <f>SUMIF(DZ$191:DZ$221,$D1861,EB$191:EB$221)</f>
        <v>0</v>
      </c>
      <c r="DZ1861" s="9"/>
      <c r="EA1861" s="10"/>
      <c r="EB1861" s="11"/>
      <c r="EC1861" s="6">
        <f>SUMIF(ED$191:ED$221,$D1861,EF$191:EF$221)</f>
        <v>0</v>
      </c>
      <c r="ED1861" s="9"/>
      <c r="EE1861" s="10"/>
      <c r="EF1861" s="11"/>
      <c r="EG1861" s="6">
        <f>SUMIF(EH$191:EH$221,$D1861,EJ$191:EJ$221)</f>
        <v>0</v>
      </c>
      <c r="EH1861" s="9"/>
      <c r="EI1861" s="10"/>
      <c r="EJ1861" s="11"/>
      <c r="EK1861" s="6">
        <f>SUMIF(EL$191:EL$221,$D1861,EN$191:EN$221)</f>
        <v>0</v>
      </c>
      <c r="EL1861" s="9"/>
      <c r="EM1861" s="10"/>
      <c r="EN1861" s="11"/>
      <c r="EO1861" s="6">
        <f>SUMIF(EP$191:EP$221,$D1861,ER$191:ER$221)</f>
        <v>0</v>
      </c>
      <c r="EP1861" s="9"/>
      <c r="EQ1861" s="10"/>
      <c r="ER1861" s="11"/>
      <c r="ES1861" s="6">
        <f>SUMIF(ET$191:ET$221,$D1861,EV$191:EV$221)</f>
        <v>0</v>
      </c>
      <c r="ET1861" s="9"/>
      <c r="EU1861" s="10"/>
      <c r="EV1861" s="11"/>
      <c r="EW1861" s="6">
        <f>SUMIF(EX$191:EX$221,$D1861,EZ$191:EZ$221)</f>
        <v>0</v>
      </c>
      <c r="EX1861" s="9"/>
      <c r="EY1861" s="10"/>
      <c r="EZ1861" s="11"/>
      <c r="FA1861" s="6">
        <f>SUMIF(FB$191:FB$221,$D1861,FD$191:FD$221)</f>
        <v>0</v>
      </c>
      <c r="FB1861" s="9"/>
      <c r="FC1861" s="10"/>
      <c r="FD1861" s="11"/>
      <c r="FE1861" s="6">
        <f>SUMIF(FF$191:FF$221,$D1861,FH$191:FH$221)</f>
        <v>0</v>
      </c>
      <c r="FF1861" s="9"/>
      <c r="FG1861" s="10"/>
      <c r="FH1861" s="11"/>
      <c r="FI1861" s="6">
        <f>SUMIF(FJ$191:FJ$221,$D1861,FL$191:FL$221)</f>
        <v>0</v>
      </c>
      <c r="FJ1861" s="9"/>
      <c r="FK1861" s="10"/>
      <c r="FL1861" s="11"/>
      <c r="FM1861" s="6">
        <f>SUMIF(FN$191:FN$221,$D1861,FP$191:FP$221)</f>
        <v>0</v>
      </c>
      <c r="FN1861" s="9"/>
      <c r="FO1861" s="10"/>
      <c r="FP1861" s="11"/>
      <c r="FQ1861" s="6">
        <f>SUMIF(FR$191:FR$221,$D1861,FT$191:FT$221)</f>
        <v>0</v>
      </c>
      <c r="FR1861" s="9"/>
      <c r="FS1861" s="10"/>
      <c r="FT1861" s="11"/>
      <c r="FU1861" s="6">
        <f>SUMIF(FV$191:FV$221,$D1861,FX$191:FX$221)</f>
        <v>0</v>
      </c>
      <c r="FV1861" s="9"/>
      <c r="FW1861" s="10"/>
      <c r="FX1861" s="11"/>
      <c r="FY1861" s="6">
        <f>SUMIF(FZ$191:FZ$221,$D1861,GB$191:GB$221)</f>
        <v>0</v>
      </c>
      <c r="FZ1861" s="9"/>
      <c r="GA1861" s="10"/>
      <c r="GB1861" s="11"/>
      <c r="GC1861" s="6">
        <f>SUMIF(GD$191:GD$221,$D1861,GF$191:GF$221)</f>
        <v>0</v>
      </c>
      <c r="GD1861" s="9"/>
      <c r="GE1861" s="10"/>
      <c r="GF1861" s="11"/>
      <c r="GG1861" s="6">
        <f>SUMIF(GH$191:GH$221,$D1861,GJ$191:GJ$221)</f>
        <v>0</v>
      </c>
      <c r="GH1861" s="9"/>
      <c r="GI1861" s="10"/>
      <c r="GJ1861" s="11"/>
      <c r="GK1861" s="6">
        <f>SUMIF(GL$191:GL$221,$D1861,GN$191:GN$221)</f>
        <v>0</v>
      </c>
      <c r="GL1861" s="9"/>
      <c r="GM1861" s="10"/>
      <c r="GN1861" s="11"/>
      <c r="GO1861" s="6">
        <f>SUMIF(GP$191:GP$221,$D1861,GR$191:GR$221)</f>
        <v>0</v>
      </c>
      <c r="GP1861" s="9"/>
      <c r="GQ1861" s="10"/>
      <c r="GR1861" s="11"/>
      <c r="GS1861" s="6">
        <f>SUMIF(GT$191:GT$221,$D1861,GV$191:GV$221)</f>
        <v>0</v>
      </c>
      <c r="GT1861" s="9"/>
      <c r="GU1861" s="10"/>
      <c r="GV1861" s="20"/>
      <c r="GW1861" s="19">
        <f t="shared" si="42"/>
        <v>0</v>
      </c>
      <c r="GX1861" s="472"/>
      <c r="GY1861" s="473"/>
    </row>
    <row r="1862" spans="1:207" ht="15.75">
      <c r="A1862" s="244" t="s">
        <v>82</v>
      </c>
      <c r="B1862" s="475"/>
      <c r="C1862" s="264" t="s">
        <v>358</v>
      </c>
      <c r="D1862" s="268" t="s">
        <v>127</v>
      </c>
      <c r="E1862" s="206">
        <f>SUMIF(F$222:F$252,$D1862,H$222:H$252)</f>
        <v>0</v>
      </c>
      <c r="F1862" s="9"/>
      <c r="G1862" s="10"/>
      <c r="H1862" s="11"/>
      <c r="I1862" s="6">
        <f>SUMIF(J$222:J$252,$D1862,L$222:L$252)</f>
        <v>0</v>
      </c>
      <c r="J1862" s="9"/>
      <c r="K1862" s="10"/>
      <c r="L1862" s="11"/>
      <c r="M1862" s="6">
        <f>SUMIF(N$222:N$252,$D1862,P$222:P$252)</f>
        <v>0</v>
      </c>
      <c r="N1862" s="9"/>
      <c r="O1862" s="10"/>
      <c r="P1862" s="11"/>
      <c r="Q1862" s="6">
        <f>SUMIF(R$222:R$252,$D1862,T$222:T$252)</f>
        <v>0</v>
      </c>
      <c r="R1862" s="9"/>
      <c r="S1862" s="10"/>
      <c r="T1862" s="11"/>
      <c r="U1862" s="6">
        <f>SUMIF(V$222:V$252,$D1862,X$222:X$252)</f>
        <v>0</v>
      </c>
      <c r="V1862" s="9"/>
      <c r="W1862" s="10"/>
      <c r="X1862" s="11"/>
      <c r="Y1862" s="6">
        <f>SUMIF(Z$222:Z$252,$D1862,AB$222:AB$252)</f>
        <v>0</v>
      </c>
      <c r="Z1862" s="9"/>
      <c r="AA1862" s="10"/>
      <c r="AB1862" s="11"/>
      <c r="AC1862" s="6">
        <f>SUMIF(AD$222:AD$252,$D1862,AF$222:AF$252)</f>
        <v>0</v>
      </c>
      <c r="AD1862" s="9"/>
      <c r="AE1862" s="10"/>
      <c r="AF1862" s="11"/>
      <c r="AG1862" s="6">
        <f>SUMIF(AH$222:AH$252,$D1862,AJ$222:AJ$252)</f>
        <v>0</v>
      </c>
      <c r="AH1862" s="9"/>
      <c r="AI1862" s="10"/>
      <c r="AJ1862" s="11"/>
      <c r="AK1862" s="6">
        <f>SUMIF(AL$222:AL$252,$D1862,AN$222:AN$252)</f>
        <v>0</v>
      </c>
      <c r="AL1862" s="9"/>
      <c r="AM1862" s="10"/>
      <c r="AN1862" s="11"/>
      <c r="AO1862" s="6">
        <f>SUMIF(AP$222:AP$252,$D1862,AR$222:AR$252)</f>
        <v>0</v>
      </c>
      <c r="AP1862" s="9"/>
      <c r="AQ1862" s="10"/>
      <c r="AR1862" s="11"/>
      <c r="AS1862" s="6">
        <f>SUMIF(AT$222:AT$252,$D1862,AV$222:AV$252)</f>
        <v>0</v>
      </c>
      <c r="AT1862" s="9"/>
      <c r="AU1862" s="10"/>
      <c r="AV1862" s="11"/>
      <c r="AW1862" s="6">
        <f>SUMIF(AX$222:AX$252,$D1862,AZ$222:AZ$252)</f>
        <v>0</v>
      </c>
      <c r="AX1862" s="9"/>
      <c r="AY1862" s="10"/>
      <c r="AZ1862" s="11"/>
      <c r="BA1862" s="6">
        <f>SUMIF(BB$222:BB$252,$D1862,BD$222:BD$252)</f>
        <v>0</v>
      </c>
      <c r="BB1862" s="9"/>
      <c r="BC1862" s="10"/>
      <c r="BD1862" s="11"/>
      <c r="BE1862" s="6">
        <f>SUMIF(BF$222:BF$252,$D1862,BH$222:BH$252)</f>
        <v>0</v>
      </c>
      <c r="BF1862" s="9"/>
      <c r="BG1862" s="10"/>
      <c r="BH1862" s="11"/>
      <c r="BI1862" s="6">
        <f>SUMIF(BJ$222:BJ$252,$D1862,BL$222:BL$252)</f>
        <v>0</v>
      </c>
      <c r="BJ1862" s="9"/>
      <c r="BK1862" s="10"/>
      <c r="BL1862" s="11"/>
      <c r="BM1862" s="6">
        <f>SUMIF(BN$222:BN$252,$D1862,BP$222:BP$252)</f>
        <v>0</v>
      </c>
      <c r="BN1862" s="9"/>
      <c r="BO1862" s="10"/>
      <c r="BP1862" s="11"/>
      <c r="BQ1862" s="6">
        <f>SUMIF(BR$222:BR$252,$D1862,BT$222:BT$252)</f>
        <v>0</v>
      </c>
      <c r="BR1862" s="9"/>
      <c r="BS1862" s="10"/>
      <c r="BT1862" s="11"/>
      <c r="BU1862" s="6">
        <f>SUMIF(BV$222:BV$252,$D1862,BX$222:BX$252)</f>
        <v>0</v>
      </c>
      <c r="BV1862" s="9"/>
      <c r="BW1862" s="10"/>
      <c r="BX1862" s="11"/>
      <c r="BY1862" s="6">
        <f>SUMIF(BZ$222:BZ$252,$D1862,CB$222:CB$252)</f>
        <v>0</v>
      </c>
      <c r="BZ1862" s="9"/>
      <c r="CA1862" s="10"/>
      <c r="CB1862" s="11"/>
      <c r="CC1862" s="6">
        <f>SUMIF(CD$222:CD$252,$D1862,CF$222:CF$252)</f>
        <v>0</v>
      </c>
      <c r="CD1862" s="9"/>
      <c r="CE1862" s="10"/>
      <c r="CF1862" s="11"/>
      <c r="CG1862" s="6">
        <f>SUMIF(CH$222:CH$252,$D1862,CJ$222:CJ$252)</f>
        <v>0</v>
      </c>
      <c r="CH1862" s="9"/>
      <c r="CI1862" s="10"/>
      <c r="CJ1862" s="11"/>
      <c r="CK1862" s="6">
        <f>SUMIF(CL$222:CL$252,$D1862,CN$222:CN$252)</f>
        <v>0</v>
      </c>
      <c r="CL1862" s="9"/>
      <c r="CM1862" s="10"/>
      <c r="CN1862" s="11"/>
      <c r="CO1862" s="6">
        <f>SUMIF(CP$222:CP$252,$D1862,CR$222:CR$252)</f>
        <v>0</v>
      </c>
      <c r="CP1862" s="9"/>
      <c r="CQ1862" s="10"/>
      <c r="CR1862" s="11"/>
      <c r="CS1862" s="6">
        <f>SUMIF(CT$222:CT$252,$D1862,CV$222:CV$252)</f>
        <v>0</v>
      </c>
      <c r="CT1862" s="9"/>
      <c r="CU1862" s="10"/>
      <c r="CV1862" s="11"/>
      <c r="CW1862" s="6">
        <f>SUMIF(CX$222:CX$252,$D1862,CZ$222:CZ$252)</f>
        <v>0</v>
      </c>
      <c r="CX1862" s="9"/>
      <c r="CY1862" s="10"/>
      <c r="CZ1862" s="11"/>
      <c r="DA1862" s="6">
        <f>SUMIF(DB$222:DB$252,$D1862,DD$222:DD$252)</f>
        <v>0</v>
      </c>
      <c r="DB1862" s="9"/>
      <c r="DC1862" s="10"/>
      <c r="DD1862" s="11"/>
      <c r="DE1862" s="6">
        <f>SUMIF(DF$222:DF$252,$D1862,DH$222:DH$252)</f>
        <v>0</v>
      </c>
      <c r="DF1862" s="9"/>
      <c r="DG1862" s="10"/>
      <c r="DH1862" s="11"/>
      <c r="DI1862" s="6">
        <f>SUMIF(DJ$222:DJ$252,$D1862,DL$222:DL$252)</f>
        <v>0</v>
      </c>
      <c r="DJ1862" s="9"/>
      <c r="DK1862" s="10"/>
      <c r="DL1862" s="11"/>
      <c r="DM1862" s="6">
        <f>SUMIF(DN$222:DN$252,$D1862,DP$222:DP$252)</f>
        <v>0</v>
      </c>
      <c r="DN1862" s="9"/>
      <c r="DO1862" s="10"/>
      <c r="DP1862" s="11"/>
      <c r="DQ1862" s="6">
        <f>SUMIF(DR$222:DR$252,$D1862,DT$222:DT$252)</f>
        <v>0</v>
      </c>
      <c r="DR1862" s="9"/>
      <c r="DS1862" s="10"/>
      <c r="DT1862" s="11"/>
      <c r="DU1862" s="6">
        <f>SUMIF(DV$222:DV$252,$D1862,DX$222:DX$252)</f>
        <v>0</v>
      </c>
      <c r="DV1862" s="9"/>
      <c r="DW1862" s="10"/>
      <c r="DX1862" s="11"/>
      <c r="DY1862" s="6">
        <f>SUMIF(DZ$222:DZ$252,$D1862,EB$222:EB$252)</f>
        <v>0</v>
      </c>
      <c r="DZ1862" s="9"/>
      <c r="EA1862" s="10"/>
      <c r="EB1862" s="11"/>
      <c r="EC1862" s="6">
        <f>SUMIF(ED$222:ED$252,$D1862,EF$222:EF$252)</f>
        <v>0</v>
      </c>
      <c r="ED1862" s="9"/>
      <c r="EE1862" s="10"/>
      <c r="EF1862" s="11"/>
      <c r="EG1862" s="6">
        <f>SUMIF(EH$222:EH$252,$D1862,EJ$222:EJ$252)</f>
        <v>0</v>
      </c>
      <c r="EH1862" s="9"/>
      <c r="EI1862" s="10"/>
      <c r="EJ1862" s="11"/>
      <c r="EK1862" s="6">
        <f>SUMIF(EL$222:EL$252,$D1862,EN$222:EN$252)</f>
        <v>0</v>
      </c>
      <c r="EL1862" s="9"/>
      <c r="EM1862" s="10"/>
      <c r="EN1862" s="11"/>
      <c r="EO1862" s="6">
        <f>SUMIF(EP$222:EP$252,$D1862,ER$222:ER$252)</f>
        <v>0</v>
      </c>
      <c r="EP1862" s="9"/>
      <c r="EQ1862" s="10"/>
      <c r="ER1862" s="11"/>
      <c r="ES1862" s="6">
        <f>SUMIF(ET$222:ET$252,$D1862,EV$222:EV$252)</f>
        <v>0</v>
      </c>
      <c r="ET1862" s="9"/>
      <c r="EU1862" s="10"/>
      <c r="EV1862" s="11"/>
      <c r="EW1862" s="6">
        <f>SUMIF(EX$222:EX$252,$D1862,EZ$222:EZ$252)</f>
        <v>0</v>
      </c>
      <c r="EX1862" s="9"/>
      <c r="EY1862" s="10"/>
      <c r="EZ1862" s="11"/>
      <c r="FA1862" s="6">
        <f>SUMIF(FB$222:FB$252,$D1862,FD$222:FD$252)</f>
        <v>0</v>
      </c>
      <c r="FB1862" s="9"/>
      <c r="FC1862" s="10"/>
      <c r="FD1862" s="11"/>
      <c r="FE1862" s="6">
        <f>SUMIF(FF$222:FF$252,$D1862,FH$222:FH$252)</f>
        <v>0</v>
      </c>
      <c r="FF1862" s="9"/>
      <c r="FG1862" s="10"/>
      <c r="FH1862" s="11"/>
      <c r="FI1862" s="6">
        <f>SUMIF(FJ$222:FJ$252,$D1862,FL$222:FL$252)</f>
        <v>0</v>
      </c>
      <c r="FJ1862" s="9"/>
      <c r="FK1862" s="10"/>
      <c r="FL1862" s="11"/>
      <c r="FM1862" s="6">
        <f>SUMIF(FN$222:FN$252,$D1862,FP$222:FP$252)</f>
        <v>0</v>
      </c>
      <c r="FN1862" s="9"/>
      <c r="FO1862" s="10"/>
      <c r="FP1862" s="11"/>
      <c r="FQ1862" s="6">
        <f>SUMIF(FR$222:FR$252,$D1862,FT$222:FT$252)</f>
        <v>0</v>
      </c>
      <c r="FR1862" s="9"/>
      <c r="FS1862" s="10"/>
      <c r="FT1862" s="11"/>
      <c r="FU1862" s="6">
        <f>SUMIF(FV$222:FV$252,$D1862,FX$222:FX$252)</f>
        <v>0</v>
      </c>
      <c r="FV1862" s="9"/>
      <c r="FW1862" s="10"/>
      <c r="FX1862" s="11"/>
      <c r="FY1862" s="6">
        <f>SUMIF(FZ$222:FZ$252,$D1862,GB$222:GB$252)</f>
        <v>0</v>
      </c>
      <c r="FZ1862" s="9"/>
      <c r="GA1862" s="10"/>
      <c r="GB1862" s="11"/>
      <c r="GC1862" s="6">
        <f>SUMIF(GD$222:GD$252,$D1862,GF$222:GF$252)</f>
        <v>0</v>
      </c>
      <c r="GD1862" s="9"/>
      <c r="GE1862" s="10"/>
      <c r="GF1862" s="11"/>
      <c r="GG1862" s="6">
        <f>SUMIF(GH$222:GH$252,$D1862,GJ$222:GJ$252)</f>
        <v>0</v>
      </c>
      <c r="GH1862" s="9"/>
      <c r="GI1862" s="10"/>
      <c r="GJ1862" s="11"/>
      <c r="GK1862" s="6">
        <f>SUMIF(GL$222:GL$252,$D1862,GN$222:GN$252)</f>
        <v>0</v>
      </c>
      <c r="GL1862" s="9"/>
      <c r="GM1862" s="10"/>
      <c r="GN1862" s="11"/>
      <c r="GO1862" s="6">
        <f>SUMIF(GP$222:GP$252,$D1862,GR$222:GR$252)</f>
        <v>0</v>
      </c>
      <c r="GP1862" s="9"/>
      <c r="GQ1862" s="10"/>
      <c r="GR1862" s="11"/>
      <c r="GS1862" s="6">
        <f>SUMIF(GT$222:GT$252,$D1862,GV$222:GV$252)</f>
        <v>0</v>
      </c>
      <c r="GT1862" s="9"/>
      <c r="GU1862" s="10"/>
      <c r="GV1862" s="20"/>
      <c r="GW1862" s="19">
        <f t="shared" si="42"/>
        <v>0</v>
      </c>
      <c r="GX1862" s="472"/>
      <c r="GY1862" s="473"/>
    </row>
    <row r="1863" spans="1:207" ht="15.75">
      <c r="A1863" s="244" t="s">
        <v>83</v>
      </c>
      <c r="B1863" s="475"/>
      <c r="C1863" s="264" t="s">
        <v>358</v>
      </c>
      <c r="D1863" s="268" t="s">
        <v>127</v>
      </c>
      <c r="E1863" s="206">
        <f>SUMIF(F$253:F$283,$D1863,H$253:H$283)</f>
        <v>0</v>
      </c>
      <c r="F1863" s="9"/>
      <c r="G1863" s="10"/>
      <c r="H1863" s="11"/>
      <c r="I1863" s="6">
        <f>SUMIF(J$253:J$283,$D1863,L$253:L$283)</f>
        <v>0</v>
      </c>
      <c r="J1863" s="9"/>
      <c r="K1863" s="10"/>
      <c r="L1863" s="11"/>
      <c r="M1863" s="6">
        <f>SUMIF(N$253:N$283,$D1863,P$253:P$283)</f>
        <v>0</v>
      </c>
      <c r="N1863" s="9"/>
      <c r="O1863" s="10"/>
      <c r="P1863" s="11"/>
      <c r="Q1863" s="6">
        <f>SUMIF(R$253:R$283,$D1863,T$253:T$283)</f>
        <v>0</v>
      </c>
      <c r="R1863" s="9"/>
      <c r="S1863" s="10"/>
      <c r="T1863" s="11"/>
      <c r="U1863" s="6">
        <f>SUMIF(V$253:V$283,$D1863,X$253:X$283)</f>
        <v>0</v>
      </c>
      <c r="V1863" s="9"/>
      <c r="W1863" s="10"/>
      <c r="X1863" s="11"/>
      <c r="Y1863" s="6">
        <f>SUMIF(Z$253:Z$283,$D1863,AB$253:AB$283)</f>
        <v>0</v>
      </c>
      <c r="Z1863" s="9"/>
      <c r="AA1863" s="10"/>
      <c r="AB1863" s="11"/>
      <c r="AC1863" s="6">
        <f>SUMIF(AD$253:AD$283,$D1863,AF$253:AF$283)</f>
        <v>0</v>
      </c>
      <c r="AD1863" s="9"/>
      <c r="AE1863" s="10"/>
      <c r="AF1863" s="11"/>
      <c r="AG1863" s="6">
        <f>SUMIF(AH$253:AH$283,$D1863,AJ$253:AJ$283)</f>
        <v>0</v>
      </c>
      <c r="AH1863" s="9"/>
      <c r="AI1863" s="10"/>
      <c r="AJ1863" s="11"/>
      <c r="AK1863" s="6">
        <f>SUMIF(AL$253:AL$283,$D1863,AN$253:AN$283)</f>
        <v>0</v>
      </c>
      <c r="AL1863" s="9"/>
      <c r="AM1863" s="10"/>
      <c r="AN1863" s="11"/>
      <c r="AO1863" s="6">
        <f>SUMIF(AP$253:AP$283,$D1863,AR$253:AR$283)</f>
        <v>0</v>
      </c>
      <c r="AP1863" s="9"/>
      <c r="AQ1863" s="10"/>
      <c r="AR1863" s="11"/>
      <c r="AS1863" s="6">
        <f>SUMIF(AT$253:AT$283,$D1863,AV$253:AV$283)</f>
        <v>0</v>
      </c>
      <c r="AT1863" s="9"/>
      <c r="AU1863" s="10"/>
      <c r="AV1863" s="11"/>
      <c r="AW1863" s="6">
        <f>SUMIF(AX$253:AX$283,$D1863,AZ$253:AZ$283)</f>
        <v>0</v>
      </c>
      <c r="AX1863" s="9"/>
      <c r="AY1863" s="10"/>
      <c r="AZ1863" s="11"/>
      <c r="BA1863" s="6">
        <f>SUMIF(BB$253:BB$283,$D1863,BD$253:BD$283)</f>
        <v>0</v>
      </c>
      <c r="BB1863" s="9"/>
      <c r="BC1863" s="10"/>
      <c r="BD1863" s="11"/>
      <c r="BE1863" s="6">
        <f>SUMIF(BF$253:BF$283,$D1863,BH$253:BH$283)</f>
        <v>0</v>
      </c>
      <c r="BF1863" s="9"/>
      <c r="BG1863" s="10"/>
      <c r="BH1863" s="11"/>
      <c r="BI1863" s="6">
        <f>SUMIF(BJ$253:BJ$283,$D1863,BL$253:BL$283)</f>
        <v>0</v>
      </c>
      <c r="BJ1863" s="9"/>
      <c r="BK1863" s="10"/>
      <c r="BL1863" s="11"/>
      <c r="BM1863" s="6">
        <f>SUMIF(BN$253:BN$283,$D1863,BP$253:BP$283)</f>
        <v>0</v>
      </c>
      <c r="BN1863" s="9"/>
      <c r="BO1863" s="10"/>
      <c r="BP1863" s="11"/>
      <c r="BQ1863" s="6">
        <f>SUMIF(BR$253:BR$283,$D1863,BT$253:BT$283)</f>
        <v>0</v>
      </c>
      <c r="BR1863" s="9"/>
      <c r="BS1863" s="10"/>
      <c r="BT1863" s="11"/>
      <c r="BU1863" s="6">
        <f>SUMIF(BV$253:BV$283,$D1863,BX$253:BX$283)</f>
        <v>0</v>
      </c>
      <c r="BV1863" s="9"/>
      <c r="BW1863" s="10"/>
      <c r="BX1863" s="11"/>
      <c r="BY1863" s="6">
        <f>SUMIF(BZ$253:BZ$283,$D1863,CB$253:CB$283)</f>
        <v>0</v>
      </c>
      <c r="BZ1863" s="9"/>
      <c r="CA1863" s="10"/>
      <c r="CB1863" s="11"/>
      <c r="CC1863" s="6">
        <f>SUMIF(CD$253:CD$283,$D1863,CF$253:CF$283)</f>
        <v>0</v>
      </c>
      <c r="CD1863" s="9"/>
      <c r="CE1863" s="10"/>
      <c r="CF1863" s="11"/>
      <c r="CG1863" s="6">
        <f>SUMIF(CH$253:CH$283,$D1863,CJ$253:CJ$283)</f>
        <v>0</v>
      </c>
      <c r="CH1863" s="9"/>
      <c r="CI1863" s="10"/>
      <c r="CJ1863" s="11"/>
      <c r="CK1863" s="6">
        <f>SUMIF(CL$253:CL$283,$D1863,CN$253:CN$283)</f>
        <v>0</v>
      </c>
      <c r="CL1863" s="9"/>
      <c r="CM1863" s="10"/>
      <c r="CN1863" s="11"/>
      <c r="CO1863" s="6">
        <f>SUMIF(CP$253:CP$283,$D1863,CR$253:CR$283)</f>
        <v>0</v>
      </c>
      <c r="CP1863" s="9"/>
      <c r="CQ1863" s="10"/>
      <c r="CR1863" s="11"/>
      <c r="CS1863" s="6">
        <f>SUMIF(CT$253:CT$283,$D1863,CV$253:CV$283)</f>
        <v>0</v>
      </c>
      <c r="CT1863" s="9"/>
      <c r="CU1863" s="10"/>
      <c r="CV1863" s="11"/>
      <c r="CW1863" s="6">
        <f>SUMIF(CX$253:CX$283,$D1863,CZ$253:CZ$283)</f>
        <v>0</v>
      </c>
      <c r="CX1863" s="9"/>
      <c r="CY1863" s="10"/>
      <c r="CZ1863" s="11"/>
      <c r="DA1863" s="6">
        <f>SUMIF(DB$253:DB$283,$D1863,DD$253:DD$283)</f>
        <v>0</v>
      </c>
      <c r="DB1863" s="9"/>
      <c r="DC1863" s="10"/>
      <c r="DD1863" s="11"/>
      <c r="DE1863" s="6">
        <f>SUMIF(DF$253:DF$283,$D1863,DH$253:DH$283)</f>
        <v>0</v>
      </c>
      <c r="DF1863" s="9"/>
      <c r="DG1863" s="10"/>
      <c r="DH1863" s="11"/>
      <c r="DI1863" s="6">
        <f>SUMIF(DJ$253:DJ$283,$D1863,DL$253:DL$283)</f>
        <v>0</v>
      </c>
      <c r="DJ1863" s="9"/>
      <c r="DK1863" s="10"/>
      <c r="DL1863" s="11"/>
      <c r="DM1863" s="6">
        <f>SUMIF(DN$253:DN$283,$D1863,DP$253:DP$283)</f>
        <v>0</v>
      </c>
      <c r="DN1863" s="9"/>
      <c r="DO1863" s="10"/>
      <c r="DP1863" s="11"/>
      <c r="DQ1863" s="6">
        <f>SUMIF(DR$253:DR$283,$D1863,DT$253:DT$283)</f>
        <v>0</v>
      </c>
      <c r="DR1863" s="9"/>
      <c r="DS1863" s="10"/>
      <c r="DT1863" s="11"/>
      <c r="DU1863" s="6">
        <f>SUMIF(DV$253:DV$283,$D1863,DX$253:DX$283)</f>
        <v>0</v>
      </c>
      <c r="DV1863" s="9"/>
      <c r="DW1863" s="10"/>
      <c r="DX1863" s="11"/>
      <c r="DY1863" s="6">
        <f>SUMIF(DZ$253:DZ$283,$D1863,EB$253:EB$283)</f>
        <v>0</v>
      </c>
      <c r="DZ1863" s="9"/>
      <c r="EA1863" s="10"/>
      <c r="EB1863" s="11"/>
      <c r="EC1863" s="6">
        <f>SUMIF(ED$253:ED$283,$D1863,EF$253:EF$283)</f>
        <v>0</v>
      </c>
      <c r="ED1863" s="9"/>
      <c r="EE1863" s="10"/>
      <c r="EF1863" s="11"/>
      <c r="EG1863" s="6">
        <f>SUMIF(EH$253:EH$283,$D1863,EJ$253:EJ$283)</f>
        <v>0</v>
      </c>
      <c r="EH1863" s="9"/>
      <c r="EI1863" s="10"/>
      <c r="EJ1863" s="11"/>
      <c r="EK1863" s="6">
        <f>SUMIF(EL$253:EL$283,$D1863,EN$253:EN$283)</f>
        <v>0</v>
      </c>
      <c r="EL1863" s="9"/>
      <c r="EM1863" s="10"/>
      <c r="EN1863" s="11"/>
      <c r="EO1863" s="6">
        <f>SUMIF(EP$253:EP$283,$D1863,ER$253:ER$283)</f>
        <v>0</v>
      </c>
      <c r="EP1863" s="9"/>
      <c r="EQ1863" s="10"/>
      <c r="ER1863" s="11"/>
      <c r="ES1863" s="6">
        <f>SUMIF(ET$253:ET$283,$D1863,EV$253:EV$283)</f>
        <v>0</v>
      </c>
      <c r="ET1863" s="9"/>
      <c r="EU1863" s="10"/>
      <c r="EV1863" s="11"/>
      <c r="EW1863" s="6">
        <f>SUMIF(EX$253:EX$283,$D1863,EZ$253:EZ$283)</f>
        <v>0</v>
      </c>
      <c r="EX1863" s="9"/>
      <c r="EY1863" s="10"/>
      <c r="EZ1863" s="11"/>
      <c r="FA1863" s="6">
        <f>SUMIF(FB$253:FB$283,$D1863,FD$253:FD$283)</f>
        <v>0</v>
      </c>
      <c r="FB1863" s="9"/>
      <c r="FC1863" s="10"/>
      <c r="FD1863" s="11"/>
      <c r="FE1863" s="6">
        <f>SUMIF(FF$253:FF$283,$D1863,FH$253:FH$283)</f>
        <v>0</v>
      </c>
      <c r="FF1863" s="9"/>
      <c r="FG1863" s="10"/>
      <c r="FH1863" s="11"/>
      <c r="FI1863" s="6">
        <f>SUMIF(FJ$253:FJ$283,$D1863,FL$253:FL$283)</f>
        <v>0</v>
      </c>
      <c r="FJ1863" s="9"/>
      <c r="FK1863" s="10"/>
      <c r="FL1863" s="11"/>
      <c r="FM1863" s="6">
        <f>SUMIF(FN$253:FN$283,$D1863,FP$253:FP$283)</f>
        <v>0</v>
      </c>
      <c r="FN1863" s="9"/>
      <c r="FO1863" s="10"/>
      <c r="FP1863" s="11"/>
      <c r="FQ1863" s="6">
        <f>SUMIF(FR$253:FR$283,$D1863,FT$253:FT$283)</f>
        <v>0</v>
      </c>
      <c r="FR1863" s="9"/>
      <c r="FS1863" s="10"/>
      <c r="FT1863" s="11"/>
      <c r="FU1863" s="6">
        <f>SUMIF(FV$253:FV$283,$D1863,FX$253:FX$283)</f>
        <v>0</v>
      </c>
      <c r="FV1863" s="9"/>
      <c r="FW1863" s="10"/>
      <c r="FX1863" s="11"/>
      <c r="FY1863" s="6">
        <f>SUMIF(FZ$253:FZ$283,$D1863,GB$253:GB$283)</f>
        <v>0</v>
      </c>
      <c r="FZ1863" s="9"/>
      <c r="GA1863" s="10"/>
      <c r="GB1863" s="11"/>
      <c r="GC1863" s="6">
        <f>SUMIF(GD$253:GD$283,$D1863,GF$253:GF$283)</f>
        <v>0</v>
      </c>
      <c r="GD1863" s="9"/>
      <c r="GE1863" s="10"/>
      <c r="GF1863" s="11"/>
      <c r="GG1863" s="6">
        <f>SUMIF(GH$253:GH$283,$D1863,GJ$253:GJ$283)</f>
        <v>0</v>
      </c>
      <c r="GH1863" s="9"/>
      <c r="GI1863" s="10"/>
      <c r="GJ1863" s="11"/>
      <c r="GK1863" s="6">
        <f>SUMIF(GL$253:GL$283,$D1863,GN$253:GN$283)</f>
        <v>0</v>
      </c>
      <c r="GL1863" s="9"/>
      <c r="GM1863" s="10"/>
      <c r="GN1863" s="11"/>
      <c r="GO1863" s="6">
        <f>SUMIF(GP$253:GP$283,$D1863,GR$253:GR$283)</f>
        <v>0</v>
      </c>
      <c r="GP1863" s="9"/>
      <c r="GQ1863" s="10"/>
      <c r="GR1863" s="11"/>
      <c r="GS1863" s="6">
        <f>SUMIF(GT$253:GT$283,$D1863,GV$253:GV$283)</f>
        <v>0</v>
      </c>
      <c r="GT1863" s="9"/>
      <c r="GU1863" s="10"/>
      <c r="GV1863" s="20"/>
      <c r="GW1863" s="19">
        <f t="shared" si="42"/>
        <v>0</v>
      </c>
      <c r="GX1863" s="472"/>
      <c r="GY1863" s="473"/>
    </row>
    <row r="1864" spans="1:207" ht="15.75">
      <c r="A1864" s="244" t="s">
        <v>84</v>
      </c>
      <c r="B1864" s="475"/>
      <c r="C1864" s="264" t="s">
        <v>358</v>
      </c>
      <c r="D1864" s="268" t="s">
        <v>127</v>
      </c>
      <c r="E1864" s="206">
        <f>SUMIF(F$284:F$314,$D1864,H$284:H$314)</f>
        <v>0</v>
      </c>
      <c r="F1864" s="9"/>
      <c r="G1864" s="10"/>
      <c r="H1864" s="11"/>
      <c r="I1864" s="6">
        <f>SUMIF(J$284:J$314,$D1864,L$284:L$314)</f>
        <v>0</v>
      </c>
      <c r="J1864" s="9"/>
      <c r="K1864" s="10"/>
      <c r="L1864" s="11"/>
      <c r="M1864" s="6">
        <f>SUMIF(N$284:N$314,$D1864,P$284:P$314)</f>
        <v>0</v>
      </c>
      <c r="N1864" s="9"/>
      <c r="O1864" s="10"/>
      <c r="P1864" s="11"/>
      <c r="Q1864" s="6">
        <f>SUMIF(R$284:R$314,$D1864,T$284:T$314)</f>
        <v>0</v>
      </c>
      <c r="R1864" s="9"/>
      <c r="S1864" s="10"/>
      <c r="T1864" s="11"/>
      <c r="U1864" s="6">
        <f>SUMIF(V$284:V$314,$D1864,X$284:X$314)</f>
        <v>0</v>
      </c>
      <c r="V1864" s="9"/>
      <c r="W1864" s="10"/>
      <c r="X1864" s="11"/>
      <c r="Y1864" s="6">
        <f>SUMIF(Z$284:Z$314,$D1864,AB$284:AB$314)</f>
        <v>0</v>
      </c>
      <c r="Z1864" s="9"/>
      <c r="AA1864" s="10"/>
      <c r="AB1864" s="11"/>
      <c r="AC1864" s="6">
        <f>SUMIF(AD$284:AD$314,$D1864,AF$284:AF$314)</f>
        <v>0</v>
      </c>
      <c r="AD1864" s="9"/>
      <c r="AE1864" s="10"/>
      <c r="AF1864" s="11"/>
      <c r="AG1864" s="6">
        <f>SUMIF(AH$284:AH$314,$D1864,AJ$284:AJ$314)</f>
        <v>0</v>
      </c>
      <c r="AH1864" s="9"/>
      <c r="AI1864" s="10"/>
      <c r="AJ1864" s="11"/>
      <c r="AK1864" s="6">
        <f>SUMIF(AL$284:AL$314,$D1864,AN$284:AN$314)</f>
        <v>0</v>
      </c>
      <c r="AL1864" s="9"/>
      <c r="AM1864" s="10"/>
      <c r="AN1864" s="11"/>
      <c r="AO1864" s="6">
        <f>SUMIF(AP$284:AP$314,$D1864,AR$284:AR$314)</f>
        <v>0</v>
      </c>
      <c r="AP1864" s="9"/>
      <c r="AQ1864" s="10"/>
      <c r="AR1864" s="11"/>
      <c r="AS1864" s="6">
        <f>SUMIF(AT$284:AT$314,$D1864,AV$284:AV$314)</f>
        <v>0</v>
      </c>
      <c r="AT1864" s="9"/>
      <c r="AU1864" s="10"/>
      <c r="AV1864" s="11"/>
      <c r="AW1864" s="6">
        <f>SUMIF(AX$284:AX$314,$D1864,AZ$284:AZ$314)</f>
        <v>0</v>
      </c>
      <c r="AX1864" s="9"/>
      <c r="AY1864" s="10"/>
      <c r="AZ1864" s="11"/>
      <c r="BA1864" s="6">
        <f>SUMIF(BB$284:BB$314,$D1864,BD$284:BD$314)</f>
        <v>0</v>
      </c>
      <c r="BB1864" s="9"/>
      <c r="BC1864" s="10"/>
      <c r="BD1864" s="11"/>
      <c r="BE1864" s="6">
        <f>SUMIF(BF$284:BF$314,$D1864,BH$284:BH$314)</f>
        <v>0</v>
      </c>
      <c r="BF1864" s="9"/>
      <c r="BG1864" s="10"/>
      <c r="BH1864" s="11"/>
      <c r="BI1864" s="6">
        <f>SUMIF(BJ$284:BJ$314,$D1864,BL$284:BL$314)</f>
        <v>0</v>
      </c>
      <c r="BJ1864" s="9"/>
      <c r="BK1864" s="10"/>
      <c r="BL1864" s="11"/>
      <c r="BM1864" s="6">
        <f>SUMIF(BN$284:BN$314,$D1864,BP$284:BP$314)</f>
        <v>0</v>
      </c>
      <c r="BN1864" s="9"/>
      <c r="BO1864" s="10"/>
      <c r="BP1864" s="11"/>
      <c r="BQ1864" s="6">
        <f>SUMIF(BR$284:BR$314,$D1864,BT$284:BT$314)</f>
        <v>0</v>
      </c>
      <c r="BR1864" s="9"/>
      <c r="BS1864" s="10"/>
      <c r="BT1864" s="11"/>
      <c r="BU1864" s="6">
        <f>SUMIF(BV$284:BV$314,$D1864,BX$284:BX$314)</f>
        <v>0</v>
      </c>
      <c r="BV1864" s="9"/>
      <c r="BW1864" s="10"/>
      <c r="BX1864" s="11"/>
      <c r="BY1864" s="6">
        <f>SUMIF(BZ$284:BZ$314,$D1864,CB$284:CB$314)</f>
        <v>0</v>
      </c>
      <c r="BZ1864" s="9"/>
      <c r="CA1864" s="10"/>
      <c r="CB1864" s="11"/>
      <c r="CC1864" s="6">
        <f>SUMIF(CD$284:CD$314,$D1864,CF$284:CF$314)</f>
        <v>0</v>
      </c>
      <c r="CD1864" s="9"/>
      <c r="CE1864" s="10"/>
      <c r="CF1864" s="11"/>
      <c r="CG1864" s="6">
        <f>SUMIF(CH$284:CH$314,$D1864,CJ$284:CJ$314)</f>
        <v>0</v>
      </c>
      <c r="CH1864" s="9"/>
      <c r="CI1864" s="10"/>
      <c r="CJ1864" s="11"/>
      <c r="CK1864" s="6">
        <f>SUMIF(CL$284:CL$314,$D1864,CN$284:CN$314)</f>
        <v>0</v>
      </c>
      <c r="CL1864" s="9"/>
      <c r="CM1864" s="10"/>
      <c r="CN1864" s="11"/>
      <c r="CO1864" s="6">
        <f>SUMIF(CP$284:CP$314,$D1864,CR$284:CR$314)</f>
        <v>0</v>
      </c>
      <c r="CP1864" s="9"/>
      <c r="CQ1864" s="10"/>
      <c r="CR1864" s="11"/>
      <c r="CS1864" s="6">
        <f>SUMIF(CT$284:CT$314,$D1864,CV$284:CV$314)</f>
        <v>0</v>
      </c>
      <c r="CT1864" s="9"/>
      <c r="CU1864" s="10"/>
      <c r="CV1864" s="11"/>
      <c r="CW1864" s="6">
        <f>SUMIF(CX$284:CX$314,$D1864,CZ$284:CZ$314)</f>
        <v>0</v>
      </c>
      <c r="CX1864" s="9"/>
      <c r="CY1864" s="10"/>
      <c r="CZ1864" s="11"/>
      <c r="DA1864" s="6">
        <f>SUMIF(DB$284:DB$314,$D1864,DD$284:DD$314)</f>
        <v>0</v>
      </c>
      <c r="DB1864" s="9"/>
      <c r="DC1864" s="10"/>
      <c r="DD1864" s="11"/>
      <c r="DE1864" s="6">
        <f>SUMIF(DF$284:DF$314,$D1864,DH$284:DH$314)</f>
        <v>0</v>
      </c>
      <c r="DF1864" s="9"/>
      <c r="DG1864" s="10"/>
      <c r="DH1864" s="11"/>
      <c r="DI1864" s="6">
        <f>SUMIF(DJ$284:DJ$314,$D1864,DL$284:DL$314)</f>
        <v>0</v>
      </c>
      <c r="DJ1864" s="9"/>
      <c r="DK1864" s="10"/>
      <c r="DL1864" s="11"/>
      <c r="DM1864" s="6">
        <f>SUMIF(DN$284:DN$314,$D1864,DP$284:DP$314)</f>
        <v>0</v>
      </c>
      <c r="DN1864" s="9"/>
      <c r="DO1864" s="10"/>
      <c r="DP1864" s="11"/>
      <c r="DQ1864" s="6">
        <f>SUMIF(DR$284:DR$314,$D1864,DT$284:DT$314)</f>
        <v>0</v>
      </c>
      <c r="DR1864" s="9"/>
      <c r="DS1864" s="10"/>
      <c r="DT1864" s="11"/>
      <c r="DU1864" s="6">
        <f>SUMIF(DV$284:DV$314,$D1864,DX$284:DX$314)</f>
        <v>0</v>
      </c>
      <c r="DV1864" s="9"/>
      <c r="DW1864" s="10"/>
      <c r="DX1864" s="11"/>
      <c r="DY1864" s="6">
        <f>SUMIF(DZ$284:DZ$314,$D1864,EB$284:EB$314)</f>
        <v>0</v>
      </c>
      <c r="DZ1864" s="9"/>
      <c r="EA1864" s="10"/>
      <c r="EB1864" s="11"/>
      <c r="EC1864" s="6">
        <f>SUMIF(ED$284:ED$314,$D1864,EF$284:EF$314)</f>
        <v>0</v>
      </c>
      <c r="ED1864" s="9"/>
      <c r="EE1864" s="10"/>
      <c r="EF1864" s="11"/>
      <c r="EG1864" s="6">
        <f>SUMIF(EH$284:EH$314,$D1864,EJ$284:EJ$314)</f>
        <v>0</v>
      </c>
      <c r="EH1864" s="9"/>
      <c r="EI1864" s="10"/>
      <c r="EJ1864" s="11"/>
      <c r="EK1864" s="6">
        <f>SUMIF(EL$284:EL$314,$D1864,EN$284:EN$314)</f>
        <v>0</v>
      </c>
      <c r="EL1864" s="9"/>
      <c r="EM1864" s="10"/>
      <c r="EN1864" s="11"/>
      <c r="EO1864" s="6">
        <f>SUMIF(EP$284:EP$314,$D1864,ER$284:ER$314)</f>
        <v>0</v>
      </c>
      <c r="EP1864" s="9"/>
      <c r="EQ1864" s="10"/>
      <c r="ER1864" s="11"/>
      <c r="ES1864" s="6">
        <f>SUMIF(ET$284:ET$314,$D1864,EV$284:EV$314)</f>
        <v>0</v>
      </c>
      <c r="ET1864" s="9"/>
      <c r="EU1864" s="10"/>
      <c r="EV1864" s="11"/>
      <c r="EW1864" s="6">
        <f>SUMIF(EX$284:EX$314,$D1864,EZ$284:EZ$314)</f>
        <v>0</v>
      </c>
      <c r="EX1864" s="9"/>
      <c r="EY1864" s="10"/>
      <c r="EZ1864" s="11"/>
      <c r="FA1864" s="6">
        <f>SUMIF(FB$284:FB$314,$D1864,FD$284:FD$314)</f>
        <v>0</v>
      </c>
      <c r="FB1864" s="9"/>
      <c r="FC1864" s="10"/>
      <c r="FD1864" s="11"/>
      <c r="FE1864" s="6">
        <f>SUMIF(FF$284:FF$314,$D1864,FH$284:FH$314)</f>
        <v>0</v>
      </c>
      <c r="FF1864" s="9"/>
      <c r="FG1864" s="10"/>
      <c r="FH1864" s="11"/>
      <c r="FI1864" s="6">
        <f>SUMIF(FJ$284:FJ$314,$D1864,FL$284:FL$314)</f>
        <v>0</v>
      </c>
      <c r="FJ1864" s="9"/>
      <c r="FK1864" s="10"/>
      <c r="FL1864" s="11"/>
      <c r="FM1864" s="6">
        <f>SUMIF(FN$284:FN$314,$D1864,FP$284:FP$314)</f>
        <v>0</v>
      </c>
      <c r="FN1864" s="9"/>
      <c r="FO1864" s="10"/>
      <c r="FP1864" s="11"/>
      <c r="FQ1864" s="6">
        <f>SUMIF(FR$284:FR$314,$D1864,FT$284:FT$314)</f>
        <v>0</v>
      </c>
      <c r="FR1864" s="9"/>
      <c r="FS1864" s="10"/>
      <c r="FT1864" s="11"/>
      <c r="FU1864" s="6">
        <f>SUMIF(FV$284:FV$314,$D1864,FX$284:FX$314)</f>
        <v>0</v>
      </c>
      <c r="FV1864" s="9"/>
      <c r="FW1864" s="10"/>
      <c r="FX1864" s="11"/>
      <c r="FY1864" s="6">
        <f>SUMIF(FZ$284:FZ$314,$D1864,GB$284:GB$314)</f>
        <v>0</v>
      </c>
      <c r="FZ1864" s="9"/>
      <c r="GA1864" s="10"/>
      <c r="GB1864" s="11"/>
      <c r="GC1864" s="6">
        <f>SUMIF(GD$284:GD$314,$D1864,GF$284:GF$314)</f>
        <v>0</v>
      </c>
      <c r="GD1864" s="9"/>
      <c r="GE1864" s="10"/>
      <c r="GF1864" s="11"/>
      <c r="GG1864" s="6">
        <f>SUMIF(GH$284:GH$314,$D1864,GJ$284:GJ$314)</f>
        <v>0</v>
      </c>
      <c r="GH1864" s="9"/>
      <c r="GI1864" s="10"/>
      <c r="GJ1864" s="11"/>
      <c r="GK1864" s="6">
        <f>SUMIF(GL$284:GL$314,$D1864,GN$284:GN$314)</f>
        <v>0</v>
      </c>
      <c r="GL1864" s="9"/>
      <c r="GM1864" s="10"/>
      <c r="GN1864" s="11"/>
      <c r="GO1864" s="6">
        <f>SUMIF(GP$284:GP$314,$D1864,GR$284:GR$314)</f>
        <v>0</v>
      </c>
      <c r="GP1864" s="9"/>
      <c r="GQ1864" s="10"/>
      <c r="GR1864" s="11"/>
      <c r="GS1864" s="6">
        <f>SUMIF(GT$284:GT$314,$D1864,GV$284:GV$314)</f>
        <v>0</v>
      </c>
      <c r="GT1864" s="9"/>
      <c r="GU1864" s="10"/>
      <c r="GV1864" s="20"/>
      <c r="GW1864" s="19">
        <f t="shared" si="42"/>
        <v>0</v>
      </c>
      <c r="GX1864" s="472"/>
      <c r="GY1864" s="473"/>
    </row>
    <row r="1865" spans="1:207" ht="15.75">
      <c r="A1865" s="244" t="s">
        <v>85</v>
      </c>
      <c r="B1865" s="475"/>
      <c r="C1865" s="264" t="s">
        <v>358</v>
      </c>
      <c r="D1865" s="268" t="s">
        <v>127</v>
      </c>
      <c r="E1865" s="207">
        <f>SUMIF(F$315:F$345,$D1865,H$315:H$345)</f>
        <v>0</v>
      </c>
      <c r="F1865" s="12"/>
      <c r="G1865" s="13"/>
      <c r="H1865" s="14"/>
      <c r="I1865" s="6">
        <f>SUMIF(J$315:J$345,$D1865,L$315:L$345)</f>
        <v>0</v>
      </c>
      <c r="J1865" s="12"/>
      <c r="K1865" s="13"/>
      <c r="L1865" s="14"/>
      <c r="M1865" s="7">
        <f>SUMIF(N$315:N$345,$D1865,P$315:P$345)</f>
        <v>0</v>
      </c>
      <c r="N1865" s="12"/>
      <c r="O1865" s="13"/>
      <c r="P1865" s="14"/>
      <c r="Q1865" s="6">
        <f>SUMIF(R$315:R$345,$D1865,T$315:T$345)</f>
        <v>0</v>
      </c>
      <c r="R1865" s="12"/>
      <c r="S1865" s="13"/>
      <c r="T1865" s="14"/>
      <c r="U1865" s="7">
        <f>SUMIF(V$315:V$345,$D1865,X$315:X$345)</f>
        <v>0</v>
      </c>
      <c r="V1865" s="12"/>
      <c r="W1865" s="13"/>
      <c r="X1865" s="14"/>
      <c r="Y1865" s="6">
        <f>SUMIF(Z$315:Z$345,$D1865,AB$315:AB$345)</f>
        <v>0</v>
      </c>
      <c r="Z1865" s="12"/>
      <c r="AA1865" s="13"/>
      <c r="AB1865" s="14"/>
      <c r="AC1865" s="7">
        <f>SUMIF(AD$315:AD$345,$D1865,AF$315:AF$345)</f>
        <v>0</v>
      </c>
      <c r="AD1865" s="12"/>
      <c r="AE1865" s="13"/>
      <c r="AF1865" s="14"/>
      <c r="AG1865" s="7">
        <f>SUMIF(AH$315:AH$345,$D1865,AJ$315:AJ$345)</f>
        <v>0</v>
      </c>
      <c r="AH1865" s="12"/>
      <c r="AI1865" s="13"/>
      <c r="AJ1865" s="14"/>
      <c r="AK1865" s="7">
        <f>SUMIF(AL$315:AL$345,$D1865,AN$315:AN$345)</f>
        <v>0</v>
      </c>
      <c r="AL1865" s="12"/>
      <c r="AM1865" s="13"/>
      <c r="AN1865" s="14"/>
      <c r="AO1865" s="7">
        <f>SUMIF(AP$315:AP$345,$D1865,AR$315:AR$345)</f>
        <v>0</v>
      </c>
      <c r="AP1865" s="12"/>
      <c r="AQ1865" s="13"/>
      <c r="AR1865" s="14"/>
      <c r="AS1865" s="7">
        <f>SUMIF(AT$315:AT$345,$D1865,AV$315:AV$345)</f>
        <v>0</v>
      </c>
      <c r="AT1865" s="12"/>
      <c r="AU1865" s="13"/>
      <c r="AV1865" s="14"/>
      <c r="AW1865" s="7">
        <f>SUMIF(AX$315:AX$345,$D1865,AZ$315:AZ$345)</f>
        <v>0</v>
      </c>
      <c r="AX1865" s="12"/>
      <c r="AY1865" s="13"/>
      <c r="AZ1865" s="14"/>
      <c r="BA1865" s="7">
        <f>SUMIF(BB$315:BB$345,$D1865,BD$315:BD$345)</f>
        <v>0</v>
      </c>
      <c r="BB1865" s="12"/>
      <c r="BC1865" s="13"/>
      <c r="BD1865" s="14"/>
      <c r="BE1865" s="7">
        <f>SUMIF(BF$315:BF$345,$D1865,BH$315:BH$345)</f>
        <v>0</v>
      </c>
      <c r="BF1865" s="12"/>
      <c r="BG1865" s="13"/>
      <c r="BH1865" s="14"/>
      <c r="BI1865" s="7">
        <f>SUMIF(BJ$315:BJ$345,$D1865,BL$315:BL$345)</f>
        <v>0</v>
      </c>
      <c r="BJ1865" s="12"/>
      <c r="BK1865" s="13"/>
      <c r="BL1865" s="14"/>
      <c r="BM1865" s="7">
        <f>SUMIF(BN$315:BN$345,$D1865,BP$315:BP$345)</f>
        <v>0</v>
      </c>
      <c r="BN1865" s="12"/>
      <c r="BO1865" s="13"/>
      <c r="BP1865" s="14"/>
      <c r="BQ1865" s="7">
        <f>SUMIF(BR$315:BR$345,$D1865,BT$315:BT$345)</f>
        <v>0</v>
      </c>
      <c r="BR1865" s="12"/>
      <c r="BS1865" s="13"/>
      <c r="BT1865" s="14"/>
      <c r="BU1865" s="7">
        <f>SUMIF(BV$315:BV$345,$D1865,BX$315:BX$345)</f>
        <v>0</v>
      </c>
      <c r="BV1865" s="12"/>
      <c r="BW1865" s="13"/>
      <c r="BX1865" s="14"/>
      <c r="BY1865" s="7">
        <f>SUMIF(BZ$315:BZ$345,$D1865,CB$315:CB$345)</f>
        <v>0</v>
      </c>
      <c r="BZ1865" s="12"/>
      <c r="CA1865" s="13"/>
      <c r="CB1865" s="14"/>
      <c r="CC1865" s="7">
        <f>SUMIF(CD$315:CD$345,$D1865,CF$315:CF$345)</f>
        <v>0</v>
      </c>
      <c r="CD1865" s="12"/>
      <c r="CE1865" s="13"/>
      <c r="CF1865" s="14"/>
      <c r="CG1865" s="7">
        <f>SUMIF(CH$315:CH$345,$D1865,CJ$315:CJ$345)</f>
        <v>0</v>
      </c>
      <c r="CH1865" s="12"/>
      <c r="CI1865" s="13"/>
      <c r="CJ1865" s="14"/>
      <c r="CK1865" s="7">
        <f>SUMIF(CL$315:CL$345,$D1865,CN$315:CN$345)</f>
        <v>0</v>
      </c>
      <c r="CL1865" s="12"/>
      <c r="CM1865" s="13"/>
      <c r="CN1865" s="14"/>
      <c r="CO1865" s="7">
        <f>SUMIF(CP$315:CP$345,$D1865,CR$315:CR$345)</f>
        <v>0</v>
      </c>
      <c r="CP1865" s="12"/>
      <c r="CQ1865" s="13"/>
      <c r="CR1865" s="14"/>
      <c r="CS1865" s="7">
        <f>SUMIF(CT$315:CT$345,$D1865,CV$315:CV$345)</f>
        <v>0</v>
      </c>
      <c r="CT1865" s="12"/>
      <c r="CU1865" s="13"/>
      <c r="CV1865" s="14"/>
      <c r="CW1865" s="7">
        <f>SUMIF(CX$315:CX$345,$D1865,CZ$315:CZ$345)</f>
        <v>0</v>
      </c>
      <c r="CX1865" s="12"/>
      <c r="CY1865" s="13"/>
      <c r="CZ1865" s="14"/>
      <c r="DA1865" s="7">
        <f>SUMIF(DB$315:DB$345,$D1865,DD$315:DD$345)</f>
        <v>0</v>
      </c>
      <c r="DB1865" s="12"/>
      <c r="DC1865" s="13"/>
      <c r="DD1865" s="14"/>
      <c r="DE1865" s="7">
        <f>SUMIF(DF$315:DF$345,$D1865,DH$315:DH$345)</f>
        <v>0</v>
      </c>
      <c r="DF1865" s="12"/>
      <c r="DG1865" s="13"/>
      <c r="DH1865" s="14"/>
      <c r="DI1865" s="7">
        <f>SUMIF(DJ$315:DJ$345,$D1865,DL$315:DL$345)</f>
        <v>0</v>
      </c>
      <c r="DJ1865" s="12"/>
      <c r="DK1865" s="13"/>
      <c r="DL1865" s="14"/>
      <c r="DM1865" s="7">
        <f>SUMIF(DN$315:DN$345,$D1865,DP$315:DP$345)</f>
        <v>0</v>
      </c>
      <c r="DN1865" s="12"/>
      <c r="DO1865" s="13"/>
      <c r="DP1865" s="14"/>
      <c r="DQ1865" s="7">
        <f>SUMIF(DR$315:DR$345,$D1865,DT$315:DT$345)</f>
        <v>0</v>
      </c>
      <c r="DR1865" s="12"/>
      <c r="DS1865" s="13"/>
      <c r="DT1865" s="14"/>
      <c r="DU1865" s="7">
        <f>SUMIF(DV$315:DV$345,$D1865,DX$315:DX$345)</f>
        <v>0</v>
      </c>
      <c r="DV1865" s="12"/>
      <c r="DW1865" s="13"/>
      <c r="DX1865" s="14"/>
      <c r="DY1865" s="7">
        <f>SUMIF(DZ$315:DZ$345,$D1865,EB$315:EB$345)</f>
        <v>0</v>
      </c>
      <c r="DZ1865" s="12"/>
      <c r="EA1865" s="13"/>
      <c r="EB1865" s="14"/>
      <c r="EC1865" s="7">
        <f>SUMIF(ED$315:ED$345,$D1865,EF$315:EF$345)</f>
        <v>0</v>
      </c>
      <c r="ED1865" s="12"/>
      <c r="EE1865" s="13"/>
      <c r="EF1865" s="14"/>
      <c r="EG1865" s="7">
        <f>SUMIF(EH$315:EH$345,$D1865,EJ$315:EJ$345)</f>
        <v>0</v>
      </c>
      <c r="EH1865" s="12"/>
      <c r="EI1865" s="13"/>
      <c r="EJ1865" s="14"/>
      <c r="EK1865" s="7">
        <f>SUMIF(EL$315:EL$345,$D1865,EN$315:EN$345)</f>
        <v>0</v>
      </c>
      <c r="EL1865" s="12"/>
      <c r="EM1865" s="13"/>
      <c r="EN1865" s="14"/>
      <c r="EO1865" s="7">
        <f>SUMIF(EP$315:EP$345,$D1865,ER$315:ER$345)</f>
        <v>0</v>
      </c>
      <c r="EP1865" s="12"/>
      <c r="EQ1865" s="13"/>
      <c r="ER1865" s="14"/>
      <c r="ES1865" s="7">
        <f>SUMIF(ET$315:ET$345,$D1865,EV$315:EV$345)</f>
        <v>0</v>
      </c>
      <c r="ET1865" s="12"/>
      <c r="EU1865" s="13"/>
      <c r="EV1865" s="14"/>
      <c r="EW1865" s="7">
        <f>SUMIF(EX$315:EX$345,$D1865,EZ$315:EZ$345)</f>
        <v>0</v>
      </c>
      <c r="EX1865" s="12"/>
      <c r="EY1865" s="13"/>
      <c r="EZ1865" s="14"/>
      <c r="FA1865" s="7">
        <f>SUMIF(FB$315:FB$345,$D1865,FD$315:FD$345)</f>
        <v>0</v>
      </c>
      <c r="FB1865" s="12"/>
      <c r="FC1865" s="13"/>
      <c r="FD1865" s="14"/>
      <c r="FE1865" s="7">
        <f>SUMIF(FF$315:FF$345,$D1865,FH$315:FH$345)</f>
        <v>0</v>
      </c>
      <c r="FF1865" s="12"/>
      <c r="FG1865" s="13"/>
      <c r="FH1865" s="14"/>
      <c r="FI1865" s="7">
        <f>SUMIF(FJ$315:FJ$345,$D1865,FL$315:FL$345)</f>
        <v>0</v>
      </c>
      <c r="FJ1865" s="12"/>
      <c r="FK1865" s="13"/>
      <c r="FL1865" s="14"/>
      <c r="FM1865" s="7">
        <f>SUMIF(FN$315:FN$345,$D1865,FP$315:FP$345)</f>
        <v>0</v>
      </c>
      <c r="FN1865" s="12"/>
      <c r="FO1865" s="13"/>
      <c r="FP1865" s="14"/>
      <c r="FQ1865" s="7">
        <f>SUMIF(FR$315:FR$345,$D1865,FT$315:FT$345)</f>
        <v>0</v>
      </c>
      <c r="FR1865" s="12"/>
      <c r="FS1865" s="13"/>
      <c r="FT1865" s="14"/>
      <c r="FU1865" s="7">
        <f>SUMIF(FV$315:FV$345,$D1865,FX$315:FX$345)</f>
        <v>0</v>
      </c>
      <c r="FV1865" s="12"/>
      <c r="FW1865" s="13"/>
      <c r="FX1865" s="14"/>
      <c r="FY1865" s="7">
        <f>SUMIF(FZ$315:FZ$345,$D1865,GB$315:GB$345)</f>
        <v>0</v>
      </c>
      <c r="FZ1865" s="12"/>
      <c r="GA1865" s="13"/>
      <c r="GB1865" s="14"/>
      <c r="GC1865" s="7">
        <f>SUMIF(GD$315:GD$345,$D1865,GF$315:GF$345)</f>
        <v>0</v>
      </c>
      <c r="GD1865" s="12"/>
      <c r="GE1865" s="13"/>
      <c r="GF1865" s="14"/>
      <c r="GG1865" s="7">
        <f>SUMIF(GH$315:GH$345,$D1865,GJ$315:GJ$345)</f>
        <v>0</v>
      </c>
      <c r="GH1865" s="12"/>
      <c r="GI1865" s="13"/>
      <c r="GJ1865" s="14"/>
      <c r="GK1865" s="7">
        <f>SUMIF(GL$315:GL$345,$D1865,GN$315:GN$345)</f>
        <v>0</v>
      </c>
      <c r="GL1865" s="12"/>
      <c r="GM1865" s="13"/>
      <c r="GN1865" s="14"/>
      <c r="GO1865" s="7">
        <f>SUMIF(GP$315:GP$345,$D1865,GR$315:GR$345)</f>
        <v>0</v>
      </c>
      <c r="GP1865" s="12"/>
      <c r="GQ1865" s="13"/>
      <c r="GR1865" s="14"/>
      <c r="GS1865" s="7">
        <f>SUMIF(GT$315:GT$345,$D1865,GV$315:GV$345)</f>
        <v>0</v>
      </c>
      <c r="GT1865" s="12"/>
      <c r="GU1865" s="13"/>
      <c r="GV1865" s="21"/>
      <c r="GW1865" s="19">
        <f t="shared" si="42"/>
        <v>0</v>
      </c>
      <c r="GX1865" s="472"/>
      <c r="GY1865" s="473"/>
    </row>
    <row r="1866" spans="1:207" ht="16.5" thickBot="1">
      <c r="A1866" s="244" t="s">
        <v>86</v>
      </c>
      <c r="B1866" s="476"/>
      <c r="C1866" s="266" t="s">
        <v>358</v>
      </c>
      <c r="D1866" s="269" t="s">
        <v>127</v>
      </c>
      <c r="E1866" s="206">
        <f>SUMIF(F$346:F$376,$D1866,H$346:H$376)</f>
        <v>0</v>
      </c>
      <c r="F1866" s="15"/>
      <c r="G1866" s="16"/>
      <c r="H1866" s="16"/>
      <c r="I1866" s="6">
        <f>SUMIF(J$346:J$376,$D1866,L$346:L$376)</f>
        <v>0</v>
      </c>
      <c r="J1866" s="15"/>
      <c r="K1866" s="16"/>
      <c r="L1866" s="16"/>
      <c r="M1866" s="8">
        <f>SUMIF(N$346:N$376,$D1866,P$346:P$376)</f>
        <v>0</v>
      </c>
      <c r="N1866" s="15"/>
      <c r="O1866" s="16"/>
      <c r="P1866" s="16"/>
      <c r="Q1866" s="6">
        <f>SUMIF(R$346:R$376,$D1866,T$346:T$376)</f>
        <v>0</v>
      </c>
      <c r="R1866" s="15"/>
      <c r="S1866" s="16"/>
      <c r="T1866" s="16"/>
      <c r="U1866" s="8">
        <f>SUMIF(V$346:V$376,$D1866,X$346:X$376)</f>
        <v>0</v>
      </c>
      <c r="V1866" s="15"/>
      <c r="W1866" s="16"/>
      <c r="X1866" s="16"/>
      <c r="Y1866" s="6">
        <f>SUMIF(Z$346:Z$376,$D1866,AB$346:AB$376)</f>
        <v>0</v>
      </c>
      <c r="Z1866" s="15"/>
      <c r="AA1866" s="16"/>
      <c r="AB1866" s="16"/>
      <c r="AC1866" s="8">
        <f>SUMIF(AD$346:AD$376,$D1866,AF$346:AF$376)</f>
        <v>0</v>
      </c>
      <c r="AD1866" s="15"/>
      <c r="AE1866" s="16"/>
      <c r="AF1866" s="16"/>
      <c r="AG1866" s="8">
        <f>SUMIF(AH$346:AH$376,$D1866,AJ$346:AJ$376)</f>
        <v>0</v>
      </c>
      <c r="AH1866" s="15"/>
      <c r="AI1866" s="16"/>
      <c r="AJ1866" s="16"/>
      <c r="AK1866" s="8">
        <f>SUMIF(AL$346:AL$376,$D1866,AN$346:AN$376)</f>
        <v>0</v>
      </c>
      <c r="AL1866" s="15"/>
      <c r="AM1866" s="16"/>
      <c r="AN1866" s="16"/>
      <c r="AO1866" s="8">
        <f>SUMIF(AP$346:AP$376,$D1866,AR$346:AR$376)</f>
        <v>0</v>
      </c>
      <c r="AP1866" s="15"/>
      <c r="AQ1866" s="16"/>
      <c r="AR1866" s="16"/>
      <c r="AS1866" s="8">
        <f>SUMIF(AT$346:AT$376,$D1866,AV$346:AV$376)</f>
        <v>0</v>
      </c>
      <c r="AT1866" s="15"/>
      <c r="AU1866" s="16"/>
      <c r="AV1866" s="16"/>
      <c r="AW1866" s="8">
        <f>SUMIF(AX$346:AX$376,$D1866,AZ$346:AZ$376)</f>
        <v>0</v>
      </c>
      <c r="AX1866" s="15"/>
      <c r="AY1866" s="16"/>
      <c r="AZ1866" s="16"/>
      <c r="BA1866" s="8">
        <f>SUMIF(BB$346:BB$376,$D1866,BD$346:BD$376)</f>
        <v>0</v>
      </c>
      <c r="BB1866" s="15"/>
      <c r="BC1866" s="16"/>
      <c r="BD1866" s="16"/>
      <c r="BE1866" s="8">
        <f>SUMIF(BF$346:BF$376,$D1866,BH$346:BH$376)</f>
        <v>0</v>
      </c>
      <c r="BF1866" s="15"/>
      <c r="BG1866" s="16"/>
      <c r="BH1866" s="16"/>
      <c r="BI1866" s="8">
        <f>SUMIF(BJ$346:BJ$376,$D1866,BL$346:BL$376)</f>
        <v>0</v>
      </c>
      <c r="BJ1866" s="15"/>
      <c r="BK1866" s="16"/>
      <c r="BL1866" s="16"/>
      <c r="BM1866" s="8">
        <f>SUMIF(BN$346:BN$376,$D1866,BP$346:BP$376)</f>
        <v>0</v>
      </c>
      <c r="BN1866" s="15"/>
      <c r="BO1866" s="16"/>
      <c r="BP1866" s="16"/>
      <c r="BQ1866" s="8">
        <f>SUMIF(BR$346:BR$376,$D1866,BT$346:BT$376)</f>
        <v>0</v>
      </c>
      <c r="BR1866" s="15"/>
      <c r="BS1866" s="16"/>
      <c r="BT1866" s="16"/>
      <c r="BU1866" s="8">
        <f>SUMIF(BV$346:BV$376,$D1866,BX$346:BX$376)</f>
        <v>0</v>
      </c>
      <c r="BV1866" s="15"/>
      <c r="BW1866" s="16"/>
      <c r="BX1866" s="16"/>
      <c r="BY1866" s="8">
        <f>SUMIF(BZ$346:BZ$376,$D1866,CB$346:CB$376)</f>
        <v>0</v>
      </c>
      <c r="BZ1866" s="15"/>
      <c r="CA1866" s="16"/>
      <c r="CB1866" s="16"/>
      <c r="CC1866" s="8">
        <f>SUMIF(CD$346:CD$376,$D1866,CF$346:CF$376)</f>
        <v>0</v>
      </c>
      <c r="CD1866" s="15"/>
      <c r="CE1866" s="16"/>
      <c r="CF1866" s="16"/>
      <c r="CG1866" s="8">
        <f>SUMIF(CH$346:CH$376,$D1866,CJ$346:CJ$376)</f>
        <v>0</v>
      </c>
      <c r="CH1866" s="15"/>
      <c r="CI1866" s="16"/>
      <c r="CJ1866" s="16"/>
      <c r="CK1866" s="8">
        <f>SUMIF(CL$346:CL$376,$D1866,CN$346:CN$376)</f>
        <v>0</v>
      </c>
      <c r="CL1866" s="15"/>
      <c r="CM1866" s="16"/>
      <c r="CN1866" s="16"/>
      <c r="CO1866" s="8">
        <f>SUMIF(CP$346:CP$376,$D1866,CR$346:CR$376)</f>
        <v>0</v>
      </c>
      <c r="CP1866" s="15"/>
      <c r="CQ1866" s="16"/>
      <c r="CR1866" s="16"/>
      <c r="CS1866" s="8">
        <f>SUMIF(CT$346:CT$376,$D1866,CV$346:CV$376)</f>
        <v>0</v>
      </c>
      <c r="CT1866" s="15"/>
      <c r="CU1866" s="16"/>
      <c r="CV1866" s="16"/>
      <c r="CW1866" s="8">
        <f>SUMIF(CX$346:CX$376,$D1866,CZ$346:CZ$376)</f>
        <v>0</v>
      </c>
      <c r="CX1866" s="15"/>
      <c r="CY1866" s="16"/>
      <c r="CZ1866" s="16"/>
      <c r="DA1866" s="8">
        <f>SUMIF(DB$346:DB$376,$D1866,DD$346:DD$376)</f>
        <v>0</v>
      </c>
      <c r="DB1866" s="15"/>
      <c r="DC1866" s="16"/>
      <c r="DD1866" s="16"/>
      <c r="DE1866" s="8">
        <f>SUMIF(DF$346:DF$376,$D1866,DH$346:DH$376)</f>
        <v>0</v>
      </c>
      <c r="DF1866" s="15"/>
      <c r="DG1866" s="16"/>
      <c r="DH1866" s="16"/>
      <c r="DI1866" s="8">
        <f>SUMIF(DJ$346:DJ$376,$D1866,DL$346:DL$376)</f>
        <v>0</v>
      </c>
      <c r="DJ1866" s="15"/>
      <c r="DK1866" s="16"/>
      <c r="DL1866" s="16"/>
      <c r="DM1866" s="8">
        <f>SUMIF(DN$346:DN$376,$D1866,DP$346:DP$376)</f>
        <v>0</v>
      </c>
      <c r="DN1866" s="15"/>
      <c r="DO1866" s="16"/>
      <c r="DP1866" s="16"/>
      <c r="DQ1866" s="8">
        <f>SUMIF(DR$346:DR$376,$D1866,DT$346:DT$376)</f>
        <v>0</v>
      </c>
      <c r="DR1866" s="15"/>
      <c r="DS1866" s="16"/>
      <c r="DT1866" s="16"/>
      <c r="DU1866" s="8">
        <f>SUMIF(DV$346:DV$376,$D1866,DX$346:DX$376)</f>
        <v>0</v>
      </c>
      <c r="DV1866" s="15"/>
      <c r="DW1866" s="16"/>
      <c r="DX1866" s="16"/>
      <c r="DY1866" s="8">
        <f>SUMIF(DZ$346:DZ$376,$D1866,EB$346:EB$376)</f>
        <v>0</v>
      </c>
      <c r="DZ1866" s="15"/>
      <c r="EA1866" s="16"/>
      <c r="EB1866" s="16"/>
      <c r="EC1866" s="8">
        <f>SUMIF(ED$346:ED$376,$D1866,EF$346:EF$376)</f>
        <v>0</v>
      </c>
      <c r="ED1866" s="15"/>
      <c r="EE1866" s="16"/>
      <c r="EF1866" s="16"/>
      <c r="EG1866" s="8">
        <f>SUMIF(EH$346:EH$376,$D1866,EJ$346:EJ$376)</f>
        <v>0</v>
      </c>
      <c r="EH1866" s="15"/>
      <c r="EI1866" s="16"/>
      <c r="EJ1866" s="16"/>
      <c r="EK1866" s="8">
        <f>SUMIF(EL$346:EL$376,$D1866,EN$346:EN$376)</f>
        <v>0</v>
      </c>
      <c r="EL1866" s="15"/>
      <c r="EM1866" s="16"/>
      <c r="EN1866" s="16"/>
      <c r="EO1866" s="8">
        <f>SUMIF(EP$346:EP$376,$D1866,ER$346:ER$376)</f>
        <v>0</v>
      </c>
      <c r="EP1866" s="15"/>
      <c r="EQ1866" s="16"/>
      <c r="ER1866" s="16"/>
      <c r="ES1866" s="8">
        <f>SUMIF(ET$346:ET$376,$D1866,EV$346:EV$376)</f>
        <v>0</v>
      </c>
      <c r="ET1866" s="15"/>
      <c r="EU1866" s="16"/>
      <c r="EV1866" s="16"/>
      <c r="EW1866" s="8">
        <f>SUMIF(EX$346:EX$376,$D1866,EZ$346:EZ$376)</f>
        <v>0</v>
      </c>
      <c r="EX1866" s="15"/>
      <c r="EY1866" s="16"/>
      <c r="EZ1866" s="16"/>
      <c r="FA1866" s="8">
        <f>SUMIF(FB$346:FB$376,$D1866,FD$346:FD$376)</f>
        <v>0</v>
      </c>
      <c r="FB1866" s="15"/>
      <c r="FC1866" s="16"/>
      <c r="FD1866" s="16"/>
      <c r="FE1866" s="8">
        <f>SUMIF(FF$346:FF$376,$D1866,FH$346:FH$376)</f>
        <v>0</v>
      </c>
      <c r="FF1866" s="15"/>
      <c r="FG1866" s="16"/>
      <c r="FH1866" s="16"/>
      <c r="FI1866" s="8">
        <f>SUMIF(FJ$346:FJ$376,$D1866,FL$346:FL$376)</f>
        <v>0</v>
      </c>
      <c r="FJ1866" s="15"/>
      <c r="FK1866" s="16"/>
      <c r="FL1866" s="16"/>
      <c r="FM1866" s="8">
        <f>SUMIF(FN$346:FN$376,$D1866,FP$346:FP$376)</f>
        <v>0</v>
      </c>
      <c r="FN1866" s="15"/>
      <c r="FO1866" s="16"/>
      <c r="FP1866" s="16"/>
      <c r="FQ1866" s="8">
        <f>SUMIF(FR$346:FR$376,$D1866,FT$346:FT$376)</f>
        <v>0</v>
      </c>
      <c r="FR1866" s="15"/>
      <c r="FS1866" s="16"/>
      <c r="FT1866" s="16"/>
      <c r="FU1866" s="8">
        <f>SUMIF(FV$346:FV$376,$D1866,FX$346:FX$376)</f>
        <v>0</v>
      </c>
      <c r="FV1866" s="15"/>
      <c r="FW1866" s="16"/>
      <c r="FX1866" s="16"/>
      <c r="FY1866" s="8">
        <f>SUMIF(FZ$346:FZ$376,$D1866,GB$346:GB$376)</f>
        <v>0</v>
      </c>
      <c r="FZ1866" s="15"/>
      <c r="GA1866" s="16"/>
      <c r="GB1866" s="16"/>
      <c r="GC1866" s="8">
        <f>SUMIF(GD$346:GD$376,$D1866,GF$346:GF$376)</f>
        <v>0</v>
      </c>
      <c r="GD1866" s="15"/>
      <c r="GE1866" s="16"/>
      <c r="GF1866" s="16"/>
      <c r="GG1866" s="8">
        <f>SUMIF(GH$346:GH$376,$D1866,GJ$346:GJ$376)</f>
        <v>0</v>
      </c>
      <c r="GH1866" s="15"/>
      <c r="GI1866" s="16"/>
      <c r="GJ1866" s="16"/>
      <c r="GK1866" s="8">
        <f>SUMIF(GL$346:GL$376,$D1866,GN$346:GN$376)</f>
        <v>0</v>
      </c>
      <c r="GL1866" s="15"/>
      <c r="GM1866" s="16"/>
      <c r="GN1866" s="16"/>
      <c r="GO1866" s="8">
        <f>SUMIF(GP$346:GP$376,$D1866,GR$346:GR$376)</f>
        <v>0</v>
      </c>
      <c r="GP1866" s="15"/>
      <c r="GQ1866" s="16"/>
      <c r="GR1866" s="16"/>
      <c r="GS1866" s="8">
        <f>SUMIF(GT$346:GT$376,$D1866,GV$346:GV$376)</f>
        <v>0</v>
      </c>
      <c r="GT1866" s="15"/>
      <c r="GU1866" s="16"/>
      <c r="GV1866" s="22"/>
      <c r="GW1866" s="19">
        <f t="shared" si="42"/>
        <v>0</v>
      </c>
      <c r="GX1866" s="472"/>
      <c r="GY1866" s="473"/>
    </row>
    <row r="1867" spans="1:207" ht="15.75">
      <c r="A1867" s="244" t="s">
        <v>75</v>
      </c>
      <c r="B1867" s="483" t="s">
        <v>366</v>
      </c>
      <c r="C1867" s="260" t="s">
        <v>341</v>
      </c>
      <c r="D1867" s="261" t="s">
        <v>342</v>
      </c>
      <c r="E1867" s="206">
        <f>SUMIF(F$5:F$35,$D1867,H$5:H$35)</f>
        <v>0</v>
      </c>
      <c r="F1867" s="9"/>
      <c r="G1867" s="10"/>
      <c r="H1867" s="11"/>
      <c r="I1867" s="6">
        <f>SUMIF(J$5:J$35,$D1867,L$5:L$35)</f>
        <v>0</v>
      </c>
      <c r="J1867" s="9"/>
      <c r="K1867" s="10"/>
      <c r="L1867" s="11"/>
      <c r="M1867" s="6">
        <f>SUMIF(N$5:N$35,$D1867,P$5:P$35)</f>
        <v>0</v>
      </c>
      <c r="N1867" s="9"/>
      <c r="O1867" s="10"/>
      <c r="P1867" s="11"/>
      <c r="Q1867" s="6">
        <f>SUMIF(R$5:R$35,$D1867,T$5:T$35)</f>
        <v>0</v>
      </c>
      <c r="R1867" s="9"/>
      <c r="S1867" s="10"/>
      <c r="T1867" s="11"/>
      <c r="U1867" s="6">
        <f>SUMIF(V$5:V$35,$D1867,X$5:X$35)</f>
        <v>0</v>
      </c>
      <c r="V1867" s="9"/>
      <c r="W1867" s="10"/>
      <c r="X1867" s="11"/>
      <c r="Y1867" s="6">
        <f>SUMIF(Z$5:Z$35,$D1867,AB$5:AB$35)</f>
        <v>0</v>
      </c>
      <c r="Z1867" s="9"/>
      <c r="AA1867" s="10"/>
      <c r="AB1867" s="11"/>
      <c r="AC1867" s="6">
        <f>SUMIF(AD$5:AD$35,$D1867,AF$5:AF$35)</f>
        <v>0</v>
      </c>
      <c r="AD1867" s="9"/>
      <c r="AE1867" s="10"/>
      <c r="AF1867" s="11"/>
      <c r="AG1867" s="6">
        <f>SUMIF(AH$5:AH$35,$D1867,AJ$5:AJ$35)</f>
        <v>0</v>
      </c>
      <c r="AH1867" s="9"/>
      <c r="AI1867" s="10"/>
      <c r="AJ1867" s="11"/>
      <c r="AK1867" s="6">
        <f>SUMIF(AL$5:AL$35,$D1867,AN$5:AN$35)</f>
        <v>0</v>
      </c>
      <c r="AL1867" s="9"/>
      <c r="AM1867" s="10"/>
      <c r="AN1867" s="11"/>
      <c r="AO1867" s="6">
        <f>SUMIF(AP$5:AP$35,$D1867,AR$5:AR$35)</f>
        <v>0</v>
      </c>
      <c r="AP1867" s="9"/>
      <c r="AQ1867" s="10"/>
      <c r="AR1867" s="11"/>
      <c r="AS1867" s="6">
        <f>SUMIF(AT$5:AT$35,$D1867,AV$5:AV$35)</f>
        <v>0</v>
      </c>
      <c r="AT1867" s="9"/>
      <c r="AU1867" s="10"/>
      <c r="AV1867" s="11"/>
      <c r="AW1867" s="6">
        <f>SUMIF(AX$5:AX$35,$D1867,AZ$5:AZ$35)</f>
        <v>0</v>
      </c>
      <c r="AX1867" s="9"/>
      <c r="AY1867" s="10"/>
      <c r="AZ1867" s="11"/>
      <c r="BA1867" s="6">
        <f>SUMIF(BB$5:BB$35,$D1867,BD$5:BD$35)</f>
        <v>0</v>
      </c>
      <c r="BB1867" s="9"/>
      <c r="BC1867" s="10"/>
      <c r="BD1867" s="11"/>
      <c r="BE1867" s="6">
        <f>SUMIF(BF$5:BF$35,$D1867,BH$5:BH$35)</f>
        <v>0</v>
      </c>
      <c r="BF1867" s="9"/>
      <c r="BG1867" s="10"/>
      <c r="BH1867" s="11"/>
      <c r="BI1867" s="6">
        <f>SUMIF(BJ$5:BJ$35,$D1867,BL$5:BL$35)</f>
        <v>0</v>
      </c>
      <c r="BJ1867" s="9"/>
      <c r="BK1867" s="10"/>
      <c r="BL1867" s="11"/>
      <c r="BM1867" s="6">
        <f>SUMIF(BN$5:BN$35,$D1867,BP$5:BP$35)</f>
        <v>0</v>
      </c>
      <c r="BN1867" s="9"/>
      <c r="BO1867" s="10"/>
      <c r="BP1867" s="11"/>
      <c r="BQ1867" s="6">
        <f>SUMIF(BR$5:BR$35,$D1867,BT$5:BT$35)</f>
        <v>0</v>
      </c>
      <c r="BR1867" s="9"/>
      <c r="BS1867" s="10"/>
      <c r="BT1867" s="11"/>
      <c r="BU1867" s="6">
        <f>SUMIF(BV$5:BV$35,$D1867,BX$5:BX$35)</f>
        <v>0</v>
      </c>
      <c r="BV1867" s="9"/>
      <c r="BW1867" s="10"/>
      <c r="BX1867" s="11"/>
      <c r="BY1867" s="6">
        <f>SUMIF(BZ$5:BZ$35,$D1867,CB$5:CB$35)</f>
        <v>0</v>
      </c>
      <c r="BZ1867" s="9"/>
      <c r="CA1867" s="10"/>
      <c r="CB1867" s="11"/>
      <c r="CC1867" s="6">
        <f>SUMIF(CD$5:CD$35,$D1867,CF$5:CF$35)</f>
        <v>0</v>
      </c>
      <c r="CD1867" s="9"/>
      <c r="CE1867" s="10"/>
      <c r="CF1867" s="11"/>
      <c r="CG1867" s="6">
        <f>SUMIF(CH$5:CH$35,$D1867,CJ$5:CJ$35)</f>
        <v>0</v>
      </c>
      <c r="CH1867" s="9"/>
      <c r="CI1867" s="10"/>
      <c r="CJ1867" s="11"/>
      <c r="CK1867" s="6">
        <f>SUMIF(CL$5:CL$35,$D1867,CN$5:CN$35)</f>
        <v>0</v>
      </c>
      <c r="CL1867" s="9"/>
      <c r="CM1867" s="10"/>
      <c r="CN1867" s="11"/>
      <c r="CO1867" s="6">
        <f>SUMIF(CP$5:CP$35,$D1867,CR$5:CR$35)</f>
        <v>0</v>
      </c>
      <c r="CP1867" s="9"/>
      <c r="CQ1867" s="10"/>
      <c r="CR1867" s="11"/>
      <c r="CS1867" s="6">
        <f>SUMIF(CT$5:CT$35,$D1867,CV$5:CV$35)</f>
        <v>14.6</v>
      </c>
      <c r="CT1867" s="9"/>
      <c r="CU1867" s="10"/>
      <c r="CV1867" s="11"/>
      <c r="CW1867" s="6">
        <f>SUMIF(CX$5:CX$35,$D1867,CZ$5:CZ$35)</f>
        <v>0</v>
      </c>
      <c r="CX1867" s="9"/>
      <c r="CY1867" s="10"/>
      <c r="CZ1867" s="11"/>
      <c r="DA1867" s="6">
        <f>SUMIF(DB$5:DB$35,$D1867,DD$5:DD$35)</f>
        <v>0</v>
      </c>
      <c r="DB1867" s="9"/>
      <c r="DC1867" s="10"/>
      <c r="DD1867" s="11"/>
      <c r="DE1867" s="6">
        <f>SUMIF(DF$5:DF$35,$D1867,DH$5:DH$35)</f>
        <v>0</v>
      </c>
      <c r="DF1867" s="9"/>
      <c r="DG1867" s="10"/>
      <c r="DH1867" s="11"/>
      <c r="DI1867" s="6">
        <f>SUMIF(DJ$5:DJ$35,$D1867,DL$5:DL$35)</f>
        <v>0</v>
      </c>
      <c r="DJ1867" s="9"/>
      <c r="DK1867" s="10"/>
      <c r="DL1867" s="11"/>
      <c r="DM1867" s="6">
        <f>SUMIF(DN$5:DN$35,$D1867,DP$5:DP$35)</f>
        <v>0</v>
      </c>
      <c r="DN1867" s="9"/>
      <c r="DO1867" s="10"/>
      <c r="DP1867" s="11"/>
      <c r="DQ1867" s="6">
        <f>SUMIF(DR$5:DR$35,$D1867,DT$5:DT$35)</f>
        <v>0</v>
      </c>
      <c r="DR1867" s="9"/>
      <c r="DS1867" s="10"/>
      <c r="DT1867" s="11"/>
      <c r="DU1867" s="6">
        <f>SUMIF(DV$5:DV$35,$D1867,DX$5:DX$35)</f>
        <v>0</v>
      </c>
      <c r="DV1867" s="9"/>
      <c r="DW1867" s="10"/>
      <c r="DX1867" s="11"/>
      <c r="DY1867" s="6">
        <f>SUMIF(DZ$5:DZ$35,$D1867,EB$5:EB$35)</f>
        <v>0</v>
      </c>
      <c r="DZ1867" s="9"/>
      <c r="EA1867" s="10"/>
      <c r="EB1867" s="11"/>
      <c r="EC1867" s="6">
        <f>SUMIF(ED$5:ED$35,$D1867,EF$5:EF$35)</f>
        <v>0</v>
      </c>
      <c r="ED1867" s="9"/>
      <c r="EE1867" s="10"/>
      <c r="EF1867" s="11"/>
      <c r="EG1867" s="6">
        <f>SUMIF(EH$5:EH$35,$D1867,EJ$5:EJ$35)</f>
        <v>0</v>
      </c>
      <c r="EH1867" s="9"/>
      <c r="EI1867" s="10"/>
      <c r="EJ1867" s="11"/>
      <c r="EK1867" s="6">
        <f>SUMIF(EL$5:EL$35,$D1867,EN$5:EN$35)</f>
        <v>0</v>
      </c>
      <c r="EL1867" s="9"/>
      <c r="EM1867" s="10"/>
      <c r="EN1867" s="11"/>
      <c r="EO1867" s="6">
        <f>SUMIF(EP$5:EP$35,$D1867,ER$5:ER$35)</f>
        <v>0</v>
      </c>
      <c r="EP1867" s="9"/>
      <c r="EQ1867" s="10"/>
      <c r="ER1867" s="11"/>
      <c r="ES1867" s="6">
        <f>SUMIF(ET$5:ET$35,$D1867,EV$5:EV$35)</f>
        <v>0</v>
      </c>
      <c r="ET1867" s="9"/>
      <c r="EU1867" s="10"/>
      <c r="EV1867" s="11"/>
      <c r="EW1867" s="6">
        <f>SUMIF(EX$5:EX$35,$D1867,EZ$5:EZ$35)</f>
        <v>0</v>
      </c>
      <c r="EX1867" s="9"/>
      <c r="EY1867" s="10"/>
      <c r="EZ1867" s="11"/>
      <c r="FA1867" s="6">
        <f>SUMIF(FB$5:FB$35,$D1867,FD$5:FD$35)</f>
        <v>0</v>
      </c>
      <c r="FB1867" s="9"/>
      <c r="FC1867" s="10"/>
      <c r="FD1867" s="11"/>
      <c r="FE1867" s="6">
        <f>SUMIF(FF$5:FF$35,$D1867,FH$5:FH$35)</f>
        <v>0</v>
      </c>
      <c r="FF1867" s="9"/>
      <c r="FG1867" s="10"/>
      <c r="FH1867" s="11"/>
      <c r="FI1867" s="6">
        <f>SUMIF(FJ$5:FJ$35,$D1867,FL$5:FL$35)</f>
        <v>0</v>
      </c>
      <c r="FJ1867" s="9"/>
      <c r="FK1867" s="10"/>
      <c r="FL1867" s="11"/>
      <c r="FM1867" s="6">
        <f>SUMIF(FN$5:FN$35,$D1867,FP$5:FP$35)</f>
        <v>0</v>
      </c>
      <c r="FN1867" s="9"/>
      <c r="FO1867" s="10"/>
      <c r="FP1867" s="11"/>
      <c r="FQ1867" s="6">
        <f>SUMIF(FR$5:FR$35,$D1867,FT$5:FT$35)</f>
        <v>0</v>
      </c>
      <c r="FR1867" s="9"/>
      <c r="FS1867" s="10"/>
      <c r="FT1867" s="11"/>
      <c r="FU1867" s="6">
        <f>SUMIF(FV$5:FV$35,$D1867,FX$5:FX$35)</f>
        <v>0</v>
      </c>
      <c r="FV1867" s="9"/>
      <c r="FW1867" s="10"/>
      <c r="FX1867" s="11"/>
      <c r="FY1867" s="6">
        <f>SUMIF(FZ$5:FZ$35,$D1867,GB$5:GB$35)</f>
        <v>0</v>
      </c>
      <c r="FZ1867" s="9"/>
      <c r="GA1867" s="10"/>
      <c r="GB1867" s="11"/>
      <c r="GC1867" s="6">
        <f>SUMIF(GD$5:GD$35,$D1867,GF$5:GF$35)</f>
        <v>0</v>
      </c>
      <c r="GD1867" s="9"/>
      <c r="GE1867" s="10"/>
      <c r="GF1867" s="11"/>
      <c r="GG1867" s="6">
        <f>SUMIF(GH$5:GH$35,$D1867,GJ$5:GJ$35)</f>
        <v>0</v>
      </c>
      <c r="GH1867" s="9"/>
      <c r="GI1867" s="10"/>
      <c r="GJ1867" s="11"/>
      <c r="GK1867" s="6">
        <f>SUMIF(GL$5:GL$35,$D1867,GN$5:GN$35)</f>
        <v>0</v>
      </c>
      <c r="GL1867" s="9"/>
      <c r="GM1867" s="10"/>
      <c r="GN1867" s="11"/>
      <c r="GO1867" s="6">
        <f>SUMIF(GP$5:GP$35,$D1867,GR$5:GR$35)</f>
        <v>0</v>
      </c>
      <c r="GP1867" s="9"/>
      <c r="GQ1867" s="10"/>
      <c r="GR1867" s="11"/>
      <c r="GS1867" s="6">
        <f>SUMIF(GT$5:GT$35,$D1867,GV$5:GV$35)</f>
        <v>0</v>
      </c>
      <c r="GT1867" s="9"/>
      <c r="GU1867" s="10"/>
      <c r="GV1867" s="20"/>
      <c r="GW1867" s="19">
        <f t="shared" si="42"/>
        <v>14.6</v>
      </c>
      <c r="GX1867" s="472">
        <f>SUM(GW1867:GW1878)</f>
        <v>14.6</v>
      </c>
      <c r="GY1867" s="473" t="str">
        <f>D1867</f>
        <v>TS15599</v>
      </c>
    </row>
    <row r="1868" spans="1:207" ht="15.75">
      <c r="A1868" s="244" t="s">
        <v>76</v>
      </c>
      <c r="B1868" s="484"/>
      <c r="C1868" s="258" t="s">
        <v>341</v>
      </c>
      <c r="D1868" s="262" t="s">
        <v>342</v>
      </c>
      <c r="E1868" s="206">
        <f>SUMIF(F$36:F$66,$D1868,H$36:H$66)</f>
        <v>0</v>
      </c>
      <c r="F1868" s="9"/>
      <c r="G1868" s="10"/>
      <c r="H1868" s="11"/>
      <c r="I1868" s="6">
        <f>SUMIF(J$36:J$66,$D1868,L$36:L$66)</f>
        <v>0</v>
      </c>
      <c r="J1868" s="9"/>
      <c r="K1868" s="10"/>
      <c r="L1868" s="11"/>
      <c r="M1868" s="6">
        <f>SUMIF(N$36:N$66,$D1868,P$36:P$66)</f>
        <v>0</v>
      </c>
      <c r="N1868" s="9"/>
      <c r="O1868" s="10"/>
      <c r="P1868" s="11"/>
      <c r="Q1868" s="6">
        <f>SUMIF(R$36:R$66,$D1868,T$36:T$66)</f>
        <v>0</v>
      </c>
      <c r="R1868" s="9"/>
      <c r="S1868" s="10"/>
      <c r="T1868" s="11"/>
      <c r="U1868" s="6">
        <f>SUMIF(V$36:V$66,$D1868,X$36:X$66)</f>
        <v>0</v>
      </c>
      <c r="V1868" s="9"/>
      <c r="W1868" s="10"/>
      <c r="X1868" s="11"/>
      <c r="Y1868" s="6">
        <f>SUMIF(Z$36:Z$66,$D1868,AB$36:AB$66)</f>
        <v>0</v>
      </c>
      <c r="Z1868" s="9"/>
      <c r="AA1868" s="10"/>
      <c r="AB1868" s="11"/>
      <c r="AC1868" s="6">
        <f>SUMIF(AD$36:AD$66,$D1868,AF$36:AF$66)</f>
        <v>0</v>
      </c>
      <c r="AD1868" s="9"/>
      <c r="AE1868" s="10"/>
      <c r="AF1868" s="11"/>
      <c r="AG1868" s="6">
        <f>SUMIF(AH$36:AH$66,$D1868,AJ$36:AJ$66)</f>
        <v>0</v>
      </c>
      <c r="AH1868" s="9"/>
      <c r="AI1868" s="10"/>
      <c r="AJ1868" s="11"/>
      <c r="AK1868" s="6">
        <f>SUMIF(AL$36:AL$66,$D1868,AN$36:AN$66)</f>
        <v>0</v>
      </c>
      <c r="AL1868" s="9"/>
      <c r="AM1868" s="10"/>
      <c r="AN1868" s="11"/>
      <c r="AO1868" s="6">
        <f>SUMIF(AP$36:AP$66,$D1868,AR$36:AR$66)</f>
        <v>0</v>
      </c>
      <c r="AP1868" s="9"/>
      <c r="AQ1868" s="10"/>
      <c r="AR1868" s="11"/>
      <c r="AS1868" s="6">
        <f>SUMIF(AT$36:AT$66,$D1868,AV$36:AV$66)</f>
        <v>0</v>
      </c>
      <c r="AT1868" s="9"/>
      <c r="AU1868" s="10"/>
      <c r="AV1868" s="11"/>
      <c r="AW1868" s="6">
        <f>SUMIF(AX$36:AX$66,$D1868,AZ$36:AZ$66)</f>
        <v>0</v>
      </c>
      <c r="AX1868" s="9"/>
      <c r="AY1868" s="10"/>
      <c r="AZ1868" s="11"/>
      <c r="BA1868" s="6">
        <f>SUMIF(BB$36:BB$66,$D1868,BD$36:BD$66)</f>
        <v>0</v>
      </c>
      <c r="BB1868" s="9"/>
      <c r="BC1868" s="10"/>
      <c r="BD1868" s="11"/>
      <c r="BE1868" s="6">
        <f>SUMIF(BF$36:BF$66,$D1868,BH$36:BH$66)</f>
        <v>0</v>
      </c>
      <c r="BF1868" s="9"/>
      <c r="BG1868" s="10"/>
      <c r="BH1868" s="11"/>
      <c r="BI1868" s="6">
        <f>SUMIF(BJ$36:BJ$66,$D1868,BL$36:BL$66)</f>
        <v>0</v>
      </c>
      <c r="BJ1868" s="9"/>
      <c r="BK1868" s="10"/>
      <c r="BL1868" s="11"/>
      <c r="BM1868" s="6">
        <f>SUMIF(BN$36:BN$66,$D1868,BP$36:BP$66)</f>
        <v>0</v>
      </c>
      <c r="BN1868" s="9"/>
      <c r="BO1868" s="10"/>
      <c r="BP1868" s="11"/>
      <c r="BQ1868" s="6">
        <f>SUMIF(BR$36:BR$66,$D1868,BT$36:BT$66)</f>
        <v>0</v>
      </c>
      <c r="BR1868" s="9"/>
      <c r="BS1868" s="10"/>
      <c r="BT1868" s="11"/>
      <c r="BU1868" s="6">
        <f>SUMIF(BV$36:BV$66,$D1868,BX$36:BX$66)</f>
        <v>0</v>
      </c>
      <c r="BV1868" s="9"/>
      <c r="BW1868" s="10"/>
      <c r="BX1868" s="11"/>
      <c r="BY1868" s="6">
        <f>SUMIF(BZ$36:BZ$66,$D1868,CB$36:CB$66)</f>
        <v>0</v>
      </c>
      <c r="BZ1868" s="9"/>
      <c r="CA1868" s="10"/>
      <c r="CB1868" s="11"/>
      <c r="CC1868" s="6">
        <f>SUMIF(CD$36:CD$66,$D1868,CF$36:CF$66)</f>
        <v>0</v>
      </c>
      <c r="CD1868" s="9"/>
      <c r="CE1868" s="10"/>
      <c r="CF1868" s="11"/>
      <c r="CG1868" s="6">
        <f>SUMIF(CH$36:CH$66,$D1868,CJ$36:CJ$66)</f>
        <v>0</v>
      </c>
      <c r="CH1868" s="9"/>
      <c r="CI1868" s="10"/>
      <c r="CJ1868" s="11"/>
      <c r="CK1868" s="6">
        <f>SUMIF(CL$36:CL$66,$D1868,CN$36:CN$66)</f>
        <v>0</v>
      </c>
      <c r="CL1868" s="9"/>
      <c r="CM1868" s="10"/>
      <c r="CN1868" s="11"/>
      <c r="CO1868" s="6">
        <f>SUMIF(CP$36:CP$66,$D1868,CR$36:CR$66)</f>
        <v>0</v>
      </c>
      <c r="CP1868" s="9"/>
      <c r="CQ1868" s="10"/>
      <c r="CR1868" s="11"/>
      <c r="CS1868" s="6">
        <f>SUMIF(CT$36:CT$66,$D1868,CV$36:CV$66)</f>
        <v>0</v>
      </c>
      <c r="CT1868" s="9"/>
      <c r="CU1868" s="10"/>
      <c r="CV1868" s="11"/>
      <c r="CW1868" s="6">
        <f>SUMIF(CX$36:CX$66,$D1868,CZ$36:CZ$66)</f>
        <v>0</v>
      </c>
      <c r="CX1868" s="9"/>
      <c r="CY1868" s="10"/>
      <c r="CZ1868" s="11"/>
      <c r="DA1868" s="6">
        <f>SUMIF(DB$36:DB$66,$D1868,DD$36:DD$66)</f>
        <v>0</v>
      </c>
      <c r="DB1868" s="9"/>
      <c r="DC1868" s="10"/>
      <c r="DD1868" s="11"/>
      <c r="DE1868" s="6">
        <f>SUMIF(DF$36:DF$66,$D1868,DH$36:DH$66)</f>
        <v>0</v>
      </c>
      <c r="DF1868" s="9"/>
      <c r="DG1868" s="10"/>
      <c r="DH1868" s="11"/>
      <c r="DI1868" s="6">
        <f>SUMIF(DJ$36:DJ$66,$D1868,DL$36:DL$66)</f>
        <v>0</v>
      </c>
      <c r="DJ1868" s="9"/>
      <c r="DK1868" s="10"/>
      <c r="DL1868" s="11"/>
      <c r="DM1868" s="6">
        <f>SUMIF(DN$36:DN$66,$D1868,DP$36:DP$66)</f>
        <v>0</v>
      </c>
      <c r="DN1868" s="9"/>
      <c r="DO1868" s="10"/>
      <c r="DP1868" s="11"/>
      <c r="DQ1868" s="6">
        <f>SUMIF(DR$36:DR$66,$D1868,DT$36:DT$66)</f>
        <v>0</v>
      </c>
      <c r="DR1868" s="9"/>
      <c r="DS1868" s="10"/>
      <c r="DT1868" s="11"/>
      <c r="DU1868" s="6">
        <f>SUMIF(DV$36:DV$66,$D1868,DX$36:DX$66)</f>
        <v>0</v>
      </c>
      <c r="DV1868" s="9"/>
      <c r="DW1868" s="10"/>
      <c r="DX1868" s="11"/>
      <c r="DY1868" s="6">
        <f>SUMIF(DZ$36:DZ$66,$D1868,EB$36:EB$66)</f>
        <v>0</v>
      </c>
      <c r="DZ1868" s="9"/>
      <c r="EA1868" s="10"/>
      <c r="EB1868" s="11"/>
      <c r="EC1868" s="6">
        <f>SUMIF(ED$36:ED$66,$D1868,EF$36:EF$66)</f>
        <v>0</v>
      </c>
      <c r="ED1868" s="9"/>
      <c r="EE1868" s="10"/>
      <c r="EF1868" s="11"/>
      <c r="EG1868" s="6">
        <f>SUMIF(EH$36:EH$66,$D1868,EJ$36:EJ$66)</f>
        <v>0</v>
      </c>
      <c r="EH1868" s="9"/>
      <c r="EI1868" s="10"/>
      <c r="EJ1868" s="11"/>
      <c r="EK1868" s="6">
        <f>SUMIF(EL$36:EL$66,$D1868,EN$36:EN$66)</f>
        <v>0</v>
      </c>
      <c r="EL1868" s="9"/>
      <c r="EM1868" s="10"/>
      <c r="EN1868" s="11"/>
      <c r="EO1868" s="6">
        <f>SUMIF(EP$36:EP$66,$D1868,ER$36:ER$66)</f>
        <v>0</v>
      </c>
      <c r="EP1868" s="9"/>
      <c r="EQ1868" s="10"/>
      <c r="ER1868" s="11"/>
      <c r="ES1868" s="6">
        <f>SUMIF(ET$36:ET$66,$D1868,EV$36:EV$66)</f>
        <v>0</v>
      </c>
      <c r="ET1868" s="9"/>
      <c r="EU1868" s="10"/>
      <c r="EV1868" s="11"/>
      <c r="EW1868" s="6">
        <f>SUMIF(EX$36:EX$66,$D1868,EZ$36:EZ$66)</f>
        <v>0</v>
      </c>
      <c r="EX1868" s="9"/>
      <c r="EY1868" s="10"/>
      <c r="EZ1868" s="11"/>
      <c r="FA1868" s="6">
        <f>SUMIF(FB$36:FB$66,$D1868,FD$36:FD$66)</f>
        <v>0</v>
      </c>
      <c r="FB1868" s="9"/>
      <c r="FC1868" s="10"/>
      <c r="FD1868" s="11"/>
      <c r="FE1868" s="6">
        <f>SUMIF(FF$36:FF$66,$D1868,FH$36:FH$66)</f>
        <v>0</v>
      </c>
      <c r="FF1868" s="9"/>
      <c r="FG1868" s="10"/>
      <c r="FH1868" s="11"/>
      <c r="FI1868" s="6">
        <f>SUMIF(FJ$36:FJ$66,$D1868,FL$36:FL$66)</f>
        <v>0</v>
      </c>
      <c r="FJ1868" s="9"/>
      <c r="FK1868" s="10"/>
      <c r="FL1868" s="11"/>
      <c r="FM1868" s="6">
        <f>SUMIF(FN$36:FN$66,$D1868,FP$36:FP$66)</f>
        <v>0</v>
      </c>
      <c r="FN1868" s="9"/>
      <c r="FO1868" s="10"/>
      <c r="FP1868" s="11"/>
      <c r="FQ1868" s="6">
        <f>SUMIF(FR$36:FR$66,$D1868,FT$36:FT$66)</f>
        <v>0</v>
      </c>
      <c r="FR1868" s="9"/>
      <c r="FS1868" s="10"/>
      <c r="FT1868" s="11"/>
      <c r="FU1868" s="6">
        <f>SUMIF(FV$36:FV$66,$D1868,FX$36:FX$66)</f>
        <v>0</v>
      </c>
      <c r="FV1868" s="9"/>
      <c r="FW1868" s="10"/>
      <c r="FX1868" s="11"/>
      <c r="FY1868" s="6">
        <f>SUMIF(FZ$36:FZ$66,$D1868,GB$36:GB$66)</f>
        <v>0</v>
      </c>
      <c r="FZ1868" s="9"/>
      <c r="GA1868" s="10"/>
      <c r="GB1868" s="11"/>
      <c r="GC1868" s="6">
        <f>SUMIF(GD$36:GD$66,$D1868,GF$36:GF$66)</f>
        <v>0</v>
      </c>
      <c r="GD1868" s="9"/>
      <c r="GE1868" s="10"/>
      <c r="GF1868" s="11"/>
      <c r="GG1868" s="6">
        <f>SUMIF(GH$36:GH$66,$D1868,GJ$36:GJ$66)</f>
        <v>0</v>
      </c>
      <c r="GH1868" s="9"/>
      <c r="GI1868" s="10"/>
      <c r="GJ1868" s="11"/>
      <c r="GK1868" s="6">
        <f>SUMIF(GL$36:GL$66,$D1868,GN$36:GN$66)</f>
        <v>0</v>
      </c>
      <c r="GL1868" s="9"/>
      <c r="GM1868" s="10"/>
      <c r="GN1868" s="11"/>
      <c r="GO1868" s="6">
        <f>SUMIF(GP$36:GP$66,$D1868,GR$36:GR$66)</f>
        <v>0</v>
      </c>
      <c r="GP1868" s="9"/>
      <c r="GQ1868" s="10"/>
      <c r="GR1868" s="11"/>
      <c r="GS1868" s="6">
        <f>SUMIF(GT$36:GT$66,$D1868,GV$36:GV$66)</f>
        <v>0</v>
      </c>
      <c r="GT1868" s="9"/>
      <c r="GU1868" s="10"/>
      <c r="GV1868" s="20"/>
      <c r="GW1868" s="19">
        <f t="shared" si="42"/>
        <v>0</v>
      </c>
      <c r="GX1868" s="472"/>
      <c r="GY1868" s="473"/>
    </row>
    <row r="1869" spans="1:207" ht="15.75">
      <c r="A1869" s="244" t="s">
        <v>77</v>
      </c>
      <c r="B1869" s="484"/>
      <c r="C1869" s="258" t="s">
        <v>341</v>
      </c>
      <c r="D1869" s="262" t="s">
        <v>342</v>
      </c>
      <c r="E1869" s="206">
        <f>SUMIF(F$67:F$97,$D1869,H$67:H$97)</f>
        <v>0</v>
      </c>
      <c r="F1869" s="9"/>
      <c r="G1869" s="10"/>
      <c r="H1869" s="11"/>
      <c r="I1869" s="6">
        <f>SUMIF(J$67:J$97,$D1869,L$67:L$97)</f>
        <v>0</v>
      </c>
      <c r="J1869" s="9"/>
      <c r="K1869" s="10"/>
      <c r="L1869" s="11"/>
      <c r="M1869" s="6">
        <f>SUMIF(N$67:N$97,$D1869,P$67:P$97)</f>
        <v>0</v>
      </c>
      <c r="N1869" s="9"/>
      <c r="O1869" s="10"/>
      <c r="P1869" s="11"/>
      <c r="Q1869" s="6">
        <f>SUMIF(R$67:R$97,$D1869,T$67:T$97)</f>
        <v>0</v>
      </c>
      <c r="R1869" s="9"/>
      <c r="S1869" s="10"/>
      <c r="T1869" s="11"/>
      <c r="U1869" s="6">
        <f>SUMIF(V$67:V$97,$D1869,X$67:X$97)</f>
        <v>0</v>
      </c>
      <c r="V1869" s="9"/>
      <c r="W1869" s="10"/>
      <c r="X1869" s="11"/>
      <c r="Y1869" s="6">
        <f>SUMIF(Z$67:Z$97,$D1869,AB$67:AB$97)</f>
        <v>0</v>
      </c>
      <c r="Z1869" s="9"/>
      <c r="AA1869" s="10"/>
      <c r="AB1869" s="11"/>
      <c r="AC1869" s="6">
        <f>SUMIF(AD$67:AD$97,$D1869,AF$67:AF$97)</f>
        <v>0</v>
      </c>
      <c r="AD1869" s="9"/>
      <c r="AE1869" s="10"/>
      <c r="AF1869" s="11"/>
      <c r="AG1869" s="6">
        <f>SUMIF(AH$67:AH$97,$D1869,AJ$67:AJ$97)</f>
        <v>0</v>
      </c>
      <c r="AH1869" s="9"/>
      <c r="AI1869" s="10"/>
      <c r="AJ1869" s="11"/>
      <c r="AK1869" s="6">
        <f>SUMIF(AL$67:AL$97,$D1869,AN$67:AN$97)</f>
        <v>0</v>
      </c>
      <c r="AL1869" s="9"/>
      <c r="AM1869" s="10"/>
      <c r="AN1869" s="11"/>
      <c r="AO1869" s="6">
        <f>SUMIF(AP$67:AP$97,$D1869,AR$67:AR$97)</f>
        <v>0</v>
      </c>
      <c r="AP1869" s="9"/>
      <c r="AQ1869" s="10"/>
      <c r="AR1869" s="11"/>
      <c r="AS1869" s="6">
        <f>SUMIF(AT$67:AT$97,$D1869,AV$67:AV$97)</f>
        <v>0</v>
      </c>
      <c r="AT1869" s="9"/>
      <c r="AU1869" s="10"/>
      <c r="AV1869" s="11"/>
      <c r="AW1869" s="6">
        <f>SUMIF(AX$67:AX$97,$D1869,AZ$67:AZ$97)</f>
        <v>0</v>
      </c>
      <c r="AX1869" s="9"/>
      <c r="AY1869" s="10"/>
      <c r="AZ1869" s="11"/>
      <c r="BA1869" s="6">
        <f>SUMIF(BB$67:BB$97,$D1869,BD$67:BD$97)</f>
        <v>0</v>
      </c>
      <c r="BB1869" s="9"/>
      <c r="BC1869" s="10"/>
      <c r="BD1869" s="11"/>
      <c r="BE1869" s="6">
        <f>SUMIF(BF$67:BF$97,$D1869,BH$67:BH$97)</f>
        <v>0</v>
      </c>
      <c r="BF1869" s="9"/>
      <c r="BG1869" s="10"/>
      <c r="BH1869" s="11"/>
      <c r="BI1869" s="6">
        <f>SUMIF(BJ$67:BJ$97,$D1869,BL$67:BL$97)</f>
        <v>0</v>
      </c>
      <c r="BJ1869" s="9"/>
      <c r="BK1869" s="10"/>
      <c r="BL1869" s="11"/>
      <c r="BM1869" s="6">
        <f>SUMIF(BN$67:BN$97,$D1869,BP$67:BP$97)</f>
        <v>0</v>
      </c>
      <c r="BN1869" s="9"/>
      <c r="BO1869" s="10"/>
      <c r="BP1869" s="11"/>
      <c r="BQ1869" s="6">
        <f>SUMIF(BR$67:BR$97,$D1869,BT$67:BT$97)</f>
        <v>0</v>
      </c>
      <c r="BR1869" s="9"/>
      <c r="BS1869" s="10"/>
      <c r="BT1869" s="11"/>
      <c r="BU1869" s="6">
        <f>SUMIF(BV$67:BV$97,$D1869,BX$67:BX$97)</f>
        <v>0</v>
      </c>
      <c r="BV1869" s="9"/>
      <c r="BW1869" s="10"/>
      <c r="BX1869" s="11"/>
      <c r="BY1869" s="6">
        <f>SUMIF(BZ$67:BZ$97,$D1869,CB$67:CB$97)</f>
        <v>0</v>
      </c>
      <c r="BZ1869" s="9"/>
      <c r="CA1869" s="10"/>
      <c r="CB1869" s="11"/>
      <c r="CC1869" s="6">
        <f>SUMIF(CD$67:CD$97,$D1869,CF$67:CF$97)</f>
        <v>0</v>
      </c>
      <c r="CD1869" s="9"/>
      <c r="CE1869" s="10"/>
      <c r="CF1869" s="11"/>
      <c r="CG1869" s="6">
        <f>SUMIF(CH$67:CH$97,$D1869,CJ$67:CJ$97)</f>
        <v>0</v>
      </c>
      <c r="CH1869" s="9"/>
      <c r="CI1869" s="10"/>
      <c r="CJ1869" s="11"/>
      <c r="CK1869" s="6">
        <f>SUMIF(CL$67:CL$97,$D1869,CN$67:CN$97)</f>
        <v>0</v>
      </c>
      <c r="CL1869" s="9"/>
      <c r="CM1869" s="10"/>
      <c r="CN1869" s="11"/>
      <c r="CO1869" s="6">
        <f>SUMIF(CP$67:CP$97,$D1869,CR$67:CR$97)</f>
        <v>0</v>
      </c>
      <c r="CP1869" s="9"/>
      <c r="CQ1869" s="10"/>
      <c r="CR1869" s="11"/>
      <c r="CS1869" s="6">
        <f>SUMIF(CT$67:CT$97,$D1869,CV$67:CV$97)</f>
        <v>0</v>
      </c>
      <c r="CT1869" s="9"/>
      <c r="CU1869" s="10"/>
      <c r="CV1869" s="11"/>
      <c r="CW1869" s="6">
        <f>SUMIF(CX$67:CX$97,$D1869,CZ$67:CZ$97)</f>
        <v>0</v>
      </c>
      <c r="CX1869" s="9"/>
      <c r="CY1869" s="10"/>
      <c r="CZ1869" s="11"/>
      <c r="DA1869" s="6">
        <f>SUMIF(DB$67:DB$97,$D1869,DD$67:DD$97)</f>
        <v>0</v>
      </c>
      <c r="DB1869" s="9"/>
      <c r="DC1869" s="10"/>
      <c r="DD1869" s="11"/>
      <c r="DE1869" s="6">
        <f>SUMIF(DF$67:DF$97,$D1869,DH$67:DH$97)</f>
        <v>0</v>
      </c>
      <c r="DF1869" s="9"/>
      <c r="DG1869" s="10"/>
      <c r="DH1869" s="11"/>
      <c r="DI1869" s="6">
        <f>SUMIF(DJ$67:DJ$97,$D1869,DL$67:DL$97)</f>
        <v>0</v>
      </c>
      <c r="DJ1869" s="9"/>
      <c r="DK1869" s="10"/>
      <c r="DL1869" s="11"/>
      <c r="DM1869" s="6">
        <f>SUMIF(DN$67:DN$97,$D1869,DP$67:DP$97)</f>
        <v>0</v>
      </c>
      <c r="DN1869" s="9"/>
      <c r="DO1869" s="10"/>
      <c r="DP1869" s="11"/>
      <c r="DQ1869" s="6">
        <f>SUMIF(DR$67:DR$97,$D1869,DT$67:DT$97)</f>
        <v>0</v>
      </c>
      <c r="DR1869" s="9"/>
      <c r="DS1869" s="10"/>
      <c r="DT1869" s="11"/>
      <c r="DU1869" s="6">
        <f>SUMIF(DV$67:DV$97,$D1869,DX$67:DX$97)</f>
        <v>0</v>
      </c>
      <c r="DV1869" s="9"/>
      <c r="DW1869" s="10"/>
      <c r="DX1869" s="11"/>
      <c r="DY1869" s="6">
        <f>SUMIF(DZ$67:DZ$97,$D1869,EB$67:EB$97)</f>
        <v>0</v>
      </c>
      <c r="DZ1869" s="9"/>
      <c r="EA1869" s="10"/>
      <c r="EB1869" s="11"/>
      <c r="EC1869" s="6">
        <f>SUMIF(ED$67:ED$97,$D1869,EF$67:EF$97)</f>
        <v>0</v>
      </c>
      <c r="ED1869" s="9"/>
      <c r="EE1869" s="10"/>
      <c r="EF1869" s="11"/>
      <c r="EG1869" s="6">
        <f>SUMIF(EH$67:EH$97,$D1869,EJ$67:EJ$97)</f>
        <v>0</v>
      </c>
      <c r="EH1869" s="9"/>
      <c r="EI1869" s="10"/>
      <c r="EJ1869" s="11"/>
      <c r="EK1869" s="6">
        <f>SUMIF(EL$67:EL$97,$D1869,EN$67:EN$97)</f>
        <v>0</v>
      </c>
      <c r="EL1869" s="9"/>
      <c r="EM1869" s="10"/>
      <c r="EN1869" s="11"/>
      <c r="EO1869" s="6">
        <f>SUMIF(EP$67:EP$97,$D1869,ER$67:ER$97)</f>
        <v>0</v>
      </c>
      <c r="EP1869" s="9"/>
      <c r="EQ1869" s="10"/>
      <c r="ER1869" s="11"/>
      <c r="ES1869" s="6">
        <f>SUMIF(ET$67:ET$97,$D1869,EV$67:EV$97)</f>
        <v>0</v>
      </c>
      <c r="ET1869" s="9"/>
      <c r="EU1869" s="10"/>
      <c r="EV1869" s="11"/>
      <c r="EW1869" s="6">
        <f>SUMIF(EX$67:EX$97,$D1869,EZ$67:EZ$97)</f>
        <v>0</v>
      </c>
      <c r="EX1869" s="9"/>
      <c r="EY1869" s="10"/>
      <c r="EZ1869" s="11"/>
      <c r="FA1869" s="6">
        <f>SUMIF(FB$67:FB$97,$D1869,FD$67:FD$97)</f>
        <v>0</v>
      </c>
      <c r="FB1869" s="9"/>
      <c r="FC1869" s="10"/>
      <c r="FD1869" s="11"/>
      <c r="FE1869" s="6">
        <f>SUMIF(FF$67:FF$97,$D1869,FH$67:FH$97)</f>
        <v>0</v>
      </c>
      <c r="FF1869" s="9"/>
      <c r="FG1869" s="10"/>
      <c r="FH1869" s="11"/>
      <c r="FI1869" s="6">
        <f>SUMIF(FJ$67:FJ$97,$D1869,FL$67:FL$97)</f>
        <v>0</v>
      </c>
      <c r="FJ1869" s="9"/>
      <c r="FK1869" s="10"/>
      <c r="FL1869" s="11"/>
      <c r="FM1869" s="6">
        <f>SUMIF(FN$67:FN$97,$D1869,FP$67:FP$97)</f>
        <v>0</v>
      </c>
      <c r="FN1869" s="9"/>
      <c r="FO1869" s="10"/>
      <c r="FP1869" s="11"/>
      <c r="FQ1869" s="6">
        <f>SUMIF(FR$67:FR$97,$D1869,FT$67:FT$97)</f>
        <v>0</v>
      </c>
      <c r="FR1869" s="9"/>
      <c r="FS1869" s="10"/>
      <c r="FT1869" s="11"/>
      <c r="FU1869" s="6">
        <f>SUMIF(FV$67:FV$97,$D1869,FX$67:FX$97)</f>
        <v>0</v>
      </c>
      <c r="FV1869" s="9"/>
      <c r="FW1869" s="10"/>
      <c r="FX1869" s="11"/>
      <c r="FY1869" s="6">
        <f>SUMIF(FZ$67:FZ$97,$D1869,GB$67:GB$97)</f>
        <v>0</v>
      </c>
      <c r="FZ1869" s="9"/>
      <c r="GA1869" s="10"/>
      <c r="GB1869" s="11"/>
      <c r="GC1869" s="6">
        <f>SUMIF(GD$67:GD$97,$D1869,GF$67:GF$97)</f>
        <v>0</v>
      </c>
      <c r="GD1869" s="9"/>
      <c r="GE1869" s="10"/>
      <c r="GF1869" s="11"/>
      <c r="GG1869" s="6">
        <f>SUMIF(GH$67:GH$97,$D1869,GJ$67:GJ$97)</f>
        <v>0</v>
      </c>
      <c r="GH1869" s="9"/>
      <c r="GI1869" s="10"/>
      <c r="GJ1869" s="11"/>
      <c r="GK1869" s="6">
        <f>SUMIF(GL$67:GL$97,$D1869,GN$67:GN$97)</f>
        <v>0</v>
      </c>
      <c r="GL1869" s="9"/>
      <c r="GM1869" s="10"/>
      <c r="GN1869" s="11"/>
      <c r="GO1869" s="6">
        <f>SUMIF(GP$67:GP$97,$D1869,GR$67:GR$97)</f>
        <v>0</v>
      </c>
      <c r="GP1869" s="9"/>
      <c r="GQ1869" s="10"/>
      <c r="GR1869" s="11"/>
      <c r="GS1869" s="6">
        <f>SUMIF(GT$67:GT$97,$D1869,GV$67:GV$97)</f>
        <v>0</v>
      </c>
      <c r="GT1869" s="9"/>
      <c r="GU1869" s="10"/>
      <c r="GV1869" s="20"/>
      <c r="GW1869" s="19">
        <f t="shared" si="42"/>
        <v>0</v>
      </c>
      <c r="GX1869" s="472"/>
      <c r="GY1869" s="473"/>
    </row>
    <row r="1870" spans="1:207" ht="15.75">
      <c r="A1870" s="244" t="s">
        <v>78</v>
      </c>
      <c r="B1870" s="484"/>
      <c r="C1870" s="258" t="s">
        <v>341</v>
      </c>
      <c r="D1870" s="262" t="s">
        <v>342</v>
      </c>
      <c r="E1870" s="206">
        <f>SUMIF(F$98:F$128,$D1870,H$98:H$128)</f>
        <v>0</v>
      </c>
      <c r="F1870" s="9"/>
      <c r="G1870" s="10"/>
      <c r="H1870" s="11"/>
      <c r="I1870" s="6">
        <f>SUMIF(J$98:J$128,$D1870,L$98:L$128)</f>
        <v>0</v>
      </c>
      <c r="J1870" s="9"/>
      <c r="K1870" s="10"/>
      <c r="L1870" s="11"/>
      <c r="M1870" s="6">
        <f>SUMIF(N$98:N$128,$D1870,P$98:P$128)</f>
        <v>0</v>
      </c>
      <c r="N1870" s="9"/>
      <c r="O1870" s="10"/>
      <c r="P1870" s="11"/>
      <c r="Q1870" s="6">
        <f>SUMIF(R$98:R$128,$D1870,T$98:T$128)</f>
        <v>0</v>
      </c>
      <c r="R1870" s="9"/>
      <c r="S1870" s="10"/>
      <c r="T1870" s="11"/>
      <c r="U1870" s="6">
        <f>SUMIF(V$98:V$128,$D1870,X$98:X$128)</f>
        <v>0</v>
      </c>
      <c r="V1870" s="9"/>
      <c r="W1870" s="10"/>
      <c r="X1870" s="11"/>
      <c r="Y1870" s="6">
        <f>SUMIF(Z$98:Z$128,$D1870,AB$98:AB$128)</f>
        <v>0</v>
      </c>
      <c r="Z1870" s="9"/>
      <c r="AA1870" s="10"/>
      <c r="AB1870" s="11"/>
      <c r="AC1870" s="6">
        <f>SUMIF(AD$98:AD$128,$D1870,AF$98:AF$128)</f>
        <v>0</v>
      </c>
      <c r="AD1870" s="9"/>
      <c r="AE1870" s="10"/>
      <c r="AF1870" s="11"/>
      <c r="AG1870" s="6">
        <f>SUMIF(AH$98:AH$128,$D1870,AJ$98:AJ$128)</f>
        <v>0</v>
      </c>
      <c r="AH1870" s="9"/>
      <c r="AI1870" s="10"/>
      <c r="AJ1870" s="11"/>
      <c r="AK1870" s="6">
        <f>SUMIF(AL$98:AL$128,$D1870,AN$98:AN$128)</f>
        <v>0</v>
      </c>
      <c r="AL1870" s="9"/>
      <c r="AM1870" s="10"/>
      <c r="AN1870" s="11"/>
      <c r="AO1870" s="6">
        <f>SUMIF(AP$98:AP$128,$D1870,AR$98:AR$128)</f>
        <v>0</v>
      </c>
      <c r="AP1870" s="9"/>
      <c r="AQ1870" s="10"/>
      <c r="AR1870" s="11"/>
      <c r="AS1870" s="6">
        <f>SUMIF(AT$98:AT$128,$D1870,AV$98:AV$128)</f>
        <v>0</v>
      </c>
      <c r="AT1870" s="9"/>
      <c r="AU1870" s="10"/>
      <c r="AV1870" s="11"/>
      <c r="AW1870" s="6">
        <f>SUMIF(AX$98:AX$128,$D1870,AZ$98:AZ$128)</f>
        <v>0</v>
      </c>
      <c r="AX1870" s="9"/>
      <c r="AY1870" s="10"/>
      <c r="AZ1870" s="11"/>
      <c r="BA1870" s="6">
        <f>SUMIF(BB$98:BB$128,$D1870,BD$98:BD$128)</f>
        <v>0</v>
      </c>
      <c r="BB1870" s="9"/>
      <c r="BC1870" s="10"/>
      <c r="BD1870" s="11"/>
      <c r="BE1870" s="6">
        <f>SUMIF(BF$98:BF$128,$D1870,BH$98:BH$128)</f>
        <v>0</v>
      </c>
      <c r="BF1870" s="9"/>
      <c r="BG1870" s="10"/>
      <c r="BH1870" s="11"/>
      <c r="BI1870" s="6">
        <f>SUMIF(BJ$98:BJ$128,$D1870,BL$98:BL$128)</f>
        <v>0</v>
      </c>
      <c r="BJ1870" s="9"/>
      <c r="BK1870" s="10"/>
      <c r="BL1870" s="11"/>
      <c r="BM1870" s="6">
        <f>SUMIF(BN$98:BN$128,$D1870,BP$98:BP$128)</f>
        <v>0</v>
      </c>
      <c r="BN1870" s="9"/>
      <c r="BO1870" s="10"/>
      <c r="BP1870" s="11"/>
      <c r="BQ1870" s="6">
        <f>SUMIF(BR$98:BR$128,$D1870,BT$98:BT$128)</f>
        <v>0</v>
      </c>
      <c r="BR1870" s="9"/>
      <c r="BS1870" s="10"/>
      <c r="BT1870" s="11"/>
      <c r="BU1870" s="6">
        <f>SUMIF(BV$98:BV$128,$D1870,BX$98:BX$128)</f>
        <v>0</v>
      </c>
      <c r="BV1870" s="9"/>
      <c r="BW1870" s="10"/>
      <c r="BX1870" s="11"/>
      <c r="BY1870" s="6">
        <f>SUMIF(BZ$98:BZ$128,$D1870,CB$98:CB$128)</f>
        <v>0</v>
      </c>
      <c r="BZ1870" s="9"/>
      <c r="CA1870" s="10"/>
      <c r="CB1870" s="11"/>
      <c r="CC1870" s="6">
        <f>SUMIF(CD$98:CD$128,$D1870,CF$98:CF$128)</f>
        <v>0</v>
      </c>
      <c r="CD1870" s="9"/>
      <c r="CE1870" s="10"/>
      <c r="CF1870" s="11"/>
      <c r="CG1870" s="6">
        <f>SUMIF(CH$98:CH$128,$D1870,CJ$98:CJ$128)</f>
        <v>0</v>
      </c>
      <c r="CH1870" s="9"/>
      <c r="CI1870" s="10"/>
      <c r="CJ1870" s="11"/>
      <c r="CK1870" s="6">
        <f>SUMIF(CL$98:CL$128,$D1870,CN$98:CN$128)</f>
        <v>0</v>
      </c>
      <c r="CL1870" s="9"/>
      <c r="CM1870" s="10"/>
      <c r="CN1870" s="11"/>
      <c r="CO1870" s="6">
        <f>SUMIF(CP$98:CP$128,$D1870,CR$98:CR$128)</f>
        <v>0</v>
      </c>
      <c r="CP1870" s="9"/>
      <c r="CQ1870" s="10"/>
      <c r="CR1870" s="11"/>
      <c r="CS1870" s="6">
        <f>SUMIF(CT$98:CT$128,$D1870,CV$98:CV$128)</f>
        <v>0</v>
      </c>
      <c r="CT1870" s="9"/>
      <c r="CU1870" s="10"/>
      <c r="CV1870" s="11"/>
      <c r="CW1870" s="6">
        <f>SUMIF(CX$98:CX$128,$D1870,CZ$98:CZ$128)</f>
        <v>0</v>
      </c>
      <c r="CX1870" s="9"/>
      <c r="CY1870" s="10"/>
      <c r="CZ1870" s="11"/>
      <c r="DA1870" s="6">
        <f>SUMIF(DB$98:DB$128,$D1870,DD$98:DD$128)</f>
        <v>0</v>
      </c>
      <c r="DB1870" s="9"/>
      <c r="DC1870" s="10"/>
      <c r="DD1870" s="11"/>
      <c r="DE1870" s="6">
        <f>SUMIF(DF$98:DF$128,$D1870,DH$98:DH$128)</f>
        <v>0</v>
      </c>
      <c r="DF1870" s="9"/>
      <c r="DG1870" s="10"/>
      <c r="DH1870" s="11"/>
      <c r="DI1870" s="6">
        <f>SUMIF(DJ$98:DJ$128,$D1870,DL$98:DL$128)</f>
        <v>0</v>
      </c>
      <c r="DJ1870" s="9"/>
      <c r="DK1870" s="10"/>
      <c r="DL1870" s="11"/>
      <c r="DM1870" s="6">
        <f>SUMIF(DN$98:DN$128,$D1870,DP$98:DP$128)</f>
        <v>0</v>
      </c>
      <c r="DN1870" s="9"/>
      <c r="DO1870" s="10"/>
      <c r="DP1870" s="11"/>
      <c r="DQ1870" s="6">
        <f>SUMIF(DR$98:DR$128,$D1870,DT$98:DT$128)</f>
        <v>0</v>
      </c>
      <c r="DR1870" s="9"/>
      <c r="DS1870" s="10"/>
      <c r="DT1870" s="11"/>
      <c r="DU1870" s="6">
        <f>SUMIF(DV$98:DV$128,$D1870,DX$98:DX$128)</f>
        <v>0</v>
      </c>
      <c r="DV1870" s="9"/>
      <c r="DW1870" s="10"/>
      <c r="DX1870" s="11"/>
      <c r="DY1870" s="6">
        <f>SUMIF(DZ$98:DZ$128,$D1870,EB$98:EB$128)</f>
        <v>0</v>
      </c>
      <c r="DZ1870" s="9"/>
      <c r="EA1870" s="10"/>
      <c r="EB1870" s="11"/>
      <c r="EC1870" s="6">
        <f>SUMIF(ED$98:ED$128,$D1870,EF$98:EF$128)</f>
        <v>0</v>
      </c>
      <c r="ED1870" s="9"/>
      <c r="EE1870" s="10"/>
      <c r="EF1870" s="11"/>
      <c r="EG1870" s="6">
        <f>SUMIF(EH$98:EH$128,$D1870,EJ$98:EJ$128)</f>
        <v>0</v>
      </c>
      <c r="EH1870" s="9"/>
      <c r="EI1870" s="10"/>
      <c r="EJ1870" s="11"/>
      <c r="EK1870" s="6">
        <f>SUMIF(EL$98:EL$128,$D1870,EN$98:EN$128)</f>
        <v>0</v>
      </c>
      <c r="EL1870" s="9"/>
      <c r="EM1870" s="10"/>
      <c r="EN1870" s="11"/>
      <c r="EO1870" s="6">
        <f>SUMIF(EP$98:EP$128,$D1870,ER$98:ER$128)</f>
        <v>0</v>
      </c>
      <c r="EP1870" s="9"/>
      <c r="EQ1870" s="10"/>
      <c r="ER1870" s="11"/>
      <c r="ES1870" s="6">
        <f>SUMIF(ET$98:ET$128,$D1870,EV$98:EV$128)</f>
        <v>0</v>
      </c>
      <c r="ET1870" s="9"/>
      <c r="EU1870" s="10"/>
      <c r="EV1870" s="11"/>
      <c r="EW1870" s="6">
        <f>SUMIF(EX$98:EX$128,$D1870,EZ$98:EZ$128)</f>
        <v>0</v>
      </c>
      <c r="EX1870" s="9"/>
      <c r="EY1870" s="10"/>
      <c r="EZ1870" s="11"/>
      <c r="FA1870" s="6">
        <f>SUMIF(FB$98:FB$128,$D1870,FD$98:FD$128)</f>
        <v>0</v>
      </c>
      <c r="FB1870" s="9"/>
      <c r="FC1870" s="10"/>
      <c r="FD1870" s="11"/>
      <c r="FE1870" s="6">
        <f>SUMIF(FF$98:FF$128,$D1870,FH$98:FH$128)</f>
        <v>0</v>
      </c>
      <c r="FF1870" s="9"/>
      <c r="FG1870" s="10"/>
      <c r="FH1870" s="11"/>
      <c r="FI1870" s="6">
        <f>SUMIF(FJ$98:FJ$128,$D1870,FL$98:FL$128)</f>
        <v>0</v>
      </c>
      <c r="FJ1870" s="9"/>
      <c r="FK1870" s="10"/>
      <c r="FL1870" s="11"/>
      <c r="FM1870" s="6">
        <f>SUMIF(FN$98:FN$128,$D1870,FP$98:FP$128)</f>
        <v>0</v>
      </c>
      <c r="FN1870" s="9"/>
      <c r="FO1870" s="10"/>
      <c r="FP1870" s="11"/>
      <c r="FQ1870" s="6">
        <f>SUMIF(FR$98:FR$128,$D1870,FT$98:FT$128)</f>
        <v>0</v>
      </c>
      <c r="FR1870" s="9"/>
      <c r="FS1870" s="10"/>
      <c r="FT1870" s="11"/>
      <c r="FU1870" s="6">
        <f>SUMIF(FV$98:FV$128,$D1870,FX$98:FX$128)</f>
        <v>0</v>
      </c>
      <c r="FV1870" s="9"/>
      <c r="FW1870" s="10"/>
      <c r="FX1870" s="11"/>
      <c r="FY1870" s="6">
        <f>SUMIF(FZ$98:FZ$128,$D1870,GB$98:GB$128)</f>
        <v>0</v>
      </c>
      <c r="FZ1870" s="9"/>
      <c r="GA1870" s="10"/>
      <c r="GB1870" s="11"/>
      <c r="GC1870" s="6">
        <f>SUMIF(GD$98:GD$128,$D1870,GF$98:GF$128)</f>
        <v>0</v>
      </c>
      <c r="GD1870" s="9"/>
      <c r="GE1870" s="10"/>
      <c r="GF1870" s="11"/>
      <c r="GG1870" s="6">
        <f>SUMIF(GH$98:GH$128,$D1870,GJ$98:GJ$128)</f>
        <v>0</v>
      </c>
      <c r="GH1870" s="9"/>
      <c r="GI1870" s="10"/>
      <c r="GJ1870" s="11"/>
      <c r="GK1870" s="6">
        <f>SUMIF(GL$98:GL$128,$D1870,GN$98:GN$128)</f>
        <v>0</v>
      </c>
      <c r="GL1870" s="9"/>
      <c r="GM1870" s="10"/>
      <c r="GN1870" s="11"/>
      <c r="GO1870" s="6">
        <f>SUMIF(GP$98:GP$128,$D1870,GR$98:GR$128)</f>
        <v>0</v>
      </c>
      <c r="GP1870" s="9"/>
      <c r="GQ1870" s="10"/>
      <c r="GR1870" s="11"/>
      <c r="GS1870" s="6">
        <f>SUMIF(GT$98:GT$128,$D1870,GV$98:GV$128)</f>
        <v>0</v>
      </c>
      <c r="GT1870" s="9"/>
      <c r="GU1870" s="10"/>
      <c r="GV1870" s="20"/>
      <c r="GW1870" s="19">
        <f t="shared" si="42"/>
        <v>0</v>
      </c>
      <c r="GX1870" s="472"/>
      <c r="GY1870" s="473"/>
    </row>
    <row r="1871" spans="1:207" ht="15.75">
      <c r="A1871" s="244" t="s">
        <v>79</v>
      </c>
      <c r="B1871" s="484"/>
      <c r="C1871" s="258" t="s">
        <v>341</v>
      </c>
      <c r="D1871" s="262" t="s">
        <v>342</v>
      </c>
      <c r="E1871" s="206">
        <f>SUMIF(F$129:F$159,$D1871,H$129:H$159)</f>
        <v>0</v>
      </c>
      <c r="F1871" s="9"/>
      <c r="G1871" s="10"/>
      <c r="H1871" s="11"/>
      <c r="I1871" s="6">
        <f>SUMIF(J$129:J$159,$D1871,L$129:L$159)</f>
        <v>0</v>
      </c>
      <c r="J1871" s="9"/>
      <c r="K1871" s="10"/>
      <c r="L1871" s="11"/>
      <c r="M1871" s="6">
        <f>SUMIF(N$129:N$159,$D1871,P$129:P$159)</f>
        <v>0</v>
      </c>
      <c r="N1871" s="9"/>
      <c r="O1871" s="10"/>
      <c r="P1871" s="11"/>
      <c r="Q1871" s="6">
        <f>SUMIF(R$129:R$159,$D1871,T$129:T$159)</f>
        <v>0</v>
      </c>
      <c r="R1871" s="9"/>
      <c r="S1871" s="10"/>
      <c r="T1871" s="11"/>
      <c r="U1871" s="6">
        <f>SUMIF(V$129:V$159,$D1871,X$129:X$159)</f>
        <v>0</v>
      </c>
      <c r="V1871" s="9"/>
      <c r="W1871" s="10"/>
      <c r="X1871" s="11"/>
      <c r="Y1871" s="6">
        <f>SUMIF(Z$129:Z$159,$D1871,AB$129:AB$159)</f>
        <v>0</v>
      </c>
      <c r="Z1871" s="9"/>
      <c r="AA1871" s="10"/>
      <c r="AB1871" s="11"/>
      <c r="AC1871" s="6">
        <f>SUMIF(AD$129:AD$159,$D1871,AF$129:AF$159)</f>
        <v>0</v>
      </c>
      <c r="AD1871" s="9"/>
      <c r="AE1871" s="10"/>
      <c r="AF1871" s="11"/>
      <c r="AG1871" s="6">
        <f>SUMIF(AH$129:AH$159,$D1871,AJ$129:AJ$159)</f>
        <v>0</v>
      </c>
      <c r="AH1871" s="9"/>
      <c r="AI1871" s="10"/>
      <c r="AJ1871" s="11"/>
      <c r="AK1871" s="6">
        <f>SUMIF(AL$129:AL$159,$D1871,AN$129:AN$159)</f>
        <v>0</v>
      </c>
      <c r="AL1871" s="9"/>
      <c r="AM1871" s="10"/>
      <c r="AN1871" s="11"/>
      <c r="AO1871" s="6">
        <f>SUMIF(AP$129:AP$159,$D1871,AR$129:AR$159)</f>
        <v>0</v>
      </c>
      <c r="AP1871" s="9"/>
      <c r="AQ1871" s="10"/>
      <c r="AR1871" s="11"/>
      <c r="AS1871" s="6">
        <f>SUMIF(AT$129:AT$159,$D1871,AV$129:AV$159)</f>
        <v>0</v>
      </c>
      <c r="AT1871" s="9"/>
      <c r="AU1871" s="10"/>
      <c r="AV1871" s="11"/>
      <c r="AW1871" s="6">
        <f>SUMIF(AX$129:AX$159,$D1871,AZ$129:AZ$159)</f>
        <v>0</v>
      </c>
      <c r="AX1871" s="9"/>
      <c r="AY1871" s="10"/>
      <c r="AZ1871" s="11"/>
      <c r="BA1871" s="6">
        <f>SUMIF(BB$129:BB$159,$D1871,BD$129:BD$159)</f>
        <v>0</v>
      </c>
      <c r="BB1871" s="9"/>
      <c r="BC1871" s="10"/>
      <c r="BD1871" s="11"/>
      <c r="BE1871" s="6">
        <f>SUMIF(BF$129:BF$159,$D1871,BH$129:BH$159)</f>
        <v>0</v>
      </c>
      <c r="BF1871" s="9"/>
      <c r="BG1871" s="10"/>
      <c r="BH1871" s="11"/>
      <c r="BI1871" s="6">
        <f>SUMIF(BJ$129:BJ$159,$D1871,BL$129:BL$159)</f>
        <v>0</v>
      </c>
      <c r="BJ1871" s="9"/>
      <c r="BK1871" s="10"/>
      <c r="BL1871" s="11"/>
      <c r="BM1871" s="6">
        <f>SUMIF(BN$129:BN$159,$D1871,BP$129:BP$159)</f>
        <v>0</v>
      </c>
      <c r="BN1871" s="9"/>
      <c r="BO1871" s="10"/>
      <c r="BP1871" s="11"/>
      <c r="BQ1871" s="6">
        <f>SUMIF(BR$129:BR$159,$D1871,BT$129:BT$159)</f>
        <v>0</v>
      </c>
      <c r="BR1871" s="9"/>
      <c r="BS1871" s="10"/>
      <c r="BT1871" s="11"/>
      <c r="BU1871" s="6">
        <f>SUMIF(BV$129:BV$159,$D1871,BX$129:BX$159)</f>
        <v>0</v>
      </c>
      <c r="BV1871" s="9"/>
      <c r="BW1871" s="10"/>
      <c r="BX1871" s="11"/>
      <c r="BY1871" s="6">
        <f>SUMIF(BZ$129:BZ$159,$D1871,CB$129:CB$159)</f>
        <v>0</v>
      </c>
      <c r="BZ1871" s="9"/>
      <c r="CA1871" s="10"/>
      <c r="CB1871" s="11"/>
      <c r="CC1871" s="6">
        <f>SUMIF(CD$129:CD$159,$D1871,CF$129:CF$159)</f>
        <v>0</v>
      </c>
      <c r="CD1871" s="9"/>
      <c r="CE1871" s="10"/>
      <c r="CF1871" s="11"/>
      <c r="CG1871" s="6">
        <f>SUMIF(CH$129:CH$159,$D1871,CJ$129:CJ$159)</f>
        <v>0</v>
      </c>
      <c r="CH1871" s="9"/>
      <c r="CI1871" s="10"/>
      <c r="CJ1871" s="11"/>
      <c r="CK1871" s="6">
        <f>SUMIF(CL$129:CL$159,$D1871,CN$129:CN$159)</f>
        <v>0</v>
      </c>
      <c r="CL1871" s="9"/>
      <c r="CM1871" s="10"/>
      <c r="CN1871" s="11"/>
      <c r="CO1871" s="6">
        <f>SUMIF(CP$129:CP$159,$D1871,CR$129:CR$159)</f>
        <v>0</v>
      </c>
      <c r="CP1871" s="9"/>
      <c r="CQ1871" s="10"/>
      <c r="CR1871" s="11"/>
      <c r="CS1871" s="6">
        <f>SUMIF(CT$129:CT$159,$D1871,CV$129:CV$159)</f>
        <v>0</v>
      </c>
      <c r="CT1871" s="9"/>
      <c r="CU1871" s="10"/>
      <c r="CV1871" s="11"/>
      <c r="CW1871" s="6">
        <f>SUMIF(CX$129:CX$159,$D1871,CZ$129:CZ$159)</f>
        <v>0</v>
      </c>
      <c r="CX1871" s="9"/>
      <c r="CY1871" s="10"/>
      <c r="CZ1871" s="11"/>
      <c r="DA1871" s="6">
        <f>SUMIF(DB$129:DB$159,$D1871,DD$129:DD$159)</f>
        <v>0</v>
      </c>
      <c r="DB1871" s="9"/>
      <c r="DC1871" s="10"/>
      <c r="DD1871" s="11"/>
      <c r="DE1871" s="6">
        <f>SUMIF(DF$129:DF$159,$D1871,DH$129:DH$159)</f>
        <v>0</v>
      </c>
      <c r="DF1871" s="9"/>
      <c r="DG1871" s="10"/>
      <c r="DH1871" s="11"/>
      <c r="DI1871" s="6">
        <f>SUMIF(DJ$129:DJ$159,$D1871,DL$129:DL$159)</f>
        <v>0</v>
      </c>
      <c r="DJ1871" s="9"/>
      <c r="DK1871" s="10"/>
      <c r="DL1871" s="11"/>
      <c r="DM1871" s="6">
        <f>SUMIF(DN$129:DN$159,$D1871,DP$129:DP$159)</f>
        <v>0</v>
      </c>
      <c r="DN1871" s="9"/>
      <c r="DO1871" s="10"/>
      <c r="DP1871" s="11"/>
      <c r="DQ1871" s="6">
        <f>SUMIF(DR$129:DR$159,$D1871,DT$129:DT$159)</f>
        <v>0</v>
      </c>
      <c r="DR1871" s="9"/>
      <c r="DS1871" s="10"/>
      <c r="DT1871" s="11"/>
      <c r="DU1871" s="6">
        <f>SUMIF(DV$129:DV$159,$D1871,DX$129:DX$159)</f>
        <v>0</v>
      </c>
      <c r="DV1871" s="9"/>
      <c r="DW1871" s="10"/>
      <c r="DX1871" s="11"/>
      <c r="DY1871" s="6">
        <f>SUMIF(DZ$129:DZ$159,$D1871,EB$129:EB$159)</f>
        <v>0</v>
      </c>
      <c r="DZ1871" s="9"/>
      <c r="EA1871" s="10"/>
      <c r="EB1871" s="11"/>
      <c r="EC1871" s="6">
        <f>SUMIF(ED$129:ED$159,$D1871,EF$129:EF$159)</f>
        <v>0</v>
      </c>
      <c r="ED1871" s="9"/>
      <c r="EE1871" s="10"/>
      <c r="EF1871" s="11"/>
      <c r="EG1871" s="6">
        <f>SUMIF(EH$129:EH$159,$D1871,EJ$129:EJ$159)</f>
        <v>0</v>
      </c>
      <c r="EH1871" s="9"/>
      <c r="EI1871" s="10"/>
      <c r="EJ1871" s="11"/>
      <c r="EK1871" s="6">
        <f>SUMIF(EL$129:EL$159,$D1871,EN$129:EN$159)</f>
        <v>0</v>
      </c>
      <c r="EL1871" s="9"/>
      <c r="EM1871" s="10"/>
      <c r="EN1871" s="11"/>
      <c r="EO1871" s="6">
        <f>SUMIF(EP$129:EP$159,$D1871,ER$129:ER$159)</f>
        <v>0</v>
      </c>
      <c r="EP1871" s="9"/>
      <c r="EQ1871" s="10"/>
      <c r="ER1871" s="11"/>
      <c r="ES1871" s="6">
        <f>SUMIF(ET$129:ET$159,$D1871,EV$129:EV$159)</f>
        <v>0</v>
      </c>
      <c r="ET1871" s="9"/>
      <c r="EU1871" s="10"/>
      <c r="EV1871" s="11"/>
      <c r="EW1871" s="6">
        <f>SUMIF(EX$129:EX$159,$D1871,EZ$129:EZ$159)</f>
        <v>0</v>
      </c>
      <c r="EX1871" s="9"/>
      <c r="EY1871" s="10"/>
      <c r="EZ1871" s="11"/>
      <c r="FA1871" s="6">
        <f>SUMIF(FB$129:FB$159,$D1871,FD$129:FD$159)</f>
        <v>0</v>
      </c>
      <c r="FB1871" s="9"/>
      <c r="FC1871" s="10"/>
      <c r="FD1871" s="11"/>
      <c r="FE1871" s="6">
        <f>SUMIF(FF$129:FF$159,$D1871,FH$129:FH$159)</f>
        <v>0</v>
      </c>
      <c r="FF1871" s="9"/>
      <c r="FG1871" s="10"/>
      <c r="FH1871" s="11"/>
      <c r="FI1871" s="6">
        <f>SUMIF(FJ$129:FJ$159,$D1871,FL$129:FL$159)</f>
        <v>0</v>
      </c>
      <c r="FJ1871" s="9"/>
      <c r="FK1871" s="10"/>
      <c r="FL1871" s="11"/>
      <c r="FM1871" s="6">
        <f>SUMIF(FN$129:FN$159,$D1871,FP$129:FP$159)</f>
        <v>0</v>
      </c>
      <c r="FN1871" s="9"/>
      <c r="FO1871" s="10"/>
      <c r="FP1871" s="11"/>
      <c r="FQ1871" s="6">
        <f>SUMIF(FR$129:FR$159,$D1871,FT$129:FT$159)</f>
        <v>0</v>
      </c>
      <c r="FR1871" s="9"/>
      <c r="FS1871" s="10"/>
      <c r="FT1871" s="11"/>
      <c r="FU1871" s="6">
        <f>SUMIF(FV$129:FV$159,$D1871,FX$129:FX$159)</f>
        <v>0</v>
      </c>
      <c r="FV1871" s="9"/>
      <c r="FW1871" s="10"/>
      <c r="FX1871" s="11"/>
      <c r="FY1871" s="6">
        <f>SUMIF(FZ$129:FZ$159,$D1871,GB$129:GB$159)</f>
        <v>0</v>
      </c>
      <c r="FZ1871" s="9"/>
      <c r="GA1871" s="10"/>
      <c r="GB1871" s="11"/>
      <c r="GC1871" s="6">
        <f>SUMIF(GD$129:GD$159,$D1871,GF$129:GF$159)</f>
        <v>0</v>
      </c>
      <c r="GD1871" s="9"/>
      <c r="GE1871" s="10"/>
      <c r="GF1871" s="11"/>
      <c r="GG1871" s="6">
        <f>SUMIF(GH$129:GH$159,$D1871,GJ$129:GJ$159)</f>
        <v>0</v>
      </c>
      <c r="GH1871" s="9"/>
      <c r="GI1871" s="10"/>
      <c r="GJ1871" s="11"/>
      <c r="GK1871" s="6">
        <f>SUMIF(GL$129:GL$159,$D1871,GN$129:GN$159)</f>
        <v>0</v>
      </c>
      <c r="GL1871" s="9"/>
      <c r="GM1871" s="10"/>
      <c r="GN1871" s="11"/>
      <c r="GO1871" s="6">
        <f>SUMIF(GP$129:GP$159,$D1871,GR$129:GR$159)</f>
        <v>0</v>
      </c>
      <c r="GP1871" s="9"/>
      <c r="GQ1871" s="10"/>
      <c r="GR1871" s="11"/>
      <c r="GS1871" s="6">
        <f>SUMIF(GT$129:GT$159,$D1871,GV$129:GV$159)</f>
        <v>0</v>
      </c>
      <c r="GT1871" s="9"/>
      <c r="GU1871" s="10"/>
      <c r="GV1871" s="20"/>
      <c r="GW1871" s="19">
        <f t="shared" si="42"/>
        <v>0</v>
      </c>
      <c r="GX1871" s="472"/>
      <c r="GY1871" s="473"/>
    </row>
    <row r="1872" spans="1:207" ht="15.75">
      <c r="A1872" s="244" t="s">
        <v>80</v>
      </c>
      <c r="B1872" s="484"/>
      <c r="C1872" s="258" t="s">
        <v>341</v>
      </c>
      <c r="D1872" s="262" t="s">
        <v>342</v>
      </c>
      <c r="E1872" s="206">
        <f>SUMIF(F$160:F$190,$D1872,H$160:H$190)</f>
        <v>0</v>
      </c>
      <c r="F1872" s="9"/>
      <c r="G1872" s="10"/>
      <c r="H1872" s="11"/>
      <c r="I1872" s="6">
        <f>SUMIF(J$160:J$190,$D1872,L$160:L$190)</f>
        <v>0</v>
      </c>
      <c r="J1872" s="9"/>
      <c r="K1872" s="10"/>
      <c r="L1872" s="11"/>
      <c r="M1872" s="6">
        <f>SUMIF(N$160:N$190,$D1872,P$160:P$190)</f>
        <v>0</v>
      </c>
      <c r="N1872" s="9"/>
      <c r="O1872" s="10"/>
      <c r="P1872" s="11"/>
      <c r="Q1872" s="6">
        <f>SUMIF(R$160:R$190,$D1872,T$160:T$190)</f>
        <v>0</v>
      </c>
      <c r="R1872" s="9"/>
      <c r="S1872" s="10"/>
      <c r="T1872" s="11"/>
      <c r="U1872" s="6">
        <f>SUMIF(V$160:V$190,$D1872,X$160:X$190)</f>
        <v>0</v>
      </c>
      <c r="V1872" s="9"/>
      <c r="W1872" s="10"/>
      <c r="X1872" s="11"/>
      <c r="Y1872" s="6">
        <f>SUMIF(Z$160:Z$190,$D1872,AB$160:AB$190)</f>
        <v>0</v>
      </c>
      <c r="Z1872" s="9"/>
      <c r="AA1872" s="10"/>
      <c r="AB1872" s="11"/>
      <c r="AC1872" s="6">
        <f>SUMIF(AD$160:AD$190,$D1872,AF$160:AF$190)</f>
        <v>0</v>
      </c>
      <c r="AD1872" s="9"/>
      <c r="AE1872" s="10"/>
      <c r="AF1872" s="11"/>
      <c r="AG1872" s="6">
        <f>SUMIF(AH$160:AH$190,$D1872,AJ$160:AJ$190)</f>
        <v>0</v>
      </c>
      <c r="AH1872" s="9"/>
      <c r="AI1872" s="10"/>
      <c r="AJ1872" s="11"/>
      <c r="AK1872" s="6">
        <f>SUMIF(AL$160:AL$190,$D1872,AN$160:AN$190)</f>
        <v>0</v>
      </c>
      <c r="AL1872" s="9"/>
      <c r="AM1872" s="10"/>
      <c r="AN1872" s="11"/>
      <c r="AO1872" s="6">
        <f>SUMIF(AP$160:AP$190,$D1872,AR$160:AR$190)</f>
        <v>0</v>
      </c>
      <c r="AP1872" s="9"/>
      <c r="AQ1872" s="10"/>
      <c r="AR1872" s="11"/>
      <c r="AS1872" s="6">
        <f>SUMIF(AT$160:AT$190,$D1872,AV$160:AV$190)</f>
        <v>0</v>
      </c>
      <c r="AT1872" s="9"/>
      <c r="AU1872" s="10"/>
      <c r="AV1872" s="11"/>
      <c r="AW1872" s="6">
        <f>SUMIF(AX$160:AX$190,$D1872,AZ$160:AZ$190)</f>
        <v>0</v>
      </c>
      <c r="AX1872" s="9"/>
      <c r="AY1872" s="10"/>
      <c r="AZ1872" s="11"/>
      <c r="BA1872" s="6">
        <f>SUMIF(BB$160:BB$190,$D1872,BD$160:BD$190)</f>
        <v>0</v>
      </c>
      <c r="BB1872" s="9"/>
      <c r="BC1872" s="10"/>
      <c r="BD1872" s="11"/>
      <c r="BE1872" s="6">
        <f>SUMIF(BF$160:BF$190,$D1872,BH$160:BH$190)</f>
        <v>0</v>
      </c>
      <c r="BF1872" s="9"/>
      <c r="BG1872" s="10"/>
      <c r="BH1872" s="11"/>
      <c r="BI1872" s="6">
        <f>SUMIF(BJ$160:BJ$190,$D1872,BL$160:BL$190)</f>
        <v>0</v>
      </c>
      <c r="BJ1872" s="9"/>
      <c r="BK1872" s="10"/>
      <c r="BL1872" s="11"/>
      <c r="BM1872" s="6">
        <f>SUMIF(BN$160:BN$190,$D1872,BP$160:BP$190)</f>
        <v>0</v>
      </c>
      <c r="BN1872" s="9"/>
      <c r="BO1872" s="10"/>
      <c r="BP1872" s="11"/>
      <c r="BQ1872" s="6">
        <f>SUMIF(BR$160:BR$190,$D1872,BT$160:BT$190)</f>
        <v>0</v>
      </c>
      <c r="BR1872" s="9"/>
      <c r="BS1872" s="10"/>
      <c r="BT1872" s="11"/>
      <c r="BU1872" s="6">
        <f>SUMIF(BV$160:BV$190,$D1872,BX$160:BX$190)</f>
        <v>0</v>
      </c>
      <c r="BV1872" s="9"/>
      <c r="BW1872" s="10"/>
      <c r="BX1872" s="11"/>
      <c r="BY1872" s="6">
        <f>SUMIF(BZ$160:BZ$190,$D1872,CB$160:CB$190)</f>
        <v>0</v>
      </c>
      <c r="BZ1872" s="9"/>
      <c r="CA1872" s="10"/>
      <c r="CB1872" s="11"/>
      <c r="CC1872" s="6">
        <f>SUMIF(CD$160:CD$190,$D1872,CF$160:CF$190)</f>
        <v>0</v>
      </c>
      <c r="CD1872" s="9"/>
      <c r="CE1872" s="10"/>
      <c r="CF1872" s="11"/>
      <c r="CG1872" s="6">
        <f>SUMIF(CH$160:CH$190,$D1872,CJ$160:CJ$190)</f>
        <v>0</v>
      </c>
      <c r="CH1872" s="9"/>
      <c r="CI1872" s="10"/>
      <c r="CJ1872" s="11"/>
      <c r="CK1872" s="6">
        <f>SUMIF(CL$160:CL$190,$D1872,CN$160:CN$190)</f>
        <v>0</v>
      </c>
      <c r="CL1872" s="9"/>
      <c r="CM1872" s="10"/>
      <c r="CN1872" s="11"/>
      <c r="CO1872" s="6">
        <f>SUMIF(CP$160:CP$190,$D1872,CR$160:CR$190)</f>
        <v>0</v>
      </c>
      <c r="CP1872" s="9"/>
      <c r="CQ1872" s="10"/>
      <c r="CR1872" s="11"/>
      <c r="CS1872" s="6">
        <f>SUMIF(CT$160:CT$190,$D1872,CV$160:CV$190)</f>
        <v>0</v>
      </c>
      <c r="CT1872" s="9"/>
      <c r="CU1872" s="10"/>
      <c r="CV1872" s="11"/>
      <c r="CW1872" s="6">
        <f>SUMIF(CX$160:CX$190,$D1872,CZ$160:CZ$190)</f>
        <v>0</v>
      </c>
      <c r="CX1872" s="9"/>
      <c r="CY1872" s="10"/>
      <c r="CZ1872" s="11"/>
      <c r="DA1872" s="6">
        <f>SUMIF(DB$160:DB$190,$D1872,DD$160:DD$190)</f>
        <v>0</v>
      </c>
      <c r="DB1872" s="9"/>
      <c r="DC1872" s="10"/>
      <c r="DD1872" s="11"/>
      <c r="DE1872" s="6">
        <f>SUMIF(DF$160:DF$190,$D1872,DH$160:DH$190)</f>
        <v>0</v>
      </c>
      <c r="DF1872" s="9"/>
      <c r="DG1872" s="10"/>
      <c r="DH1872" s="11"/>
      <c r="DI1872" s="6">
        <f>SUMIF(DJ$160:DJ$190,$D1872,DL$160:DL$190)</f>
        <v>0</v>
      </c>
      <c r="DJ1872" s="9"/>
      <c r="DK1872" s="10"/>
      <c r="DL1872" s="11"/>
      <c r="DM1872" s="6">
        <f>SUMIF(DN$160:DN$190,$D1872,DP$160:DP$190)</f>
        <v>0</v>
      </c>
      <c r="DN1872" s="9"/>
      <c r="DO1872" s="10"/>
      <c r="DP1872" s="11"/>
      <c r="DQ1872" s="6">
        <f>SUMIF(DR$160:DR$190,$D1872,DT$160:DT$190)</f>
        <v>0</v>
      </c>
      <c r="DR1872" s="9"/>
      <c r="DS1872" s="10"/>
      <c r="DT1872" s="11"/>
      <c r="DU1872" s="6">
        <f>SUMIF(DV$160:DV$190,$D1872,DX$160:DX$190)</f>
        <v>0</v>
      </c>
      <c r="DV1872" s="9"/>
      <c r="DW1872" s="10"/>
      <c r="DX1872" s="11"/>
      <c r="DY1872" s="6">
        <f>SUMIF(DZ$160:DZ$190,$D1872,EB$160:EB$190)</f>
        <v>0</v>
      </c>
      <c r="DZ1872" s="9"/>
      <c r="EA1872" s="10"/>
      <c r="EB1872" s="11"/>
      <c r="EC1872" s="6">
        <f>SUMIF(ED$160:ED$190,$D1872,EF$160:EF$190)</f>
        <v>0</v>
      </c>
      <c r="ED1872" s="9"/>
      <c r="EE1872" s="10"/>
      <c r="EF1872" s="11"/>
      <c r="EG1872" s="6">
        <f>SUMIF(EH$160:EH$190,$D1872,EJ$160:EJ$190)</f>
        <v>0</v>
      </c>
      <c r="EH1872" s="9"/>
      <c r="EI1872" s="10"/>
      <c r="EJ1872" s="11"/>
      <c r="EK1872" s="6">
        <f>SUMIF(EL$160:EL$190,$D1872,EN$160:EN$190)</f>
        <v>0</v>
      </c>
      <c r="EL1872" s="9"/>
      <c r="EM1872" s="10"/>
      <c r="EN1872" s="11"/>
      <c r="EO1872" s="6">
        <f>SUMIF(EP$160:EP$190,$D1872,ER$160:ER$190)</f>
        <v>0</v>
      </c>
      <c r="EP1872" s="9"/>
      <c r="EQ1872" s="10"/>
      <c r="ER1872" s="11"/>
      <c r="ES1872" s="6">
        <f>SUMIF(ET$160:ET$190,$D1872,EV$160:EV$190)</f>
        <v>0</v>
      </c>
      <c r="ET1872" s="9"/>
      <c r="EU1872" s="10"/>
      <c r="EV1872" s="11"/>
      <c r="EW1872" s="6">
        <f>SUMIF(EX$160:EX$190,$D1872,EZ$160:EZ$190)</f>
        <v>0</v>
      </c>
      <c r="EX1872" s="9"/>
      <c r="EY1872" s="10"/>
      <c r="EZ1872" s="11"/>
      <c r="FA1872" s="6">
        <f>SUMIF(FB$160:FB$190,$D1872,FD$160:FD$190)</f>
        <v>0</v>
      </c>
      <c r="FB1872" s="9"/>
      <c r="FC1872" s="10"/>
      <c r="FD1872" s="11"/>
      <c r="FE1872" s="6">
        <f>SUMIF(FF$160:FF$190,$D1872,FH$160:FH$190)</f>
        <v>0</v>
      </c>
      <c r="FF1872" s="9"/>
      <c r="FG1872" s="10"/>
      <c r="FH1872" s="11"/>
      <c r="FI1872" s="6">
        <f>SUMIF(FJ$160:FJ$190,$D1872,FL$160:FL$190)</f>
        <v>0</v>
      </c>
      <c r="FJ1872" s="9"/>
      <c r="FK1872" s="10"/>
      <c r="FL1872" s="11"/>
      <c r="FM1872" s="6">
        <f>SUMIF(FN$160:FN$190,$D1872,FP$160:FP$190)</f>
        <v>0</v>
      </c>
      <c r="FN1872" s="9"/>
      <c r="FO1872" s="10"/>
      <c r="FP1872" s="11"/>
      <c r="FQ1872" s="6">
        <f>SUMIF(FR$160:FR$190,$D1872,FT$160:FT$190)</f>
        <v>0</v>
      </c>
      <c r="FR1872" s="9"/>
      <c r="FS1872" s="10"/>
      <c r="FT1872" s="11"/>
      <c r="FU1872" s="6">
        <f>SUMIF(FV$160:FV$190,$D1872,FX$160:FX$190)</f>
        <v>0</v>
      </c>
      <c r="FV1872" s="9"/>
      <c r="FW1872" s="10"/>
      <c r="FX1872" s="11"/>
      <c r="FY1872" s="6">
        <f>SUMIF(FZ$160:FZ$190,$D1872,GB$160:GB$190)</f>
        <v>0</v>
      </c>
      <c r="FZ1872" s="9"/>
      <c r="GA1872" s="10"/>
      <c r="GB1872" s="11"/>
      <c r="GC1872" s="6">
        <f>SUMIF(GD$160:GD$190,$D1872,GF$160:GF$190)</f>
        <v>0</v>
      </c>
      <c r="GD1872" s="9"/>
      <c r="GE1872" s="10"/>
      <c r="GF1872" s="11"/>
      <c r="GG1872" s="6">
        <f>SUMIF(GH$160:GH$190,$D1872,GJ$160:GJ$190)</f>
        <v>0</v>
      </c>
      <c r="GH1872" s="9"/>
      <c r="GI1872" s="10"/>
      <c r="GJ1872" s="11"/>
      <c r="GK1872" s="6">
        <f>SUMIF(GL$160:GL$190,$D1872,GN$160:GN$190)</f>
        <v>0</v>
      </c>
      <c r="GL1872" s="9"/>
      <c r="GM1872" s="10"/>
      <c r="GN1872" s="11"/>
      <c r="GO1872" s="6">
        <f>SUMIF(GP$160:GP$190,$D1872,GR$160:GR$190)</f>
        <v>0</v>
      </c>
      <c r="GP1872" s="9"/>
      <c r="GQ1872" s="10"/>
      <c r="GR1872" s="11"/>
      <c r="GS1872" s="6">
        <f>SUMIF(GT$160:GT$190,$D1872,GV$160:GV$190)</f>
        <v>0</v>
      </c>
      <c r="GT1872" s="9"/>
      <c r="GU1872" s="10"/>
      <c r="GV1872" s="20"/>
      <c r="GW1872" s="19">
        <f t="shared" si="42"/>
        <v>0</v>
      </c>
      <c r="GX1872" s="472"/>
      <c r="GY1872" s="473"/>
    </row>
    <row r="1873" spans="1:207" ht="15.75">
      <c r="A1873" s="244" t="s">
        <v>81</v>
      </c>
      <c r="B1873" s="484"/>
      <c r="C1873" s="258" t="s">
        <v>341</v>
      </c>
      <c r="D1873" s="262" t="s">
        <v>342</v>
      </c>
      <c r="E1873" s="206">
        <f>SUMIF(F$191:F$221,$D1873,H$191:H$221)</f>
        <v>0</v>
      </c>
      <c r="F1873" s="9"/>
      <c r="G1873" s="10"/>
      <c r="H1873" s="11"/>
      <c r="I1873" s="6">
        <f>SUMIF(J$191:J$221,$D1873,L$191:L$221)</f>
        <v>0</v>
      </c>
      <c r="J1873" s="9"/>
      <c r="K1873" s="10"/>
      <c r="L1873" s="11"/>
      <c r="M1873" s="6">
        <f>SUMIF(N$191:N$221,$D1873,P$191:P$221)</f>
        <v>0</v>
      </c>
      <c r="N1873" s="9"/>
      <c r="O1873" s="10"/>
      <c r="P1873" s="11"/>
      <c r="Q1873" s="6">
        <f>SUMIF(R$191:R$221,$D1873,T$191:T$221)</f>
        <v>0</v>
      </c>
      <c r="R1873" s="9"/>
      <c r="S1873" s="10"/>
      <c r="T1873" s="11"/>
      <c r="U1873" s="6">
        <f>SUMIF(V$191:V$221,$D1873,X$191:X$221)</f>
        <v>0</v>
      </c>
      <c r="V1873" s="9"/>
      <c r="W1873" s="10"/>
      <c r="X1873" s="11"/>
      <c r="Y1873" s="6">
        <f>SUMIF(Z$191:Z$221,$D1873,AB$191:AB$221)</f>
        <v>0</v>
      </c>
      <c r="Z1873" s="9"/>
      <c r="AA1873" s="10"/>
      <c r="AB1873" s="11"/>
      <c r="AC1873" s="6">
        <f>SUMIF(AD$191:AD$221,$D1873,AF$191:AF$221)</f>
        <v>0</v>
      </c>
      <c r="AD1873" s="9"/>
      <c r="AE1873" s="10"/>
      <c r="AF1873" s="11"/>
      <c r="AG1873" s="6">
        <f>SUMIF(AH$191:AH$221,$D1873,AJ$191:AJ$221)</f>
        <v>0</v>
      </c>
      <c r="AH1873" s="9"/>
      <c r="AI1873" s="10"/>
      <c r="AJ1873" s="11"/>
      <c r="AK1873" s="6">
        <f>SUMIF(AL$191:AL$221,$D1873,AN$191:AN$221)</f>
        <v>0</v>
      </c>
      <c r="AL1873" s="9"/>
      <c r="AM1873" s="10"/>
      <c r="AN1873" s="11"/>
      <c r="AO1873" s="6">
        <f>SUMIF(AP$191:AP$221,$D1873,AR$191:AR$221)</f>
        <v>0</v>
      </c>
      <c r="AP1873" s="9"/>
      <c r="AQ1873" s="10"/>
      <c r="AR1873" s="11"/>
      <c r="AS1873" s="6">
        <f>SUMIF(AT$191:AT$221,$D1873,AV$191:AV$221)</f>
        <v>0</v>
      </c>
      <c r="AT1873" s="9"/>
      <c r="AU1873" s="10"/>
      <c r="AV1873" s="11"/>
      <c r="AW1873" s="6">
        <f>SUMIF(AX$191:AX$221,$D1873,AZ$191:AZ$221)</f>
        <v>0</v>
      </c>
      <c r="AX1873" s="9"/>
      <c r="AY1873" s="10"/>
      <c r="AZ1873" s="11"/>
      <c r="BA1873" s="6">
        <f>SUMIF(BB$191:BB$221,$D1873,BD$191:BD$221)</f>
        <v>0</v>
      </c>
      <c r="BB1873" s="9"/>
      <c r="BC1873" s="10"/>
      <c r="BD1873" s="11"/>
      <c r="BE1873" s="6">
        <f>SUMIF(BF$191:BF$221,$D1873,BH$191:BH$221)</f>
        <v>0</v>
      </c>
      <c r="BF1873" s="9"/>
      <c r="BG1873" s="10"/>
      <c r="BH1873" s="11"/>
      <c r="BI1873" s="6">
        <f>SUMIF(BJ$191:BJ$221,$D1873,BL$191:BL$221)</f>
        <v>0</v>
      </c>
      <c r="BJ1873" s="9"/>
      <c r="BK1873" s="10"/>
      <c r="BL1873" s="11"/>
      <c r="BM1873" s="6">
        <f>SUMIF(BN$191:BN$221,$D1873,BP$191:BP$221)</f>
        <v>0</v>
      </c>
      <c r="BN1873" s="9"/>
      <c r="BO1873" s="10"/>
      <c r="BP1873" s="11"/>
      <c r="BQ1873" s="6">
        <f>SUMIF(BR$191:BR$221,$D1873,BT$191:BT$221)</f>
        <v>0</v>
      </c>
      <c r="BR1873" s="9"/>
      <c r="BS1873" s="10"/>
      <c r="BT1873" s="11"/>
      <c r="BU1873" s="6">
        <f>SUMIF(BV$191:BV$221,$D1873,BX$191:BX$221)</f>
        <v>0</v>
      </c>
      <c r="BV1873" s="9"/>
      <c r="BW1873" s="10"/>
      <c r="BX1873" s="11"/>
      <c r="BY1873" s="6">
        <f>SUMIF(BZ$191:BZ$221,$D1873,CB$191:CB$221)</f>
        <v>0</v>
      </c>
      <c r="BZ1873" s="9"/>
      <c r="CA1873" s="10"/>
      <c r="CB1873" s="11"/>
      <c r="CC1873" s="6">
        <f>SUMIF(CD$191:CD$221,$D1873,CF$191:CF$221)</f>
        <v>0</v>
      </c>
      <c r="CD1873" s="9"/>
      <c r="CE1873" s="10"/>
      <c r="CF1873" s="11"/>
      <c r="CG1873" s="6">
        <f>SUMIF(CH$191:CH$221,$D1873,CJ$191:CJ$221)</f>
        <v>0</v>
      </c>
      <c r="CH1873" s="9"/>
      <c r="CI1873" s="10"/>
      <c r="CJ1873" s="11"/>
      <c r="CK1873" s="6">
        <f>SUMIF(CL$191:CL$221,$D1873,CN$191:CN$221)</f>
        <v>0</v>
      </c>
      <c r="CL1873" s="9"/>
      <c r="CM1873" s="10"/>
      <c r="CN1873" s="11"/>
      <c r="CO1873" s="6">
        <f>SUMIF(CP$191:CP$221,$D1873,CR$191:CR$221)</f>
        <v>0</v>
      </c>
      <c r="CP1873" s="9"/>
      <c r="CQ1873" s="10"/>
      <c r="CR1873" s="11"/>
      <c r="CS1873" s="6">
        <f>SUMIF(CT$191:CT$221,$D1873,CV$191:CV$221)</f>
        <v>0</v>
      </c>
      <c r="CT1873" s="9"/>
      <c r="CU1873" s="10"/>
      <c r="CV1873" s="11"/>
      <c r="CW1873" s="6">
        <f>SUMIF(CX$191:CX$221,$D1873,CZ$191:CZ$221)</f>
        <v>0</v>
      </c>
      <c r="CX1873" s="9"/>
      <c r="CY1873" s="10"/>
      <c r="CZ1873" s="11"/>
      <c r="DA1873" s="6">
        <f>SUMIF(DB$191:DB$221,$D1873,DD$191:DD$221)</f>
        <v>0</v>
      </c>
      <c r="DB1873" s="9"/>
      <c r="DC1873" s="10"/>
      <c r="DD1873" s="11"/>
      <c r="DE1873" s="6">
        <f>SUMIF(DF$191:DF$221,$D1873,DH$191:DH$221)</f>
        <v>0</v>
      </c>
      <c r="DF1873" s="9"/>
      <c r="DG1873" s="10"/>
      <c r="DH1873" s="11"/>
      <c r="DI1873" s="6">
        <f>SUMIF(DJ$191:DJ$221,$D1873,DL$191:DL$221)</f>
        <v>0</v>
      </c>
      <c r="DJ1873" s="9"/>
      <c r="DK1873" s="10"/>
      <c r="DL1873" s="11"/>
      <c r="DM1873" s="6">
        <f>SUMIF(DN$191:DN$221,$D1873,DP$191:DP$221)</f>
        <v>0</v>
      </c>
      <c r="DN1873" s="9"/>
      <c r="DO1873" s="10"/>
      <c r="DP1873" s="11"/>
      <c r="DQ1873" s="6">
        <f>SUMIF(DR$191:DR$221,$D1873,DT$191:DT$221)</f>
        <v>0</v>
      </c>
      <c r="DR1873" s="9"/>
      <c r="DS1873" s="10"/>
      <c r="DT1873" s="11"/>
      <c r="DU1873" s="6">
        <f>SUMIF(DV$191:DV$221,$D1873,DX$191:DX$221)</f>
        <v>0</v>
      </c>
      <c r="DV1873" s="9"/>
      <c r="DW1873" s="10"/>
      <c r="DX1873" s="11"/>
      <c r="DY1873" s="6">
        <f>SUMIF(DZ$191:DZ$221,$D1873,EB$191:EB$221)</f>
        <v>0</v>
      </c>
      <c r="DZ1873" s="9"/>
      <c r="EA1873" s="10"/>
      <c r="EB1873" s="11"/>
      <c r="EC1873" s="6">
        <f>SUMIF(ED$191:ED$221,$D1873,EF$191:EF$221)</f>
        <v>0</v>
      </c>
      <c r="ED1873" s="9"/>
      <c r="EE1873" s="10"/>
      <c r="EF1873" s="11"/>
      <c r="EG1873" s="6">
        <f>SUMIF(EH$191:EH$221,$D1873,EJ$191:EJ$221)</f>
        <v>0</v>
      </c>
      <c r="EH1873" s="9"/>
      <c r="EI1873" s="10"/>
      <c r="EJ1873" s="11"/>
      <c r="EK1873" s="6">
        <f>SUMIF(EL$191:EL$221,$D1873,EN$191:EN$221)</f>
        <v>0</v>
      </c>
      <c r="EL1873" s="9"/>
      <c r="EM1873" s="10"/>
      <c r="EN1873" s="11"/>
      <c r="EO1873" s="6">
        <f>SUMIF(EP$191:EP$221,$D1873,ER$191:ER$221)</f>
        <v>0</v>
      </c>
      <c r="EP1873" s="9"/>
      <c r="EQ1873" s="10"/>
      <c r="ER1873" s="11"/>
      <c r="ES1873" s="6">
        <f>SUMIF(ET$191:ET$221,$D1873,EV$191:EV$221)</f>
        <v>0</v>
      </c>
      <c r="ET1873" s="9"/>
      <c r="EU1873" s="10"/>
      <c r="EV1873" s="11"/>
      <c r="EW1873" s="6">
        <f>SUMIF(EX$191:EX$221,$D1873,EZ$191:EZ$221)</f>
        <v>0</v>
      </c>
      <c r="EX1873" s="9"/>
      <c r="EY1873" s="10"/>
      <c r="EZ1873" s="11"/>
      <c r="FA1873" s="6">
        <f>SUMIF(FB$191:FB$221,$D1873,FD$191:FD$221)</f>
        <v>0</v>
      </c>
      <c r="FB1873" s="9"/>
      <c r="FC1873" s="10"/>
      <c r="FD1873" s="11"/>
      <c r="FE1873" s="6">
        <f>SUMIF(FF$191:FF$221,$D1873,FH$191:FH$221)</f>
        <v>0</v>
      </c>
      <c r="FF1873" s="9"/>
      <c r="FG1873" s="10"/>
      <c r="FH1873" s="11"/>
      <c r="FI1873" s="6">
        <f>SUMIF(FJ$191:FJ$221,$D1873,FL$191:FL$221)</f>
        <v>0</v>
      </c>
      <c r="FJ1873" s="9"/>
      <c r="FK1873" s="10"/>
      <c r="FL1873" s="11"/>
      <c r="FM1873" s="6">
        <f>SUMIF(FN$191:FN$221,$D1873,FP$191:FP$221)</f>
        <v>0</v>
      </c>
      <c r="FN1873" s="9"/>
      <c r="FO1873" s="10"/>
      <c r="FP1873" s="11"/>
      <c r="FQ1873" s="6">
        <f>SUMIF(FR$191:FR$221,$D1873,FT$191:FT$221)</f>
        <v>0</v>
      </c>
      <c r="FR1873" s="9"/>
      <c r="FS1873" s="10"/>
      <c r="FT1873" s="11"/>
      <c r="FU1873" s="6">
        <f>SUMIF(FV$191:FV$221,$D1873,FX$191:FX$221)</f>
        <v>0</v>
      </c>
      <c r="FV1873" s="9"/>
      <c r="FW1873" s="10"/>
      <c r="FX1873" s="11"/>
      <c r="FY1873" s="6">
        <f>SUMIF(FZ$191:FZ$221,$D1873,GB$191:GB$221)</f>
        <v>0</v>
      </c>
      <c r="FZ1873" s="9"/>
      <c r="GA1873" s="10"/>
      <c r="GB1873" s="11"/>
      <c r="GC1873" s="6">
        <f>SUMIF(GD$191:GD$221,$D1873,GF$191:GF$221)</f>
        <v>0</v>
      </c>
      <c r="GD1873" s="9"/>
      <c r="GE1873" s="10"/>
      <c r="GF1873" s="11"/>
      <c r="GG1873" s="6">
        <f>SUMIF(GH$191:GH$221,$D1873,GJ$191:GJ$221)</f>
        <v>0</v>
      </c>
      <c r="GH1873" s="9"/>
      <c r="GI1873" s="10"/>
      <c r="GJ1873" s="11"/>
      <c r="GK1873" s="6">
        <f>SUMIF(GL$191:GL$221,$D1873,GN$191:GN$221)</f>
        <v>0</v>
      </c>
      <c r="GL1873" s="9"/>
      <c r="GM1873" s="10"/>
      <c r="GN1873" s="11"/>
      <c r="GO1873" s="6">
        <f>SUMIF(GP$191:GP$221,$D1873,GR$191:GR$221)</f>
        <v>0</v>
      </c>
      <c r="GP1873" s="9"/>
      <c r="GQ1873" s="10"/>
      <c r="GR1873" s="11"/>
      <c r="GS1873" s="6">
        <f>SUMIF(GT$191:GT$221,$D1873,GV$191:GV$221)</f>
        <v>0</v>
      </c>
      <c r="GT1873" s="9"/>
      <c r="GU1873" s="10"/>
      <c r="GV1873" s="20"/>
      <c r="GW1873" s="19">
        <f t="shared" si="42"/>
        <v>0</v>
      </c>
      <c r="GX1873" s="472"/>
      <c r="GY1873" s="473"/>
    </row>
    <row r="1874" spans="1:207" ht="15.75">
      <c r="A1874" s="244" t="s">
        <v>82</v>
      </c>
      <c r="B1874" s="484"/>
      <c r="C1874" s="258" t="s">
        <v>341</v>
      </c>
      <c r="D1874" s="262" t="s">
        <v>342</v>
      </c>
      <c r="E1874" s="206">
        <f>SUMIF(F$222:F$252,$D1874,H$222:H$252)</f>
        <v>0</v>
      </c>
      <c r="F1874" s="9"/>
      <c r="G1874" s="10"/>
      <c r="H1874" s="11"/>
      <c r="I1874" s="6">
        <f>SUMIF(J$222:J$252,$D1874,L$222:L$252)</f>
        <v>0</v>
      </c>
      <c r="J1874" s="9"/>
      <c r="K1874" s="10"/>
      <c r="L1874" s="11"/>
      <c r="M1874" s="6">
        <f>SUMIF(N$222:N$252,$D1874,P$222:P$252)</f>
        <v>0</v>
      </c>
      <c r="N1874" s="9"/>
      <c r="O1874" s="10"/>
      <c r="P1874" s="11"/>
      <c r="Q1874" s="6">
        <f>SUMIF(R$222:R$252,$D1874,T$222:T$252)</f>
        <v>0</v>
      </c>
      <c r="R1874" s="9"/>
      <c r="S1874" s="10"/>
      <c r="T1874" s="11"/>
      <c r="U1874" s="6">
        <f>SUMIF(V$222:V$252,$D1874,X$222:X$252)</f>
        <v>0</v>
      </c>
      <c r="V1874" s="9"/>
      <c r="W1874" s="10"/>
      <c r="X1874" s="11"/>
      <c r="Y1874" s="6">
        <f>SUMIF(Z$222:Z$252,$D1874,AB$222:AB$252)</f>
        <v>0</v>
      </c>
      <c r="Z1874" s="9"/>
      <c r="AA1874" s="10"/>
      <c r="AB1874" s="11"/>
      <c r="AC1874" s="6">
        <f>SUMIF(AD$222:AD$252,$D1874,AF$222:AF$252)</f>
        <v>0</v>
      </c>
      <c r="AD1874" s="9"/>
      <c r="AE1874" s="10"/>
      <c r="AF1874" s="11"/>
      <c r="AG1874" s="6">
        <f>SUMIF(AH$222:AH$252,$D1874,AJ$222:AJ$252)</f>
        <v>0</v>
      </c>
      <c r="AH1874" s="9"/>
      <c r="AI1874" s="10"/>
      <c r="AJ1874" s="11"/>
      <c r="AK1874" s="6">
        <f>SUMIF(AL$222:AL$252,$D1874,AN$222:AN$252)</f>
        <v>0</v>
      </c>
      <c r="AL1874" s="9"/>
      <c r="AM1874" s="10"/>
      <c r="AN1874" s="11"/>
      <c r="AO1874" s="6">
        <f>SUMIF(AP$222:AP$252,$D1874,AR$222:AR$252)</f>
        <v>0</v>
      </c>
      <c r="AP1874" s="9"/>
      <c r="AQ1874" s="10"/>
      <c r="AR1874" s="11"/>
      <c r="AS1874" s="6">
        <f>SUMIF(AT$222:AT$252,$D1874,AV$222:AV$252)</f>
        <v>0</v>
      </c>
      <c r="AT1874" s="9"/>
      <c r="AU1874" s="10"/>
      <c r="AV1874" s="11"/>
      <c r="AW1874" s="6">
        <f>SUMIF(AX$222:AX$252,$D1874,AZ$222:AZ$252)</f>
        <v>0</v>
      </c>
      <c r="AX1874" s="9"/>
      <c r="AY1874" s="10"/>
      <c r="AZ1874" s="11"/>
      <c r="BA1874" s="6">
        <f>SUMIF(BB$222:BB$252,$D1874,BD$222:BD$252)</f>
        <v>0</v>
      </c>
      <c r="BB1874" s="9"/>
      <c r="BC1874" s="10"/>
      <c r="BD1874" s="11"/>
      <c r="BE1874" s="6">
        <f>SUMIF(BF$222:BF$252,$D1874,BH$222:BH$252)</f>
        <v>0</v>
      </c>
      <c r="BF1874" s="9"/>
      <c r="BG1874" s="10"/>
      <c r="BH1874" s="11"/>
      <c r="BI1874" s="6">
        <f>SUMIF(BJ$222:BJ$252,$D1874,BL$222:BL$252)</f>
        <v>0</v>
      </c>
      <c r="BJ1874" s="9"/>
      <c r="BK1874" s="10"/>
      <c r="BL1874" s="11"/>
      <c r="BM1874" s="6">
        <f>SUMIF(BN$222:BN$252,$D1874,BP$222:BP$252)</f>
        <v>0</v>
      </c>
      <c r="BN1874" s="9"/>
      <c r="BO1874" s="10"/>
      <c r="BP1874" s="11"/>
      <c r="BQ1874" s="6">
        <f>SUMIF(BR$222:BR$252,$D1874,BT$222:BT$252)</f>
        <v>0</v>
      </c>
      <c r="BR1874" s="9"/>
      <c r="BS1874" s="10"/>
      <c r="BT1874" s="11"/>
      <c r="BU1874" s="6">
        <f>SUMIF(BV$222:BV$252,$D1874,BX$222:BX$252)</f>
        <v>0</v>
      </c>
      <c r="BV1874" s="9"/>
      <c r="BW1874" s="10"/>
      <c r="BX1874" s="11"/>
      <c r="BY1874" s="6">
        <f>SUMIF(BZ$222:BZ$252,$D1874,CB$222:CB$252)</f>
        <v>0</v>
      </c>
      <c r="BZ1874" s="9"/>
      <c r="CA1874" s="10"/>
      <c r="CB1874" s="11"/>
      <c r="CC1874" s="6">
        <f>SUMIF(CD$222:CD$252,$D1874,CF$222:CF$252)</f>
        <v>0</v>
      </c>
      <c r="CD1874" s="9"/>
      <c r="CE1874" s="10"/>
      <c r="CF1874" s="11"/>
      <c r="CG1874" s="6">
        <f>SUMIF(CH$222:CH$252,$D1874,CJ$222:CJ$252)</f>
        <v>0</v>
      </c>
      <c r="CH1874" s="9"/>
      <c r="CI1874" s="10"/>
      <c r="CJ1874" s="11"/>
      <c r="CK1874" s="6">
        <f>SUMIF(CL$222:CL$252,$D1874,CN$222:CN$252)</f>
        <v>0</v>
      </c>
      <c r="CL1874" s="9"/>
      <c r="CM1874" s="10"/>
      <c r="CN1874" s="11"/>
      <c r="CO1874" s="6">
        <f>SUMIF(CP$222:CP$252,$D1874,CR$222:CR$252)</f>
        <v>0</v>
      </c>
      <c r="CP1874" s="9"/>
      <c r="CQ1874" s="10"/>
      <c r="CR1874" s="11"/>
      <c r="CS1874" s="6">
        <f>SUMIF(CT$222:CT$252,$D1874,CV$222:CV$252)</f>
        <v>0</v>
      </c>
      <c r="CT1874" s="9"/>
      <c r="CU1874" s="10"/>
      <c r="CV1874" s="11"/>
      <c r="CW1874" s="6">
        <f>SUMIF(CX$222:CX$252,$D1874,CZ$222:CZ$252)</f>
        <v>0</v>
      </c>
      <c r="CX1874" s="9"/>
      <c r="CY1874" s="10"/>
      <c r="CZ1874" s="11"/>
      <c r="DA1874" s="6">
        <f>SUMIF(DB$222:DB$252,$D1874,DD$222:DD$252)</f>
        <v>0</v>
      </c>
      <c r="DB1874" s="9"/>
      <c r="DC1874" s="10"/>
      <c r="DD1874" s="11"/>
      <c r="DE1874" s="6">
        <f>SUMIF(DF$222:DF$252,$D1874,DH$222:DH$252)</f>
        <v>0</v>
      </c>
      <c r="DF1874" s="9"/>
      <c r="DG1874" s="10"/>
      <c r="DH1874" s="11"/>
      <c r="DI1874" s="6">
        <f>SUMIF(DJ$222:DJ$252,$D1874,DL$222:DL$252)</f>
        <v>0</v>
      </c>
      <c r="DJ1874" s="9"/>
      <c r="DK1874" s="10"/>
      <c r="DL1874" s="11"/>
      <c r="DM1874" s="6">
        <f>SUMIF(DN$222:DN$252,$D1874,DP$222:DP$252)</f>
        <v>0</v>
      </c>
      <c r="DN1874" s="9"/>
      <c r="DO1874" s="10"/>
      <c r="DP1874" s="11"/>
      <c r="DQ1874" s="6">
        <f>SUMIF(DR$222:DR$252,$D1874,DT$222:DT$252)</f>
        <v>0</v>
      </c>
      <c r="DR1874" s="9"/>
      <c r="DS1874" s="10"/>
      <c r="DT1874" s="11"/>
      <c r="DU1874" s="6">
        <f>SUMIF(DV$222:DV$252,$D1874,DX$222:DX$252)</f>
        <v>0</v>
      </c>
      <c r="DV1874" s="9"/>
      <c r="DW1874" s="10"/>
      <c r="DX1874" s="11"/>
      <c r="DY1874" s="6">
        <f>SUMIF(DZ$222:DZ$252,$D1874,EB$222:EB$252)</f>
        <v>0</v>
      </c>
      <c r="DZ1874" s="9"/>
      <c r="EA1874" s="10"/>
      <c r="EB1874" s="11"/>
      <c r="EC1874" s="6">
        <f>SUMIF(ED$222:ED$252,$D1874,EF$222:EF$252)</f>
        <v>0</v>
      </c>
      <c r="ED1874" s="9"/>
      <c r="EE1874" s="10"/>
      <c r="EF1874" s="11"/>
      <c r="EG1874" s="6">
        <f>SUMIF(EH$222:EH$252,$D1874,EJ$222:EJ$252)</f>
        <v>0</v>
      </c>
      <c r="EH1874" s="9"/>
      <c r="EI1874" s="10"/>
      <c r="EJ1874" s="11"/>
      <c r="EK1874" s="6">
        <f>SUMIF(EL$222:EL$252,$D1874,EN$222:EN$252)</f>
        <v>0</v>
      </c>
      <c r="EL1874" s="9"/>
      <c r="EM1874" s="10"/>
      <c r="EN1874" s="11"/>
      <c r="EO1874" s="6">
        <f>SUMIF(EP$222:EP$252,$D1874,ER$222:ER$252)</f>
        <v>0</v>
      </c>
      <c r="EP1874" s="9"/>
      <c r="EQ1874" s="10"/>
      <c r="ER1874" s="11"/>
      <c r="ES1874" s="6">
        <f>SUMIF(ET$222:ET$252,$D1874,EV$222:EV$252)</f>
        <v>0</v>
      </c>
      <c r="ET1874" s="9"/>
      <c r="EU1874" s="10"/>
      <c r="EV1874" s="11"/>
      <c r="EW1874" s="6">
        <f>SUMIF(EX$222:EX$252,$D1874,EZ$222:EZ$252)</f>
        <v>0</v>
      </c>
      <c r="EX1874" s="9"/>
      <c r="EY1874" s="10"/>
      <c r="EZ1874" s="11"/>
      <c r="FA1874" s="6">
        <f>SUMIF(FB$222:FB$252,$D1874,FD$222:FD$252)</f>
        <v>0</v>
      </c>
      <c r="FB1874" s="9"/>
      <c r="FC1874" s="10"/>
      <c r="FD1874" s="11"/>
      <c r="FE1874" s="6">
        <f>SUMIF(FF$222:FF$252,$D1874,FH$222:FH$252)</f>
        <v>0</v>
      </c>
      <c r="FF1874" s="9"/>
      <c r="FG1874" s="10"/>
      <c r="FH1874" s="11"/>
      <c r="FI1874" s="6">
        <f>SUMIF(FJ$222:FJ$252,$D1874,FL$222:FL$252)</f>
        <v>0</v>
      </c>
      <c r="FJ1874" s="9"/>
      <c r="FK1874" s="10"/>
      <c r="FL1874" s="11"/>
      <c r="FM1874" s="6">
        <f>SUMIF(FN$222:FN$252,$D1874,FP$222:FP$252)</f>
        <v>0</v>
      </c>
      <c r="FN1874" s="9"/>
      <c r="FO1874" s="10"/>
      <c r="FP1874" s="11"/>
      <c r="FQ1874" s="6">
        <f>SUMIF(FR$222:FR$252,$D1874,FT$222:FT$252)</f>
        <v>0</v>
      </c>
      <c r="FR1874" s="9"/>
      <c r="FS1874" s="10"/>
      <c r="FT1874" s="11"/>
      <c r="FU1874" s="6">
        <f>SUMIF(FV$222:FV$252,$D1874,FX$222:FX$252)</f>
        <v>0</v>
      </c>
      <c r="FV1874" s="9"/>
      <c r="FW1874" s="10"/>
      <c r="FX1874" s="11"/>
      <c r="FY1874" s="6">
        <f>SUMIF(FZ$222:FZ$252,$D1874,GB$222:GB$252)</f>
        <v>0</v>
      </c>
      <c r="FZ1874" s="9"/>
      <c r="GA1874" s="10"/>
      <c r="GB1874" s="11"/>
      <c r="GC1874" s="6">
        <f>SUMIF(GD$222:GD$252,$D1874,GF$222:GF$252)</f>
        <v>0</v>
      </c>
      <c r="GD1874" s="9"/>
      <c r="GE1874" s="10"/>
      <c r="GF1874" s="11"/>
      <c r="GG1874" s="6">
        <f>SUMIF(GH$222:GH$252,$D1874,GJ$222:GJ$252)</f>
        <v>0</v>
      </c>
      <c r="GH1874" s="9"/>
      <c r="GI1874" s="10"/>
      <c r="GJ1874" s="11"/>
      <c r="GK1874" s="6">
        <f>SUMIF(GL$222:GL$252,$D1874,GN$222:GN$252)</f>
        <v>0</v>
      </c>
      <c r="GL1874" s="9"/>
      <c r="GM1874" s="10"/>
      <c r="GN1874" s="11"/>
      <c r="GO1874" s="6">
        <f>SUMIF(GP$222:GP$252,$D1874,GR$222:GR$252)</f>
        <v>0</v>
      </c>
      <c r="GP1874" s="9"/>
      <c r="GQ1874" s="10"/>
      <c r="GR1874" s="11"/>
      <c r="GS1874" s="6">
        <f>SUMIF(GT$222:GT$252,$D1874,GV$222:GV$252)</f>
        <v>0</v>
      </c>
      <c r="GT1874" s="9"/>
      <c r="GU1874" s="10"/>
      <c r="GV1874" s="20"/>
      <c r="GW1874" s="19">
        <f t="shared" si="42"/>
        <v>0</v>
      </c>
      <c r="GX1874" s="472"/>
      <c r="GY1874" s="473"/>
    </row>
    <row r="1875" spans="1:207" ht="15.75">
      <c r="A1875" s="244" t="s">
        <v>83</v>
      </c>
      <c r="B1875" s="484"/>
      <c r="C1875" s="258" t="s">
        <v>341</v>
      </c>
      <c r="D1875" s="262" t="s">
        <v>342</v>
      </c>
      <c r="E1875" s="206">
        <f>SUMIF(F$253:F$283,$D1875,H$253:H$283)</f>
        <v>0</v>
      </c>
      <c r="F1875" s="9"/>
      <c r="G1875" s="10"/>
      <c r="H1875" s="11"/>
      <c r="I1875" s="6">
        <f>SUMIF(J$253:J$283,$D1875,L$253:L$283)</f>
        <v>0</v>
      </c>
      <c r="J1875" s="9"/>
      <c r="K1875" s="10"/>
      <c r="L1875" s="11"/>
      <c r="M1875" s="6">
        <f>SUMIF(N$253:N$283,$D1875,P$253:P$283)</f>
        <v>0</v>
      </c>
      <c r="N1875" s="9"/>
      <c r="O1875" s="10"/>
      <c r="P1875" s="11"/>
      <c r="Q1875" s="6">
        <f>SUMIF(R$253:R$283,$D1875,T$253:T$283)</f>
        <v>0</v>
      </c>
      <c r="R1875" s="9"/>
      <c r="S1875" s="10"/>
      <c r="T1875" s="11"/>
      <c r="U1875" s="6">
        <f>SUMIF(V$253:V$283,$D1875,X$253:X$283)</f>
        <v>0</v>
      </c>
      <c r="V1875" s="9"/>
      <c r="W1875" s="10"/>
      <c r="X1875" s="11"/>
      <c r="Y1875" s="6">
        <f>SUMIF(Z$253:Z$283,$D1875,AB$253:AB$283)</f>
        <v>0</v>
      </c>
      <c r="Z1875" s="9"/>
      <c r="AA1875" s="10"/>
      <c r="AB1875" s="11"/>
      <c r="AC1875" s="6">
        <f>SUMIF(AD$253:AD$283,$D1875,AF$253:AF$283)</f>
        <v>0</v>
      </c>
      <c r="AD1875" s="9"/>
      <c r="AE1875" s="10"/>
      <c r="AF1875" s="11"/>
      <c r="AG1875" s="6">
        <f>SUMIF(AH$253:AH$283,$D1875,AJ$253:AJ$283)</f>
        <v>0</v>
      </c>
      <c r="AH1875" s="9"/>
      <c r="AI1875" s="10"/>
      <c r="AJ1875" s="11"/>
      <c r="AK1875" s="6">
        <f>SUMIF(AL$253:AL$283,$D1875,AN$253:AN$283)</f>
        <v>0</v>
      </c>
      <c r="AL1875" s="9"/>
      <c r="AM1875" s="10"/>
      <c r="AN1875" s="11"/>
      <c r="AO1875" s="6">
        <f>SUMIF(AP$253:AP$283,$D1875,AR$253:AR$283)</f>
        <v>0</v>
      </c>
      <c r="AP1875" s="9"/>
      <c r="AQ1875" s="10"/>
      <c r="AR1875" s="11"/>
      <c r="AS1875" s="6">
        <f>SUMIF(AT$253:AT$283,$D1875,AV$253:AV$283)</f>
        <v>0</v>
      </c>
      <c r="AT1875" s="9"/>
      <c r="AU1875" s="10"/>
      <c r="AV1875" s="11"/>
      <c r="AW1875" s="6">
        <f>SUMIF(AX$253:AX$283,$D1875,AZ$253:AZ$283)</f>
        <v>0</v>
      </c>
      <c r="AX1875" s="9"/>
      <c r="AY1875" s="10"/>
      <c r="AZ1875" s="11"/>
      <c r="BA1875" s="6">
        <f>SUMIF(BB$253:BB$283,$D1875,BD$253:BD$283)</f>
        <v>0</v>
      </c>
      <c r="BB1875" s="9"/>
      <c r="BC1875" s="10"/>
      <c r="BD1875" s="11"/>
      <c r="BE1875" s="6">
        <f>SUMIF(BF$253:BF$283,$D1875,BH$253:BH$283)</f>
        <v>0</v>
      </c>
      <c r="BF1875" s="9"/>
      <c r="BG1875" s="10"/>
      <c r="BH1875" s="11"/>
      <c r="BI1875" s="6">
        <f>SUMIF(BJ$253:BJ$283,$D1875,BL$253:BL$283)</f>
        <v>0</v>
      </c>
      <c r="BJ1875" s="9"/>
      <c r="BK1875" s="10"/>
      <c r="BL1875" s="11"/>
      <c r="BM1875" s="6">
        <f>SUMIF(BN$253:BN$283,$D1875,BP$253:BP$283)</f>
        <v>0</v>
      </c>
      <c r="BN1875" s="9"/>
      <c r="BO1875" s="10"/>
      <c r="BP1875" s="11"/>
      <c r="BQ1875" s="6">
        <f>SUMIF(BR$253:BR$283,$D1875,BT$253:BT$283)</f>
        <v>0</v>
      </c>
      <c r="BR1875" s="9"/>
      <c r="BS1875" s="10"/>
      <c r="BT1875" s="11"/>
      <c r="BU1875" s="6">
        <f>SUMIF(BV$253:BV$283,$D1875,BX$253:BX$283)</f>
        <v>0</v>
      </c>
      <c r="BV1875" s="9"/>
      <c r="BW1875" s="10"/>
      <c r="BX1875" s="11"/>
      <c r="BY1875" s="6">
        <f>SUMIF(BZ$253:BZ$283,$D1875,CB$253:CB$283)</f>
        <v>0</v>
      </c>
      <c r="BZ1875" s="9"/>
      <c r="CA1875" s="10"/>
      <c r="CB1875" s="11"/>
      <c r="CC1875" s="6">
        <f>SUMIF(CD$253:CD$283,$D1875,CF$253:CF$283)</f>
        <v>0</v>
      </c>
      <c r="CD1875" s="9"/>
      <c r="CE1875" s="10"/>
      <c r="CF1875" s="11"/>
      <c r="CG1875" s="6">
        <f>SUMIF(CH$253:CH$283,$D1875,CJ$253:CJ$283)</f>
        <v>0</v>
      </c>
      <c r="CH1875" s="9"/>
      <c r="CI1875" s="10"/>
      <c r="CJ1875" s="11"/>
      <c r="CK1875" s="6">
        <f>SUMIF(CL$253:CL$283,$D1875,CN$253:CN$283)</f>
        <v>0</v>
      </c>
      <c r="CL1875" s="9"/>
      <c r="CM1875" s="10"/>
      <c r="CN1875" s="11"/>
      <c r="CO1875" s="6">
        <f>SUMIF(CP$253:CP$283,$D1875,CR$253:CR$283)</f>
        <v>0</v>
      </c>
      <c r="CP1875" s="9"/>
      <c r="CQ1875" s="10"/>
      <c r="CR1875" s="11"/>
      <c r="CS1875" s="6">
        <f>SUMIF(CT$253:CT$283,$D1875,CV$253:CV$283)</f>
        <v>0</v>
      </c>
      <c r="CT1875" s="9"/>
      <c r="CU1875" s="10"/>
      <c r="CV1875" s="11"/>
      <c r="CW1875" s="6">
        <f>SUMIF(CX$253:CX$283,$D1875,CZ$253:CZ$283)</f>
        <v>0</v>
      </c>
      <c r="CX1875" s="9"/>
      <c r="CY1875" s="10"/>
      <c r="CZ1875" s="11"/>
      <c r="DA1875" s="6">
        <f>SUMIF(DB$253:DB$283,$D1875,DD$253:DD$283)</f>
        <v>0</v>
      </c>
      <c r="DB1875" s="9"/>
      <c r="DC1875" s="10"/>
      <c r="DD1875" s="11"/>
      <c r="DE1875" s="6">
        <f>SUMIF(DF$253:DF$283,$D1875,DH$253:DH$283)</f>
        <v>0</v>
      </c>
      <c r="DF1875" s="9"/>
      <c r="DG1875" s="10"/>
      <c r="DH1875" s="11"/>
      <c r="DI1875" s="6">
        <f>SUMIF(DJ$253:DJ$283,$D1875,DL$253:DL$283)</f>
        <v>0</v>
      </c>
      <c r="DJ1875" s="9"/>
      <c r="DK1875" s="10"/>
      <c r="DL1875" s="11"/>
      <c r="DM1875" s="6">
        <f>SUMIF(DN$253:DN$283,$D1875,DP$253:DP$283)</f>
        <v>0</v>
      </c>
      <c r="DN1875" s="9"/>
      <c r="DO1875" s="10"/>
      <c r="DP1875" s="11"/>
      <c r="DQ1875" s="6">
        <f>SUMIF(DR$253:DR$283,$D1875,DT$253:DT$283)</f>
        <v>0</v>
      </c>
      <c r="DR1875" s="9"/>
      <c r="DS1875" s="10"/>
      <c r="DT1875" s="11"/>
      <c r="DU1875" s="6">
        <f>SUMIF(DV$253:DV$283,$D1875,DX$253:DX$283)</f>
        <v>0</v>
      </c>
      <c r="DV1875" s="9"/>
      <c r="DW1875" s="10"/>
      <c r="DX1875" s="11"/>
      <c r="DY1875" s="6">
        <f>SUMIF(DZ$253:DZ$283,$D1875,EB$253:EB$283)</f>
        <v>0</v>
      </c>
      <c r="DZ1875" s="9"/>
      <c r="EA1875" s="10"/>
      <c r="EB1875" s="11"/>
      <c r="EC1875" s="6">
        <f>SUMIF(ED$253:ED$283,$D1875,EF$253:EF$283)</f>
        <v>0</v>
      </c>
      <c r="ED1875" s="9"/>
      <c r="EE1875" s="10"/>
      <c r="EF1875" s="11"/>
      <c r="EG1875" s="6">
        <f>SUMIF(EH$253:EH$283,$D1875,EJ$253:EJ$283)</f>
        <v>0</v>
      </c>
      <c r="EH1875" s="9"/>
      <c r="EI1875" s="10"/>
      <c r="EJ1875" s="11"/>
      <c r="EK1875" s="6">
        <f>SUMIF(EL$253:EL$283,$D1875,EN$253:EN$283)</f>
        <v>0</v>
      </c>
      <c r="EL1875" s="9"/>
      <c r="EM1875" s="10"/>
      <c r="EN1875" s="11"/>
      <c r="EO1875" s="6">
        <f>SUMIF(EP$253:EP$283,$D1875,ER$253:ER$283)</f>
        <v>0</v>
      </c>
      <c r="EP1875" s="9"/>
      <c r="EQ1875" s="10"/>
      <c r="ER1875" s="11"/>
      <c r="ES1875" s="6">
        <f>SUMIF(ET$253:ET$283,$D1875,EV$253:EV$283)</f>
        <v>0</v>
      </c>
      <c r="ET1875" s="9"/>
      <c r="EU1875" s="10"/>
      <c r="EV1875" s="11"/>
      <c r="EW1875" s="6">
        <f>SUMIF(EX$253:EX$283,$D1875,EZ$253:EZ$283)</f>
        <v>0</v>
      </c>
      <c r="EX1875" s="9"/>
      <c r="EY1875" s="10"/>
      <c r="EZ1875" s="11"/>
      <c r="FA1875" s="6">
        <f>SUMIF(FB$253:FB$283,$D1875,FD$253:FD$283)</f>
        <v>0</v>
      </c>
      <c r="FB1875" s="9"/>
      <c r="FC1875" s="10"/>
      <c r="FD1875" s="11"/>
      <c r="FE1875" s="6">
        <f>SUMIF(FF$253:FF$283,$D1875,FH$253:FH$283)</f>
        <v>0</v>
      </c>
      <c r="FF1875" s="9"/>
      <c r="FG1875" s="10"/>
      <c r="FH1875" s="11"/>
      <c r="FI1875" s="6">
        <f>SUMIF(FJ$253:FJ$283,$D1875,FL$253:FL$283)</f>
        <v>0</v>
      </c>
      <c r="FJ1875" s="9"/>
      <c r="FK1875" s="10"/>
      <c r="FL1875" s="11"/>
      <c r="FM1875" s="6">
        <f>SUMIF(FN$253:FN$283,$D1875,FP$253:FP$283)</f>
        <v>0</v>
      </c>
      <c r="FN1875" s="9"/>
      <c r="FO1875" s="10"/>
      <c r="FP1875" s="11"/>
      <c r="FQ1875" s="6">
        <f>SUMIF(FR$253:FR$283,$D1875,FT$253:FT$283)</f>
        <v>0</v>
      </c>
      <c r="FR1875" s="9"/>
      <c r="FS1875" s="10"/>
      <c r="FT1875" s="11"/>
      <c r="FU1875" s="6">
        <f>SUMIF(FV$253:FV$283,$D1875,FX$253:FX$283)</f>
        <v>0</v>
      </c>
      <c r="FV1875" s="9"/>
      <c r="FW1875" s="10"/>
      <c r="FX1875" s="11"/>
      <c r="FY1875" s="6">
        <f>SUMIF(FZ$253:FZ$283,$D1875,GB$253:GB$283)</f>
        <v>0</v>
      </c>
      <c r="FZ1875" s="9"/>
      <c r="GA1875" s="10"/>
      <c r="GB1875" s="11"/>
      <c r="GC1875" s="6">
        <f>SUMIF(GD$253:GD$283,$D1875,GF$253:GF$283)</f>
        <v>0</v>
      </c>
      <c r="GD1875" s="9"/>
      <c r="GE1875" s="10"/>
      <c r="GF1875" s="11"/>
      <c r="GG1875" s="6">
        <f>SUMIF(GH$253:GH$283,$D1875,GJ$253:GJ$283)</f>
        <v>0</v>
      </c>
      <c r="GH1875" s="9"/>
      <c r="GI1875" s="10"/>
      <c r="GJ1875" s="11"/>
      <c r="GK1875" s="6">
        <f>SUMIF(GL$253:GL$283,$D1875,GN$253:GN$283)</f>
        <v>0</v>
      </c>
      <c r="GL1875" s="9"/>
      <c r="GM1875" s="10"/>
      <c r="GN1875" s="11"/>
      <c r="GO1875" s="6">
        <f>SUMIF(GP$253:GP$283,$D1875,GR$253:GR$283)</f>
        <v>0</v>
      </c>
      <c r="GP1875" s="9"/>
      <c r="GQ1875" s="10"/>
      <c r="GR1875" s="11"/>
      <c r="GS1875" s="6">
        <f>SUMIF(GT$253:GT$283,$D1875,GV$253:GV$283)</f>
        <v>0</v>
      </c>
      <c r="GT1875" s="9"/>
      <c r="GU1875" s="10"/>
      <c r="GV1875" s="20"/>
      <c r="GW1875" s="19">
        <f t="shared" si="42"/>
        <v>0</v>
      </c>
      <c r="GX1875" s="472"/>
      <c r="GY1875" s="473"/>
    </row>
    <row r="1876" spans="1:207" ht="15.75">
      <c r="A1876" s="244" t="s">
        <v>84</v>
      </c>
      <c r="B1876" s="484"/>
      <c r="C1876" s="258" t="s">
        <v>341</v>
      </c>
      <c r="D1876" s="262" t="s">
        <v>342</v>
      </c>
      <c r="E1876" s="206">
        <f>SUMIF(F$284:F$314,$D1876,H$284:H$314)</f>
        <v>0</v>
      </c>
      <c r="F1876" s="9"/>
      <c r="G1876" s="10"/>
      <c r="H1876" s="11"/>
      <c r="I1876" s="6">
        <f>SUMIF(J$284:J$314,$D1876,L$284:L$314)</f>
        <v>0</v>
      </c>
      <c r="J1876" s="9"/>
      <c r="K1876" s="10"/>
      <c r="L1876" s="11"/>
      <c r="M1876" s="6">
        <f>SUMIF(N$284:N$314,$D1876,P$284:P$314)</f>
        <v>0</v>
      </c>
      <c r="N1876" s="9"/>
      <c r="O1876" s="10"/>
      <c r="P1876" s="11"/>
      <c r="Q1876" s="6">
        <f>SUMIF(R$284:R$314,$D1876,T$284:T$314)</f>
        <v>0</v>
      </c>
      <c r="R1876" s="9"/>
      <c r="S1876" s="10"/>
      <c r="T1876" s="11"/>
      <c r="U1876" s="6">
        <f>SUMIF(V$284:V$314,$D1876,X$284:X$314)</f>
        <v>0</v>
      </c>
      <c r="V1876" s="9"/>
      <c r="W1876" s="10"/>
      <c r="X1876" s="11"/>
      <c r="Y1876" s="6">
        <f>SUMIF(Z$284:Z$314,$D1876,AB$284:AB$314)</f>
        <v>0</v>
      </c>
      <c r="Z1876" s="9"/>
      <c r="AA1876" s="10"/>
      <c r="AB1876" s="11"/>
      <c r="AC1876" s="6">
        <f>SUMIF(AD$284:AD$314,$D1876,AF$284:AF$314)</f>
        <v>0</v>
      </c>
      <c r="AD1876" s="9"/>
      <c r="AE1876" s="10"/>
      <c r="AF1876" s="11"/>
      <c r="AG1876" s="6">
        <f>SUMIF(AH$284:AH$314,$D1876,AJ$284:AJ$314)</f>
        <v>0</v>
      </c>
      <c r="AH1876" s="9"/>
      <c r="AI1876" s="10"/>
      <c r="AJ1876" s="11"/>
      <c r="AK1876" s="6">
        <f>SUMIF(AL$284:AL$314,$D1876,AN$284:AN$314)</f>
        <v>0</v>
      </c>
      <c r="AL1876" s="9"/>
      <c r="AM1876" s="10"/>
      <c r="AN1876" s="11"/>
      <c r="AO1876" s="6">
        <f>SUMIF(AP$284:AP$314,$D1876,AR$284:AR$314)</f>
        <v>0</v>
      </c>
      <c r="AP1876" s="9"/>
      <c r="AQ1876" s="10"/>
      <c r="AR1876" s="11"/>
      <c r="AS1876" s="6">
        <f>SUMIF(AT$284:AT$314,$D1876,AV$284:AV$314)</f>
        <v>0</v>
      </c>
      <c r="AT1876" s="9"/>
      <c r="AU1876" s="10"/>
      <c r="AV1876" s="11"/>
      <c r="AW1876" s="6">
        <f>SUMIF(AX$284:AX$314,$D1876,AZ$284:AZ$314)</f>
        <v>0</v>
      </c>
      <c r="AX1876" s="9"/>
      <c r="AY1876" s="10"/>
      <c r="AZ1876" s="11"/>
      <c r="BA1876" s="6">
        <f>SUMIF(BB$284:BB$314,$D1876,BD$284:BD$314)</f>
        <v>0</v>
      </c>
      <c r="BB1876" s="9"/>
      <c r="BC1876" s="10"/>
      <c r="BD1876" s="11"/>
      <c r="BE1876" s="6">
        <f>SUMIF(BF$284:BF$314,$D1876,BH$284:BH$314)</f>
        <v>0</v>
      </c>
      <c r="BF1876" s="9"/>
      <c r="BG1876" s="10"/>
      <c r="BH1876" s="11"/>
      <c r="BI1876" s="6">
        <f>SUMIF(BJ$284:BJ$314,$D1876,BL$284:BL$314)</f>
        <v>0</v>
      </c>
      <c r="BJ1876" s="9"/>
      <c r="BK1876" s="10"/>
      <c r="BL1876" s="11"/>
      <c r="BM1876" s="6">
        <f>SUMIF(BN$284:BN$314,$D1876,BP$284:BP$314)</f>
        <v>0</v>
      </c>
      <c r="BN1876" s="9"/>
      <c r="BO1876" s="10"/>
      <c r="BP1876" s="11"/>
      <c r="BQ1876" s="6">
        <f>SUMIF(BR$284:BR$314,$D1876,BT$284:BT$314)</f>
        <v>0</v>
      </c>
      <c r="BR1876" s="9"/>
      <c r="BS1876" s="10"/>
      <c r="BT1876" s="11"/>
      <c r="BU1876" s="6">
        <f>SUMIF(BV$284:BV$314,$D1876,BX$284:BX$314)</f>
        <v>0</v>
      </c>
      <c r="BV1876" s="9"/>
      <c r="BW1876" s="10"/>
      <c r="BX1876" s="11"/>
      <c r="BY1876" s="6">
        <f>SUMIF(BZ$284:BZ$314,$D1876,CB$284:CB$314)</f>
        <v>0</v>
      </c>
      <c r="BZ1876" s="9"/>
      <c r="CA1876" s="10"/>
      <c r="CB1876" s="11"/>
      <c r="CC1876" s="6">
        <f>SUMIF(CD$284:CD$314,$D1876,CF$284:CF$314)</f>
        <v>0</v>
      </c>
      <c r="CD1876" s="9"/>
      <c r="CE1876" s="10"/>
      <c r="CF1876" s="11"/>
      <c r="CG1876" s="6">
        <f>SUMIF(CH$284:CH$314,$D1876,CJ$284:CJ$314)</f>
        <v>0</v>
      </c>
      <c r="CH1876" s="9"/>
      <c r="CI1876" s="10"/>
      <c r="CJ1876" s="11"/>
      <c r="CK1876" s="6">
        <f>SUMIF(CL$284:CL$314,$D1876,CN$284:CN$314)</f>
        <v>0</v>
      </c>
      <c r="CL1876" s="9"/>
      <c r="CM1876" s="10"/>
      <c r="CN1876" s="11"/>
      <c r="CO1876" s="6">
        <f>SUMIF(CP$284:CP$314,$D1876,CR$284:CR$314)</f>
        <v>0</v>
      </c>
      <c r="CP1876" s="9"/>
      <c r="CQ1876" s="10"/>
      <c r="CR1876" s="11"/>
      <c r="CS1876" s="6">
        <f>SUMIF(CT$284:CT$314,$D1876,CV$284:CV$314)</f>
        <v>0</v>
      </c>
      <c r="CT1876" s="9"/>
      <c r="CU1876" s="10"/>
      <c r="CV1876" s="11"/>
      <c r="CW1876" s="6">
        <f>SUMIF(CX$284:CX$314,$D1876,CZ$284:CZ$314)</f>
        <v>0</v>
      </c>
      <c r="CX1876" s="9"/>
      <c r="CY1876" s="10"/>
      <c r="CZ1876" s="11"/>
      <c r="DA1876" s="6">
        <f>SUMIF(DB$284:DB$314,$D1876,DD$284:DD$314)</f>
        <v>0</v>
      </c>
      <c r="DB1876" s="9"/>
      <c r="DC1876" s="10"/>
      <c r="DD1876" s="11"/>
      <c r="DE1876" s="6">
        <f>SUMIF(DF$284:DF$314,$D1876,DH$284:DH$314)</f>
        <v>0</v>
      </c>
      <c r="DF1876" s="9"/>
      <c r="DG1876" s="10"/>
      <c r="DH1876" s="11"/>
      <c r="DI1876" s="6">
        <f>SUMIF(DJ$284:DJ$314,$D1876,DL$284:DL$314)</f>
        <v>0</v>
      </c>
      <c r="DJ1876" s="9"/>
      <c r="DK1876" s="10"/>
      <c r="DL1876" s="11"/>
      <c r="DM1876" s="6">
        <f>SUMIF(DN$284:DN$314,$D1876,DP$284:DP$314)</f>
        <v>0</v>
      </c>
      <c r="DN1876" s="9"/>
      <c r="DO1876" s="10"/>
      <c r="DP1876" s="11"/>
      <c r="DQ1876" s="6">
        <f>SUMIF(DR$284:DR$314,$D1876,DT$284:DT$314)</f>
        <v>0</v>
      </c>
      <c r="DR1876" s="9"/>
      <c r="DS1876" s="10"/>
      <c r="DT1876" s="11"/>
      <c r="DU1876" s="6">
        <f>SUMIF(DV$284:DV$314,$D1876,DX$284:DX$314)</f>
        <v>0</v>
      </c>
      <c r="DV1876" s="9"/>
      <c r="DW1876" s="10"/>
      <c r="DX1876" s="11"/>
      <c r="DY1876" s="6">
        <f>SUMIF(DZ$284:DZ$314,$D1876,EB$284:EB$314)</f>
        <v>0</v>
      </c>
      <c r="DZ1876" s="9"/>
      <c r="EA1876" s="10"/>
      <c r="EB1876" s="11"/>
      <c r="EC1876" s="6">
        <f>SUMIF(ED$284:ED$314,$D1876,EF$284:EF$314)</f>
        <v>0</v>
      </c>
      <c r="ED1876" s="9"/>
      <c r="EE1876" s="10"/>
      <c r="EF1876" s="11"/>
      <c r="EG1876" s="6">
        <f>SUMIF(EH$284:EH$314,$D1876,EJ$284:EJ$314)</f>
        <v>0</v>
      </c>
      <c r="EH1876" s="9"/>
      <c r="EI1876" s="10"/>
      <c r="EJ1876" s="11"/>
      <c r="EK1876" s="6">
        <f>SUMIF(EL$284:EL$314,$D1876,EN$284:EN$314)</f>
        <v>0</v>
      </c>
      <c r="EL1876" s="9"/>
      <c r="EM1876" s="10"/>
      <c r="EN1876" s="11"/>
      <c r="EO1876" s="6">
        <f>SUMIF(EP$284:EP$314,$D1876,ER$284:ER$314)</f>
        <v>0</v>
      </c>
      <c r="EP1876" s="9"/>
      <c r="EQ1876" s="10"/>
      <c r="ER1876" s="11"/>
      <c r="ES1876" s="6">
        <f>SUMIF(ET$284:ET$314,$D1876,EV$284:EV$314)</f>
        <v>0</v>
      </c>
      <c r="ET1876" s="9"/>
      <c r="EU1876" s="10"/>
      <c r="EV1876" s="11"/>
      <c r="EW1876" s="6">
        <f>SUMIF(EX$284:EX$314,$D1876,EZ$284:EZ$314)</f>
        <v>0</v>
      </c>
      <c r="EX1876" s="9"/>
      <c r="EY1876" s="10"/>
      <c r="EZ1876" s="11"/>
      <c r="FA1876" s="6">
        <f>SUMIF(FB$284:FB$314,$D1876,FD$284:FD$314)</f>
        <v>0</v>
      </c>
      <c r="FB1876" s="9"/>
      <c r="FC1876" s="10"/>
      <c r="FD1876" s="11"/>
      <c r="FE1876" s="6">
        <f>SUMIF(FF$284:FF$314,$D1876,FH$284:FH$314)</f>
        <v>0</v>
      </c>
      <c r="FF1876" s="9"/>
      <c r="FG1876" s="10"/>
      <c r="FH1876" s="11"/>
      <c r="FI1876" s="6">
        <f>SUMIF(FJ$284:FJ$314,$D1876,FL$284:FL$314)</f>
        <v>0</v>
      </c>
      <c r="FJ1876" s="9"/>
      <c r="FK1876" s="10"/>
      <c r="FL1876" s="11"/>
      <c r="FM1876" s="6">
        <f>SUMIF(FN$284:FN$314,$D1876,FP$284:FP$314)</f>
        <v>0</v>
      </c>
      <c r="FN1876" s="9"/>
      <c r="FO1876" s="10"/>
      <c r="FP1876" s="11"/>
      <c r="FQ1876" s="6">
        <f>SUMIF(FR$284:FR$314,$D1876,FT$284:FT$314)</f>
        <v>0</v>
      </c>
      <c r="FR1876" s="9"/>
      <c r="FS1876" s="10"/>
      <c r="FT1876" s="11"/>
      <c r="FU1876" s="6">
        <f>SUMIF(FV$284:FV$314,$D1876,FX$284:FX$314)</f>
        <v>0</v>
      </c>
      <c r="FV1876" s="9"/>
      <c r="FW1876" s="10"/>
      <c r="FX1876" s="11"/>
      <c r="FY1876" s="6">
        <f>SUMIF(FZ$284:FZ$314,$D1876,GB$284:GB$314)</f>
        <v>0</v>
      </c>
      <c r="FZ1876" s="9"/>
      <c r="GA1876" s="10"/>
      <c r="GB1876" s="11"/>
      <c r="GC1876" s="6">
        <f>SUMIF(GD$284:GD$314,$D1876,GF$284:GF$314)</f>
        <v>0</v>
      </c>
      <c r="GD1876" s="9"/>
      <c r="GE1876" s="10"/>
      <c r="GF1876" s="11"/>
      <c r="GG1876" s="6">
        <f>SUMIF(GH$284:GH$314,$D1876,GJ$284:GJ$314)</f>
        <v>0</v>
      </c>
      <c r="GH1876" s="9"/>
      <c r="GI1876" s="10"/>
      <c r="GJ1876" s="11"/>
      <c r="GK1876" s="6">
        <f>SUMIF(GL$284:GL$314,$D1876,GN$284:GN$314)</f>
        <v>0</v>
      </c>
      <c r="GL1876" s="9"/>
      <c r="GM1876" s="10"/>
      <c r="GN1876" s="11"/>
      <c r="GO1876" s="6">
        <f>SUMIF(GP$284:GP$314,$D1876,GR$284:GR$314)</f>
        <v>0</v>
      </c>
      <c r="GP1876" s="9"/>
      <c r="GQ1876" s="10"/>
      <c r="GR1876" s="11"/>
      <c r="GS1876" s="6">
        <f>SUMIF(GT$284:GT$314,$D1876,GV$284:GV$314)</f>
        <v>0</v>
      </c>
      <c r="GT1876" s="9"/>
      <c r="GU1876" s="10"/>
      <c r="GV1876" s="20"/>
      <c r="GW1876" s="19">
        <f t="shared" si="42"/>
        <v>0</v>
      </c>
      <c r="GX1876" s="472"/>
      <c r="GY1876" s="473"/>
    </row>
    <row r="1877" spans="1:207" ht="15.75">
      <c r="A1877" s="244" t="s">
        <v>85</v>
      </c>
      <c r="B1877" s="484"/>
      <c r="C1877" s="258" t="s">
        <v>341</v>
      </c>
      <c r="D1877" s="262" t="s">
        <v>342</v>
      </c>
      <c r="E1877" s="207">
        <f>SUMIF(F$315:F$345,$D1877,H$315:H$345)</f>
        <v>0</v>
      </c>
      <c r="F1877" s="12"/>
      <c r="G1877" s="13"/>
      <c r="H1877" s="14"/>
      <c r="I1877" s="6">
        <f>SUMIF(J$315:J$345,$D1877,L$315:L$345)</f>
        <v>0</v>
      </c>
      <c r="J1877" s="12"/>
      <c r="K1877" s="13"/>
      <c r="L1877" s="14"/>
      <c r="M1877" s="7">
        <f>SUMIF(N$315:N$345,$D1877,P$315:P$345)</f>
        <v>0</v>
      </c>
      <c r="N1877" s="12"/>
      <c r="O1877" s="13"/>
      <c r="P1877" s="14"/>
      <c r="Q1877" s="6">
        <f>SUMIF(R$315:R$345,$D1877,T$315:T$345)</f>
        <v>0</v>
      </c>
      <c r="R1877" s="12"/>
      <c r="S1877" s="13"/>
      <c r="T1877" s="14"/>
      <c r="U1877" s="7">
        <f>SUMIF(V$315:V$345,$D1877,X$315:X$345)</f>
        <v>0</v>
      </c>
      <c r="V1877" s="12"/>
      <c r="W1877" s="13"/>
      <c r="X1877" s="14"/>
      <c r="Y1877" s="6">
        <f>SUMIF(Z$315:Z$345,$D1877,AB$315:AB$345)</f>
        <v>0</v>
      </c>
      <c r="Z1877" s="12"/>
      <c r="AA1877" s="13"/>
      <c r="AB1877" s="14"/>
      <c r="AC1877" s="7">
        <f>SUMIF(AD$315:AD$345,$D1877,AF$315:AF$345)</f>
        <v>0</v>
      </c>
      <c r="AD1877" s="12"/>
      <c r="AE1877" s="13"/>
      <c r="AF1877" s="14"/>
      <c r="AG1877" s="7">
        <f>SUMIF(AH$315:AH$345,$D1877,AJ$315:AJ$345)</f>
        <v>0</v>
      </c>
      <c r="AH1877" s="12"/>
      <c r="AI1877" s="13"/>
      <c r="AJ1877" s="14"/>
      <c r="AK1877" s="7">
        <f>SUMIF(AL$315:AL$345,$D1877,AN$315:AN$345)</f>
        <v>0</v>
      </c>
      <c r="AL1877" s="12"/>
      <c r="AM1877" s="13"/>
      <c r="AN1877" s="14"/>
      <c r="AO1877" s="7">
        <f>SUMIF(AP$315:AP$345,$D1877,AR$315:AR$345)</f>
        <v>0</v>
      </c>
      <c r="AP1877" s="12"/>
      <c r="AQ1877" s="13"/>
      <c r="AR1877" s="14"/>
      <c r="AS1877" s="7">
        <f>SUMIF(AT$315:AT$345,$D1877,AV$315:AV$345)</f>
        <v>0</v>
      </c>
      <c r="AT1877" s="12"/>
      <c r="AU1877" s="13"/>
      <c r="AV1877" s="14"/>
      <c r="AW1877" s="7">
        <f>SUMIF(AX$315:AX$345,$D1877,AZ$315:AZ$345)</f>
        <v>0</v>
      </c>
      <c r="AX1877" s="12"/>
      <c r="AY1877" s="13"/>
      <c r="AZ1877" s="14"/>
      <c r="BA1877" s="7">
        <f>SUMIF(BB$315:BB$345,$D1877,BD$315:BD$345)</f>
        <v>0</v>
      </c>
      <c r="BB1877" s="12"/>
      <c r="BC1877" s="13"/>
      <c r="BD1877" s="14"/>
      <c r="BE1877" s="7">
        <f>SUMIF(BF$315:BF$345,$D1877,BH$315:BH$345)</f>
        <v>0</v>
      </c>
      <c r="BF1877" s="12"/>
      <c r="BG1877" s="13"/>
      <c r="BH1877" s="14"/>
      <c r="BI1877" s="7">
        <f>SUMIF(BJ$315:BJ$345,$D1877,BL$315:BL$345)</f>
        <v>0</v>
      </c>
      <c r="BJ1877" s="12"/>
      <c r="BK1877" s="13"/>
      <c r="BL1877" s="14"/>
      <c r="BM1877" s="7">
        <f>SUMIF(BN$315:BN$345,$D1877,BP$315:BP$345)</f>
        <v>0</v>
      </c>
      <c r="BN1877" s="12"/>
      <c r="BO1877" s="13"/>
      <c r="BP1877" s="14"/>
      <c r="BQ1877" s="7">
        <f>SUMIF(BR$315:BR$345,$D1877,BT$315:BT$345)</f>
        <v>0</v>
      </c>
      <c r="BR1877" s="12"/>
      <c r="BS1877" s="13"/>
      <c r="BT1877" s="14"/>
      <c r="BU1877" s="7">
        <f>SUMIF(BV$315:BV$345,$D1877,BX$315:BX$345)</f>
        <v>0</v>
      </c>
      <c r="BV1877" s="12"/>
      <c r="BW1877" s="13"/>
      <c r="BX1877" s="14"/>
      <c r="BY1877" s="7">
        <f>SUMIF(BZ$315:BZ$345,$D1877,CB$315:CB$345)</f>
        <v>0</v>
      </c>
      <c r="BZ1877" s="12"/>
      <c r="CA1877" s="13"/>
      <c r="CB1877" s="14"/>
      <c r="CC1877" s="7">
        <f>SUMIF(CD$315:CD$345,$D1877,CF$315:CF$345)</f>
        <v>0</v>
      </c>
      <c r="CD1877" s="12"/>
      <c r="CE1877" s="13"/>
      <c r="CF1877" s="14"/>
      <c r="CG1877" s="7">
        <f>SUMIF(CH$315:CH$345,$D1877,CJ$315:CJ$345)</f>
        <v>0</v>
      </c>
      <c r="CH1877" s="12"/>
      <c r="CI1877" s="13"/>
      <c r="CJ1877" s="14"/>
      <c r="CK1877" s="7">
        <f>SUMIF(CL$315:CL$345,$D1877,CN$315:CN$345)</f>
        <v>0</v>
      </c>
      <c r="CL1877" s="12"/>
      <c r="CM1877" s="13"/>
      <c r="CN1877" s="14"/>
      <c r="CO1877" s="7">
        <f>SUMIF(CP$315:CP$345,$D1877,CR$315:CR$345)</f>
        <v>0</v>
      </c>
      <c r="CP1877" s="12"/>
      <c r="CQ1877" s="13"/>
      <c r="CR1877" s="14"/>
      <c r="CS1877" s="7">
        <f>SUMIF(CT$315:CT$345,$D1877,CV$315:CV$345)</f>
        <v>0</v>
      </c>
      <c r="CT1877" s="12"/>
      <c r="CU1877" s="13"/>
      <c r="CV1877" s="14"/>
      <c r="CW1877" s="7">
        <f>SUMIF(CX$315:CX$345,$D1877,CZ$315:CZ$345)</f>
        <v>0</v>
      </c>
      <c r="CX1877" s="12"/>
      <c r="CY1877" s="13"/>
      <c r="CZ1877" s="14"/>
      <c r="DA1877" s="7">
        <f>SUMIF(DB$315:DB$345,$D1877,DD$315:DD$345)</f>
        <v>0</v>
      </c>
      <c r="DB1877" s="12"/>
      <c r="DC1877" s="13"/>
      <c r="DD1877" s="14"/>
      <c r="DE1877" s="7">
        <f>SUMIF(DF$315:DF$345,$D1877,DH$315:DH$345)</f>
        <v>0</v>
      </c>
      <c r="DF1877" s="12"/>
      <c r="DG1877" s="13"/>
      <c r="DH1877" s="14"/>
      <c r="DI1877" s="7">
        <f>SUMIF(DJ$315:DJ$345,$D1877,DL$315:DL$345)</f>
        <v>0</v>
      </c>
      <c r="DJ1877" s="12"/>
      <c r="DK1877" s="13"/>
      <c r="DL1877" s="14"/>
      <c r="DM1877" s="7">
        <f>SUMIF(DN$315:DN$345,$D1877,DP$315:DP$345)</f>
        <v>0</v>
      </c>
      <c r="DN1877" s="12"/>
      <c r="DO1877" s="13"/>
      <c r="DP1877" s="14"/>
      <c r="DQ1877" s="7">
        <f>SUMIF(DR$315:DR$345,$D1877,DT$315:DT$345)</f>
        <v>0</v>
      </c>
      <c r="DR1877" s="12"/>
      <c r="DS1877" s="13"/>
      <c r="DT1877" s="14"/>
      <c r="DU1877" s="7">
        <f>SUMIF(DV$315:DV$345,$D1877,DX$315:DX$345)</f>
        <v>0</v>
      </c>
      <c r="DV1877" s="12"/>
      <c r="DW1877" s="13"/>
      <c r="DX1877" s="14"/>
      <c r="DY1877" s="7">
        <f>SUMIF(DZ$315:DZ$345,$D1877,EB$315:EB$345)</f>
        <v>0</v>
      </c>
      <c r="DZ1877" s="12"/>
      <c r="EA1877" s="13"/>
      <c r="EB1877" s="14"/>
      <c r="EC1877" s="7">
        <f>SUMIF(ED$315:ED$345,$D1877,EF$315:EF$345)</f>
        <v>0</v>
      </c>
      <c r="ED1877" s="12"/>
      <c r="EE1877" s="13"/>
      <c r="EF1877" s="14"/>
      <c r="EG1877" s="7">
        <f>SUMIF(EH$315:EH$345,$D1877,EJ$315:EJ$345)</f>
        <v>0</v>
      </c>
      <c r="EH1877" s="12"/>
      <c r="EI1877" s="13"/>
      <c r="EJ1877" s="14"/>
      <c r="EK1877" s="7">
        <f>SUMIF(EL$315:EL$345,$D1877,EN$315:EN$345)</f>
        <v>0</v>
      </c>
      <c r="EL1877" s="12"/>
      <c r="EM1877" s="13"/>
      <c r="EN1877" s="14"/>
      <c r="EO1877" s="7">
        <f>SUMIF(EP$315:EP$345,$D1877,ER$315:ER$345)</f>
        <v>0</v>
      </c>
      <c r="EP1877" s="12"/>
      <c r="EQ1877" s="13"/>
      <c r="ER1877" s="14"/>
      <c r="ES1877" s="7">
        <f>SUMIF(ET$315:ET$345,$D1877,EV$315:EV$345)</f>
        <v>0</v>
      </c>
      <c r="ET1877" s="12"/>
      <c r="EU1877" s="13"/>
      <c r="EV1877" s="14"/>
      <c r="EW1877" s="7">
        <f>SUMIF(EX$315:EX$345,$D1877,EZ$315:EZ$345)</f>
        <v>0</v>
      </c>
      <c r="EX1877" s="12"/>
      <c r="EY1877" s="13"/>
      <c r="EZ1877" s="14"/>
      <c r="FA1877" s="7">
        <f>SUMIF(FB$315:FB$345,$D1877,FD$315:FD$345)</f>
        <v>0</v>
      </c>
      <c r="FB1877" s="12"/>
      <c r="FC1877" s="13"/>
      <c r="FD1877" s="14"/>
      <c r="FE1877" s="7">
        <f>SUMIF(FF$315:FF$345,$D1877,FH$315:FH$345)</f>
        <v>0</v>
      </c>
      <c r="FF1877" s="12"/>
      <c r="FG1877" s="13"/>
      <c r="FH1877" s="14"/>
      <c r="FI1877" s="7">
        <f>SUMIF(FJ$315:FJ$345,$D1877,FL$315:FL$345)</f>
        <v>0</v>
      </c>
      <c r="FJ1877" s="12"/>
      <c r="FK1877" s="13"/>
      <c r="FL1877" s="14"/>
      <c r="FM1877" s="7">
        <f>SUMIF(FN$315:FN$345,$D1877,FP$315:FP$345)</f>
        <v>0</v>
      </c>
      <c r="FN1877" s="12"/>
      <c r="FO1877" s="13"/>
      <c r="FP1877" s="14"/>
      <c r="FQ1877" s="7">
        <f>SUMIF(FR$315:FR$345,$D1877,FT$315:FT$345)</f>
        <v>0</v>
      </c>
      <c r="FR1877" s="12"/>
      <c r="FS1877" s="13"/>
      <c r="FT1877" s="14"/>
      <c r="FU1877" s="7">
        <f>SUMIF(FV$315:FV$345,$D1877,FX$315:FX$345)</f>
        <v>0</v>
      </c>
      <c r="FV1877" s="12"/>
      <c r="FW1877" s="13"/>
      <c r="FX1877" s="14"/>
      <c r="FY1877" s="7">
        <f>SUMIF(FZ$315:FZ$345,$D1877,GB$315:GB$345)</f>
        <v>0</v>
      </c>
      <c r="FZ1877" s="12"/>
      <c r="GA1877" s="13"/>
      <c r="GB1877" s="14"/>
      <c r="GC1877" s="7">
        <f>SUMIF(GD$315:GD$345,$D1877,GF$315:GF$345)</f>
        <v>0</v>
      </c>
      <c r="GD1877" s="12"/>
      <c r="GE1877" s="13"/>
      <c r="GF1877" s="14"/>
      <c r="GG1877" s="7">
        <f>SUMIF(GH$315:GH$345,$D1877,GJ$315:GJ$345)</f>
        <v>0</v>
      </c>
      <c r="GH1877" s="12"/>
      <c r="GI1877" s="13"/>
      <c r="GJ1877" s="14"/>
      <c r="GK1877" s="7">
        <f>SUMIF(GL$315:GL$345,$D1877,GN$315:GN$345)</f>
        <v>0</v>
      </c>
      <c r="GL1877" s="12"/>
      <c r="GM1877" s="13"/>
      <c r="GN1877" s="14"/>
      <c r="GO1877" s="7">
        <f>SUMIF(GP$315:GP$345,$D1877,GR$315:GR$345)</f>
        <v>0</v>
      </c>
      <c r="GP1877" s="12"/>
      <c r="GQ1877" s="13"/>
      <c r="GR1877" s="14"/>
      <c r="GS1877" s="7">
        <f>SUMIF(GT$315:GT$345,$D1877,GV$315:GV$345)</f>
        <v>0</v>
      </c>
      <c r="GT1877" s="12"/>
      <c r="GU1877" s="13"/>
      <c r="GV1877" s="21"/>
      <c r="GW1877" s="19">
        <f t="shared" si="42"/>
        <v>0</v>
      </c>
      <c r="GX1877" s="472"/>
      <c r="GY1877" s="473"/>
    </row>
    <row r="1878" spans="1:207" ht="16.5" thickBot="1">
      <c r="A1878" s="257" t="s">
        <v>86</v>
      </c>
      <c r="B1878" s="485"/>
      <c r="C1878" s="259" t="s">
        <v>341</v>
      </c>
      <c r="D1878" s="263" t="s">
        <v>342</v>
      </c>
      <c r="E1878" s="207">
        <f>SUMIF(F$315:F$345,$D1878,H$315:H$345)</f>
        <v>0</v>
      </c>
      <c r="F1878" s="15"/>
      <c r="G1878" s="16"/>
      <c r="H1878" s="16"/>
      <c r="I1878" s="6">
        <f>SUMIF(J$346:J$376,$D1878,L$346:L$376)</f>
        <v>0</v>
      </c>
      <c r="J1878" s="15"/>
      <c r="K1878" s="16"/>
      <c r="L1878" s="16"/>
      <c r="M1878" s="8">
        <f>SUMIF(N$346:N$376,$D1878,P$346:P$376)</f>
        <v>0</v>
      </c>
      <c r="N1878" s="15"/>
      <c r="O1878" s="16"/>
      <c r="P1878" s="16"/>
      <c r="Q1878" s="6">
        <f>SUMIF(R$346:R$376,$D1878,T$346:T$376)</f>
        <v>0</v>
      </c>
      <c r="R1878" s="15"/>
      <c r="S1878" s="16"/>
      <c r="T1878" s="16"/>
      <c r="U1878" s="8">
        <f>SUMIF(V$346:V$376,$D1878,X$346:X$376)</f>
        <v>0</v>
      </c>
      <c r="V1878" s="15"/>
      <c r="W1878" s="16"/>
      <c r="X1878" s="16"/>
      <c r="Y1878" s="6">
        <f>SUMIF(Z$346:Z$376,$D1878,AB$346:AB$376)</f>
        <v>0</v>
      </c>
      <c r="Z1878" s="15"/>
      <c r="AA1878" s="16"/>
      <c r="AB1878" s="16"/>
      <c r="AC1878" s="8">
        <f>SUMIF(AD$346:AD$376,$D1878,AF$346:AF$376)</f>
        <v>0</v>
      </c>
      <c r="AD1878" s="15"/>
      <c r="AE1878" s="16"/>
      <c r="AF1878" s="16"/>
      <c r="AG1878" s="8">
        <f>SUMIF(AH$346:AH$376,$D1878,AJ$346:AJ$376)</f>
        <v>0</v>
      </c>
      <c r="AH1878" s="15"/>
      <c r="AI1878" s="16"/>
      <c r="AJ1878" s="16"/>
      <c r="AK1878" s="8">
        <f>SUMIF(AL$346:AL$376,$D1878,AN$346:AN$376)</f>
        <v>0</v>
      </c>
      <c r="AL1878" s="15"/>
      <c r="AM1878" s="16"/>
      <c r="AN1878" s="16"/>
      <c r="AO1878" s="8">
        <f>SUMIF(AP$346:AP$376,$D1878,AR$346:AR$376)</f>
        <v>0</v>
      </c>
      <c r="AP1878" s="15"/>
      <c r="AQ1878" s="16"/>
      <c r="AR1878" s="16"/>
      <c r="AS1878" s="8">
        <f>SUMIF(AT$346:AT$376,$D1878,AV$346:AV$376)</f>
        <v>0</v>
      </c>
      <c r="AT1878" s="15"/>
      <c r="AU1878" s="16"/>
      <c r="AV1878" s="16"/>
      <c r="AW1878" s="8">
        <f>SUMIF(AX$346:AX$376,$D1878,AZ$346:AZ$376)</f>
        <v>0</v>
      </c>
      <c r="AX1878" s="15"/>
      <c r="AY1878" s="16"/>
      <c r="AZ1878" s="16"/>
      <c r="BA1878" s="8">
        <f>SUMIF(BB$346:BB$376,$D1878,BD$346:BD$376)</f>
        <v>0</v>
      </c>
      <c r="BB1878" s="15"/>
      <c r="BC1878" s="16"/>
      <c r="BD1878" s="16"/>
      <c r="BE1878" s="8">
        <f>SUMIF(BF$346:BF$376,$D1878,BH$346:BH$376)</f>
        <v>0</v>
      </c>
      <c r="BF1878" s="15"/>
      <c r="BG1878" s="16"/>
      <c r="BH1878" s="16"/>
      <c r="BI1878" s="8">
        <f>SUMIF(BJ$346:BJ$376,$D1878,BL$346:BL$376)</f>
        <v>0</v>
      </c>
      <c r="BJ1878" s="15"/>
      <c r="BK1878" s="16"/>
      <c r="BL1878" s="16"/>
      <c r="BM1878" s="8">
        <f>SUMIF(BN$346:BN$376,$D1878,BP$346:BP$376)</f>
        <v>0</v>
      </c>
      <c r="BN1878" s="15"/>
      <c r="BO1878" s="16"/>
      <c r="BP1878" s="16"/>
      <c r="BQ1878" s="8">
        <f>SUMIF(BR$346:BR$376,$D1878,BT$346:BT$376)</f>
        <v>0</v>
      </c>
      <c r="BR1878" s="15"/>
      <c r="BS1878" s="16"/>
      <c r="BT1878" s="16"/>
      <c r="BU1878" s="8">
        <f>SUMIF(BV$346:BV$376,$D1878,BX$346:BX$376)</f>
        <v>0</v>
      </c>
      <c r="BV1878" s="15"/>
      <c r="BW1878" s="16"/>
      <c r="BX1878" s="16"/>
      <c r="BY1878" s="8">
        <f>SUMIF(BZ$346:BZ$376,$D1878,CB$346:CB$376)</f>
        <v>0</v>
      </c>
      <c r="BZ1878" s="15"/>
      <c r="CA1878" s="16"/>
      <c r="CB1878" s="16"/>
      <c r="CC1878" s="8">
        <f>SUMIF(CD$346:CD$376,$D1878,CF$346:CF$376)</f>
        <v>0</v>
      </c>
      <c r="CD1878" s="15"/>
      <c r="CE1878" s="16"/>
      <c r="CF1878" s="16"/>
      <c r="CG1878" s="8">
        <f>SUMIF(CH$346:CH$376,$D1878,CJ$346:CJ$376)</f>
        <v>0</v>
      </c>
      <c r="CH1878" s="15"/>
      <c r="CI1878" s="16"/>
      <c r="CJ1878" s="16"/>
      <c r="CK1878" s="8">
        <f>SUMIF(CL$346:CL$376,$D1878,CN$346:CN$376)</f>
        <v>0</v>
      </c>
      <c r="CL1878" s="15"/>
      <c r="CM1878" s="16"/>
      <c r="CN1878" s="16"/>
      <c r="CO1878" s="8">
        <f>SUMIF(CP$346:CP$376,$D1878,CR$346:CR$376)</f>
        <v>0</v>
      </c>
      <c r="CP1878" s="15"/>
      <c r="CQ1878" s="16"/>
      <c r="CR1878" s="16"/>
      <c r="CS1878" s="8">
        <f>SUMIF(CT$346:CT$376,$D1878,CV$346:CV$376)</f>
        <v>0</v>
      </c>
      <c r="CT1878" s="15"/>
      <c r="CU1878" s="16"/>
      <c r="CV1878" s="16"/>
      <c r="CW1878" s="8">
        <f>SUMIF(CX$346:CX$376,$D1878,CZ$346:CZ$376)</f>
        <v>0</v>
      </c>
      <c r="CX1878" s="15"/>
      <c r="CY1878" s="16"/>
      <c r="CZ1878" s="16"/>
      <c r="DA1878" s="8">
        <f>SUMIF(DB$346:DB$376,$D1878,DD$346:DD$376)</f>
        <v>0</v>
      </c>
      <c r="DB1878" s="15"/>
      <c r="DC1878" s="16"/>
      <c r="DD1878" s="16"/>
      <c r="DE1878" s="8">
        <f>SUMIF(DF$346:DF$376,$D1878,DH$346:DH$376)</f>
        <v>0</v>
      </c>
      <c r="DF1878" s="15"/>
      <c r="DG1878" s="16"/>
      <c r="DH1878" s="16"/>
      <c r="DI1878" s="8">
        <f>SUMIF(DJ$346:DJ$376,$D1878,DL$346:DL$376)</f>
        <v>0</v>
      </c>
      <c r="DJ1878" s="15"/>
      <c r="DK1878" s="16"/>
      <c r="DL1878" s="16"/>
      <c r="DM1878" s="8">
        <f>SUMIF(DN$346:DN$376,$D1878,DP$346:DP$376)</f>
        <v>0</v>
      </c>
      <c r="DN1878" s="15"/>
      <c r="DO1878" s="16"/>
      <c r="DP1878" s="16"/>
      <c r="DQ1878" s="8">
        <f>SUMIF(DR$346:DR$376,$D1878,DT$346:DT$376)</f>
        <v>0</v>
      </c>
      <c r="DR1878" s="15"/>
      <c r="DS1878" s="16"/>
      <c r="DT1878" s="16"/>
      <c r="DU1878" s="8">
        <f>SUMIF(DV$346:DV$376,$D1878,DX$346:DX$376)</f>
        <v>0</v>
      </c>
      <c r="DV1878" s="15"/>
      <c r="DW1878" s="16"/>
      <c r="DX1878" s="16"/>
      <c r="DY1878" s="8">
        <f>SUMIF(DZ$346:DZ$376,$D1878,EB$346:EB$376)</f>
        <v>0</v>
      </c>
      <c r="DZ1878" s="15"/>
      <c r="EA1878" s="16"/>
      <c r="EB1878" s="16"/>
      <c r="EC1878" s="8">
        <f>SUMIF(ED$346:ED$376,$D1878,EF$346:EF$376)</f>
        <v>0</v>
      </c>
      <c r="ED1878" s="15"/>
      <c r="EE1878" s="16"/>
      <c r="EF1878" s="16"/>
      <c r="EG1878" s="8">
        <f>SUMIF(EH$346:EH$376,$D1878,EJ$346:EJ$376)</f>
        <v>0</v>
      </c>
      <c r="EH1878" s="15"/>
      <c r="EI1878" s="16"/>
      <c r="EJ1878" s="16"/>
      <c r="EK1878" s="8">
        <f>SUMIF(EL$346:EL$376,$D1878,EN$346:EN$376)</f>
        <v>0</v>
      </c>
      <c r="EL1878" s="15"/>
      <c r="EM1878" s="16"/>
      <c r="EN1878" s="16"/>
      <c r="EO1878" s="8">
        <f>SUMIF(EP$346:EP$376,$D1878,ER$346:ER$376)</f>
        <v>0</v>
      </c>
      <c r="EP1878" s="15"/>
      <c r="EQ1878" s="16"/>
      <c r="ER1878" s="16"/>
      <c r="ES1878" s="8">
        <f>SUMIF(ET$346:ET$376,$D1878,EV$346:EV$376)</f>
        <v>0</v>
      </c>
      <c r="ET1878" s="15"/>
      <c r="EU1878" s="16"/>
      <c r="EV1878" s="16"/>
      <c r="EW1878" s="8">
        <f>SUMIF(EX$346:EX$376,$D1878,EZ$346:EZ$376)</f>
        <v>0</v>
      </c>
      <c r="EX1878" s="15"/>
      <c r="EY1878" s="16"/>
      <c r="EZ1878" s="16"/>
      <c r="FA1878" s="8">
        <f>SUMIF(FB$346:FB$376,$D1878,FD$346:FD$376)</f>
        <v>0</v>
      </c>
      <c r="FB1878" s="15"/>
      <c r="FC1878" s="16"/>
      <c r="FD1878" s="16"/>
      <c r="FE1878" s="8">
        <f>SUMIF(FF$346:FF$376,$D1878,FH$346:FH$376)</f>
        <v>0</v>
      </c>
      <c r="FF1878" s="15"/>
      <c r="FG1878" s="16"/>
      <c r="FH1878" s="16"/>
      <c r="FI1878" s="8">
        <f>SUMIF(FJ$346:FJ$376,$D1878,FL$346:FL$376)</f>
        <v>0</v>
      </c>
      <c r="FJ1878" s="15"/>
      <c r="FK1878" s="16"/>
      <c r="FL1878" s="16"/>
      <c r="FM1878" s="8">
        <f>SUMIF(FN$346:FN$376,$D1878,FP$346:FP$376)</f>
        <v>0</v>
      </c>
      <c r="FN1878" s="15"/>
      <c r="FO1878" s="16"/>
      <c r="FP1878" s="16"/>
      <c r="FQ1878" s="8">
        <f>SUMIF(FR$346:FR$376,$D1878,FT$346:FT$376)</f>
        <v>0</v>
      </c>
      <c r="FR1878" s="15"/>
      <c r="FS1878" s="16"/>
      <c r="FT1878" s="16"/>
      <c r="FU1878" s="8">
        <f>SUMIF(FV$346:FV$376,$D1878,FX$346:FX$376)</f>
        <v>0</v>
      </c>
      <c r="FV1878" s="15"/>
      <c r="FW1878" s="16"/>
      <c r="FX1878" s="16"/>
      <c r="FY1878" s="8">
        <f>SUMIF(FZ$346:FZ$376,$D1878,GB$346:GB$376)</f>
        <v>0</v>
      </c>
      <c r="FZ1878" s="15"/>
      <c r="GA1878" s="16"/>
      <c r="GB1878" s="16"/>
      <c r="GC1878" s="8">
        <f>SUMIF(GD$346:GD$376,$D1878,GF$346:GF$376)</f>
        <v>0</v>
      </c>
      <c r="GD1878" s="15"/>
      <c r="GE1878" s="16"/>
      <c r="GF1878" s="16"/>
      <c r="GG1878" s="8">
        <f>SUMIF(GH$346:GH$376,$D1878,GJ$346:GJ$376)</f>
        <v>0</v>
      </c>
      <c r="GH1878" s="15"/>
      <c r="GI1878" s="16"/>
      <c r="GJ1878" s="16"/>
      <c r="GK1878" s="8">
        <f>SUMIF(GL$346:GL$376,$D1878,GN$346:GN$376)</f>
        <v>0</v>
      </c>
      <c r="GL1878" s="15"/>
      <c r="GM1878" s="16"/>
      <c r="GN1878" s="16"/>
      <c r="GO1878" s="8">
        <f>SUMIF(GP$346:GP$376,$D1878,GR$346:GR$376)</f>
        <v>0</v>
      </c>
      <c r="GP1878" s="15"/>
      <c r="GQ1878" s="16"/>
      <c r="GR1878" s="16"/>
      <c r="GS1878" s="8">
        <f>SUMIF(GT$346:GT$376,$D1878,GV$346:GV$376)</f>
        <v>0</v>
      </c>
      <c r="GT1878" s="15"/>
      <c r="GU1878" s="16"/>
      <c r="GV1878" s="22"/>
      <c r="GW1878" s="19">
        <f t="shared" si="42"/>
        <v>0</v>
      </c>
      <c r="GX1878" s="472"/>
      <c r="GY1878" s="473"/>
    </row>
    <row r="1879" spans="1:207" ht="15.75" customHeight="1">
      <c r="A1879" s="163" t="s">
        <v>75</v>
      </c>
      <c r="B1879" s="483" t="s">
        <v>365</v>
      </c>
      <c r="C1879" s="260" t="s">
        <v>13</v>
      </c>
      <c r="D1879" s="261" t="s">
        <v>124</v>
      </c>
      <c r="E1879" s="6">
        <f>SUMIF(F$5:F$35,$D1879,H$5:H$35)</f>
        <v>0</v>
      </c>
      <c r="F1879" s="9"/>
      <c r="G1879" s="10"/>
      <c r="H1879" s="11"/>
      <c r="I1879" s="6">
        <f>SUMIF(J$5:J$35,$D1879,L$5:L$35)</f>
        <v>0</v>
      </c>
      <c r="J1879" s="9"/>
      <c r="K1879" s="10"/>
      <c r="L1879" s="11"/>
      <c r="M1879" s="6">
        <f>SUMIF(N$5:N$35,$D1879,P$5:P$35)</f>
        <v>0</v>
      </c>
      <c r="N1879" s="9"/>
      <c r="O1879" s="10"/>
      <c r="P1879" s="11"/>
      <c r="Q1879" s="6">
        <f>SUMIF(R$5:R$35,$D1879,T$5:T$35)</f>
        <v>0</v>
      </c>
      <c r="R1879" s="9"/>
      <c r="S1879" s="10"/>
      <c r="T1879" s="11"/>
      <c r="U1879" s="6">
        <f>SUMIF(V$5:V$35,$D1879,X$5:X$35)</f>
        <v>0</v>
      </c>
      <c r="V1879" s="9"/>
      <c r="W1879" s="10"/>
      <c r="X1879" s="11"/>
      <c r="Y1879" s="6">
        <f>SUMIF(Z$5:Z$35,$D1879,AB$5:AB$35)</f>
        <v>0</v>
      </c>
      <c r="Z1879" s="9"/>
      <c r="AA1879" s="10"/>
      <c r="AB1879" s="11"/>
      <c r="AC1879" s="6">
        <f>SUMIF(AD$5:AD$35,$D1879,AF$5:AF$35)</f>
        <v>0</v>
      </c>
      <c r="AD1879" s="9"/>
      <c r="AE1879" s="10"/>
      <c r="AF1879" s="11"/>
      <c r="AG1879" s="6">
        <f>SUMIF(AH$5:AH$35,$D1879,AJ$5:AJ$35)</f>
        <v>0</v>
      </c>
      <c r="AH1879" s="9"/>
      <c r="AI1879" s="10"/>
      <c r="AJ1879" s="11"/>
      <c r="AK1879" s="6">
        <f>SUMIF(AL$5:AL$35,$D1879,AN$5:AN$35)</f>
        <v>0</v>
      </c>
      <c r="AL1879" s="9"/>
      <c r="AM1879" s="10"/>
      <c r="AN1879" s="11"/>
      <c r="AO1879" s="6">
        <f>SUMIF(AP$5:AP$35,$D1879,AR$5:AR$35)</f>
        <v>0</v>
      </c>
      <c r="AP1879" s="9"/>
      <c r="AQ1879" s="10"/>
      <c r="AR1879" s="11"/>
      <c r="AS1879" s="6">
        <f>SUMIF(AT$5:AT$35,$D1879,AV$5:AV$35)</f>
        <v>0</v>
      </c>
      <c r="AT1879" s="9"/>
      <c r="AU1879" s="10"/>
      <c r="AV1879" s="11"/>
      <c r="AW1879" s="6">
        <f>SUMIF(AX$5:AX$35,$D1879,AZ$5:AZ$35)</f>
        <v>0</v>
      </c>
      <c r="AX1879" s="9"/>
      <c r="AY1879" s="10"/>
      <c r="AZ1879" s="11"/>
      <c r="BA1879" s="6">
        <f>SUMIF(BB$5:BB$35,$D1879,BD$5:BD$35)</f>
        <v>0</v>
      </c>
      <c r="BB1879" s="9"/>
      <c r="BC1879" s="10"/>
      <c r="BD1879" s="11"/>
      <c r="BE1879" s="6">
        <f>SUMIF(BF$5:BF$35,$D1879,BH$5:BH$35)</f>
        <v>0</v>
      </c>
      <c r="BF1879" s="9"/>
      <c r="BG1879" s="10"/>
      <c r="BH1879" s="11"/>
      <c r="BI1879" s="6">
        <f>SUMIF(BJ$5:BJ$35,$D1879,BL$5:BL$35)</f>
        <v>0</v>
      </c>
      <c r="BJ1879" s="9"/>
      <c r="BK1879" s="10"/>
      <c r="BL1879" s="11"/>
      <c r="BM1879" s="6">
        <f>SUMIF(BN$5:BN$35,$D1879,BP$5:BP$35)</f>
        <v>0</v>
      </c>
      <c r="BN1879" s="9"/>
      <c r="BO1879" s="10"/>
      <c r="BP1879" s="11"/>
      <c r="BQ1879" s="6">
        <f>SUMIF(BR$5:BR$35,$D1879,BT$5:BT$35)</f>
        <v>0</v>
      </c>
      <c r="BR1879" s="9"/>
      <c r="BS1879" s="10"/>
      <c r="BT1879" s="11"/>
      <c r="BU1879" s="6">
        <f>SUMIF(BV$5:BV$35,$D1879,BX$5:BX$35)</f>
        <v>0</v>
      </c>
      <c r="BV1879" s="9"/>
      <c r="BW1879" s="10"/>
      <c r="BX1879" s="11"/>
      <c r="BY1879" s="6">
        <f>SUMIF(BZ$5:BZ$35,$D1879,CB$5:CB$35)</f>
        <v>0</v>
      </c>
      <c r="BZ1879" s="9"/>
      <c r="CA1879" s="10"/>
      <c r="CB1879" s="11"/>
      <c r="CC1879" s="6">
        <f>SUMIF(CD$5:CD$35,$D1879,CF$5:CF$35)</f>
        <v>0</v>
      </c>
      <c r="CD1879" s="9"/>
      <c r="CE1879" s="10"/>
      <c r="CF1879" s="11"/>
      <c r="CG1879" s="6">
        <f>SUMIF(CH$5:CH$35,$D1879,CJ$5:CJ$35)</f>
        <v>0</v>
      </c>
      <c r="CH1879" s="9"/>
      <c r="CI1879" s="10"/>
      <c r="CJ1879" s="11"/>
      <c r="CK1879" s="6">
        <f>SUMIF(CL$5:CL$35,$D1879,CN$5:CN$35)</f>
        <v>0</v>
      </c>
      <c r="CL1879" s="9"/>
      <c r="CM1879" s="10"/>
      <c r="CN1879" s="11"/>
      <c r="CO1879" s="6">
        <f>SUMIF(CP$5:CP$35,$D1879,CR$5:CR$35)</f>
        <v>7.3</v>
      </c>
      <c r="CP1879" s="9"/>
      <c r="CQ1879" s="10"/>
      <c r="CR1879" s="11"/>
      <c r="CS1879" s="6">
        <f>SUMIF(CT$5:CT$35,$D1879,CV$5:CV$35)</f>
        <v>0</v>
      </c>
      <c r="CT1879" s="9"/>
      <c r="CU1879" s="10"/>
      <c r="CV1879" s="11"/>
      <c r="CW1879" s="6">
        <f>SUMIF(CX$5:CX$35,$D1879,CZ$5:CZ$35)</f>
        <v>0</v>
      </c>
      <c r="CX1879" s="9"/>
      <c r="CY1879" s="10"/>
      <c r="CZ1879" s="11"/>
      <c r="DA1879" s="6">
        <f>SUMIF(DB$5:DB$35,$D1879,DD$5:DD$35)</f>
        <v>0</v>
      </c>
      <c r="DB1879" s="9"/>
      <c r="DC1879" s="10"/>
      <c r="DD1879" s="11"/>
      <c r="DE1879" s="6">
        <f>SUMIF(DF$5:DF$35,$D1879,DH$5:DH$35)</f>
        <v>0</v>
      </c>
      <c r="DF1879" s="9"/>
      <c r="DG1879" s="10"/>
      <c r="DH1879" s="11"/>
      <c r="DI1879" s="6">
        <f>SUMIF(DJ$5:DJ$35,$D1879,DL$5:DL$35)</f>
        <v>0</v>
      </c>
      <c r="DJ1879" s="9"/>
      <c r="DK1879" s="10"/>
      <c r="DL1879" s="11"/>
      <c r="DM1879" s="6">
        <f>SUMIF(DN$5:DN$35,$D1879,DP$5:DP$35)</f>
        <v>0</v>
      </c>
      <c r="DN1879" s="9"/>
      <c r="DO1879" s="10"/>
      <c r="DP1879" s="11"/>
      <c r="DQ1879" s="6">
        <f>SUMIF(DR$5:DR$35,$D1879,DT$5:DT$35)</f>
        <v>0</v>
      </c>
      <c r="DR1879" s="9"/>
      <c r="DS1879" s="10"/>
      <c r="DT1879" s="11"/>
      <c r="DU1879" s="6">
        <f>SUMIF(DV$5:DV$35,$D1879,DX$5:DX$35)</f>
        <v>0</v>
      </c>
      <c r="DV1879" s="9"/>
      <c r="DW1879" s="10"/>
      <c r="DX1879" s="11"/>
      <c r="DY1879" s="6">
        <f>SUMIF(DZ$5:DZ$35,$D1879,EB$5:EB$35)</f>
        <v>0</v>
      </c>
      <c r="DZ1879" s="9"/>
      <c r="EA1879" s="10"/>
      <c r="EB1879" s="11"/>
      <c r="EC1879" s="6">
        <f>SUMIF(ED$5:ED$35,$D1879,EF$5:EF$35)</f>
        <v>0</v>
      </c>
      <c r="ED1879" s="9"/>
      <c r="EE1879" s="10"/>
      <c r="EF1879" s="11"/>
      <c r="EG1879" s="6">
        <f>SUMIF(EH$5:EH$35,$D1879,EJ$5:EJ$35)</f>
        <v>0</v>
      </c>
      <c r="EH1879" s="9"/>
      <c r="EI1879" s="10"/>
      <c r="EJ1879" s="11"/>
      <c r="EK1879" s="6">
        <f>SUMIF(EL$5:EL$35,$D1879,EN$5:EN$35)</f>
        <v>0</v>
      </c>
      <c r="EL1879" s="9"/>
      <c r="EM1879" s="10"/>
      <c r="EN1879" s="11"/>
      <c r="EO1879" s="6">
        <f>SUMIF(EP$5:EP$35,$D1879,ER$5:ER$35)</f>
        <v>0</v>
      </c>
      <c r="EP1879" s="9"/>
      <c r="EQ1879" s="10"/>
      <c r="ER1879" s="11"/>
      <c r="ES1879" s="6">
        <f>SUMIF(ET$5:ET$35,$D1879,EV$5:EV$35)</f>
        <v>0</v>
      </c>
      <c r="ET1879" s="9"/>
      <c r="EU1879" s="10"/>
      <c r="EV1879" s="11"/>
      <c r="EW1879" s="6">
        <f>SUMIF(EX$5:EX$35,$D1879,EZ$5:EZ$35)</f>
        <v>0</v>
      </c>
      <c r="EX1879" s="9"/>
      <c r="EY1879" s="10"/>
      <c r="EZ1879" s="11"/>
      <c r="FA1879" s="6">
        <f>SUMIF(FB$5:FB$35,$D1879,FD$5:FD$35)</f>
        <v>0</v>
      </c>
      <c r="FB1879" s="9"/>
      <c r="FC1879" s="10"/>
      <c r="FD1879" s="11"/>
      <c r="FE1879" s="6">
        <f>SUMIF(FF$5:FF$35,$D1879,FH$5:FH$35)</f>
        <v>0</v>
      </c>
      <c r="FF1879" s="9"/>
      <c r="FG1879" s="10"/>
      <c r="FH1879" s="11"/>
      <c r="FI1879" s="6">
        <f>SUMIF(FJ$5:FJ$35,$D1879,FL$5:FL$35)</f>
        <v>0</v>
      </c>
      <c r="FJ1879" s="9"/>
      <c r="FK1879" s="10"/>
      <c r="FL1879" s="11"/>
      <c r="FM1879" s="6">
        <f>SUMIF(FN$5:FN$35,$D1879,FP$5:FP$35)</f>
        <v>0</v>
      </c>
      <c r="FN1879" s="9"/>
      <c r="FO1879" s="10"/>
      <c r="FP1879" s="11"/>
      <c r="FQ1879" s="6">
        <f>SUMIF(FR$5:FR$35,$D1879,FT$5:FT$35)</f>
        <v>0</v>
      </c>
      <c r="FR1879" s="9"/>
      <c r="FS1879" s="10"/>
      <c r="FT1879" s="11"/>
      <c r="FU1879" s="6">
        <f>SUMIF(FV$5:FV$35,$D1879,FX$5:FX$35)</f>
        <v>0</v>
      </c>
      <c r="FV1879" s="9"/>
      <c r="FW1879" s="10"/>
      <c r="FX1879" s="11"/>
      <c r="FY1879" s="6">
        <f>SUMIF(FZ$5:FZ$35,$D1879,GB$5:GB$35)</f>
        <v>0</v>
      </c>
      <c r="FZ1879" s="9"/>
      <c r="GA1879" s="10"/>
      <c r="GB1879" s="11"/>
      <c r="GC1879" s="6">
        <f>SUMIF(GD$5:GD$35,$D1879,GF$5:GF$35)</f>
        <v>0</v>
      </c>
      <c r="GD1879" s="9"/>
      <c r="GE1879" s="10"/>
      <c r="GF1879" s="11"/>
      <c r="GG1879" s="6">
        <f>SUMIF(GH$5:GH$35,$D1879,GJ$5:GJ$35)</f>
        <v>0</v>
      </c>
      <c r="GH1879" s="9"/>
      <c r="GI1879" s="10"/>
      <c r="GJ1879" s="11"/>
      <c r="GK1879" s="6">
        <f>SUMIF(GL$5:GL$35,$D1879,GN$5:GN$35)</f>
        <v>0</v>
      </c>
      <c r="GL1879" s="9"/>
      <c r="GM1879" s="10"/>
      <c r="GN1879" s="11"/>
      <c r="GO1879" s="6">
        <f>SUMIF(GP$5:GP$35,$D1879,GR$5:GR$35)</f>
        <v>0</v>
      </c>
      <c r="GP1879" s="9"/>
      <c r="GQ1879" s="10"/>
      <c r="GR1879" s="11"/>
      <c r="GS1879" s="6">
        <f>SUMIF(GT$5:GT$35,$D1879,GV$5:GV$35)</f>
        <v>0</v>
      </c>
      <c r="GT1879" s="9"/>
      <c r="GU1879" s="10"/>
      <c r="GV1879" s="20"/>
      <c r="GW1879" s="19">
        <f t="shared" si="42"/>
        <v>7.3</v>
      </c>
      <c r="GX1879" s="472">
        <f>SUM(GW1879:GW1890)</f>
        <v>7.3</v>
      </c>
      <c r="GY1879" s="473" t="str">
        <f>D1879</f>
        <v>TS13998</v>
      </c>
    </row>
    <row r="1880" spans="1:207" ht="15.75" customHeight="1">
      <c r="A1880" s="47" t="s">
        <v>76</v>
      </c>
      <c r="B1880" s="484"/>
      <c r="C1880" s="258" t="s">
        <v>13</v>
      </c>
      <c r="D1880" s="262" t="s">
        <v>124</v>
      </c>
      <c r="E1880" s="6">
        <f>SUMIF(F$36:F$66,$D1880,H$36:H$66)</f>
        <v>0</v>
      </c>
      <c r="F1880" s="9"/>
      <c r="G1880" s="10"/>
      <c r="H1880" s="11"/>
      <c r="I1880" s="6">
        <f>SUMIF(J$36:J$66,$D1880,L$36:L$66)</f>
        <v>0</v>
      </c>
      <c r="J1880" s="9"/>
      <c r="K1880" s="10"/>
      <c r="L1880" s="11"/>
      <c r="M1880" s="6">
        <f>SUMIF(N$36:N$66,$D1880,P$36:P$66)</f>
        <v>0</v>
      </c>
      <c r="N1880" s="9"/>
      <c r="O1880" s="10"/>
      <c r="P1880" s="11"/>
      <c r="Q1880" s="6">
        <f>SUMIF(R$36:R$66,$D1880,T$36:T$66)</f>
        <v>0</v>
      </c>
      <c r="R1880" s="9"/>
      <c r="S1880" s="10"/>
      <c r="T1880" s="11"/>
      <c r="U1880" s="6">
        <f>SUMIF(V$36:V$66,$D1880,X$36:X$66)</f>
        <v>0</v>
      </c>
      <c r="V1880" s="9"/>
      <c r="W1880" s="10"/>
      <c r="X1880" s="11"/>
      <c r="Y1880" s="6">
        <f>SUMIF(Z$36:Z$66,$D1880,AB$36:AB$66)</f>
        <v>0</v>
      </c>
      <c r="Z1880" s="9"/>
      <c r="AA1880" s="10"/>
      <c r="AB1880" s="11"/>
      <c r="AC1880" s="6">
        <f>SUMIF(AD$36:AD$66,$D1880,AF$36:AF$66)</f>
        <v>0</v>
      </c>
      <c r="AD1880" s="9"/>
      <c r="AE1880" s="10"/>
      <c r="AF1880" s="11"/>
      <c r="AG1880" s="6">
        <f>SUMIF(AH$36:AH$66,$D1880,AJ$36:AJ$66)</f>
        <v>0</v>
      </c>
      <c r="AH1880" s="9"/>
      <c r="AI1880" s="10"/>
      <c r="AJ1880" s="11"/>
      <c r="AK1880" s="6">
        <f>SUMIF(AL$36:AL$66,$D1880,AN$36:AN$66)</f>
        <v>0</v>
      </c>
      <c r="AL1880" s="9"/>
      <c r="AM1880" s="10"/>
      <c r="AN1880" s="11"/>
      <c r="AO1880" s="6">
        <f>SUMIF(AP$36:AP$66,$D1880,AR$36:AR$66)</f>
        <v>0</v>
      </c>
      <c r="AP1880" s="9"/>
      <c r="AQ1880" s="10"/>
      <c r="AR1880" s="11"/>
      <c r="AS1880" s="6">
        <f>SUMIF(AT$36:AT$66,$D1880,AV$36:AV$66)</f>
        <v>0</v>
      </c>
      <c r="AT1880" s="9"/>
      <c r="AU1880" s="10"/>
      <c r="AV1880" s="11"/>
      <c r="AW1880" s="6">
        <f>SUMIF(AX$36:AX$66,$D1880,AZ$36:AZ$66)</f>
        <v>0</v>
      </c>
      <c r="AX1880" s="9"/>
      <c r="AY1880" s="10"/>
      <c r="AZ1880" s="11"/>
      <c r="BA1880" s="6">
        <f>SUMIF(BB$36:BB$66,$D1880,BD$36:BD$66)</f>
        <v>0</v>
      </c>
      <c r="BB1880" s="9"/>
      <c r="BC1880" s="10"/>
      <c r="BD1880" s="11"/>
      <c r="BE1880" s="6">
        <f>SUMIF(BF$36:BF$66,$D1880,BH$36:BH$66)</f>
        <v>0</v>
      </c>
      <c r="BF1880" s="9"/>
      <c r="BG1880" s="10"/>
      <c r="BH1880" s="11"/>
      <c r="BI1880" s="6">
        <f>SUMIF(BJ$36:BJ$66,$D1880,BL$36:BL$66)</f>
        <v>0</v>
      </c>
      <c r="BJ1880" s="9"/>
      <c r="BK1880" s="10"/>
      <c r="BL1880" s="11"/>
      <c r="BM1880" s="6">
        <f>SUMIF(BN$36:BN$66,$D1880,BP$36:BP$66)</f>
        <v>0</v>
      </c>
      <c r="BN1880" s="9"/>
      <c r="BO1880" s="10"/>
      <c r="BP1880" s="11"/>
      <c r="BQ1880" s="6">
        <f>SUMIF(BR$36:BR$66,$D1880,BT$36:BT$66)</f>
        <v>0</v>
      </c>
      <c r="BR1880" s="9"/>
      <c r="BS1880" s="10"/>
      <c r="BT1880" s="11"/>
      <c r="BU1880" s="6">
        <f>SUMIF(BV$36:BV$66,$D1880,BX$36:BX$66)</f>
        <v>0</v>
      </c>
      <c r="BV1880" s="9"/>
      <c r="BW1880" s="10"/>
      <c r="BX1880" s="11"/>
      <c r="BY1880" s="6">
        <f>SUMIF(BZ$36:BZ$66,$D1880,CB$36:CB$66)</f>
        <v>0</v>
      </c>
      <c r="BZ1880" s="9"/>
      <c r="CA1880" s="10"/>
      <c r="CB1880" s="11"/>
      <c r="CC1880" s="6">
        <f>SUMIF(CD$36:CD$66,$D1880,CF$36:CF$66)</f>
        <v>0</v>
      </c>
      <c r="CD1880" s="9"/>
      <c r="CE1880" s="10"/>
      <c r="CF1880" s="11"/>
      <c r="CG1880" s="6">
        <f>SUMIF(CH$36:CH$66,$D1880,CJ$36:CJ$66)</f>
        <v>0</v>
      </c>
      <c r="CH1880" s="9"/>
      <c r="CI1880" s="10"/>
      <c r="CJ1880" s="11"/>
      <c r="CK1880" s="6">
        <f>SUMIF(CL$36:CL$66,$D1880,CN$36:CN$66)</f>
        <v>0</v>
      </c>
      <c r="CL1880" s="9"/>
      <c r="CM1880" s="10"/>
      <c r="CN1880" s="11"/>
      <c r="CO1880" s="6">
        <f>SUMIF(CP$36:CP$66,$D1880,CR$36:CR$66)</f>
        <v>0</v>
      </c>
      <c r="CP1880" s="9"/>
      <c r="CQ1880" s="10"/>
      <c r="CR1880" s="11"/>
      <c r="CS1880" s="6">
        <f>SUMIF(CT$36:CT$66,$D1880,CV$36:CV$66)</f>
        <v>0</v>
      </c>
      <c r="CT1880" s="9"/>
      <c r="CU1880" s="10"/>
      <c r="CV1880" s="11"/>
      <c r="CW1880" s="6">
        <f>SUMIF(CX$36:CX$66,$D1880,CZ$36:CZ$66)</f>
        <v>0</v>
      </c>
      <c r="CX1880" s="9"/>
      <c r="CY1880" s="10"/>
      <c r="CZ1880" s="11"/>
      <c r="DA1880" s="6">
        <f>SUMIF(DB$36:DB$66,$D1880,DD$36:DD$66)</f>
        <v>0</v>
      </c>
      <c r="DB1880" s="9"/>
      <c r="DC1880" s="10"/>
      <c r="DD1880" s="11"/>
      <c r="DE1880" s="6">
        <f>SUMIF(DF$36:DF$66,$D1880,DH$36:DH$66)</f>
        <v>0</v>
      </c>
      <c r="DF1880" s="9"/>
      <c r="DG1880" s="10"/>
      <c r="DH1880" s="11"/>
      <c r="DI1880" s="6">
        <f>SUMIF(DJ$36:DJ$66,$D1880,DL$36:DL$66)</f>
        <v>0</v>
      </c>
      <c r="DJ1880" s="9"/>
      <c r="DK1880" s="10"/>
      <c r="DL1880" s="11"/>
      <c r="DM1880" s="6">
        <f>SUMIF(DN$36:DN$66,$D1880,DP$36:DP$66)</f>
        <v>0</v>
      </c>
      <c r="DN1880" s="9"/>
      <c r="DO1880" s="10"/>
      <c r="DP1880" s="11"/>
      <c r="DQ1880" s="6">
        <f>SUMIF(DR$36:DR$66,$D1880,DT$36:DT$66)</f>
        <v>0</v>
      </c>
      <c r="DR1880" s="9"/>
      <c r="DS1880" s="10"/>
      <c r="DT1880" s="11"/>
      <c r="DU1880" s="6">
        <f>SUMIF(DV$36:DV$66,$D1880,DX$36:DX$66)</f>
        <v>0</v>
      </c>
      <c r="DV1880" s="9"/>
      <c r="DW1880" s="10"/>
      <c r="DX1880" s="11"/>
      <c r="DY1880" s="6">
        <f>SUMIF(DZ$36:DZ$66,$D1880,EB$36:EB$66)</f>
        <v>0</v>
      </c>
      <c r="DZ1880" s="9"/>
      <c r="EA1880" s="10"/>
      <c r="EB1880" s="11"/>
      <c r="EC1880" s="6">
        <f>SUMIF(ED$36:ED$66,$D1880,EF$36:EF$66)</f>
        <v>0</v>
      </c>
      <c r="ED1880" s="9"/>
      <c r="EE1880" s="10"/>
      <c r="EF1880" s="11"/>
      <c r="EG1880" s="6">
        <f>SUMIF(EH$36:EH$66,$D1880,EJ$36:EJ$66)</f>
        <v>0</v>
      </c>
      <c r="EH1880" s="9"/>
      <c r="EI1880" s="10"/>
      <c r="EJ1880" s="11"/>
      <c r="EK1880" s="6">
        <f>SUMIF(EL$36:EL$66,$D1880,EN$36:EN$66)</f>
        <v>0</v>
      </c>
      <c r="EL1880" s="9"/>
      <c r="EM1880" s="10"/>
      <c r="EN1880" s="11"/>
      <c r="EO1880" s="6">
        <f>SUMIF(EP$36:EP$66,$D1880,ER$36:ER$66)</f>
        <v>0</v>
      </c>
      <c r="EP1880" s="9"/>
      <c r="EQ1880" s="10"/>
      <c r="ER1880" s="11"/>
      <c r="ES1880" s="6">
        <f>SUMIF(ET$36:ET$66,$D1880,EV$36:EV$66)</f>
        <v>0</v>
      </c>
      <c r="ET1880" s="9"/>
      <c r="EU1880" s="10"/>
      <c r="EV1880" s="11"/>
      <c r="EW1880" s="6">
        <f>SUMIF(EX$36:EX$66,$D1880,EZ$36:EZ$66)</f>
        <v>0</v>
      </c>
      <c r="EX1880" s="9"/>
      <c r="EY1880" s="10"/>
      <c r="EZ1880" s="11"/>
      <c r="FA1880" s="6">
        <f>SUMIF(FB$36:FB$66,$D1880,FD$36:FD$66)</f>
        <v>0</v>
      </c>
      <c r="FB1880" s="9"/>
      <c r="FC1880" s="10"/>
      <c r="FD1880" s="11"/>
      <c r="FE1880" s="6">
        <f>SUMIF(FF$36:FF$66,$D1880,FH$36:FH$66)</f>
        <v>0</v>
      </c>
      <c r="FF1880" s="9"/>
      <c r="FG1880" s="10"/>
      <c r="FH1880" s="11"/>
      <c r="FI1880" s="6">
        <f>SUMIF(FJ$36:FJ$66,$D1880,FL$36:FL$66)</f>
        <v>0</v>
      </c>
      <c r="FJ1880" s="9"/>
      <c r="FK1880" s="10"/>
      <c r="FL1880" s="11"/>
      <c r="FM1880" s="6">
        <f>SUMIF(FN$36:FN$66,$D1880,FP$36:FP$66)</f>
        <v>0</v>
      </c>
      <c r="FN1880" s="9"/>
      <c r="FO1880" s="10"/>
      <c r="FP1880" s="11"/>
      <c r="FQ1880" s="6">
        <f>SUMIF(FR$36:FR$66,$D1880,FT$36:FT$66)</f>
        <v>0</v>
      </c>
      <c r="FR1880" s="9"/>
      <c r="FS1880" s="10"/>
      <c r="FT1880" s="11"/>
      <c r="FU1880" s="6">
        <f>SUMIF(FV$36:FV$66,$D1880,FX$36:FX$66)</f>
        <v>0</v>
      </c>
      <c r="FV1880" s="9"/>
      <c r="FW1880" s="10"/>
      <c r="FX1880" s="11"/>
      <c r="FY1880" s="6">
        <f>SUMIF(FZ$36:FZ$66,$D1880,GB$36:GB$66)</f>
        <v>0</v>
      </c>
      <c r="FZ1880" s="9"/>
      <c r="GA1880" s="10"/>
      <c r="GB1880" s="11"/>
      <c r="GC1880" s="6">
        <f>SUMIF(GD$36:GD$66,$D1880,GF$36:GF$66)</f>
        <v>0</v>
      </c>
      <c r="GD1880" s="9"/>
      <c r="GE1880" s="10"/>
      <c r="GF1880" s="11"/>
      <c r="GG1880" s="6">
        <f>SUMIF(GH$36:GH$66,$D1880,GJ$36:GJ$66)</f>
        <v>0</v>
      </c>
      <c r="GH1880" s="9"/>
      <c r="GI1880" s="10"/>
      <c r="GJ1880" s="11"/>
      <c r="GK1880" s="6">
        <f>SUMIF(GL$36:GL$66,$D1880,GN$36:GN$66)</f>
        <v>0</v>
      </c>
      <c r="GL1880" s="9"/>
      <c r="GM1880" s="10"/>
      <c r="GN1880" s="11"/>
      <c r="GO1880" s="6">
        <f>SUMIF(GP$36:GP$66,$D1880,GR$36:GR$66)</f>
        <v>0</v>
      </c>
      <c r="GP1880" s="9"/>
      <c r="GQ1880" s="10"/>
      <c r="GR1880" s="11"/>
      <c r="GS1880" s="6">
        <f>SUMIF(GT$36:GT$66,$D1880,GV$36:GV$66)</f>
        <v>0</v>
      </c>
      <c r="GT1880" s="9"/>
      <c r="GU1880" s="10"/>
      <c r="GV1880" s="20"/>
      <c r="GW1880" s="19">
        <f t="shared" si="42"/>
        <v>0</v>
      </c>
      <c r="GX1880" s="472"/>
      <c r="GY1880" s="473"/>
    </row>
    <row r="1881" spans="1:207" ht="15.75" customHeight="1">
      <c r="A1881" s="47" t="s">
        <v>77</v>
      </c>
      <c r="B1881" s="484"/>
      <c r="C1881" s="258" t="s">
        <v>13</v>
      </c>
      <c r="D1881" s="262" t="s">
        <v>124</v>
      </c>
      <c r="E1881" s="6">
        <f>SUMIF(F$67:F$97,$D1881,H$67:H$97)</f>
        <v>0</v>
      </c>
      <c r="F1881" s="9"/>
      <c r="G1881" s="10"/>
      <c r="H1881" s="11"/>
      <c r="I1881" s="6">
        <f>SUMIF(J$67:J$97,$D1881,L$67:L$97)</f>
        <v>0</v>
      </c>
      <c r="J1881" s="9"/>
      <c r="K1881" s="10"/>
      <c r="L1881" s="11"/>
      <c r="M1881" s="6">
        <f>SUMIF(N$67:N$97,$D1881,P$67:P$97)</f>
        <v>0</v>
      </c>
      <c r="N1881" s="9"/>
      <c r="O1881" s="10"/>
      <c r="P1881" s="11"/>
      <c r="Q1881" s="6">
        <f>SUMIF(R$67:R$97,$D1881,T$67:T$97)</f>
        <v>0</v>
      </c>
      <c r="R1881" s="9"/>
      <c r="S1881" s="10"/>
      <c r="T1881" s="11"/>
      <c r="U1881" s="6">
        <f>SUMIF(V$67:V$97,$D1881,X$67:X$97)</f>
        <v>0</v>
      </c>
      <c r="V1881" s="9"/>
      <c r="W1881" s="10"/>
      <c r="X1881" s="11"/>
      <c r="Y1881" s="6">
        <f>SUMIF(Z$67:Z$97,$D1881,AB$67:AB$97)</f>
        <v>0</v>
      </c>
      <c r="Z1881" s="9"/>
      <c r="AA1881" s="10"/>
      <c r="AB1881" s="11"/>
      <c r="AC1881" s="6">
        <f>SUMIF(AD$67:AD$97,$D1881,AF$67:AF$97)</f>
        <v>0</v>
      </c>
      <c r="AD1881" s="9"/>
      <c r="AE1881" s="10"/>
      <c r="AF1881" s="11"/>
      <c r="AG1881" s="6">
        <f>SUMIF(AH$67:AH$97,$D1881,AJ$67:AJ$97)</f>
        <v>0</v>
      </c>
      <c r="AH1881" s="9"/>
      <c r="AI1881" s="10"/>
      <c r="AJ1881" s="11"/>
      <c r="AK1881" s="6">
        <f>SUMIF(AL$67:AL$97,$D1881,AN$67:AN$97)</f>
        <v>0</v>
      </c>
      <c r="AL1881" s="9"/>
      <c r="AM1881" s="10"/>
      <c r="AN1881" s="11"/>
      <c r="AO1881" s="6">
        <f>SUMIF(AP$67:AP$97,$D1881,AR$67:AR$97)</f>
        <v>0</v>
      </c>
      <c r="AP1881" s="9"/>
      <c r="AQ1881" s="10"/>
      <c r="AR1881" s="11"/>
      <c r="AS1881" s="6">
        <f>SUMIF(AT$67:AT$97,$D1881,AV$67:AV$97)</f>
        <v>0</v>
      </c>
      <c r="AT1881" s="9"/>
      <c r="AU1881" s="10"/>
      <c r="AV1881" s="11"/>
      <c r="AW1881" s="6">
        <f>SUMIF(AX$67:AX$97,$D1881,AZ$67:AZ$97)</f>
        <v>0</v>
      </c>
      <c r="AX1881" s="9"/>
      <c r="AY1881" s="10"/>
      <c r="AZ1881" s="11"/>
      <c r="BA1881" s="6">
        <f>SUMIF(BB$67:BB$97,$D1881,BD$67:BD$97)</f>
        <v>0</v>
      </c>
      <c r="BB1881" s="9"/>
      <c r="BC1881" s="10"/>
      <c r="BD1881" s="11"/>
      <c r="BE1881" s="6">
        <f>SUMIF(BF$67:BF$97,$D1881,BH$67:BH$97)</f>
        <v>0</v>
      </c>
      <c r="BF1881" s="9"/>
      <c r="BG1881" s="10"/>
      <c r="BH1881" s="11"/>
      <c r="BI1881" s="6">
        <f>SUMIF(BJ$67:BJ$97,$D1881,BL$67:BL$97)</f>
        <v>0</v>
      </c>
      <c r="BJ1881" s="9"/>
      <c r="BK1881" s="10"/>
      <c r="BL1881" s="11"/>
      <c r="BM1881" s="6">
        <f>SUMIF(BN$67:BN$97,$D1881,BP$67:BP$97)</f>
        <v>0</v>
      </c>
      <c r="BN1881" s="9"/>
      <c r="BO1881" s="10"/>
      <c r="BP1881" s="11"/>
      <c r="BQ1881" s="6">
        <f>SUMIF(BR$67:BR$97,$D1881,BT$67:BT$97)</f>
        <v>0</v>
      </c>
      <c r="BR1881" s="9"/>
      <c r="BS1881" s="10"/>
      <c r="BT1881" s="11"/>
      <c r="BU1881" s="6">
        <f>SUMIF(BV$67:BV$97,$D1881,BX$67:BX$97)</f>
        <v>0</v>
      </c>
      <c r="BV1881" s="9"/>
      <c r="BW1881" s="10"/>
      <c r="BX1881" s="11"/>
      <c r="BY1881" s="6">
        <f>SUMIF(BZ$67:BZ$97,$D1881,CB$67:CB$97)</f>
        <v>0</v>
      </c>
      <c r="BZ1881" s="9"/>
      <c r="CA1881" s="10"/>
      <c r="CB1881" s="11"/>
      <c r="CC1881" s="6">
        <f>SUMIF(CD$67:CD$97,$D1881,CF$67:CF$97)</f>
        <v>0</v>
      </c>
      <c r="CD1881" s="9"/>
      <c r="CE1881" s="10"/>
      <c r="CF1881" s="11"/>
      <c r="CG1881" s="6">
        <f>SUMIF(CH$67:CH$97,$D1881,CJ$67:CJ$97)</f>
        <v>0</v>
      </c>
      <c r="CH1881" s="9"/>
      <c r="CI1881" s="10"/>
      <c r="CJ1881" s="11"/>
      <c r="CK1881" s="6">
        <f>SUMIF(CL$67:CL$97,$D1881,CN$67:CN$97)</f>
        <v>0</v>
      </c>
      <c r="CL1881" s="9"/>
      <c r="CM1881" s="10"/>
      <c r="CN1881" s="11"/>
      <c r="CO1881" s="6">
        <f>SUMIF(CP$67:CP$97,$D1881,CR$67:CR$97)</f>
        <v>0</v>
      </c>
      <c r="CP1881" s="9"/>
      <c r="CQ1881" s="10"/>
      <c r="CR1881" s="11"/>
      <c r="CS1881" s="6">
        <f>SUMIF(CT$67:CT$97,$D1881,CV$67:CV$97)</f>
        <v>0</v>
      </c>
      <c r="CT1881" s="9"/>
      <c r="CU1881" s="10"/>
      <c r="CV1881" s="11"/>
      <c r="CW1881" s="6">
        <f>SUMIF(CX$67:CX$97,$D1881,CZ$67:CZ$97)</f>
        <v>0</v>
      </c>
      <c r="CX1881" s="9"/>
      <c r="CY1881" s="10"/>
      <c r="CZ1881" s="11"/>
      <c r="DA1881" s="6">
        <f>SUMIF(DB$67:DB$97,$D1881,DD$67:DD$97)</f>
        <v>0</v>
      </c>
      <c r="DB1881" s="9"/>
      <c r="DC1881" s="10"/>
      <c r="DD1881" s="11"/>
      <c r="DE1881" s="6">
        <f>SUMIF(DF$67:DF$97,$D1881,DH$67:DH$97)</f>
        <v>0</v>
      </c>
      <c r="DF1881" s="9"/>
      <c r="DG1881" s="10"/>
      <c r="DH1881" s="11"/>
      <c r="DI1881" s="6">
        <f>SUMIF(DJ$67:DJ$97,$D1881,DL$67:DL$97)</f>
        <v>0</v>
      </c>
      <c r="DJ1881" s="9"/>
      <c r="DK1881" s="10"/>
      <c r="DL1881" s="11"/>
      <c r="DM1881" s="6">
        <f>SUMIF(DN$67:DN$97,$D1881,DP$67:DP$97)</f>
        <v>0</v>
      </c>
      <c r="DN1881" s="9"/>
      <c r="DO1881" s="10"/>
      <c r="DP1881" s="11"/>
      <c r="DQ1881" s="6">
        <f>SUMIF(DR$67:DR$97,$D1881,DT$67:DT$97)</f>
        <v>0</v>
      </c>
      <c r="DR1881" s="9"/>
      <c r="DS1881" s="10"/>
      <c r="DT1881" s="11"/>
      <c r="DU1881" s="6">
        <f>SUMIF(DV$67:DV$97,$D1881,DX$67:DX$97)</f>
        <v>0</v>
      </c>
      <c r="DV1881" s="9"/>
      <c r="DW1881" s="10"/>
      <c r="DX1881" s="11"/>
      <c r="DY1881" s="6">
        <f>SUMIF(DZ$67:DZ$97,$D1881,EB$67:EB$97)</f>
        <v>0</v>
      </c>
      <c r="DZ1881" s="9"/>
      <c r="EA1881" s="10"/>
      <c r="EB1881" s="11"/>
      <c r="EC1881" s="6">
        <f>SUMIF(ED$67:ED$97,$D1881,EF$67:EF$97)</f>
        <v>0</v>
      </c>
      <c r="ED1881" s="9"/>
      <c r="EE1881" s="10"/>
      <c r="EF1881" s="11"/>
      <c r="EG1881" s="6">
        <f>SUMIF(EH$67:EH$97,$D1881,EJ$67:EJ$97)</f>
        <v>0</v>
      </c>
      <c r="EH1881" s="9"/>
      <c r="EI1881" s="10"/>
      <c r="EJ1881" s="11"/>
      <c r="EK1881" s="6">
        <f>SUMIF(EL$67:EL$97,$D1881,EN$67:EN$97)</f>
        <v>0</v>
      </c>
      <c r="EL1881" s="9"/>
      <c r="EM1881" s="10"/>
      <c r="EN1881" s="11"/>
      <c r="EO1881" s="6">
        <f>SUMIF(EP$67:EP$97,$D1881,ER$67:ER$97)</f>
        <v>0</v>
      </c>
      <c r="EP1881" s="9"/>
      <c r="EQ1881" s="10"/>
      <c r="ER1881" s="11"/>
      <c r="ES1881" s="6">
        <f>SUMIF(ET$67:ET$97,$D1881,EV$67:EV$97)</f>
        <v>0</v>
      </c>
      <c r="ET1881" s="9"/>
      <c r="EU1881" s="10"/>
      <c r="EV1881" s="11"/>
      <c r="EW1881" s="6">
        <f>SUMIF(EX$67:EX$97,$D1881,EZ$67:EZ$97)</f>
        <v>0</v>
      </c>
      <c r="EX1881" s="9"/>
      <c r="EY1881" s="10"/>
      <c r="EZ1881" s="11"/>
      <c r="FA1881" s="6">
        <f>SUMIF(FB$67:FB$97,$D1881,FD$67:FD$97)</f>
        <v>0</v>
      </c>
      <c r="FB1881" s="9"/>
      <c r="FC1881" s="10"/>
      <c r="FD1881" s="11"/>
      <c r="FE1881" s="6">
        <f>SUMIF(FF$67:FF$97,$D1881,FH$67:FH$97)</f>
        <v>0</v>
      </c>
      <c r="FF1881" s="9"/>
      <c r="FG1881" s="10"/>
      <c r="FH1881" s="11"/>
      <c r="FI1881" s="6">
        <f>SUMIF(FJ$67:FJ$97,$D1881,FL$67:FL$97)</f>
        <v>0</v>
      </c>
      <c r="FJ1881" s="9"/>
      <c r="FK1881" s="10"/>
      <c r="FL1881" s="11"/>
      <c r="FM1881" s="6">
        <f>SUMIF(FN$67:FN$97,$D1881,FP$67:FP$97)</f>
        <v>0</v>
      </c>
      <c r="FN1881" s="9"/>
      <c r="FO1881" s="10"/>
      <c r="FP1881" s="11"/>
      <c r="FQ1881" s="6">
        <f>SUMIF(FR$67:FR$97,$D1881,FT$67:FT$97)</f>
        <v>0</v>
      </c>
      <c r="FR1881" s="9"/>
      <c r="FS1881" s="10"/>
      <c r="FT1881" s="11"/>
      <c r="FU1881" s="6">
        <f>SUMIF(FV$67:FV$97,$D1881,FX$67:FX$97)</f>
        <v>0</v>
      </c>
      <c r="FV1881" s="9"/>
      <c r="FW1881" s="10"/>
      <c r="FX1881" s="11"/>
      <c r="FY1881" s="6">
        <f>SUMIF(FZ$67:FZ$97,$D1881,GB$67:GB$97)</f>
        <v>0</v>
      </c>
      <c r="FZ1881" s="9"/>
      <c r="GA1881" s="10"/>
      <c r="GB1881" s="11"/>
      <c r="GC1881" s="6">
        <f>SUMIF(GD$67:GD$97,$D1881,GF$67:GF$97)</f>
        <v>0</v>
      </c>
      <c r="GD1881" s="9"/>
      <c r="GE1881" s="10"/>
      <c r="GF1881" s="11"/>
      <c r="GG1881" s="6">
        <f>SUMIF(GH$67:GH$97,$D1881,GJ$67:GJ$97)</f>
        <v>0</v>
      </c>
      <c r="GH1881" s="9"/>
      <c r="GI1881" s="10"/>
      <c r="GJ1881" s="11"/>
      <c r="GK1881" s="6">
        <f>SUMIF(GL$67:GL$97,$D1881,GN$67:GN$97)</f>
        <v>0</v>
      </c>
      <c r="GL1881" s="9"/>
      <c r="GM1881" s="10"/>
      <c r="GN1881" s="11"/>
      <c r="GO1881" s="6">
        <f>SUMIF(GP$67:GP$97,$D1881,GR$67:GR$97)</f>
        <v>0</v>
      </c>
      <c r="GP1881" s="9"/>
      <c r="GQ1881" s="10"/>
      <c r="GR1881" s="11"/>
      <c r="GS1881" s="6">
        <f>SUMIF(GT$67:GT$97,$D1881,GV$67:GV$97)</f>
        <v>0</v>
      </c>
      <c r="GT1881" s="9"/>
      <c r="GU1881" s="10"/>
      <c r="GV1881" s="20"/>
      <c r="GW1881" s="19">
        <f t="shared" si="42"/>
        <v>0</v>
      </c>
      <c r="GX1881" s="472"/>
      <c r="GY1881" s="473"/>
    </row>
    <row r="1882" spans="1:207" ht="15.75" customHeight="1">
      <c r="A1882" s="47" t="s">
        <v>78</v>
      </c>
      <c r="B1882" s="484"/>
      <c r="C1882" s="258" t="s">
        <v>13</v>
      </c>
      <c r="D1882" s="262" t="s">
        <v>124</v>
      </c>
      <c r="E1882" s="6">
        <f>SUMIF(F$98:F$128,$D1882,H$98:H$128)</f>
        <v>0</v>
      </c>
      <c r="F1882" s="9"/>
      <c r="G1882" s="10"/>
      <c r="H1882" s="11"/>
      <c r="I1882" s="6">
        <f>SUMIF(J$98:J$128,$D1882,L$98:L$128)</f>
        <v>0</v>
      </c>
      <c r="J1882" s="9"/>
      <c r="K1882" s="10"/>
      <c r="L1882" s="11"/>
      <c r="M1882" s="6">
        <f>SUMIF(N$98:N$128,$D1882,P$98:P$128)</f>
        <v>0</v>
      </c>
      <c r="N1882" s="9"/>
      <c r="O1882" s="10"/>
      <c r="P1882" s="11"/>
      <c r="Q1882" s="6">
        <f>SUMIF(R$98:R$128,$D1882,T$98:T$128)</f>
        <v>0</v>
      </c>
      <c r="R1882" s="9"/>
      <c r="S1882" s="10"/>
      <c r="T1882" s="11"/>
      <c r="U1882" s="6">
        <f>SUMIF(V$98:V$128,$D1882,X$98:X$128)</f>
        <v>0</v>
      </c>
      <c r="V1882" s="9"/>
      <c r="W1882" s="10"/>
      <c r="X1882" s="11"/>
      <c r="Y1882" s="6">
        <f>SUMIF(Z$98:Z$128,$D1882,AB$98:AB$128)</f>
        <v>0</v>
      </c>
      <c r="Z1882" s="9"/>
      <c r="AA1882" s="10"/>
      <c r="AB1882" s="11"/>
      <c r="AC1882" s="6">
        <f>SUMIF(AD$98:AD$128,$D1882,AF$98:AF$128)</f>
        <v>0</v>
      </c>
      <c r="AD1882" s="9"/>
      <c r="AE1882" s="10"/>
      <c r="AF1882" s="11"/>
      <c r="AG1882" s="6">
        <f>SUMIF(AH$98:AH$128,$D1882,AJ$98:AJ$128)</f>
        <v>0</v>
      </c>
      <c r="AH1882" s="9"/>
      <c r="AI1882" s="10"/>
      <c r="AJ1882" s="11"/>
      <c r="AK1882" s="6">
        <f>SUMIF(AL$98:AL$128,$D1882,AN$98:AN$128)</f>
        <v>0</v>
      </c>
      <c r="AL1882" s="9"/>
      <c r="AM1882" s="10"/>
      <c r="AN1882" s="11"/>
      <c r="AO1882" s="6">
        <f>SUMIF(AP$98:AP$128,$D1882,AR$98:AR$128)</f>
        <v>0</v>
      </c>
      <c r="AP1882" s="9"/>
      <c r="AQ1882" s="10"/>
      <c r="AR1882" s="11"/>
      <c r="AS1882" s="6">
        <f>SUMIF(AT$98:AT$128,$D1882,AV$98:AV$128)</f>
        <v>0</v>
      </c>
      <c r="AT1882" s="9"/>
      <c r="AU1882" s="10"/>
      <c r="AV1882" s="11"/>
      <c r="AW1882" s="6">
        <f>SUMIF(AX$98:AX$128,$D1882,AZ$98:AZ$128)</f>
        <v>0</v>
      </c>
      <c r="AX1882" s="9"/>
      <c r="AY1882" s="10"/>
      <c r="AZ1882" s="11"/>
      <c r="BA1882" s="6">
        <f>SUMIF(BB$98:BB$128,$D1882,BD$98:BD$128)</f>
        <v>0</v>
      </c>
      <c r="BB1882" s="9"/>
      <c r="BC1882" s="10"/>
      <c r="BD1882" s="11"/>
      <c r="BE1882" s="6">
        <f>SUMIF(BF$98:BF$128,$D1882,BH$98:BH$128)</f>
        <v>0</v>
      </c>
      <c r="BF1882" s="9"/>
      <c r="BG1882" s="10"/>
      <c r="BH1882" s="11"/>
      <c r="BI1882" s="6">
        <f>SUMIF(BJ$98:BJ$128,$D1882,BL$98:BL$128)</f>
        <v>0</v>
      </c>
      <c r="BJ1882" s="9"/>
      <c r="BK1882" s="10"/>
      <c r="BL1882" s="11"/>
      <c r="BM1882" s="6">
        <f>SUMIF(BN$98:BN$128,$D1882,BP$98:BP$128)</f>
        <v>0</v>
      </c>
      <c r="BN1882" s="9"/>
      <c r="BO1882" s="10"/>
      <c r="BP1882" s="11"/>
      <c r="BQ1882" s="6">
        <f>SUMIF(BR$98:BR$128,$D1882,BT$98:BT$128)</f>
        <v>0</v>
      </c>
      <c r="BR1882" s="9"/>
      <c r="BS1882" s="10"/>
      <c r="BT1882" s="11"/>
      <c r="BU1882" s="6">
        <f>SUMIF(BV$98:BV$128,$D1882,BX$98:BX$128)</f>
        <v>0</v>
      </c>
      <c r="BV1882" s="9"/>
      <c r="BW1882" s="10"/>
      <c r="BX1882" s="11"/>
      <c r="BY1882" s="6">
        <f>SUMIF(BZ$98:BZ$128,$D1882,CB$98:CB$128)</f>
        <v>0</v>
      </c>
      <c r="BZ1882" s="9"/>
      <c r="CA1882" s="10"/>
      <c r="CB1882" s="11"/>
      <c r="CC1882" s="6">
        <f>SUMIF(CD$98:CD$128,$D1882,CF$98:CF$128)</f>
        <v>0</v>
      </c>
      <c r="CD1882" s="9"/>
      <c r="CE1882" s="10"/>
      <c r="CF1882" s="11"/>
      <c r="CG1882" s="6">
        <f>SUMIF(CH$98:CH$128,$D1882,CJ$98:CJ$128)</f>
        <v>0</v>
      </c>
      <c r="CH1882" s="9"/>
      <c r="CI1882" s="10"/>
      <c r="CJ1882" s="11"/>
      <c r="CK1882" s="6">
        <f>SUMIF(CL$98:CL$128,$D1882,CN$98:CN$128)</f>
        <v>0</v>
      </c>
      <c r="CL1882" s="9"/>
      <c r="CM1882" s="10"/>
      <c r="CN1882" s="11"/>
      <c r="CO1882" s="6">
        <f>SUMIF(CP$98:CP$128,$D1882,CR$98:CR$128)</f>
        <v>0</v>
      </c>
      <c r="CP1882" s="9"/>
      <c r="CQ1882" s="10"/>
      <c r="CR1882" s="11"/>
      <c r="CS1882" s="6">
        <f>SUMIF(CT$98:CT$128,$D1882,CV$98:CV$128)</f>
        <v>0</v>
      </c>
      <c r="CT1882" s="9"/>
      <c r="CU1882" s="10"/>
      <c r="CV1882" s="11"/>
      <c r="CW1882" s="6">
        <f>SUMIF(CX$98:CX$128,$D1882,CZ$98:CZ$128)</f>
        <v>0</v>
      </c>
      <c r="CX1882" s="9"/>
      <c r="CY1882" s="10"/>
      <c r="CZ1882" s="11"/>
      <c r="DA1882" s="6">
        <f>SUMIF(DB$98:DB$128,$D1882,DD$98:DD$128)</f>
        <v>0</v>
      </c>
      <c r="DB1882" s="9"/>
      <c r="DC1882" s="10"/>
      <c r="DD1882" s="11"/>
      <c r="DE1882" s="6">
        <f>SUMIF(DF$98:DF$128,$D1882,DH$98:DH$128)</f>
        <v>0</v>
      </c>
      <c r="DF1882" s="9"/>
      <c r="DG1882" s="10"/>
      <c r="DH1882" s="11"/>
      <c r="DI1882" s="6">
        <f>SUMIF(DJ$98:DJ$128,$D1882,DL$98:DL$128)</f>
        <v>0</v>
      </c>
      <c r="DJ1882" s="9"/>
      <c r="DK1882" s="10"/>
      <c r="DL1882" s="11"/>
      <c r="DM1882" s="6">
        <f>SUMIF(DN$98:DN$128,$D1882,DP$98:DP$128)</f>
        <v>0</v>
      </c>
      <c r="DN1882" s="9"/>
      <c r="DO1882" s="10"/>
      <c r="DP1882" s="11"/>
      <c r="DQ1882" s="6">
        <f>SUMIF(DR$98:DR$128,$D1882,DT$98:DT$128)</f>
        <v>0</v>
      </c>
      <c r="DR1882" s="9"/>
      <c r="DS1882" s="10"/>
      <c r="DT1882" s="11"/>
      <c r="DU1882" s="6">
        <f>SUMIF(DV$98:DV$128,$D1882,DX$98:DX$128)</f>
        <v>0</v>
      </c>
      <c r="DV1882" s="9"/>
      <c r="DW1882" s="10"/>
      <c r="DX1882" s="11"/>
      <c r="DY1882" s="6">
        <f>SUMIF(DZ$98:DZ$128,$D1882,EB$98:EB$128)</f>
        <v>0</v>
      </c>
      <c r="DZ1882" s="9"/>
      <c r="EA1882" s="10"/>
      <c r="EB1882" s="11"/>
      <c r="EC1882" s="6">
        <f>SUMIF(ED$98:ED$128,$D1882,EF$98:EF$128)</f>
        <v>0</v>
      </c>
      <c r="ED1882" s="9"/>
      <c r="EE1882" s="10"/>
      <c r="EF1882" s="11"/>
      <c r="EG1882" s="6">
        <f>SUMIF(EH$98:EH$128,$D1882,EJ$98:EJ$128)</f>
        <v>0</v>
      </c>
      <c r="EH1882" s="9"/>
      <c r="EI1882" s="10"/>
      <c r="EJ1882" s="11"/>
      <c r="EK1882" s="6">
        <f>SUMIF(EL$98:EL$128,$D1882,EN$98:EN$128)</f>
        <v>0</v>
      </c>
      <c r="EL1882" s="9"/>
      <c r="EM1882" s="10"/>
      <c r="EN1882" s="11"/>
      <c r="EO1882" s="6">
        <f>SUMIF(EP$98:EP$128,$D1882,ER$98:ER$128)</f>
        <v>0</v>
      </c>
      <c r="EP1882" s="9"/>
      <c r="EQ1882" s="10"/>
      <c r="ER1882" s="11"/>
      <c r="ES1882" s="6">
        <f>SUMIF(ET$98:ET$128,$D1882,EV$98:EV$128)</f>
        <v>0</v>
      </c>
      <c r="ET1882" s="9"/>
      <c r="EU1882" s="10"/>
      <c r="EV1882" s="11"/>
      <c r="EW1882" s="6">
        <f>SUMIF(EX$98:EX$128,$D1882,EZ$98:EZ$128)</f>
        <v>0</v>
      </c>
      <c r="EX1882" s="9"/>
      <c r="EY1882" s="10"/>
      <c r="EZ1882" s="11"/>
      <c r="FA1882" s="6">
        <f>SUMIF(FB$98:FB$128,$D1882,FD$98:FD$128)</f>
        <v>0</v>
      </c>
      <c r="FB1882" s="9"/>
      <c r="FC1882" s="10"/>
      <c r="FD1882" s="11"/>
      <c r="FE1882" s="6">
        <f>SUMIF(FF$98:FF$128,$D1882,FH$98:FH$128)</f>
        <v>0</v>
      </c>
      <c r="FF1882" s="9"/>
      <c r="FG1882" s="10"/>
      <c r="FH1882" s="11"/>
      <c r="FI1882" s="6">
        <f>SUMIF(FJ$98:FJ$128,$D1882,FL$98:FL$128)</f>
        <v>0</v>
      </c>
      <c r="FJ1882" s="9"/>
      <c r="FK1882" s="10"/>
      <c r="FL1882" s="11"/>
      <c r="FM1882" s="6">
        <f>SUMIF(FN$98:FN$128,$D1882,FP$98:FP$128)</f>
        <v>0</v>
      </c>
      <c r="FN1882" s="9"/>
      <c r="FO1882" s="10"/>
      <c r="FP1882" s="11"/>
      <c r="FQ1882" s="6">
        <f>SUMIF(FR$98:FR$128,$D1882,FT$98:FT$128)</f>
        <v>0</v>
      </c>
      <c r="FR1882" s="9"/>
      <c r="FS1882" s="10"/>
      <c r="FT1882" s="11"/>
      <c r="FU1882" s="6">
        <f>SUMIF(FV$98:FV$128,$D1882,FX$98:FX$128)</f>
        <v>0</v>
      </c>
      <c r="FV1882" s="9"/>
      <c r="FW1882" s="10"/>
      <c r="FX1882" s="11"/>
      <c r="FY1882" s="6">
        <f>SUMIF(FZ$98:FZ$128,$D1882,GB$98:GB$128)</f>
        <v>0</v>
      </c>
      <c r="FZ1882" s="9"/>
      <c r="GA1882" s="10"/>
      <c r="GB1882" s="11"/>
      <c r="GC1882" s="6">
        <f>SUMIF(GD$98:GD$128,$D1882,GF$98:GF$128)</f>
        <v>0</v>
      </c>
      <c r="GD1882" s="9"/>
      <c r="GE1882" s="10"/>
      <c r="GF1882" s="11"/>
      <c r="GG1882" s="6">
        <f>SUMIF(GH$98:GH$128,$D1882,GJ$98:GJ$128)</f>
        <v>0</v>
      </c>
      <c r="GH1882" s="9"/>
      <c r="GI1882" s="10"/>
      <c r="GJ1882" s="11"/>
      <c r="GK1882" s="6">
        <f>SUMIF(GL$98:GL$128,$D1882,GN$98:GN$128)</f>
        <v>0</v>
      </c>
      <c r="GL1882" s="9"/>
      <c r="GM1882" s="10"/>
      <c r="GN1882" s="11"/>
      <c r="GO1882" s="6">
        <f>SUMIF(GP$98:GP$128,$D1882,GR$98:GR$128)</f>
        <v>0</v>
      </c>
      <c r="GP1882" s="9"/>
      <c r="GQ1882" s="10"/>
      <c r="GR1882" s="11"/>
      <c r="GS1882" s="6">
        <f>SUMIF(GT$98:GT$128,$D1882,GV$98:GV$128)</f>
        <v>0</v>
      </c>
      <c r="GT1882" s="9"/>
      <c r="GU1882" s="10"/>
      <c r="GV1882" s="20"/>
      <c r="GW1882" s="19">
        <f t="shared" si="42"/>
        <v>0</v>
      </c>
      <c r="GX1882" s="472"/>
      <c r="GY1882" s="473"/>
    </row>
    <row r="1883" spans="1:207" ht="15.75" customHeight="1">
      <c r="A1883" s="47" t="s">
        <v>79</v>
      </c>
      <c r="B1883" s="484"/>
      <c r="C1883" s="258" t="s">
        <v>13</v>
      </c>
      <c r="D1883" s="262" t="s">
        <v>124</v>
      </c>
      <c r="E1883" s="6">
        <f>SUMIF(F$129:F$159,$D1883,H$129:H$159)</f>
        <v>0</v>
      </c>
      <c r="F1883" s="9"/>
      <c r="G1883" s="10"/>
      <c r="H1883" s="11"/>
      <c r="I1883" s="6">
        <f>SUMIF(J$129:J$159,$D1883,L$129:L$159)</f>
        <v>0</v>
      </c>
      <c r="J1883" s="9"/>
      <c r="K1883" s="10"/>
      <c r="L1883" s="11"/>
      <c r="M1883" s="6">
        <f>SUMIF(N$129:N$159,$D1883,P$129:P$159)</f>
        <v>0</v>
      </c>
      <c r="N1883" s="9"/>
      <c r="O1883" s="10"/>
      <c r="P1883" s="11"/>
      <c r="Q1883" s="6">
        <f>SUMIF(R$129:R$159,$D1883,T$129:T$159)</f>
        <v>0</v>
      </c>
      <c r="R1883" s="9"/>
      <c r="S1883" s="10"/>
      <c r="T1883" s="11"/>
      <c r="U1883" s="6">
        <f>SUMIF(V$129:V$159,$D1883,X$129:X$159)</f>
        <v>0</v>
      </c>
      <c r="V1883" s="9"/>
      <c r="W1883" s="10"/>
      <c r="X1883" s="11"/>
      <c r="Y1883" s="6">
        <f>SUMIF(Z$129:Z$159,$D1883,AB$129:AB$159)</f>
        <v>0</v>
      </c>
      <c r="Z1883" s="9"/>
      <c r="AA1883" s="10"/>
      <c r="AB1883" s="11"/>
      <c r="AC1883" s="6">
        <f>SUMIF(AD$129:AD$159,$D1883,AF$129:AF$159)</f>
        <v>0</v>
      </c>
      <c r="AD1883" s="9"/>
      <c r="AE1883" s="10"/>
      <c r="AF1883" s="11"/>
      <c r="AG1883" s="6">
        <f>SUMIF(AH$129:AH$159,$D1883,AJ$129:AJ$159)</f>
        <v>0</v>
      </c>
      <c r="AH1883" s="9"/>
      <c r="AI1883" s="10"/>
      <c r="AJ1883" s="11"/>
      <c r="AK1883" s="6">
        <f>SUMIF(AL$129:AL$159,$D1883,AN$129:AN$159)</f>
        <v>0</v>
      </c>
      <c r="AL1883" s="9"/>
      <c r="AM1883" s="10"/>
      <c r="AN1883" s="11"/>
      <c r="AO1883" s="6">
        <f>SUMIF(AP$129:AP$159,$D1883,AR$129:AR$159)</f>
        <v>0</v>
      </c>
      <c r="AP1883" s="9"/>
      <c r="AQ1883" s="10"/>
      <c r="AR1883" s="11"/>
      <c r="AS1883" s="6">
        <f>SUMIF(AT$129:AT$159,$D1883,AV$129:AV$159)</f>
        <v>0</v>
      </c>
      <c r="AT1883" s="9"/>
      <c r="AU1883" s="10"/>
      <c r="AV1883" s="11"/>
      <c r="AW1883" s="6">
        <f>SUMIF(AX$129:AX$159,$D1883,AZ$129:AZ$159)</f>
        <v>0</v>
      </c>
      <c r="AX1883" s="9"/>
      <c r="AY1883" s="10"/>
      <c r="AZ1883" s="11"/>
      <c r="BA1883" s="6">
        <f>SUMIF(BB$129:BB$159,$D1883,BD$129:BD$159)</f>
        <v>0</v>
      </c>
      <c r="BB1883" s="9"/>
      <c r="BC1883" s="10"/>
      <c r="BD1883" s="11"/>
      <c r="BE1883" s="6">
        <f>SUMIF(BF$129:BF$159,$D1883,BH$129:BH$159)</f>
        <v>0</v>
      </c>
      <c r="BF1883" s="9"/>
      <c r="BG1883" s="10"/>
      <c r="BH1883" s="11"/>
      <c r="BI1883" s="6">
        <f>SUMIF(BJ$129:BJ$159,$D1883,BL$129:BL$159)</f>
        <v>0</v>
      </c>
      <c r="BJ1883" s="9"/>
      <c r="BK1883" s="10"/>
      <c r="BL1883" s="11"/>
      <c r="BM1883" s="6">
        <f>SUMIF(BN$129:BN$159,$D1883,BP$129:BP$159)</f>
        <v>0</v>
      </c>
      <c r="BN1883" s="9"/>
      <c r="BO1883" s="10"/>
      <c r="BP1883" s="11"/>
      <c r="BQ1883" s="6">
        <f>SUMIF(BR$129:BR$159,$D1883,BT$129:BT$159)</f>
        <v>0</v>
      </c>
      <c r="BR1883" s="9"/>
      <c r="BS1883" s="10"/>
      <c r="BT1883" s="11"/>
      <c r="BU1883" s="6">
        <f>SUMIF(BV$129:BV$159,$D1883,BX$129:BX$159)</f>
        <v>0</v>
      </c>
      <c r="BV1883" s="9"/>
      <c r="BW1883" s="10"/>
      <c r="BX1883" s="11"/>
      <c r="BY1883" s="6">
        <f>SUMIF(BZ$129:BZ$159,$D1883,CB$129:CB$159)</f>
        <v>0</v>
      </c>
      <c r="BZ1883" s="9"/>
      <c r="CA1883" s="10"/>
      <c r="CB1883" s="11"/>
      <c r="CC1883" s="6">
        <f>SUMIF(CD$129:CD$159,$D1883,CF$129:CF$159)</f>
        <v>0</v>
      </c>
      <c r="CD1883" s="9"/>
      <c r="CE1883" s="10"/>
      <c r="CF1883" s="11"/>
      <c r="CG1883" s="6">
        <f>SUMIF(CH$129:CH$159,$D1883,CJ$129:CJ$159)</f>
        <v>0</v>
      </c>
      <c r="CH1883" s="9"/>
      <c r="CI1883" s="10"/>
      <c r="CJ1883" s="11"/>
      <c r="CK1883" s="6">
        <f>SUMIF(CL$129:CL$159,$D1883,CN$129:CN$159)</f>
        <v>0</v>
      </c>
      <c r="CL1883" s="9"/>
      <c r="CM1883" s="10"/>
      <c r="CN1883" s="11"/>
      <c r="CO1883" s="6">
        <f>SUMIF(CP$129:CP$159,$D1883,CR$129:CR$159)</f>
        <v>0</v>
      </c>
      <c r="CP1883" s="9"/>
      <c r="CQ1883" s="10"/>
      <c r="CR1883" s="11"/>
      <c r="CS1883" s="6">
        <f>SUMIF(CT$129:CT$159,$D1883,CV$129:CV$159)</f>
        <v>0</v>
      </c>
      <c r="CT1883" s="9"/>
      <c r="CU1883" s="10"/>
      <c r="CV1883" s="11"/>
      <c r="CW1883" s="6">
        <f>SUMIF(CX$129:CX$159,$D1883,CZ$129:CZ$159)</f>
        <v>0</v>
      </c>
      <c r="CX1883" s="9"/>
      <c r="CY1883" s="10"/>
      <c r="CZ1883" s="11"/>
      <c r="DA1883" s="6">
        <f>SUMIF(DB$129:DB$159,$D1883,DD$129:DD$159)</f>
        <v>0</v>
      </c>
      <c r="DB1883" s="9"/>
      <c r="DC1883" s="10"/>
      <c r="DD1883" s="11"/>
      <c r="DE1883" s="6">
        <f>SUMIF(DF$129:DF$159,$D1883,DH$129:DH$159)</f>
        <v>0</v>
      </c>
      <c r="DF1883" s="9"/>
      <c r="DG1883" s="10"/>
      <c r="DH1883" s="11"/>
      <c r="DI1883" s="6">
        <f>SUMIF(DJ$129:DJ$159,$D1883,DL$129:DL$159)</f>
        <v>0</v>
      </c>
      <c r="DJ1883" s="9"/>
      <c r="DK1883" s="10"/>
      <c r="DL1883" s="11"/>
      <c r="DM1883" s="6">
        <f>SUMIF(DN$129:DN$159,$D1883,DP$129:DP$159)</f>
        <v>0</v>
      </c>
      <c r="DN1883" s="9"/>
      <c r="DO1883" s="10"/>
      <c r="DP1883" s="11"/>
      <c r="DQ1883" s="6">
        <f>SUMIF(DR$129:DR$159,$D1883,DT$129:DT$159)</f>
        <v>0</v>
      </c>
      <c r="DR1883" s="9"/>
      <c r="DS1883" s="10"/>
      <c r="DT1883" s="11"/>
      <c r="DU1883" s="6">
        <f>SUMIF(DV$129:DV$159,$D1883,DX$129:DX$159)</f>
        <v>0</v>
      </c>
      <c r="DV1883" s="9"/>
      <c r="DW1883" s="10"/>
      <c r="DX1883" s="11"/>
      <c r="DY1883" s="6">
        <f>SUMIF(DZ$129:DZ$159,$D1883,EB$129:EB$159)</f>
        <v>0</v>
      </c>
      <c r="DZ1883" s="9"/>
      <c r="EA1883" s="10"/>
      <c r="EB1883" s="11"/>
      <c r="EC1883" s="6">
        <f>SUMIF(ED$129:ED$159,$D1883,EF$129:EF$159)</f>
        <v>0</v>
      </c>
      <c r="ED1883" s="9"/>
      <c r="EE1883" s="10"/>
      <c r="EF1883" s="11"/>
      <c r="EG1883" s="6">
        <f>SUMIF(EH$129:EH$159,$D1883,EJ$129:EJ$159)</f>
        <v>0</v>
      </c>
      <c r="EH1883" s="9"/>
      <c r="EI1883" s="10"/>
      <c r="EJ1883" s="11"/>
      <c r="EK1883" s="6">
        <f>SUMIF(EL$129:EL$159,$D1883,EN$129:EN$159)</f>
        <v>0</v>
      </c>
      <c r="EL1883" s="9"/>
      <c r="EM1883" s="10"/>
      <c r="EN1883" s="11"/>
      <c r="EO1883" s="6">
        <f>SUMIF(EP$129:EP$159,$D1883,ER$129:ER$159)</f>
        <v>0</v>
      </c>
      <c r="EP1883" s="9"/>
      <c r="EQ1883" s="10"/>
      <c r="ER1883" s="11"/>
      <c r="ES1883" s="6">
        <f>SUMIF(ET$129:ET$159,$D1883,EV$129:EV$159)</f>
        <v>0</v>
      </c>
      <c r="ET1883" s="9"/>
      <c r="EU1883" s="10"/>
      <c r="EV1883" s="11"/>
      <c r="EW1883" s="6">
        <f>SUMIF(EX$129:EX$159,$D1883,EZ$129:EZ$159)</f>
        <v>0</v>
      </c>
      <c r="EX1883" s="9"/>
      <c r="EY1883" s="10"/>
      <c r="EZ1883" s="11"/>
      <c r="FA1883" s="6">
        <f>SUMIF(FB$129:FB$159,$D1883,FD$129:FD$159)</f>
        <v>0</v>
      </c>
      <c r="FB1883" s="9"/>
      <c r="FC1883" s="10"/>
      <c r="FD1883" s="11"/>
      <c r="FE1883" s="6">
        <f>SUMIF(FF$129:FF$159,$D1883,FH$129:FH$159)</f>
        <v>0</v>
      </c>
      <c r="FF1883" s="9"/>
      <c r="FG1883" s="10"/>
      <c r="FH1883" s="11"/>
      <c r="FI1883" s="6">
        <f>SUMIF(FJ$129:FJ$159,$D1883,FL$129:FL$159)</f>
        <v>0</v>
      </c>
      <c r="FJ1883" s="9"/>
      <c r="FK1883" s="10"/>
      <c r="FL1883" s="11"/>
      <c r="FM1883" s="6">
        <f>SUMIF(FN$129:FN$159,$D1883,FP$129:FP$159)</f>
        <v>0</v>
      </c>
      <c r="FN1883" s="9"/>
      <c r="FO1883" s="10"/>
      <c r="FP1883" s="11"/>
      <c r="FQ1883" s="6">
        <f>SUMIF(FR$129:FR$159,$D1883,FT$129:FT$159)</f>
        <v>0</v>
      </c>
      <c r="FR1883" s="9"/>
      <c r="FS1883" s="10"/>
      <c r="FT1883" s="11"/>
      <c r="FU1883" s="6">
        <f>SUMIF(FV$129:FV$159,$D1883,FX$129:FX$159)</f>
        <v>0</v>
      </c>
      <c r="FV1883" s="9"/>
      <c r="FW1883" s="10"/>
      <c r="FX1883" s="11"/>
      <c r="FY1883" s="6">
        <f>SUMIF(FZ$129:FZ$159,$D1883,GB$129:GB$159)</f>
        <v>0</v>
      </c>
      <c r="FZ1883" s="9"/>
      <c r="GA1883" s="10"/>
      <c r="GB1883" s="11"/>
      <c r="GC1883" s="6">
        <f>SUMIF(GD$129:GD$159,$D1883,GF$129:GF$159)</f>
        <v>0</v>
      </c>
      <c r="GD1883" s="9"/>
      <c r="GE1883" s="10"/>
      <c r="GF1883" s="11"/>
      <c r="GG1883" s="6">
        <f>SUMIF(GH$129:GH$159,$D1883,GJ$129:GJ$159)</f>
        <v>0</v>
      </c>
      <c r="GH1883" s="9"/>
      <c r="GI1883" s="10"/>
      <c r="GJ1883" s="11"/>
      <c r="GK1883" s="6">
        <f>SUMIF(GL$129:GL$159,$D1883,GN$129:GN$159)</f>
        <v>0</v>
      </c>
      <c r="GL1883" s="9"/>
      <c r="GM1883" s="10"/>
      <c r="GN1883" s="11"/>
      <c r="GO1883" s="6">
        <f>SUMIF(GP$129:GP$159,$D1883,GR$129:GR$159)</f>
        <v>0</v>
      </c>
      <c r="GP1883" s="9"/>
      <c r="GQ1883" s="10"/>
      <c r="GR1883" s="11"/>
      <c r="GS1883" s="6">
        <f>SUMIF(GT$129:GT$159,$D1883,GV$129:GV$159)</f>
        <v>0</v>
      </c>
      <c r="GT1883" s="9"/>
      <c r="GU1883" s="10"/>
      <c r="GV1883" s="20"/>
      <c r="GW1883" s="19">
        <f t="shared" si="42"/>
        <v>0</v>
      </c>
      <c r="GX1883" s="472"/>
      <c r="GY1883" s="473"/>
    </row>
    <row r="1884" spans="1:207" ht="15.75" customHeight="1">
      <c r="A1884" s="47" t="s">
        <v>80</v>
      </c>
      <c r="B1884" s="484"/>
      <c r="C1884" s="258" t="s">
        <v>13</v>
      </c>
      <c r="D1884" s="262" t="s">
        <v>124</v>
      </c>
      <c r="E1884" s="6">
        <f>SUMIF(F$160:F$190,$D1884,H$160:H$190)</f>
        <v>0</v>
      </c>
      <c r="F1884" s="9"/>
      <c r="G1884" s="10"/>
      <c r="H1884" s="11"/>
      <c r="I1884" s="6">
        <f>SUMIF(J$160:J$190,$D1884,L$160:L$190)</f>
        <v>0</v>
      </c>
      <c r="J1884" s="9"/>
      <c r="K1884" s="10"/>
      <c r="L1884" s="11"/>
      <c r="M1884" s="6">
        <f>SUMIF(N$160:N$190,$D1884,P$160:P$190)</f>
        <v>0</v>
      </c>
      <c r="N1884" s="9"/>
      <c r="O1884" s="10"/>
      <c r="P1884" s="11"/>
      <c r="Q1884" s="6">
        <f>SUMIF(R$160:R$190,$D1884,T$160:T$190)</f>
        <v>0</v>
      </c>
      <c r="R1884" s="9"/>
      <c r="S1884" s="10"/>
      <c r="T1884" s="11"/>
      <c r="U1884" s="6">
        <f>SUMIF(V$160:V$190,$D1884,X$160:X$190)</f>
        <v>0</v>
      </c>
      <c r="V1884" s="9"/>
      <c r="W1884" s="10"/>
      <c r="X1884" s="11"/>
      <c r="Y1884" s="6">
        <f>SUMIF(Z$160:Z$190,$D1884,AB$160:AB$190)</f>
        <v>0</v>
      </c>
      <c r="Z1884" s="9"/>
      <c r="AA1884" s="10"/>
      <c r="AB1884" s="11"/>
      <c r="AC1884" s="6">
        <f>SUMIF(AD$160:AD$190,$D1884,AF$160:AF$190)</f>
        <v>0</v>
      </c>
      <c r="AD1884" s="9"/>
      <c r="AE1884" s="10"/>
      <c r="AF1884" s="11"/>
      <c r="AG1884" s="6">
        <f>SUMIF(AH$160:AH$190,$D1884,AJ$160:AJ$190)</f>
        <v>0</v>
      </c>
      <c r="AH1884" s="9"/>
      <c r="AI1884" s="10"/>
      <c r="AJ1884" s="11"/>
      <c r="AK1884" s="6">
        <f>SUMIF(AL$160:AL$190,$D1884,AN$160:AN$190)</f>
        <v>0</v>
      </c>
      <c r="AL1884" s="9"/>
      <c r="AM1884" s="10"/>
      <c r="AN1884" s="11"/>
      <c r="AO1884" s="6">
        <f>SUMIF(AP$160:AP$190,$D1884,AR$160:AR$190)</f>
        <v>0</v>
      </c>
      <c r="AP1884" s="9"/>
      <c r="AQ1884" s="10"/>
      <c r="AR1884" s="11"/>
      <c r="AS1884" s="6">
        <f>SUMIF(AT$160:AT$190,$D1884,AV$160:AV$190)</f>
        <v>0</v>
      </c>
      <c r="AT1884" s="9"/>
      <c r="AU1884" s="10"/>
      <c r="AV1884" s="11"/>
      <c r="AW1884" s="6">
        <f>SUMIF(AX$160:AX$190,$D1884,AZ$160:AZ$190)</f>
        <v>0</v>
      </c>
      <c r="AX1884" s="9"/>
      <c r="AY1884" s="10"/>
      <c r="AZ1884" s="11"/>
      <c r="BA1884" s="6">
        <f>SUMIF(BB$160:BB$190,$D1884,BD$160:BD$190)</f>
        <v>0</v>
      </c>
      <c r="BB1884" s="9"/>
      <c r="BC1884" s="10"/>
      <c r="BD1884" s="11"/>
      <c r="BE1884" s="6">
        <f>SUMIF(BF$160:BF$190,$D1884,BH$160:BH$190)</f>
        <v>0</v>
      </c>
      <c r="BF1884" s="9"/>
      <c r="BG1884" s="10"/>
      <c r="BH1884" s="11"/>
      <c r="BI1884" s="6">
        <f>SUMIF(BJ$160:BJ$190,$D1884,BL$160:BL$190)</f>
        <v>0</v>
      </c>
      <c r="BJ1884" s="9"/>
      <c r="BK1884" s="10"/>
      <c r="BL1884" s="11"/>
      <c r="BM1884" s="6">
        <f>SUMIF(BN$160:BN$190,$D1884,BP$160:BP$190)</f>
        <v>0</v>
      </c>
      <c r="BN1884" s="9"/>
      <c r="BO1884" s="10"/>
      <c r="BP1884" s="11"/>
      <c r="BQ1884" s="6">
        <f>SUMIF(BR$160:BR$190,$D1884,BT$160:BT$190)</f>
        <v>0</v>
      </c>
      <c r="BR1884" s="9"/>
      <c r="BS1884" s="10"/>
      <c r="BT1884" s="11"/>
      <c r="BU1884" s="6">
        <f>SUMIF(BV$160:BV$190,$D1884,BX$160:BX$190)</f>
        <v>0</v>
      </c>
      <c r="BV1884" s="9"/>
      <c r="BW1884" s="10"/>
      <c r="BX1884" s="11"/>
      <c r="BY1884" s="6">
        <f>SUMIF(BZ$160:BZ$190,$D1884,CB$160:CB$190)</f>
        <v>0</v>
      </c>
      <c r="BZ1884" s="9"/>
      <c r="CA1884" s="10"/>
      <c r="CB1884" s="11"/>
      <c r="CC1884" s="6">
        <f>SUMIF(CD$160:CD$190,$D1884,CF$160:CF$190)</f>
        <v>0</v>
      </c>
      <c r="CD1884" s="9"/>
      <c r="CE1884" s="10"/>
      <c r="CF1884" s="11"/>
      <c r="CG1884" s="6">
        <f>SUMIF(CH$160:CH$190,$D1884,CJ$160:CJ$190)</f>
        <v>0</v>
      </c>
      <c r="CH1884" s="9"/>
      <c r="CI1884" s="10"/>
      <c r="CJ1884" s="11"/>
      <c r="CK1884" s="6">
        <f>SUMIF(CL$160:CL$190,$D1884,CN$160:CN$190)</f>
        <v>0</v>
      </c>
      <c r="CL1884" s="9"/>
      <c r="CM1884" s="10"/>
      <c r="CN1884" s="11"/>
      <c r="CO1884" s="6">
        <f>SUMIF(CP$160:CP$190,$D1884,CR$160:CR$190)</f>
        <v>0</v>
      </c>
      <c r="CP1884" s="9"/>
      <c r="CQ1884" s="10"/>
      <c r="CR1884" s="11"/>
      <c r="CS1884" s="6">
        <f>SUMIF(CT$160:CT$190,$D1884,CV$160:CV$190)</f>
        <v>0</v>
      </c>
      <c r="CT1884" s="9"/>
      <c r="CU1884" s="10"/>
      <c r="CV1884" s="11"/>
      <c r="CW1884" s="6">
        <f>SUMIF(CX$160:CX$190,$D1884,CZ$160:CZ$190)</f>
        <v>0</v>
      </c>
      <c r="CX1884" s="9"/>
      <c r="CY1884" s="10"/>
      <c r="CZ1884" s="11"/>
      <c r="DA1884" s="6">
        <f>SUMIF(DB$160:DB$190,$D1884,DD$160:DD$190)</f>
        <v>0</v>
      </c>
      <c r="DB1884" s="9"/>
      <c r="DC1884" s="10"/>
      <c r="DD1884" s="11"/>
      <c r="DE1884" s="6">
        <f>SUMIF(DF$160:DF$190,$D1884,DH$160:DH$190)</f>
        <v>0</v>
      </c>
      <c r="DF1884" s="9"/>
      <c r="DG1884" s="10"/>
      <c r="DH1884" s="11"/>
      <c r="DI1884" s="6">
        <f>SUMIF(DJ$160:DJ$190,$D1884,DL$160:DL$190)</f>
        <v>0</v>
      </c>
      <c r="DJ1884" s="9"/>
      <c r="DK1884" s="10"/>
      <c r="DL1884" s="11"/>
      <c r="DM1884" s="6">
        <f>SUMIF(DN$160:DN$190,$D1884,DP$160:DP$190)</f>
        <v>0</v>
      </c>
      <c r="DN1884" s="9"/>
      <c r="DO1884" s="10"/>
      <c r="DP1884" s="11"/>
      <c r="DQ1884" s="6">
        <f>SUMIF(DR$160:DR$190,$D1884,DT$160:DT$190)</f>
        <v>0</v>
      </c>
      <c r="DR1884" s="9"/>
      <c r="DS1884" s="10"/>
      <c r="DT1884" s="11"/>
      <c r="DU1884" s="6">
        <f>SUMIF(DV$160:DV$190,$D1884,DX$160:DX$190)</f>
        <v>0</v>
      </c>
      <c r="DV1884" s="9"/>
      <c r="DW1884" s="10"/>
      <c r="DX1884" s="11"/>
      <c r="DY1884" s="6">
        <f>SUMIF(DZ$160:DZ$190,$D1884,EB$160:EB$190)</f>
        <v>0</v>
      </c>
      <c r="DZ1884" s="9"/>
      <c r="EA1884" s="10"/>
      <c r="EB1884" s="11"/>
      <c r="EC1884" s="6">
        <f>SUMIF(ED$160:ED$190,$D1884,EF$160:EF$190)</f>
        <v>0</v>
      </c>
      <c r="ED1884" s="9"/>
      <c r="EE1884" s="10"/>
      <c r="EF1884" s="11"/>
      <c r="EG1884" s="6">
        <f>SUMIF(EH$160:EH$190,$D1884,EJ$160:EJ$190)</f>
        <v>0</v>
      </c>
      <c r="EH1884" s="9"/>
      <c r="EI1884" s="10"/>
      <c r="EJ1884" s="11"/>
      <c r="EK1884" s="6">
        <f>SUMIF(EL$160:EL$190,$D1884,EN$160:EN$190)</f>
        <v>0</v>
      </c>
      <c r="EL1884" s="9"/>
      <c r="EM1884" s="10"/>
      <c r="EN1884" s="11"/>
      <c r="EO1884" s="6">
        <f>SUMIF(EP$160:EP$190,$D1884,ER$160:ER$190)</f>
        <v>0</v>
      </c>
      <c r="EP1884" s="9"/>
      <c r="EQ1884" s="10"/>
      <c r="ER1884" s="11"/>
      <c r="ES1884" s="6">
        <f>SUMIF(ET$160:ET$190,$D1884,EV$160:EV$190)</f>
        <v>0</v>
      </c>
      <c r="ET1884" s="9"/>
      <c r="EU1884" s="10"/>
      <c r="EV1884" s="11"/>
      <c r="EW1884" s="6">
        <f>SUMIF(EX$160:EX$190,$D1884,EZ$160:EZ$190)</f>
        <v>0</v>
      </c>
      <c r="EX1884" s="9"/>
      <c r="EY1884" s="10"/>
      <c r="EZ1884" s="11"/>
      <c r="FA1884" s="6">
        <f>SUMIF(FB$160:FB$190,$D1884,FD$160:FD$190)</f>
        <v>0</v>
      </c>
      <c r="FB1884" s="9"/>
      <c r="FC1884" s="10"/>
      <c r="FD1884" s="11"/>
      <c r="FE1884" s="6">
        <f>SUMIF(FF$160:FF$190,$D1884,FH$160:FH$190)</f>
        <v>0</v>
      </c>
      <c r="FF1884" s="9"/>
      <c r="FG1884" s="10"/>
      <c r="FH1884" s="11"/>
      <c r="FI1884" s="6">
        <f>SUMIF(FJ$160:FJ$190,$D1884,FL$160:FL$190)</f>
        <v>0</v>
      </c>
      <c r="FJ1884" s="9"/>
      <c r="FK1884" s="10"/>
      <c r="FL1884" s="11"/>
      <c r="FM1884" s="6">
        <f>SUMIF(FN$160:FN$190,$D1884,FP$160:FP$190)</f>
        <v>0</v>
      </c>
      <c r="FN1884" s="9"/>
      <c r="FO1884" s="10"/>
      <c r="FP1884" s="11"/>
      <c r="FQ1884" s="6">
        <f>SUMIF(FR$160:FR$190,$D1884,FT$160:FT$190)</f>
        <v>0</v>
      </c>
      <c r="FR1884" s="9"/>
      <c r="FS1884" s="10"/>
      <c r="FT1884" s="11"/>
      <c r="FU1884" s="6">
        <f>SUMIF(FV$160:FV$190,$D1884,FX$160:FX$190)</f>
        <v>0</v>
      </c>
      <c r="FV1884" s="9"/>
      <c r="FW1884" s="10"/>
      <c r="FX1884" s="11"/>
      <c r="FY1884" s="6">
        <f>SUMIF(FZ$160:FZ$190,$D1884,GB$160:GB$190)</f>
        <v>0</v>
      </c>
      <c r="FZ1884" s="9"/>
      <c r="GA1884" s="10"/>
      <c r="GB1884" s="11"/>
      <c r="GC1884" s="6">
        <f>SUMIF(GD$160:GD$190,$D1884,GF$160:GF$190)</f>
        <v>0</v>
      </c>
      <c r="GD1884" s="9"/>
      <c r="GE1884" s="10"/>
      <c r="GF1884" s="11"/>
      <c r="GG1884" s="6">
        <f>SUMIF(GH$160:GH$190,$D1884,GJ$160:GJ$190)</f>
        <v>0</v>
      </c>
      <c r="GH1884" s="9"/>
      <c r="GI1884" s="10"/>
      <c r="GJ1884" s="11"/>
      <c r="GK1884" s="6">
        <f>SUMIF(GL$160:GL$190,$D1884,GN$160:GN$190)</f>
        <v>0</v>
      </c>
      <c r="GL1884" s="9"/>
      <c r="GM1884" s="10"/>
      <c r="GN1884" s="11"/>
      <c r="GO1884" s="6">
        <f>SUMIF(GP$160:GP$190,$D1884,GR$160:GR$190)</f>
        <v>0</v>
      </c>
      <c r="GP1884" s="9"/>
      <c r="GQ1884" s="10"/>
      <c r="GR1884" s="11"/>
      <c r="GS1884" s="6">
        <f>SUMIF(GT$160:GT$190,$D1884,GV$160:GV$190)</f>
        <v>0</v>
      </c>
      <c r="GT1884" s="9"/>
      <c r="GU1884" s="10"/>
      <c r="GV1884" s="20"/>
      <c r="GW1884" s="19">
        <f t="shared" si="42"/>
        <v>0</v>
      </c>
      <c r="GX1884" s="472"/>
      <c r="GY1884" s="473"/>
    </row>
    <row r="1885" spans="1:207" ht="15.75" customHeight="1">
      <c r="A1885" s="47" t="s">
        <v>81</v>
      </c>
      <c r="B1885" s="484"/>
      <c r="C1885" s="258" t="s">
        <v>13</v>
      </c>
      <c r="D1885" s="262" t="s">
        <v>124</v>
      </c>
      <c r="E1885" s="6">
        <f>SUMIF(F$191:F$221,$D1885,H$191:H$221)</f>
        <v>0</v>
      </c>
      <c r="F1885" s="9"/>
      <c r="G1885" s="10"/>
      <c r="H1885" s="11"/>
      <c r="I1885" s="6">
        <f>SUMIF(J$191:J$221,$D1885,L$191:L$221)</f>
        <v>0</v>
      </c>
      <c r="J1885" s="9"/>
      <c r="K1885" s="10"/>
      <c r="L1885" s="11"/>
      <c r="M1885" s="6">
        <f>SUMIF(N$191:N$221,$D1885,P$191:P$221)</f>
        <v>0</v>
      </c>
      <c r="N1885" s="9"/>
      <c r="O1885" s="10"/>
      <c r="P1885" s="11"/>
      <c r="Q1885" s="6">
        <f>SUMIF(R$191:R$221,$D1885,T$191:T$221)</f>
        <v>0</v>
      </c>
      <c r="R1885" s="9"/>
      <c r="S1885" s="10"/>
      <c r="T1885" s="11"/>
      <c r="U1885" s="6">
        <f>SUMIF(V$191:V$221,$D1885,X$191:X$221)</f>
        <v>0</v>
      </c>
      <c r="V1885" s="9"/>
      <c r="W1885" s="10"/>
      <c r="X1885" s="11"/>
      <c r="Y1885" s="6">
        <f>SUMIF(Z$191:Z$221,$D1885,AB$191:AB$221)</f>
        <v>0</v>
      </c>
      <c r="Z1885" s="9"/>
      <c r="AA1885" s="10"/>
      <c r="AB1885" s="11"/>
      <c r="AC1885" s="6">
        <f>SUMIF(AD$191:AD$221,$D1885,AF$191:AF$221)</f>
        <v>0</v>
      </c>
      <c r="AD1885" s="9"/>
      <c r="AE1885" s="10"/>
      <c r="AF1885" s="11"/>
      <c r="AG1885" s="6">
        <f>SUMIF(AH$191:AH$221,$D1885,AJ$191:AJ$221)</f>
        <v>0</v>
      </c>
      <c r="AH1885" s="9"/>
      <c r="AI1885" s="10"/>
      <c r="AJ1885" s="11"/>
      <c r="AK1885" s="6">
        <f>SUMIF(AL$191:AL$221,$D1885,AN$191:AN$221)</f>
        <v>0</v>
      </c>
      <c r="AL1885" s="9"/>
      <c r="AM1885" s="10"/>
      <c r="AN1885" s="11"/>
      <c r="AO1885" s="6">
        <f>SUMIF(AP$191:AP$221,$D1885,AR$191:AR$221)</f>
        <v>0</v>
      </c>
      <c r="AP1885" s="9"/>
      <c r="AQ1885" s="10"/>
      <c r="AR1885" s="11"/>
      <c r="AS1885" s="6">
        <f>SUMIF(AT$191:AT$221,$D1885,AV$191:AV$221)</f>
        <v>0</v>
      </c>
      <c r="AT1885" s="9"/>
      <c r="AU1885" s="10"/>
      <c r="AV1885" s="11"/>
      <c r="AW1885" s="6">
        <f>SUMIF(AX$191:AX$221,$D1885,AZ$191:AZ$221)</f>
        <v>0</v>
      </c>
      <c r="AX1885" s="9"/>
      <c r="AY1885" s="10"/>
      <c r="AZ1885" s="11"/>
      <c r="BA1885" s="6">
        <f>SUMIF(BB$191:BB$221,$D1885,BD$191:BD$221)</f>
        <v>0</v>
      </c>
      <c r="BB1885" s="9"/>
      <c r="BC1885" s="10"/>
      <c r="BD1885" s="11"/>
      <c r="BE1885" s="6">
        <f>SUMIF(BF$191:BF$221,$D1885,BH$191:BH$221)</f>
        <v>0</v>
      </c>
      <c r="BF1885" s="9"/>
      <c r="BG1885" s="10"/>
      <c r="BH1885" s="11"/>
      <c r="BI1885" s="6">
        <f>SUMIF(BJ$191:BJ$221,$D1885,BL$191:BL$221)</f>
        <v>0</v>
      </c>
      <c r="BJ1885" s="9"/>
      <c r="BK1885" s="10"/>
      <c r="BL1885" s="11"/>
      <c r="BM1885" s="6">
        <f>SUMIF(BN$191:BN$221,$D1885,BP$191:BP$221)</f>
        <v>0</v>
      </c>
      <c r="BN1885" s="9"/>
      <c r="BO1885" s="10"/>
      <c r="BP1885" s="11"/>
      <c r="BQ1885" s="6">
        <f>SUMIF(BR$191:BR$221,$D1885,BT$191:BT$221)</f>
        <v>0</v>
      </c>
      <c r="BR1885" s="9"/>
      <c r="BS1885" s="10"/>
      <c r="BT1885" s="11"/>
      <c r="BU1885" s="6">
        <f>SUMIF(BV$191:BV$221,$D1885,BX$191:BX$221)</f>
        <v>0</v>
      </c>
      <c r="BV1885" s="9"/>
      <c r="BW1885" s="10"/>
      <c r="BX1885" s="11"/>
      <c r="BY1885" s="6">
        <f>SUMIF(BZ$191:BZ$221,$D1885,CB$191:CB$221)</f>
        <v>0</v>
      </c>
      <c r="BZ1885" s="9"/>
      <c r="CA1885" s="10"/>
      <c r="CB1885" s="11"/>
      <c r="CC1885" s="6">
        <f>SUMIF(CD$191:CD$221,$D1885,CF$191:CF$221)</f>
        <v>0</v>
      </c>
      <c r="CD1885" s="9"/>
      <c r="CE1885" s="10"/>
      <c r="CF1885" s="11"/>
      <c r="CG1885" s="6">
        <f>SUMIF(CH$191:CH$221,$D1885,CJ$191:CJ$221)</f>
        <v>0</v>
      </c>
      <c r="CH1885" s="9"/>
      <c r="CI1885" s="10"/>
      <c r="CJ1885" s="11"/>
      <c r="CK1885" s="6">
        <f>SUMIF(CL$191:CL$221,$D1885,CN$191:CN$221)</f>
        <v>0</v>
      </c>
      <c r="CL1885" s="9"/>
      <c r="CM1885" s="10"/>
      <c r="CN1885" s="11"/>
      <c r="CO1885" s="6">
        <f>SUMIF(CP$191:CP$221,$D1885,CR$191:CR$221)</f>
        <v>0</v>
      </c>
      <c r="CP1885" s="9"/>
      <c r="CQ1885" s="10"/>
      <c r="CR1885" s="11"/>
      <c r="CS1885" s="6">
        <f>SUMIF(CT$191:CT$221,$D1885,CV$191:CV$221)</f>
        <v>0</v>
      </c>
      <c r="CT1885" s="9"/>
      <c r="CU1885" s="10"/>
      <c r="CV1885" s="11"/>
      <c r="CW1885" s="6">
        <f>SUMIF(CX$191:CX$221,$D1885,CZ$191:CZ$221)</f>
        <v>0</v>
      </c>
      <c r="CX1885" s="9"/>
      <c r="CY1885" s="10"/>
      <c r="CZ1885" s="11"/>
      <c r="DA1885" s="6">
        <f>SUMIF(DB$191:DB$221,$D1885,DD$191:DD$221)</f>
        <v>0</v>
      </c>
      <c r="DB1885" s="9"/>
      <c r="DC1885" s="10"/>
      <c r="DD1885" s="11"/>
      <c r="DE1885" s="6">
        <f>SUMIF(DF$191:DF$221,$D1885,DH$191:DH$221)</f>
        <v>0</v>
      </c>
      <c r="DF1885" s="9"/>
      <c r="DG1885" s="10"/>
      <c r="DH1885" s="11"/>
      <c r="DI1885" s="6">
        <f>SUMIF(DJ$191:DJ$221,$D1885,DL$191:DL$221)</f>
        <v>0</v>
      </c>
      <c r="DJ1885" s="9"/>
      <c r="DK1885" s="10"/>
      <c r="DL1885" s="11"/>
      <c r="DM1885" s="6">
        <f>SUMIF(DN$191:DN$221,$D1885,DP$191:DP$221)</f>
        <v>0</v>
      </c>
      <c r="DN1885" s="9"/>
      <c r="DO1885" s="10"/>
      <c r="DP1885" s="11"/>
      <c r="DQ1885" s="6">
        <f>SUMIF(DR$191:DR$221,$D1885,DT$191:DT$221)</f>
        <v>0</v>
      </c>
      <c r="DR1885" s="9"/>
      <c r="DS1885" s="10"/>
      <c r="DT1885" s="11"/>
      <c r="DU1885" s="6">
        <f>SUMIF(DV$191:DV$221,$D1885,DX$191:DX$221)</f>
        <v>0</v>
      </c>
      <c r="DV1885" s="9"/>
      <c r="DW1885" s="10"/>
      <c r="DX1885" s="11"/>
      <c r="DY1885" s="6">
        <f>SUMIF(DZ$191:DZ$221,$D1885,EB$191:EB$221)</f>
        <v>0</v>
      </c>
      <c r="DZ1885" s="9"/>
      <c r="EA1885" s="10"/>
      <c r="EB1885" s="11"/>
      <c r="EC1885" s="6">
        <f>SUMIF(ED$191:ED$221,$D1885,EF$191:EF$221)</f>
        <v>0</v>
      </c>
      <c r="ED1885" s="9"/>
      <c r="EE1885" s="10"/>
      <c r="EF1885" s="11"/>
      <c r="EG1885" s="6">
        <f>SUMIF(EH$191:EH$221,$D1885,EJ$191:EJ$221)</f>
        <v>0</v>
      </c>
      <c r="EH1885" s="9"/>
      <c r="EI1885" s="10"/>
      <c r="EJ1885" s="11"/>
      <c r="EK1885" s="6">
        <f>SUMIF(EL$191:EL$221,$D1885,EN$191:EN$221)</f>
        <v>0</v>
      </c>
      <c r="EL1885" s="9"/>
      <c r="EM1885" s="10"/>
      <c r="EN1885" s="11"/>
      <c r="EO1885" s="6">
        <f>SUMIF(EP$191:EP$221,$D1885,ER$191:ER$221)</f>
        <v>0</v>
      </c>
      <c r="EP1885" s="9"/>
      <c r="EQ1885" s="10"/>
      <c r="ER1885" s="11"/>
      <c r="ES1885" s="6">
        <f>SUMIF(ET$191:ET$221,$D1885,EV$191:EV$221)</f>
        <v>0</v>
      </c>
      <c r="ET1885" s="9"/>
      <c r="EU1885" s="10"/>
      <c r="EV1885" s="11"/>
      <c r="EW1885" s="6">
        <f>SUMIF(EX$191:EX$221,$D1885,EZ$191:EZ$221)</f>
        <v>0</v>
      </c>
      <c r="EX1885" s="9"/>
      <c r="EY1885" s="10"/>
      <c r="EZ1885" s="11"/>
      <c r="FA1885" s="6">
        <f>SUMIF(FB$191:FB$221,$D1885,FD$191:FD$221)</f>
        <v>0</v>
      </c>
      <c r="FB1885" s="9"/>
      <c r="FC1885" s="10"/>
      <c r="FD1885" s="11"/>
      <c r="FE1885" s="6">
        <f>SUMIF(FF$191:FF$221,$D1885,FH$191:FH$221)</f>
        <v>0</v>
      </c>
      <c r="FF1885" s="9"/>
      <c r="FG1885" s="10"/>
      <c r="FH1885" s="11"/>
      <c r="FI1885" s="6">
        <f>SUMIF(FJ$191:FJ$221,$D1885,FL$191:FL$221)</f>
        <v>0</v>
      </c>
      <c r="FJ1885" s="9"/>
      <c r="FK1885" s="10"/>
      <c r="FL1885" s="11"/>
      <c r="FM1885" s="6">
        <f>SUMIF(FN$191:FN$221,$D1885,FP$191:FP$221)</f>
        <v>0</v>
      </c>
      <c r="FN1885" s="9"/>
      <c r="FO1885" s="10"/>
      <c r="FP1885" s="11"/>
      <c r="FQ1885" s="6">
        <f>SUMIF(FR$191:FR$221,$D1885,FT$191:FT$221)</f>
        <v>0</v>
      </c>
      <c r="FR1885" s="9"/>
      <c r="FS1885" s="10"/>
      <c r="FT1885" s="11"/>
      <c r="FU1885" s="6">
        <f>SUMIF(FV$191:FV$221,$D1885,FX$191:FX$221)</f>
        <v>0</v>
      </c>
      <c r="FV1885" s="9"/>
      <c r="FW1885" s="10"/>
      <c r="FX1885" s="11"/>
      <c r="FY1885" s="6">
        <f>SUMIF(FZ$191:FZ$221,$D1885,GB$191:GB$221)</f>
        <v>0</v>
      </c>
      <c r="FZ1885" s="9"/>
      <c r="GA1885" s="10"/>
      <c r="GB1885" s="11"/>
      <c r="GC1885" s="6">
        <f>SUMIF(GD$191:GD$221,$D1885,GF$191:GF$221)</f>
        <v>0</v>
      </c>
      <c r="GD1885" s="9"/>
      <c r="GE1885" s="10"/>
      <c r="GF1885" s="11"/>
      <c r="GG1885" s="6">
        <f>SUMIF(GH$191:GH$221,$D1885,GJ$191:GJ$221)</f>
        <v>0</v>
      </c>
      <c r="GH1885" s="9"/>
      <c r="GI1885" s="10"/>
      <c r="GJ1885" s="11"/>
      <c r="GK1885" s="6">
        <f>SUMIF(GL$191:GL$221,$D1885,GN$191:GN$221)</f>
        <v>0</v>
      </c>
      <c r="GL1885" s="9"/>
      <c r="GM1885" s="10"/>
      <c r="GN1885" s="11"/>
      <c r="GO1885" s="6">
        <f>SUMIF(GP$191:GP$221,$D1885,GR$191:GR$221)</f>
        <v>0</v>
      </c>
      <c r="GP1885" s="9"/>
      <c r="GQ1885" s="10"/>
      <c r="GR1885" s="11"/>
      <c r="GS1885" s="6">
        <f>SUMIF(GT$191:GT$221,$D1885,GV$191:GV$221)</f>
        <v>0</v>
      </c>
      <c r="GT1885" s="9"/>
      <c r="GU1885" s="10"/>
      <c r="GV1885" s="20"/>
      <c r="GW1885" s="19">
        <f t="shared" si="42"/>
        <v>0</v>
      </c>
      <c r="GX1885" s="472"/>
      <c r="GY1885" s="473"/>
    </row>
    <row r="1886" spans="1:207" ht="15.75" customHeight="1">
      <c r="A1886" s="47" t="s">
        <v>82</v>
      </c>
      <c r="B1886" s="484"/>
      <c r="C1886" s="258" t="s">
        <v>13</v>
      </c>
      <c r="D1886" s="262" t="s">
        <v>124</v>
      </c>
      <c r="E1886" s="6">
        <f>SUMIF(F$222:F$252,$D1886,H$222:H$252)</f>
        <v>0</v>
      </c>
      <c r="F1886" s="9"/>
      <c r="G1886" s="10"/>
      <c r="H1886" s="11"/>
      <c r="I1886" s="6">
        <f>SUMIF(J$222:J$252,$D1886,L$222:L$252)</f>
        <v>0</v>
      </c>
      <c r="J1886" s="9"/>
      <c r="K1886" s="10"/>
      <c r="L1886" s="11"/>
      <c r="M1886" s="6">
        <f>SUMIF(N$222:N$252,$D1886,P$222:P$252)</f>
        <v>0</v>
      </c>
      <c r="N1886" s="9"/>
      <c r="O1886" s="10"/>
      <c r="P1886" s="11"/>
      <c r="Q1886" s="6">
        <f>SUMIF(R$222:R$252,$D1886,T$222:T$252)</f>
        <v>0</v>
      </c>
      <c r="R1886" s="9"/>
      <c r="S1886" s="10"/>
      <c r="T1886" s="11"/>
      <c r="U1886" s="6">
        <f>SUMIF(V$222:V$252,$D1886,X$222:X$252)</f>
        <v>0</v>
      </c>
      <c r="V1886" s="9"/>
      <c r="W1886" s="10"/>
      <c r="X1886" s="11"/>
      <c r="Y1886" s="6">
        <f>SUMIF(Z$222:Z$252,$D1886,AB$222:AB$252)</f>
        <v>0</v>
      </c>
      <c r="Z1886" s="9"/>
      <c r="AA1886" s="10"/>
      <c r="AB1886" s="11"/>
      <c r="AC1886" s="6">
        <f>SUMIF(AD$222:AD$252,$D1886,AF$222:AF$252)</f>
        <v>0</v>
      </c>
      <c r="AD1886" s="9"/>
      <c r="AE1886" s="10"/>
      <c r="AF1886" s="11"/>
      <c r="AG1886" s="6">
        <f>SUMIF(AH$222:AH$252,$D1886,AJ$222:AJ$252)</f>
        <v>0</v>
      </c>
      <c r="AH1886" s="9"/>
      <c r="AI1886" s="10"/>
      <c r="AJ1886" s="11"/>
      <c r="AK1886" s="6">
        <f>SUMIF(AL$222:AL$252,$D1886,AN$222:AN$252)</f>
        <v>0</v>
      </c>
      <c r="AL1886" s="9"/>
      <c r="AM1886" s="10"/>
      <c r="AN1886" s="11"/>
      <c r="AO1886" s="6">
        <f>SUMIF(AP$222:AP$252,$D1886,AR$222:AR$252)</f>
        <v>0</v>
      </c>
      <c r="AP1886" s="9"/>
      <c r="AQ1886" s="10"/>
      <c r="AR1886" s="11"/>
      <c r="AS1886" s="6">
        <f>SUMIF(AT$222:AT$252,$D1886,AV$222:AV$252)</f>
        <v>0</v>
      </c>
      <c r="AT1886" s="9"/>
      <c r="AU1886" s="10"/>
      <c r="AV1886" s="11"/>
      <c r="AW1886" s="6">
        <f>SUMIF(AX$222:AX$252,$D1886,AZ$222:AZ$252)</f>
        <v>0</v>
      </c>
      <c r="AX1886" s="9"/>
      <c r="AY1886" s="10"/>
      <c r="AZ1886" s="11"/>
      <c r="BA1886" s="6">
        <f>SUMIF(BB$222:BB$252,$D1886,BD$222:BD$252)</f>
        <v>0</v>
      </c>
      <c r="BB1886" s="9"/>
      <c r="BC1886" s="10"/>
      <c r="BD1886" s="11"/>
      <c r="BE1886" s="6">
        <f>SUMIF(BF$222:BF$252,$D1886,BH$222:BH$252)</f>
        <v>0</v>
      </c>
      <c r="BF1886" s="9"/>
      <c r="BG1886" s="10"/>
      <c r="BH1886" s="11"/>
      <c r="BI1886" s="6">
        <f>SUMIF(BJ$222:BJ$252,$D1886,BL$222:BL$252)</f>
        <v>0</v>
      </c>
      <c r="BJ1886" s="9"/>
      <c r="BK1886" s="10"/>
      <c r="BL1886" s="11"/>
      <c r="BM1886" s="6">
        <f>SUMIF(BN$222:BN$252,$D1886,BP$222:BP$252)</f>
        <v>0</v>
      </c>
      <c r="BN1886" s="9"/>
      <c r="BO1886" s="10"/>
      <c r="BP1886" s="11"/>
      <c r="BQ1886" s="6">
        <f>SUMIF(BR$222:BR$252,$D1886,BT$222:BT$252)</f>
        <v>0</v>
      </c>
      <c r="BR1886" s="9"/>
      <c r="BS1886" s="10"/>
      <c r="BT1886" s="11"/>
      <c r="BU1886" s="6">
        <f>SUMIF(BV$222:BV$252,$D1886,BX$222:BX$252)</f>
        <v>0</v>
      </c>
      <c r="BV1886" s="9"/>
      <c r="BW1886" s="10"/>
      <c r="BX1886" s="11"/>
      <c r="BY1886" s="6">
        <f>SUMIF(BZ$222:BZ$252,$D1886,CB$222:CB$252)</f>
        <v>0</v>
      </c>
      <c r="BZ1886" s="9"/>
      <c r="CA1886" s="10"/>
      <c r="CB1886" s="11"/>
      <c r="CC1886" s="6">
        <f>SUMIF(CD$222:CD$252,$D1886,CF$222:CF$252)</f>
        <v>0</v>
      </c>
      <c r="CD1886" s="9"/>
      <c r="CE1886" s="10"/>
      <c r="CF1886" s="11"/>
      <c r="CG1886" s="6">
        <f>SUMIF(CH$222:CH$252,$D1886,CJ$222:CJ$252)</f>
        <v>0</v>
      </c>
      <c r="CH1886" s="9"/>
      <c r="CI1886" s="10"/>
      <c r="CJ1886" s="11"/>
      <c r="CK1886" s="6">
        <f>SUMIF(CL$222:CL$252,$D1886,CN$222:CN$252)</f>
        <v>0</v>
      </c>
      <c r="CL1886" s="9"/>
      <c r="CM1886" s="10"/>
      <c r="CN1886" s="11"/>
      <c r="CO1886" s="6">
        <f>SUMIF(CP$222:CP$252,$D1886,CR$222:CR$252)</f>
        <v>0</v>
      </c>
      <c r="CP1886" s="9"/>
      <c r="CQ1886" s="10"/>
      <c r="CR1886" s="11"/>
      <c r="CS1886" s="6">
        <f>SUMIF(CT$222:CT$252,$D1886,CV$222:CV$252)</f>
        <v>0</v>
      </c>
      <c r="CT1886" s="9"/>
      <c r="CU1886" s="10"/>
      <c r="CV1886" s="11"/>
      <c r="CW1886" s="6">
        <f>SUMIF(CX$222:CX$252,$D1886,CZ$222:CZ$252)</f>
        <v>0</v>
      </c>
      <c r="CX1886" s="9"/>
      <c r="CY1886" s="10"/>
      <c r="CZ1886" s="11"/>
      <c r="DA1886" s="6">
        <f>SUMIF(DB$222:DB$252,$D1886,DD$222:DD$252)</f>
        <v>0</v>
      </c>
      <c r="DB1886" s="9"/>
      <c r="DC1886" s="10"/>
      <c r="DD1886" s="11"/>
      <c r="DE1886" s="6">
        <f>SUMIF(DF$222:DF$252,$D1886,DH$222:DH$252)</f>
        <v>0</v>
      </c>
      <c r="DF1886" s="9"/>
      <c r="DG1886" s="10"/>
      <c r="DH1886" s="11"/>
      <c r="DI1886" s="6">
        <f>SUMIF(DJ$222:DJ$252,$D1886,DL$222:DL$252)</f>
        <v>0</v>
      </c>
      <c r="DJ1886" s="9"/>
      <c r="DK1886" s="10"/>
      <c r="DL1886" s="11"/>
      <c r="DM1886" s="6">
        <f>SUMIF(DN$222:DN$252,$D1886,DP$222:DP$252)</f>
        <v>0</v>
      </c>
      <c r="DN1886" s="9"/>
      <c r="DO1886" s="10"/>
      <c r="DP1886" s="11"/>
      <c r="DQ1886" s="6">
        <f>SUMIF(DR$222:DR$252,$D1886,DT$222:DT$252)</f>
        <v>0</v>
      </c>
      <c r="DR1886" s="9"/>
      <c r="DS1886" s="10"/>
      <c r="DT1886" s="11"/>
      <c r="DU1886" s="6">
        <f>SUMIF(DV$222:DV$252,$D1886,DX$222:DX$252)</f>
        <v>0</v>
      </c>
      <c r="DV1886" s="9"/>
      <c r="DW1886" s="10"/>
      <c r="DX1886" s="11"/>
      <c r="DY1886" s="6">
        <f>SUMIF(DZ$222:DZ$252,$D1886,EB$222:EB$252)</f>
        <v>0</v>
      </c>
      <c r="DZ1886" s="9"/>
      <c r="EA1886" s="10"/>
      <c r="EB1886" s="11"/>
      <c r="EC1886" s="6">
        <f>SUMIF(ED$222:ED$252,$D1886,EF$222:EF$252)</f>
        <v>0</v>
      </c>
      <c r="ED1886" s="9"/>
      <c r="EE1886" s="10"/>
      <c r="EF1886" s="11"/>
      <c r="EG1886" s="6">
        <f>SUMIF(EH$222:EH$252,$D1886,EJ$222:EJ$252)</f>
        <v>0</v>
      </c>
      <c r="EH1886" s="9"/>
      <c r="EI1886" s="10"/>
      <c r="EJ1886" s="11"/>
      <c r="EK1886" s="6">
        <f>SUMIF(EL$222:EL$252,$D1886,EN$222:EN$252)</f>
        <v>0</v>
      </c>
      <c r="EL1886" s="9"/>
      <c r="EM1886" s="10"/>
      <c r="EN1886" s="11"/>
      <c r="EO1886" s="6">
        <f>SUMIF(EP$222:EP$252,$D1886,ER$222:ER$252)</f>
        <v>0</v>
      </c>
      <c r="EP1886" s="9"/>
      <c r="EQ1886" s="10"/>
      <c r="ER1886" s="11"/>
      <c r="ES1886" s="6">
        <f>SUMIF(ET$222:ET$252,$D1886,EV$222:EV$252)</f>
        <v>0</v>
      </c>
      <c r="ET1886" s="9"/>
      <c r="EU1886" s="10"/>
      <c r="EV1886" s="11"/>
      <c r="EW1886" s="6">
        <f>SUMIF(EX$222:EX$252,$D1886,EZ$222:EZ$252)</f>
        <v>0</v>
      </c>
      <c r="EX1886" s="9"/>
      <c r="EY1886" s="10"/>
      <c r="EZ1886" s="11"/>
      <c r="FA1886" s="6">
        <f>SUMIF(FB$222:FB$252,$D1886,FD$222:FD$252)</f>
        <v>0</v>
      </c>
      <c r="FB1886" s="9"/>
      <c r="FC1886" s="10"/>
      <c r="FD1886" s="11"/>
      <c r="FE1886" s="6">
        <f>SUMIF(FF$222:FF$252,$D1886,FH$222:FH$252)</f>
        <v>0</v>
      </c>
      <c r="FF1886" s="9"/>
      <c r="FG1886" s="10"/>
      <c r="FH1886" s="11"/>
      <c r="FI1886" s="6">
        <f>SUMIF(FJ$222:FJ$252,$D1886,FL$222:FL$252)</f>
        <v>0</v>
      </c>
      <c r="FJ1886" s="9"/>
      <c r="FK1886" s="10"/>
      <c r="FL1886" s="11"/>
      <c r="FM1886" s="6">
        <f>SUMIF(FN$222:FN$252,$D1886,FP$222:FP$252)</f>
        <v>0</v>
      </c>
      <c r="FN1886" s="9"/>
      <c r="FO1886" s="10"/>
      <c r="FP1886" s="11"/>
      <c r="FQ1886" s="6">
        <f>SUMIF(FR$222:FR$252,$D1886,FT$222:FT$252)</f>
        <v>0</v>
      </c>
      <c r="FR1886" s="9"/>
      <c r="FS1886" s="10"/>
      <c r="FT1886" s="11"/>
      <c r="FU1886" s="6">
        <f>SUMIF(FV$222:FV$252,$D1886,FX$222:FX$252)</f>
        <v>0</v>
      </c>
      <c r="FV1886" s="9"/>
      <c r="FW1886" s="10"/>
      <c r="FX1886" s="11"/>
      <c r="FY1886" s="6">
        <f>SUMIF(FZ$222:FZ$252,$D1886,GB$222:GB$252)</f>
        <v>0</v>
      </c>
      <c r="FZ1886" s="9"/>
      <c r="GA1886" s="10"/>
      <c r="GB1886" s="11"/>
      <c r="GC1886" s="6">
        <f>SUMIF(GD$222:GD$252,$D1886,GF$222:GF$252)</f>
        <v>0</v>
      </c>
      <c r="GD1886" s="9"/>
      <c r="GE1886" s="10"/>
      <c r="GF1886" s="11"/>
      <c r="GG1886" s="6">
        <f>SUMIF(GH$222:GH$252,$D1886,GJ$222:GJ$252)</f>
        <v>0</v>
      </c>
      <c r="GH1886" s="9"/>
      <c r="GI1886" s="10"/>
      <c r="GJ1886" s="11"/>
      <c r="GK1886" s="6">
        <f>SUMIF(GL$222:GL$252,$D1886,GN$222:GN$252)</f>
        <v>0</v>
      </c>
      <c r="GL1886" s="9"/>
      <c r="GM1886" s="10"/>
      <c r="GN1886" s="11"/>
      <c r="GO1886" s="6">
        <f>SUMIF(GP$222:GP$252,$D1886,GR$222:GR$252)</f>
        <v>0</v>
      </c>
      <c r="GP1886" s="9"/>
      <c r="GQ1886" s="10"/>
      <c r="GR1886" s="11"/>
      <c r="GS1886" s="6">
        <f>SUMIF(GT$222:GT$252,$D1886,GV$222:GV$252)</f>
        <v>0</v>
      </c>
      <c r="GT1886" s="9"/>
      <c r="GU1886" s="10"/>
      <c r="GV1886" s="20"/>
      <c r="GW1886" s="19">
        <f t="shared" si="42"/>
        <v>0</v>
      </c>
      <c r="GX1886" s="472"/>
      <c r="GY1886" s="473"/>
    </row>
    <row r="1887" spans="1:207" ht="15.75" customHeight="1">
      <c r="A1887" s="47" t="s">
        <v>83</v>
      </c>
      <c r="B1887" s="484"/>
      <c r="C1887" s="258" t="s">
        <v>13</v>
      </c>
      <c r="D1887" s="262" t="s">
        <v>124</v>
      </c>
      <c r="E1887" s="6">
        <f>SUMIF(F$253:F$283,$D1887,H$253:H$283)</f>
        <v>0</v>
      </c>
      <c r="F1887" s="9"/>
      <c r="G1887" s="10"/>
      <c r="H1887" s="11"/>
      <c r="I1887" s="6">
        <f>SUMIF(J$253:J$283,$D1887,L$253:L$283)</f>
        <v>0</v>
      </c>
      <c r="J1887" s="9"/>
      <c r="K1887" s="10"/>
      <c r="L1887" s="11"/>
      <c r="M1887" s="6">
        <f>SUMIF(N$253:N$283,$D1887,P$253:P$283)</f>
        <v>0</v>
      </c>
      <c r="N1887" s="9"/>
      <c r="O1887" s="10"/>
      <c r="P1887" s="11"/>
      <c r="Q1887" s="6">
        <f>SUMIF(R$253:R$283,$D1887,T$253:T$283)</f>
        <v>0</v>
      </c>
      <c r="R1887" s="9"/>
      <c r="S1887" s="10"/>
      <c r="T1887" s="11"/>
      <c r="U1887" s="6">
        <f>SUMIF(V$253:V$283,$D1887,X$253:X$283)</f>
        <v>0</v>
      </c>
      <c r="V1887" s="9"/>
      <c r="W1887" s="10"/>
      <c r="X1887" s="11"/>
      <c r="Y1887" s="6">
        <f>SUMIF(Z$253:Z$283,$D1887,AB$253:AB$283)</f>
        <v>0</v>
      </c>
      <c r="Z1887" s="9"/>
      <c r="AA1887" s="10"/>
      <c r="AB1887" s="11"/>
      <c r="AC1887" s="6">
        <f>SUMIF(AD$253:AD$283,$D1887,AF$253:AF$283)</f>
        <v>0</v>
      </c>
      <c r="AD1887" s="9"/>
      <c r="AE1887" s="10"/>
      <c r="AF1887" s="11"/>
      <c r="AG1887" s="6">
        <f>SUMIF(AH$253:AH$283,$D1887,AJ$253:AJ$283)</f>
        <v>0</v>
      </c>
      <c r="AH1887" s="9"/>
      <c r="AI1887" s="10"/>
      <c r="AJ1887" s="11"/>
      <c r="AK1887" s="6">
        <f>SUMIF(AL$253:AL$283,$D1887,AN$253:AN$283)</f>
        <v>0</v>
      </c>
      <c r="AL1887" s="9"/>
      <c r="AM1887" s="10"/>
      <c r="AN1887" s="11"/>
      <c r="AO1887" s="6">
        <f>SUMIF(AP$253:AP$283,$D1887,AR$253:AR$283)</f>
        <v>0</v>
      </c>
      <c r="AP1887" s="9"/>
      <c r="AQ1887" s="10"/>
      <c r="AR1887" s="11"/>
      <c r="AS1887" s="6">
        <f>SUMIF(AT$253:AT$283,$D1887,AV$253:AV$283)</f>
        <v>0</v>
      </c>
      <c r="AT1887" s="9"/>
      <c r="AU1887" s="10"/>
      <c r="AV1887" s="11"/>
      <c r="AW1887" s="6">
        <f>SUMIF(AX$253:AX$283,$D1887,AZ$253:AZ$283)</f>
        <v>0</v>
      </c>
      <c r="AX1887" s="9"/>
      <c r="AY1887" s="10"/>
      <c r="AZ1887" s="11"/>
      <c r="BA1887" s="6">
        <f>SUMIF(BB$253:BB$283,$D1887,BD$253:BD$283)</f>
        <v>0</v>
      </c>
      <c r="BB1887" s="9"/>
      <c r="BC1887" s="10"/>
      <c r="BD1887" s="11"/>
      <c r="BE1887" s="6">
        <f>SUMIF(BF$253:BF$283,$D1887,BH$253:BH$283)</f>
        <v>0</v>
      </c>
      <c r="BF1887" s="9"/>
      <c r="BG1887" s="10"/>
      <c r="BH1887" s="11"/>
      <c r="BI1887" s="6">
        <f>SUMIF(BJ$253:BJ$283,$D1887,BL$253:BL$283)</f>
        <v>0</v>
      </c>
      <c r="BJ1887" s="9"/>
      <c r="BK1887" s="10"/>
      <c r="BL1887" s="11"/>
      <c r="BM1887" s="6">
        <f>SUMIF(BN$253:BN$283,$D1887,BP$253:BP$283)</f>
        <v>0</v>
      </c>
      <c r="BN1887" s="9"/>
      <c r="BO1887" s="10"/>
      <c r="BP1887" s="11"/>
      <c r="BQ1887" s="6">
        <f>SUMIF(BR$253:BR$283,$D1887,BT$253:BT$283)</f>
        <v>0</v>
      </c>
      <c r="BR1887" s="9"/>
      <c r="BS1887" s="10"/>
      <c r="BT1887" s="11"/>
      <c r="BU1887" s="6">
        <f>SUMIF(BV$253:BV$283,$D1887,BX$253:BX$283)</f>
        <v>0</v>
      </c>
      <c r="BV1887" s="9"/>
      <c r="BW1887" s="10"/>
      <c r="BX1887" s="11"/>
      <c r="BY1887" s="6">
        <f>SUMIF(BZ$253:BZ$283,$D1887,CB$253:CB$283)</f>
        <v>0</v>
      </c>
      <c r="BZ1887" s="9"/>
      <c r="CA1887" s="10"/>
      <c r="CB1887" s="11"/>
      <c r="CC1887" s="6">
        <f>SUMIF(CD$253:CD$283,$D1887,CF$253:CF$283)</f>
        <v>0</v>
      </c>
      <c r="CD1887" s="9"/>
      <c r="CE1887" s="10"/>
      <c r="CF1887" s="11"/>
      <c r="CG1887" s="6">
        <f>SUMIF(CH$253:CH$283,$D1887,CJ$253:CJ$283)</f>
        <v>0</v>
      </c>
      <c r="CH1887" s="9"/>
      <c r="CI1887" s="10"/>
      <c r="CJ1887" s="11"/>
      <c r="CK1887" s="6">
        <f>SUMIF(CL$253:CL$283,$D1887,CN$253:CN$283)</f>
        <v>0</v>
      </c>
      <c r="CL1887" s="9"/>
      <c r="CM1887" s="10"/>
      <c r="CN1887" s="11"/>
      <c r="CO1887" s="6">
        <f>SUMIF(CP$253:CP$283,$D1887,CR$253:CR$283)</f>
        <v>0</v>
      </c>
      <c r="CP1887" s="9"/>
      <c r="CQ1887" s="10"/>
      <c r="CR1887" s="11"/>
      <c r="CS1887" s="6">
        <f>SUMIF(CT$253:CT$283,$D1887,CV$253:CV$283)</f>
        <v>0</v>
      </c>
      <c r="CT1887" s="9"/>
      <c r="CU1887" s="10"/>
      <c r="CV1887" s="11"/>
      <c r="CW1887" s="6">
        <f>SUMIF(CX$253:CX$283,$D1887,CZ$253:CZ$283)</f>
        <v>0</v>
      </c>
      <c r="CX1887" s="9"/>
      <c r="CY1887" s="10"/>
      <c r="CZ1887" s="11"/>
      <c r="DA1887" s="6">
        <f>SUMIF(DB$253:DB$283,$D1887,DD$253:DD$283)</f>
        <v>0</v>
      </c>
      <c r="DB1887" s="9"/>
      <c r="DC1887" s="10"/>
      <c r="DD1887" s="11"/>
      <c r="DE1887" s="6">
        <f>SUMIF(DF$253:DF$283,$D1887,DH$253:DH$283)</f>
        <v>0</v>
      </c>
      <c r="DF1887" s="9"/>
      <c r="DG1887" s="10"/>
      <c r="DH1887" s="11"/>
      <c r="DI1887" s="6">
        <f>SUMIF(DJ$253:DJ$283,$D1887,DL$253:DL$283)</f>
        <v>0</v>
      </c>
      <c r="DJ1887" s="9"/>
      <c r="DK1887" s="10"/>
      <c r="DL1887" s="11"/>
      <c r="DM1887" s="6">
        <f>SUMIF(DN$253:DN$283,$D1887,DP$253:DP$283)</f>
        <v>0</v>
      </c>
      <c r="DN1887" s="9"/>
      <c r="DO1887" s="10"/>
      <c r="DP1887" s="11"/>
      <c r="DQ1887" s="6">
        <f>SUMIF(DR$253:DR$283,$D1887,DT$253:DT$283)</f>
        <v>0</v>
      </c>
      <c r="DR1887" s="9"/>
      <c r="DS1887" s="10"/>
      <c r="DT1887" s="11"/>
      <c r="DU1887" s="6">
        <f>SUMIF(DV$253:DV$283,$D1887,DX$253:DX$283)</f>
        <v>0</v>
      </c>
      <c r="DV1887" s="9"/>
      <c r="DW1887" s="10"/>
      <c r="DX1887" s="11"/>
      <c r="DY1887" s="6">
        <f>SUMIF(DZ$253:DZ$283,$D1887,EB$253:EB$283)</f>
        <v>0</v>
      </c>
      <c r="DZ1887" s="9"/>
      <c r="EA1887" s="10"/>
      <c r="EB1887" s="11"/>
      <c r="EC1887" s="6">
        <f>SUMIF(ED$253:ED$283,$D1887,EF$253:EF$283)</f>
        <v>0</v>
      </c>
      <c r="ED1887" s="9"/>
      <c r="EE1887" s="10"/>
      <c r="EF1887" s="11"/>
      <c r="EG1887" s="6">
        <f>SUMIF(EH$253:EH$283,$D1887,EJ$253:EJ$283)</f>
        <v>0</v>
      </c>
      <c r="EH1887" s="9"/>
      <c r="EI1887" s="10"/>
      <c r="EJ1887" s="11"/>
      <c r="EK1887" s="6">
        <f>SUMIF(EL$253:EL$283,$D1887,EN$253:EN$283)</f>
        <v>0</v>
      </c>
      <c r="EL1887" s="9"/>
      <c r="EM1887" s="10"/>
      <c r="EN1887" s="11"/>
      <c r="EO1887" s="6">
        <f>SUMIF(EP$253:EP$283,$D1887,ER$253:ER$283)</f>
        <v>0</v>
      </c>
      <c r="EP1887" s="9"/>
      <c r="EQ1887" s="10"/>
      <c r="ER1887" s="11"/>
      <c r="ES1887" s="6">
        <f>SUMIF(ET$253:ET$283,$D1887,EV$253:EV$283)</f>
        <v>0</v>
      </c>
      <c r="ET1887" s="9"/>
      <c r="EU1887" s="10"/>
      <c r="EV1887" s="11"/>
      <c r="EW1887" s="6">
        <f>SUMIF(EX$253:EX$283,$D1887,EZ$253:EZ$283)</f>
        <v>0</v>
      </c>
      <c r="EX1887" s="9"/>
      <c r="EY1887" s="10"/>
      <c r="EZ1887" s="11"/>
      <c r="FA1887" s="6">
        <f>SUMIF(FB$253:FB$283,$D1887,FD$253:FD$283)</f>
        <v>0</v>
      </c>
      <c r="FB1887" s="9"/>
      <c r="FC1887" s="10"/>
      <c r="FD1887" s="11"/>
      <c r="FE1887" s="6">
        <f>SUMIF(FF$253:FF$283,$D1887,FH$253:FH$283)</f>
        <v>0</v>
      </c>
      <c r="FF1887" s="9"/>
      <c r="FG1887" s="10"/>
      <c r="FH1887" s="11"/>
      <c r="FI1887" s="6">
        <f>SUMIF(FJ$253:FJ$283,$D1887,FL$253:FL$283)</f>
        <v>0</v>
      </c>
      <c r="FJ1887" s="9"/>
      <c r="FK1887" s="10"/>
      <c r="FL1887" s="11"/>
      <c r="FM1887" s="6">
        <f>SUMIF(FN$253:FN$283,$D1887,FP$253:FP$283)</f>
        <v>0</v>
      </c>
      <c r="FN1887" s="9"/>
      <c r="FO1887" s="10"/>
      <c r="FP1887" s="11"/>
      <c r="FQ1887" s="6">
        <f>SUMIF(FR$253:FR$283,$D1887,FT$253:FT$283)</f>
        <v>0</v>
      </c>
      <c r="FR1887" s="9"/>
      <c r="FS1887" s="10"/>
      <c r="FT1887" s="11"/>
      <c r="FU1887" s="6">
        <f>SUMIF(FV$253:FV$283,$D1887,FX$253:FX$283)</f>
        <v>0</v>
      </c>
      <c r="FV1887" s="9"/>
      <c r="FW1887" s="10"/>
      <c r="FX1887" s="11"/>
      <c r="FY1887" s="6">
        <f>SUMIF(FZ$253:FZ$283,$D1887,GB$253:GB$283)</f>
        <v>0</v>
      </c>
      <c r="FZ1887" s="9"/>
      <c r="GA1887" s="10"/>
      <c r="GB1887" s="11"/>
      <c r="GC1887" s="6">
        <f>SUMIF(GD$253:GD$283,$D1887,GF$253:GF$283)</f>
        <v>0</v>
      </c>
      <c r="GD1887" s="9"/>
      <c r="GE1887" s="10"/>
      <c r="GF1887" s="11"/>
      <c r="GG1887" s="6">
        <f>SUMIF(GH$253:GH$283,$D1887,GJ$253:GJ$283)</f>
        <v>0</v>
      </c>
      <c r="GH1887" s="9"/>
      <c r="GI1887" s="10"/>
      <c r="GJ1887" s="11"/>
      <c r="GK1887" s="6">
        <f>SUMIF(GL$253:GL$283,$D1887,GN$253:GN$283)</f>
        <v>0</v>
      </c>
      <c r="GL1887" s="9"/>
      <c r="GM1887" s="10"/>
      <c r="GN1887" s="11"/>
      <c r="GO1887" s="6">
        <f>SUMIF(GP$253:GP$283,$D1887,GR$253:GR$283)</f>
        <v>0</v>
      </c>
      <c r="GP1887" s="9"/>
      <c r="GQ1887" s="10"/>
      <c r="GR1887" s="11"/>
      <c r="GS1887" s="6">
        <f>SUMIF(GT$253:GT$283,$D1887,GV$253:GV$283)</f>
        <v>0</v>
      </c>
      <c r="GT1887" s="9"/>
      <c r="GU1887" s="10"/>
      <c r="GV1887" s="20"/>
      <c r="GW1887" s="19">
        <f t="shared" si="42"/>
        <v>0</v>
      </c>
      <c r="GX1887" s="472"/>
      <c r="GY1887" s="473"/>
    </row>
    <row r="1888" spans="1:207" ht="15.75" customHeight="1">
      <c r="A1888" s="47" t="s">
        <v>84</v>
      </c>
      <c r="B1888" s="484"/>
      <c r="C1888" s="258" t="s">
        <v>13</v>
      </c>
      <c r="D1888" s="262" t="s">
        <v>124</v>
      </c>
      <c r="E1888" s="6">
        <f>SUMIF(F$284:F$314,$D1888,H$284:H$314)</f>
        <v>0</v>
      </c>
      <c r="F1888" s="9"/>
      <c r="G1888" s="10"/>
      <c r="H1888" s="11"/>
      <c r="I1888" s="6">
        <f>SUMIF(J$284:J$314,$D1888,L$284:L$314)</f>
        <v>0</v>
      </c>
      <c r="J1888" s="9"/>
      <c r="K1888" s="10"/>
      <c r="L1888" s="11"/>
      <c r="M1888" s="6">
        <f>SUMIF(N$284:N$314,$D1888,P$284:P$314)</f>
        <v>0</v>
      </c>
      <c r="N1888" s="9"/>
      <c r="O1888" s="10"/>
      <c r="P1888" s="11"/>
      <c r="Q1888" s="6">
        <f>SUMIF(R$284:R$314,$D1888,T$284:T$314)</f>
        <v>0</v>
      </c>
      <c r="R1888" s="9"/>
      <c r="S1888" s="10"/>
      <c r="T1888" s="11"/>
      <c r="U1888" s="6">
        <f>SUMIF(V$284:V$314,$D1888,X$284:X$314)</f>
        <v>0</v>
      </c>
      <c r="V1888" s="9"/>
      <c r="W1888" s="10"/>
      <c r="X1888" s="11"/>
      <c r="Y1888" s="6">
        <f>SUMIF(Z$284:Z$314,$D1888,AB$284:AB$314)</f>
        <v>0</v>
      </c>
      <c r="Z1888" s="9"/>
      <c r="AA1888" s="10"/>
      <c r="AB1888" s="11"/>
      <c r="AC1888" s="6">
        <f>SUMIF(AD$284:AD$314,$D1888,AF$284:AF$314)</f>
        <v>0</v>
      </c>
      <c r="AD1888" s="9"/>
      <c r="AE1888" s="10"/>
      <c r="AF1888" s="11"/>
      <c r="AG1888" s="6">
        <f>SUMIF(AH$284:AH$314,$D1888,AJ$284:AJ$314)</f>
        <v>0</v>
      </c>
      <c r="AH1888" s="9"/>
      <c r="AI1888" s="10"/>
      <c r="AJ1888" s="11"/>
      <c r="AK1888" s="6">
        <f>SUMIF(AL$284:AL$314,$D1888,AN$284:AN$314)</f>
        <v>0</v>
      </c>
      <c r="AL1888" s="9"/>
      <c r="AM1888" s="10"/>
      <c r="AN1888" s="11"/>
      <c r="AO1888" s="6">
        <f>SUMIF(AP$284:AP$314,$D1888,AR$284:AR$314)</f>
        <v>0</v>
      </c>
      <c r="AP1888" s="9"/>
      <c r="AQ1888" s="10"/>
      <c r="AR1888" s="11"/>
      <c r="AS1888" s="6">
        <f>SUMIF(AT$284:AT$314,$D1888,AV$284:AV$314)</f>
        <v>0</v>
      </c>
      <c r="AT1888" s="9"/>
      <c r="AU1888" s="10"/>
      <c r="AV1888" s="11"/>
      <c r="AW1888" s="6">
        <f>SUMIF(AX$284:AX$314,$D1888,AZ$284:AZ$314)</f>
        <v>0</v>
      </c>
      <c r="AX1888" s="9"/>
      <c r="AY1888" s="10"/>
      <c r="AZ1888" s="11"/>
      <c r="BA1888" s="6">
        <f>SUMIF(BB$284:BB$314,$D1888,BD$284:BD$314)</f>
        <v>0</v>
      </c>
      <c r="BB1888" s="9"/>
      <c r="BC1888" s="10"/>
      <c r="BD1888" s="11"/>
      <c r="BE1888" s="6">
        <f>SUMIF(BF$284:BF$314,$D1888,BH$284:BH$314)</f>
        <v>0</v>
      </c>
      <c r="BF1888" s="9"/>
      <c r="BG1888" s="10"/>
      <c r="BH1888" s="11"/>
      <c r="BI1888" s="6">
        <f>SUMIF(BJ$284:BJ$314,$D1888,BL$284:BL$314)</f>
        <v>0</v>
      </c>
      <c r="BJ1888" s="9"/>
      <c r="BK1888" s="10"/>
      <c r="BL1888" s="11"/>
      <c r="BM1888" s="6">
        <f>SUMIF(BN$284:BN$314,$D1888,BP$284:BP$314)</f>
        <v>0</v>
      </c>
      <c r="BN1888" s="9"/>
      <c r="BO1888" s="10"/>
      <c r="BP1888" s="11"/>
      <c r="BQ1888" s="6">
        <f>SUMIF(BR$284:BR$314,$D1888,BT$284:BT$314)</f>
        <v>0</v>
      </c>
      <c r="BR1888" s="9"/>
      <c r="BS1888" s="10"/>
      <c r="BT1888" s="11"/>
      <c r="BU1888" s="6">
        <f>SUMIF(BV$284:BV$314,$D1888,BX$284:BX$314)</f>
        <v>0</v>
      </c>
      <c r="BV1888" s="9"/>
      <c r="BW1888" s="10"/>
      <c r="BX1888" s="11"/>
      <c r="BY1888" s="6">
        <f>SUMIF(BZ$284:BZ$314,$D1888,CB$284:CB$314)</f>
        <v>0</v>
      </c>
      <c r="BZ1888" s="9"/>
      <c r="CA1888" s="10"/>
      <c r="CB1888" s="11"/>
      <c r="CC1888" s="6">
        <f>SUMIF(CD$284:CD$314,$D1888,CF$284:CF$314)</f>
        <v>0</v>
      </c>
      <c r="CD1888" s="9"/>
      <c r="CE1888" s="10"/>
      <c r="CF1888" s="11"/>
      <c r="CG1888" s="6">
        <f>SUMIF(CH$284:CH$314,$D1888,CJ$284:CJ$314)</f>
        <v>0</v>
      </c>
      <c r="CH1888" s="9"/>
      <c r="CI1888" s="10"/>
      <c r="CJ1888" s="11"/>
      <c r="CK1888" s="6">
        <f>SUMIF(CL$284:CL$314,$D1888,CN$284:CN$314)</f>
        <v>0</v>
      </c>
      <c r="CL1888" s="9"/>
      <c r="CM1888" s="10"/>
      <c r="CN1888" s="11"/>
      <c r="CO1888" s="6">
        <f>SUMIF(CP$284:CP$314,$D1888,CR$284:CR$314)</f>
        <v>0</v>
      </c>
      <c r="CP1888" s="9"/>
      <c r="CQ1888" s="10"/>
      <c r="CR1888" s="11"/>
      <c r="CS1888" s="6">
        <f>SUMIF(CT$284:CT$314,$D1888,CV$284:CV$314)</f>
        <v>0</v>
      </c>
      <c r="CT1888" s="9"/>
      <c r="CU1888" s="10"/>
      <c r="CV1888" s="11"/>
      <c r="CW1888" s="6">
        <f>SUMIF(CX$284:CX$314,$D1888,CZ$284:CZ$314)</f>
        <v>0</v>
      </c>
      <c r="CX1888" s="9"/>
      <c r="CY1888" s="10"/>
      <c r="CZ1888" s="11"/>
      <c r="DA1888" s="6">
        <f>SUMIF(DB$284:DB$314,$D1888,DD$284:DD$314)</f>
        <v>0</v>
      </c>
      <c r="DB1888" s="9"/>
      <c r="DC1888" s="10"/>
      <c r="DD1888" s="11"/>
      <c r="DE1888" s="6">
        <f>SUMIF(DF$284:DF$314,$D1888,DH$284:DH$314)</f>
        <v>0</v>
      </c>
      <c r="DF1888" s="9"/>
      <c r="DG1888" s="10"/>
      <c r="DH1888" s="11"/>
      <c r="DI1888" s="6">
        <f>SUMIF(DJ$284:DJ$314,$D1888,DL$284:DL$314)</f>
        <v>0</v>
      </c>
      <c r="DJ1888" s="9"/>
      <c r="DK1888" s="10"/>
      <c r="DL1888" s="11"/>
      <c r="DM1888" s="6">
        <f>SUMIF(DN$284:DN$314,$D1888,DP$284:DP$314)</f>
        <v>0</v>
      </c>
      <c r="DN1888" s="9"/>
      <c r="DO1888" s="10"/>
      <c r="DP1888" s="11"/>
      <c r="DQ1888" s="6">
        <f>SUMIF(DR$284:DR$314,$D1888,DT$284:DT$314)</f>
        <v>0</v>
      </c>
      <c r="DR1888" s="9"/>
      <c r="DS1888" s="10"/>
      <c r="DT1888" s="11"/>
      <c r="DU1888" s="6">
        <f>SUMIF(DV$284:DV$314,$D1888,DX$284:DX$314)</f>
        <v>0</v>
      </c>
      <c r="DV1888" s="9"/>
      <c r="DW1888" s="10"/>
      <c r="DX1888" s="11"/>
      <c r="DY1888" s="6">
        <f>SUMIF(DZ$284:DZ$314,$D1888,EB$284:EB$314)</f>
        <v>0</v>
      </c>
      <c r="DZ1888" s="9"/>
      <c r="EA1888" s="10"/>
      <c r="EB1888" s="11"/>
      <c r="EC1888" s="6">
        <f>SUMIF(ED$284:ED$314,$D1888,EF$284:EF$314)</f>
        <v>0</v>
      </c>
      <c r="ED1888" s="9"/>
      <c r="EE1888" s="10"/>
      <c r="EF1888" s="11"/>
      <c r="EG1888" s="6">
        <f>SUMIF(EH$284:EH$314,$D1888,EJ$284:EJ$314)</f>
        <v>0</v>
      </c>
      <c r="EH1888" s="9"/>
      <c r="EI1888" s="10"/>
      <c r="EJ1888" s="11"/>
      <c r="EK1888" s="6">
        <f>SUMIF(EL$284:EL$314,$D1888,EN$284:EN$314)</f>
        <v>0</v>
      </c>
      <c r="EL1888" s="9"/>
      <c r="EM1888" s="10"/>
      <c r="EN1888" s="11"/>
      <c r="EO1888" s="6">
        <f>SUMIF(EP$284:EP$314,$D1888,ER$284:ER$314)</f>
        <v>0</v>
      </c>
      <c r="EP1888" s="9"/>
      <c r="EQ1888" s="10"/>
      <c r="ER1888" s="11"/>
      <c r="ES1888" s="6">
        <f>SUMIF(ET$284:ET$314,$D1888,EV$284:EV$314)</f>
        <v>0</v>
      </c>
      <c r="ET1888" s="9"/>
      <c r="EU1888" s="10"/>
      <c r="EV1888" s="11"/>
      <c r="EW1888" s="6">
        <f>SUMIF(EX$284:EX$314,$D1888,EZ$284:EZ$314)</f>
        <v>0</v>
      </c>
      <c r="EX1888" s="9"/>
      <c r="EY1888" s="10"/>
      <c r="EZ1888" s="11"/>
      <c r="FA1888" s="6">
        <f>SUMIF(FB$284:FB$314,$D1888,FD$284:FD$314)</f>
        <v>0</v>
      </c>
      <c r="FB1888" s="9"/>
      <c r="FC1888" s="10"/>
      <c r="FD1888" s="11"/>
      <c r="FE1888" s="6">
        <f>SUMIF(FF$284:FF$314,$D1888,FH$284:FH$314)</f>
        <v>0</v>
      </c>
      <c r="FF1888" s="9"/>
      <c r="FG1888" s="10"/>
      <c r="FH1888" s="11"/>
      <c r="FI1888" s="6">
        <f>SUMIF(FJ$284:FJ$314,$D1888,FL$284:FL$314)</f>
        <v>0</v>
      </c>
      <c r="FJ1888" s="9"/>
      <c r="FK1888" s="10"/>
      <c r="FL1888" s="11"/>
      <c r="FM1888" s="6">
        <f>SUMIF(FN$284:FN$314,$D1888,FP$284:FP$314)</f>
        <v>0</v>
      </c>
      <c r="FN1888" s="9"/>
      <c r="FO1888" s="10"/>
      <c r="FP1888" s="11"/>
      <c r="FQ1888" s="6">
        <f>SUMIF(FR$284:FR$314,$D1888,FT$284:FT$314)</f>
        <v>0</v>
      </c>
      <c r="FR1888" s="9"/>
      <c r="FS1888" s="10"/>
      <c r="FT1888" s="11"/>
      <c r="FU1888" s="6">
        <f>SUMIF(FV$284:FV$314,$D1888,FX$284:FX$314)</f>
        <v>0</v>
      </c>
      <c r="FV1888" s="9"/>
      <c r="FW1888" s="10"/>
      <c r="FX1888" s="11"/>
      <c r="FY1888" s="6">
        <f>SUMIF(FZ$284:FZ$314,$D1888,GB$284:GB$314)</f>
        <v>0</v>
      </c>
      <c r="FZ1888" s="9"/>
      <c r="GA1888" s="10"/>
      <c r="GB1888" s="11"/>
      <c r="GC1888" s="6">
        <f>SUMIF(GD$284:GD$314,$D1888,GF$284:GF$314)</f>
        <v>0</v>
      </c>
      <c r="GD1888" s="9"/>
      <c r="GE1888" s="10"/>
      <c r="GF1888" s="11"/>
      <c r="GG1888" s="6">
        <f>SUMIF(GH$284:GH$314,$D1888,GJ$284:GJ$314)</f>
        <v>0</v>
      </c>
      <c r="GH1888" s="9"/>
      <c r="GI1888" s="10"/>
      <c r="GJ1888" s="11"/>
      <c r="GK1888" s="6">
        <f>SUMIF(GL$284:GL$314,$D1888,GN$284:GN$314)</f>
        <v>0</v>
      </c>
      <c r="GL1888" s="9"/>
      <c r="GM1888" s="10"/>
      <c r="GN1888" s="11"/>
      <c r="GO1888" s="6">
        <f>SUMIF(GP$284:GP$314,$D1888,GR$284:GR$314)</f>
        <v>0</v>
      </c>
      <c r="GP1888" s="9"/>
      <c r="GQ1888" s="10"/>
      <c r="GR1888" s="11"/>
      <c r="GS1888" s="6">
        <f>SUMIF(GT$284:GT$314,$D1888,GV$284:GV$314)</f>
        <v>0</v>
      </c>
      <c r="GT1888" s="9"/>
      <c r="GU1888" s="10"/>
      <c r="GV1888" s="20"/>
      <c r="GW1888" s="19">
        <f t="shared" si="42"/>
        <v>0</v>
      </c>
      <c r="GX1888" s="472"/>
      <c r="GY1888" s="473"/>
    </row>
    <row r="1889" spans="1:207" ht="15.75" customHeight="1">
      <c r="A1889" s="47" t="s">
        <v>85</v>
      </c>
      <c r="B1889" s="484"/>
      <c r="C1889" s="258" t="s">
        <v>13</v>
      </c>
      <c r="D1889" s="262" t="s">
        <v>124</v>
      </c>
      <c r="E1889" s="7">
        <f>SUMIF(F$315:F$345,$D1889,H$315:H$345)</f>
        <v>0</v>
      </c>
      <c r="F1889" s="12"/>
      <c r="G1889" s="13"/>
      <c r="H1889" s="14"/>
      <c r="I1889" s="6">
        <f>SUMIF(J$315:J$345,$D1889,L$315:L$345)</f>
        <v>0</v>
      </c>
      <c r="J1889" s="12"/>
      <c r="K1889" s="13"/>
      <c r="L1889" s="14"/>
      <c r="M1889" s="7">
        <f>SUMIF(N$315:N$345,$D1889,P$315:P$345)</f>
        <v>0</v>
      </c>
      <c r="N1889" s="12"/>
      <c r="O1889" s="13"/>
      <c r="P1889" s="14"/>
      <c r="Q1889" s="6">
        <f>SUMIF(R$315:R$345,$D1889,T$315:T$345)</f>
        <v>0</v>
      </c>
      <c r="R1889" s="12"/>
      <c r="S1889" s="13"/>
      <c r="T1889" s="14"/>
      <c r="U1889" s="7">
        <f>SUMIF(V$315:V$345,$D1889,X$315:X$345)</f>
        <v>0</v>
      </c>
      <c r="V1889" s="12"/>
      <c r="W1889" s="13"/>
      <c r="X1889" s="14"/>
      <c r="Y1889" s="6">
        <f>SUMIF(Z$315:Z$345,$D1889,AB$315:AB$345)</f>
        <v>0</v>
      </c>
      <c r="Z1889" s="12"/>
      <c r="AA1889" s="13"/>
      <c r="AB1889" s="14"/>
      <c r="AC1889" s="7">
        <f>SUMIF(AD$315:AD$345,$D1889,AF$315:AF$345)</f>
        <v>0</v>
      </c>
      <c r="AD1889" s="12"/>
      <c r="AE1889" s="13"/>
      <c r="AF1889" s="14"/>
      <c r="AG1889" s="7">
        <f>SUMIF(AH$315:AH$345,$D1889,AJ$315:AJ$345)</f>
        <v>0</v>
      </c>
      <c r="AH1889" s="12"/>
      <c r="AI1889" s="13"/>
      <c r="AJ1889" s="14"/>
      <c r="AK1889" s="7">
        <f>SUMIF(AL$315:AL$345,$D1889,AN$315:AN$345)</f>
        <v>0</v>
      </c>
      <c r="AL1889" s="12"/>
      <c r="AM1889" s="13"/>
      <c r="AN1889" s="14"/>
      <c r="AO1889" s="7">
        <f>SUMIF(AP$315:AP$345,$D1889,AR$315:AR$345)</f>
        <v>0</v>
      </c>
      <c r="AP1889" s="12"/>
      <c r="AQ1889" s="13"/>
      <c r="AR1889" s="14"/>
      <c r="AS1889" s="7">
        <f>SUMIF(AT$315:AT$345,$D1889,AV$315:AV$345)</f>
        <v>0</v>
      </c>
      <c r="AT1889" s="12"/>
      <c r="AU1889" s="13"/>
      <c r="AV1889" s="14"/>
      <c r="AW1889" s="7">
        <f>SUMIF(AX$315:AX$345,$D1889,AZ$315:AZ$345)</f>
        <v>0</v>
      </c>
      <c r="AX1889" s="12"/>
      <c r="AY1889" s="13"/>
      <c r="AZ1889" s="14"/>
      <c r="BA1889" s="7">
        <f>SUMIF(BB$315:BB$345,$D1889,BD$315:BD$345)</f>
        <v>0</v>
      </c>
      <c r="BB1889" s="12"/>
      <c r="BC1889" s="13"/>
      <c r="BD1889" s="14"/>
      <c r="BE1889" s="7">
        <f>SUMIF(BF$315:BF$345,$D1889,BH$315:BH$345)</f>
        <v>0</v>
      </c>
      <c r="BF1889" s="12"/>
      <c r="BG1889" s="13"/>
      <c r="BH1889" s="14"/>
      <c r="BI1889" s="7">
        <f>SUMIF(BJ$315:BJ$345,$D1889,BL$315:BL$345)</f>
        <v>0</v>
      </c>
      <c r="BJ1889" s="12"/>
      <c r="BK1889" s="13"/>
      <c r="BL1889" s="14"/>
      <c r="BM1889" s="7">
        <f>SUMIF(BN$315:BN$345,$D1889,BP$315:BP$345)</f>
        <v>0</v>
      </c>
      <c r="BN1889" s="12"/>
      <c r="BO1889" s="13"/>
      <c r="BP1889" s="14"/>
      <c r="BQ1889" s="7">
        <f>SUMIF(BR$315:BR$345,$D1889,BT$315:BT$345)</f>
        <v>0</v>
      </c>
      <c r="BR1889" s="12"/>
      <c r="BS1889" s="13"/>
      <c r="BT1889" s="14"/>
      <c r="BU1889" s="7">
        <f>SUMIF(BV$315:BV$345,$D1889,BX$315:BX$345)</f>
        <v>0</v>
      </c>
      <c r="BV1889" s="12"/>
      <c r="BW1889" s="13"/>
      <c r="BX1889" s="14"/>
      <c r="BY1889" s="7">
        <f>SUMIF(BZ$315:BZ$345,$D1889,CB$315:CB$345)</f>
        <v>0</v>
      </c>
      <c r="BZ1889" s="12"/>
      <c r="CA1889" s="13"/>
      <c r="CB1889" s="14"/>
      <c r="CC1889" s="7">
        <f>SUMIF(CD$315:CD$345,$D1889,CF$315:CF$345)</f>
        <v>0</v>
      </c>
      <c r="CD1889" s="12"/>
      <c r="CE1889" s="13"/>
      <c r="CF1889" s="14"/>
      <c r="CG1889" s="7">
        <f>SUMIF(CH$315:CH$345,$D1889,CJ$315:CJ$345)</f>
        <v>0</v>
      </c>
      <c r="CH1889" s="12"/>
      <c r="CI1889" s="13"/>
      <c r="CJ1889" s="14"/>
      <c r="CK1889" s="7">
        <f>SUMIF(CL$315:CL$345,$D1889,CN$315:CN$345)</f>
        <v>0</v>
      </c>
      <c r="CL1889" s="12"/>
      <c r="CM1889" s="13"/>
      <c r="CN1889" s="14"/>
      <c r="CO1889" s="7">
        <f>SUMIF(CP$315:CP$345,$D1889,CR$315:CR$345)</f>
        <v>0</v>
      </c>
      <c r="CP1889" s="12"/>
      <c r="CQ1889" s="13"/>
      <c r="CR1889" s="14"/>
      <c r="CS1889" s="7">
        <f>SUMIF(CT$315:CT$345,$D1889,CV$315:CV$345)</f>
        <v>0</v>
      </c>
      <c r="CT1889" s="12"/>
      <c r="CU1889" s="13"/>
      <c r="CV1889" s="14"/>
      <c r="CW1889" s="7">
        <f>SUMIF(CX$315:CX$345,$D1889,CZ$315:CZ$345)</f>
        <v>0</v>
      </c>
      <c r="CX1889" s="12"/>
      <c r="CY1889" s="13"/>
      <c r="CZ1889" s="14"/>
      <c r="DA1889" s="7">
        <f>SUMIF(DB$315:DB$345,$D1889,DD$315:DD$345)</f>
        <v>0</v>
      </c>
      <c r="DB1889" s="12"/>
      <c r="DC1889" s="13"/>
      <c r="DD1889" s="14"/>
      <c r="DE1889" s="7">
        <f>SUMIF(DF$315:DF$345,$D1889,DH$315:DH$345)</f>
        <v>0</v>
      </c>
      <c r="DF1889" s="12"/>
      <c r="DG1889" s="13"/>
      <c r="DH1889" s="14"/>
      <c r="DI1889" s="7">
        <f>SUMIF(DJ$315:DJ$345,$D1889,DL$315:DL$345)</f>
        <v>0</v>
      </c>
      <c r="DJ1889" s="12"/>
      <c r="DK1889" s="13"/>
      <c r="DL1889" s="14"/>
      <c r="DM1889" s="7">
        <f>SUMIF(DN$315:DN$345,$D1889,DP$315:DP$345)</f>
        <v>0</v>
      </c>
      <c r="DN1889" s="12"/>
      <c r="DO1889" s="13"/>
      <c r="DP1889" s="14"/>
      <c r="DQ1889" s="7">
        <f>SUMIF(DR$315:DR$345,$D1889,DT$315:DT$345)</f>
        <v>0</v>
      </c>
      <c r="DR1889" s="12"/>
      <c r="DS1889" s="13"/>
      <c r="DT1889" s="14"/>
      <c r="DU1889" s="7">
        <f>SUMIF(DV$315:DV$345,$D1889,DX$315:DX$345)</f>
        <v>0</v>
      </c>
      <c r="DV1889" s="12"/>
      <c r="DW1889" s="13"/>
      <c r="DX1889" s="14"/>
      <c r="DY1889" s="7">
        <f>SUMIF(DZ$315:DZ$345,$D1889,EB$315:EB$345)</f>
        <v>0</v>
      </c>
      <c r="DZ1889" s="12"/>
      <c r="EA1889" s="13"/>
      <c r="EB1889" s="14"/>
      <c r="EC1889" s="7">
        <f>SUMIF(ED$315:ED$345,$D1889,EF$315:EF$345)</f>
        <v>0</v>
      </c>
      <c r="ED1889" s="12"/>
      <c r="EE1889" s="13"/>
      <c r="EF1889" s="14"/>
      <c r="EG1889" s="7">
        <f>SUMIF(EH$315:EH$345,$D1889,EJ$315:EJ$345)</f>
        <v>0</v>
      </c>
      <c r="EH1889" s="12"/>
      <c r="EI1889" s="13"/>
      <c r="EJ1889" s="14"/>
      <c r="EK1889" s="7">
        <f>SUMIF(EL$315:EL$345,$D1889,EN$315:EN$345)</f>
        <v>0</v>
      </c>
      <c r="EL1889" s="12"/>
      <c r="EM1889" s="13"/>
      <c r="EN1889" s="14"/>
      <c r="EO1889" s="7">
        <f>SUMIF(EP$315:EP$345,$D1889,ER$315:ER$345)</f>
        <v>0</v>
      </c>
      <c r="EP1889" s="12"/>
      <c r="EQ1889" s="13"/>
      <c r="ER1889" s="14"/>
      <c r="ES1889" s="7">
        <f>SUMIF(ET$315:ET$345,$D1889,EV$315:EV$345)</f>
        <v>0</v>
      </c>
      <c r="ET1889" s="12"/>
      <c r="EU1889" s="13"/>
      <c r="EV1889" s="14"/>
      <c r="EW1889" s="7">
        <f>SUMIF(EX$315:EX$345,$D1889,EZ$315:EZ$345)</f>
        <v>0</v>
      </c>
      <c r="EX1889" s="12"/>
      <c r="EY1889" s="13"/>
      <c r="EZ1889" s="14"/>
      <c r="FA1889" s="7">
        <f>SUMIF(FB$315:FB$345,$D1889,FD$315:FD$345)</f>
        <v>0</v>
      </c>
      <c r="FB1889" s="12"/>
      <c r="FC1889" s="13"/>
      <c r="FD1889" s="14"/>
      <c r="FE1889" s="7">
        <f>SUMIF(FF$315:FF$345,$D1889,FH$315:FH$345)</f>
        <v>0</v>
      </c>
      <c r="FF1889" s="12"/>
      <c r="FG1889" s="13"/>
      <c r="FH1889" s="14"/>
      <c r="FI1889" s="7">
        <f>SUMIF(FJ$315:FJ$345,$D1889,FL$315:FL$345)</f>
        <v>0</v>
      </c>
      <c r="FJ1889" s="12"/>
      <c r="FK1889" s="13"/>
      <c r="FL1889" s="14"/>
      <c r="FM1889" s="7">
        <f>SUMIF(FN$315:FN$345,$D1889,FP$315:FP$345)</f>
        <v>0</v>
      </c>
      <c r="FN1889" s="12"/>
      <c r="FO1889" s="13"/>
      <c r="FP1889" s="14"/>
      <c r="FQ1889" s="7">
        <f>SUMIF(FR$315:FR$345,$D1889,FT$315:FT$345)</f>
        <v>0</v>
      </c>
      <c r="FR1889" s="12"/>
      <c r="FS1889" s="13"/>
      <c r="FT1889" s="14"/>
      <c r="FU1889" s="7">
        <f>SUMIF(FV$315:FV$345,$D1889,FX$315:FX$345)</f>
        <v>0</v>
      </c>
      <c r="FV1889" s="12"/>
      <c r="FW1889" s="13"/>
      <c r="FX1889" s="14"/>
      <c r="FY1889" s="7">
        <f>SUMIF(FZ$315:FZ$345,$D1889,GB$315:GB$345)</f>
        <v>0</v>
      </c>
      <c r="FZ1889" s="12"/>
      <c r="GA1889" s="13"/>
      <c r="GB1889" s="14"/>
      <c r="GC1889" s="7">
        <f>SUMIF(GD$315:GD$345,$D1889,GF$315:GF$345)</f>
        <v>0</v>
      </c>
      <c r="GD1889" s="12"/>
      <c r="GE1889" s="13"/>
      <c r="GF1889" s="14"/>
      <c r="GG1889" s="7">
        <f>SUMIF(GH$315:GH$345,$D1889,GJ$315:GJ$345)</f>
        <v>0</v>
      </c>
      <c r="GH1889" s="12"/>
      <c r="GI1889" s="13"/>
      <c r="GJ1889" s="14"/>
      <c r="GK1889" s="7">
        <f>SUMIF(GL$315:GL$345,$D1889,GN$315:GN$345)</f>
        <v>0</v>
      </c>
      <c r="GL1889" s="12"/>
      <c r="GM1889" s="13"/>
      <c r="GN1889" s="14"/>
      <c r="GO1889" s="7">
        <f>SUMIF(GP$315:GP$345,$D1889,GR$315:GR$345)</f>
        <v>0</v>
      </c>
      <c r="GP1889" s="12"/>
      <c r="GQ1889" s="13"/>
      <c r="GR1889" s="14"/>
      <c r="GS1889" s="7">
        <f>SUMIF(GT$315:GT$345,$D1889,GV$315:GV$345)</f>
        <v>0</v>
      </c>
      <c r="GT1889" s="12"/>
      <c r="GU1889" s="13"/>
      <c r="GV1889" s="21"/>
      <c r="GW1889" s="19">
        <f t="shared" si="42"/>
        <v>0</v>
      </c>
      <c r="GX1889" s="472"/>
      <c r="GY1889" s="473"/>
    </row>
    <row r="1890" spans="1:207" ht="15.75" customHeight="1" thickBot="1">
      <c r="A1890" s="47" t="s">
        <v>86</v>
      </c>
      <c r="B1890" s="485"/>
      <c r="C1890" s="259" t="s">
        <v>13</v>
      </c>
      <c r="D1890" s="263" t="s">
        <v>124</v>
      </c>
      <c r="E1890" s="6">
        <f>SUMIF(F$315:F$345,$D1890,H$315:H$345)</f>
        <v>0</v>
      </c>
      <c r="F1890" s="15"/>
      <c r="G1890" s="16"/>
      <c r="H1890" s="16"/>
      <c r="I1890" s="6">
        <f>SUMIF(J$346:J$376,$D1890,L$346:L$376)</f>
        <v>0</v>
      </c>
      <c r="J1890" s="15"/>
      <c r="K1890" s="16"/>
      <c r="L1890" s="16"/>
      <c r="M1890" s="8">
        <f>SUMIF(N$346:N$376,$D1890,P$346:P$376)</f>
        <v>0</v>
      </c>
      <c r="N1890" s="15"/>
      <c r="O1890" s="16"/>
      <c r="P1890" s="16"/>
      <c r="Q1890" s="6">
        <f>SUMIF(R$346:R$376,$D1890,T$346:T$376)</f>
        <v>0</v>
      </c>
      <c r="R1890" s="15"/>
      <c r="S1890" s="16"/>
      <c r="T1890" s="16"/>
      <c r="U1890" s="8">
        <f>SUMIF(V$346:V$376,$D1890,X$346:X$376)</f>
        <v>0</v>
      </c>
      <c r="V1890" s="15"/>
      <c r="W1890" s="16"/>
      <c r="X1890" s="16"/>
      <c r="Y1890" s="6">
        <f>SUMIF(Z$346:Z$376,$D1890,AB$346:AB$376)</f>
        <v>0</v>
      </c>
      <c r="Z1890" s="15"/>
      <c r="AA1890" s="16"/>
      <c r="AB1890" s="16"/>
      <c r="AC1890" s="8">
        <f>SUMIF(AD$346:AD$376,$D1890,AF$346:AF$376)</f>
        <v>0</v>
      </c>
      <c r="AD1890" s="15"/>
      <c r="AE1890" s="16"/>
      <c r="AF1890" s="16"/>
      <c r="AG1890" s="8">
        <f>SUMIF(AH$346:AH$376,$D1890,AJ$346:AJ$376)</f>
        <v>0</v>
      </c>
      <c r="AH1890" s="15"/>
      <c r="AI1890" s="16"/>
      <c r="AJ1890" s="16"/>
      <c r="AK1890" s="8">
        <f>SUMIF(AL$346:AL$376,$D1890,AN$346:AN$376)</f>
        <v>0</v>
      </c>
      <c r="AL1890" s="15"/>
      <c r="AM1890" s="16"/>
      <c r="AN1890" s="16"/>
      <c r="AO1890" s="8">
        <f>SUMIF(AP$346:AP$376,$D1890,AR$346:AR$376)</f>
        <v>0</v>
      </c>
      <c r="AP1890" s="15"/>
      <c r="AQ1890" s="16"/>
      <c r="AR1890" s="16"/>
      <c r="AS1890" s="8">
        <f>SUMIF(AT$346:AT$376,$D1890,AV$346:AV$376)</f>
        <v>0</v>
      </c>
      <c r="AT1890" s="15"/>
      <c r="AU1890" s="16"/>
      <c r="AV1890" s="16"/>
      <c r="AW1890" s="8">
        <f>SUMIF(AX$346:AX$376,$D1890,AZ$346:AZ$376)</f>
        <v>0</v>
      </c>
      <c r="AX1890" s="15"/>
      <c r="AY1890" s="16"/>
      <c r="AZ1890" s="16"/>
      <c r="BA1890" s="8">
        <f>SUMIF(BB$346:BB$376,$D1890,BD$346:BD$376)</f>
        <v>0</v>
      </c>
      <c r="BB1890" s="15"/>
      <c r="BC1890" s="16"/>
      <c r="BD1890" s="16"/>
      <c r="BE1890" s="8">
        <f>SUMIF(BF$346:BF$376,$D1890,BH$346:BH$376)</f>
        <v>0</v>
      </c>
      <c r="BF1890" s="15"/>
      <c r="BG1890" s="16"/>
      <c r="BH1890" s="16"/>
      <c r="BI1890" s="8">
        <f>SUMIF(BJ$346:BJ$376,$D1890,BL$346:BL$376)</f>
        <v>0</v>
      </c>
      <c r="BJ1890" s="15"/>
      <c r="BK1890" s="16"/>
      <c r="BL1890" s="16"/>
      <c r="BM1890" s="8">
        <f>SUMIF(BN$346:BN$376,$D1890,BP$346:BP$376)</f>
        <v>0</v>
      </c>
      <c r="BN1890" s="15"/>
      <c r="BO1890" s="16"/>
      <c r="BP1890" s="16"/>
      <c r="BQ1890" s="8">
        <f>SUMIF(BR$346:BR$376,$D1890,BT$346:BT$376)</f>
        <v>0</v>
      </c>
      <c r="BR1890" s="15"/>
      <c r="BS1890" s="16"/>
      <c r="BT1890" s="16"/>
      <c r="BU1890" s="8">
        <f>SUMIF(BV$346:BV$376,$D1890,BX$346:BX$376)</f>
        <v>0</v>
      </c>
      <c r="BV1890" s="15"/>
      <c r="BW1890" s="16"/>
      <c r="BX1890" s="16"/>
      <c r="BY1890" s="8">
        <f>SUMIF(BZ$346:BZ$376,$D1890,CB$346:CB$376)</f>
        <v>0</v>
      </c>
      <c r="BZ1890" s="15"/>
      <c r="CA1890" s="16"/>
      <c r="CB1890" s="16"/>
      <c r="CC1890" s="8">
        <f>SUMIF(CD$346:CD$376,$D1890,CF$346:CF$376)</f>
        <v>0</v>
      </c>
      <c r="CD1890" s="15"/>
      <c r="CE1890" s="16"/>
      <c r="CF1890" s="16"/>
      <c r="CG1890" s="8">
        <f>SUMIF(CH$346:CH$376,$D1890,CJ$346:CJ$376)</f>
        <v>0</v>
      </c>
      <c r="CH1890" s="15"/>
      <c r="CI1890" s="16"/>
      <c r="CJ1890" s="16"/>
      <c r="CK1890" s="8">
        <f>SUMIF(CL$346:CL$376,$D1890,CN$346:CN$376)</f>
        <v>0</v>
      </c>
      <c r="CL1890" s="15"/>
      <c r="CM1890" s="16"/>
      <c r="CN1890" s="16"/>
      <c r="CO1890" s="8">
        <f>SUMIF(CP$346:CP$376,$D1890,CR$346:CR$376)</f>
        <v>0</v>
      </c>
      <c r="CP1890" s="15"/>
      <c r="CQ1890" s="16"/>
      <c r="CR1890" s="16"/>
      <c r="CS1890" s="8">
        <f>SUMIF(CT$346:CT$376,$D1890,CV$346:CV$376)</f>
        <v>0</v>
      </c>
      <c r="CT1890" s="15"/>
      <c r="CU1890" s="16"/>
      <c r="CV1890" s="16"/>
      <c r="CW1890" s="8">
        <f>SUMIF(CX$346:CX$376,$D1890,CZ$346:CZ$376)</f>
        <v>0</v>
      </c>
      <c r="CX1890" s="15"/>
      <c r="CY1890" s="16"/>
      <c r="CZ1890" s="16"/>
      <c r="DA1890" s="8">
        <f>SUMIF(DB$346:DB$376,$D1890,DD$346:DD$376)</f>
        <v>0</v>
      </c>
      <c r="DB1890" s="15"/>
      <c r="DC1890" s="16"/>
      <c r="DD1890" s="16"/>
      <c r="DE1890" s="8">
        <f>SUMIF(DF$346:DF$376,$D1890,DH$346:DH$376)</f>
        <v>0</v>
      </c>
      <c r="DF1890" s="15"/>
      <c r="DG1890" s="16"/>
      <c r="DH1890" s="16"/>
      <c r="DI1890" s="8">
        <f>SUMIF(DJ$346:DJ$376,$D1890,DL$346:DL$376)</f>
        <v>0</v>
      </c>
      <c r="DJ1890" s="15"/>
      <c r="DK1890" s="16"/>
      <c r="DL1890" s="16"/>
      <c r="DM1890" s="8">
        <f>SUMIF(DN$346:DN$376,$D1890,DP$346:DP$376)</f>
        <v>0</v>
      </c>
      <c r="DN1890" s="15"/>
      <c r="DO1890" s="16"/>
      <c r="DP1890" s="16"/>
      <c r="DQ1890" s="8">
        <f>SUMIF(DR$346:DR$376,$D1890,DT$346:DT$376)</f>
        <v>0</v>
      </c>
      <c r="DR1890" s="15"/>
      <c r="DS1890" s="16"/>
      <c r="DT1890" s="16"/>
      <c r="DU1890" s="8">
        <f>SUMIF(DV$346:DV$376,$D1890,DX$346:DX$376)</f>
        <v>0</v>
      </c>
      <c r="DV1890" s="15"/>
      <c r="DW1890" s="16"/>
      <c r="DX1890" s="16"/>
      <c r="DY1890" s="8">
        <f>SUMIF(DZ$346:DZ$376,$D1890,EB$346:EB$376)</f>
        <v>0</v>
      </c>
      <c r="DZ1890" s="15"/>
      <c r="EA1890" s="16"/>
      <c r="EB1890" s="16"/>
      <c r="EC1890" s="8">
        <f>SUMIF(ED$346:ED$376,$D1890,EF$346:EF$376)</f>
        <v>0</v>
      </c>
      <c r="ED1890" s="15"/>
      <c r="EE1890" s="16"/>
      <c r="EF1890" s="16"/>
      <c r="EG1890" s="8">
        <f>SUMIF(EH$346:EH$376,$D1890,EJ$346:EJ$376)</f>
        <v>0</v>
      </c>
      <c r="EH1890" s="15"/>
      <c r="EI1890" s="16"/>
      <c r="EJ1890" s="16"/>
      <c r="EK1890" s="8">
        <f>SUMIF(EL$346:EL$376,$D1890,EN$346:EN$376)</f>
        <v>0</v>
      </c>
      <c r="EL1890" s="15"/>
      <c r="EM1890" s="16"/>
      <c r="EN1890" s="16"/>
      <c r="EO1890" s="8">
        <f>SUMIF(EP$346:EP$376,$D1890,ER$346:ER$376)</f>
        <v>0</v>
      </c>
      <c r="EP1890" s="15"/>
      <c r="EQ1890" s="16"/>
      <c r="ER1890" s="16"/>
      <c r="ES1890" s="8">
        <f>SUMIF(ET$346:ET$376,$D1890,EV$346:EV$376)</f>
        <v>0</v>
      </c>
      <c r="ET1890" s="15"/>
      <c r="EU1890" s="16"/>
      <c r="EV1890" s="16"/>
      <c r="EW1890" s="8">
        <f>SUMIF(EX$346:EX$376,$D1890,EZ$346:EZ$376)</f>
        <v>0</v>
      </c>
      <c r="EX1890" s="15"/>
      <c r="EY1890" s="16"/>
      <c r="EZ1890" s="16"/>
      <c r="FA1890" s="8">
        <f>SUMIF(FB$346:FB$376,$D1890,FD$346:FD$376)</f>
        <v>0</v>
      </c>
      <c r="FB1890" s="15"/>
      <c r="FC1890" s="16"/>
      <c r="FD1890" s="16"/>
      <c r="FE1890" s="8">
        <f>SUMIF(FF$346:FF$376,$D1890,FH$346:FH$376)</f>
        <v>0</v>
      </c>
      <c r="FF1890" s="15"/>
      <c r="FG1890" s="16"/>
      <c r="FH1890" s="16"/>
      <c r="FI1890" s="8">
        <f>SUMIF(FJ$346:FJ$376,$D1890,FL$346:FL$376)</f>
        <v>0</v>
      </c>
      <c r="FJ1890" s="15"/>
      <c r="FK1890" s="16"/>
      <c r="FL1890" s="16"/>
      <c r="FM1890" s="8">
        <f>SUMIF(FN$346:FN$376,$D1890,FP$346:FP$376)</f>
        <v>0</v>
      </c>
      <c r="FN1890" s="15"/>
      <c r="FO1890" s="16"/>
      <c r="FP1890" s="16"/>
      <c r="FQ1890" s="8">
        <f>SUMIF(FR$346:FR$376,$D1890,FT$346:FT$376)</f>
        <v>0</v>
      </c>
      <c r="FR1890" s="15"/>
      <c r="FS1890" s="16"/>
      <c r="FT1890" s="16"/>
      <c r="FU1890" s="8">
        <f>SUMIF(FV$346:FV$376,$D1890,FX$346:FX$376)</f>
        <v>0</v>
      </c>
      <c r="FV1890" s="15"/>
      <c r="FW1890" s="16"/>
      <c r="FX1890" s="16"/>
      <c r="FY1890" s="8">
        <f>SUMIF(FZ$346:FZ$376,$D1890,GB$346:GB$376)</f>
        <v>0</v>
      </c>
      <c r="FZ1890" s="15"/>
      <c r="GA1890" s="16"/>
      <c r="GB1890" s="16"/>
      <c r="GC1890" s="8">
        <f>SUMIF(GD$346:GD$376,$D1890,GF$346:GF$376)</f>
        <v>0</v>
      </c>
      <c r="GD1890" s="15"/>
      <c r="GE1890" s="16"/>
      <c r="GF1890" s="16"/>
      <c r="GG1890" s="8">
        <f>SUMIF(GH$346:GH$376,$D1890,GJ$346:GJ$376)</f>
        <v>0</v>
      </c>
      <c r="GH1890" s="15"/>
      <c r="GI1890" s="16"/>
      <c r="GJ1890" s="16"/>
      <c r="GK1890" s="8">
        <f>SUMIF(GL$346:GL$376,$D1890,GN$346:GN$376)</f>
        <v>0</v>
      </c>
      <c r="GL1890" s="15"/>
      <c r="GM1890" s="16"/>
      <c r="GN1890" s="16"/>
      <c r="GO1890" s="8">
        <f>SUMIF(GP$346:GP$376,$D1890,GR$346:GR$376)</f>
        <v>0</v>
      </c>
      <c r="GP1890" s="15"/>
      <c r="GQ1890" s="16"/>
      <c r="GR1890" s="16"/>
      <c r="GS1890" s="8">
        <f>SUMIF(GT$346:GT$376,$D1890,GV$346:GV$376)</f>
        <v>0</v>
      </c>
      <c r="GT1890" s="15"/>
      <c r="GU1890" s="16"/>
      <c r="GV1890" s="22"/>
      <c r="GW1890" s="19">
        <f t="shared" si="42"/>
        <v>0</v>
      </c>
      <c r="GX1890" s="472"/>
      <c r="GY1890" s="473"/>
    </row>
    <row r="1891" spans="1:207">
      <c r="D1891" s="189"/>
    </row>
  </sheetData>
  <sheetProtection formatCells="0" selectLockedCells="1"/>
  <autoFilter ref="A378:GY1890"/>
  <mergeCells count="464">
    <mergeCell ref="B1147:B1158"/>
    <mergeCell ref="B1159:B1170"/>
    <mergeCell ref="B1171:B1182"/>
    <mergeCell ref="B1183:B1194"/>
    <mergeCell ref="B1195:B1206"/>
    <mergeCell ref="B1207:B1218"/>
    <mergeCell ref="B1435:B1446"/>
    <mergeCell ref="B1447:B1458"/>
    <mergeCell ref="B1459:B1470"/>
    <mergeCell ref="B1219:B1230"/>
    <mergeCell ref="B1231:B1242"/>
    <mergeCell ref="B1303:B1314"/>
    <mergeCell ref="B1315:B1326"/>
    <mergeCell ref="B1327:B1338"/>
    <mergeCell ref="B1339:B1350"/>
    <mergeCell ref="B1351:B1362"/>
    <mergeCell ref="B1363:B1374"/>
    <mergeCell ref="B1375:B1386"/>
    <mergeCell ref="B1387:B1398"/>
    <mergeCell ref="B1399:B1410"/>
    <mergeCell ref="B1411:B1422"/>
    <mergeCell ref="B1423:B1434"/>
    <mergeCell ref="B1831:B1842"/>
    <mergeCell ref="B1843:B1854"/>
    <mergeCell ref="B1855:B1866"/>
    <mergeCell ref="B1711:B1722"/>
    <mergeCell ref="B1723:B1734"/>
    <mergeCell ref="B1735:B1746"/>
    <mergeCell ref="B1747:B1758"/>
    <mergeCell ref="B1759:B1770"/>
    <mergeCell ref="B1771:B1782"/>
    <mergeCell ref="B1783:B1794"/>
    <mergeCell ref="B1795:B1806"/>
    <mergeCell ref="B1807:B1818"/>
    <mergeCell ref="B403:B414"/>
    <mergeCell ref="B415:B426"/>
    <mergeCell ref="B427:B438"/>
    <mergeCell ref="B439:B450"/>
    <mergeCell ref="B1003:B1014"/>
    <mergeCell ref="B979:B990"/>
    <mergeCell ref="B907:B918"/>
    <mergeCell ref="B883:B894"/>
    <mergeCell ref="B859:B870"/>
    <mergeCell ref="B811:B822"/>
    <mergeCell ref="B787:B798"/>
    <mergeCell ref="B763:B774"/>
    <mergeCell ref="B751:B762"/>
    <mergeCell ref="B739:B750"/>
    <mergeCell ref="B727:B738"/>
    <mergeCell ref="B715:B726"/>
    <mergeCell ref="B703:B714"/>
    <mergeCell ref="B691:B702"/>
    <mergeCell ref="B679:B690"/>
    <mergeCell ref="B931:B942"/>
    <mergeCell ref="B835:B846"/>
    <mergeCell ref="B451:B462"/>
    <mergeCell ref="B655:B666"/>
    <mergeCell ref="B643:B654"/>
    <mergeCell ref="B1675:B1686"/>
    <mergeCell ref="B1687:B1698"/>
    <mergeCell ref="B1699:B1710"/>
    <mergeCell ref="GX1735:GX1746"/>
    <mergeCell ref="GY1735:GY1746"/>
    <mergeCell ref="GX1747:GX1758"/>
    <mergeCell ref="GY1747:GY1758"/>
    <mergeCell ref="GX1759:GX1770"/>
    <mergeCell ref="GY1759:GY1770"/>
    <mergeCell ref="GX1723:GX1734"/>
    <mergeCell ref="GY1723:GY1734"/>
    <mergeCell ref="GX1711:GX1722"/>
    <mergeCell ref="GY1711:GY1722"/>
    <mergeCell ref="GX1591:GX1602"/>
    <mergeCell ref="GY1591:GY1602"/>
    <mergeCell ref="GX1543:GX1554"/>
    <mergeCell ref="GY1543:GY1554"/>
    <mergeCell ref="GX1423:GX1434"/>
    <mergeCell ref="GY1423:GY1434"/>
    <mergeCell ref="GX1567:GX1578"/>
    <mergeCell ref="GY1567:GY1578"/>
    <mergeCell ref="GX1879:GX1890"/>
    <mergeCell ref="GY1879:GY1890"/>
    <mergeCell ref="GX1819:GX1830"/>
    <mergeCell ref="GY1819:GY1830"/>
    <mergeCell ref="GX1831:GX1842"/>
    <mergeCell ref="GY1831:GY1842"/>
    <mergeCell ref="GX1843:GX1854"/>
    <mergeCell ref="GY1843:GY1854"/>
    <mergeCell ref="GX1855:GX1866"/>
    <mergeCell ref="GY1855:GY1866"/>
    <mergeCell ref="GX1867:GX1878"/>
    <mergeCell ref="GY1867:GY1878"/>
    <mergeCell ref="GX1771:GX1782"/>
    <mergeCell ref="GY1771:GY1782"/>
    <mergeCell ref="GX1783:GX1794"/>
    <mergeCell ref="GY1783:GY1794"/>
    <mergeCell ref="GX1807:GX1818"/>
    <mergeCell ref="GY1807:GY1818"/>
    <mergeCell ref="GX1699:GX1710"/>
    <mergeCell ref="GY1699:GY1710"/>
    <mergeCell ref="GX1627:GX1638"/>
    <mergeCell ref="GY1627:GY1638"/>
    <mergeCell ref="GX1639:GX1650"/>
    <mergeCell ref="GY1639:GY1650"/>
    <mergeCell ref="GX1651:GX1662"/>
    <mergeCell ref="GY1651:GY1662"/>
    <mergeCell ref="GX1663:GX1674"/>
    <mergeCell ref="GY1663:GY1674"/>
    <mergeCell ref="GX1675:GX1686"/>
    <mergeCell ref="GY1675:GY1686"/>
    <mergeCell ref="GX1687:GX1698"/>
    <mergeCell ref="GY1687:GY1698"/>
    <mergeCell ref="GX1795:GX1806"/>
    <mergeCell ref="GY1795:GY1806"/>
    <mergeCell ref="GX1519:GX1530"/>
    <mergeCell ref="GY1519:GY1530"/>
    <mergeCell ref="GX1471:GX1482"/>
    <mergeCell ref="GY1471:GY1482"/>
    <mergeCell ref="GX1483:GX1494"/>
    <mergeCell ref="GY1483:GY1494"/>
    <mergeCell ref="GX1555:GX1566"/>
    <mergeCell ref="GY1555:GY1566"/>
    <mergeCell ref="GX1279:GX1290"/>
    <mergeCell ref="GY1279:GY1290"/>
    <mergeCell ref="GX1303:GX1314"/>
    <mergeCell ref="GY1303:GY1314"/>
    <mergeCell ref="GX1507:GX1518"/>
    <mergeCell ref="GY1507:GY1518"/>
    <mergeCell ref="GX1531:GX1542"/>
    <mergeCell ref="GY1531:GY1542"/>
    <mergeCell ref="GX1399:GX1410"/>
    <mergeCell ref="GY1399:GY1410"/>
    <mergeCell ref="GX1411:GX1422"/>
    <mergeCell ref="GY1411:GY1422"/>
    <mergeCell ref="GX1375:GX1386"/>
    <mergeCell ref="GY1375:GY1386"/>
    <mergeCell ref="GX1387:GX1398"/>
    <mergeCell ref="GY1387:GY1398"/>
    <mergeCell ref="GX1171:GX1182"/>
    <mergeCell ref="GY1171:GY1182"/>
    <mergeCell ref="GX1255:GX1266"/>
    <mergeCell ref="GY1255:GY1266"/>
    <mergeCell ref="GX1183:GX1194"/>
    <mergeCell ref="GY1183:GY1194"/>
    <mergeCell ref="GX1195:GX1206"/>
    <mergeCell ref="GY1195:GY1206"/>
    <mergeCell ref="GX1363:GX1374"/>
    <mergeCell ref="GY1363:GY1374"/>
    <mergeCell ref="GX1243:GX1254"/>
    <mergeCell ref="GY1243:GY1254"/>
    <mergeCell ref="GX1207:GX1218"/>
    <mergeCell ref="GY1207:GY1218"/>
    <mergeCell ref="GX1219:GX1230"/>
    <mergeCell ref="GY1219:GY1230"/>
    <mergeCell ref="GX1231:GX1242"/>
    <mergeCell ref="GY1231:GY1242"/>
    <mergeCell ref="GX1291:GX1302"/>
    <mergeCell ref="GY1291:GY1302"/>
    <mergeCell ref="GX1351:GX1362"/>
    <mergeCell ref="GY1351:GY1362"/>
    <mergeCell ref="GX1267:GX1278"/>
    <mergeCell ref="GY1267:GY1278"/>
    <mergeCell ref="GX1159:GX1170"/>
    <mergeCell ref="GY1159:GY1170"/>
    <mergeCell ref="GX1039:GX1050"/>
    <mergeCell ref="GY1039:GY1050"/>
    <mergeCell ref="GX1615:GX1626"/>
    <mergeCell ref="GY1615:GY1626"/>
    <mergeCell ref="GX1579:GX1590"/>
    <mergeCell ref="GY1579:GY1590"/>
    <mergeCell ref="GX1495:GX1506"/>
    <mergeCell ref="GY1495:GY1506"/>
    <mergeCell ref="GX1315:GX1326"/>
    <mergeCell ref="GY1315:GY1326"/>
    <mergeCell ref="GX1327:GX1338"/>
    <mergeCell ref="GY1327:GY1338"/>
    <mergeCell ref="GX1339:GX1350"/>
    <mergeCell ref="GY1339:GY1350"/>
    <mergeCell ref="GX1603:GX1614"/>
    <mergeCell ref="GY1603:GY1614"/>
    <mergeCell ref="GX1435:GX1446"/>
    <mergeCell ref="GY1435:GY1446"/>
    <mergeCell ref="GX1447:GX1458"/>
    <mergeCell ref="GY1447:GY1458"/>
    <mergeCell ref="GX1459:GX1470"/>
    <mergeCell ref="GY1459:GY1470"/>
    <mergeCell ref="B1015:B1026"/>
    <mergeCell ref="B1039:B1050"/>
    <mergeCell ref="GX1147:GX1158"/>
    <mergeCell ref="GY1147:GY1158"/>
    <mergeCell ref="GY1123:GY1134"/>
    <mergeCell ref="GY1111:GY1122"/>
    <mergeCell ref="GY1099:GY1110"/>
    <mergeCell ref="B1063:B1074"/>
    <mergeCell ref="B1087:B1098"/>
    <mergeCell ref="B1051:B1062"/>
    <mergeCell ref="B1075:B1086"/>
    <mergeCell ref="GX1135:GX1146"/>
    <mergeCell ref="GY1135:GY1146"/>
    <mergeCell ref="GX1123:GX1134"/>
    <mergeCell ref="GX1111:GX1122"/>
    <mergeCell ref="GX1075:GX1086"/>
    <mergeCell ref="GX1099:GX1110"/>
    <mergeCell ref="GX1051:GX1062"/>
    <mergeCell ref="GX1027:GX1038"/>
    <mergeCell ref="B1099:B1110"/>
    <mergeCell ref="B1111:B1122"/>
    <mergeCell ref="B1123:B1134"/>
    <mergeCell ref="B1135:B1146"/>
    <mergeCell ref="B1027:B1038"/>
    <mergeCell ref="GX1003:GX1014"/>
    <mergeCell ref="GX1063:GX1074"/>
    <mergeCell ref="GY1063:GY1074"/>
    <mergeCell ref="GX1087:GX1098"/>
    <mergeCell ref="GY1087:GY1098"/>
    <mergeCell ref="GY1051:GY1062"/>
    <mergeCell ref="GY1075:GY1086"/>
    <mergeCell ref="GX907:GX918"/>
    <mergeCell ref="GY751:GY762"/>
    <mergeCell ref="GX787:GX798"/>
    <mergeCell ref="GY787:GY798"/>
    <mergeCell ref="GX763:GX774"/>
    <mergeCell ref="GY883:GY894"/>
    <mergeCell ref="GY907:GY918"/>
    <mergeCell ref="GY1027:GY1038"/>
    <mergeCell ref="GY955:GY966"/>
    <mergeCell ref="GY931:GY942"/>
    <mergeCell ref="GX931:GX942"/>
    <mergeCell ref="GX859:GX870"/>
    <mergeCell ref="GX979:GX990"/>
    <mergeCell ref="GY919:GY930"/>
    <mergeCell ref="GX1015:GX1026"/>
    <mergeCell ref="GY1015:GY1026"/>
    <mergeCell ref="GX955:GX966"/>
    <mergeCell ref="GY1003:GY1014"/>
    <mergeCell ref="GX643:GX654"/>
    <mergeCell ref="GX691:GX702"/>
    <mergeCell ref="GX751:GX762"/>
    <mergeCell ref="GY859:GY870"/>
    <mergeCell ref="GY979:GY990"/>
    <mergeCell ref="GY739:GY750"/>
    <mergeCell ref="GY655:GY666"/>
    <mergeCell ref="GY487:GY498"/>
    <mergeCell ref="GY547:GY558"/>
    <mergeCell ref="GY535:GY546"/>
    <mergeCell ref="GX535:GX546"/>
    <mergeCell ref="GX631:GX642"/>
    <mergeCell ref="GY679:GY690"/>
    <mergeCell ref="GY631:GY642"/>
    <mergeCell ref="GY607:GY618"/>
    <mergeCell ref="GY559:GY570"/>
    <mergeCell ref="GY643:GY654"/>
    <mergeCell ref="GY571:GY582"/>
    <mergeCell ref="GY583:GY594"/>
    <mergeCell ref="GX607:GX618"/>
    <mergeCell ref="GX595:GX606"/>
    <mergeCell ref="GX835:GX846"/>
    <mergeCell ref="GY835:GY846"/>
    <mergeCell ref="GY811:GY822"/>
    <mergeCell ref="GX727:GX738"/>
    <mergeCell ref="GX883:GX894"/>
    <mergeCell ref="GX811:GX822"/>
    <mergeCell ref="GX739:GX750"/>
    <mergeCell ref="GY727:GY738"/>
    <mergeCell ref="GV2:GV4"/>
    <mergeCell ref="GT2:GT4"/>
    <mergeCell ref="GY763:GY774"/>
    <mergeCell ref="GX667:GX678"/>
    <mergeCell ref="GY667:GY678"/>
    <mergeCell ref="GY691:GY702"/>
    <mergeCell ref="GX619:GX630"/>
    <mergeCell ref="GX655:GX666"/>
    <mergeCell ref="GX679:GX690"/>
    <mergeCell ref="GY619:GY630"/>
    <mergeCell ref="GX715:GX726"/>
    <mergeCell ref="GY715:GY726"/>
    <mergeCell ref="GY475:GY486"/>
    <mergeCell ref="GX427:GX438"/>
    <mergeCell ref="GX703:GX714"/>
    <mergeCell ref="GY391:GY402"/>
    <mergeCell ref="GY703:GY714"/>
    <mergeCell ref="GY403:GY414"/>
    <mergeCell ref="GY415:GY426"/>
    <mergeCell ref="GY463:GY474"/>
    <mergeCell ref="GY427:GY438"/>
    <mergeCell ref="GY511:GY522"/>
    <mergeCell ref="GY523:GY534"/>
    <mergeCell ref="GY499:GY510"/>
    <mergeCell ref="GX475:GX486"/>
    <mergeCell ref="GX487:GX498"/>
    <mergeCell ref="GX583:GX594"/>
    <mergeCell ref="GX559:GX570"/>
    <mergeCell ref="GX523:GX534"/>
    <mergeCell ref="GX439:GX450"/>
    <mergeCell ref="GX451:GX462"/>
    <mergeCell ref="GX511:GX522"/>
    <mergeCell ref="GX499:GX510"/>
    <mergeCell ref="GX463:GX474"/>
    <mergeCell ref="GX547:GX558"/>
    <mergeCell ref="GX571:GX582"/>
    <mergeCell ref="GR2:GR4"/>
    <mergeCell ref="GP2:GP4"/>
    <mergeCell ref="FX2:FX4"/>
    <mergeCell ref="FN2:FN4"/>
    <mergeCell ref="FP2:FP4"/>
    <mergeCell ref="FL2:FL4"/>
    <mergeCell ref="FO2:FO4"/>
    <mergeCell ref="GI2:GI4"/>
    <mergeCell ref="GA2:GA4"/>
    <mergeCell ref="GF2:GF4"/>
    <mergeCell ref="GE2:GE4"/>
    <mergeCell ref="FZ2:FZ4"/>
    <mergeCell ref="GD2:GD4"/>
    <mergeCell ref="FV2:FV4"/>
    <mergeCell ref="FW2:FW4"/>
    <mergeCell ref="GY595:GY606"/>
    <mergeCell ref="GY379:GY390"/>
    <mergeCell ref="ED2:ED4"/>
    <mergeCell ref="GY439:GY450"/>
    <mergeCell ref="GY451:GY462"/>
    <mergeCell ref="EY2:EY4"/>
    <mergeCell ref="GX403:GX414"/>
    <mergeCell ref="GH2:GH4"/>
    <mergeCell ref="GX415:GX426"/>
    <mergeCell ref="GX379:GX390"/>
    <mergeCell ref="FS2:FS4"/>
    <mergeCell ref="FR2:FR4"/>
    <mergeCell ref="FK2:FK4"/>
    <mergeCell ref="GW3:GX3"/>
    <mergeCell ref="GX391:GX402"/>
    <mergeCell ref="GU2:GU4"/>
    <mergeCell ref="FF2:FF4"/>
    <mergeCell ref="GQ2:GQ4"/>
    <mergeCell ref="GN2:GN4"/>
    <mergeCell ref="GB2:GB4"/>
    <mergeCell ref="FJ2:FJ4"/>
    <mergeCell ref="GJ2:GJ4"/>
    <mergeCell ref="GL2:GL4"/>
    <mergeCell ref="GM2:GM4"/>
    <mergeCell ref="AF2:AF4"/>
    <mergeCell ref="EF2:EF4"/>
    <mergeCell ref="FT2:FT4"/>
    <mergeCell ref="FB2:FB4"/>
    <mergeCell ref="ER2:ER4"/>
    <mergeCell ref="EP2:EP4"/>
    <mergeCell ref="EQ2:EQ4"/>
    <mergeCell ref="FD2:FD4"/>
    <mergeCell ref="FC2:FC4"/>
    <mergeCell ref="EX2:EX4"/>
    <mergeCell ref="ET2:ET4"/>
    <mergeCell ref="FG2:FG4"/>
    <mergeCell ref="EE2:EE4"/>
    <mergeCell ref="EU2:EU4"/>
    <mergeCell ref="EZ2:EZ4"/>
    <mergeCell ref="EV2:EV4"/>
    <mergeCell ref="FH2:FH4"/>
    <mergeCell ref="BB2:BB4"/>
    <mergeCell ref="BC2:BC4"/>
    <mergeCell ref="BD2:BD4"/>
    <mergeCell ref="AD2:AD4"/>
    <mergeCell ref="Z2:Z4"/>
    <mergeCell ref="B523:B534"/>
    <mergeCell ref="B535:B546"/>
    <mergeCell ref="H2:H4"/>
    <mergeCell ref="J2:J4"/>
    <mergeCell ref="AE2:AE4"/>
    <mergeCell ref="N2:N4"/>
    <mergeCell ref="F2:F4"/>
    <mergeCell ref="D2:D4"/>
    <mergeCell ref="AA2:AA4"/>
    <mergeCell ref="AB2:AB4"/>
    <mergeCell ref="B463:B474"/>
    <mergeCell ref="T2:T4"/>
    <mergeCell ref="L2:L4"/>
    <mergeCell ref="A1:C4"/>
    <mergeCell ref="K2:K4"/>
    <mergeCell ref="B36:C66"/>
    <mergeCell ref="B391:B402"/>
    <mergeCell ref="O2:O4"/>
    <mergeCell ref="G2:G4"/>
    <mergeCell ref="B379:B390"/>
    <mergeCell ref="B67:C94"/>
    <mergeCell ref="B95:C125"/>
    <mergeCell ref="B667:B678"/>
    <mergeCell ref="B475:B486"/>
    <mergeCell ref="B631:B642"/>
    <mergeCell ref="B559:B570"/>
    <mergeCell ref="B487:B498"/>
    <mergeCell ref="B511:B522"/>
    <mergeCell ref="B499:B510"/>
    <mergeCell ref="B619:B630"/>
    <mergeCell ref="B595:B606"/>
    <mergeCell ref="B607:B618"/>
    <mergeCell ref="B583:B594"/>
    <mergeCell ref="B571:B582"/>
    <mergeCell ref="B547:B558"/>
    <mergeCell ref="B126:C155"/>
    <mergeCell ref="B156:C186"/>
    <mergeCell ref="B187:C216"/>
    <mergeCell ref="B217:C247"/>
    <mergeCell ref="B248:C278"/>
    <mergeCell ref="B279:C308"/>
    <mergeCell ref="B309:C339"/>
    <mergeCell ref="B340:C369"/>
    <mergeCell ref="W2:W4"/>
    <mergeCell ref="R2:R4"/>
    <mergeCell ref="B5:C35"/>
    <mergeCell ref="X2:X4"/>
    <mergeCell ref="P2:P4"/>
    <mergeCell ref="V2:V4"/>
    <mergeCell ref="S2:S4"/>
    <mergeCell ref="B1879:B1890"/>
    <mergeCell ref="B1867:B1878"/>
    <mergeCell ref="B1243:B1254"/>
    <mergeCell ref="B1255:B1266"/>
    <mergeCell ref="B1267:B1278"/>
    <mergeCell ref="B1279:B1290"/>
    <mergeCell ref="B1291:B1302"/>
    <mergeCell ref="B1471:B1482"/>
    <mergeCell ref="B1483:B1494"/>
    <mergeCell ref="B1495:B1506"/>
    <mergeCell ref="B1507:B1518"/>
    <mergeCell ref="B1519:B1530"/>
    <mergeCell ref="B1531:B1542"/>
    <mergeCell ref="B1543:B1554"/>
    <mergeCell ref="B1555:B1566"/>
    <mergeCell ref="B1567:B1578"/>
    <mergeCell ref="B1579:B1590"/>
    <mergeCell ref="B1591:B1602"/>
    <mergeCell ref="B1603:B1614"/>
    <mergeCell ref="B1615:B1626"/>
    <mergeCell ref="B1627:B1638"/>
    <mergeCell ref="B1639:B1650"/>
    <mergeCell ref="B1651:B1662"/>
    <mergeCell ref="B1663:B1674"/>
    <mergeCell ref="B775:B786"/>
    <mergeCell ref="GX775:GX786"/>
    <mergeCell ref="GY775:GY786"/>
    <mergeCell ref="B799:B810"/>
    <mergeCell ref="GX799:GX810"/>
    <mergeCell ref="GY799:GY810"/>
    <mergeCell ref="B823:B834"/>
    <mergeCell ref="GX823:GX834"/>
    <mergeCell ref="GY823:GY834"/>
    <mergeCell ref="B847:B858"/>
    <mergeCell ref="GX847:GX858"/>
    <mergeCell ref="GY847:GY858"/>
    <mergeCell ref="B871:B882"/>
    <mergeCell ref="GX871:GX882"/>
    <mergeCell ref="GY871:GY882"/>
    <mergeCell ref="B895:B906"/>
    <mergeCell ref="GX895:GX906"/>
    <mergeCell ref="GY895:GY906"/>
    <mergeCell ref="B919:B930"/>
    <mergeCell ref="GX919:GX930"/>
    <mergeCell ref="B943:B954"/>
    <mergeCell ref="GX943:GX954"/>
    <mergeCell ref="GY943:GY954"/>
    <mergeCell ref="B967:B978"/>
    <mergeCell ref="GX967:GX978"/>
    <mergeCell ref="GY967:GY978"/>
    <mergeCell ref="B991:B1002"/>
    <mergeCell ref="GX991:GX1002"/>
    <mergeCell ref="GY991:GY1002"/>
    <mergeCell ref="B955:B966"/>
  </mergeCells>
  <phoneticPr fontId="36" type="noConversion"/>
  <conditionalFormatting sqref="Y1147 Y1819:Y1890 GO488:GO499 M488:M499 I488:I499 E488:E499 Q488:Q499 U488:U499 AG488:AG499 AK488:AK499 AO488:AO499 AS488:AS499 BA488:BA499 BE488:BE499 BI488:BI499 BM488:BM499 BU488:BU499 BY488:BY499 CC488:CC499 CG488:CG499 CK488:CK499 CO488:CO499 CS488:CS499 CW488:CW499 DA488:DA499 DE488:DE499 DI488:DI499 DM488:DM499 DQ488:DQ499 DU488:DU499 DY488:DY499 EC488:EC499 EG488:EG499 EK488:EK499 EO488:EO499 ES488:ES499 EW488:EW499 FA488:FA499 FE488:FE499 FI488:FI499 FM488:FM499 FQ488:FQ499 FU488:FU499 FY488:FY499 GC488:GC499 GG488:GG499 GK488:GK499 GS488:GS499 AC488:AC499 BQ488:BQ499 AW488:AW499">
    <cfRule type="expression" dxfId="2201" priority="10927" stopIfTrue="1">
      <formula>$A$3=$A488:$A1075</formula>
    </cfRule>
  </conditionalFormatting>
  <conditionalFormatting sqref="GP379:GR1890 FV379:FX1890 FZ379:GB1890 GD379:GF1890 GH379:GJ1890 GL379:GN1890 GT379:GV1890 BR379:BT1890 CH379:CJ1890 AD379:AF1890 Z379:AB1890 FR379:FT1890 FN379:FP1890 FJ379:FL1890 FF379:FH1890 FB379:FD1890 EX379:EZ1890 ET379:EV1890 EP379:ER1890 EL379:EN1890 EH379:EJ1890 ED379:EF1890 DZ379:EB1890 DV379:DX1890 DR379:DT1890 DN379:DP1890 DJ379:DL1890 DF379:DH1890 DB379:DD1890 CX379:CZ1890 CT379:CV1890 CP379:CR1890 CL379:CN1890 CD379:CF1890 BZ379:CB1890 BV379:BX1890 BN379:BP1890 BJ379:BL1890 BF379:BH1890 BB379:BD1890 AT379:AV1890 AP379:AR1890 AL379:AN1890 AH379:AJ1890 V379:X1890 R379:T1890 N379:P1890 J379:L1890 F379:H1890 AX379:AZ1890">
    <cfRule type="expression" dxfId="2200" priority="10926" stopIfTrue="1">
      <formula>"a377:a966=a3"</formula>
    </cfRule>
  </conditionalFormatting>
  <conditionalFormatting sqref="GO1134 E1134 EK1134 EO1134 ES1134 EW1134 FA1134 FE1134 FI1134 FM1134 FQ1134 FU1134 FY1134 GC1134 GG1134 GK1134 GS1134 I1134 M1134 Q1134 U1134 AC1134 AG1134 AK1134 AO1134 AS1134 BA1134 BE1134 BI1134 BM1134 BQ1134 BU1134 BY1134 CC1134 CG1134 CK1134 CO1134 CS1134 CW1134 DA1134 DE1134 DI1134 DM1134 DQ1134 DU1134 DY1134 EC1134 EG1134 AW1134 GO1146 E1146 EK1146 EO1146 ES1146 EW1146 FA1146 FE1146 FI1146 FM1146 FQ1146 FU1146 FY1146 GC1146 GG1146 GK1146 GS1146 I1146 M1146 Q1146 U1146 AC1146 AG1146 AK1146 AO1146 AS1146 BA1146 BE1146 BI1146 BM1146 BQ1146 BU1146 BY1146 CC1146 CG1146 CK1146 CO1146 CS1146 CW1146 DA1146 DE1146 DI1146 DM1146 DQ1146 DU1146 DY1146 EC1146 EG1146 AW1146 GO1819:GO1890 M1819:M1890 I1819:I1890 Q1819:Q1890 U1819:U1890 AG1819:AG1890 AK1819:AK1890 AO1819:AO1890 AS1819:AS1890 BA1819:BA1890 BE1819:BE1890 BI1819:BI1890 BM1819:BM1890 BU1819:BU1890 BY1819:BY1890 CC1819:CC1890 CG1819:CG1890 CK1819:CK1890 CO1819:CO1890 CS1819:CS1890 CW1819:CW1890 DA1819:DA1890 DE1819:DE1890 DI1819:DI1890 DM1819:DM1890 DQ1819:DQ1890 DU1819:DU1890 DY1819:DY1890 EC1819:EC1890 EG1819:EG1890 EK1819:EK1890 EO1819:EO1890 ES1819:ES1890 EW1819:EW1890 FA1819:FA1890 FE1819:FE1890 FI1819:FI1890 FM1819:FM1890 FQ1819:FQ1890 FU1819:FU1890 FY1819:FY1890 GC1819:GC1890 GG1819:GG1890 GK1819:GK1890 GS1819:GS1890 AC1819:AC1890 BQ1819:BQ1890 AW1819:AW1890 E1819:E1890">
    <cfRule type="expression" dxfId="2199" priority="10914" stopIfTrue="1">
      <formula>$A$3=$A1134:$A1723</formula>
    </cfRule>
  </conditionalFormatting>
  <conditionalFormatting sqref="Y1771:Y1818">
    <cfRule type="expression" dxfId="2198" priority="10908" stopIfTrue="1">
      <formula>$A$3=$A1771:$A2178</formula>
    </cfRule>
  </conditionalFormatting>
  <conditionalFormatting sqref="Y1112:Y1122">
    <cfRule type="expression" dxfId="2197" priority="10907" stopIfTrue="1">
      <formula>$A$3=$A1112:$A1159</formula>
    </cfRule>
  </conditionalFormatting>
  <conditionalFormatting sqref="GO1111:GO1121 M1111:M1121 I1111:I1121 E1111:E1121 Q1111:Q1121 U1111:U1121 AG1111:AG1121 AK1111:AK1121 AO1111:AO1121 AS1111:AS1121 BA1111:BA1121 BE1111:BE1121 BI1111:BI1121 BM1111:BM1121 BU1111:BU1121 BY1111:BY1121 CC1111:CC1121 CG1111:CG1121 CK1111:CK1121 CO1111:CO1121 CS1111:CS1121 CW1111:CW1121 DA1111:DA1121 DE1111:DE1121 DI1111:DI1121 DM1111:DM1121 DQ1111:DQ1121 DU1111:DU1121 DY1111:DY1121 EC1111:EC1121 EG1111:EG1121 EK1111:EK1121 EO1111:EO1121 ES1111:ES1121 EW1111:EW1121 FA1111:FA1121 FE1111:FE1121 FI1111:FI1121 FM1111:FM1121 FQ1111:FQ1121 FU1111:FU1121 FY1111:FY1121 GC1111:GC1121 GG1111:GG1121 GK1111:GK1121 GS1111:GS1121 AC1111:AC1121 BQ1111:BQ1121 AW1111:AW1121">
    <cfRule type="expression" dxfId="2196" priority="10906" stopIfTrue="1">
      <formula>$A$3=$A1111:$A1160</formula>
    </cfRule>
  </conditionalFormatting>
  <conditionalFormatting sqref="GO1014 M1014 I1014 E1014 Q1014 U1014 AG1014 AK1014 AO1014 AS1014 BA1014 BE1014 BI1014 BM1014 BU1014 BY1014 CC1014 CG1014 CK1014 CO1014 CS1014 CW1014 DA1014 DE1014 DI1014 DM1014 DQ1014 DU1014 DY1014 EC1014 EG1014 EK1014 EO1014 ES1014 EW1014 FA1014 FE1014 FI1014 FM1014 FQ1014 FU1014 FY1014 GC1014 GG1014 GK1014 GS1014 AC1014 BQ1014 AW1014">
    <cfRule type="expression" dxfId="2195" priority="10905" stopIfTrue="1">
      <formula>$A$3=$A822:$A1159</formula>
    </cfRule>
  </conditionalFormatting>
  <conditionalFormatting sqref="GO1771:GO1818 M1771:M1818 E1771:E1818 Q1771:Q1818 U1771:U1818 AG1771:AG1818 AK1771:AK1818 AO1771:AO1818 AS1771:AS1818 BA1771:BA1818 BE1771:BE1818 BI1771:BI1818 BM1771:BM1818 BU1771:BU1818 BY1771:BY1818 CC1771:CC1818 CG1771:CG1818 CK1771:CK1818 CO1771:CO1818 CS1771:CS1818 CW1771:CW1818 DA1771:DA1818 DE1771:DE1818 DI1771:DI1818 DM1771:DM1818 DQ1771:DQ1818 DU1771:DU1818 DY1771:DY1818 EC1771:EC1818 EG1771:EG1818 EK1771:EK1818 EO1771:EO1818 ES1771:ES1818 EW1771:EW1818 FA1771:FA1818 FE1771:FE1818 FI1771:FI1818 FM1771:FM1818 FQ1771:FQ1818 FU1771:FU1818 FY1771:FY1818 GC1771:GC1818 GG1771:GG1818 GK1771:GK1818 GS1771:GS1818 AC1771:AC1818 BQ1771:BQ1818 I1771:I1818 AW1771:AW1818">
    <cfRule type="expression" dxfId="2194" priority="10904" stopIfTrue="1">
      <formula>$A$3=$A1771:$A2180</formula>
    </cfRule>
  </conditionalFormatting>
  <conditionalFormatting sqref="Y1591:Y1614">
    <cfRule type="expression" dxfId="2193" priority="10903" stopIfTrue="1">
      <formula>$A$3=$A1591:$A1890</formula>
    </cfRule>
  </conditionalFormatting>
  <conditionalFormatting sqref="GO1591:GO1614 M1591:M1614 I1591:I1614 E1591:E1614 Q1591:Q1614 U1591:U1614 AG1591:AG1614 AK1591:AK1614 AO1591:AO1614 AS1591:AS1614 BA1591:BA1614 BE1591:BE1614 BI1591:BI1614 BM1591:BM1614 BU1591:BU1614 BY1591:BY1614 CC1591:CC1614 CG1591:CG1614 CK1591:CK1614 CO1591:CO1614 CS1591:CS1614 CW1591:CW1614 DA1591:DA1614 DE1591:DE1614 DI1591:DI1614 DM1591:DM1614 DQ1591:DQ1614 DU1591:DU1614 DY1591:DY1614 EC1591:EC1614 EG1591:EG1614 EK1591:EK1614 EO1591:EO1614 ES1591:ES1614 EW1591:EW1614 FA1591:FA1614 FE1591:FE1614 FI1591:FI1614 FM1591:FM1614 FQ1591:FQ1614 FU1591:FU1614 FY1591:FY1614 GC1591:GC1614 GG1591:GG1614 GK1591:GK1614 GS1591:GS1614 AC1591:AC1614 BQ1591:BQ1614 AW1591:AW1614">
    <cfRule type="expression" dxfId="2192" priority="10902" stopIfTrue="1">
      <formula>$A$3=$A1591:$A1892</formula>
    </cfRule>
  </conditionalFormatting>
  <conditionalFormatting sqref="GO1123:GO1133 M1123:M1133 I1123:I1133 E1123:E1133 Q1123:Q1133 U1123:U1133 AG1123:AG1133 AK1123:AK1133 AO1123:AO1133 AS1123:AS1133 BA1123:BA1133 BE1123:BE1133 BI1123:BI1133 BM1123:BM1133 BU1123:BU1133 BY1123:BY1133 CC1123:CC1133 CG1123:CG1133 CK1123:CK1133 CO1123:CO1133 CS1123:CS1133 CW1123:CW1133 DA1123:DA1133 DE1123:DE1133 DI1123:DI1133 DM1123:DM1133 DQ1123:DQ1133 DU1123:DU1133 DY1123:DY1133 EC1123:EC1133 EG1123:EG1133 EK1123:EK1133 EO1123:EO1133 ES1123:ES1133 EW1123:EW1133 FA1123:FA1133 FE1123:FE1133 FI1123:FI1133 FM1123:FM1133 FQ1123:FQ1133 FU1123:FU1133 FY1123:FY1133 GC1123:GC1133 GG1123:GG1133 GK1123:GK1133 GS1123:GS1133 AC1123:AC1133 BQ1123:BQ1133 AW1123:AW1133 GO1135:GO1145 M1135:M1145 I1135:I1145 E1135:E1145 Q1135:Q1145 U1135:U1145 AG1135:AG1145 AK1135:AK1145 AO1135:AO1145 AS1135:AS1145 BA1135:BA1145 BE1135:BE1145 BI1135:BI1145 BM1135:BM1145 BU1135:BU1145 BY1135:BY1145 CC1135:CC1145 CG1135:CG1145 CK1135:CK1145 CO1135:CO1145 CS1135:CS1145 CW1135:CW1145 DA1135:DA1145 DE1135:DE1145 DI1135:DI1145 DM1135:DM1145 DQ1135:DQ1145 DU1135:DU1145 DY1135:DY1145 EC1135:EC1145 EG1135:EG1145 EK1135:EK1145 EO1135:EO1145 ES1135:ES1145 EW1135:EW1145 FA1135:FA1145 FE1135:FE1145 FI1135:FI1145 FM1135:FM1145 FQ1135:FQ1145 FU1135:FU1145 FY1135:FY1145 GC1135:GC1145 GG1135:GG1145 GK1135:GK1145 GS1135:GS1145 AC1135:AC1145 BQ1135:BQ1145 AW1135:AW1145">
    <cfRule type="expression" dxfId="2191" priority="10897" stopIfTrue="1">
      <formula>$A$3=$A1123:$A1484</formula>
    </cfRule>
  </conditionalFormatting>
  <conditionalFormatting sqref="Y1759:Y1770 Y1639:Y1722 Y1076:Y1086">
    <cfRule type="expression" dxfId="2190" priority="10893" stopIfTrue="1">
      <formula>$A$3=$A1076:$A1471</formula>
    </cfRule>
  </conditionalFormatting>
  <conditionalFormatting sqref="GO1759:GO1770 M1759:M1770 I1759:I1770 E1759:E1770 Q1759:Q1770 U1759:U1770 AG1759:AG1770 AK1759:AK1770 AO1759:AO1770 AS1759:AS1770 BA1759:BA1770 BE1759:BE1770 BI1759:BI1770 BM1759:BM1770 BU1759:BU1770 BY1759:BY1770 CC1759:CC1770 CG1759:CG1770 CK1759:CK1770 CO1759:CO1770 CS1759:CS1770 CW1759:CW1770 DA1759:DA1770 DE1759:DE1770 DI1759:DI1770 DM1759:DM1770 DQ1759:DQ1770 DU1759:DU1770 DY1759:DY1770 EC1759:EC1770 EG1759:EG1770 EK1759:EK1770 EO1759:EO1770 ES1759:ES1770 EW1759:EW1770 FA1759:FA1770 FE1759:FE1770 FI1759:FI1770 FM1759:FM1770 FQ1759:FQ1770 FU1759:FU1770 FY1759:FY1770 GC1759:GC1770 GG1759:GG1770 GK1759:GK1770 GS1759:GS1770 AC1759:AC1770 BQ1759:BQ1770 GO1639:GO1722 M1639:M1722 I1639:I1722 E1639:E1722 Q1639:Q1722 U1639:U1722 AG1639:AG1722 AK1639:AK1722 AO1639:AO1722 AS1639:AS1722 BA1639:BA1722 BE1639:BE1722 BI1639:BI1722 BM1639:BM1722 BU1639:BU1722 BY1639:BY1722 CC1639:CC1722 CG1639:CG1722 CK1639:CK1722 CO1639:CO1722 CS1639:CS1722 CW1639:CW1722 DA1639:DA1722 DE1639:DE1722 DI1639:DI1722 DM1639:DM1722 DQ1639:DQ1722 DU1639:DU1722 DY1639:DY1722 EC1639:EC1722 EG1639:EG1722 EK1639:EK1722 EO1639:EO1722 ES1639:ES1722 EW1639:EW1722 FA1639:FA1722 FE1639:FE1722 FI1639:FI1722 FM1639:FM1722 FQ1639:FQ1722 FU1639:FU1722 FY1639:FY1722 GC1639:GC1722 GG1639:GG1722 GK1639:GK1722 GS1639:GS1722 AC1639:AC1722 BQ1639:BQ1722 AW1759:AW1770 AW1639:AW1722 GO1075:GO1086 M1075:M1086 I1075:I1086 E1075:E1086 Q1075:Q1086 U1075:U1086 AG1075:AG1086 AK1075:AK1086 AO1075:AO1086 AS1075:AS1086 BA1075:BA1086 BE1075:BE1086 BI1075:BI1086 BM1075:BM1086 BU1075:BU1086 BY1075:BY1086 CC1075:CC1086 CG1075:CG1086 CK1075:CK1086 CO1075:CO1086 CS1075:CS1086 CW1075:CW1086 DA1075:DA1086 DE1075:DE1086 DI1075:DI1086 DM1075:DM1086 DQ1075:DQ1086 DU1075:DU1086 DY1075:DY1086 EC1075:EC1086 EG1075:EG1086 EK1075:EK1086 EO1075:EO1086 ES1075:ES1086 EW1075:EW1086 FA1075:FA1086 FE1075:FE1086 FI1075:FI1086 FM1075:FM1086 FQ1075:FQ1086 FU1075:FU1086 FY1075:FY1086 GC1075:GC1086 GG1075:GG1086 GK1075:GK1086 GS1075:GS1086 AC1075:AC1086 BQ1075:BQ1086 AW1075:AW1086">
    <cfRule type="expression" dxfId="2189" priority="10892" stopIfTrue="1">
      <formula>$A$3=$A1075:$A1472</formula>
    </cfRule>
  </conditionalFormatting>
  <conditionalFormatting sqref="Y1735:Y1758 Y1615:Y1626">
    <cfRule type="expression" dxfId="2188" priority="10885" stopIfTrue="1">
      <formula>$A$3=$A1615:$A1998</formula>
    </cfRule>
  </conditionalFormatting>
  <conditionalFormatting sqref="GO1735:GO1758 M1735:M1758 I1735:I1758 E1735:E1758 Q1735:Q1758 U1735:U1758 AG1735:AG1758 AK1735:AK1758 AO1735:AO1758 AS1735:AS1758 BA1735:BA1758 BE1735:BE1758 BI1735:BI1758 BM1735:BM1758 BU1735:BU1758 BY1735:BY1758 CC1735:CC1758 CG1735:CG1758 CK1735:CK1758 CO1735:CO1758 CS1735:CS1758 CW1735:CW1758 DA1735:DA1758 DE1735:DE1758 DI1735:DI1758 DM1735:DM1758 DQ1735:DQ1758 DU1735:DU1758 DY1735:DY1758 EC1735:EC1758 EG1735:EG1758 EK1735:EK1758 EO1735:EO1758 ES1735:ES1758 EW1735:EW1758 FA1735:FA1758 FE1735:FE1758 FI1735:FI1758 FM1735:FM1758 FQ1735:FQ1758 FU1735:FU1758 FY1735:FY1758 GC1735:GC1758 GG1735:GG1758 GK1735:GK1758 GS1735:GS1758 AC1735:AC1758 BQ1735:BQ1758 E1615:E1638 I1615:I1638 M1615:M1638 Q1615:Q1638 U1615:U1638 AC1615:AC1638 AG1615:AG1638 AK1615:AK1638 AO1615:AO1638 AS1615:AS1638 BA1615:BA1638 BE1615:BE1638 BI1615:BI1638 BM1615:BM1638 BQ1615:BQ1638 BU1615:BU1638 BY1615:BY1638 CC1615:CC1638 CG1615:CG1638 CK1615:CK1638 CO1615:CO1638 CS1615:CS1638 CW1615:CW1638 DA1615:DA1638 DE1615:DE1638 DI1615:DI1638 DM1615:DM1638 DQ1615:DQ1638 DU1615:DU1638 DY1615:DY1638 EC1615:EC1638 EG1615:EG1638 EK1615:EK1638 EO1615:EO1638 ES1615:ES1638 EW1615:EW1638 FA1615:FA1638 FE1615:FE1638 FI1615:FI1638 FM1615:FM1638 FQ1615:FQ1638 FU1615:FU1638 FY1615:FY1638 GC1615:GC1638 GG1615:GG1638 GK1615:GK1638 GO1615:GO1638 GS1615:GS1638 Y1627:Y1638 AW1735:AW1758 AW1615:AW1638">
    <cfRule type="expression" dxfId="2187" priority="10884" stopIfTrue="1">
      <formula>$A$3=$A1615:$A2000</formula>
    </cfRule>
  </conditionalFormatting>
  <conditionalFormatting sqref="GO1495:GO1590 M1495:M1590 I1495:I1590 E1495:E1590 Q1495:Q1590 U1495:U1590 AG1495:AG1590 AK1495:AK1590 AO1495:AO1590 AS1495:AS1590 BA1495:BA1590 BE1495:BE1590 BI1495:BI1590 BM1495:BM1590 BU1495:BU1590 BY1495:BY1590 CC1495:CC1590 CG1495:CG1590 CK1495:CK1590 CO1495:CO1590 CS1495:CS1590 CW1495:CW1590 DA1495:DA1590 DE1495:DE1590 DI1495:DI1590 DM1495:DM1590 DQ1495:DQ1590 DU1495:DU1590 DY1495:DY1590 EC1495:EC1590 EG1495:EG1590 EK1495:EK1590 EO1495:EO1590 ES1495:ES1590 EW1495:EW1590 FA1495:FA1590 FE1495:FE1590 FI1495:FI1590 FM1495:FM1590 FQ1495:FQ1590 FU1495:FU1590 FY1495:FY1590 GC1495:GC1590 GG1495:GG1590 GK1495:GK1590 GS1495:GS1590 AC1495:AC1590 BQ1495:BQ1590 AW1495:AW1590">
    <cfRule type="expression" dxfId="2186" priority="10880" stopIfTrue="1">
      <formula>$A$3=$A1495:$A2240</formula>
    </cfRule>
  </conditionalFormatting>
  <conditionalFormatting sqref="Y1471:Y1494 GO955:GO966 M955:M966 I955:I966 E955:E966 Q955:Q966 U955:U966 AG955:AG966 AK955:AK966 AO955:AO966 AS955:AS966 BA955:BA966 BE955:BE966 BI955:BI966 BM955:BM966 BU955:BU966 BY955:BY966 CC955:CC966 CG955:CG966 CK955:CK966 CO955:CO966 CS955:CS966 CW955:CW966 DA955:DA966 DE955:DE966 DI955:DI966 DM955:DM966 DQ955:DQ966 DU955:DU966 DY955:DY966 EC955:EC966 EG955:EG966 EK955:EK966 EO955:EO966 ES955:ES966 EW955:EW966 FA955:FA966 FE955:FE966 FI955:FI966 FM955:FM966 FQ955:FQ966 FU955:FU966 FY955:FY966 GC955:GC966 GG955:GG966 GK955:GK966 GS955:GS966 AC955:AC966 BQ955:BQ966 AW955:AW966">
    <cfRule type="expression" dxfId="2185" priority="10870" stopIfTrue="1">
      <formula>$A$3=$A955:$A1842</formula>
    </cfRule>
  </conditionalFormatting>
  <conditionalFormatting sqref="GO1471:GO1494 M1471:M1494 I1471:I1494 E1471:E1494 Q1471:Q1494 U1471:U1494 AG1471:AG1494 AK1471:AK1494 AO1471:AO1494 AS1471:AS1494 BA1471:BA1494 BE1471:BE1494 BI1471:BI1494 BM1471:BM1494 BU1471:BU1494 BY1471:BY1494 CC1471:CC1494 CG1471:CG1494 CK1471:CK1494 CO1471:CO1494 CS1471:CS1494 CW1471:CW1494 DA1471:DA1494 DE1471:DE1494 DI1471:DI1494 DM1471:DM1494 DQ1471:DQ1494 DU1471:DU1494 DY1471:DY1494 EC1471:EC1494 EG1471:EG1494 EK1471:EK1494 EO1471:EO1494 ES1471:ES1494 EW1471:EW1494 FA1471:FA1494 FE1471:FE1494 FI1471:FI1494 FM1471:FM1494 FQ1471:FQ1494 FU1471:FU1494 FY1471:FY1494 GC1471:GC1494 GG1471:GG1494 GK1471:GK1494 GS1471:GS1494 AC1471:AC1494 BQ1471:BQ1494 AW1471:AW1494">
    <cfRule type="expression" dxfId="2184" priority="10869" stopIfTrue="1">
      <formula>$A$3=$A1471:$A2360</formula>
    </cfRule>
  </conditionalFormatting>
  <conditionalFormatting sqref="GO1723:GO1734 M1723:M1734 I1723:I1734 E1723:E1734 Q1723:Q1734 U1723:U1734 AG1723:AG1734 AK1723:AK1734 AO1723:AO1734 AS1723:AS1734 BA1723:BA1734 BE1723:BE1734 BI1723:BI1734 BM1723:BM1734 BU1723:BU1734 BY1723:BY1734 CC1723:CC1734 CG1723:CG1734 CK1723:CK1734 CO1723:CO1734 CS1723:CS1734 CW1723:CW1734 DA1723:DA1734 DE1723:DE1734 DI1723:DI1734 DM1723:DM1734 DQ1723:DQ1734 DU1723:DU1734 DY1723:DY1734 EC1723:EC1734 EG1723:EG1734 EK1723:EK1734 EO1723:EO1734 ES1723:ES1734 EW1723:EW1734 FA1723:FA1734 FE1723:FE1734 FI1723:FI1734 FM1723:FM1734 FQ1723:FQ1734 FU1723:FU1734 FY1723:FY1734 GC1723:GC1734 GG1723:GG1734 GK1723:GK1734 GS1723:GS1734 AC1723:AC1734 BQ1723:BQ1734 AW1723:AW1734 GO1147:GO1158 M1147:M1158 I1147:I1158 E1147:E1158 Q1147:Q1158 U1147:U1158 AG1147:AG1158 AK1147:AK1158 AO1147:AO1158 AS1147:AS1158 BA1147:BA1158 BE1147:BE1158 BI1147:BI1158 BM1147:BM1158 BU1147:BU1158 BY1147:BY1158 CC1147:CC1158 CG1147:CG1158 CK1147:CK1158 CO1147:CO1158 CS1147:CS1158 CW1147:CW1158 DA1147:DA1158 DE1147:DE1158 DI1147:DI1158 DM1147:DM1158 DQ1147:DQ1158 DU1147:DU1158 DY1147:DY1158 EC1147:EC1158 EG1147:EG1158 EK1147:EK1158 EO1147:EO1158 ES1147:ES1158 EW1147:EW1158 FA1147:FA1158 FE1147:FE1158 FI1147:FI1158 FM1147:FM1158 FQ1147:FQ1158 FU1147:FU1158 FY1147:FY1158 GC1147:GC1158 GG1147:GG1158 GK1147:GK1158 GS1147:GS1158 AC1147:AC1158 BQ1147:BQ1158 AW1147:AW1158">
    <cfRule type="expression" dxfId="2183" priority="10868" stopIfTrue="1">
      <formula>$A$3=$A1147:$A1808</formula>
    </cfRule>
  </conditionalFormatting>
  <conditionalFormatting sqref="F60:AV61 BG36:BH37 AQ35:AV35 F39:AV40 F46:AV47 DI9:GV11 AE36:AF37 BU35:GV35 AQ36:AR37 CM36:CN37 DI36:GV37 N36:P37 BX36:BX37 AE41:AF41 F53:AV54 DC41:DD42 DI41:GV42 AE43:AF43 BC41:BD41 AA41:AB41 W42:W44 S42:S44 N41:P44 BG41:BH44 AM43:AN43 CQ44:CR44 DG43:GV43 EG26:GV27 BG48:BH51 CU42:CU44 CI44 DI44:GV44 AI42:AI44 BO48:BP48 AQ44 N48:P51 BC48:BD48 CY49 G48:H51 K51 AM51:AN51 AU48:AV51 BW48:BX51 BO49:BO51 DI48:GV51 F67:AV68 N55:P58 DG55:GV55 BS57:BT57 DI56:GV59 AQ55 AA55:AA56 F74:AV75 AR56:AR58 AM55:AM58 BO58 CE55:CF58 CI58 CR62 H62:H63 L62:L65 H65 T62:T65 CE62:CF62 BD62 AM62:AN63 BH63 AU62:AV62 BO63:BP63 BP62 X62:X65 BC63:BD63 AQ62:AR63 CJ62:CJ64 BD64 CZ62:CZ65 BS62:BT65 DC62:DD65 AA62:AB65 BL62:BL65 CF63:CF65 CQ63:CR64 CI65:CJ65 BC65:BD65 BP64:BP65 BG64:BH65 AV63:AV65 BX62:BX65 CB62:CB65 AR64:AR65 DH62:GV65 CN62:CN65 AI62:AJ65 AN65 F159:AV160 N69:P72 CQ69:CR69 CF42 AU70:AV70 DI69:GV71 CJ69:CJ70 AJ69:AJ72 AM71:AN72 CI71:CJ71 BX69:BX72 CE72 BO72:BP72 AQ69:AR72 BD69:BD72 CT69:CV72 DM72:GV73 AA69:AB72 CN69:CN72 N77:P79 K76:L79 BH76 AM78:AN78 O76:P76 CT76:CV79 DQ76:GV79 AQ76:AR78 CB163:GV163 F162:AV163 F190:AV191 G161:H161 CI161:CJ161 DC161:DD161 EI145:GV148 CM161:CN161 CQ161:CR161 CU161:CV161 CY161:CZ161 DG161:DL161 DO161:DP161 DS161:GV161 K161:L161 O161:P161 S161:T161 W161:X161 AA161:AB161 AE161:AF161 AI161:AJ161 AM161:AN161 AQ161:AR161 AU161:AV161 BC161:BD161 BG161:BH161 BK161:BL161 F226:T227 N187:P189 CM189:CN189 CQ187:CR187 CE187:CF187 BO187:BP187 CV187 DI187:DL189 EE187:GV188 EI189:GV189 EE189:EF189 S222:T225 F289:AV289 W226:AV227 CM225:CN225 CM222:CN223 CQ222:CR223 DO223:DP223 AI222:AJ225 BK222:BL225 BO224:BP225 W222:X225 AM223:AN225 AU222:AV225 CE222:CF225 DC222:DD225 CT222:CV225 DW187:DX189 N222:P225 DI222:DL225 CM229:CN232 DS225:DX225 DS222:DT224 DX222:DX224 EI222:GV225 O229:P229 N230:P232 AE231:AF231 DX229:EF229 EJ228:GV232 CQ229:CR232 BO231:BP232 CE229:CF232 DC229:DD232 W229:X232 AI229:AI232 CT229:CV229 CU230:CV230 CA232:CB232 AM229:AN232 BK229:BL232 CT231:CV232 DI229:DL232 EB222:EF225 DX230:DX232 EA230:EF232 BS229:BS232 BA226:GV227 BA233:GV233 BA190:GV191 BA162:GV162 BA159:GV160 BA163:BZ163 BA74:GV75 BA67:GV68 BA60:GV61 BA53:GV54 BA46:GV47 BA39:GV40 BA35:BP35 BA346:GV377 BA31:DH32 BA10:DH11 BA147:EH148 F314:AV314 F318:AV319 G313:AF313 F322:AV322 G315:AF317 AI316:AV317 F325:AV326 G320:AF321 AI320:AV321 F332:AV333 G323:AF324 AI323:AV324 F327:AF331 F339:AV340 AI327:AV331 F334:AF338 F341:AF343 AI334:AV338 F353:AV354 AI341:AV343 F348:AF352 F360:AV361 AI348:AV352 F355:AF359 F367:AV368 AI355:AV359 F363:AF366 F369:AF369 AI362:AV366 E374:AV377 F81:EZ82 AI369:AV373 BA289:GV289 AN286 G288 AB287:AB288 N285:P288 DW285:EB285 CD285:CE285 BO287:BP287 AI285:AJ288 DI285:DL288 CQ288:CR288 CM288:CN288 EE285:GV288 DW286:DX288 EA286:EB288 AI313:AJ313 AM313 AO313:AV313 BA314:GV314 BA313:BP313 CK313:GV313 AI315:AJ315 AO315:AV315 BA316:GV343 BA315:BT315 BY315:CF315 CK315:GV315 BY313:CF313 BS313:BT313 EO5:GV5 DR38:GV38 E370:AH373 EG52:GV52 DR45:GV45 DT66:GV66 FA102:GV137 FA80:GV100 F88:EZ89 F105:EZ106 F112:EZ113 F119:EZ121 F126:EZ127 F94:EZ99 F183:EZ184 EO138:GV144 EY149:GV158 FA164:GV186 F176:EZ177 F169:EZ171 F197:FD198 FE192:GV221 F204:FD205 F210:FD212 F218:FD219 F221:FD221 F233:AV233 F254:GF255 GG234:GV284 F260:GF262 F268:GF269 F275:GF276 F282:GF283 F234:GF249 F296:ET297 EU290:GV312 F303:ET304 F310:ET312 F290:ET290 F35:AN35 I362:AF362 BA17:GV18 AE19:AF22 DI6:DT8 DW6:GV8 DI13:DT13 DW13:GV13 DI14:DP16 DS14:GV16 BA24:GV25 DI19:DP23 DS19:EB23 EE19:GV23 DI28:GV34 DI26:EB27 F346:AV347">
    <cfRule type="expression" dxfId="2182" priority="10867" stopIfTrue="1">
      <formula>$A5&gt;5</formula>
    </cfRule>
  </conditionalFormatting>
  <conditionalFormatting sqref="BG36:BH36 DI9:GV9 DI36:GV36 AQ36:AR36 CM36:CN36 BX36:BX37 EO5:GV5 DI6:DT8 DW6:GV8">
    <cfRule type="expression" dxfId="2181" priority="10866" stopIfTrue="1">
      <formula>$A5&gt;5</formula>
    </cfRule>
  </conditionalFormatting>
  <conditionalFormatting sqref="AE23:AF23 BA345:GV345 AI345:AV345 F345:AF345">
    <cfRule type="expression" dxfId="2180" priority="10851" stopIfTrue="1">
      <formula>$A22&gt;5</formula>
    </cfRule>
  </conditionalFormatting>
  <conditionalFormatting sqref="F344:AF344 AI344:GV344">
    <cfRule type="expression" dxfId="2179" priority="10850" stopIfTrue="1">
      <formula>#REF!&gt;5</formula>
    </cfRule>
  </conditionalFormatting>
  <conditionalFormatting sqref="CY36">
    <cfRule type="expression" dxfId="2178" priority="10777" stopIfTrue="1">
      <formula>$A36&gt;5</formula>
    </cfRule>
  </conditionalFormatting>
  <conditionalFormatting sqref="CY37">
    <cfRule type="expression" dxfId="2177" priority="10776" stopIfTrue="1">
      <formula>$A37&gt;5</formula>
    </cfRule>
  </conditionalFormatting>
  <conditionalFormatting sqref="CZ36:CZ37">
    <cfRule type="expression" dxfId="2176" priority="10775" stopIfTrue="1">
      <formula>$A36&gt;5</formula>
    </cfRule>
  </conditionalFormatting>
  <conditionalFormatting sqref="CZ36:CZ37">
    <cfRule type="expression" dxfId="2175" priority="10774" stopIfTrue="1">
      <formula>$A36&gt;5</formula>
    </cfRule>
  </conditionalFormatting>
  <conditionalFormatting sqref="DD36:DD37">
    <cfRule type="expression" dxfId="2174" priority="10773" stopIfTrue="1">
      <formula>$A36&gt;5</formula>
    </cfRule>
  </conditionalFormatting>
  <conditionalFormatting sqref="DD36:DD37">
    <cfRule type="expression" dxfId="2173" priority="10772" stopIfTrue="1">
      <formula>$A36&gt;5</formula>
    </cfRule>
  </conditionalFormatting>
  <conditionalFormatting sqref="DC36:DC37">
    <cfRule type="expression" dxfId="2172" priority="10771" stopIfTrue="1">
      <formula>$A36&gt;5</formula>
    </cfRule>
  </conditionalFormatting>
  <conditionalFormatting sqref="DC36:DC37">
    <cfRule type="expression" dxfId="2171" priority="10770" stopIfTrue="1">
      <formula>$A36&gt;5</formula>
    </cfRule>
  </conditionalFormatting>
  <conditionalFormatting sqref="CT36:CU37">
    <cfRule type="expression" dxfId="2170" priority="10769" stopIfTrue="1">
      <formula>$A36&gt;5</formula>
    </cfRule>
  </conditionalFormatting>
  <conditionalFormatting sqref="CV36:CV37">
    <cfRule type="expression" dxfId="2169" priority="10768" stopIfTrue="1">
      <formula>$A36&gt;5</formula>
    </cfRule>
  </conditionalFormatting>
  <conditionalFormatting sqref="CV36:CV37">
    <cfRule type="expression" dxfId="2168" priority="10767" stopIfTrue="1">
      <formula>$A36&gt;5</formula>
    </cfRule>
  </conditionalFormatting>
  <conditionalFormatting sqref="AO35:AP35">
    <cfRule type="expression" dxfId="2167" priority="10766" stopIfTrue="1">
      <formula>$A35&gt;5</formula>
    </cfRule>
  </conditionalFormatting>
  <conditionalFormatting sqref="S36:S37">
    <cfRule type="expression" dxfId="2166" priority="10765" stopIfTrue="1">
      <formula>$A36&gt;5</formula>
    </cfRule>
  </conditionalFormatting>
  <conditionalFormatting sqref="S36:S37">
    <cfRule type="expression" dxfId="2165" priority="10764" stopIfTrue="1">
      <formula>$A36&gt;5</formula>
    </cfRule>
  </conditionalFormatting>
  <conditionalFormatting sqref="T36:T37">
    <cfRule type="expression" dxfId="2164" priority="10763" stopIfTrue="1">
      <formula>$A36&gt;5</formula>
    </cfRule>
  </conditionalFormatting>
  <conditionalFormatting sqref="T36:T37">
    <cfRule type="expression" dxfId="2163" priority="10762" stopIfTrue="1">
      <formula>$A36&gt;5</formula>
    </cfRule>
  </conditionalFormatting>
  <conditionalFormatting sqref="W36:W37">
    <cfRule type="expression" dxfId="2162" priority="10761" stopIfTrue="1">
      <formula>$A36&gt;5</formula>
    </cfRule>
  </conditionalFormatting>
  <conditionalFormatting sqref="W36:W37">
    <cfRule type="expression" dxfId="2161" priority="10760" stopIfTrue="1">
      <formula>$A36&gt;5</formula>
    </cfRule>
  </conditionalFormatting>
  <conditionalFormatting sqref="X36:X37">
    <cfRule type="expression" dxfId="2160" priority="10759" stopIfTrue="1">
      <formula>$A36&gt;5</formula>
    </cfRule>
  </conditionalFormatting>
  <conditionalFormatting sqref="X36:X37">
    <cfRule type="expression" dxfId="2159" priority="10758" stopIfTrue="1">
      <formula>$A36&gt;5</formula>
    </cfRule>
  </conditionalFormatting>
  <conditionalFormatting sqref="AI36">
    <cfRule type="expression" dxfId="2158" priority="10757" stopIfTrue="1">
      <formula>$A36&gt;5</formula>
    </cfRule>
  </conditionalFormatting>
  <conditionalFormatting sqref="AJ36">
    <cfRule type="expression" dxfId="2157" priority="10756" stopIfTrue="1">
      <formula>$A36&gt;5</formula>
    </cfRule>
  </conditionalFormatting>
  <conditionalFormatting sqref="AJ36">
    <cfRule type="expression" dxfId="2156" priority="10755" stopIfTrue="1">
      <formula>$A36&gt;5</formula>
    </cfRule>
  </conditionalFormatting>
  <conditionalFormatting sqref="AI37">
    <cfRule type="expression" dxfId="2155" priority="10754" stopIfTrue="1">
      <formula>$A37&gt;5</formula>
    </cfRule>
  </conditionalFormatting>
  <conditionalFormatting sqref="AJ37">
    <cfRule type="expression" dxfId="2154" priority="10753" stopIfTrue="1">
      <formula>$A37&gt;5</formula>
    </cfRule>
  </conditionalFormatting>
  <conditionalFormatting sqref="AJ37">
    <cfRule type="expression" dxfId="2153" priority="10752" stopIfTrue="1">
      <formula>$A37&gt;5</formula>
    </cfRule>
  </conditionalFormatting>
  <conditionalFormatting sqref="BK36:BL37">
    <cfRule type="expression" dxfId="2152" priority="10751" stopIfTrue="1">
      <formula>$A36&gt;5</formula>
    </cfRule>
  </conditionalFormatting>
  <conditionalFormatting sqref="BQ35:BT35">
    <cfRule type="expression" dxfId="2151" priority="10750" stopIfTrue="1">
      <formula>$A35&gt;5</formula>
    </cfRule>
  </conditionalFormatting>
  <conditionalFormatting sqref="BT36:BT37">
    <cfRule type="expression" dxfId="2150" priority="10749" stopIfTrue="1">
      <formula>$A36&gt;5</formula>
    </cfRule>
  </conditionalFormatting>
  <conditionalFormatting sqref="K36:K37">
    <cfRule type="expression" dxfId="2149" priority="10748" stopIfTrue="1">
      <formula>$A36&gt;5</formula>
    </cfRule>
  </conditionalFormatting>
  <conditionalFormatting sqref="L36:L37">
    <cfRule type="expression" dxfId="2148" priority="10747" stopIfTrue="1">
      <formula>$A36&gt;5</formula>
    </cfRule>
  </conditionalFormatting>
  <conditionalFormatting sqref="L36:L37">
    <cfRule type="expression" dxfId="2147" priority="10746" stopIfTrue="1">
      <formula>$A36&gt;5</formula>
    </cfRule>
  </conditionalFormatting>
  <conditionalFormatting sqref="G36:G38 H38:DQ38 F38">
    <cfRule type="expression" dxfId="2146" priority="10745" stopIfTrue="1">
      <formula>$A36&gt;5</formula>
    </cfRule>
  </conditionalFormatting>
  <conditionalFormatting sqref="H36:H37">
    <cfRule type="expression" dxfId="2145" priority="10744" stopIfTrue="1">
      <formula>$A36&gt;5</formula>
    </cfRule>
  </conditionalFormatting>
  <conditionalFormatting sqref="H36:H37">
    <cfRule type="expression" dxfId="2144" priority="10743" stopIfTrue="1">
      <formula>$A36&gt;5</formula>
    </cfRule>
  </conditionalFormatting>
  <conditionalFormatting sqref="AA36:AB37">
    <cfRule type="expression" dxfId="2143" priority="10742" stopIfTrue="1">
      <formula>$A36&gt;5</formula>
    </cfRule>
  </conditionalFormatting>
  <conditionalFormatting sqref="AM36:AM37">
    <cfRule type="expression" dxfId="2142" priority="10741" stopIfTrue="1">
      <formula>$A36&gt;5</formula>
    </cfRule>
  </conditionalFormatting>
  <conditionalFormatting sqref="AN36:AN37">
    <cfRule type="expression" dxfId="2141" priority="10740" stopIfTrue="1">
      <formula>$A36&gt;5</formula>
    </cfRule>
  </conditionalFormatting>
  <conditionalFormatting sqref="AN36:AN37">
    <cfRule type="expression" dxfId="2140" priority="10739" stopIfTrue="1">
      <formula>$A36&gt;5</formula>
    </cfRule>
  </conditionalFormatting>
  <conditionalFormatting sqref="AU36:AU37">
    <cfRule type="expression" dxfId="2139" priority="10738" stopIfTrue="1">
      <formula>$A36&gt;5</formula>
    </cfRule>
  </conditionalFormatting>
  <conditionalFormatting sqref="AV36:AV37">
    <cfRule type="expression" dxfId="2138" priority="10737" stopIfTrue="1">
      <formula>$A36&gt;5</formula>
    </cfRule>
  </conditionalFormatting>
  <conditionalFormatting sqref="AV36:AV37">
    <cfRule type="expression" dxfId="2137" priority="10736" stopIfTrue="1">
      <formula>$A36&gt;5</formula>
    </cfRule>
  </conditionalFormatting>
  <conditionalFormatting sqref="DH36:DH37">
    <cfRule type="expression" dxfId="2136" priority="10735" stopIfTrue="1">
      <formula>$A36&gt;5</formula>
    </cfRule>
  </conditionalFormatting>
  <conditionalFormatting sqref="DH36:DH37">
    <cfRule type="expression" dxfId="2135" priority="10734" stopIfTrue="1">
      <formula>$A36&gt;5</formula>
    </cfRule>
  </conditionalFormatting>
  <conditionalFormatting sqref="CR36:CR37">
    <cfRule type="expression" dxfId="2134" priority="10733" stopIfTrue="1">
      <formula>$A36&gt;5</formula>
    </cfRule>
  </conditionalFormatting>
  <conditionalFormatting sqref="CR36:CR37">
    <cfRule type="expression" dxfId="2133" priority="10732" stopIfTrue="1">
      <formula>$A36&gt;5</formula>
    </cfRule>
  </conditionalFormatting>
  <conditionalFormatting sqref="CI36">
    <cfRule type="expression" dxfId="2132" priority="10731" stopIfTrue="1">
      <formula>$A36&gt;5</formula>
    </cfRule>
  </conditionalFormatting>
  <conditionalFormatting sqref="CJ36:CJ37">
    <cfRule type="expression" dxfId="2131" priority="10730" stopIfTrue="1">
      <formula>$A36&gt;5</formula>
    </cfRule>
  </conditionalFormatting>
  <conditionalFormatting sqref="CJ36:CJ37">
    <cfRule type="expression" dxfId="2130" priority="10729" stopIfTrue="1">
      <formula>$A36&gt;5</formula>
    </cfRule>
  </conditionalFormatting>
  <conditionalFormatting sqref="CE36:CE37">
    <cfRule type="expression" dxfId="2129" priority="10728" stopIfTrue="1">
      <formula>$A36&gt;5</formula>
    </cfRule>
  </conditionalFormatting>
  <conditionalFormatting sqref="CF36:CF37">
    <cfRule type="expression" dxfId="2128" priority="10727" stopIfTrue="1">
      <formula>$A36&gt;5</formula>
    </cfRule>
  </conditionalFormatting>
  <conditionalFormatting sqref="CF36:CF37">
    <cfRule type="expression" dxfId="2127" priority="10726" stopIfTrue="1">
      <formula>$A36&gt;5</formula>
    </cfRule>
  </conditionalFormatting>
  <conditionalFormatting sqref="CA36">
    <cfRule type="expression" dxfId="2126" priority="10725" stopIfTrue="1">
      <formula>$A36&gt;5</formula>
    </cfRule>
  </conditionalFormatting>
  <conditionalFormatting sqref="CB36">
    <cfRule type="expression" dxfId="2125" priority="10724" stopIfTrue="1">
      <formula>$A36&gt;5</formula>
    </cfRule>
  </conditionalFormatting>
  <conditionalFormatting sqref="CB36">
    <cfRule type="expression" dxfId="2124" priority="10723" stopIfTrue="1">
      <formula>$A36&gt;5</formula>
    </cfRule>
  </conditionalFormatting>
  <conditionalFormatting sqref="CA37">
    <cfRule type="expression" dxfId="2123" priority="10722" stopIfTrue="1">
      <formula>$A37&gt;5</formula>
    </cfRule>
  </conditionalFormatting>
  <conditionalFormatting sqref="CB37">
    <cfRule type="expression" dxfId="2122" priority="10721" stopIfTrue="1">
      <formula>$A37&gt;5</formula>
    </cfRule>
  </conditionalFormatting>
  <conditionalFormatting sqref="CB37">
    <cfRule type="expression" dxfId="2121" priority="10720" stopIfTrue="1">
      <formula>$A37&gt;5</formula>
    </cfRule>
  </conditionalFormatting>
  <conditionalFormatting sqref="BP36:BP37">
    <cfRule type="expression" dxfId="2120" priority="10719" stopIfTrue="1">
      <formula>$A36&gt;5</formula>
    </cfRule>
  </conditionalFormatting>
  <conditionalFormatting sqref="BP36:BP37">
    <cfRule type="expression" dxfId="2119" priority="10718" stopIfTrue="1">
      <formula>$A36&gt;5</formula>
    </cfRule>
  </conditionalFormatting>
  <conditionalFormatting sqref="BD36:BD37">
    <cfRule type="expression" dxfId="2118" priority="10717" stopIfTrue="1">
      <formula>$A36&gt;5</formula>
    </cfRule>
  </conditionalFormatting>
  <conditionalFormatting sqref="BD36:BD37">
    <cfRule type="expression" dxfId="2117" priority="10716" stopIfTrue="1">
      <formula>$A36&gt;5</formula>
    </cfRule>
  </conditionalFormatting>
  <conditionalFormatting sqref="DG36:DG37">
    <cfRule type="expression" dxfId="2116" priority="10715" stopIfTrue="1">
      <formula>$A36&gt;5</formula>
    </cfRule>
  </conditionalFormatting>
  <conditionalFormatting sqref="BO36:BO37">
    <cfRule type="expression" dxfId="2115" priority="10714" stopIfTrue="1">
      <formula>$A36&gt;5</formula>
    </cfRule>
  </conditionalFormatting>
  <conditionalFormatting sqref="BW36:BW37">
    <cfRule type="expression" dxfId="2114" priority="10713" stopIfTrue="1">
      <formula>$A36&gt;5</formula>
    </cfRule>
  </conditionalFormatting>
  <conditionalFormatting sqref="CQ36:CQ37">
    <cfRule type="expression" dxfId="2113" priority="10712" stopIfTrue="1">
      <formula>$A36&gt;5</formula>
    </cfRule>
  </conditionalFormatting>
  <conditionalFormatting sqref="BC36:BC37">
    <cfRule type="expression" dxfId="2112" priority="10711" stopIfTrue="1">
      <formula>$A36&gt;5</formula>
    </cfRule>
  </conditionalFormatting>
  <conditionalFormatting sqref="CI37">
    <cfRule type="expression" dxfId="2111" priority="10709" stopIfTrue="1">
      <formula>$A37&gt;5</formula>
    </cfRule>
  </conditionalFormatting>
  <conditionalFormatting sqref="G41:G45 H45:DQ45 F45">
    <cfRule type="expression" dxfId="2110" priority="10699" stopIfTrue="1">
      <formula>$A41&gt;5</formula>
    </cfRule>
  </conditionalFormatting>
  <conditionalFormatting sqref="K41:K44">
    <cfRule type="expression" dxfId="2109" priority="10698" stopIfTrue="1">
      <formula>$A41&gt;5</formula>
    </cfRule>
  </conditionalFormatting>
  <conditionalFormatting sqref="H41:H44">
    <cfRule type="expression" dxfId="2108" priority="10697" stopIfTrue="1">
      <formula>$A41&gt;5</formula>
    </cfRule>
  </conditionalFormatting>
  <conditionalFormatting sqref="H41:H44">
    <cfRule type="expression" dxfId="2107" priority="10696" stopIfTrue="1">
      <formula>$A41&gt;5</formula>
    </cfRule>
  </conditionalFormatting>
  <conditionalFormatting sqref="L41:L44">
    <cfRule type="expression" dxfId="2106" priority="10695" stopIfTrue="1">
      <formula>$A41&gt;5</formula>
    </cfRule>
  </conditionalFormatting>
  <conditionalFormatting sqref="L41:L44">
    <cfRule type="expression" dxfId="2105" priority="10694" stopIfTrue="1">
      <formula>$A41&gt;5</formula>
    </cfRule>
  </conditionalFormatting>
  <conditionalFormatting sqref="S41">
    <cfRule type="expression" dxfId="2104" priority="10693" stopIfTrue="1">
      <formula>$A41&gt;5</formula>
    </cfRule>
  </conditionalFormatting>
  <conditionalFormatting sqref="S41">
    <cfRule type="expression" dxfId="2103" priority="10692" stopIfTrue="1">
      <formula>$A41&gt;5</formula>
    </cfRule>
  </conditionalFormatting>
  <conditionalFormatting sqref="T41:T44">
    <cfRule type="expression" dxfId="2102" priority="10691" stopIfTrue="1">
      <formula>$A41&gt;5</formula>
    </cfRule>
  </conditionalFormatting>
  <conditionalFormatting sqref="T41:T44">
    <cfRule type="expression" dxfId="2101" priority="10690" stopIfTrue="1">
      <formula>$A41&gt;5</formula>
    </cfRule>
  </conditionalFormatting>
  <conditionalFormatting sqref="AI41">
    <cfRule type="expression" dxfId="2100" priority="10689" stopIfTrue="1">
      <formula>$A41&gt;5</formula>
    </cfRule>
  </conditionalFormatting>
  <conditionalFormatting sqref="AJ41:AJ44">
    <cfRule type="expression" dxfId="2099" priority="10688" stopIfTrue="1">
      <formula>$A41&gt;5</formula>
    </cfRule>
  </conditionalFormatting>
  <conditionalFormatting sqref="AJ41:AJ44">
    <cfRule type="expression" dxfId="2098" priority="10687" stopIfTrue="1">
      <formula>$A41&gt;5</formula>
    </cfRule>
  </conditionalFormatting>
  <conditionalFormatting sqref="W41">
    <cfRule type="expression" dxfId="2097" priority="10686" stopIfTrue="1">
      <formula>$A41&gt;5</formula>
    </cfRule>
  </conditionalFormatting>
  <conditionalFormatting sqref="W41">
    <cfRule type="expression" dxfId="2096" priority="10685" stopIfTrue="1">
      <formula>$A41&gt;5</formula>
    </cfRule>
  </conditionalFormatting>
  <conditionalFormatting sqref="X41:X44">
    <cfRule type="expression" dxfId="2095" priority="10684" stopIfTrue="1">
      <formula>$A41&gt;5</formula>
    </cfRule>
  </conditionalFormatting>
  <conditionalFormatting sqref="X41:X44">
    <cfRule type="expression" dxfId="2094" priority="10683" stopIfTrue="1">
      <formula>$A41&gt;5</formula>
    </cfRule>
  </conditionalFormatting>
  <conditionalFormatting sqref="AN41:AN42">
    <cfRule type="expression" dxfId="2093" priority="10682" stopIfTrue="1">
      <formula>$A41&gt;5</formula>
    </cfRule>
  </conditionalFormatting>
  <conditionalFormatting sqref="AN41:AN42">
    <cfRule type="expression" dxfId="2092" priority="10681" stopIfTrue="1">
      <formula>$A41&gt;5</formula>
    </cfRule>
  </conditionalFormatting>
  <conditionalFormatting sqref="AM41">
    <cfRule type="expression" dxfId="2091" priority="10680" stopIfTrue="1">
      <formula>$A41&gt;5</formula>
    </cfRule>
  </conditionalFormatting>
  <conditionalFormatting sqref="AU41">
    <cfRule type="expression" dxfId="2090" priority="10679" stopIfTrue="1">
      <formula>$A41&gt;5</formula>
    </cfRule>
  </conditionalFormatting>
  <conditionalFormatting sqref="AV41:AV44">
    <cfRule type="expression" dxfId="2089" priority="10678" stopIfTrue="1">
      <formula>$A41&gt;5</formula>
    </cfRule>
  </conditionalFormatting>
  <conditionalFormatting sqref="AV41:AV44">
    <cfRule type="expression" dxfId="2088" priority="10677" stopIfTrue="1">
      <formula>$A41&gt;5</formula>
    </cfRule>
  </conditionalFormatting>
  <conditionalFormatting sqref="BO41:BO44">
    <cfRule type="expression" dxfId="2087" priority="10676" stopIfTrue="1">
      <formula>$A41&gt;5</formula>
    </cfRule>
  </conditionalFormatting>
  <conditionalFormatting sqref="BP41:BP44">
    <cfRule type="expression" dxfId="2086" priority="10675" stopIfTrue="1">
      <formula>$A41&gt;5</formula>
    </cfRule>
  </conditionalFormatting>
  <conditionalFormatting sqref="BP41:BP44">
    <cfRule type="expression" dxfId="2085" priority="10674" stopIfTrue="1">
      <formula>$A41&gt;5</formula>
    </cfRule>
  </conditionalFormatting>
  <conditionalFormatting sqref="CQ41:CQ42">
    <cfRule type="expression" dxfId="2084" priority="10673" stopIfTrue="1">
      <formula>$A41&gt;5</formula>
    </cfRule>
  </conditionalFormatting>
  <conditionalFormatting sqref="CR41:CR42">
    <cfRule type="expression" dxfId="2083" priority="10672" stopIfTrue="1">
      <formula>$A41&gt;5</formula>
    </cfRule>
  </conditionalFormatting>
  <conditionalFormatting sqref="CR41:CR42">
    <cfRule type="expression" dxfId="2082" priority="10671" stopIfTrue="1">
      <formula>$A41&gt;5</formula>
    </cfRule>
  </conditionalFormatting>
  <conditionalFormatting sqref="CT41:CU41 CT42:CT44">
    <cfRule type="expression" dxfId="2081" priority="10670" stopIfTrue="1">
      <formula>$A41&gt;5</formula>
    </cfRule>
  </conditionalFormatting>
  <conditionalFormatting sqref="CV41:CV44">
    <cfRule type="expression" dxfId="2080" priority="10669" stopIfTrue="1">
      <formula>$A41&gt;5</formula>
    </cfRule>
  </conditionalFormatting>
  <conditionalFormatting sqref="CV41:CV44">
    <cfRule type="expression" dxfId="2079" priority="10668" stopIfTrue="1">
      <formula>$A41&gt;5</formula>
    </cfRule>
  </conditionalFormatting>
  <conditionalFormatting sqref="CM41">
    <cfRule type="expression" dxfId="2078" priority="10667" stopIfTrue="1">
      <formula>$A41&gt;5</formula>
    </cfRule>
  </conditionalFormatting>
  <conditionalFormatting sqref="CI41">
    <cfRule type="expression" dxfId="2077" priority="10666" stopIfTrue="1">
      <formula>$A41&gt;5</formula>
    </cfRule>
  </conditionalFormatting>
  <conditionalFormatting sqref="CE41">
    <cfRule type="expression" dxfId="2076" priority="10665" stopIfTrue="1">
      <formula>$A41&gt;5</formula>
    </cfRule>
  </conditionalFormatting>
  <conditionalFormatting sqref="CF41">
    <cfRule type="expression" dxfId="2075" priority="10664" stopIfTrue="1">
      <formula>$A41&gt;5</formula>
    </cfRule>
  </conditionalFormatting>
  <conditionalFormatting sqref="CF41">
    <cfRule type="expression" dxfId="2074" priority="10663" stopIfTrue="1">
      <formula>$A41&gt;5</formula>
    </cfRule>
  </conditionalFormatting>
  <conditionalFormatting sqref="CJ41">
    <cfRule type="expression" dxfId="2073" priority="10662" stopIfTrue="1">
      <formula>$A41&gt;5</formula>
    </cfRule>
  </conditionalFormatting>
  <conditionalFormatting sqref="CJ41">
    <cfRule type="expression" dxfId="2072" priority="10661" stopIfTrue="1">
      <formula>$A41&gt;5</formula>
    </cfRule>
  </conditionalFormatting>
  <conditionalFormatting sqref="CY41:CY44">
    <cfRule type="expression" dxfId="2071" priority="10660" stopIfTrue="1">
      <formula>$A41&gt;5</formula>
    </cfRule>
  </conditionalFormatting>
  <conditionalFormatting sqref="CZ41:CZ44">
    <cfRule type="expression" dxfId="2070" priority="10659" stopIfTrue="1">
      <formula>$A41&gt;5</formula>
    </cfRule>
  </conditionalFormatting>
  <conditionalFormatting sqref="CZ41:CZ44">
    <cfRule type="expression" dxfId="2069" priority="10658" stopIfTrue="1">
      <formula>$A41&gt;5</formula>
    </cfRule>
  </conditionalFormatting>
  <conditionalFormatting sqref="DH41:DH42">
    <cfRule type="expression" dxfId="2068" priority="10657" stopIfTrue="1">
      <formula>$A41&gt;5</formula>
    </cfRule>
  </conditionalFormatting>
  <conditionalFormatting sqref="DH41:DH42">
    <cfRule type="expression" dxfId="2067" priority="10656" stopIfTrue="1">
      <formula>$A41&gt;5</formula>
    </cfRule>
  </conditionalFormatting>
  <conditionalFormatting sqref="DG41:DG42">
    <cfRule type="expression" dxfId="2066" priority="10655" stopIfTrue="1">
      <formula>$A41&gt;5</formula>
    </cfRule>
  </conditionalFormatting>
  <conditionalFormatting sqref="BT41:BT44">
    <cfRule type="expression" dxfId="2065" priority="10654" stopIfTrue="1">
      <formula>$A41&gt;5</formula>
    </cfRule>
  </conditionalFormatting>
  <conditionalFormatting sqref="BS36:BS37">
    <cfRule type="expression" dxfId="2064" priority="10653" stopIfTrue="1">
      <formula>$A36&gt;5</formula>
    </cfRule>
  </conditionalFormatting>
  <conditionalFormatting sqref="BS41:BS44">
    <cfRule type="expression" dxfId="2063" priority="10652" stopIfTrue="1">
      <formula>$A41&gt;5</formula>
    </cfRule>
  </conditionalFormatting>
  <conditionalFormatting sqref="CA41:CA44">
    <cfRule type="expression" dxfId="2062" priority="10651" stopIfTrue="1">
      <formula>$A41&gt;5</formula>
    </cfRule>
  </conditionalFormatting>
  <conditionalFormatting sqref="CB41:CB43">
    <cfRule type="expression" dxfId="2061" priority="10650" stopIfTrue="1">
      <formula>$A41&gt;5</formula>
    </cfRule>
  </conditionalFormatting>
  <conditionalFormatting sqref="CB41:CB43">
    <cfRule type="expression" dxfId="2060" priority="10649" stopIfTrue="1">
      <formula>$A41&gt;5</formula>
    </cfRule>
  </conditionalFormatting>
  <conditionalFormatting sqref="BK41:BL44">
    <cfRule type="expression" dxfId="2059" priority="10648" stopIfTrue="1">
      <formula>$A41&gt;5</formula>
    </cfRule>
  </conditionalFormatting>
  <conditionalFormatting sqref="CN41">
    <cfRule type="expression" dxfId="2058" priority="10647" stopIfTrue="1">
      <formula>$A41&gt;5</formula>
    </cfRule>
  </conditionalFormatting>
  <conditionalFormatting sqref="CN41">
    <cfRule type="expression" dxfId="2057" priority="10646" stopIfTrue="1">
      <formula>$A41&gt;5</formula>
    </cfRule>
  </conditionalFormatting>
  <conditionalFormatting sqref="AQ41">
    <cfRule type="expression" dxfId="2056" priority="10645" stopIfTrue="1">
      <formula>$A41&gt;5</formula>
    </cfRule>
  </conditionalFormatting>
  <conditionalFormatting sqref="AR41:AR44">
    <cfRule type="expression" dxfId="2055" priority="10644" stopIfTrue="1">
      <formula>$A41&gt;5</formula>
    </cfRule>
  </conditionalFormatting>
  <conditionalFormatting sqref="BX41">
    <cfRule type="expression" dxfId="2054" priority="10643" stopIfTrue="1">
      <formula>$A41&gt;5</formula>
    </cfRule>
  </conditionalFormatting>
  <conditionalFormatting sqref="BX41">
    <cfRule type="expression" dxfId="2053" priority="10642" stopIfTrue="1">
      <formula>$A41&gt;5</formula>
    </cfRule>
  </conditionalFormatting>
  <conditionalFormatting sqref="BW41">
    <cfRule type="expression" dxfId="2052" priority="10641" stopIfTrue="1">
      <formula>$A41&gt;5</formula>
    </cfRule>
  </conditionalFormatting>
  <conditionalFormatting sqref="AE42:AF42">
    <cfRule type="expression" dxfId="2051" priority="10640" stopIfTrue="1">
      <formula>$A42&gt;5</formula>
    </cfRule>
  </conditionalFormatting>
  <conditionalFormatting sqref="AE44:AF44">
    <cfRule type="expression" dxfId="2050" priority="10639" stopIfTrue="1">
      <formula>$A44&gt;5</formula>
    </cfRule>
  </conditionalFormatting>
  <conditionalFormatting sqref="AB42:AB44">
    <cfRule type="expression" dxfId="2049" priority="10638" stopIfTrue="1">
      <formula>$A42&gt;5</formula>
    </cfRule>
  </conditionalFormatting>
  <conditionalFormatting sqref="BD42:BD44">
    <cfRule type="expression" dxfId="2048" priority="10637" stopIfTrue="1">
      <formula>$A42&gt;5</formula>
    </cfRule>
  </conditionalFormatting>
  <conditionalFormatting sqref="CJ42">
    <cfRule type="expression" dxfId="2047" priority="10636" stopIfTrue="1">
      <formula>$A42&gt;5</formula>
    </cfRule>
  </conditionalFormatting>
  <conditionalFormatting sqref="BX42:BX43">
    <cfRule type="expression" dxfId="2046" priority="10635" stopIfTrue="1">
      <formula>$A42&gt;5</formula>
    </cfRule>
  </conditionalFormatting>
  <conditionalFormatting sqref="BX42:BX43">
    <cfRule type="expression" dxfId="2045" priority="10634" stopIfTrue="1">
      <formula>$A42&gt;5</formula>
    </cfRule>
  </conditionalFormatting>
  <conditionalFormatting sqref="CI42">
    <cfRule type="expression" dxfId="2044" priority="10633" stopIfTrue="1">
      <formula>$A42&gt;5</formula>
    </cfRule>
  </conditionalFormatting>
  <conditionalFormatting sqref="O6:O9 W6:W9 BW6:BX7 CQ6 CU6:CV7 BS6 AR9 G7:H9 AI6:AJ9 DC6:DD7 S6:S9 CJ6:CJ7 CN6:CN7 Q10:W11 E10:O11 P6:P11 X6:X11 CA6:CB7 AU9:AV9 CI9:CJ9 CM9:CN9 CA9:CB9 AU6:AV7 BD6:BD7 BK9:BL9 CU9:CV9 BW9:BX9 BD9 DD9 E17:O18 K13:L13 BC13:BD13 CY16:CZ16 CM13:CN13 O13:O16 K19:K22 AU13 BG14:BH16 Q17:AV18 G13:G15 AN13:AN16 AM16 CM15:CM16 BC22 F31:AV32 AI19:AI23 AU21 CY20:CZ21 AA22 O19:O22 AA26:AB30 AE26:AF26 CA22:CA23 AQ22:AQ23 DC26:DD26 AU23 BG27:BH30 AE28:AF28 AE27 AE29:AE30 BO26:BP26 CE26 K27 BO27:BO28 AU28 CE28 CQ27:CQ28 AN30 AI26:AI30 BK26:BL30 AR30 CI30:CJ30 DG26:DG30 BD29 BG33:BH34 AA33:AB34 N33:P34 AE33:AF34 CM33:CN34 AQ33:AR34 CQ33:CR33 BO33:BO34 DG33:DG34 AI16:AJ16 K9 AE6:AF7 BK6 BO6 DG6 K6:K7 Y10:AV11 P13:P18 AM21:AM23 F24:AV25">
    <cfRule type="expression" dxfId="2043" priority="10632" stopIfTrue="1">
      <formula>$A6&gt;5</formula>
    </cfRule>
  </conditionalFormatting>
  <conditionalFormatting sqref="O6:O9 W6:W9 AE6:AE7 BW6:BX7 CQ6 CU6:CV7 BS6 AR9 G7:H9 AI6:AJ9 DC6:DD7 S6:S9 CJ6:CJ7 CN6:CN7 CA6:CB7 AU9:AV9 CI9:CJ9 CM9:CN9 CA9:CB9 AU6:AV7 BD6:BD7 BK9:BL9 CU9:CV9 BW9:BX9 BD9 DD9 K9 BK6 BO6 DG6 K6:K7">
    <cfRule type="expression" dxfId="2042" priority="10631" stopIfTrue="1">
      <formula>$A6&gt;5</formula>
    </cfRule>
  </conditionalFormatting>
  <conditionalFormatting sqref="T6:T9">
    <cfRule type="expression" dxfId="2041" priority="10630" stopIfTrue="1">
      <formula>$A6&gt;5</formula>
    </cfRule>
  </conditionalFormatting>
  <conditionalFormatting sqref="T6:T9">
    <cfRule type="expression" dxfId="2040" priority="10629" stopIfTrue="1">
      <formula>$A6&gt;5</formula>
    </cfRule>
  </conditionalFormatting>
  <conditionalFormatting sqref="AN6">
    <cfRule type="expression" dxfId="2039" priority="10626" stopIfTrue="1">
      <formula>$A6&gt;5</formula>
    </cfRule>
  </conditionalFormatting>
  <conditionalFormatting sqref="AN6">
    <cfRule type="expression" dxfId="2038" priority="10625" stopIfTrue="1">
      <formula>$A6&gt;5</formula>
    </cfRule>
  </conditionalFormatting>
  <conditionalFormatting sqref="CF6">
    <cfRule type="expression" dxfId="2037" priority="10622" stopIfTrue="1">
      <formula>$A6&gt;5</formula>
    </cfRule>
  </conditionalFormatting>
  <conditionalFormatting sqref="CF6">
    <cfRule type="expression" dxfId="2036" priority="10621" stopIfTrue="1">
      <formula>$A6&gt;5</formula>
    </cfRule>
  </conditionalFormatting>
  <conditionalFormatting sqref="AM6">
    <cfRule type="expression" dxfId="2035" priority="10618" stopIfTrue="1">
      <formula>$A6&gt;5</formula>
    </cfRule>
  </conditionalFormatting>
  <conditionalFormatting sqref="CM6:CM7">
    <cfRule type="expression" dxfId="2034" priority="10614" stopIfTrue="1">
      <formula>$A6&gt;5</formula>
    </cfRule>
  </conditionalFormatting>
  <conditionalFormatting sqref="BC6:BC7">
    <cfRule type="expression" dxfId="2033" priority="10612" stopIfTrue="1">
      <formula>$A6&gt;5</formula>
    </cfRule>
  </conditionalFormatting>
  <conditionalFormatting sqref="CI6:CI7">
    <cfRule type="expression" dxfId="2032" priority="10610" stopIfTrue="1">
      <formula>$A6&gt;5</formula>
    </cfRule>
  </conditionalFormatting>
  <conditionalFormatting sqref="CE6">
    <cfRule type="expression" dxfId="2031" priority="10607" stopIfTrue="1">
      <formula>$A6&gt;5</formula>
    </cfRule>
  </conditionalFormatting>
  <conditionalFormatting sqref="BW8:BX8 CU8:CV8 DC8:DD8 BK8:BL8 CJ8 CN8 CA8:CB8 AR8 AU8:AV8 BD8">
    <cfRule type="expression" dxfId="2030" priority="10604" stopIfTrue="1">
      <formula>$A8&gt;5</formula>
    </cfRule>
  </conditionalFormatting>
  <conditionalFormatting sqref="BW8:BX8 CU8:CV8 DC8:DD8 BK8:BL8 CJ8 CN8 CA8:CB8 AR8 AU8:AV8 BD8">
    <cfRule type="expression" dxfId="2029" priority="10603" stopIfTrue="1">
      <formula>$A8&gt;5</formula>
    </cfRule>
  </conditionalFormatting>
  <conditionalFormatting sqref="CM8">
    <cfRule type="expression" dxfId="2028" priority="10597" stopIfTrue="1">
      <formula>$A8&gt;5</formula>
    </cfRule>
  </conditionalFormatting>
  <conditionalFormatting sqref="BC8">
    <cfRule type="expression" dxfId="2027" priority="10596" stopIfTrue="1">
      <formula>$A8&gt;5</formula>
    </cfRule>
  </conditionalFormatting>
  <conditionalFormatting sqref="CI8">
    <cfRule type="expression" dxfId="2026" priority="10595" stopIfTrue="1">
      <formula>$A8&gt;5</formula>
    </cfRule>
  </conditionalFormatting>
  <conditionalFormatting sqref="AQ8">
    <cfRule type="expression" dxfId="2025" priority="10594" stopIfTrue="1">
      <formula>$A8&gt;5</formula>
    </cfRule>
  </conditionalFormatting>
  <conditionalFormatting sqref="AQ9">
    <cfRule type="expression" dxfId="2024" priority="10591" stopIfTrue="1">
      <formula>$A9&gt;5</formula>
    </cfRule>
  </conditionalFormatting>
  <conditionalFormatting sqref="BC9">
    <cfRule type="expression" dxfId="2023" priority="10590" stopIfTrue="1">
      <formula>$A9&gt;5</formula>
    </cfRule>
  </conditionalFormatting>
  <conditionalFormatting sqref="DC9">
    <cfRule type="expression" dxfId="2022" priority="10589" stopIfTrue="1">
      <formula>$A9&gt;5</formula>
    </cfRule>
  </conditionalFormatting>
  <conditionalFormatting sqref="DC9">
    <cfRule type="expression" dxfId="2021" priority="10588" stopIfTrue="1">
      <formula>$A9&gt;5</formula>
    </cfRule>
  </conditionalFormatting>
  <conditionalFormatting sqref="AU14:AV14">
    <cfRule type="expression" dxfId="2020" priority="10587" stopIfTrue="1">
      <formula>$A14&gt;5</formula>
    </cfRule>
  </conditionalFormatting>
  <conditionalFormatting sqref="AU14:AV14">
    <cfRule type="expression" dxfId="2019" priority="10586" stopIfTrue="1">
      <formula>$A14&gt;5</formula>
    </cfRule>
  </conditionalFormatting>
  <conditionalFormatting sqref="BC15:BD15">
    <cfRule type="expression" dxfId="2018" priority="10583" stopIfTrue="1">
      <formula>$A15&gt;5</formula>
    </cfRule>
  </conditionalFormatting>
  <conditionalFormatting sqref="BC15:BD15">
    <cfRule type="expression" dxfId="2017" priority="10582" stopIfTrue="1">
      <formula>$A15&gt;5</formula>
    </cfRule>
  </conditionalFormatting>
  <conditionalFormatting sqref="AA14">
    <cfRule type="expression" dxfId="2016" priority="10561" stopIfTrue="1">
      <formula>$A14&gt;5</formula>
    </cfRule>
  </conditionalFormatting>
  <conditionalFormatting sqref="AR13">
    <cfRule type="expression" dxfId="2015" priority="10557" stopIfTrue="1">
      <formula>$A13&gt;5</formula>
    </cfRule>
  </conditionalFormatting>
  <conditionalFormatting sqref="AR13">
    <cfRule type="expression" dxfId="2014" priority="10556" stopIfTrue="1">
      <formula>$A13&gt;5</formula>
    </cfRule>
  </conditionalFormatting>
  <conditionalFormatting sqref="AQ13:AQ14">
    <cfRule type="expression" dxfId="2013" priority="10555" stopIfTrue="1">
      <formula>$A13&gt;5</formula>
    </cfRule>
  </conditionalFormatting>
  <conditionalFormatting sqref="BD14">
    <cfRule type="expression" dxfId="2012" priority="10554" stopIfTrue="1">
      <formula>$A14&gt;5</formula>
    </cfRule>
  </conditionalFormatting>
  <conditionalFormatting sqref="BD14">
    <cfRule type="expression" dxfId="2011" priority="10553" stopIfTrue="1">
      <formula>$A14&gt;5</formula>
    </cfRule>
  </conditionalFormatting>
  <conditionalFormatting sqref="BC14">
    <cfRule type="expression" dxfId="2010" priority="10552" stopIfTrue="1">
      <formula>$A14&gt;5</formula>
    </cfRule>
  </conditionalFormatting>
  <conditionalFormatting sqref="BD16">
    <cfRule type="expression" dxfId="2009" priority="10551" stopIfTrue="1">
      <formula>$A16&gt;5</formula>
    </cfRule>
  </conditionalFormatting>
  <conditionalFormatting sqref="BD16">
    <cfRule type="expression" dxfId="2008" priority="10550" stopIfTrue="1">
      <formula>$A16&gt;5</formula>
    </cfRule>
  </conditionalFormatting>
  <conditionalFormatting sqref="BC16">
    <cfRule type="expression" dxfId="2007" priority="10549" stopIfTrue="1">
      <formula>$A16&gt;5</formula>
    </cfRule>
  </conditionalFormatting>
  <conditionalFormatting sqref="BX14:BX16">
    <cfRule type="expression" dxfId="2006" priority="10548" stopIfTrue="1">
      <formula>$A14&gt;5</formula>
    </cfRule>
  </conditionalFormatting>
  <conditionalFormatting sqref="BX14:BX16">
    <cfRule type="expression" dxfId="2005" priority="10547" stopIfTrue="1">
      <formula>$A14&gt;5</formula>
    </cfRule>
  </conditionalFormatting>
  <conditionalFormatting sqref="BW14:BW16">
    <cfRule type="expression" dxfId="2004" priority="10546" stopIfTrue="1">
      <formula>$A14&gt;5</formula>
    </cfRule>
  </conditionalFormatting>
  <conditionalFormatting sqref="CJ13">
    <cfRule type="expression" dxfId="2003" priority="10545" stopIfTrue="1">
      <formula>$A13&gt;5</formula>
    </cfRule>
  </conditionalFormatting>
  <conditionalFormatting sqref="CJ13">
    <cfRule type="expression" dxfId="2002" priority="10544" stopIfTrue="1">
      <formula>$A13&gt;5</formula>
    </cfRule>
  </conditionalFormatting>
  <conditionalFormatting sqref="CI13:CI14">
    <cfRule type="expression" dxfId="2001" priority="10543" stopIfTrue="1">
      <formula>$A13&gt;5</formula>
    </cfRule>
  </conditionalFormatting>
  <conditionalFormatting sqref="CB13:CB16">
    <cfRule type="expression" dxfId="2000" priority="10542" stopIfTrue="1">
      <formula>$A13&gt;5</formula>
    </cfRule>
  </conditionalFormatting>
  <conditionalFormatting sqref="CB13:CB16">
    <cfRule type="expression" dxfId="1999" priority="10541" stopIfTrue="1">
      <formula>$A13&gt;5</formula>
    </cfRule>
  </conditionalFormatting>
  <conditionalFormatting sqref="CA13:CA16">
    <cfRule type="expression" dxfId="1998" priority="10540" stopIfTrue="1">
      <formula>$A13&gt;5</formula>
    </cfRule>
  </conditionalFormatting>
  <conditionalFormatting sqref="CF13">
    <cfRule type="expression" dxfId="1997" priority="10539" stopIfTrue="1">
      <formula>$A13&gt;5</formula>
    </cfRule>
  </conditionalFormatting>
  <conditionalFormatting sqref="CF13">
    <cfRule type="expression" dxfId="1996" priority="10538" stopIfTrue="1">
      <formula>$A13&gt;5</formula>
    </cfRule>
  </conditionalFormatting>
  <conditionalFormatting sqref="CE13">
    <cfRule type="expression" dxfId="1995" priority="10537" stopIfTrue="1">
      <formula>$A13&gt;5</formula>
    </cfRule>
  </conditionalFormatting>
  <conditionalFormatting sqref="BK13:BL14">
    <cfRule type="expression" dxfId="1994" priority="10536" stopIfTrue="1">
      <formula>$A13&gt;5</formula>
    </cfRule>
  </conditionalFormatting>
  <conditionalFormatting sqref="BK13:BL14">
    <cfRule type="expression" dxfId="1993" priority="10535" stopIfTrue="1">
      <formula>$A13&gt;5</formula>
    </cfRule>
  </conditionalFormatting>
  <conditionalFormatting sqref="DD13">
    <cfRule type="expression" dxfId="1992" priority="10532" stopIfTrue="1">
      <formula>$A13&gt;5</formula>
    </cfRule>
  </conditionalFormatting>
  <conditionalFormatting sqref="DD13">
    <cfRule type="expression" dxfId="1991" priority="10531" stopIfTrue="1">
      <formula>$A13&gt;5</formula>
    </cfRule>
  </conditionalFormatting>
  <conditionalFormatting sqref="DC13">
    <cfRule type="expression" dxfId="1990" priority="10530" stopIfTrue="1">
      <formula>$A13&gt;5</formula>
    </cfRule>
  </conditionalFormatting>
  <conditionalFormatting sqref="DC13">
    <cfRule type="expression" dxfId="1989" priority="10529" stopIfTrue="1">
      <formula>$A13&gt;5</formula>
    </cfRule>
  </conditionalFormatting>
  <conditionalFormatting sqref="DD21:DD23">
    <cfRule type="expression" dxfId="1988" priority="10528" stopIfTrue="1">
      <formula>$A21&gt;5</formula>
    </cfRule>
  </conditionalFormatting>
  <conditionalFormatting sqref="DD21:DD23">
    <cfRule type="expression" dxfId="1987" priority="10527" stopIfTrue="1">
      <formula>$A21&gt;5</formula>
    </cfRule>
  </conditionalFormatting>
  <conditionalFormatting sqref="DC21:DC23">
    <cfRule type="expression" dxfId="1986" priority="10526" stopIfTrue="1">
      <formula>$A21&gt;5</formula>
    </cfRule>
  </conditionalFormatting>
  <conditionalFormatting sqref="DC21:DC23">
    <cfRule type="expression" dxfId="1985" priority="10525" stopIfTrue="1">
      <formula>$A21&gt;5</formula>
    </cfRule>
  </conditionalFormatting>
  <conditionalFormatting sqref="BH13">
    <cfRule type="expression" dxfId="1984" priority="10510" stopIfTrue="1">
      <formula>$A13&gt;5</formula>
    </cfRule>
  </conditionalFormatting>
  <conditionalFormatting sqref="BH13">
    <cfRule type="expression" dxfId="1983" priority="10509" stopIfTrue="1">
      <formula>$A13&gt;5</formula>
    </cfRule>
  </conditionalFormatting>
  <conditionalFormatting sqref="CU16">
    <cfRule type="expression" dxfId="1982" priority="10515" stopIfTrue="1">
      <formula>$A16&gt;5</formula>
    </cfRule>
  </conditionalFormatting>
  <conditionalFormatting sqref="CU16">
    <cfRule type="expression" dxfId="1981" priority="10514" stopIfTrue="1">
      <formula>$A16&gt;5</formula>
    </cfRule>
  </conditionalFormatting>
  <conditionalFormatting sqref="AV13">
    <cfRule type="expression" dxfId="1980" priority="10513" stopIfTrue="1">
      <formula>$A13&gt;5</formula>
    </cfRule>
  </conditionalFormatting>
  <conditionalFormatting sqref="AV13">
    <cfRule type="expression" dxfId="1979" priority="10512" stopIfTrue="1">
      <formula>$A13&gt;5</formula>
    </cfRule>
  </conditionalFormatting>
  <conditionalFormatting sqref="BG13">
    <cfRule type="expression" dxfId="1978" priority="10511" stopIfTrue="1">
      <formula>$A13&gt;5</formula>
    </cfRule>
  </conditionalFormatting>
  <conditionalFormatting sqref="K14:L16">
    <cfRule type="expression" dxfId="1977" priority="10503" stopIfTrue="1">
      <formula>$A14&gt;5</formula>
    </cfRule>
  </conditionalFormatting>
  <conditionalFormatting sqref="AM13">
    <cfRule type="expression" dxfId="1976" priority="10502" stopIfTrue="1">
      <formula>$A13&gt;5</formula>
    </cfRule>
  </conditionalFormatting>
  <conditionalFormatting sqref="CN14">
    <cfRule type="expression" dxfId="1975" priority="10501" stopIfTrue="1">
      <formula>$A14&gt;5</formula>
    </cfRule>
  </conditionalFormatting>
  <conditionalFormatting sqref="CM14">
    <cfRule type="expression" dxfId="1974" priority="10500" stopIfTrue="1">
      <formula>$A14&gt;5</formula>
    </cfRule>
  </conditionalFormatting>
  <conditionalFormatting sqref="H14">
    <cfRule type="expression" dxfId="1973" priority="10488" stopIfTrue="1">
      <formula>$A14&gt;5</formula>
    </cfRule>
  </conditionalFormatting>
  <conditionalFormatting sqref="H14">
    <cfRule type="expression" dxfId="1972" priority="10487" stopIfTrue="1">
      <formula>$A14&gt;5</formula>
    </cfRule>
  </conditionalFormatting>
  <conditionalFormatting sqref="AU15:AU16">
    <cfRule type="expression" dxfId="1971" priority="10482" stopIfTrue="1">
      <formula>$A15&gt;5</formula>
    </cfRule>
  </conditionalFormatting>
  <conditionalFormatting sqref="AM14">
    <cfRule type="expression" dxfId="1970" priority="10481" stopIfTrue="1">
      <formula>$A14&gt;5</formula>
    </cfRule>
  </conditionalFormatting>
  <conditionalFormatting sqref="AM15">
    <cfRule type="expression" dxfId="1969" priority="10480" stopIfTrue="1">
      <formula>$A15&gt;5</formula>
    </cfRule>
  </conditionalFormatting>
  <conditionalFormatting sqref="BP15">
    <cfRule type="expression" dxfId="1968" priority="10467" stopIfTrue="1">
      <formula>$A15&gt;5</formula>
    </cfRule>
  </conditionalFormatting>
  <conditionalFormatting sqref="CN15:CN16">
    <cfRule type="expression" dxfId="1967" priority="10464" stopIfTrue="1">
      <formula>$A15&gt;5</formula>
    </cfRule>
  </conditionalFormatting>
  <conditionalFormatting sqref="CN15:CN16">
    <cfRule type="expression" dxfId="1966" priority="10463" stopIfTrue="1">
      <formula>$A15&gt;5</formula>
    </cfRule>
  </conditionalFormatting>
  <conditionalFormatting sqref="AV15:AV16">
    <cfRule type="expression" dxfId="1965" priority="10462" stopIfTrue="1">
      <formula>$A15&gt;5</formula>
    </cfRule>
  </conditionalFormatting>
  <conditionalFormatting sqref="AV15:AV16">
    <cfRule type="expression" dxfId="1964" priority="10461" stopIfTrue="1">
      <formula>$A15&gt;5</formula>
    </cfRule>
  </conditionalFormatting>
  <conditionalFormatting sqref="AV19:AV23">
    <cfRule type="expression" dxfId="1963" priority="10435" stopIfTrue="1">
      <formula>$A19&gt;5</formula>
    </cfRule>
  </conditionalFormatting>
  <conditionalFormatting sqref="BH19:BH23">
    <cfRule type="expression" dxfId="1962" priority="10439" stopIfTrue="1">
      <formula>$A19&gt;5</formula>
    </cfRule>
  </conditionalFormatting>
  <conditionalFormatting sqref="CR19:CR23">
    <cfRule type="expression" dxfId="1961" priority="10456" stopIfTrue="1">
      <formula>$A19&gt;5</formula>
    </cfRule>
  </conditionalFormatting>
  <conditionalFormatting sqref="CR19:CR23">
    <cfRule type="expression" dxfId="1960" priority="10455" stopIfTrue="1">
      <formula>$A19&gt;5</formula>
    </cfRule>
  </conditionalFormatting>
  <conditionalFormatting sqref="CN19:CN23">
    <cfRule type="expression" dxfId="1959" priority="10454" stopIfTrue="1">
      <formula>$A19&gt;5</formula>
    </cfRule>
  </conditionalFormatting>
  <conditionalFormatting sqref="CN19:CN23">
    <cfRule type="expression" dxfId="1958" priority="10453" stopIfTrue="1">
      <formula>$A19&gt;5</formula>
    </cfRule>
  </conditionalFormatting>
  <conditionalFormatting sqref="BX19 BX21:BX23">
    <cfRule type="expression" dxfId="1957" priority="10446" stopIfTrue="1">
      <formula>$A19&gt;5</formula>
    </cfRule>
  </conditionalFormatting>
  <conditionalFormatting sqref="BX19 BX21:BX23">
    <cfRule type="expression" dxfId="1956" priority="10445" stopIfTrue="1">
      <formula>$A19&gt;5</formula>
    </cfRule>
  </conditionalFormatting>
  <conditionalFormatting sqref="CB19 CB21:CB23">
    <cfRule type="expression" dxfId="1955" priority="10448" stopIfTrue="1">
      <formula>$A19&gt;5</formula>
    </cfRule>
  </conditionalFormatting>
  <conditionalFormatting sqref="CB19 CB21:CB23">
    <cfRule type="expression" dxfId="1954" priority="10447" stopIfTrue="1">
      <formula>$A19&gt;5</formula>
    </cfRule>
  </conditionalFormatting>
  <conditionalFormatting sqref="BH19:BH23">
    <cfRule type="expression" dxfId="1953" priority="10440" stopIfTrue="1">
      <formula>$A19&gt;5</formula>
    </cfRule>
  </conditionalFormatting>
  <conditionalFormatting sqref="BP21:BP23">
    <cfRule type="expression" dxfId="1952" priority="10442" stopIfTrue="1">
      <formula>$A21&gt;5</formula>
    </cfRule>
  </conditionalFormatting>
  <conditionalFormatting sqref="BP21:BP23">
    <cfRule type="expression" dxfId="1951" priority="10441" stopIfTrue="1">
      <formula>$A21&gt;5</formula>
    </cfRule>
  </conditionalFormatting>
  <conditionalFormatting sqref="BD21:BD23">
    <cfRule type="expression" dxfId="1950" priority="10438" stopIfTrue="1">
      <formula>$A21&gt;5</formula>
    </cfRule>
  </conditionalFormatting>
  <conditionalFormatting sqref="BD21:BD23">
    <cfRule type="expression" dxfId="1949" priority="10437" stopIfTrue="1">
      <formula>$A21&gt;5</formula>
    </cfRule>
  </conditionalFormatting>
  <conditionalFormatting sqref="AV19:AV23">
    <cfRule type="expression" dxfId="1948" priority="10436" stopIfTrue="1">
      <formula>$A19&gt;5</formula>
    </cfRule>
  </conditionalFormatting>
  <conditionalFormatting sqref="AR21:AR23">
    <cfRule type="expression" dxfId="1947" priority="10434" stopIfTrue="1">
      <formula>$A21&gt;5</formula>
    </cfRule>
  </conditionalFormatting>
  <conditionalFormatting sqref="AR21:AR23">
    <cfRule type="expression" dxfId="1946" priority="10433" stopIfTrue="1">
      <formula>$A21&gt;5</formula>
    </cfRule>
  </conditionalFormatting>
  <conditionalFormatting sqref="AN23">
    <cfRule type="expression" dxfId="1945" priority="10432" stopIfTrue="1">
      <formula>$A23&gt;5</formula>
    </cfRule>
  </conditionalFormatting>
  <conditionalFormatting sqref="AN23">
    <cfRule type="expression" dxfId="1944" priority="10431" stopIfTrue="1">
      <formula>$A23&gt;5</formula>
    </cfRule>
  </conditionalFormatting>
  <conditionalFormatting sqref="AJ19:AJ23">
    <cfRule type="expression" dxfId="1943" priority="10430" stopIfTrue="1">
      <formula>$A19&gt;5</formula>
    </cfRule>
  </conditionalFormatting>
  <conditionalFormatting sqref="AJ19:AJ23">
    <cfRule type="expression" dxfId="1942" priority="10429" stopIfTrue="1">
      <formula>$A19&gt;5</formula>
    </cfRule>
  </conditionalFormatting>
  <conditionalFormatting sqref="AB19:AB23">
    <cfRule type="expression" dxfId="1941" priority="10428" stopIfTrue="1">
      <formula>$A19&gt;5</formula>
    </cfRule>
  </conditionalFormatting>
  <conditionalFormatting sqref="AB19:AB23">
    <cfRule type="expression" dxfId="1940" priority="10427" stopIfTrue="1">
      <formula>$A19&gt;5</formula>
    </cfRule>
  </conditionalFormatting>
  <conditionalFormatting sqref="P19:P22">
    <cfRule type="expression" dxfId="1939" priority="10426" stopIfTrue="1">
      <formula>$A19&gt;5</formula>
    </cfRule>
  </conditionalFormatting>
  <conditionalFormatting sqref="P19:P22">
    <cfRule type="expression" dxfId="1938" priority="10425" stopIfTrue="1">
      <formula>$A19&gt;5</formula>
    </cfRule>
  </conditionalFormatting>
  <conditionalFormatting sqref="L22">
    <cfRule type="expression" dxfId="1937" priority="10424" stopIfTrue="1">
      <formula>$A22&gt;5</formula>
    </cfRule>
  </conditionalFormatting>
  <conditionalFormatting sqref="L22">
    <cfRule type="expression" dxfId="1936" priority="10423" stopIfTrue="1">
      <formula>$A22&gt;5</formula>
    </cfRule>
  </conditionalFormatting>
  <conditionalFormatting sqref="BO19">
    <cfRule type="expression" dxfId="1935" priority="10416" stopIfTrue="1">
      <formula>$A19&gt;5</formula>
    </cfRule>
  </conditionalFormatting>
  <conditionalFormatting sqref="AU19">
    <cfRule type="expression" dxfId="1934" priority="10415" stopIfTrue="1">
      <formula>$A19&gt;5</formula>
    </cfRule>
  </conditionalFormatting>
  <conditionalFormatting sqref="AA19:AA20">
    <cfRule type="expression" dxfId="1933" priority="10420" stopIfTrue="1">
      <formula>$A19&gt;5</formula>
    </cfRule>
  </conditionalFormatting>
  <conditionalFormatting sqref="AQ21">
    <cfRule type="expression" dxfId="1932" priority="10419" stopIfTrue="1">
      <formula>$A21&gt;5</formula>
    </cfRule>
  </conditionalFormatting>
  <conditionalFormatting sqref="BC21">
    <cfRule type="expression" dxfId="1931" priority="10418" stopIfTrue="1">
      <formula>$A21&gt;5</formula>
    </cfRule>
  </conditionalFormatting>
  <conditionalFormatting sqref="CM19">
    <cfRule type="expression" dxfId="1930" priority="10407" stopIfTrue="1">
      <formula>$A19&gt;5</formula>
    </cfRule>
  </conditionalFormatting>
  <conditionalFormatting sqref="CA19">
    <cfRule type="expression" dxfId="1929" priority="10413" stopIfTrue="1">
      <formula>$A19&gt;5</formula>
    </cfRule>
  </conditionalFormatting>
  <conditionalFormatting sqref="BW19">
    <cfRule type="expression" dxfId="1928" priority="10412" stopIfTrue="1">
      <formula>$A19&gt;5</formula>
    </cfRule>
  </conditionalFormatting>
  <conditionalFormatting sqref="CQ19">
    <cfRule type="expression" dxfId="1927" priority="10410" stopIfTrue="1">
      <formula>$A19&gt;5</formula>
    </cfRule>
  </conditionalFormatting>
  <conditionalFormatting sqref="G22">
    <cfRule type="expression" dxfId="1926" priority="10409" stopIfTrue="1">
      <formula>$A22&gt;5</formula>
    </cfRule>
  </conditionalFormatting>
  <conditionalFormatting sqref="AM19:AM20">
    <cfRule type="expression" dxfId="1925" priority="10408" stopIfTrue="1">
      <formula>$A19&gt;5</formula>
    </cfRule>
  </conditionalFormatting>
  <conditionalFormatting sqref="BG19:BG23">
    <cfRule type="expression" dxfId="1924" priority="10406" stopIfTrue="1">
      <formula>$A19&gt;5</formula>
    </cfRule>
  </conditionalFormatting>
  <conditionalFormatting sqref="AU20">
    <cfRule type="expression" dxfId="1923" priority="10405" stopIfTrue="1">
      <formula>$A20&gt;5</formula>
    </cfRule>
  </conditionalFormatting>
  <conditionalFormatting sqref="CM20:CM21">
    <cfRule type="expression" dxfId="1922" priority="10404" stopIfTrue="1">
      <formula>$A20&gt;5</formula>
    </cfRule>
  </conditionalFormatting>
  <conditionalFormatting sqref="CQ20:CQ21">
    <cfRule type="expression" dxfId="1921" priority="10403" stopIfTrue="1">
      <formula>$A20&gt;5</formula>
    </cfRule>
  </conditionalFormatting>
  <conditionalFormatting sqref="AA23">
    <cfRule type="expression" dxfId="1920" priority="10392" stopIfTrue="1">
      <formula>$A23&gt;5</formula>
    </cfRule>
  </conditionalFormatting>
  <conditionalFormatting sqref="CZ22:CZ23">
    <cfRule type="expression" dxfId="1919" priority="10396" stopIfTrue="1">
      <formula>$A22&gt;5</formula>
    </cfRule>
  </conditionalFormatting>
  <conditionalFormatting sqref="BO21">
    <cfRule type="expression" dxfId="1918" priority="10399" stopIfTrue="1">
      <formula>$A21&gt;5</formula>
    </cfRule>
  </conditionalFormatting>
  <conditionalFormatting sqref="BW21">
    <cfRule type="expression" dxfId="1917" priority="10398" stopIfTrue="1">
      <formula>$A21&gt;5</formula>
    </cfRule>
  </conditionalFormatting>
  <conditionalFormatting sqref="CA21">
    <cfRule type="expression" dxfId="1916" priority="10397" stopIfTrue="1">
      <formula>$A21&gt;5</formula>
    </cfRule>
  </conditionalFormatting>
  <conditionalFormatting sqref="CZ22:CZ23">
    <cfRule type="expression" dxfId="1915" priority="10395" stopIfTrue="1">
      <formula>$A22&gt;5</formula>
    </cfRule>
  </conditionalFormatting>
  <conditionalFormatting sqref="AA21">
    <cfRule type="expression" dxfId="1914" priority="10394" stopIfTrue="1">
      <formula>$A21&gt;5</formula>
    </cfRule>
  </conditionalFormatting>
  <conditionalFormatting sqref="BC23">
    <cfRule type="expression" dxfId="1913" priority="10393" stopIfTrue="1">
      <formula>$A23&gt;5</formula>
    </cfRule>
  </conditionalFormatting>
  <conditionalFormatting sqref="BC26:BC28">
    <cfRule type="expression" dxfId="1912" priority="10391" stopIfTrue="1">
      <formula>$A26&gt;5</formula>
    </cfRule>
  </conditionalFormatting>
  <conditionalFormatting sqref="AQ26:AQ28">
    <cfRule type="expression" dxfId="1911" priority="10390" stopIfTrue="1">
      <formula>$A26&gt;5</formula>
    </cfRule>
  </conditionalFormatting>
  <conditionalFormatting sqref="AR26:AR27">
    <cfRule type="expression" dxfId="1910" priority="10389" stopIfTrue="1">
      <formula>$A26&gt;5</formula>
    </cfRule>
  </conditionalFormatting>
  <conditionalFormatting sqref="AR26:AR27">
    <cfRule type="expression" dxfId="1909" priority="10388" stopIfTrue="1">
      <formula>$A26&gt;5</formula>
    </cfRule>
  </conditionalFormatting>
  <conditionalFormatting sqref="BD26:BD28">
    <cfRule type="expression" dxfId="1908" priority="10387" stopIfTrue="1">
      <formula>$A26&gt;5</formula>
    </cfRule>
  </conditionalFormatting>
  <conditionalFormatting sqref="BD26:BD28">
    <cfRule type="expression" dxfId="1907" priority="10386" stopIfTrue="1">
      <formula>$A26&gt;5</formula>
    </cfRule>
  </conditionalFormatting>
  <conditionalFormatting sqref="CQ22">
    <cfRule type="expression" dxfId="1906" priority="10381" stopIfTrue="1">
      <formula>$A22&gt;5</formula>
    </cfRule>
  </conditionalFormatting>
  <conditionalFormatting sqref="BO22:BO23">
    <cfRule type="expression" dxfId="1905" priority="10384" stopIfTrue="1">
      <formula>$A22&gt;5</formula>
    </cfRule>
  </conditionalFormatting>
  <conditionalFormatting sqref="CM22">
    <cfRule type="expression" dxfId="1904" priority="10383" stopIfTrue="1">
      <formula>$A22&gt;5</formula>
    </cfRule>
  </conditionalFormatting>
  <conditionalFormatting sqref="CM23">
    <cfRule type="expression" dxfId="1903" priority="10382" stopIfTrue="1">
      <formula>$A23&gt;5</formula>
    </cfRule>
  </conditionalFormatting>
  <conditionalFormatting sqref="CY22">
    <cfRule type="expression" dxfId="1902" priority="10380" stopIfTrue="1">
      <formula>$A22&gt;5</formula>
    </cfRule>
  </conditionalFormatting>
  <conditionalFormatting sqref="CQ23">
    <cfRule type="expression" dxfId="1901" priority="10379" stopIfTrue="1">
      <formula>$A23&gt;5</formula>
    </cfRule>
  </conditionalFormatting>
  <conditionalFormatting sqref="AU22">
    <cfRule type="expression" dxfId="1900" priority="10378" stopIfTrue="1">
      <formula>$A22&gt;5</formula>
    </cfRule>
  </conditionalFormatting>
  <conditionalFormatting sqref="CY23">
    <cfRule type="expression" dxfId="1899" priority="10377" stopIfTrue="1">
      <formula>$A23&gt;5</formula>
    </cfRule>
  </conditionalFormatting>
  <conditionalFormatting sqref="H26:H30">
    <cfRule type="expression" dxfId="1898" priority="10376" stopIfTrue="1">
      <formula>$A26&gt;5</formula>
    </cfRule>
  </conditionalFormatting>
  <conditionalFormatting sqref="H26:H30">
    <cfRule type="expression" dxfId="1897" priority="10375" stopIfTrue="1">
      <formula>$A26&gt;5</formula>
    </cfRule>
  </conditionalFormatting>
  <conditionalFormatting sqref="G26:G30">
    <cfRule type="expression" dxfId="1896" priority="10374" stopIfTrue="1">
      <formula>$A26&gt;5</formula>
    </cfRule>
  </conditionalFormatting>
  <conditionalFormatting sqref="O26:O30">
    <cfRule type="expression" dxfId="1895" priority="10373" stopIfTrue="1">
      <formula>$A26&gt;5</formula>
    </cfRule>
  </conditionalFormatting>
  <conditionalFormatting sqref="P26:P30">
    <cfRule type="expression" dxfId="1894" priority="10372" stopIfTrue="1">
      <formula>$A26&gt;5</formula>
    </cfRule>
  </conditionalFormatting>
  <conditionalFormatting sqref="P26:P30">
    <cfRule type="expression" dxfId="1893" priority="10371" stopIfTrue="1">
      <formula>$A26&gt;5</formula>
    </cfRule>
  </conditionalFormatting>
  <conditionalFormatting sqref="K28:L28">
    <cfRule type="expression" dxfId="1892" priority="10370" stopIfTrue="1">
      <formula>$A28&gt;5</formula>
    </cfRule>
  </conditionalFormatting>
  <conditionalFormatting sqref="W28:X28">
    <cfRule type="expression" dxfId="1891" priority="10369" stopIfTrue="1">
      <formula>$A28&gt;5</formula>
    </cfRule>
  </conditionalFormatting>
  <conditionalFormatting sqref="CY28:CZ28">
    <cfRule type="expression" dxfId="1890" priority="10368" stopIfTrue="1">
      <formula>$A28&gt;5</formula>
    </cfRule>
  </conditionalFormatting>
  <conditionalFormatting sqref="BT26:BT28">
    <cfRule type="expression" dxfId="1889" priority="10367" stopIfTrue="1">
      <formula>$A26&gt;5</formula>
    </cfRule>
  </conditionalFormatting>
  <conditionalFormatting sqref="BT26:BT28">
    <cfRule type="expression" dxfId="1888" priority="10366" stopIfTrue="1">
      <formula>$A26&gt;5</formula>
    </cfRule>
  </conditionalFormatting>
  <conditionalFormatting sqref="BS26:BS30">
    <cfRule type="expression" dxfId="1887" priority="10365" stopIfTrue="1">
      <formula>$A26&gt;5</formula>
    </cfRule>
  </conditionalFormatting>
  <conditionalFormatting sqref="CA26:CA28">
    <cfRule type="expression" dxfId="1886" priority="10364" stopIfTrue="1">
      <formula>$A26&gt;5</formula>
    </cfRule>
  </conditionalFormatting>
  <conditionalFormatting sqref="CB26:CB28">
    <cfRule type="expression" dxfId="1885" priority="10363" stopIfTrue="1">
      <formula>$A26&gt;5</formula>
    </cfRule>
  </conditionalFormatting>
  <conditionalFormatting sqref="CB26:CB28">
    <cfRule type="expression" dxfId="1884" priority="10362" stopIfTrue="1">
      <formula>$A26&gt;5</formula>
    </cfRule>
  </conditionalFormatting>
  <conditionalFormatting sqref="CI26">
    <cfRule type="expression" dxfId="1883" priority="10361" stopIfTrue="1">
      <formula>$A26&gt;5</formula>
    </cfRule>
  </conditionalFormatting>
  <conditionalFormatting sqref="CJ26">
    <cfRule type="expression" dxfId="1882" priority="10360" stopIfTrue="1">
      <formula>$A26&gt;5</formula>
    </cfRule>
  </conditionalFormatting>
  <conditionalFormatting sqref="CJ26">
    <cfRule type="expression" dxfId="1881" priority="10359" stopIfTrue="1">
      <formula>$A26&gt;5</formula>
    </cfRule>
  </conditionalFormatting>
  <conditionalFormatting sqref="AU26">
    <cfRule type="expression" dxfId="1880" priority="10358" stopIfTrue="1">
      <formula>$A26&gt;5</formula>
    </cfRule>
  </conditionalFormatting>
  <conditionalFormatting sqref="AV26">
    <cfRule type="expression" dxfId="1879" priority="10357" stopIfTrue="1">
      <formula>$A26&gt;5</formula>
    </cfRule>
  </conditionalFormatting>
  <conditionalFormatting sqref="AV26">
    <cfRule type="expression" dxfId="1878" priority="10356" stopIfTrue="1">
      <formula>$A26&gt;5</formula>
    </cfRule>
  </conditionalFormatting>
  <conditionalFormatting sqref="K26:L26">
    <cfRule type="expression" dxfId="1877" priority="10355" stopIfTrue="1">
      <formula>$A26&gt;5</formula>
    </cfRule>
  </conditionalFormatting>
  <conditionalFormatting sqref="DD27:DD30">
    <cfRule type="expression" dxfId="1876" priority="10354" stopIfTrue="1">
      <formula>$A27&gt;5</formula>
    </cfRule>
  </conditionalFormatting>
  <conditionalFormatting sqref="DD27:DD30">
    <cfRule type="expression" dxfId="1875" priority="10353" stopIfTrue="1">
      <formula>$A27&gt;5</formula>
    </cfRule>
  </conditionalFormatting>
  <conditionalFormatting sqref="DC27:DC30">
    <cfRule type="expression" dxfId="1874" priority="10352" stopIfTrue="1">
      <formula>$A27&gt;5</formula>
    </cfRule>
  </conditionalFormatting>
  <conditionalFormatting sqref="DC27:DC30">
    <cfRule type="expression" dxfId="1873" priority="10351" stopIfTrue="1">
      <formula>$A27&gt;5</formula>
    </cfRule>
  </conditionalFormatting>
  <conditionalFormatting sqref="BW26:BW27">
    <cfRule type="expression" dxfId="1872" priority="10350" stopIfTrue="1">
      <formula>$A26&gt;5</formula>
    </cfRule>
  </conditionalFormatting>
  <conditionalFormatting sqref="BW22:BW23">
    <cfRule type="expression" dxfId="1871" priority="10349" stopIfTrue="1">
      <formula>$A22&gt;5</formula>
    </cfRule>
  </conditionalFormatting>
  <conditionalFormatting sqref="W26:W27">
    <cfRule type="expression" dxfId="1870" priority="10348" stopIfTrue="1">
      <formula>$A26&gt;5</formula>
    </cfRule>
  </conditionalFormatting>
  <conditionalFormatting sqref="W26:W27">
    <cfRule type="expression" dxfId="1869" priority="10347" stopIfTrue="1">
      <formula>$A26&gt;5</formula>
    </cfRule>
  </conditionalFormatting>
  <conditionalFormatting sqref="X26:X27">
    <cfRule type="expression" dxfId="1868" priority="10346" stopIfTrue="1">
      <formula>$A26&gt;5</formula>
    </cfRule>
  </conditionalFormatting>
  <conditionalFormatting sqref="X26:X27">
    <cfRule type="expression" dxfId="1867" priority="10345" stopIfTrue="1">
      <formula>$A26&gt;5</formula>
    </cfRule>
  </conditionalFormatting>
  <conditionalFormatting sqref="W29:W30">
    <cfRule type="expression" dxfId="1866" priority="10344" stopIfTrue="1">
      <formula>$A29&gt;5</formula>
    </cfRule>
  </conditionalFormatting>
  <conditionalFormatting sqref="W29:W30">
    <cfRule type="expression" dxfId="1865" priority="10343" stopIfTrue="1">
      <formula>$A29&gt;5</formula>
    </cfRule>
  </conditionalFormatting>
  <conditionalFormatting sqref="X29:X30">
    <cfRule type="expression" dxfId="1864" priority="10342" stopIfTrue="1">
      <formula>$A29&gt;5</formula>
    </cfRule>
  </conditionalFormatting>
  <conditionalFormatting sqref="X29:X30">
    <cfRule type="expression" dxfId="1863" priority="10341" stopIfTrue="1">
      <formula>$A29&gt;5</formula>
    </cfRule>
  </conditionalFormatting>
  <conditionalFormatting sqref="S26:S30">
    <cfRule type="expression" dxfId="1862" priority="10340" stopIfTrue="1">
      <formula>$A26&gt;5</formula>
    </cfRule>
  </conditionalFormatting>
  <conditionalFormatting sqref="S26:S30">
    <cfRule type="expression" dxfId="1861" priority="10339" stopIfTrue="1">
      <formula>$A26&gt;5</formula>
    </cfRule>
  </conditionalFormatting>
  <conditionalFormatting sqref="T26:T30">
    <cfRule type="expression" dxfId="1860" priority="10338" stopIfTrue="1">
      <formula>$A26&gt;5</formula>
    </cfRule>
  </conditionalFormatting>
  <conditionalFormatting sqref="T26:T30">
    <cfRule type="expression" dxfId="1859" priority="10337" stopIfTrue="1">
      <formula>$A26&gt;5</formula>
    </cfRule>
  </conditionalFormatting>
  <conditionalFormatting sqref="AM26">
    <cfRule type="expression" dxfId="1858" priority="10336" stopIfTrue="1">
      <formula>$A26&gt;5</formula>
    </cfRule>
  </conditionalFormatting>
  <conditionalFormatting sqref="CM26:CM27">
    <cfRule type="expression" dxfId="1857" priority="10335" stopIfTrue="1">
      <formula>$A26&gt;5</formula>
    </cfRule>
  </conditionalFormatting>
  <conditionalFormatting sqref="CN26:CN30">
    <cfRule type="expression" dxfId="1856" priority="10334" stopIfTrue="1">
      <formula>$A26&gt;5</formula>
    </cfRule>
  </conditionalFormatting>
  <conditionalFormatting sqref="CN26:CN30">
    <cfRule type="expression" dxfId="1855" priority="10333" stopIfTrue="1">
      <formula>$A26&gt;5</formula>
    </cfRule>
  </conditionalFormatting>
  <conditionalFormatting sqref="CT26:CU30">
    <cfRule type="expression" dxfId="1854" priority="10332" stopIfTrue="1">
      <formula>$A26&gt;5</formula>
    </cfRule>
  </conditionalFormatting>
  <conditionalFormatting sqref="CV26:CV30">
    <cfRule type="expression" dxfId="1853" priority="10331" stopIfTrue="1">
      <formula>$A26&gt;5</formula>
    </cfRule>
  </conditionalFormatting>
  <conditionalFormatting sqref="CV26:CV30">
    <cfRule type="expression" dxfId="1852" priority="10330" stopIfTrue="1">
      <formula>$A26&gt;5</formula>
    </cfRule>
  </conditionalFormatting>
  <conditionalFormatting sqref="BG26">
    <cfRule type="expression" dxfId="1851" priority="10329" stopIfTrue="1">
      <formula>$A26&gt;5</formula>
    </cfRule>
  </conditionalFormatting>
  <conditionalFormatting sqref="BH26">
    <cfRule type="expression" dxfId="1850" priority="10328" stopIfTrue="1">
      <formula>$A26&gt;5</formula>
    </cfRule>
  </conditionalFormatting>
  <conditionalFormatting sqref="BH26">
    <cfRule type="expression" dxfId="1849" priority="10327" stopIfTrue="1">
      <formula>$A26&gt;5</formula>
    </cfRule>
  </conditionalFormatting>
  <conditionalFormatting sqref="CQ26">
    <cfRule type="expression" dxfId="1848" priority="10326" stopIfTrue="1">
      <formula>$A26&gt;5</formula>
    </cfRule>
  </conditionalFormatting>
  <conditionalFormatting sqref="CR26:CR27">
    <cfRule type="expression" dxfId="1847" priority="10325" stopIfTrue="1">
      <formula>$A26&gt;5</formula>
    </cfRule>
  </conditionalFormatting>
  <conditionalFormatting sqref="CR26:CR27">
    <cfRule type="expression" dxfId="1846" priority="10324" stopIfTrue="1">
      <formula>$A26&gt;5</formula>
    </cfRule>
  </conditionalFormatting>
  <conditionalFormatting sqref="CY26">
    <cfRule type="expression" dxfId="1845" priority="10323" stopIfTrue="1">
      <formula>$A26&gt;5</formula>
    </cfRule>
  </conditionalFormatting>
  <conditionalFormatting sqref="CZ26:CZ27">
    <cfRule type="expression" dxfId="1844" priority="10322" stopIfTrue="1">
      <formula>$A26&gt;5</formula>
    </cfRule>
  </conditionalFormatting>
  <conditionalFormatting sqref="CZ26:CZ27">
    <cfRule type="expression" dxfId="1843" priority="10321" stopIfTrue="1">
      <formula>$A26&gt;5</formula>
    </cfRule>
  </conditionalFormatting>
  <conditionalFormatting sqref="L27">
    <cfRule type="expression" dxfId="1842" priority="10320" stopIfTrue="1">
      <formula>$A27&gt;5</formula>
    </cfRule>
  </conditionalFormatting>
  <conditionalFormatting sqref="L27">
    <cfRule type="expression" dxfId="1841" priority="10319" stopIfTrue="1">
      <formula>$A27&gt;5</formula>
    </cfRule>
  </conditionalFormatting>
  <conditionalFormatting sqref="AF27">
    <cfRule type="expression" dxfId="1840" priority="10318" stopIfTrue="1">
      <formula>$A27&gt;5</formula>
    </cfRule>
  </conditionalFormatting>
  <conditionalFormatting sqref="AF27">
    <cfRule type="expression" dxfId="1839" priority="10317" stopIfTrue="1">
      <formula>$A27&gt;5</formula>
    </cfRule>
  </conditionalFormatting>
  <conditionalFormatting sqref="AF29:AF30">
    <cfRule type="expression" dxfId="1838" priority="10316" stopIfTrue="1">
      <formula>$A29&gt;5</formula>
    </cfRule>
  </conditionalFormatting>
  <conditionalFormatting sqref="AF29:AF30">
    <cfRule type="expression" dxfId="1837" priority="10315" stopIfTrue="1">
      <formula>$A29&gt;5</formula>
    </cfRule>
  </conditionalFormatting>
  <conditionalFormatting sqref="AJ26">
    <cfRule type="expression" dxfId="1836" priority="10314" stopIfTrue="1">
      <formula>$A26&gt;5</formula>
    </cfRule>
  </conditionalFormatting>
  <conditionalFormatting sqref="AJ26">
    <cfRule type="expression" dxfId="1835" priority="10313" stopIfTrue="1">
      <formula>$A26&gt;5</formula>
    </cfRule>
  </conditionalFormatting>
  <conditionalFormatting sqref="AJ27:AJ30">
    <cfRule type="expression" dxfId="1834" priority="10312" stopIfTrue="1">
      <formula>$A27&gt;5</formula>
    </cfRule>
  </conditionalFormatting>
  <conditionalFormatting sqref="AJ27:AJ30">
    <cfRule type="expression" dxfId="1833" priority="10311" stopIfTrue="1">
      <formula>$A27&gt;5</formula>
    </cfRule>
  </conditionalFormatting>
  <conditionalFormatting sqref="BX26">
    <cfRule type="expression" dxfId="1832" priority="10310" stopIfTrue="1">
      <formula>$A26&gt;5</formula>
    </cfRule>
  </conditionalFormatting>
  <conditionalFormatting sqref="BX26">
    <cfRule type="expression" dxfId="1831" priority="10309" stopIfTrue="1">
      <formula>$A26&gt;5</formula>
    </cfRule>
  </conditionalFormatting>
  <conditionalFormatting sqref="BX27:BX28">
    <cfRule type="expression" dxfId="1830" priority="10308" stopIfTrue="1">
      <formula>$A27&gt;5</formula>
    </cfRule>
  </conditionalFormatting>
  <conditionalFormatting sqref="BX27:BX28">
    <cfRule type="expression" dxfId="1829" priority="10307" stopIfTrue="1">
      <formula>$A27&gt;5</formula>
    </cfRule>
  </conditionalFormatting>
  <conditionalFormatting sqref="BP27">
    <cfRule type="expression" dxfId="1828" priority="10306" stopIfTrue="1">
      <formula>$A27&gt;5</formula>
    </cfRule>
  </conditionalFormatting>
  <conditionalFormatting sqref="BP27">
    <cfRule type="expression" dxfId="1827" priority="10305" stopIfTrue="1">
      <formula>$A27&gt;5</formula>
    </cfRule>
  </conditionalFormatting>
  <conditionalFormatting sqref="CJ27:CJ29">
    <cfRule type="expression" dxfId="1826" priority="10304" stopIfTrue="1">
      <formula>$A27&gt;5</formula>
    </cfRule>
  </conditionalFormatting>
  <conditionalFormatting sqref="CJ27:CJ29">
    <cfRule type="expression" dxfId="1825" priority="10303" stopIfTrue="1">
      <formula>$A27&gt;5</formula>
    </cfRule>
  </conditionalFormatting>
  <conditionalFormatting sqref="CI27:CI29">
    <cfRule type="expression" dxfId="1824" priority="10302" stopIfTrue="1">
      <formula>$A27&gt;5</formula>
    </cfRule>
  </conditionalFormatting>
  <conditionalFormatting sqref="AM27:AM30">
    <cfRule type="expression" dxfId="1823" priority="10301" stopIfTrue="1">
      <formula>$A27&gt;5</formula>
    </cfRule>
  </conditionalFormatting>
  <conditionalFormatting sqref="AN26:AN29">
    <cfRule type="expression" dxfId="1822" priority="10300" stopIfTrue="1">
      <formula>$A26&gt;5</formula>
    </cfRule>
  </conditionalFormatting>
  <conditionalFormatting sqref="AN26:AN29">
    <cfRule type="expression" dxfId="1821" priority="10299" stopIfTrue="1">
      <formula>$A26&gt;5</formula>
    </cfRule>
  </conditionalFormatting>
  <conditionalFormatting sqref="AU27">
    <cfRule type="expression" dxfId="1820" priority="10298" stopIfTrue="1">
      <formula>$A27&gt;5</formula>
    </cfRule>
  </conditionalFormatting>
  <conditionalFormatting sqref="AV27:AV28">
    <cfRule type="expression" dxfId="1819" priority="10297" stopIfTrue="1">
      <formula>$A27&gt;5</formula>
    </cfRule>
  </conditionalFormatting>
  <conditionalFormatting sqref="AV27:AV28">
    <cfRule type="expression" dxfId="1818" priority="10296" stopIfTrue="1">
      <formula>$A27&gt;5</formula>
    </cfRule>
  </conditionalFormatting>
  <conditionalFormatting sqref="CE27">
    <cfRule type="expression" dxfId="1817" priority="10295" stopIfTrue="1">
      <formula>$A27&gt;5</formula>
    </cfRule>
  </conditionalFormatting>
  <conditionalFormatting sqref="CY27">
    <cfRule type="expression" dxfId="1816" priority="10294" stopIfTrue="1">
      <formula>$A27&gt;5</formula>
    </cfRule>
  </conditionalFormatting>
  <conditionalFormatting sqref="BW28">
    <cfRule type="expression" dxfId="1815" priority="10293" stopIfTrue="1">
      <formula>$A28&gt;5</formula>
    </cfRule>
  </conditionalFormatting>
  <conditionalFormatting sqref="CF26:CF28">
    <cfRule type="expression" dxfId="1814" priority="10292" stopIfTrue="1">
      <formula>$A26&gt;5</formula>
    </cfRule>
  </conditionalFormatting>
  <conditionalFormatting sqref="CF26:CF28">
    <cfRule type="expression" dxfId="1813" priority="10291" stopIfTrue="1">
      <formula>$A26&gt;5</formula>
    </cfRule>
  </conditionalFormatting>
  <conditionalFormatting sqref="CR28">
    <cfRule type="expression" dxfId="1812" priority="10290" stopIfTrue="1">
      <formula>$A28&gt;5</formula>
    </cfRule>
  </conditionalFormatting>
  <conditionalFormatting sqref="CR28">
    <cfRule type="expression" dxfId="1811" priority="10289" stopIfTrue="1">
      <formula>$A28&gt;5</formula>
    </cfRule>
  </conditionalFormatting>
  <conditionalFormatting sqref="BP28">
    <cfRule type="expression" dxfId="1810" priority="10288" stopIfTrue="1">
      <formula>$A28&gt;5</formula>
    </cfRule>
  </conditionalFormatting>
  <conditionalFormatting sqref="BP28">
    <cfRule type="expression" dxfId="1809" priority="10287" stopIfTrue="1">
      <formula>$A28&gt;5</formula>
    </cfRule>
  </conditionalFormatting>
  <conditionalFormatting sqref="CM28">
    <cfRule type="expression" dxfId="1808" priority="10286" stopIfTrue="1">
      <formula>$A28&gt;5</formula>
    </cfRule>
  </conditionalFormatting>
  <conditionalFormatting sqref="DH26:DH30">
    <cfRule type="expression" dxfId="1807" priority="10285" stopIfTrue="1">
      <formula>$A26&gt;5</formula>
    </cfRule>
  </conditionalFormatting>
  <conditionalFormatting sqref="DH26:DH30">
    <cfRule type="expression" dxfId="1806" priority="10284" stopIfTrue="1">
      <formula>$A26&gt;5</formula>
    </cfRule>
  </conditionalFormatting>
  <conditionalFormatting sqref="CQ30">
    <cfRule type="expression" dxfId="1805" priority="10263" stopIfTrue="1">
      <formula>$A30&gt;5</formula>
    </cfRule>
  </conditionalFormatting>
  <conditionalFormatting sqref="CY33">
    <cfRule type="expression" dxfId="1804" priority="10262" stopIfTrue="1">
      <formula>$A33&gt;5</formula>
    </cfRule>
  </conditionalFormatting>
  <conditionalFormatting sqref="BC29">
    <cfRule type="expression" dxfId="1803" priority="10281" stopIfTrue="1">
      <formula>$A29&gt;5</formula>
    </cfRule>
  </conditionalFormatting>
  <conditionalFormatting sqref="BW29">
    <cfRule type="expression" dxfId="1802" priority="10280" stopIfTrue="1">
      <formula>$A29&gt;5</formula>
    </cfRule>
  </conditionalFormatting>
  <conditionalFormatting sqref="CA29">
    <cfRule type="expression" dxfId="1801" priority="10279" stopIfTrue="1">
      <formula>$A29&gt;5</formula>
    </cfRule>
  </conditionalFormatting>
  <conditionalFormatting sqref="CE29:CE30">
    <cfRule type="expression" dxfId="1800" priority="10278" stopIfTrue="1">
      <formula>$A29&gt;5</formula>
    </cfRule>
  </conditionalFormatting>
  <conditionalFormatting sqref="CM29:CM30">
    <cfRule type="expression" dxfId="1799" priority="10277" stopIfTrue="1">
      <formula>$A29&gt;5</formula>
    </cfRule>
  </conditionalFormatting>
  <conditionalFormatting sqref="CQ29">
    <cfRule type="expression" dxfId="1798" priority="10276" stopIfTrue="1">
      <formula>$A29&gt;5</formula>
    </cfRule>
  </conditionalFormatting>
  <conditionalFormatting sqref="CY29:CY30">
    <cfRule type="expression" dxfId="1797" priority="10275" stopIfTrue="1">
      <formula>$A29&gt;5</formula>
    </cfRule>
  </conditionalFormatting>
  <conditionalFormatting sqref="K29:K30">
    <cfRule type="expression" dxfId="1796" priority="10274" stopIfTrue="1">
      <formula>$A29&gt;5</formula>
    </cfRule>
  </conditionalFormatting>
  <conditionalFormatting sqref="L29:L30">
    <cfRule type="expression" dxfId="1795" priority="10273" stopIfTrue="1">
      <formula>$A29&gt;5</formula>
    </cfRule>
  </conditionalFormatting>
  <conditionalFormatting sqref="L29:L30">
    <cfRule type="expression" dxfId="1794" priority="10272" stopIfTrue="1">
      <formula>$A29&gt;5</formula>
    </cfRule>
  </conditionalFormatting>
  <conditionalFormatting sqref="BO29:BO30">
    <cfRule type="expression" dxfId="1793" priority="10271" stopIfTrue="1">
      <formula>$A29&gt;5</formula>
    </cfRule>
  </conditionalFormatting>
  <conditionalFormatting sqref="AQ29:AQ30">
    <cfRule type="expression" dxfId="1792" priority="10270" stopIfTrue="1">
      <formula>$A29&gt;5</formula>
    </cfRule>
  </conditionalFormatting>
  <conditionalFormatting sqref="AU29:AU30">
    <cfRule type="expression" dxfId="1791" priority="10269" stopIfTrue="1">
      <formula>$A29&gt;5</formula>
    </cfRule>
  </conditionalFormatting>
  <conditionalFormatting sqref="BC30">
    <cfRule type="expression" dxfId="1790" priority="10268" stopIfTrue="1">
      <formula>$A30&gt;5</formula>
    </cfRule>
  </conditionalFormatting>
  <conditionalFormatting sqref="BW30">
    <cfRule type="expression" dxfId="1789" priority="10267" stopIfTrue="1">
      <formula>$A30&gt;5</formula>
    </cfRule>
  </conditionalFormatting>
  <conditionalFormatting sqref="CA30">
    <cfRule type="expression" dxfId="1788" priority="10266" stopIfTrue="1">
      <formula>$A30&gt;5</formula>
    </cfRule>
  </conditionalFormatting>
  <conditionalFormatting sqref="CR30">
    <cfRule type="expression" dxfId="1787" priority="10265" stopIfTrue="1">
      <formula>$A30&gt;5</formula>
    </cfRule>
  </conditionalFormatting>
  <conditionalFormatting sqref="CR30">
    <cfRule type="expression" dxfId="1786" priority="10264" stopIfTrue="1">
      <formula>$A30&gt;5</formula>
    </cfRule>
  </conditionalFormatting>
  <conditionalFormatting sqref="CY34">
    <cfRule type="expression" dxfId="1785" priority="10261" stopIfTrue="1">
      <formula>$A34&gt;5</formula>
    </cfRule>
  </conditionalFormatting>
  <conditionalFormatting sqref="CZ33:CZ34">
    <cfRule type="expression" dxfId="1784" priority="10260" stopIfTrue="1">
      <formula>$A33&gt;5</formula>
    </cfRule>
  </conditionalFormatting>
  <conditionalFormatting sqref="CZ33:CZ34">
    <cfRule type="expression" dxfId="1783" priority="10259" stopIfTrue="1">
      <formula>$A33&gt;5</formula>
    </cfRule>
  </conditionalFormatting>
  <conditionalFormatting sqref="DD33:DD34">
    <cfRule type="expression" dxfId="1782" priority="10258" stopIfTrue="1">
      <formula>$A33&gt;5</formula>
    </cfRule>
  </conditionalFormatting>
  <conditionalFormatting sqref="DD33:DD34">
    <cfRule type="expression" dxfId="1781" priority="10257" stopIfTrue="1">
      <formula>$A33&gt;5</formula>
    </cfRule>
  </conditionalFormatting>
  <conditionalFormatting sqref="DC33:DC34">
    <cfRule type="expression" dxfId="1780" priority="10256" stopIfTrue="1">
      <formula>$A33&gt;5</formula>
    </cfRule>
  </conditionalFormatting>
  <conditionalFormatting sqref="DC33:DC34">
    <cfRule type="expression" dxfId="1779" priority="10255" stopIfTrue="1">
      <formula>$A33&gt;5</formula>
    </cfRule>
  </conditionalFormatting>
  <conditionalFormatting sqref="CT33:CU33 CU34">
    <cfRule type="expression" dxfId="1778" priority="10254" stopIfTrue="1">
      <formula>$A33&gt;5</formula>
    </cfRule>
  </conditionalFormatting>
  <conditionalFormatting sqref="CV33:CV34">
    <cfRule type="expression" dxfId="1777" priority="10253" stopIfTrue="1">
      <formula>$A33&gt;5</formula>
    </cfRule>
  </conditionalFormatting>
  <conditionalFormatting sqref="CV33:CV34">
    <cfRule type="expression" dxfId="1776" priority="10252" stopIfTrue="1">
      <formula>$A33&gt;5</formula>
    </cfRule>
  </conditionalFormatting>
  <conditionalFormatting sqref="AI33">
    <cfRule type="expression" dxfId="1775" priority="10251" stopIfTrue="1">
      <formula>$A33&gt;5</formula>
    </cfRule>
  </conditionalFormatting>
  <conditionalFormatting sqref="AJ33">
    <cfRule type="expression" dxfId="1774" priority="10250" stopIfTrue="1">
      <formula>$A33&gt;5</formula>
    </cfRule>
  </conditionalFormatting>
  <conditionalFormatting sqref="AJ33">
    <cfRule type="expression" dxfId="1773" priority="10249" stopIfTrue="1">
      <formula>$A33&gt;5</formula>
    </cfRule>
  </conditionalFormatting>
  <conditionalFormatting sqref="AI34">
    <cfRule type="expression" dxfId="1772" priority="10248" stopIfTrue="1">
      <formula>$A34&gt;5</formula>
    </cfRule>
  </conditionalFormatting>
  <conditionalFormatting sqref="AJ34">
    <cfRule type="expression" dxfId="1771" priority="10247" stopIfTrue="1">
      <formula>$A34&gt;5</formula>
    </cfRule>
  </conditionalFormatting>
  <conditionalFormatting sqref="AJ34">
    <cfRule type="expression" dxfId="1770" priority="10246" stopIfTrue="1">
      <formula>$A34&gt;5</formula>
    </cfRule>
  </conditionalFormatting>
  <conditionalFormatting sqref="S33:S34">
    <cfRule type="expression" dxfId="1769" priority="10245" stopIfTrue="1">
      <formula>$A33&gt;5</formula>
    </cfRule>
  </conditionalFormatting>
  <conditionalFormatting sqref="S33:S34">
    <cfRule type="expression" dxfId="1768" priority="10244" stopIfTrue="1">
      <formula>$A33&gt;5</formula>
    </cfRule>
  </conditionalFormatting>
  <conditionalFormatting sqref="T33:T34">
    <cfRule type="expression" dxfId="1767" priority="10243" stopIfTrue="1">
      <formula>$A33&gt;5</formula>
    </cfRule>
  </conditionalFormatting>
  <conditionalFormatting sqref="T33:T34">
    <cfRule type="expression" dxfId="1766" priority="10242" stopIfTrue="1">
      <formula>$A33&gt;5</formula>
    </cfRule>
  </conditionalFormatting>
  <conditionalFormatting sqref="W33:W34">
    <cfRule type="expression" dxfId="1765" priority="10241" stopIfTrue="1">
      <formula>$A33&gt;5</formula>
    </cfRule>
  </conditionalFormatting>
  <conditionalFormatting sqref="W33:W34">
    <cfRule type="expression" dxfId="1764" priority="10240" stopIfTrue="1">
      <formula>$A33&gt;5</formula>
    </cfRule>
  </conditionalFormatting>
  <conditionalFormatting sqref="X33:X34">
    <cfRule type="expression" dxfId="1763" priority="10239" stopIfTrue="1">
      <formula>$A33&gt;5</formula>
    </cfRule>
  </conditionalFormatting>
  <conditionalFormatting sqref="X33:X34">
    <cfRule type="expression" dxfId="1762" priority="10238" stopIfTrue="1">
      <formula>$A33&gt;5</formula>
    </cfRule>
  </conditionalFormatting>
  <conditionalFormatting sqref="G33">
    <cfRule type="expression" dxfId="1761" priority="10237" stopIfTrue="1">
      <formula>$A33&gt;5</formula>
    </cfRule>
  </conditionalFormatting>
  <conditionalFormatting sqref="H33">
    <cfRule type="expression" dxfId="1760" priority="10236" stopIfTrue="1">
      <formula>$A33&gt;5</formula>
    </cfRule>
  </conditionalFormatting>
  <conditionalFormatting sqref="H33">
    <cfRule type="expression" dxfId="1759" priority="10235" stopIfTrue="1">
      <formula>$A33&gt;5</formula>
    </cfRule>
  </conditionalFormatting>
  <conditionalFormatting sqref="G34">
    <cfRule type="expression" dxfId="1758" priority="10234" stopIfTrue="1">
      <formula>$A34&gt;5</formula>
    </cfRule>
  </conditionalFormatting>
  <conditionalFormatting sqref="H34">
    <cfRule type="expression" dxfId="1757" priority="10233" stopIfTrue="1">
      <formula>$A34&gt;5</formula>
    </cfRule>
  </conditionalFormatting>
  <conditionalFormatting sqref="H34">
    <cfRule type="expression" dxfId="1756" priority="10232" stopIfTrue="1">
      <formula>$A34&gt;5</formula>
    </cfRule>
  </conditionalFormatting>
  <conditionalFormatting sqref="K33:K34">
    <cfRule type="expression" dxfId="1755" priority="10231" stopIfTrue="1">
      <formula>$A33&gt;5</formula>
    </cfRule>
  </conditionalFormatting>
  <conditionalFormatting sqref="L33:L34">
    <cfRule type="expression" dxfId="1754" priority="10230" stopIfTrue="1">
      <formula>$A33&gt;5</formula>
    </cfRule>
  </conditionalFormatting>
  <conditionalFormatting sqref="L33:L34">
    <cfRule type="expression" dxfId="1753" priority="10229" stopIfTrue="1">
      <formula>$A33&gt;5</formula>
    </cfRule>
  </conditionalFormatting>
  <conditionalFormatting sqref="AM33:AM34">
    <cfRule type="expression" dxfId="1752" priority="10228" stopIfTrue="1">
      <formula>$A33&gt;5</formula>
    </cfRule>
  </conditionalFormatting>
  <conditionalFormatting sqref="AN33:AN34">
    <cfRule type="expression" dxfId="1751" priority="10227" stopIfTrue="1">
      <formula>$A33&gt;5</formula>
    </cfRule>
  </conditionalFormatting>
  <conditionalFormatting sqref="AN33:AN34">
    <cfRule type="expression" dxfId="1750" priority="10226" stopIfTrue="1">
      <formula>$A33&gt;5</formula>
    </cfRule>
  </conditionalFormatting>
  <conditionalFormatting sqref="BC33">
    <cfRule type="expression" dxfId="1749" priority="10225" stopIfTrue="1">
      <formula>$A33&gt;5</formula>
    </cfRule>
  </conditionalFormatting>
  <conditionalFormatting sqref="BD33">
    <cfRule type="expression" dxfId="1748" priority="10224" stopIfTrue="1">
      <formula>$A33&gt;5</formula>
    </cfRule>
  </conditionalFormatting>
  <conditionalFormatting sqref="BD33">
    <cfRule type="expression" dxfId="1747" priority="10223" stopIfTrue="1">
      <formula>$A33&gt;5</formula>
    </cfRule>
  </conditionalFormatting>
  <conditionalFormatting sqref="BC34">
    <cfRule type="expression" dxfId="1746" priority="10222" stopIfTrue="1">
      <formula>$A34&gt;5</formula>
    </cfRule>
  </conditionalFormatting>
  <conditionalFormatting sqref="BD34">
    <cfRule type="expression" dxfId="1745" priority="10221" stopIfTrue="1">
      <formula>$A34&gt;5</formula>
    </cfRule>
  </conditionalFormatting>
  <conditionalFormatting sqref="BD34">
    <cfRule type="expression" dxfId="1744" priority="10220" stopIfTrue="1">
      <formula>$A34&gt;5</formula>
    </cfRule>
  </conditionalFormatting>
  <conditionalFormatting sqref="BD30">
    <cfRule type="expression" dxfId="1743" priority="10219" stopIfTrue="1">
      <formula>$A30&gt;5</formula>
    </cfRule>
  </conditionalFormatting>
  <conditionalFormatting sqref="BD30">
    <cfRule type="expression" dxfId="1742" priority="10218" stopIfTrue="1">
      <formula>$A30&gt;5</formula>
    </cfRule>
  </conditionalFormatting>
  <conditionalFormatting sqref="AV30">
    <cfRule type="expression" dxfId="1741" priority="10217" stopIfTrue="1">
      <formula>$A30&gt;5</formula>
    </cfRule>
  </conditionalFormatting>
  <conditionalFormatting sqref="AV30">
    <cfRule type="expression" dxfId="1740" priority="10216" stopIfTrue="1">
      <formula>$A30&gt;5</formula>
    </cfRule>
  </conditionalFormatting>
  <conditionalFormatting sqref="BT30">
    <cfRule type="expression" dxfId="1739" priority="10215" stopIfTrue="1">
      <formula>$A30&gt;5</formula>
    </cfRule>
  </conditionalFormatting>
  <conditionalFormatting sqref="BT30">
    <cfRule type="expression" dxfId="1738" priority="10214" stopIfTrue="1">
      <formula>$A30&gt;5</formula>
    </cfRule>
  </conditionalFormatting>
  <conditionalFormatting sqref="BT29">
    <cfRule type="expression" dxfId="1737" priority="10213" stopIfTrue="1">
      <formula>$A29&gt;5</formula>
    </cfRule>
  </conditionalFormatting>
  <conditionalFormatting sqref="BT29">
    <cfRule type="expression" dxfId="1736" priority="10212" stopIfTrue="1">
      <formula>$A29&gt;5</formula>
    </cfRule>
  </conditionalFormatting>
  <conditionalFormatting sqref="BP29">
    <cfRule type="expression" dxfId="1735" priority="10211" stopIfTrue="1">
      <formula>$A29&gt;5</formula>
    </cfRule>
  </conditionalFormatting>
  <conditionalFormatting sqref="BP29">
    <cfRule type="expression" dxfId="1734" priority="10210" stopIfTrue="1">
      <formula>$A29&gt;5</formula>
    </cfRule>
  </conditionalFormatting>
  <conditionalFormatting sqref="BP30">
    <cfRule type="expression" dxfId="1733" priority="10209" stopIfTrue="1">
      <formula>$A30&gt;5</formula>
    </cfRule>
  </conditionalFormatting>
  <conditionalFormatting sqref="BP30">
    <cfRule type="expression" dxfId="1732" priority="10208" stopIfTrue="1">
      <formula>$A30&gt;5</formula>
    </cfRule>
  </conditionalFormatting>
  <conditionalFormatting sqref="CB29">
    <cfRule type="expression" dxfId="1731" priority="10207" stopIfTrue="1">
      <formula>$A29&gt;5</formula>
    </cfRule>
  </conditionalFormatting>
  <conditionalFormatting sqref="CB29">
    <cfRule type="expression" dxfId="1730" priority="10206" stopIfTrue="1">
      <formula>$A29&gt;5</formula>
    </cfRule>
  </conditionalFormatting>
  <conditionalFormatting sqref="CB30">
    <cfRule type="expression" dxfId="1729" priority="10205" stopIfTrue="1">
      <formula>$A30&gt;5</formula>
    </cfRule>
  </conditionalFormatting>
  <conditionalFormatting sqref="CB30">
    <cfRule type="expression" dxfId="1728" priority="10204" stopIfTrue="1">
      <formula>$A30&gt;5</formula>
    </cfRule>
  </conditionalFormatting>
  <conditionalFormatting sqref="CF29">
    <cfRule type="expression" dxfId="1727" priority="10203" stopIfTrue="1">
      <formula>$A29&gt;5</formula>
    </cfRule>
  </conditionalFormatting>
  <conditionalFormatting sqref="CF29">
    <cfRule type="expression" dxfId="1726" priority="10202" stopIfTrue="1">
      <formula>$A29&gt;5</formula>
    </cfRule>
  </conditionalFormatting>
  <conditionalFormatting sqref="CF30">
    <cfRule type="expression" dxfId="1725" priority="10201" stopIfTrue="1">
      <formula>$A30&gt;5</formula>
    </cfRule>
  </conditionalFormatting>
  <conditionalFormatting sqref="CF30">
    <cfRule type="expression" dxfId="1724" priority="10200" stopIfTrue="1">
      <formula>$A30&gt;5</formula>
    </cfRule>
  </conditionalFormatting>
  <conditionalFormatting sqref="CR29">
    <cfRule type="expression" dxfId="1723" priority="10199" stopIfTrue="1">
      <formula>$A29&gt;5</formula>
    </cfRule>
  </conditionalFormatting>
  <conditionalFormatting sqref="CR29">
    <cfRule type="expression" dxfId="1722" priority="10198" stopIfTrue="1">
      <formula>$A29&gt;5</formula>
    </cfRule>
  </conditionalFormatting>
  <conditionalFormatting sqref="CZ29">
    <cfRule type="expression" dxfId="1721" priority="10197" stopIfTrue="1">
      <formula>$A29&gt;5</formula>
    </cfRule>
  </conditionalFormatting>
  <conditionalFormatting sqref="CZ29">
    <cfRule type="expression" dxfId="1720" priority="10196" stopIfTrue="1">
      <formula>$A29&gt;5</formula>
    </cfRule>
  </conditionalFormatting>
  <conditionalFormatting sqref="CZ30">
    <cfRule type="expression" dxfId="1719" priority="10195" stopIfTrue="1">
      <formula>$A30&gt;5</formula>
    </cfRule>
  </conditionalFormatting>
  <conditionalFormatting sqref="CZ30">
    <cfRule type="expression" dxfId="1718" priority="10194" stopIfTrue="1">
      <formula>$A30&gt;5</formula>
    </cfRule>
  </conditionalFormatting>
  <conditionalFormatting sqref="DH33">
    <cfRule type="expression" dxfId="1717" priority="10193" stopIfTrue="1">
      <formula>$A33&gt;5</formula>
    </cfRule>
  </conditionalFormatting>
  <conditionalFormatting sqref="DH33">
    <cfRule type="expression" dxfId="1716" priority="10192" stopIfTrue="1">
      <formula>$A33&gt;5</formula>
    </cfRule>
  </conditionalFormatting>
  <conditionalFormatting sqref="DH34">
    <cfRule type="expression" dxfId="1715" priority="10191" stopIfTrue="1">
      <formula>$A34&gt;5</formula>
    </cfRule>
  </conditionalFormatting>
  <conditionalFormatting sqref="DH34">
    <cfRule type="expression" dxfId="1714" priority="10190" stopIfTrue="1">
      <formula>$A34&gt;5</formula>
    </cfRule>
  </conditionalFormatting>
  <conditionalFormatting sqref="BX29">
    <cfRule type="expression" dxfId="1713" priority="10189" stopIfTrue="1">
      <formula>$A29&gt;5</formula>
    </cfRule>
  </conditionalFormatting>
  <conditionalFormatting sqref="BX29">
    <cfRule type="expression" dxfId="1712" priority="10188" stopIfTrue="1">
      <formula>$A29&gt;5</formula>
    </cfRule>
  </conditionalFormatting>
  <conditionalFormatting sqref="BX30">
    <cfRule type="expression" dxfId="1711" priority="10187" stopIfTrue="1">
      <formula>$A30&gt;5</formula>
    </cfRule>
  </conditionalFormatting>
  <conditionalFormatting sqref="BX30">
    <cfRule type="expression" dxfId="1710" priority="10186" stopIfTrue="1">
      <formula>$A30&gt;5</formula>
    </cfRule>
  </conditionalFormatting>
  <conditionalFormatting sqref="AV29">
    <cfRule type="expression" dxfId="1709" priority="10185" stopIfTrue="1">
      <formula>$A29&gt;5</formula>
    </cfRule>
  </conditionalFormatting>
  <conditionalFormatting sqref="AV29">
    <cfRule type="expression" dxfId="1708" priority="10184" stopIfTrue="1">
      <formula>$A29&gt;5</formula>
    </cfRule>
  </conditionalFormatting>
  <conditionalFormatting sqref="AR28">
    <cfRule type="expression" dxfId="1707" priority="10183" stopIfTrue="1">
      <formula>$A28&gt;5</formula>
    </cfRule>
  </conditionalFormatting>
  <conditionalFormatting sqref="AR28">
    <cfRule type="expression" dxfId="1706" priority="10182" stopIfTrue="1">
      <formula>$A28&gt;5</formula>
    </cfRule>
  </conditionalFormatting>
  <conditionalFormatting sqref="AR29">
    <cfRule type="expression" dxfId="1705" priority="10181" stopIfTrue="1">
      <formula>$A29&gt;5</formula>
    </cfRule>
  </conditionalFormatting>
  <conditionalFormatting sqref="AR29">
    <cfRule type="expression" dxfId="1704" priority="10180" stopIfTrue="1">
      <formula>$A29&gt;5</formula>
    </cfRule>
  </conditionalFormatting>
  <conditionalFormatting sqref="BK33:BL34">
    <cfRule type="expression" dxfId="1703" priority="10179" stopIfTrue="1">
      <formula>$A33&gt;5</formula>
    </cfRule>
  </conditionalFormatting>
  <conditionalFormatting sqref="BT33:BT34">
    <cfRule type="expression" dxfId="1702" priority="10178" stopIfTrue="1">
      <formula>$A33&gt;5</formula>
    </cfRule>
  </conditionalFormatting>
  <conditionalFormatting sqref="CE33:CE34">
    <cfRule type="expression" dxfId="1701" priority="10177" stopIfTrue="1">
      <formula>$A33&gt;5</formula>
    </cfRule>
  </conditionalFormatting>
  <conditionalFormatting sqref="CF33:CF34">
    <cfRule type="expression" dxfId="1700" priority="10176" stopIfTrue="1">
      <formula>$A33&gt;5</formula>
    </cfRule>
  </conditionalFormatting>
  <conditionalFormatting sqref="CF33:CF34">
    <cfRule type="expression" dxfId="1699" priority="10175" stopIfTrue="1">
      <formula>$A33&gt;5</formula>
    </cfRule>
  </conditionalFormatting>
  <conditionalFormatting sqref="BW33">
    <cfRule type="expression" dxfId="1698" priority="10174" stopIfTrue="1">
      <formula>$A33&gt;5</formula>
    </cfRule>
  </conditionalFormatting>
  <conditionalFormatting sqref="BX33">
    <cfRule type="expression" dxfId="1697" priority="10173" stopIfTrue="1">
      <formula>$A33&gt;5</formula>
    </cfRule>
  </conditionalFormatting>
  <conditionalFormatting sqref="BX33">
    <cfRule type="expression" dxfId="1696" priority="10172" stopIfTrue="1">
      <formula>$A33&gt;5</formula>
    </cfRule>
  </conditionalFormatting>
  <conditionalFormatting sqref="CI33">
    <cfRule type="expression" dxfId="1695" priority="10171" stopIfTrue="1">
      <formula>$A33&gt;5</formula>
    </cfRule>
  </conditionalFormatting>
  <conditionalFormatting sqref="CJ33">
    <cfRule type="expression" dxfId="1694" priority="10170" stopIfTrue="1">
      <formula>$A33&gt;5</formula>
    </cfRule>
  </conditionalFormatting>
  <conditionalFormatting sqref="CJ33">
    <cfRule type="expression" dxfId="1693" priority="10169" stopIfTrue="1">
      <formula>$A33&gt;5</formula>
    </cfRule>
  </conditionalFormatting>
  <conditionalFormatting sqref="BW34">
    <cfRule type="expression" dxfId="1692" priority="10168" stopIfTrue="1">
      <formula>$A34&gt;5</formula>
    </cfRule>
  </conditionalFormatting>
  <conditionalFormatting sqref="BX34">
    <cfRule type="expression" dxfId="1691" priority="10167" stopIfTrue="1">
      <formula>$A34&gt;5</formula>
    </cfRule>
  </conditionalFormatting>
  <conditionalFormatting sqref="BX34">
    <cfRule type="expression" dxfId="1690" priority="10166" stopIfTrue="1">
      <formula>$A34&gt;5</formula>
    </cfRule>
  </conditionalFormatting>
  <conditionalFormatting sqref="CI34">
    <cfRule type="expression" dxfId="1689" priority="10165" stopIfTrue="1">
      <formula>$A34&gt;5</formula>
    </cfRule>
  </conditionalFormatting>
  <conditionalFormatting sqref="CJ34">
    <cfRule type="expression" dxfId="1688" priority="10164" stopIfTrue="1">
      <formula>$A34&gt;5</formula>
    </cfRule>
  </conditionalFormatting>
  <conditionalFormatting sqref="CJ34">
    <cfRule type="expression" dxfId="1687" priority="10163" stopIfTrue="1">
      <formula>$A34&gt;5</formula>
    </cfRule>
  </conditionalFormatting>
  <conditionalFormatting sqref="AV34">
    <cfRule type="expression" dxfId="1686" priority="10162" stopIfTrue="1">
      <formula>$A34&gt;5</formula>
    </cfRule>
  </conditionalFormatting>
  <conditionalFormatting sqref="AV34">
    <cfRule type="expression" dxfId="1685" priority="10161" stopIfTrue="1">
      <formula>$A34&gt;5</formula>
    </cfRule>
  </conditionalFormatting>
  <conditionalFormatting sqref="AV33">
    <cfRule type="expression" dxfId="1684" priority="10160" stopIfTrue="1">
      <formula>$A33&gt;5</formula>
    </cfRule>
  </conditionalFormatting>
  <conditionalFormatting sqref="AV33">
    <cfRule type="expression" dxfId="1683" priority="10159" stopIfTrue="1">
      <formula>$A33&gt;5</formula>
    </cfRule>
  </conditionalFormatting>
  <conditionalFormatting sqref="BP34">
    <cfRule type="expression" dxfId="1682" priority="10158" stopIfTrue="1">
      <formula>$A34&gt;5</formula>
    </cfRule>
  </conditionalFormatting>
  <conditionalFormatting sqref="BP34">
    <cfRule type="expression" dxfId="1681" priority="10157" stopIfTrue="1">
      <formula>$A34&gt;5</formula>
    </cfRule>
  </conditionalFormatting>
  <conditionalFormatting sqref="BP33">
    <cfRule type="expression" dxfId="1680" priority="10156" stopIfTrue="1">
      <formula>$A33&gt;5</formula>
    </cfRule>
  </conditionalFormatting>
  <conditionalFormatting sqref="BP33">
    <cfRule type="expression" dxfId="1679" priority="10155" stopIfTrue="1">
      <formula>$A33&gt;5</formula>
    </cfRule>
  </conditionalFormatting>
  <conditionalFormatting sqref="CA33">
    <cfRule type="expression" dxfId="1678" priority="10154" stopIfTrue="1">
      <formula>$A33&gt;5</formula>
    </cfRule>
  </conditionalFormatting>
  <conditionalFormatting sqref="CB33">
    <cfRule type="expression" dxfId="1677" priority="10153" stopIfTrue="1">
      <formula>$A33&gt;5</formula>
    </cfRule>
  </conditionalFormatting>
  <conditionalFormatting sqref="CB33">
    <cfRule type="expression" dxfId="1676" priority="10152" stopIfTrue="1">
      <formula>$A33&gt;5</formula>
    </cfRule>
  </conditionalFormatting>
  <conditionalFormatting sqref="CA34">
    <cfRule type="expression" dxfId="1675" priority="10151" stopIfTrue="1">
      <formula>$A34&gt;5</formula>
    </cfRule>
  </conditionalFormatting>
  <conditionalFormatting sqref="CB34">
    <cfRule type="expression" dxfId="1674" priority="10150" stopIfTrue="1">
      <formula>$A34&gt;5</formula>
    </cfRule>
  </conditionalFormatting>
  <conditionalFormatting sqref="CB34">
    <cfRule type="expression" dxfId="1673" priority="10149" stopIfTrue="1">
      <formula>$A34&gt;5</formula>
    </cfRule>
  </conditionalFormatting>
  <conditionalFormatting sqref="CR34">
    <cfRule type="expression" dxfId="1672" priority="10148" stopIfTrue="1">
      <formula>$A34&gt;5</formula>
    </cfRule>
  </conditionalFormatting>
  <conditionalFormatting sqref="CR34">
    <cfRule type="expression" dxfId="1671" priority="10147" stopIfTrue="1">
      <formula>$A34&gt;5</formula>
    </cfRule>
  </conditionalFormatting>
  <conditionalFormatting sqref="AU33:AU34">
    <cfRule type="expression" dxfId="1670" priority="10146" stopIfTrue="1">
      <formula>$A33&gt;5</formula>
    </cfRule>
  </conditionalFormatting>
  <conditionalFormatting sqref="CQ34">
    <cfRule type="expression" dxfId="1669" priority="10145" stopIfTrue="1">
      <formula>$A34&gt;5</formula>
    </cfRule>
  </conditionalFormatting>
  <conditionalFormatting sqref="BS33">
    <cfRule type="expression" dxfId="1668" priority="10144" stopIfTrue="1">
      <formula>$A33&gt;5</formula>
    </cfRule>
  </conditionalFormatting>
  <conditionalFormatting sqref="BS34">
    <cfRule type="expression" dxfId="1667" priority="10143" stopIfTrue="1">
      <formula>$A34&gt;5</formula>
    </cfRule>
  </conditionalFormatting>
  <conditionalFormatting sqref="AI13:AJ15">
    <cfRule type="expression" dxfId="1666" priority="10142" stopIfTrue="1">
      <formula>$A13&gt;5</formula>
    </cfRule>
  </conditionalFormatting>
  <conditionalFormatting sqref="BK48:BL51">
    <cfRule type="expression" dxfId="1665" priority="10141" stopIfTrue="1">
      <formula>$A48&gt;5</formula>
    </cfRule>
  </conditionalFormatting>
  <conditionalFormatting sqref="DD43:DD44">
    <cfRule type="expression" dxfId="1664" priority="10140" stopIfTrue="1">
      <formula>$A43&gt;5</formula>
    </cfRule>
  </conditionalFormatting>
  <conditionalFormatting sqref="DD43:DD44">
    <cfRule type="expression" dxfId="1663" priority="10139" stopIfTrue="1">
      <formula>$A43&gt;5</formula>
    </cfRule>
  </conditionalFormatting>
  <conditionalFormatting sqref="DC43:DC44">
    <cfRule type="expression" dxfId="1662" priority="10138" stopIfTrue="1">
      <formula>$A43&gt;5</formula>
    </cfRule>
  </conditionalFormatting>
  <conditionalFormatting sqref="DC43:DC44">
    <cfRule type="expression" dxfId="1661" priority="10137" stopIfTrue="1">
      <formula>$A43&gt;5</formula>
    </cfRule>
  </conditionalFormatting>
  <conditionalFormatting sqref="CQ43">
    <cfRule type="expression" dxfId="1660" priority="10136" stopIfTrue="1">
      <formula>$A43&gt;5</formula>
    </cfRule>
  </conditionalFormatting>
  <conditionalFormatting sqref="CR43">
    <cfRule type="expression" dxfId="1659" priority="10135" stopIfTrue="1">
      <formula>$A43&gt;5</formula>
    </cfRule>
  </conditionalFormatting>
  <conditionalFormatting sqref="CR43">
    <cfRule type="expression" dxfId="1658" priority="10134" stopIfTrue="1">
      <formula>$A43&gt;5</formula>
    </cfRule>
  </conditionalFormatting>
  <conditionalFormatting sqref="BW42:BW43">
    <cfRule type="expression" dxfId="1657" priority="10133" stopIfTrue="1">
      <formula>$A42&gt;5</formula>
    </cfRule>
  </conditionalFormatting>
  <conditionalFormatting sqref="CJ43:CJ44">
    <cfRule type="expression" dxfId="1656" priority="10132" stopIfTrue="1">
      <formula>$A43&gt;5</formula>
    </cfRule>
  </conditionalFormatting>
  <conditionalFormatting sqref="CJ43:CJ44">
    <cfRule type="expression" dxfId="1655" priority="10131" stopIfTrue="1">
      <formula>$A43&gt;5</formula>
    </cfRule>
  </conditionalFormatting>
  <conditionalFormatting sqref="CI43">
    <cfRule type="expression" dxfId="1654" priority="10130" stopIfTrue="1">
      <formula>$A43&gt;5</formula>
    </cfRule>
  </conditionalFormatting>
  <conditionalFormatting sqref="AU42:AU44">
    <cfRule type="expression" dxfId="1653" priority="10129" stopIfTrue="1">
      <formula>$A42&gt;5</formula>
    </cfRule>
  </conditionalFormatting>
  <conditionalFormatting sqref="BC42">
    <cfRule type="expression" dxfId="1652" priority="10128" stopIfTrue="1">
      <formula>$A42&gt;5</formula>
    </cfRule>
  </conditionalFormatting>
  <conditionalFormatting sqref="BC43">
    <cfRule type="expression" dxfId="1651" priority="10127" stopIfTrue="1">
      <formula>$A43&gt;5</formula>
    </cfRule>
  </conditionalFormatting>
  <conditionalFormatting sqref="AQ42">
    <cfRule type="expression" dxfId="1650" priority="10126" stopIfTrue="1">
      <formula>$A42&gt;5</formula>
    </cfRule>
  </conditionalFormatting>
  <conditionalFormatting sqref="AQ43">
    <cfRule type="expression" dxfId="1649" priority="10125" stopIfTrue="1">
      <formula>$A43&gt;5</formula>
    </cfRule>
  </conditionalFormatting>
  <conditionalFormatting sqref="AM42">
    <cfRule type="expression" dxfId="1648" priority="10124" stopIfTrue="1">
      <formula>$A42&gt;5</formula>
    </cfRule>
  </conditionalFormatting>
  <conditionalFormatting sqref="CN42">
    <cfRule type="expression" dxfId="1647" priority="10123" stopIfTrue="1">
      <formula>$A42&gt;5</formula>
    </cfRule>
  </conditionalFormatting>
  <conditionalFormatting sqref="CN42">
    <cfRule type="expression" dxfId="1646" priority="10122" stopIfTrue="1">
      <formula>$A42&gt;5</formula>
    </cfRule>
  </conditionalFormatting>
  <conditionalFormatting sqref="CM42">
    <cfRule type="expression" dxfId="1645" priority="10121" stopIfTrue="1">
      <formula>$A42&gt;5</formula>
    </cfRule>
  </conditionalFormatting>
  <conditionalFormatting sqref="CN43">
    <cfRule type="expression" dxfId="1644" priority="10120" stopIfTrue="1">
      <formula>$A43&gt;5</formula>
    </cfRule>
  </conditionalFormatting>
  <conditionalFormatting sqref="CN43">
    <cfRule type="expression" dxfId="1643" priority="10119" stopIfTrue="1">
      <formula>$A43&gt;5</formula>
    </cfRule>
  </conditionalFormatting>
  <conditionalFormatting sqref="CM43">
    <cfRule type="expression" dxfId="1642" priority="10118" stopIfTrue="1">
      <formula>$A43&gt;5</formula>
    </cfRule>
  </conditionalFormatting>
  <conditionalFormatting sqref="AA42">
    <cfRule type="expression" dxfId="1641" priority="10117" stopIfTrue="1">
      <formula>$A42&gt;5</formula>
    </cfRule>
  </conditionalFormatting>
  <conditionalFormatting sqref="AA43:AA44">
    <cfRule type="expression" dxfId="1640" priority="10116" stopIfTrue="1">
      <formula>$A43&gt;5</formula>
    </cfRule>
  </conditionalFormatting>
  <conditionalFormatting sqref="BC44">
    <cfRule type="expression" dxfId="1639" priority="10115" stopIfTrue="1">
      <formula>$A44&gt;5</formula>
    </cfRule>
  </conditionalFormatting>
  <conditionalFormatting sqref="AM44">
    <cfRule type="expression" dxfId="1638" priority="10114" stopIfTrue="1">
      <formula>$A44&gt;5</formula>
    </cfRule>
  </conditionalFormatting>
  <conditionalFormatting sqref="AN44">
    <cfRule type="expression" dxfId="1637" priority="10113" stopIfTrue="1">
      <formula>$A44&gt;5</formula>
    </cfRule>
  </conditionalFormatting>
  <conditionalFormatting sqref="AN44">
    <cfRule type="expression" dxfId="1636" priority="10112" stopIfTrue="1">
      <formula>$A44&gt;5</formula>
    </cfRule>
  </conditionalFormatting>
  <conditionalFormatting sqref="BX44">
    <cfRule type="expression" dxfId="1635" priority="10111" stopIfTrue="1">
      <formula>$A44&gt;5</formula>
    </cfRule>
  </conditionalFormatting>
  <conditionalFormatting sqref="BW44">
    <cfRule type="expression" dxfId="1634" priority="10110" stopIfTrue="1">
      <formula>$A44&gt;5</formula>
    </cfRule>
  </conditionalFormatting>
  <conditionalFormatting sqref="CB44">
    <cfRule type="expression" dxfId="1633" priority="10109" stopIfTrue="1">
      <formula>$A44&gt;5</formula>
    </cfRule>
  </conditionalFormatting>
  <conditionalFormatting sqref="CM44">
    <cfRule type="expression" dxfId="1632" priority="10108" stopIfTrue="1">
      <formula>$A44&gt;5</formula>
    </cfRule>
  </conditionalFormatting>
  <conditionalFormatting sqref="CN44">
    <cfRule type="expression" dxfId="1631" priority="10107" stopIfTrue="1">
      <formula>$A44&gt;5</formula>
    </cfRule>
  </conditionalFormatting>
  <conditionalFormatting sqref="CN44">
    <cfRule type="expression" dxfId="1630" priority="10106" stopIfTrue="1">
      <formula>$A44&gt;5</formula>
    </cfRule>
  </conditionalFormatting>
  <conditionalFormatting sqref="DG44">
    <cfRule type="expression" dxfId="1629" priority="10105" stopIfTrue="1">
      <formula>$A44&gt;5</formula>
    </cfRule>
  </conditionalFormatting>
  <conditionalFormatting sqref="DH44">
    <cfRule type="expression" dxfId="1628" priority="10104" stopIfTrue="1">
      <formula>$A44&gt;5</formula>
    </cfRule>
  </conditionalFormatting>
  <conditionalFormatting sqref="DH44">
    <cfRule type="expression" dxfId="1627" priority="10103" stopIfTrue="1">
      <formula>$A44&gt;5</formula>
    </cfRule>
  </conditionalFormatting>
  <conditionalFormatting sqref="CF43">
    <cfRule type="expression" dxfId="1626" priority="10102" stopIfTrue="1">
      <formula>$A43&gt;5</formula>
    </cfRule>
  </conditionalFormatting>
  <conditionalFormatting sqref="CF43">
    <cfRule type="expression" dxfId="1625" priority="10101" stopIfTrue="1">
      <formula>$A43&gt;5</formula>
    </cfRule>
  </conditionalFormatting>
  <conditionalFormatting sqref="CF44">
    <cfRule type="expression" dxfId="1624" priority="10100" stopIfTrue="1">
      <formula>$A44&gt;5</formula>
    </cfRule>
  </conditionalFormatting>
  <conditionalFormatting sqref="CF44">
    <cfRule type="expression" dxfId="1623" priority="10099" stopIfTrue="1">
      <formula>$A44&gt;5</formula>
    </cfRule>
  </conditionalFormatting>
  <conditionalFormatting sqref="K48:K50">
    <cfRule type="expression" dxfId="1622" priority="10087" stopIfTrue="1">
      <formula>$A48&gt;5</formula>
    </cfRule>
  </conditionalFormatting>
  <conditionalFormatting sqref="BT48:BT51">
    <cfRule type="expression" dxfId="1621" priority="10086" stopIfTrue="1">
      <formula>$A48&gt;5</formula>
    </cfRule>
  </conditionalFormatting>
  <conditionalFormatting sqref="BS48:BS51">
    <cfRule type="expression" dxfId="1620" priority="10085" stopIfTrue="1">
      <formula>$A48&gt;5</formula>
    </cfRule>
  </conditionalFormatting>
  <conditionalFormatting sqref="DH48:DH51">
    <cfRule type="expression" dxfId="1619" priority="10084" stopIfTrue="1">
      <formula>$A48&gt;5</formula>
    </cfRule>
  </conditionalFormatting>
  <conditionalFormatting sqref="DH48:DH51">
    <cfRule type="expression" dxfId="1618" priority="10083" stopIfTrue="1">
      <formula>$A48&gt;5</formula>
    </cfRule>
  </conditionalFormatting>
  <conditionalFormatting sqref="DG48">
    <cfRule type="expression" dxfId="1617" priority="10082" stopIfTrue="1">
      <formula>$A48&gt;5</formula>
    </cfRule>
  </conditionalFormatting>
  <conditionalFormatting sqref="AI49:AI51">
    <cfRule type="expression" dxfId="1616" priority="10075" stopIfTrue="1">
      <formula>$A49&gt;5</formula>
    </cfRule>
  </conditionalFormatting>
  <conditionalFormatting sqref="AJ48:AJ51">
    <cfRule type="expression" dxfId="1615" priority="10080" stopIfTrue="1">
      <formula>$A48&gt;5</formula>
    </cfRule>
  </conditionalFormatting>
  <conditionalFormatting sqref="AJ48:AJ51">
    <cfRule type="expression" dxfId="1614" priority="10079" stopIfTrue="1">
      <formula>$A48&gt;5</formula>
    </cfRule>
  </conditionalFormatting>
  <conditionalFormatting sqref="CJ48:CJ50">
    <cfRule type="expression" dxfId="1613" priority="10078" stopIfTrue="1">
      <formula>$A48&gt;5</formula>
    </cfRule>
  </conditionalFormatting>
  <conditionalFormatting sqref="CJ48:CJ50">
    <cfRule type="expression" dxfId="1612" priority="10077" stopIfTrue="1">
      <formula>$A48&gt;5</formula>
    </cfRule>
  </conditionalFormatting>
  <conditionalFormatting sqref="AI48">
    <cfRule type="expression" dxfId="1611" priority="10076" stopIfTrue="1">
      <formula>$A48&gt;5</formula>
    </cfRule>
  </conditionalFormatting>
  <conditionalFormatting sqref="CI49:CI50">
    <cfRule type="expression" dxfId="1610" priority="10074" stopIfTrue="1">
      <formula>$A49&gt;5</formula>
    </cfRule>
  </conditionalFormatting>
  <conditionalFormatting sqref="CU49:CU51">
    <cfRule type="expression" dxfId="1609" priority="10073" stopIfTrue="1">
      <formula>$A49&gt;5</formula>
    </cfRule>
  </conditionalFormatting>
  <conditionalFormatting sqref="CT48:CU48 CT49:CT51">
    <cfRule type="expression" dxfId="1608" priority="10072" stopIfTrue="1">
      <formula>$A48&gt;5</formula>
    </cfRule>
  </conditionalFormatting>
  <conditionalFormatting sqref="CV48:CV51">
    <cfRule type="expression" dxfId="1607" priority="10071" stopIfTrue="1">
      <formula>$A48&gt;5</formula>
    </cfRule>
  </conditionalFormatting>
  <conditionalFormatting sqref="CV48:CV51">
    <cfRule type="expression" dxfId="1606" priority="10070" stopIfTrue="1">
      <formula>$A48&gt;5</formula>
    </cfRule>
  </conditionalFormatting>
  <conditionalFormatting sqref="DD48:DD51">
    <cfRule type="expression" dxfId="1605" priority="10069" stopIfTrue="1">
      <formula>$A48&gt;5</formula>
    </cfRule>
  </conditionalFormatting>
  <conditionalFormatting sqref="DD48:DD51">
    <cfRule type="expression" dxfId="1604" priority="10068" stopIfTrue="1">
      <formula>$A48&gt;5</formula>
    </cfRule>
  </conditionalFormatting>
  <conditionalFormatting sqref="DC48:DC51">
    <cfRule type="expression" dxfId="1603" priority="10067" stopIfTrue="1">
      <formula>$A48&gt;5</formula>
    </cfRule>
  </conditionalFormatting>
  <conditionalFormatting sqref="DC48:DC51">
    <cfRule type="expression" dxfId="1602" priority="10066" stopIfTrue="1">
      <formula>$A48&gt;5</formula>
    </cfRule>
  </conditionalFormatting>
  <conditionalFormatting sqref="W49:W51">
    <cfRule type="expression" dxfId="1601" priority="10065" stopIfTrue="1">
      <formula>$A49&gt;5</formula>
    </cfRule>
  </conditionalFormatting>
  <conditionalFormatting sqref="W48">
    <cfRule type="expression" dxfId="1600" priority="10064" stopIfTrue="1">
      <formula>$A48&gt;5</formula>
    </cfRule>
  </conditionalFormatting>
  <conditionalFormatting sqref="W48">
    <cfRule type="expression" dxfId="1599" priority="10063" stopIfTrue="1">
      <formula>$A48&gt;5</formula>
    </cfRule>
  </conditionalFormatting>
  <conditionalFormatting sqref="X48:X51">
    <cfRule type="expression" dxfId="1598" priority="10062" stopIfTrue="1">
      <formula>$A48&gt;5</formula>
    </cfRule>
  </conditionalFormatting>
  <conditionalFormatting sqref="X48:X51">
    <cfRule type="expression" dxfId="1597" priority="10061" stopIfTrue="1">
      <formula>$A48&gt;5</formula>
    </cfRule>
  </conditionalFormatting>
  <conditionalFormatting sqref="S49:S51">
    <cfRule type="expression" dxfId="1596" priority="10060" stopIfTrue="1">
      <formula>$A49&gt;5</formula>
    </cfRule>
  </conditionalFormatting>
  <conditionalFormatting sqref="S48">
    <cfRule type="expression" dxfId="1595" priority="10059" stopIfTrue="1">
      <formula>$A48&gt;5</formula>
    </cfRule>
  </conditionalFormatting>
  <conditionalFormatting sqref="S48">
    <cfRule type="expression" dxfId="1594" priority="10058" stopIfTrue="1">
      <formula>$A48&gt;5</formula>
    </cfRule>
  </conditionalFormatting>
  <conditionalFormatting sqref="T48:T51">
    <cfRule type="expression" dxfId="1593" priority="10057" stopIfTrue="1">
      <formula>$A48&gt;5</formula>
    </cfRule>
  </conditionalFormatting>
  <conditionalFormatting sqref="T48:T51">
    <cfRule type="expression" dxfId="1592" priority="10056" stopIfTrue="1">
      <formula>$A48&gt;5</formula>
    </cfRule>
  </conditionalFormatting>
  <conditionalFormatting sqref="AE49:AF49 AE51:AF51">
    <cfRule type="expression" dxfId="1591" priority="10055" stopIfTrue="1">
      <formula>$A49&gt;5</formula>
    </cfRule>
  </conditionalFormatting>
  <conditionalFormatting sqref="AE48:AF48">
    <cfRule type="expression" dxfId="1590" priority="10054" stopIfTrue="1">
      <formula>$A48&gt;5</formula>
    </cfRule>
  </conditionalFormatting>
  <conditionalFormatting sqref="AE50:AF50">
    <cfRule type="expression" dxfId="1589" priority="10053" stopIfTrue="1">
      <formula>$A50&gt;5</formula>
    </cfRule>
  </conditionalFormatting>
  <conditionalFormatting sqref="AB48:AB49 AB51">
    <cfRule type="expression" dxfId="1588" priority="10052" stopIfTrue="1">
      <formula>$A48&gt;5</formula>
    </cfRule>
  </conditionalFormatting>
  <conditionalFormatting sqref="AA48:AA49">
    <cfRule type="expression" dxfId="1587" priority="10051" stopIfTrue="1">
      <formula>$A48&gt;5</formula>
    </cfRule>
  </conditionalFormatting>
  <conditionalFormatting sqref="CI48">
    <cfRule type="expression" dxfId="1586" priority="10050" stopIfTrue="1">
      <formula>$A48&gt;5</formula>
    </cfRule>
  </conditionalFormatting>
  <conditionalFormatting sqref="AN48:AN49">
    <cfRule type="expression" dxfId="1585" priority="10049" stopIfTrue="1">
      <formula>$A48&gt;5</formula>
    </cfRule>
  </conditionalFormatting>
  <conditionalFormatting sqref="AN48:AN49">
    <cfRule type="expression" dxfId="1584" priority="10048" stopIfTrue="1">
      <formula>$A48&gt;5</formula>
    </cfRule>
  </conditionalFormatting>
  <conditionalFormatting sqref="AM48">
    <cfRule type="expression" dxfId="1583" priority="10047" stopIfTrue="1">
      <formula>$A48&gt;5</formula>
    </cfRule>
  </conditionalFormatting>
  <conditionalFormatting sqref="AR48:AR51">
    <cfRule type="expression" dxfId="1582" priority="10046" stopIfTrue="1">
      <formula>$A48&gt;5</formula>
    </cfRule>
  </conditionalFormatting>
  <conditionalFormatting sqref="AR48:AR51">
    <cfRule type="expression" dxfId="1581" priority="10045" stopIfTrue="1">
      <formula>$A48&gt;5</formula>
    </cfRule>
  </conditionalFormatting>
  <conditionalFormatting sqref="AQ48:AQ51">
    <cfRule type="expression" dxfId="1580" priority="10044" stopIfTrue="1">
      <formula>$A48&gt;5</formula>
    </cfRule>
  </conditionalFormatting>
  <conditionalFormatting sqref="CB48:CB49">
    <cfRule type="expression" dxfId="1579" priority="10043" stopIfTrue="1">
      <formula>$A48&gt;5</formula>
    </cfRule>
  </conditionalFormatting>
  <conditionalFormatting sqref="CB48:CB49">
    <cfRule type="expression" dxfId="1578" priority="10042" stopIfTrue="1">
      <formula>$A48&gt;5</formula>
    </cfRule>
  </conditionalFormatting>
  <conditionalFormatting sqref="CA48">
    <cfRule type="expression" dxfId="1577" priority="10041" stopIfTrue="1">
      <formula>$A48&gt;5</formula>
    </cfRule>
  </conditionalFormatting>
  <conditionalFormatting sqref="CF48">
    <cfRule type="expression" dxfId="1576" priority="10040" stopIfTrue="1">
      <formula>$A48&gt;5</formula>
    </cfRule>
  </conditionalFormatting>
  <conditionalFormatting sqref="CF48">
    <cfRule type="expression" dxfId="1575" priority="10039" stopIfTrue="1">
      <formula>$A48&gt;5</formula>
    </cfRule>
  </conditionalFormatting>
  <conditionalFormatting sqref="CE49:CE50">
    <cfRule type="expression" dxfId="1574" priority="10038" stopIfTrue="1">
      <formula>$A49&gt;5</formula>
    </cfRule>
  </conditionalFormatting>
  <conditionalFormatting sqref="CF49:CF51">
    <cfRule type="expression" dxfId="1573" priority="10037" stopIfTrue="1">
      <formula>$A49&gt;5</formula>
    </cfRule>
  </conditionalFormatting>
  <conditionalFormatting sqref="CF49:CF51">
    <cfRule type="expression" dxfId="1572" priority="10036" stopIfTrue="1">
      <formula>$A49&gt;5</formula>
    </cfRule>
  </conditionalFormatting>
  <conditionalFormatting sqref="CN48">
    <cfRule type="expression" dxfId="1571" priority="10035" stopIfTrue="1">
      <formula>$A48&gt;5</formula>
    </cfRule>
  </conditionalFormatting>
  <conditionalFormatting sqref="CN48">
    <cfRule type="expression" dxfId="1570" priority="10034" stopIfTrue="1">
      <formula>$A48&gt;5</formula>
    </cfRule>
  </conditionalFormatting>
  <conditionalFormatting sqref="CM48">
    <cfRule type="expression" dxfId="1569" priority="10033" stopIfTrue="1">
      <formula>$A48&gt;5</formula>
    </cfRule>
  </conditionalFormatting>
  <conditionalFormatting sqref="CM48">
    <cfRule type="expression" dxfId="1568" priority="10032" stopIfTrue="1">
      <formula>$A48&gt;5</formula>
    </cfRule>
  </conditionalFormatting>
  <conditionalFormatting sqref="CR48:CR49">
    <cfRule type="expression" dxfId="1567" priority="10031" stopIfTrue="1">
      <formula>$A48&gt;5</formula>
    </cfRule>
  </conditionalFormatting>
  <conditionalFormatting sqref="CR48:CR49">
    <cfRule type="expression" dxfId="1566" priority="10030" stopIfTrue="1">
      <formula>$A48&gt;5</formula>
    </cfRule>
  </conditionalFormatting>
  <conditionalFormatting sqref="CQ48:CQ49">
    <cfRule type="expression" dxfId="1565" priority="10029" stopIfTrue="1">
      <formula>$A48&gt;5</formula>
    </cfRule>
  </conditionalFormatting>
  <conditionalFormatting sqref="CQ48:CQ49">
    <cfRule type="expression" dxfId="1564" priority="10028" stopIfTrue="1">
      <formula>$A48&gt;5</formula>
    </cfRule>
  </conditionalFormatting>
  <conditionalFormatting sqref="CZ48">
    <cfRule type="expression" dxfId="1563" priority="10027" stopIfTrue="1">
      <formula>$A48&gt;5</formula>
    </cfRule>
  </conditionalFormatting>
  <conditionalFormatting sqref="CZ48">
    <cfRule type="expression" dxfId="1562" priority="10026" stopIfTrue="1">
      <formula>$A48&gt;5</formula>
    </cfRule>
  </conditionalFormatting>
  <conditionalFormatting sqref="CY48">
    <cfRule type="expression" dxfId="1561" priority="10025" stopIfTrue="1">
      <formula>$A48&gt;5</formula>
    </cfRule>
  </conditionalFormatting>
  <conditionalFormatting sqref="CY48">
    <cfRule type="expression" dxfId="1560" priority="10024" stopIfTrue="1">
      <formula>$A48&gt;5</formula>
    </cfRule>
  </conditionalFormatting>
  <conditionalFormatting sqref="L48:L49">
    <cfRule type="expression" dxfId="1559" priority="10023" stopIfTrue="1">
      <formula>$A48&gt;5</formula>
    </cfRule>
  </conditionalFormatting>
  <conditionalFormatting sqref="L48:L49">
    <cfRule type="expression" dxfId="1558" priority="10022" stopIfTrue="1">
      <formula>$A48&gt;5</formula>
    </cfRule>
  </conditionalFormatting>
  <conditionalFormatting sqref="L50:L51">
    <cfRule type="expression" dxfId="1557" priority="10021" stopIfTrue="1">
      <formula>$A50&gt;5</formula>
    </cfRule>
  </conditionalFormatting>
  <conditionalFormatting sqref="L50:L51">
    <cfRule type="expression" dxfId="1556" priority="10020" stopIfTrue="1">
      <formula>$A50&gt;5</formula>
    </cfRule>
  </conditionalFormatting>
  <conditionalFormatting sqref="BD49:BD51">
    <cfRule type="expression" dxfId="1555" priority="10019" stopIfTrue="1">
      <formula>$A49&gt;5</formula>
    </cfRule>
  </conditionalFormatting>
  <conditionalFormatting sqref="BC49">
    <cfRule type="expression" dxfId="1554" priority="10018" stopIfTrue="1">
      <formula>$A49&gt;5</formula>
    </cfRule>
  </conditionalFormatting>
  <conditionalFormatting sqref="CE42:CE44">
    <cfRule type="expression" dxfId="1553" priority="10017" stopIfTrue="1">
      <formula>$A42&gt;5</formula>
    </cfRule>
  </conditionalFormatting>
  <conditionalFormatting sqref="CE48">
    <cfRule type="expression" dxfId="1552" priority="10016" stopIfTrue="1">
      <formula>$A48&gt;5</formula>
    </cfRule>
  </conditionalFormatting>
  <conditionalFormatting sqref="DG49">
    <cfRule type="expression" dxfId="1551" priority="10015" stopIfTrue="1">
      <formula>$A49&gt;5</formula>
    </cfRule>
  </conditionalFormatting>
  <conditionalFormatting sqref="CM49">
    <cfRule type="expression" dxfId="1550" priority="10014" stopIfTrue="1">
      <formula>$A49&gt;5</formula>
    </cfRule>
  </conditionalFormatting>
  <conditionalFormatting sqref="CN49:CN51">
    <cfRule type="expression" dxfId="1549" priority="10013" stopIfTrue="1">
      <formula>$A49&gt;5</formula>
    </cfRule>
  </conditionalFormatting>
  <conditionalFormatting sqref="CN49:CN51">
    <cfRule type="expression" dxfId="1548" priority="10012" stopIfTrue="1">
      <formula>$A49&gt;5</formula>
    </cfRule>
  </conditionalFormatting>
  <conditionalFormatting sqref="BP49:BP51">
    <cfRule type="expression" dxfId="1547" priority="10011" stopIfTrue="1">
      <formula>$A49&gt;5</formula>
    </cfRule>
  </conditionalFormatting>
  <conditionalFormatting sqref="BP49:BP51">
    <cfRule type="expression" dxfId="1546" priority="10010" stopIfTrue="1">
      <formula>$A49&gt;5</formula>
    </cfRule>
  </conditionalFormatting>
  <conditionalFormatting sqref="AM49">
    <cfRule type="expression" dxfId="1545" priority="10009" stopIfTrue="1">
      <formula>$A49&gt;5</formula>
    </cfRule>
  </conditionalFormatting>
  <conditionalFormatting sqref="CZ49:CZ51">
    <cfRule type="expression" dxfId="1544" priority="10008" stopIfTrue="1">
      <formula>$A49&gt;5</formula>
    </cfRule>
  </conditionalFormatting>
  <conditionalFormatting sqref="CZ49:CZ51">
    <cfRule type="expression" dxfId="1543" priority="10007" stopIfTrue="1">
      <formula>$A49&gt;5</formula>
    </cfRule>
  </conditionalFormatting>
  <conditionalFormatting sqref="CA49">
    <cfRule type="expression" dxfId="1542" priority="10006" stopIfTrue="1">
      <formula>$A49&gt;5</formula>
    </cfRule>
  </conditionalFormatting>
  <conditionalFormatting sqref="DG50:DG51">
    <cfRule type="expression" dxfId="1541" priority="10005" stopIfTrue="1">
      <formula>$A50&gt;5</formula>
    </cfRule>
  </conditionalFormatting>
  <conditionalFormatting sqref="BC50:BC51">
    <cfRule type="expression" dxfId="1540" priority="10004" stopIfTrue="1">
      <formula>$A50&gt;5</formula>
    </cfRule>
  </conditionalFormatting>
  <conditionalFormatting sqref="AA51">
    <cfRule type="expression" dxfId="1539" priority="10003" stopIfTrue="1">
      <formula>$A51&gt;5</formula>
    </cfRule>
  </conditionalFormatting>
  <conditionalFormatting sqref="CM50:CM51">
    <cfRule type="expression" dxfId="1538" priority="10002" stopIfTrue="1">
      <formula>$A50&gt;5</formula>
    </cfRule>
  </conditionalFormatting>
  <conditionalFormatting sqref="CR50:CR51">
    <cfRule type="expression" dxfId="1537" priority="10001" stopIfTrue="1">
      <formula>$A50&gt;5</formula>
    </cfRule>
  </conditionalFormatting>
  <conditionalFormatting sqref="CR50:CR51">
    <cfRule type="expression" dxfId="1536" priority="10000" stopIfTrue="1">
      <formula>$A50&gt;5</formula>
    </cfRule>
  </conditionalFormatting>
  <conditionalFormatting sqref="CJ51">
    <cfRule type="expression" dxfId="1535" priority="9999" stopIfTrue="1">
      <formula>$A51&gt;5</formula>
    </cfRule>
  </conditionalFormatting>
  <conditionalFormatting sqref="CJ51">
    <cfRule type="expression" dxfId="1534" priority="9998" stopIfTrue="1">
      <formula>$A51&gt;5</formula>
    </cfRule>
  </conditionalFormatting>
  <conditionalFormatting sqref="CI51">
    <cfRule type="expression" dxfId="1533" priority="9997" stopIfTrue="1">
      <formula>$A51&gt;5</formula>
    </cfRule>
  </conditionalFormatting>
  <conditionalFormatting sqref="CY50:CY51">
    <cfRule type="expression" dxfId="1532" priority="9996" stopIfTrue="1">
      <formula>$A50&gt;5</formula>
    </cfRule>
  </conditionalFormatting>
  <conditionalFormatting sqref="AB50">
    <cfRule type="expression" dxfId="1531" priority="9995" stopIfTrue="1">
      <formula>$A50&gt;5</formula>
    </cfRule>
  </conditionalFormatting>
  <conditionalFormatting sqref="AB50">
    <cfRule type="expression" dxfId="1530" priority="9994" stopIfTrue="1">
      <formula>$A50&gt;5</formula>
    </cfRule>
  </conditionalFormatting>
  <conditionalFormatting sqref="AA50">
    <cfRule type="expression" dxfId="1529" priority="9993" stopIfTrue="1">
      <formula>$A50&gt;5</formula>
    </cfRule>
  </conditionalFormatting>
  <conditionalFormatting sqref="AM50">
    <cfRule type="expression" dxfId="1528" priority="9992" stopIfTrue="1">
      <formula>$A50&gt;5</formula>
    </cfRule>
  </conditionalFormatting>
  <conditionalFormatting sqref="AN50">
    <cfRule type="expression" dxfId="1527" priority="9991" stopIfTrue="1">
      <formula>$A50&gt;5</formula>
    </cfRule>
  </conditionalFormatting>
  <conditionalFormatting sqref="AN50">
    <cfRule type="expression" dxfId="1526" priority="9990" stopIfTrue="1">
      <formula>$A50&gt;5</formula>
    </cfRule>
  </conditionalFormatting>
  <conditionalFormatting sqref="CB50:CB51">
    <cfRule type="expression" dxfId="1525" priority="9989" stopIfTrue="1">
      <formula>$A50&gt;5</formula>
    </cfRule>
  </conditionalFormatting>
  <conditionalFormatting sqref="CB50:CB51">
    <cfRule type="expression" dxfId="1524" priority="9988" stopIfTrue="1">
      <formula>$A50&gt;5</formula>
    </cfRule>
  </conditionalFormatting>
  <conditionalFormatting sqref="CA50:CA51">
    <cfRule type="expression" dxfId="1523" priority="9987" stopIfTrue="1">
      <formula>$A50&gt;5</formula>
    </cfRule>
  </conditionalFormatting>
  <conditionalFormatting sqref="CQ50:CQ51">
    <cfRule type="expression" dxfId="1522" priority="9986" stopIfTrue="1">
      <formula>$A50&gt;5</formula>
    </cfRule>
  </conditionalFormatting>
  <conditionalFormatting sqref="CE51">
    <cfRule type="expression" dxfId="1521" priority="9984" stopIfTrue="1">
      <formula>$A51&gt;5</formula>
    </cfRule>
  </conditionalFormatting>
  <conditionalFormatting sqref="G55:G58">
    <cfRule type="expression" dxfId="1520" priority="9975" stopIfTrue="1">
      <formula>$A55&gt;5</formula>
    </cfRule>
  </conditionalFormatting>
  <conditionalFormatting sqref="K55:K57">
    <cfRule type="expression" dxfId="1519" priority="9974" stopIfTrue="1">
      <formula>$A55&gt;5</formula>
    </cfRule>
  </conditionalFormatting>
  <conditionalFormatting sqref="L55:L56">
    <cfRule type="expression" dxfId="1518" priority="9973" stopIfTrue="1">
      <formula>$A55&gt;5</formula>
    </cfRule>
  </conditionalFormatting>
  <conditionalFormatting sqref="L55:L56">
    <cfRule type="expression" dxfId="1517" priority="9972" stopIfTrue="1">
      <formula>$A55&gt;5</formula>
    </cfRule>
  </conditionalFormatting>
  <conditionalFormatting sqref="L57">
    <cfRule type="expression" dxfId="1516" priority="9971" stopIfTrue="1">
      <formula>$A57&gt;5</formula>
    </cfRule>
  </conditionalFormatting>
  <conditionalFormatting sqref="L57">
    <cfRule type="expression" dxfId="1515" priority="9970" stopIfTrue="1">
      <formula>$A57&gt;5</formula>
    </cfRule>
  </conditionalFormatting>
  <conditionalFormatting sqref="K58">
    <cfRule type="expression" dxfId="1514" priority="9969" stopIfTrue="1">
      <formula>$A58&gt;5</formula>
    </cfRule>
  </conditionalFormatting>
  <conditionalFormatting sqref="L58">
    <cfRule type="expression" dxfId="1513" priority="9968" stopIfTrue="1">
      <formula>$A58&gt;5</formula>
    </cfRule>
  </conditionalFormatting>
  <conditionalFormatting sqref="L58">
    <cfRule type="expression" dxfId="1512" priority="9967" stopIfTrue="1">
      <formula>$A58&gt;5</formula>
    </cfRule>
  </conditionalFormatting>
  <conditionalFormatting sqref="X55:X58">
    <cfRule type="expression" dxfId="1511" priority="9960" stopIfTrue="1">
      <formula>$A55&gt;5</formula>
    </cfRule>
  </conditionalFormatting>
  <conditionalFormatting sqref="S55:T58">
    <cfRule type="expression" dxfId="1510" priority="9959" stopIfTrue="1">
      <formula>$A55&gt;5</formula>
    </cfRule>
  </conditionalFormatting>
  <conditionalFormatting sqref="W56:W58">
    <cfRule type="expression" dxfId="1509" priority="9964" stopIfTrue="1">
      <formula>$A56&gt;5</formula>
    </cfRule>
  </conditionalFormatting>
  <conditionalFormatting sqref="W55">
    <cfRule type="expression" dxfId="1508" priority="9963" stopIfTrue="1">
      <formula>$A55&gt;5</formula>
    </cfRule>
  </conditionalFormatting>
  <conditionalFormatting sqref="W55">
    <cfRule type="expression" dxfId="1507" priority="9962" stopIfTrue="1">
      <formula>$A55&gt;5</formula>
    </cfRule>
  </conditionalFormatting>
  <conditionalFormatting sqref="X55:X58">
    <cfRule type="expression" dxfId="1506" priority="9961" stopIfTrue="1">
      <formula>$A55&gt;5</formula>
    </cfRule>
  </conditionalFormatting>
  <conditionalFormatting sqref="BK55:BL58">
    <cfRule type="expression" dxfId="1505" priority="9958" stopIfTrue="1">
      <formula>$A55&gt;5</formula>
    </cfRule>
  </conditionalFormatting>
  <conditionalFormatting sqref="CY58">
    <cfRule type="expression" dxfId="1504" priority="9957" stopIfTrue="1">
      <formula>$A58&gt;5</formula>
    </cfRule>
  </conditionalFormatting>
  <conditionalFormatting sqref="CZ58">
    <cfRule type="expression" dxfId="1503" priority="9956" stopIfTrue="1">
      <formula>$A58&gt;5</formula>
    </cfRule>
  </conditionalFormatting>
  <conditionalFormatting sqref="CZ58">
    <cfRule type="expression" dxfId="1502" priority="9955" stopIfTrue="1">
      <formula>$A58&gt;5</formula>
    </cfRule>
  </conditionalFormatting>
  <conditionalFormatting sqref="DD55:DD58">
    <cfRule type="expression" dxfId="1501" priority="9954" stopIfTrue="1">
      <formula>$A55&gt;5</formula>
    </cfRule>
  </conditionalFormatting>
  <conditionalFormatting sqref="DD55:DD58">
    <cfRule type="expression" dxfId="1500" priority="9953" stopIfTrue="1">
      <formula>$A55&gt;5</formula>
    </cfRule>
  </conditionalFormatting>
  <conditionalFormatting sqref="DC55:DC58">
    <cfRule type="expression" dxfId="1499" priority="9952" stopIfTrue="1">
      <formula>$A55&gt;5</formula>
    </cfRule>
  </conditionalFormatting>
  <conditionalFormatting sqref="DC55:DC58">
    <cfRule type="expression" dxfId="1498" priority="9951" stopIfTrue="1">
      <formula>$A55&gt;5</formula>
    </cfRule>
  </conditionalFormatting>
  <conditionalFormatting sqref="CU56:CU57">
    <cfRule type="expression" dxfId="1497" priority="9950" stopIfTrue="1">
      <formula>$A56&gt;5</formula>
    </cfRule>
  </conditionalFormatting>
  <conditionalFormatting sqref="CT55:CU55 CT56:CT57">
    <cfRule type="expression" dxfId="1496" priority="9949" stopIfTrue="1">
      <formula>$A55&gt;5</formula>
    </cfRule>
  </conditionalFormatting>
  <conditionalFormatting sqref="CV55:CV57">
    <cfRule type="expression" dxfId="1495" priority="9948" stopIfTrue="1">
      <formula>$A55&gt;5</formula>
    </cfRule>
  </conditionalFormatting>
  <conditionalFormatting sqref="CV55:CV57">
    <cfRule type="expression" dxfId="1494" priority="9947" stopIfTrue="1">
      <formula>$A55&gt;5</formula>
    </cfRule>
  </conditionalFormatting>
  <conditionalFormatting sqref="DG56:DG57">
    <cfRule type="expression" dxfId="1493" priority="9946" stopIfTrue="1">
      <formula>$A56&gt;5</formula>
    </cfRule>
  </conditionalFormatting>
  <conditionalFormatting sqref="DH56:DH57">
    <cfRule type="expression" dxfId="1492" priority="9945" stopIfTrue="1">
      <formula>$A56&gt;5</formula>
    </cfRule>
  </conditionalFormatting>
  <conditionalFormatting sqref="DH56:DH57">
    <cfRule type="expression" dxfId="1491" priority="9944" stopIfTrue="1">
      <formula>$A56&gt;5</formula>
    </cfRule>
  </conditionalFormatting>
  <conditionalFormatting sqref="BT55:BT56">
    <cfRule type="expression" dxfId="1490" priority="9943" stopIfTrue="1">
      <formula>$A55&gt;5</formula>
    </cfRule>
  </conditionalFormatting>
  <conditionalFormatting sqref="BS55:BS56">
    <cfRule type="expression" dxfId="1489" priority="9942" stopIfTrue="1">
      <formula>$A55&gt;5</formula>
    </cfRule>
  </conditionalFormatting>
  <conditionalFormatting sqref="BT58">
    <cfRule type="expression" dxfId="1488" priority="9941" stopIfTrue="1">
      <formula>$A58&gt;5</formula>
    </cfRule>
  </conditionalFormatting>
  <conditionalFormatting sqref="BS58">
    <cfRule type="expression" dxfId="1487" priority="9940" stopIfTrue="1">
      <formula>$A58&gt;5</formula>
    </cfRule>
  </conditionalFormatting>
  <conditionalFormatting sqref="AE58:AF58">
    <cfRule type="expression" dxfId="1486" priority="9933" stopIfTrue="1">
      <formula>$A58&gt;5</formula>
    </cfRule>
  </conditionalFormatting>
  <conditionalFormatting sqref="AJ55:AJ57">
    <cfRule type="expression" dxfId="1485" priority="9932" stopIfTrue="1">
      <formula>$A55&gt;5</formula>
    </cfRule>
  </conditionalFormatting>
  <conditionalFormatting sqref="AE55:AF55">
    <cfRule type="expression" dxfId="1484" priority="9936" stopIfTrue="1">
      <formula>$A55&gt;5</formula>
    </cfRule>
  </conditionalFormatting>
  <conditionalFormatting sqref="AE56:AF56">
    <cfRule type="expression" dxfId="1483" priority="9935" stopIfTrue="1">
      <formula>$A56&gt;5</formula>
    </cfRule>
  </conditionalFormatting>
  <conditionalFormatting sqref="AE57:AF57">
    <cfRule type="expression" dxfId="1482" priority="9934" stopIfTrue="1">
      <formula>$A57&gt;5</formula>
    </cfRule>
  </conditionalFormatting>
  <conditionalFormatting sqref="AJ55:AJ57">
    <cfRule type="expression" dxfId="1481" priority="9931" stopIfTrue="1">
      <formula>$A55&gt;5</formula>
    </cfRule>
  </conditionalFormatting>
  <conditionalFormatting sqref="AI55:AI57">
    <cfRule type="expression" dxfId="1480" priority="9930" stopIfTrue="1">
      <formula>$A55&gt;5</formula>
    </cfRule>
  </conditionalFormatting>
  <conditionalFormatting sqref="BC55:BC56">
    <cfRule type="expression" dxfId="1479" priority="9929" stopIfTrue="1">
      <formula>$A55&gt;5</formula>
    </cfRule>
  </conditionalFormatting>
  <conditionalFormatting sqref="BD55:BD56">
    <cfRule type="expression" dxfId="1478" priority="9928" stopIfTrue="1">
      <formula>$A55&gt;5</formula>
    </cfRule>
  </conditionalFormatting>
  <conditionalFormatting sqref="BD55:BD56">
    <cfRule type="expression" dxfId="1477" priority="9927" stopIfTrue="1">
      <formula>$A55&gt;5</formula>
    </cfRule>
  </conditionalFormatting>
  <conditionalFormatting sqref="H55:H56">
    <cfRule type="expression" dxfId="1476" priority="9926" stopIfTrue="1">
      <formula>$A55&gt;5</formula>
    </cfRule>
  </conditionalFormatting>
  <conditionalFormatting sqref="H55:H56">
    <cfRule type="expression" dxfId="1475" priority="9925" stopIfTrue="1">
      <formula>$A55&gt;5</formula>
    </cfRule>
  </conditionalFormatting>
  <conditionalFormatting sqref="H57">
    <cfRule type="expression" dxfId="1474" priority="9924" stopIfTrue="1">
      <formula>$A57&gt;5</formula>
    </cfRule>
  </conditionalFormatting>
  <conditionalFormatting sqref="H57">
    <cfRule type="expression" dxfId="1473" priority="9923" stopIfTrue="1">
      <formula>$A57&gt;5</formula>
    </cfRule>
  </conditionalFormatting>
  <conditionalFormatting sqref="H58">
    <cfRule type="expression" dxfId="1472" priority="9922" stopIfTrue="1">
      <formula>$A58&gt;5</formula>
    </cfRule>
  </conditionalFormatting>
  <conditionalFormatting sqref="H58">
    <cfRule type="expression" dxfId="1471" priority="9921" stopIfTrue="1">
      <formula>$A58&gt;5</formula>
    </cfRule>
  </conditionalFormatting>
  <conditionalFormatting sqref="CQ55">
    <cfRule type="expression" dxfId="1470" priority="9914" stopIfTrue="1">
      <formula>$A55&gt;5</formula>
    </cfRule>
  </conditionalFormatting>
  <conditionalFormatting sqref="BO55:BO56">
    <cfRule type="expression" dxfId="1469" priority="9913" stopIfTrue="1">
      <formula>$A55&gt;5</formula>
    </cfRule>
  </conditionalFormatting>
  <conditionalFormatting sqref="AB55:AB56">
    <cfRule type="expression" dxfId="1468" priority="9918" stopIfTrue="1">
      <formula>$A55&gt;5</formula>
    </cfRule>
  </conditionalFormatting>
  <conditionalFormatting sqref="AB55:AB56">
    <cfRule type="expression" dxfId="1467" priority="9917" stopIfTrue="1">
      <formula>$A55&gt;5</formula>
    </cfRule>
  </conditionalFormatting>
  <conditionalFormatting sqref="DH58:DH59">
    <cfRule type="expression" dxfId="1466" priority="9916" stopIfTrue="1">
      <formula>$A58&gt;5</formula>
    </cfRule>
  </conditionalFormatting>
  <conditionalFormatting sqref="DH58:DH59">
    <cfRule type="expression" dxfId="1465" priority="9915" stopIfTrue="1">
      <formula>$A58&gt;5</formula>
    </cfRule>
  </conditionalFormatting>
  <conditionalFormatting sqref="BP55">
    <cfRule type="expression" dxfId="1464" priority="9912" stopIfTrue="1">
      <formula>$A55&gt;5</formula>
    </cfRule>
  </conditionalFormatting>
  <conditionalFormatting sqref="BP55">
    <cfRule type="expression" dxfId="1463" priority="9911" stopIfTrue="1">
      <formula>$A55&gt;5</formula>
    </cfRule>
  </conditionalFormatting>
  <conditionalFormatting sqref="AV55">
    <cfRule type="expression" dxfId="1462" priority="9910" stopIfTrue="1">
      <formula>$A55&gt;5</formula>
    </cfRule>
  </conditionalFormatting>
  <conditionalFormatting sqref="AV55">
    <cfRule type="expression" dxfId="1461" priority="9909" stopIfTrue="1">
      <formula>$A55&gt;5</formula>
    </cfRule>
  </conditionalFormatting>
  <conditionalFormatting sqref="CM55">
    <cfRule type="expression" dxfId="1460" priority="9908" stopIfTrue="1">
      <formula>$A55&gt;5</formula>
    </cfRule>
  </conditionalFormatting>
  <conditionalFormatting sqref="BX55">
    <cfRule type="expression" dxfId="1459" priority="9907" stopIfTrue="1">
      <formula>$A55&gt;5</formula>
    </cfRule>
  </conditionalFormatting>
  <conditionalFormatting sqref="BX55">
    <cfRule type="expression" dxfId="1458" priority="9906" stopIfTrue="1">
      <formula>$A55&gt;5</formula>
    </cfRule>
  </conditionalFormatting>
  <conditionalFormatting sqref="AR55:AR58">
    <cfRule type="expression" dxfId="1457" priority="9905" stopIfTrue="1">
      <formula>$A55&gt;5</formula>
    </cfRule>
  </conditionalFormatting>
  <conditionalFormatting sqref="AR55:AR58">
    <cfRule type="expression" dxfId="1456" priority="9904" stopIfTrue="1">
      <formula>$A55&gt;5</formula>
    </cfRule>
  </conditionalFormatting>
  <conditionalFormatting sqref="CB55">
    <cfRule type="expression" dxfId="1455" priority="9903" stopIfTrue="1">
      <formula>$A55&gt;5</formula>
    </cfRule>
  </conditionalFormatting>
  <conditionalFormatting sqref="CB55">
    <cfRule type="expression" dxfId="1454" priority="9902" stopIfTrue="1">
      <formula>$A55&gt;5</formula>
    </cfRule>
  </conditionalFormatting>
  <conditionalFormatting sqref="CI55">
    <cfRule type="expression" dxfId="1453" priority="9901" stopIfTrue="1">
      <formula>$A55&gt;5</formula>
    </cfRule>
  </conditionalFormatting>
  <conditionalFormatting sqref="CA55">
    <cfRule type="expression" dxfId="1452" priority="9900" stopIfTrue="1">
      <formula>$A55&gt;5</formula>
    </cfRule>
  </conditionalFormatting>
  <conditionalFormatting sqref="BW55">
    <cfRule type="expression" dxfId="1451" priority="9899" stopIfTrue="1">
      <formula>$A55&gt;5</formula>
    </cfRule>
  </conditionalFormatting>
  <conditionalFormatting sqref="AN55:AN58">
    <cfRule type="expression" dxfId="1450" priority="9898" stopIfTrue="1">
      <formula>$A55&gt;5</formula>
    </cfRule>
  </conditionalFormatting>
  <conditionalFormatting sqref="AN55:AN58">
    <cfRule type="expression" dxfId="1449" priority="9897" stopIfTrue="1">
      <formula>$A55&gt;5</formula>
    </cfRule>
  </conditionalFormatting>
  <conditionalFormatting sqref="AV56 AV58">
    <cfRule type="expression" dxfId="1448" priority="9896" stopIfTrue="1">
      <formula>$A56&gt;5</formula>
    </cfRule>
  </conditionalFormatting>
  <conditionalFormatting sqref="AV56 AV58">
    <cfRule type="expression" dxfId="1447" priority="9895" stopIfTrue="1">
      <formula>$A56&gt;5</formula>
    </cfRule>
  </conditionalFormatting>
  <conditionalFormatting sqref="BP56 BP58">
    <cfRule type="expression" dxfId="1446" priority="9894" stopIfTrue="1">
      <formula>$A56&gt;5</formula>
    </cfRule>
  </conditionalFormatting>
  <conditionalFormatting sqref="BP56 BP58">
    <cfRule type="expression" dxfId="1445" priority="9893" stopIfTrue="1">
      <formula>$A56&gt;5</formula>
    </cfRule>
  </conditionalFormatting>
  <conditionalFormatting sqref="BX56 BX58">
    <cfRule type="expression" dxfId="1444" priority="9892" stopIfTrue="1">
      <formula>$A56&gt;5</formula>
    </cfRule>
  </conditionalFormatting>
  <conditionalFormatting sqref="BX56 BX58">
    <cfRule type="expression" dxfId="1443" priority="9891" stopIfTrue="1">
      <formula>$A56&gt;5</formula>
    </cfRule>
  </conditionalFormatting>
  <conditionalFormatting sqref="BD58">
    <cfRule type="expression" dxfId="1442" priority="9890" stopIfTrue="1">
      <formula>$A58&gt;5</formula>
    </cfRule>
  </conditionalFormatting>
  <conditionalFormatting sqref="BD58">
    <cfRule type="expression" dxfId="1441" priority="9889" stopIfTrue="1">
      <formula>$A58&gt;5</formula>
    </cfRule>
  </conditionalFormatting>
  <conditionalFormatting sqref="CB56 CB58">
    <cfRule type="expression" dxfId="1440" priority="9888" stopIfTrue="1">
      <formula>$A56&gt;5</formula>
    </cfRule>
  </conditionalFormatting>
  <conditionalFormatting sqref="CB56 CB58">
    <cfRule type="expression" dxfId="1439" priority="9887" stopIfTrue="1">
      <formula>$A56&gt;5</formula>
    </cfRule>
  </conditionalFormatting>
  <conditionalFormatting sqref="CJ55:CJ56 CJ58">
    <cfRule type="expression" dxfId="1438" priority="9886" stopIfTrue="1">
      <formula>$A55&gt;5</formula>
    </cfRule>
  </conditionalFormatting>
  <conditionalFormatting sqref="CJ55:CJ56 CJ58">
    <cfRule type="expression" dxfId="1437" priority="9885" stopIfTrue="1">
      <formula>$A55&gt;5</formula>
    </cfRule>
  </conditionalFormatting>
  <conditionalFormatting sqref="CN55 CN58">
    <cfRule type="expression" dxfId="1436" priority="9884" stopIfTrue="1">
      <formula>$A55&gt;5</formula>
    </cfRule>
  </conditionalFormatting>
  <conditionalFormatting sqref="CN55 CN58">
    <cfRule type="expression" dxfId="1435" priority="9883" stopIfTrue="1">
      <formula>$A55&gt;5</formula>
    </cfRule>
  </conditionalFormatting>
  <conditionalFormatting sqref="CR55 CR58">
    <cfRule type="expression" dxfId="1434" priority="9882" stopIfTrue="1">
      <formula>$A55&gt;5</formula>
    </cfRule>
  </conditionalFormatting>
  <conditionalFormatting sqref="CR55 CR58">
    <cfRule type="expression" dxfId="1433" priority="9881" stopIfTrue="1">
      <formula>$A55&gt;5</formula>
    </cfRule>
  </conditionalFormatting>
  <conditionalFormatting sqref="CY55:CZ55">
    <cfRule type="expression" dxfId="1432" priority="9880" stopIfTrue="1">
      <formula>$A55&gt;5</formula>
    </cfRule>
  </conditionalFormatting>
  <conditionalFormatting sqref="CY56:CY57">
    <cfRule type="expression" dxfId="1431" priority="9879" stopIfTrue="1">
      <formula>$A56&gt;5</formula>
    </cfRule>
  </conditionalFormatting>
  <conditionalFormatting sqref="CZ56:CZ57">
    <cfRule type="expression" dxfId="1430" priority="9878" stopIfTrue="1">
      <formula>$A56&gt;5</formula>
    </cfRule>
  </conditionalFormatting>
  <conditionalFormatting sqref="CZ56:CZ57">
    <cfRule type="expression" dxfId="1429" priority="9877" stopIfTrue="1">
      <formula>$A56&gt;5</formula>
    </cfRule>
  </conditionalFormatting>
  <conditionalFormatting sqref="CA56">
    <cfRule type="expression" dxfId="1428" priority="9876" stopIfTrue="1">
      <formula>$A56&gt;5</formula>
    </cfRule>
  </conditionalFormatting>
  <conditionalFormatting sqref="BG55:BH55">
    <cfRule type="expression" dxfId="1427" priority="9875" stopIfTrue="1">
      <formula>$A55&gt;5</formula>
    </cfRule>
  </conditionalFormatting>
  <conditionalFormatting sqref="CQ56">
    <cfRule type="expression" dxfId="1426" priority="9874" stopIfTrue="1">
      <formula>$A56&gt;5</formula>
    </cfRule>
  </conditionalFormatting>
  <conditionalFormatting sqref="CR56">
    <cfRule type="expression" dxfId="1425" priority="9873" stopIfTrue="1">
      <formula>$A56&gt;5</formula>
    </cfRule>
  </conditionalFormatting>
  <conditionalFormatting sqref="CR56">
    <cfRule type="expression" dxfId="1424" priority="9872" stopIfTrue="1">
      <formula>$A56&gt;5</formula>
    </cfRule>
  </conditionalFormatting>
  <conditionalFormatting sqref="CJ57">
    <cfRule type="expression" dxfId="1423" priority="9871" stopIfTrue="1">
      <formula>$A57&gt;5</formula>
    </cfRule>
  </conditionalFormatting>
  <conditionalFormatting sqref="CJ57">
    <cfRule type="expression" dxfId="1422" priority="9870" stopIfTrue="1">
      <formula>$A57&gt;5</formula>
    </cfRule>
  </conditionalFormatting>
  <conditionalFormatting sqref="CN57">
    <cfRule type="expression" dxfId="1421" priority="9869" stopIfTrue="1">
      <formula>$A57&gt;5</formula>
    </cfRule>
  </conditionalFormatting>
  <conditionalFormatting sqref="CN57">
    <cfRule type="expression" dxfId="1420" priority="9868" stopIfTrue="1">
      <formula>$A57&gt;5</formula>
    </cfRule>
  </conditionalFormatting>
  <conditionalFormatting sqref="CQ57">
    <cfRule type="expression" dxfId="1419" priority="9867" stopIfTrue="1">
      <formula>$A57&gt;5</formula>
    </cfRule>
  </conditionalFormatting>
  <conditionalFormatting sqref="CR57">
    <cfRule type="expression" dxfId="1418" priority="9866" stopIfTrue="1">
      <formula>$A57&gt;5</formula>
    </cfRule>
  </conditionalFormatting>
  <conditionalFormatting sqref="CR57">
    <cfRule type="expression" dxfId="1417" priority="9865" stopIfTrue="1">
      <formula>$A57&gt;5</formula>
    </cfRule>
  </conditionalFormatting>
  <conditionalFormatting sqref="CB57">
    <cfRule type="expression" dxfId="1416" priority="9864" stopIfTrue="1">
      <formula>$A57&gt;5</formula>
    </cfRule>
  </conditionalFormatting>
  <conditionalFormatting sqref="CB57">
    <cfRule type="expression" dxfId="1415" priority="9863" stopIfTrue="1">
      <formula>$A57&gt;5</formula>
    </cfRule>
  </conditionalFormatting>
  <conditionalFormatting sqref="CA57">
    <cfRule type="expression" dxfId="1414" priority="9862" stopIfTrue="1">
      <formula>$A57&gt;5</formula>
    </cfRule>
  </conditionalFormatting>
  <conditionalFormatting sqref="BX57">
    <cfRule type="expression" dxfId="1413" priority="9861" stopIfTrue="1">
      <formula>$A57&gt;5</formula>
    </cfRule>
  </conditionalFormatting>
  <conditionalFormatting sqref="BX57">
    <cfRule type="expression" dxfId="1412" priority="9860" stopIfTrue="1">
      <formula>$A57&gt;5</formula>
    </cfRule>
  </conditionalFormatting>
  <conditionalFormatting sqref="BO57">
    <cfRule type="expression" dxfId="1411" priority="9859" stopIfTrue="1">
      <formula>$A57&gt;5</formula>
    </cfRule>
  </conditionalFormatting>
  <conditionalFormatting sqref="BP57">
    <cfRule type="expression" dxfId="1410" priority="9858" stopIfTrue="1">
      <formula>$A57&gt;5</formula>
    </cfRule>
  </conditionalFormatting>
  <conditionalFormatting sqref="BP57">
    <cfRule type="expression" dxfId="1409" priority="9857" stopIfTrue="1">
      <formula>$A57&gt;5</formula>
    </cfRule>
  </conditionalFormatting>
  <conditionalFormatting sqref="CM56">
    <cfRule type="expression" dxfId="1408" priority="9856" stopIfTrue="1">
      <formula>$A56&gt;5</formula>
    </cfRule>
  </conditionalFormatting>
  <conditionalFormatting sqref="CN56">
    <cfRule type="expression" dxfId="1407" priority="9855" stopIfTrue="1">
      <formula>$A56&gt;5</formula>
    </cfRule>
  </conditionalFormatting>
  <conditionalFormatting sqref="CN56">
    <cfRule type="expression" dxfId="1406" priority="9854" stopIfTrue="1">
      <formula>$A56&gt;5</formula>
    </cfRule>
  </conditionalFormatting>
  <conditionalFormatting sqref="BG56:BG58">
    <cfRule type="expression" dxfId="1405" priority="9853" stopIfTrue="1">
      <formula>$A56&gt;5</formula>
    </cfRule>
  </conditionalFormatting>
  <conditionalFormatting sqref="BH56:BH58">
    <cfRule type="expression" dxfId="1404" priority="9852" stopIfTrue="1">
      <formula>$A56&gt;5</formula>
    </cfRule>
  </conditionalFormatting>
  <conditionalFormatting sqref="BH56:BH58">
    <cfRule type="expression" dxfId="1403" priority="9851" stopIfTrue="1">
      <formula>$A56&gt;5</formula>
    </cfRule>
  </conditionalFormatting>
  <conditionalFormatting sqref="BC57">
    <cfRule type="expression" dxfId="1402" priority="9850" stopIfTrue="1">
      <formula>$A57&gt;5</formula>
    </cfRule>
  </conditionalFormatting>
  <conditionalFormatting sqref="BD57">
    <cfRule type="expression" dxfId="1401" priority="9849" stopIfTrue="1">
      <formula>$A57&gt;5</formula>
    </cfRule>
  </conditionalFormatting>
  <conditionalFormatting sqref="BD57">
    <cfRule type="expression" dxfId="1400" priority="9848" stopIfTrue="1">
      <formula>$A57&gt;5</formula>
    </cfRule>
  </conditionalFormatting>
  <conditionalFormatting sqref="AV57">
    <cfRule type="expression" dxfId="1399" priority="9847" stopIfTrue="1">
      <formula>$A57&gt;5</formula>
    </cfRule>
  </conditionalFormatting>
  <conditionalFormatting sqref="AV57">
    <cfRule type="expression" dxfId="1398" priority="9846" stopIfTrue="1">
      <formula>$A57&gt;5</formula>
    </cfRule>
  </conditionalFormatting>
  <conditionalFormatting sqref="AA57">
    <cfRule type="expression" dxfId="1397" priority="9845" stopIfTrue="1">
      <formula>$A57&gt;5</formula>
    </cfRule>
  </conditionalFormatting>
  <conditionalFormatting sqref="AB57">
    <cfRule type="expression" dxfId="1396" priority="9844" stopIfTrue="1">
      <formula>$A57&gt;5</formula>
    </cfRule>
  </conditionalFormatting>
  <conditionalFormatting sqref="AB57">
    <cfRule type="expression" dxfId="1395" priority="9843" stopIfTrue="1">
      <formula>$A57&gt;5</formula>
    </cfRule>
  </conditionalFormatting>
  <conditionalFormatting sqref="AB58">
    <cfRule type="expression" dxfId="1394" priority="9842" stopIfTrue="1">
      <formula>$A58&gt;5</formula>
    </cfRule>
  </conditionalFormatting>
  <conditionalFormatting sqref="AB58">
    <cfRule type="expression" dxfId="1393" priority="9841" stopIfTrue="1">
      <formula>$A58&gt;5</formula>
    </cfRule>
  </conditionalFormatting>
  <conditionalFormatting sqref="AQ56:AQ58">
    <cfRule type="expression" dxfId="1392" priority="9840" stopIfTrue="1">
      <formula>$A56&gt;5</formula>
    </cfRule>
  </conditionalFormatting>
  <conditionalFormatting sqref="BC58">
    <cfRule type="expression" dxfId="1391" priority="9839" stopIfTrue="1">
      <formula>$A58&gt;5</formula>
    </cfRule>
  </conditionalFormatting>
  <conditionalFormatting sqref="BW58">
    <cfRule type="expression" dxfId="1390" priority="9838" stopIfTrue="1">
      <formula>$A58&gt;5</formula>
    </cfRule>
  </conditionalFormatting>
  <conditionalFormatting sqref="AU55:AU57">
    <cfRule type="expression" dxfId="1389" priority="9837" stopIfTrue="1">
      <formula>$A55&gt;5</formula>
    </cfRule>
  </conditionalFormatting>
  <conditionalFormatting sqref="BW56:BW57">
    <cfRule type="expression" dxfId="1388" priority="9836" stopIfTrue="1">
      <formula>$A56&gt;5</formula>
    </cfRule>
  </conditionalFormatting>
  <conditionalFormatting sqref="CI56:CI57">
    <cfRule type="expression" dxfId="1387" priority="9835" stopIfTrue="1">
      <formula>$A56&gt;5</formula>
    </cfRule>
  </conditionalFormatting>
  <conditionalFormatting sqref="CM57">
    <cfRule type="expression" dxfId="1386" priority="9834" stopIfTrue="1">
      <formula>$A57&gt;5</formula>
    </cfRule>
  </conditionalFormatting>
  <conditionalFormatting sqref="CM58">
    <cfRule type="expression" dxfId="1385" priority="9833" stopIfTrue="1">
      <formula>$A58&gt;5</formula>
    </cfRule>
  </conditionalFormatting>
  <conditionalFormatting sqref="CA58">
    <cfRule type="expression" dxfId="1384" priority="9832" stopIfTrue="1">
      <formula>$A58&gt;5</formula>
    </cfRule>
  </conditionalFormatting>
  <conditionalFormatting sqref="CQ58">
    <cfRule type="expression" dxfId="1383" priority="9831" stopIfTrue="1">
      <formula>$A58&gt;5</formula>
    </cfRule>
  </conditionalFormatting>
  <conditionalFormatting sqref="AU58">
    <cfRule type="expression" dxfId="1382" priority="9830" stopIfTrue="1">
      <formula>$A58&gt;5</formula>
    </cfRule>
  </conditionalFormatting>
  <conditionalFormatting sqref="AI58:AJ58">
    <cfRule type="expression" dxfId="1381" priority="9829" stopIfTrue="1">
      <formula>$A58&gt;5</formula>
    </cfRule>
  </conditionalFormatting>
  <conditionalFormatting sqref="F59:DG59">
    <cfRule type="expression" dxfId="1380" priority="9827" stopIfTrue="1">
      <formula>$A59&gt;5</formula>
    </cfRule>
  </conditionalFormatting>
  <conditionalFormatting sqref="DG58">
    <cfRule type="expression" dxfId="1379" priority="9826" stopIfTrue="1">
      <formula>$A58&gt;5</formula>
    </cfRule>
  </conditionalFormatting>
  <conditionalFormatting sqref="CU58">
    <cfRule type="expression" dxfId="1378" priority="9825" stopIfTrue="1">
      <formula>$A58&gt;5</formula>
    </cfRule>
  </conditionalFormatting>
  <conditionalFormatting sqref="CV58">
    <cfRule type="expression" dxfId="1377" priority="9824" stopIfTrue="1">
      <formula>$A58&gt;5</formula>
    </cfRule>
  </conditionalFormatting>
  <conditionalFormatting sqref="CV58">
    <cfRule type="expression" dxfId="1376" priority="9823" stopIfTrue="1">
      <formula>$A58&gt;5</formula>
    </cfRule>
  </conditionalFormatting>
  <conditionalFormatting sqref="AA58">
    <cfRule type="expression" dxfId="1375" priority="9814" stopIfTrue="1">
      <formula>$A58&gt;5</formula>
    </cfRule>
  </conditionalFormatting>
  <conditionalFormatting sqref="H62:H63 L62:L65 T62:T65 X62:X65 AB62:AB65 AF62 AJ62:AJ65 AN62:AN63 AV62:AV65 BD62:BD65 BH63:BH65 BL62:BL65 BP62:BP65 BT62:BT65 BX62:BX65 CB62:CB65 CF62:CF65 CN62:CN65 CZ62:CZ65 DD62:DD65 H65 AF64 AN65 CR62:CR64 DH62:DH65 AR62:AR65 CJ62:CJ65">
    <cfRule type="expression" dxfId="1374" priority="9810" stopIfTrue="1">
      <formula>$A62&gt;5</formula>
    </cfRule>
  </conditionalFormatting>
  <conditionalFormatting sqref="DG62">
    <cfRule type="expression" dxfId="1373" priority="9809" stopIfTrue="1">
      <formula>$A62&gt;5</formula>
    </cfRule>
  </conditionalFormatting>
  <conditionalFormatting sqref="G63 G65 F66:DS66">
    <cfRule type="expression" dxfId="1372" priority="9807" stopIfTrue="1">
      <formula>$A63&gt;5</formula>
    </cfRule>
  </conditionalFormatting>
  <conditionalFormatting sqref="K62:K65">
    <cfRule type="expression" dxfId="1371" priority="9806" stopIfTrue="1">
      <formula>$A62&gt;5</formula>
    </cfRule>
  </conditionalFormatting>
  <conditionalFormatting sqref="N63:P65">
    <cfRule type="expression" dxfId="1370" priority="9805" stopIfTrue="1">
      <formula>$A63&gt;5</formula>
    </cfRule>
  </conditionalFormatting>
  <conditionalFormatting sqref="G62">
    <cfRule type="expression" dxfId="1369" priority="9808" stopIfTrue="1">
      <formula>$A62&gt;5</formula>
    </cfRule>
  </conditionalFormatting>
  <conditionalFormatting sqref="O62:P62">
    <cfRule type="expression" dxfId="1368" priority="9804" stopIfTrue="1">
      <formula>$A62&gt;5</formula>
    </cfRule>
  </conditionalFormatting>
  <conditionalFormatting sqref="G64:H64">
    <cfRule type="expression" dxfId="1367" priority="9803" stopIfTrue="1">
      <formula>$A64&gt;5</formula>
    </cfRule>
  </conditionalFormatting>
  <conditionalFormatting sqref="AE63:AF63">
    <cfRule type="expression" dxfId="1366" priority="9801" stopIfTrue="1">
      <formula>$A63&gt;5</formula>
    </cfRule>
  </conditionalFormatting>
  <conditionalFormatting sqref="AE65:AF65">
    <cfRule type="expression" dxfId="1365" priority="9800" stopIfTrue="1">
      <formula>$A65&gt;5</formula>
    </cfRule>
  </conditionalFormatting>
  <conditionalFormatting sqref="AM64:AN64">
    <cfRule type="expression" dxfId="1364" priority="9799" stopIfTrue="1">
      <formula>$A64&gt;5</formula>
    </cfRule>
  </conditionalFormatting>
  <conditionalFormatting sqref="BG62:BH62">
    <cfRule type="expression" dxfId="1363" priority="9798" stopIfTrue="1">
      <formula>$A62&gt;5</formula>
    </cfRule>
  </conditionalFormatting>
  <conditionalFormatting sqref="BK62:BK65">
    <cfRule type="expression" dxfId="1362" priority="9797" stopIfTrue="1">
      <formula>$A62&gt;5</formula>
    </cfRule>
  </conditionalFormatting>
  <conditionalFormatting sqref="W62:W65">
    <cfRule type="expression" dxfId="1361" priority="9796" stopIfTrue="1">
      <formula>$A62&gt;5</formula>
    </cfRule>
  </conditionalFormatting>
  <conditionalFormatting sqref="S62:S65">
    <cfRule type="expression" dxfId="1360" priority="9795" stopIfTrue="1">
      <formula>$A62&gt;5</formula>
    </cfRule>
  </conditionalFormatting>
  <conditionalFormatting sqref="BW62:BW65">
    <cfRule type="expression" dxfId="1359" priority="9794" stopIfTrue="1">
      <formula>$A62&gt;5</formula>
    </cfRule>
  </conditionalFormatting>
  <conditionalFormatting sqref="AE62">
    <cfRule type="expression" dxfId="1358" priority="9793" stopIfTrue="1">
      <formula>$A62&gt;5</formula>
    </cfRule>
  </conditionalFormatting>
  <conditionalFormatting sqref="AE64">
    <cfRule type="expression" dxfId="1357" priority="9792" stopIfTrue="1">
      <formula>$A64&gt;5</formula>
    </cfRule>
  </conditionalFormatting>
  <conditionalFormatting sqref="CA62:CA65">
    <cfRule type="expression" dxfId="1356" priority="9790" stopIfTrue="1">
      <formula>$A62&gt;5</formula>
    </cfRule>
  </conditionalFormatting>
  <conditionalFormatting sqref="CU62:CU65">
    <cfRule type="expression" dxfId="1355" priority="9789" stopIfTrue="1">
      <formula>$A62&gt;5</formula>
    </cfRule>
  </conditionalFormatting>
  <conditionalFormatting sqref="CT62:CT65">
    <cfRule type="expression" dxfId="1354" priority="9788" stopIfTrue="1">
      <formula>$A62&gt;5</formula>
    </cfRule>
  </conditionalFormatting>
  <conditionalFormatting sqref="CV62:CV65">
    <cfRule type="expression" dxfId="1353" priority="9787" stopIfTrue="1">
      <formula>$A62&gt;5</formula>
    </cfRule>
  </conditionalFormatting>
  <conditionalFormatting sqref="CV62:CV65">
    <cfRule type="expression" dxfId="1352" priority="9786" stopIfTrue="1">
      <formula>$A62&gt;5</formula>
    </cfRule>
  </conditionalFormatting>
  <conditionalFormatting sqref="CE63:CE65">
    <cfRule type="expression" dxfId="1351" priority="9785" stopIfTrue="1">
      <formula>$A63&gt;5</formula>
    </cfRule>
  </conditionalFormatting>
  <conditionalFormatting sqref="BC62">
    <cfRule type="expression" dxfId="1350" priority="9784" stopIfTrue="1">
      <formula>$A62&gt;5</formula>
    </cfRule>
  </conditionalFormatting>
  <conditionalFormatting sqref="CM62">
    <cfRule type="expression" dxfId="1349" priority="9783" stopIfTrue="1">
      <formula>$A62&gt;5</formula>
    </cfRule>
  </conditionalFormatting>
  <conditionalFormatting sqref="CQ62">
    <cfRule type="expression" dxfId="1348" priority="9782" stopIfTrue="1">
      <formula>$A62&gt;5</formula>
    </cfRule>
  </conditionalFormatting>
  <conditionalFormatting sqref="CY62:CY63">
    <cfRule type="expression" dxfId="1347" priority="9781" stopIfTrue="1">
      <formula>$A62&gt;5</formula>
    </cfRule>
  </conditionalFormatting>
  <conditionalFormatting sqref="DG64:DG65">
    <cfRule type="expression" dxfId="1346" priority="9780" stopIfTrue="1">
      <formula>$A64&gt;5</formula>
    </cfRule>
  </conditionalFormatting>
  <conditionalFormatting sqref="CM63">
    <cfRule type="expression" dxfId="1345" priority="9779" stopIfTrue="1">
      <formula>$A63&gt;5</formula>
    </cfRule>
  </conditionalFormatting>
  <conditionalFormatting sqref="BG63">
    <cfRule type="expression" dxfId="1344" priority="9778" stopIfTrue="1">
      <formula>$A63&gt;5</formula>
    </cfRule>
  </conditionalFormatting>
  <conditionalFormatting sqref="BO62">
    <cfRule type="expression" dxfId="1343" priority="9777" stopIfTrue="1">
      <formula>$A62&gt;5</formula>
    </cfRule>
  </conditionalFormatting>
  <conditionalFormatting sqref="CI62:CI64">
    <cfRule type="expression" dxfId="1342" priority="9776" stopIfTrue="1">
      <formula>$A62&gt;5</formula>
    </cfRule>
  </conditionalFormatting>
  <conditionalFormatting sqref="CM64">
    <cfRule type="expression" dxfId="1341" priority="9775" stopIfTrue="1">
      <formula>$A64&gt;5</formula>
    </cfRule>
  </conditionalFormatting>
  <conditionalFormatting sqref="AU63">
    <cfRule type="expression" dxfId="1340" priority="9774" stopIfTrue="1">
      <formula>$A63&gt;5</formula>
    </cfRule>
  </conditionalFormatting>
  <conditionalFormatting sqref="AU64:AU65">
    <cfRule type="expression" dxfId="1339" priority="9773" stopIfTrue="1">
      <formula>$A64&gt;5</formula>
    </cfRule>
  </conditionalFormatting>
  <conditionalFormatting sqref="DG63">
    <cfRule type="expression" dxfId="1338" priority="9772" stopIfTrue="1">
      <formula>$A63&gt;5</formula>
    </cfRule>
  </conditionalFormatting>
  <conditionalFormatting sqref="BC64">
    <cfRule type="expression" dxfId="1337" priority="9771" stopIfTrue="1">
      <formula>$A64&gt;5</formula>
    </cfRule>
  </conditionalFormatting>
  <conditionalFormatting sqref="BO64">
    <cfRule type="expression" dxfId="1336" priority="9770" stopIfTrue="1">
      <formula>$A64&gt;5</formula>
    </cfRule>
  </conditionalFormatting>
  <conditionalFormatting sqref="CY64">
    <cfRule type="expression" dxfId="1335" priority="9769" stopIfTrue="1">
      <formula>$A64&gt;5</formula>
    </cfRule>
  </conditionalFormatting>
  <conditionalFormatting sqref="CY65">
    <cfRule type="expression" dxfId="1334" priority="9768" stopIfTrue="1">
      <formula>$A65&gt;5</formula>
    </cfRule>
  </conditionalFormatting>
  <conditionalFormatting sqref="CM65">
    <cfRule type="expression" dxfId="1333" priority="9767" stopIfTrue="1">
      <formula>$A65&gt;5</formula>
    </cfRule>
  </conditionalFormatting>
  <conditionalFormatting sqref="BO65">
    <cfRule type="expression" dxfId="1332" priority="9766" stopIfTrue="1">
      <formula>$A65&gt;5</formula>
    </cfRule>
  </conditionalFormatting>
  <conditionalFormatting sqref="AQ64">
    <cfRule type="expression" dxfId="1331" priority="9765" stopIfTrue="1">
      <formula>$A64&gt;5</formula>
    </cfRule>
  </conditionalFormatting>
  <conditionalFormatting sqref="CQ65">
    <cfRule type="expression" dxfId="1330" priority="9763" stopIfTrue="1">
      <formula>$A65&gt;5</formula>
    </cfRule>
  </conditionalFormatting>
  <conditionalFormatting sqref="AQ65">
    <cfRule type="expression" dxfId="1329" priority="9762" stopIfTrue="1">
      <formula>$A65&gt;5</formula>
    </cfRule>
  </conditionalFormatting>
  <conditionalFormatting sqref="AM65">
    <cfRule type="expression" dxfId="1328" priority="9761" stopIfTrue="1">
      <formula>$A65&gt;5</formula>
    </cfRule>
  </conditionalFormatting>
  <conditionalFormatting sqref="CR65">
    <cfRule type="expression" dxfId="1327" priority="9760" stopIfTrue="1">
      <formula>$A65&gt;5</formula>
    </cfRule>
  </conditionalFormatting>
  <conditionalFormatting sqref="CR65">
    <cfRule type="expression" dxfId="1326" priority="9759" stopIfTrue="1">
      <formula>$A65&gt;5</formula>
    </cfRule>
  </conditionalFormatting>
  <conditionalFormatting sqref="BC69">
    <cfRule type="expression" dxfId="1325" priority="9755" stopIfTrue="1">
      <formula>$A69&gt;5</formula>
    </cfRule>
  </conditionalFormatting>
  <conditionalFormatting sqref="BW69:BW71">
    <cfRule type="expression" dxfId="1324" priority="9754" stopIfTrue="1">
      <formula>$A69&gt;5</formula>
    </cfRule>
  </conditionalFormatting>
  <conditionalFormatting sqref="AI69">
    <cfRule type="expression" dxfId="1323" priority="9753" stopIfTrue="1">
      <formula>$A69&gt;5</formula>
    </cfRule>
  </conditionalFormatting>
  <conditionalFormatting sqref="AI70">
    <cfRule type="expression" dxfId="1322" priority="9752" stopIfTrue="1">
      <formula>$A70&gt;5</formula>
    </cfRule>
  </conditionalFormatting>
  <conditionalFormatting sqref="AI71">
    <cfRule type="expression" dxfId="1321" priority="9751" stopIfTrue="1">
      <formula>$A71&gt;5</formula>
    </cfRule>
  </conditionalFormatting>
  <conditionalFormatting sqref="AI72">
    <cfRule type="expression" dxfId="1320" priority="9750" stopIfTrue="1">
      <formula>$A72&gt;5</formula>
    </cfRule>
  </conditionalFormatting>
  <conditionalFormatting sqref="AJ69:AJ72">
    <cfRule type="expression" dxfId="1319" priority="9748" stopIfTrue="1">
      <formula>$A69&gt;5</formula>
    </cfRule>
  </conditionalFormatting>
  <conditionalFormatting sqref="AF70 AF72">
    <cfRule type="expression" dxfId="1318" priority="9747" stopIfTrue="1">
      <formula>$A70&gt;5</formula>
    </cfRule>
  </conditionalFormatting>
  <conditionalFormatting sqref="AE69:AF69">
    <cfRule type="expression" dxfId="1317" priority="9746" stopIfTrue="1">
      <formula>$A69&gt;5</formula>
    </cfRule>
  </conditionalFormatting>
  <conditionalFormatting sqref="AE71:AF71">
    <cfRule type="expression" dxfId="1316" priority="9745" stopIfTrue="1">
      <formula>$A71&gt;5</formula>
    </cfRule>
  </conditionalFormatting>
  <conditionalFormatting sqref="AE70">
    <cfRule type="expression" dxfId="1315" priority="9744" stopIfTrue="1">
      <formula>$A70&gt;5</formula>
    </cfRule>
  </conditionalFormatting>
  <conditionalFormatting sqref="AE72">
    <cfRule type="expression" dxfId="1314" priority="9743" stopIfTrue="1">
      <formula>$A72&gt;5</formula>
    </cfRule>
  </conditionalFormatting>
  <conditionalFormatting sqref="X69:X72">
    <cfRule type="expression" dxfId="1313" priority="9742" stopIfTrue="1">
      <formula>$A69&gt;5</formula>
    </cfRule>
  </conditionalFormatting>
  <conditionalFormatting sqref="X69:X72">
    <cfRule type="expression" dxfId="1312" priority="9741" stopIfTrue="1">
      <formula>$A69&gt;5</formula>
    </cfRule>
  </conditionalFormatting>
  <conditionalFormatting sqref="W69:W72">
    <cfRule type="expression" dxfId="1311" priority="9740" stopIfTrue="1">
      <formula>$A69&gt;5</formula>
    </cfRule>
  </conditionalFormatting>
  <conditionalFormatting sqref="T69:T72">
    <cfRule type="expression" dxfId="1310" priority="9739" stopIfTrue="1">
      <formula>$A69&gt;5</formula>
    </cfRule>
  </conditionalFormatting>
  <conditionalFormatting sqref="T69:T72">
    <cfRule type="expression" dxfId="1309" priority="9738" stopIfTrue="1">
      <formula>$A69&gt;5</formula>
    </cfRule>
  </conditionalFormatting>
  <conditionalFormatting sqref="S69:S72">
    <cfRule type="expression" dxfId="1308" priority="9737" stopIfTrue="1">
      <formula>$A69&gt;5</formula>
    </cfRule>
  </conditionalFormatting>
  <conditionalFormatting sqref="L69:L72">
    <cfRule type="expression" dxfId="1307" priority="9736" stopIfTrue="1">
      <formula>$A69&gt;5</formula>
    </cfRule>
  </conditionalFormatting>
  <conditionalFormatting sqref="L69:L72">
    <cfRule type="expression" dxfId="1306" priority="9735" stopIfTrue="1">
      <formula>$A69&gt;5</formula>
    </cfRule>
  </conditionalFormatting>
  <conditionalFormatting sqref="K69:K72">
    <cfRule type="expression" dxfId="1305" priority="9734" stopIfTrue="1">
      <formula>$A69&gt;5</formula>
    </cfRule>
  </conditionalFormatting>
  <conditionalFormatting sqref="H69:H72">
    <cfRule type="expression" dxfId="1304" priority="9733" stopIfTrue="1">
      <formula>$A69&gt;5</formula>
    </cfRule>
  </conditionalFormatting>
  <conditionalFormatting sqref="H69:H72">
    <cfRule type="expression" dxfId="1303" priority="9732" stopIfTrue="1">
      <formula>$A69&gt;5</formula>
    </cfRule>
  </conditionalFormatting>
  <conditionalFormatting sqref="G69:G72">
    <cfRule type="expression" dxfId="1302" priority="9731" stopIfTrue="1">
      <formula>$A69&gt;5</formula>
    </cfRule>
  </conditionalFormatting>
  <conditionalFormatting sqref="AN69:AN70">
    <cfRule type="expression" dxfId="1301" priority="9730" stopIfTrue="1">
      <formula>$A69&gt;5</formula>
    </cfRule>
  </conditionalFormatting>
  <conditionalFormatting sqref="AN69:AN70">
    <cfRule type="expression" dxfId="1300" priority="9729" stopIfTrue="1">
      <formula>$A69&gt;5</formula>
    </cfRule>
  </conditionalFormatting>
  <conditionalFormatting sqref="AM69:AM70">
    <cfRule type="expression" dxfId="1299" priority="9728" stopIfTrue="1">
      <formula>$A69&gt;5</formula>
    </cfRule>
  </conditionalFormatting>
  <conditionalFormatting sqref="BL69:BL72">
    <cfRule type="expression" dxfId="1298" priority="9727" stopIfTrue="1">
      <formula>$A69&gt;5</formula>
    </cfRule>
  </conditionalFormatting>
  <conditionalFormatting sqref="BL69:BL72">
    <cfRule type="expression" dxfId="1297" priority="9726" stopIfTrue="1">
      <formula>$A69&gt;5</formula>
    </cfRule>
  </conditionalFormatting>
  <conditionalFormatting sqref="BK69:BK72">
    <cfRule type="expression" dxfId="1296" priority="9725" stopIfTrue="1">
      <formula>$A69&gt;5</formula>
    </cfRule>
  </conditionalFormatting>
  <conditionalFormatting sqref="BT69:BT72">
    <cfRule type="expression" dxfId="1295" priority="9724" stopIfTrue="1">
      <formula>$A69&gt;5</formula>
    </cfRule>
  </conditionalFormatting>
  <conditionalFormatting sqref="BT69:BT72">
    <cfRule type="expression" dxfId="1294" priority="9723" stopIfTrue="1">
      <formula>$A69&gt;5</formula>
    </cfRule>
  </conditionalFormatting>
  <conditionalFormatting sqref="BS69:BS72">
    <cfRule type="expression" dxfId="1293" priority="9722" stopIfTrue="1">
      <formula>$A69&gt;5</formula>
    </cfRule>
  </conditionalFormatting>
  <conditionalFormatting sqref="CB69:CB72">
    <cfRule type="expression" dxfId="1292" priority="9721" stopIfTrue="1">
      <formula>$A69&gt;5</formula>
    </cfRule>
  </conditionalFormatting>
  <conditionalFormatting sqref="CB69:CB72">
    <cfRule type="expression" dxfId="1291" priority="9720" stopIfTrue="1">
      <formula>$A69&gt;5</formula>
    </cfRule>
  </conditionalFormatting>
  <conditionalFormatting sqref="CA69:CA72">
    <cfRule type="expression" dxfId="1290" priority="9719" stopIfTrue="1">
      <formula>$A69&gt;5</formula>
    </cfRule>
  </conditionalFormatting>
  <conditionalFormatting sqref="DC69:DD72">
    <cfRule type="expression" dxfId="1289" priority="9718" stopIfTrue="1">
      <formula>$A69&gt;5</formula>
    </cfRule>
  </conditionalFormatting>
  <conditionalFormatting sqref="DD69:DD72">
    <cfRule type="expression" dxfId="1288" priority="9717" stopIfTrue="1">
      <formula>$A69&gt;5</formula>
    </cfRule>
  </conditionalFormatting>
  <conditionalFormatting sqref="CZ69:CZ72">
    <cfRule type="expression" dxfId="1287" priority="9716" stopIfTrue="1">
      <formula>$A69&gt;5</formula>
    </cfRule>
  </conditionalFormatting>
  <conditionalFormatting sqref="CZ69:CZ72">
    <cfRule type="expression" dxfId="1286" priority="9715" stopIfTrue="1">
      <formula>$A69&gt;5</formula>
    </cfRule>
  </conditionalFormatting>
  <conditionalFormatting sqref="CY69:CY72">
    <cfRule type="expression" dxfId="1285" priority="9714" stopIfTrue="1">
      <formula>$A69&gt;5</formula>
    </cfRule>
  </conditionalFormatting>
  <conditionalFormatting sqref="BP69:BP71">
    <cfRule type="expression" dxfId="1284" priority="9713" stopIfTrue="1">
      <formula>$A69&gt;5</formula>
    </cfRule>
  </conditionalFormatting>
  <conditionalFormatting sqref="BP69:BP71">
    <cfRule type="expression" dxfId="1283" priority="9712" stopIfTrue="1">
      <formula>$A69&gt;5</formula>
    </cfRule>
  </conditionalFormatting>
  <conditionalFormatting sqref="BO69:BO71">
    <cfRule type="expression" dxfId="1282" priority="9711" stopIfTrue="1">
      <formula>$A69&gt;5</formula>
    </cfRule>
  </conditionalFormatting>
  <conditionalFormatting sqref="AV69">
    <cfRule type="expression" dxfId="1281" priority="9710" stopIfTrue="1">
      <formula>$A69&gt;5</formula>
    </cfRule>
  </conditionalFormatting>
  <conditionalFormatting sqref="AV69">
    <cfRule type="expression" dxfId="1280" priority="9709" stopIfTrue="1">
      <formula>$A69&gt;5</formula>
    </cfRule>
  </conditionalFormatting>
  <conditionalFormatting sqref="AU69">
    <cfRule type="expression" dxfId="1279" priority="9708" stopIfTrue="1">
      <formula>$A69&gt;5</formula>
    </cfRule>
  </conditionalFormatting>
  <conditionalFormatting sqref="BH69:BH72">
    <cfRule type="expression" dxfId="1278" priority="9707" stopIfTrue="1">
      <formula>$A69&gt;5</formula>
    </cfRule>
  </conditionalFormatting>
  <conditionalFormatting sqref="BH69:BH72">
    <cfRule type="expression" dxfId="1277" priority="9706" stopIfTrue="1">
      <formula>$A69&gt;5</formula>
    </cfRule>
  </conditionalFormatting>
  <conditionalFormatting sqref="BG69:BG71">
    <cfRule type="expression" dxfId="1276" priority="9705" stopIfTrue="1">
      <formula>$A69&gt;5</formula>
    </cfRule>
  </conditionalFormatting>
  <conditionalFormatting sqref="CM69">
    <cfRule type="expression" dxfId="1275" priority="9704" stopIfTrue="1">
      <formula>$A69&gt;5</formula>
    </cfRule>
  </conditionalFormatting>
  <conditionalFormatting sqref="CN69:CN72">
    <cfRule type="expression" dxfId="1274" priority="9703" stopIfTrue="1">
      <formula>$A69&gt;5</formula>
    </cfRule>
  </conditionalFormatting>
  <conditionalFormatting sqref="DH69">
    <cfRule type="expression" dxfId="1273" priority="9702" stopIfTrue="1">
      <formula>$A69&gt;5</formula>
    </cfRule>
  </conditionalFormatting>
  <conditionalFormatting sqref="DH69">
    <cfRule type="expression" dxfId="1272" priority="9701" stopIfTrue="1">
      <formula>$A69&gt;5</formula>
    </cfRule>
  </conditionalFormatting>
  <conditionalFormatting sqref="DG69">
    <cfRule type="expression" dxfId="1271" priority="9700" stopIfTrue="1">
      <formula>$A69&gt;5</formula>
    </cfRule>
  </conditionalFormatting>
  <conditionalFormatting sqref="CF69:CF72">
    <cfRule type="expression" dxfId="1270" priority="9699" stopIfTrue="1">
      <formula>$A69&gt;5</formula>
    </cfRule>
  </conditionalFormatting>
  <conditionalFormatting sqref="CF69:CF72">
    <cfRule type="expression" dxfId="1269" priority="9698" stopIfTrue="1">
      <formula>$A69&gt;5</formula>
    </cfRule>
  </conditionalFormatting>
  <conditionalFormatting sqref="CE69:CE71">
    <cfRule type="expression" dxfId="1268" priority="9697" stopIfTrue="1">
      <formula>$A69&gt;5</formula>
    </cfRule>
  </conditionalFormatting>
  <conditionalFormatting sqref="BX69:BX72">
    <cfRule type="expression" dxfId="1267" priority="9696" stopIfTrue="1">
      <formula>$A69&gt;5</formula>
    </cfRule>
  </conditionalFormatting>
  <conditionalFormatting sqref="CJ69:CJ70">
    <cfRule type="expression" dxfId="1266" priority="9695" stopIfTrue="1">
      <formula>$A69&gt;5</formula>
    </cfRule>
  </conditionalFormatting>
  <conditionalFormatting sqref="CR69">
    <cfRule type="expression" dxfId="1265" priority="9694" stopIfTrue="1">
      <formula>$A69&gt;5</formula>
    </cfRule>
  </conditionalFormatting>
  <conditionalFormatting sqref="AB69:AB72">
    <cfRule type="expression" dxfId="1264" priority="9693" stopIfTrue="1">
      <formula>$A69&gt;5</formula>
    </cfRule>
  </conditionalFormatting>
  <conditionalFormatting sqref="CF42">
    <cfRule type="expression" dxfId="1263" priority="9691" stopIfTrue="1">
      <formula>$A42&gt;5</formula>
    </cfRule>
  </conditionalFormatting>
  <conditionalFormatting sqref="CR70:CR71">
    <cfRule type="expression" dxfId="1262" priority="9686" stopIfTrue="1">
      <formula>$A70&gt;5</formula>
    </cfRule>
  </conditionalFormatting>
  <conditionalFormatting sqref="CQ70:CQ71">
    <cfRule type="expression" dxfId="1261" priority="9685" stopIfTrue="1">
      <formula>$A70&gt;5</formula>
    </cfRule>
  </conditionalFormatting>
  <conditionalFormatting sqref="CR70:CR71">
    <cfRule type="expression" dxfId="1260" priority="9687" stopIfTrue="1">
      <formula>$A70&gt;5</formula>
    </cfRule>
  </conditionalFormatting>
  <conditionalFormatting sqref="BC70:BC71">
    <cfRule type="expression" dxfId="1259" priority="9683" stopIfTrue="1">
      <formula>$A70&gt;5</formula>
    </cfRule>
  </conditionalFormatting>
  <conditionalFormatting sqref="DG70:DG72">
    <cfRule type="expression" dxfId="1258" priority="9682" stopIfTrue="1">
      <formula>$A70&gt;5</formula>
    </cfRule>
  </conditionalFormatting>
  <conditionalFormatting sqref="DH70:DH72">
    <cfRule type="expression" dxfId="1257" priority="9681" stopIfTrue="1">
      <formula>$A70&gt;5</formula>
    </cfRule>
  </conditionalFormatting>
  <conditionalFormatting sqref="DH70:DH72">
    <cfRule type="expression" dxfId="1256" priority="9680" stopIfTrue="1">
      <formula>$A70&gt;5</formula>
    </cfRule>
  </conditionalFormatting>
  <conditionalFormatting sqref="CM70:CM71">
    <cfRule type="expression" dxfId="1255" priority="9678" stopIfTrue="1">
      <formula>$A70&gt;5</formula>
    </cfRule>
  </conditionalFormatting>
  <conditionalFormatting sqref="AV71:AV72">
    <cfRule type="expression" dxfId="1254" priority="9675" stopIfTrue="1">
      <formula>$A71&gt;5</formula>
    </cfRule>
  </conditionalFormatting>
  <conditionalFormatting sqref="AV71:AV72">
    <cfRule type="expression" dxfId="1253" priority="9674" stopIfTrue="1">
      <formula>$A71&gt;5</formula>
    </cfRule>
  </conditionalFormatting>
  <conditionalFormatting sqref="CR72">
    <cfRule type="expression" dxfId="1252" priority="9672" stopIfTrue="1">
      <formula>$A72&gt;5</formula>
    </cfRule>
  </conditionalFormatting>
  <conditionalFormatting sqref="CR72">
    <cfRule type="expression" dxfId="1251" priority="9671" stopIfTrue="1">
      <formula>$A72&gt;5</formula>
    </cfRule>
  </conditionalFormatting>
  <conditionalFormatting sqref="BC72">
    <cfRule type="expression" dxfId="1250" priority="9669" stopIfTrue="1">
      <formula>$A72&gt;5</formula>
    </cfRule>
  </conditionalFormatting>
  <conditionalFormatting sqref="AU71">
    <cfRule type="expression" dxfId="1249" priority="9668" stopIfTrue="1">
      <formula>$A71&gt;5</formula>
    </cfRule>
  </conditionalFormatting>
  <conditionalFormatting sqref="CI69">
    <cfRule type="expression" dxfId="1248" priority="9666" stopIfTrue="1">
      <formula>$A69&gt;5</formula>
    </cfRule>
  </conditionalFormatting>
  <conditionalFormatting sqref="CI70">
    <cfRule type="expression" dxfId="1247" priority="9665" stopIfTrue="1">
      <formula>$A70&gt;5</formula>
    </cfRule>
  </conditionalFormatting>
  <conditionalFormatting sqref="CJ72">
    <cfRule type="expression" dxfId="1246" priority="9663" stopIfTrue="1">
      <formula>$A72&gt;5</formula>
    </cfRule>
  </conditionalFormatting>
  <conditionalFormatting sqref="CJ72">
    <cfRule type="expression" dxfId="1245" priority="9662" stopIfTrue="1">
      <formula>$A72&gt;5</formula>
    </cfRule>
  </conditionalFormatting>
  <conditionalFormatting sqref="CI72">
    <cfRule type="expression" dxfId="1244" priority="9661" stopIfTrue="1">
      <formula>$A72&gt;5</formula>
    </cfRule>
  </conditionalFormatting>
  <conditionalFormatting sqref="DL72:DL73">
    <cfRule type="expression" dxfId="1243" priority="9660" stopIfTrue="1">
      <formula>$A72&gt;5</formula>
    </cfRule>
  </conditionalFormatting>
  <conditionalFormatting sqref="DL72:DL73">
    <cfRule type="expression" dxfId="1242" priority="9659" stopIfTrue="1">
      <formula>$A72&gt;5</formula>
    </cfRule>
  </conditionalFormatting>
  <conditionalFormatting sqref="DK72:DK73 F73:DJ73">
    <cfRule type="expression" dxfId="1241" priority="9658" stopIfTrue="1">
      <formula>$A72&gt;5</formula>
    </cfRule>
  </conditionalFormatting>
  <conditionalFormatting sqref="BG72">
    <cfRule type="expression" dxfId="1240" priority="9657" stopIfTrue="1">
      <formula>$A72&gt;5</formula>
    </cfRule>
  </conditionalFormatting>
  <conditionalFormatting sqref="CQ72">
    <cfRule type="expression" dxfId="1239" priority="9656" stopIfTrue="1">
      <formula>$A72&gt;5</formula>
    </cfRule>
  </conditionalFormatting>
  <conditionalFormatting sqref="X76:X79">
    <cfRule type="expression" dxfId="1238" priority="9651" stopIfTrue="1">
      <formula>$A76&gt;5</formula>
    </cfRule>
  </conditionalFormatting>
  <conditionalFormatting sqref="X76:X79">
    <cfRule type="expression" dxfId="1237" priority="9650" stopIfTrue="1">
      <formula>$A76&gt;5</formula>
    </cfRule>
  </conditionalFormatting>
  <conditionalFormatting sqref="W76:W79">
    <cfRule type="expression" dxfId="1236" priority="9649" stopIfTrue="1">
      <formula>$A76&gt;5</formula>
    </cfRule>
  </conditionalFormatting>
  <conditionalFormatting sqref="T76:T79">
    <cfRule type="expression" dxfId="1235" priority="9648" stopIfTrue="1">
      <formula>$A76&gt;5</formula>
    </cfRule>
  </conditionalFormatting>
  <conditionalFormatting sqref="T76:T79">
    <cfRule type="expression" dxfId="1234" priority="9647" stopIfTrue="1">
      <formula>$A76&gt;5</formula>
    </cfRule>
  </conditionalFormatting>
  <conditionalFormatting sqref="S76:S79">
    <cfRule type="expression" dxfId="1233" priority="9646" stopIfTrue="1">
      <formula>$A76&gt;5</formula>
    </cfRule>
  </conditionalFormatting>
  <conditionalFormatting sqref="G76:G79">
    <cfRule type="expression" dxfId="1232" priority="9642" stopIfTrue="1">
      <formula>$A76&gt;5</formula>
    </cfRule>
  </conditionalFormatting>
  <conditionalFormatting sqref="F80:EZ80">
    <cfRule type="expression" dxfId="1231" priority="9641" stopIfTrue="1">
      <formula>$A80&gt;5</formula>
    </cfRule>
  </conditionalFormatting>
  <conditionalFormatting sqref="AJ76:AJ79">
    <cfRule type="expression" dxfId="1230" priority="9640" stopIfTrue="1">
      <formula>$A76&gt;5</formula>
    </cfRule>
  </conditionalFormatting>
  <conditionalFormatting sqref="AI76:AI77">
    <cfRule type="expression" dxfId="1229" priority="9638" stopIfTrue="1">
      <formula>$A76&gt;5</formula>
    </cfRule>
  </conditionalFormatting>
  <conditionalFormatting sqref="AI78">
    <cfRule type="expression" dxfId="1228" priority="9637" stopIfTrue="1">
      <formula>$A78&gt;5</formula>
    </cfRule>
  </conditionalFormatting>
  <conditionalFormatting sqref="AI79">
    <cfRule type="expression" dxfId="1227" priority="9636" stopIfTrue="1">
      <formula>$A79&gt;5</formula>
    </cfRule>
  </conditionalFormatting>
  <conditionalFormatting sqref="BL76:BL79">
    <cfRule type="expression" dxfId="1226" priority="9631" stopIfTrue="1">
      <formula>$A76&gt;5</formula>
    </cfRule>
  </conditionalFormatting>
  <conditionalFormatting sqref="AJ76:AJ79">
    <cfRule type="expression" dxfId="1225" priority="9634" stopIfTrue="1">
      <formula>$A76&gt;5</formula>
    </cfRule>
  </conditionalFormatting>
  <conditionalFormatting sqref="AB76:AB79">
    <cfRule type="expression" dxfId="1224" priority="9633" stopIfTrue="1">
      <formula>$A76&gt;5</formula>
    </cfRule>
  </conditionalFormatting>
  <conditionalFormatting sqref="AB76:AB79">
    <cfRule type="expression" dxfId="1223" priority="9632" stopIfTrue="1">
      <formula>$A76&gt;5</formula>
    </cfRule>
  </conditionalFormatting>
  <conditionalFormatting sqref="BL76:BL79">
    <cfRule type="expression" dxfId="1222" priority="9630" stopIfTrue="1">
      <formula>$A76&gt;5</formula>
    </cfRule>
  </conditionalFormatting>
  <conditionalFormatting sqref="BK76:BK79">
    <cfRule type="expression" dxfId="1221" priority="9629" stopIfTrue="1">
      <formula>$A76&gt;5</formula>
    </cfRule>
  </conditionalFormatting>
  <conditionalFormatting sqref="BT76:BT79">
    <cfRule type="expression" dxfId="1220" priority="9628" stopIfTrue="1">
      <formula>$A76&gt;5</formula>
    </cfRule>
  </conditionalFormatting>
  <conditionalFormatting sqref="BT76:BT79">
    <cfRule type="expression" dxfId="1219" priority="9627" stopIfTrue="1">
      <formula>$A76&gt;5</formula>
    </cfRule>
  </conditionalFormatting>
  <conditionalFormatting sqref="BS76:BS79">
    <cfRule type="expression" dxfId="1218" priority="9626" stopIfTrue="1">
      <formula>$A76&gt;5</formula>
    </cfRule>
  </conditionalFormatting>
  <conditionalFormatting sqref="AE79:AF79">
    <cfRule type="expression" dxfId="1217" priority="9625" stopIfTrue="1">
      <formula>$A79&gt;5</formula>
    </cfRule>
  </conditionalFormatting>
  <conditionalFormatting sqref="AF78">
    <cfRule type="expression" dxfId="1216" priority="9624" stopIfTrue="1">
      <formula>$A78&gt;5</formula>
    </cfRule>
  </conditionalFormatting>
  <conditionalFormatting sqref="AE77:AF77">
    <cfRule type="expression" dxfId="1215" priority="9623" stopIfTrue="1">
      <formula>$A77&gt;5</formula>
    </cfRule>
  </conditionalFormatting>
  <conditionalFormatting sqref="AE78">
    <cfRule type="expression" dxfId="1214" priority="9621" stopIfTrue="1">
      <formula>$A78&gt;5</formula>
    </cfRule>
  </conditionalFormatting>
  <conditionalFormatting sqref="AU72">
    <cfRule type="expression" dxfId="1213" priority="9615" stopIfTrue="1">
      <formula>$A72&gt;5</formula>
    </cfRule>
  </conditionalFormatting>
  <conditionalFormatting sqref="CM72">
    <cfRule type="expression" dxfId="1212" priority="9618" stopIfTrue="1">
      <formula>$A72&gt;5</formula>
    </cfRule>
  </conditionalFormatting>
  <conditionalFormatting sqref="BW72">
    <cfRule type="expression" dxfId="1211" priority="9617" stopIfTrue="1">
      <formula>$A72&gt;5</formula>
    </cfRule>
  </conditionalFormatting>
  <conditionalFormatting sqref="AM76:AM77">
    <cfRule type="expression" dxfId="1210" priority="9614" stopIfTrue="1">
      <formula>$A76&gt;5</formula>
    </cfRule>
  </conditionalFormatting>
  <conditionalFormatting sqref="AN76:AN77">
    <cfRule type="expression" dxfId="1209" priority="9613" stopIfTrue="1">
      <formula>$A76&gt;5</formula>
    </cfRule>
  </conditionalFormatting>
  <conditionalFormatting sqref="AN76:AN77">
    <cfRule type="expression" dxfId="1208" priority="9612" stopIfTrue="1">
      <formula>$A76&gt;5</formula>
    </cfRule>
  </conditionalFormatting>
  <conditionalFormatting sqref="AE76:AF76">
    <cfRule type="expression" dxfId="1207" priority="9608" stopIfTrue="1">
      <formula>$A76&gt;5</formula>
    </cfRule>
  </conditionalFormatting>
  <conditionalFormatting sqref="AF76">
    <cfRule type="expression" dxfId="1206" priority="9607" stopIfTrue="1">
      <formula>$A76&gt;5</formula>
    </cfRule>
  </conditionalFormatting>
  <conditionalFormatting sqref="BX76:BX79">
    <cfRule type="expression" dxfId="1205" priority="9606" stopIfTrue="1">
      <formula>$A76&gt;5</formula>
    </cfRule>
  </conditionalFormatting>
  <conditionalFormatting sqref="BX76:BX79">
    <cfRule type="expression" dxfId="1204" priority="9604" stopIfTrue="1">
      <formula>$A76&gt;5</formula>
    </cfRule>
  </conditionalFormatting>
  <conditionalFormatting sqref="CJ76:CJ79">
    <cfRule type="expression" dxfId="1203" priority="9603" stopIfTrue="1">
      <formula>$A76&gt;5</formula>
    </cfRule>
  </conditionalFormatting>
  <conditionalFormatting sqref="CJ76:CJ79">
    <cfRule type="expression" dxfId="1202" priority="9601" stopIfTrue="1">
      <formula>$A76&gt;5</formula>
    </cfRule>
  </conditionalFormatting>
  <conditionalFormatting sqref="CB76:CB79">
    <cfRule type="expression" dxfId="1201" priority="9600" stopIfTrue="1">
      <formula>$A76&gt;5</formula>
    </cfRule>
  </conditionalFormatting>
  <conditionalFormatting sqref="CB76:CB79">
    <cfRule type="expression" dxfId="1200" priority="9599" stopIfTrue="1">
      <formula>$A76&gt;5</formula>
    </cfRule>
  </conditionalFormatting>
  <conditionalFormatting sqref="CA76:CA79">
    <cfRule type="expression" dxfId="1199" priority="9598" stopIfTrue="1">
      <formula>$A76&gt;5</formula>
    </cfRule>
  </conditionalFormatting>
  <conditionalFormatting sqref="CF76:CF79">
    <cfRule type="expression" dxfId="1198" priority="9594" stopIfTrue="1">
      <formula>$A76&gt;5</formula>
    </cfRule>
  </conditionalFormatting>
  <conditionalFormatting sqref="CF76:CF79">
    <cfRule type="expression" dxfId="1197" priority="9593" stopIfTrue="1">
      <formula>$A76&gt;5</formula>
    </cfRule>
  </conditionalFormatting>
  <conditionalFormatting sqref="BD76:BD79">
    <cfRule type="expression" dxfId="1196" priority="9590" stopIfTrue="1">
      <formula>$A76&gt;5</formula>
    </cfRule>
  </conditionalFormatting>
  <conditionalFormatting sqref="AV76:AV79">
    <cfRule type="expression" dxfId="1195" priority="9589" stopIfTrue="1">
      <formula>$A76&gt;5</formula>
    </cfRule>
  </conditionalFormatting>
  <conditionalFormatting sqref="AV76:AV79">
    <cfRule type="expression" dxfId="1194" priority="9588" stopIfTrue="1">
      <formula>$A76&gt;5</formula>
    </cfRule>
  </conditionalFormatting>
  <conditionalFormatting sqref="AU76:AU79">
    <cfRule type="expression" dxfId="1193" priority="9587" stopIfTrue="1">
      <formula>$A76&gt;5</formula>
    </cfRule>
  </conditionalFormatting>
  <conditionalFormatting sqref="CN76">
    <cfRule type="expression" dxfId="1192" priority="9586" stopIfTrue="1">
      <formula>$A76&gt;5</formula>
    </cfRule>
  </conditionalFormatting>
  <conditionalFormatting sqref="CN76">
    <cfRule type="expression" dxfId="1191" priority="9585" stopIfTrue="1">
      <formula>$A76&gt;5</formula>
    </cfRule>
  </conditionalFormatting>
  <conditionalFormatting sqref="CM76">
    <cfRule type="expression" dxfId="1190" priority="9584" stopIfTrue="1">
      <formula>$A76&gt;5</formula>
    </cfRule>
  </conditionalFormatting>
  <conditionalFormatting sqref="CE76:CE79">
    <cfRule type="expression" dxfId="1189" priority="9583" stopIfTrue="1">
      <formula>$A76&gt;5</formula>
    </cfRule>
  </conditionalFormatting>
  <conditionalFormatting sqref="CZ76:CZ79">
    <cfRule type="expression" dxfId="1188" priority="9577" stopIfTrue="1">
      <formula>$A76&gt;5</formula>
    </cfRule>
  </conditionalFormatting>
  <conditionalFormatting sqref="CZ76:CZ79">
    <cfRule type="expression" dxfId="1187" priority="9576" stopIfTrue="1">
      <formula>$A76&gt;5</formula>
    </cfRule>
  </conditionalFormatting>
  <conditionalFormatting sqref="DH76:DH79">
    <cfRule type="expression" dxfId="1186" priority="9574" stopIfTrue="1">
      <formula>$A76&gt;5</formula>
    </cfRule>
  </conditionalFormatting>
  <conditionalFormatting sqref="DH76:DH79">
    <cfRule type="expression" dxfId="1185" priority="9573" stopIfTrue="1">
      <formula>$A76&gt;5</formula>
    </cfRule>
  </conditionalFormatting>
  <conditionalFormatting sqref="DC76:DD79">
    <cfRule type="expression" dxfId="1184" priority="9572" stopIfTrue="1">
      <formula>$A76&gt;5</formula>
    </cfRule>
  </conditionalFormatting>
  <conditionalFormatting sqref="DD76:DD79">
    <cfRule type="expression" dxfId="1183" priority="9571" stopIfTrue="1">
      <formula>$A76&gt;5</formula>
    </cfRule>
  </conditionalFormatting>
  <conditionalFormatting sqref="DL76:DL79">
    <cfRule type="expression" dxfId="1182" priority="9570" stopIfTrue="1">
      <formula>$A76&gt;5</formula>
    </cfRule>
  </conditionalFormatting>
  <conditionalFormatting sqref="DL76:DL79">
    <cfRule type="expression" dxfId="1181" priority="9569" stopIfTrue="1">
      <formula>$A76&gt;5</formula>
    </cfRule>
  </conditionalFormatting>
  <conditionalFormatting sqref="DK76:DK79">
    <cfRule type="expression" dxfId="1180" priority="9568" stopIfTrue="1">
      <formula>$A76&gt;5</formula>
    </cfRule>
  </conditionalFormatting>
  <conditionalFormatting sqref="BP76:BP79">
    <cfRule type="expression" dxfId="1179" priority="9567" stopIfTrue="1">
      <formula>$A76&gt;5</formula>
    </cfRule>
  </conditionalFormatting>
  <conditionalFormatting sqref="BP76:BP79">
    <cfRule type="expression" dxfId="1178" priority="9566" stopIfTrue="1">
      <formula>$A76&gt;5</formula>
    </cfRule>
  </conditionalFormatting>
  <conditionalFormatting sqref="BO76:BO79">
    <cfRule type="expression" dxfId="1177" priority="9565" stopIfTrue="1">
      <formula>$A76&gt;5</formula>
    </cfRule>
  </conditionalFormatting>
  <conditionalFormatting sqref="BH77:BH79">
    <cfRule type="expression" dxfId="1176" priority="9564" stopIfTrue="1">
      <formula>$A77&gt;5</formula>
    </cfRule>
  </conditionalFormatting>
  <conditionalFormatting sqref="BH77:BH79">
    <cfRule type="expression" dxfId="1175" priority="9563" stopIfTrue="1">
      <formula>$A77&gt;5</formula>
    </cfRule>
  </conditionalFormatting>
  <conditionalFormatting sqref="CQ76:CQ79">
    <cfRule type="expression" dxfId="1174" priority="9561" stopIfTrue="1">
      <formula>$A76&gt;5</formula>
    </cfRule>
  </conditionalFormatting>
  <conditionalFormatting sqref="CR76:CR79">
    <cfRule type="expression" dxfId="1173" priority="9560" stopIfTrue="1">
      <formula>$A76&gt;5</formula>
    </cfRule>
  </conditionalFormatting>
  <conditionalFormatting sqref="CR76:CR79">
    <cfRule type="expression" dxfId="1172" priority="9559" stopIfTrue="1">
      <formula>$A76&gt;5</formula>
    </cfRule>
  </conditionalFormatting>
  <conditionalFormatting sqref="CM77:CM79">
    <cfRule type="expression" dxfId="1171" priority="9558" stopIfTrue="1">
      <formula>$A77&gt;5</formula>
    </cfRule>
  </conditionalFormatting>
  <conditionalFormatting sqref="CN77:CN79">
    <cfRule type="expression" dxfId="1170" priority="9557" stopIfTrue="1">
      <formula>$A77&gt;5</formula>
    </cfRule>
  </conditionalFormatting>
  <conditionalFormatting sqref="CN77:CN79">
    <cfRule type="expression" dxfId="1169" priority="9556" stopIfTrue="1">
      <formula>$A77&gt;5</formula>
    </cfRule>
  </conditionalFormatting>
  <conditionalFormatting sqref="DP76:DP78">
    <cfRule type="expression" dxfId="1168" priority="9555" stopIfTrue="1">
      <formula>$A76&gt;5</formula>
    </cfRule>
  </conditionalFormatting>
  <conditionalFormatting sqref="DP76:DP78">
    <cfRule type="expression" dxfId="1167" priority="9554" stopIfTrue="1">
      <formula>$A76&gt;5</formula>
    </cfRule>
  </conditionalFormatting>
  <conditionalFormatting sqref="DO76:DO78">
    <cfRule type="expression" dxfId="1166" priority="9553" stopIfTrue="1">
      <formula>$A76&gt;5</formula>
    </cfRule>
  </conditionalFormatting>
  <conditionalFormatting sqref="DO79">
    <cfRule type="expression" dxfId="1165" priority="9552" stopIfTrue="1">
      <formula>$A79&gt;5</formula>
    </cfRule>
  </conditionalFormatting>
  <conditionalFormatting sqref="DP79">
    <cfRule type="expression" dxfId="1164" priority="9551" stopIfTrue="1">
      <formula>$A79&gt;5</formula>
    </cfRule>
  </conditionalFormatting>
  <conditionalFormatting sqref="DP79">
    <cfRule type="expression" dxfId="1163" priority="9550" stopIfTrue="1">
      <formula>$A79&gt;5</formula>
    </cfRule>
  </conditionalFormatting>
  <conditionalFormatting sqref="AR79">
    <cfRule type="expression" dxfId="1162" priority="9549" stopIfTrue="1">
      <formula>$A79&gt;5</formula>
    </cfRule>
  </conditionalFormatting>
  <conditionalFormatting sqref="AR79">
    <cfRule type="expression" dxfId="1161" priority="9548" stopIfTrue="1">
      <formula>$A79&gt;5</formula>
    </cfRule>
  </conditionalFormatting>
  <conditionalFormatting sqref="AN79">
    <cfRule type="expression" dxfId="1160" priority="9543" stopIfTrue="1">
      <formula>$A79&gt;5</formula>
    </cfRule>
  </conditionalFormatting>
  <conditionalFormatting sqref="AN79">
    <cfRule type="expression" dxfId="1159" priority="9542" stopIfTrue="1">
      <formula>$A79&gt;5</formula>
    </cfRule>
  </conditionalFormatting>
  <conditionalFormatting sqref="AM79">
    <cfRule type="expression" dxfId="1158" priority="9538" stopIfTrue="1">
      <formula>$A79&gt;5</formula>
    </cfRule>
  </conditionalFormatting>
  <conditionalFormatting sqref="AQ79">
    <cfRule type="expression" dxfId="1157" priority="9537" stopIfTrue="1">
      <formula>$A79&gt;5</formula>
    </cfRule>
  </conditionalFormatting>
  <conditionalFormatting sqref="BC76:BC78">
    <cfRule type="expression" dxfId="1156" priority="9532" stopIfTrue="1">
      <formula>$A76&gt;5</formula>
    </cfRule>
  </conditionalFormatting>
  <conditionalFormatting sqref="BC79">
    <cfRule type="expression" dxfId="1155" priority="9530" stopIfTrue="1">
      <formula>$A79&gt;5</formula>
    </cfRule>
  </conditionalFormatting>
  <conditionalFormatting sqref="CI76:CI78">
    <cfRule type="expression" dxfId="1154" priority="9529" stopIfTrue="1">
      <formula>$A76&gt;5</formula>
    </cfRule>
  </conditionalFormatting>
  <conditionalFormatting sqref="CI79">
    <cfRule type="expression" dxfId="1153" priority="9528" stopIfTrue="1">
      <formula>$A79&gt;5</formula>
    </cfRule>
  </conditionalFormatting>
  <conditionalFormatting sqref="DG76:DG78">
    <cfRule type="expression" dxfId="1152" priority="9527" stopIfTrue="1">
      <formula>$A76&gt;5</formula>
    </cfRule>
  </conditionalFormatting>
  <conditionalFormatting sqref="DG79">
    <cfRule type="expression" dxfId="1151" priority="9526" stopIfTrue="1">
      <formula>$A79&gt;5</formula>
    </cfRule>
  </conditionalFormatting>
  <conditionalFormatting sqref="CY76:CY79">
    <cfRule type="expression" dxfId="1150" priority="9522" stopIfTrue="1">
      <formula>$A76&gt;5</formula>
    </cfRule>
  </conditionalFormatting>
  <conditionalFormatting sqref="BW76:BW79">
    <cfRule type="expression" dxfId="1149" priority="9521" stopIfTrue="1">
      <formula>$A76&gt;5</formula>
    </cfRule>
  </conditionalFormatting>
  <conditionalFormatting sqref="BG76:BG79">
    <cfRule type="expression" dxfId="1148" priority="9520" stopIfTrue="1">
      <formula>$A76&gt;5</formula>
    </cfRule>
  </conditionalFormatting>
  <conditionalFormatting sqref="AA76:AA79">
    <cfRule type="expression" dxfId="1147" priority="9519" stopIfTrue="1">
      <formula>$A76&gt;5</formula>
    </cfRule>
  </conditionalFormatting>
  <conditionalFormatting sqref="H76:H79">
    <cfRule type="expression" dxfId="1146" priority="9518" stopIfTrue="1">
      <formula>$A76&gt;5</formula>
    </cfRule>
  </conditionalFormatting>
  <conditionalFormatting sqref="H76:H79">
    <cfRule type="expression" dxfId="1145" priority="9517" stopIfTrue="1">
      <formula>$A76&gt;5</formula>
    </cfRule>
  </conditionalFormatting>
  <conditionalFormatting sqref="F87:EZ87">
    <cfRule type="expression" dxfId="1144" priority="9355" stopIfTrue="1">
      <formula>$A87&gt;5</formula>
    </cfRule>
  </conditionalFormatting>
  <conditionalFormatting sqref="F102:EZ103">
    <cfRule type="expression" dxfId="1143" priority="9178" stopIfTrue="1">
      <formula>$A102&gt;5</formula>
    </cfRule>
  </conditionalFormatting>
  <conditionalFormatting sqref="F102:EZ103">
    <cfRule type="expression" dxfId="1142" priority="9177" stopIfTrue="1">
      <formula>$A102&gt;5</formula>
    </cfRule>
  </conditionalFormatting>
  <conditionalFormatting sqref="F108:EZ109">
    <cfRule type="expression" dxfId="1141" priority="9084" stopIfTrue="1">
      <formula>$A108&gt;5</formula>
    </cfRule>
  </conditionalFormatting>
  <conditionalFormatting sqref="F115:EZ116">
    <cfRule type="expression" dxfId="1140" priority="8878" stopIfTrue="1">
      <formula>$A115&gt;5</formula>
    </cfRule>
  </conditionalFormatting>
  <conditionalFormatting sqref="CA163">
    <cfRule type="expression" dxfId="1139" priority="10928" stopIfTrue="1">
      <formula>$A135&gt;5</formula>
    </cfRule>
  </conditionalFormatting>
  <conditionalFormatting sqref="F122:EZ122">
    <cfRule type="expression" dxfId="1138" priority="8651" stopIfTrue="1">
      <formula>$A122&gt;5</formula>
    </cfRule>
  </conditionalFormatting>
  <conditionalFormatting sqref="F123:EZ123">
    <cfRule type="expression" dxfId="1137" priority="8560" stopIfTrue="1">
      <formula>$A123&gt;5</formula>
    </cfRule>
  </conditionalFormatting>
  <conditionalFormatting sqref="F164:EZ164">
    <cfRule type="expression" dxfId="1136" priority="7287" stopIfTrue="1">
      <formula>$A164&gt;5</formula>
    </cfRule>
  </conditionalFormatting>
  <conditionalFormatting sqref="F165:EZ165">
    <cfRule type="expression" dxfId="1135" priority="7219" stopIfTrue="1">
      <formula>$A165&gt;5</formula>
    </cfRule>
  </conditionalFormatting>
  <conditionalFormatting sqref="F172:EZ172">
    <cfRule type="expression" dxfId="1134" priority="6841" stopIfTrue="1">
      <formula>$A172&gt;5</formula>
    </cfRule>
  </conditionalFormatting>
  <conditionalFormatting sqref="F133:EZ135 DC145:DD146 G145:H146 BW145:BW146 AE146:AF146 N145:P146 CI145:CJ146 CM145 CT145:CV146 CQ145 BG145:BH145 BC145 DI145:DL146 DO146 DU145:DX146 EA145:EB146 F140:EN144 F154:EX155 F150:EX152 EE146:EH146 EE145:EG145 F147:AV148">
    <cfRule type="expression" dxfId="1133" priority="6727" stopIfTrue="1">
      <formula>$A133&gt;5</formula>
    </cfRule>
  </conditionalFormatting>
  <conditionalFormatting sqref="F130:EZ130">
    <cfRule type="expression" dxfId="1132" priority="6624" stopIfTrue="1">
      <formula>$A130&gt;5</formula>
    </cfRule>
  </conditionalFormatting>
  <conditionalFormatting sqref="F129:EZ129">
    <cfRule type="expression" dxfId="1131" priority="6567" stopIfTrue="1">
      <formula>$A129&gt;5</formula>
    </cfRule>
  </conditionalFormatting>
  <conditionalFormatting sqref="F132:EZ132">
    <cfRule type="expression" dxfId="1130" priority="6558" stopIfTrue="1">
      <formula>$A132&gt;5</formula>
    </cfRule>
  </conditionalFormatting>
  <conditionalFormatting sqref="F136:EZ136">
    <cfRule type="expression" dxfId="1129" priority="6505" stopIfTrue="1">
      <formula>$A136&gt;5</formula>
    </cfRule>
  </conditionalFormatting>
  <conditionalFormatting sqref="F137:EZ137">
    <cfRule type="expression" dxfId="1128" priority="6501" stopIfTrue="1">
      <formula>$A137&gt;5</formula>
    </cfRule>
  </conditionalFormatting>
  <conditionalFormatting sqref="F139:EN139">
    <cfRule type="expression" dxfId="1127" priority="6410" stopIfTrue="1">
      <formula>$A139&gt;5</formula>
    </cfRule>
  </conditionalFormatting>
  <conditionalFormatting sqref="L145:L146">
    <cfRule type="expression" dxfId="1126" priority="6399" stopIfTrue="1">
      <formula>$A145&gt;5</formula>
    </cfRule>
  </conditionalFormatting>
  <conditionalFormatting sqref="L145:L146">
    <cfRule type="expression" dxfId="1125" priority="6398" stopIfTrue="1">
      <formula>$A145&gt;5</formula>
    </cfRule>
  </conditionalFormatting>
  <conditionalFormatting sqref="K145:K146">
    <cfRule type="expression" dxfId="1124" priority="6397" stopIfTrue="1">
      <formula>$A145&gt;5</formula>
    </cfRule>
  </conditionalFormatting>
  <conditionalFormatting sqref="BL145">
    <cfRule type="expression" dxfId="1123" priority="6396" stopIfTrue="1">
      <formula>$A138&gt;5</formula>
    </cfRule>
  </conditionalFormatting>
  <conditionalFormatting sqref="BL145">
    <cfRule type="expression" dxfId="1122" priority="6395" stopIfTrue="1">
      <formula>$A138&gt;5</formula>
    </cfRule>
  </conditionalFormatting>
  <conditionalFormatting sqref="BK145">
    <cfRule type="expression" dxfId="1121" priority="6394" stopIfTrue="1">
      <formula>$A138&gt;5</formula>
    </cfRule>
  </conditionalFormatting>
  <conditionalFormatting sqref="BX145:BX146">
    <cfRule type="expression" dxfId="1120" priority="6383" stopIfTrue="1">
      <formula>$A145&gt;5</formula>
    </cfRule>
  </conditionalFormatting>
  <conditionalFormatting sqref="BX145:BX146">
    <cfRule type="expression" dxfId="1119" priority="6382" stopIfTrue="1">
      <formula>$A145&gt;5</formula>
    </cfRule>
  </conditionalFormatting>
  <conditionalFormatting sqref="CY145:CY146">
    <cfRule type="expression" dxfId="1118" priority="6381" stopIfTrue="1">
      <formula>$A145&gt;5</formula>
    </cfRule>
  </conditionalFormatting>
  <conditionalFormatting sqref="CZ145:CZ146">
    <cfRule type="expression" dxfId="1117" priority="6380" stopIfTrue="1">
      <formula>$A145&gt;5</formula>
    </cfRule>
  </conditionalFormatting>
  <conditionalFormatting sqref="CZ145:CZ146">
    <cfRule type="expression" dxfId="1116" priority="6379" stopIfTrue="1">
      <formula>$A145&gt;5</formula>
    </cfRule>
  </conditionalFormatting>
  <conditionalFormatting sqref="DG145:DG146">
    <cfRule type="expression" dxfId="1115" priority="6378" stopIfTrue="1">
      <formula>$A145&gt;5</formula>
    </cfRule>
  </conditionalFormatting>
  <conditionalFormatting sqref="DH145:DH146">
    <cfRule type="expression" dxfId="1114" priority="6377" stopIfTrue="1">
      <formula>$A145&gt;5</formula>
    </cfRule>
  </conditionalFormatting>
  <conditionalFormatting sqref="DH145:DH146">
    <cfRule type="expression" dxfId="1113" priority="6376" stopIfTrue="1">
      <formula>$A145&gt;5</formula>
    </cfRule>
  </conditionalFormatting>
  <conditionalFormatting sqref="T145:T146">
    <cfRule type="expression" dxfId="1112" priority="6371" stopIfTrue="1">
      <formula>$A145&gt;5</formula>
    </cfRule>
  </conditionalFormatting>
  <conditionalFormatting sqref="AB145:AB146">
    <cfRule type="expression" dxfId="1111" priority="6374" stopIfTrue="1">
      <formula>$A145&gt;5</formula>
    </cfRule>
  </conditionalFormatting>
  <conditionalFormatting sqref="AB145:AB146">
    <cfRule type="expression" dxfId="1110" priority="6373" stopIfTrue="1">
      <formula>$A145&gt;5</formula>
    </cfRule>
  </conditionalFormatting>
  <conditionalFormatting sqref="S145:S146">
    <cfRule type="expression" dxfId="1109" priority="6372" stopIfTrue="1">
      <formula>$A145&gt;5</formula>
    </cfRule>
  </conditionalFormatting>
  <conditionalFormatting sqref="T145:T146">
    <cfRule type="expression" dxfId="1108" priority="6370" stopIfTrue="1">
      <formula>$A145&gt;5</formula>
    </cfRule>
  </conditionalFormatting>
  <conditionalFormatting sqref="W145:W146">
    <cfRule type="expression" dxfId="1107" priority="6369" stopIfTrue="1">
      <formula>$A145&gt;5</formula>
    </cfRule>
  </conditionalFormatting>
  <conditionalFormatting sqref="X145:X146">
    <cfRule type="expression" dxfId="1106" priority="6368" stopIfTrue="1">
      <formula>$A145&gt;5</formula>
    </cfRule>
  </conditionalFormatting>
  <conditionalFormatting sqref="X145:X146">
    <cfRule type="expression" dxfId="1105" priority="6367" stopIfTrue="1">
      <formula>$A145&gt;5</formula>
    </cfRule>
  </conditionalFormatting>
  <conditionalFormatting sqref="AU145:AV145">
    <cfRule type="expression" dxfId="1104" priority="6334" stopIfTrue="1">
      <formula>$A145&gt;5</formula>
    </cfRule>
  </conditionalFormatting>
  <conditionalFormatting sqref="CN145">
    <cfRule type="expression" dxfId="1103" priority="6329" stopIfTrue="1">
      <formula>$A145&gt;5</formula>
    </cfRule>
  </conditionalFormatting>
  <conditionalFormatting sqref="CN145">
    <cfRule type="expression" dxfId="1102" priority="6328" stopIfTrue="1">
      <formula>$A145&gt;5</formula>
    </cfRule>
  </conditionalFormatting>
  <conditionalFormatting sqref="CB145">
    <cfRule type="expression" dxfId="1101" priority="6342" stopIfTrue="1">
      <formula>$A145&gt;5</formula>
    </cfRule>
  </conditionalFormatting>
  <conditionalFormatting sqref="CB145">
    <cfRule type="expression" dxfId="1100" priority="6341" stopIfTrue="1">
      <formula>$A145&gt;5</formula>
    </cfRule>
  </conditionalFormatting>
  <conditionalFormatting sqref="CA145">
    <cfRule type="expression" dxfId="1099" priority="6340" stopIfTrue="1">
      <formula>$A145&gt;5</formula>
    </cfRule>
  </conditionalFormatting>
  <conditionalFormatting sqref="CF145">
    <cfRule type="expression" dxfId="1098" priority="6331" stopIfTrue="1">
      <formula>$A145&gt;5</formula>
    </cfRule>
  </conditionalFormatting>
  <conditionalFormatting sqref="CF145">
    <cfRule type="expression" dxfId="1097" priority="6330" stopIfTrue="1">
      <formula>$A145&gt;5</formula>
    </cfRule>
  </conditionalFormatting>
  <conditionalFormatting sqref="AR145">
    <cfRule type="expression" dxfId="1096" priority="6322" stopIfTrue="1">
      <formula>$A145&gt;5</formula>
    </cfRule>
  </conditionalFormatting>
  <conditionalFormatting sqref="AR145">
    <cfRule type="expression" dxfId="1095" priority="6321" stopIfTrue="1">
      <formula>$A145&gt;5</formula>
    </cfRule>
  </conditionalFormatting>
  <conditionalFormatting sqref="AQ145">
    <cfRule type="expression" dxfId="1094" priority="6320" stopIfTrue="1">
      <formula>$A145&gt;5</formula>
    </cfRule>
  </conditionalFormatting>
  <conditionalFormatting sqref="AM145">
    <cfRule type="expression" dxfId="1093" priority="6318" stopIfTrue="1">
      <formula>$A145&gt;5</formula>
    </cfRule>
  </conditionalFormatting>
  <conditionalFormatting sqref="AJ145">
    <cfRule type="expression" dxfId="1092" priority="6313" stopIfTrue="1">
      <formula>$A145&gt;5</formula>
    </cfRule>
  </conditionalFormatting>
  <conditionalFormatting sqref="AJ145">
    <cfRule type="expression" dxfId="1091" priority="6312" stopIfTrue="1">
      <formula>$A145&gt;5</formula>
    </cfRule>
  </conditionalFormatting>
  <conditionalFormatting sqref="AI146">
    <cfRule type="expression" dxfId="1090" priority="6311" stopIfTrue="1">
      <formula>$A146&gt;5</formula>
    </cfRule>
  </conditionalFormatting>
  <conditionalFormatting sqref="AI145">
    <cfRule type="expression" dxfId="1089" priority="6314" stopIfTrue="1">
      <formula>$A145&gt;5</formula>
    </cfRule>
  </conditionalFormatting>
  <conditionalFormatting sqref="AJ146">
    <cfRule type="expression" dxfId="1088" priority="6310" stopIfTrue="1">
      <formula>$A146&gt;5</formula>
    </cfRule>
  </conditionalFormatting>
  <conditionalFormatting sqref="AJ146">
    <cfRule type="expression" dxfId="1087" priority="6309" stopIfTrue="1">
      <formula>$A146&gt;5</formula>
    </cfRule>
  </conditionalFormatting>
  <conditionalFormatting sqref="BT145:BT146">
    <cfRule type="expression" dxfId="1086" priority="6308" stopIfTrue="1">
      <formula>$A145&gt;5</formula>
    </cfRule>
  </conditionalFormatting>
  <conditionalFormatting sqref="BT145:BT146">
    <cfRule type="expression" dxfId="1085" priority="6307" stopIfTrue="1">
      <formula>$A145&gt;5</formula>
    </cfRule>
  </conditionalFormatting>
  <conditionalFormatting sqref="BS145:BS146">
    <cfRule type="expression" dxfId="1084" priority="6306" stopIfTrue="1">
      <formula>$A145&gt;5</formula>
    </cfRule>
  </conditionalFormatting>
  <conditionalFormatting sqref="BP145">
    <cfRule type="expression" dxfId="1083" priority="6305" stopIfTrue="1">
      <formula>$A145&gt;5</formula>
    </cfRule>
  </conditionalFormatting>
  <conditionalFormatting sqref="BP145">
    <cfRule type="expression" dxfId="1082" priority="6304" stopIfTrue="1">
      <formula>$A145&gt;5</formula>
    </cfRule>
  </conditionalFormatting>
  <conditionalFormatting sqref="AF145">
    <cfRule type="expression" dxfId="1081" priority="6303" stopIfTrue="1">
      <formula>$A145&gt;5</formula>
    </cfRule>
  </conditionalFormatting>
  <conditionalFormatting sqref="AE145">
    <cfRule type="expression" dxfId="1080" priority="6302" stopIfTrue="1">
      <formula>$A145&gt;5</formula>
    </cfRule>
  </conditionalFormatting>
  <conditionalFormatting sqref="CR145">
    <cfRule type="expression" dxfId="1079" priority="6301" stopIfTrue="1">
      <formula>$A145&gt;5</formula>
    </cfRule>
  </conditionalFormatting>
  <conditionalFormatting sqref="CR145">
    <cfRule type="expression" dxfId="1078" priority="6300" stopIfTrue="1">
      <formula>$A145&gt;5</formula>
    </cfRule>
  </conditionalFormatting>
  <conditionalFormatting sqref="DP145">
    <cfRule type="expression" dxfId="1077" priority="6299" stopIfTrue="1">
      <formula>$A145&gt;5</formula>
    </cfRule>
  </conditionalFormatting>
  <conditionalFormatting sqref="DP145">
    <cfRule type="expression" dxfId="1076" priority="6298" stopIfTrue="1">
      <formula>$A145&gt;5</formula>
    </cfRule>
  </conditionalFormatting>
  <conditionalFormatting sqref="DT145">
    <cfRule type="expression" dxfId="1075" priority="6297" stopIfTrue="1">
      <formula>$A145&gt;5</formula>
    </cfRule>
  </conditionalFormatting>
  <conditionalFormatting sqref="DT145">
    <cfRule type="expression" dxfId="1074" priority="6296" stopIfTrue="1">
      <formula>$A145&gt;5</formula>
    </cfRule>
  </conditionalFormatting>
  <conditionalFormatting sqref="DS145 DO145">
    <cfRule type="expression" dxfId="1073" priority="6291" stopIfTrue="1">
      <formula>$A145&gt;5</formula>
    </cfRule>
  </conditionalFormatting>
  <conditionalFormatting sqref="BO145">
    <cfRule type="expression" dxfId="1072" priority="6294" stopIfTrue="1">
      <formula>$A145&gt;5</formula>
    </cfRule>
  </conditionalFormatting>
  <conditionalFormatting sqref="AN145">
    <cfRule type="expression" dxfId="1071" priority="6289" stopIfTrue="1">
      <formula>$A145&gt;5</formula>
    </cfRule>
  </conditionalFormatting>
  <conditionalFormatting sqref="CE145">
    <cfRule type="expression" dxfId="1070" priority="6292" stopIfTrue="1">
      <formula>$A145&gt;5</formula>
    </cfRule>
  </conditionalFormatting>
  <conditionalFormatting sqref="AA145:AA146">
    <cfRule type="expression" dxfId="1069" priority="6290" stopIfTrue="1">
      <formula>$A145&gt;5</formula>
    </cfRule>
  </conditionalFormatting>
  <conditionalFormatting sqref="AN146">
    <cfRule type="expression" dxfId="1068" priority="6288" stopIfTrue="1">
      <formula>$A146&gt;5</formula>
    </cfRule>
  </conditionalFormatting>
  <conditionalFormatting sqref="AU146:AV146">
    <cfRule type="expression" dxfId="1067" priority="6287" stopIfTrue="1">
      <formula>$A146&gt;5</formula>
    </cfRule>
  </conditionalFormatting>
  <conditionalFormatting sqref="BD145">
    <cfRule type="expression" dxfId="1066" priority="6286" stopIfTrue="1">
      <formula>$A145&gt;5</formula>
    </cfRule>
  </conditionalFormatting>
  <conditionalFormatting sqref="BC146">
    <cfRule type="expression" dxfId="1065" priority="6285" stopIfTrue="1">
      <formula>$A146&gt;5</formula>
    </cfRule>
  </conditionalFormatting>
  <conditionalFormatting sqref="BD146">
    <cfRule type="expression" dxfId="1064" priority="6284" stopIfTrue="1">
      <formula>$A146&gt;5</formula>
    </cfRule>
  </conditionalFormatting>
  <conditionalFormatting sqref="AR146">
    <cfRule type="expression" dxfId="1063" priority="6282" stopIfTrue="1">
      <formula>$A146&gt;5</formula>
    </cfRule>
  </conditionalFormatting>
  <conditionalFormatting sqref="AR146">
    <cfRule type="expression" dxfId="1062" priority="6283" stopIfTrue="1">
      <formula>$A146&gt;5</formula>
    </cfRule>
  </conditionalFormatting>
  <conditionalFormatting sqref="AQ146">
    <cfRule type="expression" dxfId="1061" priority="6281" stopIfTrue="1">
      <formula>$A146&gt;5</formula>
    </cfRule>
  </conditionalFormatting>
  <conditionalFormatting sqref="CB146">
    <cfRule type="expression" dxfId="1060" priority="6280" stopIfTrue="1">
      <formula>$A146&gt;5</formula>
    </cfRule>
  </conditionalFormatting>
  <conditionalFormatting sqref="CB146">
    <cfRule type="expression" dxfId="1059" priority="6279" stopIfTrue="1">
      <formula>$A146&gt;5</formula>
    </cfRule>
  </conditionalFormatting>
  <conditionalFormatting sqref="CA146">
    <cfRule type="expression" dxfId="1058" priority="6278" stopIfTrue="1">
      <formula>$A146&gt;5</formula>
    </cfRule>
  </conditionalFormatting>
  <conditionalFormatting sqref="CF146">
    <cfRule type="expression" dxfId="1057" priority="6277" stopIfTrue="1">
      <formula>$A146&gt;5</formula>
    </cfRule>
  </conditionalFormatting>
  <conditionalFormatting sqref="CF146">
    <cfRule type="expression" dxfId="1056" priority="6276" stopIfTrue="1">
      <formula>$A146&gt;5</formula>
    </cfRule>
  </conditionalFormatting>
  <conditionalFormatting sqref="DP146">
    <cfRule type="expression" dxfId="1055" priority="6271" stopIfTrue="1">
      <formula>$A146&gt;5</formula>
    </cfRule>
  </conditionalFormatting>
  <conditionalFormatting sqref="DS146">
    <cfRule type="expression" dxfId="1054" priority="6270" stopIfTrue="1">
      <formula>$A146&gt;5</formula>
    </cfRule>
  </conditionalFormatting>
  <conditionalFormatting sqref="DT146">
    <cfRule type="expression" dxfId="1053" priority="6269" stopIfTrue="1">
      <formula>$A146&gt;5</formula>
    </cfRule>
  </conditionalFormatting>
  <conditionalFormatting sqref="DP146">
    <cfRule type="expression" dxfId="1052" priority="6272" stopIfTrue="1">
      <formula>$A146&gt;5</formula>
    </cfRule>
  </conditionalFormatting>
  <conditionalFormatting sqref="DT146">
    <cfRule type="expression" dxfId="1051" priority="6268" stopIfTrue="1">
      <formula>$A146&gt;5</formula>
    </cfRule>
  </conditionalFormatting>
  <conditionalFormatting sqref="BO146">
    <cfRule type="expression" dxfId="1050" priority="6267" stopIfTrue="1">
      <formula>$A146&gt;5</formula>
    </cfRule>
  </conditionalFormatting>
  <conditionalFormatting sqref="BP146">
    <cfRule type="expression" dxfId="1049" priority="6266" stopIfTrue="1">
      <formula>$A146&gt;5</formula>
    </cfRule>
  </conditionalFormatting>
  <conditionalFormatting sqref="BP146">
    <cfRule type="expression" dxfId="1048" priority="6265" stopIfTrue="1">
      <formula>$A146&gt;5</formula>
    </cfRule>
  </conditionalFormatting>
  <conditionalFormatting sqref="CN146">
    <cfRule type="expression" dxfId="1047" priority="6264" stopIfTrue="1">
      <formula>$A146&gt;5</formula>
    </cfRule>
  </conditionalFormatting>
  <conditionalFormatting sqref="CN146">
    <cfRule type="expression" dxfId="1046" priority="6263" stopIfTrue="1">
      <formula>$A146&gt;5</formula>
    </cfRule>
  </conditionalFormatting>
  <conditionalFormatting sqref="CR146">
    <cfRule type="expression" dxfId="1045" priority="6262" stopIfTrue="1">
      <formula>$A146&gt;5</formula>
    </cfRule>
  </conditionalFormatting>
  <conditionalFormatting sqref="CR146">
    <cfRule type="expression" dxfId="1044" priority="6261" stopIfTrue="1">
      <formula>$A146&gt;5</formula>
    </cfRule>
  </conditionalFormatting>
  <conditionalFormatting sqref="BH146">
    <cfRule type="expression" dxfId="1043" priority="6260" stopIfTrue="1">
      <formula>$A146&gt;5</formula>
    </cfRule>
  </conditionalFormatting>
  <conditionalFormatting sqref="BH146">
    <cfRule type="expression" dxfId="1042" priority="6259" stopIfTrue="1">
      <formula>$A146&gt;5</formula>
    </cfRule>
  </conditionalFormatting>
  <conditionalFormatting sqref="CE146">
    <cfRule type="expression" dxfId="1041" priority="6258" stopIfTrue="1">
      <formula>$A146&gt;5</formula>
    </cfRule>
  </conditionalFormatting>
  <conditionalFormatting sqref="CM146">
    <cfRule type="expression" dxfId="1040" priority="6257" stopIfTrue="1">
      <formula>$A146&gt;5</formula>
    </cfRule>
  </conditionalFormatting>
  <conditionalFormatting sqref="CQ146">
    <cfRule type="expression" dxfId="1039" priority="6256" stopIfTrue="1">
      <formula>$A146&gt;5</formula>
    </cfRule>
  </conditionalFormatting>
  <conditionalFormatting sqref="BG146">
    <cfRule type="expression" dxfId="1038" priority="6255" stopIfTrue="1">
      <formula>$A146&gt;5</formula>
    </cfRule>
  </conditionalFormatting>
  <conditionalFormatting sqref="AM146">
    <cfRule type="expression" dxfId="1037" priority="6254" stopIfTrue="1">
      <formula>$A146&gt;5</formula>
    </cfRule>
  </conditionalFormatting>
  <conditionalFormatting sqref="EC145:ED146">
    <cfRule type="expression" dxfId="1036" priority="6152" stopIfTrue="1">
      <formula>$A145&gt;5</formula>
    </cfRule>
  </conditionalFormatting>
  <conditionalFormatting sqref="F157:EX158">
    <cfRule type="expression" dxfId="1035" priority="5975" stopIfTrue="1">
      <formula>$A157&gt;5</formula>
    </cfRule>
  </conditionalFormatting>
  <conditionalFormatting sqref="F178:EZ178">
    <cfRule type="expression" dxfId="1034" priority="5675" stopIfTrue="1">
      <formula>$A178&gt;5</formula>
    </cfRule>
  </conditionalFormatting>
  <conditionalFormatting sqref="F179:EZ179">
    <cfRule type="expression" dxfId="1033" priority="5614" stopIfTrue="1">
      <formula>$A179&gt;5</formula>
    </cfRule>
  </conditionalFormatting>
  <conditionalFormatting sqref="BL187:BL189">
    <cfRule type="expression" dxfId="1032" priority="5470" stopIfTrue="1">
      <formula>$A187&gt;5</formula>
    </cfRule>
  </conditionalFormatting>
  <conditionalFormatting sqref="BL187:BL189">
    <cfRule type="expression" dxfId="1031" priority="5469" stopIfTrue="1">
      <formula>$A187&gt;5</formula>
    </cfRule>
  </conditionalFormatting>
  <conditionalFormatting sqref="BK187:BK189">
    <cfRule type="expression" dxfId="1030" priority="5468" stopIfTrue="1">
      <formula>$A187&gt;5</formula>
    </cfRule>
  </conditionalFormatting>
  <conditionalFormatting sqref="AR189">
    <cfRule type="expression" dxfId="1029" priority="5463" stopIfTrue="1">
      <formula>$A189&gt;5</formula>
    </cfRule>
  </conditionalFormatting>
  <conditionalFormatting sqref="AQ189">
    <cfRule type="expression" dxfId="1028" priority="5462" stopIfTrue="1">
      <formula>$A189&gt;5</formula>
    </cfRule>
  </conditionalFormatting>
  <conditionalFormatting sqref="AR189">
    <cfRule type="expression" dxfId="1027" priority="5464" stopIfTrue="1">
      <formula>$A189&gt;5</formula>
    </cfRule>
  </conditionalFormatting>
  <conditionalFormatting sqref="AJ187">
    <cfRule type="expression" dxfId="1026" priority="5455" stopIfTrue="1">
      <formula>$A187&gt;5</formula>
    </cfRule>
  </conditionalFormatting>
  <conditionalFormatting sqref="AJ187">
    <cfRule type="expression" dxfId="1025" priority="5454" stopIfTrue="1">
      <formula>$A187&gt;5</formula>
    </cfRule>
  </conditionalFormatting>
  <conditionalFormatting sqref="AI187">
    <cfRule type="expression" dxfId="1024" priority="5453" stopIfTrue="1">
      <formula>$A187&gt;5</formula>
    </cfRule>
  </conditionalFormatting>
  <conditionalFormatting sqref="AJ188">
    <cfRule type="expression" dxfId="1023" priority="5452" stopIfTrue="1">
      <formula>$A188&gt;5</formula>
    </cfRule>
  </conditionalFormatting>
  <conditionalFormatting sqref="AJ188">
    <cfRule type="expression" dxfId="1022" priority="5451" stopIfTrue="1">
      <formula>$A188&gt;5</formula>
    </cfRule>
  </conditionalFormatting>
  <conditionalFormatting sqref="AI188">
    <cfRule type="expression" dxfId="1021" priority="5450" stopIfTrue="1">
      <formula>$A188&gt;5</formula>
    </cfRule>
  </conditionalFormatting>
  <conditionalFormatting sqref="AJ189">
    <cfRule type="expression" dxfId="1020" priority="5449" stopIfTrue="1">
      <formula>$A189&gt;5</formula>
    </cfRule>
  </conditionalFormatting>
  <conditionalFormatting sqref="AJ189">
    <cfRule type="expression" dxfId="1019" priority="5448" stopIfTrue="1">
      <formula>$A189&gt;5</formula>
    </cfRule>
  </conditionalFormatting>
  <conditionalFormatting sqref="AI189">
    <cfRule type="expression" dxfId="1018" priority="5447" stopIfTrue="1">
      <formula>$A189&gt;5</formula>
    </cfRule>
  </conditionalFormatting>
  <conditionalFormatting sqref="CJ187">
    <cfRule type="expression" dxfId="1017" priority="5425" stopIfTrue="1">
      <formula>$A187&gt;5</formula>
    </cfRule>
  </conditionalFormatting>
  <conditionalFormatting sqref="CJ187">
    <cfRule type="expression" dxfId="1016" priority="5424" stopIfTrue="1">
      <formula>$A187&gt;5</formula>
    </cfRule>
  </conditionalFormatting>
  <conditionalFormatting sqref="CI187">
    <cfRule type="expression" dxfId="1015" priority="5423" stopIfTrue="1">
      <formula>$A187&gt;5</formula>
    </cfRule>
  </conditionalFormatting>
  <conditionalFormatting sqref="CJ188">
    <cfRule type="expression" dxfId="1014" priority="5422" stopIfTrue="1">
      <formula>$A188&gt;5</formula>
    </cfRule>
  </conditionalFormatting>
  <conditionalFormatting sqref="CJ188">
    <cfRule type="expression" dxfId="1013" priority="5421" stopIfTrue="1">
      <formula>$A188&gt;5</formula>
    </cfRule>
  </conditionalFormatting>
  <conditionalFormatting sqref="CI188">
    <cfRule type="expression" dxfId="1012" priority="5420" stopIfTrue="1">
      <formula>$A188&gt;5</formula>
    </cfRule>
  </conditionalFormatting>
  <conditionalFormatting sqref="CJ189">
    <cfRule type="expression" dxfId="1011" priority="5419" stopIfTrue="1">
      <formula>$A189&gt;5</formula>
    </cfRule>
  </conditionalFormatting>
  <conditionalFormatting sqref="CJ189">
    <cfRule type="expression" dxfId="1010" priority="5418" stopIfTrue="1">
      <formula>$A189&gt;5</formula>
    </cfRule>
  </conditionalFormatting>
  <conditionalFormatting sqref="CI189">
    <cfRule type="expression" dxfId="1009" priority="5417" stopIfTrue="1">
      <formula>$A189&gt;5</formula>
    </cfRule>
  </conditionalFormatting>
  <conditionalFormatting sqref="CZ187">
    <cfRule type="expression" dxfId="1008" priority="5410" stopIfTrue="1">
      <formula>$A187&gt;5</formula>
    </cfRule>
  </conditionalFormatting>
  <conditionalFormatting sqref="CZ187">
    <cfRule type="expression" dxfId="1007" priority="5409" stopIfTrue="1">
      <formula>$A187&gt;5</formula>
    </cfRule>
  </conditionalFormatting>
  <conditionalFormatting sqref="CY187">
    <cfRule type="expression" dxfId="1006" priority="5408" stopIfTrue="1">
      <formula>$A187&gt;5</formula>
    </cfRule>
  </conditionalFormatting>
  <conditionalFormatting sqref="DH187">
    <cfRule type="expression" dxfId="1005" priority="5395" stopIfTrue="1">
      <formula>$A187&gt;5</formula>
    </cfRule>
  </conditionalFormatting>
  <conditionalFormatting sqref="DH187">
    <cfRule type="expression" dxfId="1004" priority="5394" stopIfTrue="1">
      <formula>$A187&gt;5</formula>
    </cfRule>
  </conditionalFormatting>
  <conditionalFormatting sqref="DG187">
    <cfRule type="expression" dxfId="1003" priority="5393" stopIfTrue="1">
      <formula>$A187&gt;5</formula>
    </cfRule>
  </conditionalFormatting>
  <conditionalFormatting sqref="DD187:DD189">
    <cfRule type="expression" dxfId="1002" priority="5386" stopIfTrue="1">
      <formula>$A187&gt;5</formula>
    </cfRule>
  </conditionalFormatting>
  <conditionalFormatting sqref="DD187:DD189">
    <cfRule type="expression" dxfId="1001" priority="5385" stopIfTrue="1">
      <formula>$A187&gt;5</formula>
    </cfRule>
  </conditionalFormatting>
  <conditionalFormatting sqref="DC187:DC189">
    <cfRule type="expression" dxfId="1000" priority="5384" stopIfTrue="1">
      <formula>$A187&gt;5</formula>
    </cfRule>
  </conditionalFormatting>
  <conditionalFormatting sqref="AB187:AB189">
    <cfRule type="expression" dxfId="999" priority="5379" stopIfTrue="1">
      <formula>$A187&gt;5</formula>
    </cfRule>
  </conditionalFormatting>
  <conditionalFormatting sqref="AA187 AA189">
    <cfRule type="expression" dxfId="998" priority="5378" stopIfTrue="1">
      <formula>$A187&gt;5</formula>
    </cfRule>
  </conditionalFormatting>
  <conditionalFormatting sqref="T187:T189">
    <cfRule type="expression" dxfId="997" priority="5377" stopIfTrue="1">
      <formula>$A187&gt;5</formula>
    </cfRule>
  </conditionalFormatting>
  <conditionalFormatting sqref="T187:T189">
    <cfRule type="expression" dxfId="996" priority="5376" stopIfTrue="1">
      <formula>$A187&gt;5</formula>
    </cfRule>
  </conditionalFormatting>
  <conditionalFormatting sqref="S187:S189">
    <cfRule type="expression" dxfId="995" priority="5375" stopIfTrue="1">
      <formula>$A187&gt;5</formula>
    </cfRule>
  </conditionalFormatting>
  <conditionalFormatting sqref="X187:X189">
    <cfRule type="expression" dxfId="994" priority="5370" stopIfTrue="1">
      <formula>$A187&gt;5</formula>
    </cfRule>
  </conditionalFormatting>
  <conditionalFormatting sqref="W187:W189">
    <cfRule type="expression" dxfId="993" priority="5369" stopIfTrue="1">
      <formula>$A187&gt;5</formula>
    </cfRule>
  </conditionalFormatting>
  <conditionalFormatting sqref="X187:X189">
    <cfRule type="expression" dxfId="992" priority="5371" stopIfTrue="1">
      <formula>$A187&gt;5</formula>
    </cfRule>
  </conditionalFormatting>
  <conditionalFormatting sqref="L187">
    <cfRule type="expression" dxfId="991" priority="5359" stopIfTrue="1">
      <formula>$A187&gt;5</formula>
    </cfRule>
  </conditionalFormatting>
  <conditionalFormatting sqref="L187">
    <cfRule type="expression" dxfId="990" priority="5358" stopIfTrue="1">
      <formula>$A187&gt;5</formula>
    </cfRule>
  </conditionalFormatting>
  <conditionalFormatting sqref="K187">
    <cfRule type="expression" dxfId="989" priority="5357" stopIfTrue="1">
      <formula>$A187&gt;5</formula>
    </cfRule>
  </conditionalFormatting>
  <conditionalFormatting sqref="L188">
    <cfRule type="expression" dxfId="988" priority="5356" stopIfTrue="1">
      <formula>$A188&gt;5</formula>
    </cfRule>
  </conditionalFormatting>
  <conditionalFormatting sqref="L188">
    <cfRule type="expression" dxfId="987" priority="5355" stopIfTrue="1">
      <formula>$A188&gt;5</formula>
    </cfRule>
  </conditionalFormatting>
  <conditionalFormatting sqref="K188">
    <cfRule type="expression" dxfId="986" priority="5354" stopIfTrue="1">
      <formula>$A188&gt;5</formula>
    </cfRule>
  </conditionalFormatting>
  <conditionalFormatting sqref="L189">
    <cfRule type="expression" dxfId="985" priority="5353" stopIfTrue="1">
      <formula>$A189&gt;5</formula>
    </cfRule>
  </conditionalFormatting>
  <conditionalFormatting sqref="L189">
    <cfRule type="expression" dxfId="984" priority="5352" stopIfTrue="1">
      <formula>$A189&gt;5</formula>
    </cfRule>
  </conditionalFormatting>
  <conditionalFormatting sqref="K189">
    <cfRule type="expression" dxfId="983" priority="5351" stopIfTrue="1">
      <formula>$A189&gt;5</formula>
    </cfRule>
  </conditionalFormatting>
  <conditionalFormatting sqref="BT187:BT189">
    <cfRule type="expression" dxfId="982" priority="5345" stopIfTrue="1">
      <formula>$A187&gt;5</formula>
    </cfRule>
  </conditionalFormatting>
  <conditionalFormatting sqref="BT187:BT189">
    <cfRule type="expression" dxfId="981" priority="5344" stopIfTrue="1">
      <formula>$A187&gt;5</formula>
    </cfRule>
  </conditionalFormatting>
  <conditionalFormatting sqref="BS187:BS189">
    <cfRule type="expression" dxfId="980" priority="5343" stopIfTrue="1">
      <formula>$A187&gt;5</formula>
    </cfRule>
  </conditionalFormatting>
  <conditionalFormatting sqref="F185:EZ185">
    <cfRule type="expression" dxfId="979" priority="5325" stopIfTrue="1">
      <formula>$A185&gt;5</formula>
    </cfRule>
  </conditionalFormatting>
  <conditionalFormatting sqref="AE189">
    <cfRule type="expression" dxfId="978" priority="5323" stopIfTrue="1">
      <formula>$A189&gt;5</formula>
    </cfRule>
  </conditionalFormatting>
  <conditionalFormatting sqref="AF189">
    <cfRule type="expression" dxfId="977" priority="5322" stopIfTrue="1">
      <formula>$A189&gt;5</formula>
    </cfRule>
  </conditionalFormatting>
  <conditionalFormatting sqref="CB187">
    <cfRule type="expression" dxfId="976" priority="5310" stopIfTrue="1">
      <formula>$A187&gt;5</formula>
    </cfRule>
  </conditionalFormatting>
  <conditionalFormatting sqref="CA187">
    <cfRule type="expression" dxfId="975" priority="5309" stopIfTrue="1">
      <formula>$A187&gt;5</formula>
    </cfRule>
  </conditionalFormatting>
  <conditionalFormatting sqref="AR188">
    <cfRule type="expression" dxfId="974" priority="5308" stopIfTrue="1">
      <formula>$A188&gt;5</formula>
    </cfRule>
  </conditionalFormatting>
  <conditionalFormatting sqref="AR188">
    <cfRule type="expression" dxfId="973" priority="5307" stopIfTrue="1">
      <formula>$A188&gt;5</formula>
    </cfRule>
  </conditionalFormatting>
  <conditionalFormatting sqref="AQ188">
    <cfRule type="expression" dxfId="972" priority="5306" stopIfTrue="1">
      <formula>$A188&gt;5</formula>
    </cfRule>
  </conditionalFormatting>
  <conditionalFormatting sqref="AM187">
    <cfRule type="expression" dxfId="971" priority="5305" stopIfTrue="1">
      <formula>$A187&gt;5</formula>
    </cfRule>
  </conditionalFormatting>
  <conditionalFormatting sqref="AN187">
    <cfRule type="expression" dxfId="970" priority="5304" stopIfTrue="1">
      <formula>$A187&gt;5</formula>
    </cfRule>
  </conditionalFormatting>
  <conditionalFormatting sqref="DO187">
    <cfRule type="expression" dxfId="969" priority="5299" stopIfTrue="1">
      <formula>$A187&gt;5</formula>
    </cfRule>
  </conditionalFormatting>
  <conditionalFormatting sqref="DT187">
    <cfRule type="expression" dxfId="968" priority="5302" stopIfTrue="1">
      <formula>$A187&gt;5</formula>
    </cfRule>
  </conditionalFormatting>
  <conditionalFormatting sqref="DS187">
    <cfRule type="expression" dxfId="967" priority="5301" stopIfTrue="1">
      <formula>$A187&gt;5</formula>
    </cfRule>
  </conditionalFormatting>
  <conditionalFormatting sqref="DP187">
    <cfRule type="expression" dxfId="966" priority="5300" stopIfTrue="1">
      <formula>$A187&gt;5</formula>
    </cfRule>
  </conditionalFormatting>
  <conditionalFormatting sqref="CN187">
    <cfRule type="expression" dxfId="965" priority="5298" stopIfTrue="1">
      <formula>$A187&gt;5</formula>
    </cfRule>
  </conditionalFormatting>
  <conditionalFormatting sqref="CM187">
    <cfRule type="expression" dxfId="964" priority="5297" stopIfTrue="1">
      <formula>$A187&gt;5</formula>
    </cfRule>
  </conditionalFormatting>
  <conditionalFormatting sqref="BX187">
    <cfRule type="expression" dxfId="963" priority="5296" stopIfTrue="1">
      <formula>$A187&gt;5</formula>
    </cfRule>
  </conditionalFormatting>
  <conditionalFormatting sqref="BX187">
    <cfRule type="expression" dxfId="962" priority="5295" stopIfTrue="1">
      <formula>$A187&gt;5</formula>
    </cfRule>
  </conditionalFormatting>
  <conditionalFormatting sqref="BW187">
    <cfRule type="expression" dxfId="961" priority="5294" stopIfTrue="1">
      <formula>$A187&gt;5</formula>
    </cfRule>
  </conditionalFormatting>
  <conditionalFormatting sqref="BD187">
    <cfRule type="expression" dxfId="960" priority="5293" stopIfTrue="1">
      <formula>$A187&gt;5</formula>
    </cfRule>
  </conditionalFormatting>
  <conditionalFormatting sqref="BD187">
    <cfRule type="expression" dxfId="959" priority="5292" stopIfTrue="1">
      <formula>$A187&gt;5</formula>
    </cfRule>
  </conditionalFormatting>
  <conditionalFormatting sqref="BC187">
    <cfRule type="expression" dxfId="958" priority="5291" stopIfTrue="1">
      <formula>$A187&gt;5</formula>
    </cfRule>
  </conditionalFormatting>
  <conditionalFormatting sqref="CU187">
    <cfRule type="expression" dxfId="957" priority="5288" stopIfTrue="1">
      <formula>$A187&gt;5</formula>
    </cfRule>
  </conditionalFormatting>
  <conditionalFormatting sqref="AR187">
    <cfRule type="expression" dxfId="956" priority="5287" stopIfTrue="1">
      <formula>$A187&gt;5</formula>
    </cfRule>
  </conditionalFormatting>
  <conditionalFormatting sqref="AR187">
    <cfRule type="expression" dxfId="955" priority="5286" stopIfTrue="1">
      <formula>$A187&gt;5</formula>
    </cfRule>
  </conditionalFormatting>
  <conditionalFormatting sqref="AQ187">
    <cfRule type="expression" dxfId="954" priority="5285" stopIfTrue="1">
      <formula>$A187&gt;5</formula>
    </cfRule>
  </conditionalFormatting>
  <conditionalFormatting sqref="AU187">
    <cfRule type="expression" dxfId="953" priority="5284" stopIfTrue="1">
      <formula>$A187&gt;5</formula>
    </cfRule>
  </conditionalFormatting>
  <conditionalFormatting sqref="AV187">
    <cfRule type="expression" dxfId="952" priority="5283" stopIfTrue="1">
      <formula>$A187&gt;5</formula>
    </cfRule>
  </conditionalFormatting>
  <conditionalFormatting sqref="CT187">
    <cfRule type="expression" dxfId="951" priority="5282" stopIfTrue="1">
      <formula>$A187&gt;5</formula>
    </cfRule>
  </conditionalFormatting>
  <conditionalFormatting sqref="BH187">
    <cfRule type="expression" dxfId="950" priority="5281" stopIfTrue="1">
      <formula>$A187&gt;5</formula>
    </cfRule>
  </conditionalFormatting>
  <conditionalFormatting sqref="BG187">
    <cfRule type="expression" dxfId="949" priority="5280" stopIfTrue="1">
      <formula>$A187&gt;5</formula>
    </cfRule>
  </conditionalFormatting>
  <conditionalFormatting sqref="AA188">
    <cfRule type="expression" dxfId="948" priority="5279" stopIfTrue="1">
      <formula>$A188&gt;5</formula>
    </cfRule>
  </conditionalFormatting>
  <conditionalFormatting sqref="AF187">
    <cfRule type="expression" dxfId="947" priority="5278" stopIfTrue="1">
      <formula>$A187&gt;5</formula>
    </cfRule>
  </conditionalFormatting>
  <conditionalFormatting sqref="AF187">
    <cfRule type="expression" dxfId="946" priority="5277" stopIfTrue="1">
      <formula>$A187&gt;5</formula>
    </cfRule>
  </conditionalFormatting>
  <conditionalFormatting sqref="AE187">
    <cfRule type="expression" dxfId="945" priority="5276" stopIfTrue="1">
      <formula>$A187&gt;5</formula>
    </cfRule>
  </conditionalFormatting>
  <conditionalFormatting sqref="H187">
    <cfRule type="expression" dxfId="944" priority="5273" stopIfTrue="1">
      <formula>$A187&gt;5</formula>
    </cfRule>
  </conditionalFormatting>
  <conditionalFormatting sqref="G187">
    <cfRule type="expression" dxfId="943" priority="5272" stopIfTrue="1">
      <formula>$A187&gt;5</formula>
    </cfRule>
  </conditionalFormatting>
  <conditionalFormatting sqref="AF188">
    <cfRule type="expression" dxfId="942" priority="5271" stopIfTrue="1">
      <formula>$A188&gt;5</formula>
    </cfRule>
  </conditionalFormatting>
  <conditionalFormatting sqref="AF188">
    <cfRule type="expression" dxfId="941" priority="5270" stopIfTrue="1">
      <formula>$A188&gt;5</formula>
    </cfRule>
  </conditionalFormatting>
  <conditionalFormatting sqref="AE188">
    <cfRule type="expression" dxfId="940" priority="5269" stopIfTrue="1">
      <formula>$A188&gt;5</formula>
    </cfRule>
  </conditionalFormatting>
  <conditionalFormatting sqref="CB188">
    <cfRule type="expression" dxfId="939" priority="5268" stopIfTrue="1">
      <formula>$A188&gt;5</formula>
    </cfRule>
  </conditionalFormatting>
  <conditionalFormatting sqref="CA188">
    <cfRule type="expression" dxfId="938" priority="5267" stopIfTrue="1">
      <formula>$A188&gt;5</formula>
    </cfRule>
  </conditionalFormatting>
  <conditionalFormatting sqref="CE188">
    <cfRule type="expression" dxfId="937" priority="5262" stopIfTrue="1">
      <formula>$A188&gt;5</formula>
    </cfRule>
  </conditionalFormatting>
  <conditionalFormatting sqref="CF188">
    <cfRule type="expression" dxfId="936" priority="5264" stopIfTrue="1">
      <formula>$A188&gt;5</formula>
    </cfRule>
  </conditionalFormatting>
  <conditionalFormatting sqref="CF188">
    <cfRule type="expression" dxfId="935" priority="5263" stopIfTrue="1">
      <formula>$A188&gt;5</formula>
    </cfRule>
  </conditionalFormatting>
  <conditionalFormatting sqref="G188">
    <cfRule type="expression" dxfId="934" priority="5257" stopIfTrue="1">
      <formula>$A188&gt;5</formula>
    </cfRule>
  </conditionalFormatting>
  <conditionalFormatting sqref="BX188">
    <cfRule type="expression" dxfId="933" priority="5260" stopIfTrue="1">
      <formula>$A188&gt;5</formula>
    </cfRule>
  </conditionalFormatting>
  <conditionalFormatting sqref="BX188">
    <cfRule type="expression" dxfId="932" priority="5259" stopIfTrue="1">
      <formula>$A188&gt;5</formula>
    </cfRule>
  </conditionalFormatting>
  <conditionalFormatting sqref="BW188">
    <cfRule type="expression" dxfId="931" priority="5258" stopIfTrue="1">
      <formula>$A188&gt;5</formula>
    </cfRule>
  </conditionalFormatting>
  <conditionalFormatting sqref="H188">
    <cfRule type="expression" dxfId="930" priority="5256" stopIfTrue="1">
      <formula>$A188&gt;5</formula>
    </cfRule>
  </conditionalFormatting>
  <conditionalFormatting sqref="BO188">
    <cfRule type="expression" dxfId="929" priority="5251" stopIfTrue="1">
      <formula>$A188&gt;5</formula>
    </cfRule>
  </conditionalFormatting>
  <conditionalFormatting sqref="F186:EZ186">
    <cfRule type="expression" dxfId="928" priority="5254" stopIfTrue="1">
      <formula>$A186&gt;5</formula>
    </cfRule>
  </conditionalFormatting>
  <conditionalFormatting sqref="BG188">
    <cfRule type="expression" dxfId="927" priority="5253" stopIfTrue="1">
      <formula>$A188&gt;5</formula>
    </cfRule>
  </conditionalFormatting>
  <conditionalFormatting sqref="BH188">
    <cfRule type="expression" dxfId="926" priority="5252" stopIfTrue="1">
      <formula>$A188&gt;5</formula>
    </cfRule>
  </conditionalFormatting>
  <conditionalFormatting sqref="BP188">
    <cfRule type="expression" dxfId="925" priority="5250" stopIfTrue="1">
      <formula>$A188&gt;5</formula>
    </cfRule>
  </conditionalFormatting>
  <conditionalFormatting sqref="CM188">
    <cfRule type="expression" dxfId="924" priority="5249" stopIfTrue="1">
      <formula>$A188&gt;5</formula>
    </cfRule>
  </conditionalFormatting>
  <conditionalFormatting sqref="CN188">
    <cfRule type="expression" dxfId="923" priority="5248" stopIfTrue="1">
      <formula>$A188&gt;5</formula>
    </cfRule>
  </conditionalFormatting>
  <conditionalFormatting sqref="CQ188">
    <cfRule type="expression" dxfId="922" priority="5247" stopIfTrue="1">
      <formula>$A188&gt;5</formula>
    </cfRule>
  </conditionalFormatting>
  <conditionalFormatting sqref="CR188">
    <cfRule type="expression" dxfId="921" priority="5246" stopIfTrue="1">
      <formula>$A188&gt;5</formula>
    </cfRule>
  </conditionalFormatting>
  <conditionalFormatting sqref="CU188">
    <cfRule type="expression" dxfId="920" priority="5245" stopIfTrue="1">
      <formula>$A188&gt;5</formula>
    </cfRule>
  </conditionalFormatting>
  <conditionalFormatting sqref="CV188">
    <cfRule type="expression" dxfId="919" priority="5244" stopIfTrue="1">
      <formula>$A188&gt;5</formula>
    </cfRule>
  </conditionalFormatting>
  <conditionalFormatting sqref="DO188">
    <cfRule type="expression" dxfId="918" priority="5243" stopIfTrue="1">
      <formula>$A188&gt;5</formula>
    </cfRule>
  </conditionalFormatting>
  <conditionalFormatting sqref="DP188">
    <cfRule type="expression" dxfId="917" priority="5242" stopIfTrue="1">
      <formula>$A188&gt;5</formula>
    </cfRule>
  </conditionalFormatting>
  <conditionalFormatting sqref="DS188">
    <cfRule type="expression" dxfId="916" priority="5241" stopIfTrue="1">
      <formula>$A188&gt;5</formula>
    </cfRule>
  </conditionalFormatting>
  <conditionalFormatting sqref="DT188">
    <cfRule type="expression" dxfId="915" priority="5240" stopIfTrue="1">
      <formula>$A188&gt;5</formula>
    </cfRule>
  </conditionalFormatting>
  <conditionalFormatting sqref="DH188:DH189">
    <cfRule type="expression" dxfId="914" priority="5239" stopIfTrue="1">
      <formula>$A188&gt;5</formula>
    </cfRule>
  </conditionalFormatting>
  <conditionalFormatting sqref="DH188:DH189">
    <cfRule type="expression" dxfId="913" priority="5238" stopIfTrue="1">
      <formula>$A188&gt;5</formula>
    </cfRule>
  </conditionalFormatting>
  <conditionalFormatting sqref="DG188:DG189">
    <cfRule type="expression" dxfId="912" priority="5237" stopIfTrue="1">
      <formula>$A188&gt;5</formula>
    </cfRule>
  </conditionalFormatting>
  <conditionalFormatting sqref="CZ188:CZ189">
    <cfRule type="expression" dxfId="911" priority="5236" stopIfTrue="1">
      <formula>$A188&gt;5</formula>
    </cfRule>
  </conditionalFormatting>
  <conditionalFormatting sqref="CZ188:CZ189">
    <cfRule type="expression" dxfId="910" priority="5235" stopIfTrue="1">
      <formula>$A188&gt;5</formula>
    </cfRule>
  </conditionalFormatting>
  <conditionalFormatting sqref="CY188:CY189">
    <cfRule type="expression" dxfId="909" priority="5234" stopIfTrue="1">
      <formula>$A188&gt;5</formula>
    </cfRule>
  </conditionalFormatting>
  <conditionalFormatting sqref="BD188:BD189">
    <cfRule type="expression" dxfId="908" priority="5233" stopIfTrue="1">
      <formula>$A188&gt;5</formula>
    </cfRule>
  </conditionalFormatting>
  <conditionalFormatting sqref="BD188:BD189">
    <cfRule type="expression" dxfId="907" priority="5232" stopIfTrue="1">
      <formula>$A188&gt;5</formula>
    </cfRule>
  </conditionalFormatting>
  <conditionalFormatting sqref="BC188:BC189">
    <cfRule type="expression" dxfId="906" priority="5231" stopIfTrue="1">
      <formula>$A188&gt;5</formula>
    </cfRule>
  </conditionalFormatting>
  <conditionalFormatting sqref="AM188">
    <cfRule type="expression" dxfId="905" priority="5230" stopIfTrue="1">
      <formula>$A188&gt;5</formula>
    </cfRule>
  </conditionalFormatting>
  <conditionalFormatting sqref="AN188">
    <cfRule type="expression" dxfId="904" priority="5229" stopIfTrue="1">
      <formula>$A188&gt;5</formula>
    </cfRule>
  </conditionalFormatting>
  <conditionalFormatting sqref="AU188">
    <cfRule type="expression" dxfId="903" priority="5228" stopIfTrue="1">
      <formula>$A188&gt;5</formula>
    </cfRule>
  </conditionalFormatting>
  <conditionalFormatting sqref="AV188">
    <cfRule type="expression" dxfId="902" priority="5227" stopIfTrue="1">
      <formula>$A188&gt;5</formula>
    </cfRule>
  </conditionalFormatting>
  <conditionalFormatting sqref="G189">
    <cfRule type="expression" dxfId="901" priority="5226" stopIfTrue="1">
      <formula>$A189&gt;5</formula>
    </cfRule>
  </conditionalFormatting>
  <conditionalFormatting sqref="H189">
    <cfRule type="expression" dxfId="900" priority="5225" stopIfTrue="1">
      <formula>$A189&gt;5</formula>
    </cfRule>
  </conditionalFormatting>
  <conditionalFormatting sqref="BH189">
    <cfRule type="expression" dxfId="899" priority="5223" stopIfTrue="1">
      <formula>$A189&gt;5</formula>
    </cfRule>
  </conditionalFormatting>
  <conditionalFormatting sqref="BO189">
    <cfRule type="expression" dxfId="898" priority="5222" stopIfTrue="1">
      <formula>$A189&gt;5</formula>
    </cfRule>
  </conditionalFormatting>
  <conditionalFormatting sqref="BP189">
    <cfRule type="expression" dxfId="897" priority="5221" stopIfTrue="1">
      <formula>$A189&gt;5</formula>
    </cfRule>
  </conditionalFormatting>
  <conditionalFormatting sqref="CU189">
    <cfRule type="expression" dxfId="896" priority="5220" stopIfTrue="1">
      <formula>$A189&gt;5</formula>
    </cfRule>
  </conditionalFormatting>
  <conditionalFormatting sqref="CV189">
    <cfRule type="expression" dxfId="895" priority="5219" stopIfTrue="1">
      <formula>$A189&gt;5</formula>
    </cfRule>
  </conditionalFormatting>
  <conditionalFormatting sqref="CQ189">
    <cfRule type="expression" dxfId="894" priority="5218" stopIfTrue="1">
      <formula>$A189&gt;5</formula>
    </cfRule>
  </conditionalFormatting>
  <conditionalFormatting sqref="CR189">
    <cfRule type="expression" dxfId="893" priority="5217" stopIfTrue="1">
      <formula>$A189&gt;5</formula>
    </cfRule>
  </conditionalFormatting>
  <conditionalFormatting sqref="BX189">
    <cfRule type="expression" dxfId="892" priority="5216" stopIfTrue="1">
      <formula>$A189&gt;5</formula>
    </cfRule>
  </conditionalFormatting>
  <conditionalFormatting sqref="BX189">
    <cfRule type="expression" dxfId="891" priority="5215" stopIfTrue="1">
      <formula>$A189&gt;5</formula>
    </cfRule>
  </conditionalFormatting>
  <conditionalFormatting sqref="BW189">
    <cfRule type="expression" dxfId="890" priority="5214" stopIfTrue="1">
      <formula>$A189&gt;5</formula>
    </cfRule>
  </conditionalFormatting>
  <conditionalFormatting sqref="CB189">
    <cfRule type="expression" dxfId="889" priority="5213" stopIfTrue="1">
      <formula>$A189&gt;5</formula>
    </cfRule>
  </conditionalFormatting>
  <conditionalFormatting sqref="CA189">
    <cfRule type="expression" dxfId="888" priority="5212" stopIfTrue="1">
      <formula>$A189&gt;5</formula>
    </cfRule>
  </conditionalFormatting>
  <conditionalFormatting sqref="DO189">
    <cfRule type="expression" dxfId="887" priority="5211" stopIfTrue="1">
      <formula>$A189&gt;5</formula>
    </cfRule>
  </conditionalFormatting>
  <conditionalFormatting sqref="DP189">
    <cfRule type="expression" dxfId="886" priority="5210" stopIfTrue="1">
      <formula>$A189&gt;5</formula>
    </cfRule>
  </conditionalFormatting>
  <conditionalFormatting sqref="DS189">
    <cfRule type="expression" dxfId="885" priority="5209" stopIfTrue="1">
      <formula>$A189&gt;5</formula>
    </cfRule>
  </conditionalFormatting>
  <conditionalFormatting sqref="DT189">
    <cfRule type="expression" dxfId="884" priority="5208" stopIfTrue="1">
      <formula>$A189&gt;5</formula>
    </cfRule>
  </conditionalFormatting>
  <conditionalFormatting sqref="CF189">
    <cfRule type="expression" dxfId="883" priority="5207" stopIfTrue="1">
      <formula>$A189&gt;5</formula>
    </cfRule>
  </conditionalFormatting>
  <conditionalFormatting sqref="CF189">
    <cfRule type="expression" dxfId="882" priority="5206" stopIfTrue="1">
      <formula>$A189&gt;5</formula>
    </cfRule>
  </conditionalFormatting>
  <conditionalFormatting sqref="CE189">
    <cfRule type="expression" dxfId="881" priority="5205" stopIfTrue="1">
      <formula>$A189&gt;5</formula>
    </cfRule>
  </conditionalFormatting>
  <conditionalFormatting sqref="AM189">
    <cfRule type="expression" dxfId="880" priority="5204" stopIfTrue="1">
      <formula>$A189&gt;5</formula>
    </cfRule>
  </conditionalFormatting>
  <conditionalFormatting sqref="AN189">
    <cfRule type="expression" dxfId="879" priority="5203" stopIfTrue="1">
      <formula>$A189&gt;5</formula>
    </cfRule>
  </conditionalFormatting>
  <conditionalFormatting sqref="AU189">
    <cfRule type="expression" dxfId="878" priority="5202" stopIfTrue="1">
      <formula>$A189&gt;5</formula>
    </cfRule>
  </conditionalFormatting>
  <conditionalFormatting sqref="AV189">
    <cfRule type="expression" dxfId="877" priority="5201" stopIfTrue="1">
      <formula>$A189&gt;5</formula>
    </cfRule>
  </conditionalFormatting>
  <conditionalFormatting sqref="BG189">
    <cfRule type="expression" dxfId="876" priority="5164" stopIfTrue="1">
      <formula>$A189&gt;5</formula>
    </cfRule>
  </conditionalFormatting>
  <conditionalFormatting sqref="F192:FD192">
    <cfRule type="expression" dxfId="875" priority="5133" stopIfTrue="1">
      <formula>$A192&gt;5</formula>
    </cfRule>
  </conditionalFormatting>
  <conditionalFormatting sqref="F193:FD193">
    <cfRule type="expression" dxfId="874" priority="5116" stopIfTrue="1">
      <formula>$A193&gt;5</formula>
    </cfRule>
  </conditionalFormatting>
  <conditionalFormatting sqref="F194:FD194">
    <cfRule type="expression" dxfId="873" priority="5046" stopIfTrue="1">
      <formula>$A194&gt;5</formula>
    </cfRule>
  </conditionalFormatting>
  <conditionalFormatting sqref="F195:FD195">
    <cfRule type="expression" dxfId="872" priority="4865" stopIfTrue="1">
      <formula>$A195&gt;5</formula>
    </cfRule>
  </conditionalFormatting>
  <conditionalFormatting sqref="F195:FD195">
    <cfRule type="expression" dxfId="871" priority="4864" stopIfTrue="1">
      <formula>$A195&gt;5</formula>
    </cfRule>
  </conditionalFormatting>
  <conditionalFormatting sqref="U226:V227">
    <cfRule type="expression" dxfId="870" priority="4824" stopIfTrue="1">
      <formula>$A226&gt;5</formula>
    </cfRule>
  </conditionalFormatting>
  <conditionalFormatting sqref="F196:FD196">
    <cfRule type="expression" dxfId="869" priority="4740" stopIfTrue="1">
      <formula>$A196&gt;5</formula>
    </cfRule>
  </conditionalFormatting>
  <conditionalFormatting sqref="F199:FD200">
    <cfRule type="expression" dxfId="868" priority="4691" stopIfTrue="1">
      <formula>$A199&gt;5</formula>
    </cfRule>
  </conditionalFormatting>
  <conditionalFormatting sqref="F201:FD202">
    <cfRule type="expression" dxfId="867" priority="4636" stopIfTrue="1">
      <formula>$A201&gt;5</formula>
    </cfRule>
  </conditionalFormatting>
  <conditionalFormatting sqref="F203:FD203">
    <cfRule type="expression" dxfId="866" priority="4541" stopIfTrue="1">
      <formula>$A203&gt;5</formula>
    </cfRule>
  </conditionalFormatting>
  <conditionalFormatting sqref="F206:FD206">
    <cfRule type="expression" dxfId="865" priority="4494" stopIfTrue="1">
      <formula>$A206&gt;5</formula>
    </cfRule>
  </conditionalFormatting>
  <conditionalFormatting sqref="F213:FD213">
    <cfRule type="expression" dxfId="864" priority="4285" stopIfTrue="1">
      <formula>$A213&gt;5</formula>
    </cfRule>
  </conditionalFormatting>
  <conditionalFormatting sqref="F214:FD214">
    <cfRule type="expression" dxfId="863" priority="4282" stopIfTrue="1">
      <formula>$A214&gt;5</formula>
    </cfRule>
  </conditionalFormatting>
  <conditionalFormatting sqref="F215:FD215">
    <cfRule type="expression" dxfId="862" priority="4220" stopIfTrue="1">
      <formula>$A215&gt;5</formula>
    </cfRule>
  </conditionalFormatting>
  <conditionalFormatting sqref="F216:FD216">
    <cfRule type="expression" dxfId="861" priority="4192" stopIfTrue="1">
      <formula>$A216&gt;5</formula>
    </cfRule>
  </conditionalFormatting>
  <conditionalFormatting sqref="F217:FD217">
    <cfRule type="expression" dxfId="860" priority="4157" stopIfTrue="1">
      <formula>$A217&gt;5</formula>
    </cfRule>
  </conditionalFormatting>
  <conditionalFormatting sqref="F209:FD209">
    <cfRule type="expression" dxfId="859" priority="4116" stopIfTrue="1">
      <formula>$A209&gt;5</formula>
    </cfRule>
  </conditionalFormatting>
  <conditionalFormatting sqref="F207:FD207">
    <cfRule type="expression" dxfId="858" priority="4115" stopIfTrue="1">
      <formula>$A207&gt;5</formula>
    </cfRule>
  </conditionalFormatting>
  <conditionalFormatting sqref="F208:FD208">
    <cfRule type="expression" dxfId="857" priority="4114" stopIfTrue="1">
      <formula>$A208&gt;5</formula>
    </cfRule>
  </conditionalFormatting>
  <conditionalFormatting sqref="F220:FD220">
    <cfRule type="expression" dxfId="856" priority="4108" stopIfTrue="1">
      <formula>$A220&gt;5</formula>
    </cfRule>
  </conditionalFormatting>
  <conditionalFormatting sqref="AF222:AF225">
    <cfRule type="expression" dxfId="855" priority="4101" stopIfTrue="1">
      <formula>$A222&gt;5</formula>
    </cfRule>
  </conditionalFormatting>
  <conditionalFormatting sqref="AF222:AF225">
    <cfRule type="expression" dxfId="854" priority="4100" stopIfTrue="1">
      <formula>$A222&gt;5</formula>
    </cfRule>
  </conditionalFormatting>
  <conditionalFormatting sqref="AE222:AE225">
    <cfRule type="expression" dxfId="853" priority="4099" stopIfTrue="1">
      <formula>$A222&gt;5</formula>
    </cfRule>
  </conditionalFormatting>
  <conditionalFormatting sqref="BH222:BH224">
    <cfRule type="expression" dxfId="852" priority="4066" stopIfTrue="1">
      <formula>$A222&gt;5</formula>
    </cfRule>
  </conditionalFormatting>
  <conditionalFormatting sqref="BG222:BG224">
    <cfRule type="expression" dxfId="851" priority="4065" stopIfTrue="1">
      <formula>$A222&gt;5</formula>
    </cfRule>
  </conditionalFormatting>
  <conditionalFormatting sqref="BH222:BH224">
    <cfRule type="expression" dxfId="850" priority="4067" stopIfTrue="1">
      <formula>$A222&gt;5</formula>
    </cfRule>
  </conditionalFormatting>
  <conditionalFormatting sqref="BT222:BT225">
    <cfRule type="expression" dxfId="849" priority="4060" stopIfTrue="1">
      <formula>$A222&gt;5</formula>
    </cfRule>
  </conditionalFormatting>
  <conditionalFormatting sqref="BS222:BS225">
    <cfRule type="expression" dxfId="848" priority="4059" stopIfTrue="1">
      <formula>$A222&gt;5</formula>
    </cfRule>
  </conditionalFormatting>
  <conditionalFormatting sqref="BT222:BT225">
    <cfRule type="expression" dxfId="847" priority="4061" stopIfTrue="1">
      <formula>$A222&gt;5</formula>
    </cfRule>
  </conditionalFormatting>
  <conditionalFormatting sqref="L222">
    <cfRule type="expression" dxfId="846" priority="4054" stopIfTrue="1">
      <formula>$A222&gt;5</formula>
    </cfRule>
  </conditionalFormatting>
  <conditionalFormatting sqref="K222">
    <cfRule type="expression" dxfId="845" priority="4053" stopIfTrue="1">
      <formula>$A222&gt;5</formula>
    </cfRule>
  </conditionalFormatting>
  <conditionalFormatting sqref="AB222">
    <cfRule type="expression" dxfId="844" priority="4052" stopIfTrue="1">
      <formula>$A222&gt;5</formula>
    </cfRule>
  </conditionalFormatting>
  <conditionalFormatting sqref="L222">
    <cfRule type="expression" dxfId="843" priority="4055" stopIfTrue="1">
      <formula>$A222&gt;5</formula>
    </cfRule>
  </conditionalFormatting>
  <conditionalFormatting sqref="AB222">
    <cfRule type="expression" dxfId="842" priority="4051" stopIfTrue="1">
      <formula>$A222&gt;5</formula>
    </cfRule>
  </conditionalFormatting>
  <conditionalFormatting sqref="AA222">
    <cfRule type="expression" dxfId="841" priority="4050" stopIfTrue="1">
      <formula>$A222&gt;5</formula>
    </cfRule>
  </conditionalFormatting>
  <conditionalFormatting sqref="AR222">
    <cfRule type="expression" dxfId="840" priority="4049" stopIfTrue="1">
      <formula>$A222&gt;5</formula>
    </cfRule>
  </conditionalFormatting>
  <conditionalFormatting sqref="AR222">
    <cfRule type="expression" dxfId="839" priority="4048" stopIfTrue="1">
      <formula>$A222&gt;5</formula>
    </cfRule>
  </conditionalFormatting>
  <conditionalFormatting sqref="AQ222">
    <cfRule type="expression" dxfId="838" priority="4047" stopIfTrue="1">
      <formula>$A222&gt;5</formula>
    </cfRule>
  </conditionalFormatting>
  <conditionalFormatting sqref="CZ222">
    <cfRule type="expression" dxfId="837" priority="4046" stopIfTrue="1">
      <formula>$A222&gt;5</formula>
    </cfRule>
  </conditionalFormatting>
  <conditionalFormatting sqref="CZ222">
    <cfRule type="expression" dxfId="836" priority="4045" stopIfTrue="1">
      <formula>$A222&gt;5</formula>
    </cfRule>
  </conditionalFormatting>
  <conditionalFormatting sqref="CY222">
    <cfRule type="expression" dxfId="835" priority="4044" stopIfTrue="1">
      <formula>$A222&gt;5</formula>
    </cfRule>
  </conditionalFormatting>
  <conditionalFormatting sqref="BX222">
    <cfRule type="expression" dxfId="834" priority="4043" stopIfTrue="1">
      <formula>$A222&gt;5</formula>
    </cfRule>
  </conditionalFormatting>
  <conditionalFormatting sqref="BX222">
    <cfRule type="expression" dxfId="833" priority="4042" stopIfTrue="1">
      <formula>$A222&gt;5</formula>
    </cfRule>
  </conditionalFormatting>
  <conditionalFormatting sqref="BW222">
    <cfRule type="expression" dxfId="832" priority="4041" stopIfTrue="1">
      <formula>$A222&gt;5</formula>
    </cfRule>
  </conditionalFormatting>
  <conditionalFormatting sqref="BD222">
    <cfRule type="expression" dxfId="831" priority="4040" stopIfTrue="1">
      <formula>$A222&gt;5</formula>
    </cfRule>
  </conditionalFormatting>
  <conditionalFormatting sqref="BD222">
    <cfRule type="expression" dxfId="830" priority="4039" stopIfTrue="1">
      <formula>$A222&gt;5</formula>
    </cfRule>
  </conditionalFormatting>
  <conditionalFormatting sqref="BC222">
    <cfRule type="expression" dxfId="829" priority="4038" stopIfTrue="1">
      <formula>$A222&gt;5</formula>
    </cfRule>
  </conditionalFormatting>
  <conditionalFormatting sqref="CJ222">
    <cfRule type="expression" dxfId="828" priority="4029" stopIfTrue="1">
      <formula>$A222&gt;5</formula>
    </cfRule>
  </conditionalFormatting>
  <conditionalFormatting sqref="CI222">
    <cfRule type="expression" dxfId="827" priority="4028" stopIfTrue="1">
      <formula>$A222&gt;5</formula>
    </cfRule>
  </conditionalFormatting>
  <conditionalFormatting sqref="BP222">
    <cfRule type="expression" dxfId="826" priority="4025" stopIfTrue="1">
      <formula>$A222&gt;5</formula>
    </cfRule>
  </conditionalFormatting>
  <conditionalFormatting sqref="AN222">
    <cfRule type="expression" dxfId="825" priority="4023" stopIfTrue="1">
      <formula>$A222&gt;5</formula>
    </cfRule>
  </conditionalFormatting>
  <conditionalFormatting sqref="AM222">
    <cfRule type="expression" dxfId="824" priority="4022" stopIfTrue="1">
      <formula>$A222&gt;5</formula>
    </cfRule>
  </conditionalFormatting>
  <conditionalFormatting sqref="DP222">
    <cfRule type="expression" dxfId="823" priority="4017" stopIfTrue="1">
      <formula>$A222&gt;5</formula>
    </cfRule>
  </conditionalFormatting>
  <conditionalFormatting sqref="DO222">
    <cfRule type="expression" dxfId="822" priority="4016" stopIfTrue="1">
      <formula>$A222&gt;5</formula>
    </cfRule>
  </conditionalFormatting>
  <conditionalFormatting sqref="CB222">
    <cfRule type="expression" dxfId="821" priority="4019" stopIfTrue="1">
      <formula>$A222&gt;5</formula>
    </cfRule>
  </conditionalFormatting>
  <conditionalFormatting sqref="CA222">
    <cfRule type="expression" dxfId="820" priority="4018" stopIfTrue="1">
      <formula>$A222&gt;5</formula>
    </cfRule>
  </conditionalFormatting>
  <conditionalFormatting sqref="DH222">
    <cfRule type="expression" dxfId="819" priority="4015" stopIfTrue="1">
      <formula>$A222&gt;5</formula>
    </cfRule>
  </conditionalFormatting>
  <conditionalFormatting sqref="DG222">
    <cfRule type="expression" dxfId="818" priority="4014" stopIfTrue="1">
      <formula>$A222&gt;5</formula>
    </cfRule>
  </conditionalFormatting>
  <conditionalFormatting sqref="H222">
    <cfRule type="expression" dxfId="817" priority="4013" stopIfTrue="1">
      <formula>$A222&gt;5</formula>
    </cfRule>
  </conditionalFormatting>
  <conditionalFormatting sqref="G222">
    <cfRule type="expression" dxfId="816" priority="4012" stopIfTrue="1">
      <formula>$A222&gt;5</formula>
    </cfRule>
  </conditionalFormatting>
  <conditionalFormatting sqref="BX223">
    <cfRule type="expression" dxfId="815" priority="4008" stopIfTrue="1">
      <formula>$A223&gt;5</formula>
    </cfRule>
  </conditionalFormatting>
  <conditionalFormatting sqref="BX223">
    <cfRule type="expression" dxfId="814" priority="4007" stopIfTrue="1">
      <formula>$A223&gt;5</formula>
    </cfRule>
  </conditionalFormatting>
  <conditionalFormatting sqref="BW223">
    <cfRule type="expression" dxfId="813" priority="4006" stopIfTrue="1">
      <formula>$A223&gt;5</formula>
    </cfRule>
  </conditionalFormatting>
  <conditionalFormatting sqref="AR223">
    <cfRule type="expression" dxfId="812" priority="4005" stopIfTrue="1">
      <formula>$A223&gt;5</formula>
    </cfRule>
  </conditionalFormatting>
  <conditionalFormatting sqref="AR223">
    <cfRule type="expression" dxfId="811" priority="4004" stopIfTrue="1">
      <formula>$A223&gt;5</formula>
    </cfRule>
  </conditionalFormatting>
  <conditionalFormatting sqref="AQ223">
    <cfRule type="expression" dxfId="810" priority="4003" stopIfTrue="1">
      <formula>$A223&gt;5</formula>
    </cfRule>
  </conditionalFormatting>
  <conditionalFormatting sqref="L223">
    <cfRule type="expression" dxfId="809" priority="4002" stopIfTrue="1">
      <formula>$A223&gt;5</formula>
    </cfRule>
  </conditionalFormatting>
  <conditionalFormatting sqref="L223">
    <cfRule type="expression" dxfId="808" priority="4001" stopIfTrue="1">
      <formula>$A223&gt;5</formula>
    </cfRule>
  </conditionalFormatting>
  <conditionalFormatting sqref="K223">
    <cfRule type="expression" dxfId="807" priority="4000" stopIfTrue="1">
      <formula>$A223&gt;5</formula>
    </cfRule>
  </conditionalFormatting>
  <conditionalFormatting sqref="AB223">
    <cfRule type="expression" dxfId="806" priority="3999" stopIfTrue="1">
      <formula>$A223&gt;5</formula>
    </cfRule>
  </conditionalFormatting>
  <conditionalFormatting sqref="AB223">
    <cfRule type="expression" dxfId="805" priority="3998" stopIfTrue="1">
      <formula>$A223&gt;5</formula>
    </cfRule>
  </conditionalFormatting>
  <conditionalFormatting sqref="AA223">
    <cfRule type="expression" dxfId="804" priority="3997" stopIfTrue="1">
      <formula>$A223&gt;5</formula>
    </cfRule>
  </conditionalFormatting>
  <conditionalFormatting sqref="CB223">
    <cfRule type="expression" dxfId="803" priority="3990" stopIfTrue="1">
      <formula>$A223&gt;5</formula>
    </cfRule>
  </conditionalFormatting>
  <conditionalFormatting sqref="CA223">
    <cfRule type="expression" dxfId="802" priority="3989" stopIfTrue="1">
      <formula>$A223&gt;5</formula>
    </cfRule>
  </conditionalFormatting>
  <conditionalFormatting sqref="H223">
    <cfRule type="expression" dxfId="801" priority="3988" stopIfTrue="1">
      <formula>$A223&gt;5</formula>
    </cfRule>
  </conditionalFormatting>
  <conditionalFormatting sqref="G223">
    <cfRule type="expression" dxfId="800" priority="3987" stopIfTrue="1">
      <formula>$A223&gt;5</formula>
    </cfRule>
  </conditionalFormatting>
  <conditionalFormatting sqref="BP223">
    <cfRule type="expression" dxfId="799" priority="3986" stopIfTrue="1">
      <formula>$A223&gt;5</formula>
    </cfRule>
  </conditionalFormatting>
  <conditionalFormatting sqref="BO223">
    <cfRule type="expression" dxfId="798" priority="3985" stopIfTrue="1">
      <formula>$A223&gt;5</formula>
    </cfRule>
  </conditionalFormatting>
  <conditionalFormatting sqref="CJ223">
    <cfRule type="expression" dxfId="797" priority="3984" stopIfTrue="1">
      <formula>$A223&gt;5</formula>
    </cfRule>
  </conditionalFormatting>
  <conditionalFormatting sqref="CI223">
    <cfRule type="expression" dxfId="796" priority="3983" stopIfTrue="1">
      <formula>$A223&gt;5</formula>
    </cfRule>
  </conditionalFormatting>
  <conditionalFormatting sqref="DH223">
    <cfRule type="expression" dxfId="795" priority="3982" stopIfTrue="1">
      <formula>$A223&gt;5</formula>
    </cfRule>
  </conditionalFormatting>
  <conditionalFormatting sqref="DG223">
    <cfRule type="expression" dxfId="794" priority="3981" stopIfTrue="1">
      <formula>$A223&gt;5</formula>
    </cfRule>
  </conditionalFormatting>
  <conditionalFormatting sqref="BH225">
    <cfRule type="expression" dxfId="793" priority="3980" stopIfTrue="1">
      <formula>$A225&gt;5</formula>
    </cfRule>
  </conditionalFormatting>
  <conditionalFormatting sqref="BH225">
    <cfRule type="expression" dxfId="792" priority="3979" stopIfTrue="1">
      <formula>$A225&gt;5</formula>
    </cfRule>
  </conditionalFormatting>
  <conditionalFormatting sqref="BG225">
    <cfRule type="expression" dxfId="791" priority="3978" stopIfTrue="1">
      <formula>$A225&gt;5</formula>
    </cfRule>
  </conditionalFormatting>
  <conditionalFormatting sqref="BD223">
    <cfRule type="expression" dxfId="790" priority="3977" stopIfTrue="1">
      <formula>$A223&gt;5</formula>
    </cfRule>
  </conditionalFormatting>
  <conditionalFormatting sqref="BD223">
    <cfRule type="expression" dxfId="789" priority="3976" stopIfTrue="1">
      <formula>$A223&gt;5</formula>
    </cfRule>
  </conditionalFormatting>
  <conditionalFormatting sqref="BC223">
    <cfRule type="expression" dxfId="788" priority="3975" stopIfTrue="1">
      <formula>$A223&gt;5</formula>
    </cfRule>
  </conditionalFormatting>
  <conditionalFormatting sqref="CZ223">
    <cfRule type="expression" dxfId="787" priority="3974" stopIfTrue="1">
      <formula>$A223&gt;5</formula>
    </cfRule>
  </conditionalFormatting>
  <conditionalFormatting sqref="CY223">
    <cfRule type="expression" dxfId="786" priority="3973" stopIfTrue="1">
      <formula>$A223&gt;5</formula>
    </cfRule>
  </conditionalFormatting>
  <conditionalFormatting sqref="L224:L225">
    <cfRule type="expression" dxfId="785" priority="3972" stopIfTrue="1">
      <formula>$A224&gt;5</formula>
    </cfRule>
  </conditionalFormatting>
  <conditionalFormatting sqref="L224:L225">
    <cfRule type="expression" dxfId="784" priority="3971" stopIfTrue="1">
      <formula>$A224&gt;5</formula>
    </cfRule>
  </conditionalFormatting>
  <conditionalFormatting sqref="K224:K225">
    <cfRule type="expression" dxfId="783" priority="3970" stopIfTrue="1">
      <formula>$A224&gt;5</formula>
    </cfRule>
  </conditionalFormatting>
  <conditionalFormatting sqref="AR224:AR225">
    <cfRule type="expression" dxfId="782" priority="3966" stopIfTrue="1">
      <formula>$A224&gt;5</formula>
    </cfRule>
  </conditionalFormatting>
  <conditionalFormatting sqref="AR224:AR225">
    <cfRule type="expression" dxfId="781" priority="3965" stopIfTrue="1">
      <formula>$A224&gt;5</formula>
    </cfRule>
  </conditionalFormatting>
  <conditionalFormatting sqref="AQ224:AQ225">
    <cfRule type="expression" dxfId="780" priority="3964" stopIfTrue="1">
      <formula>$A224&gt;5</formula>
    </cfRule>
  </conditionalFormatting>
  <conditionalFormatting sqref="CB224:CB225">
    <cfRule type="expression" dxfId="779" priority="3960" stopIfTrue="1">
      <formula>$A224&gt;5</formula>
    </cfRule>
  </conditionalFormatting>
  <conditionalFormatting sqref="CA224:CA225">
    <cfRule type="expression" dxfId="778" priority="3959" stopIfTrue="1">
      <formula>$A224&gt;5</formula>
    </cfRule>
  </conditionalFormatting>
  <conditionalFormatting sqref="CZ224:CZ225">
    <cfRule type="expression" dxfId="777" priority="3952" stopIfTrue="1">
      <formula>$A224&gt;5</formula>
    </cfRule>
  </conditionalFormatting>
  <conditionalFormatting sqref="CZ224:CZ225">
    <cfRule type="expression" dxfId="776" priority="3951" stopIfTrue="1">
      <formula>$A224&gt;5</formula>
    </cfRule>
  </conditionalFormatting>
  <conditionalFormatting sqref="CY224:CY225">
    <cfRule type="expression" dxfId="775" priority="3950" stopIfTrue="1">
      <formula>$A224&gt;5</formula>
    </cfRule>
  </conditionalFormatting>
  <conditionalFormatting sqref="DH224:DH225">
    <cfRule type="expression" dxfId="774" priority="3949" stopIfTrue="1">
      <formula>$A224&gt;5</formula>
    </cfRule>
  </conditionalFormatting>
  <conditionalFormatting sqref="DH224:DH225">
    <cfRule type="expression" dxfId="773" priority="3948" stopIfTrue="1">
      <formula>$A224&gt;5</formula>
    </cfRule>
  </conditionalFormatting>
  <conditionalFormatting sqref="DG224:DG225">
    <cfRule type="expression" dxfId="772" priority="3947" stopIfTrue="1">
      <formula>$A224&gt;5</formula>
    </cfRule>
  </conditionalFormatting>
  <conditionalFormatting sqref="CJ224:CJ225">
    <cfRule type="expression" dxfId="771" priority="3946" stopIfTrue="1">
      <formula>$A224&gt;5</formula>
    </cfRule>
  </conditionalFormatting>
  <conditionalFormatting sqref="CN224">
    <cfRule type="expression" dxfId="770" priority="3944" stopIfTrue="1">
      <formula>$A224&gt;5</formula>
    </cfRule>
  </conditionalFormatting>
  <conditionalFormatting sqref="CR224:CR225 DP224:DP225">
    <cfRule type="expression" dxfId="769" priority="3940" stopIfTrue="1">
      <formula>$A224&gt;5</formula>
    </cfRule>
  </conditionalFormatting>
  <conditionalFormatting sqref="CQ224:CQ225 DO224:DO225">
    <cfRule type="expression" dxfId="768" priority="3939" stopIfTrue="1">
      <formula>$A224&gt;5</formula>
    </cfRule>
  </conditionalFormatting>
  <conditionalFormatting sqref="CM224">
    <cfRule type="expression" dxfId="767" priority="3938" stopIfTrue="1">
      <formula>$A224&gt;5</formula>
    </cfRule>
  </conditionalFormatting>
  <conditionalFormatting sqref="CI224:CI225">
    <cfRule type="expression" dxfId="766" priority="3937" stopIfTrue="1">
      <formula>$A224&gt;5</formula>
    </cfRule>
  </conditionalFormatting>
  <conditionalFormatting sqref="H224:H225">
    <cfRule type="expression" dxfId="765" priority="3936" stopIfTrue="1">
      <formula>$A224&gt;5</formula>
    </cfRule>
  </conditionalFormatting>
  <conditionalFormatting sqref="G224:G225">
    <cfRule type="expression" dxfId="764" priority="3935" stopIfTrue="1">
      <formula>$A224&gt;5</formula>
    </cfRule>
  </conditionalFormatting>
  <conditionalFormatting sqref="BD224:BD225">
    <cfRule type="expression" dxfId="763" priority="3934" stopIfTrue="1">
      <formula>$A224&gt;5</formula>
    </cfRule>
  </conditionalFormatting>
  <conditionalFormatting sqref="BD224:BD225">
    <cfRule type="expression" dxfId="762" priority="3933" stopIfTrue="1">
      <formula>$A224&gt;5</formula>
    </cfRule>
  </conditionalFormatting>
  <conditionalFormatting sqref="BC224:BC225">
    <cfRule type="expression" dxfId="761" priority="3932" stopIfTrue="1">
      <formula>$A224&gt;5</formula>
    </cfRule>
  </conditionalFormatting>
  <conditionalFormatting sqref="BX224:BX225">
    <cfRule type="expression" dxfId="760" priority="3931" stopIfTrue="1">
      <formula>$A224&gt;5</formula>
    </cfRule>
  </conditionalFormatting>
  <conditionalFormatting sqref="BX224:BX225">
    <cfRule type="expression" dxfId="759" priority="3930" stopIfTrue="1">
      <formula>$A224&gt;5</formula>
    </cfRule>
  </conditionalFormatting>
  <conditionalFormatting sqref="BW224:BW225">
    <cfRule type="expression" dxfId="758" priority="3929" stopIfTrue="1">
      <formula>$A224&gt;5</formula>
    </cfRule>
  </conditionalFormatting>
  <conditionalFormatting sqref="AB224">
    <cfRule type="expression" dxfId="757" priority="3928" stopIfTrue="1">
      <formula>$A224&gt;5</formula>
    </cfRule>
  </conditionalFormatting>
  <conditionalFormatting sqref="AB224">
    <cfRule type="expression" dxfId="756" priority="3927" stopIfTrue="1">
      <formula>$A224&gt;5</formula>
    </cfRule>
  </conditionalFormatting>
  <conditionalFormatting sqref="AA224">
    <cfRule type="expression" dxfId="755" priority="3925" stopIfTrue="1">
      <formula>$A224&gt;5</formula>
    </cfRule>
  </conditionalFormatting>
  <conditionalFormatting sqref="BO222">
    <cfRule type="expression" dxfId="754" priority="3909" stopIfTrue="1">
      <formula>$A222&gt;5</formula>
    </cfRule>
  </conditionalFormatting>
  <conditionalFormatting sqref="T229:T231">
    <cfRule type="expression" dxfId="753" priority="3901" stopIfTrue="1">
      <formula>$A229&gt;5</formula>
    </cfRule>
  </conditionalFormatting>
  <conditionalFormatting sqref="T229:T231">
    <cfRule type="expression" dxfId="752" priority="3900" stopIfTrue="1">
      <formula>$A229&gt;5</formula>
    </cfRule>
  </conditionalFormatting>
  <conditionalFormatting sqref="S229:S231">
    <cfRule type="expression" dxfId="751" priority="3899" stopIfTrue="1">
      <formula>$A229&gt;5</formula>
    </cfRule>
  </conditionalFormatting>
  <conditionalFormatting sqref="DW222:DW223">
    <cfRule type="expression" dxfId="750" priority="3897" stopIfTrue="1">
      <formula>$A222&gt;5</formula>
    </cfRule>
  </conditionalFormatting>
  <conditionalFormatting sqref="EA224">
    <cfRule type="expression" dxfId="749" priority="3896" stopIfTrue="1">
      <formula>$A224&gt;5</formula>
    </cfRule>
  </conditionalFormatting>
  <conditionalFormatting sqref="EA225">
    <cfRule type="expression" dxfId="748" priority="3895" stopIfTrue="1">
      <formula>$A225&gt;5</formula>
    </cfRule>
  </conditionalFormatting>
  <conditionalFormatting sqref="DW224">
    <cfRule type="expression" dxfId="747" priority="3894" stopIfTrue="1">
      <formula>$A224&gt;5</formula>
    </cfRule>
  </conditionalFormatting>
  <conditionalFormatting sqref="H229 H231:H232">
    <cfRule type="expression" dxfId="746" priority="3893" stopIfTrue="1">
      <formula>$A229&gt;5</formula>
    </cfRule>
  </conditionalFormatting>
  <conditionalFormatting sqref="H229 H231:H232">
    <cfRule type="expression" dxfId="745" priority="3892" stopIfTrue="1">
      <formula>$A229&gt;5</formula>
    </cfRule>
  </conditionalFormatting>
  <conditionalFormatting sqref="H228:EI228 F228:G229">
    <cfRule type="expression" dxfId="744" priority="3891" stopIfTrue="1">
      <formula>$A228&gt;5</formula>
    </cfRule>
  </conditionalFormatting>
  <conditionalFormatting sqref="T232">
    <cfRule type="expression" dxfId="743" priority="3890" stopIfTrue="1">
      <formula>$A232&gt;5</formula>
    </cfRule>
  </conditionalFormatting>
  <conditionalFormatting sqref="T232">
    <cfRule type="expression" dxfId="742" priority="3889" stopIfTrue="1">
      <formula>$A232&gt;5</formula>
    </cfRule>
  </conditionalFormatting>
  <conditionalFormatting sqref="S232">
    <cfRule type="expression" dxfId="741" priority="3888" stopIfTrue="1">
      <formula>$A232&gt;5</formula>
    </cfRule>
  </conditionalFormatting>
  <conditionalFormatting sqref="AF229:AF230">
    <cfRule type="expression" dxfId="740" priority="3887" stopIfTrue="1">
      <formula>$A229&gt;5</formula>
    </cfRule>
  </conditionalFormatting>
  <conditionalFormatting sqref="AF229:AF230">
    <cfRule type="expression" dxfId="739" priority="3886" stopIfTrue="1">
      <formula>$A229&gt;5</formula>
    </cfRule>
  </conditionalFormatting>
  <conditionalFormatting sqref="AE229:AE230">
    <cfRule type="expression" dxfId="738" priority="3885" stopIfTrue="1">
      <formula>$A229&gt;5</formula>
    </cfRule>
  </conditionalFormatting>
  <conditionalFormatting sqref="DH229">
    <cfRule type="expression" dxfId="737" priority="3884" stopIfTrue="1">
      <formula>$A229&gt;5</formula>
    </cfRule>
  </conditionalFormatting>
  <conditionalFormatting sqref="DH229">
    <cfRule type="expression" dxfId="736" priority="3883" stopIfTrue="1">
      <formula>$A229&gt;5</formula>
    </cfRule>
  </conditionalFormatting>
  <conditionalFormatting sqref="DG229">
    <cfRule type="expression" dxfId="735" priority="3882" stopIfTrue="1">
      <formula>$A229&gt;5</formula>
    </cfRule>
  </conditionalFormatting>
  <conditionalFormatting sqref="CZ229:CZ232">
    <cfRule type="expression" dxfId="734" priority="3881" stopIfTrue="1">
      <formula>$A229&gt;5</formula>
    </cfRule>
  </conditionalFormatting>
  <conditionalFormatting sqref="CZ229:CZ232">
    <cfRule type="expression" dxfId="733" priority="3880" stopIfTrue="1">
      <formula>$A229&gt;5</formula>
    </cfRule>
  </conditionalFormatting>
  <conditionalFormatting sqref="CY229:CY232">
    <cfRule type="expression" dxfId="732" priority="3879" stopIfTrue="1">
      <formula>$A229&gt;5</formula>
    </cfRule>
  </conditionalFormatting>
  <conditionalFormatting sqref="BD229:BD232">
    <cfRule type="expression" dxfId="731" priority="3878" stopIfTrue="1">
      <formula>$A229&gt;5</formula>
    </cfRule>
  </conditionalFormatting>
  <conditionalFormatting sqref="BD229:BD232">
    <cfRule type="expression" dxfId="730" priority="3877" stopIfTrue="1">
      <formula>$A229&gt;5</formula>
    </cfRule>
  </conditionalFormatting>
  <conditionalFormatting sqref="BC229:BC232">
    <cfRule type="expression" dxfId="729" priority="3876" stopIfTrue="1">
      <formula>$A229&gt;5</formula>
    </cfRule>
  </conditionalFormatting>
  <conditionalFormatting sqref="BX229:BX232">
    <cfRule type="expression" dxfId="728" priority="3875" stopIfTrue="1">
      <formula>$A229&gt;5</formula>
    </cfRule>
  </conditionalFormatting>
  <conditionalFormatting sqref="BX229:BX232">
    <cfRule type="expression" dxfId="727" priority="3874" stopIfTrue="1">
      <formula>$A229&gt;5</formula>
    </cfRule>
  </conditionalFormatting>
  <conditionalFormatting sqref="BW229:BW232">
    <cfRule type="expression" dxfId="726" priority="3873" stopIfTrue="1">
      <formula>$A229&gt;5</formula>
    </cfRule>
  </conditionalFormatting>
  <conditionalFormatting sqref="AR229:AR232">
    <cfRule type="expression" dxfId="725" priority="3872" stopIfTrue="1">
      <formula>$A229&gt;5</formula>
    </cfRule>
  </conditionalFormatting>
  <conditionalFormatting sqref="AR229:AR232">
    <cfRule type="expression" dxfId="724" priority="3871" stopIfTrue="1">
      <formula>$A229&gt;5</formula>
    </cfRule>
  </conditionalFormatting>
  <conditionalFormatting sqref="AQ229:AQ232">
    <cfRule type="expression" dxfId="723" priority="3870" stopIfTrue="1">
      <formula>$A229&gt;5</formula>
    </cfRule>
  </conditionalFormatting>
  <conditionalFormatting sqref="BH229:BH232">
    <cfRule type="expression" dxfId="722" priority="3859" stopIfTrue="1">
      <formula>$A229&gt;5</formula>
    </cfRule>
  </conditionalFormatting>
  <conditionalFormatting sqref="DW229:DW232">
    <cfRule type="expression" dxfId="721" priority="3858" stopIfTrue="1">
      <formula>$A229&gt;5</formula>
    </cfRule>
  </conditionalFormatting>
  <conditionalFormatting sqref="EI229:EI232">
    <cfRule type="expression" dxfId="720" priority="3857" stopIfTrue="1">
      <formula>$A229&gt;5</formula>
    </cfRule>
  </conditionalFormatting>
  <conditionalFormatting sqref="BH229:BH232">
    <cfRule type="expression" dxfId="719" priority="3860" stopIfTrue="1">
      <formula>$A229&gt;5</formula>
    </cfRule>
  </conditionalFormatting>
  <conditionalFormatting sqref="CB230:CB231">
    <cfRule type="expression" dxfId="718" priority="3852" stopIfTrue="1">
      <formula>$A230&gt;5</formula>
    </cfRule>
  </conditionalFormatting>
  <conditionalFormatting sqref="CA230:CA231">
    <cfRule type="expression" dxfId="717" priority="3851" stopIfTrue="1">
      <formula>$A230&gt;5</formula>
    </cfRule>
  </conditionalFormatting>
  <conditionalFormatting sqref="CB229">
    <cfRule type="expression" dxfId="716" priority="3854" stopIfTrue="1">
      <formula>$A229&gt;5</formula>
    </cfRule>
  </conditionalFormatting>
  <conditionalFormatting sqref="CA229">
    <cfRule type="expression" dxfId="715" priority="3853" stopIfTrue="1">
      <formula>$A229&gt;5</formula>
    </cfRule>
  </conditionalFormatting>
  <conditionalFormatting sqref="AV229 AV231:AV232">
    <cfRule type="expression" dxfId="714" priority="3846" stopIfTrue="1">
      <formula>$A229&gt;5</formula>
    </cfRule>
  </conditionalFormatting>
  <conditionalFormatting sqref="AV229 AV231:AV232">
    <cfRule type="expression" dxfId="713" priority="3845" stopIfTrue="1">
      <formula>$A229&gt;5</formula>
    </cfRule>
  </conditionalFormatting>
  <conditionalFormatting sqref="BP229:BP230">
    <cfRule type="expression" dxfId="712" priority="3836" stopIfTrue="1">
      <formula>$A229&gt;5</formula>
    </cfRule>
  </conditionalFormatting>
  <conditionalFormatting sqref="BO229:BO230">
    <cfRule type="expression" dxfId="711" priority="3835" stopIfTrue="1">
      <formula>$A229&gt;5</formula>
    </cfRule>
  </conditionalFormatting>
  <conditionalFormatting sqref="DT229 DP229">
    <cfRule type="expression" dxfId="710" priority="3830" stopIfTrue="1">
      <formula>$A229&gt;5</formula>
    </cfRule>
  </conditionalFormatting>
  <conditionalFormatting sqref="DS229 DO229">
    <cfRule type="expression" dxfId="709" priority="3829" stopIfTrue="1">
      <formula>$A229&gt;5</formula>
    </cfRule>
  </conditionalFormatting>
  <conditionalFormatting sqref="DT230">
    <cfRule type="expression" dxfId="708" priority="3828" stopIfTrue="1">
      <formula>$A230&gt;5</formula>
    </cfRule>
  </conditionalFormatting>
  <conditionalFormatting sqref="DS230">
    <cfRule type="expression" dxfId="707" priority="3827" stopIfTrue="1">
      <formula>$A230&gt;5</formula>
    </cfRule>
  </conditionalFormatting>
  <conditionalFormatting sqref="AB225">
    <cfRule type="expression" dxfId="706" priority="3823" stopIfTrue="1">
      <formula>$A225&gt;5</formula>
    </cfRule>
  </conditionalFormatting>
  <conditionalFormatting sqref="AB225">
    <cfRule type="expression" dxfId="705" priority="3822" stopIfTrue="1">
      <formula>$A225&gt;5</formula>
    </cfRule>
  </conditionalFormatting>
  <conditionalFormatting sqref="AA225">
    <cfRule type="expression" dxfId="704" priority="3821" stopIfTrue="1">
      <formula>$A225&gt;5</formula>
    </cfRule>
  </conditionalFormatting>
  <conditionalFormatting sqref="CJ229:CJ232">
    <cfRule type="expression" dxfId="703" priority="3815" stopIfTrue="1">
      <formula>$A229&gt;5</formula>
    </cfRule>
  </conditionalFormatting>
  <conditionalFormatting sqref="AJ229:AJ232">
    <cfRule type="expression" dxfId="702" priority="3818" stopIfTrue="1">
      <formula>$A229&gt;5</formula>
    </cfRule>
  </conditionalFormatting>
  <conditionalFormatting sqref="CI229:CI232">
    <cfRule type="expression" dxfId="701" priority="3817" stopIfTrue="1">
      <formula>$A229&gt;5</formula>
    </cfRule>
  </conditionalFormatting>
  <conditionalFormatting sqref="K229">
    <cfRule type="expression" dxfId="700" priority="3812" stopIfTrue="1">
      <formula>$A229&gt;5</formula>
    </cfRule>
  </conditionalFormatting>
  <conditionalFormatting sqref="L229">
    <cfRule type="expression" dxfId="699" priority="3814" stopIfTrue="1">
      <formula>$A229&gt;5</formula>
    </cfRule>
  </conditionalFormatting>
  <conditionalFormatting sqref="L229">
    <cfRule type="expression" dxfId="698" priority="3813" stopIfTrue="1">
      <formula>$A229&gt;5</formula>
    </cfRule>
  </conditionalFormatting>
  <conditionalFormatting sqref="L230">
    <cfRule type="expression" dxfId="697" priority="3811" stopIfTrue="1">
      <formula>$A230&gt;5</formula>
    </cfRule>
  </conditionalFormatting>
  <conditionalFormatting sqref="L230">
    <cfRule type="expression" dxfId="696" priority="3810" stopIfTrue="1">
      <formula>$A230&gt;5</formula>
    </cfRule>
  </conditionalFormatting>
  <conditionalFormatting sqref="K230">
    <cfRule type="expression" dxfId="695" priority="3809" stopIfTrue="1">
      <formula>$A230&gt;5</formula>
    </cfRule>
  </conditionalFormatting>
  <conditionalFormatting sqref="L231:L232">
    <cfRule type="expression" dxfId="694" priority="3808" stopIfTrue="1">
      <formula>$A231&gt;5</formula>
    </cfRule>
  </conditionalFormatting>
  <conditionalFormatting sqref="L231:L232">
    <cfRule type="expression" dxfId="693" priority="3807" stopIfTrue="1">
      <formula>$A231&gt;5</formula>
    </cfRule>
  </conditionalFormatting>
  <conditionalFormatting sqref="K231:K232">
    <cfRule type="expression" dxfId="692" priority="3806" stopIfTrue="1">
      <formula>$A231&gt;5</formula>
    </cfRule>
  </conditionalFormatting>
  <conditionalFormatting sqref="DH230:DH232">
    <cfRule type="expression" dxfId="691" priority="3801" stopIfTrue="1">
      <formula>$A230&gt;5</formula>
    </cfRule>
  </conditionalFormatting>
  <conditionalFormatting sqref="DG230:DG232">
    <cfRule type="expression" dxfId="690" priority="3800" stopIfTrue="1">
      <formula>$A230&gt;5</formula>
    </cfRule>
  </conditionalFormatting>
  <conditionalFormatting sqref="DP230">
    <cfRule type="expression" dxfId="689" priority="3799" stopIfTrue="1">
      <formula>$A230&gt;5</formula>
    </cfRule>
  </conditionalFormatting>
  <conditionalFormatting sqref="DH230:DH232">
    <cfRule type="expression" dxfId="688" priority="3802" stopIfTrue="1">
      <formula>$A230&gt;5</formula>
    </cfRule>
  </conditionalFormatting>
  <conditionalFormatting sqref="DO230">
    <cfRule type="expression" dxfId="687" priority="3798" stopIfTrue="1">
      <formula>$A230&gt;5</formula>
    </cfRule>
  </conditionalFormatting>
  <conditionalFormatting sqref="AB229 AB231:AB232">
    <cfRule type="expression" dxfId="686" priority="3797" stopIfTrue="1">
      <formula>$A229&gt;5</formula>
    </cfRule>
  </conditionalFormatting>
  <conditionalFormatting sqref="AB229 AB231:AB232">
    <cfRule type="expression" dxfId="685" priority="3796" stopIfTrue="1">
      <formula>$A229&gt;5</formula>
    </cfRule>
  </conditionalFormatting>
  <conditionalFormatting sqref="AA229 AA231:AA232">
    <cfRule type="expression" dxfId="684" priority="3795" stopIfTrue="1">
      <formula>$A229&gt;5</formula>
    </cfRule>
  </conditionalFormatting>
  <conditionalFormatting sqref="AB230">
    <cfRule type="expression" dxfId="683" priority="3794" stopIfTrue="1">
      <formula>$A230&gt;5</formula>
    </cfRule>
  </conditionalFormatting>
  <conditionalFormatting sqref="AB230">
    <cfRule type="expression" dxfId="682" priority="3793" stopIfTrue="1">
      <formula>$A230&gt;5</formula>
    </cfRule>
  </conditionalFormatting>
  <conditionalFormatting sqref="AA230">
    <cfRule type="expression" dxfId="681" priority="3792" stopIfTrue="1">
      <formula>$A230&gt;5</formula>
    </cfRule>
  </conditionalFormatting>
  <conditionalFormatting sqref="AF232">
    <cfRule type="expression" dxfId="680" priority="3791" stopIfTrue="1">
      <formula>$A232&gt;5</formula>
    </cfRule>
  </conditionalFormatting>
  <conditionalFormatting sqref="AF232">
    <cfRule type="expression" dxfId="679" priority="3790" stopIfTrue="1">
      <formula>$A232&gt;5</formula>
    </cfRule>
  </conditionalFormatting>
  <conditionalFormatting sqref="AE232">
    <cfRule type="expression" dxfId="678" priority="3789" stopIfTrue="1">
      <formula>$A232&gt;5</formula>
    </cfRule>
  </conditionalFormatting>
  <conditionalFormatting sqref="DP231">
    <cfRule type="expression" dxfId="677" priority="3788" stopIfTrue="1">
      <formula>$A231&gt;5</formula>
    </cfRule>
  </conditionalFormatting>
  <conditionalFormatting sqref="DP231">
    <cfRule type="expression" dxfId="676" priority="3787" stopIfTrue="1">
      <formula>$A231&gt;5</formula>
    </cfRule>
  </conditionalFormatting>
  <conditionalFormatting sqref="DO231">
    <cfRule type="expression" dxfId="675" priority="3786" stopIfTrue="1">
      <formula>$A231&gt;5</formula>
    </cfRule>
  </conditionalFormatting>
  <conditionalFormatting sqref="DT231">
    <cfRule type="expression" dxfId="674" priority="3785" stopIfTrue="1">
      <formula>$A231&gt;5</formula>
    </cfRule>
  </conditionalFormatting>
  <conditionalFormatting sqref="DT231">
    <cfRule type="expression" dxfId="673" priority="3784" stopIfTrue="1">
      <formula>$A231&gt;5</formula>
    </cfRule>
  </conditionalFormatting>
  <conditionalFormatting sqref="DS231">
    <cfRule type="expression" dxfId="672" priority="3782" stopIfTrue="1">
      <formula>$A231&gt;5</formula>
    </cfRule>
  </conditionalFormatting>
  <conditionalFormatting sqref="AU231:AU232">
    <cfRule type="expression" dxfId="671" priority="3781" stopIfTrue="1">
      <formula>$A231&gt;5</formula>
    </cfRule>
  </conditionalFormatting>
  <conditionalFormatting sqref="F231:G231">
    <cfRule type="expression" dxfId="670" priority="3780" stopIfTrue="1">
      <formula>$A231&gt;5</formula>
    </cfRule>
  </conditionalFormatting>
  <conditionalFormatting sqref="AU229">
    <cfRule type="expression" dxfId="669" priority="3778" stopIfTrue="1">
      <formula>$A229&gt;5</formula>
    </cfRule>
  </conditionalFormatting>
  <conditionalFormatting sqref="AV230">
    <cfRule type="expression" dxfId="668" priority="3777" stopIfTrue="1">
      <formula>$A230&gt;5</formula>
    </cfRule>
  </conditionalFormatting>
  <conditionalFormatting sqref="AV230">
    <cfRule type="expression" dxfId="667" priority="3776" stopIfTrue="1">
      <formula>$A230&gt;5</formula>
    </cfRule>
  </conditionalFormatting>
  <conditionalFormatting sqref="AU230">
    <cfRule type="expression" dxfId="666" priority="3775" stopIfTrue="1">
      <formula>$A230&gt;5</formula>
    </cfRule>
  </conditionalFormatting>
  <conditionalFormatting sqref="H230">
    <cfRule type="expression" dxfId="665" priority="3774" stopIfTrue="1">
      <formula>$A230&gt;5</formula>
    </cfRule>
  </conditionalFormatting>
  <conditionalFormatting sqref="H230">
    <cfRule type="expression" dxfId="664" priority="3773" stopIfTrue="1">
      <formula>$A230&gt;5</formula>
    </cfRule>
  </conditionalFormatting>
  <conditionalFormatting sqref="F230:G230">
    <cfRule type="expression" dxfId="663" priority="3772" stopIfTrue="1">
      <formula>$A230&gt;5</formula>
    </cfRule>
  </conditionalFormatting>
  <conditionalFormatting sqref="EA223">
    <cfRule type="expression" dxfId="662" priority="3771" stopIfTrue="1">
      <formula>$A223&gt;5</formula>
    </cfRule>
  </conditionalFormatting>
  <conditionalFormatting sqref="EA222">
    <cfRule type="expression" dxfId="661" priority="3770" stopIfTrue="1">
      <formula>$A222&gt;5</formula>
    </cfRule>
  </conditionalFormatting>
  <conditionalFormatting sqref="DO232">
    <cfRule type="expression" dxfId="660" priority="3769" stopIfTrue="1">
      <formula>$A232&gt;5</formula>
    </cfRule>
  </conditionalFormatting>
  <conditionalFormatting sqref="DP232">
    <cfRule type="expression" dxfId="659" priority="3768" stopIfTrue="1">
      <formula>$A232&gt;5</formula>
    </cfRule>
  </conditionalFormatting>
  <conditionalFormatting sqref="DP232">
    <cfRule type="expression" dxfId="658" priority="3767" stopIfTrue="1">
      <formula>$A232&gt;5</formula>
    </cfRule>
  </conditionalFormatting>
  <conditionalFormatting sqref="DT232">
    <cfRule type="expression" dxfId="657" priority="3765" stopIfTrue="1">
      <formula>$A232&gt;5</formula>
    </cfRule>
  </conditionalFormatting>
  <conditionalFormatting sqref="DT232">
    <cfRule type="expression" dxfId="656" priority="3764" stopIfTrue="1">
      <formula>$A232&gt;5</formula>
    </cfRule>
  </conditionalFormatting>
  <conditionalFormatting sqref="DS232">
    <cfRule type="expression" dxfId="655" priority="3763" stopIfTrue="1">
      <formula>$A232&gt;5</formula>
    </cfRule>
  </conditionalFormatting>
  <conditionalFormatting sqref="F232:G232">
    <cfRule type="expression" dxfId="654" priority="3732" stopIfTrue="1">
      <formula>$A232&gt;5</formula>
    </cfRule>
  </conditionalFormatting>
  <conditionalFormatting sqref="BT229:BT232">
    <cfRule type="expression" dxfId="653" priority="3651" stopIfTrue="1">
      <formula>$A229&gt;5</formula>
    </cfRule>
  </conditionalFormatting>
  <conditionalFormatting sqref="BT229:BT232">
    <cfRule type="expression" dxfId="652" priority="3650" stopIfTrue="1">
      <formula>$A229&gt;5</formula>
    </cfRule>
  </conditionalFormatting>
  <conditionalFormatting sqref="F250:GF250">
    <cfRule type="expression" dxfId="651" priority="3433" stopIfTrue="1">
      <formula>$A250&gt;5</formula>
    </cfRule>
  </conditionalFormatting>
  <conditionalFormatting sqref="F251:GF251">
    <cfRule type="expression" dxfId="650" priority="3430" stopIfTrue="1">
      <formula>$A251&gt;5</formula>
    </cfRule>
  </conditionalFormatting>
  <conditionalFormatting sqref="F252:GF252">
    <cfRule type="expression" dxfId="649" priority="3405" stopIfTrue="1">
      <formula>$A252&gt;5</formula>
    </cfRule>
  </conditionalFormatting>
  <conditionalFormatting sqref="F253:GF253">
    <cfRule type="expression" dxfId="648" priority="3372" stopIfTrue="1">
      <formula>$A253&gt;5</formula>
    </cfRule>
  </conditionalFormatting>
  <conditionalFormatting sqref="AW10:AZ11 AW346:AZ377 AW289:AZ289 AZ285 AW314:AZ343 AY313:AZ313 AW39:AZ44 AW145:AZ148 AW53:AZ58 AW46:AZ51 AW60:AZ65 AW67:AZ72 AW74:AZ79 AW159:AZ163 AW187:AZ191 AW222:AZ227 AW229:AZ233 AY6:AZ9 AW17:AZ18 AY13:AZ14 AX15:AZ16 AW22:AZ37 AX19:AZ21">
    <cfRule type="expression" dxfId="647" priority="3317" stopIfTrue="1">
      <formula>$A6&gt;5</formula>
    </cfRule>
  </conditionalFormatting>
  <conditionalFormatting sqref="AY6:AZ9 AW36:AZ36">
    <cfRule type="expression" dxfId="646" priority="3316" stopIfTrue="1">
      <formula>$A6&gt;5</formula>
    </cfRule>
  </conditionalFormatting>
  <conditionalFormatting sqref="AW345:AZ345">
    <cfRule type="expression" dxfId="645" priority="3301" stopIfTrue="1">
      <formula>$A344&gt;5</formula>
    </cfRule>
  </conditionalFormatting>
  <conditionalFormatting sqref="F256:GF256">
    <cfRule type="expression" dxfId="644" priority="3217" stopIfTrue="1">
      <formula>$A256&gt;5</formula>
    </cfRule>
  </conditionalFormatting>
  <conditionalFormatting sqref="F257:GF257">
    <cfRule type="expression" dxfId="643" priority="3148" stopIfTrue="1">
      <formula>$A257&gt;5</formula>
    </cfRule>
  </conditionalFormatting>
  <conditionalFormatting sqref="F259:GF259">
    <cfRule type="expression" dxfId="642" priority="3041" stopIfTrue="1">
      <formula>$A259&gt;5</formula>
    </cfRule>
  </conditionalFormatting>
  <conditionalFormatting sqref="F263:GF263">
    <cfRule type="expression" dxfId="641" priority="2964" stopIfTrue="1">
      <formula>$A263&gt;5</formula>
    </cfRule>
  </conditionalFormatting>
  <conditionalFormatting sqref="F264:GF264">
    <cfRule type="expression" dxfId="640" priority="2832" stopIfTrue="1">
      <formula>$A264&gt;5</formula>
    </cfRule>
  </conditionalFormatting>
  <conditionalFormatting sqref="F266:GF266">
    <cfRule type="expression" dxfId="639" priority="2709" stopIfTrue="1">
      <formula>$A266&gt;5</formula>
    </cfRule>
  </conditionalFormatting>
  <conditionalFormatting sqref="F270:GF270">
    <cfRule type="expression" dxfId="638" priority="2556" stopIfTrue="1">
      <formula>$A270&gt;5</formula>
    </cfRule>
  </conditionalFormatting>
  <conditionalFormatting sqref="F271:GF271">
    <cfRule type="expression" dxfId="637" priority="2516" stopIfTrue="1">
      <formula>$A271&gt;5</formula>
    </cfRule>
  </conditionalFormatting>
  <conditionalFormatting sqref="F272:GF272">
    <cfRule type="expression" dxfId="636" priority="2491" stopIfTrue="1">
      <formula>$A272&gt;5</formula>
    </cfRule>
  </conditionalFormatting>
  <conditionalFormatting sqref="F273:GF273">
    <cfRule type="expression" dxfId="635" priority="2293" stopIfTrue="1">
      <formula>$A273&gt;5</formula>
    </cfRule>
  </conditionalFormatting>
  <conditionalFormatting sqref="F274:GF274">
    <cfRule type="expression" dxfId="634" priority="2274" stopIfTrue="1">
      <formula>$A274&gt;5</formula>
    </cfRule>
  </conditionalFormatting>
  <conditionalFormatting sqref="F277:GF277">
    <cfRule type="expression" dxfId="633" priority="2165" stopIfTrue="1">
      <formula>$A277&gt;5</formula>
    </cfRule>
  </conditionalFormatting>
  <conditionalFormatting sqref="F278:GF280">
    <cfRule type="expression" dxfId="632" priority="2098" stopIfTrue="1">
      <formula>$A278&gt;5</formula>
    </cfRule>
  </conditionalFormatting>
  <conditionalFormatting sqref="F281:GF281">
    <cfRule type="expression" dxfId="631" priority="1993" stopIfTrue="1">
      <formula>$A281&gt;5</formula>
    </cfRule>
  </conditionalFormatting>
  <conditionalFormatting sqref="AY285">
    <cfRule type="expression" dxfId="630" priority="1990" stopIfTrue="1">
      <formula>$A285&gt;5</formula>
    </cfRule>
  </conditionalFormatting>
  <conditionalFormatting sqref="AA287:AA288">
    <cfRule type="expression" dxfId="629" priority="1988" stopIfTrue="1">
      <formula>$A287&gt;5</formula>
    </cfRule>
  </conditionalFormatting>
  <conditionalFormatting sqref="T285:T288">
    <cfRule type="expression" dxfId="628" priority="1987" stopIfTrue="1">
      <formula>$A285&gt;5</formula>
    </cfRule>
  </conditionalFormatting>
  <conditionalFormatting sqref="AM286">
    <cfRule type="expression" dxfId="627" priority="1989" stopIfTrue="1">
      <formula>$A286&gt;5</formula>
    </cfRule>
  </conditionalFormatting>
  <conditionalFormatting sqref="T285:T288">
    <cfRule type="expression" dxfId="626" priority="1986" stopIfTrue="1">
      <formula>$A285&gt;5</formula>
    </cfRule>
  </conditionalFormatting>
  <conditionalFormatting sqref="S285:S288">
    <cfRule type="expression" dxfId="625" priority="1985" stopIfTrue="1">
      <formula>$A285&gt;5</formula>
    </cfRule>
  </conditionalFormatting>
  <conditionalFormatting sqref="X285:X288">
    <cfRule type="expression" dxfId="624" priority="1984" stopIfTrue="1">
      <formula>$A285&gt;5</formula>
    </cfRule>
  </conditionalFormatting>
  <conditionalFormatting sqref="X285:X288">
    <cfRule type="expression" dxfId="623" priority="1983" stopIfTrue="1">
      <formula>$A285&gt;5</formula>
    </cfRule>
  </conditionalFormatting>
  <conditionalFormatting sqref="W285:W288">
    <cfRule type="expression" dxfId="622" priority="1982" stopIfTrue="1">
      <formula>$A285&gt;5</formula>
    </cfRule>
  </conditionalFormatting>
  <conditionalFormatting sqref="AF285:AF288">
    <cfRule type="expression" dxfId="621" priority="1981" stopIfTrue="1">
      <formula>$A285&gt;5</formula>
    </cfRule>
  </conditionalFormatting>
  <conditionalFormatting sqref="AF285:AF288">
    <cfRule type="expression" dxfId="620" priority="1980" stopIfTrue="1">
      <formula>$A285&gt;5</formula>
    </cfRule>
  </conditionalFormatting>
  <conditionalFormatting sqref="AE285:AE288">
    <cfRule type="expression" dxfId="619" priority="1979" stopIfTrue="1">
      <formula>$A285&gt;5</formula>
    </cfRule>
  </conditionalFormatting>
  <conditionalFormatting sqref="BL285:BL288">
    <cfRule type="expression" dxfId="618" priority="1978" stopIfTrue="1">
      <formula>$A285&gt;5</formula>
    </cfRule>
  </conditionalFormatting>
  <conditionalFormatting sqref="BL285:BL288">
    <cfRule type="expression" dxfId="617" priority="1977" stopIfTrue="1">
      <formula>$A285&gt;5</formula>
    </cfRule>
  </conditionalFormatting>
  <conditionalFormatting sqref="BK285:BK288">
    <cfRule type="expression" dxfId="616" priority="1976" stopIfTrue="1">
      <formula>$A285&gt;5</formula>
    </cfRule>
  </conditionalFormatting>
  <conditionalFormatting sqref="BT285:BT288">
    <cfRule type="expression" dxfId="615" priority="1975" stopIfTrue="1">
      <formula>$A285&gt;5</formula>
    </cfRule>
  </conditionalFormatting>
  <conditionalFormatting sqref="BT285:BT288">
    <cfRule type="expression" dxfId="614" priority="1974" stopIfTrue="1">
      <formula>$A285&gt;5</formula>
    </cfRule>
  </conditionalFormatting>
  <conditionalFormatting sqref="BS285:BS288">
    <cfRule type="expression" dxfId="613" priority="1973" stopIfTrue="1">
      <formula>$A285&gt;5</formula>
    </cfRule>
  </conditionalFormatting>
  <conditionalFormatting sqref="DD285:DD288">
    <cfRule type="expression" dxfId="612" priority="1972" stopIfTrue="1">
      <formula>$A285&gt;5</formula>
    </cfRule>
  </conditionalFormatting>
  <conditionalFormatting sqref="DD285:DD288">
    <cfRule type="expression" dxfId="611" priority="1971" stopIfTrue="1">
      <formula>$A285&gt;5</formula>
    </cfRule>
  </conditionalFormatting>
  <conditionalFormatting sqref="DC285:DC288">
    <cfRule type="expression" dxfId="610" priority="1970" stopIfTrue="1">
      <formula>$A285&gt;5</formula>
    </cfRule>
  </conditionalFormatting>
  <conditionalFormatting sqref="F284:GF284">
    <cfRule type="expression" dxfId="609" priority="1945" stopIfTrue="1">
      <formula>$A284&gt;5</formula>
    </cfRule>
  </conditionalFormatting>
  <conditionalFormatting sqref="K285:K288">
    <cfRule type="expression" dxfId="608" priority="1942" stopIfTrue="1">
      <formula>$A285&gt;5</formula>
    </cfRule>
  </conditionalFormatting>
  <conditionalFormatting sqref="L285:L288">
    <cfRule type="expression" dxfId="607" priority="1940" stopIfTrue="1">
      <formula>$A285&gt;5</formula>
    </cfRule>
  </conditionalFormatting>
  <conditionalFormatting sqref="L285:L288">
    <cfRule type="expression" dxfId="606" priority="1941" stopIfTrue="1">
      <formula>$A285&gt;5</formula>
    </cfRule>
  </conditionalFormatting>
  <conditionalFormatting sqref="CA286:CA288">
    <cfRule type="expression" dxfId="605" priority="1930" stopIfTrue="1">
      <formula>$A286&gt;5</formula>
    </cfRule>
  </conditionalFormatting>
  <conditionalFormatting sqref="CB286:CB288">
    <cfRule type="expression" dxfId="604" priority="1929" stopIfTrue="1">
      <formula>$A286&gt;5</formula>
    </cfRule>
  </conditionalFormatting>
  <conditionalFormatting sqref="CB286:CB288">
    <cfRule type="expression" dxfId="603" priority="1928" stopIfTrue="1">
      <formula>$A286&gt;5</formula>
    </cfRule>
  </conditionalFormatting>
  <conditionalFormatting sqref="H285">
    <cfRule type="expression" dxfId="602" priority="1905" stopIfTrue="1">
      <formula>$A285&gt;5</formula>
    </cfRule>
  </conditionalFormatting>
  <conditionalFormatting sqref="H285">
    <cfRule type="expression" dxfId="601" priority="1904" stopIfTrue="1">
      <formula>$A285&gt;5</formula>
    </cfRule>
  </conditionalFormatting>
  <conditionalFormatting sqref="AB285">
    <cfRule type="expression" dxfId="600" priority="1903" stopIfTrue="1">
      <formula>$A285&gt;5</formula>
    </cfRule>
  </conditionalFormatting>
  <conditionalFormatting sqref="AB285">
    <cfRule type="expression" dxfId="599" priority="1902" stopIfTrue="1">
      <formula>$A285&gt;5</formula>
    </cfRule>
  </conditionalFormatting>
  <conditionalFormatting sqref="AA285">
    <cfRule type="expression" dxfId="598" priority="1901" stopIfTrue="1">
      <formula>$A285&gt;5</formula>
    </cfRule>
  </conditionalFormatting>
  <conditionalFormatting sqref="AN285">
    <cfRule type="expression" dxfId="597" priority="1900" stopIfTrue="1">
      <formula>$A285&gt;5</formula>
    </cfRule>
  </conditionalFormatting>
  <conditionalFormatting sqref="AN285">
    <cfRule type="expression" dxfId="596" priority="1899" stopIfTrue="1">
      <formula>$A285&gt;5</formula>
    </cfRule>
  </conditionalFormatting>
  <conditionalFormatting sqref="AV285">
    <cfRule type="expression" dxfId="595" priority="1897" stopIfTrue="1">
      <formula>$A285&gt;5</formula>
    </cfRule>
  </conditionalFormatting>
  <conditionalFormatting sqref="AV285">
    <cfRule type="expression" dxfId="594" priority="1896" stopIfTrue="1">
      <formula>$A285&gt;5</formula>
    </cfRule>
  </conditionalFormatting>
  <conditionalFormatting sqref="AR285">
    <cfRule type="expression" dxfId="593" priority="1891" stopIfTrue="1">
      <formula>$A285&gt;5</formula>
    </cfRule>
  </conditionalFormatting>
  <conditionalFormatting sqref="BD285">
    <cfRule type="expression" dxfId="592" priority="1889" stopIfTrue="1">
      <formula>$A285&gt;5</formula>
    </cfRule>
  </conditionalFormatting>
  <conditionalFormatting sqref="BD285">
    <cfRule type="expression" dxfId="591" priority="1888" stopIfTrue="1">
      <formula>$A285&gt;5</formula>
    </cfRule>
  </conditionalFormatting>
  <conditionalFormatting sqref="DP285">
    <cfRule type="expression" dxfId="590" priority="1883" stopIfTrue="1">
      <formula>$A285&gt;5</formula>
    </cfRule>
  </conditionalFormatting>
  <conditionalFormatting sqref="DP285">
    <cfRule type="expression" dxfId="589" priority="1882" stopIfTrue="1">
      <formula>$A285&gt;5</formula>
    </cfRule>
  </conditionalFormatting>
  <conditionalFormatting sqref="DT285">
    <cfRule type="expression" dxfId="588" priority="1880" stopIfTrue="1">
      <formula>$A285&gt;5</formula>
    </cfRule>
  </conditionalFormatting>
  <conditionalFormatting sqref="DT285">
    <cfRule type="expression" dxfId="587" priority="1879" stopIfTrue="1">
      <formula>$A285&gt;5</formula>
    </cfRule>
  </conditionalFormatting>
  <conditionalFormatting sqref="DS285">
    <cfRule type="expression" dxfId="586" priority="1878" stopIfTrue="1">
      <formula>$A285&gt;5</formula>
    </cfRule>
  </conditionalFormatting>
  <conditionalFormatting sqref="BX285">
    <cfRule type="expression" dxfId="585" priority="1873" stopIfTrue="1">
      <formula>$A285&gt;5</formula>
    </cfRule>
  </conditionalFormatting>
  <conditionalFormatting sqref="BW285">
    <cfRule type="expression" dxfId="584" priority="1872" stopIfTrue="1">
      <formula>$A285&gt;5</formula>
    </cfRule>
  </conditionalFormatting>
  <conditionalFormatting sqref="BP285">
    <cfRule type="expression" dxfId="583" priority="1865" stopIfTrue="1">
      <formula>$A285&gt;5</formula>
    </cfRule>
  </conditionalFormatting>
  <conditionalFormatting sqref="BP285">
    <cfRule type="expression" dxfId="582" priority="1864" stopIfTrue="1">
      <formula>$A285&gt;5</formula>
    </cfRule>
  </conditionalFormatting>
  <conditionalFormatting sqref="BO285">
    <cfRule type="expression" dxfId="581" priority="1863" stopIfTrue="1">
      <formula>$A285&gt;5</formula>
    </cfRule>
  </conditionalFormatting>
  <conditionalFormatting sqref="CF285">
    <cfRule type="expression" dxfId="580" priority="1862" stopIfTrue="1">
      <formula>$A285&gt;5</formula>
    </cfRule>
  </conditionalFormatting>
  <conditionalFormatting sqref="CF285">
    <cfRule type="expression" dxfId="579" priority="1861" stopIfTrue="1">
      <formula>$A285&gt;5</formula>
    </cfRule>
  </conditionalFormatting>
  <conditionalFormatting sqref="CP285:CQ285">
    <cfRule type="expression" dxfId="578" priority="1860" stopIfTrue="1">
      <formula>$A285&gt;5</formula>
    </cfRule>
  </conditionalFormatting>
  <conditionalFormatting sqref="CR285">
    <cfRule type="expression" dxfId="577" priority="1859" stopIfTrue="1">
      <formula>$A285&gt;5</formula>
    </cfRule>
  </conditionalFormatting>
  <conditionalFormatting sqref="CR285">
    <cfRule type="expression" dxfId="576" priority="1858" stopIfTrue="1">
      <formula>$A285&gt;5</formula>
    </cfRule>
  </conditionalFormatting>
  <conditionalFormatting sqref="CM285">
    <cfRule type="expression" dxfId="575" priority="1857" stopIfTrue="1">
      <formula>$A285&gt;5</formula>
    </cfRule>
  </conditionalFormatting>
  <conditionalFormatting sqref="CN285">
    <cfRule type="expression" dxfId="574" priority="1856" stopIfTrue="1">
      <formula>$A285&gt;5</formula>
    </cfRule>
  </conditionalFormatting>
  <conditionalFormatting sqref="CN285">
    <cfRule type="expression" dxfId="573" priority="1855" stopIfTrue="1">
      <formula>$A285&gt;5</formula>
    </cfRule>
  </conditionalFormatting>
  <conditionalFormatting sqref="AU285">
    <cfRule type="expression" dxfId="572" priority="1849" stopIfTrue="1">
      <formula>$A285&gt;5</formula>
    </cfRule>
  </conditionalFormatting>
  <conditionalFormatting sqref="DO285">
    <cfRule type="expression" dxfId="571" priority="1848" stopIfTrue="1">
      <formula>$A285&gt;5</formula>
    </cfRule>
  </conditionalFormatting>
  <conditionalFormatting sqref="AM285">
    <cfRule type="expression" dxfId="570" priority="1845" stopIfTrue="1">
      <formula>$A285&gt;5</formula>
    </cfRule>
  </conditionalFormatting>
  <conditionalFormatting sqref="G285">
    <cfRule type="expression" dxfId="569" priority="1844" stopIfTrue="1">
      <formula>$A285&gt;5</formula>
    </cfRule>
  </conditionalFormatting>
  <conditionalFormatting sqref="CA285">
    <cfRule type="expression" dxfId="568" priority="1842" stopIfTrue="1">
      <formula>$A285&gt;5</formula>
    </cfRule>
  </conditionalFormatting>
  <conditionalFormatting sqref="CB285">
    <cfRule type="expression" dxfId="567" priority="1841" stopIfTrue="1">
      <formula>$A285&gt;5</formula>
    </cfRule>
  </conditionalFormatting>
  <conditionalFormatting sqref="CB285">
    <cfRule type="expression" dxfId="566" priority="1840" stopIfTrue="1">
      <formula>$A285&gt;5</formula>
    </cfRule>
  </conditionalFormatting>
  <conditionalFormatting sqref="BF285:BG285">
    <cfRule type="expression" dxfId="565" priority="1836" stopIfTrue="1">
      <formula>$A285&gt;5</formula>
    </cfRule>
  </conditionalFormatting>
  <conditionalFormatting sqref="BH285">
    <cfRule type="expression" dxfId="564" priority="1835" stopIfTrue="1">
      <formula>$A285&gt;5</formula>
    </cfRule>
  </conditionalFormatting>
  <conditionalFormatting sqref="BH285">
    <cfRule type="expression" dxfId="563" priority="1834" stopIfTrue="1">
      <formula>$A285&gt;5</formula>
    </cfRule>
  </conditionalFormatting>
  <conditionalFormatting sqref="CT285:CU285">
    <cfRule type="expression" dxfId="562" priority="1833" stopIfTrue="1">
      <formula>$A285&gt;5</formula>
    </cfRule>
  </conditionalFormatting>
  <conditionalFormatting sqref="CV285">
    <cfRule type="expression" dxfId="561" priority="1832" stopIfTrue="1">
      <formula>$A285&gt;5</formula>
    </cfRule>
  </conditionalFormatting>
  <conditionalFormatting sqref="CV285">
    <cfRule type="expression" dxfId="560" priority="1831" stopIfTrue="1">
      <formula>$A285&gt;5</formula>
    </cfRule>
  </conditionalFormatting>
  <conditionalFormatting sqref="CJ285">
    <cfRule type="expression" dxfId="559" priority="1830" stopIfTrue="1">
      <formula>$A285&gt;5</formula>
    </cfRule>
  </conditionalFormatting>
  <conditionalFormatting sqref="CI285">
    <cfRule type="expression" dxfId="558" priority="1829" stopIfTrue="1">
      <formula>$A285&gt;5</formula>
    </cfRule>
  </conditionalFormatting>
  <conditionalFormatting sqref="CZ285">
    <cfRule type="expression" dxfId="557" priority="1828" stopIfTrue="1">
      <formula>$A285&gt;5</formula>
    </cfRule>
  </conditionalFormatting>
  <conditionalFormatting sqref="CY285">
    <cfRule type="expression" dxfId="556" priority="1827" stopIfTrue="1">
      <formula>$A285&gt;5</formula>
    </cfRule>
  </conditionalFormatting>
  <conditionalFormatting sqref="DH285">
    <cfRule type="expression" dxfId="555" priority="1826" stopIfTrue="1">
      <formula>$A285&gt;5</formula>
    </cfRule>
  </conditionalFormatting>
  <conditionalFormatting sqref="DG285">
    <cfRule type="expression" dxfId="554" priority="1825" stopIfTrue="1">
      <formula>$A285&gt;5</formula>
    </cfRule>
  </conditionalFormatting>
  <conditionalFormatting sqref="BC285">
    <cfRule type="expression" dxfId="553" priority="1824" stopIfTrue="1">
      <formula>$A285&gt;5</formula>
    </cfRule>
  </conditionalFormatting>
  <conditionalFormatting sqref="AR286">
    <cfRule type="expression" dxfId="552" priority="1823" stopIfTrue="1">
      <formula>$A286&gt;5</formula>
    </cfRule>
  </conditionalFormatting>
  <conditionalFormatting sqref="AQ286">
    <cfRule type="expression" dxfId="551" priority="1822" stopIfTrue="1">
      <formula>$A286&gt;5</formula>
    </cfRule>
  </conditionalFormatting>
  <conditionalFormatting sqref="AZ286">
    <cfRule type="expression" dxfId="550" priority="1821" stopIfTrue="1">
      <formula>$A286&gt;5</formula>
    </cfRule>
  </conditionalFormatting>
  <conditionalFormatting sqref="DH286">
    <cfRule type="expression" dxfId="549" priority="1819" stopIfTrue="1">
      <formula>$A286&gt;5</formula>
    </cfRule>
  </conditionalFormatting>
  <conditionalFormatting sqref="DG286">
    <cfRule type="expression" dxfId="548" priority="1818" stopIfTrue="1">
      <formula>$A286&gt;5</formula>
    </cfRule>
  </conditionalFormatting>
  <conditionalFormatting sqref="BX286">
    <cfRule type="expression" dxfId="547" priority="1815" stopIfTrue="1">
      <formula>$A286&gt;5</formula>
    </cfRule>
  </conditionalFormatting>
  <conditionalFormatting sqref="BW286">
    <cfRule type="expression" dxfId="546" priority="1814" stopIfTrue="1">
      <formula>$A286&gt;5</formula>
    </cfRule>
  </conditionalFormatting>
  <conditionalFormatting sqref="BD286">
    <cfRule type="expression" dxfId="545" priority="1813" stopIfTrue="1">
      <formula>$A286&gt;5</formula>
    </cfRule>
  </conditionalFormatting>
  <conditionalFormatting sqref="BD286">
    <cfRule type="expression" dxfId="544" priority="1812" stopIfTrue="1">
      <formula>$A286&gt;5</formula>
    </cfRule>
  </conditionalFormatting>
  <conditionalFormatting sqref="BC286">
    <cfRule type="expression" dxfId="543" priority="1811" stopIfTrue="1">
      <formula>$A286&gt;5</formula>
    </cfRule>
  </conditionalFormatting>
  <conditionalFormatting sqref="AB286">
    <cfRule type="expression" dxfId="542" priority="1810" stopIfTrue="1">
      <formula>$A286&gt;5</formula>
    </cfRule>
  </conditionalFormatting>
  <conditionalFormatting sqref="AB286">
    <cfRule type="expression" dxfId="541" priority="1809" stopIfTrue="1">
      <formula>$A286&gt;5</formula>
    </cfRule>
  </conditionalFormatting>
  <conditionalFormatting sqref="AA286">
    <cfRule type="expression" dxfId="540" priority="1808" stopIfTrue="1">
      <formula>$A286&gt;5</formula>
    </cfRule>
  </conditionalFormatting>
  <conditionalFormatting sqref="DT286">
    <cfRule type="expression" dxfId="539" priority="1807" stopIfTrue="1">
      <formula>$A286&gt;5</formula>
    </cfRule>
  </conditionalFormatting>
  <conditionalFormatting sqref="DT286">
    <cfRule type="expression" dxfId="538" priority="1806" stopIfTrue="1">
      <formula>$A286&gt;5</formula>
    </cfRule>
  </conditionalFormatting>
  <conditionalFormatting sqref="H286">
    <cfRule type="expression" dxfId="537" priority="1805" stopIfTrue="1">
      <formula>$A286&gt;5</formula>
    </cfRule>
  </conditionalFormatting>
  <conditionalFormatting sqref="H286">
    <cfRule type="expression" dxfId="536" priority="1804" stopIfTrue="1">
      <formula>$A286&gt;5</formula>
    </cfRule>
  </conditionalFormatting>
  <conditionalFormatting sqref="CR286">
    <cfRule type="expression" dxfId="535" priority="1796" stopIfTrue="1">
      <formula>$A286&gt;5</formula>
    </cfRule>
  </conditionalFormatting>
  <conditionalFormatting sqref="CR286">
    <cfRule type="expression" dxfId="534" priority="1795" stopIfTrue="1">
      <formula>$A286&gt;5</formula>
    </cfRule>
  </conditionalFormatting>
  <conditionalFormatting sqref="CQ286">
    <cfRule type="expression" dxfId="533" priority="1794" stopIfTrue="1">
      <formula>$A286&gt;5</formula>
    </cfRule>
  </conditionalFormatting>
  <conditionalFormatting sqref="CN286">
    <cfRule type="expression" dxfId="532" priority="1793" stopIfTrue="1">
      <formula>$A286&gt;5</formula>
    </cfRule>
  </conditionalFormatting>
  <conditionalFormatting sqref="CN286">
    <cfRule type="expression" dxfId="531" priority="1792" stopIfTrue="1">
      <formula>$A286&gt;5</formula>
    </cfRule>
  </conditionalFormatting>
  <conditionalFormatting sqref="CM286">
    <cfRule type="expression" dxfId="530" priority="1791" stopIfTrue="1">
      <formula>$A286&gt;5</formula>
    </cfRule>
  </conditionalFormatting>
  <conditionalFormatting sqref="BH286">
    <cfRule type="expression" dxfId="529" priority="1784" stopIfTrue="1">
      <formula>$A286&gt;5</formula>
    </cfRule>
  </conditionalFormatting>
  <conditionalFormatting sqref="BH286">
    <cfRule type="expression" dxfId="528" priority="1783" stopIfTrue="1">
      <formula>$A286&gt;5</formula>
    </cfRule>
  </conditionalFormatting>
  <conditionalFormatting sqref="BG286">
    <cfRule type="expression" dxfId="527" priority="1782" stopIfTrue="1">
      <formula>$A286&gt;5</formula>
    </cfRule>
  </conditionalFormatting>
  <conditionalFormatting sqref="G286">
    <cfRule type="expression" dxfId="526" priority="1778" stopIfTrue="1">
      <formula>$A286&gt;5</formula>
    </cfRule>
  </conditionalFormatting>
  <conditionalFormatting sqref="AV286">
    <cfRule type="expression" dxfId="525" priority="1777" stopIfTrue="1">
      <formula>$A286&gt;5</formula>
    </cfRule>
  </conditionalFormatting>
  <conditionalFormatting sqref="AV286">
    <cfRule type="expression" dxfId="524" priority="1776" stopIfTrue="1">
      <formula>$A286&gt;5</formula>
    </cfRule>
  </conditionalFormatting>
  <conditionalFormatting sqref="AU286">
    <cfRule type="expression" dxfId="523" priority="1775" stopIfTrue="1">
      <formula>$A286&gt;5</formula>
    </cfRule>
  </conditionalFormatting>
  <conditionalFormatting sqref="BP286">
    <cfRule type="expression" dxfId="522" priority="1774" stopIfTrue="1">
      <formula>$A286&gt;5</formula>
    </cfRule>
  </conditionalFormatting>
  <conditionalFormatting sqref="BP286">
    <cfRule type="expression" dxfId="521" priority="1773" stopIfTrue="1">
      <formula>$A286&gt;5</formula>
    </cfRule>
  </conditionalFormatting>
  <conditionalFormatting sqref="BO286">
    <cfRule type="expression" dxfId="520" priority="1772" stopIfTrue="1">
      <formula>$A286&gt;5</formula>
    </cfRule>
  </conditionalFormatting>
  <conditionalFormatting sqref="DP286">
    <cfRule type="expression" dxfId="519" priority="1771" stopIfTrue="1">
      <formula>$A286&gt;5</formula>
    </cfRule>
  </conditionalFormatting>
  <conditionalFormatting sqref="DP286">
    <cfRule type="expression" dxfId="518" priority="1770" stopIfTrue="1">
      <formula>$A286&gt;5</formula>
    </cfRule>
  </conditionalFormatting>
  <conditionalFormatting sqref="DO286">
    <cfRule type="expression" dxfId="517" priority="1769" stopIfTrue="1">
      <formula>$A286&gt;5</formula>
    </cfRule>
  </conditionalFormatting>
  <conditionalFormatting sqref="CV286">
    <cfRule type="expression" dxfId="516" priority="1768" stopIfTrue="1">
      <formula>$A286&gt;5</formula>
    </cfRule>
  </conditionalFormatting>
  <conditionalFormatting sqref="CV286">
    <cfRule type="expression" dxfId="515" priority="1767" stopIfTrue="1">
      <formula>$A286&gt;5</formula>
    </cfRule>
  </conditionalFormatting>
  <conditionalFormatting sqref="CU286">
    <cfRule type="expression" dxfId="514" priority="1766" stopIfTrue="1">
      <formula>$A286&gt;5</formula>
    </cfRule>
  </conditionalFormatting>
  <conditionalFormatting sqref="CF286">
    <cfRule type="expression" dxfId="513" priority="1765" stopIfTrue="1">
      <formula>$A286&gt;5</formula>
    </cfRule>
  </conditionalFormatting>
  <conditionalFormatting sqref="CF286">
    <cfRule type="expression" dxfId="512" priority="1764" stopIfTrue="1">
      <formula>$A286&gt;5</formula>
    </cfRule>
  </conditionalFormatting>
  <conditionalFormatting sqref="CE286">
    <cfRule type="expression" dxfId="511" priority="1763" stopIfTrue="1">
      <formula>$A286&gt;5</formula>
    </cfRule>
  </conditionalFormatting>
  <conditionalFormatting sqref="CI286">
    <cfRule type="expression" dxfId="510" priority="1762" stopIfTrue="1">
      <formula>$A286&gt;5</formula>
    </cfRule>
  </conditionalFormatting>
  <conditionalFormatting sqref="CJ286">
    <cfRule type="expression" dxfId="509" priority="1761" stopIfTrue="1">
      <formula>$A286&gt;5</formula>
    </cfRule>
  </conditionalFormatting>
  <conditionalFormatting sqref="CZ286">
    <cfRule type="expression" dxfId="508" priority="1760" stopIfTrue="1">
      <formula>$A286&gt;5</formula>
    </cfRule>
  </conditionalFormatting>
  <conditionalFormatting sqref="CY286">
    <cfRule type="expression" dxfId="507" priority="1759" stopIfTrue="1">
      <formula>$A286&gt;5</formula>
    </cfRule>
  </conditionalFormatting>
  <conditionalFormatting sqref="G287">
    <cfRule type="expression" dxfId="506" priority="1758" stopIfTrue="1">
      <formula>$A287&gt;5</formula>
    </cfRule>
  </conditionalFormatting>
  <conditionalFormatting sqref="H287">
    <cfRule type="expression" dxfId="505" priority="1757" stopIfTrue="1">
      <formula>$A287&gt;5</formula>
    </cfRule>
  </conditionalFormatting>
  <conditionalFormatting sqref="H287">
    <cfRule type="expression" dxfId="504" priority="1756" stopIfTrue="1">
      <formula>$A287&gt;5</formula>
    </cfRule>
  </conditionalFormatting>
  <conditionalFormatting sqref="AR287">
    <cfRule type="expression" dxfId="503" priority="1755" stopIfTrue="1">
      <formula>$A287&gt;5</formula>
    </cfRule>
  </conditionalFormatting>
  <conditionalFormatting sqref="AR287">
    <cfRule type="expression" dxfId="502" priority="1754" stopIfTrue="1">
      <formula>$A287&gt;5</formula>
    </cfRule>
  </conditionalFormatting>
  <conditionalFormatting sqref="AQ287">
    <cfRule type="expression" dxfId="501" priority="1753" stopIfTrue="1">
      <formula>$A287&gt;5</formula>
    </cfRule>
  </conditionalFormatting>
  <conditionalFormatting sqref="BD287">
    <cfRule type="expression" dxfId="500" priority="1752" stopIfTrue="1">
      <formula>$A287&gt;5</formula>
    </cfRule>
  </conditionalFormatting>
  <conditionalFormatting sqref="BD287">
    <cfRule type="expression" dxfId="499" priority="1751" stopIfTrue="1">
      <formula>$A287&gt;5</formula>
    </cfRule>
  </conditionalFormatting>
  <conditionalFormatting sqref="BC287">
    <cfRule type="expression" dxfId="498" priority="1750" stopIfTrue="1">
      <formula>$A287&gt;5</formula>
    </cfRule>
  </conditionalFormatting>
  <conditionalFormatting sqref="AY286">
    <cfRule type="expression" dxfId="497" priority="1749" stopIfTrue="1">
      <formula>$A286&gt;5</formula>
    </cfRule>
  </conditionalFormatting>
  <conditionalFormatting sqref="AZ287">
    <cfRule type="expression" dxfId="496" priority="1748" stopIfTrue="1">
      <formula>$A287&gt;5</formula>
    </cfRule>
  </conditionalFormatting>
  <conditionalFormatting sqref="AY287">
    <cfRule type="expression" dxfId="495" priority="1747" stopIfTrue="1">
      <formula>$A287&gt;5</formula>
    </cfRule>
  </conditionalFormatting>
  <conditionalFormatting sqref="BX287">
    <cfRule type="expression" dxfId="494" priority="1746" stopIfTrue="1">
      <formula>$A287&gt;5</formula>
    </cfRule>
  </conditionalFormatting>
  <conditionalFormatting sqref="BW287">
    <cfRule type="expression" dxfId="493" priority="1745" stopIfTrue="1">
      <formula>$A287&gt;5</formula>
    </cfRule>
  </conditionalFormatting>
  <conditionalFormatting sqref="CZ287">
    <cfRule type="expression" dxfId="492" priority="1744" stopIfTrue="1">
      <formula>$A287&gt;5</formula>
    </cfRule>
  </conditionalFormatting>
  <conditionalFormatting sqref="CY287">
    <cfRule type="expression" dxfId="491" priority="1743" stopIfTrue="1">
      <formula>$A287&gt;5</formula>
    </cfRule>
  </conditionalFormatting>
  <conditionalFormatting sqref="DH287">
    <cfRule type="expression" dxfId="490" priority="1742" stopIfTrue="1">
      <formula>$A287&gt;5</formula>
    </cfRule>
  </conditionalFormatting>
  <conditionalFormatting sqref="DG287">
    <cfRule type="expression" dxfId="489" priority="1741" stopIfTrue="1">
      <formula>$A287&gt;5</formula>
    </cfRule>
  </conditionalFormatting>
  <conditionalFormatting sqref="CI287">
    <cfRule type="expression" dxfId="488" priority="1740" stopIfTrue="1">
      <formula>$A287&gt;5</formula>
    </cfRule>
  </conditionalFormatting>
  <conditionalFormatting sqref="CJ287">
    <cfRule type="expression" dxfId="487" priority="1739" stopIfTrue="1">
      <formula>$A287&gt;5</formula>
    </cfRule>
  </conditionalFormatting>
  <conditionalFormatting sqref="AN287">
    <cfRule type="expression" dxfId="486" priority="1738" stopIfTrue="1">
      <formula>$A287&gt;5</formula>
    </cfRule>
  </conditionalFormatting>
  <conditionalFormatting sqref="AN287">
    <cfRule type="expression" dxfId="485" priority="1737" stopIfTrue="1">
      <formula>$A287&gt;5</formula>
    </cfRule>
  </conditionalFormatting>
  <conditionalFormatting sqref="AM287">
    <cfRule type="expression" dxfId="484" priority="1736" stopIfTrue="1">
      <formula>$A287&gt;5</formula>
    </cfRule>
  </conditionalFormatting>
  <conditionalFormatting sqref="AV287">
    <cfRule type="expression" dxfId="483" priority="1735" stopIfTrue="1">
      <formula>$A287&gt;5</formula>
    </cfRule>
  </conditionalFormatting>
  <conditionalFormatting sqref="AV287">
    <cfRule type="expression" dxfId="482" priority="1734" stopIfTrue="1">
      <formula>$A287&gt;5</formula>
    </cfRule>
  </conditionalFormatting>
  <conditionalFormatting sqref="AU287">
    <cfRule type="expression" dxfId="481" priority="1733" stopIfTrue="1">
      <formula>$A287&gt;5</formula>
    </cfRule>
  </conditionalFormatting>
  <conditionalFormatting sqref="BH287">
    <cfRule type="expression" dxfId="480" priority="1732" stopIfTrue="1">
      <formula>$A287&gt;5</formula>
    </cfRule>
  </conditionalFormatting>
  <conditionalFormatting sqref="BH287">
    <cfRule type="expression" dxfId="479" priority="1731" stopIfTrue="1">
      <formula>$A287&gt;5</formula>
    </cfRule>
  </conditionalFormatting>
  <conditionalFormatting sqref="BG287">
    <cfRule type="expression" dxfId="478" priority="1730" stopIfTrue="1">
      <formula>$A287&gt;5</formula>
    </cfRule>
  </conditionalFormatting>
  <conditionalFormatting sqref="CF287">
    <cfRule type="expression" dxfId="477" priority="1729" stopIfTrue="1">
      <formula>$A287&gt;5</formula>
    </cfRule>
  </conditionalFormatting>
  <conditionalFormatting sqref="CF287">
    <cfRule type="expression" dxfId="476" priority="1728" stopIfTrue="1">
      <formula>$A287&gt;5</formula>
    </cfRule>
  </conditionalFormatting>
  <conditionalFormatting sqref="CE287">
    <cfRule type="expression" dxfId="475" priority="1727" stopIfTrue="1">
      <formula>$A287&gt;5</formula>
    </cfRule>
  </conditionalFormatting>
  <conditionalFormatting sqref="CN287">
    <cfRule type="expression" dxfId="474" priority="1726" stopIfTrue="1">
      <formula>$A287&gt;5</formula>
    </cfRule>
  </conditionalFormatting>
  <conditionalFormatting sqref="CN287">
    <cfRule type="expression" dxfId="473" priority="1725" stopIfTrue="1">
      <formula>$A287&gt;5</formula>
    </cfRule>
  </conditionalFormatting>
  <conditionalFormatting sqref="CM287">
    <cfRule type="expression" dxfId="472" priority="1724" stopIfTrue="1">
      <formula>$A287&gt;5</formula>
    </cfRule>
  </conditionalFormatting>
  <conditionalFormatting sqref="CR287">
    <cfRule type="expression" dxfId="471" priority="1723" stopIfTrue="1">
      <formula>$A287&gt;5</formula>
    </cfRule>
  </conditionalFormatting>
  <conditionalFormatting sqref="CR287">
    <cfRule type="expression" dxfId="470" priority="1722" stopIfTrue="1">
      <formula>$A287&gt;5</formula>
    </cfRule>
  </conditionalFormatting>
  <conditionalFormatting sqref="CQ287">
    <cfRule type="expression" dxfId="469" priority="1721" stopIfTrue="1">
      <formula>$A287&gt;5</formula>
    </cfRule>
  </conditionalFormatting>
  <conditionalFormatting sqref="DT287">
    <cfRule type="expression" dxfId="468" priority="1717" stopIfTrue="1">
      <formula>$A287&gt;5</formula>
    </cfRule>
  </conditionalFormatting>
  <conditionalFormatting sqref="DT287">
    <cfRule type="expression" dxfId="467" priority="1716" stopIfTrue="1">
      <formula>$A287&gt;5</formula>
    </cfRule>
  </conditionalFormatting>
  <conditionalFormatting sqref="DS287">
    <cfRule type="expression" dxfId="466" priority="1715" stopIfTrue="1">
      <formula>$A287&gt;5</formula>
    </cfRule>
  </conditionalFormatting>
  <conditionalFormatting sqref="DP287">
    <cfRule type="expression" dxfId="465" priority="1714" stopIfTrue="1">
      <formula>$A287&gt;5</formula>
    </cfRule>
  </conditionalFormatting>
  <conditionalFormatting sqref="DP287">
    <cfRule type="expression" dxfId="464" priority="1713" stopIfTrue="1">
      <formula>$A287&gt;5</formula>
    </cfRule>
  </conditionalFormatting>
  <conditionalFormatting sqref="DO287">
    <cfRule type="expression" dxfId="463" priority="1712" stopIfTrue="1">
      <formula>$A287&gt;5</formula>
    </cfRule>
  </conditionalFormatting>
  <conditionalFormatting sqref="H288">
    <cfRule type="expression" dxfId="462" priority="1697" stopIfTrue="1">
      <formula>$A288&gt;5</formula>
    </cfRule>
  </conditionalFormatting>
  <conditionalFormatting sqref="H288">
    <cfRule type="expression" dxfId="461" priority="1696" stopIfTrue="1">
      <formula>$A288&gt;5</formula>
    </cfRule>
  </conditionalFormatting>
  <conditionalFormatting sqref="AN288">
    <cfRule type="expression" dxfId="460" priority="1695" stopIfTrue="1">
      <formula>$A288&gt;5</formula>
    </cfRule>
  </conditionalFormatting>
  <conditionalFormatting sqref="AN288">
    <cfRule type="expression" dxfId="459" priority="1694" stopIfTrue="1">
      <formula>$A288&gt;5</formula>
    </cfRule>
  </conditionalFormatting>
  <conditionalFormatting sqref="AM288">
    <cfRule type="expression" dxfId="458" priority="1693" stopIfTrue="1">
      <formula>$A288&gt;5</formula>
    </cfRule>
  </conditionalFormatting>
  <conditionalFormatting sqref="BP288">
    <cfRule type="expression" dxfId="457" priority="1692" stopIfTrue="1">
      <formula>$A288&gt;5</formula>
    </cfRule>
  </conditionalFormatting>
  <conditionalFormatting sqref="BP288">
    <cfRule type="expression" dxfId="456" priority="1691" stopIfTrue="1">
      <formula>$A288&gt;5</formula>
    </cfRule>
  </conditionalFormatting>
  <conditionalFormatting sqref="BO288">
    <cfRule type="expression" dxfId="455" priority="1690" stopIfTrue="1">
      <formula>$A288&gt;5</formula>
    </cfRule>
  </conditionalFormatting>
  <conditionalFormatting sqref="DP288 DT288">
    <cfRule type="expression" dxfId="454" priority="1686" stopIfTrue="1">
      <formula>$A288&gt;5</formula>
    </cfRule>
  </conditionalFormatting>
  <conditionalFormatting sqref="DP288 DT288">
    <cfRule type="expression" dxfId="453" priority="1685" stopIfTrue="1">
      <formula>$A288&gt;5</formula>
    </cfRule>
  </conditionalFormatting>
  <conditionalFormatting sqref="DO288 DS288">
    <cfRule type="expression" dxfId="452" priority="1684" stopIfTrue="1">
      <formula>$A288&gt;5</formula>
    </cfRule>
  </conditionalFormatting>
  <conditionalFormatting sqref="DH288">
    <cfRule type="expression" dxfId="451" priority="1683" stopIfTrue="1">
      <formula>$A288&gt;5</formula>
    </cfRule>
  </conditionalFormatting>
  <conditionalFormatting sqref="DG288">
    <cfRule type="expression" dxfId="450" priority="1682" stopIfTrue="1">
      <formula>$A288&gt;5</formula>
    </cfRule>
  </conditionalFormatting>
  <conditionalFormatting sqref="CZ288">
    <cfRule type="expression" dxfId="449" priority="1681" stopIfTrue="1">
      <formula>$A288&gt;5</formula>
    </cfRule>
  </conditionalFormatting>
  <conditionalFormatting sqref="CY288">
    <cfRule type="expression" dxfId="448" priority="1680" stopIfTrue="1">
      <formula>$A288&gt;5</formula>
    </cfRule>
  </conditionalFormatting>
  <conditionalFormatting sqref="BX288">
    <cfRule type="expression" dxfId="447" priority="1679" stopIfTrue="1">
      <formula>$A288&gt;5</formula>
    </cfRule>
  </conditionalFormatting>
  <conditionalFormatting sqref="BW288">
    <cfRule type="expression" dxfId="446" priority="1678" stopIfTrue="1">
      <formula>$A288&gt;5</formula>
    </cfRule>
  </conditionalFormatting>
  <conditionalFormatting sqref="AZ288">
    <cfRule type="expression" dxfId="445" priority="1677" stopIfTrue="1">
      <formula>$A288&gt;5</formula>
    </cfRule>
  </conditionalFormatting>
  <conditionalFormatting sqref="AY288">
    <cfRule type="expression" dxfId="444" priority="1676" stopIfTrue="1">
      <formula>$A288&gt;5</formula>
    </cfRule>
  </conditionalFormatting>
  <conditionalFormatting sqref="BD288 AR288">
    <cfRule type="expression" dxfId="443" priority="1672" stopIfTrue="1">
      <formula>$A288&gt;5</formula>
    </cfRule>
  </conditionalFormatting>
  <conditionalFormatting sqref="BD288 AR288">
    <cfRule type="expression" dxfId="442" priority="1671" stopIfTrue="1">
      <formula>$A288&gt;5</formula>
    </cfRule>
  </conditionalFormatting>
  <conditionalFormatting sqref="BC288 AQ288">
    <cfRule type="expression" dxfId="441" priority="1670" stopIfTrue="1">
      <formula>$A288&gt;5</formula>
    </cfRule>
  </conditionalFormatting>
  <conditionalFormatting sqref="CI288">
    <cfRule type="expression" dxfId="440" priority="1669" stopIfTrue="1">
      <formula>$A288&gt;5</formula>
    </cfRule>
  </conditionalFormatting>
  <conditionalFormatting sqref="CJ288">
    <cfRule type="expression" dxfId="439" priority="1668" stopIfTrue="1">
      <formula>$A288&gt;5</formula>
    </cfRule>
  </conditionalFormatting>
  <conditionalFormatting sqref="CV287:CV288">
    <cfRule type="expression" dxfId="438" priority="1667" stopIfTrue="1">
      <formula>$A287&gt;5</formula>
    </cfRule>
  </conditionalFormatting>
  <conditionalFormatting sqref="CV287:CV288">
    <cfRule type="expression" dxfId="437" priority="1666" stopIfTrue="1">
      <formula>$A287&gt;5</formula>
    </cfRule>
  </conditionalFormatting>
  <conditionalFormatting sqref="CU287:CU288">
    <cfRule type="expression" dxfId="436" priority="1665" stopIfTrue="1">
      <formula>$A287&gt;5</formula>
    </cfRule>
  </conditionalFormatting>
  <conditionalFormatting sqref="CE288">
    <cfRule type="expression" dxfId="435" priority="1664" stopIfTrue="1">
      <formula>$A288&gt;5</formula>
    </cfRule>
  </conditionalFormatting>
  <conditionalFormatting sqref="CF288">
    <cfRule type="expression" dxfId="434" priority="1663" stopIfTrue="1">
      <formula>$A288&gt;5</formula>
    </cfRule>
  </conditionalFormatting>
  <conditionalFormatting sqref="CF288">
    <cfRule type="expression" dxfId="433" priority="1662" stopIfTrue="1">
      <formula>$A288&gt;5</formula>
    </cfRule>
  </conditionalFormatting>
  <conditionalFormatting sqref="AV288 BH288">
    <cfRule type="expression" dxfId="432" priority="1658" stopIfTrue="1">
      <formula>$A288&gt;5</formula>
    </cfRule>
  </conditionalFormatting>
  <conditionalFormatting sqref="AV288 BH288">
    <cfRule type="expression" dxfId="431" priority="1657" stopIfTrue="1">
      <formula>$A288&gt;5</formula>
    </cfRule>
  </conditionalFormatting>
  <conditionalFormatting sqref="AU288 BG288">
    <cfRule type="expression" dxfId="430" priority="1656" stopIfTrue="1">
      <formula>$A288&gt;5</formula>
    </cfRule>
  </conditionalFormatting>
  <conditionalFormatting sqref="F265:GF265">
    <cfRule type="expression" dxfId="429" priority="1655" stopIfTrue="1">
      <formula>$A265&gt;5</formula>
    </cfRule>
  </conditionalFormatting>
  <conditionalFormatting sqref="F267:GF267">
    <cfRule type="expression" dxfId="428" priority="1654" stopIfTrue="1">
      <formula>$A267&gt;5</formula>
    </cfRule>
  </conditionalFormatting>
  <conditionalFormatting sqref="F258:GF258">
    <cfRule type="expression" dxfId="427" priority="1646" stopIfTrue="1">
      <formula>$A258&gt;5</formula>
    </cfRule>
  </conditionalFormatting>
  <conditionalFormatting sqref="AQ285">
    <cfRule type="expression" dxfId="426" priority="1647" stopIfTrue="1">
      <formula>$A285&gt;5</formula>
    </cfRule>
  </conditionalFormatting>
  <conditionalFormatting sqref="F291:ET291">
    <cfRule type="expression" dxfId="425" priority="1622" stopIfTrue="1">
      <formula>$A291&gt;5</formula>
    </cfRule>
  </conditionalFormatting>
  <conditionalFormatting sqref="F292:ET292">
    <cfRule type="expression" dxfId="424" priority="1511" stopIfTrue="1">
      <formula>$A292&gt;5</formula>
    </cfRule>
  </conditionalFormatting>
  <conditionalFormatting sqref="F293:ET293">
    <cfRule type="expression" dxfId="423" priority="1466" stopIfTrue="1">
      <formula>$A293&gt;5</formula>
    </cfRule>
  </conditionalFormatting>
  <conditionalFormatting sqref="F294:ET294">
    <cfRule type="expression" dxfId="422" priority="1454" stopIfTrue="1">
      <formula>$A294&gt;5</formula>
    </cfRule>
  </conditionalFormatting>
  <conditionalFormatting sqref="F295:ET295">
    <cfRule type="expression" dxfId="421" priority="1377" stopIfTrue="1">
      <formula>$A295&gt;5</formula>
    </cfRule>
  </conditionalFormatting>
  <conditionalFormatting sqref="F298:ET298">
    <cfRule type="expression" dxfId="420" priority="1282" stopIfTrue="1">
      <formula>$A298&gt;5</formula>
    </cfRule>
  </conditionalFormatting>
  <conditionalFormatting sqref="F299:ET299">
    <cfRule type="expression" dxfId="419" priority="1209" stopIfTrue="1">
      <formula>$A299&gt;5</formula>
    </cfRule>
  </conditionalFormatting>
  <conditionalFormatting sqref="F300:ET300">
    <cfRule type="expression" dxfId="418" priority="1096" stopIfTrue="1">
      <formula>$A300&gt;5</formula>
    </cfRule>
  </conditionalFormatting>
  <conditionalFormatting sqref="F301:ET301">
    <cfRule type="expression" dxfId="417" priority="1016" stopIfTrue="1">
      <formula>$A301&gt;5</formula>
    </cfRule>
  </conditionalFormatting>
  <conditionalFormatting sqref="F302:ET302">
    <cfRule type="expression" dxfId="416" priority="978" stopIfTrue="1">
      <formula>$A302&gt;5</formula>
    </cfRule>
  </conditionalFormatting>
  <conditionalFormatting sqref="F305:ET305">
    <cfRule type="expression" dxfId="415" priority="906" stopIfTrue="1">
      <formula>$A305&gt;5</formula>
    </cfRule>
  </conditionalFormatting>
  <conditionalFormatting sqref="F306:ET306">
    <cfRule type="expression" dxfId="414" priority="855" stopIfTrue="1">
      <formula>$A306&gt;5</formula>
    </cfRule>
  </conditionalFormatting>
  <conditionalFormatting sqref="F307:ET307">
    <cfRule type="expression" dxfId="413" priority="852" stopIfTrue="1">
      <formula>$A307&gt;5</formula>
    </cfRule>
  </conditionalFormatting>
  <conditionalFormatting sqref="F308:ET308">
    <cfRule type="expression" dxfId="412" priority="673" stopIfTrue="1">
      <formula>$A308&gt;5</formula>
    </cfRule>
  </conditionalFormatting>
  <conditionalFormatting sqref="AN313">
    <cfRule type="expression" dxfId="411" priority="605" stopIfTrue="1">
      <formula>$A313&gt;5</formula>
    </cfRule>
  </conditionalFormatting>
  <conditionalFormatting sqref="AN313">
    <cfRule type="expression" dxfId="410" priority="604" stopIfTrue="1">
      <formula>$A313&gt;5</formula>
    </cfRule>
  </conditionalFormatting>
  <conditionalFormatting sqref="BW313">
    <cfRule type="expression" dxfId="409" priority="603" stopIfTrue="1">
      <formula>$A313&gt;5</formula>
    </cfRule>
  </conditionalFormatting>
  <conditionalFormatting sqref="BX313">
    <cfRule type="expression" dxfId="408" priority="602" stopIfTrue="1">
      <formula>$A313&gt;5</formula>
    </cfRule>
  </conditionalFormatting>
  <conditionalFormatting sqref="BX313">
    <cfRule type="expression" dxfId="407" priority="601" stopIfTrue="1">
      <formula>$A313&gt;5</formula>
    </cfRule>
  </conditionalFormatting>
  <conditionalFormatting sqref="CI313">
    <cfRule type="expression" dxfId="406" priority="600" stopIfTrue="1">
      <formula>$A313&gt;5</formula>
    </cfRule>
  </conditionalFormatting>
  <conditionalFormatting sqref="CJ313">
    <cfRule type="expression" dxfId="405" priority="599" stopIfTrue="1">
      <formula>$A313&gt;5</formula>
    </cfRule>
  </conditionalFormatting>
  <conditionalFormatting sqref="CJ313">
    <cfRule type="expression" dxfId="404" priority="598" stopIfTrue="1">
      <formula>$A313&gt;5</formula>
    </cfRule>
  </conditionalFormatting>
  <conditionalFormatting sqref="AN315">
    <cfRule type="expression" dxfId="403" priority="585" stopIfTrue="1">
      <formula>$A315&gt;5</formula>
    </cfRule>
  </conditionalFormatting>
  <conditionalFormatting sqref="AN315">
    <cfRule type="expression" dxfId="402" priority="584" stopIfTrue="1">
      <formula>$A315&gt;5</formula>
    </cfRule>
  </conditionalFormatting>
  <conditionalFormatting sqref="BW315">
    <cfRule type="expression" dxfId="401" priority="583" stopIfTrue="1">
      <formula>$A315&gt;5</formula>
    </cfRule>
  </conditionalFormatting>
  <conditionalFormatting sqref="AM315">
    <cfRule type="expression" dxfId="400" priority="586" stopIfTrue="1">
      <formula>$A315&gt;5</formula>
    </cfRule>
  </conditionalFormatting>
  <conditionalFormatting sqref="BX315">
    <cfRule type="expression" dxfId="399" priority="582" stopIfTrue="1">
      <formula>$A315&gt;5</formula>
    </cfRule>
  </conditionalFormatting>
  <conditionalFormatting sqref="BX315">
    <cfRule type="expression" dxfId="398" priority="581" stopIfTrue="1">
      <formula>$A315&gt;5</formula>
    </cfRule>
  </conditionalFormatting>
  <conditionalFormatting sqref="CI315">
    <cfRule type="expression" dxfId="397" priority="580" stopIfTrue="1">
      <formula>$A315&gt;5</formula>
    </cfRule>
  </conditionalFormatting>
  <conditionalFormatting sqref="CJ315">
    <cfRule type="expression" dxfId="396" priority="579" stopIfTrue="1">
      <formula>$A315&gt;5</formula>
    </cfRule>
  </conditionalFormatting>
  <conditionalFormatting sqref="CJ315">
    <cfRule type="expression" dxfId="395" priority="578" stopIfTrue="1">
      <formula>$A315&gt;5</formula>
    </cfRule>
  </conditionalFormatting>
  <conditionalFormatting sqref="E5:EN5">
    <cfRule type="expression" dxfId="394" priority="505" stopIfTrue="1">
      <formula>$A5&gt;5</formula>
    </cfRule>
  </conditionalFormatting>
  <conditionalFormatting sqref="FA101:GV101">
    <cfRule type="expression" dxfId="393" priority="504" stopIfTrue="1">
      <formula>$A101&gt;5</formula>
    </cfRule>
  </conditionalFormatting>
  <conditionalFormatting sqref="H22:I22">
    <cfRule type="expression" dxfId="392" priority="499" stopIfTrue="1">
      <formula>$A22&gt;5</formula>
    </cfRule>
  </conditionalFormatting>
  <conditionalFormatting sqref="F101:EZ101">
    <cfRule type="expression" dxfId="391" priority="502" stopIfTrue="1">
      <formula>$A101&gt;5</formula>
    </cfRule>
  </conditionalFormatting>
  <conditionalFormatting sqref="F52:EF52">
    <cfRule type="expression" dxfId="390" priority="501" stopIfTrue="1">
      <formula>$A52&gt;5</formula>
    </cfRule>
  </conditionalFormatting>
  <conditionalFormatting sqref="H22:I22">
    <cfRule type="expression" dxfId="389" priority="500" stopIfTrue="1">
      <formula>$A22&gt;5</formula>
    </cfRule>
  </conditionalFormatting>
  <conditionalFormatting sqref="G6:H6">
    <cfRule type="expression" dxfId="388" priority="494" stopIfTrue="1">
      <formula>$A6&gt;5</formula>
    </cfRule>
  </conditionalFormatting>
  <conditionalFormatting sqref="G6:H6">
    <cfRule type="expression" dxfId="387" priority="493" stopIfTrue="1">
      <formula>$A6&gt;5</formula>
    </cfRule>
  </conditionalFormatting>
  <conditionalFormatting sqref="BK146">
    <cfRule type="expression" dxfId="386" priority="491" stopIfTrue="1">
      <formula>$A146&gt;5</formula>
    </cfRule>
  </conditionalFormatting>
  <conditionalFormatting sqref="Y1723:Y1734 Y1148:Y1158">
    <cfRule type="expression" dxfId="385" priority="10931" stopIfTrue="1">
      <formula>$A$3=$A1148:$A1807</formula>
    </cfRule>
  </conditionalFormatting>
  <conditionalFormatting sqref="Y1495:Y1590 GO811:GO822 M811:M822 I811:I822 E811:E822 Q811:Q822 U811:U822 AG811:AG822 AK811:AK822 AO811:AO822 AS811:AS822 BA811:BA822 BE811:BE822 BI811:BI822 BM811:BM822 BU811:BU822 BY811:BY822 CC811:CC822 CG811:CG822 CK811:CK822 CO811:CO822 CS811:CS822 CW811:CW822 DA811:DA822 DE811:DE822 DI811:DI822 DM811:DM822 DQ811:DQ822 DU811:DU822 DY811:DY822 EC811:EC822 EG811:EG822 EK811:EK822 EO811:EO822 ES811:ES822 EW811:EW822 FA811:FA822 FE811:FE822 FI811:FI822 FM811:FM822 FQ811:FQ822 FU811:FU822 FY811:FY822 GC811:GC822 GG811:GG822 GK811:GK822 GS811:GS822 AC811:AC822 BQ811:BQ822 AW811:AW822">
    <cfRule type="expression" dxfId="384" priority="15519" stopIfTrue="1">
      <formula>$A$3=$A811:$A1554</formula>
    </cfRule>
  </conditionalFormatting>
  <conditionalFormatting sqref="GO380:GO391 M380:M391 I380:I391 E380:E391 Q380:Q391 U380:U391 AG380:AG391 AK380:AK391 AO380:AO391 AS380:AS391 BA380:BA391 BE380:BE391 BI380:BI391 BM380:BM391 BU380:BU391 BY380:BY391 CC380:CC391 CG380:CG391 CK380:CK391 CO380:CO391 CS380:CS391 CW380:CW391 DA380:DA391 DE380:DE391 DI380:DI391 DM380:DM391 DQ380:DQ391 DU380:DU391 DY380:DY391 EC380:EC391 EG380:EG391 EK380:EK391 EO380:EO391 ES380:ES391 EW380:EW391 FA380:FA391 FE380:FE391 FI380:FI391 FM380:FM391 FQ380:FQ391 FU380:FU391 FY380:FY391 GC380:GC391 GG380:GG391 GK380:GK391 GS380:GS391 AC380:AC391 BQ380:BQ391 AW380:AW391">
    <cfRule type="expression" dxfId="383" priority="15870" stopIfTrue="1">
      <formula>$A$3=$A380:$A859</formula>
    </cfRule>
  </conditionalFormatting>
  <conditionalFormatting sqref="Y1255:Y1266">
    <cfRule type="expression" dxfId="382" priority="16168" stopIfTrue="1">
      <formula>$A$3=$A1255:$A1878</formula>
    </cfRule>
  </conditionalFormatting>
  <conditionalFormatting sqref="GO1255:GO1266 M1255:M1266 I1255:I1266 E1255:E1266 Q1255:Q1266 U1255:U1266 AG1255:AG1266 AK1255:AK1266 AO1255:AO1266 AS1255:AS1266 BA1255:BA1266 BE1255:BE1266 BI1255:BI1266 BM1255:BM1266 BU1255:BU1266 BY1255:BY1266 CC1255:CC1266 CG1255:CG1266 CK1255:CK1266 CO1255:CO1266 CS1255:CS1266 CW1255:CW1266 DA1255:DA1266 DE1255:DE1266 DI1255:DI1266 DM1255:DM1266 DQ1255:DQ1266 DU1255:DU1266 DY1255:DY1266 EC1255:EC1266 EG1255:EG1266 EK1255:EK1266 EO1255:EO1266 ES1255:ES1266 EW1255:EW1266 FA1255:FA1266 FE1255:FE1266 FI1255:FI1266 FM1255:FM1266 FQ1255:FQ1266 FU1255:FU1266 FY1255:FY1266 GC1255:GC1266 GG1255:GG1266 GK1255:GK1266 GS1255:GS1266 AC1255:AC1266 BQ1255:BQ1266 AW1255:AW1266">
    <cfRule type="expression" dxfId="381" priority="16169" stopIfTrue="1">
      <formula>$A$3=$A1255:$A1880</formula>
    </cfRule>
  </conditionalFormatting>
  <conditionalFormatting sqref="Y1207:Y1254">
    <cfRule type="expression" dxfId="380" priority="16218" stopIfTrue="1">
      <formula>$A$3=$A1207:$A1818</formula>
    </cfRule>
  </conditionalFormatting>
  <conditionalFormatting sqref="Y1351:Y1470">
    <cfRule type="expression" dxfId="379" priority="16366" stopIfTrue="1">
      <formula>$A$3=$A1351:$A1998</formula>
    </cfRule>
  </conditionalFormatting>
  <conditionalFormatting sqref="GO1351:GO1470 M1351:M1470 I1351:I1470 E1351:E1470 Q1351:Q1470 U1351:U1470 AG1351:AG1470 AK1351:AK1470 AO1351:AO1470 AS1351:AS1470 BA1351:BA1470 BE1351:BE1470 BI1351:BI1470 BM1351:BM1470 BU1351:BU1470 BY1351:BY1470 CC1351:CC1470 CG1351:CG1470 CK1351:CK1470 CO1351:CO1470 CS1351:CS1470 CW1351:CW1470 DA1351:DA1470 DE1351:DE1470 DI1351:DI1470 DM1351:DM1470 DQ1351:DQ1470 DU1351:DU1470 DY1351:DY1470 EC1351:EC1470 EG1351:EG1470 EK1351:EK1470 EO1351:EO1470 ES1351:ES1470 EW1351:EW1470 FA1351:FA1470 FE1351:FE1470 FI1351:FI1470 FM1351:FM1470 FQ1351:FQ1470 FU1351:FU1470 FY1351:FY1470 GC1351:GC1470 GG1351:GG1470 GK1351:GK1470 GS1351:GS1470 AC1351:AC1470 BQ1351:BQ1470 AW1351:AW1470">
    <cfRule type="expression" dxfId="378" priority="16367" stopIfTrue="1">
      <formula>$A$3=$A1351:$A2000</formula>
    </cfRule>
  </conditionalFormatting>
  <conditionalFormatting sqref="Y1279:Y1350">
    <cfRule type="expression" dxfId="377" priority="16416" stopIfTrue="1">
      <formula>$A$3=$A1279:$A1914</formula>
    </cfRule>
  </conditionalFormatting>
  <conditionalFormatting sqref="GO1279:GO1350 M1279:M1350 I1279:I1350 E1279:E1350 Q1279:Q1350 U1279:U1350 AG1279:AG1350 AK1279:AK1350 AO1279:AO1350 AS1279:AS1350 BA1279:BA1350 BE1279:BE1350 BI1279:BI1350 BM1279:BM1350 BU1279:BU1350 BY1279:BY1350 CC1279:CC1350 CG1279:CG1350 CK1279:CK1350 CO1279:CO1350 CS1279:CS1350 CW1279:CW1350 DA1279:DA1350 DE1279:DE1350 DI1279:DI1350 DM1279:DM1350 DQ1279:DQ1350 DU1279:DU1350 DY1279:DY1350 EC1279:EC1350 EG1279:EG1350 EK1279:EK1350 EO1279:EO1350 ES1279:ES1350 EW1279:EW1350 FA1279:FA1350 FE1279:FE1350 FI1279:FI1350 FM1279:FM1350 FQ1279:FQ1350 FU1279:FU1350 FY1279:FY1350 GC1279:GC1350 GG1279:GG1350 GK1279:GK1350 GS1279:GS1350 AC1279:AC1350 BQ1279:BQ1350 AW1279:AW1350">
    <cfRule type="expression" dxfId="376" priority="16417" stopIfTrue="1">
      <formula>$A$3=$A1279:$A1916</formula>
    </cfRule>
  </conditionalFormatting>
  <conditionalFormatting sqref="Y931">
    <cfRule type="expression" dxfId="375" priority="16467" stopIfTrue="1">
      <formula>$A$3=$A931:$A1842</formula>
    </cfRule>
  </conditionalFormatting>
  <conditionalFormatting sqref="Y1003">
    <cfRule type="expression" dxfId="374" priority="16869" stopIfTrue="1">
      <formula>$A$3=$A811:$A1590</formula>
    </cfRule>
  </conditionalFormatting>
  <conditionalFormatting sqref="Y955">
    <cfRule type="expression" dxfId="373" priority="16870" stopIfTrue="1">
      <formula>$A$3=$A955:$A1806</formula>
    </cfRule>
  </conditionalFormatting>
  <conditionalFormatting sqref="Y1075 GO835:GO846 M835:M846 I835:I846 E835:E846 Q835:Q846 U835:U846 AG835:AG846 AK835:AK846 AO835:AO846 AS835:AS846 BA835:BA846 BE835:BE846 BI835:BI846 BM835:BM846 BU835:BU846 BY835:BY846 CC835:CC846 CG835:CG846 CK835:CK846 CO835:CO846 CS835:CS846 CW835:CW846 DA835:DA846 DE835:DE846 DI835:DI846 DM835:DM846 DQ835:DQ846 DU835:DU846 DY835:DY846 EC835:EC846 EG835:EG846 EK835:EK846 EO835:EO846 ES835:ES846 EW835:EW846 FA835:FA846 FE835:FE846 FI835:FI846 FM835:FM846 FQ835:FQ846 FU835:FU846 FY835:FY846 GC835:GC846 GG835:GG846 GK835:GK846 GS835:GS846 AC835:AC846 BQ835:BQ846 AW835:AW846">
    <cfRule type="expression" dxfId="372" priority="17120" stopIfTrue="1">
      <formula>$A$3=$A835:$A1566</formula>
    </cfRule>
  </conditionalFormatting>
  <conditionalFormatting sqref="GO1122 M1122 I1122 E1122 Q1122 U1122 AG1122 AK1122 AO1122 AS1122 BA1122 BE1122 BI1122 BM1122 BU1122 BY1122 CC1122 CG1122 CK1122 CO1122 CS1122 CW1122 DA1122 DE1122 DI1122 DM1122 DQ1122 DU1122 DY1122 EC1122 EG1122 EK1122 EO1122 ES1122 EW1122 FA1122 FE1122 FI1122 FM1122 FQ1122 FU1122 FY1122 GC1122 GG1122 GK1122 GS1122 AC1122 BQ1122 AW1122">
    <cfRule type="expression" dxfId="371" priority="17121" stopIfTrue="1">
      <formula>$A$3=$A1122:$A1471</formula>
    </cfRule>
  </conditionalFormatting>
  <conditionalFormatting sqref="Y1111 GO907:GO918 M907:M918 I907:I918 E907:E918 Q907:Q918 U907:U918 AG907:AG918 AK907:AK918 AO907:AO918 AS907:AS918 BA907:BA918 BE907:BE918 BI907:BI918 BM907:BM918 BU907:BU918 BY907:BY918 CC907:CC918 CG907:CG918 CK907:CK918 CO907:CO918 CS907:CS918 CW907:CW918 DA907:DA918 DE907:DE918 DI907:DI918 DM907:DM918 DQ907:DQ918 DU907:DU918 DY907:DY918 EC907:EC918 EG907:EG918 EK907:EK918 EO907:EO918 ES907:ES918 EW907:EW918 FA907:FA918 FE907:FE918 FI907:FI918 FM907:FM918 FQ907:FQ918 FU907:FU918 FY907:FY918 GC907:GC918 GG907:GG918 GK907:GK918 GS907:GS918 AC907:AC918 BQ907:BQ918 AW907:AW918">
    <cfRule type="expression" dxfId="370" priority="17320" stopIfTrue="1">
      <formula>$A$3=$A907:$A1602</formula>
    </cfRule>
  </conditionalFormatting>
  <conditionalFormatting sqref="GO416:GO427 M416:M427 I416:I427 E416:E427 Q416:Q427 U416:U427 AG416:AG427 AK416:AK427 AO416:AO427 AS416:AS427 BA416:BA427 BE416:BE427 BI416:BI427 BM416:BM427 BU416:BU427 BY416:BY427 CC416:CC427 CG416:CG427 CK416:CK427 CO416:CO427 CS416:CS427 CW416:CW427 DA416:DA427 DE416:DE427 DI416:DI427 DM416:DM427 DQ416:DQ427 DU416:DU427 DY416:DY427 EC416:EC427 EG416:EG427 EK416:EK427 EO416:EO427 ES416:ES427 EW416:EW427 FA416:FA427 FE416:FE427 FI416:FI427 FM416:FM427 FQ416:FQ427 FU416:FU427 FY416:FY427 GC416:GC427 GG416:GG427 GK416:GK427 GS416:GS427 AC416:AC427 BQ416:BQ427 AW416:AW427 Y1027:Y1038">
    <cfRule type="expression" dxfId="369" priority="17571" stopIfTrue="1">
      <formula>$A$3=$A416:$A931</formula>
    </cfRule>
  </conditionalFormatting>
  <conditionalFormatting sqref="GO379 M379 I379 E379 Q379 U379 AG379 AK379 AO379 AS379 BA379 BE379 BI379 BM379 BU379 BY379 CC379 CG379 CK379 CO379 CS379 CW379 DA379 DE379 DI379 DM379 DQ379 DU379 DY379 EC379 EG379 EK379 EO379 ES379 EW379 FA379 FE379 FI379 FM379 FQ379 FU379 FY379 GC379 GG379 GK379 GS379 AC379 BQ379 AW379 Y1099:Y1110">
    <cfRule type="expression" dxfId="368" priority="17673" stopIfTrue="1">
      <formula>$A$3=$A379:$A846</formula>
    </cfRule>
  </conditionalFormatting>
  <conditionalFormatting sqref="GO1099:GO1110 M1099:M1110 I1099:I1110 E1099:E1110 Q1099:Q1110 U1099:U1110 AG1099:AG1110 AK1099:AK1110 AO1099:AO1110 AS1099:AS1110 BA1099:BA1110 BE1099:BE1110 BI1099:BI1110 BM1099:BM1110 BU1099:BU1110 BY1099:BY1110 CC1099:CC1110 CG1099:CG1110 CK1099:CK1110 CO1099:CO1110 CS1099:CS1110 CW1099:CW1110 DA1099:DA1110 DE1099:DE1110 DI1099:DI1110 DM1099:DM1110 DQ1099:DQ1110 DU1099:DU1110 DY1099:DY1110 EC1099:EC1110 EG1099:EG1110 EK1099:EK1110 EO1099:EO1110 ES1099:ES1110 EW1099:EW1110 FA1099:FA1110 FE1099:FE1110 FI1099:FI1110 FM1099:FM1110 FQ1099:FQ1110 FU1099:FU1110 FY1099:FY1110 GC1099:GC1110 GG1099:GG1110 GK1099:GK1110 GS1099:GS1110 AC1099:AC1110 BQ1099:BQ1110 AW1099:AW1110">
    <cfRule type="expression" dxfId="367" priority="17674" stopIfTrue="1">
      <formula>$A$3=$A1099:$A1568</formula>
    </cfRule>
  </conditionalFormatting>
  <conditionalFormatting sqref="GO1207:GO1254 M1207:M1254 I1207:I1254 E1207:E1254 Q1207:Q1254 U1207:U1254 AG1207:AG1254 AK1207:AK1254 AO1207:AO1254 AS1207:AS1254 BA1207:BA1254 BE1207:BE1254 BI1207:BI1254 BM1207:BM1254 BU1207:BU1254 BY1207:BY1254 CC1207:CC1254 CG1207:CG1254 CK1207:CK1254 CO1207:CO1254 CS1207:CS1254 CW1207:CW1254 DA1207:DA1254 DE1207:DE1254 DI1207:DI1254 DM1207:DM1254 DQ1207:DQ1254 DU1207:DU1254 DY1207:DY1254 EC1207:EC1254 EG1207:EG1254 EK1207:EK1254 EO1207:EO1254 ES1207:ES1254 EW1207:EW1254 FA1207:FA1254 FE1207:FE1254 FI1207:FI1254 FM1207:FM1254 FQ1207:FQ1254 FU1207:FU1254 FY1207:FY1254 GC1207:GC1254 GG1207:GG1254 GK1207:GK1254 GS1207:GS1254 AC1207:AC1254 BQ1207:BQ1254 AW1207:AW1254">
    <cfRule type="expression" dxfId="366" priority="17724" stopIfTrue="1">
      <formula>$A$3=$A1207:$A1820</formula>
    </cfRule>
  </conditionalFormatting>
  <conditionalFormatting sqref="Y1123:Y1146">
    <cfRule type="expression" dxfId="365" priority="17822" stopIfTrue="1">
      <formula>$A$3=$A1123:$A1482</formula>
    </cfRule>
  </conditionalFormatting>
  <conditionalFormatting sqref="GO787:GO798 M787:M798 I787:I798 E787:E798 Q787:Q798 U787:U798 AG787:AG798 AK787:AK798 AO787:AO798 AS787:AS798 BA787:BA798 BE787:BE798 BI787:BI798 BM787:BM798 BU787:BU798 BY787:BY798 CC787:CC798 CG787:CG798 CK787:CK798 CO787:CO798 CS787:CS798 CW787:CW798 DA787:DA798 DE787:DE798 DI787:DI798 DM787:DM798 DQ787:DQ798 DU787:DU798 DY787:DY798 EC787:EC798 EG787:EG798 EK787:EK798 EO787:EO798 ES787:ES798 EW787:EW798 FA787:FA798 FE787:FE798 FI787:FI798 FM787:FM798 FQ787:FQ798 FU787:FU798 FY787:FY798 GC787:GC798 GG787:GG798 GK787:GK798 GS787:GS798 AC787:AC798 BQ787:BQ798 AW787:AW798 Y1183:Y1206">
    <cfRule type="expression" dxfId="364" priority="18071" stopIfTrue="1">
      <formula>$A$3=$A787:$A1542</formula>
    </cfRule>
  </conditionalFormatting>
  <conditionalFormatting sqref="GO1183:GO1206 M1183:M1206 I1183:I1206 E1183:E1206 Q1183:Q1206 U1183:U1206 AG1183:AG1206 AK1183:AK1206 AO1183:AO1206 AS1183:AS1206 BA1183:BA1206 BE1183:BE1206 BI1183:BI1206 BM1183:BM1206 BU1183:BU1206 BY1183:BY1206 CC1183:CC1206 CG1183:CG1206 CK1183:CK1206 CO1183:CO1206 CS1183:CS1206 CW1183:CW1206 DA1183:DA1206 DE1183:DE1206 DI1183:DI1206 DM1183:DM1206 DQ1183:DQ1206 DU1183:DU1206 DY1183:DY1206 EC1183:EC1206 EG1183:EG1206 EK1183:EK1206 EO1183:EO1206 ES1183:ES1206 EW1183:EW1206 FA1183:FA1206 FE1183:FE1206 FI1183:FI1206 FM1183:FM1206 FQ1183:FQ1206 FU1183:FU1206 FY1183:FY1206 GC1183:GC1206 GG1183:GG1206 GK1183:GK1206 GS1183:GS1206 AC1183:AC1206 BQ1183:BQ1206 AW1183:AW1206">
    <cfRule type="expression" dxfId="363" priority="18121" stopIfTrue="1">
      <formula>$A$3=$A1183:$A1940</formula>
    </cfRule>
  </conditionalFormatting>
  <conditionalFormatting sqref="Y1267:Y1278">
    <cfRule type="expression" dxfId="362" priority="18270" stopIfTrue="1">
      <formula>$A$3=$A1255:$A1866</formula>
    </cfRule>
  </conditionalFormatting>
  <conditionalFormatting sqref="GO1267:GO1278 M1267:M1278 I1267:I1278 E1267:E1278 Q1267:Q1278 U1267:U1278 AG1267:AG1278 AK1267:AK1278 AO1267:AO1278 AS1267:AS1278 BA1267:BA1278 BE1267:BE1278 BI1267:BI1278 BM1267:BM1278 BU1267:BU1278 BY1267:BY1278 CC1267:CC1278 CG1267:CG1278 CK1267:CK1278 CO1267:CO1278 CS1267:CS1278 CW1267:CW1278 DA1267:DA1278 DE1267:DE1278 DI1267:DI1278 DM1267:DM1278 DQ1267:DQ1278 DU1267:DU1278 DY1267:DY1278 EC1267:EC1278 EG1267:EG1278 EK1267:EK1278 EO1267:EO1278 ES1267:ES1278 EW1267:EW1278 FA1267:FA1278 FE1267:FE1278 FI1267:FI1278 FM1267:FM1278 FQ1267:FQ1278 FU1267:FU1278 FY1267:FY1278 GC1267:GC1278 GG1267:GG1278 GK1267:GK1278 GS1267:GS1278 AC1267:AC1278 BQ1267:BQ1278 AW1267:AW1278">
    <cfRule type="expression" dxfId="361" priority="18271" stopIfTrue="1">
      <formula>$A$3=$A1255:$A1868</formula>
    </cfRule>
  </conditionalFormatting>
  <conditionalFormatting sqref="Y1171:Y1182">
    <cfRule type="expression" dxfId="360" priority="18320" stopIfTrue="1">
      <formula>$A$3=$A1171:$A2166</formula>
    </cfRule>
  </conditionalFormatting>
  <conditionalFormatting sqref="GO1171:GO1182 M1171:M1182 I1171:I1182 E1171:E1182 Q1171:Q1182 U1171:U1182 AG1171:AG1182 AK1171:AK1182 AO1171:AO1182 AS1171:AS1182 BA1171:BA1182 BE1171:BE1182 BI1171:BI1182 BM1171:BM1182 BU1171:BU1182 BY1171:BY1182 CC1171:CC1182 CG1171:CG1182 CK1171:CK1182 CO1171:CO1182 CS1171:CS1182 CW1171:CW1182 DA1171:DA1182 DE1171:DE1182 DI1171:DI1182 DM1171:DM1182 DQ1171:DQ1182 DU1171:DU1182 DY1171:DY1182 EC1171:EC1182 EG1171:EG1182 EK1171:EK1182 EO1171:EO1182 ES1171:ES1182 EW1171:EW1182 FA1171:FA1182 FE1171:FE1182 FI1171:FI1182 FM1171:FM1182 FQ1171:FQ1182 FU1171:FU1182 FY1171:FY1182 GC1171:GC1182 GG1171:GG1182 GK1171:GK1182 GS1171:GS1182 AC1171:AC1182 BQ1171:BQ1182 AW1171:AW1182">
    <cfRule type="expression" dxfId="359" priority="18321" stopIfTrue="1">
      <formula>$A$3=$A1171:$A2168</formula>
    </cfRule>
  </conditionalFormatting>
  <conditionalFormatting sqref="Y1159:Y1170">
    <cfRule type="expression" dxfId="358" priority="18421" stopIfTrue="1">
      <formula>$A$3=$A1159:$A2346</formula>
    </cfRule>
  </conditionalFormatting>
  <conditionalFormatting sqref="GO1159:GO1170 M1159:M1170 I1159:I1170 E1159:E1170 Q1159:Q1170 U1159:U1170 AG1159:AG1170 AK1159:AK1170 AO1159:AO1170 AS1159:AS1170 BA1159:BA1170 BE1159:BE1170 BI1159:BI1170 BM1159:BM1170 BU1159:BU1170 BY1159:BY1170 CC1159:CC1170 CG1159:CG1170 CK1159:CK1170 CO1159:CO1170 CS1159:CS1170 CW1159:CW1170 DA1159:DA1170 DE1159:DE1170 DI1159:DI1170 DM1159:DM1170 DQ1159:DQ1170 DU1159:DU1170 DY1159:DY1170 EC1159:EC1170 EG1159:EG1170 EK1159:EK1170 EO1159:EO1170 ES1159:ES1170 EW1159:EW1170 FA1159:FA1170 FE1159:FE1170 FI1159:FI1170 FM1159:FM1170 FQ1159:FQ1170 FU1159:FU1170 FY1159:FY1170 GC1159:GC1170 GG1159:GG1170 GK1159:GK1170 GS1159:GS1170 AC1159:AC1170 BQ1159:BQ1170 AW1159:AW1170">
    <cfRule type="expression" dxfId="357" priority="18422" stopIfTrue="1">
      <formula>$A$3=$A1159:$A2348</formula>
    </cfRule>
  </conditionalFormatting>
  <conditionalFormatting sqref="Y379:Y380">
    <cfRule type="expression" dxfId="356" priority="23167" stopIfTrue="1">
      <formula>$A$3=$A379:$A845</formula>
    </cfRule>
  </conditionalFormatting>
  <conditionalFormatting sqref="Y381:Y392">
    <cfRule type="expression" dxfId="355" priority="25064" stopIfTrue="1">
      <formula>$A$3=$A381:$A859</formula>
    </cfRule>
  </conditionalFormatting>
  <conditionalFormatting sqref="GO392:GO403 M392:M403 I392:I403 E392:E403 Q392:Q403 U392:U403 AG392:AG403 AK392:AK403 AO392:AO403 AS392:AS403 BA392:BA403 BE392:BE403 BI392:BI403 BM392:BM403 BU392:BU403 BY392:BY403 CC392:CC403 CG392:CG403 CK392:CK403 CO392:CO403 CS392:CS403 CW392:CW403 DA392:DA403 DE392:DE403 DI392:DI403 DM392:DM403 DQ392:DQ403 DU392:DU403 DY392:DY403 EC392:EC403 EG392:EG403 EK392:EK403 EO392:EO403 ES392:ES403 EW392:EW403 FA392:FA403 FE392:FE403 FI392:FI403 FM392:FM403 FQ392:FQ403 FU392:FU403 FY392:FY403 GC392:GC403 GG392:GG403 GK392:GK403 GS392:GS403 AC392:AC403 BQ392:BQ403 AW392:AW403">
    <cfRule type="expression" dxfId="354" priority="25963" stopIfTrue="1">
      <formula>$A$3=$A392:$A883</formula>
    </cfRule>
  </conditionalFormatting>
  <conditionalFormatting sqref="Y393:Y404">
    <cfRule type="expression" dxfId="353" priority="27060" stopIfTrue="1">
      <formula>$A$3=$A393:$A883</formula>
    </cfRule>
  </conditionalFormatting>
  <conditionalFormatting sqref="GO404:GO415 M404:M415 I404:I415 E404:E415 Q404:Q415 U404:U415 AG404:AG415 AK404:AK415 AO404:AO415 AS404:AS415 BA404:BA415 BE404:BE415 BI404:BI415 BM404:BM415 BU404:BU415 BY404:BY415 CC404:CC415 CG404:CG415 CK404:CK415 CO404:CO415 CS404:CS415 CW404:CW415 DA404:DA415 DE404:DE415 DI404:DI415 DM404:DM415 DQ404:DQ415 DU404:DU415 DY404:DY415 EC404:EC415 EG404:EG415 EK404:EK415 EO404:EO415 ES404:ES415 EW404:EW415 FA404:FA415 FE404:FE415 FI404:FI415 FM404:FM415 FQ404:FQ415 FU404:FU415 FY404:FY415 GC404:GC415 GG404:GG415 GK404:GK415 GS404:GS415 AC404:AC415 BQ404:BQ415 AW404:AW415 Y1051:Y1062">
    <cfRule type="expression" dxfId="352" priority="29007" stopIfTrue="1">
      <formula>$A$3=$A404:$A907</formula>
    </cfRule>
  </conditionalFormatting>
  <conditionalFormatting sqref="Y405:Y416">
    <cfRule type="expression" dxfId="351" priority="29155" stopIfTrue="1">
      <formula>$A$3=$A405:$A907</formula>
    </cfRule>
  </conditionalFormatting>
  <conditionalFormatting sqref="Y417:Y428">
    <cfRule type="expression" dxfId="350" priority="31299" stopIfTrue="1">
      <formula>$A$3=$A417:$A931</formula>
    </cfRule>
  </conditionalFormatting>
  <conditionalFormatting sqref="GO428:GO439 M428:M439 I428:I439 E428:E439 Q428:Q439 U428:U439 AG428:AG439 AK428:AK439 AO428:AO439 AS428:AS439 BA428:BA439 BE428:BE439 BI428:BI439 BM428:BM439 BU428:BU439 BY428:BY439 CC428:CC439 CG428:CG439 CK428:CK439 CO428:CO439 CS428:CS439 CW428:CW439 DA428:DA439 DE428:DE439 DI428:DI439 DM428:DM439 DQ428:DQ439 DU428:DU439 DY428:DY439 EC428:EC439 EG428:EG439 EK428:EK439 EO428:EO439 ES428:ES439 EW428:EW439 FA428:FA439 FE428:FE439 FI428:FI439 FM428:FM439 FQ428:FQ439 FU428:FU439 FY428:FY439 GC428:GC439 GG428:GG439 GK428:GK439 GS428:GS439 AC428:AC439 BQ428:BQ439 AW428:AW439">
    <cfRule type="expression" dxfId="349" priority="32544" stopIfTrue="1">
      <formula>$A$3=$A428:$A955</formula>
    </cfRule>
  </conditionalFormatting>
  <conditionalFormatting sqref="Y429:Y440">
    <cfRule type="expression" dxfId="348" priority="33492" stopIfTrue="1">
      <formula>$A$3=$A429:$A955</formula>
    </cfRule>
  </conditionalFormatting>
  <conditionalFormatting sqref="Y907:Y918">
    <cfRule type="expression" dxfId="347" priority="33493" stopIfTrue="1">
      <formula>$A$3=$A907:$A1601</formula>
    </cfRule>
  </conditionalFormatting>
  <conditionalFormatting sqref="GO883:GO894 M883:M894 I883:I894 E883:E894 Q883:Q894 U883:U894 AG883:AG894 AK883:AK894 AO883:AO894 AS883:AS894 BA883:BA894 BE883:BE894 BI883:BI894 BM883:BM894 BU883:BU894 BY883:BY894 CC883:CC894 CG883:CG894 CK883:CK894 CO883:CO894 CS883:CS894 CW883:CW894 DA883:DA894 DE883:DE894 DI883:DI894 DM883:DM894 DQ883:DQ894 DU883:DU894 DY883:DY894 EC883:EC894 EG883:EG894 EK883:EK894 EO883:EO894 ES883:ES894 EW883:EW894 FA883:FA894 FE883:FE894 FI883:FI894 FM883:FM894 FQ883:FQ894 FU883:FU894 FY883:FY894 GC883:GC894 GG883:GG894 GK883:GK894 GS883:GS894 AC883:AC894 BQ883:BQ894 AW883:AW894">
    <cfRule type="expression" dxfId="346" priority="34688" stopIfTrue="1">
      <formula>$A$3=$A883:$A1590</formula>
    </cfRule>
  </conditionalFormatting>
  <conditionalFormatting sqref="GO440:GO451 M440:M451 I440:I451 E440:E451 Q440:Q451 U440:U451 AG440:AG451 AK440:AK451 AO440:AO451 AS440:AS451 BA440:BA451 BE440:BE451 BI440:BI451 BM440:BM451 BU440:BU451 BY440:BY451 CC440:CC451 CG440:CG451 CK440:CK451 CO440:CO451 CS440:CS451 CW440:CW451 DA440:DA451 DE440:DE451 DI440:DI451 DM440:DM451 DQ440:DQ451 DU440:DU451 DY440:DY451 EC440:EC451 EG440:EG451 EK440:EK451 EO440:EO451 ES440:ES451 EW440:EW451 FA440:FA451 FE440:FE451 FI440:FI451 FM440:FM451 FQ440:FQ451 FU440:FU451 FY440:FY451 GC440:GC451 GG440:GG451 GK440:GK451 GS440:GS451 AC440:AC451 BQ440:BQ451 AW440:AW451">
    <cfRule type="expression" dxfId="345" priority="35485" stopIfTrue="1">
      <formula>$A$3=$A440:$A979</formula>
    </cfRule>
  </conditionalFormatting>
  <conditionalFormatting sqref="Y441:Y452">
    <cfRule type="expression" dxfId="344" priority="35734" stopIfTrue="1">
      <formula>$A$3=$A441:$A979</formula>
    </cfRule>
  </conditionalFormatting>
  <conditionalFormatting sqref="Y883:Y894">
    <cfRule type="expression" dxfId="343" priority="35735" stopIfTrue="1">
      <formula>$A$3=$A883:$A1589</formula>
    </cfRule>
  </conditionalFormatting>
  <conditionalFormatting sqref="GO452:GO463 M452:M463 I452:I463 E452:E463 Q452:Q463 U452:U463 AG452:AG463 AK452:AK463 AO452:AO463 AS452:AS463 BA452:BA463 BE452:BE463 BI452:BI463 BM452:BM463 BU452:BU463 BY452:BY463 CC452:CC463 CG452:CG463 CK452:CK463 CO452:CO463 CS452:CS463 CW452:CW463 DA452:DA463 DE452:DE463 DI452:DI463 DM452:DM463 DQ452:DQ463 DU452:DU463 DY452:DY463 EC452:EC463 EG452:EG463 EK452:EK463 EO452:EO463 ES452:ES463 EW452:EW463 FA452:FA463 FE452:FE463 FI452:FI463 FM452:FM463 FQ452:FQ463 FU452:FU463 FY452:FY463 GC452:GC463 GG452:GG463 GK452:GK463 GS452:GS463 AC452:AC463 BQ452:BQ463 AW452:AW463">
    <cfRule type="expression" dxfId="342" priority="37776" stopIfTrue="1">
      <formula>$A$3=$A452:$A1003</formula>
    </cfRule>
  </conditionalFormatting>
  <conditionalFormatting sqref="Y453:Y464">
    <cfRule type="expression" dxfId="341" priority="38025" stopIfTrue="1">
      <formula>$A$3=$A453:$A1003</formula>
    </cfRule>
  </conditionalFormatting>
  <conditionalFormatting sqref="Y859:Y870">
    <cfRule type="expression" dxfId="340" priority="38026" stopIfTrue="1">
      <formula>$A$3=$A859:$A1577</formula>
    </cfRule>
  </conditionalFormatting>
  <conditionalFormatting sqref="GO464:GO475 M464:M475 I464:I475 E464:E475 Q464:Q475 U464:U475 AG464:AG475 AK464:AK475 AO464:AO475 AS464:AS475 BA464:BA475 BE464:BE475 BI464:BI475 BM464:BM475 BU464:BU475 BY464:BY475 CC464:CC475 CG464:CG475 CK464:CK475 CO464:CO475 CS464:CS475 CW464:CW475 DA464:DA475 DE464:DE475 DI464:DI475 DM464:DM475 DQ464:DQ475 DU464:DU475 DY464:DY475 EC464:EC475 EG464:EG475 EK464:EK475 EO464:EO475 ES464:ES475 EW464:EW475 FA464:FA475 FE464:FE475 FI464:FI475 FM464:FM475 FQ464:FQ475 FU464:FU475 FY464:FY475 GC464:GC475 GG464:GG475 GK464:GK475 GS464:GS475 AC464:AC475 BQ464:BQ475 AW464:AW475">
    <cfRule type="expression" dxfId="339" priority="40116" stopIfTrue="1">
      <formula>$A$3=$A464:$A1027</formula>
    </cfRule>
  </conditionalFormatting>
  <conditionalFormatting sqref="Y465:Y476">
    <cfRule type="expression" dxfId="338" priority="40365" stopIfTrue="1">
      <formula>$A$3=$A465:$A1027</formula>
    </cfRule>
  </conditionalFormatting>
  <conditionalFormatting sqref="Y835:Y846">
    <cfRule type="expression" dxfId="337" priority="40366" stopIfTrue="1">
      <formula>$A$3=$A835:$A1565</formula>
    </cfRule>
  </conditionalFormatting>
  <conditionalFormatting sqref="GO476:GO487 M476:M487 I476:I487 E476:E487 Q476:Q487 U476:U487 AG476:AG487 AK476:AK487 AO476:AO487 AS476:AS487 BA476:BA487 BE476:BE487 BI476:BI487 BM476:BM487 BU476:BU487 BY476:BY487 CC476:CC487 CG476:CG487 CK476:CK487 CO476:CO487 CS476:CS487 CW476:CW487 DA476:DA487 DE476:DE487 DI476:DI487 DM476:DM487 DQ476:DQ487 DU476:DU487 DY476:DY487 EC476:EC487 EG476:EG487 EK476:EK487 EO476:EO487 ES476:ES487 EW476:EW487 FA476:FA487 FE476:FE487 FI476:FI487 FM476:FM487 FQ476:FQ487 FU476:FU487 FY476:FY487 GC476:GC487 GG476:GG487 GK476:GK487 GS476:GS487 AC476:AC487 BQ476:BQ487 AW476:AW487">
    <cfRule type="expression" dxfId="336" priority="42555" stopIfTrue="1">
      <formula>$A$3=$A476:$A1051</formula>
    </cfRule>
  </conditionalFormatting>
  <conditionalFormatting sqref="Y477:Y488">
    <cfRule type="expression" dxfId="335" priority="42804" stopIfTrue="1">
      <formula>$A$3=$A477:$A1051</formula>
    </cfRule>
  </conditionalFormatting>
  <conditionalFormatting sqref="Y811:Y822">
    <cfRule type="expression" dxfId="334" priority="42805" stopIfTrue="1">
      <formula>$A$3=$A811:$A1553</formula>
    </cfRule>
  </conditionalFormatting>
  <conditionalFormatting sqref="GO1051:GO1062 M1051:M1062 I1051:I1062 E1051:E1062 Q1051:Q1062 U1051:U1062 AG1051:AG1062 AK1051:AK1062 AO1051:AO1062 AS1051:AS1062 BA1051:BA1062 BE1051:BE1062 BI1051:BI1062 BM1051:BM1062 BU1051:BU1062 BY1051:BY1062 CC1051:CC1062 CG1051:CG1062 CK1051:CK1062 CO1051:CO1062 CS1051:CS1062 CW1051:CW1062 DA1051:DA1062 DE1051:DE1062 DI1051:DI1062 DM1051:DM1062 DQ1051:DQ1062 DU1051:DU1062 DY1051:DY1062 EC1051:EC1062 EG1051:EG1062 EK1051:EK1062 EO1051:EO1062 ES1051:ES1062 EW1051:EW1062 FA1051:FA1062 FE1051:FE1062 FI1051:FI1062 FM1051:FM1062 FQ1051:FQ1062 FU1051:FU1062 FY1051:FY1062 GC1051:GC1062 GG1051:GG1062 GK1051:GK1062 GS1051:GS1062 AC1051:AC1062 BQ1051:BQ1062 AW1051:AW1062">
    <cfRule type="expression" dxfId="333" priority="44944" stopIfTrue="1">
      <formula>$A$3=$A1051:$A1556</formula>
    </cfRule>
  </conditionalFormatting>
  <conditionalFormatting sqref="Y489:Y500">
    <cfRule type="expression" dxfId="332" priority="45292" stopIfTrue="1">
      <formula>$A$3=$A489:$A1075</formula>
    </cfRule>
  </conditionalFormatting>
  <conditionalFormatting sqref="Y787:Y798">
    <cfRule type="expression" dxfId="331" priority="45293" stopIfTrue="1">
      <formula>$A$3=$A787:$A1541</formula>
    </cfRule>
  </conditionalFormatting>
  <conditionalFormatting sqref="Y932:Y942 GO500:GO703 M500:M703 I500:I703 E500:E703 Q500:Q703 U500:U703 AG500:AG703 AK500:AK703 AO500:AO703 AS500:AS703 BA500:BA703 BE500:BE703 BI500:BI703 BM500:BM703 BU500:BU703 BY500:BY703 CC500:CC703 CG500:CG703 CK500:CK703 CO500:CO703 CS500:CS703 CW500:CW703 DA500:DA703 DE500:DE703 DI500:DI703 DM500:DM703 DQ500:DQ703 DU500:DU703 DY500:DY703 EC500:EC703 EG500:EG703 EK500:EK703 EO500:EO703 ES500:ES703 EW500:EW703 FA500:FA703 FE500:FE703 FI500:FI703 FM500:FM703 FQ500:FQ703 FU500:FU703 FY500:FY703 GC500:GC703 GG500:GG703 GK500:GK703 GS500:GS703 AC500:AC703 BQ500:BQ703 AW500:AW703">
    <cfRule type="expression" dxfId="330" priority="45295" stopIfTrue="1">
      <formula>$A$3=$A500:$A1099</formula>
    </cfRule>
  </conditionalFormatting>
  <conditionalFormatting sqref="GO704:GO786 M704:M786 I704:I786 E704:E786 Q704:Q786 U704:U786 AG704:AG786 AK704:AK786 AO704:AO786 AS704:AS786 BA704:BA786 BE704:BE786 BI704:BI786 BM704:BM786 BU704:BU786 BY704:BY786 CC704:CC786 CG704:CG786 CK704:CK786 CO704:CO786 CS704:CS786 CW704:CW786 DA704:DA786 DE704:DE786 DI704:DI786 DM704:DM786 DQ704:DQ786 DU704:DU786 DY704:DY786 EC704:EC786 EG704:EG786 EK704:EK786 EO704:EO786 ES704:ES786 EW704:EW786 FA704:FA786 FE704:FE786 FI704:FI786 FM704:FM786 FQ704:FQ786 FU704:FU786 FY704:FY786 GC704:GC786 GG704:GG786 GK704:GK786 GS704:GS786 AC704:AC786 BQ704:BQ786 AW704:AW786 GO799:GO810 M799:M810 I799:I810 E799:E810 Q799:Q810 U799:U810 AG799:AG810 AK799:AK810 AO799:AO810 AS799:AS810 BA799:BA810 BE799:BE810 BI799:BI810 BM799:BM810 BU799:BU810 BY799:BY810 CC799:CC810 CG799:CG810 CK799:CK810 CO799:CO810 CS799:CS810 CW799:CW810 DA799:DA810 DE799:DE810 DI799:DI810 DM799:DM810 DQ799:DQ810 DU799:DU810 DY799:DY810 EC799:EC810 EG799:EG810 EK799:EK810 EO799:EO810 ES799:ES810 EW799:EW810 FA799:FA810 FE799:FE810 FI799:FI810 FM799:FM810 FQ799:FQ810 FU799:FU810 FY799:FY810 GC799:GC810 GG799:GG810 GK799:GK810 GS799:GS810 AC799:AC810 BQ799:BQ810 AW799:AW810 GO823:GO834 M823:M834 I823:I834 E823:E834 Q823:Q834 U823:U834 AG823:AG834 AK823:AK834 AO823:AO834 AS823:AS834 BA823:BA834 BE823:BE834 BI823:BI834 BM823:BM834 BU823:BU834 BY823:BY834 CC823:CC834 CG823:CG834 CK823:CK834 CO823:CO834 CS823:CS834 CW823:CW834 DA823:DA834 DE823:DE834 DI823:DI834 DM823:DM834 DQ823:DQ834 DU823:DU834 DY823:DY834 EC823:EC834 EG823:EG834 EK823:EK834 EO823:EO834 ES823:ES834 EW823:EW834 FA823:FA834 FE823:FE834 FI823:FI834 FM823:FM834 FQ823:FQ834 FU823:FU834 FY823:FY834 GC823:GC834 GG823:GG834 GK823:GK834 GS823:GS834 AC823:AC834 BQ823:BQ834 AW823:AW834 GO847:GO858 M847:M858 I847:I858 E847:E858 Q847:Q858 U847:U858 AG847:AG858 AK847:AK858 AO847:AO858 AS847:AS858 BA847:BA858 BE847:BE858 BI847:BI858 BM847:BM858 BU847:BU858 BY847:BY858 CC847:CC858 CG847:CG858 CK847:CK858 CO847:CO858 CS847:CS858 CW847:CW858 DA847:DA858 DE847:DE858 DI847:DI858 DM847:DM858 DQ847:DQ858 DU847:DU858 DY847:DY858 EC847:EC858 EG847:EG858 EK847:EK858 EO847:EO858 ES847:ES858 EW847:EW858 FA847:FA858 FE847:FE858 FI847:FI858 FM847:FM858 FQ847:FQ858 FU847:FU858 FY847:FY858 GC847:GC858 GG847:GG858 GK847:GK858 GS847:GS858 AC847:AC858 BQ847:BQ858 AW847:AW858 GO871:GO882 M871:M882 I871:I882 E871:E882 Q871:Q882 U871:U882 AG871:AG882 AK871:AK882 AO871:AO882 AS871:AS882 BA871:BA882 BE871:BE882 BI871:BI882 BM871:BM882 BU871:BU882 BY871:BY882 CC871:CC882 CG871:CG882 CK871:CK882 CO871:CO882 CS871:CS882 CW871:CW882 DA871:DA882 DE871:DE882 DI871:DI882 DM871:DM882 DQ871:DQ882 DU871:DU882 DY871:DY882 EC871:EC882 EG871:EG882 EK871:EK882 EO871:EO882 ES871:ES882 EW871:EW882 FA871:FA882 FE871:FE882 FI871:FI882 FM871:FM882 FQ871:FQ882 FU871:FU882 FY871:FY882 GC871:GC882 GG871:GG882 GK871:GK882 GS871:GS882 AC871:AC882 BQ871:BQ882 AW871:AW882 GO895:GO906 M895:M906 I895:I906 E895:E906 Q895:Q906 U895:U906 AG895:AG906 AK895:AK906 AO895:AO906 AS895:AS906 BA895:BA906 BE895:BE906 BI895:BI906 BM895:BM906 BU895:BU906 BY895:BY906 CC895:CC906 CG895:CG906 CK895:CK906 CO895:CO906 CS895:CS906 CW895:CW906 DA895:DA906 DE895:DE906 DI895:DI906 DM895:DM906 DQ895:DQ906 DU895:DU906 DY895:DY906 EC895:EC906 EG895:EG906 EK895:EK906 EO895:EO906 ES895:ES906 EW895:EW906 FA895:FA906 FE895:FE906 FI895:FI906 FM895:FM906 FQ895:FQ906 FU895:FU906 FY895:FY906 GC895:GC906 GG895:GG906 GK895:GK906 GS895:GS906 AC895:AC906 BQ895:BQ906 AW895:AW906 GO919:GO930 M919:M930 I919:I930 E919:E930 Q919:Q930 U919:U930 AG919:AG930 AK919:AK930 AO919:AO930 AS919:AS930 BA919:BA930 BE919:BE930 BI919:BI930 BM919:BM930 BU919:BU930 BY919:BY930 CC919:CC930 CG919:CG930 CK919:CK930 CO919:CO930 CS919:CS930 CW919:CW930 DA919:DA930 DE919:DE930 DI919:DI930 DM919:DM930 DQ919:DQ930 DU919:DU930 DY919:DY930 EC919:EC930 EG919:EG930 EK919:EK930 EO919:EO930 ES919:ES930 EW919:EW930 FA919:FA930 FE919:FE930 FI919:FI930 FM919:FM930 FQ919:FQ930 FU919:FU930 FY919:FY930 GC919:GC930 GG919:GG930 GK919:GK930 GS919:GS930 AC919:AC930 BQ919:BQ930 AW919:AW930 GO943:GO954 M943:M954 I943:I954 E943:E954 Q943:Q954 U943:U954 AG943:AG954 AK943:AK954 AO943:AO954 AS943:AS954 BA943:BA954 BE943:BE954 BI943:BI954 BM943:BM954 BU943:BU954 BY943:BY954 CC943:CC954 CG943:CG954 CK943:CK954 CO943:CO954 CS943:CS954 CW943:CW954 DA943:DA954 DE943:DE954 DI943:DI954 DM943:DM954 DQ943:DQ954 DU943:DU954 DY943:DY954 EC943:EC954 EG943:EG954 EK943:EK954 EO943:EO954 ES943:ES954 EW943:EW954 FA943:FA954 FE943:FE954 FI943:FI954 FM943:FM954 FQ943:FQ954 FU943:FU954 FY943:FY954 GC943:GC954 GG943:GG954 GK943:GK954 GS943:GS954 AC943:AC954 BQ943:BQ954 AW943:AW954 GO967:GO978 M967:M978 I967:I978 E967:E978 Q967:Q978 U967:U978 AG967:AG978 AK967:AK978 AO967:AO978 AS967:AS978 BA967:BA978 BE967:BE978 BI967:BI978 BM967:BM978 BU967:BU978 BY967:BY978 CC967:CC978 CG967:CG978 CK967:CK978 CO967:CO978 CS967:CS978 CW967:CW978 DA967:DA978 DE967:DE978 DI967:DI978 DM967:DM978 DQ967:DQ978 DU967:DU978 DY967:DY978 EC967:EC978 EG967:EG978 EK967:EK978 EO967:EO978 ES967:ES978 EW967:EW978 FA967:FA978 FE967:FE978 FI967:FI978 FM967:FM978 FQ967:FQ978 FU967:FU978 FY967:FY978 GC967:GC978 GG967:GG978 GK967:GK978 GS967:GS978 AC967:AC978 BQ967:BQ978 AW967:AW978 GO991:GO1002 M991:M1002 I991:I1002 E991:E1002 Q991:Q1002 U991:U1002 AG991:AG1002 AK991:AK1002 AO991:AO1002 AS991:AS1002 BA991:BA1002 BE991:BE1002 BI991:BI1002 BM991:BM1002 BU991:BU1002 BY991:BY1002 CC991:CC1002 CG991:CG1002 CK991:CK1002 CO991:CO1002 CS991:CS1002 CW991:CW1002 DA991:DA1002 DE991:DE1002 DI991:DI1002 DM991:DM1002 DQ991:DQ1002 DU991:DU1002 DY991:DY1002 EC991:EC1002 EG991:EG1002 EK991:EK1002 EO991:EO1002 ES991:ES1002 EW991:EW1002 FA991:FA1002 FE991:FE1002 FI991:FI1002 FM991:FM1002 FQ991:FQ1002 FU991:FU1002 FY991:FY1002 GC991:GC1002 GG991:GG1002 GK991:GK1002 GS991:GS1002 AC991:AC1002 BQ991:BQ1002 AW991:AW1002 GO1015:GO1026 M1015:M1026 I1015:I1026 E1015:E1026 Q1015:Q1026 U1015:U1026 AG1015:AG1026 AK1015:AK1026 AO1015:AO1026 AS1015:AS1026 BA1015:BA1026 BE1015:BE1026 BI1015:BI1026 BM1015:BM1026 BU1015:BU1026 BY1015:BY1026 CC1015:CC1026 CG1015:CG1026 CK1015:CK1026 CO1015:CO1026 CS1015:CS1026 CW1015:CW1026 DA1015:DA1026 DE1015:DE1026 DI1015:DI1026 DM1015:DM1026 DQ1015:DQ1026 DU1015:DU1026 DY1015:DY1026 EC1015:EC1026 EG1015:EG1026 EK1015:EK1026 EO1015:EO1026 ES1015:ES1026 EW1015:EW1026 FA1015:FA1026 FE1015:FE1026 FI1015:FI1026 FM1015:FM1026 FQ1015:FQ1026 FU1015:FU1026 FY1015:FY1026 GC1015:GC1026 GG1015:GG1026 GK1015:GK1026 GS1015:GS1026 AC1015:AC1026 BQ1015:BQ1026 AW1015:AW1026 GO1039:GO1050 M1039:M1050 I1039:I1050 E1039:E1050 Q1039:Q1050 U1039:U1050 AG1039:AG1050 AK1039:AK1050 AO1039:AO1050 AS1039:AS1050 BA1039:BA1050 BE1039:BE1050 BI1039:BI1050 BM1039:BM1050 BU1039:BU1050 BY1039:BY1050 CC1039:CC1050 CG1039:CG1050 CK1039:CK1050 CO1039:CO1050 CS1039:CS1050 CW1039:CW1050 DA1039:DA1050 DE1039:DE1050 DI1039:DI1050 DM1039:DM1050 DQ1039:DQ1050 DU1039:DU1050 DY1039:DY1050 EC1039:EC1050 EG1039:EG1050 EK1039:EK1050 EO1039:EO1050 ES1039:ES1050 EW1039:EW1050 FA1039:FA1050 FE1039:FE1050 FI1039:FI1050 FM1039:FM1050 FQ1039:FQ1050 FU1039:FU1050 FY1039:FY1050 GC1039:GC1050 GG1039:GG1050 GK1039:GK1050 GS1039:GS1050 AC1039:AC1050 BQ1039:BQ1050 AW1039:AW1050 GO1063:GO1074 M1063:M1074 I1063:I1074 E1063:E1074 Q1063:Q1074 U1063:U1074 AG1063:AG1074 AK1063:AK1074 AO1063:AO1074 AS1063:AS1074 BA1063:BA1074 BE1063:BE1074 BI1063:BI1074 BM1063:BM1074 BU1063:BU1074 BY1063:BY1074 CC1063:CC1074 CG1063:CG1074 CK1063:CK1074 CO1063:CO1074 CS1063:CS1074 CW1063:CW1074 DA1063:DA1074 DE1063:DE1074 DI1063:DI1074 DM1063:DM1074 DQ1063:DQ1074 DU1063:DU1074 DY1063:DY1074 EC1063:EC1074 EG1063:EG1074 EK1063:EK1074 EO1063:EO1074 ES1063:ES1074 EW1063:EW1074 FA1063:FA1074 FE1063:FE1074 FI1063:FI1074 FM1063:FM1074 FQ1063:FQ1074 FU1063:FU1074 FY1063:FY1074 GC1063:GC1074 GG1063:GG1074 GK1063:GK1074 GS1063:GS1074 AC1063:AC1074 BQ1063:BQ1074 AW1063:AW1074">
    <cfRule type="expression" dxfId="329" priority="46588" stopIfTrue="1">
      <formula>$A$3=$A704:$A1471</formula>
    </cfRule>
  </conditionalFormatting>
  <conditionalFormatting sqref="GO859:GO870 M859:M870 I859:I870 E859:E870 Q859:Q870 U859:U870 AG859:AG870 AK859:AK870 AO859:AO870 AS859:AS870 BA859:BA870 BE859:BE870 BI859:BI870 BM859:BM870 BU859:BU870 BY859:BY870 CC859:CC870 CG859:CG870 CK859:CK870 CO859:CO870 CS859:CS870 CW859:CW870 DA859:DA870 DE859:DE870 DI859:DI870 DM859:DM870 DQ859:DQ870 DU859:DU870 DY859:DY870 EC859:EC870 EG859:EG870 EK859:EK870 EO859:EO870 ES859:ES870 EW859:EW870 FA859:FA870 FE859:FE870 FI859:FI870 FM859:FM870 FQ859:FQ870 FU859:FU870 FY859:FY870 GC859:GC870 GG859:GG870 GK859:GK870 GS859:GS870 AC859:AC870 BQ859:BQ870 AW859:AW870">
    <cfRule type="expression" dxfId="328" priority="47429" stopIfTrue="1">
      <formula>$A$3=$A859:$A1578</formula>
    </cfRule>
  </conditionalFormatting>
  <conditionalFormatting sqref="GO1027:GO1038 M1027:M1038 I1027:I1038 E1027:E1038 Q1027:Q1038 U1027:U1038 AG1027:AG1038 AK1027:AK1038 AO1027:AO1038 AS1027:AS1038 BA1027:BA1038 BE1027:BE1038 BI1027:BI1038 BM1027:BM1038 BU1027:BU1038 BY1027:BY1038 CC1027:CC1038 CG1027:CG1038 CK1027:CK1038 CO1027:CO1038 CS1027:CS1038 CW1027:CW1038 DA1027:DA1038 DE1027:DE1038 DI1027:DI1038 DM1027:DM1038 DQ1027:DQ1038 DU1027:DU1038 DY1027:DY1038 EC1027:EC1038 EG1027:EG1038 EK1027:EK1038 EO1027:EO1038 ES1027:ES1038 EW1027:EW1038 FA1027:FA1038 FE1027:FE1038 FI1027:FI1038 FM1027:FM1038 FQ1027:FQ1038 FU1027:FU1038 FY1027:FY1038 GC1027:GC1038 GG1027:GG1038 GK1027:GK1038 GS1027:GS1038 AC1027:AC1038 BQ1027:BQ1038 AW1027:AW1038">
    <cfRule type="expression" dxfId="327" priority="47580" stopIfTrue="1">
      <formula>$A$3=$A1027:$A1544</formula>
    </cfRule>
  </conditionalFormatting>
  <conditionalFormatting sqref="Y956:Y966">
    <cfRule type="expression" dxfId="326" priority="47678" stopIfTrue="1">
      <formula>$A$3=$A956:$A1842</formula>
    </cfRule>
  </conditionalFormatting>
  <conditionalFormatting sqref="GO931:GO942 M931:M942 I931:I942 E931:E942 Q931:Q942 U931:U942 AG931:AG942 AK931:AK942 AO931:AO942 AS931:AS942 BA931:BA942 BE931:BE942 BI931:BI942 BM931:BM942 BU931:BU942 BY931:BY942 CC931:CC942 CG931:CG942 CK931:CK942 CO931:CO942 CS931:CS942 CW931:CW942 DA931:DA942 DE931:DE942 DI931:DI942 DM931:DM942 DQ931:DQ942 DU931:DU942 DY931:DY942 EC931:EC942 EG931:EG942 EK931:EK942 EO931:EO942 ES931:ES942 EW931:EW942 FA931:FA942 FE931:FE942 FI931:FI942 FM931:FM942 FQ931:FQ942 FU931:FU942 FY931:FY942 GC931:GC942 GG931:GG942 GK931:GK942 GS931:GS942 AC931:AC942 BQ931:BQ942 AW931:AW942">
    <cfRule type="expression" dxfId="325" priority="47679" stopIfTrue="1">
      <formula>$A$3=$A931:$A1531</formula>
    </cfRule>
  </conditionalFormatting>
  <conditionalFormatting sqref="Y979:Y990">
    <cfRule type="expression" dxfId="324" priority="47728" stopIfTrue="1">
      <formula>$A$3=$A883:$A1794</formula>
    </cfRule>
  </conditionalFormatting>
  <conditionalFormatting sqref="GO979:GO990 M979:M990 I979:I990 E979:E990 Q979:Q990 U979:U990 AG979:AG990 AK979:AK990 AO979:AO990 AS979:AS990 BA979:BA990 BE979:BE990 BI979:BI990 BM979:BM990 BU979:BU990 BY979:BY990 CC979:CC990 CG979:CG990 CK979:CK990 CO979:CO990 CS979:CS990 CW979:CW990 DA979:DA990 DE979:DE990 DI979:DI990 DM979:DM990 DQ979:DQ990 DU979:DU990 DY979:DY990 EC979:EC990 EG979:EG990 EK979:EK990 EO979:EO990 ES979:ES990 EW979:EW990 FA979:FA990 FE979:FE990 FI979:FI990 FM979:FM990 FQ979:FQ990 FU979:FU990 FY979:FY990 GC979:GC990 GG979:GG990 GK979:GK990 GS979:GS990 AC979:AC990 BQ979:BQ990 AW979:AW990">
    <cfRule type="expression" dxfId="323" priority="47729" stopIfTrue="1">
      <formula>$A$3=$A883:$A1795</formula>
    </cfRule>
  </conditionalFormatting>
  <conditionalFormatting sqref="GO1003:GO1013 M1003:M1013 I1003:I1013 E1003:E1013 Q1003:Q1013 U1003:U1013 AG1003:AG1013 AK1003:AK1013 AO1003:AO1013 AS1003:AS1013 BA1003:BA1013 BE1003:BE1013 BI1003:BI1013 BM1003:BM1013 BU1003:BU1013 BY1003:BY1013 CC1003:CC1013 CG1003:CG1013 CK1003:CK1013 CO1003:CO1013 CS1003:CS1013 CW1003:CW1013 DA1003:DA1013 DE1003:DE1013 DI1003:DI1013 DM1003:DM1013 DQ1003:DQ1013 DU1003:DU1013 DY1003:DY1013 EC1003:EC1013 EG1003:EG1013 EK1003:EK1013 EO1003:EO1013 ES1003:ES1013 EW1003:EW1013 FA1003:FA1013 FE1003:FE1013 FI1003:FI1013 FM1003:FM1013 FQ1003:FQ1013 FU1003:FU1013 FY1003:FY1013 GC1003:GC1013 GG1003:GG1013 GK1003:GK1013 GS1003:GS1013 AC1003:AC1013 BQ1003:BQ1013 AW1003:AW1013">
    <cfRule type="expression" dxfId="322" priority="47778" stopIfTrue="1">
      <formula>$A$3=$A811:$A1842</formula>
    </cfRule>
  </conditionalFormatting>
  <conditionalFormatting sqref="Y1004:Y1014">
    <cfRule type="expression" dxfId="321" priority="47827" stopIfTrue="1">
      <formula>$A$3=$A812:$A1842</formula>
    </cfRule>
  </conditionalFormatting>
  <conditionalFormatting sqref="Y501:Y704">
    <cfRule type="expression" dxfId="320" priority="47829" stopIfTrue="1">
      <formula>$A$3=$A501:$A1099</formula>
    </cfRule>
  </conditionalFormatting>
  <conditionalFormatting sqref="Y705:Y786 Y799:Y810 Y823:Y834 Y847:Y858 Y871:Y882 Y895:Y906 Y919:Y930 Y943:Y954 Y967:Y978 Y991:Y1002 Y1015:Y1026 Y1039:Y1050 Y1063:Y1074">
    <cfRule type="expression" dxfId="319" priority="47830" stopIfTrue="1">
      <formula>$A$3=$A705:$A1471</formula>
    </cfRule>
  </conditionalFormatting>
  <conditionalFormatting sqref="GO1087:GO1098 M1087:M1098 I1087:I1098 E1087:E1098 Q1087:Q1098 U1087:U1098 AG1087:AG1098 AK1087:AK1098 AO1087:AO1098 AS1087:AS1098 BA1087:BA1098 BE1087:BE1098 BI1087:BI1098 BM1087:BM1098 BU1087:BU1098 BY1087:BY1098 CC1087:CC1098 CG1087:CG1098 CK1087:CK1098 CO1087:CO1098 CS1087:CS1098 CW1087:CW1098 DA1087:DA1098 DE1087:DE1098 DI1087:DI1098 DM1087:DM1098 DQ1087:DQ1098 DU1087:DU1098 DY1087:DY1098 EC1087:EC1098 EG1087:EG1098 EK1087:EK1098 EO1087:EO1098 ES1087:ES1098 EW1087:EW1098 FA1087:FA1098 FE1087:FE1098 FI1087:FI1098 FM1087:FM1098 FQ1087:FQ1098 FU1087:FU1098 FY1087:FY1098 GC1087:GC1098 GG1087:GG1098 GK1087:GK1098 GS1087:GS1098 AC1087:AC1098 BQ1087:BQ1098 AW1087:AW1098">
    <cfRule type="expression" dxfId="318" priority="399" stopIfTrue="1">
      <formula>$A$3=$A1087:$A1854</formula>
    </cfRule>
  </conditionalFormatting>
  <conditionalFormatting sqref="Y1087:Y1098">
    <cfRule type="expression" dxfId="317" priority="400" stopIfTrue="1">
      <formula>$A$3=$A1087:$A1853</formula>
    </cfRule>
  </conditionalFormatting>
  <conditionalFormatting sqref="F362:H362">
    <cfRule type="expression" dxfId="316" priority="396" stopIfTrue="1">
      <formula>$A362&gt;5</formula>
    </cfRule>
  </conditionalFormatting>
  <conditionalFormatting sqref="CQ7">
    <cfRule type="expression" dxfId="315" priority="393" stopIfTrue="1">
      <formula>$A7&gt;5</formula>
    </cfRule>
  </conditionalFormatting>
  <conditionalFormatting sqref="AQ6">
    <cfRule type="expression" dxfId="314" priority="389" stopIfTrue="1">
      <formula>$A6&gt;5</formula>
    </cfRule>
  </conditionalFormatting>
  <conditionalFormatting sqref="AQ6">
    <cfRule type="expression" dxfId="313" priority="388" stopIfTrue="1">
      <formula>$A6&gt;5</formula>
    </cfRule>
  </conditionalFormatting>
  <conditionalFormatting sqref="AF6">
    <cfRule type="expression" dxfId="312" priority="384" stopIfTrue="1">
      <formula>$A6&gt;5</formula>
    </cfRule>
  </conditionalFormatting>
  <conditionalFormatting sqref="DH6">
    <cfRule type="expression" dxfId="311" priority="369" stopIfTrue="1">
      <formula>$A6&gt;5</formula>
    </cfRule>
  </conditionalFormatting>
  <conditionalFormatting sqref="DH6">
    <cfRule type="expression" dxfId="310" priority="368" stopIfTrue="1">
      <formula>$A6&gt;5</formula>
    </cfRule>
  </conditionalFormatting>
  <conditionalFormatting sqref="CR6">
    <cfRule type="expression" dxfId="309" priority="365" stopIfTrue="1">
      <formula>$A6&gt;5</formula>
    </cfRule>
  </conditionalFormatting>
  <conditionalFormatting sqref="CR6">
    <cfRule type="expression" dxfId="308" priority="364" stopIfTrue="1">
      <formula>$A6&gt;5</formula>
    </cfRule>
  </conditionalFormatting>
  <conditionalFormatting sqref="BT6">
    <cfRule type="expression" dxfId="307" priority="363" stopIfTrue="1">
      <formula>$A6&gt;5</formula>
    </cfRule>
  </conditionalFormatting>
  <conditionalFormatting sqref="BT6">
    <cfRule type="expression" dxfId="306" priority="362" stopIfTrue="1">
      <formula>$A6&gt;5</formula>
    </cfRule>
  </conditionalFormatting>
  <conditionalFormatting sqref="BP6">
    <cfRule type="expression" dxfId="305" priority="361" stopIfTrue="1">
      <formula>$A6&gt;5</formula>
    </cfRule>
  </conditionalFormatting>
  <conditionalFormatting sqref="BP6">
    <cfRule type="expression" dxfId="304" priority="360" stopIfTrue="1">
      <formula>$A6&gt;5</formula>
    </cfRule>
  </conditionalFormatting>
  <conditionalFormatting sqref="BL6">
    <cfRule type="expression" dxfId="303" priority="359" stopIfTrue="1">
      <formula>$A6&gt;5</formula>
    </cfRule>
  </conditionalFormatting>
  <conditionalFormatting sqref="BL6">
    <cfRule type="expression" dxfId="302" priority="358" stopIfTrue="1">
      <formula>$A6&gt;5</formula>
    </cfRule>
  </conditionalFormatting>
  <conditionalFormatting sqref="BH6">
    <cfRule type="expression" dxfId="301" priority="357" stopIfTrue="1">
      <formula>$A6&gt;5</formula>
    </cfRule>
  </conditionalFormatting>
  <conditionalFormatting sqref="BH6">
    <cfRule type="expression" dxfId="300" priority="356" stopIfTrue="1">
      <formula>$A6&gt;5</formula>
    </cfRule>
  </conditionalFormatting>
  <conditionalFormatting sqref="AR6">
    <cfRule type="expression" dxfId="299" priority="355" stopIfTrue="1">
      <formula>$A6&gt;5</formula>
    </cfRule>
  </conditionalFormatting>
  <conditionalFormatting sqref="AR6">
    <cfRule type="expression" dxfId="298" priority="354" stopIfTrue="1">
      <formula>$A6&gt;5</formula>
    </cfRule>
  </conditionalFormatting>
  <conditionalFormatting sqref="L6">
    <cfRule type="expression" dxfId="297" priority="351" stopIfTrue="1">
      <formula>$A6&gt;5</formula>
    </cfRule>
  </conditionalFormatting>
  <conditionalFormatting sqref="L6">
    <cfRule type="expression" dxfId="296" priority="350" stopIfTrue="1">
      <formula>$A6&gt;5</formula>
    </cfRule>
  </conditionalFormatting>
  <conditionalFormatting sqref="L7">
    <cfRule type="expression" dxfId="295" priority="349" stopIfTrue="1">
      <formula>$A7&gt;5</formula>
    </cfRule>
  </conditionalFormatting>
  <conditionalFormatting sqref="L7">
    <cfRule type="expression" dxfId="294" priority="348" stopIfTrue="1">
      <formula>$A7&gt;5</formula>
    </cfRule>
  </conditionalFormatting>
  <conditionalFormatting sqref="AA6">
    <cfRule type="expression" dxfId="293" priority="343" stopIfTrue="1">
      <formula>$A6&gt;5</formula>
    </cfRule>
  </conditionalFormatting>
  <conditionalFormatting sqref="AB6">
    <cfRule type="expression" dxfId="292" priority="342" stopIfTrue="1">
      <formula>$A6&gt;5</formula>
    </cfRule>
  </conditionalFormatting>
  <conditionalFormatting sqref="AB6">
    <cfRule type="expression" dxfId="291" priority="341" stopIfTrue="1">
      <formula>$A6&gt;5</formula>
    </cfRule>
  </conditionalFormatting>
  <conditionalFormatting sqref="AA7">
    <cfRule type="expression" dxfId="290" priority="340" stopIfTrue="1">
      <formula>$A7&gt;5</formula>
    </cfRule>
  </conditionalFormatting>
  <conditionalFormatting sqref="AB7">
    <cfRule type="expression" dxfId="289" priority="339" stopIfTrue="1">
      <formula>$A7&gt;5</formula>
    </cfRule>
  </conditionalFormatting>
  <conditionalFormatting sqref="AB7">
    <cfRule type="expression" dxfId="288" priority="338" stopIfTrue="1">
      <formula>$A7&gt;5</formula>
    </cfRule>
  </conditionalFormatting>
  <conditionalFormatting sqref="BG7">
    <cfRule type="expression" dxfId="287" priority="337" stopIfTrue="1">
      <formula>$A7&gt;5</formula>
    </cfRule>
  </conditionalFormatting>
  <conditionalFormatting sqref="BH7">
    <cfRule type="expression" dxfId="286" priority="336" stopIfTrue="1">
      <formula>$A7&gt;5</formula>
    </cfRule>
  </conditionalFormatting>
  <conditionalFormatting sqref="BH7">
    <cfRule type="expression" dxfId="285" priority="335" stopIfTrue="1">
      <formula>$A7&gt;5</formula>
    </cfRule>
  </conditionalFormatting>
  <conditionalFormatting sqref="BK7">
    <cfRule type="expression" dxfId="284" priority="334" stopIfTrue="1">
      <formula>$A7&gt;5</formula>
    </cfRule>
  </conditionalFormatting>
  <conditionalFormatting sqref="BL7">
    <cfRule type="expression" dxfId="283" priority="333" stopIfTrue="1">
      <formula>$A7&gt;5</formula>
    </cfRule>
  </conditionalFormatting>
  <conditionalFormatting sqref="BL7">
    <cfRule type="expression" dxfId="282" priority="332" stopIfTrue="1">
      <formula>$A7&gt;5</formula>
    </cfRule>
  </conditionalFormatting>
  <conditionalFormatting sqref="BS7">
    <cfRule type="expression" dxfId="281" priority="328" stopIfTrue="1">
      <formula>$A7&gt;5</formula>
    </cfRule>
  </conditionalFormatting>
  <conditionalFormatting sqref="BS7">
    <cfRule type="expression" dxfId="280" priority="327" stopIfTrue="1">
      <formula>$A7&gt;5</formula>
    </cfRule>
  </conditionalFormatting>
  <conditionalFormatting sqref="BT7">
    <cfRule type="expression" dxfId="279" priority="326" stopIfTrue="1">
      <formula>$A7&gt;5</formula>
    </cfRule>
  </conditionalFormatting>
  <conditionalFormatting sqref="BT7">
    <cfRule type="expression" dxfId="278" priority="325" stopIfTrue="1">
      <formula>$A7&gt;5</formula>
    </cfRule>
  </conditionalFormatting>
  <conditionalFormatting sqref="CE7">
    <cfRule type="expression" dxfId="277" priority="324" stopIfTrue="1">
      <formula>$A7&gt;5</formula>
    </cfRule>
  </conditionalFormatting>
  <conditionalFormatting sqref="CE7">
    <cfRule type="expression" dxfId="276" priority="323" stopIfTrue="1">
      <formula>$A7&gt;5</formula>
    </cfRule>
  </conditionalFormatting>
  <conditionalFormatting sqref="CF7">
    <cfRule type="expression" dxfId="275" priority="322" stopIfTrue="1">
      <formula>$A7&gt;5</formula>
    </cfRule>
  </conditionalFormatting>
  <conditionalFormatting sqref="CF7">
    <cfRule type="expression" dxfId="274" priority="321" stopIfTrue="1">
      <formula>$A7&gt;5</formula>
    </cfRule>
  </conditionalFormatting>
  <conditionalFormatting sqref="DG7">
    <cfRule type="expression" dxfId="273" priority="320" stopIfTrue="1">
      <formula>$A7&gt;5</formula>
    </cfRule>
  </conditionalFormatting>
  <conditionalFormatting sqref="DG7">
    <cfRule type="expression" dxfId="272" priority="319" stopIfTrue="1">
      <formula>$A7&gt;5</formula>
    </cfRule>
  </conditionalFormatting>
  <conditionalFormatting sqref="DH7">
    <cfRule type="expression" dxfId="271" priority="318" stopIfTrue="1">
      <formula>$A7&gt;5</formula>
    </cfRule>
  </conditionalFormatting>
  <conditionalFormatting sqref="DH7">
    <cfRule type="expression" dxfId="270" priority="317" stopIfTrue="1">
      <formula>$A7&gt;5</formula>
    </cfRule>
  </conditionalFormatting>
  <conditionalFormatting sqref="CY6">
    <cfRule type="expression" dxfId="269" priority="316" stopIfTrue="1">
      <formula>$A6&gt;5</formula>
    </cfRule>
  </conditionalFormatting>
  <conditionalFormatting sqref="CY6">
    <cfRule type="expression" dxfId="268" priority="315" stopIfTrue="1">
      <formula>$A6&gt;5</formula>
    </cfRule>
  </conditionalFormatting>
  <conditionalFormatting sqref="CZ6">
    <cfRule type="expression" dxfId="267" priority="314" stopIfTrue="1">
      <formula>$A6&gt;5</formula>
    </cfRule>
  </conditionalFormatting>
  <conditionalFormatting sqref="CZ6">
    <cfRule type="expression" dxfId="266" priority="313" stopIfTrue="1">
      <formula>$A6&gt;5</formula>
    </cfRule>
  </conditionalFormatting>
  <conditionalFormatting sqref="CR7">
    <cfRule type="expression" dxfId="265" priority="312" stopIfTrue="1">
      <formula>$A7&gt;5</formula>
    </cfRule>
  </conditionalFormatting>
  <conditionalFormatting sqref="CR7">
    <cfRule type="expression" dxfId="264" priority="311" stopIfTrue="1">
      <formula>$A7&gt;5</formula>
    </cfRule>
  </conditionalFormatting>
  <conditionalFormatting sqref="AQ7">
    <cfRule type="expression" dxfId="263" priority="306" stopIfTrue="1">
      <formula>$A7&gt;5</formula>
    </cfRule>
  </conditionalFormatting>
  <conditionalFormatting sqref="AQ7">
    <cfRule type="expression" dxfId="262" priority="305" stopIfTrue="1">
      <formula>$A7&gt;5</formula>
    </cfRule>
  </conditionalFormatting>
  <conditionalFormatting sqref="AR7">
    <cfRule type="expression" dxfId="261" priority="304" stopIfTrue="1">
      <formula>$A7&gt;5</formula>
    </cfRule>
  </conditionalFormatting>
  <conditionalFormatting sqref="AR7">
    <cfRule type="expression" dxfId="260" priority="303" stopIfTrue="1">
      <formula>$A7&gt;5</formula>
    </cfRule>
  </conditionalFormatting>
  <conditionalFormatting sqref="AM7">
    <cfRule type="expression" dxfId="259" priority="302" stopIfTrue="1">
      <formula>$A7&gt;5</formula>
    </cfRule>
  </conditionalFormatting>
  <conditionalFormatting sqref="AM7">
    <cfRule type="expression" dxfId="258" priority="301" stopIfTrue="1">
      <formula>$A7&gt;5</formula>
    </cfRule>
  </conditionalFormatting>
  <conditionalFormatting sqref="AN7">
    <cfRule type="expression" dxfId="257" priority="300" stopIfTrue="1">
      <formula>$A7&gt;5</formula>
    </cfRule>
  </conditionalFormatting>
  <conditionalFormatting sqref="AN7">
    <cfRule type="expression" dxfId="256" priority="299" stopIfTrue="1">
      <formula>$A7&gt;5</formula>
    </cfRule>
  </conditionalFormatting>
  <conditionalFormatting sqref="AM8">
    <cfRule type="expression" dxfId="255" priority="294" stopIfTrue="1">
      <formula>$A8&gt;5</formula>
    </cfRule>
  </conditionalFormatting>
  <conditionalFormatting sqref="AM8">
    <cfRule type="expression" dxfId="254" priority="293" stopIfTrue="1">
      <formula>$A8&gt;5</formula>
    </cfRule>
  </conditionalFormatting>
  <conditionalFormatting sqref="AN8">
    <cfRule type="expression" dxfId="253" priority="292" stopIfTrue="1">
      <formula>$A8&gt;5</formula>
    </cfRule>
  </conditionalFormatting>
  <conditionalFormatting sqref="AN8">
    <cfRule type="expression" dxfId="252" priority="291" stopIfTrue="1">
      <formula>$A8&gt;5</formula>
    </cfRule>
  </conditionalFormatting>
  <conditionalFormatting sqref="CY7:CZ7">
    <cfRule type="expression" dxfId="251" priority="290" stopIfTrue="1">
      <formula>$A7&gt;5</formula>
    </cfRule>
  </conditionalFormatting>
  <conditionalFormatting sqref="CY7:CZ7">
    <cfRule type="expression" dxfId="250" priority="289" stopIfTrue="1">
      <formula>$A7&gt;5</formula>
    </cfRule>
  </conditionalFormatting>
  <conditionalFormatting sqref="BG6">
    <cfRule type="expression" dxfId="249" priority="288" stopIfTrue="1">
      <formula>$A6&gt;5</formula>
    </cfRule>
  </conditionalFormatting>
  <conditionalFormatting sqref="K8">
    <cfRule type="expression" dxfId="248" priority="287" stopIfTrue="1">
      <formula>$A8&gt;5</formula>
    </cfRule>
  </conditionalFormatting>
  <conditionalFormatting sqref="K8">
    <cfRule type="expression" dxfId="247" priority="286" stopIfTrue="1">
      <formula>$A8&gt;5</formula>
    </cfRule>
  </conditionalFormatting>
  <conditionalFormatting sqref="L8">
    <cfRule type="expression" dxfId="246" priority="285" stopIfTrue="1">
      <formula>$A8&gt;5</formula>
    </cfRule>
  </conditionalFormatting>
  <conditionalFormatting sqref="L8">
    <cfRule type="expression" dxfId="245" priority="284" stopIfTrue="1">
      <formula>$A8&gt;5</formula>
    </cfRule>
  </conditionalFormatting>
  <conditionalFormatting sqref="AA8">
    <cfRule type="expression" dxfId="244" priority="283" stopIfTrue="1">
      <formula>$A8&gt;5</formula>
    </cfRule>
  </conditionalFormatting>
  <conditionalFormatting sqref="AB8">
    <cfRule type="expression" dxfId="243" priority="282" stopIfTrue="1">
      <formula>$A8&gt;5</formula>
    </cfRule>
  </conditionalFormatting>
  <conditionalFormatting sqref="AB8">
    <cfRule type="expression" dxfId="242" priority="281" stopIfTrue="1">
      <formula>$A8&gt;5</formula>
    </cfRule>
  </conditionalFormatting>
  <conditionalFormatting sqref="AE8">
    <cfRule type="expression" dxfId="241" priority="280" stopIfTrue="1">
      <formula>$A8&gt;5</formula>
    </cfRule>
  </conditionalFormatting>
  <conditionalFormatting sqref="AE8">
    <cfRule type="expression" dxfId="240" priority="279" stopIfTrue="1">
      <formula>$A8&gt;5</formula>
    </cfRule>
  </conditionalFormatting>
  <conditionalFormatting sqref="AF8">
    <cfRule type="expression" dxfId="239" priority="278" stopIfTrue="1">
      <formula>$A8&gt;5</formula>
    </cfRule>
  </conditionalFormatting>
  <conditionalFormatting sqref="AF8">
    <cfRule type="expression" dxfId="238" priority="277" stopIfTrue="1">
      <formula>$A8&gt;5</formula>
    </cfRule>
  </conditionalFormatting>
  <conditionalFormatting sqref="BG8">
    <cfRule type="expression" dxfId="237" priority="276" stopIfTrue="1">
      <formula>$A8&gt;5</formula>
    </cfRule>
  </conditionalFormatting>
  <conditionalFormatting sqref="BH8">
    <cfRule type="expression" dxfId="236" priority="275" stopIfTrue="1">
      <formula>$A8&gt;5</formula>
    </cfRule>
  </conditionalFormatting>
  <conditionalFormatting sqref="BH8">
    <cfRule type="expression" dxfId="235" priority="274" stopIfTrue="1">
      <formula>$A8&gt;5</formula>
    </cfRule>
  </conditionalFormatting>
  <conditionalFormatting sqref="BS8">
    <cfRule type="expression" dxfId="234" priority="273" stopIfTrue="1">
      <formula>$A8&gt;5</formula>
    </cfRule>
  </conditionalFormatting>
  <conditionalFormatting sqref="BS8">
    <cfRule type="expression" dxfId="233" priority="272" stopIfTrue="1">
      <formula>$A8&gt;5</formula>
    </cfRule>
  </conditionalFormatting>
  <conditionalFormatting sqref="BT8">
    <cfRule type="expression" dxfId="232" priority="271" stopIfTrue="1">
      <formula>$A8&gt;5</formula>
    </cfRule>
  </conditionalFormatting>
  <conditionalFormatting sqref="BT8">
    <cfRule type="expression" dxfId="231" priority="270" stopIfTrue="1">
      <formula>$A8&gt;5</formula>
    </cfRule>
  </conditionalFormatting>
  <conditionalFormatting sqref="CE8">
    <cfRule type="expression" dxfId="230" priority="269" stopIfTrue="1">
      <formula>$A8&gt;5</formula>
    </cfRule>
  </conditionalFormatting>
  <conditionalFormatting sqref="CE8">
    <cfRule type="expression" dxfId="229" priority="268" stopIfTrue="1">
      <formula>$A8&gt;5</formula>
    </cfRule>
  </conditionalFormatting>
  <conditionalFormatting sqref="CF8">
    <cfRule type="expression" dxfId="228" priority="267" stopIfTrue="1">
      <formula>$A8&gt;5</formula>
    </cfRule>
  </conditionalFormatting>
  <conditionalFormatting sqref="CF8">
    <cfRule type="expression" dxfId="227" priority="266" stopIfTrue="1">
      <formula>$A8&gt;5</formula>
    </cfRule>
  </conditionalFormatting>
  <conditionalFormatting sqref="DG8">
    <cfRule type="expression" dxfId="226" priority="265" stopIfTrue="1">
      <formula>$A8&gt;5</formula>
    </cfRule>
  </conditionalFormatting>
  <conditionalFormatting sqref="DG8">
    <cfRule type="expression" dxfId="225" priority="264" stopIfTrue="1">
      <formula>$A8&gt;5</formula>
    </cfRule>
  </conditionalFormatting>
  <conditionalFormatting sqref="DH8">
    <cfRule type="expression" dxfId="224" priority="263" stopIfTrue="1">
      <formula>$A8&gt;5</formula>
    </cfRule>
  </conditionalFormatting>
  <conditionalFormatting sqref="DH8">
    <cfRule type="expression" dxfId="223" priority="262" stopIfTrue="1">
      <formula>$A8&gt;5</formula>
    </cfRule>
  </conditionalFormatting>
  <conditionalFormatting sqref="BO8">
    <cfRule type="expression" dxfId="222" priority="261" stopIfTrue="1">
      <formula>$A8&gt;5</formula>
    </cfRule>
  </conditionalFormatting>
  <conditionalFormatting sqref="BO8">
    <cfRule type="expression" dxfId="221" priority="260" stopIfTrue="1">
      <formula>$A8&gt;5</formula>
    </cfRule>
  </conditionalFormatting>
  <conditionalFormatting sqref="BP8">
    <cfRule type="expression" dxfId="220" priority="259" stopIfTrue="1">
      <formula>$A8&gt;5</formula>
    </cfRule>
  </conditionalFormatting>
  <conditionalFormatting sqref="BP8">
    <cfRule type="expression" dxfId="219" priority="258" stopIfTrue="1">
      <formula>$A8&gt;5</formula>
    </cfRule>
  </conditionalFormatting>
  <conditionalFormatting sqref="CQ8">
    <cfRule type="expression" dxfId="218" priority="257" stopIfTrue="1">
      <formula>$A8&gt;5</formula>
    </cfRule>
  </conditionalFormatting>
  <conditionalFormatting sqref="CQ8">
    <cfRule type="expression" dxfId="217" priority="256" stopIfTrue="1">
      <formula>$A8&gt;5</formula>
    </cfRule>
  </conditionalFormatting>
  <conditionalFormatting sqref="CR8">
    <cfRule type="expression" dxfId="216" priority="255" stopIfTrue="1">
      <formula>$A8&gt;5</formula>
    </cfRule>
  </conditionalFormatting>
  <conditionalFormatting sqref="CR8">
    <cfRule type="expression" dxfId="215" priority="254" stopIfTrue="1">
      <formula>$A8&gt;5</formula>
    </cfRule>
  </conditionalFormatting>
  <conditionalFormatting sqref="CY8">
    <cfRule type="expression" dxfId="214" priority="253" stopIfTrue="1">
      <formula>$A8&gt;5</formula>
    </cfRule>
  </conditionalFormatting>
  <conditionalFormatting sqref="CY8">
    <cfRule type="expression" dxfId="213" priority="252" stopIfTrue="1">
      <formula>$A8&gt;5</formula>
    </cfRule>
  </conditionalFormatting>
  <conditionalFormatting sqref="CZ8">
    <cfRule type="expression" dxfId="212" priority="251" stopIfTrue="1">
      <formula>$A8&gt;5</formula>
    </cfRule>
  </conditionalFormatting>
  <conditionalFormatting sqref="CZ8">
    <cfRule type="expression" dxfId="211" priority="250" stopIfTrue="1">
      <formula>$A8&gt;5</formula>
    </cfRule>
  </conditionalFormatting>
  <conditionalFormatting sqref="L9">
    <cfRule type="expression" dxfId="210" priority="249" stopIfTrue="1">
      <formula>$A9&gt;5</formula>
    </cfRule>
  </conditionalFormatting>
  <conditionalFormatting sqref="L9">
    <cfRule type="expression" dxfId="209" priority="248" stopIfTrue="1">
      <formula>$A9&gt;5</formula>
    </cfRule>
  </conditionalFormatting>
  <conditionalFormatting sqref="BA12:GV12">
    <cfRule type="expression" dxfId="208" priority="247" stopIfTrue="1">
      <formula>$A12&gt;5</formula>
    </cfRule>
  </conditionalFormatting>
  <conditionalFormatting sqref="E12:AV12">
    <cfRule type="expression" dxfId="207" priority="246" stopIfTrue="1">
      <formula>$A12&gt;5</formula>
    </cfRule>
  </conditionalFormatting>
  <conditionalFormatting sqref="AW12:AZ12">
    <cfRule type="expression" dxfId="206" priority="245" stopIfTrue="1">
      <formula>$A12&gt;5</formula>
    </cfRule>
  </conditionalFormatting>
  <conditionalFormatting sqref="AM9">
    <cfRule type="expression" dxfId="205" priority="240" stopIfTrue="1">
      <formula>$A9&gt;5</formula>
    </cfRule>
  </conditionalFormatting>
  <conditionalFormatting sqref="AM9">
    <cfRule type="expression" dxfId="204" priority="239" stopIfTrue="1">
      <formula>$A9&gt;5</formula>
    </cfRule>
  </conditionalFormatting>
  <conditionalFormatting sqref="AN9">
    <cfRule type="expression" dxfId="203" priority="238" stopIfTrue="1">
      <formula>$A9&gt;5</formula>
    </cfRule>
  </conditionalFormatting>
  <conditionalFormatting sqref="AN9">
    <cfRule type="expression" dxfId="202" priority="237" stopIfTrue="1">
      <formula>$A9&gt;5</formula>
    </cfRule>
  </conditionalFormatting>
  <conditionalFormatting sqref="DG9">
    <cfRule type="expression" dxfId="201" priority="232" stopIfTrue="1">
      <formula>$A9&gt;5</formula>
    </cfRule>
  </conditionalFormatting>
  <conditionalFormatting sqref="DG9">
    <cfRule type="expression" dxfId="200" priority="231" stopIfTrue="1">
      <formula>$A9&gt;5</formula>
    </cfRule>
  </conditionalFormatting>
  <conditionalFormatting sqref="DH9">
    <cfRule type="expression" dxfId="199" priority="230" stopIfTrue="1">
      <formula>$A9&gt;5</formula>
    </cfRule>
  </conditionalFormatting>
  <conditionalFormatting sqref="DH9">
    <cfRule type="expression" dxfId="198" priority="229" stopIfTrue="1">
      <formula>$A9&gt;5</formula>
    </cfRule>
  </conditionalFormatting>
  <conditionalFormatting sqref="CE9">
    <cfRule type="expression" dxfId="197" priority="228" stopIfTrue="1">
      <formula>$A9&gt;5</formula>
    </cfRule>
  </conditionalFormatting>
  <conditionalFormatting sqref="CE9">
    <cfRule type="expression" dxfId="196" priority="227" stopIfTrue="1">
      <formula>$A9&gt;5</formula>
    </cfRule>
  </conditionalFormatting>
  <conditionalFormatting sqref="CF9">
    <cfRule type="expression" dxfId="195" priority="226" stopIfTrue="1">
      <formula>$A9&gt;5</formula>
    </cfRule>
  </conditionalFormatting>
  <conditionalFormatting sqref="CF9">
    <cfRule type="expression" dxfId="194" priority="225" stopIfTrue="1">
      <formula>$A9&gt;5</formula>
    </cfRule>
  </conditionalFormatting>
  <conditionalFormatting sqref="BS9">
    <cfRule type="expression" dxfId="193" priority="224" stopIfTrue="1">
      <formula>$A9&gt;5</formula>
    </cfRule>
  </conditionalFormatting>
  <conditionalFormatting sqref="BS9">
    <cfRule type="expression" dxfId="192" priority="223" stopIfTrue="1">
      <formula>$A9&gt;5</formula>
    </cfRule>
  </conditionalFormatting>
  <conditionalFormatting sqref="BT9">
    <cfRule type="expression" dxfId="191" priority="222" stopIfTrue="1">
      <formula>$A9&gt;5</formula>
    </cfRule>
  </conditionalFormatting>
  <conditionalFormatting sqref="BT9">
    <cfRule type="expression" dxfId="190" priority="221" stopIfTrue="1">
      <formula>$A9&gt;5</formula>
    </cfRule>
  </conditionalFormatting>
  <conditionalFormatting sqref="AE9">
    <cfRule type="expression" dxfId="189" priority="220" stopIfTrue="1">
      <formula>$A9&gt;5</formula>
    </cfRule>
  </conditionalFormatting>
  <conditionalFormatting sqref="AE9">
    <cfRule type="expression" dxfId="188" priority="219" stopIfTrue="1">
      <formula>$A9&gt;5</formula>
    </cfRule>
  </conditionalFormatting>
  <conditionalFormatting sqref="AF9">
    <cfRule type="expression" dxfId="187" priority="218" stopIfTrue="1">
      <formula>$A9&gt;5</formula>
    </cfRule>
  </conditionalFormatting>
  <conditionalFormatting sqref="AF9">
    <cfRule type="expression" dxfId="186" priority="217" stopIfTrue="1">
      <formula>$A9&gt;5</formula>
    </cfRule>
  </conditionalFormatting>
  <conditionalFormatting sqref="BO9">
    <cfRule type="expression" dxfId="185" priority="216" stopIfTrue="1">
      <formula>$A9&gt;5</formula>
    </cfRule>
  </conditionalFormatting>
  <conditionalFormatting sqref="BP9">
    <cfRule type="expression" dxfId="184" priority="215" stopIfTrue="1">
      <formula>$A9&gt;5</formula>
    </cfRule>
  </conditionalFormatting>
  <conditionalFormatting sqref="BP9">
    <cfRule type="expression" dxfId="183" priority="214" stopIfTrue="1">
      <formula>$A9&gt;5</formula>
    </cfRule>
  </conditionalFormatting>
  <conditionalFormatting sqref="BO7:BP7">
    <cfRule type="expression" dxfId="182" priority="213" stopIfTrue="1">
      <formula>$A7&gt;5</formula>
    </cfRule>
  </conditionalFormatting>
  <conditionalFormatting sqref="BO7:BP7">
    <cfRule type="expression" dxfId="181" priority="212" stopIfTrue="1">
      <formula>$A7&gt;5</formula>
    </cfRule>
  </conditionalFormatting>
  <conditionalFormatting sqref="BG9">
    <cfRule type="expression" dxfId="180" priority="211" stopIfTrue="1">
      <formula>$A9&gt;5</formula>
    </cfRule>
  </conditionalFormatting>
  <conditionalFormatting sqref="BH9">
    <cfRule type="expression" dxfId="179" priority="210" stopIfTrue="1">
      <formula>$A9&gt;5</formula>
    </cfRule>
  </conditionalFormatting>
  <conditionalFormatting sqref="BH9">
    <cfRule type="expression" dxfId="178" priority="209" stopIfTrue="1">
      <formula>$A9&gt;5</formula>
    </cfRule>
  </conditionalFormatting>
  <conditionalFormatting sqref="AA9">
    <cfRule type="expression" dxfId="177" priority="204" stopIfTrue="1">
      <formula>$A9&gt;5</formula>
    </cfRule>
  </conditionalFormatting>
  <conditionalFormatting sqref="AB9">
    <cfRule type="expression" dxfId="176" priority="203" stopIfTrue="1">
      <formula>$A9&gt;5</formula>
    </cfRule>
  </conditionalFormatting>
  <conditionalFormatting sqref="AB9">
    <cfRule type="expression" dxfId="175" priority="202" stopIfTrue="1">
      <formula>$A9&gt;5</formula>
    </cfRule>
  </conditionalFormatting>
  <conditionalFormatting sqref="BS13:BS16">
    <cfRule type="expression" dxfId="174" priority="201" stopIfTrue="1">
      <formula>$A13&gt;5</formula>
    </cfRule>
  </conditionalFormatting>
  <conditionalFormatting sqref="BS13:BS16">
    <cfRule type="expression" dxfId="173" priority="200" stopIfTrue="1">
      <formula>$A13&gt;5</formula>
    </cfRule>
  </conditionalFormatting>
  <conditionalFormatting sqref="BT13:BT16">
    <cfRule type="expression" dxfId="172" priority="199" stopIfTrue="1">
      <formula>$A13&gt;5</formula>
    </cfRule>
  </conditionalFormatting>
  <conditionalFormatting sqref="BT13:BT16">
    <cfRule type="expression" dxfId="171" priority="198" stopIfTrue="1">
      <formula>$A13&gt;5</formula>
    </cfRule>
  </conditionalFormatting>
  <conditionalFormatting sqref="CE14:CE16">
    <cfRule type="expression" dxfId="170" priority="197" stopIfTrue="1">
      <formula>$A14&gt;5</formula>
    </cfRule>
  </conditionalFormatting>
  <conditionalFormatting sqref="CE14:CE16">
    <cfRule type="expression" dxfId="169" priority="196" stopIfTrue="1">
      <formula>$A14&gt;5</formula>
    </cfRule>
  </conditionalFormatting>
  <conditionalFormatting sqref="CF14:CF16">
    <cfRule type="expression" dxfId="168" priority="195" stopIfTrue="1">
      <formula>$A14&gt;5</formula>
    </cfRule>
  </conditionalFormatting>
  <conditionalFormatting sqref="CF14:CF16">
    <cfRule type="expression" dxfId="167" priority="194" stopIfTrue="1">
      <formula>$A14&gt;5</formula>
    </cfRule>
  </conditionalFormatting>
  <conditionalFormatting sqref="DG13:DG16">
    <cfRule type="expression" dxfId="166" priority="193" stopIfTrue="1">
      <formula>$A13&gt;5</formula>
    </cfRule>
  </conditionalFormatting>
  <conditionalFormatting sqref="DG13:DG16">
    <cfRule type="expression" dxfId="165" priority="192" stopIfTrue="1">
      <formula>$A13&gt;5</formula>
    </cfRule>
  </conditionalFormatting>
  <conditionalFormatting sqref="DH13:DH16">
    <cfRule type="expression" dxfId="164" priority="191" stopIfTrue="1">
      <formula>$A13&gt;5</formula>
    </cfRule>
  </conditionalFormatting>
  <conditionalFormatting sqref="DH13:DH16">
    <cfRule type="expression" dxfId="163" priority="190" stopIfTrue="1">
      <formula>$A13&gt;5</formula>
    </cfRule>
  </conditionalFormatting>
  <conditionalFormatting sqref="AE13:AE16">
    <cfRule type="expression" dxfId="162" priority="189" stopIfTrue="1">
      <formula>$A13&gt;5</formula>
    </cfRule>
  </conditionalFormatting>
  <conditionalFormatting sqref="AE13:AE16">
    <cfRule type="expression" dxfId="161" priority="188" stopIfTrue="1">
      <formula>$A13&gt;5</formula>
    </cfRule>
  </conditionalFormatting>
  <conditionalFormatting sqref="AF13:AF16">
    <cfRule type="expression" dxfId="160" priority="187" stopIfTrue="1">
      <formula>$A13&gt;5</formula>
    </cfRule>
  </conditionalFormatting>
  <conditionalFormatting sqref="AF13:AF16">
    <cfRule type="expression" dxfId="159" priority="186" stopIfTrue="1">
      <formula>$A13&gt;5</formula>
    </cfRule>
  </conditionalFormatting>
  <conditionalFormatting sqref="S13:S16">
    <cfRule type="expression" dxfId="158" priority="185" stopIfTrue="1">
      <formula>$A13&gt;5</formula>
    </cfRule>
  </conditionalFormatting>
  <conditionalFormatting sqref="S13:S16">
    <cfRule type="expression" dxfId="157" priority="184" stopIfTrue="1">
      <formula>$A13&gt;5</formula>
    </cfRule>
  </conditionalFormatting>
  <conditionalFormatting sqref="T13:T16">
    <cfRule type="expression" dxfId="156" priority="183" stopIfTrue="1">
      <formula>$A13&gt;5</formula>
    </cfRule>
  </conditionalFormatting>
  <conditionalFormatting sqref="T13:T16">
    <cfRule type="expression" dxfId="155" priority="182" stopIfTrue="1">
      <formula>$A13&gt;5</formula>
    </cfRule>
  </conditionalFormatting>
  <conditionalFormatting sqref="W13:W16">
    <cfRule type="expression" dxfId="154" priority="181" stopIfTrue="1">
      <formula>$A13&gt;5</formula>
    </cfRule>
  </conditionalFormatting>
  <conditionalFormatting sqref="W13:W16">
    <cfRule type="expression" dxfId="153" priority="180" stopIfTrue="1">
      <formula>$A13&gt;5</formula>
    </cfRule>
  </conditionalFormatting>
  <conditionalFormatting sqref="X13:X16">
    <cfRule type="expression" dxfId="152" priority="179" stopIfTrue="1">
      <formula>$A13&gt;5</formula>
    </cfRule>
  </conditionalFormatting>
  <conditionalFormatting sqref="X13:X16">
    <cfRule type="expression" dxfId="151" priority="178" stopIfTrue="1">
      <formula>$A13&gt;5</formula>
    </cfRule>
  </conditionalFormatting>
  <conditionalFormatting sqref="AB14">
    <cfRule type="expression" dxfId="150" priority="177" stopIfTrue="1">
      <formula>$A14&gt;5</formula>
    </cfRule>
  </conditionalFormatting>
  <conditionalFormatting sqref="AB14">
    <cfRule type="expression" dxfId="149" priority="176" stopIfTrue="1">
      <formula>$A14&gt;5</formula>
    </cfRule>
  </conditionalFormatting>
  <conditionalFormatting sqref="H13">
    <cfRule type="expression" dxfId="148" priority="175" stopIfTrue="1">
      <formula>$A13&gt;5</formula>
    </cfRule>
  </conditionalFormatting>
  <conditionalFormatting sqref="H13">
    <cfRule type="expression" dxfId="147" priority="174" stopIfTrue="1">
      <formula>$A13&gt;5</formula>
    </cfRule>
  </conditionalFormatting>
  <conditionalFormatting sqref="BO13:BO14">
    <cfRule type="expression" dxfId="146" priority="173" stopIfTrue="1">
      <formula>$A13&gt;5</formula>
    </cfRule>
  </conditionalFormatting>
  <conditionalFormatting sqref="BP13:BP14">
    <cfRule type="expression" dxfId="145" priority="172" stopIfTrue="1">
      <formula>$A13&gt;5</formula>
    </cfRule>
  </conditionalFormatting>
  <conditionalFormatting sqref="BP13:BP14">
    <cfRule type="expression" dxfId="144" priority="171" stopIfTrue="1">
      <formula>$A13&gt;5</formula>
    </cfRule>
  </conditionalFormatting>
  <conditionalFormatting sqref="BW13">
    <cfRule type="expression" dxfId="143" priority="170" stopIfTrue="1">
      <formula>$A13&gt;5</formula>
    </cfRule>
  </conditionalFormatting>
  <conditionalFormatting sqref="BX13">
    <cfRule type="expression" dxfId="142" priority="169" stopIfTrue="1">
      <formula>$A13&gt;5</formula>
    </cfRule>
  </conditionalFormatting>
  <conditionalFormatting sqref="BX13">
    <cfRule type="expression" dxfId="141" priority="168" stopIfTrue="1">
      <formula>$A13&gt;5</formula>
    </cfRule>
  </conditionalFormatting>
  <conditionalFormatting sqref="CQ13">
    <cfRule type="expression" dxfId="140" priority="167" stopIfTrue="1">
      <formula>$A13&gt;5</formula>
    </cfRule>
  </conditionalFormatting>
  <conditionalFormatting sqref="CR13">
    <cfRule type="expression" dxfId="139" priority="166" stopIfTrue="1">
      <formula>$A13&gt;5</formula>
    </cfRule>
  </conditionalFormatting>
  <conditionalFormatting sqref="CR13">
    <cfRule type="expression" dxfId="138" priority="165" stopIfTrue="1">
      <formula>$A13&gt;5</formula>
    </cfRule>
  </conditionalFormatting>
  <conditionalFormatting sqref="CU13">
    <cfRule type="expression" dxfId="137" priority="164" stopIfTrue="1">
      <formula>$A13&gt;5</formula>
    </cfRule>
  </conditionalFormatting>
  <conditionalFormatting sqref="CV13">
    <cfRule type="expression" dxfId="136" priority="163" stopIfTrue="1">
      <formula>$A13&gt;5</formula>
    </cfRule>
  </conditionalFormatting>
  <conditionalFormatting sqref="CV13">
    <cfRule type="expression" dxfId="135" priority="162" stopIfTrue="1">
      <formula>$A13&gt;5</formula>
    </cfRule>
  </conditionalFormatting>
  <conditionalFormatting sqref="CY13">
    <cfRule type="expression" dxfId="134" priority="161" stopIfTrue="1">
      <formula>$A13&gt;5</formula>
    </cfRule>
  </conditionalFormatting>
  <conditionalFormatting sqref="CZ13">
    <cfRule type="expression" dxfId="133" priority="160" stopIfTrue="1">
      <formula>$A13&gt;5</formula>
    </cfRule>
  </conditionalFormatting>
  <conditionalFormatting sqref="CZ13">
    <cfRule type="expression" dxfId="132" priority="159" stopIfTrue="1">
      <formula>$A13&gt;5</formula>
    </cfRule>
  </conditionalFormatting>
  <conditionalFormatting sqref="CQ9">
    <cfRule type="expression" dxfId="131" priority="158" stopIfTrue="1">
      <formula>$A9&gt;5</formula>
    </cfRule>
  </conditionalFormatting>
  <conditionalFormatting sqref="CQ9">
    <cfRule type="expression" dxfId="130" priority="157" stopIfTrue="1">
      <formula>$A9&gt;5</formula>
    </cfRule>
  </conditionalFormatting>
  <conditionalFormatting sqref="CR9">
    <cfRule type="expression" dxfId="129" priority="156" stopIfTrue="1">
      <formula>$A9&gt;5</formula>
    </cfRule>
  </conditionalFormatting>
  <conditionalFormatting sqref="CR9">
    <cfRule type="expression" dxfId="128" priority="155" stopIfTrue="1">
      <formula>$A9&gt;5</formula>
    </cfRule>
  </conditionalFormatting>
  <conditionalFormatting sqref="CY9">
    <cfRule type="expression" dxfId="127" priority="154" stopIfTrue="1">
      <formula>$A9&gt;5</formula>
    </cfRule>
  </conditionalFormatting>
  <conditionalFormatting sqref="CY9">
    <cfRule type="expression" dxfId="126" priority="153" stopIfTrue="1">
      <formula>$A9&gt;5</formula>
    </cfRule>
  </conditionalFormatting>
  <conditionalFormatting sqref="CZ9">
    <cfRule type="expression" dxfId="125" priority="152" stopIfTrue="1">
      <formula>$A9&gt;5</formula>
    </cfRule>
  </conditionalFormatting>
  <conditionalFormatting sqref="CZ9">
    <cfRule type="expression" dxfId="124" priority="151" stopIfTrue="1">
      <formula>$A9&gt;5</formula>
    </cfRule>
  </conditionalFormatting>
  <conditionalFormatting sqref="CQ14">
    <cfRule type="expression" dxfId="123" priority="150" stopIfTrue="1">
      <formula>$A14&gt;5</formula>
    </cfRule>
  </conditionalFormatting>
  <conditionalFormatting sqref="CR14">
    <cfRule type="expression" dxfId="122" priority="149" stopIfTrue="1">
      <formula>$A14&gt;5</formula>
    </cfRule>
  </conditionalFormatting>
  <conditionalFormatting sqref="CR14">
    <cfRule type="expression" dxfId="121" priority="148" stopIfTrue="1">
      <formula>$A14&gt;5</formula>
    </cfRule>
  </conditionalFormatting>
  <conditionalFormatting sqref="CU14">
    <cfRule type="expression" dxfId="120" priority="147" stopIfTrue="1">
      <formula>$A14&gt;5</formula>
    </cfRule>
  </conditionalFormatting>
  <conditionalFormatting sqref="CV14">
    <cfRule type="expression" dxfId="119" priority="146" stopIfTrue="1">
      <formula>$A14&gt;5</formula>
    </cfRule>
  </conditionalFormatting>
  <conditionalFormatting sqref="CV14">
    <cfRule type="expression" dxfId="118" priority="145" stopIfTrue="1">
      <formula>$A14&gt;5</formula>
    </cfRule>
  </conditionalFormatting>
  <conditionalFormatting sqref="CY14">
    <cfRule type="expression" dxfId="117" priority="144" stopIfTrue="1">
      <formula>$A14&gt;5</formula>
    </cfRule>
  </conditionalFormatting>
  <conditionalFormatting sqref="CZ14">
    <cfRule type="expression" dxfId="116" priority="143" stopIfTrue="1">
      <formula>$A14&gt;5</formula>
    </cfRule>
  </conditionalFormatting>
  <conditionalFormatting sqref="CZ14">
    <cfRule type="expression" dxfId="115" priority="142" stopIfTrue="1">
      <formula>$A14&gt;5</formula>
    </cfRule>
  </conditionalFormatting>
  <conditionalFormatting sqref="DC14">
    <cfRule type="expression" dxfId="114" priority="141" stopIfTrue="1">
      <formula>$A14&gt;5</formula>
    </cfRule>
  </conditionalFormatting>
  <conditionalFormatting sqref="DD14">
    <cfRule type="expression" dxfId="113" priority="140" stopIfTrue="1">
      <formula>$A14&gt;5</formula>
    </cfRule>
  </conditionalFormatting>
  <conditionalFormatting sqref="DD14">
    <cfRule type="expression" dxfId="112" priority="139" stopIfTrue="1">
      <formula>$A14&gt;5</formula>
    </cfRule>
  </conditionalFormatting>
  <conditionalFormatting sqref="CJ14">
    <cfRule type="expression" dxfId="111" priority="138" stopIfTrue="1">
      <formula>$A14&gt;5</formula>
    </cfRule>
  </conditionalFormatting>
  <conditionalFormatting sqref="CJ14">
    <cfRule type="expression" dxfId="110" priority="137" stopIfTrue="1">
      <formula>$A14&gt;5</formula>
    </cfRule>
  </conditionalFormatting>
  <conditionalFormatting sqref="AA13">
    <cfRule type="expression" dxfId="109" priority="136" stopIfTrue="1">
      <formula>$A13&gt;5</formula>
    </cfRule>
  </conditionalFormatting>
  <conditionalFormatting sqref="AB13">
    <cfRule type="expression" dxfId="108" priority="135" stopIfTrue="1">
      <formula>$A13&gt;5</formula>
    </cfRule>
  </conditionalFormatting>
  <conditionalFormatting sqref="AB13">
    <cfRule type="expression" dxfId="107" priority="134" stopIfTrue="1">
      <formula>$A13&gt;5</formula>
    </cfRule>
  </conditionalFormatting>
  <conditionalFormatting sqref="AR14">
    <cfRule type="expression" dxfId="106" priority="133" stopIfTrue="1">
      <formula>$A14&gt;5</formula>
    </cfRule>
  </conditionalFormatting>
  <conditionalFormatting sqref="AR14">
    <cfRule type="expression" dxfId="105" priority="132" stopIfTrue="1">
      <formula>$A14&gt;5</formula>
    </cfRule>
  </conditionalFormatting>
  <conditionalFormatting sqref="CV15:CV16">
    <cfRule type="expression" dxfId="104" priority="131" stopIfTrue="1">
      <formula>$A15&gt;5</formula>
    </cfRule>
  </conditionalFormatting>
  <conditionalFormatting sqref="CV15:CV16">
    <cfRule type="expression" dxfId="103" priority="130" stopIfTrue="1">
      <formula>$A15&gt;5</formula>
    </cfRule>
  </conditionalFormatting>
  <conditionalFormatting sqref="AA15:AA16">
    <cfRule type="expression" dxfId="102" priority="112" stopIfTrue="1">
      <formula>$A15&gt;5</formula>
    </cfRule>
  </conditionalFormatting>
  <conditionalFormatting sqref="AB15:AB16">
    <cfRule type="expression" dxfId="101" priority="111" stopIfTrue="1">
      <formula>$A15&gt;5</formula>
    </cfRule>
  </conditionalFormatting>
  <conditionalFormatting sqref="DD15">
    <cfRule type="expression" dxfId="100" priority="127" stopIfTrue="1">
      <formula>$A15&gt;5</formula>
    </cfRule>
  </conditionalFormatting>
  <conditionalFormatting sqref="DD15">
    <cfRule type="expression" dxfId="99" priority="126" stopIfTrue="1">
      <formula>$A15&gt;5</formula>
    </cfRule>
  </conditionalFormatting>
  <conditionalFormatting sqref="CI15:CI16">
    <cfRule type="expression" dxfId="98" priority="123" stopIfTrue="1">
      <formula>$A15&gt;5</formula>
    </cfRule>
  </conditionalFormatting>
  <conditionalFormatting sqref="CJ15:CJ16">
    <cfRule type="expression" dxfId="97" priority="122" stopIfTrue="1">
      <formula>$A15&gt;5</formula>
    </cfRule>
  </conditionalFormatting>
  <conditionalFormatting sqref="CJ15:CJ16">
    <cfRule type="expression" dxfId="96" priority="121" stopIfTrue="1">
      <formula>$A15&gt;5</formula>
    </cfRule>
  </conditionalFormatting>
  <conditionalFormatting sqref="BK15">
    <cfRule type="expression" dxfId="95" priority="120" stopIfTrue="1">
      <formula>$A15&gt;5</formula>
    </cfRule>
  </conditionalFormatting>
  <conditionalFormatting sqref="BL15">
    <cfRule type="expression" dxfId="94" priority="119" stopIfTrue="1">
      <formula>$A15&gt;5</formula>
    </cfRule>
  </conditionalFormatting>
  <conditionalFormatting sqref="BL15">
    <cfRule type="expression" dxfId="93" priority="118" stopIfTrue="1">
      <formula>$A15&gt;5</formula>
    </cfRule>
  </conditionalFormatting>
  <conditionalFormatting sqref="BK16">
    <cfRule type="expression" dxfId="92" priority="117" stopIfTrue="1">
      <formula>$A16&gt;5</formula>
    </cfRule>
  </conditionalFormatting>
  <conditionalFormatting sqref="BL16">
    <cfRule type="expression" dxfId="91" priority="116" stopIfTrue="1">
      <formula>$A16&gt;5</formula>
    </cfRule>
  </conditionalFormatting>
  <conditionalFormatting sqref="BL16">
    <cfRule type="expression" dxfId="90" priority="115" stopIfTrue="1">
      <formula>$A16&gt;5</formula>
    </cfRule>
  </conditionalFormatting>
  <conditionalFormatting sqref="H15">
    <cfRule type="expression" dxfId="89" priority="114" stopIfTrue="1">
      <formula>$A15&gt;5</formula>
    </cfRule>
  </conditionalFormatting>
  <conditionalFormatting sqref="H15">
    <cfRule type="expression" dxfId="88" priority="113" stopIfTrue="1">
      <formula>$A15&gt;5</formula>
    </cfRule>
  </conditionalFormatting>
  <conditionalFormatting sqref="AB15:AB16">
    <cfRule type="expression" dxfId="87" priority="110" stopIfTrue="1">
      <formula>$A15&gt;5</formula>
    </cfRule>
  </conditionalFormatting>
  <conditionalFormatting sqref="CU15">
    <cfRule type="expression" dxfId="86" priority="108" stopIfTrue="1">
      <formula>$A15&gt;5</formula>
    </cfRule>
  </conditionalFormatting>
  <conditionalFormatting sqref="DC15">
    <cfRule type="expression" dxfId="85" priority="103" stopIfTrue="1">
      <formula>$A15&gt;5</formula>
    </cfRule>
  </conditionalFormatting>
  <conditionalFormatting sqref="BO15">
    <cfRule type="expression" dxfId="84" priority="102" stopIfTrue="1">
      <formula>$A15&gt;5</formula>
    </cfRule>
  </conditionalFormatting>
  <conditionalFormatting sqref="AR15">
    <cfRule type="expression" dxfId="83" priority="101" stopIfTrue="1">
      <formula>$A15&gt;5</formula>
    </cfRule>
  </conditionalFormatting>
  <conditionalFormatting sqref="AR15">
    <cfRule type="expression" dxfId="82" priority="100" stopIfTrue="1">
      <formula>$A15&gt;5</formula>
    </cfRule>
  </conditionalFormatting>
  <conditionalFormatting sqref="CQ15">
    <cfRule type="expression" dxfId="81" priority="99" stopIfTrue="1">
      <formula>$A15&gt;5</formula>
    </cfRule>
  </conditionalFormatting>
  <conditionalFormatting sqref="CR15">
    <cfRule type="expression" dxfId="80" priority="98" stopIfTrue="1">
      <formula>$A15&gt;5</formula>
    </cfRule>
  </conditionalFormatting>
  <conditionalFormatting sqref="CR15">
    <cfRule type="expression" dxfId="79" priority="97" stopIfTrue="1">
      <formula>$A15&gt;5</formula>
    </cfRule>
  </conditionalFormatting>
  <conditionalFormatting sqref="AQ15">
    <cfRule type="expression" dxfId="78" priority="96" stopIfTrue="1">
      <formula>$A15&gt;5</formula>
    </cfRule>
  </conditionalFormatting>
  <conditionalFormatting sqref="BP16">
    <cfRule type="expression" dxfId="77" priority="92" stopIfTrue="1">
      <formula>$A16&gt;5</formula>
    </cfRule>
  </conditionalFormatting>
  <conditionalFormatting sqref="BP16">
    <cfRule type="expression" dxfId="76" priority="91" stopIfTrue="1">
      <formula>$A16&gt;5</formula>
    </cfRule>
  </conditionalFormatting>
  <conditionalFormatting sqref="W19:W23">
    <cfRule type="expression" dxfId="75" priority="70" stopIfTrue="1">
      <formula>$A19&gt;5</formula>
    </cfRule>
  </conditionalFormatting>
  <conditionalFormatting sqref="H16">
    <cfRule type="expression" dxfId="74" priority="89" stopIfTrue="1">
      <formula>$A16&gt;5</formula>
    </cfRule>
  </conditionalFormatting>
  <conditionalFormatting sqref="H16">
    <cfRule type="expression" dxfId="73" priority="88" stopIfTrue="1">
      <formula>$A16&gt;5</formula>
    </cfRule>
  </conditionalFormatting>
  <conditionalFormatting sqref="X19:X23">
    <cfRule type="expression" dxfId="72" priority="68" stopIfTrue="1">
      <formula>$A19&gt;5</formula>
    </cfRule>
  </conditionalFormatting>
  <conditionalFormatting sqref="G16">
    <cfRule type="expression" dxfId="71" priority="86" stopIfTrue="1">
      <formula>$A16&gt;5</formula>
    </cfRule>
  </conditionalFormatting>
  <conditionalFormatting sqref="BO16">
    <cfRule type="expression" dxfId="70" priority="85" stopIfTrue="1">
      <formula>$A16&gt;5</formula>
    </cfRule>
  </conditionalFormatting>
  <conditionalFormatting sqref="CY15">
    <cfRule type="expression" dxfId="69" priority="84" stopIfTrue="1">
      <formula>$A15&gt;5</formula>
    </cfRule>
  </conditionalFormatting>
  <conditionalFormatting sqref="CZ15">
    <cfRule type="expression" dxfId="68" priority="83" stopIfTrue="1">
      <formula>$A15&gt;5</formula>
    </cfRule>
  </conditionalFormatting>
  <conditionalFormatting sqref="CZ15">
    <cfRule type="expression" dxfId="67" priority="82" stopIfTrue="1">
      <formula>$A15&gt;5</formula>
    </cfRule>
  </conditionalFormatting>
  <conditionalFormatting sqref="CR16">
    <cfRule type="expression" dxfId="66" priority="81" stopIfTrue="1">
      <formula>$A16&gt;5</formula>
    </cfRule>
  </conditionalFormatting>
  <conditionalFormatting sqref="CR16">
    <cfRule type="expression" dxfId="65" priority="80" stopIfTrue="1">
      <formula>$A16&gt;5</formula>
    </cfRule>
  </conditionalFormatting>
  <conditionalFormatting sqref="CQ16">
    <cfRule type="expression" dxfId="64" priority="79" stopIfTrue="1">
      <formula>$A16&gt;5</formula>
    </cfRule>
  </conditionalFormatting>
  <conditionalFormatting sqref="AR16">
    <cfRule type="expression" dxfId="63" priority="78" stopIfTrue="1">
      <formula>$A16&gt;5</formula>
    </cfRule>
  </conditionalFormatting>
  <conditionalFormatting sqref="AR16">
    <cfRule type="expression" dxfId="62" priority="77" stopIfTrue="1">
      <formula>$A16&gt;5</formula>
    </cfRule>
  </conditionalFormatting>
  <conditionalFormatting sqref="AQ16">
    <cfRule type="expression" dxfId="61" priority="76" stopIfTrue="1">
      <formula>$A16&gt;5</formula>
    </cfRule>
  </conditionalFormatting>
  <conditionalFormatting sqref="W19:W23">
    <cfRule type="expression" dxfId="60" priority="71" stopIfTrue="1">
      <formula>$A19&gt;5</formula>
    </cfRule>
  </conditionalFormatting>
  <conditionalFormatting sqref="X19:X23">
    <cfRule type="expression" dxfId="59" priority="69" stopIfTrue="1">
      <formula>$A19&gt;5</formula>
    </cfRule>
  </conditionalFormatting>
  <conditionalFormatting sqref="DG19:DG23">
    <cfRule type="expression" dxfId="58" priority="67" stopIfTrue="1">
      <formula>$A19&gt;5</formula>
    </cfRule>
  </conditionalFormatting>
  <conditionalFormatting sqref="DG19:DG23">
    <cfRule type="expression" dxfId="57" priority="66" stopIfTrue="1">
      <formula>$A19&gt;5</formula>
    </cfRule>
  </conditionalFormatting>
  <conditionalFormatting sqref="DH19:DH23">
    <cfRule type="expression" dxfId="56" priority="65" stopIfTrue="1">
      <formula>$A19&gt;5</formula>
    </cfRule>
  </conditionalFormatting>
  <conditionalFormatting sqref="DH19:DH23">
    <cfRule type="expression" dxfId="55" priority="64" stopIfTrue="1">
      <formula>$A19&gt;5</formula>
    </cfRule>
  </conditionalFormatting>
  <conditionalFormatting sqref="BL19:BL23">
    <cfRule type="expression" dxfId="54" priority="63" stopIfTrue="1">
      <formula>$A19&gt;5</formula>
    </cfRule>
  </conditionalFormatting>
  <conditionalFormatting sqref="BL19:BL23">
    <cfRule type="expression" dxfId="53" priority="62" stopIfTrue="1">
      <formula>$A19&gt;5</formula>
    </cfRule>
  </conditionalFormatting>
  <conditionalFormatting sqref="CF19:CF23">
    <cfRule type="expression" dxfId="52" priority="44" stopIfTrue="1">
      <formula>$A19&gt;5</formula>
    </cfRule>
  </conditionalFormatting>
  <conditionalFormatting sqref="BK19:BK23">
    <cfRule type="expression" dxfId="51" priority="60" stopIfTrue="1">
      <formula>$A19&gt;5</formula>
    </cfRule>
  </conditionalFormatting>
  <conditionalFormatting sqref="CV19:CV23">
    <cfRule type="expression" dxfId="50" priority="59" stopIfTrue="1">
      <formula>$A19&gt;5</formula>
    </cfRule>
  </conditionalFormatting>
  <conditionalFormatting sqref="CV19:CV23">
    <cfRule type="expression" dxfId="49" priority="58" stopIfTrue="1">
      <formula>$A19&gt;5</formula>
    </cfRule>
  </conditionalFormatting>
  <conditionalFormatting sqref="CU19:CU23">
    <cfRule type="expression" dxfId="48" priority="57" stopIfTrue="1">
      <formula>$A19&gt;5</formula>
    </cfRule>
  </conditionalFormatting>
  <conditionalFormatting sqref="CJ19:CJ23">
    <cfRule type="expression" dxfId="47" priority="56" stopIfTrue="1">
      <formula>$A19&gt;5</formula>
    </cfRule>
  </conditionalFormatting>
  <conditionalFormatting sqref="CJ19:CJ23">
    <cfRule type="expression" dxfId="46" priority="55" stopIfTrue="1">
      <formula>$A19&gt;5</formula>
    </cfRule>
  </conditionalFormatting>
  <conditionalFormatting sqref="CI19:CI23">
    <cfRule type="expression" dxfId="45" priority="54" stopIfTrue="1">
      <formula>$A19&gt;5</formula>
    </cfRule>
  </conditionalFormatting>
  <conditionalFormatting sqref="BS19:BS23">
    <cfRule type="expression" dxfId="44" priority="53" stopIfTrue="1">
      <formula>$A19&gt;5</formula>
    </cfRule>
  </conditionalFormatting>
  <conditionalFormatting sqref="BS19:BS23">
    <cfRule type="expression" dxfId="43" priority="52" stopIfTrue="1">
      <formula>$A19&gt;5</formula>
    </cfRule>
  </conditionalFormatting>
  <conditionalFormatting sqref="BT19:BT23">
    <cfRule type="expression" dxfId="42" priority="51" stopIfTrue="1">
      <formula>$A19&gt;5</formula>
    </cfRule>
  </conditionalFormatting>
  <conditionalFormatting sqref="BT19:BT23">
    <cfRule type="expression" dxfId="41" priority="50" stopIfTrue="1">
      <formula>$A19&gt;5</formula>
    </cfRule>
  </conditionalFormatting>
  <conditionalFormatting sqref="BP19">
    <cfRule type="expression" dxfId="40" priority="49" stopIfTrue="1">
      <formula>$A19&gt;5</formula>
    </cfRule>
  </conditionalFormatting>
  <conditionalFormatting sqref="BP19">
    <cfRule type="expression" dxfId="39" priority="48" stopIfTrue="1">
      <formula>$A19&gt;5</formula>
    </cfRule>
  </conditionalFormatting>
  <conditionalFormatting sqref="CE19:CE23">
    <cfRule type="expression" dxfId="38" priority="47" stopIfTrue="1">
      <formula>$A19&gt;5</formula>
    </cfRule>
  </conditionalFormatting>
  <conditionalFormatting sqref="CE19:CE23">
    <cfRule type="expression" dxfId="37" priority="46" stopIfTrue="1">
      <formula>$A19&gt;5</formula>
    </cfRule>
  </conditionalFormatting>
  <conditionalFormatting sqref="CF19:CF23">
    <cfRule type="expression" dxfId="36" priority="45" stopIfTrue="1">
      <formula>$A19&gt;5</formula>
    </cfRule>
  </conditionalFormatting>
  <conditionalFormatting sqref="L19:L21">
    <cfRule type="expression" dxfId="35" priority="43" stopIfTrue="1">
      <formula>$A19&gt;5</formula>
    </cfRule>
  </conditionalFormatting>
  <conditionalFormatting sqref="L19:L21">
    <cfRule type="expression" dxfId="34" priority="42" stopIfTrue="1">
      <formula>$A19&gt;5</formula>
    </cfRule>
  </conditionalFormatting>
  <conditionalFormatting sqref="S19:S23">
    <cfRule type="expression" dxfId="33" priority="40" stopIfTrue="1">
      <formula>$A19&gt;5</formula>
    </cfRule>
  </conditionalFormatting>
  <conditionalFormatting sqref="T19:T23">
    <cfRule type="expression" dxfId="32" priority="38" stopIfTrue="1">
      <formula>$A19&gt;5</formula>
    </cfRule>
  </conditionalFormatting>
  <conditionalFormatting sqref="S19:S23">
    <cfRule type="expression" dxfId="31" priority="41" stopIfTrue="1">
      <formula>$A19&gt;5</formula>
    </cfRule>
  </conditionalFormatting>
  <conditionalFormatting sqref="T19:T23">
    <cfRule type="expression" dxfId="30" priority="39" stopIfTrue="1">
      <formula>$A19&gt;5</formula>
    </cfRule>
  </conditionalFormatting>
  <conditionalFormatting sqref="AN19:AN22">
    <cfRule type="expression" dxfId="29" priority="37" stopIfTrue="1">
      <formula>$A19&gt;5</formula>
    </cfRule>
  </conditionalFormatting>
  <conditionalFormatting sqref="AN19:AN22">
    <cfRule type="expression" dxfId="28" priority="36" stopIfTrue="1">
      <formula>$A19&gt;5</formula>
    </cfRule>
  </conditionalFormatting>
  <conditionalFormatting sqref="DC16">
    <cfRule type="expression" dxfId="27" priority="35" stopIfTrue="1">
      <formula>$A16&gt;5</formula>
    </cfRule>
  </conditionalFormatting>
  <conditionalFormatting sqref="DD16">
    <cfRule type="expression" dxfId="26" priority="34" stopIfTrue="1">
      <formula>$A16&gt;5</formula>
    </cfRule>
  </conditionalFormatting>
  <conditionalFormatting sqref="DD16">
    <cfRule type="expression" dxfId="25" priority="33" stopIfTrue="1">
      <formula>$A16&gt;5</formula>
    </cfRule>
  </conditionalFormatting>
  <conditionalFormatting sqref="EE26:EF27">
    <cfRule type="expression" dxfId="24" priority="32" stopIfTrue="1">
      <formula>$A26&gt;5</formula>
    </cfRule>
  </conditionalFormatting>
  <conditionalFormatting sqref="DC19:DC20">
    <cfRule type="expression" dxfId="23" priority="31" stopIfTrue="1">
      <formula>$A19&gt;5</formula>
    </cfRule>
  </conditionalFormatting>
  <conditionalFormatting sqref="DD19:DD20">
    <cfRule type="expression" dxfId="22" priority="30" stopIfTrue="1">
      <formula>$A19&gt;5</formula>
    </cfRule>
  </conditionalFormatting>
  <conditionalFormatting sqref="DD19:DD20">
    <cfRule type="expression" dxfId="21" priority="29" stopIfTrue="1">
      <formula>$A19&gt;5</formula>
    </cfRule>
  </conditionalFormatting>
  <conditionalFormatting sqref="CZ19">
    <cfRule type="expression" dxfId="20" priority="28" stopIfTrue="1">
      <formula>$A19&gt;5</formula>
    </cfRule>
  </conditionalFormatting>
  <conditionalFormatting sqref="CZ19">
    <cfRule type="expression" dxfId="19" priority="27" stopIfTrue="1">
      <formula>$A19&gt;5</formula>
    </cfRule>
  </conditionalFormatting>
  <conditionalFormatting sqref="AR19:AR20">
    <cfRule type="expression" dxfId="18" priority="24" stopIfTrue="1">
      <formula>$A19&gt;5</formula>
    </cfRule>
  </conditionalFormatting>
  <conditionalFormatting sqref="AR19:AR20">
    <cfRule type="expression" dxfId="17" priority="23" stopIfTrue="1">
      <formula>$A19&gt;5</formula>
    </cfRule>
  </conditionalFormatting>
  <conditionalFormatting sqref="H19:H21">
    <cfRule type="expression" dxfId="16" priority="22" stopIfTrue="1">
      <formula>$A19&gt;5</formula>
    </cfRule>
  </conditionalFormatting>
  <conditionalFormatting sqref="H19:H21">
    <cfRule type="expression" dxfId="15" priority="21" stopIfTrue="1">
      <formula>$A19&gt;5</formula>
    </cfRule>
  </conditionalFormatting>
  <conditionalFormatting sqref="G19:G21">
    <cfRule type="expression" dxfId="14" priority="20" stopIfTrue="1">
      <formula>$A19&gt;5</formula>
    </cfRule>
  </conditionalFormatting>
  <conditionalFormatting sqref="BD19:BD20">
    <cfRule type="expression" dxfId="13" priority="18" stopIfTrue="1">
      <formula>$A19&gt;5</formula>
    </cfRule>
  </conditionalFormatting>
  <conditionalFormatting sqref="BD19:BD20">
    <cfRule type="expression" dxfId="12" priority="17" stopIfTrue="1">
      <formula>$A19&gt;5</formula>
    </cfRule>
  </conditionalFormatting>
  <conditionalFormatting sqref="BC19:BC20">
    <cfRule type="expression" dxfId="11" priority="16" stopIfTrue="1">
      <formula>$A19&gt;5</formula>
    </cfRule>
  </conditionalFormatting>
  <conditionalFormatting sqref="CY19">
    <cfRule type="expression" dxfId="10" priority="15" stopIfTrue="1">
      <formula>$A19&gt;5</formula>
    </cfRule>
  </conditionalFormatting>
  <conditionalFormatting sqref="AQ19:AQ20">
    <cfRule type="expression" dxfId="9" priority="14" stopIfTrue="1">
      <formula>$A19&gt;5</formula>
    </cfRule>
  </conditionalFormatting>
  <conditionalFormatting sqref="BP20">
    <cfRule type="expression" dxfId="8" priority="10" stopIfTrue="1">
      <formula>$A20&gt;5</formula>
    </cfRule>
  </conditionalFormatting>
  <conditionalFormatting sqref="BP20">
    <cfRule type="expression" dxfId="7" priority="9" stopIfTrue="1">
      <formula>$A20&gt;5</formula>
    </cfRule>
  </conditionalFormatting>
  <conditionalFormatting sqref="BO20">
    <cfRule type="expression" dxfId="6" priority="8" stopIfTrue="1">
      <formula>$A20&gt;5</formula>
    </cfRule>
  </conditionalFormatting>
  <conditionalFormatting sqref="BX20">
    <cfRule type="expression" dxfId="5" priority="7" stopIfTrue="1">
      <formula>$A20&gt;5</formula>
    </cfRule>
  </conditionalFormatting>
  <conditionalFormatting sqref="BX20">
    <cfRule type="expression" dxfId="4" priority="6" stopIfTrue="1">
      <formula>$A20&gt;5</formula>
    </cfRule>
  </conditionalFormatting>
  <conditionalFormatting sqref="BW20">
    <cfRule type="expression" dxfId="3" priority="4" stopIfTrue="1">
      <formula>$A20&gt;5</formula>
    </cfRule>
  </conditionalFormatting>
  <conditionalFormatting sqref="CA20">
    <cfRule type="expression" dxfId="2" priority="3" stopIfTrue="1">
      <formula>$A20&gt;5</formula>
    </cfRule>
  </conditionalFormatting>
  <conditionalFormatting sqref="CB20">
    <cfRule type="expression" dxfId="1" priority="2" stopIfTrue="1">
      <formula>$A20&gt;5</formula>
    </cfRule>
  </conditionalFormatting>
  <conditionalFormatting sqref="CB20">
    <cfRule type="expression" dxfId="0" priority="1" stopIfTrue="1">
      <formula>$A20&gt;5</formula>
    </cfRule>
  </conditionalFormatting>
  <pageMargins left="0.78740157499999996" right="0.78740157499999996" top="0.984251969" bottom="0.984251969" header="0.4921259845" footer="0.4921259845"/>
  <pageSetup paperSize="8" scale="85" orientation="landscape" r:id="rId1"/>
  <headerFooter alignWithMargins="0"/>
  <cellWatches>
    <cellWatch r="CK35"/>
  </cellWatches>
  <legacyDrawing r:id="rId2"/>
</worksheet>
</file>

<file path=xl/worksheets/sheet4.xml><?xml version="1.0" encoding="utf-8"?>
<worksheet xmlns="http://schemas.openxmlformats.org/spreadsheetml/2006/main" xmlns:r="http://schemas.openxmlformats.org/officeDocument/2006/relationships">
  <sheetPr codeName="Feuil4"/>
  <dimension ref="A1"/>
  <sheetViews>
    <sheetView workbookViewId="0">
      <selection activeCell="H21" sqref="H21"/>
    </sheetView>
  </sheetViews>
  <sheetFormatPr baseColWidth="10"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affichage</vt:lpstr>
      <vt:lpstr>collage TS et OT</vt:lpstr>
      <vt:lpstr>pointchantier</vt:lpstr>
      <vt:lpstr>Feuil1</vt:lpstr>
      <vt:lpstr>affichage!Zone_d_impression</vt:lpstr>
    </vt:vector>
  </TitlesOfParts>
  <Company>SIT-IET-RLE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RATP</dc:creator>
  <cp:lastModifiedBy>Quentin Adriaenssens</cp:lastModifiedBy>
  <cp:lastPrinted>2018-01-08T14:59:40Z</cp:lastPrinted>
  <dcterms:created xsi:type="dcterms:W3CDTF">2013-08-13T15:38:10Z</dcterms:created>
  <dcterms:modified xsi:type="dcterms:W3CDTF">2018-02-02T14:41:52Z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679d6bd1-e2b2-4545-961b-5e196daeb736</vt:lpwstr>
  </property>
</Properties>
</file>